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filterPrivacy="1"/>
  <xr:revisionPtr revIDLastSave="0" documentId="13_ncr:1_{DB63377A-3C93-4997-894D-8A3F41E5B94B}" xr6:coauthVersionLast="46" xr6:coauthVersionMax="46" xr10:uidLastSave="{00000000-0000-0000-0000-000000000000}"/>
  <bookViews>
    <workbookView xWindow="28680" yWindow="-120" windowWidth="29040" windowHeight="15840" activeTab="8" xr2:uid="{00000000-000D-0000-FFFF-FFFF00000000}"/>
  </bookViews>
  <sheets>
    <sheet name="INDEX" sheetId="25" r:id="rId1"/>
    <sheet name="敷设方式" sheetId="32" r:id="rId2"/>
    <sheet name="业务类型" sheetId="36" r:id="rId3"/>
    <sheet name="子缆名称" sheetId="37" r:id="rId4"/>
    <sheet name="光缆" sheetId="31" r:id="rId5"/>
    <sheet name="中继段" sheetId="30" r:id="rId6"/>
    <sheet name="光放段" sheetId="29" r:id="rId7"/>
    <sheet name="子缆" sheetId="35" r:id="rId8"/>
    <sheet name="纤芯" sheetId="34" r:id="rId9"/>
    <sheet name="Sheet2" sheetId="33" r:id="rId10"/>
  </sheets>
  <externalReferences>
    <externalReference r:id="rId11"/>
  </externalReferences>
  <definedNames>
    <definedName name="_xlnm._FilterDatabase" localSheetId="6" hidden="1">光放段!$A$3:$AF$237</definedName>
    <definedName name="_xlnm._FilterDatabase" localSheetId="8" hidden="1">纤芯!$B$3:$AA$6787</definedName>
    <definedName name="_xlnm._FilterDatabase" localSheetId="5" hidden="1">中继段!$A$3:$AC$97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31" l="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4" i="31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60" i="35"/>
  <c r="B261" i="35"/>
  <c r="B262" i="35"/>
  <c r="B263" i="35"/>
  <c r="B264" i="35"/>
  <c r="B265" i="35"/>
  <c r="B266" i="35"/>
  <c r="B267" i="35"/>
  <c r="B268" i="35"/>
  <c r="B269" i="35"/>
  <c r="B270" i="35"/>
  <c r="B271" i="35"/>
  <c r="B272" i="35"/>
  <c r="B273" i="35"/>
  <c r="B274" i="35"/>
  <c r="B275" i="35"/>
  <c r="B276" i="35"/>
  <c r="B277" i="35"/>
  <c r="B278" i="35"/>
  <c r="B279" i="35"/>
  <c r="B280" i="35"/>
  <c r="B281" i="35"/>
  <c r="B282" i="35"/>
  <c r="B283" i="35"/>
  <c r="B284" i="35"/>
  <c r="B285" i="35"/>
  <c r="B286" i="35"/>
  <c r="B287" i="35"/>
  <c r="B288" i="35"/>
  <c r="B289" i="35"/>
  <c r="B290" i="35"/>
  <c r="B291" i="35"/>
  <c r="B292" i="35"/>
  <c r="B293" i="35"/>
  <c r="B294" i="35"/>
  <c r="B295" i="35"/>
  <c r="B296" i="35"/>
  <c r="B297" i="35"/>
  <c r="B298" i="35"/>
  <c r="B299" i="35"/>
  <c r="B300" i="35"/>
  <c r="B301" i="35"/>
  <c r="B302" i="35"/>
  <c r="B303" i="35"/>
  <c r="B304" i="35"/>
  <c r="B305" i="35"/>
  <c r="B306" i="35"/>
  <c r="B307" i="35"/>
  <c r="B308" i="35"/>
  <c r="B309" i="35"/>
  <c r="B310" i="35"/>
  <c r="B311" i="35"/>
  <c r="B312" i="35"/>
  <c r="B313" i="35"/>
  <c r="B314" i="35"/>
  <c r="B315" i="35"/>
  <c r="B316" i="35"/>
  <c r="B317" i="35"/>
  <c r="B318" i="35"/>
  <c r="B319" i="35"/>
  <c r="B320" i="35"/>
  <c r="B321" i="35"/>
  <c r="B322" i="35"/>
  <c r="B323" i="35"/>
  <c r="B324" i="35"/>
  <c r="B325" i="35"/>
  <c r="B326" i="35"/>
  <c r="B327" i="35"/>
  <c r="B328" i="35"/>
  <c r="B329" i="35"/>
  <c r="B330" i="35"/>
  <c r="B331" i="35"/>
  <c r="B332" i="35"/>
  <c r="B333" i="35"/>
  <c r="B334" i="35"/>
  <c r="B335" i="35"/>
  <c r="B336" i="35"/>
  <c r="B337" i="35"/>
  <c r="B338" i="35"/>
  <c r="B339" i="35"/>
  <c r="B340" i="35"/>
  <c r="B341" i="35"/>
  <c r="B342" i="35"/>
  <c r="B343" i="35"/>
  <c r="B344" i="35"/>
  <c r="B345" i="35"/>
  <c r="B346" i="35"/>
  <c r="B347" i="35"/>
  <c r="B348" i="35"/>
  <c r="B349" i="35"/>
  <c r="B350" i="35"/>
  <c r="B351" i="35"/>
  <c r="B352" i="35"/>
  <c r="B353" i="35"/>
  <c r="B354" i="35"/>
  <c r="B355" i="35"/>
  <c r="B356" i="35"/>
  <c r="B357" i="35"/>
  <c r="B358" i="35"/>
  <c r="B359" i="35"/>
  <c r="B360" i="35"/>
  <c r="B361" i="35"/>
  <c r="B362" i="35"/>
  <c r="B363" i="35"/>
  <c r="B364" i="35"/>
  <c r="B365" i="35"/>
  <c r="B366" i="35"/>
  <c r="B367" i="35"/>
  <c r="B368" i="35"/>
  <c r="B369" i="35"/>
  <c r="B370" i="35"/>
  <c r="B371" i="35"/>
  <c r="B372" i="35"/>
  <c r="B373" i="35"/>
  <c r="B374" i="35"/>
  <c r="B375" i="35"/>
  <c r="B376" i="35"/>
  <c r="B377" i="35"/>
  <c r="B378" i="35"/>
  <c r="B379" i="35"/>
  <c r="B380" i="35"/>
  <c r="B381" i="35"/>
  <c r="B382" i="35"/>
  <c r="B383" i="35"/>
  <c r="B384" i="35"/>
  <c r="B385" i="35"/>
  <c r="B386" i="35"/>
  <c r="B387" i="35"/>
  <c r="B388" i="35"/>
  <c r="B389" i="35"/>
  <c r="B390" i="35"/>
  <c r="B391" i="35"/>
  <c r="B392" i="35"/>
  <c r="B393" i="35"/>
  <c r="B394" i="35"/>
  <c r="B395" i="35"/>
  <c r="B396" i="35"/>
  <c r="B397" i="35"/>
  <c r="B398" i="35"/>
  <c r="B399" i="35"/>
  <c r="B400" i="35"/>
  <c r="B401" i="35"/>
  <c r="B402" i="35"/>
  <c r="B403" i="35"/>
  <c r="B404" i="35"/>
  <c r="B405" i="35"/>
  <c r="B406" i="35"/>
  <c r="B407" i="35"/>
  <c r="B408" i="35"/>
  <c r="B409" i="35"/>
  <c r="B410" i="35"/>
  <c r="B411" i="35"/>
  <c r="B412" i="35"/>
  <c r="B413" i="35"/>
  <c r="B414" i="35"/>
  <c r="B415" i="35"/>
  <c r="B416" i="35"/>
  <c r="B417" i="35"/>
  <c r="B418" i="35"/>
  <c r="B419" i="35"/>
  <c r="B420" i="35"/>
  <c r="B421" i="35"/>
  <c r="B422" i="35"/>
  <c r="B423" i="35"/>
  <c r="B424" i="35"/>
  <c r="B425" i="35"/>
  <c r="B426" i="35"/>
  <c r="B427" i="35"/>
  <c r="B428" i="35"/>
  <c r="B429" i="35"/>
  <c r="B430" i="35"/>
  <c r="B431" i="35"/>
  <c r="B432" i="35"/>
  <c r="B433" i="35"/>
  <c r="B434" i="35"/>
  <c r="B435" i="35"/>
  <c r="B436" i="35"/>
  <c r="B437" i="35"/>
  <c r="B438" i="35"/>
  <c r="B439" i="35"/>
  <c r="B440" i="35"/>
  <c r="B441" i="35"/>
  <c r="B442" i="35"/>
  <c r="B443" i="35"/>
  <c r="B444" i="35"/>
  <c r="B445" i="35"/>
  <c r="B446" i="35"/>
  <c r="B447" i="35"/>
  <c r="B448" i="35"/>
  <c r="B449" i="35"/>
  <c r="B450" i="35"/>
  <c r="B451" i="35"/>
  <c r="B452" i="35"/>
  <c r="B453" i="35"/>
  <c r="B454" i="35"/>
  <c r="B455" i="35"/>
  <c r="B456" i="35"/>
  <c r="B457" i="35"/>
  <c r="B458" i="35"/>
  <c r="B459" i="35"/>
  <c r="B460" i="35"/>
  <c r="B461" i="35"/>
  <c r="B462" i="35"/>
  <c r="B463" i="35"/>
  <c r="B464" i="35"/>
  <c r="B465" i="35"/>
  <c r="B466" i="35"/>
  <c r="B467" i="35"/>
  <c r="B468" i="35"/>
  <c r="B469" i="35"/>
  <c r="B470" i="35"/>
  <c r="B471" i="35"/>
  <c r="B472" i="35"/>
  <c r="B473" i="35"/>
  <c r="B474" i="35"/>
  <c r="B475" i="35"/>
  <c r="B476" i="35"/>
  <c r="B477" i="35"/>
  <c r="B478" i="35"/>
  <c r="B479" i="35"/>
  <c r="B480" i="35"/>
  <c r="B481" i="35"/>
  <c r="B482" i="35"/>
  <c r="B483" i="35"/>
  <c r="B484" i="35"/>
  <c r="B485" i="35"/>
  <c r="B486" i="35"/>
  <c r="B487" i="35"/>
  <c r="B488" i="35"/>
  <c r="B489" i="35"/>
  <c r="B490" i="35"/>
  <c r="B491" i="35"/>
  <c r="B492" i="35"/>
  <c r="B493" i="35"/>
  <c r="B494" i="35"/>
  <c r="B495" i="35"/>
  <c r="B496" i="35"/>
  <c r="B497" i="35"/>
  <c r="B498" i="35"/>
  <c r="B499" i="35"/>
  <c r="B500" i="35"/>
  <c r="B501" i="35"/>
  <c r="B502" i="35"/>
  <c r="B503" i="35"/>
  <c r="B504" i="35"/>
  <c r="B505" i="35"/>
  <c r="B506" i="35"/>
  <c r="B507" i="35"/>
  <c r="B508" i="35"/>
  <c r="B509" i="35"/>
  <c r="B510" i="35"/>
  <c r="B511" i="35"/>
  <c r="B512" i="35"/>
  <c r="B513" i="35"/>
  <c r="B514" i="35"/>
  <c r="B515" i="35"/>
  <c r="B516" i="35"/>
  <c r="B517" i="35"/>
  <c r="B518" i="35"/>
  <c r="B519" i="35"/>
  <c r="B520" i="35"/>
  <c r="B521" i="35"/>
  <c r="B522" i="35"/>
  <c r="B523" i="35"/>
  <c r="B524" i="35"/>
  <c r="B525" i="35"/>
  <c r="B526" i="35"/>
  <c r="B527" i="35"/>
  <c r="B528" i="35"/>
  <c r="B529" i="35"/>
  <c r="B530" i="35"/>
  <c r="B531" i="35"/>
  <c r="B532" i="35"/>
  <c r="B533" i="35"/>
  <c r="B534" i="35"/>
  <c r="B535" i="35"/>
  <c r="B536" i="35"/>
  <c r="B537" i="35"/>
  <c r="B538" i="35"/>
  <c r="B539" i="35"/>
  <c r="B540" i="35"/>
  <c r="B541" i="35"/>
  <c r="B542" i="35"/>
  <c r="B543" i="35"/>
  <c r="B544" i="35"/>
  <c r="B545" i="35"/>
  <c r="B546" i="35"/>
  <c r="B547" i="35"/>
  <c r="B548" i="35"/>
  <c r="B549" i="35"/>
  <c r="B550" i="35"/>
  <c r="B551" i="35"/>
  <c r="B552" i="35"/>
  <c r="B553" i="35"/>
  <c r="B554" i="35"/>
  <c r="B555" i="35"/>
  <c r="B556" i="35"/>
  <c r="B557" i="35"/>
  <c r="B558" i="35"/>
  <c r="B559" i="35"/>
  <c r="B560" i="35"/>
  <c r="B561" i="35"/>
  <c r="B562" i="35"/>
  <c r="B563" i="35"/>
  <c r="B564" i="35"/>
  <c r="B565" i="35"/>
  <c r="B566" i="35"/>
  <c r="B567" i="35"/>
  <c r="B568" i="35"/>
  <c r="B569" i="35"/>
  <c r="B570" i="35"/>
  <c r="B571" i="35"/>
  <c r="B572" i="35"/>
  <c r="B573" i="35"/>
  <c r="B574" i="35"/>
  <c r="B575" i="35"/>
  <c r="B576" i="35"/>
  <c r="B577" i="35"/>
  <c r="B578" i="35"/>
  <c r="B579" i="35"/>
  <c r="B580" i="35"/>
  <c r="B581" i="35"/>
  <c r="B582" i="35"/>
  <c r="B583" i="35"/>
  <c r="B584" i="35"/>
  <c r="B585" i="35"/>
  <c r="B586" i="35"/>
  <c r="B587" i="35"/>
  <c r="B588" i="35"/>
  <c r="B589" i="35"/>
  <c r="B590" i="35"/>
  <c r="B591" i="35"/>
  <c r="B592" i="35"/>
  <c r="B593" i="35"/>
  <c r="B594" i="35"/>
  <c r="B595" i="35"/>
  <c r="B596" i="35"/>
  <c r="B597" i="35"/>
  <c r="B598" i="35"/>
  <c r="B599" i="35"/>
  <c r="B600" i="35"/>
  <c r="B601" i="35"/>
  <c r="B602" i="35"/>
  <c r="B603" i="35"/>
  <c r="B604" i="35"/>
  <c r="B605" i="35"/>
  <c r="B606" i="35"/>
  <c r="B607" i="35"/>
  <c r="B608" i="35"/>
  <c r="B609" i="35"/>
  <c r="B610" i="35"/>
  <c r="B611" i="35"/>
  <c r="B612" i="35"/>
  <c r="B613" i="35"/>
  <c r="B614" i="35"/>
  <c r="B615" i="35"/>
  <c r="B616" i="35"/>
  <c r="B617" i="35"/>
  <c r="B618" i="35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C154" i="29"/>
  <c r="C155" i="29"/>
  <c r="C156" i="29"/>
  <c r="C157" i="29"/>
  <c r="C158" i="29"/>
  <c r="C159" i="29"/>
  <c r="C160" i="29"/>
  <c r="C161" i="29"/>
  <c r="C162" i="29"/>
  <c r="C163" i="29"/>
  <c r="C164" i="29"/>
  <c r="C165" i="29"/>
  <c r="C166" i="29"/>
  <c r="C167" i="29"/>
  <c r="C168" i="29"/>
  <c r="C169" i="29"/>
  <c r="C170" i="29"/>
  <c r="C171" i="29"/>
  <c r="C172" i="29"/>
  <c r="C173" i="29"/>
  <c r="C174" i="29"/>
  <c r="C175" i="29"/>
  <c r="C176" i="29"/>
  <c r="C177" i="29"/>
  <c r="C178" i="29"/>
  <c r="C179" i="29"/>
  <c r="C180" i="29"/>
  <c r="C181" i="29"/>
  <c r="C182" i="29"/>
  <c r="C183" i="29"/>
  <c r="C184" i="29"/>
  <c r="C185" i="29"/>
  <c r="C186" i="29"/>
  <c r="C187" i="29"/>
  <c r="C188" i="29"/>
  <c r="C189" i="29"/>
  <c r="C190" i="29"/>
  <c r="C191" i="29"/>
  <c r="C192" i="29"/>
  <c r="C193" i="29"/>
  <c r="C194" i="29"/>
  <c r="C195" i="29"/>
  <c r="C196" i="29"/>
  <c r="C197" i="29"/>
  <c r="C198" i="29"/>
  <c r="C199" i="29"/>
  <c r="C200" i="29"/>
  <c r="C201" i="29"/>
  <c r="C202" i="29"/>
  <c r="C203" i="29"/>
  <c r="C204" i="29"/>
  <c r="C205" i="29"/>
  <c r="C206" i="29"/>
  <c r="C207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22" i="29"/>
  <c r="C223" i="29"/>
  <c r="C224" i="29"/>
  <c r="C225" i="29"/>
  <c r="C226" i="29"/>
  <c r="C227" i="29"/>
  <c r="C228" i="29"/>
  <c r="C229" i="29"/>
  <c r="C230" i="29"/>
  <c r="C231" i="29"/>
  <c r="C232" i="29"/>
  <c r="C233" i="29"/>
  <c r="C234" i="29"/>
  <c r="C235" i="29"/>
  <c r="C236" i="29"/>
  <c r="C237" i="29"/>
  <c r="C4" i="29"/>
  <c r="T5" i="34"/>
  <c r="T6" i="34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T24" i="34"/>
  <c r="T25" i="34"/>
  <c r="T26" i="34"/>
  <c r="T27" i="34"/>
  <c r="T28" i="34"/>
  <c r="T29" i="34"/>
  <c r="T30" i="34"/>
  <c r="T31" i="34"/>
  <c r="T32" i="34"/>
  <c r="T33" i="34"/>
  <c r="T34" i="34"/>
  <c r="T35" i="34"/>
  <c r="T36" i="34"/>
  <c r="T37" i="34"/>
  <c r="T38" i="34"/>
  <c r="T39" i="34"/>
  <c r="T40" i="34"/>
  <c r="T41" i="34"/>
  <c r="T42" i="34"/>
  <c r="T43" i="34"/>
  <c r="T44" i="34"/>
  <c r="T45" i="34"/>
  <c r="T46" i="34"/>
  <c r="T47" i="34"/>
  <c r="T48" i="34"/>
  <c r="T49" i="34"/>
  <c r="T50" i="34"/>
  <c r="T51" i="34"/>
  <c r="T52" i="34"/>
  <c r="T53" i="34"/>
  <c r="T54" i="34"/>
  <c r="T55" i="34"/>
  <c r="T56" i="34"/>
  <c r="T57" i="34"/>
  <c r="T58" i="34"/>
  <c r="T59" i="34"/>
  <c r="T60" i="34"/>
  <c r="T61" i="34"/>
  <c r="T62" i="34"/>
  <c r="T63" i="34"/>
  <c r="T64" i="34"/>
  <c r="T65" i="34"/>
  <c r="T66" i="34"/>
  <c r="T67" i="34"/>
  <c r="T68" i="34"/>
  <c r="T69" i="34"/>
  <c r="T70" i="34"/>
  <c r="T71" i="34"/>
  <c r="T72" i="34"/>
  <c r="T73" i="34"/>
  <c r="T74" i="34"/>
  <c r="T75" i="34"/>
  <c r="T76" i="34"/>
  <c r="T77" i="34"/>
  <c r="T78" i="34"/>
  <c r="T79" i="34"/>
  <c r="T80" i="34"/>
  <c r="T81" i="34"/>
  <c r="T82" i="34"/>
  <c r="T83" i="34"/>
  <c r="T84" i="34"/>
  <c r="T85" i="34"/>
  <c r="T86" i="34"/>
  <c r="T87" i="34"/>
  <c r="T88" i="34"/>
  <c r="T89" i="34"/>
  <c r="T90" i="34"/>
  <c r="T91" i="34"/>
  <c r="T92" i="34"/>
  <c r="T93" i="34"/>
  <c r="T94" i="34"/>
  <c r="T95" i="34"/>
  <c r="T96" i="34"/>
  <c r="T97" i="34"/>
  <c r="T98" i="34"/>
  <c r="T99" i="34"/>
  <c r="T100" i="34"/>
  <c r="T101" i="34"/>
  <c r="T102" i="34"/>
  <c r="T103" i="34"/>
  <c r="T104" i="34"/>
  <c r="T105" i="34"/>
  <c r="T106" i="34"/>
  <c r="T107" i="34"/>
  <c r="T108" i="34"/>
  <c r="T109" i="34"/>
  <c r="T110" i="34"/>
  <c r="T111" i="34"/>
  <c r="T112" i="34"/>
  <c r="T113" i="34"/>
  <c r="T114" i="34"/>
  <c r="T115" i="34"/>
  <c r="T116" i="34"/>
  <c r="T117" i="34"/>
  <c r="T118" i="34"/>
  <c r="T119" i="34"/>
  <c r="T120" i="34"/>
  <c r="T121" i="34"/>
  <c r="T122" i="34"/>
  <c r="T123" i="34"/>
  <c r="T124" i="34"/>
  <c r="T125" i="34"/>
  <c r="T126" i="34"/>
  <c r="T127" i="34"/>
  <c r="T128" i="34"/>
  <c r="T129" i="34"/>
  <c r="T130" i="34"/>
  <c r="T131" i="34"/>
  <c r="T132" i="34"/>
  <c r="T133" i="34"/>
  <c r="T134" i="34"/>
  <c r="T135" i="34"/>
  <c r="T136" i="34"/>
  <c r="T137" i="34"/>
  <c r="T138" i="34"/>
  <c r="T139" i="34"/>
  <c r="T140" i="34"/>
  <c r="T141" i="34"/>
  <c r="T142" i="34"/>
  <c r="T143" i="34"/>
  <c r="T144" i="34"/>
  <c r="T145" i="34"/>
  <c r="T146" i="34"/>
  <c r="T147" i="34"/>
  <c r="T148" i="34"/>
  <c r="T149" i="34"/>
  <c r="T150" i="34"/>
  <c r="T151" i="34"/>
  <c r="T152" i="34"/>
  <c r="T153" i="34"/>
  <c r="T154" i="34"/>
  <c r="T155" i="34"/>
  <c r="T156" i="34"/>
  <c r="T157" i="34"/>
  <c r="T158" i="34"/>
  <c r="T159" i="34"/>
  <c r="T160" i="34"/>
  <c r="T161" i="34"/>
  <c r="T162" i="34"/>
  <c r="T163" i="34"/>
  <c r="T164" i="34"/>
  <c r="T165" i="34"/>
  <c r="T166" i="34"/>
  <c r="T167" i="34"/>
  <c r="T168" i="34"/>
  <c r="T169" i="34"/>
  <c r="T170" i="34"/>
  <c r="T171" i="34"/>
  <c r="T172" i="34"/>
  <c r="T173" i="34"/>
  <c r="T174" i="34"/>
  <c r="T175" i="34"/>
  <c r="T176" i="34"/>
  <c r="T177" i="34"/>
  <c r="T178" i="34"/>
  <c r="T179" i="34"/>
  <c r="T180" i="34"/>
  <c r="T181" i="34"/>
  <c r="T182" i="34"/>
  <c r="T183" i="34"/>
  <c r="T184" i="34"/>
  <c r="T185" i="34"/>
  <c r="T186" i="34"/>
  <c r="T187" i="34"/>
  <c r="T188" i="34"/>
  <c r="T189" i="34"/>
  <c r="T190" i="34"/>
  <c r="T191" i="34"/>
  <c r="T192" i="34"/>
  <c r="T193" i="34"/>
  <c r="T194" i="34"/>
  <c r="T195" i="34"/>
  <c r="T196" i="34"/>
  <c r="T197" i="34"/>
  <c r="T198" i="34"/>
  <c r="T199" i="34"/>
  <c r="T200" i="34"/>
  <c r="T201" i="34"/>
  <c r="T202" i="34"/>
  <c r="T203" i="34"/>
  <c r="T204" i="34"/>
  <c r="T205" i="34"/>
  <c r="T206" i="34"/>
  <c r="T207" i="34"/>
  <c r="T208" i="34"/>
  <c r="T209" i="34"/>
  <c r="T210" i="34"/>
  <c r="T211" i="34"/>
  <c r="T212" i="34"/>
  <c r="T213" i="34"/>
  <c r="T214" i="34"/>
  <c r="T215" i="34"/>
  <c r="T216" i="34"/>
  <c r="T217" i="34"/>
  <c r="T218" i="34"/>
  <c r="T219" i="34"/>
  <c r="T220" i="34"/>
  <c r="T221" i="34"/>
  <c r="T222" i="34"/>
  <c r="T223" i="34"/>
  <c r="T224" i="34"/>
  <c r="T225" i="34"/>
  <c r="T226" i="34"/>
  <c r="T227" i="34"/>
  <c r="T228" i="34"/>
  <c r="T229" i="34"/>
  <c r="T230" i="34"/>
  <c r="T231" i="34"/>
  <c r="T232" i="34"/>
  <c r="T233" i="34"/>
  <c r="T234" i="34"/>
  <c r="T235" i="34"/>
  <c r="T236" i="34"/>
  <c r="T237" i="34"/>
  <c r="T238" i="34"/>
  <c r="T239" i="34"/>
  <c r="T240" i="34"/>
  <c r="T241" i="34"/>
  <c r="T242" i="34"/>
  <c r="T243" i="34"/>
  <c r="T244" i="34"/>
  <c r="T245" i="34"/>
  <c r="T246" i="34"/>
  <c r="T247" i="34"/>
  <c r="T248" i="34"/>
  <c r="T249" i="34"/>
  <c r="T250" i="34"/>
  <c r="T251" i="34"/>
  <c r="T252" i="34"/>
  <c r="T253" i="34"/>
  <c r="T254" i="34"/>
  <c r="T255" i="34"/>
  <c r="T256" i="34"/>
  <c r="T257" i="34"/>
  <c r="T258" i="34"/>
  <c r="T259" i="34"/>
  <c r="T260" i="34"/>
  <c r="T261" i="34"/>
  <c r="T262" i="34"/>
  <c r="T263" i="34"/>
  <c r="T264" i="34"/>
  <c r="T265" i="34"/>
  <c r="T266" i="34"/>
  <c r="T267" i="34"/>
  <c r="T268" i="34"/>
  <c r="T269" i="34"/>
  <c r="T270" i="34"/>
  <c r="T271" i="34"/>
  <c r="T272" i="34"/>
  <c r="T273" i="34"/>
  <c r="T274" i="34"/>
  <c r="T275" i="34"/>
  <c r="T276" i="34"/>
  <c r="T277" i="34"/>
  <c r="T278" i="34"/>
  <c r="T279" i="34"/>
  <c r="T280" i="34"/>
  <c r="T281" i="34"/>
  <c r="T282" i="34"/>
  <c r="T283" i="34"/>
  <c r="T284" i="34"/>
  <c r="T285" i="34"/>
  <c r="T286" i="34"/>
  <c r="T287" i="34"/>
  <c r="T288" i="34"/>
  <c r="T289" i="34"/>
  <c r="T290" i="34"/>
  <c r="T291" i="34"/>
  <c r="T292" i="34"/>
  <c r="T293" i="34"/>
  <c r="T294" i="34"/>
  <c r="T295" i="34"/>
  <c r="T296" i="34"/>
  <c r="T297" i="34"/>
  <c r="T298" i="34"/>
  <c r="T299" i="34"/>
  <c r="T300" i="34"/>
  <c r="T301" i="34"/>
  <c r="T302" i="34"/>
  <c r="T303" i="34"/>
  <c r="T304" i="34"/>
  <c r="T305" i="34"/>
  <c r="T306" i="34"/>
  <c r="T307" i="34"/>
  <c r="T308" i="34"/>
  <c r="T309" i="34"/>
  <c r="T310" i="34"/>
  <c r="T311" i="34"/>
  <c r="T312" i="34"/>
  <c r="T313" i="34"/>
  <c r="T314" i="34"/>
  <c r="T315" i="34"/>
  <c r="T316" i="34"/>
  <c r="T317" i="34"/>
  <c r="T318" i="34"/>
  <c r="T319" i="34"/>
  <c r="T320" i="34"/>
  <c r="T321" i="34"/>
  <c r="T322" i="34"/>
  <c r="T323" i="34"/>
  <c r="T324" i="34"/>
  <c r="T325" i="34"/>
  <c r="T326" i="34"/>
  <c r="T327" i="34"/>
  <c r="T328" i="34"/>
  <c r="T329" i="34"/>
  <c r="T330" i="34"/>
  <c r="T331" i="34"/>
  <c r="T332" i="34"/>
  <c r="T333" i="34"/>
  <c r="T334" i="34"/>
  <c r="T335" i="34"/>
  <c r="T336" i="34"/>
  <c r="T337" i="34"/>
  <c r="T338" i="34"/>
  <c r="T339" i="34"/>
  <c r="T340" i="34"/>
  <c r="T341" i="34"/>
  <c r="T342" i="34"/>
  <c r="T343" i="34"/>
  <c r="T344" i="34"/>
  <c r="T345" i="34"/>
  <c r="T346" i="34"/>
  <c r="T347" i="34"/>
  <c r="T348" i="34"/>
  <c r="T349" i="34"/>
  <c r="T350" i="34"/>
  <c r="T351" i="34"/>
  <c r="T352" i="34"/>
  <c r="T353" i="34"/>
  <c r="T354" i="34"/>
  <c r="T355" i="34"/>
  <c r="T356" i="34"/>
  <c r="T357" i="34"/>
  <c r="T358" i="34"/>
  <c r="T359" i="34"/>
  <c r="T360" i="34"/>
  <c r="T361" i="34"/>
  <c r="T362" i="34"/>
  <c r="T363" i="34"/>
  <c r="T364" i="34"/>
  <c r="T365" i="34"/>
  <c r="T366" i="34"/>
  <c r="T367" i="34"/>
  <c r="T368" i="34"/>
  <c r="T369" i="34"/>
  <c r="T370" i="34"/>
  <c r="T371" i="34"/>
  <c r="T372" i="34"/>
  <c r="T373" i="34"/>
  <c r="T374" i="34"/>
  <c r="T375" i="34"/>
  <c r="T376" i="34"/>
  <c r="T377" i="34"/>
  <c r="T378" i="34"/>
  <c r="T379" i="34"/>
  <c r="T380" i="34"/>
  <c r="T381" i="34"/>
  <c r="T382" i="34"/>
  <c r="T383" i="34"/>
  <c r="T384" i="34"/>
  <c r="T385" i="34"/>
  <c r="T386" i="34"/>
  <c r="T387" i="34"/>
  <c r="T388" i="34"/>
  <c r="T389" i="34"/>
  <c r="T390" i="34"/>
  <c r="T391" i="34"/>
  <c r="T392" i="34"/>
  <c r="T393" i="34"/>
  <c r="T394" i="34"/>
  <c r="T395" i="34"/>
  <c r="T396" i="34"/>
  <c r="T397" i="34"/>
  <c r="T398" i="34"/>
  <c r="T399" i="34"/>
  <c r="T400" i="34"/>
  <c r="T401" i="34"/>
  <c r="T402" i="34"/>
  <c r="T403" i="34"/>
  <c r="T404" i="34"/>
  <c r="T405" i="34"/>
  <c r="T406" i="34"/>
  <c r="T407" i="34"/>
  <c r="T408" i="34"/>
  <c r="T409" i="34"/>
  <c r="T410" i="34"/>
  <c r="T411" i="34"/>
  <c r="T412" i="34"/>
  <c r="T413" i="34"/>
  <c r="T414" i="34"/>
  <c r="T415" i="34"/>
  <c r="T416" i="34"/>
  <c r="T417" i="34"/>
  <c r="T418" i="34"/>
  <c r="T419" i="34"/>
  <c r="T420" i="34"/>
  <c r="T421" i="34"/>
  <c r="T422" i="34"/>
  <c r="T423" i="34"/>
  <c r="T424" i="34"/>
  <c r="T425" i="34"/>
  <c r="T426" i="34"/>
  <c r="T427" i="34"/>
  <c r="T428" i="34"/>
  <c r="T429" i="34"/>
  <c r="T430" i="34"/>
  <c r="T431" i="34"/>
  <c r="T432" i="34"/>
  <c r="T433" i="34"/>
  <c r="T434" i="34"/>
  <c r="T435" i="34"/>
  <c r="T436" i="34"/>
  <c r="T437" i="34"/>
  <c r="T438" i="34"/>
  <c r="T439" i="34"/>
  <c r="T440" i="34"/>
  <c r="T441" i="34"/>
  <c r="T442" i="34"/>
  <c r="T443" i="34"/>
  <c r="T444" i="34"/>
  <c r="T445" i="34"/>
  <c r="T446" i="34"/>
  <c r="T447" i="34"/>
  <c r="T448" i="34"/>
  <c r="T449" i="34"/>
  <c r="T450" i="34"/>
  <c r="T451" i="34"/>
  <c r="T452" i="34"/>
  <c r="T453" i="34"/>
  <c r="T454" i="34"/>
  <c r="T455" i="34"/>
  <c r="T456" i="34"/>
  <c r="T457" i="34"/>
  <c r="T458" i="34"/>
  <c r="T459" i="34"/>
  <c r="T460" i="34"/>
  <c r="T461" i="34"/>
  <c r="T462" i="34"/>
  <c r="T463" i="34"/>
  <c r="T464" i="34"/>
  <c r="T465" i="34"/>
  <c r="T466" i="34"/>
  <c r="T467" i="34"/>
  <c r="T468" i="34"/>
  <c r="T469" i="34"/>
  <c r="T470" i="34"/>
  <c r="T471" i="34"/>
  <c r="T472" i="34"/>
  <c r="T473" i="34"/>
  <c r="T474" i="34"/>
  <c r="T475" i="34"/>
  <c r="T476" i="34"/>
  <c r="T477" i="34"/>
  <c r="T478" i="34"/>
  <c r="T479" i="34"/>
  <c r="T480" i="34"/>
  <c r="T481" i="34"/>
  <c r="T482" i="34"/>
  <c r="T483" i="34"/>
  <c r="T484" i="34"/>
  <c r="T485" i="34"/>
  <c r="T486" i="34"/>
  <c r="T487" i="34"/>
  <c r="T488" i="34"/>
  <c r="T489" i="34"/>
  <c r="T490" i="34"/>
  <c r="T491" i="34"/>
  <c r="T492" i="34"/>
  <c r="T493" i="34"/>
  <c r="T494" i="34"/>
  <c r="T495" i="34"/>
  <c r="T496" i="34"/>
  <c r="T497" i="34"/>
  <c r="T498" i="34"/>
  <c r="T499" i="34"/>
  <c r="T500" i="34"/>
  <c r="T501" i="34"/>
  <c r="T502" i="34"/>
  <c r="T503" i="34"/>
  <c r="T504" i="34"/>
  <c r="T505" i="34"/>
  <c r="T506" i="34"/>
  <c r="T507" i="34"/>
  <c r="T508" i="34"/>
  <c r="T509" i="34"/>
  <c r="T510" i="34"/>
  <c r="T511" i="34"/>
  <c r="T512" i="34"/>
  <c r="T513" i="34"/>
  <c r="T514" i="34"/>
  <c r="T515" i="34"/>
  <c r="T516" i="34"/>
  <c r="T517" i="34"/>
  <c r="T518" i="34"/>
  <c r="T519" i="34"/>
  <c r="T520" i="34"/>
  <c r="T521" i="34"/>
  <c r="T522" i="34"/>
  <c r="T523" i="34"/>
  <c r="T524" i="34"/>
  <c r="T525" i="34"/>
  <c r="T526" i="34"/>
  <c r="T527" i="34"/>
  <c r="T528" i="34"/>
  <c r="T529" i="34"/>
  <c r="T530" i="34"/>
  <c r="T531" i="34"/>
  <c r="T532" i="34"/>
  <c r="T533" i="34"/>
  <c r="T534" i="34"/>
  <c r="T535" i="34"/>
  <c r="T536" i="34"/>
  <c r="T537" i="34"/>
  <c r="T538" i="34"/>
  <c r="T539" i="34"/>
  <c r="T540" i="34"/>
  <c r="T541" i="34"/>
  <c r="T542" i="34"/>
  <c r="T543" i="34"/>
  <c r="T544" i="34"/>
  <c r="T545" i="34"/>
  <c r="T546" i="34"/>
  <c r="T547" i="34"/>
  <c r="T548" i="34"/>
  <c r="T549" i="34"/>
  <c r="T550" i="34"/>
  <c r="T551" i="34"/>
  <c r="T552" i="34"/>
  <c r="T553" i="34"/>
  <c r="T554" i="34"/>
  <c r="T555" i="34"/>
  <c r="T556" i="34"/>
  <c r="T557" i="34"/>
  <c r="T558" i="34"/>
  <c r="T559" i="34"/>
  <c r="T560" i="34"/>
  <c r="T561" i="34"/>
  <c r="T562" i="34"/>
  <c r="T563" i="34"/>
  <c r="T564" i="34"/>
  <c r="T565" i="34"/>
  <c r="T566" i="34"/>
  <c r="T567" i="34"/>
  <c r="T568" i="34"/>
  <c r="T569" i="34"/>
  <c r="T570" i="34"/>
  <c r="T571" i="34"/>
  <c r="T572" i="34"/>
  <c r="T573" i="34"/>
  <c r="T574" i="34"/>
  <c r="T575" i="34"/>
  <c r="T576" i="34"/>
  <c r="T577" i="34"/>
  <c r="T578" i="34"/>
  <c r="T579" i="34"/>
  <c r="T580" i="34"/>
  <c r="T581" i="34"/>
  <c r="T582" i="34"/>
  <c r="T583" i="34"/>
  <c r="T584" i="34"/>
  <c r="T585" i="34"/>
  <c r="T586" i="34"/>
  <c r="T587" i="34"/>
  <c r="T588" i="34"/>
  <c r="T589" i="34"/>
  <c r="T590" i="34"/>
  <c r="T591" i="34"/>
  <c r="T592" i="34"/>
  <c r="T593" i="34"/>
  <c r="T594" i="34"/>
  <c r="T595" i="34"/>
  <c r="T596" i="34"/>
  <c r="T597" i="34"/>
  <c r="T598" i="34"/>
  <c r="T599" i="34"/>
  <c r="T600" i="34"/>
  <c r="T601" i="34"/>
  <c r="T602" i="34"/>
  <c r="T603" i="34"/>
  <c r="T604" i="34"/>
  <c r="T605" i="34"/>
  <c r="T606" i="34"/>
  <c r="T607" i="34"/>
  <c r="T608" i="34"/>
  <c r="T609" i="34"/>
  <c r="T610" i="34"/>
  <c r="T611" i="34"/>
  <c r="T612" i="34"/>
  <c r="T613" i="34"/>
  <c r="T614" i="34"/>
  <c r="T615" i="34"/>
  <c r="T616" i="34"/>
  <c r="T617" i="34"/>
  <c r="T618" i="34"/>
  <c r="T619" i="34"/>
  <c r="T620" i="34"/>
  <c r="T621" i="34"/>
  <c r="T622" i="34"/>
  <c r="T623" i="34"/>
  <c r="T624" i="34"/>
  <c r="T625" i="34"/>
  <c r="T626" i="34"/>
  <c r="T627" i="34"/>
  <c r="T628" i="34"/>
  <c r="T629" i="34"/>
  <c r="T630" i="34"/>
  <c r="T631" i="34"/>
  <c r="T632" i="34"/>
  <c r="T633" i="34"/>
  <c r="T634" i="34"/>
  <c r="T635" i="34"/>
  <c r="T636" i="34"/>
  <c r="T637" i="34"/>
  <c r="T638" i="34"/>
  <c r="T639" i="34"/>
  <c r="T640" i="34"/>
  <c r="T641" i="34"/>
  <c r="T642" i="34"/>
  <c r="T643" i="34"/>
  <c r="T644" i="34"/>
  <c r="T645" i="34"/>
  <c r="T646" i="34"/>
  <c r="T647" i="34"/>
  <c r="T648" i="34"/>
  <c r="T649" i="34"/>
  <c r="T650" i="34"/>
  <c r="T651" i="34"/>
  <c r="T652" i="34"/>
  <c r="T653" i="34"/>
  <c r="T654" i="34"/>
  <c r="T655" i="34"/>
  <c r="T656" i="34"/>
  <c r="T657" i="34"/>
  <c r="T658" i="34"/>
  <c r="T659" i="34"/>
  <c r="T660" i="34"/>
  <c r="T661" i="34"/>
  <c r="T662" i="34"/>
  <c r="T663" i="34"/>
  <c r="T664" i="34"/>
  <c r="T665" i="34"/>
  <c r="T666" i="34"/>
  <c r="T667" i="34"/>
  <c r="T668" i="34"/>
  <c r="T669" i="34"/>
  <c r="T670" i="34"/>
  <c r="T671" i="34"/>
  <c r="T672" i="34"/>
  <c r="T673" i="34"/>
  <c r="T674" i="34"/>
  <c r="T675" i="34"/>
  <c r="T676" i="34"/>
  <c r="T677" i="34"/>
  <c r="T678" i="34"/>
  <c r="T679" i="34"/>
  <c r="T680" i="34"/>
  <c r="T681" i="34"/>
  <c r="T682" i="34"/>
  <c r="T683" i="34"/>
  <c r="T684" i="34"/>
  <c r="T685" i="34"/>
  <c r="T686" i="34"/>
  <c r="T687" i="34"/>
  <c r="T688" i="34"/>
  <c r="T689" i="34"/>
  <c r="T690" i="34"/>
  <c r="T691" i="34"/>
  <c r="T692" i="34"/>
  <c r="T693" i="34"/>
  <c r="T694" i="34"/>
  <c r="T695" i="34"/>
  <c r="T696" i="34"/>
  <c r="T697" i="34"/>
  <c r="T698" i="34"/>
  <c r="T699" i="34"/>
  <c r="T700" i="34"/>
  <c r="T701" i="34"/>
  <c r="T702" i="34"/>
  <c r="T703" i="34"/>
  <c r="T704" i="34"/>
  <c r="T705" i="34"/>
  <c r="T706" i="34"/>
  <c r="T707" i="34"/>
  <c r="T708" i="34"/>
  <c r="T709" i="34"/>
  <c r="T710" i="34"/>
  <c r="T711" i="34"/>
  <c r="T712" i="34"/>
  <c r="T713" i="34"/>
  <c r="T714" i="34"/>
  <c r="T715" i="34"/>
  <c r="T716" i="34"/>
  <c r="T717" i="34"/>
  <c r="T718" i="34"/>
  <c r="T719" i="34"/>
  <c r="T720" i="34"/>
  <c r="T721" i="34"/>
  <c r="T722" i="34"/>
  <c r="T723" i="34"/>
  <c r="T724" i="34"/>
  <c r="T725" i="34"/>
  <c r="T726" i="34"/>
  <c r="T727" i="34"/>
  <c r="T728" i="34"/>
  <c r="T729" i="34"/>
  <c r="T730" i="34"/>
  <c r="T731" i="34"/>
  <c r="T732" i="34"/>
  <c r="T733" i="34"/>
  <c r="T734" i="34"/>
  <c r="T735" i="34"/>
  <c r="T736" i="34"/>
  <c r="T737" i="34"/>
  <c r="T738" i="34"/>
  <c r="T739" i="34"/>
  <c r="T740" i="34"/>
  <c r="T741" i="34"/>
  <c r="T742" i="34"/>
  <c r="T743" i="34"/>
  <c r="T744" i="34"/>
  <c r="T745" i="34"/>
  <c r="T746" i="34"/>
  <c r="T747" i="34"/>
  <c r="T748" i="34"/>
  <c r="T749" i="34"/>
  <c r="T750" i="34"/>
  <c r="T751" i="34"/>
  <c r="T752" i="34"/>
  <c r="T753" i="34"/>
  <c r="T754" i="34"/>
  <c r="T755" i="34"/>
  <c r="T756" i="34"/>
  <c r="T757" i="34"/>
  <c r="T758" i="34"/>
  <c r="T759" i="34"/>
  <c r="T760" i="34"/>
  <c r="T761" i="34"/>
  <c r="T762" i="34"/>
  <c r="T763" i="34"/>
  <c r="T764" i="34"/>
  <c r="T765" i="34"/>
  <c r="T766" i="34"/>
  <c r="T767" i="34"/>
  <c r="T768" i="34"/>
  <c r="T769" i="34"/>
  <c r="T770" i="34"/>
  <c r="T771" i="34"/>
  <c r="T772" i="34"/>
  <c r="T773" i="34"/>
  <c r="T774" i="34"/>
  <c r="T775" i="34"/>
  <c r="T776" i="34"/>
  <c r="T777" i="34"/>
  <c r="T778" i="34"/>
  <c r="T779" i="34"/>
  <c r="T780" i="34"/>
  <c r="T781" i="34"/>
  <c r="T782" i="34"/>
  <c r="T783" i="34"/>
  <c r="T784" i="34"/>
  <c r="T785" i="34"/>
  <c r="T786" i="34"/>
  <c r="T787" i="34"/>
  <c r="T788" i="34"/>
  <c r="T789" i="34"/>
  <c r="T790" i="34"/>
  <c r="T791" i="34"/>
  <c r="T792" i="34"/>
  <c r="T793" i="34"/>
  <c r="T794" i="34"/>
  <c r="T795" i="34"/>
  <c r="T796" i="34"/>
  <c r="T797" i="34"/>
  <c r="T798" i="34"/>
  <c r="T799" i="34"/>
  <c r="T800" i="34"/>
  <c r="T801" i="34"/>
  <c r="T802" i="34"/>
  <c r="T803" i="34"/>
  <c r="T804" i="34"/>
  <c r="T805" i="34"/>
  <c r="T806" i="34"/>
  <c r="T807" i="34"/>
  <c r="T808" i="34"/>
  <c r="T809" i="34"/>
  <c r="T810" i="34"/>
  <c r="T811" i="34"/>
  <c r="T812" i="34"/>
  <c r="T813" i="34"/>
  <c r="T814" i="34"/>
  <c r="T815" i="34"/>
  <c r="T816" i="34"/>
  <c r="T817" i="34"/>
  <c r="T818" i="34"/>
  <c r="T819" i="34"/>
  <c r="T820" i="34"/>
  <c r="T821" i="34"/>
  <c r="T822" i="34"/>
  <c r="T823" i="34"/>
  <c r="T824" i="34"/>
  <c r="T825" i="34"/>
  <c r="T826" i="34"/>
  <c r="T827" i="34"/>
  <c r="T828" i="34"/>
  <c r="T829" i="34"/>
  <c r="T830" i="34"/>
  <c r="T831" i="34"/>
  <c r="T832" i="34"/>
  <c r="T833" i="34"/>
  <c r="T834" i="34"/>
  <c r="T835" i="34"/>
  <c r="T836" i="34"/>
  <c r="T837" i="34"/>
  <c r="T838" i="34"/>
  <c r="T839" i="34"/>
  <c r="T840" i="34"/>
  <c r="T841" i="34"/>
  <c r="T842" i="34"/>
  <c r="T843" i="34"/>
  <c r="T844" i="34"/>
  <c r="T845" i="34"/>
  <c r="T846" i="34"/>
  <c r="T847" i="34"/>
  <c r="T848" i="34"/>
  <c r="T849" i="34"/>
  <c r="T850" i="34"/>
  <c r="T851" i="34"/>
  <c r="T852" i="34"/>
  <c r="T853" i="34"/>
  <c r="T854" i="34"/>
  <c r="T855" i="34"/>
  <c r="T856" i="34"/>
  <c r="T857" i="34"/>
  <c r="T858" i="34"/>
  <c r="T859" i="34"/>
  <c r="T860" i="34"/>
  <c r="T861" i="34"/>
  <c r="T862" i="34"/>
  <c r="T863" i="34"/>
  <c r="T864" i="34"/>
  <c r="T865" i="34"/>
  <c r="T866" i="34"/>
  <c r="T867" i="34"/>
  <c r="T868" i="34"/>
  <c r="T869" i="34"/>
  <c r="T870" i="34"/>
  <c r="T871" i="34"/>
  <c r="T872" i="34"/>
  <c r="T873" i="34"/>
  <c r="T874" i="34"/>
  <c r="T875" i="34"/>
  <c r="T876" i="34"/>
  <c r="T877" i="34"/>
  <c r="T878" i="34"/>
  <c r="T879" i="34"/>
  <c r="T880" i="34"/>
  <c r="T881" i="34"/>
  <c r="T882" i="34"/>
  <c r="T883" i="34"/>
  <c r="T884" i="34"/>
  <c r="T885" i="34"/>
  <c r="T886" i="34"/>
  <c r="T887" i="34"/>
  <c r="T888" i="34"/>
  <c r="T889" i="34"/>
  <c r="T890" i="34"/>
  <c r="T891" i="34"/>
  <c r="T892" i="34"/>
  <c r="T893" i="34"/>
  <c r="T894" i="34"/>
  <c r="T895" i="34"/>
  <c r="T896" i="34"/>
  <c r="T897" i="34"/>
  <c r="T898" i="34"/>
  <c r="T899" i="34"/>
  <c r="T900" i="34"/>
  <c r="T901" i="34"/>
  <c r="T902" i="34"/>
  <c r="T903" i="34"/>
  <c r="T904" i="34"/>
  <c r="T905" i="34"/>
  <c r="T906" i="34"/>
  <c r="T907" i="34"/>
  <c r="T908" i="34"/>
  <c r="T909" i="34"/>
  <c r="T910" i="34"/>
  <c r="T911" i="34"/>
  <c r="T912" i="34"/>
  <c r="T913" i="34"/>
  <c r="T914" i="34"/>
  <c r="T915" i="34"/>
  <c r="T916" i="34"/>
  <c r="T917" i="34"/>
  <c r="T918" i="34"/>
  <c r="T919" i="34"/>
  <c r="T920" i="34"/>
  <c r="T921" i="34"/>
  <c r="T922" i="34"/>
  <c r="T923" i="34"/>
  <c r="T924" i="34"/>
  <c r="T925" i="34"/>
  <c r="T926" i="34"/>
  <c r="T927" i="34"/>
  <c r="T928" i="34"/>
  <c r="T929" i="34"/>
  <c r="T930" i="34"/>
  <c r="T931" i="34"/>
  <c r="T932" i="34"/>
  <c r="T933" i="34"/>
  <c r="T934" i="34"/>
  <c r="T935" i="34"/>
  <c r="T936" i="34"/>
  <c r="T937" i="34"/>
  <c r="T938" i="34"/>
  <c r="T939" i="34"/>
  <c r="T940" i="34"/>
  <c r="T941" i="34"/>
  <c r="T942" i="34"/>
  <c r="T943" i="34"/>
  <c r="T944" i="34"/>
  <c r="T945" i="34"/>
  <c r="T946" i="34"/>
  <c r="T947" i="34"/>
  <c r="T948" i="34"/>
  <c r="T949" i="34"/>
  <c r="T950" i="34"/>
  <c r="T951" i="34"/>
  <c r="T952" i="34"/>
  <c r="T953" i="34"/>
  <c r="T954" i="34"/>
  <c r="T955" i="34"/>
  <c r="T956" i="34"/>
  <c r="T957" i="34"/>
  <c r="T958" i="34"/>
  <c r="T959" i="34"/>
  <c r="T960" i="34"/>
  <c r="T961" i="34"/>
  <c r="T962" i="34"/>
  <c r="T963" i="34"/>
  <c r="T964" i="34"/>
  <c r="T965" i="34"/>
  <c r="T966" i="34"/>
  <c r="T967" i="34"/>
  <c r="T968" i="34"/>
  <c r="T969" i="34"/>
  <c r="T970" i="34"/>
  <c r="T971" i="34"/>
  <c r="T972" i="34"/>
  <c r="T973" i="34"/>
  <c r="T974" i="34"/>
  <c r="T975" i="34"/>
  <c r="T976" i="34"/>
  <c r="T977" i="34"/>
  <c r="T978" i="34"/>
  <c r="T979" i="34"/>
  <c r="T980" i="34"/>
  <c r="T981" i="34"/>
  <c r="T982" i="34"/>
  <c r="T983" i="34"/>
  <c r="T984" i="34"/>
  <c r="T985" i="34"/>
  <c r="T986" i="34"/>
  <c r="T987" i="34"/>
  <c r="T988" i="34"/>
  <c r="T989" i="34"/>
  <c r="T990" i="34"/>
  <c r="T991" i="34"/>
  <c r="T992" i="34"/>
  <c r="T993" i="34"/>
  <c r="T994" i="34"/>
  <c r="T995" i="34"/>
  <c r="T996" i="34"/>
  <c r="T997" i="34"/>
  <c r="T998" i="34"/>
  <c r="T999" i="34"/>
  <c r="T1000" i="34"/>
  <c r="T1001" i="34"/>
  <c r="T1002" i="34"/>
  <c r="T1003" i="34"/>
  <c r="T1004" i="34"/>
  <c r="T1005" i="34"/>
  <c r="T1006" i="34"/>
  <c r="T1007" i="34"/>
  <c r="T1008" i="34"/>
  <c r="T1009" i="34"/>
  <c r="T1010" i="34"/>
  <c r="T1011" i="34"/>
  <c r="T1012" i="34"/>
  <c r="T1013" i="34"/>
  <c r="T1014" i="34"/>
  <c r="T1015" i="34"/>
  <c r="T1016" i="34"/>
  <c r="T1017" i="34"/>
  <c r="T1018" i="34"/>
  <c r="T1019" i="34"/>
  <c r="T1020" i="34"/>
  <c r="T1021" i="34"/>
  <c r="T1022" i="34"/>
  <c r="T1023" i="34"/>
  <c r="T1024" i="34"/>
  <c r="T1025" i="34"/>
  <c r="T1026" i="34"/>
  <c r="T1027" i="34"/>
  <c r="T1028" i="34"/>
  <c r="T1029" i="34"/>
  <c r="T1030" i="34"/>
  <c r="T1031" i="34"/>
  <c r="T1032" i="34"/>
  <c r="T1033" i="34"/>
  <c r="T1034" i="34"/>
  <c r="T1035" i="34"/>
  <c r="T1036" i="34"/>
  <c r="T1037" i="34"/>
  <c r="T1038" i="34"/>
  <c r="T1039" i="34"/>
  <c r="T1040" i="34"/>
  <c r="T1041" i="34"/>
  <c r="T1042" i="34"/>
  <c r="T1043" i="34"/>
  <c r="T1044" i="34"/>
  <c r="T1045" i="34"/>
  <c r="T1046" i="34"/>
  <c r="T1047" i="34"/>
  <c r="T1048" i="34"/>
  <c r="T1049" i="34"/>
  <c r="T1050" i="34"/>
  <c r="T1051" i="34"/>
  <c r="T1052" i="34"/>
  <c r="T1053" i="34"/>
  <c r="T1054" i="34"/>
  <c r="T1055" i="34"/>
  <c r="T1056" i="34"/>
  <c r="T1057" i="34"/>
  <c r="T1058" i="34"/>
  <c r="T1059" i="34"/>
  <c r="T1060" i="34"/>
  <c r="T1061" i="34"/>
  <c r="T1062" i="34"/>
  <c r="T1063" i="34"/>
  <c r="T1064" i="34"/>
  <c r="T1065" i="34"/>
  <c r="T1066" i="34"/>
  <c r="T1067" i="34"/>
  <c r="T1068" i="34"/>
  <c r="T1069" i="34"/>
  <c r="T1070" i="34"/>
  <c r="T1071" i="34"/>
  <c r="T1072" i="34"/>
  <c r="T1073" i="34"/>
  <c r="T1074" i="34"/>
  <c r="T1075" i="34"/>
  <c r="T1076" i="34"/>
  <c r="T1077" i="34"/>
  <c r="T1078" i="34"/>
  <c r="T1079" i="34"/>
  <c r="T1080" i="34"/>
  <c r="T1081" i="34"/>
  <c r="T1082" i="34"/>
  <c r="T1083" i="34"/>
  <c r="T1084" i="34"/>
  <c r="T1085" i="34"/>
  <c r="T1086" i="34"/>
  <c r="T1087" i="34"/>
  <c r="T1088" i="34"/>
  <c r="T1089" i="34"/>
  <c r="T1090" i="34"/>
  <c r="T1091" i="34"/>
  <c r="T1092" i="34"/>
  <c r="T1093" i="34"/>
  <c r="T1094" i="34"/>
  <c r="T1095" i="34"/>
  <c r="T1096" i="34"/>
  <c r="T1097" i="34"/>
  <c r="T1098" i="34"/>
  <c r="T1099" i="34"/>
  <c r="T1100" i="34"/>
  <c r="T1101" i="34"/>
  <c r="T1102" i="34"/>
  <c r="T1103" i="34"/>
  <c r="T1104" i="34"/>
  <c r="T1105" i="34"/>
  <c r="T1106" i="34"/>
  <c r="T1107" i="34"/>
  <c r="T1108" i="34"/>
  <c r="T1109" i="34"/>
  <c r="T1110" i="34"/>
  <c r="T1111" i="34"/>
  <c r="T1112" i="34"/>
  <c r="T1113" i="34"/>
  <c r="T1114" i="34"/>
  <c r="T1115" i="34"/>
  <c r="T1116" i="34"/>
  <c r="T1117" i="34"/>
  <c r="T1118" i="34"/>
  <c r="T1119" i="34"/>
  <c r="T1120" i="34"/>
  <c r="T1121" i="34"/>
  <c r="T1122" i="34"/>
  <c r="T1123" i="34"/>
  <c r="T1124" i="34"/>
  <c r="T1125" i="34"/>
  <c r="T1126" i="34"/>
  <c r="T1127" i="34"/>
  <c r="T1128" i="34"/>
  <c r="T1129" i="34"/>
  <c r="T1130" i="34"/>
  <c r="T1131" i="34"/>
  <c r="T1132" i="34"/>
  <c r="T1133" i="34"/>
  <c r="T1134" i="34"/>
  <c r="T1135" i="34"/>
  <c r="T1136" i="34"/>
  <c r="T1137" i="34"/>
  <c r="T1138" i="34"/>
  <c r="T1139" i="34"/>
  <c r="T1140" i="34"/>
  <c r="T1141" i="34"/>
  <c r="T1142" i="34"/>
  <c r="T1143" i="34"/>
  <c r="T1144" i="34"/>
  <c r="T1145" i="34"/>
  <c r="T1146" i="34"/>
  <c r="T1147" i="34"/>
  <c r="T1148" i="34"/>
  <c r="T1149" i="34"/>
  <c r="T1150" i="34"/>
  <c r="T1151" i="34"/>
  <c r="T1152" i="34"/>
  <c r="T1153" i="34"/>
  <c r="T1154" i="34"/>
  <c r="T1155" i="34"/>
  <c r="T1156" i="34"/>
  <c r="T1157" i="34"/>
  <c r="T1158" i="34"/>
  <c r="T1159" i="34"/>
  <c r="T1160" i="34"/>
  <c r="T1161" i="34"/>
  <c r="T1162" i="34"/>
  <c r="T1163" i="34"/>
  <c r="T1164" i="34"/>
  <c r="T1165" i="34"/>
  <c r="T1166" i="34"/>
  <c r="T1167" i="34"/>
  <c r="T1168" i="34"/>
  <c r="T1169" i="34"/>
  <c r="T1170" i="34"/>
  <c r="T1171" i="34"/>
  <c r="T1172" i="34"/>
  <c r="T1173" i="34"/>
  <c r="T1174" i="34"/>
  <c r="T1175" i="34"/>
  <c r="T1176" i="34"/>
  <c r="T1177" i="34"/>
  <c r="T1178" i="34"/>
  <c r="T1179" i="34"/>
  <c r="T1180" i="34"/>
  <c r="T1181" i="34"/>
  <c r="T1182" i="34"/>
  <c r="T1183" i="34"/>
  <c r="T1184" i="34"/>
  <c r="T1185" i="34"/>
  <c r="T1186" i="34"/>
  <c r="T1187" i="34"/>
  <c r="T1188" i="34"/>
  <c r="T1189" i="34"/>
  <c r="T1190" i="34"/>
  <c r="T1191" i="34"/>
  <c r="T1192" i="34"/>
  <c r="T1193" i="34"/>
  <c r="T1194" i="34"/>
  <c r="T1195" i="34"/>
  <c r="T1196" i="34"/>
  <c r="T1197" i="34"/>
  <c r="T1198" i="34"/>
  <c r="T1199" i="34"/>
  <c r="T1200" i="34"/>
  <c r="T1201" i="34"/>
  <c r="T1202" i="34"/>
  <c r="T1203" i="34"/>
  <c r="T1204" i="34"/>
  <c r="T1205" i="34"/>
  <c r="T1206" i="34"/>
  <c r="T1207" i="34"/>
  <c r="T1208" i="34"/>
  <c r="T1209" i="34"/>
  <c r="T1210" i="34"/>
  <c r="T1211" i="34"/>
  <c r="T1212" i="34"/>
  <c r="T1213" i="34"/>
  <c r="T1214" i="34"/>
  <c r="T1215" i="34"/>
  <c r="T1216" i="34"/>
  <c r="T1217" i="34"/>
  <c r="T1218" i="34"/>
  <c r="T1219" i="34"/>
  <c r="T1220" i="34"/>
  <c r="T1221" i="34"/>
  <c r="T1222" i="34"/>
  <c r="T1223" i="34"/>
  <c r="T1224" i="34"/>
  <c r="T1225" i="34"/>
  <c r="T1226" i="34"/>
  <c r="T1227" i="34"/>
  <c r="T1228" i="34"/>
  <c r="T1229" i="34"/>
  <c r="T1230" i="34"/>
  <c r="T1231" i="34"/>
  <c r="T1232" i="34"/>
  <c r="T1233" i="34"/>
  <c r="T1234" i="34"/>
  <c r="T1235" i="34"/>
  <c r="T1236" i="34"/>
  <c r="T1237" i="34"/>
  <c r="T1238" i="34"/>
  <c r="T1239" i="34"/>
  <c r="T1240" i="34"/>
  <c r="T1241" i="34"/>
  <c r="T1242" i="34"/>
  <c r="T1243" i="34"/>
  <c r="T1244" i="34"/>
  <c r="T1245" i="34"/>
  <c r="T1246" i="34"/>
  <c r="T1247" i="34"/>
  <c r="T1248" i="34"/>
  <c r="T1249" i="34"/>
  <c r="T1250" i="34"/>
  <c r="T1251" i="34"/>
  <c r="T1252" i="34"/>
  <c r="T1253" i="34"/>
  <c r="T1254" i="34"/>
  <c r="T1255" i="34"/>
  <c r="T1256" i="34"/>
  <c r="T1257" i="34"/>
  <c r="T1258" i="34"/>
  <c r="T1259" i="34"/>
  <c r="T1260" i="34"/>
  <c r="T1261" i="34"/>
  <c r="T1262" i="34"/>
  <c r="T1263" i="34"/>
  <c r="T1264" i="34"/>
  <c r="T1265" i="34"/>
  <c r="T1266" i="34"/>
  <c r="T1267" i="34"/>
  <c r="T1268" i="34"/>
  <c r="T1269" i="34"/>
  <c r="T1270" i="34"/>
  <c r="T1271" i="34"/>
  <c r="T1272" i="34"/>
  <c r="T1273" i="34"/>
  <c r="T1274" i="34"/>
  <c r="T1275" i="34"/>
  <c r="T1276" i="34"/>
  <c r="T1277" i="34"/>
  <c r="T1278" i="34"/>
  <c r="T1279" i="34"/>
  <c r="T1280" i="34"/>
  <c r="T1281" i="34"/>
  <c r="T1282" i="34"/>
  <c r="T1283" i="34"/>
  <c r="T1284" i="34"/>
  <c r="T1285" i="34"/>
  <c r="T1286" i="34"/>
  <c r="T1287" i="34"/>
  <c r="T1288" i="34"/>
  <c r="T1289" i="34"/>
  <c r="T1290" i="34"/>
  <c r="T1291" i="34"/>
  <c r="T1292" i="34"/>
  <c r="T1293" i="34"/>
  <c r="T1294" i="34"/>
  <c r="T1295" i="34"/>
  <c r="T1296" i="34"/>
  <c r="T1297" i="34"/>
  <c r="T1298" i="34"/>
  <c r="T1299" i="34"/>
  <c r="T1300" i="34"/>
  <c r="T1301" i="34"/>
  <c r="T1302" i="34"/>
  <c r="T1303" i="34"/>
  <c r="T1304" i="34"/>
  <c r="T1305" i="34"/>
  <c r="T1306" i="34"/>
  <c r="T1307" i="34"/>
  <c r="T1308" i="34"/>
  <c r="T1309" i="34"/>
  <c r="T1310" i="34"/>
  <c r="T1311" i="34"/>
  <c r="T1312" i="34"/>
  <c r="T1313" i="34"/>
  <c r="T1314" i="34"/>
  <c r="T1315" i="34"/>
  <c r="T1316" i="34"/>
  <c r="T1317" i="34"/>
  <c r="T1318" i="34"/>
  <c r="T1319" i="34"/>
  <c r="T1320" i="34"/>
  <c r="T1321" i="34"/>
  <c r="T1322" i="34"/>
  <c r="T1323" i="34"/>
  <c r="T1324" i="34"/>
  <c r="T1325" i="34"/>
  <c r="T1326" i="34"/>
  <c r="T1327" i="34"/>
  <c r="T1328" i="34"/>
  <c r="T1329" i="34"/>
  <c r="T1330" i="34"/>
  <c r="T1331" i="34"/>
  <c r="T1332" i="34"/>
  <c r="T1333" i="34"/>
  <c r="T1334" i="34"/>
  <c r="T1335" i="34"/>
  <c r="T1336" i="34"/>
  <c r="T1337" i="34"/>
  <c r="T1338" i="34"/>
  <c r="T1339" i="34"/>
  <c r="T1340" i="34"/>
  <c r="T1341" i="34"/>
  <c r="T1342" i="34"/>
  <c r="T1343" i="34"/>
  <c r="T1344" i="34"/>
  <c r="T1345" i="34"/>
  <c r="T1346" i="34"/>
  <c r="T1347" i="34"/>
  <c r="T1348" i="34"/>
  <c r="T1349" i="34"/>
  <c r="T1350" i="34"/>
  <c r="T1351" i="34"/>
  <c r="T1352" i="34"/>
  <c r="T1353" i="34"/>
  <c r="T1354" i="34"/>
  <c r="T1355" i="34"/>
  <c r="T1356" i="34"/>
  <c r="T1357" i="34"/>
  <c r="T1358" i="34"/>
  <c r="T1359" i="34"/>
  <c r="T1360" i="34"/>
  <c r="T1361" i="34"/>
  <c r="T1362" i="34"/>
  <c r="T1363" i="34"/>
  <c r="T1364" i="34"/>
  <c r="T1365" i="34"/>
  <c r="T1366" i="34"/>
  <c r="T1367" i="34"/>
  <c r="T1368" i="34"/>
  <c r="T1369" i="34"/>
  <c r="T1370" i="34"/>
  <c r="T1371" i="34"/>
  <c r="T1372" i="34"/>
  <c r="T1373" i="34"/>
  <c r="T1374" i="34"/>
  <c r="T1375" i="34"/>
  <c r="T1376" i="34"/>
  <c r="T1377" i="34"/>
  <c r="T1378" i="34"/>
  <c r="T1379" i="34"/>
  <c r="T1380" i="34"/>
  <c r="T1381" i="34"/>
  <c r="T1382" i="34"/>
  <c r="T1383" i="34"/>
  <c r="T1384" i="34"/>
  <c r="T1385" i="34"/>
  <c r="T1386" i="34"/>
  <c r="T1387" i="34"/>
  <c r="T1388" i="34"/>
  <c r="T1389" i="34"/>
  <c r="T1390" i="34"/>
  <c r="T1391" i="34"/>
  <c r="T1392" i="34"/>
  <c r="T1393" i="34"/>
  <c r="T1394" i="34"/>
  <c r="T1395" i="34"/>
  <c r="T1396" i="34"/>
  <c r="T1397" i="34"/>
  <c r="T1398" i="34"/>
  <c r="T1399" i="34"/>
  <c r="T1400" i="34"/>
  <c r="T1401" i="34"/>
  <c r="T1402" i="34"/>
  <c r="T1403" i="34"/>
  <c r="T1404" i="34"/>
  <c r="T1405" i="34"/>
  <c r="T1406" i="34"/>
  <c r="T1407" i="34"/>
  <c r="T1408" i="34"/>
  <c r="T1409" i="34"/>
  <c r="T1410" i="34"/>
  <c r="T1411" i="34"/>
  <c r="T1412" i="34"/>
  <c r="T1413" i="34"/>
  <c r="T1414" i="34"/>
  <c r="T1415" i="34"/>
  <c r="T1416" i="34"/>
  <c r="T1417" i="34"/>
  <c r="T1418" i="34"/>
  <c r="T1419" i="34"/>
  <c r="T1420" i="34"/>
  <c r="T1421" i="34"/>
  <c r="T1422" i="34"/>
  <c r="T1423" i="34"/>
  <c r="T1424" i="34"/>
  <c r="T1425" i="34"/>
  <c r="T1426" i="34"/>
  <c r="T1427" i="34"/>
  <c r="T1428" i="34"/>
  <c r="T1429" i="34"/>
  <c r="T1430" i="34"/>
  <c r="T1431" i="34"/>
  <c r="T1432" i="34"/>
  <c r="T1433" i="34"/>
  <c r="T1434" i="34"/>
  <c r="T1435" i="34"/>
  <c r="T1436" i="34"/>
  <c r="T1437" i="34"/>
  <c r="T1438" i="34"/>
  <c r="T1439" i="34"/>
  <c r="T1440" i="34"/>
  <c r="T1441" i="34"/>
  <c r="T1442" i="34"/>
  <c r="T1443" i="34"/>
  <c r="T1444" i="34"/>
  <c r="T1445" i="34"/>
  <c r="T1446" i="34"/>
  <c r="T1447" i="34"/>
  <c r="T1448" i="34"/>
  <c r="T1449" i="34"/>
  <c r="T1450" i="34"/>
  <c r="T1451" i="34"/>
  <c r="T1452" i="34"/>
  <c r="T1453" i="34"/>
  <c r="T1454" i="34"/>
  <c r="T1455" i="34"/>
  <c r="T1456" i="34"/>
  <c r="T1457" i="34"/>
  <c r="T1458" i="34"/>
  <c r="T1459" i="34"/>
  <c r="T1460" i="34"/>
  <c r="T1461" i="34"/>
  <c r="T1462" i="34"/>
  <c r="T1463" i="34"/>
  <c r="T1464" i="34"/>
  <c r="T1465" i="34"/>
  <c r="T1466" i="34"/>
  <c r="T1467" i="34"/>
  <c r="T1468" i="34"/>
  <c r="T1469" i="34"/>
  <c r="T1470" i="34"/>
  <c r="T1471" i="34"/>
  <c r="T1472" i="34"/>
  <c r="T1473" i="34"/>
  <c r="T1474" i="34"/>
  <c r="T1475" i="34"/>
  <c r="T1476" i="34"/>
  <c r="T1477" i="34"/>
  <c r="T1478" i="34"/>
  <c r="T1479" i="34"/>
  <c r="T1480" i="34"/>
  <c r="T1481" i="34"/>
  <c r="T1482" i="34"/>
  <c r="T1483" i="34"/>
  <c r="T1484" i="34"/>
  <c r="T1485" i="34"/>
  <c r="T1486" i="34"/>
  <c r="T1487" i="34"/>
  <c r="T1488" i="34"/>
  <c r="T1489" i="34"/>
  <c r="T1490" i="34"/>
  <c r="T1491" i="34"/>
  <c r="T1492" i="34"/>
  <c r="T1493" i="34"/>
  <c r="T1494" i="34"/>
  <c r="T1495" i="34"/>
  <c r="T1496" i="34"/>
  <c r="T1497" i="34"/>
  <c r="T1498" i="34"/>
  <c r="T1499" i="34"/>
  <c r="T1500" i="34"/>
  <c r="T1501" i="34"/>
  <c r="T1502" i="34"/>
  <c r="T1503" i="34"/>
  <c r="T1504" i="34"/>
  <c r="T1505" i="34"/>
  <c r="T1506" i="34"/>
  <c r="T1507" i="34"/>
  <c r="T1508" i="34"/>
  <c r="T1509" i="34"/>
  <c r="T1510" i="34"/>
  <c r="T1511" i="34"/>
  <c r="T1512" i="34"/>
  <c r="T1513" i="34"/>
  <c r="T1514" i="34"/>
  <c r="T1515" i="34"/>
  <c r="T1516" i="34"/>
  <c r="T1517" i="34"/>
  <c r="T1518" i="34"/>
  <c r="T1519" i="34"/>
  <c r="T1520" i="34"/>
  <c r="T1521" i="34"/>
  <c r="T1522" i="34"/>
  <c r="T1523" i="34"/>
  <c r="T1524" i="34"/>
  <c r="T1525" i="34"/>
  <c r="T1526" i="34"/>
  <c r="T1527" i="34"/>
  <c r="T1528" i="34"/>
  <c r="T1529" i="34"/>
  <c r="T1530" i="34"/>
  <c r="T1531" i="34"/>
  <c r="T1532" i="34"/>
  <c r="T1533" i="34"/>
  <c r="T1534" i="34"/>
  <c r="T1535" i="34"/>
  <c r="T1536" i="34"/>
  <c r="T1537" i="34"/>
  <c r="T1538" i="34"/>
  <c r="T1539" i="34"/>
  <c r="T1540" i="34"/>
  <c r="T1541" i="34"/>
  <c r="T1542" i="34"/>
  <c r="T1543" i="34"/>
  <c r="T1544" i="34"/>
  <c r="T1545" i="34"/>
  <c r="T1546" i="34"/>
  <c r="T1547" i="34"/>
  <c r="T1548" i="34"/>
  <c r="T1549" i="34"/>
  <c r="T1550" i="34"/>
  <c r="T1551" i="34"/>
  <c r="T1552" i="34"/>
  <c r="T1553" i="34"/>
  <c r="T1554" i="34"/>
  <c r="T1555" i="34"/>
  <c r="T1556" i="34"/>
  <c r="T1557" i="34"/>
  <c r="T1558" i="34"/>
  <c r="T1559" i="34"/>
  <c r="T1560" i="34"/>
  <c r="T1561" i="34"/>
  <c r="T1562" i="34"/>
  <c r="T1563" i="34"/>
  <c r="T1564" i="34"/>
  <c r="T1565" i="34"/>
  <c r="T1566" i="34"/>
  <c r="T1567" i="34"/>
  <c r="T1568" i="34"/>
  <c r="T1569" i="34"/>
  <c r="T1570" i="34"/>
  <c r="T1571" i="34"/>
  <c r="T1572" i="34"/>
  <c r="T1573" i="34"/>
  <c r="T1574" i="34"/>
  <c r="T1575" i="34"/>
  <c r="T1576" i="34"/>
  <c r="T1577" i="34"/>
  <c r="T1578" i="34"/>
  <c r="T1579" i="34"/>
  <c r="T1580" i="34"/>
  <c r="T1581" i="34"/>
  <c r="T1582" i="34"/>
  <c r="T1583" i="34"/>
  <c r="T1584" i="34"/>
  <c r="T1585" i="34"/>
  <c r="T1586" i="34"/>
  <c r="T1587" i="34"/>
  <c r="T1588" i="34"/>
  <c r="T1589" i="34"/>
  <c r="T1590" i="34"/>
  <c r="T1591" i="34"/>
  <c r="T1592" i="34"/>
  <c r="T1593" i="34"/>
  <c r="T1594" i="34"/>
  <c r="T1595" i="34"/>
  <c r="T1596" i="34"/>
  <c r="T1597" i="34"/>
  <c r="T1598" i="34"/>
  <c r="T1599" i="34"/>
  <c r="T1600" i="34"/>
  <c r="T1601" i="34"/>
  <c r="T1602" i="34"/>
  <c r="T1603" i="34"/>
  <c r="T1604" i="34"/>
  <c r="T1605" i="34"/>
  <c r="T1606" i="34"/>
  <c r="T1607" i="34"/>
  <c r="T1608" i="34"/>
  <c r="T1609" i="34"/>
  <c r="T1610" i="34"/>
  <c r="T1611" i="34"/>
  <c r="T1612" i="34"/>
  <c r="T1613" i="34"/>
  <c r="T1614" i="34"/>
  <c r="T1615" i="34"/>
  <c r="T1616" i="34"/>
  <c r="T1617" i="34"/>
  <c r="T1618" i="34"/>
  <c r="T1619" i="34"/>
  <c r="T1620" i="34"/>
  <c r="T1621" i="34"/>
  <c r="T1622" i="34"/>
  <c r="T1623" i="34"/>
  <c r="T1624" i="34"/>
  <c r="T1625" i="34"/>
  <c r="T1626" i="34"/>
  <c r="T1627" i="34"/>
  <c r="T1628" i="34"/>
  <c r="T1629" i="34"/>
  <c r="T1630" i="34"/>
  <c r="T1631" i="34"/>
  <c r="T1632" i="34"/>
  <c r="T1633" i="34"/>
  <c r="T1634" i="34"/>
  <c r="T1635" i="34"/>
  <c r="T1636" i="34"/>
  <c r="T1637" i="34"/>
  <c r="T1638" i="34"/>
  <c r="T1639" i="34"/>
  <c r="T1640" i="34"/>
  <c r="T1641" i="34"/>
  <c r="T1642" i="34"/>
  <c r="T1643" i="34"/>
  <c r="T1644" i="34"/>
  <c r="T1645" i="34"/>
  <c r="T1646" i="34"/>
  <c r="T1647" i="34"/>
  <c r="T1648" i="34"/>
  <c r="T1649" i="34"/>
  <c r="T1650" i="34"/>
  <c r="T1651" i="34"/>
  <c r="T1652" i="34"/>
  <c r="T1653" i="34"/>
  <c r="T1654" i="34"/>
  <c r="T1655" i="34"/>
  <c r="T1656" i="34"/>
  <c r="T1657" i="34"/>
  <c r="T1658" i="34"/>
  <c r="T1659" i="34"/>
  <c r="T1660" i="34"/>
  <c r="T1661" i="34"/>
  <c r="T1662" i="34"/>
  <c r="T1663" i="34"/>
  <c r="T1664" i="34"/>
  <c r="T1665" i="34"/>
  <c r="T1666" i="34"/>
  <c r="T1667" i="34"/>
  <c r="T1668" i="34"/>
  <c r="T1669" i="34"/>
  <c r="T1670" i="34"/>
  <c r="T1671" i="34"/>
  <c r="T1672" i="34"/>
  <c r="T1673" i="34"/>
  <c r="T1674" i="34"/>
  <c r="T1675" i="34"/>
  <c r="T1676" i="34"/>
  <c r="T1677" i="34"/>
  <c r="T1678" i="34"/>
  <c r="T1679" i="34"/>
  <c r="T1680" i="34"/>
  <c r="T1681" i="34"/>
  <c r="T1682" i="34"/>
  <c r="T1683" i="34"/>
  <c r="T1684" i="34"/>
  <c r="T1685" i="34"/>
  <c r="T1686" i="34"/>
  <c r="T1687" i="34"/>
  <c r="T1688" i="34"/>
  <c r="T1689" i="34"/>
  <c r="T1690" i="34"/>
  <c r="T1691" i="34"/>
  <c r="T1692" i="34"/>
  <c r="T1693" i="34"/>
  <c r="T1694" i="34"/>
  <c r="T1695" i="34"/>
  <c r="T1696" i="34"/>
  <c r="T1697" i="34"/>
  <c r="T1698" i="34"/>
  <c r="T1699" i="34"/>
  <c r="T1700" i="34"/>
  <c r="T1701" i="34"/>
  <c r="T1702" i="34"/>
  <c r="T1703" i="34"/>
  <c r="T1704" i="34"/>
  <c r="T1705" i="34"/>
  <c r="T1706" i="34"/>
  <c r="T1707" i="34"/>
  <c r="T1708" i="34"/>
  <c r="T1709" i="34"/>
  <c r="T1710" i="34"/>
  <c r="T1711" i="34"/>
  <c r="T1712" i="34"/>
  <c r="T1713" i="34"/>
  <c r="T1714" i="34"/>
  <c r="T1715" i="34"/>
  <c r="T1716" i="34"/>
  <c r="T1717" i="34"/>
  <c r="T1718" i="34"/>
  <c r="T1719" i="34"/>
  <c r="T1720" i="34"/>
  <c r="T1721" i="34"/>
  <c r="T1722" i="34"/>
  <c r="T1723" i="34"/>
  <c r="T1724" i="34"/>
  <c r="T1725" i="34"/>
  <c r="T1726" i="34"/>
  <c r="T1727" i="34"/>
  <c r="T1728" i="34"/>
  <c r="T1729" i="34"/>
  <c r="T1730" i="34"/>
  <c r="T1731" i="34"/>
  <c r="T1732" i="34"/>
  <c r="T1733" i="34"/>
  <c r="T1734" i="34"/>
  <c r="T1735" i="34"/>
  <c r="T1736" i="34"/>
  <c r="T1737" i="34"/>
  <c r="T1738" i="34"/>
  <c r="T1739" i="34"/>
  <c r="T1740" i="34"/>
  <c r="T1741" i="34"/>
  <c r="T1742" i="34"/>
  <c r="T1743" i="34"/>
  <c r="T1744" i="34"/>
  <c r="T1745" i="34"/>
  <c r="T1746" i="34"/>
  <c r="T1747" i="34"/>
  <c r="T1748" i="34"/>
  <c r="T1749" i="34"/>
  <c r="T1750" i="34"/>
  <c r="T1751" i="34"/>
  <c r="T1752" i="34"/>
  <c r="T1753" i="34"/>
  <c r="T1754" i="34"/>
  <c r="T1755" i="34"/>
  <c r="T1756" i="34"/>
  <c r="T1757" i="34"/>
  <c r="T1758" i="34"/>
  <c r="T1759" i="34"/>
  <c r="T1760" i="34"/>
  <c r="T1761" i="34"/>
  <c r="T1762" i="34"/>
  <c r="T1763" i="34"/>
  <c r="T1764" i="34"/>
  <c r="T1765" i="34"/>
  <c r="T1766" i="34"/>
  <c r="T1767" i="34"/>
  <c r="T1768" i="34"/>
  <c r="T1769" i="34"/>
  <c r="T1770" i="34"/>
  <c r="T1771" i="34"/>
  <c r="T1772" i="34"/>
  <c r="T1773" i="34"/>
  <c r="T1774" i="34"/>
  <c r="T1775" i="34"/>
  <c r="T1776" i="34"/>
  <c r="T1777" i="34"/>
  <c r="T1778" i="34"/>
  <c r="T1779" i="34"/>
  <c r="T1780" i="34"/>
  <c r="T1781" i="34"/>
  <c r="T1782" i="34"/>
  <c r="T1783" i="34"/>
  <c r="T1784" i="34"/>
  <c r="T1785" i="34"/>
  <c r="T1786" i="34"/>
  <c r="T1787" i="34"/>
  <c r="T1788" i="34"/>
  <c r="T1789" i="34"/>
  <c r="T1790" i="34"/>
  <c r="T1791" i="34"/>
  <c r="T1792" i="34"/>
  <c r="T1793" i="34"/>
  <c r="T1794" i="34"/>
  <c r="T1795" i="34"/>
  <c r="T1796" i="34"/>
  <c r="T1797" i="34"/>
  <c r="T1798" i="34"/>
  <c r="T1799" i="34"/>
  <c r="T1800" i="34"/>
  <c r="T1801" i="34"/>
  <c r="T1802" i="34"/>
  <c r="T1803" i="34"/>
  <c r="T1804" i="34"/>
  <c r="T1805" i="34"/>
  <c r="T1806" i="34"/>
  <c r="T1807" i="34"/>
  <c r="T1808" i="34"/>
  <c r="T1809" i="34"/>
  <c r="T1810" i="34"/>
  <c r="T1811" i="34"/>
  <c r="T1812" i="34"/>
  <c r="T1813" i="34"/>
  <c r="T1814" i="34"/>
  <c r="T1815" i="34"/>
  <c r="T1816" i="34"/>
  <c r="T1817" i="34"/>
  <c r="T1818" i="34"/>
  <c r="T1819" i="34"/>
  <c r="T1820" i="34"/>
  <c r="T1821" i="34"/>
  <c r="T1822" i="34"/>
  <c r="T1823" i="34"/>
  <c r="T1824" i="34"/>
  <c r="T1825" i="34"/>
  <c r="T1826" i="34"/>
  <c r="T1827" i="34"/>
  <c r="T1828" i="34"/>
  <c r="T1829" i="34"/>
  <c r="T1830" i="34"/>
  <c r="T1831" i="34"/>
  <c r="T1832" i="34"/>
  <c r="T1833" i="34"/>
  <c r="T1834" i="34"/>
  <c r="T1835" i="34"/>
  <c r="T1836" i="34"/>
  <c r="T1837" i="34"/>
  <c r="T1838" i="34"/>
  <c r="T1839" i="34"/>
  <c r="T1840" i="34"/>
  <c r="T1841" i="34"/>
  <c r="T1842" i="34"/>
  <c r="T1843" i="34"/>
  <c r="T1844" i="34"/>
  <c r="T1845" i="34"/>
  <c r="T1846" i="34"/>
  <c r="T1847" i="34"/>
  <c r="T1848" i="34"/>
  <c r="T1849" i="34"/>
  <c r="T1850" i="34"/>
  <c r="T1851" i="34"/>
  <c r="T1852" i="34"/>
  <c r="T1853" i="34"/>
  <c r="T1854" i="34"/>
  <c r="T1855" i="34"/>
  <c r="T1856" i="34"/>
  <c r="T1857" i="34"/>
  <c r="T1858" i="34"/>
  <c r="T1859" i="34"/>
  <c r="T1860" i="34"/>
  <c r="T1861" i="34"/>
  <c r="T1862" i="34"/>
  <c r="T1863" i="34"/>
  <c r="T1864" i="34"/>
  <c r="T1865" i="34"/>
  <c r="T1866" i="34"/>
  <c r="T1867" i="34"/>
  <c r="T1868" i="34"/>
  <c r="T1869" i="34"/>
  <c r="T1870" i="34"/>
  <c r="T1871" i="34"/>
  <c r="T1872" i="34"/>
  <c r="T1873" i="34"/>
  <c r="T1874" i="34"/>
  <c r="T1875" i="34"/>
  <c r="T1876" i="34"/>
  <c r="T1877" i="34"/>
  <c r="T1878" i="34"/>
  <c r="T1879" i="34"/>
  <c r="T1880" i="34"/>
  <c r="T1881" i="34"/>
  <c r="T1882" i="34"/>
  <c r="T1883" i="34"/>
  <c r="T1884" i="34"/>
  <c r="T1885" i="34"/>
  <c r="T1886" i="34"/>
  <c r="T1887" i="34"/>
  <c r="T1888" i="34"/>
  <c r="T1889" i="34"/>
  <c r="T1890" i="34"/>
  <c r="T1891" i="34"/>
  <c r="T1892" i="34"/>
  <c r="T1893" i="34"/>
  <c r="T1894" i="34"/>
  <c r="T1895" i="34"/>
  <c r="T1896" i="34"/>
  <c r="T1897" i="34"/>
  <c r="T1898" i="34"/>
  <c r="T1899" i="34"/>
  <c r="T1900" i="34"/>
  <c r="T1901" i="34"/>
  <c r="T1902" i="34"/>
  <c r="T1903" i="34"/>
  <c r="T1904" i="34"/>
  <c r="T1905" i="34"/>
  <c r="T1906" i="34"/>
  <c r="T1907" i="34"/>
  <c r="T1908" i="34"/>
  <c r="T1909" i="34"/>
  <c r="T1910" i="34"/>
  <c r="T1911" i="34"/>
  <c r="T1912" i="34"/>
  <c r="T1913" i="34"/>
  <c r="T1914" i="34"/>
  <c r="T1915" i="34"/>
  <c r="T1916" i="34"/>
  <c r="T1917" i="34"/>
  <c r="T1918" i="34"/>
  <c r="T1919" i="34"/>
  <c r="T1920" i="34"/>
  <c r="T1921" i="34"/>
  <c r="T1922" i="34"/>
  <c r="T1923" i="34"/>
  <c r="T1924" i="34"/>
  <c r="T1925" i="34"/>
  <c r="T1926" i="34"/>
  <c r="T1927" i="34"/>
  <c r="T1928" i="34"/>
  <c r="T1929" i="34"/>
  <c r="T1930" i="34"/>
  <c r="T1931" i="34"/>
  <c r="T1932" i="34"/>
  <c r="T1933" i="34"/>
  <c r="T1934" i="34"/>
  <c r="T1935" i="34"/>
  <c r="T1936" i="34"/>
  <c r="T1937" i="34"/>
  <c r="T1938" i="34"/>
  <c r="T1939" i="34"/>
  <c r="T1940" i="34"/>
  <c r="T1941" i="34"/>
  <c r="T1942" i="34"/>
  <c r="T1943" i="34"/>
  <c r="T1944" i="34"/>
  <c r="T1945" i="34"/>
  <c r="T1946" i="34"/>
  <c r="T1947" i="34"/>
  <c r="T1948" i="34"/>
  <c r="T1949" i="34"/>
  <c r="T1950" i="34"/>
  <c r="T1951" i="34"/>
  <c r="T1952" i="34"/>
  <c r="T1953" i="34"/>
  <c r="T1954" i="34"/>
  <c r="T1955" i="34"/>
  <c r="T1956" i="34"/>
  <c r="T1957" i="34"/>
  <c r="T1958" i="34"/>
  <c r="T1959" i="34"/>
  <c r="T1960" i="34"/>
  <c r="T1961" i="34"/>
  <c r="T1962" i="34"/>
  <c r="T1963" i="34"/>
  <c r="T1964" i="34"/>
  <c r="T1965" i="34"/>
  <c r="T1966" i="34"/>
  <c r="T1967" i="34"/>
  <c r="T1968" i="34"/>
  <c r="T1969" i="34"/>
  <c r="T1970" i="34"/>
  <c r="T1971" i="34"/>
  <c r="T1972" i="34"/>
  <c r="T1973" i="34"/>
  <c r="T1974" i="34"/>
  <c r="T1975" i="34"/>
  <c r="T1976" i="34"/>
  <c r="T1977" i="34"/>
  <c r="T1978" i="34"/>
  <c r="T1979" i="34"/>
  <c r="T1980" i="34"/>
  <c r="T1981" i="34"/>
  <c r="T1982" i="34"/>
  <c r="T1983" i="34"/>
  <c r="T1984" i="34"/>
  <c r="T1985" i="34"/>
  <c r="T1986" i="34"/>
  <c r="T1987" i="34"/>
  <c r="T1988" i="34"/>
  <c r="T1989" i="34"/>
  <c r="T1990" i="34"/>
  <c r="T1991" i="34"/>
  <c r="T1992" i="34"/>
  <c r="T1993" i="34"/>
  <c r="T1994" i="34"/>
  <c r="T1995" i="34"/>
  <c r="T1996" i="34"/>
  <c r="T1997" i="34"/>
  <c r="T1998" i="34"/>
  <c r="T1999" i="34"/>
  <c r="T2000" i="34"/>
  <c r="T2001" i="34"/>
  <c r="T2002" i="34"/>
  <c r="T2003" i="34"/>
  <c r="T2004" i="34"/>
  <c r="T2005" i="34"/>
  <c r="T2006" i="34"/>
  <c r="T2007" i="34"/>
  <c r="T2008" i="34"/>
  <c r="T2009" i="34"/>
  <c r="T2010" i="34"/>
  <c r="T2011" i="34"/>
  <c r="T2012" i="34"/>
  <c r="T2013" i="34"/>
  <c r="T2014" i="34"/>
  <c r="T2015" i="34"/>
  <c r="T2016" i="34"/>
  <c r="T2017" i="34"/>
  <c r="T2018" i="34"/>
  <c r="T2019" i="34"/>
  <c r="T2020" i="34"/>
  <c r="T2021" i="34"/>
  <c r="T2022" i="34"/>
  <c r="T2023" i="34"/>
  <c r="T2024" i="34"/>
  <c r="T2025" i="34"/>
  <c r="T2026" i="34"/>
  <c r="T2027" i="34"/>
  <c r="T2028" i="34"/>
  <c r="T2029" i="34"/>
  <c r="T2030" i="34"/>
  <c r="T2031" i="34"/>
  <c r="T2032" i="34"/>
  <c r="T2033" i="34"/>
  <c r="T2034" i="34"/>
  <c r="T2035" i="34"/>
  <c r="T2036" i="34"/>
  <c r="T2037" i="34"/>
  <c r="T2038" i="34"/>
  <c r="T2039" i="34"/>
  <c r="T2040" i="34"/>
  <c r="T2041" i="34"/>
  <c r="T2042" i="34"/>
  <c r="T2043" i="34"/>
  <c r="T2044" i="34"/>
  <c r="T2045" i="34"/>
  <c r="T2046" i="34"/>
  <c r="T2047" i="34"/>
  <c r="T2048" i="34"/>
  <c r="T2049" i="34"/>
  <c r="T2050" i="34"/>
  <c r="T2051" i="34"/>
  <c r="T2052" i="34"/>
  <c r="T2053" i="34"/>
  <c r="T2054" i="34"/>
  <c r="T2055" i="34"/>
  <c r="T2056" i="34"/>
  <c r="T2057" i="34"/>
  <c r="T2058" i="34"/>
  <c r="T2059" i="34"/>
  <c r="T2060" i="34"/>
  <c r="T2061" i="34"/>
  <c r="T2062" i="34"/>
  <c r="T2063" i="34"/>
  <c r="T2064" i="34"/>
  <c r="T2065" i="34"/>
  <c r="T2066" i="34"/>
  <c r="T2067" i="34"/>
  <c r="T2068" i="34"/>
  <c r="T2069" i="34"/>
  <c r="T2070" i="34"/>
  <c r="T2071" i="34"/>
  <c r="T2072" i="34"/>
  <c r="T2073" i="34"/>
  <c r="T2074" i="34"/>
  <c r="T2075" i="34"/>
  <c r="T2076" i="34"/>
  <c r="T2077" i="34"/>
  <c r="T2078" i="34"/>
  <c r="T2079" i="34"/>
  <c r="T2080" i="34"/>
  <c r="T2081" i="34"/>
  <c r="T2082" i="34"/>
  <c r="T2083" i="34"/>
  <c r="T2084" i="34"/>
  <c r="T2085" i="34"/>
  <c r="T2086" i="34"/>
  <c r="T2087" i="34"/>
  <c r="T2088" i="34"/>
  <c r="T2089" i="34"/>
  <c r="T2090" i="34"/>
  <c r="T2091" i="34"/>
  <c r="T2092" i="34"/>
  <c r="T2093" i="34"/>
  <c r="T2094" i="34"/>
  <c r="T2095" i="34"/>
  <c r="T2096" i="34"/>
  <c r="T2097" i="34"/>
  <c r="T2098" i="34"/>
  <c r="T2099" i="34"/>
  <c r="T2100" i="34"/>
  <c r="T2101" i="34"/>
  <c r="T2102" i="34"/>
  <c r="T2103" i="34"/>
  <c r="T2104" i="34"/>
  <c r="T2105" i="34"/>
  <c r="T2106" i="34"/>
  <c r="T2107" i="34"/>
  <c r="T2108" i="34"/>
  <c r="T2109" i="34"/>
  <c r="T2110" i="34"/>
  <c r="T2111" i="34"/>
  <c r="T2112" i="34"/>
  <c r="T2113" i="34"/>
  <c r="T2114" i="34"/>
  <c r="T2115" i="34"/>
  <c r="T2116" i="34"/>
  <c r="T2117" i="34"/>
  <c r="T2118" i="34"/>
  <c r="T2119" i="34"/>
  <c r="T2120" i="34"/>
  <c r="T2121" i="34"/>
  <c r="T2122" i="34"/>
  <c r="T2123" i="34"/>
  <c r="T2124" i="34"/>
  <c r="T2125" i="34"/>
  <c r="T2126" i="34"/>
  <c r="T2127" i="34"/>
  <c r="T2128" i="34"/>
  <c r="T2129" i="34"/>
  <c r="T2130" i="34"/>
  <c r="T2131" i="34"/>
  <c r="T2132" i="34"/>
  <c r="T2133" i="34"/>
  <c r="T2134" i="34"/>
  <c r="T2135" i="34"/>
  <c r="T2136" i="34"/>
  <c r="T2137" i="34"/>
  <c r="T2138" i="34"/>
  <c r="T2139" i="34"/>
  <c r="T2140" i="34"/>
  <c r="T2141" i="34"/>
  <c r="T2142" i="34"/>
  <c r="T2143" i="34"/>
  <c r="T2144" i="34"/>
  <c r="T2145" i="34"/>
  <c r="T2146" i="34"/>
  <c r="T2147" i="34"/>
  <c r="T2148" i="34"/>
  <c r="T2149" i="34"/>
  <c r="T2150" i="34"/>
  <c r="T2151" i="34"/>
  <c r="T2152" i="34"/>
  <c r="T2153" i="34"/>
  <c r="T2154" i="34"/>
  <c r="T2155" i="34"/>
  <c r="T2156" i="34"/>
  <c r="T2157" i="34"/>
  <c r="T2158" i="34"/>
  <c r="T2159" i="34"/>
  <c r="T2160" i="34"/>
  <c r="T2161" i="34"/>
  <c r="T2162" i="34"/>
  <c r="T2163" i="34"/>
  <c r="T2164" i="34"/>
  <c r="T2165" i="34"/>
  <c r="T2166" i="34"/>
  <c r="T2167" i="34"/>
  <c r="T2168" i="34"/>
  <c r="T2169" i="34"/>
  <c r="T2170" i="34"/>
  <c r="T2171" i="34"/>
  <c r="T2172" i="34"/>
  <c r="T2173" i="34"/>
  <c r="T2174" i="34"/>
  <c r="T2175" i="34"/>
  <c r="T2176" i="34"/>
  <c r="T2177" i="34"/>
  <c r="T2178" i="34"/>
  <c r="T2179" i="34"/>
  <c r="T2180" i="34"/>
  <c r="T2181" i="34"/>
  <c r="T2182" i="34"/>
  <c r="T2183" i="34"/>
  <c r="T2184" i="34"/>
  <c r="T2185" i="34"/>
  <c r="T2186" i="34"/>
  <c r="T2187" i="34"/>
  <c r="T2188" i="34"/>
  <c r="T2189" i="34"/>
  <c r="T2190" i="34"/>
  <c r="T2191" i="34"/>
  <c r="T2192" i="34"/>
  <c r="T2193" i="34"/>
  <c r="T2194" i="34"/>
  <c r="T2195" i="34"/>
  <c r="T2196" i="34"/>
  <c r="T2197" i="34"/>
  <c r="T2198" i="34"/>
  <c r="T2199" i="34"/>
  <c r="T2200" i="34"/>
  <c r="T2201" i="34"/>
  <c r="T2202" i="34"/>
  <c r="T2203" i="34"/>
  <c r="T2204" i="34"/>
  <c r="T2205" i="34"/>
  <c r="T2206" i="34"/>
  <c r="T2207" i="34"/>
  <c r="T2208" i="34"/>
  <c r="T2209" i="34"/>
  <c r="T2210" i="34"/>
  <c r="T2211" i="34"/>
  <c r="T2212" i="34"/>
  <c r="T2213" i="34"/>
  <c r="T2214" i="34"/>
  <c r="T2215" i="34"/>
  <c r="T2216" i="34"/>
  <c r="T2217" i="34"/>
  <c r="T2218" i="34"/>
  <c r="T2219" i="34"/>
  <c r="T2220" i="34"/>
  <c r="T2221" i="34"/>
  <c r="T2222" i="34"/>
  <c r="T2223" i="34"/>
  <c r="T2224" i="34"/>
  <c r="T2225" i="34"/>
  <c r="T2226" i="34"/>
  <c r="T2227" i="34"/>
  <c r="T2228" i="34"/>
  <c r="T2229" i="34"/>
  <c r="T2230" i="34"/>
  <c r="T2231" i="34"/>
  <c r="T2232" i="34"/>
  <c r="T2233" i="34"/>
  <c r="T2234" i="34"/>
  <c r="T2235" i="34"/>
  <c r="T2236" i="34"/>
  <c r="T2237" i="34"/>
  <c r="T2238" i="34"/>
  <c r="T2239" i="34"/>
  <c r="T2240" i="34"/>
  <c r="T2241" i="34"/>
  <c r="T2242" i="34"/>
  <c r="T2243" i="34"/>
  <c r="T2244" i="34"/>
  <c r="T2245" i="34"/>
  <c r="T2246" i="34"/>
  <c r="T2247" i="34"/>
  <c r="T2248" i="34"/>
  <c r="T2249" i="34"/>
  <c r="T2250" i="34"/>
  <c r="T2251" i="34"/>
  <c r="T2252" i="34"/>
  <c r="T2253" i="34"/>
  <c r="T2254" i="34"/>
  <c r="T2255" i="34"/>
  <c r="T2256" i="34"/>
  <c r="T2257" i="34"/>
  <c r="T2258" i="34"/>
  <c r="T2259" i="34"/>
  <c r="T2260" i="34"/>
  <c r="T2261" i="34"/>
  <c r="T2262" i="34"/>
  <c r="T2263" i="34"/>
  <c r="T2264" i="34"/>
  <c r="T2265" i="34"/>
  <c r="T2266" i="34"/>
  <c r="T2267" i="34"/>
  <c r="T2268" i="34"/>
  <c r="T2269" i="34"/>
  <c r="T2270" i="34"/>
  <c r="T2271" i="34"/>
  <c r="T2272" i="34"/>
  <c r="T2273" i="34"/>
  <c r="T2274" i="34"/>
  <c r="T2275" i="34"/>
  <c r="T2276" i="34"/>
  <c r="T2277" i="34"/>
  <c r="T2278" i="34"/>
  <c r="T2279" i="34"/>
  <c r="T2280" i="34"/>
  <c r="T2281" i="34"/>
  <c r="T2282" i="34"/>
  <c r="T2283" i="34"/>
  <c r="T2284" i="34"/>
  <c r="T2285" i="34"/>
  <c r="T2286" i="34"/>
  <c r="T2287" i="34"/>
  <c r="T2288" i="34"/>
  <c r="T2289" i="34"/>
  <c r="T2290" i="34"/>
  <c r="T2291" i="34"/>
  <c r="T2292" i="34"/>
  <c r="T2293" i="34"/>
  <c r="T2294" i="34"/>
  <c r="T2295" i="34"/>
  <c r="T2296" i="34"/>
  <c r="T2297" i="34"/>
  <c r="T2298" i="34"/>
  <c r="T2299" i="34"/>
  <c r="T2300" i="34"/>
  <c r="T2301" i="34"/>
  <c r="T2302" i="34"/>
  <c r="T2303" i="34"/>
  <c r="T2304" i="34"/>
  <c r="T2305" i="34"/>
  <c r="T2306" i="34"/>
  <c r="T2307" i="34"/>
  <c r="T2308" i="34"/>
  <c r="T2309" i="34"/>
  <c r="T2310" i="34"/>
  <c r="T2311" i="34"/>
  <c r="T2312" i="34"/>
  <c r="T2313" i="34"/>
  <c r="T2314" i="34"/>
  <c r="T2315" i="34"/>
  <c r="T2316" i="34"/>
  <c r="T2317" i="34"/>
  <c r="T2318" i="34"/>
  <c r="T2319" i="34"/>
  <c r="T2320" i="34"/>
  <c r="T2321" i="34"/>
  <c r="T2322" i="34"/>
  <c r="T2323" i="34"/>
  <c r="T2324" i="34"/>
  <c r="T2325" i="34"/>
  <c r="T2326" i="34"/>
  <c r="T2327" i="34"/>
  <c r="T2328" i="34"/>
  <c r="T2329" i="34"/>
  <c r="T2330" i="34"/>
  <c r="T2331" i="34"/>
  <c r="T2332" i="34"/>
  <c r="T2333" i="34"/>
  <c r="T2334" i="34"/>
  <c r="T2335" i="34"/>
  <c r="T2336" i="34"/>
  <c r="T2337" i="34"/>
  <c r="T2338" i="34"/>
  <c r="T2339" i="34"/>
  <c r="T2340" i="34"/>
  <c r="T2341" i="34"/>
  <c r="T2342" i="34"/>
  <c r="T2343" i="34"/>
  <c r="T2344" i="34"/>
  <c r="T2345" i="34"/>
  <c r="T2346" i="34"/>
  <c r="T2347" i="34"/>
  <c r="T2348" i="34"/>
  <c r="T2349" i="34"/>
  <c r="T2350" i="34"/>
  <c r="T2351" i="34"/>
  <c r="T2352" i="34"/>
  <c r="T2353" i="34"/>
  <c r="T2354" i="34"/>
  <c r="T2355" i="34"/>
  <c r="T2356" i="34"/>
  <c r="T2357" i="34"/>
  <c r="T2358" i="34"/>
  <c r="T2359" i="34"/>
  <c r="T2360" i="34"/>
  <c r="T2361" i="34"/>
  <c r="T2362" i="34"/>
  <c r="T2363" i="34"/>
  <c r="T2364" i="34"/>
  <c r="T2365" i="34"/>
  <c r="T2366" i="34"/>
  <c r="T2367" i="34"/>
  <c r="T2368" i="34"/>
  <c r="T2369" i="34"/>
  <c r="T2370" i="34"/>
  <c r="T2371" i="34"/>
  <c r="T2372" i="34"/>
  <c r="T2373" i="34"/>
  <c r="T2374" i="34"/>
  <c r="T2375" i="34"/>
  <c r="T2376" i="34"/>
  <c r="T2377" i="34"/>
  <c r="T2378" i="34"/>
  <c r="T2379" i="34"/>
  <c r="T2380" i="34"/>
  <c r="T2381" i="34"/>
  <c r="T2382" i="34"/>
  <c r="T2383" i="34"/>
  <c r="T2384" i="34"/>
  <c r="T2385" i="34"/>
  <c r="T2386" i="34"/>
  <c r="T2387" i="34"/>
  <c r="T2388" i="34"/>
  <c r="T2389" i="34"/>
  <c r="T2390" i="34"/>
  <c r="T2391" i="34"/>
  <c r="T2392" i="34"/>
  <c r="T2393" i="34"/>
  <c r="T2394" i="34"/>
  <c r="T2395" i="34"/>
  <c r="T2396" i="34"/>
  <c r="T2397" i="34"/>
  <c r="T2398" i="34"/>
  <c r="T2399" i="34"/>
  <c r="T2400" i="34"/>
  <c r="T2401" i="34"/>
  <c r="T2402" i="34"/>
  <c r="T2403" i="34"/>
  <c r="T2404" i="34"/>
  <c r="T2405" i="34"/>
  <c r="T2406" i="34"/>
  <c r="T2407" i="34"/>
  <c r="T2408" i="34"/>
  <c r="T2409" i="34"/>
  <c r="T2410" i="34"/>
  <c r="T2411" i="34"/>
  <c r="T2412" i="34"/>
  <c r="T2413" i="34"/>
  <c r="T2414" i="34"/>
  <c r="T2415" i="34"/>
  <c r="T2416" i="34"/>
  <c r="T2417" i="34"/>
  <c r="T2418" i="34"/>
  <c r="T2419" i="34"/>
  <c r="T2420" i="34"/>
  <c r="T2421" i="34"/>
  <c r="T2422" i="34"/>
  <c r="T2423" i="34"/>
  <c r="T2424" i="34"/>
  <c r="T2425" i="34"/>
  <c r="T2426" i="34"/>
  <c r="T2427" i="34"/>
  <c r="T2428" i="34"/>
  <c r="T2429" i="34"/>
  <c r="T2430" i="34"/>
  <c r="T2431" i="34"/>
  <c r="T2432" i="34"/>
  <c r="T2433" i="34"/>
  <c r="T2434" i="34"/>
  <c r="T2435" i="34"/>
  <c r="T2436" i="34"/>
  <c r="T2437" i="34"/>
  <c r="T2438" i="34"/>
  <c r="T2439" i="34"/>
  <c r="T2440" i="34"/>
  <c r="T2441" i="34"/>
  <c r="T2442" i="34"/>
  <c r="T2443" i="34"/>
  <c r="T2444" i="34"/>
  <c r="T2445" i="34"/>
  <c r="T2446" i="34"/>
  <c r="T2447" i="34"/>
  <c r="T2448" i="34"/>
  <c r="T2449" i="34"/>
  <c r="T2450" i="34"/>
  <c r="T2451" i="34"/>
  <c r="T2452" i="34"/>
  <c r="T2453" i="34"/>
  <c r="T2454" i="34"/>
  <c r="T2455" i="34"/>
  <c r="T2456" i="34"/>
  <c r="T2457" i="34"/>
  <c r="T2458" i="34"/>
  <c r="T2459" i="34"/>
  <c r="T2460" i="34"/>
  <c r="T2461" i="34"/>
  <c r="T2462" i="34"/>
  <c r="T2463" i="34"/>
  <c r="T2464" i="34"/>
  <c r="T2465" i="34"/>
  <c r="T2466" i="34"/>
  <c r="T2467" i="34"/>
  <c r="T2468" i="34"/>
  <c r="T2469" i="34"/>
  <c r="T2470" i="34"/>
  <c r="T2471" i="34"/>
  <c r="T2472" i="34"/>
  <c r="T2473" i="34"/>
  <c r="T2474" i="34"/>
  <c r="T2475" i="34"/>
  <c r="T2476" i="34"/>
  <c r="T2477" i="34"/>
  <c r="T2478" i="34"/>
  <c r="T2479" i="34"/>
  <c r="T2480" i="34"/>
  <c r="T2481" i="34"/>
  <c r="T2482" i="34"/>
  <c r="T2483" i="34"/>
  <c r="T2484" i="34"/>
  <c r="T2485" i="34"/>
  <c r="T2486" i="34"/>
  <c r="T2487" i="34"/>
  <c r="T2488" i="34"/>
  <c r="T2489" i="34"/>
  <c r="T2490" i="34"/>
  <c r="T2491" i="34"/>
  <c r="T2492" i="34"/>
  <c r="T2493" i="34"/>
  <c r="T2494" i="34"/>
  <c r="T2495" i="34"/>
  <c r="T2496" i="34"/>
  <c r="T2497" i="34"/>
  <c r="T2498" i="34"/>
  <c r="T2499" i="34"/>
  <c r="T2500" i="34"/>
  <c r="T2501" i="34"/>
  <c r="T2502" i="34"/>
  <c r="T2503" i="34"/>
  <c r="T2504" i="34"/>
  <c r="T2505" i="34"/>
  <c r="T2506" i="34"/>
  <c r="T2507" i="34"/>
  <c r="T2508" i="34"/>
  <c r="T2509" i="34"/>
  <c r="T2510" i="34"/>
  <c r="T2511" i="34"/>
  <c r="T2512" i="34"/>
  <c r="T2513" i="34"/>
  <c r="T2514" i="34"/>
  <c r="T2515" i="34"/>
  <c r="T2516" i="34"/>
  <c r="T2517" i="34"/>
  <c r="T2518" i="34"/>
  <c r="T2519" i="34"/>
  <c r="T2520" i="34"/>
  <c r="T2521" i="34"/>
  <c r="T2522" i="34"/>
  <c r="T2523" i="34"/>
  <c r="T2524" i="34"/>
  <c r="T2525" i="34"/>
  <c r="T2526" i="34"/>
  <c r="T2527" i="34"/>
  <c r="T2528" i="34"/>
  <c r="T2529" i="34"/>
  <c r="T2530" i="34"/>
  <c r="T2531" i="34"/>
  <c r="T2532" i="34"/>
  <c r="T2533" i="34"/>
  <c r="T2534" i="34"/>
  <c r="T2535" i="34"/>
  <c r="T2536" i="34"/>
  <c r="T2537" i="34"/>
  <c r="T2538" i="34"/>
  <c r="T2539" i="34"/>
  <c r="T2540" i="34"/>
  <c r="T2541" i="34"/>
  <c r="T2542" i="34"/>
  <c r="T2543" i="34"/>
  <c r="T2544" i="34"/>
  <c r="T2545" i="34"/>
  <c r="T2546" i="34"/>
  <c r="T2547" i="34"/>
  <c r="T2548" i="34"/>
  <c r="T2549" i="34"/>
  <c r="T2550" i="34"/>
  <c r="T2551" i="34"/>
  <c r="T2552" i="34"/>
  <c r="T2553" i="34"/>
  <c r="T2554" i="34"/>
  <c r="T2555" i="34"/>
  <c r="T2556" i="34"/>
  <c r="T2557" i="34"/>
  <c r="T2558" i="34"/>
  <c r="T2559" i="34"/>
  <c r="T2560" i="34"/>
  <c r="T2561" i="34"/>
  <c r="T2562" i="34"/>
  <c r="T2563" i="34"/>
  <c r="T2564" i="34"/>
  <c r="T2565" i="34"/>
  <c r="T2566" i="34"/>
  <c r="T2567" i="34"/>
  <c r="T2568" i="34"/>
  <c r="T2569" i="34"/>
  <c r="T2570" i="34"/>
  <c r="T2571" i="34"/>
  <c r="T2572" i="34"/>
  <c r="T2573" i="34"/>
  <c r="T2574" i="34"/>
  <c r="T2575" i="34"/>
  <c r="T2576" i="34"/>
  <c r="T2577" i="34"/>
  <c r="T2578" i="34"/>
  <c r="T2579" i="34"/>
  <c r="T2580" i="34"/>
  <c r="T2581" i="34"/>
  <c r="T2582" i="34"/>
  <c r="T2583" i="34"/>
  <c r="T2584" i="34"/>
  <c r="T2585" i="34"/>
  <c r="T2586" i="34"/>
  <c r="T2587" i="34"/>
  <c r="T2588" i="34"/>
  <c r="T2589" i="34"/>
  <c r="T2590" i="34"/>
  <c r="T2591" i="34"/>
  <c r="T2592" i="34"/>
  <c r="T2593" i="34"/>
  <c r="T2594" i="34"/>
  <c r="T2595" i="34"/>
  <c r="T2596" i="34"/>
  <c r="T2597" i="34"/>
  <c r="T2598" i="34"/>
  <c r="T2599" i="34"/>
  <c r="T2600" i="34"/>
  <c r="T2601" i="34"/>
  <c r="T2602" i="34"/>
  <c r="T2603" i="34"/>
  <c r="T2604" i="34"/>
  <c r="T2605" i="34"/>
  <c r="T2606" i="34"/>
  <c r="T2607" i="34"/>
  <c r="T2608" i="34"/>
  <c r="T2609" i="34"/>
  <c r="T2610" i="34"/>
  <c r="T2611" i="34"/>
  <c r="T2612" i="34"/>
  <c r="T2613" i="34"/>
  <c r="T2614" i="34"/>
  <c r="T2615" i="34"/>
  <c r="T2616" i="34"/>
  <c r="T2617" i="34"/>
  <c r="T2618" i="34"/>
  <c r="T2619" i="34"/>
  <c r="T2620" i="34"/>
  <c r="T2621" i="34"/>
  <c r="T2622" i="34"/>
  <c r="T2623" i="34"/>
  <c r="T2624" i="34"/>
  <c r="T2625" i="34"/>
  <c r="T2626" i="34"/>
  <c r="T2627" i="34"/>
  <c r="T2628" i="34"/>
  <c r="T2629" i="34"/>
  <c r="T2630" i="34"/>
  <c r="T2631" i="34"/>
  <c r="T2632" i="34"/>
  <c r="T2633" i="34"/>
  <c r="T2634" i="34"/>
  <c r="T2635" i="34"/>
  <c r="T2636" i="34"/>
  <c r="T2637" i="34"/>
  <c r="T2638" i="34"/>
  <c r="T2639" i="34"/>
  <c r="T2640" i="34"/>
  <c r="T2641" i="34"/>
  <c r="T2642" i="34"/>
  <c r="T2643" i="34"/>
  <c r="T2644" i="34"/>
  <c r="T2645" i="34"/>
  <c r="T2646" i="34"/>
  <c r="T2647" i="34"/>
  <c r="T2648" i="34"/>
  <c r="T2649" i="34"/>
  <c r="T2650" i="34"/>
  <c r="T2651" i="34"/>
  <c r="T2652" i="34"/>
  <c r="T2653" i="34"/>
  <c r="T2654" i="34"/>
  <c r="T2655" i="34"/>
  <c r="T2656" i="34"/>
  <c r="T2657" i="34"/>
  <c r="T2658" i="34"/>
  <c r="T2659" i="34"/>
  <c r="T2660" i="34"/>
  <c r="T2661" i="34"/>
  <c r="T2662" i="34"/>
  <c r="T2663" i="34"/>
  <c r="T2664" i="34"/>
  <c r="T2665" i="34"/>
  <c r="T2666" i="34"/>
  <c r="T2667" i="34"/>
  <c r="T2668" i="34"/>
  <c r="T2669" i="34"/>
  <c r="T2670" i="34"/>
  <c r="T2671" i="34"/>
  <c r="T2672" i="34"/>
  <c r="T2673" i="34"/>
  <c r="T2674" i="34"/>
  <c r="T2675" i="34"/>
  <c r="T2676" i="34"/>
  <c r="T2677" i="34"/>
  <c r="T2678" i="34"/>
  <c r="T2679" i="34"/>
  <c r="T2680" i="34"/>
  <c r="T2681" i="34"/>
  <c r="T2682" i="34"/>
  <c r="T2683" i="34"/>
  <c r="T2684" i="34"/>
  <c r="T2685" i="34"/>
  <c r="T2686" i="34"/>
  <c r="T2687" i="34"/>
  <c r="T2688" i="34"/>
  <c r="T2689" i="34"/>
  <c r="T2690" i="34"/>
  <c r="T2691" i="34"/>
  <c r="T2692" i="34"/>
  <c r="T2693" i="34"/>
  <c r="T2694" i="34"/>
  <c r="T2695" i="34"/>
  <c r="T2696" i="34"/>
  <c r="T2697" i="34"/>
  <c r="T2698" i="34"/>
  <c r="T2699" i="34"/>
  <c r="T2700" i="34"/>
  <c r="T2701" i="34"/>
  <c r="T2702" i="34"/>
  <c r="T2703" i="34"/>
  <c r="T2704" i="34"/>
  <c r="T2705" i="34"/>
  <c r="T2706" i="34"/>
  <c r="T2707" i="34"/>
  <c r="T2708" i="34"/>
  <c r="T2709" i="34"/>
  <c r="T2710" i="34"/>
  <c r="T2711" i="34"/>
  <c r="T2712" i="34"/>
  <c r="T2713" i="34"/>
  <c r="T2714" i="34"/>
  <c r="T2715" i="34"/>
  <c r="T2716" i="34"/>
  <c r="T2717" i="34"/>
  <c r="T2718" i="34"/>
  <c r="T2719" i="34"/>
  <c r="T2720" i="34"/>
  <c r="T2721" i="34"/>
  <c r="T2722" i="34"/>
  <c r="T2723" i="34"/>
  <c r="T2724" i="34"/>
  <c r="T2725" i="34"/>
  <c r="T2726" i="34"/>
  <c r="T2727" i="34"/>
  <c r="T2728" i="34"/>
  <c r="T2729" i="34"/>
  <c r="T2730" i="34"/>
  <c r="T2731" i="34"/>
  <c r="T2732" i="34"/>
  <c r="T2733" i="34"/>
  <c r="T2734" i="34"/>
  <c r="T2735" i="34"/>
  <c r="T2736" i="34"/>
  <c r="T2737" i="34"/>
  <c r="T2738" i="34"/>
  <c r="T2739" i="34"/>
  <c r="T2740" i="34"/>
  <c r="T2741" i="34"/>
  <c r="T2742" i="34"/>
  <c r="T2743" i="34"/>
  <c r="T2744" i="34"/>
  <c r="T2745" i="34"/>
  <c r="T2746" i="34"/>
  <c r="T2747" i="34"/>
  <c r="T2748" i="34"/>
  <c r="T2749" i="34"/>
  <c r="T2750" i="34"/>
  <c r="T2751" i="34"/>
  <c r="T2752" i="34"/>
  <c r="T2753" i="34"/>
  <c r="T2754" i="34"/>
  <c r="T2755" i="34"/>
  <c r="T2756" i="34"/>
  <c r="T2757" i="34"/>
  <c r="T2758" i="34"/>
  <c r="T2759" i="34"/>
  <c r="T2760" i="34"/>
  <c r="T2761" i="34"/>
  <c r="T2762" i="34"/>
  <c r="T2763" i="34"/>
  <c r="T2764" i="34"/>
  <c r="T2765" i="34"/>
  <c r="T2766" i="34"/>
  <c r="T2767" i="34"/>
  <c r="T2768" i="34"/>
  <c r="T2769" i="34"/>
  <c r="T2770" i="34"/>
  <c r="T2771" i="34"/>
  <c r="T2772" i="34"/>
  <c r="T2773" i="34"/>
  <c r="T2774" i="34"/>
  <c r="T2775" i="34"/>
  <c r="T2776" i="34"/>
  <c r="T2777" i="34"/>
  <c r="T2778" i="34"/>
  <c r="T2779" i="34"/>
  <c r="T2780" i="34"/>
  <c r="T2781" i="34"/>
  <c r="T2782" i="34"/>
  <c r="T2783" i="34"/>
  <c r="T2784" i="34"/>
  <c r="T2785" i="34"/>
  <c r="T2786" i="34"/>
  <c r="T2787" i="34"/>
  <c r="T2788" i="34"/>
  <c r="T2789" i="34"/>
  <c r="T2790" i="34"/>
  <c r="T2791" i="34"/>
  <c r="T2792" i="34"/>
  <c r="T2793" i="34"/>
  <c r="T2794" i="34"/>
  <c r="T2795" i="34"/>
  <c r="T2796" i="34"/>
  <c r="T2797" i="34"/>
  <c r="T2798" i="34"/>
  <c r="T2799" i="34"/>
  <c r="T2800" i="34"/>
  <c r="T2801" i="34"/>
  <c r="T2802" i="34"/>
  <c r="T2803" i="34"/>
  <c r="T2804" i="34"/>
  <c r="T2805" i="34"/>
  <c r="T2806" i="34"/>
  <c r="T2807" i="34"/>
  <c r="T2808" i="34"/>
  <c r="T2809" i="34"/>
  <c r="T2810" i="34"/>
  <c r="T2811" i="34"/>
  <c r="T2812" i="34"/>
  <c r="T2813" i="34"/>
  <c r="T2814" i="34"/>
  <c r="T2815" i="34"/>
  <c r="T2816" i="34"/>
  <c r="T2817" i="34"/>
  <c r="T2818" i="34"/>
  <c r="T2819" i="34"/>
  <c r="T2820" i="34"/>
  <c r="T2821" i="34"/>
  <c r="T2822" i="34"/>
  <c r="T2823" i="34"/>
  <c r="T2824" i="34"/>
  <c r="T2825" i="34"/>
  <c r="T2826" i="34"/>
  <c r="T2827" i="34"/>
  <c r="T2828" i="34"/>
  <c r="T2829" i="34"/>
  <c r="T2830" i="34"/>
  <c r="T2831" i="34"/>
  <c r="T2832" i="34"/>
  <c r="T2833" i="34"/>
  <c r="T2834" i="34"/>
  <c r="T2835" i="34"/>
  <c r="T2836" i="34"/>
  <c r="T2837" i="34"/>
  <c r="T2838" i="34"/>
  <c r="T2839" i="34"/>
  <c r="T2840" i="34"/>
  <c r="T2841" i="34"/>
  <c r="T2842" i="34"/>
  <c r="T2843" i="34"/>
  <c r="T2844" i="34"/>
  <c r="T2845" i="34"/>
  <c r="T2846" i="34"/>
  <c r="T2847" i="34"/>
  <c r="T2848" i="34"/>
  <c r="T2849" i="34"/>
  <c r="T2850" i="34"/>
  <c r="T2851" i="34"/>
  <c r="T2852" i="34"/>
  <c r="T2853" i="34"/>
  <c r="T2854" i="34"/>
  <c r="T2855" i="34"/>
  <c r="T2856" i="34"/>
  <c r="T2857" i="34"/>
  <c r="T2858" i="34"/>
  <c r="T2859" i="34"/>
  <c r="T2860" i="34"/>
  <c r="T2861" i="34"/>
  <c r="T2862" i="34"/>
  <c r="T2863" i="34"/>
  <c r="T2864" i="34"/>
  <c r="T2865" i="34"/>
  <c r="T2866" i="34"/>
  <c r="T2867" i="34"/>
  <c r="T2868" i="34"/>
  <c r="T2869" i="34"/>
  <c r="T2870" i="34"/>
  <c r="T2871" i="34"/>
  <c r="T2872" i="34"/>
  <c r="T2873" i="34"/>
  <c r="T2874" i="34"/>
  <c r="T2875" i="34"/>
  <c r="T2876" i="34"/>
  <c r="T2877" i="34"/>
  <c r="T2878" i="34"/>
  <c r="T2879" i="34"/>
  <c r="T2880" i="34"/>
  <c r="T2881" i="34"/>
  <c r="T2882" i="34"/>
  <c r="T2883" i="34"/>
  <c r="T2884" i="34"/>
  <c r="T2885" i="34"/>
  <c r="T2886" i="34"/>
  <c r="T2887" i="34"/>
  <c r="T2888" i="34"/>
  <c r="T2889" i="34"/>
  <c r="T2890" i="34"/>
  <c r="T2891" i="34"/>
  <c r="T2892" i="34"/>
  <c r="T2893" i="34"/>
  <c r="T2894" i="34"/>
  <c r="T2895" i="34"/>
  <c r="T2896" i="34"/>
  <c r="T2897" i="34"/>
  <c r="T2898" i="34"/>
  <c r="T2899" i="34"/>
  <c r="T2900" i="34"/>
  <c r="T2901" i="34"/>
  <c r="T2902" i="34"/>
  <c r="T2903" i="34"/>
  <c r="T2904" i="34"/>
  <c r="T2905" i="34"/>
  <c r="T2906" i="34"/>
  <c r="T2907" i="34"/>
  <c r="T2908" i="34"/>
  <c r="T2909" i="34"/>
  <c r="T2910" i="34"/>
  <c r="T2911" i="34"/>
  <c r="T2912" i="34"/>
  <c r="T2913" i="34"/>
  <c r="T2914" i="34"/>
  <c r="T2915" i="34"/>
  <c r="T2916" i="34"/>
  <c r="T2917" i="34"/>
  <c r="T2918" i="34"/>
  <c r="T2919" i="34"/>
  <c r="T2920" i="34"/>
  <c r="T2921" i="34"/>
  <c r="T2922" i="34"/>
  <c r="T2923" i="34"/>
  <c r="T2924" i="34"/>
  <c r="T2925" i="34"/>
  <c r="T2926" i="34"/>
  <c r="T2927" i="34"/>
  <c r="T2928" i="34"/>
  <c r="T2929" i="34"/>
  <c r="T2930" i="34"/>
  <c r="T2931" i="34"/>
  <c r="T2932" i="34"/>
  <c r="T2933" i="34"/>
  <c r="T2934" i="34"/>
  <c r="T2935" i="34"/>
  <c r="T2936" i="34"/>
  <c r="T2937" i="34"/>
  <c r="T2938" i="34"/>
  <c r="T2939" i="34"/>
  <c r="T2940" i="34"/>
  <c r="T2941" i="34"/>
  <c r="T2942" i="34"/>
  <c r="T2943" i="34"/>
  <c r="T2944" i="34"/>
  <c r="T2945" i="34"/>
  <c r="T2946" i="34"/>
  <c r="T2947" i="34"/>
  <c r="T2948" i="34"/>
  <c r="T2949" i="34"/>
  <c r="T2950" i="34"/>
  <c r="T2951" i="34"/>
  <c r="T2952" i="34"/>
  <c r="T2953" i="34"/>
  <c r="T2954" i="34"/>
  <c r="T2955" i="34"/>
  <c r="T2956" i="34"/>
  <c r="T2957" i="34"/>
  <c r="T2958" i="34"/>
  <c r="T2959" i="34"/>
  <c r="T2960" i="34"/>
  <c r="T2961" i="34"/>
  <c r="T2962" i="34"/>
  <c r="T2963" i="34"/>
  <c r="T2964" i="34"/>
  <c r="T2965" i="34"/>
  <c r="T2966" i="34"/>
  <c r="T2967" i="34"/>
  <c r="T2968" i="34"/>
  <c r="T2969" i="34"/>
  <c r="T2970" i="34"/>
  <c r="T2971" i="34"/>
  <c r="T2972" i="34"/>
  <c r="T2973" i="34"/>
  <c r="T2974" i="34"/>
  <c r="T2975" i="34"/>
  <c r="T2976" i="34"/>
  <c r="T2977" i="34"/>
  <c r="T2978" i="34"/>
  <c r="T2979" i="34"/>
  <c r="T2980" i="34"/>
  <c r="T2981" i="34"/>
  <c r="T2982" i="34"/>
  <c r="T2983" i="34"/>
  <c r="T2984" i="34"/>
  <c r="T2985" i="34"/>
  <c r="T2986" i="34"/>
  <c r="T2987" i="34"/>
  <c r="T2988" i="34"/>
  <c r="T2989" i="34"/>
  <c r="T2990" i="34"/>
  <c r="T2991" i="34"/>
  <c r="T2992" i="34"/>
  <c r="T2993" i="34"/>
  <c r="T2994" i="34"/>
  <c r="T2995" i="34"/>
  <c r="T2996" i="34"/>
  <c r="T2997" i="34"/>
  <c r="T2998" i="34"/>
  <c r="T2999" i="34"/>
  <c r="T3000" i="34"/>
  <c r="T3001" i="34"/>
  <c r="T3002" i="34"/>
  <c r="T3003" i="34"/>
  <c r="T3004" i="34"/>
  <c r="T3005" i="34"/>
  <c r="T3006" i="34"/>
  <c r="T3007" i="34"/>
  <c r="T3008" i="34"/>
  <c r="T3009" i="34"/>
  <c r="T3010" i="34"/>
  <c r="T3011" i="34"/>
  <c r="T3012" i="34"/>
  <c r="T3013" i="34"/>
  <c r="T3014" i="34"/>
  <c r="T3015" i="34"/>
  <c r="T3016" i="34"/>
  <c r="T3017" i="34"/>
  <c r="T3018" i="34"/>
  <c r="T3019" i="34"/>
  <c r="T3020" i="34"/>
  <c r="T3021" i="34"/>
  <c r="T3022" i="34"/>
  <c r="T3023" i="34"/>
  <c r="T3024" i="34"/>
  <c r="T3025" i="34"/>
  <c r="T3026" i="34"/>
  <c r="T3027" i="34"/>
  <c r="T3028" i="34"/>
  <c r="T3029" i="34"/>
  <c r="T3030" i="34"/>
  <c r="T3031" i="34"/>
  <c r="T3032" i="34"/>
  <c r="T3033" i="34"/>
  <c r="T3034" i="34"/>
  <c r="T3035" i="34"/>
  <c r="T3036" i="34"/>
  <c r="T3037" i="34"/>
  <c r="T3038" i="34"/>
  <c r="T3039" i="34"/>
  <c r="T3040" i="34"/>
  <c r="T3041" i="34"/>
  <c r="T3042" i="34"/>
  <c r="T3043" i="34"/>
  <c r="T3044" i="34"/>
  <c r="T3045" i="34"/>
  <c r="T3046" i="34"/>
  <c r="T3047" i="34"/>
  <c r="T3048" i="34"/>
  <c r="T3049" i="34"/>
  <c r="T3050" i="34"/>
  <c r="T3051" i="34"/>
  <c r="T3052" i="34"/>
  <c r="T3053" i="34"/>
  <c r="T3054" i="34"/>
  <c r="T3055" i="34"/>
  <c r="T3056" i="34"/>
  <c r="T3057" i="34"/>
  <c r="T3058" i="34"/>
  <c r="T3059" i="34"/>
  <c r="T3060" i="34"/>
  <c r="T3061" i="34"/>
  <c r="T3062" i="34"/>
  <c r="T3063" i="34"/>
  <c r="T3064" i="34"/>
  <c r="T3065" i="34"/>
  <c r="T3066" i="34"/>
  <c r="T3067" i="34"/>
  <c r="T3068" i="34"/>
  <c r="T3069" i="34"/>
  <c r="T3070" i="34"/>
  <c r="T3071" i="34"/>
  <c r="T3072" i="34"/>
  <c r="T3073" i="34"/>
  <c r="T3074" i="34"/>
  <c r="T3075" i="34"/>
  <c r="T3076" i="34"/>
  <c r="T3077" i="34"/>
  <c r="T3078" i="34"/>
  <c r="T3079" i="34"/>
  <c r="T3080" i="34"/>
  <c r="T3081" i="34"/>
  <c r="T3082" i="34"/>
  <c r="T3083" i="34"/>
  <c r="T3084" i="34"/>
  <c r="T3085" i="34"/>
  <c r="T3086" i="34"/>
  <c r="T3087" i="34"/>
  <c r="T3088" i="34"/>
  <c r="T3089" i="34"/>
  <c r="T3090" i="34"/>
  <c r="T3091" i="34"/>
  <c r="T3092" i="34"/>
  <c r="T3093" i="34"/>
  <c r="T3094" i="34"/>
  <c r="T3095" i="34"/>
  <c r="T3096" i="34"/>
  <c r="T3097" i="34"/>
  <c r="T3098" i="34"/>
  <c r="T3099" i="34"/>
  <c r="T3100" i="34"/>
  <c r="T3101" i="34"/>
  <c r="T3102" i="34"/>
  <c r="T3103" i="34"/>
  <c r="T3104" i="34"/>
  <c r="T3105" i="34"/>
  <c r="T3106" i="34"/>
  <c r="T3107" i="34"/>
  <c r="T3108" i="34"/>
  <c r="T3109" i="34"/>
  <c r="T3110" i="34"/>
  <c r="T3111" i="34"/>
  <c r="T3112" i="34"/>
  <c r="T3113" i="34"/>
  <c r="T3114" i="34"/>
  <c r="T3115" i="34"/>
  <c r="T3116" i="34"/>
  <c r="T3117" i="34"/>
  <c r="T3118" i="34"/>
  <c r="T3119" i="34"/>
  <c r="T3120" i="34"/>
  <c r="T3121" i="34"/>
  <c r="T3122" i="34"/>
  <c r="T3123" i="34"/>
  <c r="T3124" i="34"/>
  <c r="T3125" i="34"/>
  <c r="T3126" i="34"/>
  <c r="T3127" i="34"/>
  <c r="T3128" i="34"/>
  <c r="T3129" i="34"/>
  <c r="T3130" i="34"/>
  <c r="T3131" i="34"/>
  <c r="T3132" i="34"/>
  <c r="T3133" i="34"/>
  <c r="T3134" i="34"/>
  <c r="T3135" i="34"/>
  <c r="T3136" i="34"/>
  <c r="T3137" i="34"/>
  <c r="T3138" i="34"/>
  <c r="T3139" i="34"/>
  <c r="T3140" i="34"/>
  <c r="T3141" i="34"/>
  <c r="T3142" i="34"/>
  <c r="T3143" i="34"/>
  <c r="T3144" i="34"/>
  <c r="T3145" i="34"/>
  <c r="T3146" i="34"/>
  <c r="T3147" i="34"/>
  <c r="T3148" i="34"/>
  <c r="T3149" i="34"/>
  <c r="T3150" i="34"/>
  <c r="T3151" i="34"/>
  <c r="T3152" i="34"/>
  <c r="T3153" i="34"/>
  <c r="T3154" i="34"/>
  <c r="T3155" i="34"/>
  <c r="T3156" i="34"/>
  <c r="T3157" i="34"/>
  <c r="T3158" i="34"/>
  <c r="T3159" i="34"/>
  <c r="T3160" i="34"/>
  <c r="T3161" i="34"/>
  <c r="T3162" i="34"/>
  <c r="T3163" i="34"/>
  <c r="T3164" i="34"/>
  <c r="T3165" i="34"/>
  <c r="T3166" i="34"/>
  <c r="T3167" i="34"/>
  <c r="T3168" i="34"/>
  <c r="T3169" i="34"/>
  <c r="T3170" i="34"/>
  <c r="T3171" i="34"/>
  <c r="T3172" i="34"/>
  <c r="T3173" i="34"/>
  <c r="T3174" i="34"/>
  <c r="T3175" i="34"/>
  <c r="T3176" i="34"/>
  <c r="T3177" i="34"/>
  <c r="T3178" i="34"/>
  <c r="T3179" i="34"/>
  <c r="T3180" i="34"/>
  <c r="T3181" i="34"/>
  <c r="T3182" i="34"/>
  <c r="T3183" i="34"/>
  <c r="T3184" i="34"/>
  <c r="T3185" i="34"/>
  <c r="T3186" i="34"/>
  <c r="T3187" i="34"/>
  <c r="T3188" i="34"/>
  <c r="T3189" i="34"/>
  <c r="T3190" i="34"/>
  <c r="T3191" i="34"/>
  <c r="T3192" i="34"/>
  <c r="T3193" i="34"/>
  <c r="T3194" i="34"/>
  <c r="T3195" i="34"/>
  <c r="T3196" i="34"/>
  <c r="T3197" i="34"/>
  <c r="T3198" i="34"/>
  <c r="T3199" i="34"/>
  <c r="T3200" i="34"/>
  <c r="T3201" i="34"/>
  <c r="T3202" i="34"/>
  <c r="T3203" i="34"/>
  <c r="T3204" i="34"/>
  <c r="T3205" i="34"/>
  <c r="T3206" i="34"/>
  <c r="T3207" i="34"/>
  <c r="T3208" i="34"/>
  <c r="T3209" i="34"/>
  <c r="T3210" i="34"/>
  <c r="T3211" i="34"/>
  <c r="T3212" i="34"/>
  <c r="T3213" i="34"/>
  <c r="T3214" i="34"/>
  <c r="T3215" i="34"/>
  <c r="T3216" i="34"/>
  <c r="T3217" i="34"/>
  <c r="T3218" i="34"/>
  <c r="T3219" i="34"/>
  <c r="T3220" i="34"/>
  <c r="T3221" i="34"/>
  <c r="T3222" i="34"/>
  <c r="T3223" i="34"/>
  <c r="T3224" i="34"/>
  <c r="T3225" i="34"/>
  <c r="T3226" i="34"/>
  <c r="T3227" i="34"/>
  <c r="T3228" i="34"/>
  <c r="T3229" i="34"/>
  <c r="T3230" i="34"/>
  <c r="T3231" i="34"/>
  <c r="T3232" i="34"/>
  <c r="T3233" i="34"/>
  <c r="T3234" i="34"/>
  <c r="T3235" i="34"/>
  <c r="T3236" i="34"/>
  <c r="T3237" i="34"/>
  <c r="T3238" i="34"/>
  <c r="T3239" i="34"/>
  <c r="T3240" i="34"/>
  <c r="T3241" i="34"/>
  <c r="T3242" i="34"/>
  <c r="T3243" i="34"/>
  <c r="T3244" i="34"/>
  <c r="T3245" i="34"/>
  <c r="T3246" i="34"/>
  <c r="T3247" i="34"/>
  <c r="T3248" i="34"/>
  <c r="T3249" i="34"/>
  <c r="T3250" i="34"/>
  <c r="T3251" i="34"/>
  <c r="T3252" i="34"/>
  <c r="T3253" i="34"/>
  <c r="T3254" i="34"/>
  <c r="T3255" i="34"/>
  <c r="T3256" i="34"/>
  <c r="T3257" i="34"/>
  <c r="T3258" i="34"/>
  <c r="T3259" i="34"/>
  <c r="T3260" i="34"/>
  <c r="T3261" i="34"/>
  <c r="T3262" i="34"/>
  <c r="T3263" i="34"/>
  <c r="T3264" i="34"/>
  <c r="T3265" i="34"/>
  <c r="T3266" i="34"/>
  <c r="T3267" i="34"/>
  <c r="T3268" i="34"/>
  <c r="T3269" i="34"/>
  <c r="T3270" i="34"/>
  <c r="T3271" i="34"/>
  <c r="T3272" i="34"/>
  <c r="T3273" i="34"/>
  <c r="T3274" i="34"/>
  <c r="T3275" i="34"/>
  <c r="T3276" i="34"/>
  <c r="T3277" i="34"/>
  <c r="T3278" i="34"/>
  <c r="T3279" i="34"/>
  <c r="T3280" i="34"/>
  <c r="T3281" i="34"/>
  <c r="T3282" i="34"/>
  <c r="T3283" i="34"/>
  <c r="T3284" i="34"/>
  <c r="T3285" i="34"/>
  <c r="T3286" i="34"/>
  <c r="T3287" i="34"/>
  <c r="T3288" i="34"/>
  <c r="T3289" i="34"/>
  <c r="T3290" i="34"/>
  <c r="T3291" i="34"/>
  <c r="T3292" i="34"/>
  <c r="T3293" i="34"/>
  <c r="T3294" i="34"/>
  <c r="T3295" i="34"/>
  <c r="T3296" i="34"/>
  <c r="T3297" i="34"/>
  <c r="T3298" i="34"/>
  <c r="T3299" i="34"/>
  <c r="T3300" i="34"/>
  <c r="T3301" i="34"/>
  <c r="T3302" i="34"/>
  <c r="T3303" i="34"/>
  <c r="T3304" i="34"/>
  <c r="T3305" i="34"/>
  <c r="T3306" i="34"/>
  <c r="T3307" i="34"/>
  <c r="T3308" i="34"/>
  <c r="T3309" i="34"/>
  <c r="T3310" i="34"/>
  <c r="T3311" i="34"/>
  <c r="T3312" i="34"/>
  <c r="T3313" i="34"/>
  <c r="T3314" i="34"/>
  <c r="T3315" i="34"/>
  <c r="T3316" i="34"/>
  <c r="T3317" i="34"/>
  <c r="T3318" i="34"/>
  <c r="T3319" i="34"/>
  <c r="T3320" i="34"/>
  <c r="T3321" i="34"/>
  <c r="T3322" i="34"/>
  <c r="T3323" i="34"/>
  <c r="T3324" i="34"/>
  <c r="T3325" i="34"/>
  <c r="T3326" i="34"/>
  <c r="T3327" i="34"/>
  <c r="T3328" i="34"/>
  <c r="T3329" i="34"/>
  <c r="T3330" i="34"/>
  <c r="T3331" i="34"/>
  <c r="T3332" i="34"/>
  <c r="T3333" i="34"/>
  <c r="T3334" i="34"/>
  <c r="T3335" i="34"/>
  <c r="T3336" i="34"/>
  <c r="T3337" i="34"/>
  <c r="T3338" i="34"/>
  <c r="T3339" i="34"/>
  <c r="T3340" i="34"/>
  <c r="T3341" i="34"/>
  <c r="T3342" i="34"/>
  <c r="T3343" i="34"/>
  <c r="T3344" i="34"/>
  <c r="T3345" i="34"/>
  <c r="T3346" i="34"/>
  <c r="T3347" i="34"/>
  <c r="T3348" i="34"/>
  <c r="T3349" i="34"/>
  <c r="T3350" i="34"/>
  <c r="T3351" i="34"/>
  <c r="T3352" i="34"/>
  <c r="T3353" i="34"/>
  <c r="T3354" i="34"/>
  <c r="T3355" i="34"/>
  <c r="T3356" i="34"/>
  <c r="T3357" i="34"/>
  <c r="T3358" i="34"/>
  <c r="T3359" i="34"/>
  <c r="T3360" i="34"/>
  <c r="T3361" i="34"/>
  <c r="T3362" i="34"/>
  <c r="T3363" i="34"/>
  <c r="T3364" i="34"/>
  <c r="T3365" i="34"/>
  <c r="T3366" i="34"/>
  <c r="T3367" i="34"/>
  <c r="T3368" i="34"/>
  <c r="T3369" i="34"/>
  <c r="T3370" i="34"/>
  <c r="T3371" i="34"/>
  <c r="T3372" i="34"/>
  <c r="T3373" i="34"/>
  <c r="T3374" i="34"/>
  <c r="T3375" i="34"/>
  <c r="T3376" i="34"/>
  <c r="T3377" i="34"/>
  <c r="T3378" i="34"/>
  <c r="T3379" i="34"/>
  <c r="T3380" i="34"/>
  <c r="T3381" i="34"/>
  <c r="T3382" i="34"/>
  <c r="T3383" i="34"/>
  <c r="T3384" i="34"/>
  <c r="T3385" i="34"/>
  <c r="T3386" i="34"/>
  <c r="T3387" i="34"/>
  <c r="T3388" i="34"/>
  <c r="T3389" i="34"/>
  <c r="T3390" i="34"/>
  <c r="T3391" i="34"/>
  <c r="T3392" i="34"/>
  <c r="T3393" i="34"/>
  <c r="T3394" i="34"/>
  <c r="T3395" i="34"/>
  <c r="T3396" i="34"/>
  <c r="T3397" i="34"/>
  <c r="T3398" i="34"/>
  <c r="T3399" i="34"/>
  <c r="T3400" i="34"/>
  <c r="T3401" i="34"/>
  <c r="T3402" i="34"/>
  <c r="T3403" i="34"/>
  <c r="T3404" i="34"/>
  <c r="T3405" i="34"/>
  <c r="T3406" i="34"/>
  <c r="T3407" i="34"/>
  <c r="T3408" i="34"/>
  <c r="T3409" i="34"/>
  <c r="T3410" i="34"/>
  <c r="T3411" i="34"/>
  <c r="T3412" i="34"/>
  <c r="T3413" i="34"/>
  <c r="T3414" i="34"/>
  <c r="T3415" i="34"/>
  <c r="T3416" i="34"/>
  <c r="T3417" i="34"/>
  <c r="T3418" i="34"/>
  <c r="T3419" i="34"/>
  <c r="T3420" i="34"/>
  <c r="T3421" i="34"/>
  <c r="T3422" i="34"/>
  <c r="T3423" i="34"/>
  <c r="T3424" i="34"/>
  <c r="T3425" i="34"/>
  <c r="T3426" i="34"/>
  <c r="T3427" i="34"/>
  <c r="T3428" i="34"/>
  <c r="T3429" i="34"/>
  <c r="T3430" i="34"/>
  <c r="T3431" i="34"/>
  <c r="T3432" i="34"/>
  <c r="T3433" i="34"/>
  <c r="T3434" i="34"/>
  <c r="T3435" i="34"/>
  <c r="T3436" i="34"/>
  <c r="T3437" i="34"/>
  <c r="T3438" i="34"/>
  <c r="T3439" i="34"/>
  <c r="T3440" i="34"/>
  <c r="T3441" i="34"/>
  <c r="T3442" i="34"/>
  <c r="T3443" i="34"/>
  <c r="T3444" i="34"/>
  <c r="T3445" i="34"/>
  <c r="T3446" i="34"/>
  <c r="T3447" i="34"/>
  <c r="T3448" i="34"/>
  <c r="T3449" i="34"/>
  <c r="T3450" i="34"/>
  <c r="T3451" i="34"/>
  <c r="T3452" i="34"/>
  <c r="T3453" i="34"/>
  <c r="T3454" i="34"/>
  <c r="T3455" i="34"/>
  <c r="T3456" i="34"/>
  <c r="T3457" i="34"/>
  <c r="T3458" i="34"/>
  <c r="T3459" i="34"/>
  <c r="T3460" i="34"/>
  <c r="T3461" i="34"/>
  <c r="T3462" i="34"/>
  <c r="T3463" i="34"/>
  <c r="T3464" i="34"/>
  <c r="T3465" i="34"/>
  <c r="T3466" i="34"/>
  <c r="T3467" i="34"/>
  <c r="T3468" i="34"/>
  <c r="T3469" i="34"/>
  <c r="T3470" i="34"/>
  <c r="T3471" i="34"/>
  <c r="T3472" i="34"/>
  <c r="T3473" i="34"/>
  <c r="T3474" i="34"/>
  <c r="T3475" i="34"/>
  <c r="T3476" i="34"/>
  <c r="T3477" i="34"/>
  <c r="T3478" i="34"/>
  <c r="T3479" i="34"/>
  <c r="T3480" i="34"/>
  <c r="T3481" i="34"/>
  <c r="T3482" i="34"/>
  <c r="T3483" i="34"/>
  <c r="T3484" i="34"/>
  <c r="T3485" i="34"/>
  <c r="T3486" i="34"/>
  <c r="T3487" i="34"/>
  <c r="T3488" i="34"/>
  <c r="T3489" i="34"/>
  <c r="T3490" i="34"/>
  <c r="T3491" i="34"/>
  <c r="T3492" i="34"/>
  <c r="T3493" i="34"/>
  <c r="T3494" i="34"/>
  <c r="T3495" i="34"/>
  <c r="T3496" i="34"/>
  <c r="T3497" i="34"/>
  <c r="T3498" i="34"/>
  <c r="T3499" i="34"/>
  <c r="T3500" i="34"/>
  <c r="T3501" i="34"/>
  <c r="T3502" i="34"/>
  <c r="T3503" i="34"/>
  <c r="T3504" i="34"/>
  <c r="T3505" i="34"/>
  <c r="T3506" i="34"/>
  <c r="T3507" i="34"/>
  <c r="T3508" i="34"/>
  <c r="T3509" i="34"/>
  <c r="T3510" i="34"/>
  <c r="T3511" i="34"/>
  <c r="T3512" i="34"/>
  <c r="T3513" i="34"/>
  <c r="T3514" i="34"/>
  <c r="T3515" i="34"/>
  <c r="T3516" i="34"/>
  <c r="T3517" i="34"/>
  <c r="T3518" i="34"/>
  <c r="T3519" i="34"/>
  <c r="T3520" i="34"/>
  <c r="T3521" i="34"/>
  <c r="T3522" i="34"/>
  <c r="T3523" i="34"/>
  <c r="T3524" i="34"/>
  <c r="T3525" i="34"/>
  <c r="T3526" i="34"/>
  <c r="T3527" i="34"/>
  <c r="T3528" i="34"/>
  <c r="T3529" i="34"/>
  <c r="T3530" i="34"/>
  <c r="T3531" i="34"/>
  <c r="T3532" i="34"/>
  <c r="T3533" i="34"/>
  <c r="T3534" i="34"/>
  <c r="T3535" i="34"/>
  <c r="T3536" i="34"/>
  <c r="T3537" i="34"/>
  <c r="T3538" i="34"/>
  <c r="T3539" i="34"/>
  <c r="T3540" i="34"/>
  <c r="T3541" i="34"/>
  <c r="T3542" i="34"/>
  <c r="T3543" i="34"/>
  <c r="T3544" i="34"/>
  <c r="T3545" i="34"/>
  <c r="T3546" i="34"/>
  <c r="T3547" i="34"/>
  <c r="T3548" i="34"/>
  <c r="T3549" i="34"/>
  <c r="T3550" i="34"/>
  <c r="T3551" i="34"/>
  <c r="T3552" i="34"/>
  <c r="T3553" i="34"/>
  <c r="T3554" i="34"/>
  <c r="T3555" i="34"/>
  <c r="T3556" i="34"/>
  <c r="T3557" i="34"/>
  <c r="T3558" i="34"/>
  <c r="T3559" i="34"/>
  <c r="T3560" i="34"/>
  <c r="T3561" i="34"/>
  <c r="T3562" i="34"/>
  <c r="T3563" i="34"/>
  <c r="T3564" i="34"/>
  <c r="T3565" i="34"/>
  <c r="T3566" i="34"/>
  <c r="T3567" i="34"/>
  <c r="T3568" i="34"/>
  <c r="T3569" i="34"/>
  <c r="T3570" i="34"/>
  <c r="T3571" i="34"/>
  <c r="T3572" i="34"/>
  <c r="T3573" i="34"/>
  <c r="T3574" i="34"/>
  <c r="T3575" i="34"/>
  <c r="T3576" i="34"/>
  <c r="T3577" i="34"/>
  <c r="T3578" i="34"/>
  <c r="T3579" i="34"/>
  <c r="T3580" i="34"/>
  <c r="T3581" i="34"/>
  <c r="T3582" i="34"/>
  <c r="T3583" i="34"/>
  <c r="T3584" i="34"/>
  <c r="T3585" i="34"/>
  <c r="T3586" i="34"/>
  <c r="T3587" i="34"/>
  <c r="T3588" i="34"/>
  <c r="T3589" i="34"/>
  <c r="T3590" i="34"/>
  <c r="T3591" i="34"/>
  <c r="T3592" i="34"/>
  <c r="T3593" i="34"/>
  <c r="T3594" i="34"/>
  <c r="T3595" i="34"/>
  <c r="T3596" i="34"/>
  <c r="T3597" i="34"/>
  <c r="T3598" i="34"/>
  <c r="T3599" i="34"/>
  <c r="T3600" i="34"/>
  <c r="T3601" i="34"/>
  <c r="T3602" i="34"/>
  <c r="T3603" i="34"/>
  <c r="T3604" i="34"/>
  <c r="T3605" i="34"/>
  <c r="T3606" i="34"/>
  <c r="T3607" i="34"/>
  <c r="T3608" i="34"/>
  <c r="T3609" i="34"/>
  <c r="T3610" i="34"/>
  <c r="T3611" i="34"/>
  <c r="T3612" i="34"/>
  <c r="T3613" i="34"/>
  <c r="T3614" i="34"/>
  <c r="T3615" i="34"/>
  <c r="T3616" i="34"/>
  <c r="T3617" i="34"/>
  <c r="T3618" i="34"/>
  <c r="T3619" i="34"/>
  <c r="T3620" i="34"/>
  <c r="T3621" i="34"/>
  <c r="T3622" i="34"/>
  <c r="T3623" i="34"/>
  <c r="T3624" i="34"/>
  <c r="T3625" i="34"/>
  <c r="T3626" i="34"/>
  <c r="T3627" i="34"/>
  <c r="T3628" i="34"/>
  <c r="T3629" i="34"/>
  <c r="T3630" i="34"/>
  <c r="T3631" i="34"/>
  <c r="T3632" i="34"/>
  <c r="T3633" i="34"/>
  <c r="T3634" i="34"/>
  <c r="T3635" i="34"/>
  <c r="T3636" i="34"/>
  <c r="T3637" i="34"/>
  <c r="T3638" i="34"/>
  <c r="T3639" i="34"/>
  <c r="T3640" i="34"/>
  <c r="T3641" i="34"/>
  <c r="T3642" i="34"/>
  <c r="T3643" i="34"/>
  <c r="T3644" i="34"/>
  <c r="T3645" i="34"/>
  <c r="T3646" i="34"/>
  <c r="T3647" i="34"/>
  <c r="T3648" i="34"/>
  <c r="T3649" i="34"/>
  <c r="T3650" i="34"/>
  <c r="T3651" i="34"/>
  <c r="T3652" i="34"/>
  <c r="T3653" i="34"/>
  <c r="T3654" i="34"/>
  <c r="T3655" i="34"/>
  <c r="T3656" i="34"/>
  <c r="T3657" i="34"/>
  <c r="T3658" i="34"/>
  <c r="T3659" i="34"/>
  <c r="T3660" i="34"/>
  <c r="T3661" i="34"/>
  <c r="T3662" i="34"/>
  <c r="T3663" i="34"/>
  <c r="T3664" i="34"/>
  <c r="T3665" i="34"/>
  <c r="T3666" i="34"/>
  <c r="T3667" i="34"/>
  <c r="T3668" i="34"/>
  <c r="T3669" i="34"/>
  <c r="T3670" i="34"/>
  <c r="T3671" i="34"/>
  <c r="T3672" i="34"/>
  <c r="T3673" i="34"/>
  <c r="T3674" i="34"/>
  <c r="T3675" i="34"/>
  <c r="T3676" i="34"/>
  <c r="T3677" i="34"/>
  <c r="T3678" i="34"/>
  <c r="T3679" i="34"/>
  <c r="T3680" i="34"/>
  <c r="T3681" i="34"/>
  <c r="T3682" i="34"/>
  <c r="T3683" i="34"/>
  <c r="T3684" i="34"/>
  <c r="T3685" i="34"/>
  <c r="T3686" i="34"/>
  <c r="T3687" i="34"/>
  <c r="T3688" i="34"/>
  <c r="T3689" i="34"/>
  <c r="T3690" i="34"/>
  <c r="T3691" i="34"/>
  <c r="T3692" i="34"/>
  <c r="T3693" i="34"/>
  <c r="T3694" i="34"/>
  <c r="T3695" i="34"/>
  <c r="T3696" i="34"/>
  <c r="T3697" i="34"/>
  <c r="T3698" i="34"/>
  <c r="T3699" i="34"/>
  <c r="T3700" i="34"/>
  <c r="T3701" i="34"/>
  <c r="T3702" i="34"/>
  <c r="T3703" i="34"/>
  <c r="T3704" i="34"/>
  <c r="T3705" i="34"/>
  <c r="T3706" i="34"/>
  <c r="T3707" i="34"/>
  <c r="T3708" i="34"/>
  <c r="T3709" i="34"/>
  <c r="T3710" i="34"/>
  <c r="T3711" i="34"/>
  <c r="T3712" i="34"/>
  <c r="T3713" i="34"/>
  <c r="T3714" i="34"/>
  <c r="T3715" i="34"/>
  <c r="T3716" i="34"/>
  <c r="T3717" i="34"/>
  <c r="T3718" i="34"/>
  <c r="T3719" i="34"/>
  <c r="T3720" i="34"/>
  <c r="T3721" i="34"/>
  <c r="T3722" i="34"/>
  <c r="T3723" i="34"/>
  <c r="T3724" i="34"/>
  <c r="T3725" i="34"/>
  <c r="T3726" i="34"/>
  <c r="T3727" i="34"/>
  <c r="T3728" i="34"/>
  <c r="T3729" i="34"/>
  <c r="T3730" i="34"/>
  <c r="T3731" i="34"/>
  <c r="T3732" i="34"/>
  <c r="T3733" i="34"/>
  <c r="T3734" i="34"/>
  <c r="T3735" i="34"/>
  <c r="T3736" i="34"/>
  <c r="T3737" i="34"/>
  <c r="T3738" i="34"/>
  <c r="T3739" i="34"/>
  <c r="T3740" i="34"/>
  <c r="T3741" i="34"/>
  <c r="T3742" i="34"/>
  <c r="T3743" i="34"/>
  <c r="T3744" i="34"/>
  <c r="T3745" i="34"/>
  <c r="T3746" i="34"/>
  <c r="T3747" i="34"/>
  <c r="T3748" i="34"/>
  <c r="T3749" i="34"/>
  <c r="T3750" i="34"/>
  <c r="T3751" i="34"/>
  <c r="T3752" i="34"/>
  <c r="T3753" i="34"/>
  <c r="T3754" i="34"/>
  <c r="T3755" i="34"/>
  <c r="T3756" i="34"/>
  <c r="T3757" i="34"/>
  <c r="T3758" i="34"/>
  <c r="T3759" i="34"/>
  <c r="T3760" i="34"/>
  <c r="T3761" i="34"/>
  <c r="T3762" i="34"/>
  <c r="T3763" i="34"/>
  <c r="T3764" i="34"/>
  <c r="T3765" i="34"/>
  <c r="T3766" i="34"/>
  <c r="T3767" i="34"/>
  <c r="T3768" i="34"/>
  <c r="T3769" i="34"/>
  <c r="T3770" i="34"/>
  <c r="T3771" i="34"/>
  <c r="T3772" i="34"/>
  <c r="T3773" i="34"/>
  <c r="T3774" i="34"/>
  <c r="T3775" i="34"/>
  <c r="T3776" i="34"/>
  <c r="T3777" i="34"/>
  <c r="T3778" i="34"/>
  <c r="T3779" i="34"/>
  <c r="T3780" i="34"/>
  <c r="T3781" i="34"/>
  <c r="T3782" i="34"/>
  <c r="T3783" i="34"/>
  <c r="T3784" i="34"/>
  <c r="T3785" i="34"/>
  <c r="T3786" i="34"/>
  <c r="T3787" i="34"/>
  <c r="T3788" i="34"/>
  <c r="T3789" i="34"/>
  <c r="T3790" i="34"/>
  <c r="T3791" i="34"/>
  <c r="T3792" i="34"/>
  <c r="T3793" i="34"/>
  <c r="T3794" i="34"/>
  <c r="T3795" i="34"/>
  <c r="T3796" i="34"/>
  <c r="T3797" i="34"/>
  <c r="T3798" i="34"/>
  <c r="T3799" i="34"/>
  <c r="T3800" i="34"/>
  <c r="T3801" i="34"/>
  <c r="T3802" i="34"/>
  <c r="T3803" i="34"/>
  <c r="T3804" i="34"/>
  <c r="T3805" i="34"/>
  <c r="T3806" i="34"/>
  <c r="T3807" i="34"/>
  <c r="T3808" i="34"/>
  <c r="T3809" i="34"/>
  <c r="T3810" i="34"/>
  <c r="T3811" i="34"/>
  <c r="T3812" i="34"/>
  <c r="T3813" i="34"/>
  <c r="T3814" i="34"/>
  <c r="T3815" i="34"/>
  <c r="T3816" i="34"/>
  <c r="T3817" i="34"/>
  <c r="T3818" i="34"/>
  <c r="T3819" i="34"/>
  <c r="T3820" i="34"/>
  <c r="T3821" i="34"/>
  <c r="T3822" i="34"/>
  <c r="T3823" i="34"/>
  <c r="T3824" i="34"/>
  <c r="T3825" i="34"/>
  <c r="T3826" i="34"/>
  <c r="T3827" i="34"/>
  <c r="T3828" i="34"/>
  <c r="T3829" i="34"/>
  <c r="T3830" i="34"/>
  <c r="T3831" i="34"/>
  <c r="T3832" i="34"/>
  <c r="T3833" i="34"/>
  <c r="T3834" i="34"/>
  <c r="T3835" i="34"/>
  <c r="T3836" i="34"/>
  <c r="T3837" i="34"/>
  <c r="T3838" i="34"/>
  <c r="T3839" i="34"/>
  <c r="T3840" i="34"/>
  <c r="T3841" i="34"/>
  <c r="T3842" i="34"/>
  <c r="T3843" i="34"/>
  <c r="T3844" i="34"/>
  <c r="T3845" i="34"/>
  <c r="T3846" i="34"/>
  <c r="T3847" i="34"/>
  <c r="T3848" i="34"/>
  <c r="T3849" i="34"/>
  <c r="T3850" i="34"/>
  <c r="T3851" i="34"/>
  <c r="T3852" i="34"/>
  <c r="T3853" i="34"/>
  <c r="T3854" i="34"/>
  <c r="T3855" i="34"/>
  <c r="T3856" i="34"/>
  <c r="T3857" i="34"/>
  <c r="T3858" i="34"/>
  <c r="T3859" i="34"/>
  <c r="T3860" i="34"/>
  <c r="T3861" i="34"/>
  <c r="T3862" i="34"/>
  <c r="T3863" i="34"/>
  <c r="T3864" i="34"/>
  <c r="T3865" i="34"/>
  <c r="T3866" i="34"/>
  <c r="T3867" i="34"/>
  <c r="T3868" i="34"/>
  <c r="T3869" i="34"/>
  <c r="T3870" i="34"/>
  <c r="T3871" i="34"/>
  <c r="T3872" i="34"/>
  <c r="T3873" i="34"/>
  <c r="T3874" i="34"/>
  <c r="T3875" i="34"/>
  <c r="T3876" i="34"/>
  <c r="T3877" i="34"/>
  <c r="T3878" i="34"/>
  <c r="T3879" i="34"/>
  <c r="T3880" i="34"/>
  <c r="T3881" i="34"/>
  <c r="T3882" i="34"/>
  <c r="T3883" i="34"/>
  <c r="T3884" i="34"/>
  <c r="T3885" i="34"/>
  <c r="T3886" i="34"/>
  <c r="T3887" i="34"/>
  <c r="T3888" i="34"/>
  <c r="T3889" i="34"/>
  <c r="T3890" i="34"/>
  <c r="T3891" i="34"/>
  <c r="T3892" i="34"/>
  <c r="T3893" i="34"/>
  <c r="T3894" i="34"/>
  <c r="T3895" i="34"/>
  <c r="T3896" i="34"/>
  <c r="T3897" i="34"/>
  <c r="T3898" i="34"/>
  <c r="T3899" i="34"/>
  <c r="T3900" i="34"/>
  <c r="T3901" i="34"/>
  <c r="T3902" i="34"/>
  <c r="T3903" i="34"/>
  <c r="T3904" i="34"/>
  <c r="T3905" i="34"/>
  <c r="T3906" i="34"/>
  <c r="T3907" i="34"/>
  <c r="T3908" i="34"/>
  <c r="T3909" i="34"/>
  <c r="T3910" i="34"/>
  <c r="T3911" i="34"/>
  <c r="T3912" i="34"/>
  <c r="T3913" i="34"/>
  <c r="T3914" i="34"/>
  <c r="T3915" i="34"/>
  <c r="T3916" i="34"/>
  <c r="T3917" i="34"/>
  <c r="T3918" i="34"/>
  <c r="T3919" i="34"/>
  <c r="T3920" i="34"/>
  <c r="T3921" i="34"/>
  <c r="T3922" i="34"/>
  <c r="T3923" i="34"/>
  <c r="T3924" i="34"/>
  <c r="T3925" i="34"/>
  <c r="T3926" i="34"/>
  <c r="T3927" i="34"/>
  <c r="T3928" i="34"/>
  <c r="T3929" i="34"/>
  <c r="T3930" i="34"/>
  <c r="T3931" i="34"/>
  <c r="T3932" i="34"/>
  <c r="T3933" i="34"/>
  <c r="T3934" i="34"/>
  <c r="T3935" i="34"/>
  <c r="T3936" i="34"/>
  <c r="T3937" i="34"/>
  <c r="T3938" i="34"/>
  <c r="T3939" i="34"/>
  <c r="T3940" i="34"/>
  <c r="T3941" i="34"/>
  <c r="T3942" i="34"/>
  <c r="T3943" i="34"/>
  <c r="T3944" i="34"/>
  <c r="T3945" i="34"/>
  <c r="T3946" i="34"/>
  <c r="T3947" i="34"/>
  <c r="T3948" i="34"/>
  <c r="T3949" i="34"/>
  <c r="T3950" i="34"/>
  <c r="T3951" i="34"/>
  <c r="T3952" i="34"/>
  <c r="T3953" i="34"/>
  <c r="T3954" i="34"/>
  <c r="T3955" i="34"/>
  <c r="T3956" i="34"/>
  <c r="T3957" i="34"/>
  <c r="T3958" i="34"/>
  <c r="T3959" i="34"/>
  <c r="T3960" i="34"/>
  <c r="T3961" i="34"/>
  <c r="T3962" i="34"/>
  <c r="T3963" i="34"/>
  <c r="T3964" i="34"/>
  <c r="T3965" i="34"/>
  <c r="T3966" i="34"/>
  <c r="T3967" i="34"/>
  <c r="T3968" i="34"/>
  <c r="T3969" i="34"/>
  <c r="T3970" i="34"/>
  <c r="T3971" i="34"/>
  <c r="T3972" i="34"/>
  <c r="T3973" i="34"/>
  <c r="T3974" i="34"/>
  <c r="T3975" i="34"/>
  <c r="T3976" i="34"/>
  <c r="T3977" i="34"/>
  <c r="T3978" i="34"/>
  <c r="T3979" i="34"/>
  <c r="T3980" i="34"/>
  <c r="T3981" i="34"/>
  <c r="T3982" i="34"/>
  <c r="T3983" i="34"/>
  <c r="T3984" i="34"/>
  <c r="T3985" i="34"/>
  <c r="T3986" i="34"/>
  <c r="T3987" i="34"/>
  <c r="T3988" i="34"/>
  <c r="T3989" i="34"/>
  <c r="T3990" i="34"/>
  <c r="T3991" i="34"/>
  <c r="T3992" i="34"/>
  <c r="T3993" i="34"/>
  <c r="T3994" i="34"/>
  <c r="T3995" i="34"/>
  <c r="T3996" i="34"/>
  <c r="T3997" i="34"/>
  <c r="T3998" i="34"/>
  <c r="T3999" i="34"/>
  <c r="T4000" i="34"/>
  <c r="T4001" i="34"/>
  <c r="T4002" i="34"/>
  <c r="T4003" i="34"/>
  <c r="T4004" i="34"/>
  <c r="T4005" i="34"/>
  <c r="T4006" i="34"/>
  <c r="T4007" i="34"/>
  <c r="T4008" i="34"/>
  <c r="T4009" i="34"/>
  <c r="T4010" i="34"/>
  <c r="T4011" i="34"/>
  <c r="T4012" i="34"/>
  <c r="T4013" i="34"/>
  <c r="T4014" i="34"/>
  <c r="T4015" i="34"/>
  <c r="T4016" i="34"/>
  <c r="T4017" i="34"/>
  <c r="T4018" i="34"/>
  <c r="T4019" i="34"/>
  <c r="T4020" i="34"/>
  <c r="T4021" i="34"/>
  <c r="T4022" i="34"/>
  <c r="T4023" i="34"/>
  <c r="T4024" i="34"/>
  <c r="T4025" i="34"/>
  <c r="T4026" i="34"/>
  <c r="T4027" i="34"/>
  <c r="T4028" i="34"/>
  <c r="T4029" i="34"/>
  <c r="T4030" i="34"/>
  <c r="T4031" i="34"/>
  <c r="T4032" i="34"/>
  <c r="T4033" i="34"/>
  <c r="T4034" i="34"/>
  <c r="T4035" i="34"/>
  <c r="T4036" i="34"/>
  <c r="T4037" i="34"/>
  <c r="T4038" i="34"/>
  <c r="T4039" i="34"/>
  <c r="T4040" i="34"/>
  <c r="T4041" i="34"/>
  <c r="T4042" i="34"/>
  <c r="T4043" i="34"/>
  <c r="T4044" i="34"/>
  <c r="T4045" i="34"/>
  <c r="T4046" i="34"/>
  <c r="T4047" i="34"/>
  <c r="T4048" i="34"/>
  <c r="T4049" i="34"/>
  <c r="T4050" i="34"/>
  <c r="T4051" i="34"/>
  <c r="T4052" i="34"/>
  <c r="T4053" i="34"/>
  <c r="T4054" i="34"/>
  <c r="T4055" i="34"/>
  <c r="T4056" i="34"/>
  <c r="T4057" i="34"/>
  <c r="T4058" i="34"/>
  <c r="T4059" i="34"/>
  <c r="T4060" i="34"/>
  <c r="T4061" i="34"/>
  <c r="T4062" i="34"/>
  <c r="T4063" i="34"/>
  <c r="T4064" i="34"/>
  <c r="T4065" i="34"/>
  <c r="T4066" i="34"/>
  <c r="T4067" i="34"/>
  <c r="T4068" i="34"/>
  <c r="T4069" i="34"/>
  <c r="T4070" i="34"/>
  <c r="T4071" i="34"/>
  <c r="T4072" i="34"/>
  <c r="T4073" i="34"/>
  <c r="T4074" i="34"/>
  <c r="T4075" i="34"/>
  <c r="T4076" i="34"/>
  <c r="T4077" i="34"/>
  <c r="T4078" i="34"/>
  <c r="T4079" i="34"/>
  <c r="T4080" i="34"/>
  <c r="T4081" i="34"/>
  <c r="T4082" i="34"/>
  <c r="T4083" i="34"/>
  <c r="T4084" i="34"/>
  <c r="T4085" i="34"/>
  <c r="T4086" i="34"/>
  <c r="T4087" i="34"/>
  <c r="T4088" i="34"/>
  <c r="T4089" i="34"/>
  <c r="T4090" i="34"/>
  <c r="T4091" i="34"/>
  <c r="T4092" i="34"/>
  <c r="T4093" i="34"/>
  <c r="T4094" i="34"/>
  <c r="T4095" i="34"/>
  <c r="T4096" i="34"/>
  <c r="T4097" i="34"/>
  <c r="T4098" i="34"/>
  <c r="T4099" i="34"/>
  <c r="T4100" i="34"/>
  <c r="T4101" i="34"/>
  <c r="T4102" i="34"/>
  <c r="T4103" i="34"/>
  <c r="T4104" i="34"/>
  <c r="T4105" i="34"/>
  <c r="T4106" i="34"/>
  <c r="T4107" i="34"/>
  <c r="T4108" i="34"/>
  <c r="T4109" i="34"/>
  <c r="T4110" i="34"/>
  <c r="T4111" i="34"/>
  <c r="T4112" i="34"/>
  <c r="T4113" i="34"/>
  <c r="T4114" i="34"/>
  <c r="T4115" i="34"/>
  <c r="T4116" i="34"/>
  <c r="T4117" i="34"/>
  <c r="T4118" i="34"/>
  <c r="T4119" i="34"/>
  <c r="T4120" i="34"/>
  <c r="T4121" i="34"/>
  <c r="T4122" i="34"/>
  <c r="T4123" i="34"/>
  <c r="T4124" i="34"/>
  <c r="T4125" i="34"/>
  <c r="T4126" i="34"/>
  <c r="T4127" i="34"/>
  <c r="T4128" i="34"/>
  <c r="T4129" i="34"/>
  <c r="T4130" i="34"/>
  <c r="T4131" i="34"/>
  <c r="T4132" i="34"/>
  <c r="T4133" i="34"/>
  <c r="T4134" i="34"/>
  <c r="T4135" i="34"/>
  <c r="T4136" i="34"/>
  <c r="T4137" i="34"/>
  <c r="T4138" i="34"/>
  <c r="T4139" i="34"/>
  <c r="T4140" i="34"/>
  <c r="T4141" i="34"/>
  <c r="T4142" i="34"/>
  <c r="T4143" i="34"/>
  <c r="T4144" i="34"/>
  <c r="T4145" i="34"/>
  <c r="T4146" i="34"/>
  <c r="T4147" i="34"/>
  <c r="T4148" i="34"/>
  <c r="T4149" i="34"/>
  <c r="T4150" i="34"/>
  <c r="T4151" i="34"/>
  <c r="T4152" i="34"/>
  <c r="T4153" i="34"/>
  <c r="T4154" i="34"/>
  <c r="T4155" i="34"/>
  <c r="T4156" i="34"/>
  <c r="T4157" i="34"/>
  <c r="T4158" i="34"/>
  <c r="T4159" i="34"/>
  <c r="T4160" i="34"/>
  <c r="T4161" i="34"/>
  <c r="T4162" i="34"/>
  <c r="T4163" i="34"/>
  <c r="T4164" i="34"/>
  <c r="T4165" i="34"/>
  <c r="T4166" i="34"/>
  <c r="T4167" i="34"/>
  <c r="T4168" i="34"/>
  <c r="T4169" i="34"/>
  <c r="T4170" i="34"/>
  <c r="T4171" i="34"/>
  <c r="T4172" i="34"/>
  <c r="T4173" i="34"/>
  <c r="T4174" i="34"/>
  <c r="T4175" i="34"/>
  <c r="T4176" i="34"/>
  <c r="T4177" i="34"/>
  <c r="T4178" i="34"/>
  <c r="T4179" i="34"/>
  <c r="T4180" i="34"/>
  <c r="T4181" i="34"/>
  <c r="T4182" i="34"/>
  <c r="T4183" i="34"/>
  <c r="T4184" i="34"/>
  <c r="T4185" i="34"/>
  <c r="T4186" i="34"/>
  <c r="T4187" i="34"/>
  <c r="T4188" i="34"/>
  <c r="T4189" i="34"/>
  <c r="T4190" i="34"/>
  <c r="T4191" i="34"/>
  <c r="T4192" i="34"/>
  <c r="T4193" i="34"/>
  <c r="T4194" i="34"/>
  <c r="T4195" i="34"/>
  <c r="T4196" i="34"/>
  <c r="T4197" i="34"/>
  <c r="T4198" i="34"/>
  <c r="T4199" i="34"/>
  <c r="T4200" i="34"/>
  <c r="T4201" i="34"/>
  <c r="T4202" i="34"/>
  <c r="T4203" i="34"/>
  <c r="T4204" i="34"/>
  <c r="T4205" i="34"/>
  <c r="T4206" i="34"/>
  <c r="T4207" i="34"/>
  <c r="T4208" i="34"/>
  <c r="T4209" i="34"/>
  <c r="T4210" i="34"/>
  <c r="T4211" i="34"/>
  <c r="T4212" i="34"/>
  <c r="T4213" i="34"/>
  <c r="T4214" i="34"/>
  <c r="T4215" i="34"/>
  <c r="T4216" i="34"/>
  <c r="T4217" i="34"/>
  <c r="T4218" i="34"/>
  <c r="T4219" i="34"/>
  <c r="T4220" i="34"/>
  <c r="T4221" i="34"/>
  <c r="T4222" i="34"/>
  <c r="T4223" i="34"/>
  <c r="T4224" i="34"/>
  <c r="T4225" i="34"/>
  <c r="T4226" i="34"/>
  <c r="T4227" i="34"/>
  <c r="T4228" i="34"/>
  <c r="T4229" i="34"/>
  <c r="T4230" i="34"/>
  <c r="T4231" i="34"/>
  <c r="T4232" i="34"/>
  <c r="T4233" i="34"/>
  <c r="T4234" i="34"/>
  <c r="T4235" i="34"/>
  <c r="T4236" i="34"/>
  <c r="T4237" i="34"/>
  <c r="T4238" i="34"/>
  <c r="T4239" i="34"/>
  <c r="T4240" i="34"/>
  <c r="T4241" i="34"/>
  <c r="T4242" i="34"/>
  <c r="T4243" i="34"/>
  <c r="T4244" i="34"/>
  <c r="T4245" i="34"/>
  <c r="T4246" i="34"/>
  <c r="T4247" i="34"/>
  <c r="T4248" i="34"/>
  <c r="T4249" i="34"/>
  <c r="T4250" i="34"/>
  <c r="T4251" i="34"/>
  <c r="T4252" i="34"/>
  <c r="T4253" i="34"/>
  <c r="T4254" i="34"/>
  <c r="T4255" i="34"/>
  <c r="T4256" i="34"/>
  <c r="T4257" i="34"/>
  <c r="T4258" i="34"/>
  <c r="T4259" i="34"/>
  <c r="T4260" i="34"/>
  <c r="T4261" i="34"/>
  <c r="T4262" i="34"/>
  <c r="T4263" i="34"/>
  <c r="T4264" i="34"/>
  <c r="T4265" i="34"/>
  <c r="T4266" i="34"/>
  <c r="T4267" i="34"/>
  <c r="T4268" i="34"/>
  <c r="T4269" i="34"/>
  <c r="T4270" i="34"/>
  <c r="T4271" i="34"/>
  <c r="T4272" i="34"/>
  <c r="T4273" i="34"/>
  <c r="T4274" i="34"/>
  <c r="T4275" i="34"/>
  <c r="T4276" i="34"/>
  <c r="T4277" i="34"/>
  <c r="T4278" i="34"/>
  <c r="T4279" i="34"/>
  <c r="T4280" i="34"/>
  <c r="T4281" i="34"/>
  <c r="T4282" i="34"/>
  <c r="T4283" i="34"/>
  <c r="T4284" i="34"/>
  <c r="T4285" i="34"/>
  <c r="T4286" i="34"/>
  <c r="T4287" i="34"/>
  <c r="T4288" i="34"/>
  <c r="T4289" i="34"/>
  <c r="T4290" i="34"/>
  <c r="T4291" i="34"/>
  <c r="T4292" i="34"/>
  <c r="T4293" i="34"/>
  <c r="T4294" i="34"/>
  <c r="T4295" i="34"/>
  <c r="T4296" i="34"/>
  <c r="T4297" i="34"/>
  <c r="T4298" i="34"/>
  <c r="T4299" i="34"/>
  <c r="T4300" i="34"/>
  <c r="T4301" i="34"/>
  <c r="T4302" i="34"/>
  <c r="T4303" i="34"/>
  <c r="T4304" i="34"/>
  <c r="T4305" i="34"/>
  <c r="T4306" i="34"/>
  <c r="T4307" i="34"/>
  <c r="T4308" i="34"/>
  <c r="T4309" i="34"/>
  <c r="T4310" i="34"/>
  <c r="T4311" i="34"/>
  <c r="T4312" i="34"/>
  <c r="T4313" i="34"/>
  <c r="T4314" i="34"/>
  <c r="T4315" i="34"/>
  <c r="T4316" i="34"/>
  <c r="T4317" i="34"/>
  <c r="T4318" i="34"/>
  <c r="T4319" i="34"/>
  <c r="T4320" i="34"/>
  <c r="T4321" i="34"/>
  <c r="T4322" i="34"/>
  <c r="T4323" i="34"/>
  <c r="T4324" i="34"/>
  <c r="T4325" i="34"/>
  <c r="T4326" i="34"/>
  <c r="T4327" i="34"/>
  <c r="T4328" i="34"/>
  <c r="T4329" i="34"/>
  <c r="T4330" i="34"/>
  <c r="T4331" i="34"/>
  <c r="T4332" i="34"/>
  <c r="T4333" i="34"/>
  <c r="T4334" i="34"/>
  <c r="T4335" i="34"/>
  <c r="T4336" i="34"/>
  <c r="T4337" i="34"/>
  <c r="T4338" i="34"/>
  <c r="T4339" i="34"/>
  <c r="T4340" i="34"/>
  <c r="T4341" i="34"/>
  <c r="T4342" i="34"/>
  <c r="T4343" i="34"/>
  <c r="T4344" i="34"/>
  <c r="T4345" i="34"/>
  <c r="T4346" i="34"/>
  <c r="T4347" i="34"/>
  <c r="T4348" i="34"/>
  <c r="T4349" i="34"/>
  <c r="T4350" i="34"/>
  <c r="T4351" i="34"/>
  <c r="T4352" i="34"/>
  <c r="T4353" i="34"/>
  <c r="T4354" i="34"/>
  <c r="T4355" i="34"/>
  <c r="T4356" i="34"/>
  <c r="T4357" i="34"/>
  <c r="T4358" i="34"/>
  <c r="T4359" i="34"/>
  <c r="T4360" i="34"/>
  <c r="T4361" i="34"/>
  <c r="T4362" i="34"/>
  <c r="T4363" i="34"/>
  <c r="T4364" i="34"/>
  <c r="T4365" i="34"/>
  <c r="T4366" i="34"/>
  <c r="T4367" i="34"/>
  <c r="T4368" i="34"/>
  <c r="T4369" i="34"/>
  <c r="T4370" i="34"/>
  <c r="T4371" i="34"/>
  <c r="T4372" i="34"/>
  <c r="T4373" i="34"/>
  <c r="T4374" i="34"/>
  <c r="T4375" i="34"/>
  <c r="T4376" i="34"/>
  <c r="T4377" i="34"/>
  <c r="T4378" i="34"/>
  <c r="T4379" i="34"/>
  <c r="T4380" i="34"/>
  <c r="T4381" i="34"/>
  <c r="T4382" i="34"/>
  <c r="T4383" i="34"/>
  <c r="T4384" i="34"/>
  <c r="T4385" i="34"/>
  <c r="T4386" i="34"/>
  <c r="T4387" i="34"/>
  <c r="T4388" i="34"/>
  <c r="T4389" i="34"/>
  <c r="T4390" i="34"/>
  <c r="T4391" i="34"/>
  <c r="T4392" i="34"/>
  <c r="T4393" i="34"/>
  <c r="T4394" i="34"/>
  <c r="T4395" i="34"/>
  <c r="T4396" i="34"/>
  <c r="T4397" i="34"/>
  <c r="T4398" i="34"/>
  <c r="T4399" i="34"/>
  <c r="T4400" i="34"/>
  <c r="T4401" i="34"/>
  <c r="T4402" i="34"/>
  <c r="T4403" i="34"/>
  <c r="T4404" i="34"/>
  <c r="T4405" i="34"/>
  <c r="T4406" i="34"/>
  <c r="T4407" i="34"/>
  <c r="T4408" i="34"/>
  <c r="T4409" i="34"/>
  <c r="T4410" i="34"/>
  <c r="T4411" i="34"/>
  <c r="T4412" i="34"/>
  <c r="T4413" i="34"/>
  <c r="T4414" i="34"/>
  <c r="T4415" i="34"/>
  <c r="T4416" i="34"/>
  <c r="T4417" i="34"/>
  <c r="T4418" i="34"/>
  <c r="T4419" i="34"/>
  <c r="T4420" i="34"/>
  <c r="T4421" i="34"/>
  <c r="T4422" i="34"/>
  <c r="T4423" i="34"/>
  <c r="T4424" i="34"/>
  <c r="T4425" i="34"/>
  <c r="T4426" i="34"/>
  <c r="T4427" i="34"/>
  <c r="T4428" i="34"/>
  <c r="T4429" i="34"/>
  <c r="T4430" i="34"/>
  <c r="T4431" i="34"/>
  <c r="T4432" i="34"/>
  <c r="T4433" i="34"/>
  <c r="T4434" i="34"/>
  <c r="T4435" i="34"/>
  <c r="T4436" i="34"/>
  <c r="T4437" i="34"/>
  <c r="T4438" i="34"/>
  <c r="T4439" i="34"/>
  <c r="T4440" i="34"/>
  <c r="T4441" i="34"/>
  <c r="T4442" i="34"/>
  <c r="T4443" i="34"/>
  <c r="T4444" i="34"/>
  <c r="T4445" i="34"/>
  <c r="T4446" i="34"/>
  <c r="T4447" i="34"/>
  <c r="T4448" i="34"/>
  <c r="T4449" i="34"/>
  <c r="T4450" i="34"/>
  <c r="T4451" i="34"/>
  <c r="T4452" i="34"/>
  <c r="T4453" i="34"/>
  <c r="T4454" i="34"/>
  <c r="T4455" i="34"/>
  <c r="T4456" i="34"/>
  <c r="T4457" i="34"/>
  <c r="T4458" i="34"/>
  <c r="T4459" i="34"/>
  <c r="T4460" i="34"/>
  <c r="T4461" i="34"/>
  <c r="T4462" i="34"/>
  <c r="T4463" i="34"/>
  <c r="T4464" i="34"/>
  <c r="T4465" i="34"/>
  <c r="T4466" i="34"/>
  <c r="T4467" i="34"/>
  <c r="T4468" i="34"/>
  <c r="T4469" i="34"/>
  <c r="T4470" i="34"/>
  <c r="T4471" i="34"/>
  <c r="T4472" i="34"/>
  <c r="T4473" i="34"/>
  <c r="T4474" i="34"/>
  <c r="T4475" i="34"/>
  <c r="T4476" i="34"/>
  <c r="T4477" i="34"/>
  <c r="T4478" i="34"/>
  <c r="T4479" i="34"/>
  <c r="T4480" i="34"/>
  <c r="T4481" i="34"/>
  <c r="T4482" i="34"/>
  <c r="T4483" i="34"/>
  <c r="T4484" i="34"/>
  <c r="T4485" i="34"/>
  <c r="T4486" i="34"/>
  <c r="T4487" i="34"/>
  <c r="T4488" i="34"/>
  <c r="T4489" i="34"/>
  <c r="T4490" i="34"/>
  <c r="T4491" i="34"/>
  <c r="T4492" i="34"/>
  <c r="T4493" i="34"/>
  <c r="T4494" i="34"/>
  <c r="T4495" i="34"/>
  <c r="T4496" i="34"/>
  <c r="T4497" i="34"/>
  <c r="T4498" i="34"/>
  <c r="T4499" i="34"/>
  <c r="T4500" i="34"/>
  <c r="T4501" i="34"/>
  <c r="T4502" i="34"/>
  <c r="T4503" i="34"/>
  <c r="T4504" i="34"/>
  <c r="T4505" i="34"/>
  <c r="T4506" i="34"/>
  <c r="T4507" i="34"/>
  <c r="T4508" i="34"/>
  <c r="T4509" i="34"/>
  <c r="T4510" i="34"/>
  <c r="T4511" i="34"/>
  <c r="T4512" i="34"/>
  <c r="T4513" i="34"/>
  <c r="T4514" i="34"/>
  <c r="T4515" i="34"/>
  <c r="T4516" i="34"/>
  <c r="T4517" i="34"/>
  <c r="T4518" i="34"/>
  <c r="T4519" i="34"/>
  <c r="T4520" i="34"/>
  <c r="T4521" i="34"/>
  <c r="T4522" i="34"/>
  <c r="T4523" i="34"/>
  <c r="T4524" i="34"/>
  <c r="T4525" i="34"/>
  <c r="T4526" i="34"/>
  <c r="T4527" i="34"/>
  <c r="T4528" i="34"/>
  <c r="T4529" i="34"/>
  <c r="T4530" i="34"/>
  <c r="T4531" i="34"/>
  <c r="T4532" i="34"/>
  <c r="T4533" i="34"/>
  <c r="T4534" i="34"/>
  <c r="T4535" i="34"/>
  <c r="T4536" i="34"/>
  <c r="T4537" i="34"/>
  <c r="T4538" i="34"/>
  <c r="T4539" i="34"/>
  <c r="T4540" i="34"/>
  <c r="T4541" i="34"/>
  <c r="T4542" i="34"/>
  <c r="T4543" i="34"/>
  <c r="T4544" i="34"/>
  <c r="T4545" i="34"/>
  <c r="T4546" i="34"/>
  <c r="T4547" i="34"/>
  <c r="T4548" i="34"/>
  <c r="T4549" i="34"/>
  <c r="T4550" i="34"/>
  <c r="T4551" i="34"/>
  <c r="T4552" i="34"/>
  <c r="T4553" i="34"/>
  <c r="T4554" i="34"/>
  <c r="T4555" i="34"/>
  <c r="T4556" i="34"/>
  <c r="T4557" i="34"/>
  <c r="T4558" i="34"/>
  <c r="T4559" i="34"/>
  <c r="T4560" i="34"/>
  <c r="T4561" i="34"/>
  <c r="T4562" i="34"/>
  <c r="T4563" i="34"/>
  <c r="T4564" i="34"/>
  <c r="T4565" i="34"/>
  <c r="T4566" i="34"/>
  <c r="T4567" i="34"/>
  <c r="T4568" i="34"/>
  <c r="T4569" i="34"/>
  <c r="T4570" i="34"/>
  <c r="T4571" i="34"/>
  <c r="T4572" i="34"/>
  <c r="T4573" i="34"/>
  <c r="T4574" i="34"/>
  <c r="T4575" i="34"/>
  <c r="T4576" i="34"/>
  <c r="T4577" i="34"/>
  <c r="T4578" i="34"/>
  <c r="T4579" i="34"/>
  <c r="T4580" i="34"/>
  <c r="T4581" i="34"/>
  <c r="T4582" i="34"/>
  <c r="T4583" i="34"/>
  <c r="T4584" i="34"/>
  <c r="T4585" i="34"/>
  <c r="T4586" i="34"/>
  <c r="T4587" i="34"/>
  <c r="T4588" i="34"/>
  <c r="T4589" i="34"/>
  <c r="T4590" i="34"/>
  <c r="T4591" i="34"/>
  <c r="T4592" i="34"/>
  <c r="T4593" i="34"/>
  <c r="T4594" i="34"/>
  <c r="T4595" i="34"/>
  <c r="T4596" i="34"/>
  <c r="T4597" i="34"/>
  <c r="T4598" i="34"/>
  <c r="T4599" i="34"/>
  <c r="T4600" i="34"/>
  <c r="T4601" i="34"/>
  <c r="T4602" i="34"/>
  <c r="T4603" i="34"/>
  <c r="T4604" i="34"/>
  <c r="T4605" i="34"/>
  <c r="T4606" i="34"/>
  <c r="T4607" i="34"/>
  <c r="T4608" i="34"/>
  <c r="T4609" i="34"/>
  <c r="T4610" i="34"/>
  <c r="T4611" i="34"/>
  <c r="T4612" i="34"/>
  <c r="T4613" i="34"/>
  <c r="T4614" i="34"/>
  <c r="T4615" i="34"/>
  <c r="T4616" i="34"/>
  <c r="T4617" i="34"/>
  <c r="T4618" i="34"/>
  <c r="T4619" i="34"/>
  <c r="T4620" i="34"/>
  <c r="T4621" i="34"/>
  <c r="T4622" i="34"/>
  <c r="T4623" i="34"/>
  <c r="T4624" i="34"/>
  <c r="T4625" i="34"/>
  <c r="T4626" i="34"/>
  <c r="T4627" i="34"/>
  <c r="T4628" i="34"/>
  <c r="T4629" i="34"/>
  <c r="T4630" i="34"/>
  <c r="T4631" i="34"/>
  <c r="T4632" i="34"/>
  <c r="T4633" i="34"/>
  <c r="T4634" i="34"/>
  <c r="T4635" i="34"/>
  <c r="T4636" i="34"/>
  <c r="T4637" i="34"/>
  <c r="T4638" i="34"/>
  <c r="T4639" i="34"/>
  <c r="T4640" i="34"/>
  <c r="T4641" i="34"/>
  <c r="T4642" i="34"/>
  <c r="T4643" i="34"/>
  <c r="T4644" i="34"/>
  <c r="T4645" i="34"/>
  <c r="T4646" i="34"/>
  <c r="T4647" i="34"/>
  <c r="T4648" i="34"/>
  <c r="T4649" i="34"/>
  <c r="T4650" i="34"/>
  <c r="T4651" i="34"/>
  <c r="T4652" i="34"/>
  <c r="T4653" i="34"/>
  <c r="T4654" i="34"/>
  <c r="T4655" i="34"/>
  <c r="T4656" i="34"/>
  <c r="T4657" i="34"/>
  <c r="T4658" i="34"/>
  <c r="T4659" i="34"/>
  <c r="T4660" i="34"/>
  <c r="T4661" i="34"/>
  <c r="T4662" i="34"/>
  <c r="T4663" i="34"/>
  <c r="T4664" i="34"/>
  <c r="T4665" i="34"/>
  <c r="T4666" i="34"/>
  <c r="T4667" i="34"/>
  <c r="T4668" i="34"/>
  <c r="T4669" i="34"/>
  <c r="T4670" i="34"/>
  <c r="T4671" i="34"/>
  <c r="T4672" i="34"/>
  <c r="T4673" i="34"/>
  <c r="T4674" i="34"/>
  <c r="T4675" i="34"/>
  <c r="T4676" i="34"/>
  <c r="T4677" i="34"/>
  <c r="T4678" i="34"/>
  <c r="T4679" i="34"/>
  <c r="T4680" i="34"/>
  <c r="T4681" i="34"/>
  <c r="T4682" i="34"/>
  <c r="T4683" i="34"/>
  <c r="T4684" i="34"/>
  <c r="T4685" i="34"/>
  <c r="T4686" i="34"/>
  <c r="T4687" i="34"/>
  <c r="T4688" i="34"/>
  <c r="T4689" i="34"/>
  <c r="T4690" i="34"/>
  <c r="T4691" i="34"/>
  <c r="T4692" i="34"/>
  <c r="T4693" i="34"/>
  <c r="T4694" i="34"/>
  <c r="T4695" i="34"/>
  <c r="T4696" i="34"/>
  <c r="T4697" i="34"/>
  <c r="T4698" i="34"/>
  <c r="T4699" i="34"/>
  <c r="T4700" i="34"/>
  <c r="T4701" i="34"/>
  <c r="T4702" i="34"/>
  <c r="T4703" i="34"/>
  <c r="T4704" i="34"/>
  <c r="T4705" i="34"/>
  <c r="T4706" i="34"/>
  <c r="T4707" i="34"/>
  <c r="T4708" i="34"/>
  <c r="T4709" i="34"/>
  <c r="T4710" i="34"/>
  <c r="T4711" i="34"/>
  <c r="T4712" i="34"/>
  <c r="T4713" i="34"/>
  <c r="T4714" i="34"/>
  <c r="T4715" i="34"/>
  <c r="T4716" i="34"/>
  <c r="T4717" i="34"/>
  <c r="T4718" i="34"/>
  <c r="T4719" i="34"/>
  <c r="T4720" i="34"/>
  <c r="T4721" i="34"/>
  <c r="T4722" i="34"/>
  <c r="T4723" i="34"/>
  <c r="T4724" i="34"/>
  <c r="T4725" i="34"/>
  <c r="T4726" i="34"/>
  <c r="T4727" i="34"/>
  <c r="T4728" i="34"/>
  <c r="T4729" i="34"/>
  <c r="T4730" i="34"/>
  <c r="T4731" i="34"/>
  <c r="T4732" i="34"/>
  <c r="T4733" i="34"/>
  <c r="T4734" i="34"/>
  <c r="T4735" i="34"/>
  <c r="T4736" i="34"/>
  <c r="T4737" i="34"/>
  <c r="T4738" i="34"/>
  <c r="T4739" i="34"/>
  <c r="T4740" i="34"/>
  <c r="T4741" i="34"/>
  <c r="T4742" i="34"/>
  <c r="T4743" i="34"/>
  <c r="T4744" i="34"/>
  <c r="T4745" i="34"/>
  <c r="T4746" i="34"/>
  <c r="T4747" i="34"/>
  <c r="T4748" i="34"/>
  <c r="T4749" i="34"/>
  <c r="T4750" i="34"/>
  <c r="T4751" i="34"/>
  <c r="T4752" i="34"/>
  <c r="T4753" i="34"/>
  <c r="T4754" i="34"/>
  <c r="T4755" i="34"/>
  <c r="T4756" i="34"/>
  <c r="T4757" i="34"/>
  <c r="T4758" i="34"/>
  <c r="T4759" i="34"/>
  <c r="T4760" i="34"/>
  <c r="T4761" i="34"/>
  <c r="T4762" i="34"/>
  <c r="T4763" i="34"/>
  <c r="T4764" i="34"/>
  <c r="T4765" i="34"/>
  <c r="T4766" i="34"/>
  <c r="T4767" i="34"/>
  <c r="T4768" i="34"/>
  <c r="T4769" i="34"/>
  <c r="T4770" i="34"/>
  <c r="T4771" i="34"/>
  <c r="T4772" i="34"/>
  <c r="T4773" i="34"/>
  <c r="T4774" i="34"/>
  <c r="T4775" i="34"/>
  <c r="T4776" i="34"/>
  <c r="T4777" i="34"/>
  <c r="T4778" i="34"/>
  <c r="T4779" i="34"/>
  <c r="T4780" i="34"/>
  <c r="T4781" i="34"/>
  <c r="T4782" i="34"/>
  <c r="T4783" i="34"/>
  <c r="T4784" i="34"/>
  <c r="T4785" i="34"/>
  <c r="T4786" i="34"/>
  <c r="T4787" i="34"/>
  <c r="T4788" i="34"/>
  <c r="T4789" i="34"/>
  <c r="T4790" i="34"/>
  <c r="T4791" i="34"/>
  <c r="T4792" i="34"/>
  <c r="T4793" i="34"/>
  <c r="T4794" i="34"/>
  <c r="T4795" i="34"/>
  <c r="T4796" i="34"/>
  <c r="T4797" i="34"/>
  <c r="T4798" i="34"/>
  <c r="T4799" i="34"/>
  <c r="T4800" i="34"/>
  <c r="T4801" i="34"/>
  <c r="T4802" i="34"/>
  <c r="T4803" i="34"/>
  <c r="T4804" i="34"/>
  <c r="T4805" i="34"/>
  <c r="T4806" i="34"/>
  <c r="T4807" i="34"/>
  <c r="T4808" i="34"/>
  <c r="T4809" i="34"/>
  <c r="T4810" i="34"/>
  <c r="T4811" i="34"/>
  <c r="T4812" i="34"/>
  <c r="T4813" i="34"/>
  <c r="T4814" i="34"/>
  <c r="T4815" i="34"/>
  <c r="T4816" i="34"/>
  <c r="T4817" i="34"/>
  <c r="T4818" i="34"/>
  <c r="T4819" i="34"/>
  <c r="T4820" i="34"/>
  <c r="T4821" i="34"/>
  <c r="T4822" i="34"/>
  <c r="T4823" i="34"/>
  <c r="T4824" i="34"/>
  <c r="T4825" i="34"/>
  <c r="T4826" i="34"/>
  <c r="T4827" i="34"/>
  <c r="T4828" i="34"/>
  <c r="T4829" i="34"/>
  <c r="T4830" i="34"/>
  <c r="T4831" i="34"/>
  <c r="T4832" i="34"/>
  <c r="T4833" i="34"/>
  <c r="T4834" i="34"/>
  <c r="T4835" i="34"/>
  <c r="T4836" i="34"/>
  <c r="T4837" i="34"/>
  <c r="T4838" i="34"/>
  <c r="T4839" i="34"/>
  <c r="T4840" i="34"/>
  <c r="T4841" i="34"/>
  <c r="T4842" i="34"/>
  <c r="T4843" i="34"/>
  <c r="T4844" i="34"/>
  <c r="T4845" i="34"/>
  <c r="T4846" i="34"/>
  <c r="T4847" i="34"/>
  <c r="T4848" i="34"/>
  <c r="T4849" i="34"/>
  <c r="T4850" i="34"/>
  <c r="T4851" i="34"/>
  <c r="T4852" i="34"/>
  <c r="T4853" i="34"/>
  <c r="T4854" i="34"/>
  <c r="T4855" i="34"/>
  <c r="T4856" i="34"/>
  <c r="T4857" i="34"/>
  <c r="T4858" i="34"/>
  <c r="T4859" i="34"/>
  <c r="T4860" i="34"/>
  <c r="T4861" i="34"/>
  <c r="T4862" i="34"/>
  <c r="T4863" i="34"/>
  <c r="T4864" i="34"/>
  <c r="T4865" i="34"/>
  <c r="T4866" i="34"/>
  <c r="T4867" i="34"/>
  <c r="T4868" i="34"/>
  <c r="T4869" i="34"/>
  <c r="T4870" i="34"/>
  <c r="T4871" i="34"/>
  <c r="T4872" i="34"/>
  <c r="T4873" i="34"/>
  <c r="T4874" i="34"/>
  <c r="T4875" i="34"/>
  <c r="T4876" i="34"/>
  <c r="T4877" i="34"/>
  <c r="T4878" i="34"/>
  <c r="T4879" i="34"/>
  <c r="T4880" i="34"/>
  <c r="T4881" i="34"/>
  <c r="T4882" i="34"/>
  <c r="T4883" i="34"/>
  <c r="T4884" i="34"/>
  <c r="T4885" i="34"/>
  <c r="T4886" i="34"/>
  <c r="T4887" i="34"/>
  <c r="T4888" i="34"/>
  <c r="T4889" i="34"/>
  <c r="T4890" i="34"/>
  <c r="T4891" i="34"/>
  <c r="T4892" i="34"/>
  <c r="T4893" i="34"/>
  <c r="T4894" i="34"/>
  <c r="T4895" i="34"/>
  <c r="T4896" i="34"/>
  <c r="T4897" i="34"/>
  <c r="T4898" i="34"/>
  <c r="T4899" i="34"/>
  <c r="T4900" i="34"/>
  <c r="T4901" i="34"/>
  <c r="T4902" i="34"/>
  <c r="T4903" i="34"/>
  <c r="T4904" i="34"/>
  <c r="T4905" i="34"/>
  <c r="T4906" i="34"/>
  <c r="T4907" i="34"/>
  <c r="T4908" i="34"/>
  <c r="T4909" i="34"/>
  <c r="T4910" i="34"/>
  <c r="T4911" i="34"/>
  <c r="T4912" i="34"/>
  <c r="T4913" i="34"/>
  <c r="T4914" i="34"/>
  <c r="T4915" i="34"/>
  <c r="T4916" i="34"/>
  <c r="T4917" i="34"/>
  <c r="T4918" i="34"/>
  <c r="T4919" i="34"/>
  <c r="T4920" i="34"/>
  <c r="T4921" i="34"/>
  <c r="T4922" i="34"/>
  <c r="T4923" i="34"/>
  <c r="T4924" i="34"/>
  <c r="T4925" i="34"/>
  <c r="T4926" i="34"/>
  <c r="T4927" i="34"/>
  <c r="T4928" i="34"/>
  <c r="T4929" i="34"/>
  <c r="T4930" i="34"/>
  <c r="T4931" i="34"/>
  <c r="T4932" i="34"/>
  <c r="T4933" i="34"/>
  <c r="T4934" i="34"/>
  <c r="T4935" i="34"/>
  <c r="T4936" i="34"/>
  <c r="T4937" i="34"/>
  <c r="T4938" i="34"/>
  <c r="T4939" i="34"/>
  <c r="T4940" i="34"/>
  <c r="T4941" i="34"/>
  <c r="T4942" i="34"/>
  <c r="T4943" i="34"/>
  <c r="T4944" i="34"/>
  <c r="T4945" i="34"/>
  <c r="T4946" i="34"/>
  <c r="T4947" i="34"/>
  <c r="T4948" i="34"/>
  <c r="T4949" i="34"/>
  <c r="T4950" i="34"/>
  <c r="T4951" i="34"/>
  <c r="T4952" i="34"/>
  <c r="T4953" i="34"/>
  <c r="T4954" i="34"/>
  <c r="T4955" i="34"/>
  <c r="T4956" i="34"/>
  <c r="T4957" i="34"/>
  <c r="T4958" i="34"/>
  <c r="T4959" i="34"/>
  <c r="T4960" i="34"/>
  <c r="T4961" i="34"/>
  <c r="T4962" i="34"/>
  <c r="T4963" i="34"/>
  <c r="T4964" i="34"/>
  <c r="T4965" i="34"/>
  <c r="T4966" i="34"/>
  <c r="T4967" i="34"/>
  <c r="T4968" i="34"/>
  <c r="T4969" i="34"/>
  <c r="T4970" i="34"/>
  <c r="T4971" i="34"/>
  <c r="T4972" i="34"/>
  <c r="T4973" i="34"/>
  <c r="T4974" i="34"/>
  <c r="T4975" i="34"/>
  <c r="T4976" i="34"/>
  <c r="T4977" i="34"/>
  <c r="T4978" i="34"/>
  <c r="T4979" i="34"/>
  <c r="T4980" i="34"/>
  <c r="T4981" i="34"/>
  <c r="T4982" i="34"/>
  <c r="T4983" i="34"/>
  <c r="T4984" i="34"/>
  <c r="T4985" i="34"/>
  <c r="T4986" i="34"/>
  <c r="T4987" i="34"/>
  <c r="T4988" i="34"/>
  <c r="T4989" i="34"/>
  <c r="T4990" i="34"/>
  <c r="T4991" i="34"/>
  <c r="T4992" i="34"/>
  <c r="T4993" i="34"/>
  <c r="T4994" i="34"/>
  <c r="T4995" i="34"/>
  <c r="T4996" i="34"/>
  <c r="T4997" i="34"/>
  <c r="T4998" i="34"/>
  <c r="T4999" i="34"/>
  <c r="T5000" i="34"/>
  <c r="T5001" i="34"/>
  <c r="T5002" i="34"/>
  <c r="T5003" i="34"/>
  <c r="T5004" i="34"/>
  <c r="T5005" i="34"/>
  <c r="T5006" i="34"/>
  <c r="T5007" i="34"/>
  <c r="T5008" i="34"/>
  <c r="T5009" i="34"/>
  <c r="T5010" i="34"/>
  <c r="T5011" i="34"/>
  <c r="T5012" i="34"/>
  <c r="T5013" i="34"/>
  <c r="T5014" i="34"/>
  <c r="T5015" i="34"/>
  <c r="T5016" i="34"/>
  <c r="T5017" i="34"/>
  <c r="T5018" i="34"/>
  <c r="T5019" i="34"/>
  <c r="T5020" i="34"/>
  <c r="T5021" i="34"/>
  <c r="T5022" i="34"/>
  <c r="T5023" i="34"/>
  <c r="T5024" i="34"/>
  <c r="T5025" i="34"/>
  <c r="T5026" i="34"/>
  <c r="T5027" i="34"/>
  <c r="T5028" i="34"/>
  <c r="T5029" i="34"/>
  <c r="T5030" i="34"/>
  <c r="T5031" i="34"/>
  <c r="T5032" i="34"/>
  <c r="T5033" i="34"/>
  <c r="T5034" i="34"/>
  <c r="T5035" i="34"/>
  <c r="T5036" i="34"/>
  <c r="T5037" i="34"/>
  <c r="T5038" i="34"/>
  <c r="T5039" i="34"/>
  <c r="T5040" i="34"/>
  <c r="T5041" i="34"/>
  <c r="T5042" i="34"/>
  <c r="T5043" i="34"/>
  <c r="T5044" i="34"/>
  <c r="T5045" i="34"/>
  <c r="T5046" i="34"/>
  <c r="T5047" i="34"/>
  <c r="T5048" i="34"/>
  <c r="T5049" i="34"/>
  <c r="T5050" i="34"/>
  <c r="T5051" i="34"/>
  <c r="T5052" i="34"/>
  <c r="T5053" i="34"/>
  <c r="T5054" i="34"/>
  <c r="T5055" i="34"/>
  <c r="T5056" i="34"/>
  <c r="T5057" i="34"/>
  <c r="T5058" i="34"/>
  <c r="T5059" i="34"/>
  <c r="T5060" i="34"/>
  <c r="T5061" i="34"/>
  <c r="T5062" i="34"/>
  <c r="T5063" i="34"/>
  <c r="T5064" i="34"/>
  <c r="T5065" i="34"/>
  <c r="T5066" i="34"/>
  <c r="T5067" i="34"/>
  <c r="T5068" i="34"/>
  <c r="T5069" i="34"/>
  <c r="T5070" i="34"/>
  <c r="T5071" i="34"/>
  <c r="T5072" i="34"/>
  <c r="T5073" i="34"/>
  <c r="T5074" i="34"/>
  <c r="T5075" i="34"/>
  <c r="T5076" i="34"/>
  <c r="T5077" i="34"/>
  <c r="T5078" i="34"/>
  <c r="T5079" i="34"/>
  <c r="T5080" i="34"/>
  <c r="T5081" i="34"/>
  <c r="T5082" i="34"/>
  <c r="T5083" i="34"/>
  <c r="T5084" i="34"/>
  <c r="T5085" i="34"/>
  <c r="T5086" i="34"/>
  <c r="T5087" i="34"/>
  <c r="T5088" i="34"/>
  <c r="T5089" i="34"/>
  <c r="T5090" i="34"/>
  <c r="T5091" i="34"/>
  <c r="T5092" i="34"/>
  <c r="T5093" i="34"/>
  <c r="T5094" i="34"/>
  <c r="T5095" i="34"/>
  <c r="T5096" i="34"/>
  <c r="T5097" i="34"/>
  <c r="T5098" i="34"/>
  <c r="T5099" i="34"/>
  <c r="T5100" i="34"/>
  <c r="T5101" i="34"/>
  <c r="T5102" i="34"/>
  <c r="T5103" i="34"/>
  <c r="T5104" i="34"/>
  <c r="T5105" i="34"/>
  <c r="T5106" i="34"/>
  <c r="T5107" i="34"/>
  <c r="T5108" i="34"/>
  <c r="T5109" i="34"/>
  <c r="T5110" i="34"/>
  <c r="T5111" i="34"/>
  <c r="T5112" i="34"/>
  <c r="T5113" i="34"/>
  <c r="T5114" i="34"/>
  <c r="T5115" i="34"/>
  <c r="T5116" i="34"/>
  <c r="T5117" i="34"/>
  <c r="T5118" i="34"/>
  <c r="T5119" i="34"/>
  <c r="T5120" i="34"/>
  <c r="T5121" i="34"/>
  <c r="T5122" i="34"/>
  <c r="T5123" i="34"/>
  <c r="T5124" i="34"/>
  <c r="T5125" i="34"/>
  <c r="T5126" i="34"/>
  <c r="T5127" i="34"/>
  <c r="T5128" i="34"/>
  <c r="T5129" i="34"/>
  <c r="T5130" i="34"/>
  <c r="T5131" i="34"/>
  <c r="T5132" i="34"/>
  <c r="T5133" i="34"/>
  <c r="T5134" i="34"/>
  <c r="T5135" i="34"/>
  <c r="T5136" i="34"/>
  <c r="T5137" i="34"/>
  <c r="T5138" i="34"/>
  <c r="T5139" i="34"/>
  <c r="T5140" i="34"/>
  <c r="T5141" i="34"/>
  <c r="T5142" i="34"/>
  <c r="T5143" i="34"/>
  <c r="T5144" i="34"/>
  <c r="T5145" i="34"/>
  <c r="T5146" i="34"/>
  <c r="T5147" i="34"/>
  <c r="T5148" i="34"/>
  <c r="T5149" i="34"/>
  <c r="T5150" i="34"/>
  <c r="T5151" i="34"/>
  <c r="T5152" i="34"/>
  <c r="T5153" i="34"/>
  <c r="T5154" i="34"/>
  <c r="T5155" i="34"/>
  <c r="T5156" i="34"/>
  <c r="T5157" i="34"/>
  <c r="T5158" i="34"/>
  <c r="T5159" i="34"/>
  <c r="T5160" i="34"/>
  <c r="T5161" i="34"/>
  <c r="T5162" i="34"/>
  <c r="T5163" i="34"/>
  <c r="T5164" i="34"/>
  <c r="T5165" i="34"/>
  <c r="T5166" i="34"/>
  <c r="T5167" i="34"/>
  <c r="T5168" i="34"/>
  <c r="T5169" i="34"/>
  <c r="T5170" i="34"/>
  <c r="T5171" i="34"/>
  <c r="T5172" i="34"/>
  <c r="T5173" i="34"/>
  <c r="T5174" i="34"/>
  <c r="T5175" i="34"/>
  <c r="T5176" i="34"/>
  <c r="T5177" i="34"/>
  <c r="T5178" i="34"/>
  <c r="T5179" i="34"/>
  <c r="T5180" i="34"/>
  <c r="T5181" i="34"/>
  <c r="T5182" i="34"/>
  <c r="T5183" i="34"/>
  <c r="T5184" i="34"/>
  <c r="T5185" i="34"/>
  <c r="T5186" i="34"/>
  <c r="T5187" i="34"/>
  <c r="T5188" i="34"/>
  <c r="T5189" i="34"/>
  <c r="T5190" i="34"/>
  <c r="T5191" i="34"/>
  <c r="T5192" i="34"/>
  <c r="T5193" i="34"/>
  <c r="T5194" i="34"/>
  <c r="T5195" i="34"/>
  <c r="T5196" i="34"/>
  <c r="T5197" i="34"/>
  <c r="T5198" i="34"/>
  <c r="T5199" i="34"/>
  <c r="T5200" i="34"/>
  <c r="T5201" i="34"/>
  <c r="T5202" i="34"/>
  <c r="T5203" i="34"/>
  <c r="T5204" i="34"/>
  <c r="T5205" i="34"/>
  <c r="T5206" i="34"/>
  <c r="T5207" i="34"/>
  <c r="T5208" i="34"/>
  <c r="T5209" i="34"/>
  <c r="T5210" i="34"/>
  <c r="T5211" i="34"/>
  <c r="T5212" i="34"/>
  <c r="T5213" i="34"/>
  <c r="T5214" i="34"/>
  <c r="T5215" i="34"/>
  <c r="T5216" i="34"/>
  <c r="T5217" i="34"/>
  <c r="T5218" i="34"/>
  <c r="T5219" i="34"/>
  <c r="T5220" i="34"/>
  <c r="T5221" i="34"/>
  <c r="T5222" i="34"/>
  <c r="T5223" i="34"/>
  <c r="T5224" i="34"/>
  <c r="T5225" i="34"/>
  <c r="T5226" i="34"/>
  <c r="T5227" i="34"/>
  <c r="T5228" i="34"/>
  <c r="T5229" i="34"/>
  <c r="T5230" i="34"/>
  <c r="T5231" i="34"/>
  <c r="T5232" i="34"/>
  <c r="T5233" i="34"/>
  <c r="T5234" i="34"/>
  <c r="T5235" i="34"/>
  <c r="T5236" i="34"/>
  <c r="T5237" i="34"/>
  <c r="T5238" i="34"/>
  <c r="T5239" i="34"/>
  <c r="T5240" i="34"/>
  <c r="T5241" i="34"/>
  <c r="T5242" i="34"/>
  <c r="T5243" i="34"/>
  <c r="T5244" i="34"/>
  <c r="T5245" i="34"/>
  <c r="T5246" i="34"/>
  <c r="T5247" i="34"/>
  <c r="T5248" i="34"/>
  <c r="T5249" i="34"/>
  <c r="T5250" i="34"/>
  <c r="T5251" i="34"/>
  <c r="T5252" i="34"/>
  <c r="T5253" i="34"/>
  <c r="T5254" i="34"/>
  <c r="T5255" i="34"/>
  <c r="T5256" i="34"/>
  <c r="T5257" i="34"/>
  <c r="T5258" i="34"/>
  <c r="T5259" i="34"/>
  <c r="T5260" i="34"/>
  <c r="T5261" i="34"/>
  <c r="T5262" i="34"/>
  <c r="T5263" i="34"/>
  <c r="T5264" i="34"/>
  <c r="T5265" i="34"/>
  <c r="T5266" i="34"/>
  <c r="T5267" i="34"/>
  <c r="T5268" i="34"/>
  <c r="T5269" i="34"/>
  <c r="T5270" i="34"/>
  <c r="T5271" i="34"/>
  <c r="T5272" i="34"/>
  <c r="T5273" i="34"/>
  <c r="T5274" i="34"/>
  <c r="T5275" i="34"/>
  <c r="T5276" i="34"/>
  <c r="T5277" i="34"/>
  <c r="T5278" i="34"/>
  <c r="T5279" i="34"/>
  <c r="T5280" i="34"/>
  <c r="T5281" i="34"/>
  <c r="T5282" i="34"/>
  <c r="T5283" i="34"/>
  <c r="T5284" i="34"/>
  <c r="T5285" i="34"/>
  <c r="T5286" i="34"/>
  <c r="T5287" i="34"/>
  <c r="T5288" i="34"/>
  <c r="T5289" i="34"/>
  <c r="T5290" i="34"/>
  <c r="T5291" i="34"/>
  <c r="T5292" i="34"/>
  <c r="T5293" i="34"/>
  <c r="T5294" i="34"/>
  <c r="T5295" i="34"/>
  <c r="T5296" i="34"/>
  <c r="T5297" i="34"/>
  <c r="T5298" i="34"/>
  <c r="T5299" i="34"/>
  <c r="T5300" i="34"/>
  <c r="T5301" i="34"/>
  <c r="T5302" i="34"/>
  <c r="T5303" i="34"/>
  <c r="T5304" i="34"/>
  <c r="T5305" i="34"/>
  <c r="T5306" i="34"/>
  <c r="T5307" i="34"/>
  <c r="T5308" i="34"/>
  <c r="T5309" i="34"/>
  <c r="T5310" i="34"/>
  <c r="T5311" i="34"/>
  <c r="T5312" i="34"/>
  <c r="T5313" i="34"/>
  <c r="T5314" i="34"/>
  <c r="T5315" i="34"/>
  <c r="T5316" i="34"/>
  <c r="T5317" i="34"/>
  <c r="T5318" i="34"/>
  <c r="T5319" i="34"/>
  <c r="T5320" i="34"/>
  <c r="T5321" i="34"/>
  <c r="T5322" i="34"/>
  <c r="T5323" i="34"/>
  <c r="T5324" i="34"/>
  <c r="T5325" i="34"/>
  <c r="T5326" i="34"/>
  <c r="T5327" i="34"/>
  <c r="T5328" i="34"/>
  <c r="T5329" i="34"/>
  <c r="T5330" i="34"/>
  <c r="T5331" i="34"/>
  <c r="T5332" i="34"/>
  <c r="T5333" i="34"/>
  <c r="T5334" i="34"/>
  <c r="T5335" i="34"/>
  <c r="T5336" i="34"/>
  <c r="T5337" i="34"/>
  <c r="T5338" i="34"/>
  <c r="T5339" i="34"/>
  <c r="T5340" i="34"/>
  <c r="T5341" i="34"/>
  <c r="T5342" i="34"/>
  <c r="T5343" i="34"/>
  <c r="T5344" i="34"/>
  <c r="T5345" i="34"/>
  <c r="T5346" i="34"/>
  <c r="T5347" i="34"/>
  <c r="T5348" i="34"/>
  <c r="T5349" i="34"/>
  <c r="T5350" i="34"/>
  <c r="T5351" i="34"/>
  <c r="T5352" i="34"/>
  <c r="T5353" i="34"/>
  <c r="T5354" i="34"/>
  <c r="T5355" i="34"/>
  <c r="T5356" i="34"/>
  <c r="T5357" i="34"/>
  <c r="T5358" i="34"/>
  <c r="T5359" i="34"/>
  <c r="T5360" i="34"/>
  <c r="T5361" i="34"/>
  <c r="T5362" i="34"/>
  <c r="T5363" i="34"/>
  <c r="T5364" i="34"/>
  <c r="T5365" i="34"/>
  <c r="T5366" i="34"/>
  <c r="T5367" i="34"/>
  <c r="T5368" i="34"/>
  <c r="T5369" i="34"/>
  <c r="T5370" i="34"/>
  <c r="T5371" i="34"/>
  <c r="T5372" i="34"/>
  <c r="T5373" i="34"/>
  <c r="T5374" i="34"/>
  <c r="T5375" i="34"/>
  <c r="T5376" i="34"/>
  <c r="T5377" i="34"/>
  <c r="T5378" i="34"/>
  <c r="T5379" i="34"/>
  <c r="T5380" i="34"/>
  <c r="T5381" i="34"/>
  <c r="T5382" i="34"/>
  <c r="T5383" i="34"/>
  <c r="T5384" i="34"/>
  <c r="T5385" i="34"/>
  <c r="T5386" i="34"/>
  <c r="T5387" i="34"/>
  <c r="T5388" i="34"/>
  <c r="T5389" i="34"/>
  <c r="T5390" i="34"/>
  <c r="T5391" i="34"/>
  <c r="T5392" i="34"/>
  <c r="T5393" i="34"/>
  <c r="T5394" i="34"/>
  <c r="T5395" i="34"/>
  <c r="T5396" i="34"/>
  <c r="T5397" i="34"/>
  <c r="T5398" i="34"/>
  <c r="T5399" i="34"/>
  <c r="T5400" i="34"/>
  <c r="T5401" i="34"/>
  <c r="T5402" i="34"/>
  <c r="T5403" i="34"/>
  <c r="T5404" i="34"/>
  <c r="T5405" i="34"/>
  <c r="T5406" i="34"/>
  <c r="T5407" i="34"/>
  <c r="T5408" i="34"/>
  <c r="T5409" i="34"/>
  <c r="T5410" i="34"/>
  <c r="T5411" i="34"/>
  <c r="T5412" i="34"/>
  <c r="T5413" i="34"/>
  <c r="T5414" i="34"/>
  <c r="T5415" i="34"/>
  <c r="T5416" i="34"/>
  <c r="T5417" i="34"/>
  <c r="T5418" i="34"/>
  <c r="T5419" i="34"/>
  <c r="T5420" i="34"/>
  <c r="T5421" i="34"/>
  <c r="T5422" i="34"/>
  <c r="T5423" i="34"/>
  <c r="T5424" i="34"/>
  <c r="T5425" i="34"/>
  <c r="T5426" i="34"/>
  <c r="T5427" i="34"/>
  <c r="T5428" i="34"/>
  <c r="T5429" i="34"/>
  <c r="T5430" i="34"/>
  <c r="T5431" i="34"/>
  <c r="T5432" i="34"/>
  <c r="T5433" i="34"/>
  <c r="T5434" i="34"/>
  <c r="T5435" i="34"/>
  <c r="T5436" i="34"/>
  <c r="T5437" i="34"/>
  <c r="T5438" i="34"/>
  <c r="T5439" i="34"/>
  <c r="T5440" i="34"/>
  <c r="T5441" i="34"/>
  <c r="T5442" i="34"/>
  <c r="T5443" i="34"/>
  <c r="T5444" i="34"/>
  <c r="T5445" i="34"/>
  <c r="T5446" i="34"/>
  <c r="T5447" i="34"/>
  <c r="T5448" i="34"/>
  <c r="T5449" i="34"/>
  <c r="T5450" i="34"/>
  <c r="T5451" i="34"/>
  <c r="T5452" i="34"/>
  <c r="T5453" i="34"/>
  <c r="T5454" i="34"/>
  <c r="T5455" i="34"/>
  <c r="T5456" i="34"/>
  <c r="T5457" i="34"/>
  <c r="T5458" i="34"/>
  <c r="T5459" i="34"/>
  <c r="T5460" i="34"/>
  <c r="T5461" i="34"/>
  <c r="T5462" i="34"/>
  <c r="T5463" i="34"/>
  <c r="T5464" i="34"/>
  <c r="T5465" i="34"/>
  <c r="T5466" i="34"/>
  <c r="T5467" i="34"/>
  <c r="T5468" i="34"/>
  <c r="T5469" i="34"/>
  <c r="T5470" i="34"/>
  <c r="T5471" i="34"/>
  <c r="T5472" i="34"/>
  <c r="T5473" i="34"/>
  <c r="T5474" i="34"/>
  <c r="T5475" i="34"/>
  <c r="T5476" i="34"/>
  <c r="T5477" i="34"/>
  <c r="T5478" i="34"/>
  <c r="T5479" i="34"/>
  <c r="T5480" i="34"/>
  <c r="T5481" i="34"/>
  <c r="T5482" i="34"/>
  <c r="T5483" i="34"/>
  <c r="T5484" i="34"/>
  <c r="T5485" i="34"/>
  <c r="T5486" i="34"/>
  <c r="T5487" i="34"/>
  <c r="T5488" i="34"/>
  <c r="T5489" i="34"/>
  <c r="T5490" i="34"/>
  <c r="T5491" i="34"/>
  <c r="T5492" i="34"/>
  <c r="T5493" i="34"/>
  <c r="T5494" i="34"/>
  <c r="T5495" i="34"/>
  <c r="T5496" i="34"/>
  <c r="T5497" i="34"/>
  <c r="T5498" i="34"/>
  <c r="T5499" i="34"/>
  <c r="T5500" i="34"/>
  <c r="T5501" i="34"/>
  <c r="T5502" i="34"/>
  <c r="T5503" i="34"/>
  <c r="T5504" i="34"/>
  <c r="T5505" i="34"/>
  <c r="T5506" i="34"/>
  <c r="T5507" i="34"/>
  <c r="T5508" i="34"/>
  <c r="T5509" i="34"/>
  <c r="T5510" i="34"/>
  <c r="T5511" i="34"/>
  <c r="T5512" i="34"/>
  <c r="T5513" i="34"/>
  <c r="T5514" i="34"/>
  <c r="T5515" i="34"/>
  <c r="T5516" i="34"/>
  <c r="T5517" i="34"/>
  <c r="T5518" i="34"/>
  <c r="T5519" i="34"/>
  <c r="T5520" i="34"/>
  <c r="T5521" i="34"/>
  <c r="T5522" i="34"/>
  <c r="T5523" i="34"/>
  <c r="T5524" i="34"/>
  <c r="T5525" i="34"/>
  <c r="T5526" i="34"/>
  <c r="T5527" i="34"/>
  <c r="T5528" i="34"/>
  <c r="T5529" i="34"/>
  <c r="T5530" i="34"/>
  <c r="T5531" i="34"/>
  <c r="T5532" i="34"/>
  <c r="T5533" i="34"/>
  <c r="T5534" i="34"/>
  <c r="T5535" i="34"/>
  <c r="T5536" i="34"/>
  <c r="T5537" i="34"/>
  <c r="T5538" i="34"/>
  <c r="T5539" i="34"/>
  <c r="T5540" i="34"/>
  <c r="T5541" i="34"/>
  <c r="T5542" i="34"/>
  <c r="T5543" i="34"/>
  <c r="T5544" i="34"/>
  <c r="T5545" i="34"/>
  <c r="T5546" i="34"/>
  <c r="T5547" i="34"/>
  <c r="T5548" i="34"/>
  <c r="T5549" i="34"/>
  <c r="T5550" i="34"/>
  <c r="T5551" i="34"/>
  <c r="T5552" i="34"/>
  <c r="T5553" i="34"/>
  <c r="T5554" i="34"/>
  <c r="T5555" i="34"/>
  <c r="T5556" i="34"/>
  <c r="T5557" i="34"/>
  <c r="T5558" i="34"/>
  <c r="T5559" i="34"/>
  <c r="T5560" i="34"/>
  <c r="T5561" i="34"/>
  <c r="T5562" i="34"/>
  <c r="T5563" i="34"/>
  <c r="T5564" i="34"/>
  <c r="T5565" i="34"/>
  <c r="T5566" i="34"/>
  <c r="T5567" i="34"/>
  <c r="T5568" i="34"/>
  <c r="T5569" i="34"/>
  <c r="T5570" i="34"/>
  <c r="T5571" i="34"/>
  <c r="T5572" i="34"/>
  <c r="T5573" i="34"/>
  <c r="T5574" i="34"/>
  <c r="T5575" i="34"/>
  <c r="T5576" i="34"/>
  <c r="T5577" i="34"/>
  <c r="T5578" i="34"/>
  <c r="T5579" i="34"/>
  <c r="T5580" i="34"/>
  <c r="T5581" i="34"/>
  <c r="T5582" i="34"/>
  <c r="T5583" i="34"/>
  <c r="T5584" i="34"/>
  <c r="T5585" i="34"/>
  <c r="T5586" i="34"/>
  <c r="T5587" i="34"/>
  <c r="T5588" i="34"/>
  <c r="T5589" i="34"/>
  <c r="T5590" i="34"/>
  <c r="T5591" i="34"/>
  <c r="T5592" i="34"/>
  <c r="T5593" i="34"/>
  <c r="T5594" i="34"/>
  <c r="T5595" i="34"/>
  <c r="T5596" i="34"/>
  <c r="T5597" i="34"/>
  <c r="T5598" i="34"/>
  <c r="T5599" i="34"/>
  <c r="T5600" i="34"/>
  <c r="T5601" i="34"/>
  <c r="T5602" i="34"/>
  <c r="T5603" i="34"/>
  <c r="T5604" i="34"/>
  <c r="T5605" i="34"/>
  <c r="T5606" i="34"/>
  <c r="T5607" i="34"/>
  <c r="T5608" i="34"/>
  <c r="T5609" i="34"/>
  <c r="T5610" i="34"/>
  <c r="T5611" i="34"/>
  <c r="T5612" i="34"/>
  <c r="T5613" i="34"/>
  <c r="T5614" i="34"/>
  <c r="T5615" i="34"/>
  <c r="T5616" i="34"/>
  <c r="T5617" i="34"/>
  <c r="T5618" i="34"/>
  <c r="T5619" i="34"/>
  <c r="T5620" i="34"/>
  <c r="T5621" i="34"/>
  <c r="T5622" i="34"/>
  <c r="T5623" i="34"/>
  <c r="T5624" i="34"/>
  <c r="T5625" i="34"/>
  <c r="T5626" i="34"/>
  <c r="T5627" i="34"/>
  <c r="T5628" i="34"/>
  <c r="T5629" i="34"/>
  <c r="T5630" i="34"/>
  <c r="T5631" i="34"/>
  <c r="T5632" i="34"/>
  <c r="T5633" i="34"/>
  <c r="T5634" i="34"/>
  <c r="T5635" i="34"/>
  <c r="T5636" i="34"/>
  <c r="T5637" i="34"/>
  <c r="T5638" i="34"/>
  <c r="T5639" i="34"/>
  <c r="T5640" i="34"/>
  <c r="T5641" i="34"/>
  <c r="T5642" i="34"/>
  <c r="T5643" i="34"/>
  <c r="T5644" i="34"/>
  <c r="T5645" i="34"/>
  <c r="T5646" i="34"/>
  <c r="T5647" i="34"/>
  <c r="T5648" i="34"/>
  <c r="T5649" i="34"/>
  <c r="T5650" i="34"/>
  <c r="T5651" i="34"/>
  <c r="T5652" i="34"/>
  <c r="T5653" i="34"/>
  <c r="T5654" i="34"/>
  <c r="T5655" i="34"/>
  <c r="T5656" i="34"/>
  <c r="T5657" i="34"/>
  <c r="T5658" i="34"/>
  <c r="T5659" i="34"/>
  <c r="T5660" i="34"/>
  <c r="T5661" i="34"/>
  <c r="T5662" i="34"/>
  <c r="T5663" i="34"/>
  <c r="T5664" i="34"/>
  <c r="T5665" i="34"/>
  <c r="T5666" i="34"/>
  <c r="T5667" i="34"/>
  <c r="T5668" i="34"/>
  <c r="T5669" i="34"/>
  <c r="T5670" i="34"/>
  <c r="T5671" i="34"/>
  <c r="T5672" i="34"/>
  <c r="T5673" i="34"/>
  <c r="T5674" i="34"/>
  <c r="T5675" i="34"/>
  <c r="T5676" i="34"/>
  <c r="T5677" i="34"/>
  <c r="T5678" i="34"/>
  <c r="T5679" i="34"/>
  <c r="T5680" i="34"/>
  <c r="T5681" i="34"/>
  <c r="T5682" i="34"/>
  <c r="T5683" i="34"/>
  <c r="T5684" i="34"/>
  <c r="T5685" i="34"/>
  <c r="T5686" i="34"/>
  <c r="T5687" i="34"/>
  <c r="T5688" i="34"/>
  <c r="T5689" i="34"/>
  <c r="T5690" i="34"/>
  <c r="T5691" i="34"/>
  <c r="T5692" i="34"/>
  <c r="T5693" i="34"/>
  <c r="T5694" i="34"/>
  <c r="T5695" i="34"/>
  <c r="T5696" i="34"/>
  <c r="T5697" i="34"/>
  <c r="T5698" i="34"/>
  <c r="T5699" i="34"/>
  <c r="T5700" i="34"/>
  <c r="T5701" i="34"/>
  <c r="T5702" i="34"/>
  <c r="T5703" i="34"/>
  <c r="T5704" i="34"/>
  <c r="T5705" i="34"/>
  <c r="T5706" i="34"/>
  <c r="T5707" i="34"/>
  <c r="T5708" i="34"/>
  <c r="T5709" i="34"/>
  <c r="T5710" i="34"/>
  <c r="T5711" i="34"/>
  <c r="T5712" i="34"/>
  <c r="T5713" i="34"/>
  <c r="T5714" i="34"/>
  <c r="T5715" i="34"/>
  <c r="T5716" i="34"/>
  <c r="T5717" i="34"/>
  <c r="T5718" i="34"/>
  <c r="T5719" i="34"/>
  <c r="T5720" i="34"/>
  <c r="T5721" i="34"/>
  <c r="T5722" i="34"/>
  <c r="T5723" i="34"/>
  <c r="T5724" i="34"/>
  <c r="T5725" i="34"/>
  <c r="T5726" i="34"/>
  <c r="T5727" i="34"/>
  <c r="T5728" i="34"/>
  <c r="T5729" i="34"/>
  <c r="T5730" i="34"/>
  <c r="T5731" i="34"/>
  <c r="T5732" i="34"/>
  <c r="T5733" i="34"/>
  <c r="T5734" i="34"/>
  <c r="T5735" i="34"/>
  <c r="T5736" i="34"/>
  <c r="T5737" i="34"/>
  <c r="T5738" i="34"/>
  <c r="T5739" i="34"/>
  <c r="T5740" i="34"/>
  <c r="T5741" i="34"/>
  <c r="T5742" i="34"/>
  <c r="T5743" i="34"/>
  <c r="T5744" i="34"/>
  <c r="T5745" i="34"/>
  <c r="T5746" i="34"/>
  <c r="T5747" i="34"/>
  <c r="T5748" i="34"/>
  <c r="T5749" i="34"/>
  <c r="T5750" i="34"/>
  <c r="T5751" i="34"/>
  <c r="T5752" i="34"/>
  <c r="T5753" i="34"/>
  <c r="T5754" i="34"/>
  <c r="T5755" i="34"/>
  <c r="T5756" i="34"/>
  <c r="T5757" i="34"/>
  <c r="T5758" i="34"/>
  <c r="T5759" i="34"/>
  <c r="T5760" i="34"/>
  <c r="T5761" i="34"/>
  <c r="T5762" i="34"/>
  <c r="T5763" i="34"/>
  <c r="T5764" i="34"/>
  <c r="T5765" i="34"/>
  <c r="T5766" i="34"/>
  <c r="T5767" i="34"/>
  <c r="T5768" i="34"/>
  <c r="T5769" i="34"/>
  <c r="T5770" i="34"/>
  <c r="T5771" i="34"/>
  <c r="T5772" i="34"/>
  <c r="T5773" i="34"/>
  <c r="T5774" i="34"/>
  <c r="T5775" i="34"/>
  <c r="T5776" i="34"/>
  <c r="T5777" i="34"/>
  <c r="T5778" i="34"/>
  <c r="T5779" i="34"/>
  <c r="T5780" i="34"/>
  <c r="T5781" i="34"/>
  <c r="T5782" i="34"/>
  <c r="T5783" i="34"/>
  <c r="T5784" i="34"/>
  <c r="T5785" i="34"/>
  <c r="T5786" i="34"/>
  <c r="T5787" i="34"/>
  <c r="T5788" i="34"/>
  <c r="T5789" i="34"/>
  <c r="T5790" i="34"/>
  <c r="T5791" i="34"/>
  <c r="T5792" i="34"/>
  <c r="T5793" i="34"/>
  <c r="T5794" i="34"/>
  <c r="T5795" i="34"/>
  <c r="T5796" i="34"/>
  <c r="T5797" i="34"/>
  <c r="T5798" i="34"/>
  <c r="T5799" i="34"/>
  <c r="T5800" i="34"/>
  <c r="T5801" i="34"/>
  <c r="T5802" i="34"/>
  <c r="T5803" i="34"/>
  <c r="T5804" i="34"/>
  <c r="T5805" i="34"/>
  <c r="T5806" i="34"/>
  <c r="T5807" i="34"/>
  <c r="T5808" i="34"/>
  <c r="T5809" i="34"/>
  <c r="T5810" i="34"/>
  <c r="T5811" i="34"/>
  <c r="T5812" i="34"/>
  <c r="T5813" i="34"/>
  <c r="T5814" i="34"/>
  <c r="T5815" i="34"/>
  <c r="T5816" i="34"/>
  <c r="T5817" i="34"/>
  <c r="T5818" i="34"/>
  <c r="T5819" i="34"/>
  <c r="T5820" i="34"/>
  <c r="T5821" i="34"/>
  <c r="T5822" i="34"/>
  <c r="T5823" i="34"/>
  <c r="T5824" i="34"/>
  <c r="T5825" i="34"/>
  <c r="T5826" i="34"/>
  <c r="T5827" i="34"/>
  <c r="T5828" i="34"/>
  <c r="T5829" i="34"/>
  <c r="T5830" i="34"/>
  <c r="T5831" i="34"/>
  <c r="T5832" i="34"/>
  <c r="T5833" i="34"/>
  <c r="T5834" i="34"/>
  <c r="T5835" i="34"/>
  <c r="T5836" i="34"/>
  <c r="T5837" i="34"/>
  <c r="T5838" i="34"/>
  <c r="T5839" i="34"/>
  <c r="T5840" i="34"/>
  <c r="T5841" i="34"/>
  <c r="T5842" i="34"/>
  <c r="T5843" i="34"/>
  <c r="T5844" i="34"/>
  <c r="T5845" i="34"/>
  <c r="T5846" i="34"/>
  <c r="T5847" i="34"/>
  <c r="T5848" i="34"/>
  <c r="T5849" i="34"/>
  <c r="T5850" i="34"/>
  <c r="T5851" i="34"/>
  <c r="T5852" i="34"/>
  <c r="T5853" i="34"/>
  <c r="T5854" i="34"/>
  <c r="T5855" i="34"/>
  <c r="T5856" i="34"/>
  <c r="T5857" i="34"/>
  <c r="T5858" i="34"/>
  <c r="T5859" i="34"/>
  <c r="T5860" i="34"/>
  <c r="T5861" i="34"/>
  <c r="T5862" i="34"/>
  <c r="T5863" i="34"/>
  <c r="T5864" i="34"/>
  <c r="T5865" i="34"/>
  <c r="T5866" i="34"/>
  <c r="T5867" i="34"/>
  <c r="T5868" i="34"/>
  <c r="T5869" i="34"/>
  <c r="T5870" i="34"/>
  <c r="T5871" i="34"/>
  <c r="T5872" i="34"/>
  <c r="T5873" i="34"/>
  <c r="T5874" i="34"/>
  <c r="T5875" i="34"/>
  <c r="T5876" i="34"/>
  <c r="T5877" i="34"/>
  <c r="T5878" i="34"/>
  <c r="T5879" i="34"/>
  <c r="T5880" i="34"/>
  <c r="T5881" i="34"/>
  <c r="T5882" i="34"/>
  <c r="T5883" i="34"/>
  <c r="T5884" i="34"/>
  <c r="T5885" i="34"/>
  <c r="T5886" i="34"/>
  <c r="T5887" i="34"/>
  <c r="T5888" i="34"/>
  <c r="T5889" i="34"/>
  <c r="T5890" i="34"/>
  <c r="T5891" i="34"/>
  <c r="T5892" i="34"/>
  <c r="T5893" i="34"/>
  <c r="T5894" i="34"/>
  <c r="T5895" i="34"/>
  <c r="T5896" i="34"/>
  <c r="T5897" i="34"/>
  <c r="T5898" i="34"/>
  <c r="T5899" i="34"/>
  <c r="T5900" i="34"/>
  <c r="T5901" i="34"/>
  <c r="T5902" i="34"/>
  <c r="T5903" i="34"/>
  <c r="T5904" i="34"/>
  <c r="T5905" i="34"/>
  <c r="T5906" i="34"/>
  <c r="T5907" i="34"/>
  <c r="T5908" i="34"/>
  <c r="T5909" i="34"/>
  <c r="T5910" i="34"/>
  <c r="T5911" i="34"/>
  <c r="T5912" i="34"/>
  <c r="T5913" i="34"/>
  <c r="T5914" i="34"/>
  <c r="T5915" i="34"/>
  <c r="T5916" i="34"/>
  <c r="T5917" i="34"/>
  <c r="T5918" i="34"/>
  <c r="T5919" i="34"/>
  <c r="T5920" i="34"/>
  <c r="T5921" i="34"/>
  <c r="T5922" i="34"/>
  <c r="T5923" i="34"/>
  <c r="T5924" i="34"/>
  <c r="T5925" i="34"/>
  <c r="T5926" i="34"/>
  <c r="T5927" i="34"/>
  <c r="T5928" i="34"/>
  <c r="T5929" i="34"/>
  <c r="T5930" i="34"/>
  <c r="T5931" i="34"/>
  <c r="T5932" i="34"/>
  <c r="T5933" i="34"/>
  <c r="T5934" i="34"/>
  <c r="T5935" i="34"/>
  <c r="T5936" i="34"/>
  <c r="T5937" i="34"/>
  <c r="T5938" i="34"/>
  <c r="T5939" i="34"/>
  <c r="T5940" i="34"/>
  <c r="T5941" i="34"/>
  <c r="T5942" i="34"/>
  <c r="T5943" i="34"/>
  <c r="T5944" i="34"/>
  <c r="T5945" i="34"/>
  <c r="T5946" i="34"/>
  <c r="T5947" i="34"/>
  <c r="T5948" i="34"/>
  <c r="T5949" i="34"/>
  <c r="T5950" i="34"/>
  <c r="T5951" i="34"/>
  <c r="T5952" i="34"/>
  <c r="T5953" i="34"/>
  <c r="T5954" i="34"/>
  <c r="T5955" i="34"/>
  <c r="T5956" i="34"/>
  <c r="T5957" i="34"/>
  <c r="T5958" i="34"/>
  <c r="T5959" i="34"/>
  <c r="T5960" i="34"/>
  <c r="T5961" i="34"/>
  <c r="T5962" i="34"/>
  <c r="T5963" i="34"/>
  <c r="T5964" i="34"/>
  <c r="T5965" i="34"/>
  <c r="T5966" i="34"/>
  <c r="T5967" i="34"/>
  <c r="T5968" i="34"/>
  <c r="T5969" i="34"/>
  <c r="T5970" i="34"/>
  <c r="T5971" i="34"/>
  <c r="T5972" i="34"/>
  <c r="T5973" i="34"/>
  <c r="T5974" i="34"/>
  <c r="T5975" i="34"/>
  <c r="T5976" i="34"/>
  <c r="T5977" i="34"/>
  <c r="T5978" i="34"/>
  <c r="T5979" i="34"/>
  <c r="T5980" i="34"/>
  <c r="T5981" i="34"/>
  <c r="T5982" i="34"/>
  <c r="T5983" i="34"/>
  <c r="T5984" i="34"/>
  <c r="T5985" i="34"/>
  <c r="T5986" i="34"/>
  <c r="T5987" i="34"/>
  <c r="T5988" i="34"/>
  <c r="T5989" i="34"/>
  <c r="T5990" i="34"/>
  <c r="T5991" i="34"/>
  <c r="T5992" i="34"/>
  <c r="T5993" i="34"/>
  <c r="T5994" i="34"/>
  <c r="T5995" i="34"/>
  <c r="T5996" i="34"/>
  <c r="T5997" i="34"/>
  <c r="T5998" i="34"/>
  <c r="T5999" i="34"/>
  <c r="T6000" i="34"/>
  <c r="T6001" i="34"/>
  <c r="T6002" i="34"/>
  <c r="T6003" i="34"/>
  <c r="T6004" i="34"/>
  <c r="T6005" i="34"/>
  <c r="T6006" i="34"/>
  <c r="T6007" i="34"/>
  <c r="T6008" i="34"/>
  <c r="T6009" i="34"/>
  <c r="T6010" i="34"/>
  <c r="T6011" i="34"/>
  <c r="T6012" i="34"/>
  <c r="T6013" i="34"/>
  <c r="T6014" i="34"/>
  <c r="T6015" i="34"/>
  <c r="T6016" i="34"/>
  <c r="T6017" i="34"/>
  <c r="T6018" i="34"/>
  <c r="T6019" i="34"/>
  <c r="T6020" i="34"/>
  <c r="T6021" i="34"/>
  <c r="T6022" i="34"/>
  <c r="T6023" i="34"/>
  <c r="T6024" i="34"/>
  <c r="T6025" i="34"/>
  <c r="T6026" i="34"/>
  <c r="T6027" i="34"/>
  <c r="T6028" i="34"/>
  <c r="T6029" i="34"/>
  <c r="T6030" i="34"/>
  <c r="T6031" i="34"/>
  <c r="T6032" i="34"/>
  <c r="T6033" i="34"/>
  <c r="T6034" i="34"/>
  <c r="T6035" i="34"/>
  <c r="T6036" i="34"/>
  <c r="T6037" i="34"/>
  <c r="T6038" i="34"/>
  <c r="T6039" i="34"/>
  <c r="T6040" i="34"/>
  <c r="T6041" i="34"/>
  <c r="T6042" i="34"/>
  <c r="T6043" i="34"/>
  <c r="T6044" i="34"/>
  <c r="T6045" i="34"/>
  <c r="T6046" i="34"/>
  <c r="T6047" i="34"/>
  <c r="T6048" i="34"/>
  <c r="T6049" i="34"/>
  <c r="T6050" i="34"/>
  <c r="T6051" i="34"/>
  <c r="T6052" i="34"/>
  <c r="T6053" i="34"/>
  <c r="T6054" i="34"/>
  <c r="T6055" i="34"/>
  <c r="T6056" i="34"/>
  <c r="T6057" i="34"/>
  <c r="T6058" i="34"/>
  <c r="T6059" i="34"/>
  <c r="T6060" i="34"/>
  <c r="T6061" i="34"/>
  <c r="T6062" i="34"/>
  <c r="T6063" i="34"/>
  <c r="T6064" i="34"/>
  <c r="T6065" i="34"/>
  <c r="T6066" i="34"/>
  <c r="T6067" i="34"/>
  <c r="T6068" i="34"/>
  <c r="T6069" i="34"/>
  <c r="T6070" i="34"/>
  <c r="T6071" i="34"/>
  <c r="T6072" i="34"/>
  <c r="T6073" i="34"/>
  <c r="T6074" i="34"/>
  <c r="T6075" i="34"/>
  <c r="T6076" i="34"/>
  <c r="T6077" i="34"/>
  <c r="T6078" i="34"/>
  <c r="T6079" i="34"/>
  <c r="T6080" i="34"/>
  <c r="T6081" i="34"/>
  <c r="T6082" i="34"/>
  <c r="T6083" i="34"/>
  <c r="T6084" i="34"/>
  <c r="T6085" i="34"/>
  <c r="T6086" i="34"/>
  <c r="T6087" i="34"/>
  <c r="T6088" i="34"/>
  <c r="T6089" i="34"/>
  <c r="T6090" i="34"/>
  <c r="T6091" i="34"/>
  <c r="T6092" i="34"/>
  <c r="T6093" i="34"/>
  <c r="T6094" i="34"/>
  <c r="T6095" i="34"/>
  <c r="T6096" i="34"/>
  <c r="T6097" i="34"/>
  <c r="T6098" i="34"/>
  <c r="T6099" i="34"/>
  <c r="T6100" i="34"/>
  <c r="T6101" i="34"/>
  <c r="T6102" i="34"/>
  <c r="T6103" i="34"/>
  <c r="T6104" i="34"/>
  <c r="T6105" i="34"/>
  <c r="T6106" i="34"/>
  <c r="T6107" i="34"/>
  <c r="T6108" i="34"/>
  <c r="T6109" i="34"/>
  <c r="T6110" i="34"/>
  <c r="T6111" i="34"/>
  <c r="T6112" i="34"/>
  <c r="T6113" i="34"/>
  <c r="T6114" i="34"/>
  <c r="T6115" i="34"/>
  <c r="T6116" i="34"/>
  <c r="T6117" i="34"/>
  <c r="T6118" i="34"/>
  <c r="T6119" i="34"/>
  <c r="T6120" i="34"/>
  <c r="T6121" i="34"/>
  <c r="T6122" i="34"/>
  <c r="T6123" i="34"/>
  <c r="T6124" i="34"/>
  <c r="T6125" i="34"/>
  <c r="T6126" i="34"/>
  <c r="T6127" i="34"/>
  <c r="T6128" i="34"/>
  <c r="T6129" i="34"/>
  <c r="T6130" i="34"/>
  <c r="T6131" i="34"/>
  <c r="T6132" i="34"/>
  <c r="T6133" i="34"/>
  <c r="T6134" i="34"/>
  <c r="T6135" i="34"/>
  <c r="T6136" i="34"/>
  <c r="T6137" i="34"/>
  <c r="T6138" i="34"/>
  <c r="T6139" i="34"/>
  <c r="T6140" i="34"/>
  <c r="T6141" i="34"/>
  <c r="T6142" i="34"/>
  <c r="T6143" i="34"/>
  <c r="T6144" i="34"/>
  <c r="T6145" i="34"/>
  <c r="T6146" i="34"/>
  <c r="T6147" i="34"/>
  <c r="T6148" i="34"/>
  <c r="T6149" i="34"/>
  <c r="T6150" i="34"/>
  <c r="T6151" i="34"/>
  <c r="T6152" i="34"/>
  <c r="T6153" i="34"/>
  <c r="T6154" i="34"/>
  <c r="T6155" i="34"/>
  <c r="T6156" i="34"/>
  <c r="T6157" i="34"/>
  <c r="T6158" i="34"/>
  <c r="T6159" i="34"/>
  <c r="T6160" i="34"/>
  <c r="T6161" i="34"/>
  <c r="T6162" i="34"/>
  <c r="T6163" i="34"/>
  <c r="T6164" i="34"/>
  <c r="T6165" i="34"/>
  <c r="T6166" i="34"/>
  <c r="T6167" i="34"/>
  <c r="T6168" i="34"/>
  <c r="T6169" i="34"/>
  <c r="T6170" i="34"/>
  <c r="T6171" i="34"/>
  <c r="T6172" i="34"/>
  <c r="T6173" i="34"/>
  <c r="T6174" i="34"/>
  <c r="T6175" i="34"/>
  <c r="T6176" i="34"/>
  <c r="T6177" i="34"/>
  <c r="T6178" i="34"/>
  <c r="T6179" i="34"/>
  <c r="T6180" i="34"/>
  <c r="T6181" i="34"/>
  <c r="T6182" i="34"/>
  <c r="T6183" i="34"/>
  <c r="T6184" i="34"/>
  <c r="T6185" i="34"/>
  <c r="T6186" i="34"/>
  <c r="T6187" i="34"/>
  <c r="T6188" i="34"/>
  <c r="T6189" i="34"/>
  <c r="T6190" i="34"/>
  <c r="T6191" i="34"/>
  <c r="T6192" i="34"/>
  <c r="T6193" i="34"/>
  <c r="T6194" i="34"/>
  <c r="T6195" i="34"/>
  <c r="T6196" i="34"/>
  <c r="T6197" i="34"/>
  <c r="T6198" i="34"/>
  <c r="T6199" i="34"/>
  <c r="T6200" i="34"/>
  <c r="T6201" i="34"/>
  <c r="T6202" i="34"/>
  <c r="T6203" i="34"/>
  <c r="T6204" i="34"/>
  <c r="T6205" i="34"/>
  <c r="T6206" i="34"/>
  <c r="T6207" i="34"/>
  <c r="T6208" i="34"/>
  <c r="T6209" i="34"/>
  <c r="T6210" i="34"/>
  <c r="T6211" i="34"/>
  <c r="T6212" i="34"/>
  <c r="T6213" i="34"/>
  <c r="T6214" i="34"/>
  <c r="T6215" i="34"/>
  <c r="T6216" i="34"/>
  <c r="T6217" i="34"/>
  <c r="T6218" i="34"/>
  <c r="T6219" i="34"/>
  <c r="T6220" i="34"/>
  <c r="T6221" i="34"/>
  <c r="T6222" i="34"/>
  <c r="T6223" i="34"/>
  <c r="T6224" i="34"/>
  <c r="T6225" i="34"/>
  <c r="T6226" i="34"/>
  <c r="T6227" i="34"/>
  <c r="T6228" i="34"/>
  <c r="T6229" i="34"/>
  <c r="T6230" i="34"/>
  <c r="T6231" i="34"/>
  <c r="T6232" i="34"/>
  <c r="T6233" i="34"/>
  <c r="T6234" i="34"/>
  <c r="T6235" i="34"/>
  <c r="T6236" i="34"/>
  <c r="T6237" i="34"/>
  <c r="T6238" i="34"/>
  <c r="T6239" i="34"/>
  <c r="T6240" i="34"/>
  <c r="T6241" i="34"/>
  <c r="T6242" i="34"/>
  <c r="T6243" i="34"/>
  <c r="T6244" i="34"/>
  <c r="T6245" i="34"/>
  <c r="T6246" i="34"/>
  <c r="T6247" i="34"/>
  <c r="T6248" i="34"/>
  <c r="T6249" i="34"/>
  <c r="T6250" i="34"/>
  <c r="T6251" i="34"/>
  <c r="T6252" i="34"/>
  <c r="T6253" i="34"/>
  <c r="T6254" i="34"/>
  <c r="T6255" i="34"/>
  <c r="T6256" i="34"/>
  <c r="T6257" i="34"/>
  <c r="T6258" i="34"/>
  <c r="T6259" i="34"/>
  <c r="T6260" i="34"/>
  <c r="T6261" i="34"/>
  <c r="T6262" i="34"/>
  <c r="T6263" i="34"/>
  <c r="T6264" i="34"/>
  <c r="T6265" i="34"/>
  <c r="T6266" i="34"/>
  <c r="T6267" i="34"/>
  <c r="T6268" i="34"/>
  <c r="T6269" i="34"/>
  <c r="T6270" i="34"/>
  <c r="T6271" i="34"/>
  <c r="T6272" i="34"/>
  <c r="T6273" i="34"/>
  <c r="T6274" i="34"/>
  <c r="T6275" i="34"/>
  <c r="T6276" i="34"/>
  <c r="T6277" i="34"/>
  <c r="T6278" i="34"/>
  <c r="T6279" i="34"/>
  <c r="T6280" i="34"/>
  <c r="T6281" i="34"/>
  <c r="T6282" i="34"/>
  <c r="T6283" i="34"/>
  <c r="T6284" i="34"/>
  <c r="T6285" i="34"/>
  <c r="T6286" i="34"/>
  <c r="T6287" i="34"/>
  <c r="T6288" i="34"/>
  <c r="T6289" i="34"/>
  <c r="T6290" i="34"/>
  <c r="T6291" i="34"/>
  <c r="T6292" i="34"/>
  <c r="T6293" i="34"/>
  <c r="T6294" i="34"/>
  <c r="T6295" i="34"/>
  <c r="T6296" i="34"/>
  <c r="T6297" i="34"/>
  <c r="T6298" i="34"/>
  <c r="T6299" i="34"/>
  <c r="T6300" i="34"/>
  <c r="T6301" i="34"/>
  <c r="T6302" i="34"/>
  <c r="T6303" i="34"/>
  <c r="T6304" i="34"/>
  <c r="T6305" i="34"/>
  <c r="T6306" i="34"/>
  <c r="T6307" i="34"/>
  <c r="T6308" i="34"/>
  <c r="T6309" i="34"/>
  <c r="T6310" i="34"/>
  <c r="T6311" i="34"/>
  <c r="T6312" i="34"/>
  <c r="T6313" i="34"/>
  <c r="T6314" i="34"/>
  <c r="T6315" i="34"/>
  <c r="T6316" i="34"/>
  <c r="T6317" i="34"/>
  <c r="T6318" i="34"/>
  <c r="T6319" i="34"/>
  <c r="T6320" i="34"/>
  <c r="T6321" i="34"/>
  <c r="T6322" i="34"/>
  <c r="T6323" i="34"/>
  <c r="T6324" i="34"/>
  <c r="T6325" i="34"/>
  <c r="T6326" i="34"/>
  <c r="T6327" i="34"/>
  <c r="T6328" i="34"/>
  <c r="T6329" i="34"/>
  <c r="T6330" i="34"/>
  <c r="T6331" i="34"/>
  <c r="T6332" i="34"/>
  <c r="T6333" i="34"/>
  <c r="T6334" i="34"/>
  <c r="T6335" i="34"/>
  <c r="T6336" i="34"/>
  <c r="T6337" i="34"/>
  <c r="T6338" i="34"/>
  <c r="T6339" i="34"/>
  <c r="T6340" i="34"/>
  <c r="T6341" i="34"/>
  <c r="T6342" i="34"/>
  <c r="T6343" i="34"/>
  <c r="T6344" i="34"/>
  <c r="T6345" i="34"/>
  <c r="T6346" i="34"/>
  <c r="T6347" i="34"/>
  <c r="T6348" i="34"/>
  <c r="T6349" i="34"/>
  <c r="T6350" i="34"/>
  <c r="T6351" i="34"/>
  <c r="T6352" i="34"/>
  <c r="T6353" i="34"/>
  <c r="T6354" i="34"/>
  <c r="T6355" i="34"/>
  <c r="T6356" i="34"/>
  <c r="T6357" i="34"/>
  <c r="T6358" i="34"/>
  <c r="T6359" i="34"/>
  <c r="T6360" i="34"/>
  <c r="T6361" i="34"/>
  <c r="T6362" i="34"/>
  <c r="T6363" i="34"/>
  <c r="T6364" i="34"/>
  <c r="T6365" i="34"/>
  <c r="T6366" i="34"/>
  <c r="T6367" i="34"/>
  <c r="T6368" i="34"/>
  <c r="T6369" i="34"/>
  <c r="T6370" i="34"/>
  <c r="T6371" i="34"/>
  <c r="T6372" i="34"/>
  <c r="T6373" i="34"/>
  <c r="T6374" i="34"/>
  <c r="T6375" i="34"/>
  <c r="T6376" i="34"/>
  <c r="T6377" i="34"/>
  <c r="T6378" i="34"/>
  <c r="T6379" i="34"/>
  <c r="T6380" i="34"/>
  <c r="T6381" i="34"/>
  <c r="T6382" i="34"/>
  <c r="T6383" i="34"/>
  <c r="T6384" i="34"/>
  <c r="T6385" i="34"/>
  <c r="T6386" i="34"/>
  <c r="T6387" i="34"/>
  <c r="T6388" i="34"/>
  <c r="T6389" i="34"/>
  <c r="T6390" i="34"/>
  <c r="T6391" i="34"/>
  <c r="T6392" i="34"/>
  <c r="T6393" i="34"/>
  <c r="T6394" i="34"/>
  <c r="T6395" i="34"/>
  <c r="T6396" i="34"/>
  <c r="T6397" i="34"/>
  <c r="T6398" i="34"/>
  <c r="T6399" i="34"/>
  <c r="T6400" i="34"/>
  <c r="T6401" i="34"/>
  <c r="T6402" i="34"/>
  <c r="T6403" i="34"/>
  <c r="T6404" i="34"/>
  <c r="T6405" i="34"/>
  <c r="T6406" i="34"/>
  <c r="T6407" i="34"/>
  <c r="T6408" i="34"/>
  <c r="T6409" i="34"/>
  <c r="T6410" i="34"/>
  <c r="T6411" i="34"/>
  <c r="T6412" i="34"/>
  <c r="T6413" i="34"/>
  <c r="T6414" i="34"/>
  <c r="T6415" i="34"/>
  <c r="T6416" i="34"/>
  <c r="T6417" i="34"/>
  <c r="T6418" i="34"/>
  <c r="T6419" i="34"/>
  <c r="T6420" i="34"/>
  <c r="T6421" i="34"/>
  <c r="T6422" i="34"/>
  <c r="T6423" i="34"/>
  <c r="T6424" i="34"/>
  <c r="T6425" i="34"/>
  <c r="T6426" i="34"/>
  <c r="T6427" i="34"/>
  <c r="T6428" i="34"/>
  <c r="T6429" i="34"/>
  <c r="T6430" i="34"/>
  <c r="T6431" i="34"/>
  <c r="T6432" i="34"/>
  <c r="T6433" i="34"/>
  <c r="T6434" i="34"/>
  <c r="T6435" i="34"/>
  <c r="T6436" i="34"/>
  <c r="T6437" i="34"/>
  <c r="T6438" i="34"/>
  <c r="T6439" i="34"/>
  <c r="T6440" i="34"/>
  <c r="T6441" i="34"/>
  <c r="T6442" i="34"/>
  <c r="T6443" i="34"/>
  <c r="T6444" i="34"/>
  <c r="T6445" i="34"/>
  <c r="T6446" i="34"/>
  <c r="T6447" i="34"/>
  <c r="T6448" i="34"/>
  <c r="T6449" i="34"/>
  <c r="T6450" i="34"/>
  <c r="T6451" i="34"/>
  <c r="T6452" i="34"/>
  <c r="T6453" i="34"/>
  <c r="T6454" i="34"/>
  <c r="T6455" i="34"/>
  <c r="T6456" i="34"/>
  <c r="T6457" i="34"/>
  <c r="T6458" i="34"/>
  <c r="T6459" i="34"/>
  <c r="T6460" i="34"/>
  <c r="T6461" i="34"/>
  <c r="T6462" i="34"/>
  <c r="T6463" i="34"/>
  <c r="T6464" i="34"/>
  <c r="T6465" i="34"/>
  <c r="T6466" i="34"/>
  <c r="T6467" i="34"/>
  <c r="T6468" i="34"/>
  <c r="T6469" i="34"/>
  <c r="T6470" i="34"/>
  <c r="T6471" i="34"/>
  <c r="T6472" i="34"/>
  <c r="T6473" i="34"/>
  <c r="T6474" i="34"/>
  <c r="T6475" i="34"/>
  <c r="T6476" i="34"/>
  <c r="T6477" i="34"/>
  <c r="T6478" i="34"/>
  <c r="T6479" i="34"/>
  <c r="T6480" i="34"/>
  <c r="T6481" i="34"/>
  <c r="T6482" i="34"/>
  <c r="T6483" i="34"/>
  <c r="T6484" i="34"/>
  <c r="T6485" i="34"/>
  <c r="T6486" i="34"/>
  <c r="T6487" i="34"/>
  <c r="T6488" i="34"/>
  <c r="T6489" i="34"/>
  <c r="T6490" i="34"/>
  <c r="T6491" i="34"/>
  <c r="T6492" i="34"/>
  <c r="T6493" i="34"/>
  <c r="T6494" i="34"/>
  <c r="T6495" i="34"/>
  <c r="T6496" i="34"/>
  <c r="T6497" i="34"/>
  <c r="T6498" i="34"/>
  <c r="T6499" i="34"/>
  <c r="T6500" i="34"/>
  <c r="T6501" i="34"/>
  <c r="T6502" i="34"/>
  <c r="T6503" i="34"/>
  <c r="T6504" i="34"/>
  <c r="T6505" i="34"/>
  <c r="T6506" i="34"/>
  <c r="T6507" i="34"/>
  <c r="T6508" i="34"/>
  <c r="T6509" i="34"/>
  <c r="T6510" i="34"/>
  <c r="T6511" i="34"/>
  <c r="T6512" i="34"/>
  <c r="T6513" i="34"/>
  <c r="T6514" i="34"/>
  <c r="T6515" i="34"/>
  <c r="T6516" i="34"/>
  <c r="T6517" i="34"/>
  <c r="T6518" i="34"/>
  <c r="T6519" i="34"/>
  <c r="T6520" i="34"/>
  <c r="T6521" i="34"/>
  <c r="T6522" i="34"/>
  <c r="T6523" i="34"/>
  <c r="T6524" i="34"/>
  <c r="T6525" i="34"/>
  <c r="T6526" i="34"/>
  <c r="T6527" i="34"/>
  <c r="T6528" i="34"/>
  <c r="T6529" i="34"/>
  <c r="T6530" i="34"/>
  <c r="T6531" i="34"/>
  <c r="T6532" i="34"/>
  <c r="T6533" i="34"/>
  <c r="T6534" i="34"/>
  <c r="T6535" i="34"/>
  <c r="T6536" i="34"/>
  <c r="T6537" i="34"/>
  <c r="T6538" i="34"/>
  <c r="T6539" i="34"/>
  <c r="T6540" i="34"/>
  <c r="T6541" i="34"/>
  <c r="T6542" i="34"/>
  <c r="T6543" i="34"/>
  <c r="T6544" i="34"/>
  <c r="T6545" i="34"/>
  <c r="T6546" i="34"/>
  <c r="T6547" i="34"/>
  <c r="T6548" i="34"/>
  <c r="T6549" i="34"/>
  <c r="T6550" i="34"/>
  <c r="T6551" i="34"/>
  <c r="T6552" i="34"/>
  <c r="T6553" i="34"/>
  <c r="T6554" i="34"/>
  <c r="T6555" i="34"/>
  <c r="T6556" i="34"/>
  <c r="T6557" i="34"/>
  <c r="T6558" i="34"/>
  <c r="T6559" i="34"/>
  <c r="T6560" i="34"/>
  <c r="T6561" i="34"/>
  <c r="T6562" i="34"/>
  <c r="T6563" i="34"/>
  <c r="T6564" i="34"/>
  <c r="T6565" i="34"/>
  <c r="T6566" i="34"/>
  <c r="T6567" i="34"/>
  <c r="T6568" i="34"/>
  <c r="T6569" i="34"/>
  <c r="T6570" i="34"/>
  <c r="T6571" i="34"/>
  <c r="T6572" i="34"/>
  <c r="T6573" i="34"/>
  <c r="T6574" i="34"/>
  <c r="T6575" i="34"/>
  <c r="T6576" i="34"/>
  <c r="T6577" i="34"/>
  <c r="T6578" i="34"/>
  <c r="T6579" i="34"/>
  <c r="T6580" i="34"/>
  <c r="T6581" i="34"/>
  <c r="T6582" i="34"/>
  <c r="T6583" i="34"/>
  <c r="T6584" i="34"/>
  <c r="T6585" i="34"/>
  <c r="T6586" i="34"/>
  <c r="T6587" i="34"/>
  <c r="T6588" i="34"/>
  <c r="T6589" i="34"/>
  <c r="T6590" i="34"/>
  <c r="T6591" i="34"/>
  <c r="T6592" i="34"/>
  <c r="T6593" i="34"/>
  <c r="T6594" i="34"/>
  <c r="T6595" i="34"/>
  <c r="T6596" i="34"/>
  <c r="T6597" i="34"/>
  <c r="T6598" i="34"/>
  <c r="T6599" i="34"/>
  <c r="T6600" i="34"/>
  <c r="T6601" i="34"/>
  <c r="T6602" i="34"/>
  <c r="T6603" i="34"/>
  <c r="T6604" i="34"/>
  <c r="T6605" i="34"/>
  <c r="T6606" i="34"/>
  <c r="T6607" i="34"/>
  <c r="T6608" i="34"/>
  <c r="T6609" i="34"/>
  <c r="T6610" i="34"/>
  <c r="T6611" i="34"/>
  <c r="T6612" i="34"/>
  <c r="T6613" i="34"/>
  <c r="T6614" i="34"/>
  <c r="T6615" i="34"/>
  <c r="T6616" i="34"/>
  <c r="T6617" i="34"/>
  <c r="T6618" i="34"/>
  <c r="T6619" i="34"/>
  <c r="T6620" i="34"/>
  <c r="T6621" i="34"/>
  <c r="T6622" i="34"/>
  <c r="T6623" i="34"/>
  <c r="T6624" i="34"/>
  <c r="T6625" i="34"/>
  <c r="T6626" i="34"/>
  <c r="T6627" i="34"/>
  <c r="T6628" i="34"/>
  <c r="T6629" i="34"/>
  <c r="T6630" i="34"/>
  <c r="T6631" i="34"/>
  <c r="T6632" i="34"/>
  <c r="T6633" i="34"/>
  <c r="T6634" i="34"/>
  <c r="T6635" i="34"/>
  <c r="T6636" i="34"/>
  <c r="T6637" i="34"/>
  <c r="T6638" i="34"/>
  <c r="T6639" i="34"/>
  <c r="T6640" i="34"/>
  <c r="T6641" i="34"/>
  <c r="T6642" i="34"/>
  <c r="T6643" i="34"/>
  <c r="T6644" i="34"/>
  <c r="T6645" i="34"/>
  <c r="T6646" i="34"/>
  <c r="T6647" i="34"/>
  <c r="T6648" i="34"/>
  <c r="T6649" i="34"/>
  <c r="T6650" i="34"/>
  <c r="T6651" i="34"/>
  <c r="T6652" i="34"/>
  <c r="T6653" i="34"/>
  <c r="T6654" i="34"/>
  <c r="T6655" i="34"/>
  <c r="T6656" i="34"/>
  <c r="T6657" i="34"/>
  <c r="T6658" i="34"/>
  <c r="T6659" i="34"/>
  <c r="T6660" i="34"/>
  <c r="T6661" i="34"/>
  <c r="T6662" i="34"/>
  <c r="T6663" i="34"/>
  <c r="T6664" i="34"/>
  <c r="T6665" i="34"/>
  <c r="T6666" i="34"/>
  <c r="T6667" i="34"/>
  <c r="T6668" i="34"/>
  <c r="T6669" i="34"/>
  <c r="T6670" i="34"/>
  <c r="T6671" i="34"/>
  <c r="T6672" i="34"/>
  <c r="T6673" i="34"/>
  <c r="T6674" i="34"/>
  <c r="T6675" i="34"/>
  <c r="T6676" i="34"/>
  <c r="T6677" i="34"/>
  <c r="T6678" i="34"/>
  <c r="T6679" i="34"/>
  <c r="T6680" i="34"/>
  <c r="T6681" i="34"/>
  <c r="T6682" i="34"/>
  <c r="T6683" i="34"/>
  <c r="T6684" i="34"/>
  <c r="T6685" i="34"/>
  <c r="T6686" i="34"/>
  <c r="T6687" i="34"/>
  <c r="T6688" i="34"/>
  <c r="T6689" i="34"/>
  <c r="T6690" i="34"/>
  <c r="T6691" i="34"/>
  <c r="T6692" i="34"/>
  <c r="T6693" i="34"/>
  <c r="T6694" i="34"/>
  <c r="T6695" i="34"/>
  <c r="T6696" i="34"/>
  <c r="T6697" i="34"/>
  <c r="T6698" i="34"/>
  <c r="T6699" i="34"/>
  <c r="T6700" i="34"/>
  <c r="T6701" i="34"/>
  <c r="T6702" i="34"/>
  <c r="T6703" i="34"/>
  <c r="T6704" i="34"/>
  <c r="T6705" i="34"/>
  <c r="T6706" i="34"/>
  <c r="T6707" i="34"/>
  <c r="T6708" i="34"/>
  <c r="T6709" i="34"/>
  <c r="T6710" i="34"/>
  <c r="T6711" i="34"/>
  <c r="T6712" i="34"/>
  <c r="T6713" i="34"/>
  <c r="T6714" i="34"/>
  <c r="T6715" i="34"/>
  <c r="T6716" i="34"/>
  <c r="T6717" i="34"/>
  <c r="T6718" i="34"/>
  <c r="T6719" i="34"/>
  <c r="T6720" i="34"/>
  <c r="T6721" i="34"/>
  <c r="T6722" i="34"/>
  <c r="T6723" i="34"/>
  <c r="T6724" i="34"/>
  <c r="T6725" i="34"/>
  <c r="T6726" i="34"/>
  <c r="T6727" i="34"/>
  <c r="T6728" i="34"/>
  <c r="T6729" i="34"/>
  <c r="T6730" i="34"/>
  <c r="T6731" i="34"/>
  <c r="T6732" i="34"/>
  <c r="T6733" i="34"/>
  <c r="T6734" i="34"/>
  <c r="T6735" i="34"/>
  <c r="T6736" i="34"/>
  <c r="T6737" i="34"/>
  <c r="T6738" i="34"/>
  <c r="T6739" i="34"/>
  <c r="T6740" i="34"/>
  <c r="T6741" i="34"/>
  <c r="T6742" i="34"/>
  <c r="T6743" i="34"/>
  <c r="T6744" i="34"/>
  <c r="T6745" i="34"/>
  <c r="T6746" i="34"/>
  <c r="T6747" i="34"/>
  <c r="T6748" i="34"/>
  <c r="T6749" i="34"/>
  <c r="T6750" i="34"/>
  <c r="T6751" i="34"/>
  <c r="T6752" i="34"/>
  <c r="T6753" i="34"/>
  <c r="T6754" i="34"/>
  <c r="T6755" i="34"/>
  <c r="T6756" i="34"/>
  <c r="T6757" i="34"/>
  <c r="T6758" i="34"/>
  <c r="T6759" i="34"/>
  <c r="T6760" i="34"/>
  <c r="T6761" i="34"/>
  <c r="T6762" i="34"/>
  <c r="T6763" i="34"/>
  <c r="T6764" i="34"/>
  <c r="T6765" i="34"/>
  <c r="T6766" i="34"/>
  <c r="T6767" i="34"/>
  <c r="T6768" i="34"/>
  <c r="T6769" i="34"/>
  <c r="T6770" i="34"/>
  <c r="T6771" i="34"/>
  <c r="T6772" i="34"/>
  <c r="T6773" i="34"/>
  <c r="T6774" i="34"/>
  <c r="T6775" i="34"/>
  <c r="T6776" i="34"/>
  <c r="T6777" i="34"/>
  <c r="T6778" i="34"/>
  <c r="T6779" i="34"/>
  <c r="T6780" i="34"/>
  <c r="T6781" i="34"/>
  <c r="T6782" i="34"/>
  <c r="T6783" i="34"/>
  <c r="T6784" i="34"/>
  <c r="T6785" i="34"/>
  <c r="T6786" i="34"/>
  <c r="T6787" i="34"/>
  <c r="T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O102" i="34"/>
  <c r="O103" i="34"/>
  <c r="O104" i="34"/>
  <c r="O105" i="34"/>
  <c r="O106" i="34"/>
  <c r="O107" i="34"/>
  <c r="O108" i="34"/>
  <c r="O109" i="34"/>
  <c r="O110" i="34"/>
  <c r="O111" i="34"/>
  <c r="O112" i="34"/>
  <c r="O113" i="34"/>
  <c r="O114" i="34"/>
  <c r="O115" i="34"/>
  <c r="O116" i="34"/>
  <c r="O117" i="34"/>
  <c r="O118" i="34"/>
  <c r="O119" i="34"/>
  <c r="O120" i="34"/>
  <c r="O121" i="34"/>
  <c r="O122" i="34"/>
  <c r="O123" i="34"/>
  <c r="O124" i="34"/>
  <c r="O125" i="34"/>
  <c r="O126" i="34"/>
  <c r="O127" i="34"/>
  <c r="O128" i="34"/>
  <c r="O129" i="34"/>
  <c r="O130" i="34"/>
  <c r="O131" i="34"/>
  <c r="O132" i="34"/>
  <c r="O133" i="34"/>
  <c r="O134" i="34"/>
  <c r="O135" i="34"/>
  <c r="O136" i="34"/>
  <c r="O137" i="34"/>
  <c r="O138" i="34"/>
  <c r="O139" i="34"/>
  <c r="O140" i="34"/>
  <c r="O141" i="34"/>
  <c r="O142" i="34"/>
  <c r="O143" i="34"/>
  <c r="O144" i="34"/>
  <c r="O145" i="34"/>
  <c r="O146" i="34"/>
  <c r="O147" i="34"/>
  <c r="O148" i="34"/>
  <c r="O149" i="34"/>
  <c r="O150" i="34"/>
  <c r="O151" i="34"/>
  <c r="O152" i="34"/>
  <c r="O153" i="34"/>
  <c r="O154" i="34"/>
  <c r="O155" i="34"/>
  <c r="O156" i="34"/>
  <c r="O157" i="34"/>
  <c r="O158" i="34"/>
  <c r="O159" i="34"/>
  <c r="O160" i="34"/>
  <c r="O161" i="34"/>
  <c r="O162" i="34"/>
  <c r="O163" i="34"/>
  <c r="O164" i="34"/>
  <c r="O165" i="34"/>
  <c r="O166" i="34"/>
  <c r="O167" i="34"/>
  <c r="O168" i="34"/>
  <c r="O169" i="34"/>
  <c r="O170" i="34"/>
  <c r="O171" i="34"/>
  <c r="O172" i="34"/>
  <c r="O173" i="34"/>
  <c r="O174" i="34"/>
  <c r="O175" i="34"/>
  <c r="O176" i="34"/>
  <c r="O177" i="34"/>
  <c r="O178" i="34"/>
  <c r="O179" i="34"/>
  <c r="O180" i="34"/>
  <c r="O181" i="34"/>
  <c r="O182" i="34"/>
  <c r="O183" i="34"/>
  <c r="O184" i="34"/>
  <c r="O185" i="34"/>
  <c r="O186" i="34"/>
  <c r="O187" i="34"/>
  <c r="O188" i="34"/>
  <c r="O189" i="34"/>
  <c r="O190" i="34"/>
  <c r="O191" i="34"/>
  <c r="O192" i="34"/>
  <c r="O193" i="34"/>
  <c r="O194" i="34"/>
  <c r="O195" i="34"/>
  <c r="O196" i="34"/>
  <c r="O197" i="34"/>
  <c r="O198" i="34"/>
  <c r="O199" i="34"/>
  <c r="O200" i="34"/>
  <c r="O201" i="34"/>
  <c r="O202" i="34"/>
  <c r="O203" i="34"/>
  <c r="O204" i="34"/>
  <c r="O205" i="34"/>
  <c r="O206" i="34"/>
  <c r="O207" i="34"/>
  <c r="O208" i="34"/>
  <c r="O209" i="34"/>
  <c r="O210" i="34"/>
  <c r="O211" i="34"/>
  <c r="O212" i="34"/>
  <c r="O213" i="34"/>
  <c r="O214" i="34"/>
  <c r="O215" i="34"/>
  <c r="O216" i="34"/>
  <c r="O217" i="34"/>
  <c r="O218" i="34"/>
  <c r="O219" i="34"/>
  <c r="O220" i="34"/>
  <c r="O221" i="34"/>
  <c r="O222" i="34"/>
  <c r="O223" i="34"/>
  <c r="O224" i="34"/>
  <c r="O225" i="34"/>
  <c r="O226" i="34"/>
  <c r="O227" i="34"/>
  <c r="O228" i="34"/>
  <c r="O229" i="34"/>
  <c r="O230" i="34"/>
  <c r="O231" i="34"/>
  <c r="O232" i="34"/>
  <c r="O233" i="34"/>
  <c r="O234" i="34"/>
  <c r="O235" i="34"/>
  <c r="O236" i="34"/>
  <c r="O237" i="34"/>
  <c r="O238" i="34"/>
  <c r="O239" i="34"/>
  <c r="O240" i="34"/>
  <c r="O241" i="34"/>
  <c r="O242" i="34"/>
  <c r="O243" i="34"/>
  <c r="O244" i="34"/>
  <c r="O245" i="34"/>
  <c r="O246" i="34"/>
  <c r="O247" i="34"/>
  <c r="O248" i="34"/>
  <c r="O249" i="34"/>
  <c r="O250" i="34"/>
  <c r="O251" i="34"/>
  <c r="O252" i="34"/>
  <c r="O253" i="34"/>
  <c r="O254" i="34"/>
  <c r="O255" i="34"/>
  <c r="O256" i="34"/>
  <c r="O257" i="34"/>
  <c r="O258" i="34"/>
  <c r="O259" i="34"/>
  <c r="O260" i="34"/>
  <c r="O261" i="34"/>
  <c r="O262" i="34"/>
  <c r="O263" i="34"/>
  <c r="O264" i="34"/>
  <c r="O265" i="34"/>
  <c r="O266" i="34"/>
  <c r="O267" i="34"/>
  <c r="O268" i="34"/>
  <c r="O269" i="34"/>
  <c r="O270" i="34"/>
  <c r="O271" i="34"/>
  <c r="O272" i="34"/>
  <c r="O273" i="34"/>
  <c r="O274" i="34"/>
  <c r="O275" i="34"/>
  <c r="O276" i="34"/>
  <c r="O277" i="34"/>
  <c r="O278" i="34"/>
  <c r="O279" i="34"/>
  <c r="O280" i="34"/>
  <c r="O281" i="34"/>
  <c r="O282" i="34"/>
  <c r="O283" i="34"/>
  <c r="O284" i="34"/>
  <c r="O285" i="34"/>
  <c r="O286" i="34"/>
  <c r="O287" i="34"/>
  <c r="O288" i="34"/>
  <c r="O289" i="34"/>
  <c r="O290" i="34"/>
  <c r="O291" i="34"/>
  <c r="O292" i="34"/>
  <c r="O293" i="34"/>
  <c r="O294" i="34"/>
  <c r="O295" i="34"/>
  <c r="O296" i="34"/>
  <c r="O297" i="34"/>
  <c r="O298" i="34"/>
  <c r="O299" i="34"/>
  <c r="O300" i="34"/>
  <c r="O301" i="34"/>
  <c r="O302" i="34"/>
  <c r="O303" i="34"/>
  <c r="O304" i="34"/>
  <c r="O305" i="34"/>
  <c r="O306" i="34"/>
  <c r="O307" i="34"/>
  <c r="O308" i="34"/>
  <c r="O309" i="34"/>
  <c r="O310" i="34"/>
  <c r="O311" i="34"/>
  <c r="O312" i="34"/>
  <c r="O313" i="34"/>
  <c r="O314" i="34"/>
  <c r="O315" i="34"/>
  <c r="O316" i="34"/>
  <c r="O317" i="34"/>
  <c r="O318" i="34"/>
  <c r="O319" i="34"/>
  <c r="O320" i="34"/>
  <c r="O321" i="34"/>
  <c r="O322" i="34"/>
  <c r="O323" i="34"/>
  <c r="O324" i="34"/>
  <c r="O325" i="34"/>
  <c r="O326" i="34"/>
  <c r="O327" i="34"/>
  <c r="O328" i="34"/>
  <c r="O329" i="34"/>
  <c r="O330" i="34"/>
  <c r="O331" i="34"/>
  <c r="O332" i="34"/>
  <c r="O333" i="34"/>
  <c r="O334" i="34"/>
  <c r="O335" i="34"/>
  <c r="O336" i="34"/>
  <c r="O337" i="34"/>
  <c r="O338" i="34"/>
  <c r="O339" i="34"/>
  <c r="O340" i="34"/>
  <c r="O341" i="34"/>
  <c r="O342" i="34"/>
  <c r="O343" i="34"/>
  <c r="O344" i="34"/>
  <c r="O345" i="34"/>
  <c r="O346" i="34"/>
  <c r="O347" i="34"/>
  <c r="O348" i="34"/>
  <c r="O349" i="34"/>
  <c r="O350" i="34"/>
  <c r="O351" i="34"/>
  <c r="O352" i="34"/>
  <c r="O353" i="34"/>
  <c r="O354" i="34"/>
  <c r="O355" i="34"/>
  <c r="O356" i="34"/>
  <c r="O357" i="34"/>
  <c r="O358" i="34"/>
  <c r="O359" i="34"/>
  <c r="O360" i="34"/>
  <c r="O361" i="34"/>
  <c r="O362" i="34"/>
  <c r="O363" i="34"/>
  <c r="O364" i="34"/>
  <c r="O365" i="34"/>
  <c r="O366" i="34"/>
  <c r="O367" i="34"/>
  <c r="O368" i="34"/>
  <c r="O369" i="34"/>
  <c r="O370" i="34"/>
  <c r="O371" i="34"/>
  <c r="O372" i="34"/>
  <c r="O373" i="34"/>
  <c r="O374" i="34"/>
  <c r="O375" i="34"/>
  <c r="O376" i="34"/>
  <c r="O377" i="34"/>
  <c r="O378" i="34"/>
  <c r="O379" i="34"/>
  <c r="O380" i="34"/>
  <c r="O381" i="34"/>
  <c r="O382" i="34"/>
  <c r="O383" i="34"/>
  <c r="O384" i="34"/>
  <c r="O385" i="34"/>
  <c r="O386" i="34"/>
  <c r="O387" i="34"/>
  <c r="O388" i="34"/>
  <c r="O389" i="34"/>
  <c r="O390" i="34"/>
  <c r="O391" i="34"/>
  <c r="O392" i="34"/>
  <c r="O393" i="34"/>
  <c r="O394" i="34"/>
  <c r="O395" i="34"/>
  <c r="O396" i="34"/>
  <c r="O397" i="34"/>
  <c r="O398" i="34"/>
  <c r="O399" i="34"/>
  <c r="O400" i="34"/>
  <c r="O401" i="34"/>
  <c r="O402" i="34"/>
  <c r="O403" i="34"/>
  <c r="O404" i="34"/>
  <c r="O405" i="34"/>
  <c r="O406" i="34"/>
  <c r="O407" i="34"/>
  <c r="O408" i="34"/>
  <c r="O409" i="34"/>
  <c r="O410" i="34"/>
  <c r="O411" i="34"/>
  <c r="O412" i="34"/>
  <c r="O413" i="34"/>
  <c r="O414" i="34"/>
  <c r="O415" i="34"/>
  <c r="O416" i="34"/>
  <c r="O417" i="34"/>
  <c r="O418" i="34"/>
  <c r="O419" i="34"/>
  <c r="O420" i="34"/>
  <c r="O421" i="34"/>
  <c r="O422" i="34"/>
  <c r="O423" i="34"/>
  <c r="O424" i="34"/>
  <c r="O425" i="34"/>
  <c r="O426" i="34"/>
  <c r="O427" i="34"/>
  <c r="O428" i="34"/>
  <c r="O429" i="34"/>
  <c r="O430" i="34"/>
  <c r="O431" i="34"/>
  <c r="O432" i="34"/>
  <c r="O433" i="34"/>
  <c r="O434" i="34"/>
  <c r="O435" i="34"/>
  <c r="O436" i="34"/>
  <c r="O437" i="34"/>
  <c r="O438" i="34"/>
  <c r="O439" i="34"/>
  <c r="O440" i="34"/>
  <c r="O441" i="34"/>
  <c r="O442" i="34"/>
  <c r="O443" i="34"/>
  <c r="O444" i="34"/>
  <c r="O445" i="34"/>
  <c r="O446" i="34"/>
  <c r="O447" i="34"/>
  <c r="O448" i="34"/>
  <c r="O449" i="34"/>
  <c r="O450" i="34"/>
  <c r="O451" i="34"/>
  <c r="O452" i="34"/>
  <c r="O453" i="34"/>
  <c r="O454" i="34"/>
  <c r="O455" i="34"/>
  <c r="O456" i="34"/>
  <c r="O457" i="34"/>
  <c r="O458" i="34"/>
  <c r="O459" i="34"/>
  <c r="O460" i="34"/>
  <c r="O461" i="34"/>
  <c r="O462" i="34"/>
  <c r="O463" i="34"/>
  <c r="O464" i="34"/>
  <c r="O465" i="34"/>
  <c r="O466" i="34"/>
  <c r="O467" i="34"/>
  <c r="O468" i="34"/>
  <c r="O469" i="34"/>
  <c r="O470" i="34"/>
  <c r="O471" i="34"/>
  <c r="O472" i="34"/>
  <c r="O473" i="34"/>
  <c r="O474" i="34"/>
  <c r="O475" i="34"/>
  <c r="O476" i="34"/>
  <c r="O477" i="34"/>
  <c r="O478" i="34"/>
  <c r="O479" i="34"/>
  <c r="O480" i="34"/>
  <c r="O481" i="34"/>
  <c r="O482" i="34"/>
  <c r="O483" i="34"/>
  <c r="O484" i="34"/>
  <c r="O485" i="34"/>
  <c r="O486" i="34"/>
  <c r="O487" i="34"/>
  <c r="O488" i="34"/>
  <c r="O489" i="34"/>
  <c r="O490" i="34"/>
  <c r="O491" i="34"/>
  <c r="O492" i="34"/>
  <c r="O493" i="34"/>
  <c r="O494" i="34"/>
  <c r="O495" i="34"/>
  <c r="O496" i="34"/>
  <c r="O497" i="34"/>
  <c r="O498" i="34"/>
  <c r="O499" i="34"/>
  <c r="O500" i="34"/>
  <c r="O501" i="34"/>
  <c r="O502" i="34"/>
  <c r="O503" i="34"/>
  <c r="O504" i="34"/>
  <c r="O505" i="34"/>
  <c r="O506" i="34"/>
  <c r="O507" i="34"/>
  <c r="O508" i="34"/>
  <c r="O509" i="34"/>
  <c r="O510" i="34"/>
  <c r="O511" i="34"/>
  <c r="O512" i="34"/>
  <c r="O513" i="34"/>
  <c r="O514" i="34"/>
  <c r="O515" i="34"/>
  <c r="O516" i="34"/>
  <c r="O517" i="34"/>
  <c r="O518" i="34"/>
  <c r="O519" i="34"/>
  <c r="O520" i="34"/>
  <c r="O521" i="34"/>
  <c r="O522" i="34"/>
  <c r="O523" i="34"/>
  <c r="O524" i="34"/>
  <c r="O525" i="34"/>
  <c r="O526" i="34"/>
  <c r="O527" i="34"/>
  <c r="O528" i="34"/>
  <c r="O529" i="34"/>
  <c r="O530" i="34"/>
  <c r="O531" i="34"/>
  <c r="O532" i="34"/>
  <c r="O533" i="34"/>
  <c r="O534" i="34"/>
  <c r="O535" i="34"/>
  <c r="O536" i="34"/>
  <c r="O537" i="34"/>
  <c r="O538" i="34"/>
  <c r="O539" i="34"/>
  <c r="O540" i="34"/>
  <c r="O541" i="34"/>
  <c r="O542" i="34"/>
  <c r="O543" i="34"/>
  <c r="O544" i="34"/>
  <c r="O545" i="34"/>
  <c r="O546" i="34"/>
  <c r="O547" i="34"/>
  <c r="O548" i="34"/>
  <c r="O549" i="34"/>
  <c r="O550" i="34"/>
  <c r="O551" i="34"/>
  <c r="O552" i="34"/>
  <c r="O553" i="34"/>
  <c r="O554" i="34"/>
  <c r="O555" i="34"/>
  <c r="O556" i="34"/>
  <c r="O557" i="34"/>
  <c r="O558" i="34"/>
  <c r="O559" i="34"/>
  <c r="O560" i="34"/>
  <c r="O561" i="34"/>
  <c r="O562" i="34"/>
  <c r="O563" i="34"/>
  <c r="O564" i="34"/>
  <c r="O565" i="34"/>
  <c r="O566" i="34"/>
  <c r="O567" i="34"/>
  <c r="O568" i="34"/>
  <c r="O569" i="34"/>
  <c r="O570" i="34"/>
  <c r="O571" i="34"/>
  <c r="O572" i="34"/>
  <c r="O573" i="34"/>
  <c r="O574" i="34"/>
  <c r="O575" i="34"/>
  <c r="O576" i="34"/>
  <c r="O577" i="34"/>
  <c r="O578" i="34"/>
  <c r="O579" i="34"/>
  <c r="O580" i="34"/>
  <c r="O581" i="34"/>
  <c r="O582" i="34"/>
  <c r="O583" i="34"/>
  <c r="O584" i="34"/>
  <c r="O585" i="34"/>
  <c r="O586" i="34"/>
  <c r="O587" i="34"/>
  <c r="O588" i="34"/>
  <c r="O589" i="34"/>
  <c r="O590" i="34"/>
  <c r="O591" i="34"/>
  <c r="O592" i="34"/>
  <c r="O593" i="34"/>
  <c r="O594" i="34"/>
  <c r="O595" i="34"/>
  <c r="O596" i="34"/>
  <c r="O597" i="34"/>
  <c r="O598" i="34"/>
  <c r="O599" i="34"/>
  <c r="O600" i="34"/>
  <c r="O601" i="34"/>
  <c r="O602" i="34"/>
  <c r="O603" i="34"/>
  <c r="O604" i="34"/>
  <c r="O605" i="34"/>
  <c r="O606" i="34"/>
  <c r="O607" i="34"/>
  <c r="O608" i="34"/>
  <c r="O609" i="34"/>
  <c r="O610" i="34"/>
  <c r="O611" i="34"/>
  <c r="O612" i="34"/>
  <c r="O613" i="34"/>
  <c r="O614" i="34"/>
  <c r="O615" i="34"/>
  <c r="O616" i="34"/>
  <c r="O617" i="34"/>
  <c r="O618" i="34"/>
  <c r="O619" i="34"/>
  <c r="O620" i="34"/>
  <c r="O621" i="34"/>
  <c r="O622" i="34"/>
  <c r="O623" i="34"/>
  <c r="O624" i="34"/>
  <c r="O625" i="34"/>
  <c r="O626" i="34"/>
  <c r="O627" i="34"/>
  <c r="O628" i="34"/>
  <c r="O629" i="34"/>
  <c r="O630" i="34"/>
  <c r="O631" i="34"/>
  <c r="O632" i="34"/>
  <c r="O633" i="34"/>
  <c r="O634" i="34"/>
  <c r="O635" i="34"/>
  <c r="O636" i="34"/>
  <c r="O637" i="34"/>
  <c r="O638" i="34"/>
  <c r="O639" i="34"/>
  <c r="O640" i="34"/>
  <c r="O641" i="34"/>
  <c r="O642" i="34"/>
  <c r="O643" i="34"/>
  <c r="O644" i="34"/>
  <c r="O645" i="34"/>
  <c r="O646" i="34"/>
  <c r="O647" i="34"/>
  <c r="O648" i="34"/>
  <c r="O649" i="34"/>
  <c r="O650" i="34"/>
  <c r="O651" i="34"/>
  <c r="O652" i="34"/>
  <c r="O653" i="34"/>
  <c r="O654" i="34"/>
  <c r="O655" i="34"/>
  <c r="O656" i="34"/>
  <c r="O657" i="34"/>
  <c r="O658" i="34"/>
  <c r="O659" i="34"/>
  <c r="O660" i="34"/>
  <c r="O661" i="34"/>
  <c r="O662" i="34"/>
  <c r="O663" i="34"/>
  <c r="O664" i="34"/>
  <c r="O665" i="34"/>
  <c r="O666" i="34"/>
  <c r="O667" i="34"/>
  <c r="O668" i="34"/>
  <c r="O669" i="34"/>
  <c r="O670" i="34"/>
  <c r="O671" i="34"/>
  <c r="O672" i="34"/>
  <c r="O673" i="34"/>
  <c r="O674" i="34"/>
  <c r="O675" i="34"/>
  <c r="O676" i="34"/>
  <c r="O677" i="34"/>
  <c r="O678" i="34"/>
  <c r="O679" i="34"/>
  <c r="O680" i="34"/>
  <c r="O681" i="34"/>
  <c r="O682" i="34"/>
  <c r="O683" i="34"/>
  <c r="O684" i="34"/>
  <c r="O685" i="34"/>
  <c r="O686" i="34"/>
  <c r="O687" i="34"/>
  <c r="O688" i="34"/>
  <c r="O689" i="34"/>
  <c r="O690" i="34"/>
  <c r="O691" i="34"/>
  <c r="O692" i="34"/>
  <c r="O693" i="34"/>
  <c r="O694" i="34"/>
  <c r="O695" i="34"/>
  <c r="O696" i="34"/>
  <c r="O697" i="34"/>
  <c r="O698" i="34"/>
  <c r="O699" i="34"/>
  <c r="O700" i="34"/>
  <c r="O701" i="34"/>
  <c r="O702" i="34"/>
  <c r="O703" i="34"/>
  <c r="O704" i="34"/>
  <c r="O705" i="34"/>
  <c r="O706" i="34"/>
  <c r="O707" i="34"/>
  <c r="O708" i="34"/>
  <c r="O709" i="34"/>
  <c r="O710" i="34"/>
  <c r="O711" i="34"/>
  <c r="O712" i="34"/>
  <c r="O713" i="34"/>
  <c r="O714" i="34"/>
  <c r="O715" i="34"/>
  <c r="O716" i="34"/>
  <c r="O717" i="34"/>
  <c r="O718" i="34"/>
  <c r="O719" i="34"/>
  <c r="O720" i="34"/>
  <c r="O721" i="34"/>
  <c r="O722" i="34"/>
  <c r="O723" i="34"/>
  <c r="O724" i="34"/>
  <c r="O725" i="34"/>
  <c r="O726" i="34"/>
  <c r="O727" i="34"/>
  <c r="O728" i="34"/>
  <c r="O729" i="34"/>
  <c r="O730" i="34"/>
  <c r="O731" i="34"/>
  <c r="O732" i="34"/>
  <c r="O733" i="34"/>
  <c r="O734" i="34"/>
  <c r="O735" i="34"/>
  <c r="O736" i="34"/>
  <c r="O737" i="34"/>
  <c r="O738" i="34"/>
  <c r="O739" i="34"/>
  <c r="O740" i="34"/>
  <c r="O741" i="34"/>
  <c r="O742" i="34"/>
  <c r="O743" i="34"/>
  <c r="O744" i="34"/>
  <c r="O745" i="34"/>
  <c r="O746" i="34"/>
  <c r="O747" i="34"/>
  <c r="O748" i="34"/>
  <c r="O749" i="34"/>
  <c r="O750" i="34"/>
  <c r="O751" i="34"/>
  <c r="O752" i="34"/>
  <c r="O753" i="34"/>
  <c r="O754" i="34"/>
  <c r="O755" i="34"/>
  <c r="O756" i="34"/>
  <c r="O757" i="34"/>
  <c r="O758" i="34"/>
  <c r="O759" i="34"/>
  <c r="O760" i="34"/>
  <c r="O761" i="34"/>
  <c r="O762" i="34"/>
  <c r="O763" i="34"/>
  <c r="O764" i="34"/>
  <c r="O765" i="34"/>
  <c r="O766" i="34"/>
  <c r="O767" i="34"/>
  <c r="O768" i="34"/>
  <c r="O769" i="34"/>
  <c r="O770" i="34"/>
  <c r="O771" i="34"/>
  <c r="O772" i="34"/>
  <c r="O773" i="34"/>
  <c r="O774" i="34"/>
  <c r="O775" i="34"/>
  <c r="O776" i="34"/>
  <c r="O777" i="34"/>
  <c r="O778" i="34"/>
  <c r="O779" i="34"/>
  <c r="O780" i="34"/>
  <c r="O781" i="34"/>
  <c r="O782" i="34"/>
  <c r="O783" i="34"/>
  <c r="O784" i="34"/>
  <c r="O785" i="34"/>
  <c r="O786" i="34"/>
  <c r="O787" i="34"/>
  <c r="O788" i="34"/>
  <c r="O789" i="34"/>
  <c r="O790" i="34"/>
  <c r="O791" i="34"/>
  <c r="O792" i="34"/>
  <c r="O793" i="34"/>
  <c r="O794" i="34"/>
  <c r="O795" i="34"/>
  <c r="O796" i="34"/>
  <c r="O797" i="34"/>
  <c r="O798" i="34"/>
  <c r="O799" i="34"/>
  <c r="O800" i="34"/>
  <c r="O801" i="34"/>
  <c r="O802" i="34"/>
  <c r="O803" i="34"/>
  <c r="O804" i="34"/>
  <c r="O805" i="34"/>
  <c r="O806" i="34"/>
  <c r="O807" i="34"/>
  <c r="O808" i="34"/>
  <c r="O809" i="34"/>
  <c r="O810" i="34"/>
  <c r="O811" i="34"/>
  <c r="O812" i="34"/>
  <c r="O813" i="34"/>
  <c r="O814" i="34"/>
  <c r="O815" i="34"/>
  <c r="O816" i="34"/>
  <c r="O817" i="34"/>
  <c r="O818" i="34"/>
  <c r="O819" i="34"/>
  <c r="O820" i="34"/>
  <c r="O821" i="34"/>
  <c r="O822" i="34"/>
  <c r="O823" i="34"/>
  <c r="O824" i="34"/>
  <c r="O825" i="34"/>
  <c r="O826" i="34"/>
  <c r="O827" i="34"/>
  <c r="O828" i="34"/>
  <c r="O829" i="34"/>
  <c r="O830" i="34"/>
  <c r="O831" i="34"/>
  <c r="O832" i="34"/>
  <c r="O833" i="34"/>
  <c r="O834" i="34"/>
  <c r="O835" i="34"/>
  <c r="O836" i="34"/>
  <c r="O837" i="34"/>
  <c r="O838" i="34"/>
  <c r="O839" i="34"/>
  <c r="O840" i="34"/>
  <c r="O841" i="34"/>
  <c r="O842" i="34"/>
  <c r="O843" i="34"/>
  <c r="O844" i="34"/>
  <c r="O845" i="34"/>
  <c r="O846" i="34"/>
  <c r="O847" i="34"/>
  <c r="O848" i="34"/>
  <c r="O849" i="34"/>
  <c r="O850" i="34"/>
  <c r="O851" i="34"/>
  <c r="O852" i="34"/>
  <c r="O853" i="34"/>
  <c r="O854" i="34"/>
  <c r="O855" i="34"/>
  <c r="O856" i="34"/>
  <c r="O857" i="34"/>
  <c r="O858" i="34"/>
  <c r="O859" i="34"/>
  <c r="O860" i="34"/>
  <c r="O861" i="34"/>
  <c r="O862" i="34"/>
  <c r="O863" i="34"/>
  <c r="O864" i="34"/>
  <c r="O865" i="34"/>
  <c r="O866" i="34"/>
  <c r="O867" i="34"/>
  <c r="O868" i="34"/>
  <c r="O869" i="34"/>
  <c r="O870" i="34"/>
  <c r="O871" i="34"/>
  <c r="O872" i="34"/>
  <c r="O873" i="34"/>
  <c r="O874" i="34"/>
  <c r="O875" i="34"/>
  <c r="O876" i="34"/>
  <c r="O877" i="34"/>
  <c r="O878" i="34"/>
  <c r="O879" i="34"/>
  <c r="O880" i="34"/>
  <c r="O881" i="34"/>
  <c r="O882" i="34"/>
  <c r="O883" i="34"/>
  <c r="O884" i="34"/>
  <c r="O885" i="34"/>
  <c r="O886" i="34"/>
  <c r="O887" i="34"/>
  <c r="O888" i="34"/>
  <c r="O889" i="34"/>
  <c r="O890" i="34"/>
  <c r="O891" i="34"/>
  <c r="O892" i="34"/>
  <c r="O893" i="34"/>
  <c r="O894" i="34"/>
  <c r="O895" i="34"/>
  <c r="O896" i="34"/>
  <c r="O897" i="34"/>
  <c r="O898" i="34"/>
  <c r="O899" i="34"/>
  <c r="O900" i="34"/>
  <c r="O901" i="34"/>
  <c r="O902" i="34"/>
  <c r="O903" i="34"/>
  <c r="O904" i="34"/>
  <c r="O905" i="34"/>
  <c r="O906" i="34"/>
  <c r="O907" i="34"/>
  <c r="O908" i="34"/>
  <c r="O909" i="34"/>
  <c r="O910" i="34"/>
  <c r="O911" i="34"/>
  <c r="O912" i="34"/>
  <c r="O913" i="34"/>
  <c r="O914" i="34"/>
  <c r="O915" i="34"/>
  <c r="O916" i="34"/>
  <c r="O917" i="34"/>
  <c r="O918" i="34"/>
  <c r="O919" i="34"/>
  <c r="O920" i="34"/>
  <c r="O921" i="34"/>
  <c r="O922" i="34"/>
  <c r="O923" i="34"/>
  <c r="O924" i="34"/>
  <c r="O925" i="34"/>
  <c r="O926" i="34"/>
  <c r="O927" i="34"/>
  <c r="O928" i="34"/>
  <c r="O929" i="34"/>
  <c r="O930" i="34"/>
  <c r="O931" i="34"/>
  <c r="O932" i="34"/>
  <c r="O933" i="34"/>
  <c r="O934" i="34"/>
  <c r="O935" i="34"/>
  <c r="O936" i="34"/>
  <c r="O937" i="34"/>
  <c r="O938" i="34"/>
  <c r="O939" i="34"/>
  <c r="O940" i="34"/>
  <c r="O941" i="34"/>
  <c r="O942" i="34"/>
  <c r="O943" i="34"/>
  <c r="O944" i="34"/>
  <c r="O945" i="34"/>
  <c r="O946" i="34"/>
  <c r="O947" i="34"/>
  <c r="O948" i="34"/>
  <c r="O949" i="34"/>
  <c r="O950" i="34"/>
  <c r="O951" i="34"/>
  <c r="O952" i="34"/>
  <c r="O953" i="34"/>
  <c r="O954" i="34"/>
  <c r="O955" i="34"/>
  <c r="O956" i="34"/>
  <c r="O957" i="34"/>
  <c r="O958" i="34"/>
  <c r="O959" i="34"/>
  <c r="O960" i="34"/>
  <c r="O961" i="34"/>
  <c r="O962" i="34"/>
  <c r="O963" i="34"/>
  <c r="O964" i="34"/>
  <c r="O965" i="34"/>
  <c r="O966" i="34"/>
  <c r="O967" i="34"/>
  <c r="O968" i="34"/>
  <c r="O969" i="34"/>
  <c r="O970" i="34"/>
  <c r="O971" i="34"/>
  <c r="O972" i="34"/>
  <c r="O973" i="34"/>
  <c r="O974" i="34"/>
  <c r="O975" i="34"/>
  <c r="O976" i="34"/>
  <c r="O977" i="34"/>
  <c r="O978" i="34"/>
  <c r="O979" i="34"/>
  <c r="O980" i="34"/>
  <c r="O981" i="34"/>
  <c r="O982" i="34"/>
  <c r="O983" i="34"/>
  <c r="O984" i="34"/>
  <c r="O985" i="34"/>
  <c r="O986" i="34"/>
  <c r="O987" i="34"/>
  <c r="O988" i="34"/>
  <c r="O989" i="34"/>
  <c r="O990" i="34"/>
  <c r="O991" i="34"/>
  <c r="O992" i="34"/>
  <c r="O993" i="34"/>
  <c r="O994" i="34"/>
  <c r="O995" i="34"/>
  <c r="O996" i="34"/>
  <c r="O997" i="34"/>
  <c r="O998" i="34"/>
  <c r="O999" i="34"/>
  <c r="O1000" i="34"/>
  <c r="O1001" i="34"/>
  <c r="O1002" i="34"/>
  <c r="O1003" i="34"/>
  <c r="O1004" i="34"/>
  <c r="O1005" i="34"/>
  <c r="O1006" i="34"/>
  <c r="O1007" i="34"/>
  <c r="O1008" i="34"/>
  <c r="O1009" i="34"/>
  <c r="O1010" i="34"/>
  <c r="O1011" i="34"/>
  <c r="O1012" i="34"/>
  <c r="O1013" i="34"/>
  <c r="O1014" i="34"/>
  <c r="O1015" i="34"/>
  <c r="O1016" i="34"/>
  <c r="O1017" i="34"/>
  <c r="O1018" i="34"/>
  <c r="O1019" i="34"/>
  <c r="O1020" i="34"/>
  <c r="O1021" i="34"/>
  <c r="O1022" i="34"/>
  <c r="O1023" i="34"/>
  <c r="O1024" i="34"/>
  <c r="O1025" i="34"/>
  <c r="O1026" i="34"/>
  <c r="O1027" i="34"/>
  <c r="O1028" i="34"/>
  <c r="O1029" i="34"/>
  <c r="O1030" i="34"/>
  <c r="O1031" i="34"/>
  <c r="O1032" i="34"/>
  <c r="O1033" i="34"/>
  <c r="O1034" i="34"/>
  <c r="O1035" i="34"/>
  <c r="O1036" i="34"/>
  <c r="O1037" i="34"/>
  <c r="O1038" i="34"/>
  <c r="O1039" i="34"/>
  <c r="O1040" i="34"/>
  <c r="O1041" i="34"/>
  <c r="O1042" i="34"/>
  <c r="O1043" i="34"/>
  <c r="O1044" i="34"/>
  <c r="O1045" i="34"/>
  <c r="O1046" i="34"/>
  <c r="O1047" i="34"/>
  <c r="O1048" i="34"/>
  <c r="O1049" i="34"/>
  <c r="O1050" i="34"/>
  <c r="O1051" i="34"/>
  <c r="O1052" i="34"/>
  <c r="O1053" i="34"/>
  <c r="O1054" i="34"/>
  <c r="O1055" i="34"/>
  <c r="O1056" i="34"/>
  <c r="O1057" i="34"/>
  <c r="O1058" i="34"/>
  <c r="O1059" i="34"/>
  <c r="O1060" i="34"/>
  <c r="O1061" i="34"/>
  <c r="O1062" i="34"/>
  <c r="O1063" i="34"/>
  <c r="O1064" i="34"/>
  <c r="O1065" i="34"/>
  <c r="O1066" i="34"/>
  <c r="O1067" i="34"/>
  <c r="O1068" i="34"/>
  <c r="O1069" i="34"/>
  <c r="O1070" i="34"/>
  <c r="O1071" i="34"/>
  <c r="O1072" i="34"/>
  <c r="O1073" i="34"/>
  <c r="O1074" i="34"/>
  <c r="O1075" i="34"/>
  <c r="O1076" i="34"/>
  <c r="O1077" i="34"/>
  <c r="O1078" i="34"/>
  <c r="O1079" i="34"/>
  <c r="O1080" i="34"/>
  <c r="O1081" i="34"/>
  <c r="O1082" i="34"/>
  <c r="O1083" i="34"/>
  <c r="O1084" i="34"/>
  <c r="O1085" i="34"/>
  <c r="O1086" i="34"/>
  <c r="O1087" i="34"/>
  <c r="O1088" i="34"/>
  <c r="O1089" i="34"/>
  <c r="O1090" i="34"/>
  <c r="O1091" i="34"/>
  <c r="O1092" i="34"/>
  <c r="O1093" i="34"/>
  <c r="O1094" i="34"/>
  <c r="O1095" i="34"/>
  <c r="O1096" i="34"/>
  <c r="O1097" i="34"/>
  <c r="O1098" i="34"/>
  <c r="O1099" i="34"/>
  <c r="O1100" i="34"/>
  <c r="O1101" i="34"/>
  <c r="O1102" i="34"/>
  <c r="O1103" i="34"/>
  <c r="O1104" i="34"/>
  <c r="O1105" i="34"/>
  <c r="O1106" i="34"/>
  <c r="O1107" i="34"/>
  <c r="O1108" i="34"/>
  <c r="O1109" i="34"/>
  <c r="O1110" i="34"/>
  <c r="O1111" i="34"/>
  <c r="O1112" i="34"/>
  <c r="O1113" i="34"/>
  <c r="O1114" i="34"/>
  <c r="O1115" i="34"/>
  <c r="O1116" i="34"/>
  <c r="O1117" i="34"/>
  <c r="O1118" i="34"/>
  <c r="O1119" i="34"/>
  <c r="O1120" i="34"/>
  <c r="O1121" i="34"/>
  <c r="O1122" i="34"/>
  <c r="O1123" i="34"/>
  <c r="O1124" i="34"/>
  <c r="O1125" i="34"/>
  <c r="O1126" i="34"/>
  <c r="O1127" i="34"/>
  <c r="O1128" i="34"/>
  <c r="O1129" i="34"/>
  <c r="O1130" i="34"/>
  <c r="O1131" i="34"/>
  <c r="O1132" i="34"/>
  <c r="O1133" i="34"/>
  <c r="O1134" i="34"/>
  <c r="O1135" i="34"/>
  <c r="O1136" i="34"/>
  <c r="O1137" i="34"/>
  <c r="O1138" i="34"/>
  <c r="O1139" i="34"/>
  <c r="O1140" i="34"/>
  <c r="O1141" i="34"/>
  <c r="O1142" i="34"/>
  <c r="O1143" i="34"/>
  <c r="O1144" i="34"/>
  <c r="O1145" i="34"/>
  <c r="O1146" i="34"/>
  <c r="O1147" i="34"/>
  <c r="O1148" i="34"/>
  <c r="O1149" i="34"/>
  <c r="O1150" i="34"/>
  <c r="O1151" i="34"/>
  <c r="O1152" i="34"/>
  <c r="O1153" i="34"/>
  <c r="O1154" i="34"/>
  <c r="O1155" i="34"/>
  <c r="O1156" i="34"/>
  <c r="O1157" i="34"/>
  <c r="O1158" i="34"/>
  <c r="O1159" i="34"/>
  <c r="O1160" i="34"/>
  <c r="O1161" i="34"/>
  <c r="O1162" i="34"/>
  <c r="O1163" i="34"/>
  <c r="O1164" i="34"/>
  <c r="O1165" i="34"/>
  <c r="O1166" i="34"/>
  <c r="O1167" i="34"/>
  <c r="O1168" i="34"/>
  <c r="O1169" i="34"/>
  <c r="O1170" i="34"/>
  <c r="O1171" i="34"/>
  <c r="O1172" i="34"/>
  <c r="O1173" i="34"/>
  <c r="O1174" i="34"/>
  <c r="O1175" i="34"/>
  <c r="O1176" i="34"/>
  <c r="O1177" i="34"/>
  <c r="O1178" i="34"/>
  <c r="O1179" i="34"/>
  <c r="O1180" i="34"/>
  <c r="O1181" i="34"/>
  <c r="O1182" i="34"/>
  <c r="O1183" i="34"/>
  <c r="O1184" i="34"/>
  <c r="O1185" i="34"/>
  <c r="O1186" i="34"/>
  <c r="O1187" i="34"/>
  <c r="O1188" i="34"/>
  <c r="O1189" i="34"/>
  <c r="O1190" i="34"/>
  <c r="O1191" i="34"/>
  <c r="O1192" i="34"/>
  <c r="O1193" i="34"/>
  <c r="O1194" i="34"/>
  <c r="O1195" i="34"/>
  <c r="O1196" i="34"/>
  <c r="O1197" i="34"/>
  <c r="O1198" i="34"/>
  <c r="O1199" i="34"/>
  <c r="O1200" i="34"/>
  <c r="O1201" i="34"/>
  <c r="O1202" i="34"/>
  <c r="O1203" i="34"/>
  <c r="O1204" i="34"/>
  <c r="O1205" i="34"/>
  <c r="O1206" i="34"/>
  <c r="O1207" i="34"/>
  <c r="O1208" i="34"/>
  <c r="O1209" i="34"/>
  <c r="O1210" i="34"/>
  <c r="O1211" i="34"/>
  <c r="O1212" i="34"/>
  <c r="O1213" i="34"/>
  <c r="O1214" i="34"/>
  <c r="O1215" i="34"/>
  <c r="O1216" i="34"/>
  <c r="O1217" i="34"/>
  <c r="O1218" i="34"/>
  <c r="O1219" i="34"/>
  <c r="O1220" i="34"/>
  <c r="O1221" i="34"/>
  <c r="O1222" i="34"/>
  <c r="O1223" i="34"/>
  <c r="O1224" i="34"/>
  <c r="O1225" i="34"/>
  <c r="O1226" i="34"/>
  <c r="O1227" i="34"/>
  <c r="O1228" i="34"/>
  <c r="O1229" i="34"/>
  <c r="O1230" i="34"/>
  <c r="O1231" i="34"/>
  <c r="O1232" i="34"/>
  <c r="O1233" i="34"/>
  <c r="O1234" i="34"/>
  <c r="O1235" i="34"/>
  <c r="O1236" i="34"/>
  <c r="O1237" i="34"/>
  <c r="O1238" i="34"/>
  <c r="O1239" i="34"/>
  <c r="O1240" i="34"/>
  <c r="O1241" i="34"/>
  <c r="O1242" i="34"/>
  <c r="O1243" i="34"/>
  <c r="O1244" i="34"/>
  <c r="O1245" i="34"/>
  <c r="O1246" i="34"/>
  <c r="O1247" i="34"/>
  <c r="O1248" i="34"/>
  <c r="O1249" i="34"/>
  <c r="O1250" i="34"/>
  <c r="O1251" i="34"/>
  <c r="O1252" i="34"/>
  <c r="O1253" i="34"/>
  <c r="O1254" i="34"/>
  <c r="O1255" i="34"/>
  <c r="O1256" i="34"/>
  <c r="O1257" i="34"/>
  <c r="O1258" i="34"/>
  <c r="O1259" i="34"/>
  <c r="O1260" i="34"/>
  <c r="O1261" i="34"/>
  <c r="O1262" i="34"/>
  <c r="O1263" i="34"/>
  <c r="O1264" i="34"/>
  <c r="O1265" i="34"/>
  <c r="O1266" i="34"/>
  <c r="O1267" i="34"/>
  <c r="O1268" i="34"/>
  <c r="O1269" i="34"/>
  <c r="O1270" i="34"/>
  <c r="O1271" i="34"/>
  <c r="O1272" i="34"/>
  <c r="O1273" i="34"/>
  <c r="O1274" i="34"/>
  <c r="O1275" i="34"/>
  <c r="O1276" i="34"/>
  <c r="O1277" i="34"/>
  <c r="O1278" i="34"/>
  <c r="O1279" i="34"/>
  <c r="O1280" i="34"/>
  <c r="O1281" i="34"/>
  <c r="O1282" i="34"/>
  <c r="O1283" i="34"/>
  <c r="O1284" i="34"/>
  <c r="O1285" i="34"/>
  <c r="O1286" i="34"/>
  <c r="O1287" i="34"/>
  <c r="O1288" i="34"/>
  <c r="O1289" i="34"/>
  <c r="O1290" i="34"/>
  <c r="O1291" i="34"/>
  <c r="O1292" i="34"/>
  <c r="O1293" i="34"/>
  <c r="O1294" i="34"/>
  <c r="O1295" i="34"/>
  <c r="O1296" i="34"/>
  <c r="O1297" i="34"/>
  <c r="O1298" i="34"/>
  <c r="O1299" i="34"/>
  <c r="O1300" i="34"/>
  <c r="O1301" i="34"/>
  <c r="O1302" i="34"/>
  <c r="O1303" i="34"/>
  <c r="O1304" i="34"/>
  <c r="O1305" i="34"/>
  <c r="O1306" i="34"/>
  <c r="O1307" i="34"/>
  <c r="O1308" i="34"/>
  <c r="O1309" i="34"/>
  <c r="O1310" i="34"/>
  <c r="O1311" i="34"/>
  <c r="O1312" i="34"/>
  <c r="O1313" i="34"/>
  <c r="O1314" i="34"/>
  <c r="O1315" i="34"/>
  <c r="O1316" i="34"/>
  <c r="O1317" i="34"/>
  <c r="O1318" i="34"/>
  <c r="O1319" i="34"/>
  <c r="O1320" i="34"/>
  <c r="O1321" i="34"/>
  <c r="O1322" i="34"/>
  <c r="O1323" i="34"/>
  <c r="O1324" i="34"/>
  <c r="O1325" i="34"/>
  <c r="O1326" i="34"/>
  <c r="O1327" i="34"/>
  <c r="O1328" i="34"/>
  <c r="O1329" i="34"/>
  <c r="O1330" i="34"/>
  <c r="O1331" i="34"/>
  <c r="O1332" i="34"/>
  <c r="O1333" i="34"/>
  <c r="O1334" i="34"/>
  <c r="O1335" i="34"/>
  <c r="O1336" i="34"/>
  <c r="O1337" i="34"/>
  <c r="O1338" i="34"/>
  <c r="O1339" i="34"/>
  <c r="O1340" i="34"/>
  <c r="O1341" i="34"/>
  <c r="O1342" i="34"/>
  <c r="O1343" i="34"/>
  <c r="O1344" i="34"/>
  <c r="O1345" i="34"/>
  <c r="O1346" i="34"/>
  <c r="O1347" i="34"/>
  <c r="O1348" i="34"/>
  <c r="O1349" i="34"/>
  <c r="O1350" i="34"/>
  <c r="O1351" i="34"/>
  <c r="O1352" i="34"/>
  <c r="O1353" i="34"/>
  <c r="O1354" i="34"/>
  <c r="O1355" i="34"/>
  <c r="O1356" i="34"/>
  <c r="O1357" i="34"/>
  <c r="O1358" i="34"/>
  <c r="O1359" i="34"/>
  <c r="O1360" i="34"/>
  <c r="O1361" i="34"/>
  <c r="O1362" i="34"/>
  <c r="O1363" i="34"/>
  <c r="O1364" i="34"/>
  <c r="O1365" i="34"/>
  <c r="O1366" i="34"/>
  <c r="O1367" i="34"/>
  <c r="O1368" i="34"/>
  <c r="O1369" i="34"/>
  <c r="O1370" i="34"/>
  <c r="O1371" i="34"/>
  <c r="O1372" i="34"/>
  <c r="O1373" i="34"/>
  <c r="O1374" i="34"/>
  <c r="O1375" i="34"/>
  <c r="O1376" i="34"/>
  <c r="O1377" i="34"/>
  <c r="O1378" i="34"/>
  <c r="O1379" i="34"/>
  <c r="O1380" i="34"/>
  <c r="O1381" i="34"/>
  <c r="O1382" i="34"/>
  <c r="O1383" i="34"/>
  <c r="O1384" i="34"/>
  <c r="O1385" i="34"/>
  <c r="O1386" i="34"/>
  <c r="O1387" i="34"/>
  <c r="O1388" i="34"/>
  <c r="O1389" i="34"/>
  <c r="O1390" i="34"/>
  <c r="O1391" i="34"/>
  <c r="O1392" i="34"/>
  <c r="O1393" i="34"/>
  <c r="O1394" i="34"/>
  <c r="O1395" i="34"/>
  <c r="O1396" i="34"/>
  <c r="O1397" i="34"/>
  <c r="O1398" i="34"/>
  <c r="O1399" i="34"/>
  <c r="O1400" i="34"/>
  <c r="O1401" i="34"/>
  <c r="O1402" i="34"/>
  <c r="O1403" i="34"/>
  <c r="O1404" i="34"/>
  <c r="O1405" i="34"/>
  <c r="O1406" i="34"/>
  <c r="O1407" i="34"/>
  <c r="O1408" i="34"/>
  <c r="O1409" i="34"/>
  <c r="O1410" i="34"/>
  <c r="O1411" i="34"/>
  <c r="O1412" i="34"/>
  <c r="O1413" i="34"/>
  <c r="O1414" i="34"/>
  <c r="O1415" i="34"/>
  <c r="O1416" i="34"/>
  <c r="O1417" i="34"/>
  <c r="O1418" i="34"/>
  <c r="O1419" i="34"/>
  <c r="O1420" i="34"/>
  <c r="O1421" i="34"/>
  <c r="O1422" i="34"/>
  <c r="O1423" i="34"/>
  <c r="O1424" i="34"/>
  <c r="O1425" i="34"/>
  <c r="O1426" i="34"/>
  <c r="O1427" i="34"/>
  <c r="O1428" i="34"/>
  <c r="O1429" i="34"/>
  <c r="O1430" i="34"/>
  <c r="O1431" i="34"/>
  <c r="O1432" i="34"/>
  <c r="O1433" i="34"/>
  <c r="O1434" i="34"/>
  <c r="O1435" i="34"/>
  <c r="O1436" i="34"/>
  <c r="O1437" i="34"/>
  <c r="O1438" i="34"/>
  <c r="O1439" i="34"/>
  <c r="O1440" i="34"/>
  <c r="O1441" i="34"/>
  <c r="O1442" i="34"/>
  <c r="O1443" i="34"/>
  <c r="O1444" i="34"/>
  <c r="O1445" i="34"/>
  <c r="O1446" i="34"/>
  <c r="O1447" i="34"/>
  <c r="O1448" i="34"/>
  <c r="O1449" i="34"/>
  <c r="O1450" i="34"/>
  <c r="O1451" i="34"/>
  <c r="O1452" i="34"/>
  <c r="O1453" i="34"/>
  <c r="O1454" i="34"/>
  <c r="O1455" i="34"/>
  <c r="O1456" i="34"/>
  <c r="O1457" i="34"/>
  <c r="O1458" i="34"/>
  <c r="O1459" i="34"/>
  <c r="O1460" i="34"/>
  <c r="O1461" i="34"/>
  <c r="O1462" i="34"/>
  <c r="O1463" i="34"/>
  <c r="O1464" i="34"/>
  <c r="O1465" i="34"/>
  <c r="O1466" i="34"/>
  <c r="O1467" i="34"/>
  <c r="O1468" i="34"/>
  <c r="O1469" i="34"/>
  <c r="O1470" i="34"/>
  <c r="O1471" i="34"/>
  <c r="O1472" i="34"/>
  <c r="O1473" i="34"/>
  <c r="O1474" i="34"/>
  <c r="O1475" i="34"/>
  <c r="O1476" i="34"/>
  <c r="O1477" i="34"/>
  <c r="O1478" i="34"/>
  <c r="O1479" i="34"/>
  <c r="O1480" i="34"/>
  <c r="O1481" i="34"/>
  <c r="O1482" i="34"/>
  <c r="O1483" i="34"/>
  <c r="O1484" i="34"/>
  <c r="O1485" i="34"/>
  <c r="O1486" i="34"/>
  <c r="O1487" i="34"/>
  <c r="O1488" i="34"/>
  <c r="O1489" i="34"/>
  <c r="O1490" i="34"/>
  <c r="O1491" i="34"/>
  <c r="O1492" i="34"/>
  <c r="O1493" i="34"/>
  <c r="O1494" i="34"/>
  <c r="O1495" i="34"/>
  <c r="O1496" i="34"/>
  <c r="O1497" i="34"/>
  <c r="O1498" i="34"/>
  <c r="O1499" i="34"/>
  <c r="O1500" i="34"/>
  <c r="O1501" i="34"/>
  <c r="O1502" i="34"/>
  <c r="O1503" i="34"/>
  <c r="O1504" i="34"/>
  <c r="O1505" i="34"/>
  <c r="O1506" i="34"/>
  <c r="O1507" i="34"/>
  <c r="O1508" i="34"/>
  <c r="O1509" i="34"/>
  <c r="O1510" i="34"/>
  <c r="O1511" i="34"/>
  <c r="O1512" i="34"/>
  <c r="O1513" i="34"/>
  <c r="O1514" i="34"/>
  <c r="O1515" i="34"/>
  <c r="O1516" i="34"/>
  <c r="O1517" i="34"/>
  <c r="O1518" i="34"/>
  <c r="O1519" i="34"/>
  <c r="O1520" i="34"/>
  <c r="O1521" i="34"/>
  <c r="O1522" i="34"/>
  <c r="O1523" i="34"/>
  <c r="O1524" i="34"/>
  <c r="O1525" i="34"/>
  <c r="O1526" i="34"/>
  <c r="O1527" i="34"/>
  <c r="O1528" i="34"/>
  <c r="O1529" i="34"/>
  <c r="O1530" i="34"/>
  <c r="O1531" i="34"/>
  <c r="O1532" i="34"/>
  <c r="O1533" i="34"/>
  <c r="O1534" i="34"/>
  <c r="O1535" i="34"/>
  <c r="O1536" i="34"/>
  <c r="O1537" i="34"/>
  <c r="O1538" i="34"/>
  <c r="O1539" i="34"/>
  <c r="O1540" i="34"/>
  <c r="O1541" i="34"/>
  <c r="O1542" i="34"/>
  <c r="O1543" i="34"/>
  <c r="O1544" i="34"/>
  <c r="O1545" i="34"/>
  <c r="O1546" i="34"/>
  <c r="O1547" i="34"/>
  <c r="O1548" i="34"/>
  <c r="O1549" i="34"/>
  <c r="O1550" i="34"/>
  <c r="O1551" i="34"/>
  <c r="O1552" i="34"/>
  <c r="O1553" i="34"/>
  <c r="O1554" i="34"/>
  <c r="O1555" i="34"/>
  <c r="O1556" i="34"/>
  <c r="O1557" i="34"/>
  <c r="O1558" i="34"/>
  <c r="O1559" i="34"/>
  <c r="O1560" i="34"/>
  <c r="O1561" i="34"/>
  <c r="O1562" i="34"/>
  <c r="O1563" i="34"/>
  <c r="O1564" i="34"/>
  <c r="O1565" i="34"/>
  <c r="O1566" i="34"/>
  <c r="O1567" i="34"/>
  <c r="O1568" i="34"/>
  <c r="O1569" i="34"/>
  <c r="O1570" i="34"/>
  <c r="O1571" i="34"/>
  <c r="O1572" i="34"/>
  <c r="O1573" i="34"/>
  <c r="O1574" i="34"/>
  <c r="O1575" i="34"/>
  <c r="O1576" i="34"/>
  <c r="O1577" i="34"/>
  <c r="O1578" i="34"/>
  <c r="O1579" i="34"/>
  <c r="O1580" i="34"/>
  <c r="O1581" i="34"/>
  <c r="O1582" i="34"/>
  <c r="O1583" i="34"/>
  <c r="O1584" i="34"/>
  <c r="O1585" i="34"/>
  <c r="O1586" i="34"/>
  <c r="O1587" i="34"/>
  <c r="O1588" i="34"/>
  <c r="O1589" i="34"/>
  <c r="O1590" i="34"/>
  <c r="O1591" i="34"/>
  <c r="O1592" i="34"/>
  <c r="O1593" i="34"/>
  <c r="O1594" i="34"/>
  <c r="O1595" i="34"/>
  <c r="O1596" i="34"/>
  <c r="O1597" i="34"/>
  <c r="O1598" i="34"/>
  <c r="O1599" i="34"/>
  <c r="O1600" i="34"/>
  <c r="O1601" i="34"/>
  <c r="O1602" i="34"/>
  <c r="O1603" i="34"/>
  <c r="O1604" i="34"/>
  <c r="O1605" i="34"/>
  <c r="O1606" i="34"/>
  <c r="O1607" i="34"/>
  <c r="O1608" i="34"/>
  <c r="O1609" i="34"/>
  <c r="O1610" i="34"/>
  <c r="O1611" i="34"/>
  <c r="O1612" i="34"/>
  <c r="O1613" i="34"/>
  <c r="O1614" i="34"/>
  <c r="O1615" i="34"/>
  <c r="O1616" i="34"/>
  <c r="O1617" i="34"/>
  <c r="O1618" i="34"/>
  <c r="O1619" i="34"/>
  <c r="O1620" i="34"/>
  <c r="O1621" i="34"/>
  <c r="O1622" i="34"/>
  <c r="O1623" i="34"/>
  <c r="O1624" i="34"/>
  <c r="O1625" i="34"/>
  <c r="O1626" i="34"/>
  <c r="O1627" i="34"/>
  <c r="O1628" i="34"/>
  <c r="O1629" i="34"/>
  <c r="O1630" i="34"/>
  <c r="O1631" i="34"/>
  <c r="O1632" i="34"/>
  <c r="O1633" i="34"/>
  <c r="O1634" i="34"/>
  <c r="O1635" i="34"/>
  <c r="O1636" i="34"/>
  <c r="O1637" i="34"/>
  <c r="O1638" i="34"/>
  <c r="O1639" i="34"/>
  <c r="O1640" i="34"/>
  <c r="O1641" i="34"/>
  <c r="O1642" i="34"/>
  <c r="O1643" i="34"/>
  <c r="O1644" i="34"/>
  <c r="O1645" i="34"/>
  <c r="O1646" i="34"/>
  <c r="O1647" i="34"/>
  <c r="O1648" i="34"/>
  <c r="O1649" i="34"/>
  <c r="O1650" i="34"/>
  <c r="O1651" i="34"/>
  <c r="O1652" i="34"/>
  <c r="O1653" i="34"/>
  <c r="O1654" i="34"/>
  <c r="O1655" i="34"/>
  <c r="O1656" i="34"/>
  <c r="O1657" i="34"/>
  <c r="O1658" i="34"/>
  <c r="O1659" i="34"/>
  <c r="O1660" i="34"/>
  <c r="O1661" i="34"/>
  <c r="O1662" i="34"/>
  <c r="O1663" i="34"/>
  <c r="O1664" i="34"/>
  <c r="O1665" i="34"/>
  <c r="O1666" i="34"/>
  <c r="O1667" i="34"/>
  <c r="O1668" i="34"/>
  <c r="O1669" i="34"/>
  <c r="O1670" i="34"/>
  <c r="O1671" i="34"/>
  <c r="O1672" i="34"/>
  <c r="O1673" i="34"/>
  <c r="O1674" i="34"/>
  <c r="O1675" i="34"/>
  <c r="O1676" i="34"/>
  <c r="O1677" i="34"/>
  <c r="O1678" i="34"/>
  <c r="O1679" i="34"/>
  <c r="O1680" i="34"/>
  <c r="O1681" i="34"/>
  <c r="O1682" i="34"/>
  <c r="O1683" i="34"/>
  <c r="O1684" i="34"/>
  <c r="O1685" i="34"/>
  <c r="O1686" i="34"/>
  <c r="O1687" i="34"/>
  <c r="O1688" i="34"/>
  <c r="O1689" i="34"/>
  <c r="O1690" i="34"/>
  <c r="O1691" i="34"/>
  <c r="O1692" i="34"/>
  <c r="O1693" i="34"/>
  <c r="O1694" i="34"/>
  <c r="O1695" i="34"/>
  <c r="O1696" i="34"/>
  <c r="O1697" i="34"/>
  <c r="O1698" i="34"/>
  <c r="O1699" i="34"/>
  <c r="O1700" i="34"/>
  <c r="O1701" i="34"/>
  <c r="O1702" i="34"/>
  <c r="O1703" i="34"/>
  <c r="O1704" i="34"/>
  <c r="O1705" i="34"/>
  <c r="O1706" i="34"/>
  <c r="O1707" i="34"/>
  <c r="O1708" i="34"/>
  <c r="O1709" i="34"/>
  <c r="O1710" i="34"/>
  <c r="O1711" i="34"/>
  <c r="O1712" i="34"/>
  <c r="O1713" i="34"/>
  <c r="O1714" i="34"/>
  <c r="O1715" i="34"/>
  <c r="O1716" i="34"/>
  <c r="O1717" i="34"/>
  <c r="O1718" i="34"/>
  <c r="O1719" i="34"/>
  <c r="O1720" i="34"/>
  <c r="O1721" i="34"/>
  <c r="O1722" i="34"/>
  <c r="O1723" i="34"/>
  <c r="O1724" i="34"/>
  <c r="O1725" i="34"/>
  <c r="O1726" i="34"/>
  <c r="O1727" i="34"/>
  <c r="O1728" i="34"/>
  <c r="O1729" i="34"/>
  <c r="O1730" i="34"/>
  <c r="O1731" i="34"/>
  <c r="O1732" i="34"/>
  <c r="O1733" i="34"/>
  <c r="O1734" i="34"/>
  <c r="O1735" i="34"/>
  <c r="O1736" i="34"/>
  <c r="O1737" i="34"/>
  <c r="O1738" i="34"/>
  <c r="O1739" i="34"/>
  <c r="O1740" i="34"/>
  <c r="O1741" i="34"/>
  <c r="O1742" i="34"/>
  <c r="O1743" i="34"/>
  <c r="O1744" i="34"/>
  <c r="O1745" i="34"/>
  <c r="O1746" i="34"/>
  <c r="O1747" i="34"/>
  <c r="O1748" i="34"/>
  <c r="O1749" i="34"/>
  <c r="O1750" i="34"/>
  <c r="O1751" i="34"/>
  <c r="O1752" i="34"/>
  <c r="O1753" i="34"/>
  <c r="O1754" i="34"/>
  <c r="O1755" i="34"/>
  <c r="O1756" i="34"/>
  <c r="O1757" i="34"/>
  <c r="O1758" i="34"/>
  <c r="O1759" i="34"/>
  <c r="O1760" i="34"/>
  <c r="O1761" i="34"/>
  <c r="O1762" i="34"/>
  <c r="O1763" i="34"/>
  <c r="O1764" i="34"/>
  <c r="O1765" i="34"/>
  <c r="O1766" i="34"/>
  <c r="O1767" i="34"/>
  <c r="O1768" i="34"/>
  <c r="O1769" i="34"/>
  <c r="O1770" i="34"/>
  <c r="O1771" i="34"/>
  <c r="O1772" i="34"/>
  <c r="O1773" i="34"/>
  <c r="O1774" i="34"/>
  <c r="O1775" i="34"/>
  <c r="O1776" i="34"/>
  <c r="O1777" i="34"/>
  <c r="O1778" i="34"/>
  <c r="O1779" i="34"/>
  <c r="O1780" i="34"/>
  <c r="O1781" i="34"/>
  <c r="O1782" i="34"/>
  <c r="O1783" i="34"/>
  <c r="O1784" i="34"/>
  <c r="O1785" i="34"/>
  <c r="O1786" i="34"/>
  <c r="O1787" i="34"/>
  <c r="O1788" i="34"/>
  <c r="O1789" i="34"/>
  <c r="O1790" i="34"/>
  <c r="O1791" i="34"/>
  <c r="O1792" i="34"/>
  <c r="O1793" i="34"/>
  <c r="O1794" i="34"/>
  <c r="O1795" i="34"/>
  <c r="O1796" i="34"/>
  <c r="O1797" i="34"/>
  <c r="O1798" i="34"/>
  <c r="O1799" i="34"/>
  <c r="O1800" i="34"/>
  <c r="O1801" i="34"/>
  <c r="O1802" i="34"/>
  <c r="O1803" i="34"/>
  <c r="O1804" i="34"/>
  <c r="O1805" i="34"/>
  <c r="O1806" i="34"/>
  <c r="O1807" i="34"/>
  <c r="O1808" i="34"/>
  <c r="O1809" i="34"/>
  <c r="O1810" i="34"/>
  <c r="O1811" i="34"/>
  <c r="O1812" i="34"/>
  <c r="O1813" i="34"/>
  <c r="O1814" i="34"/>
  <c r="O1815" i="34"/>
  <c r="O1816" i="34"/>
  <c r="O1817" i="34"/>
  <c r="O1818" i="34"/>
  <c r="O1819" i="34"/>
  <c r="O1820" i="34"/>
  <c r="O1821" i="34"/>
  <c r="O1822" i="34"/>
  <c r="O1823" i="34"/>
  <c r="O1824" i="34"/>
  <c r="O1825" i="34"/>
  <c r="O1826" i="34"/>
  <c r="O1827" i="34"/>
  <c r="O1828" i="34"/>
  <c r="O1829" i="34"/>
  <c r="O1830" i="34"/>
  <c r="O1831" i="34"/>
  <c r="O1832" i="34"/>
  <c r="O1833" i="34"/>
  <c r="O1834" i="34"/>
  <c r="O1835" i="34"/>
  <c r="O1836" i="34"/>
  <c r="O1837" i="34"/>
  <c r="O1838" i="34"/>
  <c r="O1839" i="34"/>
  <c r="O1840" i="34"/>
  <c r="O1841" i="34"/>
  <c r="O1842" i="34"/>
  <c r="O1843" i="34"/>
  <c r="O1844" i="34"/>
  <c r="O1845" i="34"/>
  <c r="O1846" i="34"/>
  <c r="O1847" i="34"/>
  <c r="O1848" i="34"/>
  <c r="O1849" i="34"/>
  <c r="O1850" i="34"/>
  <c r="O1851" i="34"/>
  <c r="O1852" i="34"/>
  <c r="O1853" i="34"/>
  <c r="O1854" i="34"/>
  <c r="O1855" i="34"/>
  <c r="O1856" i="34"/>
  <c r="O1857" i="34"/>
  <c r="O1858" i="34"/>
  <c r="O1859" i="34"/>
  <c r="O1860" i="34"/>
  <c r="O1861" i="34"/>
  <c r="O1862" i="34"/>
  <c r="O1863" i="34"/>
  <c r="O1864" i="34"/>
  <c r="O1865" i="34"/>
  <c r="O1866" i="34"/>
  <c r="O1867" i="34"/>
  <c r="O1868" i="34"/>
  <c r="O1869" i="34"/>
  <c r="O1870" i="34"/>
  <c r="O1871" i="34"/>
  <c r="O1872" i="34"/>
  <c r="O1873" i="34"/>
  <c r="O1874" i="34"/>
  <c r="O1875" i="34"/>
  <c r="O1876" i="34"/>
  <c r="O1877" i="34"/>
  <c r="O1878" i="34"/>
  <c r="O1879" i="34"/>
  <c r="O1880" i="34"/>
  <c r="O1881" i="34"/>
  <c r="O1882" i="34"/>
  <c r="O1883" i="34"/>
  <c r="O1884" i="34"/>
  <c r="O1885" i="34"/>
  <c r="O1886" i="34"/>
  <c r="O1887" i="34"/>
  <c r="O1888" i="34"/>
  <c r="O1889" i="34"/>
  <c r="O1890" i="34"/>
  <c r="O1891" i="34"/>
  <c r="O1892" i="34"/>
  <c r="O1893" i="34"/>
  <c r="O1894" i="34"/>
  <c r="O1895" i="34"/>
  <c r="O1896" i="34"/>
  <c r="O1897" i="34"/>
  <c r="O1898" i="34"/>
  <c r="O1899" i="34"/>
  <c r="O1900" i="34"/>
  <c r="O1901" i="34"/>
  <c r="O1902" i="34"/>
  <c r="O1903" i="34"/>
  <c r="O1904" i="34"/>
  <c r="O1905" i="34"/>
  <c r="O1906" i="34"/>
  <c r="O1907" i="34"/>
  <c r="O1908" i="34"/>
  <c r="O1909" i="34"/>
  <c r="O1910" i="34"/>
  <c r="O1911" i="34"/>
  <c r="O1912" i="34"/>
  <c r="O1913" i="34"/>
  <c r="O1914" i="34"/>
  <c r="O1915" i="34"/>
  <c r="O1916" i="34"/>
  <c r="O1917" i="34"/>
  <c r="O1918" i="34"/>
  <c r="O1919" i="34"/>
  <c r="O1920" i="34"/>
  <c r="O1921" i="34"/>
  <c r="O1922" i="34"/>
  <c r="O1923" i="34"/>
  <c r="O1924" i="34"/>
  <c r="O1925" i="34"/>
  <c r="O1926" i="34"/>
  <c r="O1927" i="34"/>
  <c r="O1928" i="34"/>
  <c r="O1929" i="34"/>
  <c r="O1930" i="34"/>
  <c r="O1931" i="34"/>
  <c r="O1932" i="34"/>
  <c r="O1933" i="34"/>
  <c r="O1934" i="34"/>
  <c r="O1935" i="34"/>
  <c r="O1936" i="34"/>
  <c r="O1937" i="34"/>
  <c r="O1938" i="34"/>
  <c r="O1939" i="34"/>
  <c r="O1940" i="34"/>
  <c r="O1941" i="34"/>
  <c r="O1942" i="34"/>
  <c r="O1943" i="34"/>
  <c r="O1944" i="34"/>
  <c r="O1945" i="34"/>
  <c r="O1946" i="34"/>
  <c r="O1947" i="34"/>
  <c r="O1948" i="34"/>
  <c r="O1949" i="34"/>
  <c r="O1950" i="34"/>
  <c r="O1951" i="34"/>
  <c r="O1952" i="34"/>
  <c r="O1953" i="34"/>
  <c r="O1954" i="34"/>
  <c r="O1955" i="34"/>
  <c r="O1956" i="34"/>
  <c r="O1957" i="34"/>
  <c r="O1958" i="34"/>
  <c r="O1959" i="34"/>
  <c r="O1960" i="34"/>
  <c r="O1961" i="34"/>
  <c r="O1962" i="34"/>
  <c r="O1963" i="34"/>
  <c r="O1964" i="34"/>
  <c r="O1965" i="34"/>
  <c r="O1966" i="34"/>
  <c r="O1967" i="34"/>
  <c r="O1968" i="34"/>
  <c r="O1969" i="34"/>
  <c r="O1970" i="34"/>
  <c r="O1971" i="34"/>
  <c r="O1972" i="34"/>
  <c r="O1973" i="34"/>
  <c r="O1974" i="34"/>
  <c r="O1975" i="34"/>
  <c r="O1976" i="34"/>
  <c r="O1977" i="34"/>
  <c r="O1978" i="34"/>
  <c r="O1979" i="34"/>
  <c r="O1980" i="34"/>
  <c r="O1981" i="34"/>
  <c r="O1982" i="34"/>
  <c r="O1983" i="34"/>
  <c r="O1984" i="34"/>
  <c r="O1985" i="34"/>
  <c r="O1986" i="34"/>
  <c r="O1987" i="34"/>
  <c r="O1988" i="34"/>
  <c r="O1989" i="34"/>
  <c r="O1990" i="34"/>
  <c r="O1991" i="34"/>
  <c r="O1992" i="34"/>
  <c r="O1993" i="34"/>
  <c r="O1994" i="34"/>
  <c r="O1995" i="34"/>
  <c r="O1996" i="34"/>
  <c r="O1997" i="34"/>
  <c r="O1998" i="34"/>
  <c r="O1999" i="34"/>
  <c r="O2000" i="34"/>
  <c r="O2001" i="34"/>
  <c r="O2002" i="34"/>
  <c r="O2003" i="34"/>
  <c r="O2004" i="34"/>
  <c r="O2005" i="34"/>
  <c r="O2006" i="34"/>
  <c r="O2007" i="34"/>
  <c r="O2008" i="34"/>
  <c r="O2009" i="34"/>
  <c r="O2010" i="34"/>
  <c r="O2011" i="34"/>
  <c r="O2012" i="34"/>
  <c r="O2013" i="34"/>
  <c r="O2014" i="34"/>
  <c r="O2015" i="34"/>
  <c r="O2016" i="34"/>
  <c r="O2017" i="34"/>
  <c r="O2018" i="34"/>
  <c r="O2019" i="34"/>
  <c r="O2020" i="34"/>
  <c r="O2021" i="34"/>
  <c r="O2022" i="34"/>
  <c r="O2023" i="34"/>
  <c r="O2024" i="34"/>
  <c r="O2025" i="34"/>
  <c r="O2026" i="34"/>
  <c r="O2027" i="34"/>
  <c r="O2028" i="34"/>
  <c r="O2029" i="34"/>
  <c r="O2030" i="34"/>
  <c r="O2031" i="34"/>
  <c r="O2032" i="34"/>
  <c r="O2033" i="34"/>
  <c r="O2034" i="34"/>
  <c r="O2035" i="34"/>
  <c r="O2036" i="34"/>
  <c r="O2037" i="34"/>
  <c r="O2038" i="34"/>
  <c r="O2039" i="34"/>
  <c r="O2040" i="34"/>
  <c r="O2041" i="34"/>
  <c r="O2042" i="34"/>
  <c r="O2043" i="34"/>
  <c r="O2044" i="34"/>
  <c r="O2045" i="34"/>
  <c r="O2046" i="34"/>
  <c r="O2047" i="34"/>
  <c r="O2048" i="34"/>
  <c r="O2049" i="34"/>
  <c r="O2050" i="34"/>
  <c r="O2051" i="34"/>
  <c r="O2052" i="34"/>
  <c r="O2053" i="34"/>
  <c r="O2054" i="34"/>
  <c r="O2055" i="34"/>
  <c r="O2056" i="34"/>
  <c r="O2057" i="34"/>
  <c r="O2058" i="34"/>
  <c r="O2059" i="34"/>
  <c r="O2060" i="34"/>
  <c r="O2061" i="34"/>
  <c r="O2062" i="34"/>
  <c r="O2063" i="34"/>
  <c r="O2064" i="34"/>
  <c r="O2065" i="34"/>
  <c r="O2066" i="34"/>
  <c r="O2067" i="34"/>
  <c r="O2068" i="34"/>
  <c r="O2069" i="34"/>
  <c r="O2070" i="34"/>
  <c r="O2071" i="34"/>
  <c r="O2072" i="34"/>
  <c r="O2073" i="34"/>
  <c r="O2074" i="34"/>
  <c r="O2075" i="34"/>
  <c r="O2076" i="34"/>
  <c r="O2077" i="34"/>
  <c r="O2078" i="34"/>
  <c r="O2079" i="34"/>
  <c r="O2080" i="34"/>
  <c r="O2081" i="34"/>
  <c r="O2082" i="34"/>
  <c r="O2083" i="34"/>
  <c r="O2084" i="34"/>
  <c r="O2085" i="34"/>
  <c r="O2086" i="34"/>
  <c r="O2087" i="34"/>
  <c r="O2088" i="34"/>
  <c r="O2089" i="34"/>
  <c r="O2090" i="34"/>
  <c r="O2091" i="34"/>
  <c r="O2092" i="34"/>
  <c r="O2093" i="34"/>
  <c r="O2094" i="34"/>
  <c r="O2095" i="34"/>
  <c r="O2096" i="34"/>
  <c r="O2097" i="34"/>
  <c r="O2098" i="34"/>
  <c r="O2099" i="34"/>
  <c r="O2100" i="34"/>
  <c r="O2101" i="34"/>
  <c r="O2102" i="34"/>
  <c r="O2103" i="34"/>
  <c r="O2104" i="34"/>
  <c r="O2105" i="34"/>
  <c r="O2106" i="34"/>
  <c r="O2107" i="34"/>
  <c r="O2108" i="34"/>
  <c r="O2109" i="34"/>
  <c r="O2110" i="34"/>
  <c r="O2111" i="34"/>
  <c r="O2112" i="34"/>
  <c r="O2113" i="34"/>
  <c r="O2114" i="34"/>
  <c r="O2115" i="34"/>
  <c r="O2116" i="34"/>
  <c r="O2117" i="34"/>
  <c r="O2118" i="34"/>
  <c r="O2119" i="34"/>
  <c r="O2120" i="34"/>
  <c r="O2121" i="34"/>
  <c r="O2122" i="34"/>
  <c r="O2123" i="34"/>
  <c r="O2124" i="34"/>
  <c r="O2125" i="34"/>
  <c r="O2126" i="34"/>
  <c r="O2127" i="34"/>
  <c r="O2128" i="34"/>
  <c r="O2129" i="34"/>
  <c r="O2130" i="34"/>
  <c r="O2131" i="34"/>
  <c r="O2132" i="34"/>
  <c r="O2133" i="34"/>
  <c r="O2134" i="34"/>
  <c r="O2135" i="34"/>
  <c r="O2136" i="34"/>
  <c r="O2137" i="34"/>
  <c r="O2138" i="34"/>
  <c r="O2139" i="34"/>
  <c r="O2140" i="34"/>
  <c r="O2141" i="34"/>
  <c r="O2142" i="34"/>
  <c r="O2143" i="34"/>
  <c r="O2144" i="34"/>
  <c r="O2145" i="34"/>
  <c r="O2146" i="34"/>
  <c r="O2147" i="34"/>
  <c r="O2148" i="34"/>
  <c r="O2149" i="34"/>
  <c r="O2150" i="34"/>
  <c r="O2151" i="34"/>
  <c r="O2152" i="34"/>
  <c r="O2153" i="34"/>
  <c r="O2154" i="34"/>
  <c r="O2155" i="34"/>
  <c r="O2156" i="34"/>
  <c r="O2157" i="34"/>
  <c r="O2158" i="34"/>
  <c r="O2159" i="34"/>
  <c r="O2160" i="34"/>
  <c r="O2161" i="34"/>
  <c r="O2162" i="34"/>
  <c r="O2163" i="34"/>
  <c r="O2164" i="34"/>
  <c r="O2165" i="34"/>
  <c r="O2166" i="34"/>
  <c r="O2167" i="34"/>
  <c r="O2168" i="34"/>
  <c r="O2169" i="34"/>
  <c r="O2170" i="34"/>
  <c r="O2171" i="34"/>
  <c r="O2172" i="34"/>
  <c r="O2173" i="34"/>
  <c r="O2174" i="34"/>
  <c r="O2175" i="34"/>
  <c r="O2176" i="34"/>
  <c r="O2177" i="34"/>
  <c r="O2178" i="34"/>
  <c r="O2179" i="34"/>
  <c r="O2180" i="34"/>
  <c r="O2181" i="34"/>
  <c r="O2182" i="34"/>
  <c r="O2183" i="34"/>
  <c r="O2184" i="34"/>
  <c r="O2185" i="34"/>
  <c r="O2186" i="34"/>
  <c r="O2187" i="34"/>
  <c r="O2188" i="34"/>
  <c r="O2189" i="34"/>
  <c r="O2190" i="34"/>
  <c r="O2191" i="34"/>
  <c r="O2192" i="34"/>
  <c r="O2193" i="34"/>
  <c r="O2194" i="34"/>
  <c r="O2195" i="34"/>
  <c r="O2196" i="34"/>
  <c r="O2197" i="34"/>
  <c r="O2198" i="34"/>
  <c r="O2199" i="34"/>
  <c r="O2200" i="34"/>
  <c r="O2201" i="34"/>
  <c r="O2202" i="34"/>
  <c r="O2203" i="34"/>
  <c r="O2204" i="34"/>
  <c r="O2205" i="34"/>
  <c r="O2206" i="34"/>
  <c r="O2207" i="34"/>
  <c r="O2208" i="34"/>
  <c r="O2209" i="34"/>
  <c r="O2210" i="34"/>
  <c r="O2211" i="34"/>
  <c r="O2212" i="34"/>
  <c r="O2213" i="34"/>
  <c r="O2214" i="34"/>
  <c r="O2215" i="34"/>
  <c r="O2216" i="34"/>
  <c r="O2217" i="34"/>
  <c r="O2218" i="34"/>
  <c r="O2219" i="34"/>
  <c r="O2220" i="34"/>
  <c r="O2221" i="34"/>
  <c r="O2222" i="34"/>
  <c r="O2223" i="34"/>
  <c r="O2224" i="34"/>
  <c r="O2225" i="34"/>
  <c r="O2226" i="34"/>
  <c r="O2227" i="34"/>
  <c r="O2228" i="34"/>
  <c r="O2229" i="34"/>
  <c r="O2230" i="34"/>
  <c r="O2231" i="34"/>
  <c r="O2232" i="34"/>
  <c r="O2233" i="34"/>
  <c r="O2234" i="34"/>
  <c r="O2235" i="34"/>
  <c r="O2236" i="34"/>
  <c r="O2237" i="34"/>
  <c r="O2238" i="34"/>
  <c r="O2239" i="34"/>
  <c r="O2240" i="34"/>
  <c r="O2241" i="34"/>
  <c r="O2242" i="34"/>
  <c r="O2243" i="34"/>
  <c r="O2244" i="34"/>
  <c r="O2245" i="34"/>
  <c r="O2246" i="34"/>
  <c r="O2247" i="34"/>
  <c r="O2248" i="34"/>
  <c r="O2249" i="34"/>
  <c r="O2250" i="34"/>
  <c r="O2251" i="34"/>
  <c r="O2252" i="34"/>
  <c r="O2253" i="34"/>
  <c r="O2254" i="34"/>
  <c r="O2255" i="34"/>
  <c r="O2256" i="34"/>
  <c r="O2257" i="34"/>
  <c r="O2258" i="34"/>
  <c r="O2259" i="34"/>
  <c r="O2260" i="34"/>
  <c r="O2261" i="34"/>
  <c r="O2262" i="34"/>
  <c r="O2263" i="34"/>
  <c r="O2264" i="34"/>
  <c r="O2265" i="34"/>
  <c r="O2266" i="34"/>
  <c r="O2267" i="34"/>
  <c r="O2268" i="34"/>
  <c r="O2269" i="34"/>
  <c r="O2270" i="34"/>
  <c r="O2271" i="34"/>
  <c r="O2272" i="34"/>
  <c r="O2273" i="34"/>
  <c r="O2274" i="34"/>
  <c r="O2275" i="34"/>
  <c r="O2276" i="34"/>
  <c r="O2277" i="34"/>
  <c r="O2278" i="34"/>
  <c r="O2279" i="34"/>
  <c r="O2280" i="34"/>
  <c r="O2281" i="34"/>
  <c r="O2282" i="34"/>
  <c r="O2283" i="34"/>
  <c r="O2284" i="34"/>
  <c r="O2285" i="34"/>
  <c r="O2286" i="34"/>
  <c r="O2287" i="34"/>
  <c r="O2288" i="34"/>
  <c r="O2289" i="34"/>
  <c r="O2290" i="34"/>
  <c r="O2291" i="34"/>
  <c r="O2292" i="34"/>
  <c r="O2293" i="34"/>
  <c r="O2294" i="34"/>
  <c r="O2295" i="34"/>
  <c r="O2296" i="34"/>
  <c r="O2297" i="34"/>
  <c r="O2298" i="34"/>
  <c r="O2299" i="34"/>
  <c r="O2300" i="34"/>
  <c r="O2301" i="34"/>
  <c r="O2302" i="34"/>
  <c r="O2303" i="34"/>
  <c r="O2304" i="34"/>
  <c r="O2305" i="34"/>
  <c r="O2306" i="34"/>
  <c r="O2307" i="34"/>
  <c r="O2308" i="34"/>
  <c r="O2309" i="34"/>
  <c r="O2310" i="34"/>
  <c r="O2311" i="34"/>
  <c r="O2312" i="34"/>
  <c r="O2313" i="34"/>
  <c r="O2314" i="34"/>
  <c r="O2315" i="34"/>
  <c r="O2316" i="34"/>
  <c r="O2317" i="34"/>
  <c r="O2318" i="34"/>
  <c r="O2319" i="34"/>
  <c r="O2320" i="34"/>
  <c r="O2321" i="34"/>
  <c r="O2322" i="34"/>
  <c r="O2323" i="34"/>
  <c r="O2324" i="34"/>
  <c r="O2325" i="34"/>
  <c r="O2326" i="34"/>
  <c r="O2327" i="34"/>
  <c r="O2328" i="34"/>
  <c r="O2329" i="34"/>
  <c r="O2330" i="34"/>
  <c r="O2331" i="34"/>
  <c r="O2332" i="34"/>
  <c r="O2333" i="34"/>
  <c r="O2334" i="34"/>
  <c r="O2335" i="34"/>
  <c r="O2336" i="34"/>
  <c r="O2337" i="34"/>
  <c r="O2338" i="34"/>
  <c r="O2339" i="34"/>
  <c r="O2340" i="34"/>
  <c r="O2341" i="34"/>
  <c r="O2342" i="34"/>
  <c r="O2343" i="34"/>
  <c r="O2344" i="34"/>
  <c r="O2345" i="34"/>
  <c r="O2346" i="34"/>
  <c r="O2347" i="34"/>
  <c r="O2348" i="34"/>
  <c r="O2349" i="34"/>
  <c r="O2350" i="34"/>
  <c r="O2351" i="34"/>
  <c r="O2352" i="34"/>
  <c r="O2353" i="34"/>
  <c r="O2354" i="34"/>
  <c r="O2355" i="34"/>
  <c r="O2356" i="34"/>
  <c r="O2357" i="34"/>
  <c r="O2358" i="34"/>
  <c r="O2359" i="34"/>
  <c r="O2360" i="34"/>
  <c r="O2361" i="34"/>
  <c r="O2362" i="34"/>
  <c r="O2363" i="34"/>
  <c r="O2364" i="34"/>
  <c r="O2365" i="34"/>
  <c r="O2366" i="34"/>
  <c r="O2367" i="34"/>
  <c r="O2368" i="34"/>
  <c r="O2369" i="34"/>
  <c r="O2370" i="34"/>
  <c r="O2371" i="34"/>
  <c r="O2372" i="34"/>
  <c r="O2373" i="34"/>
  <c r="O2374" i="34"/>
  <c r="O2375" i="34"/>
  <c r="O2376" i="34"/>
  <c r="O2377" i="34"/>
  <c r="O2378" i="34"/>
  <c r="O2379" i="34"/>
  <c r="O2380" i="34"/>
  <c r="O2381" i="34"/>
  <c r="O2382" i="34"/>
  <c r="O2383" i="34"/>
  <c r="O2384" i="34"/>
  <c r="O2385" i="34"/>
  <c r="O2386" i="34"/>
  <c r="O2387" i="34"/>
  <c r="O2388" i="34"/>
  <c r="O2389" i="34"/>
  <c r="O2390" i="34"/>
  <c r="O2391" i="34"/>
  <c r="O2392" i="34"/>
  <c r="O2393" i="34"/>
  <c r="O2394" i="34"/>
  <c r="O2395" i="34"/>
  <c r="O2396" i="34"/>
  <c r="O2397" i="34"/>
  <c r="O2398" i="34"/>
  <c r="O2399" i="34"/>
  <c r="O2400" i="34"/>
  <c r="O2401" i="34"/>
  <c r="O2402" i="34"/>
  <c r="O2403" i="34"/>
  <c r="O2404" i="34"/>
  <c r="O2405" i="34"/>
  <c r="O2406" i="34"/>
  <c r="O2407" i="34"/>
  <c r="O2408" i="34"/>
  <c r="O2409" i="34"/>
  <c r="O2410" i="34"/>
  <c r="O2411" i="34"/>
  <c r="O2412" i="34"/>
  <c r="O2413" i="34"/>
  <c r="O2414" i="34"/>
  <c r="O2415" i="34"/>
  <c r="O2416" i="34"/>
  <c r="O2417" i="34"/>
  <c r="O2418" i="34"/>
  <c r="O2419" i="34"/>
  <c r="O2420" i="34"/>
  <c r="O2421" i="34"/>
  <c r="O2422" i="34"/>
  <c r="O2423" i="34"/>
  <c r="O2424" i="34"/>
  <c r="O2425" i="34"/>
  <c r="O2426" i="34"/>
  <c r="O2427" i="34"/>
  <c r="O2428" i="34"/>
  <c r="O2429" i="34"/>
  <c r="O2430" i="34"/>
  <c r="O2431" i="34"/>
  <c r="O2432" i="34"/>
  <c r="O2433" i="34"/>
  <c r="O2434" i="34"/>
  <c r="O2435" i="34"/>
  <c r="O2436" i="34"/>
  <c r="O2437" i="34"/>
  <c r="O2438" i="34"/>
  <c r="O2439" i="34"/>
  <c r="O2440" i="34"/>
  <c r="O2441" i="34"/>
  <c r="O2442" i="34"/>
  <c r="O2443" i="34"/>
  <c r="O2444" i="34"/>
  <c r="O2445" i="34"/>
  <c r="O2446" i="34"/>
  <c r="O2447" i="34"/>
  <c r="O2448" i="34"/>
  <c r="O2449" i="34"/>
  <c r="O2450" i="34"/>
  <c r="O2451" i="34"/>
  <c r="O2452" i="34"/>
  <c r="O2453" i="34"/>
  <c r="O2454" i="34"/>
  <c r="O2455" i="34"/>
  <c r="O2456" i="34"/>
  <c r="O2457" i="34"/>
  <c r="O2458" i="34"/>
  <c r="O2459" i="34"/>
  <c r="O2460" i="34"/>
  <c r="O2461" i="34"/>
  <c r="O2462" i="34"/>
  <c r="O2463" i="34"/>
  <c r="O2464" i="34"/>
  <c r="O2465" i="34"/>
  <c r="O2466" i="34"/>
  <c r="O2467" i="34"/>
  <c r="O2468" i="34"/>
  <c r="O2469" i="34"/>
  <c r="O2470" i="34"/>
  <c r="O2471" i="34"/>
  <c r="O2472" i="34"/>
  <c r="O2473" i="34"/>
  <c r="O2474" i="34"/>
  <c r="O2475" i="34"/>
  <c r="O2476" i="34"/>
  <c r="O2477" i="34"/>
  <c r="O2478" i="34"/>
  <c r="O2479" i="34"/>
  <c r="O2480" i="34"/>
  <c r="O2481" i="34"/>
  <c r="O2482" i="34"/>
  <c r="O2483" i="34"/>
  <c r="O2484" i="34"/>
  <c r="O2485" i="34"/>
  <c r="O2486" i="34"/>
  <c r="O2487" i="34"/>
  <c r="O2488" i="34"/>
  <c r="O2489" i="34"/>
  <c r="O2490" i="34"/>
  <c r="O2491" i="34"/>
  <c r="O2492" i="34"/>
  <c r="O2493" i="34"/>
  <c r="O2494" i="34"/>
  <c r="O2495" i="34"/>
  <c r="O2496" i="34"/>
  <c r="O2497" i="34"/>
  <c r="O2498" i="34"/>
  <c r="O2499" i="34"/>
  <c r="O2500" i="34"/>
  <c r="O2501" i="34"/>
  <c r="O2502" i="34"/>
  <c r="O2503" i="34"/>
  <c r="O2504" i="34"/>
  <c r="O2505" i="34"/>
  <c r="O2506" i="34"/>
  <c r="O2507" i="34"/>
  <c r="O2508" i="34"/>
  <c r="O2509" i="34"/>
  <c r="O2510" i="34"/>
  <c r="O2511" i="34"/>
  <c r="O2512" i="34"/>
  <c r="O2513" i="34"/>
  <c r="O2514" i="34"/>
  <c r="O2515" i="34"/>
  <c r="O2516" i="34"/>
  <c r="O2517" i="34"/>
  <c r="O2518" i="34"/>
  <c r="O2519" i="34"/>
  <c r="O2520" i="34"/>
  <c r="O2521" i="34"/>
  <c r="O2522" i="34"/>
  <c r="O2523" i="34"/>
  <c r="O2524" i="34"/>
  <c r="O2525" i="34"/>
  <c r="O2526" i="34"/>
  <c r="O2527" i="34"/>
  <c r="O2528" i="34"/>
  <c r="O2529" i="34"/>
  <c r="O2530" i="34"/>
  <c r="O2531" i="34"/>
  <c r="O2532" i="34"/>
  <c r="O2533" i="34"/>
  <c r="O2534" i="34"/>
  <c r="O2535" i="34"/>
  <c r="O2536" i="34"/>
  <c r="O2537" i="34"/>
  <c r="O2538" i="34"/>
  <c r="O2539" i="34"/>
  <c r="O2540" i="34"/>
  <c r="O2541" i="34"/>
  <c r="O2542" i="34"/>
  <c r="O2543" i="34"/>
  <c r="O2544" i="34"/>
  <c r="O2545" i="34"/>
  <c r="O2546" i="34"/>
  <c r="O2547" i="34"/>
  <c r="O2548" i="34"/>
  <c r="O2549" i="34"/>
  <c r="O2550" i="34"/>
  <c r="O2551" i="34"/>
  <c r="O2552" i="34"/>
  <c r="O2553" i="34"/>
  <c r="O2554" i="34"/>
  <c r="O2555" i="34"/>
  <c r="O2556" i="34"/>
  <c r="O2557" i="34"/>
  <c r="O2558" i="34"/>
  <c r="O2559" i="34"/>
  <c r="O2560" i="34"/>
  <c r="O2561" i="34"/>
  <c r="O2562" i="34"/>
  <c r="O2563" i="34"/>
  <c r="O2564" i="34"/>
  <c r="O2565" i="34"/>
  <c r="O2566" i="34"/>
  <c r="O2567" i="34"/>
  <c r="O2568" i="34"/>
  <c r="O2569" i="34"/>
  <c r="O2570" i="34"/>
  <c r="O2571" i="34"/>
  <c r="O2572" i="34"/>
  <c r="O2573" i="34"/>
  <c r="O2574" i="34"/>
  <c r="O2575" i="34"/>
  <c r="O2576" i="34"/>
  <c r="O2577" i="34"/>
  <c r="O2578" i="34"/>
  <c r="O2579" i="34"/>
  <c r="O2580" i="34"/>
  <c r="O2581" i="34"/>
  <c r="O2582" i="34"/>
  <c r="O2583" i="34"/>
  <c r="O2584" i="34"/>
  <c r="O2585" i="34"/>
  <c r="O2586" i="34"/>
  <c r="O2587" i="34"/>
  <c r="O2588" i="34"/>
  <c r="O2589" i="34"/>
  <c r="O2590" i="34"/>
  <c r="O2591" i="34"/>
  <c r="O2592" i="34"/>
  <c r="O2593" i="34"/>
  <c r="O2594" i="34"/>
  <c r="O2595" i="34"/>
  <c r="O2596" i="34"/>
  <c r="O2597" i="34"/>
  <c r="O2598" i="34"/>
  <c r="O2599" i="34"/>
  <c r="O2600" i="34"/>
  <c r="O2601" i="34"/>
  <c r="O2602" i="34"/>
  <c r="O2603" i="34"/>
  <c r="O2604" i="34"/>
  <c r="O2605" i="34"/>
  <c r="O2606" i="34"/>
  <c r="O2607" i="34"/>
  <c r="O2608" i="34"/>
  <c r="O2609" i="34"/>
  <c r="O2610" i="34"/>
  <c r="O2611" i="34"/>
  <c r="O2612" i="34"/>
  <c r="O2613" i="34"/>
  <c r="O2614" i="34"/>
  <c r="O2615" i="34"/>
  <c r="O2616" i="34"/>
  <c r="O2617" i="34"/>
  <c r="O2618" i="34"/>
  <c r="O2619" i="34"/>
  <c r="O2620" i="34"/>
  <c r="O2621" i="34"/>
  <c r="O2622" i="34"/>
  <c r="O2623" i="34"/>
  <c r="O2624" i="34"/>
  <c r="O2625" i="34"/>
  <c r="O2626" i="34"/>
  <c r="O2627" i="34"/>
  <c r="O2628" i="34"/>
  <c r="O2629" i="34"/>
  <c r="O2630" i="34"/>
  <c r="O2631" i="34"/>
  <c r="O2632" i="34"/>
  <c r="O2633" i="34"/>
  <c r="O2634" i="34"/>
  <c r="O2635" i="34"/>
  <c r="O2636" i="34"/>
  <c r="O2637" i="34"/>
  <c r="O2638" i="34"/>
  <c r="O2639" i="34"/>
  <c r="O2640" i="34"/>
  <c r="O2641" i="34"/>
  <c r="O2642" i="34"/>
  <c r="O2643" i="34"/>
  <c r="O2644" i="34"/>
  <c r="O2645" i="34"/>
  <c r="O2646" i="34"/>
  <c r="O2647" i="34"/>
  <c r="O2648" i="34"/>
  <c r="O2649" i="34"/>
  <c r="O2650" i="34"/>
  <c r="O2651" i="34"/>
  <c r="O2652" i="34"/>
  <c r="O2653" i="34"/>
  <c r="O2654" i="34"/>
  <c r="O2655" i="34"/>
  <c r="O2656" i="34"/>
  <c r="O2657" i="34"/>
  <c r="O2658" i="34"/>
  <c r="O2659" i="34"/>
  <c r="O2660" i="34"/>
  <c r="O2661" i="34"/>
  <c r="O2662" i="34"/>
  <c r="O2663" i="34"/>
  <c r="O2664" i="34"/>
  <c r="O2665" i="34"/>
  <c r="O2666" i="34"/>
  <c r="O2667" i="34"/>
  <c r="O2668" i="34"/>
  <c r="O2669" i="34"/>
  <c r="O2670" i="34"/>
  <c r="O2671" i="34"/>
  <c r="O2672" i="34"/>
  <c r="O2673" i="34"/>
  <c r="O2674" i="34"/>
  <c r="O2675" i="34"/>
  <c r="O2676" i="34"/>
  <c r="O2677" i="34"/>
  <c r="O2678" i="34"/>
  <c r="O2679" i="34"/>
  <c r="O2680" i="34"/>
  <c r="O2681" i="34"/>
  <c r="O2682" i="34"/>
  <c r="O2683" i="34"/>
  <c r="O2684" i="34"/>
  <c r="O2685" i="34"/>
  <c r="O2686" i="34"/>
  <c r="O2687" i="34"/>
  <c r="O2688" i="34"/>
  <c r="O2689" i="34"/>
  <c r="O2690" i="34"/>
  <c r="O2691" i="34"/>
  <c r="O2692" i="34"/>
  <c r="O2693" i="34"/>
  <c r="O2694" i="34"/>
  <c r="O2695" i="34"/>
  <c r="O2696" i="34"/>
  <c r="O2697" i="34"/>
  <c r="O2698" i="34"/>
  <c r="O2699" i="34"/>
  <c r="O2700" i="34"/>
  <c r="O2701" i="34"/>
  <c r="O2702" i="34"/>
  <c r="O2703" i="34"/>
  <c r="O2704" i="34"/>
  <c r="O2705" i="34"/>
  <c r="O2706" i="34"/>
  <c r="O2707" i="34"/>
  <c r="O2708" i="34"/>
  <c r="O2709" i="34"/>
  <c r="O2710" i="34"/>
  <c r="O2711" i="34"/>
  <c r="O2712" i="34"/>
  <c r="O2713" i="34"/>
  <c r="O2714" i="34"/>
  <c r="O2715" i="34"/>
  <c r="O2716" i="34"/>
  <c r="O2717" i="34"/>
  <c r="O2718" i="34"/>
  <c r="O2719" i="34"/>
  <c r="O2720" i="34"/>
  <c r="O2721" i="34"/>
  <c r="O2722" i="34"/>
  <c r="O2723" i="34"/>
  <c r="O2724" i="34"/>
  <c r="O2725" i="34"/>
  <c r="O2726" i="34"/>
  <c r="O2727" i="34"/>
  <c r="O2728" i="34"/>
  <c r="O2729" i="34"/>
  <c r="O2730" i="34"/>
  <c r="O2731" i="34"/>
  <c r="O2732" i="34"/>
  <c r="O2733" i="34"/>
  <c r="O2734" i="34"/>
  <c r="O2735" i="34"/>
  <c r="O2736" i="34"/>
  <c r="O2737" i="34"/>
  <c r="O2738" i="34"/>
  <c r="O2739" i="34"/>
  <c r="O2740" i="34"/>
  <c r="O2741" i="34"/>
  <c r="O2742" i="34"/>
  <c r="O2743" i="34"/>
  <c r="O2744" i="34"/>
  <c r="O2745" i="34"/>
  <c r="O2746" i="34"/>
  <c r="O2747" i="34"/>
  <c r="O2748" i="34"/>
  <c r="O2749" i="34"/>
  <c r="O2750" i="34"/>
  <c r="O2751" i="34"/>
  <c r="O2752" i="34"/>
  <c r="O2753" i="34"/>
  <c r="O2754" i="34"/>
  <c r="O2755" i="34"/>
  <c r="O2756" i="34"/>
  <c r="O2757" i="34"/>
  <c r="O2758" i="34"/>
  <c r="O2759" i="34"/>
  <c r="O2760" i="34"/>
  <c r="O2761" i="34"/>
  <c r="O2762" i="34"/>
  <c r="O2763" i="34"/>
  <c r="O2764" i="34"/>
  <c r="O2765" i="34"/>
  <c r="O2766" i="34"/>
  <c r="O2767" i="34"/>
  <c r="O2768" i="34"/>
  <c r="O2769" i="34"/>
  <c r="O2770" i="34"/>
  <c r="O2771" i="34"/>
  <c r="O2772" i="34"/>
  <c r="O2773" i="34"/>
  <c r="O2774" i="34"/>
  <c r="O2775" i="34"/>
  <c r="O2776" i="34"/>
  <c r="O2777" i="34"/>
  <c r="O2778" i="34"/>
  <c r="O2779" i="34"/>
  <c r="O2780" i="34"/>
  <c r="O2781" i="34"/>
  <c r="O2782" i="34"/>
  <c r="O2783" i="34"/>
  <c r="O2784" i="34"/>
  <c r="O2785" i="34"/>
  <c r="O2786" i="34"/>
  <c r="O2787" i="34"/>
  <c r="O2788" i="34"/>
  <c r="O2789" i="34"/>
  <c r="O2790" i="34"/>
  <c r="O2791" i="34"/>
  <c r="O2792" i="34"/>
  <c r="O2793" i="34"/>
  <c r="O2794" i="34"/>
  <c r="O2795" i="34"/>
  <c r="O2796" i="34"/>
  <c r="O2797" i="34"/>
  <c r="O2798" i="34"/>
  <c r="O2799" i="34"/>
  <c r="O2800" i="34"/>
  <c r="O2801" i="34"/>
  <c r="O2802" i="34"/>
  <c r="O2803" i="34"/>
  <c r="O2804" i="34"/>
  <c r="O2805" i="34"/>
  <c r="O2806" i="34"/>
  <c r="O2807" i="34"/>
  <c r="O2808" i="34"/>
  <c r="O2809" i="34"/>
  <c r="O2810" i="34"/>
  <c r="O2811" i="34"/>
  <c r="O2812" i="34"/>
  <c r="O2813" i="34"/>
  <c r="O2814" i="34"/>
  <c r="O2815" i="34"/>
  <c r="O2816" i="34"/>
  <c r="O2817" i="34"/>
  <c r="O2818" i="34"/>
  <c r="O2819" i="34"/>
  <c r="O2820" i="34"/>
  <c r="O2821" i="34"/>
  <c r="O2822" i="34"/>
  <c r="O2823" i="34"/>
  <c r="O2824" i="34"/>
  <c r="O2825" i="34"/>
  <c r="O2826" i="34"/>
  <c r="O2827" i="34"/>
  <c r="O2828" i="34"/>
  <c r="O2829" i="34"/>
  <c r="O2830" i="34"/>
  <c r="O2831" i="34"/>
  <c r="O2832" i="34"/>
  <c r="O2833" i="34"/>
  <c r="O2834" i="34"/>
  <c r="O2835" i="34"/>
  <c r="O2836" i="34"/>
  <c r="O2837" i="34"/>
  <c r="O2838" i="34"/>
  <c r="O2839" i="34"/>
  <c r="O2840" i="34"/>
  <c r="O2841" i="34"/>
  <c r="O2842" i="34"/>
  <c r="O2843" i="34"/>
  <c r="O2844" i="34"/>
  <c r="O2845" i="34"/>
  <c r="O2846" i="34"/>
  <c r="O2847" i="34"/>
  <c r="O2848" i="34"/>
  <c r="O2849" i="34"/>
  <c r="O2850" i="34"/>
  <c r="O2851" i="34"/>
  <c r="O2852" i="34"/>
  <c r="O2853" i="34"/>
  <c r="O2854" i="34"/>
  <c r="O2855" i="34"/>
  <c r="O2856" i="34"/>
  <c r="O2857" i="34"/>
  <c r="O2858" i="34"/>
  <c r="O2859" i="34"/>
  <c r="O2860" i="34"/>
  <c r="O2861" i="34"/>
  <c r="O2862" i="34"/>
  <c r="O2863" i="34"/>
  <c r="O2864" i="34"/>
  <c r="O2865" i="34"/>
  <c r="O2866" i="34"/>
  <c r="O2867" i="34"/>
  <c r="O2868" i="34"/>
  <c r="O2869" i="34"/>
  <c r="O2870" i="34"/>
  <c r="O2871" i="34"/>
  <c r="O2872" i="34"/>
  <c r="O2873" i="34"/>
  <c r="O2874" i="34"/>
  <c r="O2875" i="34"/>
  <c r="O2876" i="34"/>
  <c r="O2877" i="34"/>
  <c r="O2878" i="34"/>
  <c r="O2879" i="34"/>
  <c r="O2880" i="34"/>
  <c r="O2881" i="34"/>
  <c r="O2882" i="34"/>
  <c r="O2883" i="34"/>
  <c r="O2884" i="34"/>
  <c r="O2885" i="34"/>
  <c r="O2886" i="34"/>
  <c r="O2887" i="34"/>
  <c r="O2888" i="34"/>
  <c r="O2889" i="34"/>
  <c r="O2890" i="34"/>
  <c r="O2891" i="34"/>
  <c r="O2892" i="34"/>
  <c r="O2893" i="34"/>
  <c r="O2894" i="34"/>
  <c r="O2895" i="34"/>
  <c r="O2896" i="34"/>
  <c r="O2897" i="34"/>
  <c r="O2898" i="34"/>
  <c r="O2899" i="34"/>
  <c r="O2900" i="34"/>
  <c r="O2901" i="34"/>
  <c r="O2902" i="34"/>
  <c r="O2903" i="34"/>
  <c r="O2904" i="34"/>
  <c r="O2905" i="34"/>
  <c r="O2906" i="34"/>
  <c r="O2907" i="34"/>
  <c r="O2908" i="34"/>
  <c r="O2909" i="34"/>
  <c r="O2910" i="34"/>
  <c r="O2911" i="34"/>
  <c r="O2912" i="34"/>
  <c r="O2913" i="34"/>
  <c r="O2914" i="34"/>
  <c r="O2915" i="34"/>
  <c r="O2916" i="34"/>
  <c r="O2917" i="34"/>
  <c r="O2918" i="34"/>
  <c r="O2919" i="34"/>
  <c r="O2920" i="34"/>
  <c r="O2921" i="34"/>
  <c r="O2922" i="34"/>
  <c r="O2923" i="34"/>
  <c r="O2924" i="34"/>
  <c r="O2925" i="34"/>
  <c r="O2926" i="34"/>
  <c r="O2927" i="34"/>
  <c r="O2928" i="34"/>
  <c r="O2929" i="34"/>
  <c r="O2930" i="34"/>
  <c r="O2931" i="34"/>
  <c r="O2932" i="34"/>
  <c r="O2933" i="34"/>
  <c r="O2934" i="34"/>
  <c r="O2935" i="34"/>
  <c r="O2936" i="34"/>
  <c r="O2937" i="34"/>
  <c r="O2938" i="34"/>
  <c r="O2939" i="34"/>
  <c r="O2940" i="34"/>
  <c r="O2941" i="34"/>
  <c r="O2942" i="34"/>
  <c r="O2943" i="34"/>
  <c r="O2944" i="34"/>
  <c r="O2945" i="34"/>
  <c r="O2946" i="34"/>
  <c r="O2947" i="34"/>
  <c r="O2948" i="34"/>
  <c r="O2949" i="34"/>
  <c r="O2950" i="34"/>
  <c r="O2951" i="34"/>
  <c r="O2952" i="34"/>
  <c r="O2953" i="34"/>
  <c r="O2954" i="34"/>
  <c r="O2955" i="34"/>
  <c r="O2956" i="34"/>
  <c r="O2957" i="34"/>
  <c r="O2958" i="34"/>
  <c r="O2959" i="34"/>
  <c r="O2960" i="34"/>
  <c r="O2961" i="34"/>
  <c r="O2962" i="34"/>
  <c r="O2963" i="34"/>
  <c r="O2964" i="34"/>
  <c r="O2965" i="34"/>
  <c r="O2966" i="34"/>
  <c r="O2967" i="34"/>
  <c r="O2968" i="34"/>
  <c r="O2969" i="34"/>
  <c r="O2970" i="34"/>
  <c r="O2971" i="34"/>
  <c r="O2972" i="34"/>
  <c r="O2973" i="34"/>
  <c r="O2974" i="34"/>
  <c r="O2975" i="34"/>
  <c r="O2976" i="34"/>
  <c r="O2977" i="34"/>
  <c r="O2978" i="34"/>
  <c r="O2979" i="34"/>
  <c r="O2980" i="34"/>
  <c r="O2981" i="34"/>
  <c r="O2982" i="34"/>
  <c r="O2983" i="34"/>
  <c r="O2984" i="34"/>
  <c r="O2985" i="34"/>
  <c r="O2986" i="34"/>
  <c r="O2987" i="34"/>
  <c r="O2988" i="34"/>
  <c r="O2989" i="34"/>
  <c r="O2990" i="34"/>
  <c r="O2991" i="34"/>
  <c r="O2992" i="34"/>
  <c r="O2993" i="34"/>
  <c r="O2994" i="34"/>
  <c r="O2995" i="34"/>
  <c r="O2996" i="34"/>
  <c r="O2997" i="34"/>
  <c r="O2998" i="34"/>
  <c r="O2999" i="34"/>
  <c r="O3000" i="34"/>
  <c r="O3001" i="34"/>
  <c r="O3002" i="34"/>
  <c r="O3003" i="34"/>
  <c r="O3004" i="34"/>
  <c r="O3005" i="34"/>
  <c r="O3006" i="34"/>
  <c r="O3007" i="34"/>
  <c r="O3008" i="34"/>
  <c r="O3009" i="34"/>
  <c r="O3010" i="34"/>
  <c r="O3011" i="34"/>
  <c r="O3012" i="34"/>
  <c r="O3013" i="34"/>
  <c r="O3014" i="34"/>
  <c r="O3015" i="34"/>
  <c r="O3016" i="34"/>
  <c r="O3017" i="34"/>
  <c r="O3018" i="34"/>
  <c r="O3019" i="34"/>
  <c r="O3020" i="34"/>
  <c r="O3021" i="34"/>
  <c r="O3022" i="34"/>
  <c r="O3023" i="34"/>
  <c r="O3024" i="34"/>
  <c r="O3025" i="34"/>
  <c r="O3026" i="34"/>
  <c r="O3027" i="34"/>
  <c r="O3028" i="34"/>
  <c r="O3029" i="34"/>
  <c r="O3030" i="34"/>
  <c r="O3031" i="34"/>
  <c r="O3032" i="34"/>
  <c r="O3033" i="34"/>
  <c r="O3034" i="34"/>
  <c r="O3035" i="34"/>
  <c r="O3036" i="34"/>
  <c r="O3037" i="34"/>
  <c r="O3038" i="34"/>
  <c r="O3039" i="34"/>
  <c r="O3040" i="34"/>
  <c r="O3041" i="34"/>
  <c r="O3042" i="34"/>
  <c r="O3043" i="34"/>
  <c r="O3044" i="34"/>
  <c r="O3045" i="34"/>
  <c r="O3046" i="34"/>
  <c r="O3047" i="34"/>
  <c r="O3048" i="34"/>
  <c r="O3049" i="34"/>
  <c r="O3050" i="34"/>
  <c r="O3051" i="34"/>
  <c r="O3052" i="34"/>
  <c r="O3053" i="34"/>
  <c r="O3054" i="34"/>
  <c r="O3055" i="34"/>
  <c r="O3056" i="34"/>
  <c r="O3057" i="34"/>
  <c r="O3058" i="34"/>
  <c r="O3059" i="34"/>
  <c r="O3060" i="34"/>
  <c r="O3061" i="34"/>
  <c r="O3062" i="34"/>
  <c r="O3063" i="34"/>
  <c r="O3064" i="34"/>
  <c r="O3065" i="34"/>
  <c r="O3066" i="34"/>
  <c r="O3067" i="34"/>
  <c r="O3068" i="34"/>
  <c r="O3069" i="34"/>
  <c r="O3070" i="34"/>
  <c r="O3071" i="34"/>
  <c r="O3072" i="34"/>
  <c r="O3073" i="34"/>
  <c r="O3074" i="34"/>
  <c r="O3075" i="34"/>
  <c r="O3076" i="34"/>
  <c r="O3077" i="34"/>
  <c r="O3078" i="34"/>
  <c r="O3079" i="34"/>
  <c r="O3080" i="34"/>
  <c r="O3081" i="34"/>
  <c r="O3082" i="34"/>
  <c r="O3083" i="34"/>
  <c r="O3084" i="34"/>
  <c r="O3085" i="34"/>
  <c r="O3086" i="34"/>
  <c r="O3087" i="34"/>
  <c r="O3088" i="34"/>
  <c r="O3089" i="34"/>
  <c r="O3090" i="34"/>
  <c r="O3091" i="34"/>
  <c r="O3092" i="34"/>
  <c r="O3093" i="34"/>
  <c r="O3094" i="34"/>
  <c r="O3095" i="34"/>
  <c r="O3096" i="34"/>
  <c r="O3097" i="34"/>
  <c r="O3098" i="34"/>
  <c r="O3099" i="34"/>
  <c r="O3100" i="34"/>
  <c r="O3101" i="34"/>
  <c r="O3102" i="34"/>
  <c r="O3103" i="34"/>
  <c r="O3104" i="34"/>
  <c r="O3105" i="34"/>
  <c r="O3106" i="34"/>
  <c r="O3107" i="34"/>
  <c r="O3108" i="34"/>
  <c r="O3109" i="34"/>
  <c r="O3110" i="34"/>
  <c r="O3111" i="34"/>
  <c r="O3112" i="34"/>
  <c r="O3113" i="34"/>
  <c r="O3114" i="34"/>
  <c r="O3115" i="34"/>
  <c r="O3116" i="34"/>
  <c r="O3117" i="34"/>
  <c r="O3118" i="34"/>
  <c r="O3119" i="34"/>
  <c r="O3120" i="34"/>
  <c r="O3121" i="34"/>
  <c r="O3122" i="34"/>
  <c r="O3123" i="34"/>
  <c r="O3124" i="34"/>
  <c r="O3125" i="34"/>
  <c r="O3126" i="34"/>
  <c r="O3127" i="34"/>
  <c r="O3128" i="34"/>
  <c r="O3129" i="34"/>
  <c r="O3130" i="34"/>
  <c r="O3131" i="34"/>
  <c r="O3132" i="34"/>
  <c r="O3133" i="34"/>
  <c r="O3134" i="34"/>
  <c r="O3135" i="34"/>
  <c r="O3136" i="34"/>
  <c r="O3137" i="34"/>
  <c r="O3138" i="34"/>
  <c r="O3139" i="34"/>
  <c r="O3140" i="34"/>
  <c r="O3141" i="34"/>
  <c r="O3142" i="34"/>
  <c r="O3143" i="34"/>
  <c r="O3144" i="34"/>
  <c r="O3145" i="34"/>
  <c r="O3146" i="34"/>
  <c r="O3147" i="34"/>
  <c r="O3148" i="34"/>
  <c r="O3149" i="34"/>
  <c r="O3150" i="34"/>
  <c r="O3151" i="34"/>
  <c r="O3152" i="34"/>
  <c r="O3153" i="34"/>
  <c r="O3154" i="34"/>
  <c r="O3155" i="34"/>
  <c r="O3156" i="34"/>
  <c r="O3157" i="34"/>
  <c r="O3158" i="34"/>
  <c r="O3159" i="34"/>
  <c r="O3160" i="34"/>
  <c r="O3161" i="34"/>
  <c r="O3162" i="34"/>
  <c r="O3163" i="34"/>
  <c r="O3164" i="34"/>
  <c r="O3165" i="34"/>
  <c r="O3166" i="34"/>
  <c r="O3167" i="34"/>
  <c r="O3168" i="34"/>
  <c r="O3169" i="34"/>
  <c r="O3170" i="34"/>
  <c r="O3171" i="34"/>
  <c r="O3172" i="34"/>
  <c r="O3173" i="34"/>
  <c r="O3174" i="34"/>
  <c r="O3175" i="34"/>
  <c r="O3176" i="34"/>
  <c r="O3177" i="34"/>
  <c r="O3178" i="34"/>
  <c r="O3179" i="34"/>
  <c r="O3180" i="34"/>
  <c r="O3181" i="34"/>
  <c r="O3182" i="34"/>
  <c r="O3183" i="34"/>
  <c r="O3184" i="34"/>
  <c r="O3185" i="34"/>
  <c r="O3186" i="34"/>
  <c r="O3187" i="34"/>
  <c r="O3188" i="34"/>
  <c r="O3189" i="34"/>
  <c r="O3190" i="34"/>
  <c r="O3191" i="34"/>
  <c r="O3192" i="34"/>
  <c r="O3193" i="34"/>
  <c r="O3194" i="34"/>
  <c r="O3195" i="34"/>
  <c r="O3196" i="34"/>
  <c r="O3197" i="34"/>
  <c r="O3198" i="34"/>
  <c r="O3199" i="34"/>
  <c r="O3200" i="34"/>
  <c r="O3201" i="34"/>
  <c r="O3202" i="34"/>
  <c r="O3203" i="34"/>
  <c r="O3204" i="34"/>
  <c r="O3205" i="34"/>
  <c r="O3206" i="34"/>
  <c r="O3207" i="34"/>
  <c r="O3208" i="34"/>
  <c r="O3209" i="34"/>
  <c r="O3210" i="34"/>
  <c r="O3211" i="34"/>
  <c r="O3212" i="34"/>
  <c r="O3213" i="34"/>
  <c r="O3214" i="34"/>
  <c r="O3215" i="34"/>
  <c r="O3216" i="34"/>
  <c r="O3217" i="34"/>
  <c r="O3218" i="34"/>
  <c r="O3219" i="34"/>
  <c r="O3220" i="34"/>
  <c r="O3221" i="34"/>
  <c r="O3222" i="34"/>
  <c r="O3223" i="34"/>
  <c r="O3224" i="34"/>
  <c r="O3225" i="34"/>
  <c r="O3226" i="34"/>
  <c r="O3227" i="34"/>
  <c r="O3228" i="34"/>
  <c r="O3229" i="34"/>
  <c r="O3230" i="34"/>
  <c r="O3231" i="34"/>
  <c r="O3232" i="34"/>
  <c r="O3233" i="34"/>
  <c r="O3234" i="34"/>
  <c r="O3235" i="34"/>
  <c r="O3236" i="34"/>
  <c r="O3237" i="34"/>
  <c r="O3238" i="34"/>
  <c r="O3239" i="34"/>
  <c r="O3240" i="34"/>
  <c r="O3241" i="34"/>
  <c r="O3242" i="34"/>
  <c r="O3243" i="34"/>
  <c r="O3244" i="34"/>
  <c r="O3245" i="34"/>
  <c r="O3246" i="34"/>
  <c r="O3247" i="34"/>
  <c r="O3248" i="34"/>
  <c r="O3249" i="34"/>
  <c r="O3250" i="34"/>
  <c r="O3251" i="34"/>
  <c r="O3252" i="34"/>
  <c r="O3253" i="34"/>
  <c r="O3254" i="34"/>
  <c r="O3255" i="34"/>
  <c r="O3256" i="34"/>
  <c r="O3257" i="34"/>
  <c r="O3258" i="34"/>
  <c r="O3259" i="34"/>
  <c r="O3260" i="34"/>
  <c r="O3261" i="34"/>
  <c r="O3262" i="34"/>
  <c r="O3263" i="34"/>
  <c r="O3264" i="34"/>
  <c r="O3265" i="34"/>
  <c r="O3266" i="34"/>
  <c r="O3267" i="34"/>
  <c r="O3268" i="34"/>
  <c r="O3269" i="34"/>
  <c r="O3270" i="34"/>
  <c r="O3271" i="34"/>
  <c r="O3272" i="34"/>
  <c r="O3273" i="34"/>
  <c r="O3274" i="34"/>
  <c r="O3275" i="34"/>
  <c r="O3276" i="34"/>
  <c r="O3277" i="34"/>
  <c r="O3278" i="34"/>
  <c r="O3279" i="34"/>
  <c r="O3280" i="34"/>
  <c r="O3281" i="34"/>
  <c r="O3282" i="34"/>
  <c r="O3283" i="34"/>
  <c r="O3284" i="34"/>
  <c r="O3285" i="34"/>
  <c r="O3286" i="34"/>
  <c r="O3287" i="34"/>
  <c r="O3288" i="34"/>
  <c r="O3289" i="34"/>
  <c r="O3290" i="34"/>
  <c r="O3291" i="34"/>
  <c r="O3292" i="34"/>
  <c r="O3293" i="34"/>
  <c r="O3294" i="34"/>
  <c r="O3295" i="34"/>
  <c r="O3296" i="34"/>
  <c r="O3297" i="34"/>
  <c r="O3298" i="34"/>
  <c r="O3299" i="34"/>
  <c r="O3300" i="34"/>
  <c r="O3301" i="34"/>
  <c r="O3302" i="34"/>
  <c r="O3303" i="34"/>
  <c r="O3304" i="34"/>
  <c r="O3305" i="34"/>
  <c r="O3306" i="34"/>
  <c r="O3307" i="34"/>
  <c r="O3308" i="34"/>
  <c r="O3309" i="34"/>
  <c r="O3310" i="34"/>
  <c r="O3311" i="34"/>
  <c r="O3312" i="34"/>
  <c r="O3313" i="34"/>
  <c r="O3314" i="34"/>
  <c r="O3315" i="34"/>
  <c r="O3316" i="34"/>
  <c r="O3317" i="34"/>
  <c r="O3318" i="34"/>
  <c r="O3319" i="34"/>
  <c r="O3320" i="34"/>
  <c r="O3321" i="34"/>
  <c r="O3322" i="34"/>
  <c r="O3323" i="34"/>
  <c r="O3324" i="34"/>
  <c r="O3325" i="34"/>
  <c r="O3326" i="34"/>
  <c r="O3327" i="34"/>
  <c r="O3328" i="34"/>
  <c r="O3329" i="34"/>
  <c r="O3330" i="34"/>
  <c r="O3331" i="34"/>
  <c r="O3332" i="34"/>
  <c r="O3333" i="34"/>
  <c r="O3334" i="34"/>
  <c r="O3335" i="34"/>
  <c r="O3336" i="34"/>
  <c r="O3337" i="34"/>
  <c r="O3338" i="34"/>
  <c r="O3339" i="34"/>
  <c r="O3340" i="34"/>
  <c r="O3341" i="34"/>
  <c r="O3342" i="34"/>
  <c r="O3343" i="34"/>
  <c r="O3344" i="34"/>
  <c r="O3345" i="34"/>
  <c r="O3346" i="34"/>
  <c r="O3347" i="34"/>
  <c r="O3348" i="34"/>
  <c r="O3349" i="34"/>
  <c r="O3350" i="34"/>
  <c r="O3351" i="34"/>
  <c r="O3352" i="34"/>
  <c r="O3353" i="34"/>
  <c r="O3354" i="34"/>
  <c r="O3355" i="34"/>
  <c r="O3356" i="34"/>
  <c r="O3357" i="34"/>
  <c r="O3358" i="34"/>
  <c r="O3359" i="34"/>
  <c r="O3360" i="34"/>
  <c r="O3361" i="34"/>
  <c r="O3362" i="34"/>
  <c r="O3363" i="34"/>
  <c r="O3364" i="34"/>
  <c r="O3365" i="34"/>
  <c r="O3366" i="34"/>
  <c r="O3367" i="34"/>
  <c r="O3368" i="34"/>
  <c r="O3369" i="34"/>
  <c r="O3370" i="34"/>
  <c r="O3371" i="34"/>
  <c r="O3372" i="34"/>
  <c r="O3373" i="34"/>
  <c r="O3374" i="34"/>
  <c r="O3375" i="34"/>
  <c r="O3376" i="34"/>
  <c r="O3377" i="34"/>
  <c r="O3378" i="34"/>
  <c r="O3379" i="34"/>
  <c r="O3380" i="34"/>
  <c r="O3381" i="34"/>
  <c r="O3382" i="34"/>
  <c r="O3383" i="34"/>
  <c r="O3384" i="34"/>
  <c r="O3385" i="34"/>
  <c r="O3386" i="34"/>
  <c r="O3387" i="34"/>
  <c r="O3388" i="34"/>
  <c r="O3389" i="34"/>
  <c r="O3390" i="34"/>
  <c r="O3391" i="34"/>
  <c r="O3392" i="34"/>
  <c r="O3393" i="34"/>
  <c r="O3394" i="34"/>
  <c r="O3395" i="34"/>
  <c r="O3396" i="34"/>
  <c r="O3397" i="34"/>
  <c r="O3398" i="34"/>
  <c r="O3399" i="34"/>
  <c r="O3400" i="34"/>
  <c r="O3401" i="34"/>
  <c r="O3402" i="34"/>
  <c r="O3403" i="34"/>
  <c r="O3404" i="34"/>
  <c r="O3405" i="34"/>
  <c r="O3406" i="34"/>
  <c r="O3407" i="34"/>
  <c r="O3408" i="34"/>
  <c r="O3409" i="34"/>
  <c r="O3410" i="34"/>
  <c r="O3411" i="34"/>
  <c r="O3412" i="34"/>
  <c r="O3413" i="34"/>
  <c r="O3414" i="34"/>
  <c r="O3415" i="34"/>
  <c r="O3416" i="34"/>
  <c r="O3417" i="34"/>
  <c r="O3418" i="34"/>
  <c r="O3419" i="34"/>
  <c r="O3420" i="34"/>
  <c r="O3421" i="34"/>
  <c r="O3422" i="34"/>
  <c r="O3423" i="34"/>
  <c r="O3424" i="34"/>
  <c r="O3425" i="34"/>
  <c r="O3426" i="34"/>
  <c r="O3427" i="34"/>
  <c r="O3428" i="34"/>
  <c r="O3429" i="34"/>
  <c r="O3430" i="34"/>
  <c r="O3431" i="34"/>
  <c r="O3432" i="34"/>
  <c r="O3433" i="34"/>
  <c r="O3434" i="34"/>
  <c r="O3435" i="34"/>
  <c r="O3436" i="34"/>
  <c r="O3437" i="34"/>
  <c r="O3438" i="34"/>
  <c r="O3439" i="34"/>
  <c r="O3440" i="34"/>
  <c r="O3441" i="34"/>
  <c r="O3442" i="34"/>
  <c r="O3443" i="34"/>
  <c r="O3444" i="34"/>
  <c r="O3445" i="34"/>
  <c r="O3446" i="34"/>
  <c r="O3447" i="34"/>
  <c r="O3448" i="34"/>
  <c r="O3449" i="34"/>
  <c r="O3450" i="34"/>
  <c r="O3451" i="34"/>
  <c r="O3452" i="34"/>
  <c r="O3453" i="34"/>
  <c r="O3454" i="34"/>
  <c r="O3455" i="34"/>
  <c r="O3456" i="34"/>
  <c r="O3457" i="34"/>
  <c r="O3458" i="34"/>
  <c r="O3459" i="34"/>
  <c r="O3460" i="34"/>
  <c r="O3461" i="34"/>
  <c r="O3462" i="34"/>
  <c r="O3463" i="34"/>
  <c r="O3464" i="34"/>
  <c r="O3465" i="34"/>
  <c r="O3466" i="34"/>
  <c r="O3467" i="34"/>
  <c r="O3468" i="34"/>
  <c r="O3469" i="34"/>
  <c r="O3470" i="34"/>
  <c r="O3471" i="34"/>
  <c r="O3472" i="34"/>
  <c r="O3473" i="34"/>
  <c r="O3474" i="34"/>
  <c r="O3475" i="34"/>
  <c r="O3476" i="34"/>
  <c r="O3477" i="34"/>
  <c r="O3478" i="34"/>
  <c r="O3479" i="34"/>
  <c r="O3480" i="34"/>
  <c r="O3481" i="34"/>
  <c r="O3482" i="34"/>
  <c r="O3483" i="34"/>
  <c r="O3484" i="34"/>
  <c r="O3485" i="34"/>
  <c r="O3486" i="34"/>
  <c r="O3487" i="34"/>
  <c r="O3488" i="34"/>
  <c r="O3489" i="34"/>
  <c r="O3490" i="34"/>
  <c r="O3491" i="34"/>
  <c r="O3492" i="34"/>
  <c r="O3493" i="34"/>
  <c r="O3494" i="34"/>
  <c r="O3495" i="34"/>
  <c r="O3496" i="34"/>
  <c r="O3497" i="34"/>
  <c r="O3498" i="34"/>
  <c r="O3499" i="34"/>
  <c r="O3500" i="34"/>
  <c r="O3501" i="34"/>
  <c r="O3502" i="34"/>
  <c r="O3503" i="34"/>
  <c r="O3504" i="34"/>
  <c r="O3505" i="34"/>
  <c r="O3506" i="34"/>
  <c r="O3507" i="34"/>
  <c r="O3508" i="34"/>
  <c r="O3509" i="34"/>
  <c r="O3510" i="34"/>
  <c r="O3511" i="34"/>
  <c r="O3512" i="34"/>
  <c r="O3513" i="34"/>
  <c r="O3514" i="34"/>
  <c r="O3515" i="34"/>
  <c r="O3516" i="34"/>
  <c r="O3517" i="34"/>
  <c r="O3518" i="34"/>
  <c r="O3519" i="34"/>
  <c r="O3520" i="34"/>
  <c r="O3521" i="34"/>
  <c r="O3522" i="34"/>
  <c r="O3523" i="34"/>
  <c r="O3524" i="34"/>
  <c r="O3525" i="34"/>
  <c r="O3526" i="34"/>
  <c r="O3527" i="34"/>
  <c r="O3528" i="34"/>
  <c r="O3529" i="34"/>
  <c r="O3530" i="34"/>
  <c r="O3531" i="34"/>
  <c r="O3532" i="34"/>
  <c r="O3533" i="34"/>
  <c r="O3534" i="34"/>
  <c r="O3535" i="34"/>
  <c r="O3536" i="34"/>
  <c r="O3537" i="34"/>
  <c r="O3538" i="34"/>
  <c r="O3539" i="34"/>
  <c r="O3540" i="34"/>
  <c r="O3541" i="34"/>
  <c r="O3542" i="34"/>
  <c r="O3543" i="34"/>
  <c r="O3544" i="34"/>
  <c r="O3545" i="34"/>
  <c r="O3546" i="34"/>
  <c r="O3547" i="34"/>
  <c r="O3548" i="34"/>
  <c r="O3549" i="34"/>
  <c r="O3550" i="34"/>
  <c r="O3551" i="34"/>
  <c r="O3552" i="34"/>
  <c r="O3553" i="34"/>
  <c r="O3554" i="34"/>
  <c r="O3555" i="34"/>
  <c r="O3556" i="34"/>
  <c r="O3557" i="34"/>
  <c r="O3558" i="34"/>
  <c r="O3559" i="34"/>
  <c r="O3560" i="34"/>
  <c r="O3561" i="34"/>
  <c r="O3562" i="34"/>
  <c r="O3563" i="34"/>
  <c r="O3564" i="34"/>
  <c r="O3565" i="34"/>
  <c r="O3566" i="34"/>
  <c r="O3567" i="34"/>
  <c r="O3568" i="34"/>
  <c r="O3569" i="34"/>
  <c r="O3570" i="34"/>
  <c r="O3571" i="34"/>
  <c r="O3572" i="34"/>
  <c r="O3573" i="34"/>
  <c r="O3574" i="34"/>
  <c r="O3575" i="34"/>
  <c r="O3576" i="34"/>
  <c r="O3577" i="34"/>
  <c r="O3578" i="34"/>
  <c r="O3579" i="34"/>
  <c r="O3580" i="34"/>
  <c r="O3581" i="34"/>
  <c r="O3582" i="34"/>
  <c r="O3583" i="34"/>
  <c r="O3584" i="34"/>
  <c r="O3585" i="34"/>
  <c r="O3586" i="34"/>
  <c r="O3587" i="34"/>
  <c r="O3588" i="34"/>
  <c r="O3589" i="34"/>
  <c r="O3590" i="34"/>
  <c r="O3591" i="34"/>
  <c r="O3592" i="34"/>
  <c r="O3593" i="34"/>
  <c r="O3594" i="34"/>
  <c r="O3595" i="34"/>
  <c r="O3596" i="34"/>
  <c r="O3597" i="34"/>
  <c r="O3598" i="34"/>
  <c r="O3599" i="34"/>
  <c r="O3600" i="34"/>
  <c r="O3601" i="34"/>
  <c r="O3602" i="34"/>
  <c r="O3603" i="34"/>
  <c r="O3604" i="34"/>
  <c r="O3605" i="34"/>
  <c r="O3606" i="34"/>
  <c r="O3607" i="34"/>
  <c r="O3608" i="34"/>
  <c r="O3609" i="34"/>
  <c r="O3610" i="34"/>
  <c r="O3611" i="34"/>
  <c r="O3612" i="34"/>
  <c r="O3613" i="34"/>
  <c r="O3614" i="34"/>
  <c r="O3615" i="34"/>
  <c r="O3616" i="34"/>
  <c r="O3617" i="34"/>
  <c r="O3618" i="34"/>
  <c r="O3619" i="34"/>
  <c r="O3620" i="34"/>
  <c r="O3621" i="34"/>
  <c r="O3622" i="34"/>
  <c r="O3623" i="34"/>
  <c r="O3624" i="34"/>
  <c r="O3625" i="34"/>
  <c r="O3626" i="34"/>
  <c r="O3627" i="34"/>
  <c r="O3628" i="34"/>
  <c r="O3629" i="34"/>
  <c r="O3630" i="34"/>
  <c r="O3631" i="34"/>
  <c r="O3632" i="34"/>
  <c r="O3633" i="34"/>
  <c r="O3634" i="34"/>
  <c r="O3635" i="34"/>
  <c r="O3636" i="34"/>
  <c r="O3637" i="34"/>
  <c r="O3638" i="34"/>
  <c r="O3639" i="34"/>
  <c r="O3640" i="34"/>
  <c r="O3641" i="34"/>
  <c r="O3642" i="34"/>
  <c r="O3643" i="34"/>
  <c r="O3644" i="34"/>
  <c r="O3645" i="34"/>
  <c r="O3646" i="34"/>
  <c r="O3647" i="34"/>
  <c r="O3648" i="34"/>
  <c r="O3649" i="34"/>
  <c r="O3650" i="34"/>
  <c r="O3651" i="34"/>
  <c r="O3652" i="34"/>
  <c r="O3653" i="34"/>
  <c r="O3654" i="34"/>
  <c r="O3655" i="34"/>
  <c r="O3656" i="34"/>
  <c r="O3657" i="34"/>
  <c r="O3658" i="34"/>
  <c r="O3659" i="34"/>
  <c r="O3660" i="34"/>
  <c r="O3661" i="34"/>
  <c r="O3662" i="34"/>
  <c r="O3663" i="34"/>
  <c r="O3664" i="34"/>
  <c r="O3665" i="34"/>
  <c r="O3666" i="34"/>
  <c r="O3667" i="34"/>
  <c r="O3668" i="34"/>
  <c r="O3669" i="34"/>
  <c r="O3670" i="34"/>
  <c r="O3671" i="34"/>
  <c r="O3672" i="34"/>
  <c r="O3673" i="34"/>
  <c r="O3674" i="34"/>
  <c r="O3675" i="34"/>
  <c r="O3676" i="34"/>
  <c r="O3677" i="34"/>
  <c r="O3678" i="34"/>
  <c r="O3679" i="34"/>
  <c r="O3680" i="34"/>
  <c r="O3681" i="34"/>
  <c r="O3682" i="34"/>
  <c r="O3683" i="34"/>
  <c r="O3684" i="34"/>
  <c r="O3685" i="34"/>
  <c r="O3686" i="34"/>
  <c r="O3687" i="34"/>
  <c r="O3688" i="34"/>
  <c r="O3689" i="34"/>
  <c r="O3690" i="34"/>
  <c r="O3691" i="34"/>
  <c r="O3692" i="34"/>
  <c r="O3693" i="34"/>
  <c r="O3694" i="34"/>
  <c r="O3695" i="34"/>
  <c r="O3696" i="34"/>
  <c r="O3697" i="34"/>
  <c r="O3698" i="34"/>
  <c r="O3699" i="34"/>
  <c r="O3700" i="34"/>
  <c r="O3701" i="34"/>
  <c r="O3702" i="34"/>
  <c r="O3703" i="34"/>
  <c r="O3704" i="34"/>
  <c r="O3705" i="34"/>
  <c r="O3706" i="34"/>
  <c r="O3707" i="34"/>
  <c r="O3708" i="34"/>
  <c r="O3709" i="34"/>
  <c r="O3710" i="34"/>
  <c r="O3711" i="34"/>
  <c r="O3712" i="34"/>
  <c r="O3713" i="34"/>
  <c r="O3714" i="34"/>
  <c r="O3715" i="34"/>
  <c r="O3716" i="34"/>
  <c r="O3717" i="34"/>
  <c r="O3718" i="34"/>
  <c r="O3719" i="34"/>
  <c r="O3720" i="34"/>
  <c r="O3721" i="34"/>
  <c r="O3722" i="34"/>
  <c r="O3723" i="34"/>
  <c r="O3724" i="34"/>
  <c r="O3725" i="34"/>
  <c r="O3726" i="34"/>
  <c r="O3727" i="34"/>
  <c r="O3728" i="34"/>
  <c r="O3729" i="34"/>
  <c r="O3730" i="34"/>
  <c r="O3731" i="34"/>
  <c r="O3732" i="34"/>
  <c r="O3733" i="34"/>
  <c r="O3734" i="34"/>
  <c r="O3735" i="34"/>
  <c r="O3736" i="34"/>
  <c r="O3737" i="34"/>
  <c r="O3738" i="34"/>
  <c r="O3739" i="34"/>
  <c r="O3740" i="34"/>
  <c r="O3741" i="34"/>
  <c r="O3742" i="34"/>
  <c r="O3743" i="34"/>
  <c r="O3744" i="34"/>
  <c r="O3745" i="34"/>
  <c r="O3746" i="34"/>
  <c r="O3747" i="34"/>
  <c r="O3748" i="34"/>
  <c r="O3749" i="34"/>
  <c r="O3750" i="34"/>
  <c r="O3751" i="34"/>
  <c r="O3752" i="34"/>
  <c r="O3753" i="34"/>
  <c r="O3754" i="34"/>
  <c r="O3755" i="34"/>
  <c r="O3756" i="34"/>
  <c r="O3757" i="34"/>
  <c r="O3758" i="34"/>
  <c r="O3759" i="34"/>
  <c r="O3760" i="34"/>
  <c r="O3761" i="34"/>
  <c r="O3762" i="34"/>
  <c r="O3763" i="34"/>
  <c r="O3764" i="34"/>
  <c r="O3765" i="34"/>
  <c r="O3766" i="34"/>
  <c r="O3767" i="34"/>
  <c r="O3768" i="34"/>
  <c r="O3769" i="34"/>
  <c r="O3770" i="34"/>
  <c r="O3771" i="34"/>
  <c r="O3772" i="34"/>
  <c r="O3773" i="34"/>
  <c r="O3774" i="34"/>
  <c r="O3775" i="34"/>
  <c r="O3776" i="34"/>
  <c r="O3777" i="34"/>
  <c r="O3778" i="34"/>
  <c r="O3779" i="34"/>
  <c r="O3780" i="34"/>
  <c r="O3781" i="34"/>
  <c r="O3782" i="34"/>
  <c r="O3783" i="34"/>
  <c r="O3784" i="34"/>
  <c r="O3785" i="34"/>
  <c r="O3786" i="34"/>
  <c r="O3787" i="34"/>
  <c r="O3788" i="34"/>
  <c r="O3789" i="34"/>
  <c r="O3790" i="34"/>
  <c r="O3791" i="34"/>
  <c r="O3792" i="34"/>
  <c r="O3793" i="34"/>
  <c r="O3794" i="34"/>
  <c r="O3795" i="34"/>
  <c r="O3796" i="34"/>
  <c r="O3797" i="34"/>
  <c r="O3798" i="34"/>
  <c r="O3799" i="34"/>
  <c r="O3800" i="34"/>
  <c r="O3801" i="34"/>
  <c r="O3802" i="34"/>
  <c r="O3803" i="34"/>
  <c r="O3804" i="34"/>
  <c r="O3805" i="34"/>
  <c r="O3806" i="34"/>
  <c r="O3807" i="34"/>
  <c r="O3808" i="34"/>
  <c r="O3809" i="34"/>
  <c r="O3810" i="34"/>
  <c r="O3811" i="34"/>
  <c r="O3812" i="34"/>
  <c r="O3813" i="34"/>
  <c r="O3814" i="34"/>
  <c r="O3815" i="34"/>
  <c r="O3816" i="34"/>
  <c r="O3817" i="34"/>
  <c r="O3818" i="34"/>
  <c r="O3819" i="34"/>
  <c r="O3820" i="34"/>
  <c r="O3821" i="34"/>
  <c r="O3822" i="34"/>
  <c r="O3823" i="34"/>
  <c r="O3824" i="34"/>
  <c r="O3825" i="34"/>
  <c r="O3826" i="34"/>
  <c r="O3827" i="34"/>
  <c r="O3828" i="34"/>
  <c r="O3829" i="34"/>
  <c r="O3830" i="34"/>
  <c r="O3831" i="34"/>
  <c r="O3832" i="34"/>
  <c r="O3833" i="34"/>
  <c r="O3834" i="34"/>
  <c r="O3835" i="34"/>
  <c r="O3836" i="34"/>
  <c r="O3837" i="34"/>
  <c r="O3838" i="34"/>
  <c r="O3839" i="34"/>
  <c r="O3840" i="34"/>
  <c r="O3841" i="34"/>
  <c r="O3842" i="34"/>
  <c r="O3843" i="34"/>
  <c r="O3844" i="34"/>
  <c r="O3845" i="34"/>
  <c r="O3846" i="34"/>
  <c r="O3847" i="34"/>
  <c r="O3848" i="34"/>
  <c r="O3849" i="34"/>
  <c r="O3850" i="34"/>
  <c r="O3851" i="34"/>
  <c r="O3852" i="34"/>
  <c r="O3853" i="34"/>
  <c r="O3854" i="34"/>
  <c r="O3855" i="34"/>
  <c r="O3856" i="34"/>
  <c r="O3857" i="34"/>
  <c r="O3858" i="34"/>
  <c r="O3859" i="34"/>
  <c r="O3860" i="34"/>
  <c r="O3861" i="34"/>
  <c r="O3862" i="34"/>
  <c r="O3863" i="34"/>
  <c r="O3864" i="34"/>
  <c r="O3865" i="34"/>
  <c r="O3866" i="34"/>
  <c r="O3867" i="34"/>
  <c r="O3868" i="34"/>
  <c r="O3869" i="34"/>
  <c r="O3870" i="34"/>
  <c r="O3871" i="34"/>
  <c r="O3872" i="34"/>
  <c r="O3873" i="34"/>
  <c r="O3874" i="34"/>
  <c r="O3875" i="34"/>
  <c r="O3876" i="34"/>
  <c r="O3877" i="34"/>
  <c r="O3878" i="34"/>
  <c r="O3879" i="34"/>
  <c r="O3880" i="34"/>
  <c r="O3881" i="34"/>
  <c r="O3882" i="34"/>
  <c r="O3883" i="34"/>
  <c r="O3884" i="34"/>
  <c r="O3885" i="34"/>
  <c r="O3886" i="34"/>
  <c r="O3887" i="34"/>
  <c r="O3888" i="34"/>
  <c r="O3889" i="34"/>
  <c r="O3890" i="34"/>
  <c r="O3891" i="34"/>
  <c r="O3892" i="34"/>
  <c r="O3893" i="34"/>
  <c r="O3894" i="34"/>
  <c r="O3895" i="34"/>
  <c r="O3896" i="34"/>
  <c r="O3897" i="34"/>
  <c r="O3898" i="34"/>
  <c r="O3899" i="34"/>
  <c r="O3900" i="34"/>
  <c r="O3901" i="34"/>
  <c r="O3902" i="34"/>
  <c r="O3903" i="34"/>
  <c r="O3904" i="34"/>
  <c r="O3905" i="34"/>
  <c r="O3906" i="34"/>
  <c r="O3907" i="34"/>
  <c r="O3908" i="34"/>
  <c r="O3909" i="34"/>
  <c r="O3910" i="34"/>
  <c r="O3911" i="34"/>
  <c r="O3912" i="34"/>
  <c r="O3913" i="34"/>
  <c r="O3914" i="34"/>
  <c r="O3915" i="34"/>
  <c r="O3916" i="34"/>
  <c r="O3917" i="34"/>
  <c r="O3918" i="34"/>
  <c r="O3919" i="34"/>
  <c r="O3920" i="34"/>
  <c r="O3921" i="34"/>
  <c r="O3922" i="34"/>
  <c r="O3923" i="34"/>
  <c r="O3924" i="34"/>
  <c r="O3925" i="34"/>
  <c r="O3926" i="34"/>
  <c r="O3927" i="34"/>
  <c r="O3928" i="34"/>
  <c r="O3929" i="34"/>
  <c r="O3930" i="34"/>
  <c r="O3931" i="34"/>
  <c r="O3932" i="34"/>
  <c r="O3933" i="34"/>
  <c r="O3934" i="34"/>
  <c r="O3935" i="34"/>
  <c r="O3936" i="34"/>
  <c r="O3937" i="34"/>
  <c r="O3938" i="34"/>
  <c r="O3939" i="34"/>
  <c r="O3940" i="34"/>
  <c r="O3941" i="34"/>
  <c r="O3942" i="34"/>
  <c r="O3943" i="34"/>
  <c r="O3944" i="34"/>
  <c r="O3945" i="34"/>
  <c r="O3946" i="34"/>
  <c r="O3947" i="34"/>
  <c r="O3948" i="34"/>
  <c r="O3949" i="34"/>
  <c r="O3950" i="34"/>
  <c r="O3951" i="34"/>
  <c r="O3952" i="34"/>
  <c r="O3953" i="34"/>
  <c r="O3954" i="34"/>
  <c r="O3955" i="34"/>
  <c r="O3956" i="34"/>
  <c r="O3957" i="34"/>
  <c r="O3958" i="34"/>
  <c r="O3959" i="34"/>
  <c r="O3960" i="34"/>
  <c r="O3961" i="34"/>
  <c r="O3962" i="34"/>
  <c r="O3963" i="34"/>
  <c r="O3964" i="34"/>
  <c r="O3965" i="34"/>
  <c r="O3966" i="34"/>
  <c r="O3967" i="34"/>
  <c r="O3968" i="34"/>
  <c r="O3969" i="34"/>
  <c r="O3970" i="34"/>
  <c r="O3971" i="34"/>
  <c r="O3972" i="34"/>
  <c r="O3973" i="34"/>
  <c r="O3974" i="34"/>
  <c r="O3975" i="34"/>
  <c r="O3976" i="34"/>
  <c r="O3977" i="34"/>
  <c r="O3978" i="34"/>
  <c r="O3979" i="34"/>
  <c r="O3980" i="34"/>
  <c r="O3981" i="34"/>
  <c r="O3982" i="34"/>
  <c r="O3983" i="34"/>
  <c r="O3984" i="34"/>
  <c r="O3985" i="34"/>
  <c r="O3986" i="34"/>
  <c r="O3987" i="34"/>
  <c r="O3988" i="34"/>
  <c r="O3989" i="34"/>
  <c r="O3990" i="34"/>
  <c r="O3991" i="34"/>
  <c r="O3992" i="34"/>
  <c r="O3993" i="34"/>
  <c r="O3994" i="34"/>
  <c r="O3995" i="34"/>
  <c r="O3996" i="34"/>
  <c r="O3997" i="34"/>
  <c r="O3998" i="34"/>
  <c r="O3999" i="34"/>
  <c r="O4000" i="34"/>
  <c r="O4001" i="34"/>
  <c r="O4002" i="34"/>
  <c r="O4003" i="34"/>
  <c r="O4004" i="34"/>
  <c r="O4005" i="34"/>
  <c r="O4006" i="34"/>
  <c r="O4007" i="34"/>
  <c r="O4008" i="34"/>
  <c r="O4009" i="34"/>
  <c r="O4010" i="34"/>
  <c r="O4011" i="34"/>
  <c r="O4012" i="34"/>
  <c r="O4013" i="34"/>
  <c r="O4014" i="34"/>
  <c r="O4015" i="34"/>
  <c r="O4016" i="34"/>
  <c r="O4017" i="34"/>
  <c r="O4018" i="34"/>
  <c r="O4019" i="34"/>
  <c r="O4020" i="34"/>
  <c r="O4021" i="34"/>
  <c r="O4022" i="34"/>
  <c r="O4023" i="34"/>
  <c r="O4024" i="34"/>
  <c r="O4025" i="34"/>
  <c r="O4026" i="34"/>
  <c r="O4027" i="34"/>
  <c r="O4028" i="34"/>
  <c r="O4029" i="34"/>
  <c r="O4030" i="34"/>
  <c r="O4031" i="34"/>
  <c r="O4032" i="34"/>
  <c r="O4033" i="34"/>
  <c r="O4034" i="34"/>
  <c r="O4035" i="34"/>
  <c r="O4036" i="34"/>
  <c r="O4037" i="34"/>
  <c r="O4038" i="34"/>
  <c r="O4039" i="34"/>
  <c r="O4040" i="34"/>
  <c r="O4041" i="34"/>
  <c r="O4042" i="34"/>
  <c r="O4043" i="34"/>
  <c r="O4044" i="34"/>
  <c r="O4045" i="34"/>
  <c r="O4046" i="34"/>
  <c r="O4047" i="34"/>
  <c r="O4048" i="34"/>
  <c r="O4049" i="34"/>
  <c r="O4050" i="34"/>
  <c r="O4051" i="34"/>
  <c r="O4052" i="34"/>
  <c r="O4053" i="34"/>
  <c r="O4054" i="34"/>
  <c r="O4055" i="34"/>
  <c r="O4056" i="34"/>
  <c r="O4057" i="34"/>
  <c r="O4058" i="34"/>
  <c r="O4059" i="34"/>
  <c r="O4060" i="34"/>
  <c r="O4061" i="34"/>
  <c r="O4062" i="34"/>
  <c r="O4063" i="34"/>
  <c r="O4064" i="34"/>
  <c r="O4065" i="34"/>
  <c r="O4066" i="34"/>
  <c r="O4067" i="34"/>
  <c r="O4068" i="34"/>
  <c r="O4069" i="34"/>
  <c r="O4070" i="34"/>
  <c r="O4071" i="34"/>
  <c r="O4072" i="34"/>
  <c r="O4073" i="34"/>
  <c r="O4074" i="34"/>
  <c r="O4075" i="34"/>
  <c r="O4076" i="34"/>
  <c r="O4077" i="34"/>
  <c r="O4078" i="34"/>
  <c r="O4079" i="34"/>
  <c r="O4080" i="34"/>
  <c r="O4081" i="34"/>
  <c r="O4082" i="34"/>
  <c r="O4083" i="34"/>
  <c r="O4084" i="34"/>
  <c r="O4085" i="34"/>
  <c r="O4086" i="34"/>
  <c r="O4087" i="34"/>
  <c r="O4088" i="34"/>
  <c r="O4089" i="34"/>
  <c r="O4090" i="34"/>
  <c r="O4091" i="34"/>
  <c r="O4092" i="34"/>
  <c r="O4093" i="34"/>
  <c r="O4094" i="34"/>
  <c r="O4095" i="34"/>
  <c r="O4096" i="34"/>
  <c r="O4097" i="34"/>
  <c r="O4098" i="34"/>
  <c r="O4099" i="34"/>
  <c r="O4100" i="34"/>
  <c r="O4101" i="34"/>
  <c r="O4102" i="34"/>
  <c r="O4103" i="34"/>
  <c r="O4104" i="34"/>
  <c r="O4105" i="34"/>
  <c r="O4106" i="34"/>
  <c r="O4107" i="34"/>
  <c r="O4108" i="34"/>
  <c r="O4109" i="34"/>
  <c r="O4110" i="34"/>
  <c r="O4111" i="34"/>
  <c r="O4112" i="34"/>
  <c r="O4113" i="34"/>
  <c r="O4114" i="34"/>
  <c r="O4115" i="34"/>
  <c r="O4116" i="34"/>
  <c r="O4117" i="34"/>
  <c r="O4118" i="34"/>
  <c r="O4119" i="34"/>
  <c r="O4120" i="34"/>
  <c r="O4121" i="34"/>
  <c r="O4122" i="34"/>
  <c r="O4123" i="34"/>
  <c r="O4124" i="34"/>
  <c r="O4125" i="34"/>
  <c r="O4126" i="34"/>
  <c r="O4127" i="34"/>
  <c r="O4128" i="34"/>
  <c r="O4129" i="34"/>
  <c r="O4130" i="34"/>
  <c r="O4131" i="34"/>
  <c r="O4132" i="34"/>
  <c r="O4133" i="34"/>
  <c r="O4134" i="34"/>
  <c r="O4135" i="34"/>
  <c r="O4136" i="34"/>
  <c r="O4137" i="34"/>
  <c r="O4138" i="34"/>
  <c r="O4139" i="34"/>
  <c r="O4140" i="34"/>
  <c r="O4141" i="34"/>
  <c r="O4142" i="34"/>
  <c r="O4143" i="34"/>
  <c r="O4144" i="34"/>
  <c r="O4145" i="34"/>
  <c r="O4146" i="34"/>
  <c r="O4147" i="34"/>
  <c r="O4148" i="34"/>
  <c r="O4149" i="34"/>
  <c r="O4150" i="34"/>
  <c r="O4151" i="34"/>
  <c r="O4152" i="34"/>
  <c r="O4153" i="34"/>
  <c r="O4154" i="34"/>
  <c r="O4155" i="34"/>
  <c r="O4156" i="34"/>
  <c r="O4157" i="34"/>
  <c r="O4158" i="34"/>
  <c r="O4159" i="34"/>
  <c r="O4160" i="34"/>
  <c r="O4161" i="34"/>
  <c r="O4162" i="34"/>
  <c r="O4163" i="34"/>
  <c r="O4164" i="34"/>
  <c r="O4165" i="34"/>
  <c r="O4166" i="34"/>
  <c r="O4167" i="34"/>
  <c r="O4168" i="34"/>
  <c r="O4169" i="34"/>
  <c r="O4170" i="34"/>
  <c r="O4171" i="34"/>
  <c r="O4172" i="34"/>
  <c r="O4173" i="34"/>
  <c r="O4174" i="34"/>
  <c r="O4175" i="34"/>
  <c r="O4176" i="34"/>
  <c r="O4177" i="34"/>
  <c r="O4178" i="34"/>
  <c r="O4179" i="34"/>
  <c r="O4180" i="34"/>
  <c r="O4181" i="34"/>
  <c r="O4182" i="34"/>
  <c r="O4183" i="34"/>
  <c r="O4184" i="34"/>
  <c r="O4185" i="34"/>
  <c r="O4186" i="34"/>
  <c r="O4187" i="34"/>
  <c r="O4188" i="34"/>
  <c r="O4189" i="34"/>
  <c r="O4190" i="34"/>
  <c r="O4191" i="34"/>
  <c r="O4192" i="34"/>
  <c r="O4193" i="34"/>
  <c r="O4194" i="34"/>
  <c r="O4195" i="34"/>
  <c r="O4196" i="34"/>
  <c r="O4197" i="34"/>
  <c r="O4198" i="34"/>
  <c r="O4199" i="34"/>
  <c r="O4200" i="34"/>
  <c r="O4201" i="34"/>
  <c r="O4202" i="34"/>
  <c r="O4203" i="34"/>
  <c r="O4204" i="34"/>
  <c r="O4205" i="34"/>
  <c r="O4206" i="34"/>
  <c r="O4207" i="34"/>
  <c r="O4208" i="34"/>
  <c r="O4209" i="34"/>
  <c r="O4210" i="34"/>
  <c r="O4211" i="34"/>
  <c r="O4212" i="34"/>
  <c r="O4213" i="34"/>
  <c r="O4214" i="34"/>
  <c r="O4215" i="34"/>
  <c r="O4216" i="34"/>
  <c r="O4217" i="34"/>
  <c r="O4218" i="34"/>
  <c r="O4219" i="34"/>
  <c r="O4220" i="34"/>
  <c r="O4221" i="34"/>
  <c r="O4222" i="34"/>
  <c r="O4223" i="34"/>
  <c r="O4224" i="34"/>
  <c r="O4225" i="34"/>
  <c r="O4226" i="34"/>
  <c r="O4227" i="34"/>
  <c r="O4228" i="34"/>
  <c r="O4229" i="34"/>
  <c r="O4230" i="34"/>
  <c r="O4231" i="34"/>
  <c r="O4232" i="34"/>
  <c r="O4233" i="34"/>
  <c r="O4234" i="34"/>
  <c r="O4235" i="34"/>
  <c r="O4236" i="34"/>
  <c r="O4237" i="34"/>
  <c r="O4238" i="34"/>
  <c r="O4239" i="34"/>
  <c r="O4240" i="34"/>
  <c r="O4241" i="34"/>
  <c r="O4242" i="34"/>
  <c r="O4243" i="34"/>
  <c r="O4244" i="34"/>
  <c r="O4245" i="34"/>
  <c r="O4246" i="34"/>
  <c r="O4247" i="34"/>
  <c r="O4248" i="34"/>
  <c r="O4249" i="34"/>
  <c r="O4250" i="34"/>
  <c r="O4251" i="34"/>
  <c r="O4252" i="34"/>
  <c r="O4253" i="34"/>
  <c r="O4254" i="34"/>
  <c r="O4255" i="34"/>
  <c r="O4256" i="34"/>
  <c r="O4257" i="34"/>
  <c r="O4258" i="34"/>
  <c r="O4259" i="34"/>
  <c r="O4260" i="34"/>
  <c r="O4261" i="34"/>
  <c r="O4262" i="34"/>
  <c r="O4263" i="34"/>
  <c r="O4264" i="34"/>
  <c r="O4265" i="34"/>
  <c r="O4266" i="34"/>
  <c r="O4267" i="34"/>
  <c r="O4268" i="34"/>
  <c r="O4269" i="34"/>
  <c r="O4270" i="34"/>
  <c r="O4271" i="34"/>
  <c r="O4272" i="34"/>
  <c r="O4273" i="34"/>
  <c r="O4274" i="34"/>
  <c r="O4275" i="34"/>
  <c r="O4276" i="34"/>
  <c r="O4277" i="34"/>
  <c r="O4278" i="34"/>
  <c r="O4279" i="34"/>
  <c r="O4280" i="34"/>
  <c r="O4281" i="34"/>
  <c r="O4282" i="34"/>
  <c r="O4283" i="34"/>
  <c r="O4284" i="34"/>
  <c r="O4285" i="34"/>
  <c r="O4286" i="34"/>
  <c r="O4287" i="34"/>
  <c r="O4288" i="34"/>
  <c r="O4289" i="34"/>
  <c r="O4290" i="34"/>
  <c r="O4291" i="34"/>
  <c r="O4292" i="34"/>
  <c r="O4293" i="34"/>
  <c r="O4294" i="34"/>
  <c r="O4295" i="34"/>
  <c r="O4296" i="34"/>
  <c r="O4297" i="34"/>
  <c r="O4298" i="34"/>
  <c r="O4299" i="34"/>
  <c r="O4300" i="34"/>
  <c r="O4301" i="34"/>
  <c r="O4302" i="34"/>
  <c r="O4303" i="34"/>
  <c r="O4304" i="34"/>
  <c r="O4305" i="34"/>
  <c r="O4306" i="34"/>
  <c r="O4307" i="34"/>
  <c r="O4308" i="34"/>
  <c r="O4309" i="34"/>
  <c r="O4310" i="34"/>
  <c r="O4311" i="34"/>
  <c r="O4312" i="34"/>
  <c r="O4313" i="34"/>
  <c r="O4314" i="34"/>
  <c r="O4315" i="34"/>
  <c r="O4316" i="34"/>
  <c r="O4317" i="34"/>
  <c r="O4318" i="34"/>
  <c r="O4319" i="34"/>
  <c r="O4320" i="34"/>
  <c r="O4321" i="34"/>
  <c r="O4322" i="34"/>
  <c r="O4323" i="34"/>
  <c r="O4324" i="34"/>
  <c r="O4325" i="34"/>
  <c r="O4326" i="34"/>
  <c r="O4327" i="34"/>
  <c r="O4328" i="34"/>
  <c r="O4329" i="34"/>
  <c r="O4330" i="34"/>
  <c r="O4331" i="34"/>
  <c r="O4332" i="34"/>
  <c r="O4333" i="34"/>
  <c r="O4334" i="34"/>
  <c r="O4335" i="34"/>
  <c r="O4336" i="34"/>
  <c r="O4337" i="34"/>
  <c r="O4338" i="34"/>
  <c r="O4339" i="34"/>
  <c r="O4340" i="34"/>
  <c r="O4341" i="34"/>
  <c r="O4342" i="34"/>
  <c r="O4343" i="34"/>
  <c r="O4344" i="34"/>
  <c r="O4345" i="34"/>
  <c r="O4346" i="34"/>
  <c r="O4347" i="34"/>
  <c r="O4348" i="34"/>
  <c r="O4349" i="34"/>
  <c r="O4350" i="34"/>
  <c r="O4351" i="34"/>
  <c r="O4352" i="34"/>
  <c r="O4353" i="34"/>
  <c r="O4354" i="34"/>
  <c r="O4355" i="34"/>
  <c r="O4356" i="34"/>
  <c r="O4357" i="34"/>
  <c r="O4358" i="34"/>
  <c r="O4359" i="34"/>
  <c r="O4360" i="34"/>
  <c r="O4361" i="34"/>
  <c r="O4362" i="34"/>
  <c r="O4363" i="34"/>
  <c r="O4364" i="34"/>
  <c r="O4365" i="34"/>
  <c r="O4366" i="34"/>
  <c r="O4367" i="34"/>
  <c r="O4368" i="34"/>
  <c r="O4369" i="34"/>
  <c r="O4370" i="34"/>
  <c r="O4371" i="34"/>
  <c r="O4372" i="34"/>
  <c r="O4373" i="34"/>
  <c r="O4374" i="34"/>
  <c r="O4375" i="34"/>
  <c r="O4376" i="34"/>
  <c r="O4377" i="34"/>
  <c r="O4378" i="34"/>
  <c r="O4379" i="34"/>
  <c r="O4380" i="34"/>
  <c r="O4381" i="34"/>
  <c r="O4382" i="34"/>
  <c r="O4383" i="34"/>
  <c r="O4384" i="34"/>
  <c r="O4385" i="34"/>
  <c r="O4386" i="34"/>
  <c r="O4387" i="34"/>
  <c r="O4388" i="34"/>
  <c r="O4389" i="34"/>
  <c r="O4390" i="34"/>
  <c r="O4391" i="34"/>
  <c r="O4392" i="34"/>
  <c r="O4393" i="34"/>
  <c r="O4394" i="34"/>
  <c r="O4395" i="34"/>
  <c r="O4396" i="34"/>
  <c r="O4397" i="34"/>
  <c r="O4398" i="34"/>
  <c r="O4399" i="34"/>
  <c r="O4400" i="34"/>
  <c r="O4401" i="34"/>
  <c r="O4402" i="34"/>
  <c r="O4403" i="34"/>
  <c r="O4404" i="34"/>
  <c r="O4405" i="34"/>
  <c r="O4406" i="34"/>
  <c r="O4407" i="34"/>
  <c r="O4408" i="34"/>
  <c r="O4409" i="34"/>
  <c r="O4410" i="34"/>
  <c r="O4411" i="34"/>
  <c r="O4412" i="34"/>
  <c r="O4413" i="34"/>
  <c r="O4414" i="34"/>
  <c r="O4415" i="34"/>
  <c r="O4416" i="34"/>
  <c r="O4417" i="34"/>
  <c r="O4418" i="34"/>
  <c r="O4419" i="34"/>
  <c r="O4420" i="34"/>
  <c r="O4421" i="34"/>
  <c r="O4422" i="34"/>
  <c r="O4423" i="34"/>
  <c r="O4424" i="34"/>
  <c r="O4425" i="34"/>
  <c r="O4426" i="34"/>
  <c r="O4427" i="34"/>
  <c r="O4428" i="34"/>
  <c r="O4429" i="34"/>
  <c r="O4430" i="34"/>
  <c r="O4431" i="34"/>
  <c r="O4432" i="34"/>
  <c r="O4433" i="34"/>
  <c r="O4434" i="34"/>
  <c r="O4435" i="34"/>
  <c r="O4436" i="34"/>
  <c r="O4437" i="34"/>
  <c r="O4438" i="34"/>
  <c r="O4439" i="34"/>
  <c r="O4440" i="34"/>
  <c r="O4441" i="34"/>
  <c r="O4442" i="34"/>
  <c r="O4443" i="34"/>
  <c r="O4444" i="34"/>
  <c r="O4445" i="34"/>
  <c r="O4446" i="34"/>
  <c r="O4447" i="34"/>
  <c r="O4448" i="34"/>
  <c r="O4449" i="34"/>
  <c r="O4450" i="34"/>
  <c r="O4451" i="34"/>
  <c r="O4452" i="34"/>
  <c r="O4453" i="34"/>
  <c r="O4454" i="34"/>
  <c r="O4455" i="34"/>
  <c r="O4456" i="34"/>
  <c r="O4457" i="34"/>
  <c r="O4458" i="34"/>
  <c r="O4459" i="34"/>
  <c r="O4460" i="34"/>
  <c r="O4461" i="34"/>
  <c r="O4462" i="34"/>
  <c r="O4463" i="34"/>
  <c r="O4464" i="34"/>
  <c r="O4465" i="34"/>
  <c r="O4466" i="34"/>
  <c r="O4467" i="34"/>
  <c r="O4468" i="34"/>
  <c r="O4469" i="34"/>
  <c r="O4470" i="34"/>
  <c r="O4471" i="34"/>
  <c r="O4472" i="34"/>
  <c r="O4473" i="34"/>
  <c r="O4474" i="34"/>
  <c r="O4475" i="34"/>
  <c r="O4476" i="34"/>
  <c r="O4477" i="34"/>
  <c r="O4478" i="34"/>
  <c r="O4479" i="34"/>
  <c r="O4480" i="34"/>
  <c r="O4481" i="34"/>
  <c r="O4482" i="34"/>
  <c r="O4483" i="34"/>
  <c r="O4484" i="34"/>
  <c r="O4485" i="34"/>
  <c r="O4486" i="34"/>
  <c r="O4487" i="34"/>
  <c r="O4488" i="34"/>
  <c r="O4489" i="34"/>
  <c r="O4490" i="34"/>
  <c r="O4491" i="34"/>
  <c r="O4492" i="34"/>
  <c r="O4493" i="34"/>
  <c r="O4494" i="34"/>
  <c r="O4495" i="34"/>
  <c r="O4496" i="34"/>
  <c r="O4497" i="34"/>
  <c r="O4498" i="34"/>
  <c r="O4499" i="34"/>
  <c r="O4500" i="34"/>
  <c r="O4501" i="34"/>
  <c r="O4502" i="34"/>
  <c r="O4503" i="34"/>
  <c r="O4504" i="34"/>
  <c r="O4505" i="34"/>
  <c r="O4506" i="34"/>
  <c r="O4507" i="34"/>
  <c r="O4508" i="34"/>
  <c r="O4509" i="34"/>
  <c r="O4510" i="34"/>
  <c r="O4511" i="34"/>
  <c r="O4512" i="34"/>
  <c r="O4513" i="34"/>
  <c r="O4514" i="34"/>
  <c r="O4515" i="34"/>
  <c r="O4516" i="34"/>
  <c r="O4517" i="34"/>
  <c r="O4518" i="34"/>
  <c r="O4519" i="34"/>
  <c r="O4520" i="34"/>
  <c r="O4521" i="34"/>
  <c r="O4522" i="34"/>
  <c r="O4523" i="34"/>
  <c r="O4524" i="34"/>
  <c r="O4525" i="34"/>
  <c r="O4526" i="34"/>
  <c r="O4527" i="34"/>
  <c r="O4528" i="34"/>
  <c r="O4529" i="34"/>
  <c r="O4530" i="34"/>
  <c r="O4531" i="34"/>
  <c r="O4532" i="34"/>
  <c r="O4533" i="34"/>
  <c r="O4534" i="34"/>
  <c r="O4535" i="34"/>
  <c r="O4536" i="34"/>
  <c r="O4537" i="34"/>
  <c r="O4538" i="34"/>
  <c r="O4539" i="34"/>
  <c r="O4540" i="34"/>
  <c r="O4541" i="34"/>
  <c r="O4542" i="34"/>
  <c r="O4543" i="34"/>
  <c r="O4544" i="34"/>
  <c r="O4545" i="34"/>
  <c r="O4546" i="34"/>
  <c r="O4547" i="34"/>
  <c r="O4548" i="34"/>
  <c r="O4549" i="34"/>
  <c r="O4550" i="34"/>
  <c r="O4551" i="34"/>
  <c r="O4552" i="34"/>
  <c r="O4553" i="34"/>
  <c r="O4554" i="34"/>
  <c r="O4555" i="34"/>
  <c r="O4556" i="34"/>
  <c r="O4557" i="34"/>
  <c r="O4558" i="34"/>
  <c r="O4559" i="34"/>
  <c r="O4560" i="34"/>
  <c r="O4561" i="34"/>
  <c r="O4562" i="34"/>
  <c r="O4563" i="34"/>
  <c r="O4564" i="34"/>
  <c r="O4565" i="34"/>
  <c r="O4566" i="34"/>
  <c r="O4567" i="34"/>
  <c r="O4568" i="34"/>
  <c r="O4569" i="34"/>
  <c r="O4570" i="34"/>
  <c r="O4571" i="34"/>
  <c r="O4572" i="34"/>
  <c r="O4573" i="34"/>
  <c r="O4574" i="34"/>
  <c r="O4575" i="34"/>
  <c r="O4576" i="34"/>
  <c r="O4577" i="34"/>
  <c r="O4578" i="34"/>
  <c r="O4579" i="34"/>
  <c r="O4580" i="34"/>
  <c r="O4581" i="34"/>
  <c r="O4582" i="34"/>
  <c r="O4583" i="34"/>
  <c r="O4584" i="34"/>
  <c r="O4585" i="34"/>
  <c r="O4586" i="34"/>
  <c r="O4587" i="34"/>
  <c r="O4588" i="34"/>
  <c r="O4589" i="34"/>
  <c r="O4590" i="34"/>
  <c r="O4591" i="34"/>
  <c r="O4592" i="34"/>
  <c r="O4593" i="34"/>
  <c r="O4594" i="34"/>
  <c r="O4595" i="34"/>
  <c r="O4596" i="34"/>
  <c r="O4597" i="34"/>
  <c r="O4598" i="34"/>
  <c r="O4599" i="34"/>
  <c r="O4600" i="34"/>
  <c r="O4601" i="34"/>
  <c r="O4602" i="34"/>
  <c r="O4603" i="34"/>
  <c r="O4604" i="34"/>
  <c r="O4605" i="34"/>
  <c r="O4606" i="34"/>
  <c r="O4607" i="34"/>
  <c r="O4608" i="34"/>
  <c r="O4609" i="34"/>
  <c r="O4610" i="34"/>
  <c r="O4611" i="34"/>
  <c r="O4612" i="34"/>
  <c r="O4613" i="34"/>
  <c r="O4614" i="34"/>
  <c r="O4615" i="34"/>
  <c r="O4616" i="34"/>
  <c r="O4617" i="34"/>
  <c r="O4618" i="34"/>
  <c r="O4619" i="34"/>
  <c r="O4620" i="34"/>
  <c r="O4621" i="34"/>
  <c r="O4622" i="34"/>
  <c r="O4623" i="34"/>
  <c r="O4624" i="34"/>
  <c r="O4625" i="34"/>
  <c r="O4626" i="34"/>
  <c r="O4627" i="34"/>
  <c r="O4628" i="34"/>
  <c r="O4629" i="34"/>
  <c r="O4630" i="34"/>
  <c r="O4631" i="34"/>
  <c r="O4632" i="34"/>
  <c r="O4633" i="34"/>
  <c r="O4634" i="34"/>
  <c r="O4635" i="34"/>
  <c r="O4636" i="34"/>
  <c r="O4637" i="34"/>
  <c r="O4638" i="34"/>
  <c r="O4639" i="34"/>
  <c r="O4640" i="34"/>
  <c r="O4641" i="34"/>
  <c r="O4642" i="34"/>
  <c r="O4643" i="34"/>
  <c r="O4644" i="34"/>
  <c r="O4645" i="34"/>
  <c r="O4646" i="34"/>
  <c r="O4647" i="34"/>
  <c r="O4648" i="34"/>
  <c r="O4649" i="34"/>
  <c r="O4650" i="34"/>
  <c r="O4651" i="34"/>
  <c r="O4652" i="34"/>
  <c r="O4653" i="34"/>
  <c r="O4654" i="34"/>
  <c r="O4655" i="34"/>
  <c r="O4656" i="34"/>
  <c r="O4657" i="34"/>
  <c r="O4658" i="34"/>
  <c r="O4659" i="34"/>
  <c r="O4660" i="34"/>
  <c r="O4661" i="34"/>
  <c r="O4662" i="34"/>
  <c r="O4663" i="34"/>
  <c r="O4664" i="34"/>
  <c r="O4665" i="34"/>
  <c r="O4666" i="34"/>
  <c r="O4667" i="34"/>
  <c r="O4668" i="34"/>
  <c r="O4669" i="34"/>
  <c r="O4670" i="34"/>
  <c r="O4671" i="34"/>
  <c r="O4672" i="34"/>
  <c r="O4673" i="34"/>
  <c r="O4674" i="34"/>
  <c r="O4675" i="34"/>
  <c r="O4676" i="34"/>
  <c r="O4677" i="34"/>
  <c r="O4678" i="34"/>
  <c r="O4679" i="34"/>
  <c r="O4680" i="34"/>
  <c r="O4681" i="34"/>
  <c r="O4682" i="34"/>
  <c r="O4683" i="34"/>
  <c r="O4684" i="34"/>
  <c r="O4685" i="34"/>
  <c r="O4686" i="34"/>
  <c r="O4687" i="34"/>
  <c r="O4688" i="34"/>
  <c r="O4689" i="34"/>
  <c r="O4690" i="34"/>
  <c r="O4691" i="34"/>
  <c r="O4692" i="34"/>
  <c r="O4693" i="34"/>
  <c r="O4694" i="34"/>
  <c r="O4695" i="34"/>
  <c r="O4696" i="34"/>
  <c r="O4697" i="34"/>
  <c r="O4698" i="34"/>
  <c r="O4699" i="34"/>
  <c r="O4700" i="34"/>
  <c r="O4701" i="34"/>
  <c r="O4702" i="34"/>
  <c r="O4703" i="34"/>
  <c r="O4704" i="34"/>
  <c r="O4705" i="34"/>
  <c r="O4706" i="34"/>
  <c r="O4707" i="34"/>
  <c r="O4708" i="34"/>
  <c r="O4709" i="34"/>
  <c r="O4710" i="34"/>
  <c r="O4711" i="34"/>
  <c r="O4712" i="34"/>
  <c r="O4713" i="34"/>
  <c r="O4714" i="34"/>
  <c r="O4715" i="34"/>
  <c r="O4716" i="34"/>
  <c r="O4717" i="34"/>
  <c r="O4718" i="34"/>
  <c r="O4719" i="34"/>
  <c r="O4720" i="34"/>
  <c r="O4721" i="34"/>
  <c r="O4722" i="34"/>
  <c r="O4723" i="34"/>
  <c r="O4724" i="34"/>
  <c r="O4725" i="34"/>
  <c r="O4726" i="34"/>
  <c r="O4727" i="34"/>
  <c r="O4728" i="34"/>
  <c r="O4729" i="34"/>
  <c r="O4730" i="34"/>
  <c r="O4731" i="34"/>
  <c r="O4732" i="34"/>
  <c r="O4733" i="34"/>
  <c r="O4734" i="34"/>
  <c r="O4735" i="34"/>
  <c r="O4736" i="34"/>
  <c r="O4737" i="34"/>
  <c r="O4738" i="34"/>
  <c r="O4739" i="34"/>
  <c r="O4740" i="34"/>
  <c r="O4741" i="34"/>
  <c r="O4742" i="34"/>
  <c r="O4743" i="34"/>
  <c r="O4744" i="34"/>
  <c r="O4745" i="34"/>
  <c r="O4746" i="34"/>
  <c r="O4747" i="34"/>
  <c r="O4748" i="34"/>
  <c r="O4749" i="34"/>
  <c r="O4750" i="34"/>
  <c r="O4751" i="34"/>
  <c r="O4752" i="34"/>
  <c r="O4753" i="34"/>
  <c r="O4754" i="34"/>
  <c r="O4755" i="34"/>
  <c r="O4756" i="34"/>
  <c r="O4757" i="34"/>
  <c r="O4758" i="34"/>
  <c r="O4759" i="34"/>
  <c r="O4760" i="34"/>
  <c r="O4761" i="34"/>
  <c r="O4762" i="34"/>
  <c r="O4763" i="34"/>
  <c r="O4764" i="34"/>
  <c r="O4765" i="34"/>
  <c r="O4766" i="34"/>
  <c r="O4767" i="34"/>
  <c r="O4768" i="34"/>
  <c r="O4769" i="34"/>
  <c r="O4770" i="34"/>
  <c r="O4771" i="34"/>
  <c r="O4772" i="34"/>
  <c r="O4773" i="34"/>
  <c r="O4774" i="34"/>
  <c r="O4775" i="34"/>
  <c r="O4776" i="34"/>
  <c r="O4777" i="34"/>
  <c r="O4778" i="34"/>
  <c r="O4779" i="34"/>
  <c r="O4780" i="34"/>
  <c r="O4781" i="34"/>
  <c r="O4782" i="34"/>
  <c r="O4783" i="34"/>
  <c r="O4784" i="34"/>
  <c r="O4785" i="34"/>
  <c r="O4786" i="34"/>
  <c r="O4787" i="34"/>
  <c r="O4788" i="34"/>
  <c r="O4789" i="34"/>
  <c r="O4790" i="34"/>
  <c r="O4791" i="34"/>
  <c r="O4792" i="34"/>
  <c r="O4793" i="34"/>
  <c r="O4794" i="34"/>
  <c r="O4795" i="34"/>
  <c r="O4796" i="34"/>
  <c r="O4797" i="34"/>
  <c r="O4798" i="34"/>
  <c r="O4799" i="34"/>
  <c r="O4800" i="34"/>
  <c r="O4801" i="34"/>
  <c r="O4802" i="34"/>
  <c r="O4803" i="34"/>
  <c r="O4804" i="34"/>
  <c r="O4805" i="34"/>
  <c r="O4806" i="34"/>
  <c r="O4807" i="34"/>
  <c r="O4808" i="34"/>
  <c r="O4809" i="34"/>
  <c r="O4810" i="34"/>
  <c r="O4811" i="34"/>
  <c r="O4812" i="34"/>
  <c r="O4813" i="34"/>
  <c r="O4814" i="34"/>
  <c r="O4815" i="34"/>
  <c r="O4816" i="34"/>
  <c r="O4817" i="34"/>
  <c r="O4818" i="34"/>
  <c r="O4819" i="34"/>
  <c r="O4820" i="34"/>
  <c r="O4821" i="34"/>
  <c r="O4822" i="34"/>
  <c r="O4823" i="34"/>
  <c r="O4824" i="34"/>
  <c r="O4825" i="34"/>
  <c r="O4826" i="34"/>
  <c r="O4827" i="34"/>
  <c r="O4828" i="34"/>
  <c r="O4829" i="34"/>
  <c r="O4830" i="34"/>
  <c r="O4831" i="34"/>
  <c r="O4832" i="34"/>
  <c r="O4833" i="34"/>
  <c r="O4834" i="34"/>
  <c r="O4835" i="34"/>
  <c r="O4836" i="34"/>
  <c r="O4837" i="34"/>
  <c r="O4838" i="34"/>
  <c r="O4839" i="34"/>
  <c r="O4840" i="34"/>
  <c r="O4841" i="34"/>
  <c r="O4842" i="34"/>
  <c r="O4843" i="34"/>
  <c r="O4844" i="34"/>
  <c r="O4845" i="34"/>
  <c r="O4846" i="34"/>
  <c r="O4847" i="34"/>
  <c r="O4848" i="34"/>
  <c r="O4849" i="34"/>
  <c r="O4850" i="34"/>
  <c r="O4851" i="34"/>
  <c r="O4852" i="34"/>
  <c r="O4853" i="34"/>
  <c r="O4854" i="34"/>
  <c r="O4855" i="34"/>
  <c r="O4856" i="34"/>
  <c r="O4857" i="34"/>
  <c r="O4858" i="34"/>
  <c r="O4859" i="34"/>
  <c r="O4860" i="34"/>
  <c r="O4861" i="34"/>
  <c r="O4862" i="34"/>
  <c r="O4863" i="34"/>
  <c r="O4864" i="34"/>
  <c r="O4865" i="34"/>
  <c r="O4866" i="34"/>
  <c r="O4867" i="34"/>
  <c r="O4868" i="34"/>
  <c r="O4869" i="34"/>
  <c r="O4870" i="34"/>
  <c r="O4871" i="34"/>
  <c r="O4872" i="34"/>
  <c r="O4873" i="34"/>
  <c r="O4874" i="34"/>
  <c r="O4875" i="34"/>
  <c r="O4876" i="34"/>
  <c r="O4877" i="34"/>
  <c r="O4878" i="34"/>
  <c r="O4879" i="34"/>
  <c r="O4880" i="34"/>
  <c r="O4881" i="34"/>
  <c r="O4882" i="34"/>
  <c r="O4883" i="34"/>
  <c r="O4884" i="34"/>
  <c r="O4885" i="34"/>
  <c r="O4886" i="34"/>
  <c r="O4887" i="34"/>
  <c r="O4888" i="34"/>
  <c r="O4889" i="34"/>
  <c r="O4890" i="34"/>
  <c r="O4891" i="34"/>
  <c r="O4892" i="34"/>
  <c r="O4893" i="34"/>
  <c r="O4894" i="34"/>
  <c r="O4895" i="34"/>
  <c r="O4896" i="34"/>
  <c r="O4897" i="34"/>
  <c r="O4898" i="34"/>
  <c r="O4899" i="34"/>
  <c r="O4900" i="34"/>
  <c r="O4901" i="34"/>
  <c r="O4902" i="34"/>
  <c r="O4903" i="34"/>
  <c r="O4904" i="34"/>
  <c r="O4905" i="34"/>
  <c r="O4906" i="34"/>
  <c r="O4907" i="34"/>
  <c r="O4908" i="34"/>
  <c r="O4909" i="34"/>
  <c r="O4910" i="34"/>
  <c r="O4911" i="34"/>
  <c r="O4912" i="34"/>
  <c r="O4913" i="34"/>
  <c r="O4914" i="34"/>
  <c r="O4915" i="34"/>
  <c r="O4916" i="34"/>
  <c r="O4917" i="34"/>
  <c r="O4918" i="34"/>
  <c r="O4919" i="34"/>
  <c r="O4920" i="34"/>
  <c r="O4921" i="34"/>
  <c r="O4922" i="34"/>
  <c r="O4923" i="34"/>
  <c r="O4924" i="34"/>
  <c r="O4925" i="34"/>
  <c r="O4926" i="34"/>
  <c r="O4927" i="34"/>
  <c r="O4928" i="34"/>
  <c r="O4929" i="34"/>
  <c r="O4930" i="34"/>
  <c r="O4931" i="34"/>
  <c r="O4932" i="34"/>
  <c r="O4933" i="34"/>
  <c r="O4934" i="34"/>
  <c r="O4935" i="34"/>
  <c r="O4936" i="34"/>
  <c r="O4937" i="34"/>
  <c r="O4938" i="34"/>
  <c r="O4939" i="34"/>
  <c r="O4940" i="34"/>
  <c r="O4941" i="34"/>
  <c r="O4942" i="34"/>
  <c r="O4943" i="34"/>
  <c r="O4944" i="34"/>
  <c r="O4945" i="34"/>
  <c r="O4946" i="34"/>
  <c r="O4947" i="34"/>
  <c r="O4948" i="34"/>
  <c r="O4949" i="34"/>
  <c r="O4950" i="34"/>
  <c r="O4951" i="34"/>
  <c r="O4952" i="34"/>
  <c r="O4953" i="34"/>
  <c r="O4954" i="34"/>
  <c r="O4955" i="34"/>
  <c r="O4956" i="34"/>
  <c r="O4957" i="34"/>
  <c r="O4958" i="34"/>
  <c r="O4959" i="34"/>
  <c r="O4960" i="34"/>
  <c r="O4961" i="34"/>
  <c r="O4962" i="34"/>
  <c r="O4963" i="34"/>
  <c r="O4964" i="34"/>
  <c r="O4965" i="34"/>
  <c r="O4966" i="34"/>
  <c r="O4967" i="34"/>
  <c r="O4968" i="34"/>
  <c r="O4969" i="34"/>
  <c r="O4970" i="34"/>
  <c r="O4971" i="34"/>
  <c r="O4972" i="34"/>
  <c r="O4973" i="34"/>
  <c r="O4974" i="34"/>
  <c r="O4975" i="34"/>
  <c r="O4976" i="34"/>
  <c r="O4977" i="34"/>
  <c r="O4978" i="34"/>
  <c r="O4979" i="34"/>
  <c r="O4980" i="34"/>
  <c r="O4981" i="34"/>
  <c r="O4982" i="34"/>
  <c r="O4983" i="34"/>
  <c r="O4984" i="34"/>
  <c r="O4985" i="34"/>
  <c r="O4986" i="34"/>
  <c r="O4987" i="34"/>
  <c r="O4988" i="34"/>
  <c r="O4989" i="34"/>
  <c r="O4990" i="34"/>
  <c r="O4991" i="34"/>
  <c r="O4992" i="34"/>
  <c r="O4993" i="34"/>
  <c r="O4994" i="34"/>
  <c r="O4995" i="34"/>
  <c r="O4996" i="34"/>
  <c r="O4997" i="34"/>
  <c r="O4998" i="34"/>
  <c r="O4999" i="34"/>
  <c r="O5000" i="34"/>
  <c r="O5001" i="34"/>
  <c r="O5002" i="34"/>
  <c r="O5003" i="34"/>
  <c r="O5004" i="34"/>
  <c r="O5005" i="34"/>
  <c r="O5006" i="34"/>
  <c r="O5007" i="34"/>
  <c r="O5008" i="34"/>
  <c r="O5009" i="34"/>
  <c r="O5010" i="34"/>
  <c r="O5011" i="34"/>
  <c r="O5012" i="34"/>
  <c r="O5013" i="34"/>
  <c r="O5014" i="34"/>
  <c r="O5015" i="34"/>
  <c r="O5016" i="34"/>
  <c r="O5017" i="34"/>
  <c r="O5018" i="34"/>
  <c r="O5019" i="34"/>
  <c r="O5020" i="34"/>
  <c r="O5021" i="34"/>
  <c r="O5022" i="34"/>
  <c r="O5023" i="34"/>
  <c r="O5024" i="34"/>
  <c r="O5025" i="34"/>
  <c r="O5026" i="34"/>
  <c r="O5027" i="34"/>
  <c r="O5028" i="34"/>
  <c r="O5029" i="34"/>
  <c r="O5030" i="34"/>
  <c r="O5031" i="34"/>
  <c r="O5032" i="34"/>
  <c r="O5033" i="34"/>
  <c r="O5034" i="34"/>
  <c r="O5035" i="34"/>
  <c r="O5036" i="34"/>
  <c r="O5037" i="34"/>
  <c r="O5038" i="34"/>
  <c r="O5039" i="34"/>
  <c r="O5040" i="34"/>
  <c r="O5041" i="34"/>
  <c r="O5042" i="34"/>
  <c r="O5043" i="34"/>
  <c r="O5044" i="34"/>
  <c r="O5045" i="34"/>
  <c r="O5046" i="34"/>
  <c r="O5047" i="34"/>
  <c r="O5048" i="34"/>
  <c r="O5049" i="34"/>
  <c r="O5050" i="34"/>
  <c r="O5051" i="34"/>
  <c r="O5052" i="34"/>
  <c r="O5053" i="34"/>
  <c r="O5054" i="34"/>
  <c r="O5055" i="34"/>
  <c r="O5056" i="34"/>
  <c r="O5057" i="34"/>
  <c r="O5058" i="34"/>
  <c r="O5059" i="34"/>
  <c r="O5060" i="34"/>
  <c r="O5061" i="34"/>
  <c r="O5062" i="34"/>
  <c r="O5063" i="34"/>
  <c r="O5064" i="34"/>
  <c r="O5065" i="34"/>
  <c r="O5066" i="34"/>
  <c r="O5067" i="34"/>
  <c r="O5068" i="34"/>
  <c r="O5069" i="34"/>
  <c r="O5070" i="34"/>
  <c r="O5071" i="34"/>
  <c r="O5072" i="34"/>
  <c r="O5073" i="34"/>
  <c r="O5074" i="34"/>
  <c r="O5075" i="34"/>
  <c r="O5076" i="34"/>
  <c r="O5077" i="34"/>
  <c r="O5078" i="34"/>
  <c r="O5079" i="34"/>
  <c r="O5080" i="34"/>
  <c r="O5081" i="34"/>
  <c r="O5082" i="34"/>
  <c r="O5083" i="34"/>
  <c r="O5084" i="34"/>
  <c r="O5085" i="34"/>
  <c r="O5086" i="34"/>
  <c r="O5087" i="34"/>
  <c r="O5088" i="34"/>
  <c r="O5089" i="34"/>
  <c r="O5090" i="34"/>
  <c r="O5091" i="34"/>
  <c r="O5092" i="34"/>
  <c r="O5093" i="34"/>
  <c r="O5094" i="34"/>
  <c r="O5095" i="34"/>
  <c r="O5096" i="34"/>
  <c r="O5097" i="34"/>
  <c r="O5098" i="34"/>
  <c r="O5099" i="34"/>
  <c r="O5100" i="34"/>
  <c r="O5101" i="34"/>
  <c r="O5102" i="34"/>
  <c r="O5103" i="34"/>
  <c r="O5104" i="34"/>
  <c r="O5105" i="34"/>
  <c r="O5106" i="34"/>
  <c r="O5107" i="34"/>
  <c r="O5108" i="34"/>
  <c r="O5109" i="34"/>
  <c r="O5110" i="34"/>
  <c r="O5111" i="34"/>
  <c r="O5112" i="34"/>
  <c r="O5113" i="34"/>
  <c r="O5114" i="34"/>
  <c r="O5115" i="34"/>
  <c r="O5116" i="34"/>
  <c r="O5117" i="34"/>
  <c r="O5118" i="34"/>
  <c r="O5119" i="34"/>
  <c r="O5120" i="34"/>
  <c r="O5121" i="34"/>
  <c r="O5122" i="34"/>
  <c r="O5123" i="34"/>
  <c r="O5124" i="34"/>
  <c r="O5125" i="34"/>
  <c r="O5126" i="34"/>
  <c r="O5127" i="34"/>
  <c r="O5128" i="34"/>
  <c r="O5129" i="34"/>
  <c r="O5130" i="34"/>
  <c r="O5131" i="34"/>
  <c r="O5132" i="34"/>
  <c r="O5133" i="34"/>
  <c r="O5134" i="34"/>
  <c r="O5135" i="34"/>
  <c r="O5136" i="34"/>
  <c r="O5137" i="34"/>
  <c r="O5138" i="34"/>
  <c r="O5139" i="34"/>
  <c r="O5140" i="34"/>
  <c r="O5141" i="34"/>
  <c r="O5142" i="34"/>
  <c r="O5143" i="34"/>
  <c r="O5144" i="34"/>
  <c r="O5145" i="34"/>
  <c r="O5146" i="34"/>
  <c r="O5147" i="34"/>
  <c r="O5148" i="34"/>
  <c r="O5149" i="34"/>
  <c r="O5150" i="34"/>
  <c r="O5151" i="34"/>
  <c r="O5152" i="34"/>
  <c r="O5153" i="34"/>
  <c r="O5154" i="34"/>
  <c r="O5155" i="34"/>
  <c r="O5156" i="34"/>
  <c r="O5157" i="34"/>
  <c r="O5158" i="34"/>
  <c r="O5159" i="34"/>
  <c r="O5160" i="34"/>
  <c r="O5161" i="34"/>
  <c r="O5162" i="34"/>
  <c r="O5163" i="34"/>
  <c r="O5164" i="34"/>
  <c r="O5165" i="34"/>
  <c r="O5166" i="34"/>
  <c r="O5167" i="34"/>
  <c r="O5168" i="34"/>
  <c r="O5169" i="34"/>
  <c r="O5170" i="34"/>
  <c r="O5171" i="34"/>
  <c r="O5172" i="34"/>
  <c r="O5173" i="34"/>
  <c r="O5174" i="34"/>
  <c r="O5175" i="34"/>
  <c r="O5176" i="34"/>
  <c r="O5177" i="34"/>
  <c r="O5178" i="34"/>
  <c r="O5179" i="34"/>
  <c r="O5180" i="34"/>
  <c r="O5181" i="34"/>
  <c r="O5182" i="34"/>
  <c r="O5183" i="34"/>
  <c r="O5184" i="34"/>
  <c r="O5185" i="34"/>
  <c r="O5186" i="34"/>
  <c r="O5187" i="34"/>
  <c r="O5188" i="34"/>
  <c r="O5189" i="34"/>
  <c r="O5190" i="34"/>
  <c r="O5191" i="34"/>
  <c r="O5192" i="34"/>
  <c r="O5193" i="34"/>
  <c r="O5194" i="34"/>
  <c r="O5195" i="34"/>
  <c r="O5196" i="34"/>
  <c r="O5197" i="34"/>
  <c r="O5198" i="34"/>
  <c r="O5199" i="34"/>
  <c r="O5200" i="34"/>
  <c r="O5201" i="34"/>
  <c r="O5202" i="34"/>
  <c r="O5203" i="34"/>
  <c r="O5204" i="34"/>
  <c r="O5205" i="34"/>
  <c r="O5206" i="34"/>
  <c r="O5207" i="34"/>
  <c r="O5208" i="34"/>
  <c r="O5209" i="34"/>
  <c r="O5210" i="34"/>
  <c r="O5211" i="34"/>
  <c r="O5212" i="34"/>
  <c r="O5213" i="34"/>
  <c r="O5214" i="34"/>
  <c r="O5215" i="34"/>
  <c r="O5216" i="34"/>
  <c r="O5217" i="34"/>
  <c r="O5218" i="34"/>
  <c r="O5219" i="34"/>
  <c r="O5220" i="34"/>
  <c r="O5221" i="34"/>
  <c r="O5222" i="34"/>
  <c r="O5223" i="34"/>
  <c r="O5224" i="34"/>
  <c r="O5225" i="34"/>
  <c r="O5226" i="34"/>
  <c r="O5227" i="34"/>
  <c r="O5228" i="34"/>
  <c r="O5229" i="34"/>
  <c r="O5230" i="34"/>
  <c r="O5231" i="34"/>
  <c r="O5232" i="34"/>
  <c r="O5233" i="34"/>
  <c r="O5234" i="34"/>
  <c r="O5235" i="34"/>
  <c r="O5236" i="34"/>
  <c r="O5237" i="34"/>
  <c r="O5238" i="34"/>
  <c r="O5239" i="34"/>
  <c r="O5240" i="34"/>
  <c r="O5241" i="34"/>
  <c r="O5242" i="34"/>
  <c r="O5243" i="34"/>
  <c r="O5244" i="34"/>
  <c r="O5245" i="34"/>
  <c r="O5246" i="34"/>
  <c r="O5247" i="34"/>
  <c r="O5248" i="34"/>
  <c r="O5249" i="34"/>
  <c r="O5250" i="34"/>
  <c r="O5251" i="34"/>
  <c r="O5252" i="34"/>
  <c r="O5253" i="34"/>
  <c r="O5254" i="34"/>
  <c r="O5255" i="34"/>
  <c r="O5256" i="34"/>
  <c r="O5257" i="34"/>
  <c r="O5258" i="34"/>
  <c r="O5259" i="34"/>
  <c r="O5260" i="34"/>
  <c r="O5261" i="34"/>
  <c r="O5262" i="34"/>
  <c r="O5263" i="34"/>
  <c r="O5264" i="34"/>
  <c r="O5265" i="34"/>
  <c r="O5266" i="34"/>
  <c r="O5267" i="34"/>
  <c r="O5268" i="34"/>
  <c r="O5269" i="34"/>
  <c r="O5270" i="34"/>
  <c r="O5271" i="34"/>
  <c r="O5272" i="34"/>
  <c r="O5273" i="34"/>
  <c r="O5274" i="34"/>
  <c r="O5275" i="34"/>
  <c r="O5276" i="34"/>
  <c r="O5277" i="34"/>
  <c r="O5278" i="34"/>
  <c r="O5279" i="34"/>
  <c r="O5280" i="34"/>
  <c r="O5281" i="34"/>
  <c r="O5282" i="34"/>
  <c r="O5283" i="34"/>
  <c r="O5284" i="34"/>
  <c r="O5285" i="34"/>
  <c r="O5286" i="34"/>
  <c r="O5287" i="34"/>
  <c r="O5288" i="34"/>
  <c r="O5289" i="34"/>
  <c r="O5290" i="34"/>
  <c r="O5291" i="34"/>
  <c r="O5292" i="34"/>
  <c r="O5293" i="34"/>
  <c r="O5294" i="34"/>
  <c r="O5295" i="34"/>
  <c r="O5296" i="34"/>
  <c r="O5297" i="34"/>
  <c r="O5298" i="34"/>
  <c r="O5299" i="34"/>
  <c r="O5300" i="34"/>
  <c r="O5301" i="34"/>
  <c r="O5302" i="34"/>
  <c r="O5303" i="34"/>
  <c r="O5304" i="34"/>
  <c r="O5305" i="34"/>
  <c r="O5306" i="34"/>
  <c r="O5307" i="34"/>
  <c r="O5308" i="34"/>
  <c r="O5309" i="34"/>
  <c r="O5310" i="34"/>
  <c r="O5311" i="34"/>
  <c r="O5312" i="34"/>
  <c r="O5313" i="34"/>
  <c r="O5314" i="34"/>
  <c r="O5315" i="34"/>
  <c r="O5316" i="34"/>
  <c r="O5317" i="34"/>
  <c r="O5318" i="34"/>
  <c r="O5319" i="34"/>
  <c r="O5320" i="34"/>
  <c r="O5321" i="34"/>
  <c r="O5322" i="34"/>
  <c r="O5323" i="34"/>
  <c r="O5324" i="34"/>
  <c r="O5325" i="34"/>
  <c r="O5326" i="34"/>
  <c r="O5327" i="34"/>
  <c r="O5328" i="34"/>
  <c r="O5329" i="34"/>
  <c r="O5330" i="34"/>
  <c r="O5331" i="34"/>
  <c r="O5332" i="34"/>
  <c r="O5333" i="34"/>
  <c r="O5334" i="34"/>
  <c r="O5335" i="34"/>
  <c r="O5336" i="34"/>
  <c r="O5337" i="34"/>
  <c r="O5338" i="34"/>
  <c r="O5339" i="34"/>
  <c r="O5340" i="34"/>
  <c r="O5341" i="34"/>
  <c r="O5342" i="34"/>
  <c r="O5343" i="34"/>
  <c r="O5344" i="34"/>
  <c r="O5345" i="34"/>
  <c r="O5346" i="34"/>
  <c r="O5347" i="34"/>
  <c r="O5348" i="34"/>
  <c r="O5349" i="34"/>
  <c r="O5350" i="34"/>
  <c r="O5351" i="34"/>
  <c r="O5352" i="34"/>
  <c r="O5353" i="34"/>
  <c r="O5354" i="34"/>
  <c r="O5355" i="34"/>
  <c r="O5356" i="34"/>
  <c r="O5357" i="34"/>
  <c r="O5358" i="34"/>
  <c r="O5359" i="34"/>
  <c r="O5360" i="34"/>
  <c r="O5361" i="34"/>
  <c r="O5362" i="34"/>
  <c r="O5363" i="34"/>
  <c r="O5364" i="34"/>
  <c r="O5365" i="34"/>
  <c r="O5366" i="34"/>
  <c r="O5367" i="34"/>
  <c r="O5368" i="34"/>
  <c r="O5369" i="34"/>
  <c r="O5370" i="34"/>
  <c r="O5371" i="34"/>
  <c r="O5372" i="34"/>
  <c r="O5373" i="34"/>
  <c r="O5374" i="34"/>
  <c r="O5375" i="34"/>
  <c r="O5376" i="34"/>
  <c r="O5377" i="34"/>
  <c r="O5378" i="34"/>
  <c r="O5379" i="34"/>
  <c r="O5380" i="34"/>
  <c r="O5381" i="34"/>
  <c r="O5382" i="34"/>
  <c r="O5383" i="34"/>
  <c r="O5384" i="34"/>
  <c r="O5385" i="34"/>
  <c r="O5386" i="34"/>
  <c r="O5387" i="34"/>
  <c r="O5388" i="34"/>
  <c r="O5389" i="34"/>
  <c r="O5390" i="34"/>
  <c r="O5391" i="34"/>
  <c r="O5392" i="34"/>
  <c r="O5393" i="34"/>
  <c r="O5394" i="34"/>
  <c r="O5395" i="34"/>
  <c r="O5396" i="34"/>
  <c r="O5397" i="34"/>
  <c r="O5398" i="34"/>
  <c r="O5399" i="34"/>
  <c r="O5400" i="34"/>
  <c r="O5401" i="34"/>
  <c r="O5402" i="34"/>
  <c r="O5403" i="34"/>
  <c r="O5404" i="34"/>
  <c r="O5405" i="34"/>
  <c r="O5406" i="34"/>
  <c r="O5407" i="34"/>
  <c r="O5408" i="34"/>
  <c r="O5409" i="34"/>
  <c r="O5410" i="34"/>
  <c r="O5411" i="34"/>
  <c r="O5412" i="34"/>
  <c r="O5413" i="34"/>
  <c r="O5414" i="34"/>
  <c r="O5415" i="34"/>
  <c r="O5416" i="34"/>
  <c r="O5417" i="34"/>
  <c r="O5418" i="34"/>
  <c r="O5419" i="34"/>
  <c r="O5420" i="34"/>
  <c r="O5421" i="34"/>
  <c r="O5422" i="34"/>
  <c r="O5423" i="34"/>
  <c r="O5424" i="34"/>
  <c r="O5425" i="34"/>
  <c r="O5426" i="34"/>
  <c r="O5427" i="34"/>
  <c r="O5428" i="34"/>
  <c r="O5429" i="34"/>
  <c r="O5430" i="34"/>
  <c r="O5431" i="34"/>
  <c r="O5432" i="34"/>
  <c r="O5433" i="34"/>
  <c r="O5434" i="34"/>
  <c r="O5435" i="34"/>
  <c r="O5436" i="34"/>
  <c r="O5437" i="34"/>
  <c r="O5438" i="34"/>
  <c r="O5439" i="34"/>
  <c r="O5440" i="34"/>
  <c r="O5441" i="34"/>
  <c r="O5442" i="34"/>
  <c r="O5443" i="34"/>
  <c r="O5444" i="34"/>
  <c r="O5445" i="34"/>
  <c r="O5446" i="34"/>
  <c r="O5447" i="34"/>
  <c r="O5448" i="34"/>
  <c r="O5449" i="34"/>
  <c r="O5450" i="34"/>
  <c r="O5451" i="34"/>
  <c r="O5452" i="34"/>
  <c r="O5453" i="34"/>
  <c r="O5454" i="34"/>
  <c r="O5455" i="34"/>
  <c r="O5456" i="34"/>
  <c r="O5457" i="34"/>
  <c r="O5458" i="34"/>
  <c r="O5459" i="34"/>
  <c r="O5460" i="34"/>
  <c r="O5461" i="34"/>
  <c r="O5462" i="34"/>
  <c r="O5463" i="34"/>
  <c r="O5464" i="34"/>
  <c r="O5465" i="34"/>
  <c r="O5466" i="34"/>
  <c r="O5467" i="34"/>
  <c r="O5468" i="34"/>
  <c r="O5469" i="34"/>
  <c r="O5470" i="34"/>
  <c r="O5471" i="34"/>
  <c r="O5472" i="34"/>
  <c r="O5473" i="34"/>
  <c r="O5474" i="34"/>
  <c r="O5475" i="34"/>
  <c r="O5476" i="34"/>
  <c r="O5477" i="34"/>
  <c r="O5478" i="34"/>
  <c r="O5479" i="34"/>
  <c r="O5480" i="34"/>
  <c r="O5481" i="34"/>
  <c r="O5482" i="34"/>
  <c r="O5483" i="34"/>
  <c r="O5484" i="34"/>
  <c r="O5485" i="34"/>
  <c r="O5486" i="34"/>
  <c r="O5487" i="34"/>
  <c r="O5488" i="34"/>
  <c r="O5489" i="34"/>
  <c r="O5490" i="34"/>
  <c r="O5491" i="34"/>
  <c r="O5492" i="34"/>
  <c r="O5493" i="34"/>
  <c r="O5494" i="34"/>
  <c r="O5495" i="34"/>
  <c r="O5496" i="34"/>
  <c r="O5497" i="34"/>
  <c r="O5498" i="34"/>
  <c r="O5499" i="34"/>
  <c r="O5500" i="34"/>
  <c r="O5501" i="34"/>
  <c r="O5502" i="34"/>
  <c r="O5503" i="34"/>
  <c r="O5504" i="34"/>
  <c r="O5505" i="34"/>
  <c r="O5506" i="34"/>
  <c r="O5507" i="34"/>
  <c r="O5508" i="34"/>
  <c r="O5509" i="34"/>
  <c r="O5510" i="34"/>
  <c r="O5511" i="34"/>
  <c r="O5512" i="34"/>
  <c r="O5513" i="34"/>
  <c r="O5514" i="34"/>
  <c r="O5515" i="34"/>
  <c r="O5516" i="34"/>
  <c r="O5517" i="34"/>
  <c r="O5518" i="34"/>
  <c r="O5519" i="34"/>
  <c r="O5520" i="34"/>
  <c r="O5521" i="34"/>
  <c r="O5522" i="34"/>
  <c r="O5523" i="34"/>
  <c r="O5524" i="34"/>
  <c r="O5525" i="34"/>
  <c r="O5526" i="34"/>
  <c r="O5527" i="34"/>
  <c r="O5528" i="34"/>
  <c r="O5529" i="34"/>
  <c r="O5530" i="34"/>
  <c r="O5531" i="34"/>
  <c r="O5532" i="34"/>
  <c r="O5533" i="34"/>
  <c r="O5534" i="34"/>
  <c r="O5535" i="34"/>
  <c r="O5536" i="34"/>
  <c r="O5537" i="34"/>
  <c r="O5538" i="34"/>
  <c r="O5539" i="34"/>
  <c r="O5540" i="34"/>
  <c r="O5541" i="34"/>
  <c r="O5542" i="34"/>
  <c r="O5543" i="34"/>
  <c r="O5544" i="34"/>
  <c r="O5545" i="34"/>
  <c r="O5546" i="34"/>
  <c r="O5547" i="34"/>
  <c r="O5548" i="34"/>
  <c r="O5549" i="34"/>
  <c r="O5550" i="34"/>
  <c r="O5551" i="34"/>
  <c r="O5552" i="34"/>
  <c r="O5553" i="34"/>
  <c r="O5554" i="34"/>
  <c r="O5555" i="34"/>
  <c r="O5556" i="34"/>
  <c r="O5557" i="34"/>
  <c r="O5558" i="34"/>
  <c r="O5559" i="34"/>
  <c r="O5560" i="34"/>
  <c r="O5561" i="34"/>
  <c r="O5562" i="34"/>
  <c r="O5563" i="34"/>
  <c r="O5564" i="34"/>
  <c r="O5565" i="34"/>
  <c r="O5566" i="34"/>
  <c r="O5567" i="34"/>
  <c r="O5568" i="34"/>
  <c r="O5569" i="34"/>
  <c r="O5570" i="34"/>
  <c r="O5571" i="34"/>
  <c r="O5572" i="34"/>
  <c r="O5573" i="34"/>
  <c r="O5574" i="34"/>
  <c r="O5575" i="34"/>
  <c r="O5576" i="34"/>
  <c r="O5577" i="34"/>
  <c r="O5578" i="34"/>
  <c r="O5579" i="34"/>
  <c r="O5580" i="34"/>
  <c r="O5581" i="34"/>
  <c r="O5582" i="34"/>
  <c r="O5583" i="34"/>
  <c r="O5584" i="34"/>
  <c r="O5585" i="34"/>
  <c r="O5586" i="34"/>
  <c r="O5587" i="34"/>
  <c r="O5588" i="34"/>
  <c r="O5589" i="34"/>
  <c r="O5590" i="34"/>
  <c r="O5591" i="34"/>
  <c r="O5592" i="34"/>
  <c r="O5593" i="34"/>
  <c r="O5594" i="34"/>
  <c r="O5595" i="34"/>
  <c r="O5596" i="34"/>
  <c r="O5597" i="34"/>
  <c r="O5598" i="34"/>
  <c r="O5599" i="34"/>
  <c r="O5600" i="34"/>
  <c r="O5601" i="34"/>
  <c r="O5602" i="34"/>
  <c r="O5603" i="34"/>
  <c r="O5604" i="34"/>
  <c r="O5605" i="34"/>
  <c r="O5606" i="34"/>
  <c r="O5607" i="34"/>
  <c r="O5608" i="34"/>
  <c r="O5609" i="34"/>
  <c r="O5610" i="34"/>
  <c r="O5611" i="34"/>
  <c r="O5612" i="34"/>
  <c r="O5613" i="34"/>
  <c r="O5614" i="34"/>
  <c r="O5615" i="34"/>
  <c r="O5616" i="34"/>
  <c r="O5617" i="34"/>
  <c r="O5618" i="34"/>
  <c r="O5619" i="34"/>
  <c r="O5620" i="34"/>
  <c r="O5621" i="34"/>
  <c r="O5622" i="34"/>
  <c r="O5623" i="34"/>
  <c r="O5624" i="34"/>
  <c r="O5625" i="34"/>
  <c r="O5626" i="34"/>
  <c r="O5627" i="34"/>
  <c r="O5628" i="34"/>
  <c r="O5629" i="34"/>
  <c r="O5630" i="34"/>
  <c r="O5631" i="34"/>
  <c r="O5632" i="34"/>
  <c r="O5633" i="34"/>
  <c r="O5634" i="34"/>
  <c r="O5635" i="34"/>
  <c r="O5636" i="34"/>
  <c r="O5637" i="34"/>
  <c r="O5638" i="34"/>
  <c r="O5639" i="34"/>
  <c r="O5640" i="34"/>
  <c r="O5641" i="34"/>
  <c r="O5642" i="34"/>
  <c r="O5643" i="34"/>
  <c r="O5644" i="34"/>
  <c r="O5645" i="34"/>
  <c r="O5646" i="34"/>
  <c r="O5647" i="34"/>
  <c r="O5648" i="34"/>
  <c r="O5649" i="34"/>
  <c r="O5650" i="34"/>
  <c r="O5651" i="34"/>
  <c r="O5652" i="34"/>
  <c r="O5653" i="34"/>
  <c r="O5654" i="34"/>
  <c r="O5655" i="34"/>
  <c r="O5656" i="34"/>
  <c r="O5657" i="34"/>
  <c r="O5658" i="34"/>
  <c r="O5659" i="34"/>
  <c r="O5660" i="34"/>
  <c r="O5661" i="34"/>
  <c r="O5662" i="34"/>
  <c r="O5663" i="34"/>
  <c r="O5664" i="34"/>
  <c r="O5665" i="34"/>
  <c r="O5666" i="34"/>
  <c r="O5667" i="34"/>
  <c r="O5668" i="34"/>
  <c r="O5669" i="34"/>
  <c r="O5670" i="34"/>
  <c r="O5671" i="34"/>
  <c r="O5672" i="34"/>
  <c r="O5673" i="34"/>
  <c r="O5674" i="34"/>
  <c r="O5675" i="34"/>
  <c r="O5676" i="34"/>
  <c r="O5677" i="34"/>
  <c r="O5678" i="34"/>
  <c r="O5679" i="34"/>
  <c r="O5680" i="34"/>
  <c r="O5681" i="34"/>
  <c r="O5682" i="34"/>
  <c r="O5683" i="34"/>
  <c r="O5684" i="34"/>
  <c r="O5685" i="34"/>
  <c r="O5686" i="34"/>
  <c r="O5687" i="34"/>
  <c r="O5688" i="34"/>
  <c r="O5689" i="34"/>
  <c r="O5690" i="34"/>
  <c r="O5691" i="34"/>
  <c r="O5692" i="34"/>
  <c r="O5693" i="34"/>
  <c r="O5694" i="34"/>
  <c r="O5695" i="34"/>
  <c r="O5696" i="34"/>
  <c r="O5697" i="34"/>
  <c r="O5698" i="34"/>
  <c r="O5699" i="34"/>
  <c r="O5700" i="34"/>
  <c r="O5701" i="34"/>
  <c r="O5702" i="34"/>
  <c r="O5703" i="34"/>
  <c r="O5704" i="34"/>
  <c r="O5705" i="34"/>
  <c r="O5706" i="34"/>
  <c r="O5707" i="34"/>
  <c r="O5708" i="34"/>
  <c r="O5709" i="34"/>
  <c r="O5710" i="34"/>
  <c r="O5711" i="34"/>
  <c r="O5712" i="34"/>
  <c r="O5713" i="34"/>
  <c r="O5714" i="34"/>
  <c r="O5715" i="34"/>
  <c r="O5716" i="34"/>
  <c r="O5717" i="34"/>
  <c r="O5718" i="34"/>
  <c r="O5719" i="34"/>
  <c r="O5720" i="34"/>
  <c r="O5721" i="34"/>
  <c r="O5722" i="34"/>
  <c r="O5723" i="34"/>
  <c r="O5724" i="34"/>
  <c r="O5725" i="34"/>
  <c r="O5726" i="34"/>
  <c r="O5727" i="34"/>
  <c r="O5728" i="34"/>
  <c r="O5729" i="34"/>
  <c r="O5730" i="34"/>
  <c r="O5731" i="34"/>
  <c r="O5732" i="34"/>
  <c r="O5733" i="34"/>
  <c r="O5734" i="34"/>
  <c r="O5735" i="34"/>
  <c r="O5736" i="34"/>
  <c r="O5737" i="34"/>
  <c r="O5738" i="34"/>
  <c r="O5739" i="34"/>
  <c r="O5740" i="34"/>
  <c r="O5741" i="34"/>
  <c r="O5742" i="34"/>
  <c r="O5743" i="34"/>
  <c r="O5744" i="34"/>
  <c r="O5745" i="34"/>
  <c r="O5746" i="34"/>
  <c r="O5747" i="34"/>
  <c r="O5748" i="34"/>
  <c r="O5749" i="34"/>
  <c r="O5750" i="34"/>
  <c r="O5751" i="34"/>
  <c r="O5752" i="34"/>
  <c r="O5753" i="34"/>
  <c r="O5754" i="34"/>
  <c r="O5755" i="34"/>
  <c r="O5756" i="34"/>
  <c r="O5757" i="34"/>
  <c r="O5758" i="34"/>
  <c r="O5759" i="34"/>
  <c r="O5760" i="34"/>
  <c r="O5761" i="34"/>
  <c r="O5762" i="34"/>
  <c r="O5763" i="34"/>
  <c r="O5764" i="34"/>
  <c r="O5765" i="34"/>
  <c r="O5766" i="34"/>
  <c r="O5767" i="34"/>
  <c r="O5768" i="34"/>
  <c r="O5769" i="34"/>
  <c r="O5770" i="34"/>
  <c r="O5771" i="34"/>
  <c r="O5772" i="34"/>
  <c r="O5773" i="34"/>
  <c r="O5774" i="34"/>
  <c r="O5775" i="34"/>
  <c r="O5776" i="34"/>
  <c r="O5777" i="34"/>
  <c r="O5778" i="34"/>
  <c r="O5779" i="34"/>
  <c r="O5780" i="34"/>
  <c r="O5781" i="34"/>
  <c r="O5782" i="34"/>
  <c r="O5783" i="34"/>
  <c r="O5784" i="34"/>
  <c r="O5785" i="34"/>
  <c r="O5786" i="34"/>
  <c r="O5787" i="34"/>
  <c r="O5788" i="34"/>
  <c r="O5789" i="34"/>
  <c r="O5790" i="34"/>
  <c r="O5791" i="34"/>
  <c r="O5792" i="34"/>
  <c r="O5793" i="34"/>
  <c r="O5794" i="34"/>
  <c r="O5795" i="34"/>
  <c r="O5796" i="34"/>
  <c r="O5797" i="34"/>
  <c r="O5798" i="34"/>
  <c r="O5799" i="34"/>
  <c r="O5800" i="34"/>
  <c r="O5801" i="34"/>
  <c r="O5802" i="34"/>
  <c r="O5803" i="34"/>
  <c r="O5804" i="34"/>
  <c r="O5805" i="34"/>
  <c r="O5806" i="34"/>
  <c r="O5807" i="34"/>
  <c r="O5808" i="34"/>
  <c r="O5809" i="34"/>
  <c r="O5810" i="34"/>
  <c r="O5811" i="34"/>
  <c r="O5812" i="34"/>
  <c r="O5813" i="34"/>
  <c r="O5814" i="34"/>
  <c r="O5815" i="34"/>
  <c r="O5816" i="34"/>
  <c r="O5817" i="34"/>
  <c r="O5818" i="34"/>
  <c r="O5819" i="34"/>
  <c r="O5820" i="34"/>
  <c r="O5821" i="34"/>
  <c r="O5822" i="34"/>
  <c r="O5823" i="34"/>
  <c r="O5824" i="34"/>
  <c r="O5825" i="34"/>
  <c r="O5826" i="34"/>
  <c r="O5827" i="34"/>
  <c r="O5828" i="34"/>
  <c r="O5829" i="34"/>
  <c r="O5830" i="34"/>
  <c r="O5831" i="34"/>
  <c r="O5832" i="34"/>
  <c r="O5833" i="34"/>
  <c r="O5834" i="34"/>
  <c r="O5835" i="34"/>
  <c r="O5836" i="34"/>
  <c r="O5837" i="34"/>
  <c r="O5838" i="34"/>
  <c r="O5839" i="34"/>
  <c r="O5840" i="34"/>
  <c r="O5841" i="34"/>
  <c r="O5842" i="34"/>
  <c r="O5843" i="34"/>
  <c r="O5844" i="34"/>
  <c r="O5845" i="34"/>
  <c r="O5846" i="34"/>
  <c r="O5847" i="34"/>
  <c r="O5848" i="34"/>
  <c r="O5849" i="34"/>
  <c r="O5850" i="34"/>
  <c r="O5851" i="34"/>
  <c r="O5852" i="34"/>
  <c r="O5853" i="34"/>
  <c r="O5854" i="34"/>
  <c r="O5855" i="34"/>
  <c r="O5856" i="34"/>
  <c r="O5857" i="34"/>
  <c r="O5858" i="34"/>
  <c r="O5859" i="34"/>
  <c r="O5860" i="34"/>
  <c r="O5861" i="34"/>
  <c r="O5862" i="34"/>
  <c r="O5863" i="34"/>
  <c r="O5864" i="34"/>
  <c r="O5865" i="34"/>
  <c r="O5866" i="34"/>
  <c r="O5867" i="34"/>
  <c r="O5868" i="34"/>
  <c r="O5869" i="34"/>
  <c r="O5870" i="34"/>
  <c r="O5871" i="34"/>
  <c r="O5872" i="34"/>
  <c r="O5873" i="34"/>
  <c r="O5874" i="34"/>
  <c r="O5875" i="34"/>
  <c r="O5876" i="34"/>
  <c r="O5877" i="34"/>
  <c r="O5878" i="34"/>
  <c r="O5879" i="34"/>
  <c r="O5880" i="34"/>
  <c r="O5881" i="34"/>
  <c r="O5882" i="34"/>
  <c r="O5883" i="34"/>
  <c r="O5884" i="34"/>
  <c r="O5885" i="34"/>
  <c r="O5886" i="34"/>
  <c r="O5887" i="34"/>
  <c r="O5888" i="34"/>
  <c r="O5889" i="34"/>
  <c r="O5890" i="34"/>
  <c r="O5891" i="34"/>
  <c r="O5892" i="34"/>
  <c r="O5893" i="34"/>
  <c r="O5894" i="34"/>
  <c r="O5895" i="34"/>
  <c r="O5896" i="34"/>
  <c r="O5897" i="34"/>
  <c r="O5898" i="34"/>
  <c r="O5899" i="34"/>
  <c r="O5900" i="34"/>
  <c r="O5901" i="34"/>
  <c r="O5902" i="34"/>
  <c r="O5903" i="34"/>
  <c r="O5904" i="34"/>
  <c r="O5905" i="34"/>
  <c r="O5906" i="34"/>
  <c r="O5907" i="34"/>
  <c r="O5908" i="34"/>
  <c r="O5909" i="34"/>
  <c r="O5910" i="34"/>
  <c r="O5911" i="34"/>
  <c r="O5912" i="34"/>
  <c r="O5913" i="34"/>
  <c r="O5914" i="34"/>
  <c r="O5915" i="34"/>
  <c r="O5916" i="34"/>
  <c r="O5917" i="34"/>
  <c r="O5918" i="34"/>
  <c r="O5919" i="34"/>
  <c r="O5920" i="34"/>
  <c r="O5921" i="34"/>
  <c r="O5922" i="34"/>
  <c r="O5923" i="34"/>
  <c r="O5924" i="34"/>
  <c r="O5925" i="34"/>
  <c r="O5926" i="34"/>
  <c r="O5927" i="34"/>
  <c r="O5928" i="34"/>
  <c r="O5929" i="34"/>
  <c r="O5930" i="34"/>
  <c r="O5931" i="34"/>
  <c r="O5932" i="34"/>
  <c r="O5933" i="34"/>
  <c r="O5934" i="34"/>
  <c r="O5935" i="34"/>
  <c r="O5936" i="34"/>
  <c r="O5937" i="34"/>
  <c r="O5938" i="34"/>
  <c r="O5939" i="34"/>
  <c r="O5940" i="34"/>
  <c r="O5941" i="34"/>
  <c r="O5942" i="34"/>
  <c r="O5943" i="34"/>
  <c r="O5944" i="34"/>
  <c r="O5945" i="34"/>
  <c r="O5946" i="34"/>
  <c r="O5947" i="34"/>
  <c r="O5948" i="34"/>
  <c r="O5949" i="34"/>
  <c r="O5950" i="34"/>
  <c r="O5951" i="34"/>
  <c r="O5952" i="34"/>
  <c r="O5953" i="34"/>
  <c r="O5954" i="34"/>
  <c r="O5955" i="34"/>
  <c r="O5956" i="34"/>
  <c r="O5957" i="34"/>
  <c r="O5958" i="34"/>
  <c r="O5959" i="34"/>
  <c r="O5960" i="34"/>
  <c r="O5961" i="34"/>
  <c r="O5962" i="34"/>
  <c r="O5963" i="34"/>
  <c r="O5964" i="34"/>
  <c r="O5965" i="34"/>
  <c r="O5966" i="34"/>
  <c r="O5967" i="34"/>
  <c r="O5968" i="34"/>
  <c r="O5969" i="34"/>
  <c r="O5970" i="34"/>
  <c r="O5971" i="34"/>
  <c r="O5972" i="34"/>
  <c r="O5973" i="34"/>
  <c r="O5974" i="34"/>
  <c r="O5975" i="34"/>
  <c r="O5976" i="34"/>
  <c r="O5977" i="34"/>
  <c r="O5978" i="34"/>
  <c r="O5979" i="34"/>
  <c r="O5980" i="34"/>
  <c r="O5981" i="34"/>
  <c r="O5982" i="34"/>
  <c r="O5983" i="34"/>
  <c r="O5984" i="34"/>
  <c r="O5985" i="34"/>
  <c r="O5986" i="34"/>
  <c r="O5987" i="34"/>
  <c r="O5988" i="34"/>
  <c r="O5989" i="34"/>
  <c r="O5990" i="34"/>
  <c r="O5991" i="34"/>
  <c r="O5992" i="34"/>
  <c r="O5993" i="34"/>
  <c r="O5994" i="34"/>
  <c r="O5995" i="34"/>
  <c r="O5996" i="34"/>
  <c r="O5997" i="34"/>
  <c r="O5998" i="34"/>
  <c r="O5999" i="34"/>
  <c r="O6000" i="34"/>
  <c r="O6001" i="34"/>
  <c r="O6002" i="34"/>
  <c r="O6003" i="34"/>
  <c r="O6004" i="34"/>
  <c r="O6005" i="34"/>
  <c r="O6006" i="34"/>
  <c r="O6007" i="34"/>
  <c r="O6008" i="34"/>
  <c r="O6009" i="34"/>
  <c r="O6010" i="34"/>
  <c r="O6011" i="34"/>
  <c r="O6012" i="34"/>
  <c r="O6013" i="34"/>
  <c r="O6014" i="34"/>
  <c r="O6015" i="34"/>
  <c r="O6016" i="34"/>
  <c r="O6017" i="34"/>
  <c r="O6018" i="34"/>
  <c r="O6019" i="34"/>
  <c r="O6020" i="34"/>
  <c r="O6021" i="34"/>
  <c r="O6022" i="34"/>
  <c r="O6023" i="34"/>
  <c r="O6024" i="34"/>
  <c r="O6025" i="34"/>
  <c r="O6026" i="34"/>
  <c r="O6027" i="34"/>
  <c r="O6028" i="34"/>
  <c r="O6029" i="34"/>
  <c r="O6030" i="34"/>
  <c r="O6031" i="34"/>
  <c r="O6032" i="34"/>
  <c r="O6033" i="34"/>
  <c r="O6034" i="34"/>
  <c r="O6035" i="34"/>
  <c r="O6036" i="34"/>
  <c r="O6037" i="34"/>
  <c r="O6038" i="34"/>
  <c r="O6039" i="34"/>
  <c r="O6040" i="34"/>
  <c r="O6041" i="34"/>
  <c r="O6042" i="34"/>
  <c r="O6043" i="34"/>
  <c r="O6044" i="34"/>
  <c r="O6045" i="34"/>
  <c r="O6046" i="34"/>
  <c r="O6047" i="34"/>
  <c r="O6048" i="34"/>
  <c r="O6049" i="34"/>
  <c r="O6050" i="34"/>
  <c r="O6051" i="34"/>
  <c r="O6052" i="34"/>
  <c r="O6053" i="34"/>
  <c r="O6054" i="34"/>
  <c r="O6055" i="34"/>
  <c r="O6056" i="34"/>
  <c r="O6057" i="34"/>
  <c r="O6058" i="34"/>
  <c r="O6059" i="34"/>
  <c r="O6060" i="34"/>
  <c r="O6061" i="34"/>
  <c r="O6062" i="34"/>
  <c r="O6063" i="34"/>
  <c r="O6064" i="34"/>
  <c r="O6065" i="34"/>
  <c r="O6066" i="34"/>
  <c r="O6067" i="34"/>
  <c r="O6068" i="34"/>
  <c r="O6069" i="34"/>
  <c r="O6070" i="34"/>
  <c r="O6071" i="34"/>
  <c r="O6072" i="34"/>
  <c r="O6073" i="34"/>
  <c r="O6074" i="34"/>
  <c r="O6075" i="34"/>
  <c r="O6076" i="34"/>
  <c r="O6077" i="34"/>
  <c r="O6078" i="34"/>
  <c r="O6079" i="34"/>
  <c r="O6080" i="34"/>
  <c r="O6081" i="34"/>
  <c r="O6082" i="34"/>
  <c r="O6083" i="34"/>
  <c r="O6084" i="34"/>
  <c r="O6085" i="34"/>
  <c r="O6086" i="34"/>
  <c r="O6087" i="34"/>
  <c r="O6088" i="34"/>
  <c r="O6089" i="34"/>
  <c r="O6090" i="34"/>
  <c r="O6091" i="34"/>
  <c r="O6092" i="34"/>
  <c r="O6093" i="34"/>
  <c r="O6094" i="34"/>
  <c r="O6095" i="34"/>
  <c r="O6096" i="34"/>
  <c r="O6097" i="34"/>
  <c r="O6098" i="34"/>
  <c r="O6099" i="34"/>
  <c r="O6100" i="34"/>
  <c r="O6101" i="34"/>
  <c r="O6102" i="34"/>
  <c r="O6103" i="34"/>
  <c r="O6104" i="34"/>
  <c r="O6105" i="34"/>
  <c r="O6106" i="34"/>
  <c r="O6107" i="34"/>
  <c r="O6108" i="34"/>
  <c r="O6109" i="34"/>
  <c r="O6110" i="34"/>
  <c r="O6111" i="34"/>
  <c r="O6112" i="34"/>
  <c r="O6113" i="34"/>
  <c r="O6114" i="34"/>
  <c r="O6115" i="34"/>
  <c r="O6116" i="34"/>
  <c r="O6117" i="34"/>
  <c r="O6118" i="34"/>
  <c r="O6119" i="34"/>
  <c r="O6120" i="34"/>
  <c r="O6121" i="34"/>
  <c r="O6122" i="34"/>
  <c r="O6123" i="34"/>
  <c r="O6124" i="34"/>
  <c r="O6125" i="34"/>
  <c r="O6126" i="34"/>
  <c r="O6127" i="34"/>
  <c r="O6128" i="34"/>
  <c r="O6129" i="34"/>
  <c r="O6130" i="34"/>
  <c r="O6131" i="34"/>
  <c r="O6132" i="34"/>
  <c r="O6133" i="34"/>
  <c r="O6134" i="34"/>
  <c r="O6135" i="34"/>
  <c r="O6136" i="34"/>
  <c r="O6137" i="34"/>
  <c r="O6138" i="34"/>
  <c r="O6139" i="34"/>
  <c r="O6140" i="34"/>
  <c r="O6141" i="34"/>
  <c r="O6142" i="34"/>
  <c r="O6143" i="34"/>
  <c r="O6144" i="34"/>
  <c r="O6145" i="34"/>
  <c r="O6146" i="34"/>
  <c r="O6147" i="34"/>
  <c r="O6148" i="34"/>
  <c r="O6149" i="34"/>
  <c r="O6150" i="34"/>
  <c r="O6151" i="34"/>
  <c r="O6152" i="34"/>
  <c r="O6153" i="34"/>
  <c r="O6154" i="34"/>
  <c r="O6155" i="34"/>
  <c r="O6156" i="34"/>
  <c r="O6157" i="34"/>
  <c r="O6158" i="34"/>
  <c r="O6159" i="34"/>
  <c r="O6160" i="34"/>
  <c r="O6161" i="34"/>
  <c r="O6162" i="34"/>
  <c r="O6163" i="34"/>
  <c r="O6164" i="34"/>
  <c r="O6165" i="34"/>
  <c r="O6166" i="34"/>
  <c r="O6167" i="34"/>
  <c r="O6168" i="34"/>
  <c r="O6169" i="34"/>
  <c r="O6170" i="34"/>
  <c r="O6171" i="34"/>
  <c r="O6172" i="34"/>
  <c r="O6173" i="34"/>
  <c r="O6174" i="34"/>
  <c r="O6175" i="34"/>
  <c r="O6176" i="34"/>
  <c r="O6177" i="34"/>
  <c r="O6178" i="34"/>
  <c r="O6179" i="34"/>
  <c r="O6180" i="34"/>
  <c r="O6181" i="34"/>
  <c r="O6182" i="34"/>
  <c r="O6183" i="34"/>
  <c r="O6184" i="34"/>
  <c r="O6185" i="34"/>
  <c r="O6186" i="34"/>
  <c r="O6187" i="34"/>
  <c r="O6188" i="34"/>
  <c r="O6189" i="34"/>
  <c r="O6190" i="34"/>
  <c r="O6191" i="34"/>
  <c r="O6192" i="34"/>
  <c r="O6193" i="34"/>
  <c r="O6194" i="34"/>
  <c r="O6195" i="34"/>
  <c r="O6196" i="34"/>
  <c r="O6197" i="34"/>
  <c r="O6198" i="34"/>
  <c r="O6199" i="34"/>
  <c r="O6200" i="34"/>
  <c r="O6201" i="34"/>
  <c r="O6202" i="34"/>
  <c r="O6203" i="34"/>
  <c r="O6204" i="34"/>
  <c r="O6205" i="34"/>
  <c r="O6206" i="34"/>
  <c r="O6207" i="34"/>
  <c r="O6208" i="34"/>
  <c r="O6209" i="34"/>
  <c r="O6210" i="34"/>
  <c r="O6211" i="34"/>
  <c r="O6212" i="34"/>
  <c r="O6213" i="34"/>
  <c r="O6214" i="34"/>
  <c r="O6215" i="34"/>
  <c r="O6216" i="34"/>
  <c r="O6217" i="34"/>
  <c r="O6218" i="34"/>
  <c r="O6219" i="34"/>
  <c r="O6220" i="34"/>
  <c r="O6221" i="34"/>
  <c r="O6222" i="34"/>
  <c r="O6223" i="34"/>
  <c r="O6224" i="34"/>
  <c r="O6225" i="34"/>
  <c r="O6226" i="34"/>
  <c r="O6227" i="34"/>
  <c r="O6228" i="34"/>
  <c r="O6229" i="34"/>
  <c r="O6230" i="34"/>
  <c r="O6231" i="34"/>
  <c r="O6232" i="34"/>
  <c r="O6233" i="34"/>
  <c r="O6234" i="34"/>
  <c r="O6235" i="34"/>
  <c r="O6236" i="34"/>
  <c r="O6237" i="34"/>
  <c r="O6238" i="34"/>
  <c r="O6239" i="34"/>
  <c r="O6240" i="34"/>
  <c r="O6241" i="34"/>
  <c r="O6242" i="34"/>
  <c r="O6243" i="34"/>
  <c r="O6244" i="34"/>
  <c r="O6245" i="34"/>
  <c r="O6246" i="34"/>
  <c r="O6247" i="34"/>
  <c r="O6248" i="34"/>
  <c r="O6249" i="34"/>
  <c r="O6250" i="34"/>
  <c r="O6251" i="34"/>
  <c r="O6252" i="34"/>
  <c r="O6253" i="34"/>
  <c r="O6254" i="34"/>
  <c r="O6255" i="34"/>
  <c r="O6256" i="34"/>
  <c r="O6257" i="34"/>
  <c r="O6258" i="34"/>
  <c r="O6259" i="34"/>
  <c r="O6260" i="34"/>
  <c r="O6261" i="34"/>
  <c r="O6262" i="34"/>
  <c r="O6263" i="34"/>
  <c r="O6264" i="34"/>
  <c r="O6265" i="34"/>
  <c r="O6266" i="34"/>
  <c r="O6267" i="34"/>
  <c r="O6268" i="34"/>
  <c r="O6269" i="34"/>
  <c r="O6270" i="34"/>
  <c r="O6271" i="34"/>
  <c r="O6272" i="34"/>
  <c r="O6273" i="34"/>
  <c r="O6274" i="34"/>
  <c r="O6275" i="34"/>
  <c r="O6276" i="34"/>
  <c r="O6277" i="34"/>
  <c r="O6278" i="34"/>
  <c r="O6279" i="34"/>
  <c r="O6280" i="34"/>
  <c r="O6281" i="34"/>
  <c r="O6282" i="34"/>
  <c r="O6283" i="34"/>
  <c r="O6284" i="34"/>
  <c r="O6285" i="34"/>
  <c r="O6286" i="34"/>
  <c r="O6287" i="34"/>
  <c r="O6288" i="34"/>
  <c r="O6289" i="34"/>
  <c r="O6290" i="34"/>
  <c r="O6291" i="34"/>
  <c r="O6292" i="34"/>
  <c r="O6293" i="34"/>
  <c r="O6294" i="34"/>
  <c r="O6295" i="34"/>
  <c r="O6296" i="34"/>
  <c r="O6297" i="34"/>
  <c r="O6298" i="34"/>
  <c r="O6299" i="34"/>
  <c r="O6300" i="34"/>
  <c r="O6301" i="34"/>
  <c r="O6302" i="34"/>
  <c r="O6303" i="34"/>
  <c r="O6304" i="34"/>
  <c r="O6305" i="34"/>
  <c r="O6306" i="34"/>
  <c r="O6307" i="34"/>
  <c r="O6308" i="34"/>
  <c r="O6309" i="34"/>
  <c r="O6310" i="34"/>
  <c r="O6311" i="34"/>
  <c r="O6312" i="34"/>
  <c r="O6313" i="34"/>
  <c r="O6314" i="34"/>
  <c r="O6315" i="34"/>
  <c r="O6316" i="34"/>
  <c r="O6317" i="34"/>
  <c r="O6318" i="34"/>
  <c r="O6319" i="34"/>
  <c r="O6320" i="34"/>
  <c r="O6321" i="34"/>
  <c r="O6322" i="34"/>
  <c r="O6323" i="34"/>
  <c r="O6324" i="34"/>
  <c r="O6325" i="34"/>
  <c r="O6326" i="34"/>
  <c r="O6327" i="34"/>
  <c r="O6328" i="34"/>
  <c r="O6329" i="34"/>
  <c r="O6330" i="34"/>
  <c r="O6331" i="34"/>
  <c r="O6332" i="34"/>
  <c r="O6333" i="34"/>
  <c r="O6334" i="34"/>
  <c r="O6335" i="34"/>
  <c r="O6336" i="34"/>
  <c r="O6337" i="34"/>
  <c r="O6338" i="34"/>
  <c r="O6339" i="34"/>
  <c r="O6340" i="34"/>
  <c r="O6341" i="34"/>
  <c r="O6342" i="34"/>
  <c r="O6343" i="34"/>
  <c r="O6344" i="34"/>
  <c r="O6345" i="34"/>
  <c r="O6346" i="34"/>
  <c r="O6347" i="34"/>
  <c r="O6348" i="34"/>
  <c r="O6349" i="34"/>
  <c r="O6350" i="34"/>
  <c r="O6351" i="34"/>
  <c r="O6352" i="34"/>
  <c r="O6353" i="34"/>
  <c r="O6354" i="34"/>
  <c r="O6355" i="34"/>
  <c r="O6356" i="34"/>
  <c r="O6357" i="34"/>
  <c r="O6358" i="34"/>
  <c r="O6359" i="34"/>
  <c r="O6360" i="34"/>
  <c r="O6361" i="34"/>
  <c r="O6362" i="34"/>
  <c r="O6363" i="34"/>
  <c r="O6364" i="34"/>
  <c r="O6365" i="34"/>
  <c r="O6366" i="34"/>
  <c r="O6367" i="34"/>
  <c r="O6368" i="34"/>
  <c r="O6369" i="34"/>
  <c r="O6370" i="34"/>
  <c r="O6371" i="34"/>
  <c r="O6372" i="34"/>
  <c r="O6373" i="34"/>
  <c r="O6374" i="34"/>
  <c r="O6375" i="34"/>
  <c r="O6376" i="34"/>
  <c r="O6377" i="34"/>
  <c r="O6378" i="34"/>
  <c r="O6379" i="34"/>
  <c r="O6380" i="34"/>
  <c r="O6381" i="34"/>
  <c r="O6382" i="34"/>
  <c r="O6383" i="34"/>
  <c r="O6384" i="34"/>
  <c r="O6385" i="34"/>
  <c r="O6386" i="34"/>
  <c r="O6387" i="34"/>
  <c r="O6388" i="34"/>
  <c r="O6389" i="34"/>
  <c r="O6390" i="34"/>
  <c r="O6391" i="34"/>
  <c r="O6392" i="34"/>
  <c r="O6393" i="34"/>
  <c r="O6394" i="34"/>
  <c r="O6395" i="34"/>
  <c r="O6396" i="34"/>
  <c r="O6397" i="34"/>
  <c r="O6398" i="34"/>
  <c r="O6399" i="34"/>
  <c r="O6400" i="34"/>
  <c r="O6401" i="34"/>
  <c r="O6402" i="34"/>
  <c r="O6403" i="34"/>
  <c r="O6404" i="34"/>
  <c r="O6405" i="34"/>
  <c r="O6406" i="34"/>
  <c r="O6407" i="34"/>
  <c r="O6408" i="34"/>
  <c r="O6409" i="34"/>
  <c r="O6410" i="34"/>
  <c r="O6411" i="34"/>
  <c r="O6412" i="34"/>
  <c r="O6413" i="34"/>
  <c r="O6414" i="34"/>
  <c r="O6415" i="34"/>
  <c r="O6416" i="34"/>
  <c r="O6417" i="34"/>
  <c r="O6418" i="34"/>
  <c r="O6419" i="34"/>
  <c r="O6420" i="34"/>
  <c r="O6421" i="34"/>
  <c r="O6422" i="34"/>
  <c r="O6423" i="34"/>
  <c r="O6424" i="34"/>
  <c r="O6425" i="34"/>
  <c r="O6426" i="34"/>
  <c r="O6427" i="34"/>
  <c r="O6428" i="34"/>
  <c r="O6429" i="34"/>
  <c r="O6430" i="34"/>
  <c r="O6431" i="34"/>
  <c r="O6432" i="34"/>
  <c r="O6433" i="34"/>
  <c r="O6434" i="34"/>
  <c r="O6435" i="34"/>
  <c r="O6436" i="34"/>
  <c r="O6437" i="34"/>
  <c r="O6438" i="34"/>
  <c r="O6439" i="34"/>
  <c r="O6440" i="34"/>
  <c r="O6441" i="34"/>
  <c r="O6442" i="34"/>
  <c r="O6443" i="34"/>
  <c r="O6444" i="34"/>
  <c r="O6445" i="34"/>
  <c r="O6446" i="34"/>
  <c r="O6447" i="34"/>
  <c r="O6448" i="34"/>
  <c r="O6449" i="34"/>
  <c r="O6450" i="34"/>
  <c r="O6451" i="34"/>
  <c r="O6452" i="34"/>
  <c r="O6453" i="34"/>
  <c r="O6454" i="34"/>
  <c r="O6455" i="34"/>
  <c r="O6456" i="34"/>
  <c r="O6457" i="34"/>
  <c r="O6458" i="34"/>
  <c r="O6459" i="34"/>
  <c r="O6460" i="34"/>
  <c r="O6461" i="34"/>
  <c r="O6462" i="34"/>
  <c r="O6463" i="34"/>
  <c r="O6464" i="34"/>
  <c r="O6465" i="34"/>
  <c r="O6466" i="34"/>
  <c r="O6467" i="34"/>
  <c r="O6468" i="34"/>
  <c r="O6469" i="34"/>
  <c r="O6470" i="34"/>
  <c r="O6471" i="34"/>
  <c r="O6472" i="34"/>
  <c r="O6473" i="34"/>
  <c r="O6474" i="34"/>
  <c r="O6475" i="34"/>
  <c r="O6476" i="34"/>
  <c r="O6477" i="34"/>
  <c r="O6478" i="34"/>
  <c r="O6479" i="34"/>
  <c r="O6480" i="34"/>
  <c r="O6481" i="34"/>
  <c r="O6482" i="34"/>
  <c r="O6483" i="34"/>
  <c r="O6484" i="34"/>
  <c r="O6485" i="34"/>
  <c r="O6486" i="34"/>
  <c r="O6487" i="34"/>
  <c r="O6488" i="34"/>
  <c r="O6489" i="34"/>
  <c r="O6490" i="34"/>
  <c r="O6491" i="34"/>
  <c r="O6492" i="34"/>
  <c r="O6493" i="34"/>
  <c r="O6494" i="34"/>
  <c r="O6495" i="34"/>
  <c r="O6496" i="34"/>
  <c r="O6497" i="34"/>
  <c r="O6498" i="34"/>
  <c r="O6499" i="34"/>
  <c r="O6500" i="34"/>
  <c r="O6501" i="34"/>
  <c r="O6502" i="34"/>
  <c r="O6503" i="34"/>
  <c r="O6504" i="34"/>
  <c r="O6505" i="34"/>
  <c r="O6506" i="34"/>
  <c r="O6507" i="34"/>
  <c r="O6508" i="34"/>
  <c r="O6509" i="34"/>
  <c r="O6510" i="34"/>
  <c r="O6511" i="34"/>
  <c r="O6512" i="34"/>
  <c r="O6513" i="34"/>
  <c r="O6514" i="34"/>
  <c r="O6515" i="34"/>
  <c r="O6516" i="34"/>
  <c r="O6517" i="34"/>
  <c r="O6518" i="34"/>
  <c r="O6519" i="34"/>
  <c r="O6520" i="34"/>
  <c r="O6521" i="34"/>
  <c r="O6522" i="34"/>
  <c r="O6523" i="34"/>
  <c r="O6524" i="34"/>
  <c r="O6525" i="34"/>
  <c r="O6526" i="34"/>
  <c r="O6527" i="34"/>
  <c r="O6528" i="34"/>
  <c r="O6529" i="34"/>
  <c r="O6530" i="34"/>
  <c r="O6531" i="34"/>
  <c r="O6532" i="34"/>
  <c r="O6533" i="34"/>
  <c r="O6534" i="34"/>
  <c r="O6535" i="34"/>
  <c r="O6536" i="34"/>
  <c r="O6537" i="34"/>
  <c r="O6538" i="34"/>
  <c r="O6539" i="34"/>
  <c r="O6540" i="34"/>
  <c r="O6541" i="34"/>
  <c r="O6542" i="34"/>
  <c r="O6543" i="34"/>
  <c r="O6544" i="34"/>
  <c r="O6545" i="34"/>
  <c r="O6546" i="34"/>
  <c r="O6547" i="34"/>
  <c r="O6548" i="34"/>
  <c r="O6549" i="34"/>
  <c r="O6550" i="34"/>
  <c r="O6551" i="34"/>
  <c r="O6552" i="34"/>
  <c r="O6553" i="34"/>
  <c r="O6554" i="34"/>
  <c r="O6555" i="34"/>
  <c r="O6556" i="34"/>
  <c r="O6557" i="34"/>
  <c r="O6558" i="34"/>
  <c r="O6559" i="34"/>
  <c r="O6560" i="34"/>
  <c r="O6561" i="34"/>
  <c r="O6562" i="34"/>
  <c r="O6563" i="34"/>
  <c r="O6564" i="34"/>
  <c r="O6565" i="34"/>
  <c r="O6566" i="34"/>
  <c r="O6567" i="34"/>
  <c r="O6568" i="34"/>
  <c r="O6569" i="34"/>
  <c r="O6570" i="34"/>
  <c r="O6571" i="34"/>
  <c r="O6572" i="34"/>
  <c r="O6573" i="34"/>
  <c r="O6574" i="34"/>
  <c r="O6575" i="34"/>
  <c r="O6576" i="34"/>
  <c r="O6577" i="34"/>
  <c r="O6578" i="34"/>
  <c r="O6579" i="34"/>
  <c r="O6580" i="34"/>
  <c r="O6581" i="34"/>
  <c r="O6582" i="34"/>
  <c r="O6583" i="34"/>
  <c r="O6584" i="34"/>
  <c r="O6585" i="34"/>
  <c r="O6586" i="34"/>
  <c r="O6587" i="34"/>
  <c r="O6588" i="34"/>
  <c r="O6589" i="34"/>
  <c r="O6590" i="34"/>
  <c r="O6591" i="34"/>
  <c r="O6592" i="34"/>
  <c r="O6593" i="34"/>
  <c r="O6594" i="34"/>
  <c r="O6595" i="34"/>
  <c r="O6596" i="34"/>
  <c r="O6597" i="34"/>
  <c r="O6598" i="34"/>
  <c r="O6599" i="34"/>
  <c r="O6600" i="34"/>
  <c r="O6601" i="34"/>
  <c r="O6602" i="34"/>
  <c r="O6603" i="34"/>
  <c r="O6604" i="34"/>
  <c r="O6605" i="34"/>
  <c r="O6606" i="34"/>
  <c r="O6607" i="34"/>
  <c r="O6608" i="34"/>
  <c r="O6609" i="34"/>
  <c r="O6610" i="34"/>
  <c r="O6611" i="34"/>
  <c r="O6612" i="34"/>
  <c r="O6613" i="34"/>
  <c r="O6614" i="34"/>
  <c r="O6615" i="34"/>
  <c r="O6616" i="34"/>
  <c r="O6617" i="34"/>
  <c r="O6618" i="34"/>
  <c r="O6619" i="34"/>
  <c r="O6620" i="34"/>
  <c r="O6621" i="34"/>
  <c r="O6622" i="34"/>
  <c r="O6623" i="34"/>
  <c r="O6624" i="34"/>
  <c r="O6625" i="34"/>
  <c r="O6626" i="34"/>
  <c r="O6627" i="34"/>
  <c r="O6628" i="34"/>
  <c r="O6629" i="34"/>
  <c r="O6630" i="34"/>
  <c r="O6631" i="34"/>
  <c r="O6632" i="34"/>
  <c r="O6633" i="34"/>
  <c r="O6634" i="34"/>
  <c r="O6635" i="34"/>
  <c r="O6636" i="34"/>
  <c r="O6637" i="34"/>
  <c r="O6638" i="34"/>
  <c r="O6639" i="34"/>
  <c r="O6640" i="34"/>
  <c r="O6641" i="34"/>
  <c r="O6642" i="34"/>
  <c r="O6643" i="34"/>
  <c r="O6644" i="34"/>
  <c r="O6645" i="34"/>
  <c r="O6646" i="34"/>
  <c r="O6647" i="34"/>
  <c r="O6648" i="34"/>
  <c r="O6649" i="34"/>
  <c r="O6650" i="34"/>
  <c r="O6651" i="34"/>
  <c r="O6652" i="34"/>
  <c r="O6653" i="34"/>
  <c r="O6654" i="34"/>
  <c r="O6655" i="34"/>
  <c r="O6656" i="34"/>
  <c r="O6657" i="34"/>
  <c r="O6658" i="34"/>
  <c r="O6659" i="34"/>
  <c r="O6660" i="34"/>
  <c r="O6661" i="34"/>
  <c r="O6662" i="34"/>
  <c r="O6663" i="34"/>
  <c r="O6664" i="34"/>
  <c r="O6665" i="34"/>
  <c r="O6666" i="34"/>
  <c r="O6667" i="34"/>
  <c r="O6668" i="34"/>
  <c r="O6669" i="34"/>
  <c r="O6670" i="34"/>
  <c r="O6671" i="34"/>
  <c r="O6672" i="34"/>
  <c r="O6673" i="34"/>
  <c r="O6674" i="34"/>
  <c r="O6675" i="34"/>
  <c r="O6676" i="34"/>
  <c r="O6677" i="34"/>
  <c r="O6678" i="34"/>
  <c r="O6679" i="34"/>
  <c r="O6680" i="34"/>
  <c r="O6681" i="34"/>
  <c r="O6682" i="34"/>
  <c r="O6683" i="34"/>
  <c r="O6684" i="34"/>
  <c r="O6685" i="34"/>
  <c r="O6686" i="34"/>
  <c r="O6687" i="34"/>
  <c r="O6688" i="34"/>
  <c r="O6689" i="34"/>
  <c r="O6690" i="34"/>
  <c r="O6691" i="34"/>
  <c r="O6692" i="34"/>
  <c r="O6693" i="34"/>
  <c r="O6694" i="34"/>
  <c r="O6695" i="34"/>
  <c r="O6696" i="34"/>
  <c r="O6697" i="34"/>
  <c r="O6698" i="34"/>
  <c r="O6699" i="34"/>
  <c r="O6700" i="34"/>
  <c r="O6701" i="34"/>
  <c r="O6702" i="34"/>
  <c r="O6703" i="34"/>
  <c r="O6704" i="34"/>
  <c r="O6705" i="34"/>
  <c r="O6706" i="34"/>
  <c r="O6707" i="34"/>
  <c r="O6708" i="34"/>
  <c r="O6709" i="34"/>
  <c r="O6710" i="34"/>
  <c r="O6711" i="34"/>
  <c r="O6712" i="34"/>
  <c r="O6713" i="34"/>
  <c r="O6714" i="34"/>
  <c r="O6715" i="34"/>
  <c r="O6716" i="34"/>
  <c r="O6717" i="34"/>
  <c r="O6718" i="34"/>
  <c r="O6719" i="34"/>
  <c r="O6720" i="34"/>
  <c r="O6721" i="34"/>
  <c r="O6722" i="34"/>
  <c r="O6723" i="34"/>
  <c r="O6724" i="34"/>
  <c r="O6725" i="34"/>
  <c r="O6726" i="34"/>
  <c r="O6727" i="34"/>
  <c r="O6728" i="34"/>
  <c r="O6729" i="34"/>
  <c r="O6730" i="34"/>
  <c r="O6731" i="34"/>
  <c r="O6732" i="34"/>
  <c r="O6733" i="34"/>
  <c r="O6734" i="34"/>
  <c r="O6735" i="34"/>
  <c r="O6736" i="34"/>
  <c r="O6737" i="34"/>
  <c r="O6738" i="34"/>
  <c r="O6739" i="34"/>
  <c r="O6740" i="34"/>
  <c r="O6741" i="34"/>
  <c r="O6742" i="34"/>
  <c r="O6743" i="34"/>
  <c r="O6744" i="34"/>
  <c r="O6745" i="34"/>
  <c r="O6746" i="34"/>
  <c r="O6747" i="34"/>
  <c r="O6748" i="34"/>
  <c r="O6749" i="34"/>
  <c r="O6750" i="34"/>
  <c r="O6751" i="34"/>
  <c r="O6752" i="34"/>
  <c r="O6753" i="34"/>
  <c r="O6754" i="34"/>
  <c r="O6755" i="34"/>
  <c r="O6756" i="34"/>
  <c r="O6757" i="34"/>
  <c r="O6758" i="34"/>
  <c r="O6759" i="34"/>
  <c r="O6760" i="34"/>
  <c r="O6761" i="34"/>
  <c r="O6762" i="34"/>
  <c r="O6763" i="34"/>
  <c r="O6764" i="34"/>
  <c r="O6765" i="34"/>
  <c r="O6766" i="34"/>
  <c r="O6767" i="34"/>
  <c r="O6768" i="34"/>
  <c r="O6769" i="34"/>
  <c r="O6770" i="34"/>
  <c r="O6771" i="34"/>
  <c r="O6772" i="34"/>
  <c r="O6773" i="34"/>
  <c r="O6774" i="34"/>
  <c r="O6775" i="34"/>
  <c r="O6776" i="34"/>
  <c r="O6777" i="34"/>
  <c r="O6778" i="34"/>
  <c r="O6779" i="34"/>
  <c r="O6780" i="34"/>
  <c r="O6781" i="34"/>
  <c r="O6782" i="34"/>
  <c r="O6783" i="34"/>
  <c r="O6784" i="34"/>
  <c r="O6785" i="34"/>
  <c r="O6786" i="34"/>
  <c r="O6787" i="34"/>
  <c r="O4" i="34"/>
  <c r="Z6740" i="34" l="1"/>
  <c r="Z6741" i="34"/>
  <c r="Z6742" i="34"/>
  <c r="Z6743" i="34"/>
  <c r="Z6744" i="34"/>
  <c r="Z6745" i="34"/>
  <c r="Z6746" i="34"/>
  <c r="Z6747" i="34"/>
  <c r="Z6748" i="34"/>
  <c r="Z6749" i="34"/>
  <c r="Z6750" i="34"/>
  <c r="Z6751" i="34"/>
  <c r="Z6752" i="34"/>
  <c r="Z6753" i="34"/>
  <c r="Z6754" i="34"/>
  <c r="Z6755" i="34"/>
  <c r="Z6756" i="34"/>
  <c r="Z6757" i="34"/>
  <c r="Z6758" i="34"/>
  <c r="Z6759" i="34"/>
  <c r="Z6760" i="34"/>
  <c r="Z6761" i="34"/>
  <c r="Z6762" i="34"/>
  <c r="Z6763" i="34"/>
  <c r="Z6764" i="34"/>
  <c r="Z6765" i="34"/>
  <c r="Z6766" i="34"/>
  <c r="Z6767" i="34"/>
  <c r="Z6768" i="34"/>
  <c r="Z6769" i="34"/>
  <c r="Z6770" i="34"/>
  <c r="Z6771" i="34"/>
  <c r="Z6772" i="34"/>
  <c r="Z6773" i="34"/>
  <c r="Z6774" i="34"/>
  <c r="Z6775" i="34"/>
  <c r="Z6776" i="34"/>
  <c r="Z6777" i="34"/>
  <c r="Z6778" i="34"/>
  <c r="Z6779" i="34"/>
  <c r="Z6780" i="34"/>
  <c r="Z6781" i="34"/>
  <c r="Z6782" i="34"/>
  <c r="Z6783" i="34"/>
  <c r="Z6784" i="34"/>
  <c r="Z6785" i="34"/>
  <c r="Z6786" i="34"/>
  <c r="Z6787" i="34"/>
  <c r="M6740" i="34"/>
  <c r="J6740" i="34" s="1"/>
  <c r="M6741" i="34"/>
  <c r="J6741" i="34" s="1"/>
  <c r="M6742" i="34"/>
  <c r="J6742" i="34" s="1"/>
  <c r="M6743" i="34"/>
  <c r="J6743" i="34" s="1"/>
  <c r="M6744" i="34"/>
  <c r="J6744" i="34" s="1"/>
  <c r="M6745" i="34"/>
  <c r="M6746" i="34"/>
  <c r="J6746" i="34" s="1"/>
  <c r="M6747" i="34"/>
  <c r="J6747" i="34" s="1"/>
  <c r="M6748" i="34"/>
  <c r="J6748" i="34" s="1"/>
  <c r="M6749" i="34"/>
  <c r="M6750" i="34"/>
  <c r="J6750" i="34" s="1"/>
  <c r="M6751" i="34"/>
  <c r="J6751" i="34" s="1"/>
  <c r="M6752" i="34"/>
  <c r="J6752" i="34" s="1"/>
  <c r="M6753" i="34"/>
  <c r="M6754" i="34"/>
  <c r="J6754" i="34" s="1"/>
  <c r="M6755" i="34"/>
  <c r="J6755" i="34" s="1"/>
  <c r="M6756" i="34"/>
  <c r="J6756" i="34" s="1"/>
  <c r="M6757" i="34"/>
  <c r="J6757" i="34" s="1"/>
  <c r="M6758" i="34"/>
  <c r="J6758" i="34" s="1"/>
  <c r="M6759" i="34"/>
  <c r="J6759" i="34" s="1"/>
  <c r="M6760" i="34"/>
  <c r="J6760" i="34" s="1"/>
  <c r="M6761" i="34"/>
  <c r="M6762" i="34"/>
  <c r="J6762" i="34" s="1"/>
  <c r="M6763" i="34"/>
  <c r="J6763" i="34" s="1"/>
  <c r="M6764" i="34"/>
  <c r="J6764" i="34" s="1"/>
  <c r="M6765" i="34"/>
  <c r="M6766" i="34"/>
  <c r="J6766" i="34" s="1"/>
  <c r="M6767" i="34"/>
  <c r="J6767" i="34" s="1"/>
  <c r="M6768" i="34"/>
  <c r="J6768" i="34" s="1"/>
  <c r="M6769" i="34"/>
  <c r="M6770" i="34"/>
  <c r="J6770" i="34" s="1"/>
  <c r="M6771" i="34"/>
  <c r="J6771" i="34" s="1"/>
  <c r="M6772" i="34"/>
  <c r="J6772" i="34" s="1"/>
  <c r="M6773" i="34"/>
  <c r="J6773" i="34" s="1"/>
  <c r="M6774" i="34"/>
  <c r="J6774" i="34" s="1"/>
  <c r="M6775" i="34"/>
  <c r="J6775" i="34" s="1"/>
  <c r="M6776" i="34"/>
  <c r="J6776" i="34" s="1"/>
  <c r="M6777" i="34"/>
  <c r="M6778" i="34"/>
  <c r="J6778" i="34" s="1"/>
  <c r="M6779" i="34"/>
  <c r="J6779" i="34" s="1"/>
  <c r="M6780" i="34"/>
  <c r="J6780" i="34" s="1"/>
  <c r="M6781" i="34"/>
  <c r="M6782" i="34"/>
  <c r="J6782" i="34" s="1"/>
  <c r="M6783" i="34"/>
  <c r="J6783" i="34" s="1"/>
  <c r="M6784" i="34"/>
  <c r="J6784" i="34" s="1"/>
  <c r="M6785" i="34"/>
  <c r="M6786" i="34"/>
  <c r="J6786" i="34" s="1"/>
  <c r="M6787" i="34"/>
  <c r="J6787" i="34" s="1"/>
  <c r="L6740" i="34"/>
  <c r="L6741" i="34"/>
  <c r="L6742" i="34"/>
  <c r="L6743" i="34"/>
  <c r="L6744" i="34"/>
  <c r="L6745" i="34"/>
  <c r="L6746" i="34"/>
  <c r="L6747" i="34"/>
  <c r="L6748" i="34"/>
  <c r="L6749" i="34"/>
  <c r="L6750" i="34"/>
  <c r="L6751" i="34"/>
  <c r="L6752" i="34"/>
  <c r="L6753" i="34"/>
  <c r="L6754" i="34"/>
  <c r="L6755" i="34"/>
  <c r="L6756" i="34"/>
  <c r="L6757" i="34"/>
  <c r="L6758" i="34"/>
  <c r="L6759" i="34"/>
  <c r="L6760" i="34"/>
  <c r="L6761" i="34"/>
  <c r="L6762" i="34"/>
  <c r="L6763" i="34"/>
  <c r="L6764" i="34"/>
  <c r="L6765" i="34"/>
  <c r="L6766" i="34"/>
  <c r="L6767" i="34"/>
  <c r="L6768" i="34"/>
  <c r="L6769" i="34"/>
  <c r="L6770" i="34"/>
  <c r="L6771" i="34"/>
  <c r="L6772" i="34"/>
  <c r="L6773" i="34"/>
  <c r="L6774" i="34"/>
  <c r="L6775" i="34"/>
  <c r="L6776" i="34"/>
  <c r="L6777" i="34"/>
  <c r="L6778" i="34"/>
  <c r="L6779" i="34"/>
  <c r="L6780" i="34"/>
  <c r="L6781" i="34"/>
  <c r="L6782" i="34"/>
  <c r="L6783" i="34"/>
  <c r="L6784" i="34"/>
  <c r="L6785" i="34"/>
  <c r="L6786" i="34"/>
  <c r="L6787" i="34"/>
  <c r="I6740" i="34"/>
  <c r="I6741" i="34"/>
  <c r="I6742" i="34"/>
  <c r="I6743" i="34"/>
  <c r="I6744" i="34"/>
  <c r="I6745" i="34"/>
  <c r="J6745" i="34"/>
  <c r="I6746" i="34"/>
  <c r="I6747" i="34"/>
  <c r="I6748" i="34"/>
  <c r="I6749" i="34"/>
  <c r="J6749" i="34"/>
  <c r="I6750" i="34"/>
  <c r="I6751" i="34"/>
  <c r="I6752" i="34"/>
  <c r="I6753" i="34"/>
  <c r="J6753" i="34"/>
  <c r="I6754" i="34"/>
  <c r="I6755" i="34"/>
  <c r="I6756" i="34"/>
  <c r="I6757" i="34"/>
  <c r="I6758" i="34"/>
  <c r="I6759" i="34"/>
  <c r="I6760" i="34"/>
  <c r="I6761" i="34"/>
  <c r="J6761" i="34"/>
  <c r="I6762" i="34"/>
  <c r="I6763" i="34"/>
  <c r="I6764" i="34"/>
  <c r="I6765" i="34"/>
  <c r="J6765" i="34"/>
  <c r="I6766" i="34"/>
  <c r="I6767" i="34"/>
  <c r="I6768" i="34"/>
  <c r="I6769" i="34"/>
  <c r="J6769" i="34"/>
  <c r="I6770" i="34"/>
  <c r="I6771" i="34"/>
  <c r="I6772" i="34"/>
  <c r="I6773" i="34"/>
  <c r="I6774" i="34"/>
  <c r="I6775" i="34"/>
  <c r="I6776" i="34"/>
  <c r="I6777" i="34"/>
  <c r="J6777" i="34"/>
  <c r="I6778" i="34"/>
  <c r="I6779" i="34"/>
  <c r="I6780" i="34"/>
  <c r="I6781" i="34"/>
  <c r="J6781" i="34"/>
  <c r="I6782" i="34"/>
  <c r="I6783" i="34"/>
  <c r="I6784" i="34"/>
  <c r="I6785" i="34"/>
  <c r="J6785" i="34"/>
  <c r="I6786" i="34"/>
  <c r="I6787" i="34"/>
  <c r="G6740" i="34"/>
  <c r="G6741" i="34"/>
  <c r="G6742" i="34"/>
  <c r="G6743" i="34"/>
  <c r="G6744" i="34"/>
  <c r="G6745" i="34"/>
  <c r="G6746" i="34"/>
  <c r="G6747" i="34"/>
  <c r="G6748" i="34"/>
  <c r="G6749" i="34"/>
  <c r="G6750" i="34"/>
  <c r="G6751" i="34"/>
  <c r="G6752" i="34"/>
  <c r="G6753" i="34"/>
  <c r="G6754" i="34"/>
  <c r="G6755" i="34"/>
  <c r="G6756" i="34"/>
  <c r="G6757" i="34"/>
  <c r="G6758" i="34"/>
  <c r="G6759" i="34"/>
  <c r="G6760" i="34"/>
  <c r="G6761" i="34"/>
  <c r="G6762" i="34"/>
  <c r="G6763" i="34"/>
  <c r="G6764" i="34"/>
  <c r="G6765" i="34"/>
  <c r="G6766" i="34"/>
  <c r="G6767" i="34"/>
  <c r="G6768" i="34"/>
  <c r="G6769" i="34"/>
  <c r="G6770" i="34"/>
  <c r="G6771" i="34"/>
  <c r="G6772" i="34"/>
  <c r="G6773" i="34"/>
  <c r="G6774" i="34"/>
  <c r="G6775" i="34"/>
  <c r="G6776" i="34"/>
  <c r="G6777" i="34"/>
  <c r="G6778" i="34"/>
  <c r="G6779" i="34"/>
  <c r="G6780" i="34"/>
  <c r="G6781" i="34"/>
  <c r="G6782" i="34"/>
  <c r="G6783" i="34"/>
  <c r="G6784" i="34"/>
  <c r="G6785" i="34"/>
  <c r="G6786" i="34"/>
  <c r="G6787" i="34"/>
  <c r="M5" i="34"/>
  <c r="J5" i="34" s="1"/>
  <c r="M6" i="34"/>
  <c r="M7" i="34"/>
  <c r="M8" i="34"/>
  <c r="J8" i="34" s="1"/>
  <c r="M9" i="34"/>
  <c r="J9" i="34" s="1"/>
  <c r="M10" i="34"/>
  <c r="M11" i="34"/>
  <c r="J11" i="34" s="1"/>
  <c r="M12" i="34"/>
  <c r="J12" i="34" s="1"/>
  <c r="M13" i="34"/>
  <c r="J13" i="34" s="1"/>
  <c r="M14" i="34"/>
  <c r="M15" i="34"/>
  <c r="J15" i="34" s="1"/>
  <c r="M16" i="34"/>
  <c r="J16" i="34" s="1"/>
  <c r="M17" i="34"/>
  <c r="J17" i="34" s="1"/>
  <c r="M18" i="34"/>
  <c r="M19" i="34"/>
  <c r="M20" i="34"/>
  <c r="J20" i="34" s="1"/>
  <c r="M21" i="34"/>
  <c r="J21" i="34" s="1"/>
  <c r="M22" i="34"/>
  <c r="M23" i="34"/>
  <c r="J23" i="34" s="1"/>
  <c r="M24" i="34"/>
  <c r="J24" i="34" s="1"/>
  <c r="M25" i="34"/>
  <c r="J25" i="34" s="1"/>
  <c r="M26" i="34"/>
  <c r="M27" i="34"/>
  <c r="J27" i="34" s="1"/>
  <c r="M28" i="34"/>
  <c r="J28" i="34" s="1"/>
  <c r="M29" i="34"/>
  <c r="J29" i="34" s="1"/>
  <c r="M30" i="34"/>
  <c r="M31" i="34"/>
  <c r="J31" i="34" s="1"/>
  <c r="M32" i="34"/>
  <c r="J32" i="34" s="1"/>
  <c r="M33" i="34"/>
  <c r="J33" i="34" s="1"/>
  <c r="M34" i="34"/>
  <c r="M35" i="34"/>
  <c r="M36" i="34"/>
  <c r="J36" i="34" s="1"/>
  <c r="M37" i="34"/>
  <c r="J37" i="34" s="1"/>
  <c r="M38" i="34"/>
  <c r="M39" i="34"/>
  <c r="J39" i="34" s="1"/>
  <c r="M40" i="34"/>
  <c r="J40" i="34" s="1"/>
  <c r="M41" i="34"/>
  <c r="J41" i="34" s="1"/>
  <c r="M42" i="34"/>
  <c r="M43" i="34"/>
  <c r="J43" i="34" s="1"/>
  <c r="M44" i="34"/>
  <c r="J44" i="34" s="1"/>
  <c r="M45" i="34"/>
  <c r="J45" i="34" s="1"/>
  <c r="M46" i="34"/>
  <c r="M47" i="34"/>
  <c r="J47" i="34" s="1"/>
  <c r="M48" i="34"/>
  <c r="J48" i="34" s="1"/>
  <c r="M49" i="34"/>
  <c r="J49" i="34" s="1"/>
  <c r="M50" i="34"/>
  <c r="M51" i="34"/>
  <c r="M52" i="34"/>
  <c r="J52" i="34" s="1"/>
  <c r="M53" i="34"/>
  <c r="J53" i="34" s="1"/>
  <c r="M54" i="34"/>
  <c r="M55" i="34"/>
  <c r="J55" i="34" s="1"/>
  <c r="M56" i="34"/>
  <c r="J56" i="34" s="1"/>
  <c r="M57" i="34"/>
  <c r="J57" i="34" s="1"/>
  <c r="M58" i="34"/>
  <c r="M59" i="34"/>
  <c r="J59" i="34" s="1"/>
  <c r="M60" i="34"/>
  <c r="J60" i="34" s="1"/>
  <c r="M61" i="34"/>
  <c r="J61" i="34" s="1"/>
  <c r="M62" i="34"/>
  <c r="M63" i="34"/>
  <c r="J63" i="34" s="1"/>
  <c r="M64" i="34"/>
  <c r="J64" i="34" s="1"/>
  <c r="M65" i="34"/>
  <c r="J65" i="34" s="1"/>
  <c r="M66" i="34"/>
  <c r="M67" i="34"/>
  <c r="M68" i="34"/>
  <c r="J68" i="34" s="1"/>
  <c r="M69" i="34"/>
  <c r="J69" i="34" s="1"/>
  <c r="M70" i="34"/>
  <c r="M71" i="34"/>
  <c r="J71" i="34" s="1"/>
  <c r="M72" i="34"/>
  <c r="J72" i="34" s="1"/>
  <c r="M73" i="34"/>
  <c r="J73" i="34" s="1"/>
  <c r="M74" i="34"/>
  <c r="M75" i="34"/>
  <c r="J75" i="34" s="1"/>
  <c r="M76" i="34"/>
  <c r="J76" i="34" s="1"/>
  <c r="M77" i="34"/>
  <c r="J77" i="34" s="1"/>
  <c r="M78" i="34"/>
  <c r="M79" i="34"/>
  <c r="J79" i="34" s="1"/>
  <c r="M80" i="34"/>
  <c r="J80" i="34" s="1"/>
  <c r="M81" i="34"/>
  <c r="J81" i="34" s="1"/>
  <c r="M82" i="34"/>
  <c r="M83" i="34"/>
  <c r="M84" i="34"/>
  <c r="J84" i="34" s="1"/>
  <c r="M85" i="34"/>
  <c r="J85" i="34" s="1"/>
  <c r="M86" i="34"/>
  <c r="M87" i="34"/>
  <c r="J87" i="34" s="1"/>
  <c r="M88" i="34"/>
  <c r="J88" i="34" s="1"/>
  <c r="M89" i="34"/>
  <c r="J89" i="34" s="1"/>
  <c r="M90" i="34"/>
  <c r="M91" i="34"/>
  <c r="J91" i="34" s="1"/>
  <c r="M92" i="34"/>
  <c r="J92" i="34" s="1"/>
  <c r="M93" i="34"/>
  <c r="J93" i="34" s="1"/>
  <c r="M94" i="34"/>
  <c r="M95" i="34"/>
  <c r="J95" i="34" s="1"/>
  <c r="M96" i="34"/>
  <c r="J96" i="34" s="1"/>
  <c r="M97" i="34"/>
  <c r="J97" i="34" s="1"/>
  <c r="M98" i="34"/>
  <c r="M99" i="34"/>
  <c r="M100" i="34"/>
  <c r="J100" i="34" s="1"/>
  <c r="M101" i="34"/>
  <c r="J101" i="34" s="1"/>
  <c r="M102" i="34"/>
  <c r="M103" i="34"/>
  <c r="J103" i="34" s="1"/>
  <c r="M104" i="34"/>
  <c r="J104" i="34" s="1"/>
  <c r="M105" i="34"/>
  <c r="J105" i="34" s="1"/>
  <c r="M106" i="34"/>
  <c r="M107" i="34"/>
  <c r="J107" i="34" s="1"/>
  <c r="M108" i="34"/>
  <c r="J108" i="34" s="1"/>
  <c r="M109" i="34"/>
  <c r="J109" i="34" s="1"/>
  <c r="M110" i="34"/>
  <c r="M111" i="34"/>
  <c r="J111" i="34" s="1"/>
  <c r="M112" i="34"/>
  <c r="J112" i="34" s="1"/>
  <c r="M113" i="34"/>
  <c r="J113" i="34" s="1"/>
  <c r="M114" i="34"/>
  <c r="M115" i="34"/>
  <c r="M116" i="34"/>
  <c r="J116" i="34" s="1"/>
  <c r="M117" i="34"/>
  <c r="J117" i="34" s="1"/>
  <c r="M118" i="34"/>
  <c r="M119" i="34"/>
  <c r="J119" i="34" s="1"/>
  <c r="M120" i="34"/>
  <c r="J120" i="34" s="1"/>
  <c r="M121" i="34"/>
  <c r="J121" i="34" s="1"/>
  <c r="M122" i="34"/>
  <c r="M123" i="34"/>
  <c r="J123" i="34" s="1"/>
  <c r="M124" i="34"/>
  <c r="J124" i="34" s="1"/>
  <c r="M125" i="34"/>
  <c r="J125" i="34" s="1"/>
  <c r="M126" i="34"/>
  <c r="M127" i="34"/>
  <c r="J127" i="34" s="1"/>
  <c r="M128" i="34"/>
  <c r="J128" i="34" s="1"/>
  <c r="M129" i="34"/>
  <c r="J129" i="34" s="1"/>
  <c r="M130" i="34"/>
  <c r="M131" i="34"/>
  <c r="M132" i="34"/>
  <c r="J132" i="34" s="1"/>
  <c r="M133" i="34"/>
  <c r="J133" i="34" s="1"/>
  <c r="M134" i="34"/>
  <c r="M135" i="34"/>
  <c r="J135" i="34" s="1"/>
  <c r="M136" i="34"/>
  <c r="J136" i="34" s="1"/>
  <c r="M137" i="34"/>
  <c r="J137" i="34" s="1"/>
  <c r="M138" i="34"/>
  <c r="M139" i="34"/>
  <c r="J139" i="34" s="1"/>
  <c r="M140" i="34"/>
  <c r="J140" i="34" s="1"/>
  <c r="M141" i="34"/>
  <c r="J141" i="34" s="1"/>
  <c r="M142" i="34"/>
  <c r="M143" i="34"/>
  <c r="J143" i="34" s="1"/>
  <c r="M144" i="34"/>
  <c r="J144" i="34" s="1"/>
  <c r="M145" i="34"/>
  <c r="J145" i="34" s="1"/>
  <c r="M146" i="34"/>
  <c r="M147" i="34"/>
  <c r="M148" i="34"/>
  <c r="J148" i="34" s="1"/>
  <c r="M149" i="34"/>
  <c r="J149" i="34" s="1"/>
  <c r="M150" i="34"/>
  <c r="M151" i="34"/>
  <c r="J151" i="34" s="1"/>
  <c r="M152" i="34"/>
  <c r="J152" i="34" s="1"/>
  <c r="M153" i="34"/>
  <c r="J153" i="34" s="1"/>
  <c r="M154" i="34"/>
  <c r="M155" i="34"/>
  <c r="J155" i="34" s="1"/>
  <c r="M156" i="34"/>
  <c r="J156" i="34" s="1"/>
  <c r="M157" i="34"/>
  <c r="J157" i="34" s="1"/>
  <c r="M158" i="34"/>
  <c r="M159" i="34"/>
  <c r="J159" i="34" s="1"/>
  <c r="M160" i="34"/>
  <c r="J160" i="34" s="1"/>
  <c r="M161" i="34"/>
  <c r="J161" i="34" s="1"/>
  <c r="M162" i="34"/>
  <c r="M163" i="34"/>
  <c r="M164" i="34"/>
  <c r="J164" i="34" s="1"/>
  <c r="M165" i="34"/>
  <c r="J165" i="34" s="1"/>
  <c r="M166" i="34"/>
  <c r="M167" i="34"/>
  <c r="J167" i="34" s="1"/>
  <c r="M168" i="34"/>
  <c r="J168" i="34" s="1"/>
  <c r="M169" i="34"/>
  <c r="J169" i="34" s="1"/>
  <c r="M170" i="34"/>
  <c r="M171" i="34"/>
  <c r="J171" i="34" s="1"/>
  <c r="M172" i="34"/>
  <c r="J172" i="34" s="1"/>
  <c r="M173" i="34"/>
  <c r="J173" i="34" s="1"/>
  <c r="M174" i="34"/>
  <c r="M175" i="34"/>
  <c r="J175" i="34" s="1"/>
  <c r="M176" i="34"/>
  <c r="J176" i="34" s="1"/>
  <c r="M177" i="34"/>
  <c r="J177" i="34" s="1"/>
  <c r="M178" i="34"/>
  <c r="M179" i="34"/>
  <c r="M180" i="34"/>
  <c r="J180" i="34" s="1"/>
  <c r="M181" i="34"/>
  <c r="J181" i="34" s="1"/>
  <c r="M182" i="34"/>
  <c r="M183" i="34"/>
  <c r="J183" i="34" s="1"/>
  <c r="M184" i="34"/>
  <c r="J184" i="34" s="1"/>
  <c r="M185" i="34"/>
  <c r="J185" i="34" s="1"/>
  <c r="M186" i="34"/>
  <c r="M187" i="34"/>
  <c r="J187" i="34" s="1"/>
  <c r="M188" i="34"/>
  <c r="J188" i="34" s="1"/>
  <c r="M189" i="34"/>
  <c r="J189" i="34" s="1"/>
  <c r="M190" i="34"/>
  <c r="M191" i="34"/>
  <c r="J191" i="34" s="1"/>
  <c r="M192" i="34"/>
  <c r="J192" i="34" s="1"/>
  <c r="M193" i="34"/>
  <c r="J193" i="34" s="1"/>
  <c r="M194" i="34"/>
  <c r="M195" i="34"/>
  <c r="M196" i="34"/>
  <c r="J196" i="34" s="1"/>
  <c r="M197" i="34"/>
  <c r="J197" i="34" s="1"/>
  <c r="M198" i="34"/>
  <c r="M199" i="34"/>
  <c r="J199" i="34" s="1"/>
  <c r="M200" i="34"/>
  <c r="J200" i="34" s="1"/>
  <c r="M201" i="34"/>
  <c r="J201" i="34" s="1"/>
  <c r="M202" i="34"/>
  <c r="M203" i="34"/>
  <c r="J203" i="34" s="1"/>
  <c r="M204" i="34"/>
  <c r="J204" i="34" s="1"/>
  <c r="M205" i="34"/>
  <c r="J205" i="34" s="1"/>
  <c r="M206" i="34"/>
  <c r="M207" i="34"/>
  <c r="J207" i="34" s="1"/>
  <c r="M208" i="34"/>
  <c r="J208" i="34" s="1"/>
  <c r="M209" i="34"/>
  <c r="J209" i="34" s="1"/>
  <c r="M210" i="34"/>
  <c r="M211" i="34"/>
  <c r="M212" i="34"/>
  <c r="J212" i="34" s="1"/>
  <c r="M213" i="34"/>
  <c r="J213" i="34" s="1"/>
  <c r="M214" i="34"/>
  <c r="M215" i="34"/>
  <c r="J215" i="34" s="1"/>
  <c r="M216" i="34"/>
  <c r="J216" i="34" s="1"/>
  <c r="M217" i="34"/>
  <c r="J217" i="34" s="1"/>
  <c r="M218" i="34"/>
  <c r="M219" i="34"/>
  <c r="J219" i="34" s="1"/>
  <c r="M220" i="34"/>
  <c r="J220" i="34" s="1"/>
  <c r="M221" i="34"/>
  <c r="J221" i="34" s="1"/>
  <c r="M222" i="34"/>
  <c r="M223" i="34"/>
  <c r="J223" i="34" s="1"/>
  <c r="M224" i="34"/>
  <c r="J224" i="34" s="1"/>
  <c r="M225" i="34"/>
  <c r="J225" i="34" s="1"/>
  <c r="M226" i="34"/>
  <c r="M227" i="34"/>
  <c r="M228" i="34"/>
  <c r="J228" i="34" s="1"/>
  <c r="M229" i="34"/>
  <c r="J229" i="34" s="1"/>
  <c r="M230" i="34"/>
  <c r="M231" i="34"/>
  <c r="J231" i="34" s="1"/>
  <c r="M232" i="34"/>
  <c r="J232" i="34" s="1"/>
  <c r="M233" i="34"/>
  <c r="J233" i="34" s="1"/>
  <c r="M234" i="34"/>
  <c r="M235" i="34"/>
  <c r="J235" i="34" s="1"/>
  <c r="M236" i="34"/>
  <c r="J236" i="34" s="1"/>
  <c r="M237" i="34"/>
  <c r="J237" i="34" s="1"/>
  <c r="M238" i="34"/>
  <c r="M239" i="34"/>
  <c r="J239" i="34" s="1"/>
  <c r="M240" i="34"/>
  <c r="J240" i="34" s="1"/>
  <c r="M241" i="34"/>
  <c r="J241" i="34" s="1"/>
  <c r="M242" i="34"/>
  <c r="M243" i="34"/>
  <c r="M244" i="34"/>
  <c r="J244" i="34" s="1"/>
  <c r="M245" i="34"/>
  <c r="J245" i="34" s="1"/>
  <c r="M246" i="34"/>
  <c r="M247" i="34"/>
  <c r="J247" i="34" s="1"/>
  <c r="M248" i="34"/>
  <c r="J248" i="34" s="1"/>
  <c r="M249" i="34"/>
  <c r="J249" i="34" s="1"/>
  <c r="M250" i="34"/>
  <c r="M251" i="34"/>
  <c r="J251" i="34" s="1"/>
  <c r="M252" i="34"/>
  <c r="J252" i="34" s="1"/>
  <c r="M253" i="34"/>
  <c r="J253" i="34" s="1"/>
  <c r="M254" i="34"/>
  <c r="M255" i="34"/>
  <c r="J255" i="34" s="1"/>
  <c r="M256" i="34"/>
  <c r="J256" i="34" s="1"/>
  <c r="M257" i="34"/>
  <c r="J257" i="34" s="1"/>
  <c r="M258" i="34"/>
  <c r="M259" i="34"/>
  <c r="M260" i="34"/>
  <c r="J260" i="34" s="1"/>
  <c r="M261" i="34"/>
  <c r="J261" i="34" s="1"/>
  <c r="M262" i="34"/>
  <c r="M263" i="34"/>
  <c r="J263" i="34" s="1"/>
  <c r="M264" i="34"/>
  <c r="J264" i="34" s="1"/>
  <c r="M265" i="34"/>
  <c r="J265" i="34" s="1"/>
  <c r="M266" i="34"/>
  <c r="M267" i="34"/>
  <c r="J267" i="34" s="1"/>
  <c r="M268" i="34"/>
  <c r="J268" i="34" s="1"/>
  <c r="M269" i="34"/>
  <c r="J269" i="34" s="1"/>
  <c r="M270" i="34"/>
  <c r="M271" i="34"/>
  <c r="J271" i="34" s="1"/>
  <c r="M272" i="34"/>
  <c r="J272" i="34" s="1"/>
  <c r="M273" i="34"/>
  <c r="J273" i="34" s="1"/>
  <c r="M274" i="34"/>
  <c r="M275" i="34"/>
  <c r="M276" i="34"/>
  <c r="J276" i="34" s="1"/>
  <c r="M277" i="34"/>
  <c r="J277" i="34" s="1"/>
  <c r="M278" i="34"/>
  <c r="M279" i="34"/>
  <c r="J279" i="34" s="1"/>
  <c r="M280" i="34"/>
  <c r="J280" i="34" s="1"/>
  <c r="M281" i="34"/>
  <c r="J281" i="34" s="1"/>
  <c r="M282" i="34"/>
  <c r="M283" i="34"/>
  <c r="J283" i="34" s="1"/>
  <c r="M284" i="34"/>
  <c r="J284" i="34" s="1"/>
  <c r="M285" i="34"/>
  <c r="J285" i="34" s="1"/>
  <c r="M286" i="34"/>
  <c r="M287" i="34"/>
  <c r="J287" i="34" s="1"/>
  <c r="M288" i="34"/>
  <c r="J288" i="34" s="1"/>
  <c r="M289" i="34"/>
  <c r="J289" i="34" s="1"/>
  <c r="M290" i="34"/>
  <c r="M291" i="34"/>
  <c r="M292" i="34"/>
  <c r="J292" i="34" s="1"/>
  <c r="M293" i="34"/>
  <c r="J293" i="34" s="1"/>
  <c r="M294" i="34"/>
  <c r="M295" i="34"/>
  <c r="M296" i="34"/>
  <c r="J296" i="34" s="1"/>
  <c r="M297" i="34"/>
  <c r="J297" i="34" s="1"/>
  <c r="M298" i="34"/>
  <c r="M299" i="34"/>
  <c r="M300" i="34"/>
  <c r="J300" i="34" s="1"/>
  <c r="M301" i="34"/>
  <c r="J301" i="34" s="1"/>
  <c r="M302" i="34"/>
  <c r="M303" i="34"/>
  <c r="M304" i="34"/>
  <c r="J304" i="34" s="1"/>
  <c r="M305" i="34"/>
  <c r="J305" i="34" s="1"/>
  <c r="M306" i="34"/>
  <c r="M307" i="34"/>
  <c r="M308" i="34"/>
  <c r="J308" i="34" s="1"/>
  <c r="M309" i="34"/>
  <c r="J309" i="34" s="1"/>
  <c r="M310" i="34"/>
  <c r="M311" i="34"/>
  <c r="M312" i="34"/>
  <c r="J312" i="34" s="1"/>
  <c r="M313" i="34"/>
  <c r="J313" i="34" s="1"/>
  <c r="M314" i="34"/>
  <c r="M315" i="34"/>
  <c r="M316" i="34"/>
  <c r="J316" i="34" s="1"/>
  <c r="M317" i="34"/>
  <c r="J317" i="34" s="1"/>
  <c r="M318" i="34"/>
  <c r="M319" i="34"/>
  <c r="M320" i="34"/>
  <c r="J320" i="34" s="1"/>
  <c r="M321" i="34"/>
  <c r="J321" i="34" s="1"/>
  <c r="M322" i="34"/>
  <c r="M323" i="34"/>
  <c r="M324" i="34"/>
  <c r="J324" i="34" s="1"/>
  <c r="M325" i="34"/>
  <c r="J325" i="34" s="1"/>
  <c r="M326" i="34"/>
  <c r="M327" i="34"/>
  <c r="M328" i="34"/>
  <c r="J328" i="34" s="1"/>
  <c r="M329" i="34"/>
  <c r="J329" i="34" s="1"/>
  <c r="M330" i="34"/>
  <c r="M331" i="34"/>
  <c r="M332" i="34"/>
  <c r="J332" i="34" s="1"/>
  <c r="M333" i="34"/>
  <c r="J333" i="34" s="1"/>
  <c r="M334" i="34"/>
  <c r="M335" i="34"/>
  <c r="M336" i="34"/>
  <c r="J336" i="34" s="1"/>
  <c r="M337" i="34"/>
  <c r="J337" i="34" s="1"/>
  <c r="M338" i="34"/>
  <c r="M339" i="34"/>
  <c r="M340" i="34"/>
  <c r="J340" i="34" s="1"/>
  <c r="M341" i="34"/>
  <c r="J341" i="34" s="1"/>
  <c r="M342" i="34"/>
  <c r="M343" i="34"/>
  <c r="M344" i="34"/>
  <c r="J344" i="34" s="1"/>
  <c r="M345" i="34"/>
  <c r="J345" i="34" s="1"/>
  <c r="M346" i="34"/>
  <c r="M347" i="34"/>
  <c r="M348" i="34"/>
  <c r="J348" i="34" s="1"/>
  <c r="M349" i="34"/>
  <c r="J349" i="34" s="1"/>
  <c r="M350" i="34"/>
  <c r="M351" i="34"/>
  <c r="M352" i="34"/>
  <c r="J352" i="34" s="1"/>
  <c r="M353" i="34"/>
  <c r="J353" i="34" s="1"/>
  <c r="M354" i="34"/>
  <c r="M355" i="34"/>
  <c r="M356" i="34"/>
  <c r="J356" i="34" s="1"/>
  <c r="M357" i="34"/>
  <c r="J357" i="34" s="1"/>
  <c r="M358" i="34"/>
  <c r="M359" i="34"/>
  <c r="M360" i="34"/>
  <c r="J360" i="34" s="1"/>
  <c r="M361" i="34"/>
  <c r="J361" i="34" s="1"/>
  <c r="M362" i="34"/>
  <c r="M363" i="34"/>
  <c r="M364" i="34"/>
  <c r="J364" i="34" s="1"/>
  <c r="M365" i="34"/>
  <c r="J365" i="34" s="1"/>
  <c r="M366" i="34"/>
  <c r="M367" i="34"/>
  <c r="M368" i="34"/>
  <c r="J368" i="34" s="1"/>
  <c r="M369" i="34"/>
  <c r="J369" i="34" s="1"/>
  <c r="M370" i="34"/>
  <c r="M371" i="34"/>
  <c r="M372" i="34"/>
  <c r="J372" i="34" s="1"/>
  <c r="M373" i="34"/>
  <c r="J373" i="34" s="1"/>
  <c r="M374" i="34"/>
  <c r="M375" i="34"/>
  <c r="M376" i="34"/>
  <c r="J376" i="34" s="1"/>
  <c r="M377" i="34"/>
  <c r="J377" i="34" s="1"/>
  <c r="M378" i="34"/>
  <c r="M379" i="34"/>
  <c r="M380" i="34"/>
  <c r="J380" i="34" s="1"/>
  <c r="M381" i="34"/>
  <c r="J381" i="34" s="1"/>
  <c r="M382" i="34"/>
  <c r="M383" i="34"/>
  <c r="M384" i="34"/>
  <c r="J384" i="34" s="1"/>
  <c r="M385" i="34"/>
  <c r="J385" i="34" s="1"/>
  <c r="M386" i="34"/>
  <c r="M387" i="34"/>
  <c r="M388" i="34"/>
  <c r="J388" i="34" s="1"/>
  <c r="M389" i="34"/>
  <c r="J389" i="34" s="1"/>
  <c r="M390" i="34"/>
  <c r="M391" i="34"/>
  <c r="M392" i="34"/>
  <c r="J392" i="34" s="1"/>
  <c r="M393" i="34"/>
  <c r="J393" i="34" s="1"/>
  <c r="M394" i="34"/>
  <c r="M395" i="34"/>
  <c r="M396" i="34"/>
  <c r="J396" i="34" s="1"/>
  <c r="M397" i="34"/>
  <c r="J397" i="34" s="1"/>
  <c r="M398" i="34"/>
  <c r="M399" i="34"/>
  <c r="M400" i="34"/>
  <c r="J400" i="34" s="1"/>
  <c r="M401" i="34"/>
  <c r="J401" i="34" s="1"/>
  <c r="M402" i="34"/>
  <c r="M403" i="34"/>
  <c r="M404" i="34"/>
  <c r="J404" i="34" s="1"/>
  <c r="M405" i="34"/>
  <c r="J405" i="34" s="1"/>
  <c r="M406" i="34"/>
  <c r="M407" i="34"/>
  <c r="M408" i="34"/>
  <c r="J408" i="34" s="1"/>
  <c r="M409" i="34"/>
  <c r="J409" i="34" s="1"/>
  <c r="M410" i="34"/>
  <c r="M411" i="34"/>
  <c r="M412" i="34"/>
  <c r="J412" i="34" s="1"/>
  <c r="M413" i="34"/>
  <c r="J413" i="34" s="1"/>
  <c r="M414" i="34"/>
  <c r="M415" i="34"/>
  <c r="M416" i="34"/>
  <c r="J416" i="34" s="1"/>
  <c r="M417" i="34"/>
  <c r="J417" i="34" s="1"/>
  <c r="M418" i="34"/>
  <c r="M419" i="34"/>
  <c r="M420" i="34"/>
  <c r="J420" i="34" s="1"/>
  <c r="M421" i="34"/>
  <c r="J421" i="34" s="1"/>
  <c r="M422" i="34"/>
  <c r="M423" i="34"/>
  <c r="M424" i="34"/>
  <c r="J424" i="34" s="1"/>
  <c r="M425" i="34"/>
  <c r="J425" i="34" s="1"/>
  <c r="M426" i="34"/>
  <c r="M427" i="34"/>
  <c r="M428" i="34"/>
  <c r="J428" i="34" s="1"/>
  <c r="M429" i="34"/>
  <c r="J429" i="34" s="1"/>
  <c r="M430" i="34"/>
  <c r="M431" i="34"/>
  <c r="M432" i="34"/>
  <c r="J432" i="34" s="1"/>
  <c r="M433" i="34"/>
  <c r="J433" i="34" s="1"/>
  <c r="M434" i="34"/>
  <c r="M435" i="34"/>
  <c r="M436" i="34"/>
  <c r="J436" i="34" s="1"/>
  <c r="M437" i="34"/>
  <c r="J437" i="34" s="1"/>
  <c r="M438" i="34"/>
  <c r="M439" i="34"/>
  <c r="M440" i="34"/>
  <c r="J440" i="34" s="1"/>
  <c r="M441" i="34"/>
  <c r="J441" i="34" s="1"/>
  <c r="M442" i="34"/>
  <c r="M443" i="34"/>
  <c r="M444" i="34"/>
  <c r="J444" i="34" s="1"/>
  <c r="M445" i="34"/>
  <c r="J445" i="34" s="1"/>
  <c r="M446" i="34"/>
  <c r="M447" i="34"/>
  <c r="M448" i="34"/>
  <c r="J448" i="34" s="1"/>
  <c r="M449" i="34"/>
  <c r="J449" i="34" s="1"/>
  <c r="M450" i="34"/>
  <c r="M451" i="34"/>
  <c r="M452" i="34"/>
  <c r="J452" i="34" s="1"/>
  <c r="M453" i="34"/>
  <c r="J453" i="34" s="1"/>
  <c r="M454" i="34"/>
  <c r="M455" i="34"/>
  <c r="M456" i="34"/>
  <c r="J456" i="34" s="1"/>
  <c r="M457" i="34"/>
  <c r="J457" i="34" s="1"/>
  <c r="M458" i="34"/>
  <c r="M459" i="34"/>
  <c r="M460" i="34"/>
  <c r="J460" i="34" s="1"/>
  <c r="M461" i="34"/>
  <c r="J461" i="34" s="1"/>
  <c r="M462" i="34"/>
  <c r="M463" i="34"/>
  <c r="M464" i="34"/>
  <c r="J464" i="34" s="1"/>
  <c r="M465" i="34"/>
  <c r="J465" i="34" s="1"/>
  <c r="M466" i="34"/>
  <c r="M467" i="34"/>
  <c r="M468" i="34"/>
  <c r="J468" i="34" s="1"/>
  <c r="M469" i="34"/>
  <c r="J469" i="34" s="1"/>
  <c r="M470" i="34"/>
  <c r="M471" i="34"/>
  <c r="M472" i="34"/>
  <c r="J472" i="34" s="1"/>
  <c r="M473" i="34"/>
  <c r="J473" i="34" s="1"/>
  <c r="M474" i="34"/>
  <c r="M475" i="34"/>
  <c r="M476" i="34"/>
  <c r="J476" i="34" s="1"/>
  <c r="M477" i="34"/>
  <c r="J477" i="34" s="1"/>
  <c r="M478" i="34"/>
  <c r="M479" i="34"/>
  <c r="M480" i="34"/>
  <c r="J480" i="34" s="1"/>
  <c r="M481" i="34"/>
  <c r="J481" i="34" s="1"/>
  <c r="M482" i="34"/>
  <c r="M483" i="34"/>
  <c r="M484" i="34"/>
  <c r="J484" i="34" s="1"/>
  <c r="M485" i="34"/>
  <c r="J485" i="34" s="1"/>
  <c r="M486" i="34"/>
  <c r="M487" i="34"/>
  <c r="M488" i="34"/>
  <c r="J488" i="34" s="1"/>
  <c r="M489" i="34"/>
  <c r="J489" i="34" s="1"/>
  <c r="M490" i="34"/>
  <c r="M491" i="34"/>
  <c r="M492" i="34"/>
  <c r="J492" i="34" s="1"/>
  <c r="M493" i="34"/>
  <c r="J493" i="34" s="1"/>
  <c r="M494" i="34"/>
  <c r="M495" i="34"/>
  <c r="M496" i="34"/>
  <c r="J496" i="34" s="1"/>
  <c r="M497" i="34"/>
  <c r="J497" i="34" s="1"/>
  <c r="M498" i="34"/>
  <c r="M499" i="34"/>
  <c r="M500" i="34"/>
  <c r="J500" i="34" s="1"/>
  <c r="M501" i="34"/>
  <c r="J501" i="34" s="1"/>
  <c r="M502" i="34"/>
  <c r="M503" i="34"/>
  <c r="M504" i="34"/>
  <c r="J504" i="34" s="1"/>
  <c r="M505" i="34"/>
  <c r="J505" i="34" s="1"/>
  <c r="M506" i="34"/>
  <c r="M507" i="34"/>
  <c r="M508" i="34"/>
  <c r="J508" i="34" s="1"/>
  <c r="M509" i="34"/>
  <c r="J509" i="34" s="1"/>
  <c r="M510" i="34"/>
  <c r="M511" i="34"/>
  <c r="M512" i="34"/>
  <c r="J512" i="34" s="1"/>
  <c r="M513" i="34"/>
  <c r="J513" i="34" s="1"/>
  <c r="M514" i="34"/>
  <c r="M515" i="34"/>
  <c r="M516" i="34"/>
  <c r="J516" i="34" s="1"/>
  <c r="M517" i="34"/>
  <c r="J517" i="34" s="1"/>
  <c r="M518" i="34"/>
  <c r="M519" i="34"/>
  <c r="M520" i="34"/>
  <c r="J520" i="34" s="1"/>
  <c r="M521" i="34"/>
  <c r="J521" i="34" s="1"/>
  <c r="M522" i="34"/>
  <c r="M523" i="34"/>
  <c r="M524" i="34"/>
  <c r="J524" i="34" s="1"/>
  <c r="M525" i="34"/>
  <c r="J525" i="34" s="1"/>
  <c r="M526" i="34"/>
  <c r="M527" i="34"/>
  <c r="M528" i="34"/>
  <c r="J528" i="34" s="1"/>
  <c r="M529" i="34"/>
  <c r="J529" i="34" s="1"/>
  <c r="M530" i="34"/>
  <c r="M531" i="34"/>
  <c r="M532" i="34"/>
  <c r="J532" i="34" s="1"/>
  <c r="M533" i="34"/>
  <c r="J533" i="34" s="1"/>
  <c r="M534" i="34"/>
  <c r="M535" i="34"/>
  <c r="M536" i="34"/>
  <c r="J536" i="34" s="1"/>
  <c r="M537" i="34"/>
  <c r="J537" i="34" s="1"/>
  <c r="M538" i="34"/>
  <c r="M539" i="34"/>
  <c r="M540" i="34"/>
  <c r="J540" i="34" s="1"/>
  <c r="M541" i="34"/>
  <c r="J541" i="34" s="1"/>
  <c r="M542" i="34"/>
  <c r="M543" i="34"/>
  <c r="M544" i="34"/>
  <c r="J544" i="34" s="1"/>
  <c r="M545" i="34"/>
  <c r="J545" i="34" s="1"/>
  <c r="M546" i="34"/>
  <c r="M547" i="34"/>
  <c r="M548" i="34"/>
  <c r="J548" i="34" s="1"/>
  <c r="M549" i="34"/>
  <c r="J549" i="34" s="1"/>
  <c r="M550" i="34"/>
  <c r="M551" i="34"/>
  <c r="M552" i="34"/>
  <c r="J552" i="34" s="1"/>
  <c r="M553" i="34"/>
  <c r="J553" i="34" s="1"/>
  <c r="M554" i="34"/>
  <c r="M555" i="34"/>
  <c r="M556" i="34"/>
  <c r="J556" i="34" s="1"/>
  <c r="M557" i="34"/>
  <c r="J557" i="34" s="1"/>
  <c r="M558" i="34"/>
  <c r="M559" i="34"/>
  <c r="M560" i="34"/>
  <c r="J560" i="34" s="1"/>
  <c r="M561" i="34"/>
  <c r="J561" i="34" s="1"/>
  <c r="M562" i="34"/>
  <c r="M563" i="34"/>
  <c r="M564" i="34"/>
  <c r="J564" i="34" s="1"/>
  <c r="M565" i="34"/>
  <c r="J565" i="34" s="1"/>
  <c r="M566" i="34"/>
  <c r="M567" i="34"/>
  <c r="M568" i="34"/>
  <c r="J568" i="34" s="1"/>
  <c r="M569" i="34"/>
  <c r="J569" i="34" s="1"/>
  <c r="M570" i="34"/>
  <c r="M571" i="34"/>
  <c r="M572" i="34"/>
  <c r="J572" i="34" s="1"/>
  <c r="M573" i="34"/>
  <c r="J573" i="34" s="1"/>
  <c r="M574" i="34"/>
  <c r="M575" i="34"/>
  <c r="M576" i="34"/>
  <c r="J576" i="34" s="1"/>
  <c r="M577" i="34"/>
  <c r="J577" i="34" s="1"/>
  <c r="M578" i="34"/>
  <c r="M579" i="34"/>
  <c r="M580" i="34"/>
  <c r="J580" i="34" s="1"/>
  <c r="M581" i="34"/>
  <c r="J581" i="34" s="1"/>
  <c r="M582" i="34"/>
  <c r="M583" i="34"/>
  <c r="M584" i="34"/>
  <c r="J584" i="34" s="1"/>
  <c r="M585" i="34"/>
  <c r="J585" i="34" s="1"/>
  <c r="M586" i="34"/>
  <c r="M587" i="34"/>
  <c r="M588" i="34"/>
  <c r="J588" i="34" s="1"/>
  <c r="M589" i="34"/>
  <c r="J589" i="34" s="1"/>
  <c r="M590" i="34"/>
  <c r="M591" i="34"/>
  <c r="M592" i="34"/>
  <c r="J592" i="34" s="1"/>
  <c r="M593" i="34"/>
  <c r="J593" i="34" s="1"/>
  <c r="M594" i="34"/>
  <c r="M595" i="34"/>
  <c r="M596" i="34"/>
  <c r="J596" i="34" s="1"/>
  <c r="M597" i="34"/>
  <c r="J597" i="34" s="1"/>
  <c r="M598" i="34"/>
  <c r="M599" i="34"/>
  <c r="M600" i="34"/>
  <c r="J600" i="34" s="1"/>
  <c r="M601" i="34"/>
  <c r="J601" i="34" s="1"/>
  <c r="M602" i="34"/>
  <c r="M603" i="34"/>
  <c r="M604" i="34"/>
  <c r="J604" i="34" s="1"/>
  <c r="M605" i="34"/>
  <c r="J605" i="34" s="1"/>
  <c r="M606" i="34"/>
  <c r="M607" i="34"/>
  <c r="M608" i="34"/>
  <c r="J608" i="34" s="1"/>
  <c r="M609" i="34"/>
  <c r="J609" i="34" s="1"/>
  <c r="M610" i="34"/>
  <c r="M611" i="34"/>
  <c r="M612" i="34"/>
  <c r="J612" i="34" s="1"/>
  <c r="M613" i="34"/>
  <c r="J613" i="34" s="1"/>
  <c r="M614" i="34"/>
  <c r="M615" i="34"/>
  <c r="M616" i="34"/>
  <c r="J616" i="34" s="1"/>
  <c r="M617" i="34"/>
  <c r="J617" i="34" s="1"/>
  <c r="M618" i="34"/>
  <c r="M619" i="34"/>
  <c r="M620" i="34"/>
  <c r="J620" i="34" s="1"/>
  <c r="M621" i="34"/>
  <c r="J621" i="34" s="1"/>
  <c r="M622" i="34"/>
  <c r="M623" i="34"/>
  <c r="M624" i="34"/>
  <c r="J624" i="34" s="1"/>
  <c r="M625" i="34"/>
  <c r="J625" i="34" s="1"/>
  <c r="M626" i="34"/>
  <c r="M627" i="34"/>
  <c r="M628" i="34"/>
  <c r="J628" i="34" s="1"/>
  <c r="M629" i="34"/>
  <c r="J629" i="34" s="1"/>
  <c r="M630" i="34"/>
  <c r="M631" i="34"/>
  <c r="M632" i="34"/>
  <c r="J632" i="34" s="1"/>
  <c r="M633" i="34"/>
  <c r="J633" i="34" s="1"/>
  <c r="M634" i="34"/>
  <c r="M635" i="34"/>
  <c r="M636" i="34"/>
  <c r="J636" i="34" s="1"/>
  <c r="M637" i="34"/>
  <c r="J637" i="34" s="1"/>
  <c r="M638" i="34"/>
  <c r="M639" i="34"/>
  <c r="M640" i="34"/>
  <c r="J640" i="34" s="1"/>
  <c r="M641" i="34"/>
  <c r="J641" i="34" s="1"/>
  <c r="M642" i="34"/>
  <c r="M643" i="34"/>
  <c r="M644" i="34"/>
  <c r="J644" i="34" s="1"/>
  <c r="M645" i="34"/>
  <c r="J645" i="34" s="1"/>
  <c r="M646" i="34"/>
  <c r="M647" i="34"/>
  <c r="M648" i="34"/>
  <c r="J648" i="34" s="1"/>
  <c r="M649" i="34"/>
  <c r="J649" i="34" s="1"/>
  <c r="M650" i="34"/>
  <c r="M651" i="34"/>
  <c r="M652" i="34"/>
  <c r="J652" i="34" s="1"/>
  <c r="M653" i="34"/>
  <c r="J653" i="34" s="1"/>
  <c r="M654" i="34"/>
  <c r="M655" i="34"/>
  <c r="M656" i="34"/>
  <c r="J656" i="34" s="1"/>
  <c r="M657" i="34"/>
  <c r="J657" i="34" s="1"/>
  <c r="M658" i="34"/>
  <c r="M659" i="34"/>
  <c r="M660" i="34"/>
  <c r="J660" i="34" s="1"/>
  <c r="M661" i="34"/>
  <c r="J661" i="34" s="1"/>
  <c r="M662" i="34"/>
  <c r="M663" i="34"/>
  <c r="M664" i="34"/>
  <c r="J664" i="34" s="1"/>
  <c r="M665" i="34"/>
  <c r="J665" i="34" s="1"/>
  <c r="M666" i="34"/>
  <c r="M667" i="34"/>
  <c r="M668" i="34"/>
  <c r="J668" i="34" s="1"/>
  <c r="M669" i="34"/>
  <c r="J669" i="34" s="1"/>
  <c r="M670" i="34"/>
  <c r="M671" i="34"/>
  <c r="M672" i="34"/>
  <c r="J672" i="34" s="1"/>
  <c r="M673" i="34"/>
  <c r="J673" i="34" s="1"/>
  <c r="M674" i="34"/>
  <c r="M675" i="34"/>
  <c r="M676" i="34"/>
  <c r="J676" i="34" s="1"/>
  <c r="M677" i="34"/>
  <c r="J677" i="34" s="1"/>
  <c r="M678" i="34"/>
  <c r="M679" i="34"/>
  <c r="M680" i="34"/>
  <c r="J680" i="34" s="1"/>
  <c r="M681" i="34"/>
  <c r="J681" i="34" s="1"/>
  <c r="M682" i="34"/>
  <c r="M683" i="34"/>
  <c r="M684" i="34"/>
  <c r="J684" i="34" s="1"/>
  <c r="M685" i="34"/>
  <c r="J685" i="34" s="1"/>
  <c r="M686" i="34"/>
  <c r="M687" i="34"/>
  <c r="M688" i="34"/>
  <c r="J688" i="34" s="1"/>
  <c r="M689" i="34"/>
  <c r="J689" i="34" s="1"/>
  <c r="M690" i="34"/>
  <c r="M691" i="34"/>
  <c r="M692" i="34"/>
  <c r="J692" i="34" s="1"/>
  <c r="M693" i="34"/>
  <c r="J693" i="34" s="1"/>
  <c r="M694" i="34"/>
  <c r="M695" i="34"/>
  <c r="M696" i="34"/>
  <c r="J696" i="34" s="1"/>
  <c r="M697" i="34"/>
  <c r="J697" i="34" s="1"/>
  <c r="M698" i="34"/>
  <c r="M699" i="34"/>
  <c r="M700" i="34"/>
  <c r="J700" i="34" s="1"/>
  <c r="M701" i="34"/>
  <c r="J701" i="34" s="1"/>
  <c r="M702" i="34"/>
  <c r="M703" i="34"/>
  <c r="M704" i="34"/>
  <c r="J704" i="34" s="1"/>
  <c r="M705" i="34"/>
  <c r="J705" i="34" s="1"/>
  <c r="M706" i="34"/>
  <c r="M707" i="34"/>
  <c r="M708" i="34"/>
  <c r="J708" i="34" s="1"/>
  <c r="M709" i="34"/>
  <c r="J709" i="34" s="1"/>
  <c r="M710" i="34"/>
  <c r="M711" i="34"/>
  <c r="M712" i="34"/>
  <c r="J712" i="34" s="1"/>
  <c r="M713" i="34"/>
  <c r="J713" i="34" s="1"/>
  <c r="M714" i="34"/>
  <c r="M715" i="34"/>
  <c r="M716" i="34"/>
  <c r="J716" i="34" s="1"/>
  <c r="M717" i="34"/>
  <c r="J717" i="34" s="1"/>
  <c r="M718" i="34"/>
  <c r="M719" i="34"/>
  <c r="M720" i="34"/>
  <c r="J720" i="34" s="1"/>
  <c r="M721" i="34"/>
  <c r="J721" i="34" s="1"/>
  <c r="M722" i="34"/>
  <c r="M723" i="34"/>
  <c r="M724" i="34"/>
  <c r="J724" i="34" s="1"/>
  <c r="M725" i="34"/>
  <c r="J725" i="34" s="1"/>
  <c r="M726" i="34"/>
  <c r="M727" i="34"/>
  <c r="M728" i="34"/>
  <c r="J728" i="34" s="1"/>
  <c r="M729" i="34"/>
  <c r="J729" i="34" s="1"/>
  <c r="M730" i="34"/>
  <c r="M731" i="34"/>
  <c r="M732" i="34"/>
  <c r="J732" i="34" s="1"/>
  <c r="M733" i="34"/>
  <c r="J733" i="34" s="1"/>
  <c r="M734" i="34"/>
  <c r="M735" i="34"/>
  <c r="M736" i="34"/>
  <c r="J736" i="34" s="1"/>
  <c r="M737" i="34"/>
  <c r="J737" i="34" s="1"/>
  <c r="M738" i="34"/>
  <c r="M739" i="34"/>
  <c r="M740" i="34"/>
  <c r="J740" i="34" s="1"/>
  <c r="M741" i="34"/>
  <c r="J741" i="34" s="1"/>
  <c r="M742" i="34"/>
  <c r="M743" i="34"/>
  <c r="M744" i="34"/>
  <c r="J744" i="34" s="1"/>
  <c r="M745" i="34"/>
  <c r="J745" i="34" s="1"/>
  <c r="M746" i="34"/>
  <c r="M747" i="34"/>
  <c r="M748" i="34"/>
  <c r="J748" i="34" s="1"/>
  <c r="M749" i="34"/>
  <c r="J749" i="34" s="1"/>
  <c r="M750" i="34"/>
  <c r="M751" i="34"/>
  <c r="M752" i="34"/>
  <c r="J752" i="34" s="1"/>
  <c r="M753" i="34"/>
  <c r="J753" i="34" s="1"/>
  <c r="M754" i="34"/>
  <c r="M755" i="34"/>
  <c r="M756" i="34"/>
  <c r="J756" i="34" s="1"/>
  <c r="M757" i="34"/>
  <c r="J757" i="34" s="1"/>
  <c r="M758" i="34"/>
  <c r="M759" i="34"/>
  <c r="M760" i="34"/>
  <c r="J760" i="34" s="1"/>
  <c r="M761" i="34"/>
  <c r="J761" i="34" s="1"/>
  <c r="M762" i="34"/>
  <c r="M763" i="34"/>
  <c r="M764" i="34"/>
  <c r="J764" i="34" s="1"/>
  <c r="M765" i="34"/>
  <c r="J765" i="34" s="1"/>
  <c r="M766" i="34"/>
  <c r="M767" i="34"/>
  <c r="M768" i="34"/>
  <c r="J768" i="34" s="1"/>
  <c r="M769" i="34"/>
  <c r="J769" i="34" s="1"/>
  <c r="M770" i="34"/>
  <c r="M771" i="34"/>
  <c r="M772" i="34"/>
  <c r="J772" i="34" s="1"/>
  <c r="M773" i="34"/>
  <c r="J773" i="34" s="1"/>
  <c r="M774" i="34"/>
  <c r="M775" i="34"/>
  <c r="M776" i="34"/>
  <c r="J776" i="34" s="1"/>
  <c r="M777" i="34"/>
  <c r="J777" i="34" s="1"/>
  <c r="M778" i="34"/>
  <c r="M779" i="34"/>
  <c r="M780" i="34"/>
  <c r="J780" i="34" s="1"/>
  <c r="M781" i="34"/>
  <c r="J781" i="34" s="1"/>
  <c r="M782" i="34"/>
  <c r="M783" i="34"/>
  <c r="M784" i="34"/>
  <c r="J784" i="34" s="1"/>
  <c r="M785" i="34"/>
  <c r="J785" i="34" s="1"/>
  <c r="M786" i="34"/>
  <c r="M787" i="34"/>
  <c r="M788" i="34"/>
  <c r="J788" i="34" s="1"/>
  <c r="M789" i="34"/>
  <c r="J789" i="34" s="1"/>
  <c r="M790" i="34"/>
  <c r="M791" i="34"/>
  <c r="M792" i="34"/>
  <c r="J792" i="34" s="1"/>
  <c r="M793" i="34"/>
  <c r="J793" i="34" s="1"/>
  <c r="M794" i="34"/>
  <c r="M795" i="34"/>
  <c r="M796" i="34"/>
  <c r="J796" i="34" s="1"/>
  <c r="M797" i="34"/>
  <c r="J797" i="34" s="1"/>
  <c r="M798" i="34"/>
  <c r="M799" i="34"/>
  <c r="M800" i="34"/>
  <c r="J800" i="34" s="1"/>
  <c r="M801" i="34"/>
  <c r="J801" i="34" s="1"/>
  <c r="M802" i="34"/>
  <c r="M803" i="34"/>
  <c r="M804" i="34"/>
  <c r="J804" i="34" s="1"/>
  <c r="M805" i="34"/>
  <c r="J805" i="34" s="1"/>
  <c r="M806" i="34"/>
  <c r="M807" i="34"/>
  <c r="M808" i="34"/>
  <c r="J808" i="34" s="1"/>
  <c r="M809" i="34"/>
  <c r="J809" i="34" s="1"/>
  <c r="M810" i="34"/>
  <c r="M811" i="34"/>
  <c r="M812" i="34"/>
  <c r="J812" i="34" s="1"/>
  <c r="M813" i="34"/>
  <c r="J813" i="34" s="1"/>
  <c r="M814" i="34"/>
  <c r="M815" i="34"/>
  <c r="M816" i="34"/>
  <c r="J816" i="34" s="1"/>
  <c r="M817" i="34"/>
  <c r="J817" i="34" s="1"/>
  <c r="M818" i="34"/>
  <c r="M819" i="34"/>
  <c r="M820" i="34"/>
  <c r="J820" i="34" s="1"/>
  <c r="M821" i="34"/>
  <c r="J821" i="34" s="1"/>
  <c r="M822" i="34"/>
  <c r="M823" i="34"/>
  <c r="M824" i="34"/>
  <c r="J824" i="34" s="1"/>
  <c r="M825" i="34"/>
  <c r="J825" i="34" s="1"/>
  <c r="M826" i="34"/>
  <c r="M827" i="34"/>
  <c r="M828" i="34"/>
  <c r="J828" i="34" s="1"/>
  <c r="M829" i="34"/>
  <c r="J829" i="34" s="1"/>
  <c r="M830" i="34"/>
  <c r="M831" i="34"/>
  <c r="M832" i="34"/>
  <c r="J832" i="34" s="1"/>
  <c r="M833" i="34"/>
  <c r="J833" i="34" s="1"/>
  <c r="M834" i="34"/>
  <c r="M835" i="34"/>
  <c r="M836" i="34"/>
  <c r="J836" i="34" s="1"/>
  <c r="M837" i="34"/>
  <c r="J837" i="34" s="1"/>
  <c r="M838" i="34"/>
  <c r="M839" i="34"/>
  <c r="M840" i="34"/>
  <c r="J840" i="34" s="1"/>
  <c r="M841" i="34"/>
  <c r="J841" i="34" s="1"/>
  <c r="M842" i="34"/>
  <c r="M843" i="34"/>
  <c r="M844" i="34"/>
  <c r="J844" i="34" s="1"/>
  <c r="M845" i="34"/>
  <c r="J845" i="34" s="1"/>
  <c r="M846" i="34"/>
  <c r="M847" i="34"/>
  <c r="M848" i="34"/>
  <c r="J848" i="34" s="1"/>
  <c r="M849" i="34"/>
  <c r="J849" i="34" s="1"/>
  <c r="M850" i="34"/>
  <c r="M851" i="34"/>
  <c r="M852" i="34"/>
  <c r="J852" i="34" s="1"/>
  <c r="M853" i="34"/>
  <c r="J853" i="34" s="1"/>
  <c r="M854" i="34"/>
  <c r="M855" i="34"/>
  <c r="M856" i="34"/>
  <c r="J856" i="34" s="1"/>
  <c r="M857" i="34"/>
  <c r="J857" i="34" s="1"/>
  <c r="M858" i="34"/>
  <c r="M859" i="34"/>
  <c r="M860" i="34"/>
  <c r="J860" i="34" s="1"/>
  <c r="M861" i="34"/>
  <c r="J861" i="34" s="1"/>
  <c r="M862" i="34"/>
  <c r="M863" i="34"/>
  <c r="M864" i="34"/>
  <c r="J864" i="34" s="1"/>
  <c r="M865" i="34"/>
  <c r="J865" i="34" s="1"/>
  <c r="M866" i="34"/>
  <c r="M867" i="34"/>
  <c r="M868" i="34"/>
  <c r="J868" i="34" s="1"/>
  <c r="M869" i="34"/>
  <c r="J869" i="34" s="1"/>
  <c r="M870" i="34"/>
  <c r="M871" i="34"/>
  <c r="M872" i="34"/>
  <c r="J872" i="34" s="1"/>
  <c r="M873" i="34"/>
  <c r="J873" i="34" s="1"/>
  <c r="M874" i="34"/>
  <c r="M875" i="34"/>
  <c r="M876" i="34"/>
  <c r="J876" i="34" s="1"/>
  <c r="M877" i="34"/>
  <c r="J877" i="34" s="1"/>
  <c r="M878" i="34"/>
  <c r="M879" i="34"/>
  <c r="M880" i="34"/>
  <c r="J880" i="34" s="1"/>
  <c r="M881" i="34"/>
  <c r="J881" i="34" s="1"/>
  <c r="M882" i="34"/>
  <c r="M883" i="34"/>
  <c r="M884" i="34"/>
  <c r="J884" i="34" s="1"/>
  <c r="M885" i="34"/>
  <c r="J885" i="34" s="1"/>
  <c r="M886" i="34"/>
  <c r="M887" i="34"/>
  <c r="M888" i="34"/>
  <c r="J888" i="34" s="1"/>
  <c r="M889" i="34"/>
  <c r="J889" i="34" s="1"/>
  <c r="M890" i="34"/>
  <c r="M891" i="34"/>
  <c r="M892" i="34"/>
  <c r="J892" i="34" s="1"/>
  <c r="M893" i="34"/>
  <c r="J893" i="34" s="1"/>
  <c r="M894" i="34"/>
  <c r="M895" i="34"/>
  <c r="M896" i="34"/>
  <c r="J896" i="34" s="1"/>
  <c r="M897" i="34"/>
  <c r="J897" i="34" s="1"/>
  <c r="M898" i="34"/>
  <c r="M899" i="34"/>
  <c r="M900" i="34"/>
  <c r="J900" i="34" s="1"/>
  <c r="M901" i="34"/>
  <c r="J901" i="34" s="1"/>
  <c r="M902" i="34"/>
  <c r="M903" i="34"/>
  <c r="M904" i="34"/>
  <c r="J904" i="34" s="1"/>
  <c r="M905" i="34"/>
  <c r="J905" i="34" s="1"/>
  <c r="M906" i="34"/>
  <c r="M907" i="34"/>
  <c r="M908" i="34"/>
  <c r="J908" i="34" s="1"/>
  <c r="M909" i="34"/>
  <c r="J909" i="34" s="1"/>
  <c r="M910" i="34"/>
  <c r="M911" i="34"/>
  <c r="M912" i="34"/>
  <c r="J912" i="34" s="1"/>
  <c r="M913" i="34"/>
  <c r="J913" i="34" s="1"/>
  <c r="M914" i="34"/>
  <c r="M915" i="34"/>
  <c r="M916" i="34"/>
  <c r="J916" i="34" s="1"/>
  <c r="M917" i="34"/>
  <c r="J917" i="34" s="1"/>
  <c r="M918" i="34"/>
  <c r="M919" i="34"/>
  <c r="M920" i="34"/>
  <c r="J920" i="34" s="1"/>
  <c r="M921" i="34"/>
  <c r="J921" i="34" s="1"/>
  <c r="M922" i="34"/>
  <c r="M923" i="34"/>
  <c r="M924" i="34"/>
  <c r="J924" i="34" s="1"/>
  <c r="M925" i="34"/>
  <c r="J925" i="34" s="1"/>
  <c r="M926" i="34"/>
  <c r="M927" i="34"/>
  <c r="M928" i="34"/>
  <c r="J928" i="34" s="1"/>
  <c r="M929" i="34"/>
  <c r="J929" i="34" s="1"/>
  <c r="M930" i="34"/>
  <c r="M931" i="34"/>
  <c r="M932" i="34"/>
  <c r="J932" i="34" s="1"/>
  <c r="M933" i="34"/>
  <c r="J933" i="34" s="1"/>
  <c r="M934" i="34"/>
  <c r="M935" i="34"/>
  <c r="M936" i="34"/>
  <c r="J936" i="34" s="1"/>
  <c r="M937" i="34"/>
  <c r="J937" i="34" s="1"/>
  <c r="M938" i="34"/>
  <c r="M939" i="34"/>
  <c r="M940" i="34"/>
  <c r="J940" i="34" s="1"/>
  <c r="M941" i="34"/>
  <c r="J941" i="34" s="1"/>
  <c r="M942" i="34"/>
  <c r="M943" i="34"/>
  <c r="M944" i="34"/>
  <c r="J944" i="34" s="1"/>
  <c r="M945" i="34"/>
  <c r="J945" i="34" s="1"/>
  <c r="M946" i="34"/>
  <c r="M947" i="34"/>
  <c r="M948" i="34"/>
  <c r="J948" i="34" s="1"/>
  <c r="M949" i="34"/>
  <c r="J949" i="34" s="1"/>
  <c r="M950" i="34"/>
  <c r="M951" i="34"/>
  <c r="M952" i="34"/>
  <c r="J952" i="34" s="1"/>
  <c r="M953" i="34"/>
  <c r="J953" i="34" s="1"/>
  <c r="M954" i="34"/>
  <c r="M955" i="34"/>
  <c r="M956" i="34"/>
  <c r="J956" i="34" s="1"/>
  <c r="M957" i="34"/>
  <c r="J957" i="34" s="1"/>
  <c r="M958" i="34"/>
  <c r="M959" i="34"/>
  <c r="M960" i="34"/>
  <c r="J960" i="34" s="1"/>
  <c r="M961" i="34"/>
  <c r="J961" i="34" s="1"/>
  <c r="M962" i="34"/>
  <c r="M963" i="34"/>
  <c r="M964" i="34"/>
  <c r="M965" i="34"/>
  <c r="J965" i="34" s="1"/>
  <c r="M966" i="34"/>
  <c r="M967" i="34"/>
  <c r="M968" i="34"/>
  <c r="J968" i="34" s="1"/>
  <c r="M969" i="34"/>
  <c r="J969" i="34" s="1"/>
  <c r="M970" i="34"/>
  <c r="M971" i="34"/>
  <c r="M972" i="34"/>
  <c r="J972" i="34" s="1"/>
  <c r="M973" i="34"/>
  <c r="J973" i="34" s="1"/>
  <c r="M974" i="34"/>
  <c r="M975" i="34"/>
  <c r="M976" i="34"/>
  <c r="J976" i="34" s="1"/>
  <c r="M977" i="34"/>
  <c r="J977" i="34" s="1"/>
  <c r="M978" i="34"/>
  <c r="M979" i="34"/>
  <c r="M980" i="34"/>
  <c r="J980" i="34" s="1"/>
  <c r="M981" i="34"/>
  <c r="J981" i="34" s="1"/>
  <c r="M982" i="34"/>
  <c r="M983" i="34"/>
  <c r="M984" i="34"/>
  <c r="J984" i="34" s="1"/>
  <c r="M985" i="34"/>
  <c r="J985" i="34" s="1"/>
  <c r="M986" i="34"/>
  <c r="M987" i="34"/>
  <c r="M988" i="34"/>
  <c r="J988" i="34" s="1"/>
  <c r="M989" i="34"/>
  <c r="J989" i="34" s="1"/>
  <c r="M990" i="34"/>
  <c r="M991" i="34"/>
  <c r="M992" i="34"/>
  <c r="J992" i="34" s="1"/>
  <c r="M993" i="34"/>
  <c r="J993" i="34" s="1"/>
  <c r="M994" i="34"/>
  <c r="M995" i="34"/>
  <c r="M996" i="34"/>
  <c r="J996" i="34" s="1"/>
  <c r="M997" i="34"/>
  <c r="J997" i="34" s="1"/>
  <c r="M998" i="34"/>
  <c r="M999" i="34"/>
  <c r="M1000" i="34"/>
  <c r="J1000" i="34" s="1"/>
  <c r="M1001" i="34"/>
  <c r="J1001" i="34" s="1"/>
  <c r="M1002" i="34"/>
  <c r="M1003" i="34"/>
  <c r="M1004" i="34"/>
  <c r="J1004" i="34" s="1"/>
  <c r="M1005" i="34"/>
  <c r="J1005" i="34" s="1"/>
  <c r="M1006" i="34"/>
  <c r="M1007" i="34"/>
  <c r="M1008" i="34"/>
  <c r="J1008" i="34" s="1"/>
  <c r="M1009" i="34"/>
  <c r="J1009" i="34" s="1"/>
  <c r="M1010" i="34"/>
  <c r="M1011" i="34"/>
  <c r="M1012" i="34"/>
  <c r="J1012" i="34" s="1"/>
  <c r="M1013" i="34"/>
  <c r="J1013" i="34" s="1"/>
  <c r="M1014" i="34"/>
  <c r="M1015" i="34"/>
  <c r="M1016" i="34"/>
  <c r="J1016" i="34" s="1"/>
  <c r="M1017" i="34"/>
  <c r="J1017" i="34" s="1"/>
  <c r="M1018" i="34"/>
  <c r="M1019" i="34"/>
  <c r="M1020" i="34"/>
  <c r="J1020" i="34" s="1"/>
  <c r="M1021" i="34"/>
  <c r="J1021" i="34" s="1"/>
  <c r="M1022" i="34"/>
  <c r="M1023" i="34"/>
  <c r="M1024" i="34"/>
  <c r="J1024" i="34" s="1"/>
  <c r="M1025" i="34"/>
  <c r="J1025" i="34" s="1"/>
  <c r="M1026" i="34"/>
  <c r="M1027" i="34"/>
  <c r="M1028" i="34"/>
  <c r="J1028" i="34" s="1"/>
  <c r="M1029" i="34"/>
  <c r="J1029" i="34" s="1"/>
  <c r="M1030" i="34"/>
  <c r="M1031" i="34"/>
  <c r="M1032" i="34"/>
  <c r="J1032" i="34" s="1"/>
  <c r="M1033" i="34"/>
  <c r="J1033" i="34" s="1"/>
  <c r="M1034" i="34"/>
  <c r="M1035" i="34"/>
  <c r="M1036" i="34"/>
  <c r="J1036" i="34" s="1"/>
  <c r="M1037" i="34"/>
  <c r="J1037" i="34" s="1"/>
  <c r="M1038" i="34"/>
  <c r="M1039" i="34"/>
  <c r="M1040" i="34"/>
  <c r="J1040" i="34" s="1"/>
  <c r="M1041" i="34"/>
  <c r="J1041" i="34" s="1"/>
  <c r="M1042" i="34"/>
  <c r="M1043" i="34"/>
  <c r="M1044" i="34"/>
  <c r="J1044" i="34" s="1"/>
  <c r="M1045" i="34"/>
  <c r="J1045" i="34" s="1"/>
  <c r="M1046" i="34"/>
  <c r="M1047" i="34"/>
  <c r="M1048" i="34"/>
  <c r="J1048" i="34" s="1"/>
  <c r="M1049" i="34"/>
  <c r="J1049" i="34" s="1"/>
  <c r="M1050" i="34"/>
  <c r="M1051" i="34"/>
  <c r="M1052" i="34"/>
  <c r="J1052" i="34" s="1"/>
  <c r="M1053" i="34"/>
  <c r="J1053" i="34" s="1"/>
  <c r="M1054" i="34"/>
  <c r="M1055" i="34"/>
  <c r="M1056" i="34"/>
  <c r="J1056" i="34" s="1"/>
  <c r="M1057" i="34"/>
  <c r="J1057" i="34" s="1"/>
  <c r="M1058" i="34"/>
  <c r="M1059" i="34"/>
  <c r="M1060" i="34"/>
  <c r="J1060" i="34" s="1"/>
  <c r="M1061" i="34"/>
  <c r="J1061" i="34" s="1"/>
  <c r="M1062" i="34"/>
  <c r="M1063" i="34"/>
  <c r="M1064" i="34"/>
  <c r="J1064" i="34" s="1"/>
  <c r="M1065" i="34"/>
  <c r="J1065" i="34" s="1"/>
  <c r="M1066" i="34"/>
  <c r="M1067" i="34"/>
  <c r="M1068" i="34"/>
  <c r="J1068" i="34" s="1"/>
  <c r="M1069" i="34"/>
  <c r="J1069" i="34" s="1"/>
  <c r="M1070" i="34"/>
  <c r="M1071" i="34"/>
  <c r="M1072" i="34"/>
  <c r="J1072" i="34" s="1"/>
  <c r="M1073" i="34"/>
  <c r="J1073" i="34" s="1"/>
  <c r="M1074" i="34"/>
  <c r="M1075" i="34"/>
  <c r="M1076" i="34"/>
  <c r="J1076" i="34" s="1"/>
  <c r="M1077" i="34"/>
  <c r="J1077" i="34" s="1"/>
  <c r="M1078" i="34"/>
  <c r="M1079" i="34"/>
  <c r="M1080" i="34"/>
  <c r="J1080" i="34" s="1"/>
  <c r="M1081" i="34"/>
  <c r="J1081" i="34" s="1"/>
  <c r="M1082" i="34"/>
  <c r="M1083" i="34"/>
  <c r="M1084" i="34"/>
  <c r="J1084" i="34" s="1"/>
  <c r="M1085" i="34"/>
  <c r="J1085" i="34" s="1"/>
  <c r="M1086" i="34"/>
  <c r="M1087" i="34"/>
  <c r="M1088" i="34"/>
  <c r="J1088" i="34" s="1"/>
  <c r="M1089" i="34"/>
  <c r="J1089" i="34" s="1"/>
  <c r="M1090" i="34"/>
  <c r="M1091" i="34"/>
  <c r="M1092" i="34"/>
  <c r="J1092" i="34" s="1"/>
  <c r="M1093" i="34"/>
  <c r="J1093" i="34" s="1"/>
  <c r="M1094" i="34"/>
  <c r="M1095" i="34"/>
  <c r="M1096" i="34"/>
  <c r="J1096" i="34" s="1"/>
  <c r="M1097" i="34"/>
  <c r="J1097" i="34" s="1"/>
  <c r="M1098" i="34"/>
  <c r="M1099" i="34"/>
  <c r="M1100" i="34"/>
  <c r="J1100" i="34" s="1"/>
  <c r="M1101" i="34"/>
  <c r="J1101" i="34" s="1"/>
  <c r="M1102" i="34"/>
  <c r="M1103" i="34"/>
  <c r="M1104" i="34"/>
  <c r="J1104" i="34" s="1"/>
  <c r="M1105" i="34"/>
  <c r="J1105" i="34" s="1"/>
  <c r="M1106" i="34"/>
  <c r="M1107" i="34"/>
  <c r="M1108" i="34"/>
  <c r="J1108" i="34" s="1"/>
  <c r="M1109" i="34"/>
  <c r="J1109" i="34" s="1"/>
  <c r="M1110" i="34"/>
  <c r="M1111" i="34"/>
  <c r="M1112" i="34"/>
  <c r="J1112" i="34" s="1"/>
  <c r="M1113" i="34"/>
  <c r="J1113" i="34" s="1"/>
  <c r="M1114" i="34"/>
  <c r="M1115" i="34"/>
  <c r="M1116" i="34"/>
  <c r="J1116" i="34" s="1"/>
  <c r="M1117" i="34"/>
  <c r="J1117" i="34" s="1"/>
  <c r="M1118" i="34"/>
  <c r="M1119" i="34"/>
  <c r="M1120" i="34"/>
  <c r="J1120" i="34" s="1"/>
  <c r="M1121" i="34"/>
  <c r="J1121" i="34" s="1"/>
  <c r="M1122" i="34"/>
  <c r="M1123" i="34"/>
  <c r="M1124" i="34"/>
  <c r="J1124" i="34" s="1"/>
  <c r="M1125" i="34"/>
  <c r="J1125" i="34" s="1"/>
  <c r="M1126" i="34"/>
  <c r="M1127" i="34"/>
  <c r="M1128" i="34"/>
  <c r="J1128" i="34" s="1"/>
  <c r="M1129" i="34"/>
  <c r="J1129" i="34" s="1"/>
  <c r="M1130" i="34"/>
  <c r="M1131" i="34"/>
  <c r="M1132" i="34"/>
  <c r="J1132" i="34" s="1"/>
  <c r="M1133" i="34"/>
  <c r="J1133" i="34" s="1"/>
  <c r="M1134" i="34"/>
  <c r="M1135" i="34"/>
  <c r="M1136" i="34"/>
  <c r="J1136" i="34" s="1"/>
  <c r="M1137" i="34"/>
  <c r="J1137" i="34" s="1"/>
  <c r="M1138" i="34"/>
  <c r="M1139" i="34"/>
  <c r="M1140" i="34"/>
  <c r="J1140" i="34" s="1"/>
  <c r="M1141" i="34"/>
  <c r="J1141" i="34" s="1"/>
  <c r="M1142" i="34"/>
  <c r="M1143" i="34"/>
  <c r="M1144" i="34"/>
  <c r="J1144" i="34" s="1"/>
  <c r="M1145" i="34"/>
  <c r="J1145" i="34" s="1"/>
  <c r="M1146" i="34"/>
  <c r="M1147" i="34"/>
  <c r="M1148" i="34"/>
  <c r="J1148" i="34" s="1"/>
  <c r="M1149" i="34"/>
  <c r="J1149" i="34" s="1"/>
  <c r="M1150" i="34"/>
  <c r="M1151" i="34"/>
  <c r="M1152" i="34"/>
  <c r="J1152" i="34" s="1"/>
  <c r="M1153" i="34"/>
  <c r="J1153" i="34" s="1"/>
  <c r="M1154" i="34"/>
  <c r="M1155" i="34"/>
  <c r="M1156" i="34"/>
  <c r="J1156" i="34" s="1"/>
  <c r="M1157" i="34"/>
  <c r="J1157" i="34" s="1"/>
  <c r="M1158" i="34"/>
  <c r="M1159" i="34"/>
  <c r="M1160" i="34"/>
  <c r="J1160" i="34" s="1"/>
  <c r="M1161" i="34"/>
  <c r="J1161" i="34" s="1"/>
  <c r="M1162" i="34"/>
  <c r="M1163" i="34"/>
  <c r="M1164" i="34"/>
  <c r="J1164" i="34" s="1"/>
  <c r="M1165" i="34"/>
  <c r="J1165" i="34" s="1"/>
  <c r="M1166" i="34"/>
  <c r="M1167" i="34"/>
  <c r="M1168" i="34"/>
  <c r="J1168" i="34" s="1"/>
  <c r="M1169" i="34"/>
  <c r="J1169" i="34" s="1"/>
  <c r="M1170" i="34"/>
  <c r="M1171" i="34"/>
  <c r="M1172" i="34"/>
  <c r="J1172" i="34" s="1"/>
  <c r="M1173" i="34"/>
  <c r="J1173" i="34" s="1"/>
  <c r="M1174" i="34"/>
  <c r="M1175" i="34"/>
  <c r="M1176" i="34"/>
  <c r="J1176" i="34" s="1"/>
  <c r="M1177" i="34"/>
  <c r="J1177" i="34" s="1"/>
  <c r="M1178" i="34"/>
  <c r="M1179" i="34"/>
  <c r="M1180" i="34"/>
  <c r="J1180" i="34" s="1"/>
  <c r="M1181" i="34"/>
  <c r="J1181" i="34" s="1"/>
  <c r="M1182" i="34"/>
  <c r="M1183" i="34"/>
  <c r="M1184" i="34"/>
  <c r="J1184" i="34" s="1"/>
  <c r="M1185" i="34"/>
  <c r="J1185" i="34" s="1"/>
  <c r="M1186" i="34"/>
  <c r="M1187" i="34"/>
  <c r="M1188" i="34"/>
  <c r="J1188" i="34" s="1"/>
  <c r="M1189" i="34"/>
  <c r="J1189" i="34" s="1"/>
  <c r="M1190" i="34"/>
  <c r="M1191" i="34"/>
  <c r="M1192" i="34"/>
  <c r="J1192" i="34" s="1"/>
  <c r="M1193" i="34"/>
  <c r="J1193" i="34" s="1"/>
  <c r="M1194" i="34"/>
  <c r="M1195" i="34"/>
  <c r="M1196" i="34"/>
  <c r="J1196" i="34" s="1"/>
  <c r="M1197" i="34"/>
  <c r="J1197" i="34" s="1"/>
  <c r="M1198" i="34"/>
  <c r="M1199" i="34"/>
  <c r="M1200" i="34"/>
  <c r="J1200" i="34" s="1"/>
  <c r="M1201" i="34"/>
  <c r="J1201" i="34" s="1"/>
  <c r="M1202" i="34"/>
  <c r="M1203" i="34"/>
  <c r="M1204" i="34"/>
  <c r="J1204" i="34" s="1"/>
  <c r="M1205" i="34"/>
  <c r="J1205" i="34" s="1"/>
  <c r="M1206" i="34"/>
  <c r="M1207" i="34"/>
  <c r="M1208" i="34"/>
  <c r="J1208" i="34" s="1"/>
  <c r="M1209" i="34"/>
  <c r="J1209" i="34" s="1"/>
  <c r="M1210" i="34"/>
  <c r="M1211" i="34"/>
  <c r="M1212" i="34"/>
  <c r="J1212" i="34" s="1"/>
  <c r="M1213" i="34"/>
  <c r="J1213" i="34" s="1"/>
  <c r="M1214" i="34"/>
  <c r="M1215" i="34"/>
  <c r="M1216" i="34"/>
  <c r="J1216" i="34" s="1"/>
  <c r="M1217" i="34"/>
  <c r="J1217" i="34" s="1"/>
  <c r="M1218" i="34"/>
  <c r="M1219" i="34"/>
  <c r="M1220" i="34"/>
  <c r="J1220" i="34" s="1"/>
  <c r="M1221" i="34"/>
  <c r="J1221" i="34" s="1"/>
  <c r="M1222" i="34"/>
  <c r="M1223" i="34"/>
  <c r="M1224" i="34"/>
  <c r="J1224" i="34" s="1"/>
  <c r="M1225" i="34"/>
  <c r="J1225" i="34" s="1"/>
  <c r="M1226" i="34"/>
  <c r="M1227" i="34"/>
  <c r="M1228" i="34"/>
  <c r="J1228" i="34" s="1"/>
  <c r="M1229" i="34"/>
  <c r="J1229" i="34" s="1"/>
  <c r="M1230" i="34"/>
  <c r="M1231" i="34"/>
  <c r="M1232" i="34"/>
  <c r="J1232" i="34" s="1"/>
  <c r="M1233" i="34"/>
  <c r="J1233" i="34" s="1"/>
  <c r="M1234" i="34"/>
  <c r="M1235" i="34"/>
  <c r="M1236" i="34"/>
  <c r="J1236" i="34" s="1"/>
  <c r="M1237" i="34"/>
  <c r="J1237" i="34" s="1"/>
  <c r="M1238" i="34"/>
  <c r="M1239" i="34"/>
  <c r="M1240" i="34"/>
  <c r="J1240" i="34" s="1"/>
  <c r="M1241" i="34"/>
  <c r="J1241" i="34" s="1"/>
  <c r="M1242" i="34"/>
  <c r="M1243" i="34"/>
  <c r="M1244" i="34"/>
  <c r="J1244" i="34" s="1"/>
  <c r="M1245" i="34"/>
  <c r="J1245" i="34" s="1"/>
  <c r="M1246" i="34"/>
  <c r="M1247" i="34"/>
  <c r="M1248" i="34"/>
  <c r="J1248" i="34" s="1"/>
  <c r="M1249" i="34"/>
  <c r="J1249" i="34" s="1"/>
  <c r="M1250" i="34"/>
  <c r="M1251" i="34"/>
  <c r="M1252" i="34"/>
  <c r="J1252" i="34" s="1"/>
  <c r="M1253" i="34"/>
  <c r="J1253" i="34" s="1"/>
  <c r="M1254" i="34"/>
  <c r="M1255" i="34"/>
  <c r="M1256" i="34"/>
  <c r="J1256" i="34" s="1"/>
  <c r="M1257" i="34"/>
  <c r="J1257" i="34" s="1"/>
  <c r="M1258" i="34"/>
  <c r="M1259" i="34"/>
  <c r="M1260" i="34"/>
  <c r="J1260" i="34" s="1"/>
  <c r="M1261" i="34"/>
  <c r="J1261" i="34" s="1"/>
  <c r="M1262" i="34"/>
  <c r="M1263" i="34"/>
  <c r="M1264" i="34"/>
  <c r="J1264" i="34" s="1"/>
  <c r="M1265" i="34"/>
  <c r="J1265" i="34" s="1"/>
  <c r="M1266" i="34"/>
  <c r="M1267" i="34"/>
  <c r="M1268" i="34"/>
  <c r="J1268" i="34" s="1"/>
  <c r="M1269" i="34"/>
  <c r="J1269" i="34" s="1"/>
  <c r="M1270" i="34"/>
  <c r="M1271" i="34"/>
  <c r="M1272" i="34"/>
  <c r="J1272" i="34" s="1"/>
  <c r="M1273" i="34"/>
  <c r="J1273" i="34" s="1"/>
  <c r="M1274" i="34"/>
  <c r="M1275" i="34"/>
  <c r="M1276" i="34"/>
  <c r="J1276" i="34" s="1"/>
  <c r="M1277" i="34"/>
  <c r="J1277" i="34" s="1"/>
  <c r="M1278" i="34"/>
  <c r="M1279" i="34"/>
  <c r="M1280" i="34"/>
  <c r="J1280" i="34" s="1"/>
  <c r="M1281" i="34"/>
  <c r="J1281" i="34" s="1"/>
  <c r="M1282" i="34"/>
  <c r="M1283" i="34"/>
  <c r="M1284" i="34"/>
  <c r="J1284" i="34" s="1"/>
  <c r="M1285" i="34"/>
  <c r="J1285" i="34" s="1"/>
  <c r="M1286" i="34"/>
  <c r="M1287" i="34"/>
  <c r="M1288" i="34"/>
  <c r="J1288" i="34" s="1"/>
  <c r="M1289" i="34"/>
  <c r="J1289" i="34" s="1"/>
  <c r="M1290" i="34"/>
  <c r="M1291" i="34"/>
  <c r="M1292" i="34"/>
  <c r="J1292" i="34" s="1"/>
  <c r="M1293" i="34"/>
  <c r="J1293" i="34" s="1"/>
  <c r="M1294" i="34"/>
  <c r="M1295" i="34"/>
  <c r="M1296" i="34"/>
  <c r="J1296" i="34" s="1"/>
  <c r="M1297" i="34"/>
  <c r="J1297" i="34" s="1"/>
  <c r="M1298" i="34"/>
  <c r="M1299" i="34"/>
  <c r="M1300" i="34"/>
  <c r="J1300" i="34" s="1"/>
  <c r="M1301" i="34"/>
  <c r="J1301" i="34" s="1"/>
  <c r="M1302" i="34"/>
  <c r="M1303" i="34"/>
  <c r="M1304" i="34"/>
  <c r="J1304" i="34" s="1"/>
  <c r="M1305" i="34"/>
  <c r="J1305" i="34" s="1"/>
  <c r="M1306" i="34"/>
  <c r="M1307" i="34"/>
  <c r="M1308" i="34"/>
  <c r="J1308" i="34" s="1"/>
  <c r="M1309" i="34"/>
  <c r="J1309" i="34" s="1"/>
  <c r="M1310" i="34"/>
  <c r="M1311" i="34"/>
  <c r="M1312" i="34"/>
  <c r="J1312" i="34" s="1"/>
  <c r="M1313" i="34"/>
  <c r="J1313" i="34" s="1"/>
  <c r="M1314" i="34"/>
  <c r="M1315" i="34"/>
  <c r="M1316" i="34"/>
  <c r="J1316" i="34" s="1"/>
  <c r="M1317" i="34"/>
  <c r="J1317" i="34" s="1"/>
  <c r="M1318" i="34"/>
  <c r="M1319" i="34"/>
  <c r="M1320" i="34"/>
  <c r="J1320" i="34" s="1"/>
  <c r="M1321" i="34"/>
  <c r="J1321" i="34" s="1"/>
  <c r="M1322" i="34"/>
  <c r="M1323" i="34"/>
  <c r="M1324" i="34"/>
  <c r="J1324" i="34" s="1"/>
  <c r="M1325" i="34"/>
  <c r="J1325" i="34" s="1"/>
  <c r="M1326" i="34"/>
  <c r="M1327" i="34"/>
  <c r="M1328" i="34"/>
  <c r="J1328" i="34" s="1"/>
  <c r="M1329" i="34"/>
  <c r="J1329" i="34" s="1"/>
  <c r="M1330" i="34"/>
  <c r="M1331" i="34"/>
  <c r="M1332" i="34"/>
  <c r="J1332" i="34" s="1"/>
  <c r="M1333" i="34"/>
  <c r="J1333" i="34" s="1"/>
  <c r="M1334" i="34"/>
  <c r="M1335" i="34"/>
  <c r="M1336" i="34"/>
  <c r="J1336" i="34" s="1"/>
  <c r="M1337" i="34"/>
  <c r="J1337" i="34" s="1"/>
  <c r="M1338" i="34"/>
  <c r="M1339" i="34"/>
  <c r="M1340" i="34"/>
  <c r="J1340" i="34" s="1"/>
  <c r="M1341" i="34"/>
  <c r="J1341" i="34" s="1"/>
  <c r="M1342" i="34"/>
  <c r="M1343" i="34"/>
  <c r="M1344" i="34"/>
  <c r="J1344" i="34" s="1"/>
  <c r="M1345" i="34"/>
  <c r="J1345" i="34" s="1"/>
  <c r="M1346" i="34"/>
  <c r="M1347" i="34"/>
  <c r="M1348" i="34"/>
  <c r="J1348" i="34" s="1"/>
  <c r="M1349" i="34"/>
  <c r="J1349" i="34" s="1"/>
  <c r="M1350" i="34"/>
  <c r="M1351" i="34"/>
  <c r="M1352" i="34"/>
  <c r="J1352" i="34" s="1"/>
  <c r="M1353" i="34"/>
  <c r="J1353" i="34" s="1"/>
  <c r="M1354" i="34"/>
  <c r="M1355" i="34"/>
  <c r="M1356" i="34"/>
  <c r="J1356" i="34" s="1"/>
  <c r="M1357" i="34"/>
  <c r="J1357" i="34" s="1"/>
  <c r="M1358" i="34"/>
  <c r="M1359" i="34"/>
  <c r="M1360" i="34"/>
  <c r="J1360" i="34" s="1"/>
  <c r="M1361" i="34"/>
  <c r="J1361" i="34" s="1"/>
  <c r="M1362" i="34"/>
  <c r="M1363" i="34"/>
  <c r="M1364" i="34"/>
  <c r="J1364" i="34" s="1"/>
  <c r="M1365" i="34"/>
  <c r="J1365" i="34" s="1"/>
  <c r="M1366" i="34"/>
  <c r="M1367" i="34"/>
  <c r="M1368" i="34"/>
  <c r="J1368" i="34" s="1"/>
  <c r="M1369" i="34"/>
  <c r="J1369" i="34" s="1"/>
  <c r="M1370" i="34"/>
  <c r="M1371" i="34"/>
  <c r="M1372" i="34"/>
  <c r="J1372" i="34" s="1"/>
  <c r="M1373" i="34"/>
  <c r="J1373" i="34" s="1"/>
  <c r="M1374" i="34"/>
  <c r="M1375" i="34"/>
  <c r="M1376" i="34"/>
  <c r="J1376" i="34" s="1"/>
  <c r="M1377" i="34"/>
  <c r="J1377" i="34" s="1"/>
  <c r="M1378" i="34"/>
  <c r="M1379" i="34"/>
  <c r="M1380" i="34"/>
  <c r="J1380" i="34" s="1"/>
  <c r="M1381" i="34"/>
  <c r="J1381" i="34" s="1"/>
  <c r="M1382" i="34"/>
  <c r="M1383" i="34"/>
  <c r="M1384" i="34"/>
  <c r="J1384" i="34" s="1"/>
  <c r="M1385" i="34"/>
  <c r="J1385" i="34" s="1"/>
  <c r="M1386" i="34"/>
  <c r="M1387" i="34"/>
  <c r="M1388" i="34"/>
  <c r="J1388" i="34" s="1"/>
  <c r="M1389" i="34"/>
  <c r="J1389" i="34" s="1"/>
  <c r="M1390" i="34"/>
  <c r="M1391" i="34"/>
  <c r="M1392" i="34"/>
  <c r="J1392" i="34" s="1"/>
  <c r="M1393" i="34"/>
  <c r="J1393" i="34" s="1"/>
  <c r="M1394" i="34"/>
  <c r="M1395" i="34"/>
  <c r="M1396" i="34"/>
  <c r="J1396" i="34" s="1"/>
  <c r="M1397" i="34"/>
  <c r="J1397" i="34" s="1"/>
  <c r="M1398" i="34"/>
  <c r="M1399" i="34"/>
  <c r="M1400" i="34"/>
  <c r="J1400" i="34" s="1"/>
  <c r="M1401" i="34"/>
  <c r="J1401" i="34" s="1"/>
  <c r="M1402" i="34"/>
  <c r="M1403" i="34"/>
  <c r="M1404" i="34"/>
  <c r="J1404" i="34" s="1"/>
  <c r="M1405" i="34"/>
  <c r="J1405" i="34" s="1"/>
  <c r="M1406" i="34"/>
  <c r="M1407" i="34"/>
  <c r="M1408" i="34"/>
  <c r="J1408" i="34" s="1"/>
  <c r="M1409" i="34"/>
  <c r="J1409" i="34" s="1"/>
  <c r="M1410" i="34"/>
  <c r="M1411" i="34"/>
  <c r="M1412" i="34"/>
  <c r="J1412" i="34" s="1"/>
  <c r="M1413" i="34"/>
  <c r="J1413" i="34" s="1"/>
  <c r="M1414" i="34"/>
  <c r="M1415" i="34"/>
  <c r="M1416" i="34"/>
  <c r="J1416" i="34" s="1"/>
  <c r="M1417" i="34"/>
  <c r="J1417" i="34" s="1"/>
  <c r="M1418" i="34"/>
  <c r="M1419" i="34"/>
  <c r="M1420" i="34"/>
  <c r="J1420" i="34" s="1"/>
  <c r="M1421" i="34"/>
  <c r="J1421" i="34" s="1"/>
  <c r="M1422" i="34"/>
  <c r="M1423" i="34"/>
  <c r="M1424" i="34"/>
  <c r="J1424" i="34" s="1"/>
  <c r="M1425" i="34"/>
  <c r="J1425" i="34" s="1"/>
  <c r="M1426" i="34"/>
  <c r="M1427" i="34"/>
  <c r="M1428" i="34"/>
  <c r="J1428" i="34" s="1"/>
  <c r="M1429" i="34"/>
  <c r="J1429" i="34" s="1"/>
  <c r="M1430" i="34"/>
  <c r="M1431" i="34"/>
  <c r="M1432" i="34"/>
  <c r="J1432" i="34" s="1"/>
  <c r="M1433" i="34"/>
  <c r="J1433" i="34" s="1"/>
  <c r="M1434" i="34"/>
  <c r="M1435" i="34"/>
  <c r="M1436" i="34"/>
  <c r="J1436" i="34" s="1"/>
  <c r="M1437" i="34"/>
  <c r="J1437" i="34" s="1"/>
  <c r="M1438" i="34"/>
  <c r="M1439" i="34"/>
  <c r="M1440" i="34"/>
  <c r="J1440" i="34" s="1"/>
  <c r="M1441" i="34"/>
  <c r="J1441" i="34" s="1"/>
  <c r="M1442" i="34"/>
  <c r="M1443" i="34"/>
  <c r="M1444" i="34"/>
  <c r="J1444" i="34" s="1"/>
  <c r="M1445" i="34"/>
  <c r="J1445" i="34" s="1"/>
  <c r="M1446" i="34"/>
  <c r="M1447" i="34"/>
  <c r="M1448" i="34"/>
  <c r="J1448" i="34" s="1"/>
  <c r="M1449" i="34"/>
  <c r="J1449" i="34" s="1"/>
  <c r="M1450" i="34"/>
  <c r="M1451" i="34"/>
  <c r="M1452" i="34"/>
  <c r="J1452" i="34" s="1"/>
  <c r="M1453" i="34"/>
  <c r="J1453" i="34" s="1"/>
  <c r="M1454" i="34"/>
  <c r="M1455" i="34"/>
  <c r="M1456" i="34"/>
  <c r="J1456" i="34" s="1"/>
  <c r="M1457" i="34"/>
  <c r="J1457" i="34" s="1"/>
  <c r="M1458" i="34"/>
  <c r="M1459" i="34"/>
  <c r="M1460" i="34"/>
  <c r="J1460" i="34" s="1"/>
  <c r="M1461" i="34"/>
  <c r="J1461" i="34" s="1"/>
  <c r="M1462" i="34"/>
  <c r="M1463" i="34"/>
  <c r="M1464" i="34"/>
  <c r="J1464" i="34" s="1"/>
  <c r="M1465" i="34"/>
  <c r="J1465" i="34" s="1"/>
  <c r="M1466" i="34"/>
  <c r="M1467" i="34"/>
  <c r="M1468" i="34"/>
  <c r="J1468" i="34" s="1"/>
  <c r="M1469" i="34"/>
  <c r="J1469" i="34" s="1"/>
  <c r="M1470" i="34"/>
  <c r="M1471" i="34"/>
  <c r="M1472" i="34"/>
  <c r="J1472" i="34" s="1"/>
  <c r="M1473" i="34"/>
  <c r="J1473" i="34" s="1"/>
  <c r="M1474" i="34"/>
  <c r="M1475" i="34"/>
  <c r="M1476" i="34"/>
  <c r="J1476" i="34" s="1"/>
  <c r="M1477" i="34"/>
  <c r="J1477" i="34" s="1"/>
  <c r="M1478" i="34"/>
  <c r="M1479" i="34"/>
  <c r="M1480" i="34"/>
  <c r="J1480" i="34" s="1"/>
  <c r="M1481" i="34"/>
  <c r="J1481" i="34" s="1"/>
  <c r="M1482" i="34"/>
  <c r="M1483" i="34"/>
  <c r="M1484" i="34"/>
  <c r="J1484" i="34" s="1"/>
  <c r="M1485" i="34"/>
  <c r="J1485" i="34" s="1"/>
  <c r="M1486" i="34"/>
  <c r="M1487" i="34"/>
  <c r="M1488" i="34"/>
  <c r="J1488" i="34" s="1"/>
  <c r="M1489" i="34"/>
  <c r="J1489" i="34" s="1"/>
  <c r="M1490" i="34"/>
  <c r="M1491" i="34"/>
  <c r="M1492" i="34"/>
  <c r="J1492" i="34" s="1"/>
  <c r="M1493" i="34"/>
  <c r="J1493" i="34" s="1"/>
  <c r="M1494" i="34"/>
  <c r="M1495" i="34"/>
  <c r="M1496" i="34"/>
  <c r="J1496" i="34" s="1"/>
  <c r="M1497" i="34"/>
  <c r="J1497" i="34" s="1"/>
  <c r="M1498" i="34"/>
  <c r="M1499" i="34"/>
  <c r="M1500" i="34"/>
  <c r="J1500" i="34" s="1"/>
  <c r="M1501" i="34"/>
  <c r="J1501" i="34" s="1"/>
  <c r="M1502" i="34"/>
  <c r="M1503" i="34"/>
  <c r="M1504" i="34"/>
  <c r="J1504" i="34" s="1"/>
  <c r="M1505" i="34"/>
  <c r="J1505" i="34" s="1"/>
  <c r="M1506" i="34"/>
  <c r="M1507" i="34"/>
  <c r="M1508" i="34"/>
  <c r="J1508" i="34" s="1"/>
  <c r="M1509" i="34"/>
  <c r="J1509" i="34" s="1"/>
  <c r="M1510" i="34"/>
  <c r="M1511" i="34"/>
  <c r="M1512" i="34"/>
  <c r="J1512" i="34" s="1"/>
  <c r="M1513" i="34"/>
  <c r="J1513" i="34" s="1"/>
  <c r="M1514" i="34"/>
  <c r="M1515" i="34"/>
  <c r="M1516" i="34"/>
  <c r="J1516" i="34" s="1"/>
  <c r="M1517" i="34"/>
  <c r="J1517" i="34" s="1"/>
  <c r="M1518" i="34"/>
  <c r="M1519" i="34"/>
  <c r="M1520" i="34"/>
  <c r="J1520" i="34" s="1"/>
  <c r="M1521" i="34"/>
  <c r="J1521" i="34" s="1"/>
  <c r="M1522" i="34"/>
  <c r="M1523" i="34"/>
  <c r="M1524" i="34"/>
  <c r="J1524" i="34" s="1"/>
  <c r="M1525" i="34"/>
  <c r="J1525" i="34" s="1"/>
  <c r="M1526" i="34"/>
  <c r="M1527" i="34"/>
  <c r="M1528" i="34"/>
  <c r="J1528" i="34" s="1"/>
  <c r="M1529" i="34"/>
  <c r="J1529" i="34" s="1"/>
  <c r="M1530" i="34"/>
  <c r="M1531" i="34"/>
  <c r="M1532" i="34"/>
  <c r="J1532" i="34" s="1"/>
  <c r="M1533" i="34"/>
  <c r="J1533" i="34" s="1"/>
  <c r="M1534" i="34"/>
  <c r="M1535" i="34"/>
  <c r="M1536" i="34"/>
  <c r="J1536" i="34" s="1"/>
  <c r="M1537" i="34"/>
  <c r="J1537" i="34" s="1"/>
  <c r="M1538" i="34"/>
  <c r="M1539" i="34"/>
  <c r="M1540" i="34"/>
  <c r="J1540" i="34" s="1"/>
  <c r="M1541" i="34"/>
  <c r="J1541" i="34" s="1"/>
  <c r="M1542" i="34"/>
  <c r="M1543" i="34"/>
  <c r="M1544" i="34"/>
  <c r="J1544" i="34" s="1"/>
  <c r="M1545" i="34"/>
  <c r="J1545" i="34" s="1"/>
  <c r="M1546" i="34"/>
  <c r="M1547" i="34"/>
  <c r="M1548" i="34"/>
  <c r="J1548" i="34" s="1"/>
  <c r="M1549" i="34"/>
  <c r="J1549" i="34" s="1"/>
  <c r="M1550" i="34"/>
  <c r="M1551" i="34"/>
  <c r="M1552" i="34"/>
  <c r="J1552" i="34" s="1"/>
  <c r="M1553" i="34"/>
  <c r="J1553" i="34" s="1"/>
  <c r="M1554" i="34"/>
  <c r="M1555" i="34"/>
  <c r="M1556" i="34"/>
  <c r="J1556" i="34" s="1"/>
  <c r="M1557" i="34"/>
  <c r="J1557" i="34" s="1"/>
  <c r="M1558" i="34"/>
  <c r="M1559" i="34"/>
  <c r="M1560" i="34"/>
  <c r="J1560" i="34" s="1"/>
  <c r="M1561" i="34"/>
  <c r="J1561" i="34" s="1"/>
  <c r="M1562" i="34"/>
  <c r="M1563" i="34"/>
  <c r="M1564" i="34"/>
  <c r="J1564" i="34" s="1"/>
  <c r="M1565" i="34"/>
  <c r="J1565" i="34" s="1"/>
  <c r="M1566" i="34"/>
  <c r="M1567" i="34"/>
  <c r="M1568" i="34"/>
  <c r="J1568" i="34" s="1"/>
  <c r="M1569" i="34"/>
  <c r="J1569" i="34" s="1"/>
  <c r="M1570" i="34"/>
  <c r="M1571" i="34"/>
  <c r="M1572" i="34"/>
  <c r="J1572" i="34" s="1"/>
  <c r="M1573" i="34"/>
  <c r="J1573" i="34" s="1"/>
  <c r="M1574" i="34"/>
  <c r="M1575" i="34"/>
  <c r="M1576" i="34"/>
  <c r="J1576" i="34" s="1"/>
  <c r="M1577" i="34"/>
  <c r="J1577" i="34" s="1"/>
  <c r="M1578" i="34"/>
  <c r="M1579" i="34"/>
  <c r="M1580" i="34"/>
  <c r="J1580" i="34" s="1"/>
  <c r="M1581" i="34"/>
  <c r="J1581" i="34" s="1"/>
  <c r="M1582" i="34"/>
  <c r="M1583" i="34"/>
  <c r="M1584" i="34"/>
  <c r="J1584" i="34" s="1"/>
  <c r="M1585" i="34"/>
  <c r="J1585" i="34" s="1"/>
  <c r="M1586" i="34"/>
  <c r="M1587" i="34"/>
  <c r="M1588" i="34"/>
  <c r="J1588" i="34" s="1"/>
  <c r="M1589" i="34"/>
  <c r="J1589" i="34" s="1"/>
  <c r="M1590" i="34"/>
  <c r="M1591" i="34"/>
  <c r="M1592" i="34"/>
  <c r="J1592" i="34" s="1"/>
  <c r="M1593" i="34"/>
  <c r="J1593" i="34" s="1"/>
  <c r="M1594" i="34"/>
  <c r="M1595" i="34"/>
  <c r="M1596" i="34"/>
  <c r="J1596" i="34" s="1"/>
  <c r="M1597" i="34"/>
  <c r="J1597" i="34" s="1"/>
  <c r="M1598" i="34"/>
  <c r="M1599" i="34"/>
  <c r="M1600" i="34"/>
  <c r="J1600" i="34" s="1"/>
  <c r="M1601" i="34"/>
  <c r="J1601" i="34" s="1"/>
  <c r="M1602" i="34"/>
  <c r="M1603" i="34"/>
  <c r="M1604" i="34"/>
  <c r="J1604" i="34" s="1"/>
  <c r="M1605" i="34"/>
  <c r="J1605" i="34" s="1"/>
  <c r="M1606" i="34"/>
  <c r="M1607" i="34"/>
  <c r="M1608" i="34"/>
  <c r="J1608" i="34" s="1"/>
  <c r="M1609" i="34"/>
  <c r="J1609" i="34" s="1"/>
  <c r="M1610" i="34"/>
  <c r="M1611" i="34"/>
  <c r="M1612" i="34"/>
  <c r="J1612" i="34" s="1"/>
  <c r="M1613" i="34"/>
  <c r="J1613" i="34" s="1"/>
  <c r="M1614" i="34"/>
  <c r="M1615" i="34"/>
  <c r="M1616" i="34"/>
  <c r="J1616" i="34" s="1"/>
  <c r="M1617" i="34"/>
  <c r="J1617" i="34" s="1"/>
  <c r="M1618" i="34"/>
  <c r="M1619" i="34"/>
  <c r="M1620" i="34"/>
  <c r="J1620" i="34" s="1"/>
  <c r="M1621" i="34"/>
  <c r="J1621" i="34" s="1"/>
  <c r="M1622" i="34"/>
  <c r="M1623" i="34"/>
  <c r="M1624" i="34"/>
  <c r="J1624" i="34" s="1"/>
  <c r="M1625" i="34"/>
  <c r="J1625" i="34" s="1"/>
  <c r="M1626" i="34"/>
  <c r="M1627" i="34"/>
  <c r="M1628" i="34"/>
  <c r="J1628" i="34" s="1"/>
  <c r="M1629" i="34"/>
  <c r="J1629" i="34" s="1"/>
  <c r="M1630" i="34"/>
  <c r="M1631" i="34"/>
  <c r="M1632" i="34"/>
  <c r="J1632" i="34" s="1"/>
  <c r="M1633" i="34"/>
  <c r="J1633" i="34" s="1"/>
  <c r="M1634" i="34"/>
  <c r="M1635" i="34"/>
  <c r="M1636" i="34"/>
  <c r="J1636" i="34" s="1"/>
  <c r="M1637" i="34"/>
  <c r="J1637" i="34" s="1"/>
  <c r="M1638" i="34"/>
  <c r="M1639" i="34"/>
  <c r="M1640" i="34"/>
  <c r="J1640" i="34" s="1"/>
  <c r="M1641" i="34"/>
  <c r="J1641" i="34" s="1"/>
  <c r="M1642" i="34"/>
  <c r="M1643" i="34"/>
  <c r="M1644" i="34"/>
  <c r="J1644" i="34" s="1"/>
  <c r="M1645" i="34"/>
  <c r="J1645" i="34" s="1"/>
  <c r="M1646" i="34"/>
  <c r="M1647" i="34"/>
  <c r="M1648" i="34"/>
  <c r="J1648" i="34" s="1"/>
  <c r="M1649" i="34"/>
  <c r="J1649" i="34" s="1"/>
  <c r="M1650" i="34"/>
  <c r="M1651" i="34"/>
  <c r="M1652" i="34"/>
  <c r="J1652" i="34" s="1"/>
  <c r="M1653" i="34"/>
  <c r="J1653" i="34" s="1"/>
  <c r="M1654" i="34"/>
  <c r="M1655" i="34"/>
  <c r="M1656" i="34"/>
  <c r="J1656" i="34" s="1"/>
  <c r="M1657" i="34"/>
  <c r="J1657" i="34" s="1"/>
  <c r="M1658" i="34"/>
  <c r="M1659" i="34"/>
  <c r="M1660" i="34"/>
  <c r="J1660" i="34" s="1"/>
  <c r="M1661" i="34"/>
  <c r="J1661" i="34" s="1"/>
  <c r="M1662" i="34"/>
  <c r="M1663" i="34"/>
  <c r="M1664" i="34"/>
  <c r="J1664" i="34" s="1"/>
  <c r="M1665" i="34"/>
  <c r="J1665" i="34" s="1"/>
  <c r="M1666" i="34"/>
  <c r="M1667" i="34"/>
  <c r="M1668" i="34"/>
  <c r="J1668" i="34" s="1"/>
  <c r="M1669" i="34"/>
  <c r="J1669" i="34" s="1"/>
  <c r="M1670" i="34"/>
  <c r="M1671" i="34"/>
  <c r="M1672" i="34"/>
  <c r="J1672" i="34" s="1"/>
  <c r="M1673" i="34"/>
  <c r="J1673" i="34" s="1"/>
  <c r="M1674" i="34"/>
  <c r="M1675" i="34"/>
  <c r="M1676" i="34"/>
  <c r="J1676" i="34" s="1"/>
  <c r="M1677" i="34"/>
  <c r="J1677" i="34" s="1"/>
  <c r="M1678" i="34"/>
  <c r="M1679" i="34"/>
  <c r="M1680" i="34"/>
  <c r="J1680" i="34" s="1"/>
  <c r="M1681" i="34"/>
  <c r="J1681" i="34" s="1"/>
  <c r="M1682" i="34"/>
  <c r="M1683" i="34"/>
  <c r="M1684" i="34"/>
  <c r="J1684" i="34" s="1"/>
  <c r="M1685" i="34"/>
  <c r="J1685" i="34" s="1"/>
  <c r="M1686" i="34"/>
  <c r="M1687" i="34"/>
  <c r="M1688" i="34"/>
  <c r="J1688" i="34" s="1"/>
  <c r="M1689" i="34"/>
  <c r="J1689" i="34" s="1"/>
  <c r="M1690" i="34"/>
  <c r="M1691" i="34"/>
  <c r="M1692" i="34"/>
  <c r="J1692" i="34" s="1"/>
  <c r="M1693" i="34"/>
  <c r="J1693" i="34" s="1"/>
  <c r="M1694" i="34"/>
  <c r="M1695" i="34"/>
  <c r="M1696" i="34"/>
  <c r="J1696" i="34" s="1"/>
  <c r="M1697" i="34"/>
  <c r="J1697" i="34" s="1"/>
  <c r="M1698" i="34"/>
  <c r="M1699" i="34"/>
  <c r="M1700" i="34"/>
  <c r="J1700" i="34" s="1"/>
  <c r="M1701" i="34"/>
  <c r="J1701" i="34" s="1"/>
  <c r="M1702" i="34"/>
  <c r="M1703" i="34"/>
  <c r="M1704" i="34"/>
  <c r="J1704" i="34" s="1"/>
  <c r="M1705" i="34"/>
  <c r="J1705" i="34" s="1"/>
  <c r="M1706" i="34"/>
  <c r="M1707" i="34"/>
  <c r="M1708" i="34"/>
  <c r="J1708" i="34" s="1"/>
  <c r="M1709" i="34"/>
  <c r="J1709" i="34" s="1"/>
  <c r="M1710" i="34"/>
  <c r="M1711" i="34"/>
  <c r="M1712" i="34"/>
  <c r="J1712" i="34" s="1"/>
  <c r="M1713" i="34"/>
  <c r="J1713" i="34" s="1"/>
  <c r="M1714" i="34"/>
  <c r="M1715" i="34"/>
  <c r="M1716" i="34"/>
  <c r="J1716" i="34" s="1"/>
  <c r="M1717" i="34"/>
  <c r="J1717" i="34" s="1"/>
  <c r="M1718" i="34"/>
  <c r="M1719" i="34"/>
  <c r="M1720" i="34"/>
  <c r="J1720" i="34" s="1"/>
  <c r="M1721" i="34"/>
  <c r="J1721" i="34" s="1"/>
  <c r="M1722" i="34"/>
  <c r="M1723" i="34"/>
  <c r="M1724" i="34"/>
  <c r="J1724" i="34" s="1"/>
  <c r="M1725" i="34"/>
  <c r="J1725" i="34" s="1"/>
  <c r="M1726" i="34"/>
  <c r="M1727" i="34"/>
  <c r="M1728" i="34"/>
  <c r="J1728" i="34" s="1"/>
  <c r="M1729" i="34"/>
  <c r="J1729" i="34" s="1"/>
  <c r="M1730" i="34"/>
  <c r="M1731" i="34"/>
  <c r="M1732" i="34"/>
  <c r="J1732" i="34" s="1"/>
  <c r="M1733" i="34"/>
  <c r="J1733" i="34" s="1"/>
  <c r="M1734" i="34"/>
  <c r="M1735" i="34"/>
  <c r="M1736" i="34"/>
  <c r="J1736" i="34" s="1"/>
  <c r="M1737" i="34"/>
  <c r="J1737" i="34" s="1"/>
  <c r="M1738" i="34"/>
  <c r="M1739" i="34"/>
  <c r="M1740" i="34"/>
  <c r="J1740" i="34" s="1"/>
  <c r="M1741" i="34"/>
  <c r="J1741" i="34" s="1"/>
  <c r="M1742" i="34"/>
  <c r="M1743" i="34"/>
  <c r="M1744" i="34"/>
  <c r="J1744" i="34" s="1"/>
  <c r="M1745" i="34"/>
  <c r="J1745" i="34" s="1"/>
  <c r="M1746" i="34"/>
  <c r="M1747" i="34"/>
  <c r="M1748" i="34"/>
  <c r="J1748" i="34" s="1"/>
  <c r="M1749" i="34"/>
  <c r="J1749" i="34" s="1"/>
  <c r="M1750" i="34"/>
  <c r="M1751" i="34"/>
  <c r="M1752" i="34"/>
  <c r="J1752" i="34" s="1"/>
  <c r="M1753" i="34"/>
  <c r="J1753" i="34" s="1"/>
  <c r="M1754" i="34"/>
  <c r="M1755" i="34"/>
  <c r="M1756" i="34"/>
  <c r="J1756" i="34" s="1"/>
  <c r="M1757" i="34"/>
  <c r="J1757" i="34" s="1"/>
  <c r="M1758" i="34"/>
  <c r="M1759" i="34"/>
  <c r="M1760" i="34"/>
  <c r="J1760" i="34" s="1"/>
  <c r="M1761" i="34"/>
  <c r="J1761" i="34" s="1"/>
  <c r="M1762" i="34"/>
  <c r="M1763" i="34"/>
  <c r="M1764" i="34"/>
  <c r="J1764" i="34" s="1"/>
  <c r="M1765" i="34"/>
  <c r="J1765" i="34" s="1"/>
  <c r="M1766" i="34"/>
  <c r="M1767" i="34"/>
  <c r="M1768" i="34"/>
  <c r="J1768" i="34" s="1"/>
  <c r="M1769" i="34"/>
  <c r="J1769" i="34" s="1"/>
  <c r="M1770" i="34"/>
  <c r="M1771" i="34"/>
  <c r="M1772" i="34"/>
  <c r="J1772" i="34" s="1"/>
  <c r="M1773" i="34"/>
  <c r="J1773" i="34" s="1"/>
  <c r="M1774" i="34"/>
  <c r="M1775" i="34"/>
  <c r="M1776" i="34"/>
  <c r="J1776" i="34" s="1"/>
  <c r="M1777" i="34"/>
  <c r="J1777" i="34" s="1"/>
  <c r="M1778" i="34"/>
  <c r="M1779" i="34"/>
  <c r="M1780" i="34"/>
  <c r="J1780" i="34" s="1"/>
  <c r="M1781" i="34"/>
  <c r="J1781" i="34" s="1"/>
  <c r="M1782" i="34"/>
  <c r="M1783" i="34"/>
  <c r="M1784" i="34"/>
  <c r="J1784" i="34" s="1"/>
  <c r="M1785" i="34"/>
  <c r="J1785" i="34" s="1"/>
  <c r="M1786" i="34"/>
  <c r="M1787" i="34"/>
  <c r="M1788" i="34"/>
  <c r="J1788" i="34" s="1"/>
  <c r="M1789" i="34"/>
  <c r="J1789" i="34" s="1"/>
  <c r="M1790" i="34"/>
  <c r="M1791" i="34"/>
  <c r="M1792" i="34"/>
  <c r="J1792" i="34" s="1"/>
  <c r="M1793" i="34"/>
  <c r="J1793" i="34" s="1"/>
  <c r="M1794" i="34"/>
  <c r="M1795" i="34"/>
  <c r="M1796" i="34"/>
  <c r="J1796" i="34" s="1"/>
  <c r="M1797" i="34"/>
  <c r="J1797" i="34" s="1"/>
  <c r="M1798" i="34"/>
  <c r="M1799" i="34"/>
  <c r="M1800" i="34"/>
  <c r="J1800" i="34" s="1"/>
  <c r="M1801" i="34"/>
  <c r="J1801" i="34" s="1"/>
  <c r="M1802" i="34"/>
  <c r="M1803" i="34"/>
  <c r="M1804" i="34"/>
  <c r="J1804" i="34" s="1"/>
  <c r="M1805" i="34"/>
  <c r="J1805" i="34" s="1"/>
  <c r="M1806" i="34"/>
  <c r="M1807" i="34"/>
  <c r="M1808" i="34"/>
  <c r="J1808" i="34" s="1"/>
  <c r="M1809" i="34"/>
  <c r="J1809" i="34" s="1"/>
  <c r="M1810" i="34"/>
  <c r="M1811" i="34"/>
  <c r="M1812" i="34"/>
  <c r="J1812" i="34" s="1"/>
  <c r="M1813" i="34"/>
  <c r="J1813" i="34" s="1"/>
  <c r="M1814" i="34"/>
  <c r="M1815" i="34"/>
  <c r="M1816" i="34"/>
  <c r="J1816" i="34" s="1"/>
  <c r="M1817" i="34"/>
  <c r="J1817" i="34" s="1"/>
  <c r="M1818" i="34"/>
  <c r="M1819" i="34"/>
  <c r="M1820" i="34"/>
  <c r="J1820" i="34" s="1"/>
  <c r="M1821" i="34"/>
  <c r="J1821" i="34" s="1"/>
  <c r="M1822" i="34"/>
  <c r="M1823" i="34"/>
  <c r="M1824" i="34"/>
  <c r="J1824" i="34" s="1"/>
  <c r="M1825" i="34"/>
  <c r="J1825" i="34" s="1"/>
  <c r="M1826" i="34"/>
  <c r="M1827" i="34"/>
  <c r="M1828" i="34"/>
  <c r="J1828" i="34" s="1"/>
  <c r="M1829" i="34"/>
  <c r="J1829" i="34" s="1"/>
  <c r="M1830" i="34"/>
  <c r="M1831" i="34"/>
  <c r="M1832" i="34"/>
  <c r="J1832" i="34" s="1"/>
  <c r="M1833" i="34"/>
  <c r="J1833" i="34" s="1"/>
  <c r="M1834" i="34"/>
  <c r="M1835" i="34"/>
  <c r="M1836" i="34"/>
  <c r="J1836" i="34" s="1"/>
  <c r="M1837" i="34"/>
  <c r="J1837" i="34" s="1"/>
  <c r="M1838" i="34"/>
  <c r="M1839" i="34"/>
  <c r="M1840" i="34"/>
  <c r="J1840" i="34" s="1"/>
  <c r="M1841" i="34"/>
  <c r="J1841" i="34" s="1"/>
  <c r="M1842" i="34"/>
  <c r="M1843" i="34"/>
  <c r="M1844" i="34"/>
  <c r="J1844" i="34" s="1"/>
  <c r="M1845" i="34"/>
  <c r="J1845" i="34" s="1"/>
  <c r="M1846" i="34"/>
  <c r="M1847" i="34"/>
  <c r="M1848" i="34"/>
  <c r="J1848" i="34" s="1"/>
  <c r="M1849" i="34"/>
  <c r="J1849" i="34" s="1"/>
  <c r="M1850" i="34"/>
  <c r="M1851" i="34"/>
  <c r="M1852" i="34"/>
  <c r="J1852" i="34" s="1"/>
  <c r="M1853" i="34"/>
  <c r="J1853" i="34" s="1"/>
  <c r="M1854" i="34"/>
  <c r="M1855" i="34"/>
  <c r="M1856" i="34"/>
  <c r="J1856" i="34" s="1"/>
  <c r="M1857" i="34"/>
  <c r="J1857" i="34" s="1"/>
  <c r="M1858" i="34"/>
  <c r="M1859" i="34"/>
  <c r="M1860" i="34"/>
  <c r="J1860" i="34" s="1"/>
  <c r="M1861" i="34"/>
  <c r="J1861" i="34" s="1"/>
  <c r="M1862" i="34"/>
  <c r="M1863" i="34"/>
  <c r="M1864" i="34"/>
  <c r="J1864" i="34" s="1"/>
  <c r="M1865" i="34"/>
  <c r="J1865" i="34" s="1"/>
  <c r="M1866" i="34"/>
  <c r="M1867" i="34"/>
  <c r="M1868" i="34"/>
  <c r="J1868" i="34" s="1"/>
  <c r="M1869" i="34"/>
  <c r="J1869" i="34" s="1"/>
  <c r="M1870" i="34"/>
  <c r="M1871" i="34"/>
  <c r="M1872" i="34"/>
  <c r="J1872" i="34" s="1"/>
  <c r="M1873" i="34"/>
  <c r="J1873" i="34" s="1"/>
  <c r="M1874" i="34"/>
  <c r="M1875" i="34"/>
  <c r="M1876" i="34"/>
  <c r="J1876" i="34" s="1"/>
  <c r="M1877" i="34"/>
  <c r="J1877" i="34" s="1"/>
  <c r="M1878" i="34"/>
  <c r="M1879" i="34"/>
  <c r="M1880" i="34"/>
  <c r="J1880" i="34" s="1"/>
  <c r="M1881" i="34"/>
  <c r="J1881" i="34" s="1"/>
  <c r="M1882" i="34"/>
  <c r="M1883" i="34"/>
  <c r="M1884" i="34"/>
  <c r="J1884" i="34" s="1"/>
  <c r="M1885" i="34"/>
  <c r="J1885" i="34" s="1"/>
  <c r="M1886" i="34"/>
  <c r="M1887" i="34"/>
  <c r="M1888" i="34"/>
  <c r="J1888" i="34" s="1"/>
  <c r="M1889" i="34"/>
  <c r="J1889" i="34" s="1"/>
  <c r="M1890" i="34"/>
  <c r="M1891" i="34"/>
  <c r="M1892" i="34"/>
  <c r="J1892" i="34" s="1"/>
  <c r="M1893" i="34"/>
  <c r="J1893" i="34" s="1"/>
  <c r="M1894" i="34"/>
  <c r="M1895" i="34"/>
  <c r="M1896" i="34"/>
  <c r="J1896" i="34" s="1"/>
  <c r="M1897" i="34"/>
  <c r="J1897" i="34" s="1"/>
  <c r="M1898" i="34"/>
  <c r="M1899" i="34"/>
  <c r="M1900" i="34"/>
  <c r="J1900" i="34" s="1"/>
  <c r="M1901" i="34"/>
  <c r="J1901" i="34" s="1"/>
  <c r="M1902" i="34"/>
  <c r="M1903" i="34"/>
  <c r="M1904" i="34"/>
  <c r="M1905" i="34"/>
  <c r="J1905" i="34" s="1"/>
  <c r="M1906" i="34"/>
  <c r="M1907" i="34"/>
  <c r="M1908" i="34"/>
  <c r="J1908" i="34" s="1"/>
  <c r="M1909" i="34"/>
  <c r="J1909" i="34" s="1"/>
  <c r="M1910" i="34"/>
  <c r="M1911" i="34"/>
  <c r="M1912" i="34"/>
  <c r="J1912" i="34" s="1"/>
  <c r="M1913" i="34"/>
  <c r="J1913" i="34" s="1"/>
  <c r="M1914" i="34"/>
  <c r="M1915" i="34"/>
  <c r="M1916" i="34"/>
  <c r="J1916" i="34" s="1"/>
  <c r="M1917" i="34"/>
  <c r="J1917" i="34" s="1"/>
  <c r="M1918" i="34"/>
  <c r="M1919" i="34"/>
  <c r="M1920" i="34"/>
  <c r="J1920" i="34" s="1"/>
  <c r="M1921" i="34"/>
  <c r="J1921" i="34" s="1"/>
  <c r="M1922" i="34"/>
  <c r="M1923" i="34"/>
  <c r="M1924" i="34"/>
  <c r="J1924" i="34" s="1"/>
  <c r="M1925" i="34"/>
  <c r="J1925" i="34" s="1"/>
  <c r="M1926" i="34"/>
  <c r="M1927" i="34"/>
  <c r="M1928" i="34"/>
  <c r="J1928" i="34" s="1"/>
  <c r="M1929" i="34"/>
  <c r="J1929" i="34" s="1"/>
  <c r="M1930" i="34"/>
  <c r="M1931" i="34"/>
  <c r="M1932" i="34"/>
  <c r="J1932" i="34" s="1"/>
  <c r="M1933" i="34"/>
  <c r="J1933" i="34" s="1"/>
  <c r="M1934" i="34"/>
  <c r="M1935" i="34"/>
  <c r="M1936" i="34"/>
  <c r="J1936" i="34" s="1"/>
  <c r="M1937" i="34"/>
  <c r="J1937" i="34" s="1"/>
  <c r="M1938" i="34"/>
  <c r="M1939" i="34"/>
  <c r="M1940" i="34"/>
  <c r="J1940" i="34" s="1"/>
  <c r="M1941" i="34"/>
  <c r="J1941" i="34" s="1"/>
  <c r="M1942" i="34"/>
  <c r="M1943" i="34"/>
  <c r="M1944" i="34"/>
  <c r="J1944" i="34" s="1"/>
  <c r="M1945" i="34"/>
  <c r="J1945" i="34" s="1"/>
  <c r="M1946" i="34"/>
  <c r="M1947" i="34"/>
  <c r="M1948" i="34"/>
  <c r="J1948" i="34" s="1"/>
  <c r="M1949" i="34"/>
  <c r="J1949" i="34" s="1"/>
  <c r="M1950" i="34"/>
  <c r="M1951" i="34"/>
  <c r="M1952" i="34"/>
  <c r="J1952" i="34" s="1"/>
  <c r="M1953" i="34"/>
  <c r="J1953" i="34" s="1"/>
  <c r="M1954" i="34"/>
  <c r="M1955" i="34"/>
  <c r="M1956" i="34"/>
  <c r="J1956" i="34" s="1"/>
  <c r="M1957" i="34"/>
  <c r="J1957" i="34" s="1"/>
  <c r="M1958" i="34"/>
  <c r="M1959" i="34"/>
  <c r="M1960" i="34"/>
  <c r="J1960" i="34" s="1"/>
  <c r="M1961" i="34"/>
  <c r="J1961" i="34" s="1"/>
  <c r="M1962" i="34"/>
  <c r="M1963" i="34"/>
  <c r="M1964" i="34"/>
  <c r="J1964" i="34" s="1"/>
  <c r="M1965" i="34"/>
  <c r="J1965" i="34" s="1"/>
  <c r="M1966" i="34"/>
  <c r="M1967" i="34"/>
  <c r="M1968" i="34"/>
  <c r="J1968" i="34" s="1"/>
  <c r="M1969" i="34"/>
  <c r="J1969" i="34" s="1"/>
  <c r="M1970" i="34"/>
  <c r="M1971" i="34"/>
  <c r="M1972" i="34"/>
  <c r="J1972" i="34" s="1"/>
  <c r="M1973" i="34"/>
  <c r="J1973" i="34" s="1"/>
  <c r="M1974" i="34"/>
  <c r="M1975" i="34"/>
  <c r="M1976" i="34"/>
  <c r="J1976" i="34" s="1"/>
  <c r="M1977" i="34"/>
  <c r="J1977" i="34" s="1"/>
  <c r="M1978" i="34"/>
  <c r="M1979" i="34"/>
  <c r="M1980" i="34"/>
  <c r="J1980" i="34" s="1"/>
  <c r="M1981" i="34"/>
  <c r="J1981" i="34" s="1"/>
  <c r="M1982" i="34"/>
  <c r="M1983" i="34"/>
  <c r="M1984" i="34"/>
  <c r="J1984" i="34" s="1"/>
  <c r="M1985" i="34"/>
  <c r="J1985" i="34" s="1"/>
  <c r="M1986" i="34"/>
  <c r="M1987" i="34"/>
  <c r="M1988" i="34"/>
  <c r="J1988" i="34" s="1"/>
  <c r="M1989" i="34"/>
  <c r="J1989" i="34" s="1"/>
  <c r="M1990" i="34"/>
  <c r="M1991" i="34"/>
  <c r="M1992" i="34"/>
  <c r="J1992" i="34" s="1"/>
  <c r="M1993" i="34"/>
  <c r="J1993" i="34" s="1"/>
  <c r="M1994" i="34"/>
  <c r="M1995" i="34"/>
  <c r="M1996" i="34"/>
  <c r="J1996" i="34" s="1"/>
  <c r="M1997" i="34"/>
  <c r="J1997" i="34" s="1"/>
  <c r="M1998" i="34"/>
  <c r="M1999" i="34"/>
  <c r="M2000" i="34"/>
  <c r="J2000" i="34" s="1"/>
  <c r="M2001" i="34"/>
  <c r="J2001" i="34" s="1"/>
  <c r="M2002" i="34"/>
  <c r="M2003" i="34"/>
  <c r="M2004" i="34"/>
  <c r="J2004" i="34" s="1"/>
  <c r="M2005" i="34"/>
  <c r="J2005" i="34" s="1"/>
  <c r="M2006" i="34"/>
  <c r="M2007" i="34"/>
  <c r="M2008" i="34"/>
  <c r="J2008" i="34" s="1"/>
  <c r="M2009" i="34"/>
  <c r="J2009" i="34" s="1"/>
  <c r="M2010" i="34"/>
  <c r="M2011" i="34"/>
  <c r="M2012" i="34"/>
  <c r="J2012" i="34" s="1"/>
  <c r="M2013" i="34"/>
  <c r="J2013" i="34" s="1"/>
  <c r="M2014" i="34"/>
  <c r="M2015" i="34"/>
  <c r="M2016" i="34"/>
  <c r="J2016" i="34" s="1"/>
  <c r="M2017" i="34"/>
  <c r="J2017" i="34" s="1"/>
  <c r="M2018" i="34"/>
  <c r="M2019" i="34"/>
  <c r="M2020" i="34"/>
  <c r="J2020" i="34" s="1"/>
  <c r="M2021" i="34"/>
  <c r="J2021" i="34" s="1"/>
  <c r="M2022" i="34"/>
  <c r="M2023" i="34"/>
  <c r="M2024" i="34"/>
  <c r="J2024" i="34" s="1"/>
  <c r="M2025" i="34"/>
  <c r="J2025" i="34" s="1"/>
  <c r="M2026" i="34"/>
  <c r="M2027" i="34"/>
  <c r="M2028" i="34"/>
  <c r="J2028" i="34" s="1"/>
  <c r="M2029" i="34"/>
  <c r="J2029" i="34" s="1"/>
  <c r="M2030" i="34"/>
  <c r="M2031" i="34"/>
  <c r="M2032" i="34"/>
  <c r="J2032" i="34" s="1"/>
  <c r="M2033" i="34"/>
  <c r="J2033" i="34" s="1"/>
  <c r="M2034" i="34"/>
  <c r="M2035" i="34"/>
  <c r="M2036" i="34"/>
  <c r="J2036" i="34" s="1"/>
  <c r="M2037" i="34"/>
  <c r="J2037" i="34" s="1"/>
  <c r="M2038" i="34"/>
  <c r="M2039" i="34"/>
  <c r="M2040" i="34"/>
  <c r="J2040" i="34" s="1"/>
  <c r="M2041" i="34"/>
  <c r="J2041" i="34" s="1"/>
  <c r="M2042" i="34"/>
  <c r="M2043" i="34"/>
  <c r="M2044" i="34"/>
  <c r="J2044" i="34" s="1"/>
  <c r="M2045" i="34"/>
  <c r="J2045" i="34" s="1"/>
  <c r="M2046" i="34"/>
  <c r="M2047" i="34"/>
  <c r="M2048" i="34"/>
  <c r="J2048" i="34" s="1"/>
  <c r="M2049" i="34"/>
  <c r="J2049" i="34" s="1"/>
  <c r="M2050" i="34"/>
  <c r="M2051" i="34"/>
  <c r="M2052" i="34"/>
  <c r="J2052" i="34" s="1"/>
  <c r="M2053" i="34"/>
  <c r="J2053" i="34" s="1"/>
  <c r="M2054" i="34"/>
  <c r="M2055" i="34"/>
  <c r="M2056" i="34"/>
  <c r="J2056" i="34" s="1"/>
  <c r="M2057" i="34"/>
  <c r="J2057" i="34" s="1"/>
  <c r="M2058" i="34"/>
  <c r="M2059" i="34"/>
  <c r="M2060" i="34"/>
  <c r="J2060" i="34" s="1"/>
  <c r="M2061" i="34"/>
  <c r="J2061" i="34" s="1"/>
  <c r="M2062" i="34"/>
  <c r="M2063" i="34"/>
  <c r="M2064" i="34"/>
  <c r="J2064" i="34" s="1"/>
  <c r="M2065" i="34"/>
  <c r="J2065" i="34" s="1"/>
  <c r="M2066" i="34"/>
  <c r="M2067" i="34"/>
  <c r="M2068" i="34"/>
  <c r="J2068" i="34" s="1"/>
  <c r="M2069" i="34"/>
  <c r="J2069" i="34" s="1"/>
  <c r="M2070" i="34"/>
  <c r="M2071" i="34"/>
  <c r="M2072" i="34"/>
  <c r="J2072" i="34" s="1"/>
  <c r="M2073" i="34"/>
  <c r="J2073" i="34" s="1"/>
  <c r="M2074" i="34"/>
  <c r="M2075" i="34"/>
  <c r="M2076" i="34"/>
  <c r="J2076" i="34" s="1"/>
  <c r="M2077" i="34"/>
  <c r="J2077" i="34" s="1"/>
  <c r="M2078" i="34"/>
  <c r="M2079" i="34"/>
  <c r="M2080" i="34"/>
  <c r="J2080" i="34" s="1"/>
  <c r="M2081" i="34"/>
  <c r="J2081" i="34" s="1"/>
  <c r="M2082" i="34"/>
  <c r="M2083" i="34"/>
  <c r="M2084" i="34"/>
  <c r="J2084" i="34" s="1"/>
  <c r="M2085" i="34"/>
  <c r="J2085" i="34" s="1"/>
  <c r="M2086" i="34"/>
  <c r="M2087" i="34"/>
  <c r="M2088" i="34"/>
  <c r="J2088" i="34" s="1"/>
  <c r="M2089" i="34"/>
  <c r="J2089" i="34" s="1"/>
  <c r="M2090" i="34"/>
  <c r="M2091" i="34"/>
  <c r="M2092" i="34"/>
  <c r="J2092" i="34" s="1"/>
  <c r="M2093" i="34"/>
  <c r="J2093" i="34" s="1"/>
  <c r="M2094" i="34"/>
  <c r="M2095" i="34"/>
  <c r="M2096" i="34"/>
  <c r="J2096" i="34" s="1"/>
  <c r="M2097" i="34"/>
  <c r="J2097" i="34" s="1"/>
  <c r="M2098" i="34"/>
  <c r="M2099" i="34"/>
  <c r="M2100" i="34"/>
  <c r="J2100" i="34" s="1"/>
  <c r="M2101" i="34"/>
  <c r="J2101" i="34" s="1"/>
  <c r="M2102" i="34"/>
  <c r="M2103" i="34"/>
  <c r="M2104" i="34"/>
  <c r="J2104" i="34" s="1"/>
  <c r="M2105" i="34"/>
  <c r="J2105" i="34" s="1"/>
  <c r="M2106" i="34"/>
  <c r="M2107" i="34"/>
  <c r="M2108" i="34"/>
  <c r="J2108" i="34" s="1"/>
  <c r="M2109" i="34"/>
  <c r="J2109" i="34" s="1"/>
  <c r="M2110" i="34"/>
  <c r="M2111" i="34"/>
  <c r="M2112" i="34"/>
  <c r="J2112" i="34" s="1"/>
  <c r="M2113" i="34"/>
  <c r="J2113" i="34" s="1"/>
  <c r="M2114" i="34"/>
  <c r="M2115" i="34"/>
  <c r="M2116" i="34"/>
  <c r="J2116" i="34" s="1"/>
  <c r="M2117" i="34"/>
  <c r="J2117" i="34" s="1"/>
  <c r="M2118" i="34"/>
  <c r="M2119" i="34"/>
  <c r="M2120" i="34"/>
  <c r="J2120" i="34" s="1"/>
  <c r="M2121" i="34"/>
  <c r="J2121" i="34" s="1"/>
  <c r="M2122" i="34"/>
  <c r="M2123" i="34"/>
  <c r="M2124" i="34"/>
  <c r="J2124" i="34" s="1"/>
  <c r="M2125" i="34"/>
  <c r="J2125" i="34" s="1"/>
  <c r="M2126" i="34"/>
  <c r="M2127" i="34"/>
  <c r="M2128" i="34"/>
  <c r="J2128" i="34" s="1"/>
  <c r="M2129" i="34"/>
  <c r="J2129" i="34" s="1"/>
  <c r="M2130" i="34"/>
  <c r="M2131" i="34"/>
  <c r="M2132" i="34"/>
  <c r="J2132" i="34" s="1"/>
  <c r="M2133" i="34"/>
  <c r="J2133" i="34" s="1"/>
  <c r="M2134" i="34"/>
  <c r="M2135" i="34"/>
  <c r="M2136" i="34"/>
  <c r="J2136" i="34" s="1"/>
  <c r="M2137" i="34"/>
  <c r="J2137" i="34" s="1"/>
  <c r="M2138" i="34"/>
  <c r="M2139" i="34"/>
  <c r="M2140" i="34"/>
  <c r="J2140" i="34" s="1"/>
  <c r="M2141" i="34"/>
  <c r="J2141" i="34" s="1"/>
  <c r="M2142" i="34"/>
  <c r="M2143" i="34"/>
  <c r="M2144" i="34"/>
  <c r="J2144" i="34" s="1"/>
  <c r="M2145" i="34"/>
  <c r="J2145" i="34" s="1"/>
  <c r="M2146" i="34"/>
  <c r="M2147" i="34"/>
  <c r="M2148" i="34"/>
  <c r="J2148" i="34" s="1"/>
  <c r="M2149" i="34"/>
  <c r="J2149" i="34" s="1"/>
  <c r="M2150" i="34"/>
  <c r="M2151" i="34"/>
  <c r="M2152" i="34"/>
  <c r="J2152" i="34" s="1"/>
  <c r="M2153" i="34"/>
  <c r="J2153" i="34" s="1"/>
  <c r="M2154" i="34"/>
  <c r="M2155" i="34"/>
  <c r="M2156" i="34"/>
  <c r="J2156" i="34" s="1"/>
  <c r="M2157" i="34"/>
  <c r="J2157" i="34" s="1"/>
  <c r="M2158" i="34"/>
  <c r="M2159" i="34"/>
  <c r="M2160" i="34"/>
  <c r="J2160" i="34" s="1"/>
  <c r="M2161" i="34"/>
  <c r="J2161" i="34" s="1"/>
  <c r="M2162" i="34"/>
  <c r="M2163" i="34"/>
  <c r="M2164" i="34"/>
  <c r="J2164" i="34" s="1"/>
  <c r="M2165" i="34"/>
  <c r="J2165" i="34" s="1"/>
  <c r="M2166" i="34"/>
  <c r="M2167" i="34"/>
  <c r="M2168" i="34"/>
  <c r="J2168" i="34" s="1"/>
  <c r="M2169" i="34"/>
  <c r="J2169" i="34" s="1"/>
  <c r="M2170" i="34"/>
  <c r="M2171" i="34"/>
  <c r="M2172" i="34"/>
  <c r="J2172" i="34" s="1"/>
  <c r="M2173" i="34"/>
  <c r="J2173" i="34" s="1"/>
  <c r="M2174" i="34"/>
  <c r="M2175" i="34"/>
  <c r="M2176" i="34"/>
  <c r="J2176" i="34" s="1"/>
  <c r="M2177" i="34"/>
  <c r="J2177" i="34" s="1"/>
  <c r="M2178" i="34"/>
  <c r="M2179" i="34"/>
  <c r="M2180" i="34"/>
  <c r="J2180" i="34" s="1"/>
  <c r="M2181" i="34"/>
  <c r="J2181" i="34" s="1"/>
  <c r="M2182" i="34"/>
  <c r="M2183" i="34"/>
  <c r="M2184" i="34"/>
  <c r="J2184" i="34" s="1"/>
  <c r="M2185" i="34"/>
  <c r="J2185" i="34" s="1"/>
  <c r="M2186" i="34"/>
  <c r="M2187" i="34"/>
  <c r="M2188" i="34"/>
  <c r="J2188" i="34" s="1"/>
  <c r="M2189" i="34"/>
  <c r="J2189" i="34" s="1"/>
  <c r="M2190" i="34"/>
  <c r="M2191" i="34"/>
  <c r="M2192" i="34"/>
  <c r="J2192" i="34" s="1"/>
  <c r="M2193" i="34"/>
  <c r="J2193" i="34" s="1"/>
  <c r="M2194" i="34"/>
  <c r="M2195" i="34"/>
  <c r="M2196" i="34"/>
  <c r="J2196" i="34" s="1"/>
  <c r="M2197" i="34"/>
  <c r="J2197" i="34" s="1"/>
  <c r="M2198" i="34"/>
  <c r="M2199" i="34"/>
  <c r="M2200" i="34"/>
  <c r="J2200" i="34" s="1"/>
  <c r="M2201" i="34"/>
  <c r="J2201" i="34" s="1"/>
  <c r="M2202" i="34"/>
  <c r="M2203" i="34"/>
  <c r="M2204" i="34"/>
  <c r="J2204" i="34" s="1"/>
  <c r="M2205" i="34"/>
  <c r="J2205" i="34" s="1"/>
  <c r="M2206" i="34"/>
  <c r="M2207" i="34"/>
  <c r="M2208" i="34"/>
  <c r="J2208" i="34" s="1"/>
  <c r="M2209" i="34"/>
  <c r="J2209" i="34" s="1"/>
  <c r="M2210" i="34"/>
  <c r="M2211" i="34"/>
  <c r="M2212" i="34"/>
  <c r="J2212" i="34" s="1"/>
  <c r="M2213" i="34"/>
  <c r="J2213" i="34" s="1"/>
  <c r="M2214" i="34"/>
  <c r="M2215" i="34"/>
  <c r="M2216" i="34"/>
  <c r="J2216" i="34" s="1"/>
  <c r="M2217" i="34"/>
  <c r="J2217" i="34" s="1"/>
  <c r="M2218" i="34"/>
  <c r="M2219" i="34"/>
  <c r="M2220" i="34"/>
  <c r="J2220" i="34" s="1"/>
  <c r="M2221" i="34"/>
  <c r="J2221" i="34" s="1"/>
  <c r="M2222" i="34"/>
  <c r="M2223" i="34"/>
  <c r="M2224" i="34"/>
  <c r="J2224" i="34" s="1"/>
  <c r="M2225" i="34"/>
  <c r="J2225" i="34" s="1"/>
  <c r="M2226" i="34"/>
  <c r="M2227" i="34"/>
  <c r="M2228" i="34"/>
  <c r="J2228" i="34" s="1"/>
  <c r="M2229" i="34"/>
  <c r="J2229" i="34" s="1"/>
  <c r="M2230" i="34"/>
  <c r="M2231" i="34"/>
  <c r="M2232" i="34"/>
  <c r="J2232" i="34" s="1"/>
  <c r="M2233" i="34"/>
  <c r="J2233" i="34" s="1"/>
  <c r="M2234" i="34"/>
  <c r="M2235" i="34"/>
  <c r="M2236" i="34"/>
  <c r="J2236" i="34" s="1"/>
  <c r="M2237" i="34"/>
  <c r="J2237" i="34" s="1"/>
  <c r="M2238" i="34"/>
  <c r="M2239" i="34"/>
  <c r="M2240" i="34"/>
  <c r="J2240" i="34" s="1"/>
  <c r="M2241" i="34"/>
  <c r="J2241" i="34" s="1"/>
  <c r="M2242" i="34"/>
  <c r="M2243" i="34"/>
  <c r="M2244" i="34"/>
  <c r="J2244" i="34" s="1"/>
  <c r="M2245" i="34"/>
  <c r="J2245" i="34" s="1"/>
  <c r="M2246" i="34"/>
  <c r="M2247" i="34"/>
  <c r="M2248" i="34"/>
  <c r="J2248" i="34" s="1"/>
  <c r="M2249" i="34"/>
  <c r="J2249" i="34" s="1"/>
  <c r="M2250" i="34"/>
  <c r="M2251" i="34"/>
  <c r="M2252" i="34"/>
  <c r="J2252" i="34" s="1"/>
  <c r="M2253" i="34"/>
  <c r="J2253" i="34" s="1"/>
  <c r="M2254" i="34"/>
  <c r="M2255" i="34"/>
  <c r="M2256" i="34"/>
  <c r="J2256" i="34" s="1"/>
  <c r="M2257" i="34"/>
  <c r="J2257" i="34" s="1"/>
  <c r="M2258" i="34"/>
  <c r="M2259" i="34"/>
  <c r="M2260" i="34"/>
  <c r="J2260" i="34" s="1"/>
  <c r="M2261" i="34"/>
  <c r="J2261" i="34" s="1"/>
  <c r="M2262" i="34"/>
  <c r="M2263" i="34"/>
  <c r="M2264" i="34"/>
  <c r="J2264" i="34" s="1"/>
  <c r="M2265" i="34"/>
  <c r="J2265" i="34" s="1"/>
  <c r="M2266" i="34"/>
  <c r="M2267" i="34"/>
  <c r="M2268" i="34"/>
  <c r="J2268" i="34" s="1"/>
  <c r="M2269" i="34"/>
  <c r="J2269" i="34" s="1"/>
  <c r="M2270" i="34"/>
  <c r="M2271" i="34"/>
  <c r="M2272" i="34"/>
  <c r="J2272" i="34" s="1"/>
  <c r="M2273" i="34"/>
  <c r="J2273" i="34" s="1"/>
  <c r="M2274" i="34"/>
  <c r="M2275" i="34"/>
  <c r="M2276" i="34"/>
  <c r="J2276" i="34" s="1"/>
  <c r="M2277" i="34"/>
  <c r="J2277" i="34" s="1"/>
  <c r="M2278" i="34"/>
  <c r="M2279" i="34"/>
  <c r="M2280" i="34"/>
  <c r="J2280" i="34" s="1"/>
  <c r="M2281" i="34"/>
  <c r="J2281" i="34" s="1"/>
  <c r="M2282" i="34"/>
  <c r="M2283" i="34"/>
  <c r="M2284" i="34"/>
  <c r="J2284" i="34" s="1"/>
  <c r="M2285" i="34"/>
  <c r="J2285" i="34" s="1"/>
  <c r="M2286" i="34"/>
  <c r="M2287" i="34"/>
  <c r="M2288" i="34"/>
  <c r="J2288" i="34" s="1"/>
  <c r="M2289" i="34"/>
  <c r="J2289" i="34" s="1"/>
  <c r="M2290" i="34"/>
  <c r="M2291" i="34"/>
  <c r="M2292" i="34"/>
  <c r="J2292" i="34" s="1"/>
  <c r="M2293" i="34"/>
  <c r="J2293" i="34" s="1"/>
  <c r="M2294" i="34"/>
  <c r="M2295" i="34"/>
  <c r="M2296" i="34"/>
  <c r="J2296" i="34" s="1"/>
  <c r="M2297" i="34"/>
  <c r="J2297" i="34" s="1"/>
  <c r="M2298" i="34"/>
  <c r="M2299" i="34"/>
  <c r="M2300" i="34"/>
  <c r="J2300" i="34" s="1"/>
  <c r="M2301" i="34"/>
  <c r="J2301" i="34" s="1"/>
  <c r="M2302" i="34"/>
  <c r="M2303" i="34"/>
  <c r="M2304" i="34"/>
  <c r="J2304" i="34" s="1"/>
  <c r="M2305" i="34"/>
  <c r="J2305" i="34" s="1"/>
  <c r="M2306" i="34"/>
  <c r="M2307" i="34"/>
  <c r="M2308" i="34"/>
  <c r="J2308" i="34" s="1"/>
  <c r="M2309" i="34"/>
  <c r="J2309" i="34" s="1"/>
  <c r="M2310" i="34"/>
  <c r="M2311" i="34"/>
  <c r="M2312" i="34"/>
  <c r="J2312" i="34" s="1"/>
  <c r="M2313" i="34"/>
  <c r="J2313" i="34" s="1"/>
  <c r="M2314" i="34"/>
  <c r="M2315" i="34"/>
  <c r="M2316" i="34"/>
  <c r="J2316" i="34" s="1"/>
  <c r="M2317" i="34"/>
  <c r="J2317" i="34" s="1"/>
  <c r="M2318" i="34"/>
  <c r="M2319" i="34"/>
  <c r="M2320" i="34"/>
  <c r="J2320" i="34" s="1"/>
  <c r="M2321" i="34"/>
  <c r="J2321" i="34" s="1"/>
  <c r="M2322" i="34"/>
  <c r="M2323" i="34"/>
  <c r="M2324" i="34"/>
  <c r="J2324" i="34" s="1"/>
  <c r="M2325" i="34"/>
  <c r="J2325" i="34" s="1"/>
  <c r="M2326" i="34"/>
  <c r="M2327" i="34"/>
  <c r="M2328" i="34"/>
  <c r="J2328" i="34" s="1"/>
  <c r="M2329" i="34"/>
  <c r="J2329" i="34" s="1"/>
  <c r="M2330" i="34"/>
  <c r="M2331" i="34"/>
  <c r="M2332" i="34"/>
  <c r="J2332" i="34" s="1"/>
  <c r="M2333" i="34"/>
  <c r="J2333" i="34" s="1"/>
  <c r="M2334" i="34"/>
  <c r="M2335" i="34"/>
  <c r="M2336" i="34"/>
  <c r="J2336" i="34" s="1"/>
  <c r="M2337" i="34"/>
  <c r="J2337" i="34" s="1"/>
  <c r="M2338" i="34"/>
  <c r="M2339" i="34"/>
  <c r="M2340" i="34"/>
  <c r="J2340" i="34" s="1"/>
  <c r="M2341" i="34"/>
  <c r="J2341" i="34" s="1"/>
  <c r="M2342" i="34"/>
  <c r="M2343" i="34"/>
  <c r="M2344" i="34"/>
  <c r="J2344" i="34" s="1"/>
  <c r="M2345" i="34"/>
  <c r="J2345" i="34" s="1"/>
  <c r="M2346" i="34"/>
  <c r="M2347" i="34"/>
  <c r="M2348" i="34"/>
  <c r="J2348" i="34" s="1"/>
  <c r="M2349" i="34"/>
  <c r="J2349" i="34" s="1"/>
  <c r="M2350" i="34"/>
  <c r="M2351" i="34"/>
  <c r="M2352" i="34"/>
  <c r="J2352" i="34" s="1"/>
  <c r="M2353" i="34"/>
  <c r="J2353" i="34" s="1"/>
  <c r="M2354" i="34"/>
  <c r="M2355" i="34"/>
  <c r="M2356" i="34"/>
  <c r="J2356" i="34" s="1"/>
  <c r="M2357" i="34"/>
  <c r="J2357" i="34" s="1"/>
  <c r="M2358" i="34"/>
  <c r="M2359" i="34"/>
  <c r="M2360" i="34"/>
  <c r="J2360" i="34" s="1"/>
  <c r="M2361" i="34"/>
  <c r="J2361" i="34" s="1"/>
  <c r="M2362" i="34"/>
  <c r="M2363" i="34"/>
  <c r="M2364" i="34"/>
  <c r="J2364" i="34" s="1"/>
  <c r="M2365" i="34"/>
  <c r="J2365" i="34" s="1"/>
  <c r="M2366" i="34"/>
  <c r="M2367" i="34"/>
  <c r="M2368" i="34"/>
  <c r="J2368" i="34" s="1"/>
  <c r="M2369" i="34"/>
  <c r="J2369" i="34" s="1"/>
  <c r="M2370" i="34"/>
  <c r="M2371" i="34"/>
  <c r="M2372" i="34"/>
  <c r="J2372" i="34" s="1"/>
  <c r="M2373" i="34"/>
  <c r="J2373" i="34" s="1"/>
  <c r="M2374" i="34"/>
  <c r="M2375" i="34"/>
  <c r="M2376" i="34"/>
  <c r="J2376" i="34" s="1"/>
  <c r="M2377" i="34"/>
  <c r="J2377" i="34" s="1"/>
  <c r="M2378" i="34"/>
  <c r="M2379" i="34"/>
  <c r="M2380" i="34"/>
  <c r="J2380" i="34" s="1"/>
  <c r="M2381" i="34"/>
  <c r="J2381" i="34" s="1"/>
  <c r="M2382" i="34"/>
  <c r="M2383" i="34"/>
  <c r="M2384" i="34"/>
  <c r="J2384" i="34" s="1"/>
  <c r="M2385" i="34"/>
  <c r="J2385" i="34" s="1"/>
  <c r="M2386" i="34"/>
  <c r="M2387" i="34"/>
  <c r="M2388" i="34"/>
  <c r="J2388" i="34" s="1"/>
  <c r="M2389" i="34"/>
  <c r="J2389" i="34" s="1"/>
  <c r="M2390" i="34"/>
  <c r="M2391" i="34"/>
  <c r="M2392" i="34"/>
  <c r="J2392" i="34" s="1"/>
  <c r="M2393" i="34"/>
  <c r="J2393" i="34" s="1"/>
  <c r="M2394" i="34"/>
  <c r="M2395" i="34"/>
  <c r="M2396" i="34"/>
  <c r="J2396" i="34" s="1"/>
  <c r="M2397" i="34"/>
  <c r="J2397" i="34" s="1"/>
  <c r="M2398" i="34"/>
  <c r="M2399" i="34"/>
  <c r="M2400" i="34"/>
  <c r="J2400" i="34" s="1"/>
  <c r="M2401" i="34"/>
  <c r="J2401" i="34" s="1"/>
  <c r="M2402" i="34"/>
  <c r="M2403" i="34"/>
  <c r="M2404" i="34"/>
  <c r="J2404" i="34" s="1"/>
  <c r="M2405" i="34"/>
  <c r="J2405" i="34" s="1"/>
  <c r="M2406" i="34"/>
  <c r="M2407" i="34"/>
  <c r="M2408" i="34"/>
  <c r="J2408" i="34" s="1"/>
  <c r="M2409" i="34"/>
  <c r="J2409" i="34" s="1"/>
  <c r="M2410" i="34"/>
  <c r="M2411" i="34"/>
  <c r="M2412" i="34"/>
  <c r="J2412" i="34" s="1"/>
  <c r="M2413" i="34"/>
  <c r="J2413" i="34" s="1"/>
  <c r="M2414" i="34"/>
  <c r="M2415" i="34"/>
  <c r="M2416" i="34"/>
  <c r="J2416" i="34" s="1"/>
  <c r="M2417" i="34"/>
  <c r="J2417" i="34" s="1"/>
  <c r="M2418" i="34"/>
  <c r="M2419" i="34"/>
  <c r="M2420" i="34"/>
  <c r="J2420" i="34" s="1"/>
  <c r="M2421" i="34"/>
  <c r="J2421" i="34" s="1"/>
  <c r="M2422" i="34"/>
  <c r="M2423" i="34"/>
  <c r="M2424" i="34"/>
  <c r="J2424" i="34" s="1"/>
  <c r="M2425" i="34"/>
  <c r="J2425" i="34" s="1"/>
  <c r="M2426" i="34"/>
  <c r="M2427" i="34"/>
  <c r="M2428" i="34"/>
  <c r="J2428" i="34" s="1"/>
  <c r="M2429" i="34"/>
  <c r="J2429" i="34" s="1"/>
  <c r="M2430" i="34"/>
  <c r="M2431" i="34"/>
  <c r="M2432" i="34"/>
  <c r="J2432" i="34" s="1"/>
  <c r="M2433" i="34"/>
  <c r="J2433" i="34" s="1"/>
  <c r="M2434" i="34"/>
  <c r="M2435" i="34"/>
  <c r="M2436" i="34"/>
  <c r="J2436" i="34" s="1"/>
  <c r="M2437" i="34"/>
  <c r="J2437" i="34" s="1"/>
  <c r="M2438" i="34"/>
  <c r="M2439" i="34"/>
  <c r="M2440" i="34"/>
  <c r="J2440" i="34" s="1"/>
  <c r="M2441" i="34"/>
  <c r="J2441" i="34" s="1"/>
  <c r="M2442" i="34"/>
  <c r="M2443" i="34"/>
  <c r="M2444" i="34"/>
  <c r="J2444" i="34" s="1"/>
  <c r="M2445" i="34"/>
  <c r="J2445" i="34" s="1"/>
  <c r="M2446" i="34"/>
  <c r="M2447" i="34"/>
  <c r="M2448" i="34"/>
  <c r="J2448" i="34" s="1"/>
  <c r="M2449" i="34"/>
  <c r="J2449" i="34" s="1"/>
  <c r="M2450" i="34"/>
  <c r="M2451" i="34"/>
  <c r="M2452" i="34"/>
  <c r="J2452" i="34" s="1"/>
  <c r="M2453" i="34"/>
  <c r="J2453" i="34" s="1"/>
  <c r="M2454" i="34"/>
  <c r="M2455" i="34"/>
  <c r="M2456" i="34"/>
  <c r="J2456" i="34" s="1"/>
  <c r="M2457" i="34"/>
  <c r="J2457" i="34" s="1"/>
  <c r="M2458" i="34"/>
  <c r="M2459" i="34"/>
  <c r="M2460" i="34"/>
  <c r="J2460" i="34" s="1"/>
  <c r="M2461" i="34"/>
  <c r="J2461" i="34" s="1"/>
  <c r="M2462" i="34"/>
  <c r="M2463" i="34"/>
  <c r="M2464" i="34"/>
  <c r="J2464" i="34" s="1"/>
  <c r="M2465" i="34"/>
  <c r="J2465" i="34" s="1"/>
  <c r="M2466" i="34"/>
  <c r="M2467" i="34"/>
  <c r="M2468" i="34"/>
  <c r="J2468" i="34" s="1"/>
  <c r="M2469" i="34"/>
  <c r="J2469" i="34" s="1"/>
  <c r="M2470" i="34"/>
  <c r="M2471" i="34"/>
  <c r="M2472" i="34"/>
  <c r="J2472" i="34" s="1"/>
  <c r="M2473" i="34"/>
  <c r="J2473" i="34" s="1"/>
  <c r="M2474" i="34"/>
  <c r="M2475" i="34"/>
  <c r="M2476" i="34"/>
  <c r="J2476" i="34" s="1"/>
  <c r="M2477" i="34"/>
  <c r="J2477" i="34" s="1"/>
  <c r="M2478" i="34"/>
  <c r="M2479" i="34"/>
  <c r="M2480" i="34"/>
  <c r="J2480" i="34" s="1"/>
  <c r="M2481" i="34"/>
  <c r="J2481" i="34" s="1"/>
  <c r="M2482" i="34"/>
  <c r="M2483" i="34"/>
  <c r="M2484" i="34"/>
  <c r="J2484" i="34" s="1"/>
  <c r="M2485" i="34"/>
  <c r="J2485" i="34" s="1"/>
  <c r="M2486" i="34"/>
  <c r="M2487" i="34"/>
  <c r="M2488" i="34"/>
  <c r="J2488" i="34" s="1"/>
  <c r="M2489" i="34"/>
  <c r="J2489" i="34" s="1"/>
  <c r="M2490" i="34"/>
  <c r="M2491" i="34"/>
  <c r="M2492" i="34"/>
  <c r="J2492" i="34" s="1"/>
  <c r="M2493" i="34"/>
  <c r="J2493" i="34" s="1"/>
  <c r="M2494" i="34"/>
  <c r="M2495" i="34"/>
  <c r="M2496" i="34"/>
  <c r="J2496" i="34" s="1"/>
  <c r="M2497" i="34"/>
  <c r="J2497" i="34" s="1"/>
  <c r="M2498" i="34"/>
  <c r="M2499" i="34"/>
  <c r="M2500" i="34"/>
  <c r="J2500" i="34" s="1"/>
  <c r="M2501" i="34"/>
  <c r="J2501" i="34" s="1"/>
  <c r="M2502" i="34"/>
  <c r="M2503" i="34"/>
  <c r="M2504" i="34"/>
  <c r="J2504" i="34" s="1"/>
  <c r="M2505" i="34"/>
  <c r="J2505" i="34" s="1"/>
  <c r="M2506" i="34"/>
  <c r="M2507" i="34"/>
  <c r="M2508" i="34"/>
  <c r="J2508" i="34" s="1"/>
  <c r="M2509" i="34"/>
  <c r="J2509" i="34" s="1"/>
  <c r="M2510" i="34"/>
  <c r="M2511" i="34"/>
  <c r="M2512" i="34"/>
  <c r="J2512" i="34" s="1"/>
  <c r="M2513" i="34"/>
  <c r="J2513" i="34" s="1"/>
  <c r="M2514" i="34"/>
  <c r="M2515" i="34"/>
  <c r="M2516" i="34"/>
  <c r="J2516" i="34" s="1"/>
  <c r="M2517" i="34"/>
  <c r="J2517" i="34" s="1"/>
  <c r="M2518" i="34"/>
  <c r="M2519" i="34"/>
  <c r="M2520" i="34"/>
  <c r="J2520" i="34" s="1"/>
  <c r="M2521" i="34"/>
  <c r="J2521" i="34" s="1"/>
  <c r="M2522" i="34"/>
  <c r="M2523" i="34"/>
  <c r="M2524" i="34"/>
  <c r="J2524" i="34" s="1"/>
  <c r="M2525" i="34"/>
  <c r="J2525" i="34" s="1"/>
  <c r="M2526" i="34"/>
  <c r="M2527" i="34"/>
  <c r="M2528" i="34"/>
  <c r="J2528" i="34" s="1"/>
  <c r="M2529" i="34"/>
  <c r="J2529" i="34" s="1"/>
  <c r="M2530" i="34"/>
  <c r="M2531" i="34"/>
  <c r="M2532" i="34"/>
  <c r="J2532" i="34" s="1"/>
  <c r="M2533" i="34"/>
  <c r="J2533" i="34" s="1"/>
  <c r="M2534" i="34"/>
  <c r="M2535" i="34"/>
  <c r="M2536" i="34"/>
  <c r="J2536" i="34" s="1"/>
  <c r="M2537" i="34"/>
  <c r="J2537" i="34" s="1"/>
  <c r="M2538" i="34"/>
  <c r="M2539" i="34"/>
  <c r="M2540" i="34"/>
  <c r="J2540" i="34" s="1"/>
  <c r="M2541" i="34"/>
  <c r="J2541" i="34" s="1"/>
  <c r="M2542" i="34"/>
  <c r="M2543" i="34"/>
  <c r="M2544" i="34"/>
  <c r="J2544" i="34" s="1"/>
  <c r="M2545" i="34"/>
  <c r="J2545" i="34" s="1"/>
  <c r="M2546" i="34"/>
  <c r="M2547" i="34"/>
  <c r="M2548" i="34"/>
  <c r="J2548" i="34" s="1"/>
  <c r="M2549" i="34"/>
  <c r="J2549" i="34" s="1"/>
  <c r="M2550" i="34"/>
  <c r="M2551" i="34"/>
  <c r="M2552" i="34"/>
  <c r="J2552" i="34" s="1"/>
  <c r="M2553" i="34"/>
  <c r="J2553" i="34" s="1"/>
  <c r="M2554" i="34"/>
  <c r="M2555" i="34"/>
  <c r="M2556" i="34"/>
  <c r="J2556" i="34" s="1"/>
  <c r="M2557" i="34"/>
  <c r="J2557" i="34" s="1"/>
  <c r="M2558" i="34"/>
  <c r="M2559" i="34"/>
  <c r="M2560" i="34"/>
  <c r="J2560" i="34" s="1"/>
  <c r="M2561" i="34"/>
  <c r="J2561" i="34" s="1"/>
  <c r="M2562" i="34"/>
  <c r="M2563" i="34"/>
  <c r="M2564" i="34"/>
  <c r="J2564" i="34" s="1"/>
  <c r="M2565" i="34"/>
  <c r="J2565" i="34" s="1"/>
  <c r="M2566" i="34"/>
  <c r="M2567" i="34"/>
  <c r="M2568" i="34"/>
  <c r="J2568" i="34" s="1"/>
  <c r="M2569" i="34"/>
  <c r="J2569" i="34" s="1"/>
  <c r="M2570" i="34"/>
  <c r="M2571" i="34"/>
  <c r="M2572" i="34"/>
  <c r="J2572" i="34" s="1"/>
  <c r="M2573" i="34"/>
  <c r="J2573" i="34" s="1"/>
  <c r="M2574" i="34"/>
  <c r="M2575" i="34"/>
  <c r="M2576" i="34"/>
  <c r="J2576" i="34" s="1"/>
  <c r="M2577" i="34"/>
  <c r="J2577" i="34" s="1"/>
  <c r="M2578" i="34"/>
  <c r="M2579" i="34"/>
  <c r="M2580" i="34"/>
  <c r="J2580" i="34" s="1"/>
  <c r="M2581" i="34"/>
  <c r="J2581" i="34" s="1"/>
  <c r="M2582" i="34"/>
  <c r="M2583" i="34"/>
  <c r="M2584" i="34"/>
  <c r="J2584" i="34" s="1"/>
  <c r="M2585" i="34"/>
  <c r="J2585" i="34" s="1"/>
  <c r="M2586" i="34"/>
  <c r="M2587" i="34"/>
  <c r="M2588" i="34"/>
  <c r="J2588" i="34" s="1"/>
  <c r="M2589" i="34"/>
  <c r="J2589" i="34" s="1"/>
  <c r="M2590" i="34"/>
  <c r="M2591" i="34"/>
  <c r="M2592" i="34"/>
  <c r="J2592" i="34" s="1"/>
  <c r="M2593" i="34"/>
  <c r="J2593" i="34" s="1"/>
  <c r="M2594" i="34"/>
  <c r="M2595" i="34"/>
  <c r="M2596" i="34"/>
  <c r="J2596" i="34" s="1"/>
  <c r="M2597" i="34"/>
  <c r="J2597" i="34" s="1"/>
  <c r="M2598" i="34"/>
  <c r="M2599" i="34"/>
  <c r="M2600" i="34"/>
  <c r="J2600" i="34" s="1"/>
  <c r="M2601" i="34"/>
  <c r="J2601" i="34" s="1"/>
  <c r="M2602" i="34"/>
  <c r="M2603" i="34"/>
  <c r="M2604" i="34"/>
  <c r="J2604" i="34" s="1"/>
  <c r="M2605" i="34"/>
  <c r="J2605" i="34" s="1"/>
  <c r="M2606" i="34"/>
  <c r="M2607" i="34"/>
  <c r="M2608" i="34"/>
  <c r="J2608" i="34" s="1"/>
  <c r="M2609" i="34"/>
  <c r="J2609" i="34" s="1"/>
  <c r="M2610" i="34"/>
  <c r="M2611" i="34"/>
  <c r="M2612" i="34"/>
  <c r="J2612" i="34" s="1"/>
  <c r="M2613" i="34"/>
  <c r="J2613" i="34" s="1"/>
  <c r="M2614" i="34"/>
  <c r="M2615" i="34"/>
  <c r="M2616" i="34"/>
  <c r="J2616" i="34" s="1"/>
  <c r="M2617" i="34"/>
  <c r="J2617" i="34" s="1"/>
  <c r="M2618" i="34"/>
  <c r="M2619" i="34"/>
  <c r="M2620" i="34"/>
  <c r="J2620" i="34" s="1"/>
  <c r="M2621" i="34"/>
  <c r="J2621" i="34" s="1"/>
  <c r="M2622" i="34"/>
  <c r="M2623" i="34"/>
  <c r="M2624" i="34"/>
  <c r="J2624" i="34" s="1"/>
  <c r="M2625" i="34"/>
  <c r="J2625" i="34" s="1"/>
  <c r="M2626" i="34"/>
  <c r="M2627" i="34"/>
  <c r="M2628" i="34"/>
  <c r="J2628" i="34" s="1"/>
  <c r="M2629" i="34"/>
  <c r="J2629" i="34" s="1"/>
  <c r="M2630" i="34"/>
  <c r="M2631" i="34"/>
  <c r="M2632" i="34"/>
  <c r="J2632" i="34" s="1"/>
  <c r="M2633" i="34"/>
  <c r="J2633" i="34" s="1"/>
  <c r="M2634" i="34"/>
  <c r="M2635" i="34"/>
  <c r="M2636" i="34"/>
  <c r="J2636" i="34" s="1"/>
  <c r="M2637" i="34"/>
  <c r="J2637" i="34" s="1"/>
  <c r="M2638" i="34"/>
  <c r="M2639" i="34"/>
  <c r="M2640" i="34"/>
  <c r="J2640" i="34" s="1"/>
  <c r="M2641" i="34"/>
  <c r="J2641" i="34" s="1"/>
  <c r="M2642" i="34"/>
  <c r="M2643" i="34"/>
  <c r="M2644" i="34"/>
  <c r="J2644" i="34" s="1"/>
  <c r="M2645" i="34"/>
  <c r="J2645" i="34" s="1"/>
  <c r="M2646" i="34"/>
  <c r="M2647" i="34"/>
  <c r="M2648" i="34"/>
  <c r="J2648" i="34" s="1"/>
  <c r="M2649" i="34"/>
  <c r="J2649" i="34" s="1"/>
  <c r="M2650" i="34"/>
  <c r="M2651" i="34"/>
  <c r="M2652" i="34"/>
  <c r="J2652" i="34" s="1"/>
  <c r="M2653" i="34"/>
  <c r="J2653" i="34" s="1"/>
  <c r="M2654" i="34"/>
  <c r="M2655" i="34"/>
  <c r="M2656" i="34"/>
  <c r="J2656" i="34" s="1"/>
  <c r="M2657" i="34"/>
  <c r="J2657" i="34" s="1"/>
  <c r="M2658" i="34"/>
  <c r="M2659" i="34"/>
  <c r="M2660" i="34"/>
  <c r="J2660" i="34" s="1"/>
  <c r="M2661" i="34"/>
  <c r="J2661" i="34" s="1"/>
  <c r="M2662" i="34"/>
  <c r="M2663" i="34"/>
  <c r="M2664" i="34"/>
  <c r="J2664" i="34" s="1"/>
  <c r="M2665" i="34"/>
  <c r="J2665" i="34" s="1"/>
  <c r="M2666" i="34"/>
  <c r="M2667" i="34"/>
  <c r="M2668" i="34"/>
  <c r="J2668" i="34" s="1"/>
  <c r="M2669" i="34"/>
  <c r="J2669" i="34" s="1"/>
  <c r="M2670" i="34"/>
  <c r="M2671" i="34"/>
  <c r="M2672" i="34"/>
  <c r="J2672" i="34" s="1"/>
  <c r="M2673" i="34"/>
  <c r="J2673" i="34" s="1"/>
  <c r="M2674" i="34"/>
  <c r="M2675" i="34"/>
  <c r="M2676" i="34"/>
  <c r="J2676" i="34" s="1"/>
  <c r="M2677" i="34"/>
  <c r="J2677" i="34" s="1"/>
  <c r="M2678" i="34"/>
  <c r="M2679" i="34"/>
  <c r="M2680" i="34"/>
  <c r="J2680" i="34" s="1"/>
  <c r="M2681" i="34"/>
  <c r="J2681" i="34" s="1"/>
  <c r="M2682" i="34"/>
  <c r="M2683" i="34"/>
  <c r="M2684" i="34"/>
  <c r="J2684" i="34" s="1"/>
  <c r="M2685" i="34"/>
  <c r="J2685" i="34" s="1"/>
  <c r="M2686" i="34"/>
  <c r="M2687" i="34"/>
  <c r="M2688" i="34"/>
  <c r="J2688" i="34" s="1"/>
  <c r="M2689" i="34"/>
  <c r="J2689" i="34" s="1"/>
  <c r="M2690" i="34"/>
  <c r="M2691" i="34"/>
  <c r="M2692" i="34"/>
  <c r="J2692" i="34" s="1"/>
  <c r="M2693" i="34"/>
  <c r="J2693" i="34" s="1"/>
  <c r="M2694" i="34"/>
  <c r="M2695" i="34"/>
  <c r="M2696" i="34"/>
  <c r="J2696" i="34" s="1"/>
  <c r="M2697" i="34"/>
  <c r="J2697" i="34" s="1"/>
  <c r="M2698" i="34"/>
  <c r="M2699" i="34"/>
  <c r="M2700" i="34"/>
  <c r="J2700" i="34" s="1"/>
  <c r="M2701" i="34"/>
  <c r="J2701" i="34" s="1"/>
  <c r="M2702" i="34"/>
  <c r="M2703" i="34"/>
  <c r="M2704" i="34"/>
  <c r="J2704" i="34" s="1"/>
  <c r="M2705" i="34"/>
  <c r="J2705" i="34" s="1"/>
  <c r="M2706" i="34"/>
  <c r="M2707" i="34"/>
  <c r="M2708" i="34"/>
  <c r="J2708" i="34" s="1"/>
  <c r="M2709" i="34"/>
  <c r="J2709" i="34" s="1"/>
  <c r="M2710" i="34"/>
  <c r="M2711" i="34"/>
  <c r="M2712" i="34"/>
  <c r="J2712" i="34" s="1"/>
  <c r="M2713" i="34"/>
  <c r="J2713" i="34" s="1"/>
  <c r="M2714" i="34"/>
  <c r="M2715" i="34"/>
  <c r="M2716" i="34"/>
  <c r="J2716" i="34" s="1"/>
  <c r="M2717" i="34"/>
  <c r="J2717" i="34" s="1"/>
  <c r="M2718" i="34"/>
  <c r="M2719" i="34"/>
  <c r="M2720" i="34"/>
  <c r="J2720" i="34" s="1"/>
  <c r="M2721" i="34"/>
  <c r="J2721" i="34" s="1"/>
  <c r="M2722" i="34"/>
  <c r="M2723" i="34"/>
  <c r="M2724" i="34"/>
  <c r="J2724" i="34" s="1"/>
  <c r="M2725" i="34"/>
  <c r="J2725" i="34" s="1"/>
  <c r="M2726" i="34"/>
  <c r="M2727" i="34"/>
  <c r="M2728" i="34"/>
  <c r="J2728" i="34" s="1"/>
  <c r="M2729" i="34"/>
  <c r="J2729" i="34" s="1"/>
  <c r="M2730" i="34"/>
  <c r="M2731" i="34"/>
  <c r="M2732" i="34"/>
  <c r="J2732" i="34" s="1"/>
  <c r="M2733" i="34"/>
  <c r="J2733" i="34" s="1"/>
  <c r="M2734" i="34"/>
  <c r="M2735" i="34"/>
  <c r="M2736" i="34"/>
  <c r="J2736" i="34" s="1"/>
  <c r="M2737" i="34"/>
  <c r="J2737" i="34" s="1"/>
  <c r="M2738" i="34"/>
  <c r="M2739" i="34"/>
  <c r="M2740" i="34"/>
  <c r="J2740" i="34" s="1"/>
  <c r="M2741" i="34"/>
  <c r="J2741" i="34" s="1"/>
  <c r="M2742" i="34"/>
  <c r="M2743" i="34"/>
  <c r="M2744" i="34"/>
  <c r="J2744" i="34" s="1"/>
  <c r="M2745" i="34"/>
  <c r="J2745" i="34" s="1"/>
  <c r="M2746" i="34"/>
  <c r="M2747" i="34"/>
  <c r="M2748" i="34"/>
  <c r="J2748" i="34" s="1"/>
  <c r="M2749" i="34"/>
  <c r="J2749" i="34" s="1"/>
  <c r="M2750" i="34"/>
  <c r="M2751" i="34"/>
  <c r="M2752" i="34"/>
  <c r="J2752" i="34" s="1"/>
  <c r="M2753" i="34"/>
  <c r="J2753" i="34" s="1"/>
  <c r="M2754" i="34"/>
  <c r="M2755" i="34"/>
  <c r="M2756" i="34"/>
  <c r="J2756" i="34" s="1"/>
  <c r="M2757" i="34"/>
  <c r="J2757" i="34" s="1"/>
  <c r="M2758" i="34"/>
  <c r="M2759" i="34"/>
  <c r="M2760" i="34"/>
  <c r="J2760" i="34" s="1"/>
  <c r="M2761" i="34"/>
  <c r="J2761" i="34" s="1"/>
  <c r="M2762" i="34"/>
  <c r="M2763" i="34"/>
  <c r="M2764" i="34"/>
  <c r="J2764" i="34" s="1"/>
  <c r="M2765" i="34"/>
  <c r="J2765" i="34" s="1"/>
  <c r="M2766" i="34"/>
  <c r="M2767" i="34"/>
  <c r="M2768" i="34"/>
  <c r="J2768" i="34" s="1"/>
  <c r="M2769" i="34"/>
  <c r="J2769" i="34" s="1"/>
  <c r="M2770" i="34"/>
  <c r="M2771" i="34"/>
  <c r="M2772" i="34"/>
  <c r="J2772" i="34" s="1"/>
  <c r="M2773" i="34"/>
  <c r="J2773" i="34" s="1"/>
  <c r="M2774" i="34"/>
  <c r="M2775" i="34"/>
  <c r="M2776" i="34"/>
  <c r="J2776" i="34" s="1"/>
  <c r="M2777" i="34"/>
  <c r="J2777" i="34" s="1"/>
  <c r="M2778" i="34"/>
  <c r="M2779" i="34"/>
  <c r="M2780" i="34"/>
  <c r="J2780" i="34" s="1"/>
  <c r="M2781" i="34"/>
  <c r="J2781" i="34" s="1"/>
  <c r="M2782" i="34"/>
  <c r="M2783" i="34"/>
  <c r="M2784" i="34"/>
  <c r="J2784" i="34" s="1"/>
  <c r="M2785" i="34"/>
  <c r="J2785" i="34" s="1"/>
  <c r="M2786" i="34"/>
  <c r="M2787" i="34"/>
  <c r="M2788" i="34"/>
  <c r="J2788" i="34" s="1"/>
  <c r="M2789" i="34"/>
  <c r="J2789" i="34" s="1"/>
  <c r="M2790" i="34"/>
  <c r="M2791" i="34"/>
  <c r="M2792" i="34"/>
  <c r="J2792" i="34" s="1"/>
  <c r="M2793" i="34"/>
  <c r="J2793" i="34" s="1"/>
  <c r="M2794" i="34"/>
  <c r="M2795" i="34"/>
  <c r="M2796" i="34"/>
  <c r="J2796" i="34" s="1"/>
  <c r="M2797" i="34"/>
  <c r="J2797" i="34" s="1"/>
  <c r="M2798" i="34"/>
  <c r="M2799" i="34"/>
  <c r="M2800" i="34"/>
  <c r="J2800" i="34" s="1"/>
  <c r="M2801" i="34"/>
  <c r="J2801" i="34" s="1"/>
  <c r="M2802" i="34"/>
  <c r="M2803" i="34"/>
  <c r="M2804" i="34"/>
  <c r="J2804" i="34" s="1"/>
  <c r="M2805" i="34"/>
  <c r="J2805" i="34" s="1"/>
  <c r="M2806" i="34"/>
  <c r="M2807" i="34"/>
  <c r="M2808" i="34"/>
  <c r="J2808" i="34" s="1"/>
  <c r="M2809" i="34"/>
  <c r="J2809" i="34" s="1"/>
  <c r="M2810" i="34"/>
  <c r="M2811" i="34"/>
  <c r="M2812" i="34"/>
  <c r="J2812" i="34" s="1"/>
  <c r="M2813" i="34"/>
  <c r="J2813" i="34" s="1"/>
  <c r="M2814" i="34"/>
  <c r="M2815" i="34"/>
  <c r="M2816" i="34"/>
  <c r="J2816" i="34" s="1"/>
  <c r="M2817" i="34"/>
  <c r="J2817" i="34" s="1"/>
  <c r="M2818" i="34"/>
  <c r="M2819" i="34"/>
  <c r="M2820" i="34"/>
  <c r="J2820" i="34" s="1"/>
  <c r="M2821" i="34"/>
  <c r="J2821" i="34" s="1"/>
  <c r="M2822" i="34"/>
  <c r="M2823" i="34"/>
  <c r="M2824" i="34"/>
  <c r="J2824" i="34" s="1"/>
  <c r="M2825" i="34"/>
  <c r="J2825" i="34" s="1"/>
  <c r="M2826" i="34"/>
  <c r="M2827" i="34"/>
  <c r="M2828" i="34"/>
  <c r="J2828" i="34" s="1"/>
  <c r="M2829" i="34"/>
  <c r="J2829" i="34" s="1"/>
  <c r="M2830" i="34"/>
  <c r="M2831" i="34"/>
  <c r="M2832" i="34"/>
  <c r="J2832" i="34" s="1"/>
  <c r="M2833" i="34"/>
  <c r="J2833" i="34" s="1"/>
  <c r="M2834" i="34"/>
  <c r="M2835" i="34"/>
  <c r="M2836" i="34"/>
  <c r="J2836" i="34" s="1"/>
  <c r="M2837" i="34"/>
  <c r="J2837" i="34" s="1"/>
  <c r="M2838" i="34"/>
  <c r="M2839" i="34"/>
  <c r="M2840" i="34"/>
  <c r="J2840" i="34" s="1"/>
  <c r="M2841" i="34"/>
  <c r="J2841" i="34" s="1"/>
  <c r="M2842" i="34"/>
  <c r="M2843" i="34"/>
  <c r="M2844" i="34"/>
  <c r="J2844" i="34" s="1"/>
  <c r="M2845" i="34"/>
  <c r="J2845" i="34" s="1"/>
  <c r="M2846" i="34"/>
  <c r="M2847" i="34"/>
  <c r="M2848" i="34"/>
  <c r="J2848" i="34" s="1"/>
  <c r="M2849" i="34"/>
  <c r="J2849" i="34" s="1"/>
  <c r="M2850" i="34"/>
  <c r="M2851" i="34"/>
  <c r="M2852" i="34"/>
  <c r="J2852" i="34" s="1"/>
  <c r="M2853" i="34"/>
  <c r="J2853" i="34" s="1"/>
  <c r="M2854" i="34"/>
  <c r="M2855" i="34"/>
  <c r="M2856" i="34"/>
  <c r="J2856" i="34" s="1"/>
  <c r="M2857" i="34"/>
  <c r="J2857" i="34" s="1"/>
  <c r="M2858" i="34"/>
  <c r="M2859" i="34"/>
  <c r="M2860" i="34"/>
  <c r="J2860" i="34" s="1"/>
  <c r="M2861" i="34"/>
  <c r="J2861" i="34" s="1"/>
  <c r="M2862" i="34"/>
  <c r="M2863" i="34"/>
  <c r="M2864" i="34"/>
  <c r="J2864" i="34" s="1"/>
  <c r="M2865" i="34"/>
  <c r="J2865" i="34" s="1"/>
  <c r="M2866" i="34"/>
  <c r="M2867" i="34"/>
  <c r="M2868" i="34"/>
  <c r="J2868" i="34" s="1"/>
  <c r="M2869" i="34"/>
  <c r="J2869" i="34" s="1"/>
  <c r="M2870" i="34"/>
  <c r="M2871" i="34"/>
  <c r="M2872" i="34"/>
  <c r="J2872" i="34" s="1"/>
  <c r="M2873" i="34"/>
  <c r="J2873" i="34" s="1"/>
  <c r="M2874" i="34"/>
  <c r="M2875" i="34"/>
  <c r="M2876" i="34"/>
  <c r="J2876" i="34" s="1"/>
  <c r="M2877" i="34"/>
  <c r="J2877" i="34" s="1"/>
  <c r="M2878" i="34"/>
  <c r="M2879" i="34"/>
  <c r="M2880" i="34"/>
  <c r="J2880" i="34" s="1"/>
  <c r="M2881" i="34"/>
  <c r="J2881" i="34" s="1"/>
  <c r="M2882" i="34"/>
  <c r="M2883" i="34"/>
  <c r="M2884" i="34"/>
  <c r="J2884" i="34" s="1"/>
  <c r="M2885" i="34"/>
  <c r="J2885" i="34" s="1"/>
  <c r="M2886" i="34"/>
  <c r="M2887" i="34"/>
  <c r="M2888" i="34"/>
  <c r="J2888" i="34" s="1"/>
  <c r="M2889" i="34"/>
  <c r="J2889" i="34" s="1"/>
  <c r="M2890" i="34"/>
  <c r="M2891" i="34"/>
  <c r="M2892" i="34"/>
  <c r="J2892" i="34" s="1"/>
  <c r="M2893" i="34"/>
  <c r="J2893" i="34" s="1"/>
  <c r="M2894" i="34"/>
  <c r="M2895" i="34"/>
  <c r="M2896" i="34"/>
  <c r="J2896" i="34" s="1"/>
  <c r="M2897" i="34"/>
  <c r="J2897" i="34" s="1"/>
  <c r="M2898" i="34"/>
  <c r="M2899" i="34"/>
  <c r="M2900" i="34"/>
  <c r="J2900" i="34" s="1"/>
  <c r="M2901" i="34"/>
  <c r="J2901" i="34" s="1"/>
  <c r="M2902" i="34"/>
  <c r="M2903" i="34"/>
  <c r="M2904" i="34"/>
  <c r="J2904" i="34" s="1"/>
  <c r="M2905" i="34"/>
  <c r="J2905" i="34" s="1"/>
  <c r="M2906" i="34"/>
  <c r="M2907" i="34"/>
  <c r="M2908" i="34"/>
  <c r="J2908" i="34" s="1"/>
  <c r="M2909" i="34"/>
  <c r="J2909" i="34" s="1"/>
  <c r="M2910" i="34"/>
  <c r="M2911" i="34"/>
  <c r="M2912" i="34"/>
  <c r="J2912" i="34" s="1"/>
  <c r="M2913" i="34"/>
  <c r="J2913" i="34" s="1"/>
  <c r="M2914" i="34"/>
  <c r="M2915" i="34"/>
  <c r="M2916" i="34"/>
  <c r="J2916" i="34" s="1"/>
  <c r="M2917" i="34"/>
  <c r="J2917" i="34" s="1"/>
  <c r="M2918" i="34"/>
  <c r="M2919" i="34"/>
  <c r="M2920" i="34"/>
  <c r="J2920" i="34" s="1"/>
  <c r="M2921" i="34"/>
  <c r="J2921" i="34" s="1"/>
  <c r="M2922" i="34"/>
  <c r="M2923" i="34"/>
  <c r="M2924" i="34"/>
  <c r="J2924" i="34" s="1"/>
  <c r="M2925" i="34"/>
  <c r="J2925" i="34" s="1"/>
  <c r="M2926" i="34"/>
  <c r="M2927" i="34"/>
  <c r="M2928" i="34"/>
  <c r="J2928" i="34" s="1"/>
  <c r="M2929" i="34"/>
  <c r="J2929" i="34" s="1"/>
  <c r="M2930" i="34"/>
  <c r="M2931" i="34"/>
  <c r="M2932" i="34"/>
  <c r="J2932" i="34" s="1"/>
  <c r="M2933" i="34"/>
  <c r="J2933" i="34" s="1"/>
  <c r="M2934" i="34"/>
  <c r="M2935" i="34"/>
  <c r="M2936" i="34"/>
  <c r="J2936" i="34" s="1"/>
  <c r="M2937" i="34"/>
  <c r="J2937" i="34" s="1"/>
  <c r="M2938" i="34"/>
  <c r="M2939" i="34"/>
  <c r="M2940" i="34"/>
  <c r="J2940" i="34" s="1"/>
  <c r="M2941" i="34"/>
  <c r="J2941" i="34" s="1"/>
  <c r="M2942" i="34"/>
  <c r="M2943" i="34"/>
  <c r="M2944" i="34"/>
  <c r="J2944" i="34" s="1"/>
  <c r="M2945" i="34"/>
  <c r="J2945" i="34" s="1"/>
  <c r="M2946" i="34"/>
  <c r="M2947" i="34"/>
  <c r="M2948" i="34"/>
  <c r="J2948" i="34" s="1"/>
  <c r="M2949" i="34"/>
  <c r="J2949" i="34" s="1"/>
  <c r="M2950" i="34"/>
  <c r="M2951" i="34"/>
  <c r="M2952" i="34"/>
  <c r="J2952" i="34" s="1"/>
  <c r="M2953" i="34"/>
  <c r="J2953" i="34" s="1"/>
  <c r="M2954" i="34"/>
  <c r="M2955" i="34"/>
  <c r="M2956" i="34"/>
  <c r="J2956" i="34" s="1"/>
  <c r="M2957" i="34"/>
  <c r="J2957" i="34" s="1"/>
  <c r="M2958" i="34"/>
  <c r="M2959" i="34"/>
  <c r="M2960" i="34"/>
  <c r="J2960" i="34" s="1"/>
  <c r="M2961" i="34"/>
  <c r="J2961" i="34" s="1"/>
  <c r="M2962" i="34"/>
  <c r="M2963" i="34"/>
  <c r="M2964" i="34"/>
  <c r="J2964" i="34" s="1"/>
  <c r="M2965" i="34"/>
  <c r="J2965" i="34" s="1"/>
  <c r="M2966" i="34"/>
  <c r="M2967" i="34"/>
  <c r="M2968" i="34"/>
  <c r="J2968" i="34" s="1"/>
  <c r="M2969" i="34"/>
  <c r="J2969" i="34" s="1"/>
  <c r="M2970" i="34"/>
  <c r="M2971" i="34"/>
  <c r="M2972" i="34"/>
  <c r="J2972" i="34" s="1"/>
  <c r="M2973" i="34"/>
  <c r="J2973" i="34" s="1"/>
  <c r="M2974" i="34"/>
  <c r="M2975" i="34"/>
  <c r="M2976" i="34"/>
  <c r="J2976" i="34" s="1"/>
  <c r="M2977" i="34"/>
  <c r="J2977" i="34" s="1"/>
  <c r="M2978" i="34"/>
  <c r="M2979" i="34"/>
  <c r="M2980" i="34"/>
  <c r="J2980" i="34" s="1"/>
  <c r="M2981" i="34"/>
  <c r="J2981" i="34" s="1"/>
  <c r="M2982" i="34"/>
  <c r="M2983" i="34"/>
  <c r="M2984" i="34"/>
  <c r="J2984" i="34" s="1"/>
  <c r="M2985" i="34"/>
  <c r="J2985" i="34" s="1"/>
  <c r="M2986" i="34"/>
  <c r="M2987" i="34"/>
  <c r="M2988" i="34"/>
  <c r="J2988" i="34" s="1"/>
  <c r="M2989" i="34"/>
  <c r="J2989" i="34" s="1"/>
  <c r="M2990" i="34"/>
  <c r="M2991" i="34"/>
  <c r="M2992" i="34"/>
  <c r="J2992" i="34" s="1"/>
  <c r="M2993" i="34"/>
  <c r="J2993" i="34" s="1"/>
  <c r="M2994" i="34"/>
  <c r="M2995" i="34"/>
  <c r="M2996" i="34"/>
  <c r="J2996" i="34" s="1"/>
  <c r="M2997" i="34"/>
  <c r="J2997" i="34" s="1"/>
  <c r="M2998" i="34"/>
  <c r="M2999" i="34"/>
  <c r="M3000" i="34"/>
  <c r="J3000" i="34" s="1"/>
  <c r="M3001" i="34"/>
  <c r="J3001" i="34" s="1"/>
  <c r="M3002" i="34"/>
  <c r="M3003" i="34"/>
  <c r="M3004" i="34"/>
  <c r="J3004" i="34" s="1"/>
  <c r="M3005" i="34"/>
  <c r="J3005" i="34" s="1"/>
  <c r="M3006" i="34"/>
  <c r="M3007" i="34"/>
  <c r="M3008" i="34"/>
  <c r="J3008" i="34" s="1"/>
  <c r="M3009" i="34"/>
  <c r="J3009" i="34" s="1"/>
  <c r="M3010" i="34"/>
  <c r="M3011" i="34"/>
  <c r="M3012" i="34"/>
  <c r="J3012" i="34" s="1"/>
  <c r="M3013" i="34"/>
  <c r="J3013" i="34" s="1"/>
  <c r="M3014" i="34"/>
  <c r="M3015" i="34"/>
  <c r="M3016" i="34"/>
  <c r="J3016" i="34" s="1"/>
  <c r="M3017" i="34"/>
  <c r="J3017" i="34" s="1"/>
  <c r="M3018" i="34"/>
  <c r="M3019" i="34"/>
  <c r="M3020" i="34"/>
  <c r="J3020" i="34" s="1"/>
  <c r="M3021" i="34"/>
  <c r="J3021" i="34" s="1"/>
  <c r="M3022" i="34"/>
  <c r="M3023" i="34"/>
  <c r="M3024" i="34"/>
  <c r="J3024" i="34" s="1"/>
  <c r="M3025" i="34"/>
  <c r="J3025" i="34" s="1"/>
  <c r="M3026" i="34"/>
  <c r="M3027" i="34"/>
  <c r="M3028" i="34"/>
  <c r="J3028" i="34" s="1"/>
  <c r="M3029" i="34"/>
  <c r="J3029" i="34" s="1"/>
  <c r="M3030" i="34"/>
  <c r="M3031" i="34"/>
  <c r="M3032" i="34"/>
  <c r="J3032" i="34" s="1"/>
  <c r="M3033" i="34"/>
  <c r="J3033" i="34" s="1"/>
  <c r="M3034" i="34"/>
  <c r="M3035" i="34"/>
  <c r="M3036" i="34"/>
  <c r="J3036" i="34" s="1"/>
  <c r="M3037" i="34"/>
  <c r="J3037" i="34" s="1"/>
  <c r="M3038" i="34"/>
  <c r="M3039" i="34"/>
  <c r="M3040" i="34"/>
  <c r="J3040" i="34" s="1"/>
  <c r="M3041" i="34"/>
  <c r="J3041" i="34" s="1"/>
  <c r="M3042" i="34"/>
  <c r="M3043" i="34"/>
  <c r="M3044" i="34"/>
  <c r="J3044" i="34" s="1"/>
  <c r="M3045" i="34"/>
  <c r="J3045" i="34" s="1"/>
  <c r="M3046" i="34"/>
  <c r="M3047" i="34"/>
  <c r="M3048" i="34"/>
  <c r="J3048" i="34" s="1"/>
  <c r="M3049" i="34"/>
  <c r="J3049" i="34" s="1"/>
  <c r="M3050" i="34"/>
  <c r="M3051" i="34"/>
  <c r="M3052" i="34"/>
  <c r="J3052" i="34" s="1"/>
  <c r="M3053" i="34"/>
  <c r="J3053" i="34" s="1"/>
  <c r="M3054" i="34"/>
  <c r="M3055" i="34"/>
  <c r="M3056" i="34"/>
  <c r="J3056" i="34" s="1"/>
  <c r="M3057" i="34"/>
  <c r="J3057" i="34" s="1"/>
  <c r="M3058" i="34"/>
  <c r="M3059" i="34"/>
  <c r="M3060" i="34"/>
  <c r="J3060" i="34" s="1"/>
  <c r="M3061" i="34"/>
  <c r="J3061" i="34" s="1"/>
  <c r="M3062" i="34"/>
  <c r="M3063" i="34"/>
  <c r="M3064" i="34"/>
  <c r="J3064" i="34" s="1"/>
  <c r="M3065" i="34"/>
  <c r="J3065" i="34" s="1"/>
  <c r="M3066" i="34"/>
  <c r="M3067" i="34"/>
  <c r="M3068" i="34"/>
  <c r="J3068" i="34" s="1"/>
  <c r="M3069" i="34"/>
  <c r="J3069" i="34" s="1"/>
  <c r="M3070" i="34"/>
  <c r="M3071" i="34"/>
  <c r="M3072" i="34"/>
  <c r="J3072" i="34" s="1"/>
  <c r="M3073" i="34"/>
  <c r="J3073" i="34" s="1"/>
  <c r="M3074" i="34"/>
  <c r="M3075" i="34"/>
  <c r="M3076" i="34"/>
  <c r="J3076" i="34" s="1"/>
  <c r="M3077" i="34"/>
  <c r="J3077" i="34" s="1"/>
  <c r="M3078" i="34"/>
  <c r="M3079" i="34"/>
  <c r="M3080" i="34"/>
  <c r="J3080" i="34" s="1"/>
  <c r="M3081" i="34"/>
  <c r="J3081" i="34" s="1"/>
  <c r="M3082" i="34"/>
  <c r="M3083" i="34"/>
  <c r="M3084" i="34"/>
  <c r="J3084" i="34" s="1"/>
  <c r="M3085" i="34"/>
  <c r="J3085" i="34" s="1"/>
  <c r="M3086" i="34"/>
  <c r="M3087" i="34"/>
  <c r="M3088" i="34"/>
  <c r="J3088" i="34" s="1"/>
  <c r="M3089" i="34"/>
  <c r="J3089" i="34" s="1"/>
  <c r="M3090" i="34"/>
  <c r="M3091" i="34"/>
  <c r="M3092" i="34"/>
  <c r="J3092" i="34" s="1"/>
  <c r="M3093" i="34"/>
  <c r="J3093" i="34" s="1"/>
  <c r="M3094" i="34"/>
  <c r="M3095" i="34"/>
  <c r="M3096" i="34"/>
  <c r="J3096" i="34" s="1"/>
  <c r="M3097" i="34"/>
  <c r="J3097" i="34" s="1"/>
  <c r="M3098" i="34"/>
  <c r="M3099" i="34"/>
  <c r="M3100" i="34"/>
  <c r="J3100" i="34" s="1"/>
  <c r="M3101" i="34"/>
  <c r="J3101" i="34" s="1"/>
  <c r="M3102" i="34"/>
  <c r="M3103" i="34"/>
  <c r="M3104" i="34"/>
  <c r="J3104" i="34" s="1"/>
  <c r="M3105" i="34"/>
  <c r="J3105" i="34" s="1"/>
  <c r="M3106" i="34"/>
  <c r="M3107" i="34"/>
  <c r="M3108" i="34"/>
  <c r="J3108" i="34" s="1"/>
  <c r="M3109" i="34"/>
  <c r="J3109" i="34" s="1"/>
  <c r="M3110" i="34"/>
  <c r="M3111" i="34"/>
  <c r="M3112" i="34"/>
  <c r="J3112" i="34" s="1"/>
  <c r="M3113" i="34"/>
  <c r="J3113" i="34" s="1"/>
  <c r="M3114" i="34"/>
  <c r="M3115" i="34"/>
  <c r="M3116" i="34"/>
  <c r="J3116" i="34" s="1"/>
  <c r="M3117" i="34"/>
  <c r="J3117" i="34" s="1"/>
  <c r="M3118" i="34"/>
  <c r="M3119" i="34"/>
  <c r="M3120" i="34"/>
  <c r="M3121" i="34"/>
  <c r="J3121" i="34" s="1"/>
  <c r="M3122" i="34"/>
  <c r="M3123" i="34"/>
  <c r="M3124" i="34"/>
  <c r="J3124" i="34" s="1"/>
  <c r="M3125" i="34"/>
  <c r="J3125" i="34" s="1"/>
  <c r="M3126" i="34"/>
  <c r="M3127" i="34"/>
  <c r="M3128" i="34"/>
  <c r="J3128" i="34" s="1"/>
  <c r="M3129" i="34"/>
  <c r="J3129" i="34" s="1"/>
  <c r="M3130" i="34"/>
  <c r="M3131" i="34"/>
  <c r="M3132" i="34"/>
  <c r="J3132" i="34" s="1"/>
  <c r="M3133" i="34"/>
  <c r="J3133" i="34" s="1"/>
  <c r="M3134" i="34"/>
  <c r="M3135" i="34"/>
  <c r="M3136" i="34"/>
  <c r="J3136" i="34" s="1"/>
  <c r="M3137" i="34"/>
  <c r="J3137" i="34" s="1"/>
  <c r="M3138" i="34"/>
  <c r="M3139" i="34"/>
  <c r="M3140" i="34"/>
  <c r="J3140" i="34" s="1"/>
  <c r="M3141" i="34"/>
  <c r="J3141" i="34" s="1"/>
  <c r="M3142" i="34"/>
  <c r="M3143" i="34"/>
  <c r="M3144" i="34"/>
  <c r="J3144" i="34" s="1"/>
  <c r="M3145" i="34"/>
  <c r="J3145" i="34" s="1"/>
  <c r="M3146" i="34"/>
  <c r="M3147" i="34"/>
  <c r="M3148" i="34"/>
  <c r="J3148" i="34" s="1"/>
  <c r="M3149" i="34"/>
  <c r="J3149" i="34" s="1"/>
  <c r="M3150" i="34"/>
  <c r="M3151" i="34"/>
  <c r="M3152" i="34"/>
  <c r="J3152" i="34" s="1"/>
  <c r="M3153" i="34"/>
  <c r="J3153" i="34" s="1"/>
  <c r="M3154" i="34"/>
  <c r="M3155" i="34"/>
  <c r="M3156" i="34"/>
  <c r="J3156" i="34" s="1"/>
  <c r="M3157" i="34"/>
  <c r="J3157" i="34" s="1"/>
  <c r="M3158" i="34"/>
  <c r="M3159" i="34"/>
  <c r="M3160" i="34"/>
  <c r="J3160" i="34" s="1"/>
  <c r="M3161" i="34"/>
  <c r="J3161" i="34" s="1"/>
  <c r="M3162" i="34"/>
  <c r="M3163" i="34"/>
  <c r="M3164" i="34"/>
  <c r="J3164" i="34" s="1"/>
  <c r="M3165" i="34"/>
  <c r="J3165" i="34" s="1"/>
  <c r="M3166" i="34"/>
  <c r="M3167" i="34"/>
  <c r="M3168" i="34"/>
  <c r="J3168" i="34" s="1"/>
  <c r="M3169" i="34"/>
  <c r="J3169" i="34" s="1"/>
  <c r="M3170" i="34"/>
  <c r="M3171" i="34"/>
  <c r="M3172" i="34"/>
  <c r="J3172" i="34" s="1"/>
  <c r="M3173" i="34"/>
  <c r="J3173" i="34" s="1"/>
  <c r="M3174" i="34"/>
  <c r="M3175" i="34"/>
  <c r="M3176" i="34"/>
  <c r="J3176" i="34" s="1"/>
  <c r="M3177" i="34"/>
  <c r="J3177" i="34" s="1"/>
  <c r="M3178" i="34"/>
  <c r="M3179" i="34"/>
  <c r="M3180" i="34"/>
  <c r="J3180" i="34" s="1"/>
  <c r="M3181" i="34"/>
  <c r="J3181" i="34" s="1"/>
  <c r="M3182" i="34"/>
  <c r="M3183" i="34"/>
  <c r="M3184" i="34"/>
  <c r="J3184" i="34" s="1"/>
  <c r="M3185" i="34"/>
  <c r="J3185" i="34" s="1"/>
  <c r="M3186" i="34"/>
  <c r="M3187" i="34"/>
  <c r="M3188" i="34"/>
  <c r="J3188" i="34" s="1"/>
  <c r="M3189" i="34"/>
  <c r="J3189" i="34" s="1"/>
  <c r="M3190" i="34"/>
  <c r="M3191" i="34"/>
  <c r="M3192" i="34"/>
  <c r="J3192" i="34" s="1"/>
  <c r="M3193" i="34"/>
  <c r="J3193" i="34" s="1"/>
  <c r="M3194" i="34"/>
  <c r="M3195" i="34"/>
  <c r="M3196" i="34"/>
  <c r="J3196" i="34" s="1"/>
  <c r="M3197" i="34"/>
  <c r="J3197" i="34" s="1"/>
  <c r="M3198" i="34"/>
  <c r="M3199" i="34"/>
  <c r="M3200" i="34"/>
  <c r="J3200" i="34" s="1"/>
  <c r="M3201" i="34"/>
  <c r="J3201" i="34" s="1"/>
  <c r="M3202" i="34"/>
  <c r="M3203" i="34"/>
  <c r="M3204" i="34"/>
  <c r="J3204" i="34" s="1"/>
  <c r="M3205" i="34"/>
  <c r="J3205" i="34" s="1"/>
  <c r="M3206" i="34"/>
  <c r="M3207" i="34"/>
  <c r="M3208" i="34"/>
  <c r="J3208" i="34" s="1"/>
  <c r="M3209" i="34"/>
  <c r="J3209" i="34" s="1"/>
  <c r="M3210" i="34"/>
  <c r="M3211" i="34"/>
  <c r="M3212" i="34"/>
  <c r="J3212" i="34" s="1"/>
  <c r="M3213" i="34"/>
  <c r="J3213" i="34" s="1"/>
  <c r="M3214" i="34"/>
  <c r="M3215" i="34"/>
  <c r="M3216" i="34"/>
  <c r="J3216" i="34" s="1"/>
  <c r="M3217" i="34"/>
  <c r="J3217" i="34" s="1"/>
  <c r="M3218" i="34"/>
  <c r="M3219" i="34"/>
  <c r="M3220" i="34"/>
  <c r="J3220" i="34" s="1"/>
  <c r="M3221" i="34"/>
  <c r="J3221" i="34" s="1"/>
  <c r="M3222" i="34"/>
  <c r="M3223" i="34"/>
  <c r="M3224" i="34"/>
  <c r="J3224" i="34" s="1"/>
  <c r="M3225" i="34"/>
  <c r="J3225" i="34" s="1"/>
  <c r="M3226" i="34"/>
  <c r="M3227" i="34"/>
  <c r="M3228" i="34"/>
  <c r="J3228" i="34" s="1"/>
  <c r="M3229" i="34"/>
  <c r="J3229" i="34" s="1"/>
  <c r="M3230" i="34"/>
  <c r="M3231" i="34"/>
  <c r="M3232" i="34"/>
  <c r="J3232" i="34" s="1"/>
  <c r="M3233" i="34"/>
  <c r="J3233" i="34" s="1"/>
  <c r="M3234" i="34"/>
  <c r="M3235" i="34"/>
  <c r="M3236" i="34"/>
  <c r="J3236" i="34" s="1"/>
  <c r="M3237" i="34"/>
  <c r="J3237" i="34" s="1"/>
  <c r="M3238" i="34"/>
  <c r="M3239" i="34"/>
  <c r="M3240" i="34"/>
  <c r="J3240" i="34" s="1"/>
  <c r="M3241" i="34"/>
  <c r="J3241" i="34" s="1"/>
  <c r="M3242" i="34"/>
  <c r="M3243" i="34"/>
  <c r="M3244" i="34"/>
  <c r="J3244" i="34" s="1"/>
  <c r="M3245" i="34"/>
  <c r="J3245" i="34" s="1"/>
  <c r="M3246" i="34"/>
  <c r="M3247" i="34"/>
  <c r="M3248" i="34"/>
  <c r="J3248" i="34" s="1"/>
  <c r="M3249" i="34"/>
  <c r="J3249" i="34" s="1"/>
  <c r="M3250" i="34"/>
  <c r="M3251" i="34"/>
  <c r="M3252" i="34"/>
  <c r="J3252" i="34" s="1"/>
  <c r="M3253" i="34"/>
  <c r="J3253" i="34" s="1"/>
  <c r="M3254" i="34"/>
  <c r="M3255" i="34"/>
  <c r="M3256" i="34"/>
  <c r="J3256" i="34" s="1"/>
  <c r="M3257" i="34"/>
  <c r="J3257" i="34" s="1"/>
  <c r="M3258" i="34"/>
  <c r="M3259" i="34"/>
  <c r="M3260" i="34"/>
  <c r="J3260" i="34" s="1"/>
  <c r="M3261" i="34"/>
  <c r="J3261" i="34" s="1"/>
  <c r="M3262" i="34"/>
  <c r="M3263" i="34"/>
  <c r="M3264" i="34"/>
  <c r="J3264" i="34" s="1"/>
  <c r="M3265" i="34"/>
  <c r="J3265" i="34" s="1"/>
  <c r="M3266" i="34"/>
  <c r="M3267" i="34"/>
  <c r="M3268" i="34"/>
  <c r="J3268" i="34" s="1"/>
  <c r="M3269" i="34"/>
  <c r="J3269" i="34" s="1"/>
  <c r="M3270" i="34"/>
  <c r="M3271" i="34"/>
  <c r="M3272" i="34"/>
  <c r="J3272" i="34" s="1"/>
  <c r="M3273" i="34"/>
  <c r="J3273" i="34" s="1"/>
  <c r="M3274" i="34"/>
  <c r="M3275" i="34"/>
  <c r="M3276" i="34"/>
  <c r="J3276" i="34" s="1"/>
  <c r="M3277" i="34"/>
  <c r="J3277" i="34" s="1"/>
  <c r="M3278" i="34"/>
  <c r="M3279" i="34"/>
  <c r="M3280" i="34"/>
  <c r="J3280" i="34" s="1"/>
  <c r="M3281" i="34"/>
  <c r="J3281" i="34" s="1"/>
  <c r="M3282" i="34"/>
  <c r="M3283" i="34"/>
  <c r="M3284" i="34"/>
  <c r="M3285" i="34"/>
  <c r="J3285" i="34" s="1"/>
  <c r="M3286" i="34"/>
  <c r="M3287" i="34"/>
  <c r="M3288" i="34"/>
  <c r="J3288" i="34" s="1"/>
  <c r="M3289" i="34"/>
  <c r="J3289" i="34" s="1"/>
  <c r="M3290" i="34"/>
  <c r="M3291" i="34"/>
  <c r="M3292" i="34"/>
  <c r="J3292" i="34" s="1"/>
  <c r="M3293" i="34"/>
  <c r="J3293" i="34" s="1"/>
  <c r="M3294" i="34"/>
  <c r="M3295" i="34"/>
  <c r="M3296" i="34"/>
  <c r="J3296" i="34" s="1"/>
  <c r="M3297" i="34"/>
  <c r="J3297" i="34" s="1"/>
  <c r="M3298" i="34"/>
  <c r="M3299" i="34"/>
  <c r="M3300" i="34"/>
  <c r="J3300" i="34" s="1"/>
  <c r="M3301" i="34"/>
  <c r="J3301" i="34" s="1"/>
  <c r="M3302" i="34"/>
  <c r="M3303" i="34"/>
  <c r="M3304" i="34"/>
  <c r="J3304" i="34" s="1"/>
  <c r="M3305" i="34"/>
  <c r="J3305" i="34" s="1"/>
  <c r="M3306" i="34"/>
  <c r="M3307" i="34"/>
  <c r="M3308" i="34"/>
  <c r="J3308" i="34" s="1"/>
  <c r="M3309" i="34"/>
  <c r="J3309" i="34" s="1"/>
  <c r="M3310" i="34"/>
  <c r="M3311" i="34"/>
  <c r="M3312" i="34"/>
  <c r="J3312" i="34" s="1"/>
  <c r="M3313" i="34"/>
  <c r="J3313" i="34" s="1"/>
  <c r="M3314" i="34"/>
  <c r="M3315" i="34"/>
  <c r="M3316" i="34"/>
  <c r="J3316" i="34" s="1"/>
  <c r="M3317" i="34"/>
  <c r="J3317" i="34" s="1"/>
  <c r="M3318" i="34"/>
  <c r="M3319" i="34"/>
  <c r="M3320" i="34"/>
  <c r="J3320" i="34" s="1"/>
  <c r="M3321" i="34"/>
  <c r="J3321" i="34" s="1"/>
  <c r="M3322" i="34"/>
  <c r="M3323" i="34"/>
  <c r="M3324" i="34"/>
  <c r="J3324" i="34" s="1"/>
  <c r="M3325" i="34"/>
  <c r="J3325" i="34" s="1"/>
  <c r="M3326" i="34"/>
  <c r="M3327" i="34"/>
  <c r="M3328" i="34"/>
  <c r="J3328" i="34" s="1"/>
  <c r="M3329" i="34"/>
  <c r="J3329" i="34" s="1"/>
  <c r="M3330" i="34"/>
  <c r="M3331" i="34"/>
  <c r="M3332" i="34"/>
  <c r="J3332" i="34" s="1"/>
  <c r="M3333" i="34"/>
  <c r="J3333" i="34" s="1"/>
  <c r="M3334" i="34"/>
  <c r="M3335" i="34"/>
  <c r="M3336" i="34"/>
  <c r="J3336" i="34" s="1"/>
  <c r="M3337" i="34"/>
  <c r="J3337" i="34" s="1"/>
  <c r="M3338" i="34"/>
  <c r="M3339" i="34"/>
  <c r="M3340" i="34"/>
  <c r="J3340" i="34" s="1"/>
  <c r="M3341" i="34"/>
  <c r="J3341" i="34" s="1"/>
  <c r="M3342" i="34"/>
  <c r="M3343" i="34"/>
  <c r="M3344" i="34"/>
  <c r="J3344" i="34" s="1"/>
  <c r="M3345" i="34"/>
  <c r="J3345" i="34" s="1"/>
  <c r="M3346" i="34"/>
  <c r="M3347" i="34"/>
  <c r="M3348" i="34"/>
  <c r="J3348" i="34" s="1"/>
  <c r="M3349" i="34"/>
  <c r="J3349" i="34" s="1"/>
  <c r="M3350" i="34"/>
  <c r="M3351" i="34"/>
  <c r="M3352" i="34"/>
  <c r="J3352" i="34" s="1"/>
  <c r="M3353" i="34"/>
  <c r="J3353" i="34" s="1"/>
  <c r="M3354" i="34"/>
  <c r="M3355" i="34"/>
  <c r="M3356" i="34"/>
  <c r="J3356" i="34" s="1"/>
  <c r="M3357" i="34"/>
  <c r="J3357" i="34" s="1"/>
  <c r="M3358" i="34"/>
  <c r="M3359" i="34"/>
  <c r="M3360" i="34"/>
  <c r="J3360" i="34" s="1"/>
  <c r="M3361" i="34"/>
  <c r="J3361" i="34" s="1"/>
  <c r="M3362" i="34"/>
  <c r="M3363" i="34"/>
  <c r="M3364" i="34"/>
  <c r="J3364" i="34" s="1"/>
  <c r="M3365" i="34"/>
  <c r="J3365" i="34" s="1"/>
  <c r="M3366" i="34"/>
  <c r="M3367" i="34"/>
  <c r="M3368" i="34"/>
  <c r="J3368" i="34" s="1"/>
  <c r="M3369" i="34"/>
  <c r="J3369" i="34" s="1"/>
  <c r="M3370" i="34"/>
  <c r="M3371" i="34"/>
  <c r="M3372" i="34"/>
  <c r="J3372" i="34" s="1"/>
  <c r="M3373" i="34"/>
  <c r="J3373" i="34" s="1"/>
  <c r="M3374" i="34"/>
  <c r="M3375" i="34"/>
  <c r="M3376" i="34"/>
  <c r="J3376" i="34" s="1"/>
  <c r="M3377" i="34"/>
  <c r="J3377" i="34" s="1"/>
  <c r="M3378" i="34"/>
  <c r="M3379" i="34"/>
  <c r="M3380" i="34"/>
  <c r="J3380" i="34" s="1"/>
  <c r="M3381" i="34"/>
  <c r="J3381" i="34" s="1"/>
  <c r="M3382" i="34"/>
  <c r="M3383" i="34"/>
  <c r="M3384" i="34"/>
  <c r="J3384" i="34" s="1"/>
  <c r="M3385" i="34"/>
  <c r="J3385" i="34" s="1"/>
  <c r="M3386" i="34"/>
  <c r="M3387" i="34"/>
  <c r="M3388" i="34"/>
  <c r="J3388" i="34" s="1"/>
  <c r="M3389" i="34"/>
  <c r="J3389" i="34" s="1"/>
  <c r="M3390" i="34"/>
  <c r="M3391" i="34"/>
  <c r="M3392" i="34"/>
  <c r="J3392" i="34" s="1"/>
  <c r="M3393" i="34"/>
  <c r="J3393" i="34" s="1"/>
  <c r="M3394" i="34"/>
  <c r="M3395" i="34"/>
  <c r="M3396" i="34"/>
  <c r="J3396" i="34" s="1"/>
  <c r="M3397" i="34"/>
  <c r="J3397" i="34" s="1"/>
  <c r="M3398" i="34"/>
  <c r="M3399" i="34"/>
  <c r="M3400" i="34"/>
  <c r="J3400" i="34" s="1"/>
  <c r="M3401" i="34"/>
  <c r="J3401" i="34" s="1"/>
  <c r="M3402" i="34"/>
  <c r="M3403" i="34"/>
  <c r="M3404" i="34"/>
  <c r="J3404" i="34" s="1"/>
  <c r="M3405" i="34"/>
  <c r="J3405" i="34" s="1"/>
  <c r="M3406" i="34"/>
  <c r="M3407" i="34"/>
  <c r="M3408" i="34"/>
  <c r="J3408" i="34" s="1"/>
  <c r="M3409" i="34"/>
  <c r="J3409" i="34" s="1"/>
  <c r="M3410" i="34"/>
  <c r="M3411" i="34"/>
  <c r="M3412" i="34"/>
  <c r="J3412" i="34" s="1"/>
  <c r="M3413" i="34"/>
  <c r="J3413" i="34" s="1"/>
  <c r="M3414" i="34"/>
  <c r="M3415" i="34"/>
  <c r="M3416" i="34"/>
  <c r="J3416" i="34" s="1"/>
  <c r="M3417" i="34"/>
  <c r="J3417" i="34" s="1"/>
  <c r="M3418" i="34"/>
  <c r="M3419" i="34"/>
  <c r="M3420" i="34"/>
  <c r="J3420" i="34" s="1"/>
  <c r="M3421" i="34"/>
  <c r="J3421" i="34" s="1"/>
  <c r="M3422" i="34"/>
  <c r="M3423" i="34"/>
  <c r="M3424" i="34"/>
  <c r="J3424" i="34" s="1"/>
  <c r="M3425" i="34"/>
  <c r="J3425" i="34" s="1"/>
  <c r="M3426" i="34"/>
  <c r="M3427" i="34"/>
  <c r="M3428" i="34"/>
  <c r="J3428" i="34" s="1"/>
  <c r="M3429" i="34"/>
  <c r="J3429" i="34" s="1"/>
  <c r="M3430" i="34"/>
  <c r="M3431" i="34"/>
  <c r="M3432" i="34"/>
  <c r="J3432" i="34" s="1"/>
  <c r="M3433" i="34"/>
  <c r="J3433" i="34" s="1"/>
  <c r="M3434" i="34"/>
  <c r="M3435" i="34"/>
  <c r="M3436" i="34"/>
  <c r="J3436" i="34" s="1"/>
  <c r="M3437" i="34"/>
  <c r="J3437" i="34" s="1"/>
  <c r="M3438" i="34"/>
  <c r="M3439" i="34"/>
  <c r="M3440" i="34"/>
  <c r="J3440" i="34" s="1"/>
  <c r="M3441" i="34"/>
  <c r="J3441" i="34" s="1"/>
  <c r="M3442" i="34"/>
  <c r="M3443" i="34"/>
  <c r="M3444" i="34"/>
  <c r="J3444" i="34" s="1"/>
  <c r="M3445" i="34"/>
  <c r="J3445" i="34" s="1"/>
  <c r="M3446" i="34"/>
  <c r="M3447" i="34"/>
  <c r="M3448" i="34"/>
  <c r="J3448" i="34" s="1"/>
  <c r="M3449" i="34"/>
  <c r="J3449" i="34" s="1"/>
  <c r="M3450" i="34"/>
  <c r="M3451" i="34"/>
  <c r="M3452" i="34"/>
  <c r="J3452" i="34" s="1"/>
  <c r="M3453" i="34"/>
  <c r="J3453" i="34" s="1"/>
  <c r="M3454" i="34"/>
  <c r="M3455" i="34"/>
  <c r="M3456" i="34"/>
  <c r="J3456" i="34" s="1"/>
  <c r="M3457" i="34"/>
  <c r="J3457" i="34" s="1"/>
  <c r="M3458" i="34"/>
  <c r="M3459" i="34"/>
  <c r="M3460" i="34"/>
  <c r="J3460" i="34" s="1"/>
  <c r="M3461" i="34"/>
  <c r="J3461" i="34" s="1"/>
  <c r="M3462" i="34"/>
  <c r="M3463" i="34"/>
  <c r="M3464" i="34"/>
  <c r="J3464" i="34" s="1"/>
  <c r="M3465" i="34"/>
  <c r="J3465" i="34" s="1"/>
  <c r="M3466" i="34"/>
  <c r="M3467" i="34"/>
  <c r="M3468" i="34"/>
  <c r="J3468" i="34" s="1"/>
  <c r="M3469" i="34"/>
  <c r="J3469" i="34" s="1"/>
  <c r="M3470" i="34"/>
  <c r="M3471" i="34"/>
  <c r="M3472" i="34"/>
  <c r="J3472" i="34" s="1"/>
  <c r="M3473" i="34"/>
  <c r="J3473" i="34" s="1"/>
  <c r="M3474" i="34"/>
  <c r="M3475" i="34"/>
  <c r="M3476" i="34"/>
  <c r="J3476" i="34" s="1"/>
  <c r="M3477" i="34"/>
  <c r="J3477" i="34" s="1"/>
  <c r="M3478" i="34"/>
  <c r="M3479" i="34"/>
  <c r="M3480" i="34"/>
  <c r="J3480" i="34" s="1"/>
  <c r="M3481" i="34"/>
  <c r="J3481" i="34" s="1"/>
  <c r="M3482" i="34"/>
  <c r="M3483" i="34"/>
  <c r="M3484" i="34"/>
  <c r="J3484" i="34" s="1"/>
  <c r="M3485" i="34"/>
  <c r="J3485" i="34" s="1"/>
  <c r="M3486" i="34"/>
  <c r="M3487" i="34"/>
  <c r="M3488" i="34"/>
  <c r="J3488" i="34" s="1"/>
  <c r="M3489" i="34"/>
  <c r="J3489" i="34" s="1"/>
  <c r="M3490" i="34"/>
  <c r="M3491" i="34"/>
  <c r="M3492" i="34"/>
  <c r="J3492" i="34" s="1"/>
  <c r="M3493" i="34"/>
  <c r="J3493" i="34" s="1"/>
  <c r="M3494" i="34"/>
  <c r="M3495" i="34"/>
  <c r="M3496" i="34"/>
  <c r="J3496" i="34" s="1"/>
  <c r="M3497" i="34"/>
  <c r="J3497" i="34" s="1"/>
  <c r="M3498" i="34"/>
  <c r="M3499" i="34"/>
  <c r="M3500" i="34"/>
  <c r="J3500" i="34" s="1"/>
  <c r="M3501" i="34"/>
  <c r="J3501" i="34" s="1"/>
  <c r="M3502" i="34"/>
  <c r="M3503" i="34"/>
  <c r="M3504" i="34"/>
  <c r="J3504" i="34" s="1"/>
  <c r="M3505" i="34"/>
  <c r="J3505" i="34" s="1"/>
  <c r="M3506" i="34"/>
  <c r="M3507" i="34"/>
  <c r="M3508" i="34"/>
  <c r="J3508" i="34" s="1"/>
  <c r="M3509" i="34"/>
  <c r="J3509" i="34" s="1"/>
  <c r="M3510" i="34"/>
  <c r="M3511" i="34"/>
  <c r="M3512" i="34"/>
  <c r="J3512" i="34" s="1"/>
  <c r="M3513" i="34"/>
  <c r="J3513" i="34" s="1"/>
  <c r="M3514" i="34"/>
  <c r="M3515" i="34"/>
  <c r="M3516" i="34"/>
  <c r="J3516" i="34" s="1"/>
  <c r="M3517" i="34"/>
  <c r="J3517" i="34" s="1"/>
  <c r="M3518" i="34"/>
  <c r="M3519" i="34"/>
  <c r="M3520" i="34"/>
  <c r="J3520" i="34" s="1"/>
  <c r="M3521" i="34"/>
  <c r="J3521" i="34" s="1"/>
  <c r="M3522" i="34"/>
  <c r="M3523" i="34"/>
  <c r="M3524" i="34"/>
  <c r="J3524" i="34" s="1"/>
  <c r="M3525" i="34"/>
  <c r="J3525" i="34" s="1"/>
  <c r="M3526" i="34"/>
  <c r="M3527" i="34"/>
  <c r="M3528" i="34"/>
  <c r="J3528" i="34" s="1"/>
  <c r="M3529" i="34"/>
  <c r="J3529" i="34" s="1"/>
  <c r="M3530" i="34"/>
  <c r="M3531" i="34"/>
  <c r="M3532" i="34"/>
  <c r="J3532" i="34" s="1"/>
  <c r="M3533" i="34"/>
  <c r="J3533" i="34" s="1"/>
  <c r="M3534" i="34"/>
  <c r="M3535" i="34"/>
  <c r="M3536" i="34"/>
  <c r="J3536" i="34" s="1"/>
  <c r="M3537" i="34"/>
  <c r="J3537" i="34" s="1"/>
  <c r="M3538" i="34"/>
  <c r="M3539" i="34"/>
  <c r="M3540" i="34"/>
  <c r="J3540" i="34" s="1"/>
  <c r="M3541" i="34"/>
  <c r="J3541" i="34" s="1"/>
  <c r="M3542" i="34"/>
  <c r="M3543" i="34"/>
  <c r="M3544" i="34"/>
  <c r="J3544" i="34" s="1"/>
  <c r="M3545" i="34"/>
  <c r="J3545" i="34" s="1"/>
  <c r="M3546" i="34"/>
  <c r="M3547" i="34"/>
  <c r="M3548" i="34"/>
  <c r="J3548" i="34" s="1"/>
  <c r="M3549" i="34"/>
  <c r="J3549" i="34" s="1"/>
  <c r="M3550" i="34"/>
  <c r="M3551" i="34"/>
  <c r="M3552" i="34"/>
  <c r="J3552" i="34" s="1"/>
  <c r="M3553" i="34"/>
  <c r="J3553" i="34" s="1"/>
  <c r="M3554" i="34"/>
  <c r="M3555" i="34"/>
  <c r="M3556" i="34"/>
  <c r="J3556" i="34" s="1"/>
  <c r="M3557" i="34"/>
  <c r="J3557" i="34" s="1"/>
  <c r="M3558" i="34"/>
  <c r="M3559" i="34"/>
  <c r="M3560" i="34"/>
  <c r="J3560" i="34" s="1"/>
  <c r="M3561" i="34"/>
  <c r="J3561" i="34" s="1"/>
  <c r="M3562" i="34"/>
  <c r="M3563" i="34"/>
  <c r="M3564" i="34"/>
  <c r="J3564" i="34" s="1"/>
  <c r="M3565" i="34"/>
  <c r="J3565" i="34" s="1"/>
  <c r="M3566" i="34"/>
  <c r="M3567" i="34"/>
  <c r="M3568" i="34"/>
  <c r="J3568" i="34" s="1"/>
  <c r="M3569" i="34"/>
  <c r="J3569" i="34" s="1"/>
  <c r="M3570" i="34"/>
  <c r="M3571" i="34"/>
  <c r="M3572" i="34"/>
  <c r="J3572" i="34" s="1"/>
  <c r="M3573" i="34"/>
  <c r="J3573" i="34" s="1"/>
  <c r="M3574" i="34"/>
  <c r="M3575" i="34"/>
  <c r="M3576" i="34"/>
  <c r="J3576" i="34" s="1"/>
  <c r="M3577" i="34"/>
  <c r="J3577" i="34" s="1"/>
  <c r="M3578" i="34"/>
  <c r="M3579" i="34"/>
  <c r="M3580" i="34"/>
  <c r="J3580" i="34" s="1"/>
  <c r="M3581" i="34"/>
  <c r="J3581" i="34" s="1"/>
  <c r="M3582" i="34"/>
  <c r="M3583" i="34"/>
  <c r="M3584" i="34"/>
  <c r="J3584" i="34" s="1"/>
  <c r="M3585" i="34"/>
  <c r="J3585" i="34" s="1"/>
  <c r="M3586" i="34"/>
  <c r="M3587" i="34"/>
  <c r="M3588" i="34"/>
  <c r="J3588" i="34" s="1"/>
  <c r="M3589" i="34"/>
  <c r="J3589" i="34" s="1"/>
  <c r="M3590" i="34"/>
  <c r="M3591" i="34"/>
  <c r="M3592" i="34"/>
  <c r="J3592" i="34" s="1"/>
  <c r="M3593" i="34"/>
  <c r="J3593" i="34" s="1"/>
  <c r="M3594" i="34"/>
  <c r="M3595" i="34"/>
  <c r="M3596" i="34"/>
  <c r="J3596" i="34" s="1"/>
  <c r="M3597" i="34"/>
  <c r="J3597" i="34" s="1"/>
  <c r="M3598" i="34"/>
  <c r="M3599" i="34"/>
  <c r="M3600" i="34"/>
  <c r="J3600" i="34" s="1"/>
  <c r="M3601" i="34"/>
  <c r="J3601" i="34" s="1"/>
  <c r="M3602" i="34"/>
  <c r="M3603" i="34"/>
  <c r="M3604" i="34"/>
  <c r="J3604" i="34" s="1"/>
  <c r="M3605" i="34"/>
  <c r="J3605" i="34" s="1"/>
  <c r="M3606" i="34"/>
  <c r="M3607" i="34"/>
  <c r="M3608" i="34"/>
  <c r="J3608" i="34" s="1"/>
  <c r="M3609" i="34"/>
  <c r="J3609" i="34" s="1"/>
  <c r="M3610" i="34"/>
  <c r="M3611" i="34"/>
  <c r="M3612" i="34"/>
  <c r="J3612" i="34" s="1"/>
  <c r="M3613" i="34"/>
  <c r="J3613" i="34" s="1"/>
  <c r="M3614" i="34"/>
  <c r="M3615" i="34"/>
  <c r="M3616" i="34"/>
  <c r="J3616" i="34" s="1"/>
  <c r="M3617" i="34"/>
  <c r="J3617" i="34" s="1"/>
  <c r="M3618" i="34"/>
  <c r="M3619" i="34"/>
  <c r="M3620" i="34"/>
  <c r="J3620" i="34" s="1"/>
  <c r="M3621" i="34"/>
  <c r="J3621" i="34" s="1"/>
  <c r="M3622" i="34"/>
  <c r="M3623" i="34"/>
  <c r="M3624" i="34"/>
  <c r="J3624" i="34" s="1"/>
  <c r="M3625" i="34"/>
  <c r="J3625" i="34" s="1"/>
  <c r="M3626" i="34"/>
  <c r="M3627" i="34"/>
  <c r="M3628" i="34"/>
  <c r="J3628" i="34" s="1"/>
  <c r="M3629" i="34"/>
  <c r="J3629" i="34" s="1"/>
  <c r="M3630" i="34"/>
  <c r="M3631" i="34"/>
  <c r="M3632" i="34"/>
  <c r="J3632" i="34" s="1"/>
  <c r="M3633" i="34"/>
  <c r="J3633" i="34" s="1"/>
  <c r="M3634" i="34"/>
  <c r="M3635" i="34"/>
  <c r="M3636" i="34"/>
  <c r="J3636" i="34" s="1"/>
  <c r="M3637" i="34"/>
  <c r="J3637" i="34" s="1"/>
  <c r="M3638" i="34"/>
  <c r="M3639" i="34"/>
  <c r="M3640" i="34"/>
  <c r="J3640" i="34" s="1"/>
  <c r="M3641" i="34"/>
  <c r="J3641" i="34" s="1"/>
  <c r="M3642" i="34"/>
  <c r="M3643" i="34"/>
  <c r="M3644" i="34"/>
  <c r="J3644" i="34" s="1"/>
  <c r="M3645" i="34"/>
  <c r="J3645" i="34" s="1"/>
  <c r="M3646" i="34"/>
  <c r="M3647" i="34"/>
  <c r="M3648" i="34"/>
  <c r="J3648" i="34" s="1"/>
  <c r="M3649" i="34"/>
  <c r="J3649" i="34" s="1"/>
  <c r="M3650" i="34"/>
  <c r="M3651" i="34"/>
  <c r="M3652" i="34"/>
  <c r="J3652" i="34" s="1"/>
  <c r="M3653" i="34"/>
  <c r="J3653" i="34" s="1"/>
  <c r="M3654" i="34"/>
  <c r="M3655" i="34"/>
  <c r="M3656" i="34"/>
  <c r="J3656" i="34" s="1"/>
  <c r="M3657" i="34"/>
  <c r="J3657" i="34" s="1"/>
  <c r="M3658" i="34"/>
  <c r="M3659" i="34"/>
  <c r="M3660" i="34"/>
  <c r="J3660" i="34" s="1"/>
  <c r="M3661" i="34"/>
  <c r="J3661" i="34" s="1"/>
  <c r="M3662" i="34"/>
  <c r="M3663" i="34"/>
  <c r="M3664" i="34"/>
  <c r="J3664" i="34" s="1"/>
  <c r="M3665" i="34"/>
  <c r="J3665" i="34" s="1"/>
  <c r="M3666" i="34"/>
  <c r="M3667" i="34"/>
  <c r="M3668" i="34"/>
  <c r="J3668" i="34" s="1"/>
  <c r="M3669" i="34"/>
  <c r="J3669" i="34" s="1"/>
  <c r="M3670" i="34"/>
  <c r="M3671" i="34"/>
  <c r="M3672" i="34"/>
  <c r="J3672" i="34" s="1"/>
  <c r="M3673" i="34"/>
  <c r="J3673" i="34" s="1"/>
  <c r="M3674" i="34"/>
  <c r="M3675" i="34"/>
  <c r="M3676" i="34"/>
  <c r="J3676" i="34" s="1"/>
  <c r="M3677" i="34"/>
  <c r="J3677" i="34" s="1"/>
  <c r="M3678" i="34"/>
  <c r="M3679" i="34"/>
  <c r="M3680" i="34"/>
  <c r="J3680" i="34" s="1"/>
  <c r="M3681" i="34"/>
  <c r="J3681" i="34" s="1"/>
  <c r="M3682" i="34"/>
  <c r="M3683" i="34"/>
  <c r="M3684" i="34"/>
  <c r="J3684" i="34" s="1"/>
  <c r="M3685" i="34"/>
  <c r="J3685" i="34" s="1"/>
  <c r="M3686" i="34"/>
  <c r="M3687" i="34"/>
  <c r="M3688" i="34"/>
  <c r="J3688" i="34" s="1"/>
  <c r="M3689" i="34"/>
  <c r="J3689" i="34" s="1"/>
  <c r="M3690" i="34"/>
  <c r="M3691" i="34"/>
  <c r="M3692" i="34"/>
  <c r="J3692" i="34" s="1"/>
  <c r="M3693" i="34"/>
  <c r="J3693" i="34" s="1"/>
  <c r="M3694" i="34"/>
  <c r="M3695" i="34"/>
  <c r="M3696" i="34"/>
  <c r="J3696" i="34" s="1"/>
  <c r="M3697" i="34"/>
  <c r="J3697" i="34" s="1"/>
  <c r="M3698" i="34"/>
  <c r="M3699" i="34"/>
  <c r="M3700" i="34"/>
  <c r="J3700" i="34" s="1"/>
  <c r="M3701" i="34"/>
  <c r="J3701" i="34" s="1"/>
  <c r="M3702" i="34"/>
  <c r="M3703" i="34"/>
  <c r="M3704" i="34"/>
  <c r="J3704" i="34" s="1"/>
  <c r="M3705" i="34"/>
  <c r="J3705" i="34" s="1"/>
  <c r="M3706" i="34"/>
  <c r="M3707" i="34"/>
  <c r="M3708" i="34"/>
  <c r="J3708" i="34" s="1"/>
  <c r="M3709" i="34"/>
  <c r="J3709" i="34" s="1"/>
  <c r="M3710" i="34"/>
  <c r="M3711" i="34"/>
  <c r="M3712" i="34"/>
  <c r="J3712" i="34" s="1"/>
  <c r="M3713" i="34"/>
  <c r="J3713" i="34" s="1"/>
  <c r="M3714" i="34"/>
  <c r="M3715" i="34"/>
  <c r="M3716" i="34"/>
  <c r="J3716" i="34" s="1"/>
  <c r="M3717" i="34"/>
  <c r="J3717" i="34" s="1"/>
  <c r="M3718" i="34"/>
  <c r="M3719" i="34"/>
  <c r="M3720" i="34"/>
  <c r="J3720" i="34" s="1"/>
  <c r="M3721" i="34"/>
  <c r="J3721" i="34" s="1"/>
  <c r="M3722" i="34"/>
  <c r="M3723" i="34"/>
  <c r="M3724" i="34"/>
  <c r="J3724" i="34" s="1"/>
  <c r="M3725" i="34"/>
  <c r="J3725" i="34" s="1"/>
  <c r="M3726" i="34"/>
  <c r="M3727" i="34"/>
  <c r="M3728" i="34"/>
  <c r="J3728" i="34" s="1"/>
  <c r="M3729" i="34"/>
  <c r="J3729" i="34" s="1"/>
  <c r="M3730" i="34"/>
  <c r="M3731" i="34"/>
  <c r="M3732" i="34"/>
  <c r="J3732" i="34" s="1"/>
  <c r="M3733" i="34"/>
  <c r="J3733" i="34" s="1"/>
  <c r="M3734" i="34"/>
  <c r="M3735" i="34"/>
  <c r="M3736" i="34"/>
  <c r="J3736" i="34" s="1"/>
  <c r="M3737" i="34"/>
  <c r="J3737" i="34" s="1"/>
  <c r="M3738" i="34"/>
  <c r="M3739" i="34"/>
  <c r="M3740" i="34"/>
  <c r="J3740" i="34" s="1"/>
  <c r="M3741" i="34"/>
  <c r="J3741" i="34" s="1"/>
  <c r="M3742" i="34"/>
  <c r="M3743" i="34"/>
  <c r="M3744" i="34"/>
  <c r="J3744" i="34" s="1"/>
  <c r="M3745" i="34"/>
  <c r="J3745" i="34" s="1"/>
  <c r="M3746" i="34"/>
  <c r="M3747" i="34"/>
  <c r="M3748" i="34"/>
  <c r="J3748" i="34" s="1"/>
  <c r="M3749" i="34"/>
  <c r="J3749" i="34" s="1"/>
  <c r="M3750" i="34"/>
  <c r="M3751" i="34"/>
  <c r="M3752" i="34"/>
  <c r="J3752" i="34" s="1"/>
  <c r="M3753" i="34"/>
  <c r="J3753" i="34" s="1"/>
  <c r="M3754" i="34"/>
  <c r="M3755" i="34"/>
  <c r="M3756" i="34"/>
  <c r="J3756" i="34" s="1"/>
  <c r="M3757" i="34"/>
  <c r="J3757" i="34" s="1"/>
  <c r="M3758" i="34"/>
  <c r="M3759" i="34"/>
  <c r="M3760" i="34"/>
  <c r="J3760" i="34" s="1"/>
  <c r="M3761" i="34"/>
  <c r="J3761" i="34" s="1"/>
  <c r="M3762" i="34"/>
  <c r="M3763" i="34"/>
  <c r="M3764" i="34"/>
  <c r="J3764" i="34" s="1"/>
  <c r="M3765" i="34"/>
  <c r="J3765" i="34" s="1"/>
  <c r="M3766" i="34"/>
  <c r="M3767" i="34"/>
  <c r="M3768" i="34"/>
  <c r="J3768" i="34" s="1"/>
  <c r="M3769" i="34"/>
  <c r="J3769" i="34" s="1"/>
  <c r="M3770" i="34"/>
  <c r="M3771" i="34"/>
  <c r="M3772" i="34"/>
  <c r="J3772" i="34" s="1"/>
  <c r="M3773" i="34"/>
  <c r="J3773" i="34" s="1"/>
  <c r="M3774" i="34"/>
  <c r="M3775" i="34"/>
  <c r="M3776" i="34"/>
  <c r="J3776" i="34" s="1"/>
  <c r="M3777" i="34"/>
  <c r="J3777" i="34" s="1"/>
  <c r="M3778" i="34"/>
  <c r="M3779" i="34"/>
  <c r="M3780" i="34"/>
  <c r="J3780" i="34" s="1"/>
  <c r="M3781" i="34"/>
  <c r="J3781" i="34" s="1"/>
  <c r="M3782" i="34"/>
  <c r="M3783" i="34"/>
  <c r="M3784" i="34"/>
  <c r="J3784" i="34" s="1"/>
  <c r="M3785" i="34"/>
  <c r="J3785" i="34" s="1"/>
  <c r="M3786" i="34"/>
  <c r="M3787" i="34"/>
  <c r="M3788" i="34"/>
  <c r="J3788" i="34" s="1"/>
  <c r="M3789" i="34"/>
  <c r="J3789" i="34" s="1"/>
  <c r="M3790" i="34"/>
  <c r="M3791" i="34"/>
  <c r="M3792" i="34"/>
  <c r="J3792" i="34" s="1"/>
  <c r="M3793" i="34"/>
  <c r="J3793" i="34" s="1"/>
  <c r="M3794" i="34"/>
  <c r="M3795" i="34"/>
  <c r="M3796" i="34"/>
  <c r="J3796" i="34" s="1"/>
  <c r="M3797" i="34"/>
  <c r="J3797" i="34" s="1"/>
  <c r="M3798" i="34"/>
  <c r="M3799" i="34"/>
  <c r="M3800" i="34"/>
  <c r="J3800" i="34" s="1"/>
  <c r="M3801" i="34"/>
  <c r="J3801" i="34" s="1"/>
  <c r="M3802" i="34"/>
  <c r="M3803" i="34"/>
  <c r="M3804" i="34"/>
  <c r="J3804" i="34" s="1"/>
  <c r="M3805" i="34"/>
  <c r="J3805" i="34" s="1"/>
  <c r="M3806" i="34"/>
  <c r="M3807" i="34"/>
  <c r="M3808" i="34"/>
  <c r="J3808" i="34" s="1"/>
  <c r="M3809" i="34"/>
  <c r="J3809" i="34" s="1"/>
  <c r="M3810" i="34"/>
  <c r="M3811" i="34"/>
  <c r="M3812" i="34"/>
  <c r="J3812" i="34" s="1"/>
  <c r="M3813" i="34"/>
  <c r="J3813" i="34" s="1"/>
  <c r="M3814" i="34"/>
  <c r="M3815" i="34"/>
  <c r="M3816" i="34"/>
  <c r="J3816" i="34" s="1"/>
  <c r="M3817" i="34"/>
  <c r="J3817" i="34" s="1"/>
  <c r="M3818" i="34"/>
  <c r="M3819" i="34"/>
  <c r="M3820" i="34"/>
  <c r="J3820" i="34" s="1"/>
  <c r="M3821" i="34"/>
  <c r="J3821" i="34" s="1"/>
  <c r="M3822" i="34"/>
  <c r="M3823" i="34"/>
  <c r="M3824" i="34"/>
  <c r="J3824" i="34" s="1"/>
  <c r="M3825" i="34"/>
  <c r="J3825" i="34" s="1"/>
  <c r="M3826" i="34"/>
  <c r="M3827" i="34"/>
  <c r="M3828" i="34"/>
  <c r="J3828" i="34" s="1"/>
  <c r="M3829" i="34"/>
  <c r="J3829" i="34" s="1"/>
  <c r="M3830" i="34"/>
  <c r="M3831" i="34"/>
  <c r="M3832" i="34"/>
  <c r="J3832" i="34" s="1"/>
  <c r="M3833" i="34"/>
  <c r="J3833" i="34" s="1"/>
  <c r="M3834" i="34"/>
  <c r="M3835" i="34"/>
  <c r="M3836" i="34"/>
  <c r="J3836" i="34" s="1"/>
  <c r="M3837" i="34"/>
  <c r="J3837" i="34" s="1"/>
  <c r="M3838" i="34"/>
  <c r="M3839" i="34"/>
  <c r="M3840" i="34"/>
  <c r="J3840" i="34" s="1"/>
  <c r="M3841" i="34"/>
  <c r="J3841" i="34" s="1"/>
  <c r="M3842" i="34"/>
  <c r="M3843" i="34"/>
  <c r="M3844" i="34"/>
  <c r="J3844" i="34" s="1"/>
  <c r="M3845" i="34"/>
  <c r="J3845" i="34" s="1"/>
  <c r="M3846" i="34"/>
  <c r="M3847" i="34"/>
  <c r="M3848" i="34"/>
  <c r="J3848" i="34" s="1"/>
  <c r="M3849" i="34"/>
  <c r="J3849" i="34" s="1"/>
  <c r="M3850" i="34"/>
  <c r="M3851" i="34"/>
  <c r="M3852" i="34"/>
  <c r="J3852" i="34" s="1"/>
  <c r="M3853" i="34"/>
  <c r="J3853" i="34" s="1"/>
  <c r="M3854" i="34"/>
  <c r="M3855" i="34"/>
  <c r="M3856" i="34"/>
  <c r="J3856" i="34" s="1"/>
  <c r="M3857" i="34"/>
  <c r="J3857" i="34" s="1"/>
  <c r="M3858" i="34"/>
  <c r="M3859" i="34"/>
  <c r="M3860" i="34"/>
  <c r="J3860" i="34" s="1"/>
  <c r="M3861" i="34"/>
  <c r="J3861" i="34" s="1"/>
  <c r="M3862" i="34"/>
  <c r="M3863" i="34"/>
  <c r="M3864" i="34"/>
  <c r="J3864" i="34" s="1"/>
  <c r="M3865" i="34"/>
  <c r="J3865" i="34" s="1"/>
  <c r="M3866" i="34"/>
  <c r="M3867" i="34"/>
  <c r="M3868" i="34"/>
  <c r="J3868" i="34" s="1"/>
  <c r="M3869" i="34"/>
  <c r="J3869" i="34" s="1"/>
  <c r="M3870" i="34"/>
  <c r="M3871" i="34"/>
  <c r="M3872" i="34"/>
  <c r="J3872" i="34" s="1"/>
  <c r="M3873" i="34"/>
  <c r="J3873" i="34" s="1"/>
  <c r="M3874" i="34"/>
  <c r="M3875" i="34"/>
  <c r="M3876" i="34"/>
  <c r="J3876" i="34" s="1"/>
  <c r="M3877" i="34"/>
  <c r="J3877" i="34" s="1"/>
  <c r="M3878" i="34"/>
  <c r="M3879" i="34"/>
  <c r="M3880" i="34"/>
  <c r="J3880" i="34" s="1"/>
  <c r="M3881" i="34"/>
  <c r="J3881" i="34" s="1"/>
  <c r="M3882" i="34"/>
  <c r="M3883" i="34"/>
  <c r="M3884" i="34"/>
  <c r="J3884" i="34" s="1"/>
  <c r="M3885" i="34"/>
  <c r="J3885" i="34" s="1"/>
  <c r="M3886" i="34"/>
  <c r="M3887" i="34"/>
  <c r="M3888" i="34"/>
  <c r="J3888" i="34" s="1"/>
  <c r="M3889" i="34"/>
  <c r="J3889" i="34" s="1"/>
  <c r="M3890" i="34"/>
  <c r="M3891" i="34"/>
  <c r="M3892" i="34"/>
  <c r="J3892" i="34" s="1"/>
  <c r="M3893" i="34"/>
  <c r="J3893" i="34" s="1"/>
  <c r="M3894" i="34"/>
  <c r="M3895" i="34"/>
  <c r="M3896" i="34"/>
  <c r="J3896" i="34" s="1"/>
  <c r="M3897" i="34"/>
  <c r="J3897" i="34" s="1"/>
  <c r="M3898" i="34"/>
  <c r="M3899" i="34"/>
  <c r="M3900" i="34"/>
  <c r="J3900" i="34" s="1"/>
  <c r="M3901" i="34"/>
  <c r="J3901" i="34" s="1"/>
  <c r="M3902" i="34"/>
  <c r="M3903" i="34"/>
  <c r="M3904" i="34"/>
  <c r="J3904" i="34" s="1"/>
  <c r="M3905" i="34"/>
  <c r="J3905" i="34" s="1"/>
  <c r="M3906" i="34"/>
  <c r="M3907" i="34"/>
  <c r="M3908" i="34"/>
  <c r="J3908" i="34" s="1"/>
  <c r="M3909" i="34"/>
  <c r="J3909" i="34" s="1"/>
  <c r="M3910" i="34"/>
  <c r="M3911" i="34"/>
  <c r="M3912" i="34"/>
  <c r="J3912" i="34" s="1"/>
  <c r="M3913" i="34"/>
  <c r="J3913" i="34" s="1"/>
  <c r="M3914" i="34"/>
  <c r="M3915" i="34"/>
  <c r="M3916" i="34"/>
  <c r="J3916" i="34" s="1"/>
  <c r="M3917" i="34"/>
  <c r="J3917" i="34" s="1"/>
  <c r="M3918" i="34"/>
  <c r="M3919" i="34"/>
  <c r="M3920" i="34"/>
  <c r="J3920" i="34" s="1"/>
  <c r="M3921" i="34"/>
  <c r="J3921" i="34" s="1"/>
  <c r="M3922" i="34"/>
  <c r="M3923" i="34"/>
  <c r="M3924" i="34"/>
  <c r="J3924" i="34" s="1"/>
  <c r="M3925" i="34"/>
  <c r="J3925" i="34" s="1"/>
  <c r="M3926" i="34"/>
  <c r="M3927" i="34"/>
  <c r="M3928" i="34"/>
  <c r="J3928" i="34" s="1"/>
  <c r="M3929" i="34"/>
  <c r="J3929" i="34" s="1"/>
  <c r="M3930" i="34"/>
  <c r="M3931" i="34"/>
  <c r="M3932" i="34"/>
  <c r="J3932" i="34" s="1"/>
  <c r="M3933" i="34"/>
  <c r="J3933" i="34" s="1"/>
  <c r="M3934" i="34"/>
  <c r="M3935" i="34"/>
  <c r="M3936" i="34"/>
  <c r="J3936" i="34" s="1"/>
  <c r="M3937" i="34"/>
  <c r="J3937" i="34" s="1"/>
  <c r="M3938" i="34"/>
  <c r="M3939" i="34"/>
  <c r="M3940" i="34"/>
  <c r="J3940" i="34" s="1"/>
  <c r="M3941" i="34"/>
  <c r="J3941" i="34" s="1"/>
  <c r="M3942" i="34"/>
  <c r="M3943" i="34"/>
  <c r="M3944" i="34"/>
  <c r="J3944" i="34" s="1"/>
  <c r="M3945" i="34"/>
  <c r="J3945" i="34" s="1"/>
  <c r="M3946" i="34"/>
  <c r="M3947" i="34"/>
  <c r="M3948" i="34"/>
  <c r="J3948" i="34" s="1"/>
  <c r="M3949" i="34"/>
  <c r="J3949" i="34" s="1"/>
  <c r="M3950" i="34"/>
  <c r="M3951" i="34"/>
  <c r="M3952" i="34"/>
  <c r="J3952" i="34" s="1"/>
  <c r="M3953" i="34"/>
  <c r="J3953" i="34" s="1"/>
  <c r="M3954" i="34"/>
  <c r="M3955" i="34"/>
  <c r="M3956" i="34"/>
  <c r="J3956" i="34" s="1"/>
  <c r="M3957" i="34"/>
  <c r="J3957" i="34" s="1"/>
  <c r="M3958" i="34"/>
  <c r="M3959" i="34"/>
  <c r="M3960" i="34"/>
  <c r="J3960" i="34" s="1"/>
  <c r="M3961" i="34"/>
  <c r="J3961" i="34" s="1"/>
  <c r="M3962" i="34"/>
  <c r="M3963" i="34"/>
  <c r="M3964" i="34"/>
  <c r="J3964" i="34" s="1"/>
  <c r="M3965" i="34"/>
  <c r="J3965" i="34" s="1"/>
  <c r="M3966" i="34"/>
  <c r="M3967" i="34"/>
  <c r="M3968" i="34"/>
  <c r="J3968" i="34" s="1"/>
  <c r="M3969" i="34"/>
  <c r="J3969" i="34" s="1"/>
  <c r="M3970" i="34"/>
  <c r="M3971" i="34"/>
  <c r="M3972" i="34"/>
  <c r="J3972" i="34" s="1"/>
  <c r="M3973" i="34"/>
  <c r="J3973" i="34" s="1"/>
  <c r="M3974" i="34"/>
  <c r="M3975" i="34"/>
  <c r="M3976" i="34"/>
  <c r="J3976" i="34" s="1"/>
  <c r="M3977" i="34"/>
  <c r="J3977" i="34" s="1"/>
  <c r="M3978" i="34"/>
  <c r="M3979" i="34"/>
  <c r="M3980" i="34"/>
  <c r="J3980" i="34" s="1"/>
  <c r="M3981" i="34"/>
  <c r="J3981" i="34" s="1"/>
  <c r="M3982" i="34"/>
  <c r="M3983" i="34"/>
  <c r="M3984" i="34"/>
  <c r="J3984" i="34" s="1"/>
  <c r="M3985" i="34"/>
  <c r="J3985" i="34" s="1"/>
  <c r="M3986" i="34"/>
  <c r="M3987" i="34"/>
  <c r="M3988" i="34"/>
  <c r="J3988" i="34" s="1"/>
  <c r="M3989" i="34"/>
  <c r="J3989" i="34" s="1"/>
  <c r="M3990" i="34"/>
  <c r="M3991" i="34"/>
  <c r="M3992" i="34"/>
  <c r="J3992" i="34" s="1"/>
  <c r="M3993" i="34"/>
  <c r="J3993" i="34" s="1"/>
  <c r="M3994" i="34"/>
  <c r="M3995" i="34"/>
  <c r="M3996" i="34"/>
  <c r="J3996" i="34" s="1"/>
  <c r="M3997" i="34"/>
  <c r="J3997" i="34" s="1"/>
  <c r="M3998" i="34"/>
  <c r="M3999" i="34"/>
  <c r="M4000" i="34"/>
  <c r="J4000" i="34" s="1"/>
  <c r="M4001" i="34"/>
  <c r="J4001" i="34" s="1"/>
  <c r="M4002" i="34"/>
  <c r="M4003" i="34"/>
  <c r="M4004" i="34"/>
  <c r="J4004" i="34" s="1"/>
  <c r="M4005" i="34"/>
  <c r="J4005" i="34" s="1"/>
  <c r="M4006" i="34"/>
  <c r="M4007" i="34"/>
  <c r="M4008" i="34"/>
  <c r="J4008" i="34" s="1"/>
  <c r="M4009" i="34"/>
  <c r="J4009" i="34" s="1"/>
  <c r="M4010" i="34"/>
  <c r="M4011" i="34"/>
  <c r="M4012" i="34"/>
  <c r="J4012" i="34" s="1"/>
  <c r="M4013" i="34"/>
  <c r="J4013" i="34" s="1"/>
  <c r="M4014" i="34"/>
  <c r="M4015" i="34"/>
  <c r="M4016" i="34"/>
  <c r="J4016" i="34" s="1"/>
  <c r="M4017" i="34"/>
  <c r="J4017" i="34" s="1"/>
  <c r="M4018" i="34"/>
  <c r="M4019" i="34"/>
  <c r="M4020" i="34"/>
  <c r="J4020" i="34" s="1"/>
  <c r="M4021" i="34"/>
  <c r="J4021" i="34" s="1"/>
  <c r="M4022" i="34"/>
  <c r="M4023" i="34"/>
  <c r="M4024" i="34"/>
  <c r="J4024" i="34" s="1"/>
  <c r="M4025" i="34"/>
  <c r="J4025" i="34" s="1"/>
  <c r="M4026" i="34"/>
  <c r="M4027" i="34"/>
  <c r="M4028" i="34"/>
  <c r="J4028" i="34" s="1"/>
  <c r="M4029" i="34"/>
  <c r="J4029" i="34" s="1"/>
  <c r="M4030" i="34"/>
  <c r="M4031" i="34"/>
  <c r="M4032" i="34"/>
  <c r="J4032" i="34" s="1"/>
  <c r="M4033" i="34"/>
  <c r="J4033" i="34" s="1"/>
  <c r="M4034" i="34"/>
  <c r="M4035" i="34"/>
  <c r="M4036" i="34"/>
  <c r="J4036" i="34" s="1"/>
  <c r="M4037" i="34"/>
  <c r="J4037" i="34" s="1"/>
  <c r="M4038" i="34"/>
  <c r="M4039" i="34"/>
  <c r="M4040" i="34"/>
  <c r="J4040" i="34" s="1"/>
  <c r="M4041" i="34"/>
  <c r="J4041" i="34" s="1"/>
  <c r="M4042" i="34"/>
  <c r="M4043" i="34"/>
  <c r="M4044" i="34"/>
  <c r="J4044" i="34" s="1"/>
  <c r="M4045" i="34"/>
  <c r="J4045" i="34" s="1"/>
  <c r="M4046" i="34"/>
  <c r="M4047" i="34"/>
  <c r="M4048" i="34"/>
  <c r="J4048" i="34" s="1"/>
  <c r="M4049" i="34"/>
  <c r="J4049" i="34" s="1"/>
  <c r="M4050" i="34"/>
  <c r="M4051" i="34"/>
  <c r="M4052" i="34"/>
  <c r="J4052" i="34" s="1"/>
  <c r="M4053" i="34"/>
  <c r="J4053" i="34" s="1"/>
  <c r="M4054" i="34"/>
  <c r="M4055" i="34"/>
  <c r="M4056" i="34"/>
  <c r="J4056" i="34" s="1"/>
  <c r="M4057" i="34"/>
  <c r="J4057" i="34" s="1"/>
  <c r="M4058" i="34"/>
  <c r="M4059" i="34"/>
  <c r="M4060" i="34"/>
  <c r="J4060" i="34" s="1"/>
  <c r="M4061" i="34"/>
  <c r="J4061" i="34" s="1"/>
  <c r="M4062" i="34"/>
  <c r="M4063" i="34"/>
  <c r="M4064" i="34"/>
  <c r="J4064" i="34" s="1"/>
  <c r="M4065" i="34"/>
  <c r="J4065" i="34" s="1"/>
  <c r="M4066" i="34"/>
  <c r="M4067" i="34"/>
  <c r="M4068" i="34"/>
  <c r="J4068" i="34" s="1"/>
  <c r="M4069" i="34"/>
  <c r="J4069" i="34" s="1"/>
  <c r="M4070" i="34"/>
  <c r="M4071" i="34"/>
  <c r="M4072" i="34"/>
  <c r="J4072" i="34" s="1"/>
  <c r="M4073" i="34"/>
  <c r="J4073" i="34" s="1"/>
  <c r="M4074" i="34"/>
  <c r="M4075" i="34"/>
  <c r="M4076" i="34"/>
  <c r="J4076" i="34" s="1"/>
  <c r="M4077" i="34"/>
  <c r="J4077" i="34" s="1"/>
  <c r="M4078" i="34"/>
  <c r="M4079" i="34"/>
  <c r="M4080" i="34"/>
  <c r="J4080" i="34" s="1"/>
  <c r="M4081" i="34"/>
  <c r="J4081" i="34" s="1"/>
  <c r="M4082" i="34"/>
  <c r="M4083" i="34"/>
  <c r="M4084" i="34"/>
  <c r="J4084" i="34" s="1"/>
  <c r="M4085" i="34"/>
  <c r="J4085" i="34" s="1"/>
  <c r="M4086" i="34"/>
  <c r="M4087" i="34"/>
  <c r="M4088" i="34"/>
  <c r="J4088" i="34" s="1"/>
  <c r="M4089" i="34"/>
  <c r="J4089" i="34" s="1"/>
  <c r="M4090" i="34"/>
  <c r="M4091" i="34"/>
  <c r="M4092" i="34"/>
  <c r="J4092" i="34" s="1"/>
  <c r="M4093" i="34"/>
  <c r="J4093" i="34" s="1"/>
  <c r="M4094" i="34"/>
  <c r="M4095" i="34"/>
  <c r="M4096" i="34"/>
  <c r="J4096" i="34" s="1"/>
  <c r="M4097" i="34"/>
  <c r="J4097" i="34" s="1"/>
  <c r="M4098" i="34"/>
  <c r="M4099" i="34"/>
  <c r="M4100" i="34"/>
  <c r="J4100" i="34" s="1"/>
  <c r="M4101" i="34"/>
  <c r="J4101" i="34" s="1"/>
  <c r="M4102" i="34"/>
  <c r="M4103" i="34"/>
  <c r="M4104" i="34"/>
  <c r="J4104" i="34" s="1"/>
  <c r="M4105" i="34"/>
  <c r="J4105" i="34" s="1"/>
  <c r="M4106" i="34"/>
  <c r="M4107" i="34"/>
  <c r="M4108" i="34"/>
  <c r="J4108" i="34" s="1"/>
  <c r="M4109" i="34"/>
  <c r="J4109" i="34" s="1"/>
  <c r="M4110" i="34"/>
  <c r="M4111" i="34"/>
  <c r="M4112" i="34"/>
  <c r="J4112" i="34" s="1"/>
  <c r="M4113" i="34"/>
  <c r="J4113" i="34" s="1"/>
  <c r="M4114" i="34"/>
  <c r="M4115" i="34"/>
  <c r="M4116" i="34"/>
  <c r="M4117" i="34"/>
  <c r="J4117" i="34" s="1"/>
  <c r="M4118" i="34"/>
  <c r="M4119" i="34"/>
  <c r="M4120" i="34"/>
  <c r="J4120" i="34" s="1"/>
  <c r="M4121" i="34"/>
  <c r="J4121" i="34" s="1"/>
  <c r="M4122" i="34"/>
  <c r="M4123" i="34"/>
  <c r="M4124" i="34"/>
  <c r="J4124" i="34" s="1"/>
  <c r="M4125" i="34"/>
  <c r="J4125" i="34" s="1"/>
  <c r="M4126" i="34"/>
  <c r="M4127" i="34"/>
  <c r="M4128" i="34"/>
  <c r="J4128" i="34" s="1"/>
  <c r="M4129" i="34"/>
  <c r="J4129" i="34" s="1"/>
  <c r="M4130" i="34"/>
  <c r="M4131" i="34"/>
  <c r="M4132" i="34"/>
  <c r="J4132" i="34" s="1"/>
  <c r="M4133" i="34"/>
  <c r="J4133" i="34" s="1"/>
  <c r="M4134" i="34"/>
  <c r="M4135" i="34"/>
  <c r="M4136" i="34"/>
  <c r="J4136" i="34" s="1"/>
  <c r="M4137" i="34"/>
  <c r="J4137" i="34" s="1"/>
  <c r="M4138" i="34"/>
  <c r="M4139" i="34"/>
  <c r="M4140" i="34"/>
  <c r="J4140" i="34" s="1"/>
  <c r="M4141" i="34"/>
  <c r="J4141" i="34" s="1"/>
  <c r="M4142" i="34"/>
  <c r="M4143" i="34"/>
  <c r="M4144" i="34"/>
  <c r="J4144" i="34" s="1"/>
  <c r="M4145" i="34"/>
  <c r="J4145" i="34" s="1"/>
  <c r="M4146" i="34"/>
  <c r="M4147" i="34"/>
  <c r="M4148" i="34"/>
  <c r="J4148" i="34" s="1"/>
  <c r="M4149" i="34"/>
  <c r="J4149" i="34" s="1"/>
  <c r="M4150" i="34"/>
  <c r="M4151" i="34"/>
  <c r="M4152" i="34"/>
  <c r="J4152" i="34" s="1"/>
  <c r="M4153" i="34"/>
  <c r="J4153" i="34" s="1"/>
  <c r="M4154" i="34"/>
  <c r="M4155" i="34"/>
  <c r="M4156" i="34"/>
  <c r="J4156" i="34" s="1"/>
  <c r="M4157" i="34"/>
  <c r="J4157" i="34" s="1"/>
  <c r="M4158" i="34"/>
  <c r="M4159" i="34"/>
  <c r="M4160" i="34"/>
  <c r="J4160" i="34" s="1"/>
  <c r="M4161" i="34"/>
  <c r="J4161" i="34" s="1"/>
  <c r="M4162" i="34"/>
  <c r="M4163" i="34"/>
  <c r="M4164" i="34"/>
  <c r="J4164" i="34" s="1"/>
  <c r="M4165" i="34"/>
  <c r="J4165" i="34" s="1"/>
  <c r="M4166" i="34"/>
  <c r="M4167" i="34"/>
  <c r="M4168" i="34"/>
  <c r="J4168" i="34" s="1"/>
  <c r="M4169" i="34"/>
  <c r="J4169" i="34" s="1"/>
  <c r="M4170" i="34"/>
  <c r="M4171" i="34"/>
  <c r="M4172" i="34"/>
  <c r="J4172" i="34" s="1"/>
  <c r="M4173" i="34"/>
  <c r="J4173" i="34" s="1"/>
  <c r="M4174" i="34"/>
  <c r="M4175" i="34"/>
  <c r="M4176" i="34"/>
  <c r="J4176" i="34" s="1"/>
  <c r="M4177" i="34"/>
  <c r="J4177" i="34" s="1"/>
  <c r="M4178" i="34"/>
  <c r="M4179" i="34"/>
  <c r="M4180" i="34"/>
  <c r="J4180" i="34" s="1"/>
  <c r="M4181" i="34"/>
  <c r="J4181" i="34" s="1"/>
  <c r="M4182" i="34"/>
  <c r="M4183" i="34"/>
  <c r="M4184" i="34"/>
  <c r="J4184" i="34" s="1"/>
  <c r="M4185" i="34"/>
  <c r="J4185" i="34" s="1"/>
  <c r="M4186" i="34"/>
  <c r="M4187" i="34"/>
  <c r="M4188" i="34"/>
  <c r="J4188" i="34" s="1"/>
  <c r="M4189" i="34"/>
  <c r="J4189" i="34" s="1"/>
  <c r="M4190" i="34"/>
  <c r="M4191" i="34"/>
  <c r="M4192" i="34"/>
  <c r="J4192" i="34" s="1"/>
  <c r="M4193" i="34"/>
  <c r="J4193" i="34" s="1"/>
  <c r="M4194" i="34"/>
  <c r="M4195" i="34"/>
  <c r="M4196" i="34"/>
  <c r="J4196" i="34" s="1"/>
  <c r="M4197" i="34"/>
  <c r="J4197" i="34" s="1"/>
  <c r="M4198" i="34"/>
  <c r="M4199" i="34"/>
  <c r="M4200" i="34"/>
  <c r="J4200" i="34" s="1"/>
  <c r="M4201" i="34"/>
  <c r="J4201" i="34" s="1"/>
  <c r="M4202" i="34"/>
  <c r="M4203" i="34"/>
  <c r="M4204" i="34"/>
  <c r="J4204" i="34" s="1"/>
  <c r="M4205" i="34"/>
  <c r="J4205" i="34" s="1"/>
  <c r="M4206" i="34"/>
  <c r="M4207" i="34"/>
  <c r="M4208" i="34"/>
  <c r="J4208" i="34" s="1"/>
  <c r="M4209" i="34"/>
  <c r="J4209" i="34" s="1"/>
  <c r="M4210" i="34"/>
  <c r="M4211" i="34"/>
  <c r="M4212" i="34"/>
  <c r="J4212" i="34" s="1"/>
  <c r="M4213" i="34"/>
  <c r="J4213" i="34" s="1"/>
  <c r="M4214" i="34"/>
  <c r="M4215" i="34"/>
  <c r="M4216" i="34"/>
  <c r="J4216" i="34" s="1"/>
  <c r="M4217" i="34"/>
  <c r="J4217" i="34" s="1"/>
  <c r="M4218" i="34"/>
  <c r="M4219" i="34"/>
  <c r="M4220" i="34"/>
  <c r="J4220" i="34" s="1"/>
  <c r="M4221" i="34"/>
  <c r="J4221" i="34" s="1"/>
  <c r="M4222" i="34"/>
  <c r="M4223" i="34"/>
  <c r="M4224" i="34"/>
  <c r="J4224" i="34" s="1"/>
  <c r="M4225" i="34"/>
  <c r="J4225" i="34" s="1"/>
  <c r="M4226" i="34"/>
  <c r="M4227" i="34"/>
  <c r="M4228" i="34"/>
  <c r="J4228" i="34" s="1"/>
  <c r="M4229" i="34"/>
  <c r="J4229" i="34" s="1"/>
  <c r="M4230" i="34"/>
  <c r="M4231" i="34"/>
  <c r="M4232" i="34"/>
  <c r="J4232" i="34" s="1"/>
  <c r="M4233" i="34"/>
  <c r="J4233" i="34" s="1"/>
  <c r="M4234" i="34"/>
  <c r="M4235" i="34"/>
  <c r="M4236" i="34"/>
  <c r="J4236" i="34" s="1"/>
  <c r="M4237" i="34"/>
  <c r="J4237" i="34" s="1"/>
  <c r="M4238" i="34"/>
  <c r="M4239" i="34"/>
  <c r="M4240" i="34"/>
  <c r="J4240" i="34" s="1"/>
  <c r="M4241" i="34"/>
  <c r="J4241" i="34" s="1"/>
  <c r="M4242" i="34"/>
  <c r="M4243" i="34"/>
  <c r="M4244" i="34"/>
  <c r="J4244" i="34" s="1"/>
  <c r="M4245" i="34"/>
  <c r="J4245" i="34" s="1"/>
  <c r="M4246" i="34"/>
  <c r="M4247" i="34"/>
  <c r="M4248" i="34"/>
  <c r="J4248" i="34" s="1"/>
  <c r="M4249" i="34"/>
  <c r="J4249" i="34" s="1"/>
  <c r="M4250" i="34"/>
  <c r="M4251" i="34"/>
  <c r="M4252" i="34"/>
  <c r="J4252" i="34" s="1"/>
  <c r="M4253" i="34"/>
  <c r="J4253" i="34" s="1"/>
  <c r="M4254" i="34"/>
  <c r="M4255" i="34"/>
  <c r="M4256" i="34"/>
  <c r="J4256" i="34" s="1"/>
  <c r="M4257" i="34"/>
  <c r="J4257" i="34" s="1"/>
  <c r="M4258" i="34"/>
  <c r="M4259" i="34"/>
  <c r="M4260" i="34"/>
  <c r="J4260" i="34" s="1"/>
  <c r="M4261" i="34"/>
  <c r="J4261" i="34" s="1"/>
  <c r="M4262" i="34"/>
  <c r="M4263" i="34"/>
  <c r="M4264" i="34"/>
  <c r="J4264" i="34" s="1"/>
  <c r="M4265" i="34"/>
  <c r="J4265" i="34" s="1"/>
  <c r="M4266" i="34"/>
  <c r="M4267" i="34"/>
  <c r="M4268" i="34"/>
  <c r="J4268" i="34" s="1"/>
  <c r="M4269" i="34"/>
  <c r="J4269" i="34" s="1"/>
  <c r="M4270" i="34"/>
  <c r="M4271" i="34"/>
  <c r="M4272" i="34"/>
  <c r="J4272" i="34" s="1"/>
  <c r="M4273" i="34"/>
  <c r="J4273" i="34" s="1"/>
  <c r="M4274" i="34"/>
  <c r="M4275" i="34"/>
  <c r="M4276" i="34"/>
  <c r="J4276" i="34" s="1"/>
  <c r="M4277" i="34"/>
  <c r="J4277" i="34" s="1"/>
  <c r="M4278" i="34"/>
  <c r="M4279" i="34"/>
  <c r="M4280" i="34"/>
  <c r="J4280" i="34" s="1"/>
  <c r="M4281" i="34"/>
  <c r="J4281" i="34" s="1"/>
  <c r="M4282" i="34"/>
  <c r="M4283" i="34"/>
  <c r="M4284" i="34"/>
  <c r="J4284" i="34" s="1"/>
  <c r="M4285" i="34"/>
  <c r="J4285" i="34" s="1"/>
  <c r="M4286" i="34"/>
  <c r="M4287" i="34"/>
  <c r="M4288" i="34"/>
  <c r="J4288" i="34" s="1"/>
  <c r="M4289" i="34"/>
  <c r="J4289" i="34" s="1"/>
  <c r="M4290" i="34"/>
  <c r="M4291" i="34"/>
  <c r="M4292" i="34"/>
  <c r="J4292" i="34" s="1"/>
  <c r="M4293" i="34"/>
  <c r="J4293" i="34" s="1"/>
  <c r="M4294" i="34"/>
  <c r="M4295" i="34"/>
  <c r="M4296" i="34"/>
  <c r="J4296" i="34" s="1"/>
  <c r="M4297" i="34"/>
  <c r="J4297" i="34" s="1"/>
  <c r="M4298" i="34"/>
  <c r="M4299" i="34"/>
  <c r="M4300" i="34"/>
  <c r="J4300" i="34" s="1"/>
  <c r="M4301" i="34"/>
  <c r="J4301" i="34" s="1"/>
  <c r="M4302" i="34"/>
  <c r="M4303" i="34"/>
  <c r="M4304" i="34"/>
  <c r="J4304" i="34" s="1"/>
  <c r="M4305" i="34"/>
  <c r="J4305" i="34" s="1"/>
  <c r="M4306" i="34"/>
  <c r="M4307" i="34"/>
  <c r="M4308" i="34"/>
  <c r="J4308" i="34" s="1"/>
  <c r="M4309" i="34"/>
  <c r="J4309" i="34" s="1"/>
  <c r="M4310" i="34"/>
  <c r="M4311" i="34"/>
  <c r="M4312" i="34"/>
  <c r="J4312" i="34" s="1"/>
  <c r="M4313" i="34"/>
  <c r="J4313" i="34" s="1"/>
  <c r="M4314" i="34"/>
  <c r="M4315" i="34"/>
  <c r="M4316" i="34"/>
  <c r="J4316" i="34" s="1"/>
  <c r="M4317" i="34"/>
  <c r="J4317" i="34" s="1"/>
  <c r="M4318" i="34"/>
  <c r="M4319" i="34"/>
  <c r="M4320" i="34"/>
  <c r="J4320" i="34" s="1"/>
  <c r="M4321" i="34"/>
  <c r="J4321" i="34" s="1"/>
  <c r="M4322" i="34"/>
  <c r="M4323" i="34"/>
  <c r="M4324" i="34"/>
  <c r="J4324" i="34" s="1"/>
  <c r="M4325" i="34"/>
  <c r="J4325" i="34" s="1"/>
  <c r="M4326" i="34"/>
  <c r="M4327" i="34"/>
  <c r="M4328" i="34"/>
  <c r="J4328" i="34" s="1"/>
  <c r="M4329" i="34"/>
  <c r="J4329" i="34" s="1"/>
  <c r="M4330" i="34"/>
  <c r="M4331" i="34"/>
  <c r="M4332" i="34"/>
  <c r="J4332" i="34" s="1"/>
  <c r="M4333" i="34"/>
  <c r="J4333" i="34" s="1"/>
  <c r="M4334" i="34"/>
  <c r="M4335" i="34"/>
  <c r="M4336" i="34"/>
  <c r="J4336" i="34" s="1"/>
  <c r="M4337" i="34"/>
  <c r="J4337" i="34" s="1"/>
  <c r="M4338" i="34"/>
  <c r="M4339" i="34"/>
  <c r="M4340" i="34"/>
  <c r="J4340" i="34" s="1"/>
  <c r="M4341" i="34"/>
  <c r="J4341" i="34" s="1"/>
  <c r="M4342" i="34"/>
  <c r="M4343" i="34"/>
  <c r="M4344" i="34"/>
  <c r="J4344" i="34" s="1"/>
  <c r="M4345" i="34"/>
  <c r="J4345" i="34" s="1"/>
  <c r="M4346" i="34"/>
  <c r="M4347" i="34"/>
  <c r="M4348" i="34"/>
  <c r="J4348" i="34" s="1"/>
  <c r="M4349" i="34"/>
  <c r="J4349" i="34" s="1"/>
  <c r="M4350" i="34"/>
  <c r="M4351" i="34"/>
  <c r="M4352" i="34"/>
  <c r="J4352" i="34" s="1"/>
  <c r="M4353" i="34"/>
  <c r="J4353" i="34" s="1"/>
  <c r="M4354" i="34"/>
  <c r="M4355" i="34"/>
  <c r="M4356" i="34"/>
  <c r="J4356" i="34" s="1"/>
  <c r="M4357" i="34"/>
  <c r="J4357" i="34" s="1"/>
  <c r="M4358" i="34"/>
  <c r="M4359" i="34"/>
  <c r="M4360" i="34"/>
  <c r="J4360" i="34" s="1"/>
  <c r="M4361" i="34"/>
  <c r="J4361" i="34" s="1"/>
  <c r="M4362" i="34"/>
  <c r="M4363" i="34"/>
  <c r="M4364" i="34"/>
  <c r="J4364" i="34" s="1"/>
  <c r="M4365" i="34"/>
  <c r="J4365" i="34" s="1"/>
  <c r="M4366" i="34"/>
  <c r="M4367" i="34"/>
  <c r="M4368" i="34"/>
  <c r="M4369" i="34"/>
  <c r="J4369" i="34" s="1"/>
  <c r="M4370" i="34"/>
  <c r="M4371" i="34"/>
  <c r="M4372" i="34"/>
  <c r="J4372" i="34" s="1"/>
  <c r="M4373" i="34"/>
  <c r="J4373" i="34" s="1"/>
  <c r="M4374" i="34"/>
  <c r="M4375" i="34"/>
  <c r="M4376" i="34"/>
  <c r="J4376" i="34" s="1"/>
  <c r="M4377" i="34"/>
  <c r="J4377" i="34" s="1"/>
  <c r="M4378" i="34"/>
  <c r="M4379" i="34"/>
  <c r="M4380" i="34"/>
  <c r="J4380" i="34" s="1"/>
  <c r="M4381" i="34"/>
  <c r="J4381" i="34" s="1"/>
  <c r="M4382" i="34"/>
  <c r="M4383" i="34"/>
  <c r="M4384" i="34"/>
  <c r="J4384" i="34" s="1"/>
  <c r="M4385" i="34"/>
  <c r="J4385" i="34" s="1"/>
  <c r="M4386" i="34"/>
  <c r="M4387" i="34"/>
  <c r="M4388" i="34"/>
  <c r="J4388" i="34" s="1"/>
  <c r="M4389" i="34"/>
  <c r="J4389" i="34" s="1"/>
  <c r="M4390" i="34"/>
  <c r="M4391" i="34"/>
  <c r="M4392" i="34"/>
  <c r="J4392" i="34" s="1"/>
  <c r="M4393" i="34"/>
  <c r="J4393" i="34" s="1"/>
  <c r="M4394" i="34"/>
  <c r="M4395" i="34"/>
  <c r="M4396" i="34"/>
  <c r="J4396" i="34" s="1"/>
  <c r="M4397" i="34"/>
  <c r="J4397" i="34" s="1"/>
  <c r="M4398" i="34"/>
  <c r="M4399" i="34"/>
  <c r="M4400" i="34"/>
  <c r="J4400" i="34" s="1"/>
  <c r="M4401" i="34"/>
  <c r="J4401" i="34" s="1"/>
  <c r="M4402" i="34"/>
  <c r="M4403" i="34"/>
  <c r="M4404" i="34"/>
  <c r="J4404" i="34" s="1"/>
  <c r="M4405" i="34"/>
  <c r="J4405" i="34" s="1"/>
  <c r="M4406" i="34"/>
  <c r="M4407" i="34"/>
  <c r="M4408" i="34"/>
  <c r="J4408" i="34" s="1"/>
  <c r="M4409" i="34"/>
  <c r="J4409" i="34" s="1"/>
  <c r="M4410" i="34"/>
  <c r="M4411" i="34"/>
  <c r="M4412" i="34"/>
  <c r="J4412" i="34" s="1"/>
  <c r="M4413" i="34"/>
  <c r="J4413" i="34" s="1"/>
  <c r="M4414" i="34"/>
  <c r="M4415" i="34"/>
  <c r="M4416" i="34"/>
  <c r="J4416" i="34" s="1"/>
  <c r="M4417" i="34"/>
  <c r="J4417" i="34" s="1"/>
  <c r="M4418" i="34"/>
  <c r="M4419" i="34"/>
  <c r="M4420" i="34"/>
  <c r="J4420" i="34" s="1"/>
  <c r="M4421" i="34"/>
  <c r="J4421" i="34" s="1"/>
  <c r="M4422" i="34"/>
  <c r="M4423" i="34"/>
  <c r="M4424" i="34"/>
  <c r="J4424" i="34" s="1"/>
  <c r="M4425" i="34"/>
  <c r="J4425" i="34" s="1"/>
  <c r="M4426" i="34"/>
  <c r="M4427" i="34"/>
  <c r="M4428" i="34"/>
  <c r="J4428" i="34" s="1"/>
  <c r="M4429" i="34"/>
  <c r="J4429" i="34" s="1"/>
  <c r="M4430" i="34"/>
  <c r="M4431" i="34"/>
  <c r="M4432" i="34"/>
  <c r="J4432" i="34" s="1"/>
  <c r="M4433" i="34"/>
  <c r="J4433" i="34" s="1"/>
  <c r="M4434" i="34"/>
  <c r="M4435" i="34"/>
  <c r="M4436" i="34"/>
  <c r="J4436" i="34" s="1"/>
  <c r="M4437" i="34"/>
  <c r="J4437" i="34" s="1"/>
  <c r="M4438" i="34"/>
  <c r="M4439" i="34"/>
  <c r="M4440" i="34"/>
  <c r="J4440" i="34" s="1"/>
  <c r="M4441" i="34"/>
  <c r="J4441" i="34" s="1"/>
  <c r="M4442" i="34"/>
  <c r="M4443" i="34"/>
  <c r="M4444" i="34"/>
  <c r="J4444" i="34" s="1"/>
  <c r="M4445" i="34"/>
  <c r="J4445" i="34" s="1"/>
  <c r="M4446" i="34"/>
  <c r="M4447" i="34"/>
  <c r="M4448" i="34"/>
  <c r="J4448" i="34" s="1"/>
  <c r="M4449" i="34"/>
  <c r="J4449" i="34" s="1"/>
  <c r="M4450" i="34"/>
  <c r="M4451" i="34"/>
  <c r="M4452" i="34"/>
  <c r="J4452" i="34" s="1"/>
  <c r="M4453" i="34"/>
  <c r="J4453" i="34" s="1"/>
  <c r="M4454" i="34"/>
  <c r="M4455" i="34"/>
  <c r="M4456" i="34"/>
  <c r="J4456" i="34" s="1"/>
  <c r="M4457" i="34"/>
  <c r="J4457" i="34" s="1"/>
  <c r="M4458" i="34"/>
  <c r="M4459" i="34"/>
  <c r="M4460" i="34"/>
  <c r="J4460" i="34" s="1"/>
  <c r="M4461" i="34"/>
  <c r="J4461" i="34" s="1"/>
  <c r="M4462" i="34"/>
  <c r="M4463" i="34"/>
  <c r="M4464" i="34"/>
  <c r="J4464" i="34" s="1"/>
  <c r="M4465" i="34"/>
  <c r="J4465" i="34" s="1"/>
  <c r="M4466" i="34"/>
  <c r="M4467" i="34"/>
  <c r="M4468" i="34"/>
  <c r="J4468" i="34" s="1"/>
  <c r="M4469" i="34"/>
  <c r="J4469" i="34" s="1"/>
  <c r="M4470" i="34"/>
  <c r="M4471" i="34"/>
  <c r="M4472" i="34"/>
  <c r="J4472" i="34" s="1"/>
  <c r="M4473" i="34"/>
  <c r="J4473" i="34" s="1"/>
  <c r="M4474" i="34"/>
  <c r="M4475" i="34"/>
  <c r="M4476" i="34"/>
  <c r="J4476" i="34" s="1"/>
  <c r="M4477" i="34"/>
  <c r="J4477" i="34" s="1"/>
  <c r="M4478" i="34"/>
  <c r="M4479" i="34"/>
  <c r="M4480" i="34"/>
  <c r="J4480" i="34" s="1"/>
  <c r="M4481" i="34"/>
  <c r="J4481" i="34" s="1"/>
  <c r="M4482" i="34"/>
  <c r="M4483" i="34"/>
  <c r="M4484" i="34"/>
  <c r="J4484" i="34" s="1"/>
  <c r="M4485" i="34"/>
  <c r="J4485" i="34" s="1"/>
  <c r="M4486" i="34"/>
  <c r="M4487" i="34"/>
  <c r="M4488" i="34"/>
  <c r="J4488" i="34" s="1"/>
  <c r="M4489" i="34"/>
  <c r="J4489" i="34" s="1"/>
  <c r="M4490" i="34"/>
  <c r="M4491" i="34"/>
  <c r="M4492" i="34"/>
  <c r="J4492" i="34" s="1"/>
  <c r="M4493" i="34"/>
  <c r="J4493" i="34" s="1"/>
  <c r="M4494" i="34"/>
  <c r="M4495" i="34"/>
  <c r="M4496" i="34"/>
  <c r="J4496" i="34" s="1"/>
  <c r="M4497" i="34"/>
  <c r="J4497" i="34" s="1"/>
  <c r="M4498" i="34"/>
  <c r="M4499" i="34"/>
  <c r="M4500" i="34"/>
  <c r="J4500" i="34" s="1"/>
  <c r="M4501" i="34"/>
  <c r="J4501" i="34" s="1"/>
  <c r="M4502" i="34"/>
  <c r="M4503" i="34"/>
  <c r="M4504" i="34"/>
  <c r="J4504" i="34" s="1"/>
  <c r="M4505" i="34"/>
  <c r="J4505" i="34" s="1"/>
  <c r="M4506" i="34"/>
  <c r="M4507" i="34"/>
  <c r="M4508" i="34"/>
  <c r="J4508" i="34" s="1"/>
  <c r="M4509" i="34"/>
  <c r="J4509" i="34" s="1"/>
  <c r="M4510" i="34"/>
  <c r="M4511" i="34"/>
  <c r="M4512" i="34"/>
  <c r="J4512" i="34" s="1"/>
  <c r="M4513" i="34"/>
  <c r="J4513" i="34" s="1"/>
  <c r="M4514" i="34"/>
  <c r="M4515" i="34"/>
  <c r="M4516" i="34"/>
  <c r="J4516" i="34" s="1"/>
  <c r="M4517" i="34"/>
  <c r="J4517" i="34" s="1"/>
  <c r="M4518" i="34"/>
  <c r="M4519" i="34"/>
  <c r="M4520" i="34"/>
  <c r="J4520" i="34" s="1"/>
  <c r="M4521" i="34"/>
  <c r="J4521" i="34" s="1"/>
  <c r="M4522" i="34"/>
  <c r="M4523" i="34"/>
  <c r="M4524" i="34"/>
  <c r="J4524" i="34" s="1"/>
  <c r="M4525" i="34"/>
  <c r="J4525" i="34" s="1"/>
  <c r="M4526" i="34"/>
  <c r="M4527" i="34"/>
  <c r="M4528" i="34"/>
  <c r="J4528" i="34" s="1"/>
  <c r="M4529" i="34"/>
  <c r="J4529" i="34" s="1"/>
  <c r="M4530" i="34"/>
  <c r="M4531" i="34"/>
  <c r="M4532" i="34"/>
  <c r="J4532" i="34" s="1"/>
  <c r="M4533" i="34"/>
  <c r="J4533" i="34" s="1"/>
  <c r="M4534" i="34"/>
  <c r="M4535" i="34"/>
  <c r="M4536" i="34"/>
  <c r="J4536" i="34" s="1"/>
  <c r="M4537" i="34"/>
  <c r="J4537" i="34" s="1"/>
  <c r="M4538" i="34"/>
  <c r="M4539" i="34"/>
  <c r="M4540" i="34"/>
  <c r="J4540" i="34" s="1"/>
  <c r="M4541" i="34"/>
  <c r="J4541" i="34" s="1"/>
  <c r="M4542" i="34"/>
  <c r="M4543" i="34"/>
  <c r="M4544" i="34"/>
  <c r="J4544" i="34" s="1"/>
  <c r="M4545" i="34"/>
  <c r="J4545" i="34" s="1"/>
  <c r="M4546" i="34"/>
  <c r="M4547" i="34"/>
  <c r="M4548" i="34"/>
  <c r="J4548" i="34" s="1"/>
  <c r="M4549" i="34"/>
  <c r="J4549" i="34" s="1"/>
  <c r="M4550" i="34"/>
  <c r="M4551" i="34"/>
  <c r="M4552" i="34"/>
  <c r="J4552" i="34" s="1"/>
  <c r="M4553" i="34"/>
  <c r="J4553" i="34" s="1"/>
  <c r="M4554" i="34"/>
  <c r="M4555" i="34"/>
  <c r="M4556" i="34"/>
  <c r="J4556" i="34" s="1"/>
  <c r="M4557" i="34"/>
  <c r="J4557" i="34" s="1"/>
  <c r="M4558" i="34"/>
  <c r="M4559" i="34"/>
  <c r="M4560" i="34"/>
  <c r="J4560" i="34" s="1"/>
  <c r="M4561" i="34"/>
  <c r="J4561" i="34" s="1"/>
  <c r="M4562" i="34"/>
  <c r="M4563" i="34"/>
  <c r="M4564" i="34"/>
  <c r="J4564" i="34" s="1"/>
  <c r="M4565" i="34"/>
  <c r="J4565" i="34" s="1"/>
  <c r="M4566" i="34"/>
  <c r="M4567" i="34"/>
  <c r="M4568" i="34"/>
  <c r="J4568" i="34" s="1"/>
  <c r="M4569" i="34"/>
  <c r="J4569" i="34" s="1"/>
  <c r="M4570" i="34"/>
  <c r="M4571" i="34"/>
  <c r="M4572" i="34"/>
  <c r="J4572" i="34" s="1"/>
  <c r="M4573" i="34"/>
  <c r="J4573" i="34" s="1"/>
  <c r="M4574" i="34"/>
  <c r="M4575" i="34"/>
  <c r="M4576" i="34"/>
  <c r="J4576" i="34" s="1"/>
  <c r="M4577" i="34"/>
  <c r="J4577" i="34" s="1"/>
  <c r="M4578" i="34"/>
  <c r="M4579" i="34"/>
  <c r="M4580" i="34"/>
  <c r="J4580" i="34" s="1"/>
  <c r="M4581" i="34"/>
  <c r="J4581" i="34" s="1"/>
  <c r="M4582" i="34"/>
  <c r="M4583" i="34"/>
  <c r="M4584" i="34"/>
  <c r="J4584" i="34" s="1"/>
  <c r="M4585" i="34"/>
  <c r="J4585" i="34" s="1"/>
  <c r="M4586" i="34"/>
  <c r="M4587" i="34"/>
  <c r="M4588" i="34"/>
  <c r="J4588" i="34" s="1"/>
  <c r="M4589" i="34"/>
  <c r="J4589" i="34" s="1"/>
  <c r="M4590" i="34"/>
  <c r="M4591" i="34"/>
  <c r="M4592" i="34"/>
  <c r="J4592" i="34" s="1"/>
  <c r="M4593" i="34"/>
  <c r="J4593" i="34" s="1"/>
  <c r="M4594" i="34"/>
  <c r="M4595" i="34"/>
  <c r="M4596" i="34"/>
  <c r="J4596" i="34" s="1"/>
  <c r="M4597" i="34"/>
  <c r="J4597" i="34" s="1"/>
  <c r="M4598" i="34"/>
  <c r="M4599" i="34"/>
  <c r="M4600" i="34"/>
  <c r="J4600" i="34" s="1"/>
  <c r="M4601" i="34"/>
  <c r="J4601" i="34" s="1"/>
  <c r="M4602" i="34"/>
  <c r="M4603" i="34"/>
  <c r="M4604" i="34"/>
  <c r="J4604" i="34" s="1"/>
  <c r="M4605" i="34"/>
  <c r="J4605" i="34" s="1"/>
  <c r="M4606" i="34"/>
  <c r="M4607" i="34"/>
  <c r="M4608" i="34"/>
  <c r="J4608" i="34" s="1"/>
  <c r="M4609" i="34"/>
  <c r="J4609" i="34" s="1"/>
  <c r="M4610" i="34"/>
  <c r="M4611" i="34"/>
  <c r="M4612" i="34"/>
  <c r="J4612" i="34" s="1"/>
  <c r="M4613" i="34"/>
  <c r="J4613" i="34" s="1"/>
  <c r="M4614" i="34"/>
  <c r="M4615" i="34"/>
  <c r="M4616" i="34"/>
  <c r="J4616" i="34" s="1"/>
  <c r="M4617" i="34"/>
  <c r="J4617" i="34" s="1"/>
  <c r="M4618" i="34"/>
  <c r="M4619" i="34"/>
  <c r="M4620" i="34"/>
  <c r="J4620" i="34" s="1"/>
  <c r="M4621" i="34"/>
  <c r="J4621" i="34" s="1"/>
  <c r="M4622" i="34"/>
  <c r="M4623" i="34"/>
  <c r="M4624" i="34"/>
  <c r="J4624" i="34" s="1"/>
  <c r="M4625" i="34"/>
  <c r="J4625" i="34" s="1"/>
  <c r="M4626" i="34"/>
  <c r="M4627" i="34"/>
  <c r="M4628" i="34"/>
  <c r="J4628" i="34" s="1"/>
  <c r="M4629" i="34"/>
  <c r="J4629" i="34" s="1"/>
  <c r="M4630" i="34"/>
  <c r="M4631" i="34"/>
  <c r="M4632" i="34"/>
  <c r="J4632" i="34" s="1"/>
  <c r="M4633" i="34"/>
  <c r="J4633" i="34" s="1"/>
  <c r="M4634" i="34"/>
  <c r="M4635" i="34"/>
  <c r="M4636" i="34"/>
  <c r="J4636" i="34" s="1"/>
  <c r="M4637" i="34"/>
  <c r="J4637" i="34" s="1"/>
  <c r="M4638" i="34"/>
  <c r="M4639" i="34"/>
  <c r="M4640" i="34"/>
  <c r="J4640" i="34" s="1"/>
  <c r="M4641" i="34"/>
  <c r="J4641" i="34" s="1"/>
  <c r="M4642" i="34"/>
  <c r="M4643" i="34"/>
  <c r="M4644" i="34"/>
  <c r="J4644" i="34" s="1"/>
  <c r="M4645" i="34"/>
  <c r="J4645" i="34" s="1"/>
  <c r="M4646" i="34"/>
  <c r="M4647" i="34"/>
  <c r="M4648" i="34"/>
  <c r="J4648" i="34" s="1"/>
  <c r="M4649" i="34"/>
  <c r="J4649" i="34" s="1"/>
  <c r="M4650" i="34"/>
  <c r="M4651" i="34"/>
  <c r="M4652" i="34"/>
  <c r="J4652" i="34" s="1"/>
  <c r="M4653" i="34"/>
  <c r="J4653" i="34" s="1"/>
  <c r="M4654" i="34"/>
  <c r="M4655" i="34"/>
  <c r="M4656" i="34"/>
  <c r="J4656" i="34" s="1"/>
  <c r="M4657" i="34"/>
  <c r="J4657" i="34" s="1"/>
  <c r="M4658" i="34"/>
  <c r="M4659" i="34"/>
  <c r="M4660" i="34"/>
  <c r="J4660" i="34" s="1"/>
  <c r="M4661" i="34"/>
  <c r="J4661" i="34" s="1"/>
  <c r="M4662" i="34"/>
  <c r="M4663" i="34"/>
  <c r="M4664" i="34"/>
  <c r="J4664" i="34" s="1"/>
  <c r="M4665" i="34"/>
  <c r="J4665" i="34" s="1"/>
  <c r="M4666" i="34"/>
  <c r="M4667" i="34"/>
  <c r="M4668" i="34"/>
  <c r="J4668" i="34" s="1"/>
  <c r="M4669" i="34"/>
  <c r="J4669" i="34" s="1"/>
  <c r="M4670" i="34"/>
  <c r="M4671" i="34"/>
  <c r="M4672" i="34"/>
  <c r="J4672" i="34" s="1"/>
  <c r="M4673" i="34"/>
  <c r="J4673" i="34" s="1"/>
  <c r="M4674" i="34"/>
  <c r="M4675" i="34"/>
  <c r="M4676" i="34"/>
  <c r="J4676" i="34" s="1"/>
  <c r="M4677" i="34"/>
  <c r="J4677" i="34" s="1"/>
  <c r="M4678" i="34"/>
  <c r="M4679" i="34"/>
  <c r="M4680" i="34"/>
  <c r="J4680" i="34" s="1"/>
  <c r="M4681" i="34"/>
  <c r="J4681" i="34" s="1"/>
  <c r="M4682" i="34"/>
  <c r="M4683" i="34"/>
  <c r="M4684" i="34"/>
  <c r="J4684" i="34" s="1"/>
  <c r="M4685" i="34"/>
  <c r="J4685" i="34" s="1"/>
  <c r="M4686" i="34"/>
  <c r="M4687" i="34"/>
  <c r="M4688" i="34"/>
  <c r="J4688" i="34" s="1"/>
  <c r="M4689" i="34"/>
  <c r="J4689" i="34" s="1"/>
  <c r="M4690" i="34"/>
  <c r="M4691" i="34"/>
  <c r="M4692" i="34"/>
  <c r="J4692" i="34" s="1"/>
  <c r="M4693" i="34"/>
  <c r="J4693" i="34" s="1"/>
  <c r="M4694" i="34"/>
  <c r="M4695" i="34"/>
  <c r="M4696" i="34"/>
  <c r="J4696" i="34" s="1"/>
  <c r="M4697" i="34"/>
  <c r="J4697" i="34" s="1"/>
  <c r="M4698" i="34"/>
  <c r="M4699" i="34"/>
  <c r="M4700" i="34"/>
  <c r="J4700" i="34" s="1"/>
  <c r="M4701" i="34"/>
  <c r="J4701" i="34" s="1"/>
  <c r="M4702" i="34"/>
  <c r="M4703" i="34"/>
  <c r="M4704" i="34"/>
  <c r="J4704" i="34" s="1"/>
  <c r="M4705" i="34"/>
  <c r="J4705" i="34" s="1"/>
  <c r="M4706" i="34"/>
  <c r="M4707" i="34"/>
  <c r="M4708" i="34"/>
  <c r="J4708" i="34" s="1"/>
  <c r="M4709" i="34"/>
  <c r="J4709" i="34" s="1"/>
  <c r="M4710" i="34"/>
  <c r="M4711" i="34"/>
  <c r="M4712" i="34"/>
  <c r="J4712" i="34" s="1"/>
  <c r="M4713" i="34"/>
  <c r="J4713" i="34" s="1"/>
  <c r="M4714" i="34"/>
  <c r="M4715" i="34"/>
  <c r="M4716" i="34"/>
  <c r="J4716" i="34" s="1"/>
  <c r="M4717" i="34"/>
  <c r="J4717" i="34" s="1"/>
  <c r="M4718" i="34"/>
  <c r="M4719" i="34"/>
  <c r="M4720" i="34"/>
  <c r="J4720" i="34" s="1"/>
  <c r="M4721" i="34"/>
  <c r="J4721" i="34" s="1"/>
  <c r="M4722" i="34"/>
  <c r="M4723" i="34"/>
  <c r="M4724" i="34"/>
  <c r="J4724" i="34" s="1"/>
  <c r="M4725" i="34"/>
  <c r="J4725" i="34" s="1"/>
  <c r="M4726" i="34"/>
  <c r="M4727" i="34"/>
  <c r="M4728" i="34"/>
  <c r="J4728" i="34" s="1"/>
  <c r="M4729" i="34"/>
  <c r="J4729" i="34" s="1"/>
  <c r="M4730" i="34"/>
  <c r="M4731" i="34"/>
  <c r="M4732" i="34"/>
  <c r="J4732" i="34" s="1"/>
  <c r="M4733" i="34"/>
  <c r="J4733" i="34" s="1"/>
  <c r="M4734" i="34"/>
  <c r="M4735" i="34"/>
  <c r="M4736" i="34"/>
  <c r="J4736" i="34" s="1"/>
  <c r="M4737" i="34"/>
  <c r="J4737" i="34" s="1"/>
  <c r="M4738" i="34"/>
  <c r="M4739" i="34"/>
  <c r="M4740" i="34"/>
  <c r="J4740" i="34" s="1"/>
  <c r="M4741" i="34"/>
  <c r="J4741" i="34" s="1"/>
  <c r="M4742" i="34"/>
  <c r="M4743" i="34"/>
  <c r="M4744" i="34"/>
  <c r="J4744" i="34" s="1"/>
  <c r="M4745" i="34"/>
  <c r="J4745" i="34" s="1"/>
  <c r="M4746" i="34"/>
  <c r="M4747" i="34"/>
  <c r="M4748" i="34"/>
  <c r="J4748" i="34" s="1"/>
  <c r="M4749" i="34"/>
  <c r="J4749" i="34" s="1"/>
  <c r="M4750" i="34"/>
  <c r="M4751" i="34"/>
  <c r="M4752" i="34"/>
  <c r="J4752" i="34" s="1"/>
  <c r="M4753" i="34"/>
  <c r="J4753" i="34" s="1"/>
  <c r="M4754" i="34"/>
  <c r="M4755" i="34"/>
  <c r="M4756" i="34"/>
  <c r="J4756" i="34" s="1"/>
  <c r="M4757" i="34"/>
  <c r="J4757" i="34" s="1"/>
  <c r="M4758" i="34"/>
  <c r="M4759" i="34"/>
  <c r="M4760" i="34"/>
  <c r="J4760" i="34" s="1"/>
  <c r="M4761" i="34"/>
  <c r="J4761" i="34" s="1"/>
  <c r="M4762" i="34"/>
  <c r="M4763" i="34"/>
  <c r="M4764" i="34"/>
  <c r="J4764" i="34" s="1"/>
  <c r="M4765" i="34"/>
  <c r="J4765" i="34" s="1"/>
  <c r="M4766" i="34"/>
  <c r="M4767" i="34"/>
  <c r="M4768" i="34"/>
  <c r="J4768" i="34" s="1"/>
  <c r="M4769" i="34"/>
  <c r="J4769" i="34" s="1"/>
  <c r="M4770" i="34"/>
  <c r="M4771" i="34"/>
  <c r="M4772" i="34"/>
  <c r="J4772" i="34" s="1"/>
  <c r="M4773" i="34"/>
  <c r="J4773" i="34" s="1"/>
  <c r="M4774" i="34"/>
  <c r="M4775" i="34"/>
  <c r="M4776" i="34"/>
  <c r="J4776" i="34" s="1"/>
  <c r="M4777" i="34"/>
  <c r="J4777" i="34" s="1"/>
  <c r="M4778" i="34"/>
  <c r="M4779" i="34"/>
  <c r="M4780" i="34"/>
  <c r="J4780" i="34" s="1"/>
  <c r="M4781" i="34"/>
  <c r="J4781" i="34" s="1"/>
  <c r="M4782" i="34"/>
  <c r="M4783" i="34"/>
  <c r="M4784" i="34"/>
  <c r="J4784" i="34" s="1"/>
  <c r="M4785" i="34"/>
  <c r="J4785" i="34" s="1"/>
  <c r="M4786" i="34"/>
  <c r="M4787" i="34"/>
  <c r="M4788" i="34"/>
  <c r="J4788" i="34" s="1"/>
  <c r="M4789" i="34"/>
  <c r="J4789" i="34" s="1"/>
  <c r="M4790" i="34"/>
  <c r="M4791" i="34"/>
  <c r="M4792" i="34"/>
  <c r="M4793" i="34"/>
  <c r="J4793" i="34" s="1"/>
  <c r="M4794" i="34"/>
  <c r="M4795" i="34"/>
  <c r="M4796" i="34"/>
  <c r="J4796" i="34" s="1"/>
  <c r="M4797" i="34"/>
  <c r="J4797" i="34" s="1"/>
  <c r="M4798" i="34"/>
  <c r="M4799" i="34"/>
  <c r="M4800" i="34"/>
  <c r="J4800" i="34" s="1"/>
  <c r="M4801" i="34"/>
  <c r="J4801" i="34" s="1"/>
  <c r="M4802" i="34"/>
  <c r="M4803" i="34"/>
  <c r="M4804" i="34"/>
  <c r="J4804" i="34" s="1"/>
  <c r="M4805" i="34"/>
  <c r="J4805" i="34" s="1"/>
  <c r="M4806" i="34"/>
  <c r="M4807" i="34"/>
  <c r="M4808" i="34"/>
  <c r="J4808" i="34" s="1"/>
  <c r="M4809" i="34"/>
  <c r="J4809" i="34" s="1"/>
  <c r="M4810" i="34"/>
  <c r="M4811" i="34"/>
  <c r="M4812" i="34"/>
  <c r="J4812" i="34" s="1"/>
  <c r="M4813" i="34"/>
  <c r="J4813" i="34" s="1"/>
  <c r="M4814" i="34"/>
  <c r="M4815" i="34"/>
  <c r="M4816" i="34"/>
  <c r="J4816" i="34" s="1"/>
  <c r="M4817" i="34"/>
  <c r="J4817" i="34" s="1"/>
  <c r="M4818" i="34"/>
  <c r="M4819" i="34"/>
  <c r="M4820" i="34"/>
  <c r="J4820" i="34" s="1"/>
  <c r="M4821" i="34"/>
  <c r="J4821" i="34" s="1"/>
  <c r="M4822" i="34"/>
  <c r="M4823" i="34"/>
  <c r="M4824" i="34"/>
  <c r="J4824" i="34" s="1"/>
  <c r="M4825" i="34"/>
  <c r="J4825" i="34" s="1"/>
  <c r="M4826" i="34"/>
  <c r="M4827" i="34"/>
  <c r="M4828" i="34"/>
  <c r="J4828" i="34" s="1"/>
  <c r="M4829" i="34"/>
  <c r="J4829" i="34" s="1"/>
  <c r="M4830" i="34"/>
  <c r="M4831" i="34"/>
  <c r="M4832" i="34"/>
  <c r="J4832" i="34" s="1"/>
  <c r="M4833" i="34"/>
  <c r="J4833" i="34" s="1"/>
  <c r="M4834" i="34"/>
  <c r="M4835" i="34"/>
  <c r="M4836" i="34"/>
  <c r="J4836" i="34" s="1"/>
  <c r="M4837" i="34"/>
  <c r="J4837" i="34" s="1"/>
  <c r="M4838" i="34"/>
  <c r="M4839" i="34"/>
  <c r="M4840" i="34"/>
  <c r="J4840" i="34" s="1"/>
  <c r="M4841" i="34"/>
  <c r="J4841" i="34" s="1"/>
  <c r="M4842" i="34"/>
  <c r="M4843" i="34"/>
  <c r="M4844" i="34"/>
  <c r="J4844" i="34" s="1"/>
  <c r="M4845" i="34"/>
  <c r="J4845" i="34" s="1"/>
  <c r="M4846" i="34"/>
  <c r="M4847" i="34"/>
  <c r="M4848" i="34"/>
  <c r="J4848" i="34" s="1"/>
  <c r="M4849" i="34"/>
  <c r="J4849" i="34" s="1"/>
  <c r="M4850" i="34"/>
  <c r="M4851" i="34"/>
  <c r="M4852" i="34"/>
  <c r="J4852" i="34" s="1"/>
  <c r="M4853" i="34"/>
  <c r="J4853" i="34" s="1"/>
  <c r="M4854" i="34"/>
  <c r="M4855" i="34"/>
  <c r="M4856" i="34"/>
  <c r="J4856" i="34" s="1"/>
  <c r="M4857" i="34"/>
  <c r="J4857" i="34" s="1"/>
  <c r="M4858" i="34"/>
  <c r="M4859" i="34"/>
  <c r="M4860" i="34"/>
  <c r="J4860" i="34" s="1"/>
  <c r="M4861" i="34"/>
  <c r="J4861" i="34" s="1"/>
  <c r="M4862" i="34"/>
  <c r="M4863" i="34"/>
  <c r="M4864" i="34"/>
  <c r="J4864" i="34" s="1"/>
  <c r="M4865" i="34"/>
  <c r="J4865" i="34" s="1"/>
  <c r="M4866" i="34"/>
  <c r="M4867" i="34"/>
  <c r="M4868" i="34"/>
  <c r="M4869" i="34"/>
  <c r="J4869" i="34" s="1"/>
  <c r="M4870" i="34"/>
  <c r="M4871" i="34"/>
  <c r="M4872" i="34"/>
  <c r="J4872" i="34" s="1"/>
  <c r="M4873" i="34"/>
  <c r="J4873" i="34" s="1"/>
  <c r="M4874" i="34"/>
  <c r="M4875" i="34"/>
  <c r="M4876" i="34"/>
  <c r="J4876" i="34" s="1"/>
  <c r="M4877" i="34"/>
  <c r="J4877" i="34" s="1"/>
  <c r="M4878" i="34"/>
  <c r="M4879" i="34"/>
  <c r="M4880" i="34"/>
  <c r="J4880" i="34" s="1"/>
  <c r="M4881" i="34"/>
  <c r="J4881" i="34" s="1"/>
  <c r="M4882" i="34"/>
  <c r="M4883" i="34"/>
  <c r="M4884" i="34"/>
  <c r="J4884" i="34" s="1"/>
  <c r="M4885" i="34"/>
  <c r="J4885" i="34" s="1"/>
  <c r="M4886" i="34"/>
  <c r="M4887" i="34"/>
  <c r="M4888" i="34"/>
  <c r="J4888" i="34" s="1"/>
  <c r="M4889" i="34"/>
  <c r="J4889" i="34" s="1"/>
  <c r="M4890" i="34"/>
  <c r="M4891" i="34"/>
  <c r="M4892" i="34"/>
  <c r="J4892" i="34" s="1"/>
  <c r="M4893" i="34"/>
  <c r="J4893" i="34" s="1"/>
  <c r="M4894" i="34"/>
  <c r="M4895" i="34"/>
  <c r="M4896" i="34"/>
  <c r="J4896" i="34" s="1"/>
  <c r="M4897" i="34"/>
  <c r="J4897" i="34" s="1"/>
  <c r="M4898" i="34"/>
  <c r="M4899" i="34"/>
  <c r="M4900" i="34"/>
  <c r="J4900" i="34" s="1"/>
  <c r="M4901" i="34"/>
  <c r="J4901" i="34" s="1"/>
  <c r="M4902" i="34"/>
  <c r="M4903" i="34"/>
  <c r="M4904" i="34"/>
  <c r="J4904" i="34" s="1"/>
  <c r="M4905" i="34"/>
  <c r="J4905" i="34" s="1"/>
  <c r="M4906" i="34"/>
  <c r="M4907" i="34"/>
  <c r="M4908" i="34"/>
  <c r="J4908" i="34" s="1"/>
  <c r="M4909" i="34"/>
  <c r="J4909" i="34" s="1"/>
  <c r="M4910" i="34"/>
  <c r="M4911" i="34"/>
  <c r="M4912" i="34"/>
  <c r="J4912" i="34" s="1"/>
  <c r="M4913" i="34"/>
  <c r="J4913" i="34" s="1"/>
  <c r="M4914" i="34"/>
  <c r="M4915" i="34"/>
  <c r="M4916" i="34"/>
  <c r="J4916" i="34" s="1"/>
  <c r="M4917" i="34"/>
  <c r="J4917" i="34" s="1"/>
  <c r="M4918" i="34"/>
  <c r="M4919" i="34"/>
  <c r="M4920" i="34"/>
  <c r="J4920" i="34" s="1"/>
  <c r="M4921" i="34"/>
  <c r="J4921" i="34" s="1"/>
  <c r="M4922" i="34"/>
  <c r="M4923" i="34"/>
  <c r="M4924" i="34"/>
  <c r="J4924" i="34" s="1"/>
  <c r="M4925" i="34"/>
  <c r="J4925" i="34" s="1"/>
  <c r="M4926" i="34"/>
  <c r="M4927" i="34"/>
  <c r="M4928" i="34"/>
  <c r="J4928" i="34" s="1"/>
  <c r="M4929" i="34"/>
  <c r="J4929" i="34" s="1"/>
  <c r="M4930" i="34"/>
  <c r="M4931" i="34"/>
  <c r="M4932" i="34"/>
  <c r="J4932" i="34" s="1"/>
  <c r="M4933" i="34"/>
  <c r="J4933" i="34" s="1"/>
  <c r="M4934" i="34"/>
  <c r="M4935" i="34"/>
  <c r="M4936" i="34"/>
  <c r="J4936" i="34" s="1"/>
  <c r="M4937" i="34"/>
  <c r="J4937" i="34" s="1"/>
  <c r="M4938" i="34"/>
  <c r="M4939" i="34"/>
  <c r="M4940" i="34"/>
  <c r="J4940" i="34" s="1"/>
  <c r="M4941" i="34"/>
  <c r="J4941" i="34" s="1"/>
  <c r="M4942" i="34"/>
  <c r="M4943" i="34"/>
  <c r="M4944" i="34"/>
  <c r="J4944" i="34" s="1"/>
  <c r="M4945" i="34"/>
  <c r="J4945" i="34" s="1"/>
  <c r="M4946" i="34"/>
  <c r="M4947" i="34"/>
  <c r="M4948" i="34"/>
  <c r="J4948" i="34" s="1"/>
  <c r="M4949" i="34"/>
  <c r="J4949" i="34" s="1"/>
  <c r="M4950" i="34"/>
  <c r="M4951" i="34"/>
  <c r="M4952" i="34"/>
  <c r="J4952" i="34" s="1"/>
  <c r="M4953" i="34"/>
  <c r="J4953" i="34" s="1"/>
  <c r="M4954" i="34"/>
  <c r="M4955" i="34"/>
  <c r="M4956" i="34"/>
  <c r="J4956" i="34" s="1"/>
  <c r="M4957" i="34"/>
  <c r="J4957" i="34" s="1"/>
  <c r="M4958" i="34"/>
  <c r="M4959" i="34"/>
  <c r="M4960" i="34"/>
  <c r="J4960" i="34" s="1"/>
  <c r="M4961" i="34"/>
  <c r="J4961" i="34" s="1"/>
  <c r="M4962" i="34"/>
  <c r="M4963" i="34"/>
  <c r="M4964" i="34"/>
  <c r="J4964" i="34" s="1"/>
  <c r="M4965" i="34"/>
  <c r="J4965" i="34" s="1"/>
  <c r="M4966" i="34"/>
  <c r="M4967" i="34"/>
  <c r="M4968" i="34"/>
  <c r="J4968" i="34" s="1"/>
  <c r="M4969" i="34"/>
  <c r="J4969" i="34" s="1"/>
  <c r="M4970" i="34"/>
  <c r="M4971" i="34"/>
  <c r="M4972" i="34"/>
  <c r="J4972" i="34" s="1"/>
  <c r="M4973" i="34"/>
  <c r="J4973" i="34" s="1"/>
  <c r="M4974" i="34"/>
  <c r="M4975" i="34"/>
  <c r="M4976" i="34"/>
  <c r="J4976" i="34" s="1"/>
  <c r="M4977" i="34"/>
  <c r="J4977" i="34" s="1"/>
  <c r="M4978" i="34"/>
  <c r="M4979" i="34"/>
  <c r="M4980" i="34"/>
  <c r="J4980" i="34" s="1"/>
  <c r="M4981" i="34"/>
  <c r="J4981" i="34" s="1"/>
  <c r="M4982" i="34"/>
  <c r="M4983" i="34"/>
  <c r="M4984" i="34"/>
  <c r="J4984" i="34" s="1"/>
  <c r="M4985" i="34"/>
  <c r="J4985" i="34" s="1"/>
  <c r="M4986" i="34"/>
  <c r="M4987" i="34"/>
  <c r="M4988" i="34"/>
  <c r="J4988" i="34" s="1"/>
  <c r="M4989" i="34"/>
  <c r="J4989" i="34" s="1"/>
  <c r="M4990" i="34"/>
  <c r="M4991" i="34"/>
  <c r="M4992" i="34"/>
  <c r="J4992" i="34" s="1"/>
  <c r="M4993" i="34"/>
  <c r="J4993" i="34" s="1"/>
  <c r="M4994" i="34"/>
  <c r="M4995" i="34"/>
  <c r="M4996" i="34"/>
  <c r="J4996" i="34" s="1"/>
  <c r="M4997" i="34"/>
  <c r="J4997" i="34" s="1"/>
  <c r="M4998" i="34"/>
  <c r="M4999" i="34"/>
  <c r="M5000" i="34"/>
  <c r="J5000" i="34" s="1"/>
  <c r="M5001" i="34"/>
  <c r="J5001" i="34" s="1"/>
  <c r="M5002" i="34"/>
  <c r="M5003" i="34"/>
  <c r="M5004" i="34"/>
  <c r="J5004" i="34" s="1"/>
  <c r="M5005" i="34"/>
  <c r="J5005" i="34" s="1"/>
  <c r="M5006" i="34"/>
  <c r="M5007" i="34"/>
  <c r="M5008" i="34"/>
  <c r="J5008" i="34" s="1"/>
  <c r="M5009" i="34"/>
  <c r="J5009" i="34" s="1"/>
  <c r="M5010" i="34"/>
  <c r="M5011" i="34"/>
  <c r="M5012" i="34"/>
  <c r="J5012" i="34" s="1"/>
  <c r="M5013" i="34"/>
  <c r="J5013" i="34" s="1"/>
  <c r="M5014" i="34"/>
  <c r="M5015" i="34"/>
  <c r="M5016" i="34"/>
  <c r="J5016" i="34" s="1"/>
  <c r="M5017" i="34"/>
  <c r="J5017" i="34" s="1"/>
  <c r="M5018" i="34"/>
  <c r="M5019" i="34"/>
  <c r="M5020" i="34"/>
  <c r="J5020" i="34" s="1"/>
  <c r="M5021" i="34"/>
  <c r="J5021" i="34" s="1"/>
  <c r="M5022" i="34"/>
  <c r="M5023" i="34"/>
  <c r="M5024" i="34"/>
  <c r="J5024" i="34" s="1"/>
  <c r="M5025" i="34"/>
  <c r="J5025" i="34" s="1"/>
  <c r="M5026" i="34"/>
  <c r="M5027" i="34"/>
  <c r="M5028" i="34"/>
  <c r="J5028" i="34" s="1"/>
  <c r="M5029" i="34"/>
  <c r="J5029" i="34" s="1"/>
  <c r="M5030" i="34"/>
  <c r="M5031" i="34"/>
  <c r="M5032" i="34"/>
  <c r="J5032" i="34" s="1"/>
  <c r="M5033" i="34"/>
  <c r="J5033" i="34" s="1"/>
  <c r="M5034" i="34"/>
  <c r="M5035" i="34"/>
  <c r="M5036" i="34"/>
  <c r="J5036" i="34" s="1"/>
  <c r="M5037" i="34"/>
  <c r="J5037" i="34" s="1"/>
  <c r="M5038" i="34"/>
  <c r="M5039" i="34"/>
  <c r="M5040" i="34"/>
  <c r="M5041" i="34"/>
  <c r="J5041" i="34" s="1"/>
  <c r="M5042" i="34"/>
  <c r="M5043" i="34"/>
  <c r="M5044" i="34"/>
  <c r="J5044" i="34" s="1"/>
  <c r="M5045" i="34"/>
  <c r="J5045" i="34" s="1"/>
  <c r="M5046" i="34"/>
  <c r="M5047" i="34"/>
  <c r="M5048" i="34"/>
  <c r="J5048" i="34" s="1"/>
  <c r="M5049" i="34"/>
  <c r="J5049" i="34" s="1"/>
  <c r="M5050" i="34"/>
  <c r="M5051" i="34"/>
  <c r="M5052" i="34"/>
  <c r="J5052" i="34" s="1"/>
  <c r="M5053" i="34"/>
  <c r="J5053" i="34" s="1"/>
  <c r="M5054" i="34"/>
  <c r="M5055" i="34"/>
  <c r="M5056" i="34"/>
  <c r="J5056" i="34" s="1"/>
  <c r="M5057" i="34"/>
  <c r="J5057" i="34" s="1"/>
  <c r="M5058" i="34"/>
  <c r="M5059" i="34"/>
  <c r="M5060" i="34"/>
  <c r="J5060" i="34" s="1"/>
  <c r="M5061" i="34"/>
  <c r="J5061" i="34" s="1"/>
  <c r="M5062" i="34"/>
  <c r="M5063" i="34"/>
  <c r="M5064" i="34"/>
  <c r="J5064" i="34" s="1"/>
  <c r="M5065" i="34"/>
  <c r="J5065" i="34" s="1"/>
  <c r="M5066" i="34"/>
  <c r="M5067" i="34"/>
  <c r="M5068" i="34"/>
  <c r="J5068" i="34" s="1"/>
  <c r="M5069" i="34"/>
  <c r="J5069" i="34" s="1"/>
  <c r="M5070" i="34"/>
  <c r="M5071" i="34"/>
  <c r="M5072" i="34"/>
  <c r="J5072" i="34" s="1"/>
  <c r="M5073" i="34"/>
  <c r="J5073" i="34" s="1"/>
  <c r="M5074" i="34"/>
  <c r="M5075" i="34"/>
  <c r="M5076" i="34"/>
  <c r="J5076" i="34" s="1"/>
  <c r="M5077" i="34"/>
  <c r="J5077" i="34" s="1"/>
  <c r="M5078" i="34"/>
  <c r="M5079" i="34"/>
  <c r="M5080" i="34"/>
  <c r="J5080" i="34" s="1"/>
  <c r="M5081" i="34"/>
  <c r="J5081" i="34" s="1"/>
  <c r="M5082" i="34"/>
  <c r="M5083" i="34"/>
  <c r="M5084" i="34"/>
  <c r="J5084" i="34" s="1"/>
  <c r="M5085" i="34"/>
  <c r="J5085" i="34" s="1"/>
  <c r="M5086" i="34"/>
  <c r="M5087" i="34"/>
  <c r="M5088" i="34"/>
  <c r="J5088" i="34" s="1"/>
  <c r="M5089" i="34"/>
  <c r="J5089" i="34" s="1"/>
  <c r="M5090" i="34"/>
  <c r="M5091" i="34"/>
  <c r="M5092" i="34"/>
  <c r="M5093" i="34"/>
  <c r="J5093" i="34" s="1"/>
  <c r="M5094" i="34"/>
  <c r="M5095" i="34"/>
  <c r="M5096" i="34"/>
  <c r="J5096" i="34" s="1"/>
  <c r="M5097" i="34"/>
  <c r="J5097" i="34" s="1"/>
  <c r="M5098" i="34"/>
  <c r="M5099" i="34"/>
  <c r="M5100" i="34"/>
  <c r="J5100" i="34" s="1"/>
  <c r="M5101" i="34"/>
  <c r="J5101" i="34" s="1"/>
  <c r="M5102" i="34"/>
  <c r="M5103" i="34"/>
  <c r="M5104" i="34"/>
  <c r="J5104" i="34" s="1"/>
  <c r="M5105" i="34"/>
  <c r="J5105" i="34" s="1"/>
  <c r="M5106" i="34"/>
  <c r="M5107" i="34"/>
  <c r="M5108" i="34"/>
  <c r="J5108" i="34" s="1"/>
  <c r="M5109" i="34"/>
  <c r="J5109" i="34" s="1"/>
  <c r="M5110" i="34"/>
  <c r="M5111" i="34"/>
  <c r="M5112" i="34"/>
  <c r="J5112" i="34" s="1"/>
  <c r="M5113" i="34"/>
  <c r="J5113" i="34" s="1"/>
  <c r="M5114" i="34"/>
  <c r="M5115" i="34"/>
  <c r="M5116" i="34"/>
  <c r="J5116" i="34" s="1"/>
  <c r="M5117" i="34"/>
  <c r="J5117" i="34" s="1"/>
  <c r="M5118" i="34"/>
  <c r="M5119" i="34"/>
  <c r="M5120" i="34"/>
  <c r="J5120" i="34" s="1"/>
  <c r="M5121" i="34"/>
  <c r="J5121" i="34" s="1"/>
  <c r="M5122" i="34"/>
  <c r="M5123" i="34"/>
  <c r="M5124" i="34"/>
  <c r="J5124" i="34" s="1"/>
  <c r="M5125" i="34"/>
  <c r="J5125" i="34" s="1"/>
  <c r="M5126" i="34"/>
  <c r="M5127" i="34"/>
  <c r="M5128" i="34"/>
  <c r="J5128" i="34" s="1"/>
  <c r="M5129" i="34"/>
  <c r="J5129" i="34" s="1"/>
  <c r="M5130" i="34"/>
  <c r="M5131" i="34"/>
  <c r="M5132" i="34"/>
  <c r="J5132" i="34" s="1"/>
  <c r="M5133" i="34"/>
  <c r="J5133" i="34" s="1"/>
  <c r="M5134" i="34"/>
  <c r="M5135" i="34"/>
  <c r="M5136" i="34"/>
  <c r="J5136" i="34" s="1"/>
  <c r="M5137" i="34"/>
  <c r="J5137" i="34" s="1"/>
  <c r="M5138" i="34"/>
  <c r="M5139" i="34"/>
  <c r="M5140" i="34"/>
  <c r="J5140" i="34" s="1"/>
  <c r="M5141" i="34"/>
  <c r="J5141" i="34" s="1"/>
  <c r="M5142" i="34"/>
  <c r="M5143" i="34"/>
  <c r="M5144" i="34"/>
  <c r="J5144" i="34" s="1"/>
  <c r="M5145" i="34"/>
  <c r="J5145" i="34" s="1"/>
  <c r="M5146" i="34"/>
  <c r="M5147" i="34"/>
  <c r="M5148" i="34"/>
  <c r="J5148" i="34" s="1"/>
  <c r="M5149" i="34"/>
  <c r="J5149" i="34" s="1"/>
  <c r="M5150" i="34"/>
  <c r="M5151" i="34"/>
  <c r="M5152" i="34"/>
  <c r="J5152" i="34" s="1"/>
  <c r="M5153" i="34"/>
  <c r="J5153" i="34" s="1"/>
  <c r="M5154" i="34"/>
  <c r="M5155" i="34"/>
  <c r="M5156" i="34"/>
  <c r="J5156" i="34" s="1"/>
  <c r="M5157" i="34"/>
  <c r="J5157" i="34" s="1"/>
  <c r="M5158" i="34"/>
  <c r="M5159" i="34"/>
  <c r="M5160" i="34"/>
  <c r="J5160" i="34" s="1"/>
  <c r="M5161" i="34"/>
  <c r="J5161" i="34" s="1"/>
  <c r="M5162" i="34"/>
  <c r="M5163" i="34"/>
  <c r="M5164" i="34"/>
  <c r="J5164" i="34" s="1"/>
  <c r="M5165" i="34"/>
  <c r="J5165" i="34" s="1"/>
  <c r="M5166" i="34"/>
  <c r="M5167" i="34"/>
  <c r="M5168" i="34"/>
  <c r="J5168" i="34" s="1"/>
  <c r="M5169" i="34"/>
  <c r="J5169" i="34" s="1"/>
  <c r="M5170" i="34"/>
  <c r="M5171" i="34"/>
  <c r="M5172" i="34"/>
  <c r="J5172" i="34" s="1"/>
  <c r="M5173" i="34"/>
  <c r="J5173" i="34" s="1"/>
  <c r="M5174" i="34"/>
  <c r="M5175" i="34"/>
  <c r="M5176" i="34"/>
  <c r="J5176" i="34" s="1"/>
  <c r="M5177" i="34"/>
  <c r="J5177" i="34" s="1"/>
  <c r="M5178" i="34"/>
  <c r="M5179" i="34"/>
  <c r="M5180" i="34"/>
  <c r="J5180" i="34" s="1"/>
  <c r="M5181" i="34"/>
  <c r="J5181" i="34" s="1"/>
  <c r="M5182" i="34"/>
  <c r="M5183" i="34"/>
  <c r="M5184" i="34"/>
  <c r="J5184" i="34" s="1"/>
  <c r="M5185" i="34"/>
  <c r="J5185" i="34" s="1"/>
  <c r="M5186" i="34"/>
  <c r="M5187" i="34"/>
  <c r="M5188" i="34"/>
  <c r="J5188" i="34" s="1"/>
  <c r="M5189" i="34"/>
  <c r="J5189" i="34" s="1"/>
  <c r="M5190" i="34"/>
  <c r="M5191" i="34"/>
  <c r="M5192" i="34"/>
  <c r="J5192" i="34" s="1"/>
  <c r="M5193" i="34"/>
  <c r="J5193" i="34" s="1"/>
  <c r="M5194" i="34"/>
  <c r="M5195" i="34"/>
  <c r="M5196" i="34"/>
  <c r="J5196" i="34" s="1"/>
  <c r="M5197" i="34"/>
  <c r="J5197" i="34" s="1"/>
  <c r="M5198" i="34"/>
  <c r="M5199" i="34"/>
  <c r="M5200" i="34"/>
  <c r="J5200" i="34" s="1"/>
  <c r="M5201" i="34"/>
  <c r="J5201" i="34" s="1"/>
  <c r="M5202" i="34"/>
  <c r="M5203" i="34"/>
  <c r="M5204" i="34"/>
  <c r="J5204" i="34" s="1"/>
  <c r="M5205" i="34"/>
  <c r="J5205" i="34" s="1"/>
  <c r="M5206" i="34"/>
  <c r="M5207" i="34"/>
  <c r="M5208" i="34"/>
  <c r="J5208" i="34" s="1"/>
  <c r="M5209" i="34"/>
  <c r="J5209" i="34" s="1"/>
  <c r="M5210" i="34"/>
  <c r="M5211" i="34"/>
  <c r="M5212" i="34"/>
  <c r="J5212" i="34" s="1"/>
  <c r="M5213" i="34"/>
  <c r="J5213" i="34" s="1"/>
  <c r="M5214" i="34"/>
  <c r="M5215" i="34"/>
  <c r="M5216" i="34"/>
  <c r="J5216" i="34" s="1"/>
  <c r="M5217" i="34"/>
  <c r="J5217" i="34" s="1"/>
  <c r="M5218" i="34"/>
  <c r="M5219" i="34"/>
  <c r="M5220" i="34"/>
  <c r="J5220" i="34" s="1"/>
  <c r="M5221" i="34"/>
  <c r="J5221" i="34" s="1"/>
  <c r="M5222" i="34"/>
  <c r="M5223" i="34"/>
  <c r="M5224" i="34"/>
  <c r="J5224" i="34" s="1"/>
  <c r="M5225" i="34"/>
  <c r="J5225" i="34" s="1"/>
  <c r="M5226" i="34"/>
  <c r="M5227" i="34"/>
  <c r="M5228" i="34"/>
  <c r="J5228" i="34" s="1"/>
  <c r="M5229" i="34"/>
  <c r="J5229" i="34" s="1"/>
  <c r="M5230" i="34"/>
  <c r="M5231" i="34"/>
  <c r="M5232" i="34"/>
  <c r="J5232" i="34" s="1"/>
  <c r="M5233" i="34"/>
  <c r="J5233" i="34" s="1"/>
  <c r="M5234" i="34"/>
  <c r="M5235" i="34"/>
  <c r="M5236" i="34"/>
  <c r="J5236" i="34" s="1"/>
  <c r="M5237" i="34"/>
  <c r="J5237" i="34" s="1"/>
  <c r="M5238" i="34"/>
  <c r="M5239" i="34"/>
  <c r="M5240" i="34"/>
  <c r="J5240" i="34" s="1"/>
  <c r="M5241" i="34"/>
  <c r="J5241" i="34" s="1"/>
  <c r="M5242" i="34"/>
  <c r="M5243" i="34"/>
  <c r="M5244" i="34"/>
  <c r="J5244" i="34" s="1"/>
  <c r="M5245" i="34"/>
  <c r="J5245" i="34" s="1"/>
  <c r="M5246" i="34"/>
  <c r="M5247" i="34"/>
  <c r="M5248" i="34"/>
  <c r="J5248" i="34" s="1"/>
  <c r="M5249" i="34"/>
  <c r="J5249" i="34" s="1"/>
  <c r="M5250" i="34"/>
  <c r="M5251" i="34"/>
  <c r="M5252" i="34"/>
  <c r="J5252" i="34" s="1"/>
  <c r="M5253" i="34"/>
  <c r="J5253" i="34" s="1"/>
  <c r="M5254" i="34"/>
  <c r="M5255" i="34"/>
  <c r="M5256" i="34"/>
  <c r="J5256" i="34" s="1"/>
  <c r="M5257" i="34"/>
  <c r="J5257" i="34" s="1"/>
  <c r="M5258" i="34"/>
  <c r="M5259" i="34"/>
  <c r="M5260" i="34"/>
  <c r="J5260" i="34" s="1"/>
  <c r="M5261" i="34"/>
  <c r="J5261" i="34" s="1"/>
  <c r="M5262" i="34"/>
  <c r="M5263" i="34"/>
  <c r="M5264" i="34"/>
  <c r="J5264" i="34" s="1"/>
  <c r="M5265" i="34"/>
  <c r="J5265" i="34" s="1"/>
  <c r="M5266" i="34"/>
  <c r="M5267" i="34"/>
  <c r="M5268" i="34"/>
  <c r="J5268" i="34" s="1"/>
  <c r="M5269" i="34"/>
  <c r="J5269" i="34" s="1"/>
  <c r="M5270" i="34"/>
  <c r="M5271" i="34"/>
  <c r="M5272" i="34"/>
  <c r="J5272" i="34" s="1"/>
  <c r="M5273" i="34"/>
  <c r="J5273" i="34" s="1"/>
  <c r="M5274" i="34"/>
  <c r="M5275" i="34"/>
  <c r="M5276" i="34"/>
  <c r="J5276" i="34" s="1"/>
  <c r="M5277" i="34"/>
  <c r="J5277" i="34" s="1"/>
  <c r="M5278" i="34"/>
  <c r="M5279" i="34"/>
  <c r="M5280" i="34"/>
  <c r="J5280" i="34" s="1"/>
  <c r="M5281" i="34"/>
  <c r="J5281" i="34" s="1"/>
  <c r="M5282" i="34"/>
  <c r="M5283" i="34"/>
  <c r="M5284" i="34"/>
  <c r="J5284" i="34" s="1"/>
  <c r="M5285" i="34"/>
  <c r="J5285" i="34" s="1"/>
  <c r="M5286" i="34"/>
  <c r="M5287" i="34"/>
  <c r="M5288" i="34"/>
  <c r="J5288" i="34" s="1"/>
  <c r="M5289" i="34"/>
  <c r="J5289" i="34" s="1"/>
  <c r="M5290" i="34"/>
  <c r="M5291" i="34"/>
  <c r="M5292" i="34"/>
  <c r="J5292" i="34" s="1"/>
  <c r="M5293" i="34"/>
  <c r="J5293" i="34" s="1"/>
  <c r="M5294" i="34"/>
  <c r="M5295" i="34"/>
  <c r="M5296" i="34"/>
  <c r="J5296" i="34" s="1"/>
  <c r="M5297" i="34"/>
  <c r="J5297" i="34" s="1"/>
  <c r="M5298" i="34"/>
  <c r="M5299" i="34"/>
  <c r="M5300" i="34"/>
  <c r="J5300" i="34" s="1"/>
  <c r="M5301" i="34"/>
  <c r="J5301" i="34" s="1"/>
  <c r="M5302" i="34"/>
  <c r="M5303" i="34"/>
  <c r="M5304" i="34"/>
  <c r="J5304" i="34" s="1"/>
  <c r="M5305" i="34"/>
  <c r="J5305" i="34" s="1"/>
  <c r="M5306" i="34"/>
  <c r="M5307" i="34"/>
  <c r="M5308" i="34"/>
  <c r="J5308" i="34" s="1"/>
  <c r="M5309" i="34"/>
  <c r="J5309" i="34" s="1"/>
  <c r="M5310" i="34"/>
  <c r="M5311" i="34"/>
  <c r="M5312" i="34"/>
  <c r="J5312" i="34" s="1"/>
  <c r="M5313" i="34"/>
  <c r="J5313" i="34" s="1"/>
  <c r="M5314" i="34"/>
  <c r="M5315" i="34"/>
  <c r="M5316" i="34"/>
  <c r="J5316" i="34" s="1"/>
  <c r="M5317" i="34"/>
  <c r="J5317" i="34" s="1"/>
  <c r="M5318" i="34"/>
  <c r="M5319" i="34"/>
  <c r="M5320" i="34"/>
  <c r="J5320" i="34" s="1"/>
  <c r="M5321" i="34"/>
  <c r="J5321" i="34" s="1"/>
  <c r="M5322" i="34"/>
  <c r="M5323" i="34"/>
  <c r="M5324" i="34"/>
  <c r="J5324" i="34" s="1"/>
  <c r="M5325" i="34"/>
  <c r="J5325" i="34" s="1"/>
  <c r="M5326" i="34"/>
  <c r="M5327" i="34"/>
  <c r="M5328" i="34"/>
  <c r="J5328" i="34" s="1"/>
  <c r="M5329" i="34"/>
  <c r="J5329" i="34" s="1"/>
  <c r="M5330" i="34"/>
  <c r="M5331" i="34"/>
  <c r="M5332" i="34"/>
  <c r="J5332" i="34" s="1"/>
  <c r="M5333" i="34"/>
  <c r="J5333" i="34" s="1"/>
  <c r="M5334" i="34"/>
  <c r="M5335" i="34"/>
  <c r="M5336" i="34"/>
  <c r="J5336" i="34" s="1"/>
  <c r="M5337" i="34"/>
  <c r="J5337" i="34" s="1"/>
  <c r="M5338" i="34"/>
  <c r="M5339" i="34"/>
  <c r="M5340" i="34"/>
  <c r="J5340" i="34" s="1"/>
  <c r="M5341" i="34"/>
  <c r="J5341" i="34" s="1"/>
  <c r="M5342" i="34"/>
  <c r="M5343" i="34"/>
  <c r="M5344" i="34"/>
  <c r="J5344" i="34" s="1"/>
  <c r="M5345" i="34"/>
  <c r="J5345" i="34" s="1"/>
  <c r="M5346" i="34"/>
  <c r="M5347" i="34"/>
  <c r="M5348" i="34"/>
  <c r="J5348" i="34" s="1"/>
  <c r="M5349" i="34"/>
  <c r="J5349" i="34" s="1"/>
  <c r="M5350" i="34"/>
  <c r="M5351" i="34"/>
  <c r="M5352" i="34"/>
  <c r="J5352" i="34" s="1"/>
  <c r="M5353" i="34"/>
  <c r="J5353" i="34" s="1"/>
  <c r="M5354" i="34"/>
  <c r="M5355" i="34"/>
  <c r="M5356" i="34"/>
  <c r="J5356" i="34" s="1"/>
  <c r="M5357" i="34"/>
  <c r="J5357" i="34" s="1"/>
  <c r="M5358" i="34"/>
  <c r="M5359" i="34"/>
  <c r="M5360" i="34"/>
  <c r="J5360" i="34" s="1"/>
  <c r="M5361" i="34"/>
  <c r="J5361" i="34" s="1"/>
  <c r="M5362" i="34"/>
  <c r="M5363" i="34"/>
  <c r="M5364" i="34"/>
  <c r="J5364" i="34" s="1"/>
  <c r="M5365" i="34"/>
  <c r="J5365" i="34" s="1"/>
  <c r="M5366" i="34"/>
  <c r="M5367" i="34"/>
  <c r="M5368" i="34"/>
  <c r="J5368" i="34" s="1"/>
  <c r="M5369" i="34"/>
  <c r="J5369" i="34" s="1"/>
  <c r="M5370" i="34"/>
  <c r="M5371" i="34"/>
  <c r="M5372" i="34"/>
  <c r="J5372" i="34" s="1"/>
  <c r="M5373" i="34"/>
  <c r="J5373" i="34" s="1"/>
  <c r="M5374" i="34"/>
  <c r="M5375" i="34"/>
  <c r="M5376" i="34"/>
  <c r="J5376" i="34" s="1"/>
  <c r="M5377" i="34"/>
  <c r="J5377" i="34" s="1"/>
  <c r="M5378" i="34"/>
  <c r="M5379" i="34"/>
  <c r="M5380" i="34"/>
  <c r="J5380" i="34" s="1"/>
  <c r="M5381" i="34"/>
  <c r="J5381" i="34" s="1"/>
  <c r="M5382" i="34"/>
  <c r="M5383" i="34"/>
  <c r="M5384" i="34"/>
  <c r="J5384" i="34" s="1"/>
  <c r="M5385" i="34"/>
  <c r="J5385" i="34" s="1"/>
  <c r="M5386" i="34"/>
  <c r="M5387" i="34"/>
  <c r="M5388" i="34"/>
  <c r="J5388" i="34" s="1"/>
  <c r="M5389" i="34"/>
  <c r="J5389" i="34" s="1"/>
  <c r="M5390" i="34"/>
  <c r="M5391" i="34"/>
  <c r="M5392" i="34"/>
  <c r="J5392" i="34" s="1"/>
  <c r="M5393" i="34"/>
  <c r="J5393" i="34" s="1"/>
  <c r="M5394" i="34"/>
  <c r="M5395" i="34"/>
  <c r="M5396" i="34"/>
  <c r="J5396" i="34" s="1"/>
  <c r="M5397" i="34"/>
  <c r="J5397" i="34" s="1"/>
  <c r="M5398" i="34"/>
  <c r="M5399" i="34"/>
  <c r="M5400" i="34"/>
  <c r="J5400" i="34" s="1"/>
  <c r="M5401" i="34"/>
  <c r="J5401" i="34" s="1"/>
  <c r="M5402" i="34"/>
  <c r="M5403" i="34"/>
  <c r="M5404" i="34"/>
  <c r="J5404" i="34" s="1"/>
  <c r="M5405" i="34"/>
  <c r="J5405" i="34" s="1"/>
  <c r="M5406" i="34"/>
  <c r="M5407" i="34"/>
  <c r="M5408" i="34"/>
  <c r="J5408" i="34" s="1"/>
  <c r="M5409" i="34"/>
  <c r="J5409" i="34" s="1"/>
  <c r="M5410" i="34"/>
  <c r="M5411" i="34"/>
  <c r="M5412" i="34"/>
  <c r="M5413" i="34"/>
  <c r="J5413" i="34" s="1"/>
  <c r="M5414" i="34"/>
  <c r="M5415" i="34"/>
  <c r="M5416" i="34"/>
  <c r="J5416" i="34" s="1"/>
  <c r="M5417" i="34"/>
  <c r="J5417" i="34" s="1"/>
  <c r="M5418" i="34"/>
  <c r="M5419" i="34"/>
  <c r="M5420" i="34"/>
  <c r="J5420" i="34" s="1"/>
  <c r="M5421" i="34"/>
  <c r="J5421" i="34" s="1"/>
  <c r="M5422" i="34"/>
  <c r="M5423" i="34"/>
  <c r="M5424" i="34"/>
  <c r="J5424" i="34" s="1"/>
  <c r="M5425" i="34"/>
  <c r="J5425" i="34" s="1"/>
  <c r="M5426" i="34"/>
  <c r="M5427" i="34"/>
  <c r="M5428" i="34"/>
  <c r="J5428" i="34" s="1"/>
  <c r="M5429" i="34"/>
  <c r="J5429" i="34" s="1"/>
  <c r="M5430" i="34"/>
  <c r="M5431" i="34"/>
  <c r="M5432" i="34"/>
  <c r="J5432" i="34" s="1"/>
  <c r="M5433" i="34"/>
  <c r="J5433" i="34" s="1"/>
  <c r="M5434" i="34"/>
  <c r="M5435" i="34"/>
  <c r="M5436" i="34"/>
  <c r="J5436" i="34" s="1"/>
  <c r="M5437" i="34"/>
  <c r="J5437" i="34" s="1"/>
  <c r="M5438" i="34"/>
  <c r="M5439" i="34"/>
  <c r="M5440" i="34"/>
  <c r="J5440" i="34" s="1"/>
  <c r="M5441" i="34"/>
  <c r="J5441" i="34" s="1"/>
  <c r="M5442" i="34"/>
  <c r="M5443" i="34"/>
  <c r="M5444" i="34"/>
  <c r="J5444" i="34" s="1"/>
  <c r="M5445" i="34"/>
  <c r="J5445" i="34" s="1"/>
  <c r="M5446" i="34"/>
  <c r="M5447" i="34"/>
  <c r="M5448" i="34"/>
  <c r="J5448" i="34" s="1"/>
  <c r="M5449" i="34"/>
  <c r="J5449" i="34" s="1"/>
  <c r="M5450" i="34"/>
  <c r="M5451" i="34"/>
  <c r="M5452" i="34"/>
  <c r="J5452" i="34" s="1"/>
  <c r="M5453" i="34"/>
  <c r="J5453" i="34" s="1"/>
  <c r="M5454" i="34"/>
  <c r="M5455" i="34"/>
  <c r="M5456" i="34"/>
  <c r="J5456" i="34" s="1"/>
  <c r="M5457" i="34"/>
  <c r="J5457" i="34" s="1"/>
  <c r="M5458" i="34"/>
  <c r="M5459" i="34"/>
  <c r="M5460" i="34"/>
  <c r="J5460" i="34" s="1"/>
  <c r="M5461" i="34"/>
  <c r="J5461" i="34" s="1"/>
  <c r="M5462" i="34"/>
  <c r="M5463" i="34"/>
  <c r="M5464" i="34"/>
  <c r="J5464" i="34" s="1"/>
  <c r="M5465" i="34"/>
  <c r="J5465" i="34" s="1"/>
  <c r="M5466" i="34"/>
  <c r="M5467" i="34"/>
  <c r="M5468" i="34"/>
  <c r="J5468" i="34" s="1"/>
  <c r="M5469" i="34"/>
  <c r="J5469" i="34" s="1"/>
  <c r="M5470" i="34"/>
  <c r="M5471" i="34"/>
  <c r="M5472" i="34"/>
  <c r="J5472" i="34" s="1"/>
  <c r="M5473" i="34"/>
  <c r="J5473" i="34" s="1"/>
  <c r="M5474" i="34"/>
  <c r="M5475" i="34"/>
  <c r="M5476" i="34"/>
  <c r="J5476" i="34" s="1"/>
  <c r="M5477" i="34"/>
  <c r="J5477" i="34" s="1"/>
  <c r="M5478" i="34"/>
  <c r="M5479" i="34"/>
  <c r="M5480" i="34"/>
  <c r="J5480" i="34" s="1"/>
  <c r="M5481" i="34"/>
  <c r="J5481" i="34" s="1"/>
  <c r="M5482" i="34"/>
  <c r="M5483" i="34"/>
  <c r="M5484" i="34"/>
  <c r="J5484" i="34" s="1"/>
  <c r="M5485" i="34"/>
  <c r="J5485" i="34" s="1"/>
  <c r="M5486" i="34"/>
  <c r="M5487" i="34"/>
  <c r="M5488" i="34"/>
  <c r="J5488" i="34" s="1"/>
  <c r="M5489" i="34"/>
  <c r="J5489" i="34" s="1"/>
  <c r="M5490" i="34"/>
  <c r="M5491" i="34"/>
  <c r="M5492" i="34"/>
  <c r="J5492" i="34" s="1"/>
  <c r="M5493" i="34"/>
  <c r="J5493" i="34" s="1"/>
  <c r="M5494" i="34"/>
  <c r="M5495" i="34"/>
  <c r="M5496" i="34"/>
  <c r="J5496" i="34" s="1"/>
  <c r="M5497" i="34"/>
  <c r="J5497" i="34" s="1"/>
  <c r="M5498" i="34"/>
  <c r="M5499" i="34"/>
  <c r="M5500" i="34"/>
  <c r="J5500" i="34" s="1"/>
  <c r="M5501" i="34"/>
  <c r="J5501" i="34" s="1"/>
  <c r="M5502" i="34"/>
  <c r="M5503" i="34"/>
  <c r="M5504" i="34"/>
  <c r="J5504" i="34" s="1"/>
  <c r="M5505" i="34"/>
  <c r="J5505" i="34" s="1"/>
  <c r="M5506" i="34"/>
  <c r="M5507" i="34"/>
  <c r="M5508" i="34"/>
  <c r="J5508" i="34" s="1"/>
  <c r="M5509" i="34"/>
  <c r="J5509" i="34" s="1"/>
  <c r="M5510" i="34"/>
  <c r="M5511" i="34"/>
  <c r="M5512" i="34"/>
  <c r="J5512" i="34" s="1"/>
  <c r="M5513" i="34"/>
  <c r="J5513" i="34" s="1"/>
  <c r="M5514" i="34"/>
  <c r="M5515" i="34"/>
  <c r="M5516" i="34"/>
  <c r="J5516" i="34" s="1"/>
  <c r="M5517" i="34"/>
  <c r="J5517" i="34" s="1"/>
  <c r="M5518" i="34"/>
  <c r="M5519" i="34"/>
  <c r="M5520" i="34"/>
  <c r="J5520" i="34" s="1"/>
  <c r="M5521" i="34"/>
  <c r="J5521" i="34" s="1"/>
  <c r="M5522" i="34"/>
  <c r="M5523" i="34"/>
  <c r="M5524" i="34"/>
  <c r="J5524" i="34" s="1"/>
  <c r="M5525" i="34"/>
  <c r="J5525" i="34" s="1"/>
  <c r="M5526" i="34"/>
  <c r="M5527" i="34"/>
  <c r="M5528" i="34"/>
  <c r="J5528" i="34" s="1"/>
  <c r="M5529" i="34"/>
  <c r="J5529" i="34" s="1"/>
  <c r="M5530" i="34"/>
  <c r="M5531" i="34"/>
  <c r="M5532" i="34"/>
  <c r="J5532" i="34" s="1"/>
  <c r="M5533" i="34"/>
  <c r="J5533" i="34" s="1"/>
  <c r="M5534" i="34"/>
  <c r="M5535" i="34"/>
  <c r="M5536" i="34"/>
  <c r="J5536" i="34" s="1"/>
  <c r="M5537" i="34"/>
  <c r="J5537" i="34" s="1"/>
  <c r="M5538" i="34"/>
  <c r="M5539" i="34"/>
  <c r="M5540" i="34"/>
  <c r="J5540" i="34" s="1"/>
  <c r="M5541" i="34"/>
  <c r="J5541" i="34" s="1"/>
  <c r="M5542" i="34"/>
  <c r="M5543" i="34"/>
  <c r="M5544" i="34"/>
  <c r="J5544" i="34" s="1"/>
  <c r="M5545" i="34"/>
  <c r="J5545" i="34" s="1"/>
  <c r="M5546" i="34"/>
  <c r="M5547" i="34"/>
  <c r="M5548" i="34"/>
  <c r="J5548" i="34" s="1"/>
  <c r="M5549" i="34"/>
  <c r="J5549" i="34" s="1"/>
  <c r="M5550" i="34"/>
  <c r="M5551" i="34"/>
  <c r="M5552" i="34"/>
  <c r="M5553" i="34"/>
  <c r="J5553" i="34" s="1"/>
  <c r="M5554" i="34"/>
  <c r="M5555" i="34"/>
  <c r="M5556" i="34"/>
  <c r="J5556" i="34" s="1"/>
  <c r="M5557" i="34"/>
  <c r="J5557" i="34" s="1"/>
  <c r="M5558" i="34"/>
  <c r="M5559" i="34"/>
  <c r="M5560" i="34"/>
  <c r="J5560" i="34" s="1"/>
  <c r="M5561" i="34"/>
  <c r="J5561" i="34" s="1"/>
  <c r="M5562" i="34"/>
  <c r="M5563" i="34"/>
  <c r="M5564" i="34"/>
  <c r="J5564" i="34" s="1"/>
  <c r="M5565" i="34"/>
  <c r="J5565" i="34" s="1"/>
  <c r="M5566" i="34"/>
  <c r="M5567" i="34"/>
  <c r="M5568" i="34"/>
  <c r="J5568" i="34" s="1"/>
  <c r="M5569" i="34"/>
  <c r="J5569" i="34" s="1"/>
  <c r="M5570" i="34"/>
  <c r="M5571" i="34"/>
  <c r="M5572" i="34"/>
  <c r="J5572" i="34" s="1"/>
  <c r="M5573" i="34"/>
  <c r="J5573" i="34" s="1"/>
  <c r="M5574" i="34"/>
  <c r="M5575" i="34"/>
  <c r="M5576" i="34"/>
  <c r="J5576" i="34" s="1"/>
  <c r="M5577" i="34"/>
  <c r="J5577" i="34" s="1"/>
  <c r="M5578" i="34"/>
  <c r="M5579" i="34"/>
  <c r="M5580" i="34"/>
  <c r="J5580" i="34" s="1"/>
  <c r="M5581" i="34"/>
  <c r="J5581" i="34" s="1"/>
  <c r="M5582" i="34"/>
  <c r="M5583" i="34"/>
  <c r="M5584" i="34"/>
  <c r="J5584" i="34" s="1"/>
  <c r="M5585" i="34"/>
  <c r="J5585" i="34" s="1"/>
  <c r="M5586" i="34"/>
  <c r="M5587" i="34"/>
  <c r="M5588" i="34"/>
  <c r="J5588" i="34" s="1"/>
  <c r="M5589" i="34"/>
  <c r="J5589" i="34" s="1"/>
  <c r="M5590" i="34"/>
  <c r="M5591" i="34"/>
  <c r="M5592" i="34"/>
  <c r="J5592" i="34" s="1"/>
  <c r="M5593" i="34"/>
  <c r="J5593" i="34" s="1"/>
  <c r="M5594" i="34"/>
  <c r="M5595" i="34"/>
  <c r="M5596" i="34"/>
  <c r="J5596" i="34" s="1"/>
  <c r="M5597" i="34"/>
  <c r="J5597" i="34" s="1"/>
  <c r="M5598" i="34"/>
  <c r="M5599" i="34"/>
  <c r="M5600" i="34"/>
  <c r="J5600" i="34" s="1"/>
  <c r="M5601" i="34"/>
  <c r="J5601" i="34" s="1"/>
  <c r="M5602" i="34"/>
  <c r="M5603" i="34"/>
  <c r="M5604" i="34"/>
  <c r="M5605" i="34"/>
  <c r="J5605" i="34" s="1"/>
  <c r="M5606" i="34"/>
  <c r="M5607" i="34"/>
  <c r="M5608" i="34"/>
  <c r="J5608" i="34" s="1"/>
  <c r="M5609" i="34"/>
  <c r="J5609" i="34" s="1"/>
  <c r="M5610" i="34"/>
  <c r="M5611" i="34"/>
  <c r="M5612" i="34"/>
  <c r="J5612" i="34" s="1"/>
  <c r="M5613" i="34"/>
  <c r="J5613" i="34" s="1"/>
  <c r="M5614" i="34"/>
  <c r="M5615" i="34"/>
  <c r="M5616" i="34"/>
  <c r="J5616" i="34" s="1"/>
  <c r="M5617" i="34"/>
  <c r="J5617" i="34" s="1"/>
  <c r="M5618" i="34"/>
  <c r="M5619" i="34"/>
  <c r="M5620" i="34"/>
  <c r="J5620" i="34" s="1"/>
  <c r="M5621" i="34"/>
  <c r="J5621" i="34" s="1"/>
  <c r="M5622" i="34"/>
  <c r="M5623" i="34"/>
  <c r="M5624" i="34"/>
  <c r="J5624" i="34" s="1"/>
  <c r="M5625" i="34"/>
  <c r="J5625" i="34" s="1"/>
  <c r="M5626" i="34"/>
  <c r="M5627" i="34"/>
  <c r="M5628" i="34"/>
  <c r="J5628" i="34" s="1"/>
  <c r="M5629" i="34"/>
  <c r="J5629" i="34" s="1"/>
  <c r="M5630" i="34"/>
  <c r="M5631" i="34"/>
  <c r="M5632" i="34"/>
  <c r="J5632" i="34" s="1"/>
  <c r="M5633" i="34"/>
  <c r="J5633" i="34" s="1"/>
  <c r="M5634" i="34"/>
  <c r="M5635" i="34"/>
  <c r="M5636" i="34"/>
  <c r="J5636" i="34" s="1"/>
  <c r="M5637" i="34"/>
  <c r="J5637" i="34" s="1"/>
  <c r="M5638" i="34"/>
  <c r="M5639" i="34"/>
  <c r="M5640" i="34"/>
  <c r="J5640" i="34" s="1"/>
  <c r="M5641" i="34"/>
  <c r="J5641" i="34" s="1"/>
  <c r="M5642" i="34"/>
  <c r="M5643" i="34"/>
  <c r="M5644" i="34"/>
  <c r="J5644" i="34" s="1"/>
  <c r="M5645" i="34"/>
  <c r="J5645" i="34" s="1"/>
  <c r="M5646" i="34"/>
  <c r="M5647" i="34"/>
  <c r="M5648" i="34"/>
  <c r="J5648" i="34" s="1"/>
  <c r="M5649" i="34"/>
  <c r="J5649" i="34" s="1"/>
  <c r="M5650" i="34"/>
  <c r="M5651" i="34"/>
  <c r="M5652" i="34"/>
  <c r="J5652" i="34" s="1"/>
  <c r="M5653" i="34"/>
  <c r="J5653" i="34" s="1"/>
  <c r="M5654" i="34"/>
  <c r="M5655" i="34"/>
  <c r="M5656" i="34"/>
  <c r="J5656" i="34" s="1"/>
  <c r="M5657" i="34"/>
  <c r="J5657" i="34" s="1"/>
  <c r="M5658" i="34"/>
  <c r="M5659" i="34"/>
  <c r="M5660" i="34"/>
  <c r="J5660" i="34" s="1"/>
  <c r="M5661" i="34"/>
  <c r="J5661" i="34" s="1"/>
  <c r="M5662" i="34"/>
  <c r="M5663" i="34"/>
  <c r="M5664" i="34"/>
  <c r="J5664" i="34" s="1"/>
  <c r="M5665" i="34"/>
  <c r="J5665" i="34" s="1"/>
  <c r="M5666" i="34"/>
  <c r="M5667" i="34"/>
  <c r="M5668" i="34"/>
  <c r="J5668" i="34" s="1"/>
  <c r="M5669" i="34"/>
  <c r="J5669" i="34" s="1"/>
  <c r="M5670" i="34"/>
  <c r="M5671" i="34"/>
  <c r="M5672" i="34"/>
  <c r="J5672" i="34" s="1"/>
  <c r="M5673" i="34"/>
  <c r="J5673" i="34" s="1"/>
  <c r="M5674" i="34"/>
  <c r="M5675" i="34"/>
  <c r="M5676" i="34"/>
  <c r="J5676" i="34" s="1"/>
  <c r="M5677" i="34"/>
  <c r="J5677" i="34" s="1"/>
  <c r="M5678" i="34"/>
  <c r="M5679" i="34"/>
  <c r="M5680" i="34"/>
  <c r="J5680" i="34" s="1"/>
  <c r="M5681" i="34"/>
  <c r="J5681" i="34" s="1"/>
  <c r="M5682" i="34"/>
  <c r="M5683" i="34"/>
  <c r="M5684" i="34"/>
  <c r="J5684" i="34" s="1"/>
  <c r="M5685" i="34"/>
  <c r="J5685" i="34" s="1"/>
  <c r="M5686" i="34"/>
  <c r="M5687" i="34"/>
  <c r="M5688" i="34"/>
  <c r="J5688" i="34" s="1"/>
  <c r="M5689" i="34"/>
  <c r="J5689" i="34" s="1"/>
  <c r="M5690" i="34"/>
  <c r="M5691" i="34"/>
  <c r="M5692" i="34"/>
  <c r="J5692" i="34" s="1"/>
  <c r="M5693" i="34"/>
  <c r="J5693" i="34" s="1"/>
  <c r="M5694" i="34"/>
  <c r="M5695" i="34"/>
  <c r="M5696" i="34"/>
  <c r="J5696" i="34" s="1"/>
  <c r="M5697" i="34"/>
  <c r="J5697" i="34" s="1"/>
  <c r="M5698" i="34"/>
  <c r="M5699" i="34"/>
  <c r="M5700" i="34"/>
  <c r="J5700" i="34" s="1"/>
  <c r="M5701" i="34"/>
  <c r="J5701" i="34" s="1"/>
  <c r="M5702" i="34"/>
  <c r="M5703" i="34"/>
  <c r="M5704" i="34"/>
  <c r="J5704" i="34" s="1"/>
  <c r="M5705" i="34"/>
  <c r="J5705" i="34" s="1"/>
  <c r="M5706" i="34"/>
  <c r="M5707" i="34"/>
  <c r="M5708" i="34"/>
  <c r="J5708" i="34" s="1"/>
  <c r="M5709" i="34"/>
  <c r="J5709" i="34" s="1"/>
  <c r="M5710" i="34"/>
  <c r="M5711" i="34"/>
  <c r="M5712" i="34"/>
  <c r="J5712" i="34" s="1"/>
  <c r="M5713" i="34"/>
  <c r="J5713" i="34" s="1"/>
  <c r="M5714" i="34"/>
  <c r="M5715" i="34"/>
  <c r="M5716" i="34"/>
  <c r="J5716" i="34" s="1"/>
  <c r="M5717" i="34"/>
  <c r="J5717" i="34" s="1"/>
  <c r="M5718" i="34"/>
  <c r="M5719" i="34"/>
  <c r="M5720" i="34"/>
  <c r="J5720" i="34" s="1"/>
  <c r="M5721" i="34"/>
  <c r="J5721" i="34" s="1"/>
  <c r="M5722" i="34"/>
  <c r="M5723" i="34"/>
  <c r="M5724" i="34"/>
  <c r="J5724" i="34" s="1"/>
  <c r="M5725" i="34"/>
  <c r="J5725" i="34" s="1"/>
  <c r="M5726" i="34"/>
  <c r="M5727" i="34"/>
  <c r="M5728" i="34"/>
  <c r="J5728" i="34" s="1"/>
  <c r="M5729" i="34"/>
  <c r="J5729" i="34" s="1"/>
  <c r="M5730" i="34"/>
  <c r="M5731" i="34"/>
  <c r="M5732" i="34"/>
  <c r="J5732" i="34" s="1"/>
  <c r="M5733" i="34"/>
  <c r="J5733" i="34" s="1"/>
  <c r="M5734" i="34"/>
  <c r="M5735" i="34"/>
  <c r="M5736" i="34"/>
  <c r="J5736" i="34" s="1"/>
  <c r="M5737" i="34"/>
  <c r="J5737" i="34" s="1"/>
  <c r="M5738" i="34"/>
  <c r="M5739" i="34"/>
  <c r="M5740" i="34"/>
  <c r="J5740" i="34" s="1"/>
  <c r="M5741" i="34"/>
  <c r="J5741" i="34" s="1"/>
  <c r="M5742" i="34"/>
  <c r="M5743" i="34"/>
  <c r="M5744" i="34"/>
  <c r="J5744" i="34" s="1"/>
  <c r="M5745" i="34"/>
  <c r="J5745" i="34" s="1"/>
  <c r="M5746" i="34"/>
  <c r="M5747" i="34"/>
  <c r="M5748" i="34"/>
  <c r="J5748" i="34" s="1"/>
  <c r="M5749" i="34"/>
  <c r="J5749" i="34" s="1"/>
  <c r="M5750" i="34"/>
  <c r="M5751" i="34"/>
  <c r="M5752" i="34"/>
  <c r="J5752" i="34" s="1"/>
  <c r="M5753" i="34"/>
  <c r="J5753" i="34" s="1"/>
  <c r="M5754" i="34"/>
  <c r="M5755" i="34"/>
  <c r="M5756" i="34"/>
  <c r="J5756" i="34" s="1"/>
  <c r="M5757" i="34"/>
  <c r="J5757" i="34" s="1"/>
  <c r="M5758" i="34"/>
  <c r="M5759" i="34"/>
  <c r="M5760" i="34"/>
  <c r="J5760" i="34" s="1"/>
  <c r="M5761" i="34"/>
  <c r="J5761" i="34" s="1"/>
  <c r="M5762" i="34"/>
  <c r="M5763" i="34"/>
  <c r="M5764" i="34"/>
  <c r="J5764" i="34" s="1"/>
  <c r="M5765" i="34"/>
  <c r="J5765" i="34" s="1"/>
  <c r="M5766" i="34"/>
  <c r="M5767" i="34"/>
  <c r="M5768" i="34"/>
  <c r="J5768" i="34" s="1"/>
  <c r="M5769" i="34"/>
  <c r="J5769" i="34" s="1"/>
  <c r="M5770" i="34"/>
  <c r="M5771" i="34"/>
  <c r="M5772" i="34"/>
  <c r="J5772" i="34" s="1"/>
  <c r="M5773" i="34"/>
  <c r="J5773" i="34" s="1"/>
  <c r="M5774" i="34"/>
  <c r="M5775" i="34"/>
  <c r="M5776" i="34"/>
  <c r="J5776" i="34" s="1"/>
  <c r="M5777" i="34"/>
  <c r="J5777" i="34" s="1"/>
  <c r="M5778" i="34"/>
  <c r="M5779" i="34"/>
  <c r="M5780" i="34"/>
  <c r="J5780" i="34" s="1"/>
  <c r="M5781" i="34"/>
  <c r="J5781" i="34" s="1"/>
  <c r="M5782" i="34"/>
  <c r="M5783" i="34"/>
  <c r="M5784" i="34"/>
  <c r="J5784" i="34" s="1"/>
  <c r="M5785" i="34"/>
  <c r="J5785" i="34" s="1"/>
  <c r="M5786" i="34"/>
  <c r="M5787" i="34"/>
  <c r="M5788" i="34"/>
  <c r="J5788" i="34" s="1"/>
  <c r="M5789" i="34"/>
  <c r="J5789" i="34" s="1"/>
  <c r="M5790" i="34"/>
  <c r="M5791" i="34"/>
  <c r="M5792" i="34"/>
  <c r="J5792" i="34" s="1"/>
  <c r="M5793" i="34"/>
  <c r="J5793" i="34" s="1"/>
  <c r="M5794" i="34"/>
  <c r="M5795" i="34"/>
  <c r="M5796" i="34"/>
  <c r="J5796" i="34" s="1"/>
  <c r="M5797" i="34"/>
  <c r="J5797" i="34" s="1"/>
  <c r="M5798" i="34"/>
  <c r="M5799" i="34"/>
  <c r="M5800" i="34"/>
  <c r="J5800" i="34" s="1"/>
  <c r="M5801" i="34"/>
  <c r="J5801" i="34" s="1"/>
  <c r="M5802" i="34"/>
  <c r="M5803" i="34"/>
  <c r="M5804" i="34"/>
  <c r="J5804" i="34" s="1"/>
  <c r="M5805" i="34"/>
  <c r="J5805" i="34" s="1"/>
  <c r="M5806" i="34"/>
  <c r="M5807" i="34"/>
  <c r="M5808" i="34"/>
  <c r="J5808" i="34" s="1"/>
  <c r="M5809" i="34"/>
  <c r="J5809" i="34" s="1"/>
  <c r="M5810" i="34"/>
  <c r="M5811" i="34"/>
  <c r="M5812" i="34"/>
  <c r="J5812" i="34" s="1"/>
  <c r="M5813" i="34"/>
  <c r="J5813" i="34" s="1"/>
  <c r="M5814" i="34"/>
  <c r="M5815" i="34"/>
  <c r="M5816" i="34"/>
  <c r="J5816" i="34" s="1"/>
  <c r="M5817" i="34"/>
  <c r="J5817" i="34" s="1"/>
  <c r="M5818" i="34"/>
  <c r="M5819" i="34"/>
  <c r="M5820" i="34"/>
  <c r="J5820" i="34" s="1"/>
  <c r="M5821" i="34"/>
  <c r="J5821" i="34" s="1"/>
  <c r="M5822" i="34"/>
  <c r="M5823" i="34"/>
  <c r="M5824" i="34"/>
  <c r="J5824" i="34" s="1"/>
  <c r="M5825" i="34"/>
  <c r="J5825" i="34" s="1"/>
  <c r="M5826" i="34"/>
  <c r="M5827" i="34"/>
  <c r="M5828" i="34"/>
  <c r="J5828" i="34" s="1"/>
  <c r="M5829" i="34"/>
  <c r="J5829" i="34" s="1"/>
  <c r="M5830" i="34"/>
  <c r="M5831" i="34"/>
  <c r="M5832" i="34"/>
  <c r="J5832" i="34" s="1"/>
  <c r="M5833" i="34"/>
  <c r="J5833" i="34" s="1"/>
  <c r="M5834" i="34"/>
  <c r="M5835" i="34"/>
  <c r="M5836" i="34"/>
  <c r="J5836" i="34" s="1"/>
  <c r="M5837" i="34"/>
  <c r="J5837" i="34" s="1"/>
  <c r="M5838" i="34"/>
  <c r="M5839" i="34"/>
  <c r="M5840" i="34"/>
  <c r="J5840" i="34" s="1"/>
  <c r="M5841" i="34"/>
  <c r="J5841" i="34" s="1"/>
  <c r="M5842" i="34"/>
  <c r="M5843" i="34"/>
  <c r="M5844" i="34"/>
  <c r="J5844" i="34" s="1"/>
  <c r="M5845" i="34"/>
  <c r="J5845" i="34" s="1"/>
  <c r="M5846" i="34"/>
  <c r="M5847" i="34"/>
  <c r="M5848" i="34"/>
  <c r="J5848" i="34" s="1"/>
  <c r="M5849" i="34"/>
  <c r="J5849" i="34" s="1"/>
  <c r="M5850" i="34"/>
  <c r="M5851" i="34"/>
  <c r="M5852" i="34"/>
  <c r="J5852" i="34" s="1"/>
  <c r="M5853" i="34"/>
  <c r="J5853" i="34" s="1"/>
  <c r="M5854" i="34"/>
  <c r="M5855" i="34"/>
  <c r="M5856" i="34"/>
  <c r="J5856" i="34" s="1"/>
  <c r="M5857" i="34"/>
  <c r="J5857" i="34" s="1"/>
  <c r="M5858" i="34"/>
  <c r="M5859" i="34"/>
  <c r="M5860" i="34"/>
  <c r="J5860" i="34" s="1"/>
  <c r="M5861" i="34"/>
  <c r="J5861" i="34" s="1"/>
  <c r="M5862" i="34"/>
  <c r="M5863" i="34"/>
  <c r="M5864" i="34"/>
  <c r="J5864" i="34" s="1"/>
  <c r="M5865" i="34"/>
  <c r="J5865" i="34" s="1"/>
  <c r="M5866" i="34"/>
  <c r="M5867" i="34"/>
  <c r="M5868" i="34"/>
  <c r="J5868" i="34" s="1"/>
  <c r="M5869" i="34"/>
  <c r="J5869" i="34" s="1"/>
  <c r="M5870" i="34"/>
  <c r="M5871" i="34"/>
  <c r="M5872" i="34"/>
  <c r="J5872" i="34" s="1"/>
  <c r="M5873" i="34"/>
  <c r="J5873" i="34" s="1"/>
  <c r="M5874" i="34"/>
  <c r="M5875" i="34"/>
  <c r="M5876" i="34"/>
  <c r="J5876" i="34" s="1"/>
  <c r="M5877" i="34"/>
  <c r="J5877" i="34" s="1"/>
  <c r="M5878" i="34"/>
  <c r="M5879" i="34"/>
  <c r="M5880" i="34"/>
  <c r="J5880" i="34" s="1"/>
  <c r="M5881" i="34"/>
  <c r="J5881" i="34" s="1"/>
  <c r="M5882" i="34"/>
  <c r="M5883" i="34"/>
  <c r="M5884" i="34"/>
  <c r="J5884" i="34" s="1"/>
  <c r="M5885" i="34"/>
  <c r="J5885" i="34" s="1"/>
  <c r="M5886" i="34"/>
  <c r="M5887" i="34"/>
  <c r="M5888" i="34"/>
  <c r="J5888" i="34" s="1"/>
  <c r="M5889" i="34"/>
  <c r="J5889" i="34" s="1"/>
  <c r="M5890" i="34"/>
  <c r="M5891" i="34"/>
  <c r="M5892" i="34"/>
  <c r="J5892" i="34" s="1"/>
  <c r="M5893" i="34"/>
  <c r="J5893" i="34" s="1"/>
  <c r="M5894" i="34"/>
  <c r="M5895" i="34"/>
  <c r="M5896" i="34"/>
  <c r="J5896" i="34" s="1"/>
  <c r="M5897" i="34"/>
  <c r="J5897" i="34" s="1"/>
  <c r="M5898" i="34"/>
  <c r="M5899" i="34"/>
  <c r="M5900" i="34"/>
  <c r="J5900" i="34" s="1"/>
  <c r="M5901" i="34"/>
  <c r="J5901" i="34" s="1"/>
  <c r="M5902" i="34"/>
  <c r="M5903" i="34"/>
  <c r="M5904" i="34"/>
  <c r="J5904" i="34" s="1"/>
  <c r="M5905" i="34"/>
  <c r="J5905" i="34" s="1"/>
  <c r="M5906" i="34"/>
  <c r="M5907" i="34"/>
  <c r="M5908" i="34"/>
  <c r="J5908" i="34" s="1"/>
  <c r="M5909" i="34"/>
  <c r="J5909" i="34" s="1"/>
  <c r="M5910" i="34"/>
  <c r="M5911" i="34"/>
  <c r="M5912" i="34"/>
  <c r="J5912" i="34" s="1"/>
  <c r="M5913" i="34"/>
  <c r="J5913" i="34" s="1"/>
  <c r="M5914" i="34"/>
  <c r="M5915" i="34"/>
  <c r="M5916" i="34"/>
  <c r="J5916" i="34" s="1"/>
  <c r="M5917" i="34"/>
  <c r="J5917" i="34" s="1"/>
  <c r="M5918" i="34"/>
  <c r="M5919" i="34"/>
  <c r="M5920" i="34"/>
  <c r="J5920" i="34" s="1"/>
  <c r="M5921" i="34"/>
  <c r="J5921" i="34" s="1"/>
  <c r="M5922" i="34"/>
  <c r="M5923" i="34"/>
  <c r="M5924" i="34"/>
  <c r="M5925" i="34"/>
  <c r="J5925" i="34" s="1"/>
  <c r="M5926" i="34"/>
  <c r="M5927" i="34"/>
  <c r="M5928" i="34"/>
  <c r="J5928" i="34" s="1"/>
  <c r="M5929" i="34"/>
  <c r="J5929" i="34" s="1"/>
  <c r="M5930" i="34"/>
  <c r="M5931" i="34"/>
  <c r="M5932" i="34"/>
  <c r="J5932" i="34" s="1"/>
  <c r="M5933" i="34"/>
  <c r="J5933" i="34" s="1"/>
  <c r="M5934" i="34"/>
  <c r="M5935" i="34"/>
  <c r="M5936" i="34"/>
  <c r="J5936" i="34" s="1"/>
  <c r="M5937" i="34"/>
  <c r="J5937" i="34" s="1"/>
  <c r="M5938" i="34"/>
  <c r="M5939" i="34"/>
  <c r="M5940" i="34"/>
  <c r="J5940" i="34" s="1"/>
  <c r="M5941" i="34"/>
  <c r="J5941" i="34" s="1"/>
  <c r="M5942" i="34"/>
  <c r="M5943" i="34"/>
  <c r="M5944" i="34"/>
  <c r="J5944" i="34" s="1"/>
  <c r="M5945" i="34"/>
  <c r="J5945" i="34" s="1"/>
  <c r="M5946" i="34"/>
  <c r="M5947" i="34"/>
  <c r="M5948" i="34"/>
  <c r="J5948" i="34" s="1"/>
  <c r="M5949" i="34"/>
  <c r="J5949" i="34" s="1"/>
  <c r="M5950" i="34"/>
  <c r="M5951" i="34"/>
  <c r="M5952" i="34"/>
  <c r="J5952" i="34" s="1"/>
  <c r="M5953" i="34"/>
  <c r="J5953" i="34" s="1"/>
  <c r="M5954" i="34"/>
  <c r="M5955" i="34"/>
  <c r="M5956" i="34"/>
  <c r="J5956" i="34" s="1"/>
  <c r="M5957" i="34"/>
  <c r="J5957" i="34" s="1"/>
  <c r="M5958" i="34"/>
  <c r="M5959" i="34"/>
  <c r="M5960" i="34"/>
  <c r="J5960" i="34" s="1"/>
  <c r="M5961" i="34"/>
  <c r="J5961" i="34" s="1"/>
  <c r="M5962" i="34"/>
  <c r="M5963" i="34"/>
  <c r="M5964" i="34"/>
  <c r="J5964" i="34" s="1"/>
  <c r="M5965" i="34"/>
  <c r="J5965" i="34" s="1"/>
  <c r="M5966" i="34"/>
  <c r="M5967" i="34"/>
  <c r="M5968" i="34"/>
  <c r="J5968" i="34" s="1"/>
  <c r="M5969" i="34"/>
  <c r="J5969" i="34" s="1"/>
  <c r="M5970" i="34"/>
  <c r="M5971" i="34"/>
  <c r="M5972" i="34"/>
  <c r="J5972" i="34" s="1"/>
  <c r="M5973" i="34"/>
  <c r="J5973" i="34" s="1"/>
  <c r="M5974" i="34"/>
  <c r="M5975" i="34"/>
  <c r="M5976" i="34"/>
  <c r="J5976" i="34" s="1"/>
  <c r="M5977" i="34"/>
  <c r="J5977" i="34" s="1"/>
  <c r="M5978" i="34"/>
  <c r="M5979" i="34"/>
  <c r="M5980" i="34"/>
  <c r="J5980" i="34" s="1"/>
  <c r="M5981" i="34"/>
  <c r="J5981" i="34" s="1"/>
  <c r="M5982" i="34"/>
  <c r="M5983" i="34"/>
  <c r="M5984" i="34"/>
  <c r="J5984" i="34" s="1"/>
  <c r="M5985" i="34"/>
  <c r="J5985" i="34" s="1"/>
  <c r="M5986" i="34"/>
  <c r="M5987" i="34"/>
  <c r="M5988" i="34"/>
  <c r="J5988" i="34" s="1"/>
  <c r="M5989" i="34"/>
  <c r="J5989" i="34" s="1"/>
  <c r="M5990" i="34"/>
  <c r="M5991" i="34"/>
  <c r="M5992" i="34"/>
  <c r="J5992" i="34" s="1"/>
  <c r="M5993" i="34"/>
  <c r="J5993" i="34" s="1"/>
  <c r="M5994" i="34"/>
  <c r="M5995" i="34"/>
  <c r="M5996" i="34"/>
  <c r="J5996" i="34" s="1"/>
  <c r="M5997" i="34"/>
  <c r="J5997" i="34" s="1"/>
  <c r="M5998" i="34"/>
  <c r="M5999" i="34"/>
  <c r="M6000" i="34"/>
  <c r="J6000" i="34" s="1"/>
  <c r="M6001" i="34"/>
  <c r="J6001" i="34" s="1"/>
  <c r="M6002" i="34"/>
  <c r="M6003" i="34"/>
  <c r="M6004" i="34"/>
  <c r="J6004" i="34" s="1"/>
  <c r="M6005" i="34"/>
  <c r="J6005" i="34" s="1"/>
  <c r="M6006" i="34"/>
  <c r="M6007" i="34"/>
  <c r="M6008" i="34"/>
  <c r="J6008" i="34" s="1"/>
  <c r="M6009" i="34"/>
  <c r="J6009" i="34" s="1"/>
  <c r="M6010" i="34"/>
  <c r="M6011" i="34"/>
  <c r="M6012" i="34"/>
  <c r="J6012" i="34" s="1"/>
  <c r="M6013" i="34"/>
  <c r="J6013" i="34" s="1"/>
  <c r="M6014" i="34"/>
  <c r="M6015" i="34"/>
  <c r="M6016" i="34"/>
  <c r="J6016" i="34" s="1"/>
  <c r="M6017" i="34"/>
  <c r="J6017" i="34" s="1"/>
  <c r="M6018" i="34"/>
  <c r="M6019" i="34"/>
  <c r="M6020" i="34"/>
  <c r="J6020" i="34" s="1"/>
  <c r="M6021" i="34"/>
  <c r="J6021" i="34" s="1"/>
  <c r="M6022" i="34"/>
  <c r="M6023" i="34"/>
  <c r="M6024" i="34"/>
  <c r="J6024" i="34" s="1"/>
  <c r="M6025" i="34"/>
  <c r="J6025" i="34" s="1"/>
  <c r="M6026" i="34"/>
  <c r="M6027" i="34"/>
  <c r="M6028" i="34"/>
  <c r="J6028" i="34" s="1"/>
  <c r="M6029" i="34"/>
  <c r="J6029" i="34" s="1"/>
  <c r="M6030" i="34"/>
  <c r="M6031" i="34"/>
  <c r="M6032" i="34"/>
  <c r="J6032" i="34" s="1"/>
  <c r="M6033" i="34"/>
  <c r="J6033" i="34" s="1"/>
  <c r="M6034" i="34"/>
  <c r="M6035" i="34"/>
  <c r="M6036" i="34"/>
  <c r="J6036" i="34" s="1"/>
  <c r="M6037" i="34"/>
  <c r="J6037" i="34" s="1"/>
  <c r="M6038" i="34"/>
  <c r="M6039" i="34"/>
  <c r="M6040" i="34"/>
  <c r="J6040" i="34" s="1"/>
  <c r="M6041" i="34"/>
  <c r="J6041" i="34" s="1"/>
  <c r="M6042" i="34"/>
  <c r="M6043" i="34"/>
  <c r="M6044" i="34"/>
  <c r="J6044" i="34" s="1"/>
  <c r="M6045" i="34"/>
  <c r="J6045" i="34" s="1"/>
  <c r="M6046" i="34"/>
  <c r="M6047" i="34"/>
  <c r="M6048" i="34"/>
  <c r="J6048" i="34" s="1"/>
  <c r="M6049" i="34"/>
  <c r="J6049" i="34" s="1"/>
  <c r="M6050" i="34"/>
  <c r="M6051" i="34"/>
  <c r="M6052" i="34"/>
  <c r="J6052" i="34" s="1"/>
  <c r="M6053" i="34"/>
  <c r="J6053" i="34" s="1"/>
  <c r="M6054" i="34"/>
  <c r="M6055" i="34"/>
  <c r="M6056" i="34"/>
  <c r="J6056" i="34" s="1"/>
  <c r="M6057" i="34"/>
  <c r="J6057" i="34" s="1"/>
  <c r="M6058" i="34"/>
  <c r="M6059" i="34"/>
  <c r="M6060" i="34"/>
  <c r="J6060" i="34" s="1"/>
  <c r="M6061" i="34"/>
  <c r="J6061" i="34" s="1"/>
  <c r="M6062" i="34"/>
  <c r="M6063" i="34"/>
  <c r="M6064" i="34"/>
  <c r="M6065" i="34"/>
  <c r="J6065" i="34" s="1"/>
  <c r="M6066" i="34"/>
  <c r="M6067" i="34"/>
  <c r="M6068" i="34"/>
  <c r="J6068" i="34" s="1"/>
  <c r="M6069" i="34"/>
  <c r="J6069" i="34" s="1"/>
  <c r="M6070" i="34"/>
  <c r="M6071" i="34"/>
  <c r="M6072" i="34"/>
  <c r="J6072" i="34" s="1"/>
  <c r="M6073" i="34"/>
  <c r="J6073" i="34" s="1"/>
  <c r="M6074" i="34"/>
  <c r="M6075" i="34"/>
  <c r="M6076" i="34"/>
  <c r="J6076" i="34" s="1"/>
  <c r="M6077" i="34"/>
  <c r="J6077" i="34" s="1"/>
  <c r="M6078" i="34"/>
  <c r="M6079" i="34"/>
  <c r="M6080" i="34"/>
  <c r="J6080" i="34" s="1"/>
  <c r="M6081" i="34"/>
  <c r="J6081" i="34" s="1"/>
  <c r="M6082" i="34"/>
  <c r="M6083" i="34"/>
  <c r="M6084" i="34"/>
  <c r="J6084" i="34" s="1"/>
  <c r="M6085" i="34"/>
  <c r="J6085" i="34" s="1"/>
  <c r="M6086" i="34"/>
  <c r="M6087" i="34"/>
  <c r="M6088" i="34"/>
  <c r="J6088" i="34" s="1"/>
  <c r="M6089" i="34"/>
  <c r="J6089" i="34" s="1"/>
  <c r="M6090" i="34"/>
  <c r="M6091" i="34"/>
  <c r="M6092" i="34"/>
  <c r="J6092" i="34" s="1"/>
  <c r="M6093" i="34"/>
  <c r="J6093" i="34" s="1"/>
  <c r="M6094" i="34"/>
  <c r="M6095" i="34"/>
  <c r="M6096" i="34"/>
  <c r="J6096" i="34" s="1"/>
  <c r="M6097" i="34"/>
  <c r="J6097" i="34" s="1"/>
  <c r="M6098" i="34"/>
  <c r="M6099" i="34"/>
  <c r="M6100" i="34"/>
  <c r="J6100" i="34" s="1"/>
  <c r="M6101" i="34"/>
  <c r="J6101" i="34" s="1"/>
  <c r="M6102" i="34"/>
  <c r="M6103" i="34"/>
  <c r="M6104" i="34"/>
  <c r="J6104" i="34" s="1"/>
  <c r="M6105" i="34"/>
  <c r="J6105" i="34" s="1"/>
  <c r="M6106" i="34"/>
  <c r="M6107" i="34"/>
  <c r="M6108" i="34"/>
  <c r="J6108" i="34" s="1"/>
  <c r="M6109" i="34"/>
  <c r="J6109" i="34" s="1"/>
  <c r="M6110" i="34"/>
  <c r="M6111" i="34"/>
  <c r="M6112" i="34"/>
  <c r="J6112" i="34" s="1"/>
  <c r="M6113" i="34"/>
  <c r="J6113" i="34" s="1"/>
  <c r="M6114" i="34"/>
  <c r="M6115" i="34"/>
  <c r="M6116" i="34"/>
  <c r="M6117" i="34"/>
  <c r="J6117" i="34" s="1"/>
  <c r="M6118" i="34"/>
  <c r="M6119" i="34"/>
  <c r="M6120" i="34"/>
  <c r="J6120" i="34" s="1"/>
  <c r="M6121" i="34"/>
  <c r="J6121" i="34" s="1"/>
  <c r="M6122" i="34"/>
  <c r="M6123" i="34"/>
  <c r="M6124" i="34"/>
  <c r="J6124" i="34" s="1"/>
  <c r="M6125" i="34"/>
  <c r="J6125" i="34" s="1"/>
  <c r="M6126" i="34"/>
  <c r="M6127" i="34"/>
  <c r="M6128" i="34"/>
  <c r="J6128" i="34" s="1"/>
  <c r="M6129" i="34"/>
  <c r="J6129" i="34" s="1"/>
  <c r="M6130" i="34"/>
  <c r="M6131" i="34"/>
  <c r="M6132" i="34"/>
  <c r="J6132" i="34" s="1"/>
  <c r="M6133" i="34"/>
  <c r="J6133" i="34" s="1"/>
  <c r="M6134" i="34"/>
  <c r="M6135" i="34"/>
  <c r="M6136" i="34"/>
  <c r="J6136" i="34" s="1"/>
  <c r="M6137" i="34"/>
  <c r="J6137" i="34" s="1"/>
  <c r="M6138" i="34"/>
  <c r="M6139" i="34"/>
  <c r="M6140" i="34"/>
  <c r="J6140" i="34" s="1"/>
  <c r="M6141" i="34"/>
  <c r="J6141" i="34" s="1"/>
  <c r="M6142" i="34"/>
  <c r="M6143" i="34"/>
  <c r="M6144" i="34"/>
  <c r="J6144" i="34" s="1"/>
  <c r="M6145" i="34"/>
  <c r="J6145" i="34" s="1"/>
  <c r="M6146" i="34"/>
  <c r="M6147" i="34"/>
  <c r="M6148" i="34"/>
  <c r="J6148" i="34" s="1"/>
  <c r="M6149" i="34"/>
  <c r="J6149" i="34" s="1"/>
  <c r="M6150" i="34"/>
  <c r="M6151" i="34"/>
  <c r="M6152" i="34"/>
  <c r="J6152" i="34" s="1"/>
  <c r="M6153" i="34"/>
  <c r="J6153" i="34" s="1"/>
  <c r="M6154" i="34"/>
  <c r="M6155" i="34"/>
  <c r="M6156" i="34"/>
  <c r="J6156" i="34" s="1"/>
  <c r="M6157" i="34"/>
  <c r="J6157" i="34" s="1"/>
  <c r="M6158" i="34"/>
  <c r="M6159" i="34"/>
  <c r="M6160" i="34"/>
  <c r="J6160" i="34" s="1"/>
  <c r="M6161" i="34"/>
  <c r="J6161" i="34" s="1"/>
  <c r="M6162" i="34"/>
  <c r="M6163" i="34"/>
  <c r="M6164" i="34"/>
  <c r="J6164" i="34" s="1"/>
  <c r="M6165" i="34"/>
  <c r="J6165" i="34" s="1"/>
  <c r="M6166" i="34"/>
  <c r="M6167" i="34"/>
  <c r="M6168" i="34"/>
  <c r="J6168" i="34" s="1"/>
  <c r="M6169" i="34"/>
  <c r="J6169" i="34" s="1"/>
  <c r="M6170" i="34"/>
  <c r="M6171" i="34"/>
  <c r="M6172" i="34"/>
  <c r="J6172" i="34" s="1"/>
  <c r="M6173" i="34"/>
  <c r="J6173" i="34" s="1"/>
  <c r="M6174" i="34"/>
  <c r="M6175" i="34"/>
  <c r="M6176" i="34"/>
  <c r="J6176" i="34" s="1"/>
  <c r="M6177" i="34"/>
  <c r="J6177" i="34" s="1"/>
  <c r="M6178" i="34"/>
  <c r="M6179" i="34"/>
  <c r="M6180" i="34"/>
  <c r="J6180" i="34" s="1"/>
  <c r="M6181" i="34"/>
  <c r="J6181" i="34" s="1"/>
  <c r="M6182" i="34"/>
  <c r="M6183" i="34"/>
  <c r="M6184" i="34"/>
  <c r="J6184" i="34" s="1"/>
  <c r="M6185" i="34"/>
  <c r="J6185" i="34" s="1"/>
  <c r="M6186" i="34"/>
  <c r="M6187" i="34"/>
  <c r="M6188" i="34"/>
  <c r="J6188" i="34" s="1"/>
  <c r="M6189" i="34"/>
  <c r="J6189" i="34" s="1"/>
  <c r="M6190" i="34"/>
  <c r="M6191" i="34"/>
  <c r="M6192" i="34"/>
  <c r="J6192" i="34" s="1"/>
  <c r="M6193" i="34"/>
  <c r="J6193" i="34" s="1"/>
  <c r="M6194" i="34"/>
  <c r="M6195" i="34"/>
  <c r="M6196" i="34"/>
  <c r="J6196" i="34" s="1"/>
  <c r="M6197" i="34"/>
  <c r="J6197" i="34" s="1"/>
  <c r="M6198" i="34"/>
  <c r="M6199" i="34"/>
  <c r="M6200" i="34"/>
  <c r="J6200" i="34" s="1"/>
  <c r="M6201" i="34"/>
  <c r="J6201" i="34" s="1"/>
  <c r="M6202" i="34"/>
  <c r="M6203" i="34"/>
  <c r="M6204" i="34"/>
  <c r="J6204" i="34" s="1"/>
  <c r="M6205" i="34"/>
  <c r="J6205" i="34" s="1"/>
  <c r="M6206" i="34"/>
  <c r="M6207" i="34"/>
  <c r="M6208" i="34"/>
  <c r="J6208" i="34" s="1"/>
  <c r="M6209" i="34"/>
  <c r="J6209" i="34" s="1"/>
  <c r="M6210" i="34"/>
  <c r="M6211" i="34"/>
  <c r="M6212" i="34"/>
  <c r="J6212" i="34" s="1"/>
  <c r="M6213" i="34"/>
  <c r="J6213" i="34" s="1"/>
  <c r="M6214" i="34"/>
  <c r="M6215" i="34"/>
  <c r="M6216" i="34"/>
  <c r="J6216" i="34" s="1"/>
  <c r="M6217" i="34"/>
  <c r="J6217" i="34" s="1"/>
  <c r="M6218" i="34"/>
  <c r="M6219" i="34"/>
  <c r="M6220" i="34"/>
  <c r="J6220" i="34" s="1"/>
  <c r="M6221" i="34"/>
  <c r="J6221" i="34" s="1"/>
  <c r="M6222" i="34"/>
  <c r="M6223" i="34"/>
  <c r="M6224" i="34"/>
  <c r="J6224" i="34" s="1"/>
  <c r="M6225" i="34"/>
  <c r="J6225" i="34" s="1"/>
  <c r="M6226" i="34"/>
  <c r="M6227" i="34"/>
  <c r="M6228" i="34"/>
  <c r="J6228" i="34" s="1"/>
  <c r="M6229" i="34"/>
  <c r="J6229" i="34" s="1"/>
  <c r="M6230" i="34"/>
  <c r="M6231" i="34"/>
  <c r="M6232" i="34"/>
  <c r="J6232" i="34" s="1"/>
  <c r="M6233" i="34"/>
  <c r="J6233" i="34" s="1"/>
  <c r="M6234" i="34"/>
  <c r="M6235" i="34"/>
  <c r="M6236" i="34"/>
  <c r="J6236" i="34" s="1"/>
  <c r="M6237" i="34"/>
  <c r="J6237" i="34" s="1"/>
  <c r="M6238" i="34"/>
  <c r="M6239" i="34"/>
  <c r="M6240" i="34"/>
  <c r="J6240" i="34" s="1"/>
  <c r="M6241" i="34"/>
  <c r="J6241" i="34" s="1"/>
  <c r="M6242" i="34"/>
  <c r="M6243" i="34"/>
  <c r="M6244" i="34"/>
  <c r="J6244" i="34" s="1"/>
  <c r="M6245" i="34"/>
  <c r="J6245" i="34" s="1"/>
  <c r="M6246" i="34"/>
  <c r="M6247" i="34"/>
  <c r="M6248" i="34"/>
  <c r="J6248" i="34" s="1"/>
  <c r="M6249" i="34"/>
  <c r="J6249" i="34" s="1"/>
  <c r="M6250" i="34"/>
  <c r="M6251" i="34"/>
  <c r="M6252" i="34"/>
  <c r="J6252" i="34" s="1"/>
  <c r="M6253" i="34"/>
  <c r="J6253" i="34" s="1"/>
  <c r="M6254" i="34"/>
  <c r="M6255" i="34"/>
  <c r="M6256" i="34"/>
  <c r="J6256" i="34" s="1"/>
  <c r="M6257" i="34"/>
  <c r="J6257" i="34" s="1"/>
  <c r="M6258" i="34"/>
  <c r="M6259" i="34"/>
  <c r="M6260" i="34"/>
  <c r="J6260" i="34" s="1"/>
  <c r="M6261" i="34"/>
  <c r="J6261" i="34" s="1"/>
  <c r="M6262" i="34"/>
  <c r="M6263" i="34"/>
  <c r="M6264" i="34"/>
  <c r="J6264" i="34" s="1"/>
  <c r="M6265" i="34"/>
  <c r="J6265" i="34" s="1"/>
  <c r="M6266" i="34"/>
  <c r="M6267" i="34"/>
  <c r="M6268" i="34"/>
  <c r="J6268" i="34" s="1"/>
  <c r="M6269" i="34"/>
  <c r="J6269" i="34" s="1"/>
  <c r="M6270" i="34"/>
  <c r="M6271" i="34"/>
  <c r="M6272" i="34"/>
  <c r="J6272" i="34" s="1"/>
  <c r="M6273" i="34"/>
  <c r="J6273" i="34" s="1"/>
  <c r="M6274" i="34"/>
  <c r="M6275" i="34"/>
  <c r="M6276" i="34"/>
  <c r="J6276" i="34" s="1"/>
  <c r="M6277" i="34"/>
  <c r="J6277" i="34" s="1"/>
  <c r="M6278" i="34"/>
  <c r="M6279" i="34"/>
  <c r="M6280" i="34"/>
  <c r="J6280" i="34" s="1"/>
  <c r="M6281" i="34"/>
  <c r="J6281" i="34" s="1"/>
  <c r="M6282" i="34"/>
  <c r="M6283" i="34"/>
  <c r="M6284" i="34"/>
  <c r="J6284" i="34" s="1"/>
  <c r="M6285" i="34"/>
  <c r="J6285" i="34" s="1"/>
  <c r="M6286" i="34"/>
  <c r="M6287" i="34"/>
  <c r="M6288" i="34"/>
  <c r="J6288" i="34" s="1"/>
  <c r="M6289" i="34"/>
  <c r="J6289" i="34" s="1"/>
  <c r="M6290" i="34"/>
  <c r="M6291" i="34"/>
  <c r="M6292" i="34"/>
  <c r="J6292" i="34" s="1"/>
  <c r="M6293" i="34"/>
  <c r="J6293" i="34" s="1"/>
  <c r="M6294" i="34"/>
  <c r="M6295" i="34"/>
  <c r="M6296" i="34"/>
  <c r="J6296" i="34" s="1"/>
  <c r="M6297" i="34"/>
  <c r="J6297" i="34" s="1"/>
  <c r="M6298" i="34"/>
  <c r="M6299" i="34"/>
  <c r="M6300" i="34"/>
  <c r="J6300" i="34" s="1"/>
  <c r="M6301" i="34"/>
  <c r="J6301" i="34" s="1"/>
  <c r="M6302" i="34"/>
  <c r="M6303" i="34"/>
  <c r="M6304" i="34"/>
  <c r="J6304" i="34" s="1"/>
  <c r="M6305" i="34"/>
  <c r="J6305" i="34" s="1"/>
  <c r="M6306" i="34"/>
  <c r="M6307" i="34"/>
  <c r="M6308" i="34"/>
  <c r="J6308" i="34" s="1"/>
  <c r="M6309" i="34"/>
  <c r="J6309" i="34" s="1"/>
  <c r="M6310" i="34"/>
  <c r="M6311" i="34"/>
  <c r="M6312" i="34"/>
  <c r="J6312" i="34" s="1"/>
  <c r="M6313" i="34"/>
  <c r="J6313" i="34" s="1"/>
  <c r="M6314" i="34"/>
  <c r="M6315" i="34"/>
  <c r="M6316" i="34"/>
  <c r="J6316" i="34" s="1"/>
  <c r="M6317" i="34"/>
  <c r="J6317" i="34" s="1"/>
  <c r="M6318" i="34"/>
  <c r="M6319" i="34"/>
  <c r="M6320" i="34"/>
  <c r="J6320" i="34" s="1"/>
  <c r="M6321" i="34"/>
  <c r="J6321" i="34" s="1"/>
  <c r="M6322" i="34"/>
  <c r="M6323" i="34"/>
  <c r="M6324" i="34"/>
  <c r="J6324" i="34" s="1"/>
  <c r="M6325" i="34"/>
  <c r="J6325" i="34" s="1"/>
  <c r="M6326" i="34"/>
  <c r="M6327" i="34"/>
  <c r="M6328" i="34"/>
  <c r="J6328" i="34" s="1"/>
  <c r="M6329" i="34"/>
  <c r="J6329" i="34" s="1"/>
  <c r="M6330" i="34"/>
  <c r="M6331" i="34"/>
  <c r="M6332" i="34"/>
  <c r="J6332" i="34" s="1"/>
  <c r="M6333" i="34"/>
  <c r="J6333" i="34" s="1"/>
  <c r="M6334" i="34"/>
  <c r="M6335" i="34"/>
  <c r="M6336" i="34"/>
  <c r="J6336" i="34" s="1"/>
  <c r="M6337" i="34"/>
  <c r="J6337" i="34" s="1"/>
  <c r="M6338" i="34"/>
  <c r="M6339" i="34"/>
  <c r="M6340" i="34"/>
  <c r="J6340" i="34" s="1"/>
  <c r="M6341" i="34"/>
  <c r="J6341" i="34" s="1"/>
  <c r="M6342" i="34"/>
  <c r="M6343" i="34"/>
  <c r="M6344" i="34"/>
  <c r="J6344" i="34" s="1"/>
  <c r="M6345" i="34"/>
  <c r="J6345" i="34" s="1"/>
  <c r="M6346" i="34"/>
  <c r="M6347" i="34"/>
  <c r="M6348" i="34"/>
  <c r="J6348" i="34" s="1"/>
  <c r="M6349" i="34"/>
  <c r="J6349" i="34" s="1"/>
  <c r="M6350" i="34"/>
  <c r="M6351" i="34"/>
  <c r="M6352" i="34"/>
  <c r="J6352" i="34" s="1"/>
  <c r="M6353" i="34"/>
  <c r="J6353" i="34" s="1"/>
  <c r="M6354" i="34"/>
  <c r="M6355" i="34"/>
  <c r="M6356" i="34"/>
  <c r="J6356" i="34" s="1"/>
  <c r="M6357" i="34"/>
  <c r="J6357" i="34" s="1"/>
  <c r="M6358" i="34"/>
  <c r="M6359" i="34"/>
  <c r="M6360" i="34"/>
  <c r="J6360" i="34" s="1"/>
  <c r="M6361" i="34"/>
  <c r="J6361" i="34" s="1"/>
  <c r="M6362" i="34"/>
  <c r="M6363" i="34"/>
  <c r="M6364" i="34"/>
  <c r="J6364" i="34" s="1"/>
  <c r="M6365" i="34"/>
  <c r="J6365" i="34" s="1"/>
  <c r="M6366" i="34"/>
  <c r="M6367" i="34"/>
  <c r="M6368" i="34"/>
  <c r="J6368" i="34" s="1"/>
  <c r="M6369" i="34"/>
  <c r="J6369" i="34" s="1"/>
  <c r="M6370" i="34"/>
  <c r="M6371" i="34"/>
  <c r="M6372" i="34"/>
  <c r="J6372" i="34" s="1"/>
  <c r="M6373" i="34"/>
  <c r="J6373" i="34" s="1"/>
  <c r="M6374" i="34"/>
  <c r="M6375" i="34"/>
  <c r="M6376" i="34"/>
  <c r="J6376" i="34" s="1"/>
  <c r="M6377" i="34"/>
  <c r="J6377" i="34" s="1"/>
  <c r="M6378" i="34"/>
  <c r="M6379" i="34"/>
  <c r="M6380" i="34"/>
  <c r="J6380" i="34" s="1"/>
  <c r="M6381" i="34"/>
  <c r="J6381" i="34" s="1"/>
  <c r="M6382" i="34"/>
  <c r="M6383" i="34"/>
  <c r="M6384" i="34"/>
  <c r="J6384" i="34" s="1"/>
  <c r="M6385" i="34"/>
  <c r="J6385" i="34" s="1"/>
  <c r="M6386" i="34"/>
  <c r="M6387" i="34"/>
  <c r="M6388" i="34"/>
  <c r="J6388" i="34" s="1"/>
  <c r="M6389" i="34"/>
  <c r="J6389" i="34" s="1"/>
  <c r="M6390" i="34"/>
  <c r="M6391" i="34"/>
  <c r="M6392" i="34"/>
  <c r="J6392" i="34" s="1"/>
  <c r="M6393" i="34"/>
  <c r="J6393" i="34" s="1"/>
  <c r="M6394" i="34"/>
  <c r="M6395" i="34"/>
  <c r="M6396" i="34"/>
  <c r="J6396" i="34" s="1"/>
  <c r="M6397" i="34"/>
  <c r="J6397" i="34" s="1"/>
  <c r="M6398" i="34"/>
  <c r="M6399" i="34"/>
  <c r="M6400" i="34"/>
  <c r="J6400" i="34" s="1"/>
  <c r="M6401" i="34"/>
  <c r="J6401" i="34" s="1"/>
  <c r="M6402" i="34"/>
  <c r="M6403" i="34"/>
  <c r="M6404" i="34"/>
  <c r="J6404" i="34" s="1"/>
  <c r="M6405" i="34"/>
  <c r="J6405" i="34" s="1"/>
  <c r="M6406" i="34"/>
  <c r="M6407" i="34"/>
  <c r="M6408" i="34"/>
  <c r="J6408" i="34" s="1"/>
  <c r="M6409" i="34"/>
  <c r="J6409" i="34" s="1"/>
  <c r="M6410" i="34"/>
  <c r="M6411" i="34"/>
  <c r="M6412" i="34"/>
  <c r="J6412" i="34" s="1"/>
  <c r="M6413" i="34"/>
  <c r="J6413" i="34" s="1"/>
  <c r="M6414" i="34"/>
  <c r="M6415" i="34"/>
  <c r="M6416" i="34"/>
  <c r="J6416" i="34" s="1"/>
  <c r="M6417" i="34"/>
  <c r="J6417" i="34" s="1"/>
  <c r="M6418" i="34"/>
  <c r="M6419" i="34"/>
  <c r="M6420" i="34"/>
  <c r="J6420" i="34" s="1"/>
  <c r="M6421" i="34"/>
  <c r="J6421" i="34" s="1"/>
  <c r="M6422" i="34"/>
  <c r="M6423" i="34"/>
  <c r="M6424" i="34"/>
  <c r="J6424" i="34" s="1"/>
  <c r="M6425" i="34"/>
  <c r="J6425" i="34" s="1"/>
  <c r="M6426" i="34"/>
  <c r="M6427" i="34"/>
  <c r="M6428" i="34"/>
  <c r="J6428" i="34" s="1"/>
  <c r="M6429" i="34"/>
  <c r="J6429" i="34" s="1"/>
  <c r="M6430" i="34"/>
  <c r="M6431" i="34"/>
  <c r="M6432" i="34"/>
  <c r="J6432" i="34" s="1"/>
  <c r="M6433" i="34"/>
  <c r="J6433" i="34" s="1"/>
  <c r="M6434" i="34"/>
  <c r="M6435" i="34"/>
  <c r="M6436" i="34"/>
  <c r="M6437" i="34"/>
  <c r="J6437" i="34" s="1"/>
  <c r="M6438" i="34"/>
  <c r="M6439" i="34"/>
  <c r="M6440" i="34"/>
  <c r="J6440" i="34" s="1"/>
  <c r="M6441" i="34"/>
  <c r="J6441" i="34" s="1"/>
  <c r="M6442" i="34"/>
  <c r="M6443" i="34"/>
  <c r="M6444" i="34"/>
  <c r="J6444" i="34" s="1"/>
  <c r="M6445" i="34"/>
  <c r="J6445" i="34" s="1"/>
  <c r="M6446" i="34"/>
  <c r="M6447" i="34"/>
  <c r="M6448" i="34"/>
  <c r="J6448" i="34" s="1"/>
  <c r="M6449" i="34"/>
  <c r="J6449" i="34" s="1"/>
  <c r="M6450" i="34"/>
  <c r="M6451" i="34"/>
  <c r="M6452" i="34"/>
  <c r="J6452" i="34" s="1"/>
  <c r="M6453" i="34"/>
  <c r="J6453" i="34" s="1"/>
  <c r="M6454" i="34"/>
  <c r="M6455" i="34"/>
  <c r="M6456" i="34"/>
  <c r="J6456" i="34" s="1"/>
  <c r="M6457" i="34"/>
  <c r="J6457" i="34" s="1"/>
  <c r="M6458" i="34"/>
  <c r="M6459" i="34"/>
  <c r="M6460" i="34"/>
  <c r="J6460" i="34" s="1"/>
  <c r="M6461" i="34"/>
  <c r="J6461" i="34" s="1"/>
  <c r="M6462" i="34"/>
  <c r="M6463" i="34"/>
  <c r="M6464" i="34"/>
  <c r="J6464" i="34" s="1"/>
  <c r="M6465" i="34"/>
  <c r="J6465" i="34" s="1"/>
  <c r="M6466" i="34"/>
  <c r="M6467" i="34"/>
  <c r="M6468" i="34"/>
  <c r="J6468" i="34" s="1"/>
  <c r="M6469" i="34"/>
  <c r="J6469" i="34" s="1"/>
  <c r="M6470" i="34"/>
  <c r="M6471" i="34"/>
  <c r="M6472" i="34"/>
  <c r="J6472" i="34" s="1"/>
  <c r="M6473" i="34"/>
  <c r="J6473" i="34" s="1"/>
  <c r="M6474" i="34"/>
  <c r="M6475" i="34"/>
  <c r="M6476" i="34"/>
  <c r="J6476" i="34" s="1"/>
  <c r="M6477" i="34"/>
  <c r="J6477" i="34" s="1"/>
  <c r="M6478" i="34"/>
  <c r="M6479" i="34"/>
  <c r="M6480" i="34"/>
  <c r="J6480" i="34" s="1"/>
  <c r="M6481" i="34"/>
  <c r="J6481" i="34" s="1"/>
  <c r="M6482" i="34"/>
  <c r="M6483" i="34"/>
  <c r="M6484" i="34"/>
  <c r="J6484" i="34" s="1"/>
  <c r="M6485" i="34"/>
  <c r="J6485" i="34" s="1"/>
  <c r="M6486" i="34"/>
  <c r="M6487" i="34"/>
  <c r="M6488" i="34"/>
  <c r="J6488" i="34" s="1"/>
  <c r="M6489" i="34"/>
  <c r="J6489" i="34" s="1"/>
  <c r="M6490" i="34"/>
  <c r="M6491" i="34"/>
  <c r="M6492" i="34"/>
  <c r="J6492" i="34" s="1"/>
  <c r="M6493" i="34"/>
  <c r="J6493" i="34" s="1"/>
  <c r="M6494" i="34"/>
  <c r="M6495" i="34"/>
  <c r="M6496" i="34"/>
  <c r="J6496" i="34" s="1"/>
  <c r="M6497" i="34"/>
  <c r="J6497" i="34" s="1"/>
  <c r="M6498" i="34"/>
  <c r="M6499" i="34"/>
  <c r="M6500" i="34"/>
  <c r="J6500" i="34" s="1"/>
  <c r="M6501" i="34"/>
  <c r="J6501" i="34" s="1"/>
  <c r="M6502" i="34"/>
  <c r="M6503" i="34"/>
  <c r="M6504" i="34"/>
  <c r="J6504" i="34" s="1"/>
  <c r="M6505" i="34"/>
  <c r="J6505" i="34" s="1"/>
  <c r="M6506" i="34"/>
  <c r="M6507" i="34"/>
  <c r="M6508" i="34"/>
  <c r="J6508" i="34" s="1"/>
  <c r="M6509" i="34"/>
  <c r="J6509" i="34" s="1"/>
  <c r="M6510" i="34"/>
  <c r="M6511" i="34"/>
  <c r="M6512" i="34"/>
  <c r="J6512" i="34" s="1"/>
  <c r="M6513" i="34"/>
  <c r="J6513" i="34" s="1"/>
  <c r="M6514" i="34"/>
  <c r="M6515" i="34"/>
  <c r="M6516" i="34"/>
  <c r="J6516" i="34" s="1"/>
  <c r="M6517" i="34"/>
  <c r="J6517" i="34" s="1"/>
  <c r="M6518" i="34"/>
  <c r="M6519" i="34"/>
  <c r="M6520" i="34"/>
  <c r="J6520" i="34" s="1"/>
  <c r="M6521" i="34"/>
  <c r="J6521" i="34" s="1"/>
  <c r="M6522" i="34"/>
  <c r="M6523" i="34"/>
  <c r="M6524" i="34"/>
  <c r="J6524" i="34" s="1"/>
  <c r="M6525" i="34"/>
  <c r="J6525" i="34" s="1"/>
  <c r="M6526" i="34"/>
  <c r="M6527" i="34"/>
  <c r="M6528" i="34"/>
  <c r="J6528" i="34" s="1"/>
  <c r="M6529" i="34"/>
  <c r="J6529" i="34" s="1"/>
  <c r="M6530" i="34"/>
  <c r="M6531" i="34"/>
  <c r="M6532" i="34"/>
  <c r="J6532" i="34" s="1"/>
  <c r="M6533" i="34"/>
  <c r="J6533" i="34" s="1"/>
  <c r="M6534" i="34"/>
  <c r="M6535" i="34"/>
  <c r="M6536" i="34"/>
  <c r="J6536" i="34" s="1"/>
  <c r="M6537" i="34"/>
  <c r="J6537" i="34" s="1"/>
  <c r="M6538" i="34"/>
  <c r="M6539" i="34"/>
  <c r="M6540" i="34"/>
  <c r="J6540" i="34" s="1"/>
  <c r="M6541" i="34"/>
  <c r="J6541" i="34" s="1"/>
  <c r="M6542" i="34"/>
  <c r="M6543" i="34"/>
  <c r="M6544" i="34"/>
  <c r="J6544" i="34" s="1"/>
  <c r="M6545" i="34"/>
  <c r="J6545" i="34" s="1"/>
  <c r="M6546" i="34"/>
  <c r="M6547" i="34"/>
  <c r="M6548" i="34"/>
  <c r="J6548" i="34" s="1"/>
  <c r="M6549" i="34"/>
  <c r="J6549" i="34" s="1"/>
  <c r="M6550" i="34"/>
  <c r="M6551" i="34"/>
  <c r="M6552" i="34"/>
  <c r="J6552" i="34" s="1"/>
  <c r="M6553" i="34"/>
  <c r="J6553" i="34" s="1"/>
  <c r="M6554" i="34"/>
  <c r="M6555" i="34"/>
  <c r="M6556" i="34"/>
  <c r="J6556" i="34" s="1"/>
  <c r="M6557" i="34"/>
  <c r="J6557" i="34" s="1"/>
  <c r="M6558" i="34"/>
  <c r="M6559" i="34"/>
  <c r="M6560" i="34"/>
  <c r="J6560" i="34" s="1"/>
  <c r="M6561" i="34"/>
  <c r="J6561" i="34" s="1"/>
  <c r="M6562" i="34"/>
  <c r="M6563" i="34"/>
  <c r="M6564" i="34"/>
  <c r="J6564" i="34" s="1"/>
  <c r="M6565" i="34"/>
  <c r="J6565" i="34" s="1"/>
  <c r="M6566" i="34"/>
  <c r="M6567" i="34"/>
  <c r="M6568" i="34"/>
  <c r="J6568" i="34" s="1"/>
  <c r="M6569" i="34"/>
  <c r="J6569" i="34" s="1"/>
  <c r="M6570" i="34"/>
  <c r="M6571" i="34"/>
  <c r="M6572" i="34"/>
  <c r="J6572" i="34" s="1"/>
  <c r="M6573" i="34"/>
  <c r="J6573" i="34" s="1"/>
  <c r="M6574" i="34"/>
  <c r="M6575" i="34"/>
  <c r="M6576" i="34"/>
  <c r="M6577" i="34"/>
  <c r="J6577" i="34" s="1"/>
  <c r="M6578" i="34"/>
  <c r="M6579" i="34"/>
  <c r="M6580" i="34"/>
  <c r="J6580" i="34" s="1"/>
  <c r="M6581" i="34"/>
  <c r="J6581" i="34" s="1"/>
  <c r="M6582" i="34"/>
  <c r="M6583" i="34"/>
  <c r="M6584" i="34"/>
  <c r="J6584" i="34" s="1"/>
  <c r="M6585" i="34"/>
  <c r="J6585" i="34" s="1"/>
  <c r="M6586" i="34"/>
  <c r="M6587" i="34"/>
  <c r="M6588" i="34"/>
  <c r="J6588" i="34" s="1"/>
  <c r="M6589" i="34"/>
  <c r="J6589" i="34" s="1"/>
  <c r="M6590" i="34"/>
  <c r="M6591" i="34"/>
  <c r="M6592" i="34"/>
  <c r="J6592" i="34" s="1"/>
  <c r="M6593" i="34"/>
  <c r="J6593" i="34" s="1"/>
  <c r="M6594" i="34"/>
  <c r="M6595" i="34"/>
  <c r="M6596" i="34"/>
  <c r="J6596" i="34" s="1"/>
  <c r="M6597" i="34"/>
  <c r="J6597" i="34" s="1"/>
  <c r="M6598" i="34"/>
  <c r="M6599" i="34"/>
  <c r="M6600" i="34"/>
  <c r="J6600" i="34" s="1"/>
  <c r="M6601" i="34"/>
  <c r="J6601" i="34" s="1"/>
  <c r="M6602" i="34"/>
  <c r="M6603" i="34"/>
  <c r="M6604" i="34"/>
  <c r="J6604" i="34" s="1"/>
  <c r="M6605" i="34"/>
  <c r="J6605" i="34" s="1"/>
  <c r="M6606" i="34"/>
  <c r="M6607" i="34"/>
  <c r="M6608" i="34"/>
  <c r="J6608" i="34" s="1"/>
  <c r="M6609" i="34"/>
  <c r="J6609" i="34" s="1"/>
  <c r="M6610" i="34"/>
  <c r="M6611" i="34"/>
  <c r="M6612" i="34"/>
  <c r="J6612" i="34" s="1"/>
  <c r="M6613" i="34"/>
  <c r="J6613" i="34" s="1"/>
  <c r="M6614" i="34"/>
  <c r="M6615" i="34"/>
  <c r="M6616" i="34"/>
  <c r="J6616" i="34" s="1"/>
  <c r="M6617" i="34"/>
  <c r="J6617" i="34" s="1"/>
  <c r="M6618" i="34"/>
  <c r="M6619" i="34"/>
  <c r="M6620" i="34"/>
  <c r="J6620" i="34" s="1"/>
  <c r="M6621" i="34"/>
  <c r="J6621" i="34" s="1"/>
  <c r="M6622" i="34"/>
  <c r="M6623" i="34"/>
  <c r="M6624" i="34"/>
  <c r="J6624" i="34" s="1"/>
  <c r="M6625" i="34"/>
  <c r="J6625" i="34" s="1"/>
  <c r="M6626" i="34"/>
  <c r="M6627" i="34"/>
  <c r="M6628" i="34"/>
  <c r="M6629" i="34"/>
  <c r="J6629" i="34" s="1"/>
  <c r="M6630" i="34"/>
  <c r="M6631" i="34"/>
  <c r="M6632" i="34"/>
  <c r="J6632" i="34" s="1"/>
  <c r="M6633" i="34"/>
  <c r="J6633" i="34" s="1"/>
  <c r="M6634" i="34"/>
  <c r="M6635" i="34"/>
  <c r="M6636" i="34"/>
  <c r="J6636" i="34" s="1"/>
  <c r="M6637" i="34"/>
  <c r="J6637" i="34" s="1"/>
  <c r="M6638" i="34"/>
  <c r="M6639" i="34"/>
  <c r="M6640" i="34"/>
  <c r="J6640" i="34" s="1"/>
  <c r="M6641" i="34"/>
  <c r="J6641" i="34" s="1"/>
  <c r="M6642" i="34"/>
  <c r="M6643" i="34"/>
  <c r="M6644" i="34"/>
  <c r="J6644" i="34" s="1"/>
  <c r="M6645" i="34"/>
  <c r="J6645" i="34" s="1"/>
  <c r="M6646" i="34"/>
  <c r="M6647" i="34"/>
  <c r="M6648" i="34"/>
  <c r="J6648" i="34" s="1"/>
  <c r="M6649" i="34"/>
  <c r="J6649" i="34" s="1"/>
  <c r="M6650" i="34"/>
  <c r="M6651" i="34"/>
  <c r="M6652" i="34"/>
  <c r="J6652" i="34" s="1"/>
  <c r="M6653" i="34"/>
  <c r="J6653" i="34" s="1"/>
  <c r="M6654" i="34"/>
  <c r="M6655" i="34"/>
  <c r="M6656" i="34"/>
  <c r="J6656" i="34" s="1"/>
  <c r="M6657" i="34"/>
  <c r="J6657" i="34" s="1"/>
  <c r="M6658" i="34"/>
  <c r="M6659" i="34"/>
  <c r="M6660" i="34"/>
  <c r="J6660" i="34" s="1"/>
  <c r="M6661" i="34"/>
  <c r="J6661" i="34" s="1"/>
  <c r="M6662" i="34"/>
  <c r="M6663" i="34"/>
  <c r="M6664" i="34"/>
  <c r="J6664" i="34" s="1"/>
  <c r="M6665" i="34"/>
  <c r="J6665" i="34" s="1"/>
  <c r="M6666" i="34"/>
  <c r="M6667" i="34"/>
  <c r="M6668" i="34"/>
  <c r="J6668" i="34" s="1"/>
  <c r="M6669" i="34"/>
  <c r="J6669" i="34" s="1"/>
  <c r="M6670" i="34"/>
  <c r="M6671" i="34"/>
  <c r="M6672" i="34"/>
  <c r="J6672" i="34" s="1"/>
  <c r="M6673" i="34"/>
  <c r="J6673" i="34" s="1"/>
  <c r="M6674" i="34"/>
  <c r="M6675" i="34"/>
  <c r="M6676" i="34"/>
  <c r="J6676" i="34" s="1"/>
  <c r="M6677" i="34"/>
  <c r="J6677" i="34" s="1"/>
  <c r="M6678" i="34"/>
  <c r="M6679" i="34"/>
  <c r="M6680" i="34"/>
  <c r="J6680" i="34" s="1"/>
  <c r="M6681" i="34"/>
  <c r="J6681" i="34" s="1"/>
  <c r="M6682" i="34"/>
  <c r="M6683" i="34"/>
  <c r="M6684" i="34"/>
  <c r="J6684" i="34" s="1"/>
  <c r="M6685" i="34"/>
  <c r="J6685" i="34" s="1"/>
  <c r="M6686" i="34"/>
  <c r="M6687" i="34"/>
  <c r="M6688" i="34"/>
  <c r="J6688" i="34" s="1"/>
  <c r="M6689" i="34"/>
  <c r="J6689" i="34" s="1"/>
  <c r="M6690" i="34"/>
  <c r="M6691" i="34"/>
  <c r="M6692" i="34"/>
  <c r="J6692" i="34" s="1"/>
  <c r="M6693" i="34"/>
  <c r="J6693" i="34" s="1"/>
  <c r="M6694" i="34"/>
  <c r="M6695" i="34"/>
  <c r="M6696" i="34"/>
  <c r="J6696" i="34" s="1"/>
  <c r="M6697" i="34"/>
  <c r="J6697" i="34" s="1"/>
  <c r="M6698" i="34"/>
  <c r="M6699" i="34"/>
  <c r="M6700" i="34"/>
  <c r="J6700" i="34" s="1"/>
  <c r="M6701" i="34"/>
  <c r="J6701" i="34" s="1"/>
  <c r="M6702" i="34"/>
  <c r="M6703" i="34"/>
  <c r="M6704" i="34"/>
  <c r="J6704" i="34" s="1"/>
  <c r="M6705" i="34"/>
  <c r="J6705" i="34" s="1"/>
  <c r="M6706" i="34"/>
  <c r="M6707" i="34"/>
  <c r="M6708" i="34"/>
  <c r="J6708" i="34" s="1"/>
  <c r="M6709" i="34"/>
  <c r="J6709" i="34" s="1"/>
  <c r="M6710" i="34"/>
  <c r="M6711" i="34"/>
  <c r="M6712" i="34"/>
  <c r="J6712" i="34" s="1"/>
  <c r="M6713" i="34"/>
  <c r="J6713" i="34" s="1"/>
  <c r="M6714" i="34"/>
  <c r="M6715" i="34"/>
  <c r="M6716" i="34"/>
  <c r="J6716" i="34" s="1"/>
  <c r="M6717" i="34"/>
  <c r="J6717" i="34" s="1"/>
  <c r="M6718" i="34"/>
  <c r="M6719" i="34"/>
  <c r="M6720" i="34"/>
  <c r="J6720" i="34" s="1"/>
  <c r="M6721" i="34"/>
  <c r="J6721" i="34" s="1"/>
  <c r="M6722" i="34"/>
  <c r="M6723" i="34"/>
  <c r="M6724" i="34"/>
  <c r="J6724" i="34" s="1"/>
  <c r="M6725" i="34"/>
  <c r="J6725" i="34" s="1"/>
  <c r="M6726" i="34"/>
  <c r="M6727" i="34"/>
  <c r="M6728" i="34"/>
  <c r="J6728" i="34" s="1"/>
  <c r="M6729" i="34"/>
  <c r="J6729" i="34" s="1"/>
  <c r="M6730" i="34"/>
  <c r="M6731" i="34"/>
  <c r="M6732" i="34"/>
  <c r="J6732" i="34" s="1"/>
  <c r="M6733" i="34"/>
  <c r="J6733" i="34" s="1"/>
  <c r="M6734" i="34"/>
  <c r="M6735" i="34"/>
  <c r="M6736" i="34"/>
  <c r="J6736" i="34" s="1"/>
  <c r="M6737" i="34"/>
  <c r="J6737" i="34" s="1"/>
  <c r="M6738" i="34"/>
  <c r="M6739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L102" i="34"/>
  <c r="L103" i="34"/>
  <c r="L104" i="34"/>
  <c r="L105" i="34"/>
  <c r="L106" i="34"/>
  <c r="L107" i="34"/>
  <c r="L108" i="34"/>
  <c r="L109" i="34"/>
  <c r="L110" i="34"/>
  <c r="L111" i="34"/>
  <c r="L112" i="34"/>
  <c r="L113" i="34"/>
  <c r="L114" i="34"/>
  <c r="L115" i="34"/>
  <c r="L116" i="34"/>
  <c r="L117" i="34"/>
  <c r="L118" i="34"/>
  <c r="L119" i="34"/>
  <c r="L120" i="34"/>
  <c r="L121" i="34"/>
  <c r="L122" i="34"/>
  <c r="L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56" i="34"/>
  <c r="L157" i="34"/>
  <c r="L158" i="34"/>
  <c r="L159" i="34"/>
  <c r="L160" i="34"/>
  <c r="L161" i="34"/>
  <c r="L162" i="34"/>
  <c r="L163" i="34"/>
  <c r="L164" i="34"/>
  <c r="L165" i="34"/>
  <c r="L166" i="34"/>
  <c r="L167" i="34"/>
  <c r="L168" i="34"/>
  <c r="L169" i="34"/>
  <c r="L170" i="34"/>
  <c r="L171" i="34"/>
  <c r="L172" i="34"/>
  <c r="L173" i="34"/>
  <c r="L174" i="34"/>
  <c r="L175" i="34"/>
  <c r="L176" i="34"/>
  <c r="L177" i="34"/>
  <c r="L178" i="34"/>
  <c r="L179" i="34"/>
  <c r="L180" i="34"/>
  <c r="L181" i="34"/>
  <c r="L182" i="34"/>
  <c r="L183" i="34"/>
  <c r="L184" i="34"/>
  <c r="L185" i="34"/>
  <c r="L186" i="34"/>
  <c r="L187" i="34"/>
  <c r="L188" i="34"/>
  <c r="L189" i="34"/>
  <c r="L190" i="34"/>
  <c r="L191" i="34"/>
  <c r="L192" i="34"/>
  <c r="L193" i="34"/>
  <c r="L194" i="34"/>
  <c r="L195" i="34"/>
  <c r="L196" i="34"/>
  <c r="L197" i="34"/>
  <c r="L198" i="34"/>
  <c r="L199" i="34"/>
  <c r="L200" i="34"/>
  <c r="L201" i="34"/>
  <c r="L202" i="34"/>
  <c r="L203" i="34"/>
  <c r="L204" i="34"/>
  <c r="L205" i="34"/>
  <c r="L206" i="34"/>
  <c r="L207" i="34"/>
  <c r="L208" i="34"/>
  <c r="L209" i="34"/>
  <c r="L210" i="34"/>
  <c r="L211" i="34"/>
  <c r="L212" i="34"/>
  <c r="L213" i="34"/>
  <c r="L214" i="34"/>
  <c r="L215" i="34"/>
  <c r="L216" i="34"/>
  <c r="L217" i="34"/>
  <c r="L218" i="34"/>
  <c r="L219" i="34"/>
  <c r="L220" i="34"/>
  <c r="L221" i="34"/>
  <c r="L222" i="34"/>
  <c r="L223" i="34"/>
  <c r="L224" i="34"/>
  <c r="L225" i="34"/>
  <c r="L226" i="34"/>
  <c r="L227" i="34"/>
  <c r="L228" i="34"/>
  <c r="L229" i="34"/>
  <c r="L230" i="34"/>
  <c r="L231" i="34"/>
  <c r="L232" i="34"/>
  <c r="L233" i="34"/>
  <c r="L234" i="34"/>
  <c r="L235" i="34"/>
  <c r="L236" i="34"/>
  <c r="L237" i="34"/>
  <c r="L238" i="34"/>
  <c r="L239" i="34"/>
  <c r="L240" i="34"/>
  <c r="L241" i="34"/>
  <c r="L242" i="34"/>
  <c r="L243" i="34"/>
  <c r="L244" i="34"/>
  <c r="L245" i="34"/>
  <c r="L246" i="34"/>
  <c r="L247" i="34"/>
  <c r="L248" i="34"/>
  <c r="L249" i="34"/>
  <c r="L250" i="34"/>
  <c r="L251" i="34"/>
  <c r="L252" i="34"/>
  <c r="L253" i="34"/>
  <c r="L254" i="34"/>
  <c r="L255" i="34"/>
  <c r="L256" i="34"/>
  <c r="L257" i="34"/>
  <c r="L258" i="34"/>
  <c r="L259" i="34"/>
  <c r="L260" i="34"/>
  <c r="L261" i="34"/>
  <c r="L262" i="34"/>
  <c r="L263" i="34"/>
  <c r="L264" i="34"/>
  <c r="L265" i="34"/>
  <c r="L266" i="34"/>
  <c r="L267" i="34"/>
  <c r="L268" i="34"/>
  <c r="L269" i="34"/>
  <c r="L270" i="34"/>
  <c r="L271" i="34"/>
  <c r="L272" i="34"/>
  <c r="L273" i="34"/>
  <c r="L274" i="34"/>
  <c r="L275" i="34"/>
  <c r="L276" i="34"/>
  <c r="L277" i="34"/>
  <c r="L278" i="34"/>
  <c r="L279" i="34"/>
  <c r="L280" i="34"/>
  <c r="L281" i="34"/>
  <c r="L282" i="34"/>
  <c r="L283" i="34"/>
  <c r="L284" i="34"/>
  <c r="L285" i="34"/>
  <c r="L286" i="34"/>
  <c r="L287" i="34"/>
  <c r="L288" i="34"/>
  <c r="L289" i="34"/>
  <c r="L290" i="34"/>
  <c r="L291" i="34"/>
  <c r="L292" i="34"/>
  <c r="L293" i="34"/>
  <c r="L294" i="34"/>
  <c r="L295" i="34"/>
  <c r="L296" i="34"/>
  <c r="L297" i="34"/>
  <c r="L298" i="34"/>
  <c r="L299" i="34"/>
  <c r="L300" i="34"/>
  <c r="L301" i="34"/>
  <c r="L302" i="34"/>
  <c r="L303" i="34"/>
  <c r="L304" i="34"/>
  <c r="L305" i="34"/>
  <c r="L306" i="34"/>
  <c r="L307" i="34"/>
  <c r="L308" i="34"/>
  <c r="L309" i="34"/>
  <c r="L310" i="34"/>
  <c r="L311" i="34"/>
  <c r="L312" i="34"/>
  <c r="L313" i="34"/>
  <c r="L314" i="34"/>
  <c r="L315" i="34"/>
  <c r="L316" i="34"/>
  <c r="L317" i="34"/>
  <c r="L318" i="34"/>
  <c r="L319" i="34"/>
  <c r="L320" i="34"/>
  <c r="L321" i="34"/>
  <c r="L322" i="34"/>
  <c r="L323" i="34"/>
  <c r="L324" i="34"/>
  <c r="L325" i="34"/>
  <c r="L326" i="34"/>
  <c r="L327" i="34"/>
  <c r="L328" i="34"/>
  <c r="L329" i="34"/>
  <c r="L330" i="34"/>
  <c r="L331" i="34"/>
  <c r="L332" i="34"/>
  <c r="L333" i="34"/>
  <c r="L334" i="34"/>
  <c r="L335" i="34"/>
  <c r="L336" i="34"/>
  <c r="L337" i="34"/>
  <c r="L338" i="34"/>
  <c r="L339" i="34"/>
  <c r="L340" i="34"/>
  <c r="L341" i="34"/>
  <c r="L342" i="34"/>
  <c r="L343" i="34"/>
  <c r="L344" i="34"/>
  <c r="L345" i="34"/>
  <c r="L346" i="34"/>
  <c r="L347" i="34"/>
  <c r="L348" i="34"/>
  <c r="L349" i="34"/>
  <c r="L350" i="34"/>
  <c r="L351" i="34"/>
  <c r="L352" i="34"/>
  <c r="L353" i="34"/>
  <c r="L354" i="34"/>
  <c r="L355" i="34"/>
  <c r="L356" i="34"/>
  <c r="L357" i="34"/>
  <c r="L358" i="34"/>
  <c r="L359" i="34"/>
  <c r="L360" i="34"/>
  <c r="L361" i="34"/>
  <c r="L362" i="34"/>
  <c r="L363" i="34"/>
  <c r="L364" i="34"/>
  <c r="L365" i="34"/>
  <c r="L366" i="34"/>
  <c r="L367" i="34"/>
  <c r="L368" i="34"/>
  <c r="L369" i="34"/>
  <c r="L370" i="34"/>
  <c r="L371" i="34"/>
  <c r="L372" i="34"/>
  <c r="L373" i="34"/>
  <c r="L374" i="34"/>
  <c r="L375" i="34"/>
  <c r="L376" i="34"/>
  <c r="L377" i="34"/>
  <c r="L378" i="34"/>
  <c r="L379" i="34"/>
  <c r="L380" i="34"/>
  <c r="L381" i="34"/>
  <c r="L382" i="34"/>
  <c r="L383" i="34"/>
  <c r="L384" i="34"/>
  <c r="L385" i="34"/>
  <c r="L386" i="34"/>
  <c r="L387" i="34"/>
  <c r="L388" i="34"/>
  <c r="L389" i="34"/>
  <c r="L390" i="34"/>
  <c r="L391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6" i="34"/>
  <c r="L447" i="34"/>
  <c r="L448" i="34"/>
  <c r="L449" i="34"/>
  <c r="L450" i="34"/>
  <c r="L451" i="34"/>
  <c r="L452" i="34"/>
  <c r="L453" i="34"/>
  <c r="L454" i="34"/>
  <c r="L455" i="34"/>
  <c r="L456" i="34"/>
  <c r="L457" i="34"/>
  <c r="L458" i="34"/>
  <c r="L459" i="34"/>
  <c r="L460" i="34"/>
  <c r="L461" i="34"/>
  <c r="L462" i="34"/>
  <c r="L463" i="34"/>
  <c r="L464" i="34"/>
  <c r="L465" i="34"/>
  <c r="L466" i="34"/>
  <c r="L467" i="34"/>
  <c r="L468" i="34"/>
  <c r="L469" i="34"/>
  <c r="L470" i="34"/>
  <c r="L471" i="34"/>
  <c r="L472" i="34"/>
  <c r="L473" i="34"/>
  <c r="L474" i="34"/>
  <c r="L475" i="34"/>
  <c r="L476" i="34"/>
  <c r="L477" i="34"/>
  <c r="L478" i="34"/>
  <c r="L479" i="34"/>
  <c r="L480" i="34"/>
  <c r="L481" i="34"/>
  <c r="L482" i="34"/>
  <c r="L483" i="34"/>
  <c r="L484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528" i="34"/>
  <c r="L529" i="34"/>
  <c r="L530" i="34"/>
  <c r="L531" i="34"/>
  <c r="L532" i="34"/>
  <c r="L533" i="34"/>
  <c r="L534" i="34"/>
  <c r="L535" i="34"/>
  <c r="L536" i="34"/>
  <c r="L537" i="34"/>
  <c r="L538" i="34"/>
  <c r="L539" i="34"/>
  <c r="L540" i="34"/>
  <c r="L541" i="34"/>
  <c r="L542" i="34"/>
  <c r="L543" i="34"/>
  <c r="L544" i="34"/>
  <c r="L545" i="34"/>
  <c r="L546" i="34"/>
  <c r="L547" i="34"/>
  <c r="L548" i="34"/>
  <c r="L549" i="34"/>
  <c r="L550" i="34"/>
  <c r="L551" i="34"/>
  <c r="L552" i="34"/>
  <c r="L553" i="34"/>
  <c r="L554" i="34"/>
  <c r="L555" i="34"/>
  <c r="L556" i="34"/>
  <c r="L557" i="34"/>
  <c r="L558" i="34"/>
  <c r="L559" i="34"/>
  <c r="L560" i="34"/>
  <c r="L561" i="34"/>
  <c r="L562" i="34"/>
  <c r="L563" i="34"/>
  <c r="L564" i="34"/>
  <c r="L565" i="34"/>
  <c r="L566" i="34"/>
  <c r="L567" i="34"/>
  <c r="L568" i="34"/>
  <c r="L569" i="34"/>
  <c r="L570" i="34"/>
  <c r="L571" i="34"/>
  <c r="L572" i="34"/>
  <c r="L573" i="34"/>
  <c r="L574" i="34"/>
  <c r="L575" i="34"/>
  <c r="L576" i="34"/>
  <c r="L577" i="34"/>
  <c r="L578" i="34"/>
  <c r="L579" i="34"/>
  <c r="L580" i="34"/>
  <c r="L581" i="34"/>
  <c r="L582" i="34"/>
  <c r="L583" i="34"/>
  <c r="L584" i="34"/>
  <c r="L585" i="34"/>
  <c r="L586" i="34"/>
  <c r="L587" i="34"/>
  <c r="L588" i="34"/>
  <c r="L589" i="34"/>
  <c r="L590" i="34"/>
  <c r="L591" i="34"/>
  <c r="L592" i="34"/>
  <c r="L593" i="34"/>
  <c r="L594" i="34"/>
  <c r="L595" i="34"/>
  <c r="L596" i="34"/>
  <c r="L597" i="34"/>
  <c r="L598" i="34"/>
  <c r="L599" i="34"/>
  <c r="L600" i="34"/>
  <c r="L601" i="34"/>
  <c r="L602" i="34"/>
  <c r="L603" i="34"/>
  <c r="L604" i="34"/>
  <c r="L605" i="34"/>
  <c r="L606" i="34"/>
  <c r="L607" i="34"/>
  <c r="L608" i="34"/>
  <c r="L609" i="34"/>
  <c r="L610" i="34"/>
  <c r="L611" i="34"/>
  <c r="L612" i="34"/>
  <c r="L613" i="34"/>
  <c r="L614" i="34"/>
  <c r="L615" i="34"/>
  <c r="L616" i="34"/>
  <c r="L617" i="34"/>
  <c r="L618" i="34"/>
  <c r="L619" i="34"/>
  <c r="L620" i="34"/>
  <c r="L621" i="34"/>
  <c r="L622" i="34"/>
  <c r="L623" i="34"/>
  <c r="L624" i="34"/>
  <c r="L625" i="34"/>
  <c r="L626" i="34"/>
  <c r="L627" i="34"/>
  <c r="L628" i="34"/>
  <c r="L629" i="34"/>
  <c r="L630" i="34"/>
  <c r="L631" i="34"/>
  <c r="L632" i="34"/>
  <c r="L633" i="34"/>
  <c r="L634" i="34"/>
  <c r="L635" i="34"/>
  <c r="L636" i="34"/>
  <c r="L637" i="34"/>
  <c r="L638" i="34"/>
  <c r="L639" i="34"/>
  <c r="L640" i="34"/>
  <c r="L641" i="34"/>
  <c r="L642" i="34"/>
  <c r="L643" i="34"/>
  <c r="L644" i="34"/>
  <c r="L645" i="34"/>
  <c r="L646" i="34"/>
  <c r="L647" i="34"/>
  <c r="L648" i="34"/>
  <c r="L649" i="34"/>
  <c r="L650" i="34"/>
  <c r="L651" i="34"/>
  <c r="L652" i="34"/>
  <c r="L653" i="34"/>
  <c r="L654" i="34"/>
  <c r="L655" i="34"/>
  <c r="L656" i="34"/>
  <c r="L657" i="34"/>
  <c r="L658" i="34"/>
  <c r="L659" i="34"/>
  <c r="L660" i="34"/>
  <c r="L661" i="34"/>
  <c r="L662" i="34"/>
  <c r="L663" i="34"/>
  <c r="L664" i="34"/>
  <c r="L665" i="34"/>
  <c r="L666" i="34"/>
  <c r="L667" i="34"/>
  <c r="L668" i="34"/>
  <c r="L669" i="34"/>
  <c r="L670" i="34"/>
  <c r="L671" i="34"/>
  <c r="L672" i="34"/>
  <c r="L673" i="34"/>
  <c r="L674" i="34"/>
  <c r="L675" i="34"/>
  <c r="L676" i="34"/>
  <c r="L677" i="34"/>
  <c r="L678" i="34"/>
  <c r="L679" i="34"/>
  <c r="L680" i="34"/>
  <c r="L681" i="34"/>
  <c r="L682" i="34"/>
  <c r="L683" i="34"/>
  <c r="L684" i="34"/>
  <c r="L685" i="34"/>
  <c r="L686" i="34"/>
  <c r="L687" i="34"/>
  <c r="L688" i="34"/>
  <c r="L689" i="34"/>
  <c r="L690" i="34"/>
  <c r="L691" i="34"/>
  <c r="L692" i="34"/>
  <c r="L693" i="34"/>
  <c r="L694" i="34"/>
  <c r="L695" i="34"/>
  <c r="L696" i="34"/>
  <c r="L697" i="34"/>
  <c r="L698" i="34"/>
  <c r="L699" i="34"/>
  <c r="L700" i="34"/>
  <c r="L701" i="34"/>
  <c r="L702" i="34"/>
  <c r="L703" i="34"/>
  <c r="L704" i="34"/>
  <c r="L705" i="34"/>
  <c r="L706" i="34"/>
  <c r="L707" i="34"/>
  <c r="L708" i="34"/>
  <c r="L709" i="34"/>
  <c r="L710" i="34"/>
  <c r="L711" i="34"/>
  <c r="L712" i="34"/>
  <c r="L713" i="34"/>
  <c r="L714" i="34"/>
  <c r="L715" i="34"/>
  <c r="L716" i="34"/>
  <c r="L717" i="34"/>
  <c r="L718" i="34"/>
  <c r="L719" i="34"/>
  <c r="L720" i="34"/>
  <c r="L721" i="34"/>
  <c r="L722" i="34"/>
  <c r="L723" i="34"/>
  <c r="L724" i="34"/>
  <c r="L725" i="34"/>
  <c r="L726" i="34"/>
  <c r="L727" i="34"/>
  <c r="L728" i="34"/>
  <c r="L729" i="34"/>
  <c r="L730" i="34"/>
  <c r="L731" i="34"/>
  <c r="L732" i="34"/>
  <c r="L733" i="34"/>
  <c r="L734" i="34"/>
  <c r="L735" i="34"/>
  <c r="L736" i="34"/>
  <c r="L737" i="34"/>
  <c r="L738" i="34"/>
  <c r="L739" i="34"/>
  <c r="L740" i="34"/>
  <c r="L741" i="34"/>
  <c r="L742" i="34"/>
  <c r="L743" i="34"/>
  <c r="L744" i="34"/>
  <c r="L745" i="34"/>
  <c r="L746" i="34"/>
  <c r="L747" i="34"/>
  <c r="L748" i="34"/>
  <c r="L749" i="34"/>
  <c r="L750" i="34"/>
  <c r="L751" i="34"/>
  <c r="L752" i="34"/>
  <c r="L753" i="34"/>
  <c r="L754" i="34"/>
  <c r="L755" i="34"/>
  <c r="L756" i="34"/>
  <c r="L757" i="34"/>
  <c r="L758" i="34"/>
  <c r="L759" i="34"/>
  <c r="L760" i="34"/>
  <c r="L761" i="34"/>
  <c r="L762" i="34"/>
  <c r="L763" i="34"/>
  <c r="L764" i="34"/>
  <c r="L765" i="34"/>
  <c r="L766" i="34"/>
  <c r="L767" i="34"/>
  <c r="L768" i="34"/>
  <c r="L769" i="34"/>
  <c r="L770" i="34"/>
  <c r="L771" i="34"/>
  <c r="L772" i="34"/>
  <c r="L773" i="34"/>
  <c r="L774" i="34"/>
  <c r="L775" i="34"/>
  <c r="L776" i="34"/>
  <c r="L777" i="34"/>
  <c r="L778" i="34"/>
  <c r="L779" i="34"/>
  <c r="L780" i="34"/>
  <c r="L781" i="34"/>
  <c r="L782" i="34"/>
  <c r="L783" i="34"/>
  <c r="L784" i="34"/>
  <c r="L785" i="34"/>
  <c r="L786" i="34"/>
  <c r="L787" i="34"/>
  <c r="L788" i="34"/>
  <c r="L789" i="34"/>
  <c r="L790" i="34"/>
  <c r="L791" i="34"/>
  <c r="L792" i="34"/>
  <c r="L793" i="34"/>
  <c r="L794" i="34"/>
  <c r="L795" i="34"/>
  <c r="L796" i="34"/>
  <c r="L797" i="34"/>
  <c r="L798" i="34"/>
  <c r="L799" i="34"/>
  <c r="L800" i="34"/>
  <c r="L801" i="34"/>
  <c r="L802" i="34"/>
  <c r="L803" i="34"/>
  <c r="L804" i="34"/>
  <c r="L805" i="34"/>
  <c r="L806" i="34"/>
  <c r="L807" i="34"/>
  <c r="L808" i="34"/>
  <c r="L809" i="34"/>
  <c r="L810" i="34"/>
  <c r="L811" i="34"/>
  <c r="L812" i="34"/>
  <c r="L813" i="34"/>
  <c r="L814" i="34"/>
  <c r="L815" i="34"/>
  <c r="L816" i="34"/>
  <c r="L817" i="34"/>
  <c r="L818" i="34"/>
  <c r="L819" i="34"/>
  <c r="L820" i="34"/>
  <c r="L821" i="34"/>
  <c r="L822" i="34"/>
  <c r="L823" i="34"/>
  <c r="L824" i="34"/>
  <c r="L825" i="34"/>
  <c r="L826" i="34"/>
  <c r="L827" i="34"/>
  <c r="L828" i="34"/>
  <c r="L829" i="34"/>
  <c r="L830" i="34"/>
  <c r="L831" i="34"/>
  <c r="L832" i="34"/>
  <c r="L833" i="34"/>
  <c r="L834" i="34"/>
  <c r="L835" i="34"/>
  <c r="L836" i="34"/>
  <c r="L837" i="34"/>
  <c r="L838" i="34"/>
  <c r="L839" i="34"/>
  <c r="L840" i="34"/>
  <c r="L841" i="34"/>
  <c r="L842" i="34"/>
  <c r="L843" i="34"/>
  <c r="L844" i="34"/>
  <c r="L845" i="34"/>
  <c r="L846" i="34"/>
  <c r="L847" i="34"/>
  <c r="L848" i="34"/>
  <c r="L849" i="34"/>
  <c r="L850" i="34"/>
  <c r="L851" i="34"/>
  <c r="L852" i="34"/>
  <c r="L853" i="34"/>
  <c r="L854" i="34"/>
  <c r="L855" i="34"/>
  <c r="L856" i="34"/>
  <c r="L857" i="34"/>
  <c r="L858" i="34"/>
  <c r="L859" i="34"/>
  <c r="L860" i="34"/>
  <c r="L861" i="34"/>
  <c r="L862" i="34"/>
  <c r="L863" i="34"/>
  <c r="L864" i="34"/>
  <c r="L865" i="34"/>
  <c r="L866" i="34"/>
  <c r="L867" i="34"/>
  <c r="L868" i="34"/>
  <c r="L869" i="34"/>
  <c r="L870" i="34"/>
  <c r="L871" i="34"/>
  <c r="L872" i="34"/>
  <c r="L873" i="34"/>
  <c r="L874" i="34"/>
  <c r="L875" i="34"/>
  <c r="L876" i="34"/>
  <c r="L877" i="34"/>
  <c r="L878" i="34"/>
  <c r="L879" i="34"/>
  <c r="L880" i="34"/>
  <c r="L881" i="34"/>
  <c r="L882" i="34"/>
  <c r="L883" i="34"/>
  <c r="L884" i="34"/>
  <c r="L885" i="34"/>
  <c r="L886" i="34"/>
  <c r="L887" i="34"/>
  <c r="L888" i="34"/>
  <c r="L889" i="34"/>
  <c r="L890" i="34"/>
  <c r="L891" i="34"/>
  <c r="L892" i="34"/>
  <c r="L893" i="34"/>
  <c r="L894" i="34"/>
  <c r="L895" i="34"/>
  <c r="L896" i="34"/>
  <c r="L897" i="34"/>
  <c r="L898" i="34"/>
  <c r="L899" i="34"/>
  <c r="L900" i="34"/>
  <c r="L901" i="34"/>
  <c r="L902" i="34"/>
  <c r="L903" i="34"/>
  <c r="L904" i="34"/>
  <c r="L905" i="34"/>
  <c r="L906" i="34"/>
  <c r="L907" i="34"/>
  <c r="L908" i="34"/>
  <c r="L909" i="34"/>
  <c r="L910" i="34"/>
  <c r="L911" i="34"/>
  <c r="L912" i="34"/>
  <c r="L913" i="34"/>
  <c r="L914" i="34"/>
  <c r="L915" i="34"/>
  <c r="L916" i="34"/>
  <c r="L917" i="34"/>
  <c r="L918" i="34"/>
  <c r="L919" i="34"/>
  <c r="L920" i="34"/>
  <c r="L921" i="34"/>
  <c r="L922" i="34"/>
  <c r="L923" i="34"/>
  <c r="L924" i="34"/>
  <c r="L925" i="34"/>
  <c r="L926" i="34"/>
  <c r="L927" i="34"/>
  <c r="L928" i="34"/>
  <c r="L929" i="34"/>
  <c r="L930" i="34"/>
  <c r="L931" i="34"/>
  <c r="L932" i="34"/>
  <c r="L933" i="34"/>
  <c r="L934" i="34"/>
  <c r="L935" i="34"/>
  <c r="L936" i="34"/>
  <c r="L937" i="34"/>
  <c r="L938" i="34"/>
  <c r="L939" i="34"/>
  <c r="L940" i="34"/>
  <c r="L941" i="34"/>
  <c r="L942" i="34"/>
  <c r="L943" i="34"/>
  <c r="L944" i="34"/>
  <c r="L945" i="34"/>
  <c r="L946" i="34"/>
  <c r="L947" i="34"/>
  <c r="L948" i="34"/>
  <c r="L949" i="34"/>
  <c r="L950" i="34"/>
  <c r="L951" i="34"/>
  <c r="L952" i="34"/>
  <c r="L953" i="34"/>
  <c r="L954" i="34"/>
  <c r="L955" i="34"/>
  <c r="L956" i="34"/>
  <c r="L957" i="34"/>
  <c r="L958" i="34"/>
  <c r="L959" i="34"/>
  <c r="L960" i="34"/>
  <c r="L961" i="34"/>
  <c r="L962" i="34"/>
  <c r="L963" i="34"/>
  <c r="L964" i="34"/>
  <c r="L965" i="34"/>
  <c r="L966" i="34"/>
  <c r="L967" i="34"/>
  <c r="L968" i="34"/>
  <c r="L969" i="34"/>
  <c r="L970" i="34"/>
  <c r="L971" i="34"/>
  <c r="L972" i="34"/>
  <c r="L973" i="34"/>
  <c r="L974" i="34"/>
  <c r="L975" i="34"/>
  <c r="L976" i="34"/>
  <c r="L977" i="34"/>
  <c r="L978" i="34"/>
  <c r="L979" i="34"/>
  <c r="L980" i="34"/>
  <c r="L981" i="34"/>
  <c r="L982" i="34"/>
  <c r="L983" i="34"/>
  <c r="L984" i="34"/>
  <c r="L985" i="34"/>
  <c r="L986" i="34"/>
  <c r="L987" i="34"/>
  <c r="L988" i="34"/>
  <c r="L989" i="34"/>
  <c r="L990" i="34"/>
  <c r="L991" i="34"/>
  <c r="L992" i="34"/>
  <c r="L993" i="34"/>
  <c r="L994" i="34"/>
  <c r="L995" i="34"/>
  <c r="L996" i="34"/>
  <c r="L997" i="34"/>
  <c r="L998" i="34"/>
  <c r="L999" i="34"/>
  <c r="L1000" i="34"/>
  <c r="L1001" i="34"/>
  <c r="L1002" i="34"/>
  <c r="L1003" i="34"/>
  <c r="L1004" i="34"/>
  <c r="L1005" i="34"/>
  <c r="L1006" i="34"/>
  <c r="L1007" i="34"/>
  <c r="L1008" i="34"/>
  <c r="L1009" i="34"/>
  <c r="L1010" i="34"/>
  <c r="L1011" i="34"/>
  <c r="L1012" i="34"/>
  <c r="L1013" i="34"/>
  <c r="L1014" i="34"/>
  <c r="L1015" i="34"/>
  <c r="L1016" i="34"/>
  <c r="L1017" i="34"/>
  <c r="L1018" i="34"/>
  <c r="L1019" i="34"/>
  <c r="L1020" i="34"/>
  <c r="L1021" i="34"/>
  <c r="L1022" i="34"/>
  <c r="L1023" i="34"/>
  <c r="L1024" i="34"/>
  <c r="L1025" i="34"/>
  <c r="L1026" i="34"/>
  <c r="L1027" i="34"/>
  <c r="L1028" i="34"/>
  <c r="L1029" i="34"/>
  <c r="L1030" i="34"/>
  <c r="L1031" i="34"/>
  <c r="L1032" i="34"/>
  <c r="L1033" i="34"/>
  <c r="L1034" i="34"/>
  <c r="L1035" i="34"/>
  <c r="L1036" i="34"/>
  <c r="L1037" i="34"/>
  <c r="L1038" i="34"/>
  <c r="L1039" i="34"/>
  <c r="L1040" i="34"/>
  <c r="L1041" i="34"/>
  <c r="L1042" i="34"/>
  <c r="L1043" i="34"/>
  <c r="L1044" i="34"/>
  <c r="L1045" i="34"/>
  <c r="L1046" i="34"/>
  <c r="L1047" i="34"/>
  <c r="L1048" i="34"/>
  <c r="L1049" i="34"/>
  <c r="L1050" i="34"/>
  <c r="L1051" i="34"/>
  <c r="L1052" i="34"/>
  <c r="L1053" i="34"/>
  <c r="L1054" i="34"/>
  <c r="L1055" i="34"/>
  <c r="L1056" i="34"/>
  <c r="L1057" i="34"/>
  <c r="L1058" i="34"/>
  <c r="L1059" i="34"/>
  <c r="L1060" i="34"/>
  <c r="L1061" i="34"/>
  <c r="L1062" i="34"/>
  <c r="L1063" i="34"/>
  <c r="L1064" i="34"/>
  <c r="L1065" i="34"/>
  <c r="L1066" i="34"/>
  <c r="L1067" i="34"/>
  <c r="L1068" i="34"/>
  <c r="L1069" i="34"/>
  <c r="L1070" i="34"/>
  <c r="L1071" i="34"/>
  <c r="L1072" i="34"/>
  <c r="L1073" i="34"/>
  <c r="L1074" i="34"/>
  <c r="L1075" i="34"/>
  <c r="L1076" i="34"/>
  <c r="L1077" i="34"/>
  <c r="L1078" i="34"/>
  <c r="L1079" i="34"/>
  <c r="L1080" i="34"/>
  <c r="L1081" i="34"/>
  <c r="L1082" i="34"/>
  <c r="L1083" i="34"/>
  <c r="L1084" i="34"/>
  <c r="L1085" i="34"/>
  <c r="L1086" i="34"/>
  <c r="L1087" i="34"/>
  <c r="L1088" i="34"/>
  <c r="L1089" i="34"/>
  <c r="L1090" i="34"/>
  <c r="L1091" i="34"/>
  <c r="L1092" i="34"/>
  <c r="L1093" i="34"/>
  <c r="L1094" i="34"/>
  <c r="L1095" i="34"/>
  <c r="L1096" i="34"/>
  <c r="L1097" i="34"/>
  <c r="L1098" i="34"/>
  <c r="L1099" i="34"/>
  <c r="L1100" i="34"/>
  <c r="L1101" i="34"/>
  <c r="L1102" i="34"/>
  <c r="L1103" i="34"/>
  <c r="L1104" i="34"/>
  <c r="L1105" i="34"/>
  <c r="L1106" i="34"/>
  <c r="L1107" i="34"/>
  <c r="L1108" i="34"/>
  <c r="L1109" i="34"/>
  <c r="L1110" i="34"/>
  <c r="L1111" i="34"/>
  <c r="L1112" i="34"/>
  <c r="L1113" i="34"/>
  <c r="L1114" i="34"/>
  <c r="L1115" i="34"/>
  <c r="L1116" i="34"/>
  <c r="L1117" i="34"/>
  <c r="L1118" i="34"/>
  <c r="L1119" i="34"/>
  <c r="L1120" i="34"/>
  <c r="L1121" i="34"/>
  <c r="L1122" i="34"/>
  <c r="L1123" i="34"/>
  <c r="L1124" i="34"/>
  <c r="L1125" i="34"/>
  <c r="L1126" i="34"/>
  <c r="L1127" i="34"/>
  <c r="L1128" i="34"/>
  <c r="L1129" i="34"/>
  <c r="L1130" i="34"/>
  <c r="L1131" i="34"/>
  <c r="L1132" i="34"/>
  <c r="L1133" i="34"/>
  <c r="L1134" i="34"/>
  <c r="L1135" i="34"/>
  <c r="L1136" i="34"/>
  <c r="L1137" i="34"/>
  <c r="L1138" i="34"/>
  <c r="L1139" i="34"/>
  <c r="L1140" i="34"/>
  <c r="L1141" i="34"/>
  <c r="L1142" i="34"/>
  <c r="L1143" i="34"/>
  <c r="L1144" i="34"/>
  <c r="L1145" i="34"/>
  <c r="L1146" i="34"/>
  <c r="L1147" i="34"/>
  <c r="L1148" i="34"/>
  <c r="L1149" i="34"/>
  <c r="L1150" i="34"/>
  <c r="L1151" i="34"/>
  <c r="L1152" i="34"/>
  <c r="L1153" i="34"/>
  <c r="L1154" i="34"/>
  <c r="L1155" i="34"/>
  <c r="L1156" i="34"/>
  <c r="L1157" i="34"/>
  <c r="L1158" i="34"/>
  <c r="L1159" i="34"/>
  <c r="L1160" i="34"/>
  <c r="L1161" i="34"/>
  <c r="L1162" i="34"/>
  <c r="L1163" i="34"/>
  <c r="L1164" i="34"/>
  <c r="L1165" i="34"/>
  <c r="L1166" i="34"/>
  <c r="L1167" i="34"/>
  <c r="L1168" i="34"/>
  <c r="L1169" i="34"/>
  <c r="L1170" i="34"/>
  <c r="L1171" i="34"/>
  <c r="L1172" i="34"/>
  <c r="L1173" i="34"/>
  <c r="L1174" i="34"/>
  <c r="L1175" i="34"/>
  <c r="L1176" i="34"/>
  <c r="L1177" i="34"/>
  <c r="L1178" i="34"/>
  <c r="L1179" i="34"/>
  <c r="L1180" i="34"/>
  <c r="L1181" i="34"/>
  <c r="L1182" i="34"/>
  <c r="L1183" i="34"/>
  <c r="L1184" i="34"/>
  <c r="L1185" i="34"/>
  <c r="L1186" i="34"/>
  <c r="L1187" i="34"/>
  <c r="L1188" i="34"/>
  <c r="L1189" i="34"/>
  <c r="L1190" i="34"/>
  <c r="L1191" i="34"/>
  <c r="L1192" i="34"/>
  <c r="L1193" i="34"/>
  <c r="L1194" i="34"/>
  <c r="L1195" i="34"/>
  <c r="L1196" i="34"/>
  <c r="L1197" i="34"/>
  <c r="L1198" i="34"/>
  <c r="L1199" i="34"/>
  <c r="L1200" i="34"/>
  <c r="L1201" i="34"/>
  <c r="L1202" i="34"/>
  <c r="L1203" i="34"/>
  <c r="L1204" i="34"/>
  <c r="L1205" i="34"/>
  <c r="L1206" i="34"/>
  <c r="L1207" i="34"/>
  <c r="L1208" i="34"/>
  <c r="L1209" i="34"/>
  <c r="L1210" i="34"/>
  <c r="L1211" i="34"/>
  <c r="L1212" i="34"/>
  <c r="L1213" i="34"/>
  <c r="L1214" i="34"/>
  <c r="L1215" i="34"/>
  <c r="L1216" i="34"/>
  <c r="L1217" i="34"/>
  <c r="L1218" i="34"/>
  <c r="L1219" i="34"/>
  <c r="L1220" i="34"/>
  <c r="L1221" i="34"/>
  <c r="L1222" i="34"/>
  <c r="L1223" i="34"/>
  <c r="L1224" i="34"/>
  <c r="L1225" i="34"/>
  <c r="L1226" i="34"/>
  <c r="L1227" i="34"/>
  <c r="L1228" i="34"/>
  <c r="L1229" i="34"/>
  <c r="L1230" i="34"/>
  <c r="L1231" i="34"/>
  <c r="L1232" i="34"/>
  <c r="L1233" i="34"/>
  <c r="L1234" i="34"/>
  <c r="L1235" i="34"/>
  <c r="L1236" i="34"/>
  <c r="L1237" i="34"/>
  <c r="L1238" i="34"/>
  <c r="L1239" i="34"/>
  <c r="L1240" i="34"/>
  <c r="L1241" i="34"/>
  <c r="L1242" i="34"/>
  <c r="L1243" i="34"/>
  <c r="L1244" i="34"/>
  <c r="L1245" i="34"/>
  <c r="L1246" i="34"/>
  <c r="L1247" i="34"/>
  <c r="L1248" i="34"/>
  <c r="L1249" i="34"/>
  <c r="L1250" i="34"/>
  <c r="L1251" i="34"/>
  <c r="L1252" i="34"/>
  <c r="L1253" i="34"/>
  <c r="L1254" i="34"/>
  <c r="L1255" i="34"/>
  <c r="L1256" i="34"/>
  <c r="L1257" i="34"/>
  <c r="L1258" i="34"/>
  <c r="L1259" i="34"/>
  <c r="L1260" i="34"/>
  <c r="L1261" i="34"/>
  <c r="L1262" i="34"/>
  <c r="L1263" i="34"/>
  <c r="L1264" i="34"/>
  <c r="L1265" i="34"/>
  <c r="L1266" i="34"/>
  <c r="L1267" i="34"/>
  <c r="L1268" i="34"/>
  <c r="L1269" i="34"/>
  <c r="L1270" i="34"/>
  <c r="L1271" i="34"/>
  <c r="L1272" i="34"/>
  <c r="L1273" i="34"/>
  <c r="L1274" i="34"/>
  <c r="L1275" i="34"/>
  <c r="L1276" i="34"/>
  <c r="L1277" i="34"/>
  <c r="L1278" i="34"/>
  <c r="L1279" i="34"/>
  <c r="L1280" i="34"/>
  <c r="L1281" i="34"/>
  <c r="L1282" i="34"/>
  <c r="L1283" i="34"/>
  <c r="L1284" i="34"/>
  <c r="L1285" i="34"/>
  <c r="L1286" i="34"/>
  <c r="L1287" i="34"/>
  <c r="L1288" i="34"/>
  <c r="L1289" i="34"/>
  <c r="L1290" i="34"/>
  <c r="L1291" i="34"/>
  <c r="L1292" i="34"/>
  <c r="L1293" i="34"/>
  <c r="L1294" i="34"/>
  <c r="L1295" i="34"/>
  <c r="L1296" i="34"/>
  <c r="L1297" i="34"/>
  <c r="L1298" i="34"/>
  <c r="L1299" i="34"/>
  <c r="L1300" i="34"/>
  <c r="L1301" i="34"/>
  <c r="L1302" i="34"/>
  <c r="L1303" i="34"/>
  <c r="L1304" i="34"/>
  <c r="L1305" i="34"/>
  <c r="L1306" i="34"/>
  <c r="L1307" i="34"/>
  <c r="L1308" i="34"/>
  <c r="L1309" i="34"/>
  <c r="L1310" i="34"/>
  <c r="L1311" i="34"/>
  <c r="L1312" i="34"/>
  <c r="L1313" i="34"/>
  <c r="L1314" i="34"/>
  <c r="L1315" i="34"/>
  <c r="L1316" i="34"/>
  <c r="L1317" i="34"/>
  <c r="L1318" i="34"/>
  <c r="L1319" i="34"/>
  <c r="L1320" i="34"/>
  <c r="L1321" i="34"/>
  <c r="L1322" i="34"/>
  <c r="L1323" i="34"/>
  <c r="L1324" i="34"/>
  <c r="L1325" i="34"/>
  <c r="L1326" i="34"/>
  <c r="L1327" i="34"/>
  <c r="L1328" i="34"/>
  <c r="L1329" i="34"/>
  <c r="L1330" i="34"/>
  <c r="L1331" i="34"/>
  <c r="L1332" i="34"/>
  <c r="L1333" i="34"/>
  <c r="L1334" i="34"/>
  <c r="L1335" i="34"/>
  <c r="L1336" i="34"/>
  <c r="L1337" i="34"/>
  <c r="L1338" i="34"/>
  <c r="L1339" i="34"/>
  <c r="L1340" i="34"/>
  <c r="L1341" i="34"/>
  <c r="L1342" i="34"/>
  <c r="L1343" i="34"/>
  <c r="L1344" i="34"/>
  <c r="L1345" i="34"/>
  <c r="L1346" i="34"/>
  <c r="L1347" i="34"/>
  <c r="L1348" i="34"/>
  <c r="L1349" i="34"/>
  <c r="L1350" i="34"/>
  <c r="L1351" i="34"/>
  <c r="L1352" i="34"/>
  <c r="L1353" i="34"/>
  <c r="L1354" i="34"/>
  <c r="L1355" i="34"/>
  <c r="L1356" i="34"/>
  <c r="L1357" i="34"/>
  <c r="L1358" i="34"/>
  <c r="L1359" i="34"/>
  <c r="L1360" i="34"/>
  <c r="L1361" i="34"/>
  <c r="L1362" i="34"/>
  <c r="L1363" i="34"/>
  <c r="L1364" i="34"/>
  <c r="L1365" i="34"/>
  <c r="L1366" i="34"/>
  <c r="L1367" i="34"/>
  <c r="L1368" i="34"/>
  <c r="L1369" i="34"/>
  <c r="L1370" i="34"/>
  <c r="L1371" i="34"/>
  <c r="L1372" i="34"/>
  <c r="L1373" i="34"/>
  <c r="L1374" i="34"/>
  <c r="L1375" i="34"/>
  <c r="L1376" i="34"/>
  <c r="L1377" i="34"/>
  <c r="L1378" i="34"/>
  <c r="L1379" i="34"/>
  <c r="L1380" i="34"/>
  <c r="L1381" i="34"/>
  <c r="L1382" i="34"/>
  <c r="L1383" i="34"/>
  <c r="L1384" i="34"/>
  <c r="L1385" i="34"/>
  <c r="L1386" i="34"/>
  <c r="L1387" i="34"/>
  <c r="L1388" i="34"/>
  <c r="L1389" i="34"/>
  <c r="L1390" i="34"/>
  <c r="L1391" i="34"/>
  <c r="L1392" i="34"/>
  <c r="L1393" i="34"/>
  <c r="L1394" i="34"/>
  <c r="L1395" i="34"/>
  <c r="L1396" i="34"/>
  <c r="L1397" i="34"/>
  <c r="L1398" i="34"/>
  <c r="L1399" i="34"/>
  <c r="L1400" i="34"/>
  <c r="L1401" i="34"/>
  <c r="L1402" i="34"/>
  <c r="L1403" i="34"/>
  <c r="L1404" i="34"/>
  <c r="L1405" i="34"/>
  <c r="L1406" i="34"/>
  <c r="L1407" i="34"/>
  <c r="L1408" i="34"/>
  <c r="L1409" i="34"/>
  <c r="L1410" i="34"/>
  <c r="L1411" i="34"/>
  <c r="L1412" i="34"/>
  <c r="L1413" i="34"/>
  <c r="L1414" i="34"/>
  <c r="L1415" i="34"/>
  <c r="L1416" i="34"/>
  <c r="L1417" i="34"/>
  <c r="L1418" i="34"/>
  <c r="L1419" i="34"/>
  <c r="L1420" i="34"/>
  <c r="L1421" i="34"/>
  <c r="L1422" i="34"/>
  <c r="L1423" i="34"/>
  <c r="L1424" i="34"/>
  <c r="L1425" i="34"/>
  <c r="L1426" i="34"/>
  <c r="L1427" i="34"/>
  <c r="L1428" i="34"/>
  <c r="L1429" i="34"/>
  <c r="L1430" i="34"/>
  <c r="L1431" i="34"/>
  <c r="L1432" i="34"/>
  <c r="L1433" i="34"/>
  <c r="L1434" i="34"/>
  <c r="L1435" i="34"/>
  <c r="L1436" i="34"/>
  <c r="L1437" i="34"/>
  <c r="L1438" i="34"/>
  <c r="L1439" i="34"/>
  <c r="L1440" i="34"/>
  <c r="L1441" i="34"/>
  <c r="L1442" i="34"/>
  <c r="L1443" i="34"/>
  <c r="L1444" i="34"/>
  <c r="L1445" i="34"/>
  <c r="L1446" i="34"/>
  <c r="L1447" i="34"/>
  <c r="L1448" i="34"/>
  <c r="L1449" i="34"/>
  <c r="L1450" i="34"/>
  <c r="L1451" i="34"/>
  <c r="L1452" i="34"/>
  <c r="L1453" i="34"/>
  <c r="L1454" i="34"/>
  <c r="L1455" i="34"/>
  <c r="L1456" i="34"/>
  <c r="L1457" i="34"/>
  <c r="L1458" i="34"/>
  <c r="L1459" i="34"/>
  <c r="L1460" i="34"/>
  <c r="L1461" i="34"/>
  <c r="L1462" i="34"/>
  <c r="L1463" i="34"/>
  <c r="L1464" i="34"/>
  <c r="L1465" i="34"/>
  <c r="L1466" i="34"/>
  <c r="L1467" i="34"/>
  <c r="L1468" i="34"/>
  <c r="L1469" i="34"/>
  <c r="L1470" i="34"/>
  <c r="L1471" i="34"/>
  <c r="L1472" i="34"/>
  <c r="L1473" i="34"/>
  <c r="L1474" i="34"/>
  <c r="L1475" i="34"/>
  <c r="L1476" i="34"/>
  <c r="L1477" i="34"/>
  <c r="L1478" i="34"/>
  <c r="L1479" i="34"/>
  <c r="L1480" i="34"/>
  <c r="L1481" i="34"/>
  <c r="L1482" i="34"/>
  <c r="L1483" i="34"/>
  <c r="L1484" i="34"/>
  <c r="L1485" i="34"/>
  <c r="L1486" i="34"/>
  <c r="L1487" i="34"/>
  <c r="L1488" i="34"/>
  <c r="L1489" i="34"/>
  <c r="L1490" i="34"/>
  <c r="L1491" i="34"/>
  <c r="L1492" i="34"/>
  <c r="L1493" i="34"/>
  <c r="L1494" i="34"/>
  <c r="L1495" i="34"/>
  <c r="L1496" i="34"/>
  <c r="L1497" i="34"/>
  <c r="L1498" i="34"/>
  <c r="L1499" i="34"/>
  <c r="L1500" i="34"/>
  <c r="L1501" i="34"/>
  <c r="L1502" i="34"/>
  <c r="L1503" i="34"/>
  <c r="L1504" i="34"/>
  <c r="L1505" i="34"/>
  <c r="L1506" i="34"/>
  <c r="L1507" i="34"/>
  <c r="L1508" i="34"/>
  <c r="L1509" i="34"/>
  <c r="L1510" i="34"/>
  <c r="L1511" i="34"/>
  <c r="L1512" i="34"/>
  <c r="L1513" i="34"/>
  <c r="L1514" i="34"/>
  <c r="L1515" i="34"/>
  <c r="L1516" i="34"/>
  <c r="L1517" i="34"/>
  <c r="L1518" i="34"/>
  <c r="L1519" i="34"/>
  <c r="L1520" i="34"/>
  <c r="L1521" i="34"/>
  <c r="L1522" i="34"/>
  <c r="L1523" i="34"/>
  <c r="L1524" i="34"/>
  <c r="L1525" i="34"/>
  <c r="L1526" i="34"/>
  <c r="L1527" i="34"/>
  <c r="L1528" i="34"/>
  <c r="L1529" i="34"/>
  <c r="L1530" i="34"/>
  <c r="L1531" i="34"/>
  <c r="L1532" i="34"/>
  <c r="L1533" i="34"/>
  <c r="L1534" i="34"/>
  <c r="L1535" i="34"/>
  <c r="L1536" i="34"/>
  <c r="L1537" i="34"/>
  <c r="L1538" i="34"/>
  <c r="L1539" i="34"/>
  <c r="L1540" i="34"/>
  <c r="L1541" i="34"/>
  <c r="L1542" i="34"/>
  <c r="L1543" i="34"/>
  <c r="L1544" i="34"/>
  <c r="L1545" i="34"/>
  <c r="L1546" i="34"/>
  <c r="L1547" i="34"/>
  <c r="L1548" i="34"/>
  <c r="L1549" i="34"/>
  <c r="L1550" i="34"/>
  <c r="L1551" i="34"/>
  <c r="L1552" i="34"/>
  <c r="L1553" i="34"/>
  <c r="L1554" i="34"/>
  <c r="L1555" i="34"/>
  <c r="L1556" i="34"/>
  <c r="L1557" i="34"/>
  <c r="L1558" i="34"/>
  <c r="L1559" i="34"/>
  <c r="L1560" i="34"/>
  <c r="L1561" i="34"/>
  <c r="L1562" i="34"/>
  <c r="L1563" i="34"/>
  <c r="L1564" i="34"/>
  <c r="L1565" i="34"/>
  <c r="L1566" i="34"/>
  <c r="L1567" i="34"/>
  <c r="L1568" i="34"/>
  <c r="L1569" i="34"/>
  <c r="L1570" i="34"/>
  <c r="L1571" i="34"/>
  <c r="L1572" i="34"/>
  <c r="L1573" i="34"/>
  <c r="L1574" i="34"/>
  <c r="L1575" i="34"/>
  <c r="L1576" i="34"/>
  <c r="L1577" i="34"/>
  <c r="L1578" i="34"/>
  <c r="L1579" i="34"/>
  <c r="L1580" i="34"/>
  <c r="L1581" i="34"/>
  <c r="L1582" i="34"/>
  <c r="L1583" i="34"/>
  <c r="L1584" i="34"/>
  <c r="L1585" i="34"/>
  <c r="L1586" i="34"/>
  <c r="L1587" i="34"/>
  <c r="L1588" i="34"/>
  <c r="L1589" i="34"/>
  <c r="L1590" i="34"/>
  <c r="L1591" i="34"/>
  <c r="L1592" i="34"/>
  <c r="L1593" i="34"/>
  <c r="L1594" i="34"/>
  <c r="L1595" i="34"/>
  <c r="L1596" i="34"/>
  <c r="L1597" i="34"/>
  <c r="L1598" i="34"/>
  <c r="L1599" i="34"/>
  <c r="L1600" i="34"/>
  <c r="L1601" i="34"/>
  <c r="L1602" i="34"/>
  <c r="L1603" i="34"/>
  <c r="L1604" i="34"/>
  <c r="L1605" i="34"/>
  <c r="L1606" i="34"/>
  <c r="L1607" i="34"/>
  <c r="L1608" i="34"/>
  <c r="L1609" i="34"/>
  <c r="L1610" i="34"/>
  <c r="L1611" i="34"/>
  <c r="L1612" i="34"/>
  <c r="L1613" i="34"/>
  <c r="L1614" i="34"/>
  <c r="L1615" i="34"/>
  <c r="L1616" i="34"/>
  <c r="L1617" i="34"/>
  <c r="L1618" i="34"/>
  <c r="L1619" i="34"/>
  <c r="L1620" i="34"/>
  <c r="L1621" i="34"/>
  <c r="L1622" i="34"/>
  <c r="L1623" i="34"/>
  <c r="L1624" i="34"/>
  <c r="L1625" i="34"/>
  <c r="L1626" i="34"/>
  <c r="L1627" i="34"/>
  <c r="L1628" i="34"/>
  <c r="L1629" i="34"/>
  <c r="L1630" i="34"/>
  <c r="L1631" i="34"/>
  <c r="L1632" i="34"/>
  <c r="L1633" i="34"/>
  <c r="L1634" i="34"/>
  <c r="L1635" i="34"/>
  <c r="L1636" i="34"/>
  <c r="L1637" i="34"/>
  <c r="L1638" i="34"/>
  <c r="L1639" i="34"/>
  <c r="L1640" i="34"/>
  <c r="L1641" i="34"/>
  <c r="L1642" i="34"/>
  <c r="L1643" i="34"/>
  <c r="L1644" i="34"/>
  <c r="L1645" i="34"/>
  <c r="L1646" i="34"/>
  <c r="L1647" i="34"/>
  <c r="L1648" i="34"/>
  <c r="L1649" i="34"/>
  <c r="L1650" i="34"/>
  <c r="L1651" i="34"/>
  <c r="L1652" i="34"/>
  <c r="L1653" i="34"/>
  <c r="L1654" i="34"/>
  <c r="L1655" i="34"/>
  <c r="L1656" i="34"/>
  <c r="L1657" i="34"/>
  <c r="L1658" i="34"/>
  <c r="L1659" i="34"/>
  <c r="L1660" i="34"/>
  <c r="L1661" i="34"/>
  <c r="L1662" i="34"/>
  <c r="L1663" i="34"/>
  <c r="L1664" i="34"/>
  <c r="L1665" i="34"/>
  <c r="L1666" i="34"/>
  <c r="L1667" i="34"/>
  <c r="L1668" i="34"/>
  <c r="L1669" i="34"/>
  <c r="L1670" i="34"/>
  <c r="L1671" i="34"/>
  <c r="L1672" i="34"/>
  <c r="L1673" i="34"/>
  <c r="L1674" i="34"/>
  <c r="L1675" i="34"/>
  <c r="L1676" i="34"/>
  <c r="L1677" i="34"/>
  <c r="L1678" i="34"/>
  <c r="L1679" i="34"/>
  <c r="L1680" i="34"/>
  <c r="L1681" i="34"/>
  <c r="L1682" i="34"/>
  <c r="L1683" i="34"/>
  <c r="L1684" i="34"/>
  <c r="L1685" i="34"/>
  <c r="L1686" i="34"/>
  <c r="L1687" i="34"/>
  <c r="L1688" i="34"/>
  <c r="L1689" i="34"/>
  <c r="L1690" i="34"/>
  <c r="L1691" i="34"/>
  <c r="L1692" i="34"/>
  <c r="L1693" i="34"/>
  <c r="L1694" i="34"/>
  <c r="L1695" i="34"/>
  <c r="L1696" i="34"/>
  <c r="L1697" i="34"/>
  <c r="L1698" i="34"/>
  <c r="L1699" i="34"/>
  <c r="L1700" i="34"/>
  <c r="L1701" i="34"/>
  <c r="L1702" i="34"/>
  <c r="L1703" i="34"/>
  <c r="L1704" i="34"/>
  <c r="L1705" i="34"/>
  <c r="L1706" i="34"/>
  <c r="L1707" i="34"/>
  <c r="L1708" i="34"/>
  <c r="L1709" i="34"/>
  <c r="L1710" i="34"/>
  <c r="L1711" i="34"/>
  <c r="L1712" i="34"/>
  <c r="L1713" i="34"/>
  <c r="L1714" i="34"/>
  <c r="L1715" i="34"/>
  <c r="L1716" i="34"/>
  <c r="L1717" i="34"/>
  <c r="L1718" i="34"/>
  <c r="L1719" i="34"/>
  <c r="L1720" i="34"/>
  <c r="L1721" i="34"/>
  <c r="L1722" i="34"/>
  <c r="L1723" i="34"/>
  <c r="L1724" i="34"/>
  <c r="L1725" i="34"/>
  <c r="L1726" i="34"/>
  <c r="L1727" i="34"/>
  <c r="L1728" i="34"/>
  <c r="L1729" i="34"/>
  <c r="L1730" i="34"/>
  <c r="L1731" i="34"/>
  <c r="L1732" i="34"/>
  <c r="L1733" i="34"/>
  <c r="L1734" i="34"/>
  <c r="L1735" i="34"/>
  <c r="L1736" i="34"/>
  <c r="L1737" i="34"/>
  <c r="L1738" i="34"/>
  <c r="L1739" i="34"/>
  <c r="L1740" i="34"/>
  <c r="L1741" i="34"/>
  <c r="L1742" i="34"/>
  <c r="L1743" i="34"/>
  <c r="L1744" i="34"/>
  <c r="L1745" i="34"/>
  <c r="L1746" i="34"/>
  <c r="L1747" i="34"/>
  <c r="L1748" i="34"/>
  <c r="L1749" i="34"/>
  <c r="L1750" i="34"/>
  <c r="L1751" i="34"/>
  <c r="L1752" i="34"/>
  <c r="L1753" i="34"/>
  <c r="L1754" i="34"/>
  <c r="L1755" i="34"/>
  <c r="L1756" i="34"/>
  <c r="L1757" i="34"/>
  <c r="L1758" i="34"/>
  <c r="L1759" i="34"/>
  <c r="L1760" i="34"/>
  <c r="L1761" i="34"/>
  <c r="L1762" i="34"/>
  <c r="L1763" i="34"/>
  <c r="L1764" i="34"/>
  <c r="L1765" i="34"/>
  <c r="L1766" i="34"/>
  <c r="L1767" i="34"/>
  <c r="L1768" i="34"/>
  <c r="L1769" i="34"/>
  <c r="L1770" i="34"/>
  <c r="L1771" i="34"/>
  <c r="L1772" i="34"/>
  <c r="L1773" i="34"/>
  <c r="L1774" i="34"/>
  <c r="L1775" i="34"/>
  <c r="L1776" i="34"/>
  <c r="L1777" i="34"/>
  <c r="L1778" i="34"/>
  <c r="L1779" i="34"/>
  <c r="L1780" i="34"/>
  <c r="L1781" i="34"/>
  <c r="L1782" i="34"/>
  <c r="L1783" i="34"/>
  <c r="L1784" i="34"/>
  <c r="L1785" i="34"/>
  <c r="L1786" i="34"/>
  <c r="L1787" i="34"/>
  <c r="L1788" i="34"/>
  <c r="L1789" i="34"/>
  <c r="L1790" i="34"/>
  <c r="L1791" i="34"/>
  <c r="L1792" i="34"/>
  <c r="L1793" i="34"/>
  <c r="L1794" i="34"/>
  <c r="L1795" i="34"/>
  <c r="L1796" i="34"/>
  <c r="L1797" i="34"/>
  <c r="L1798" i="34"/>
  <c r="L1799" i="34"/>
  <c r="L1800" i="34"/>
  <c r="L1801" i="34"/>
  <c r="L1802" i="34"/>
  <c r="L1803" i="34"/>
  <c r="L1804" i="34"/>
  <c r="L1805" i="34"/>
  <c r="L1806" i="34"/>
  <c r="L1807" i="34"/>
  <c r="L1808" i="34"/>
  <c r="L1809" i="34"/>
  <c r="L1810" i="34"/>
  <c r="L1811" i="34"/>
  <c r="L1812" i="34"/>
  <c r="L1813" i="34"/>
  <c r="L1814" i="34"/>
  <c r="L1815" i="34"/>
  <c r="L1816" i="34"/>
  <c r="L1817" i="34"/>
  <c r="L1818" i="34"/>
  <c r="L1819" i="34"/>
  <c r="L1820" i="34"/>
  <c r="L1821" i="34"/>
  <c r="L1822" i="34"/>
  <c r="L1823" i="34"/>
  <c r="L1824" i="34"/>
  <c r="L1825" i="34"/>
  <c r="L1826" i="34"/>
  <c r="L1827" i="34"/>
  <c r="L1828" i="34"/>
  <c r="L1829" i="34"/>
  <c r="L1830" i="34"/>
  <c r="L1831" i="34"/>
  <c r="L1832" i="34"/>
  <c r="L1833" i="34"/>
  <c r="L1834" i="34"/>
  <c r="L1835" i="34"/>
  <c r="L1836" i="34"/>
  <c r="L1837" i="34"/>
  <c r="L1838" i="34"/>
  <c r="L1839" i="34"/>
  <c r="L1840" i="34"/>
  <c r="L1841" i="34"/>
  <c r="L1842" i="34"/>
  <c r="L1843" i="34"/>
  <c r="L1844" i="34"/>
  <c r="L1845" i="34"/>
  <c r="L1846" i="34"/>
  <c r="L1847" i="34"/>
  <c r="L1848" i="34"/>
  <c r="L1849" i="34"/>
  <c r="L1850" i="34"/>
  <c r="L1851" i="34"/>
  <c r="L1852" i="34"/>
  <c r="L1853" i="34"/>
  <c r="L1854" i="34"/>
  <c r="L1855" i="34"/>
  <c r="L1856" i="34"/>
  <c r="L1857" i="34"/>
  <c r="L1858" i="34"/>
  <c r="L1859" i="34"/>
  <c r="L1860" i="34"/>
  <c r="L1861" i="34"/>
  <c r="L1862" i="34"/>
  <c r="L1863" i="34"/>
  <c r="L1864" i="34"/>
  <c r="L1865" i="34"/>
  <c r="L1866" i="34"/>
  <c r="L1867" i="34"/>
  <c r="L1868" i="34"/>
  <c r="L1869" i="34"/>
  <c r="L1870" i="34"/>
  <c r="L1871" i="34"/>
  <c r="L1872" i="34"/>
  <c r="L1873" i="34"/>
  <c r="L1874" i="34"/>
  <c r="L1875" i="34"/>
  <c r="L1876" i="34"/>
  <c r="L1877" i="34"/>
  <c r="L1878" i="34"/>
  <c r="L1879" i="34"/>
  <c r="L1880" i="34"/>
  <c r="L1881" i="34"/>
  <c r="L1882" i="34"/>
  <c r="L1883" i="34"/>
  <c r="L1884" i="34"/>
  <c r="L1885" i="34"/>
  <c r="L1886" i="34"/>
  <c r="L1887" i="34"/>
  <c r="L1888" i="34"/>
  <c r="L1889" i="34"/>
  <c r="L1890" i="34"/>
  <c r="L1891" i="34"/>
  <c r="L1892" i="34"/>
  <c r="L1893" i="34"/>
  <c r="L1894" i="34"/>
  <c r="L1895" i="34"/>
  <c r="L1896" i="34"/>
  <c r="L1897" i="34"/>
  <c r="L1898" i="34"/>
  <c r="L1899" i="34"/>
  <c r="L1900" i="34"/>
  <c r="L1901" i="34"/>
  <c r="L1902" i="34"/>
  <c r="L1903" i="34"/>
  <c r="L1904" i="34"/>
  <c r="L1905" i="34"/>
  <c r="L1906" i="34"/>
  <c r="L1907" i="34"/>
  <c r="L1908" i="34"/>
  <c r="L1909" i="34"/>
  <c r="L1910" i="34"/>
  <c r="L1911" i="34"/>
  <c r="L1912" i="34"/>
  <c r="L1913" i="34"/>
  <c r="L1914" i="34"/>
  <c r="L1915" i="34"/>
  <c r="L1916" i="34"/>
  <c r="L1917" i="34"/>
  <c r="L1918" i="34"/>
  <c r="L1919" i="34"/>
  <c r="L1920" i="34"/>
  <c r="L1921" i="34"/>
  <c r="L1922" i="34"/>
  <c r="L1923" i="34"/>
  <c r="L1924" i="34"/>
  <c r="L1925" i="34"/>
  <c r="L1926" i="34"/>
  <c r="L1927" i="34"/>
  <c r="L1928" i="34"/>
  <c r="L1929" i="34"/>
  <c r="L1930" i="34"/>
  <c r="L1931" i="34"/>
  <c r="L1932" i="34"/>
  <c r="L1933" i="34"/>
  <c r="L1934" i="34"/>
  <c r="L1935" i="34"/>
  <c r="L1936" i="34"/>
  <c r="L1937" i="34"/>
  <c r="L1938" i="34"/>
  <c r="L1939" i="34"/>
  <c r="L1940" i="34"/>
  <c r="L1941" i="34"/>
  <c r="L1942" i="34"/>
  <c r="L1943" i="34"/>
  <c r="L1944" i="34"/>
  <c r="L1945" i="34"/>
  <c r="L1946" i="34"/>
  <c r="L1947" i="34"/>
  <c r="L1948" i="34"/>
  <c r="L1949" i="34"/>
  <c r="L1950" i="34"/>
  <c r="L1951" i="34"/>
  <c r="L1952" i="34"/>
  <c r="L1953" i="34"/>
  <c r="L1954" i="34"/>
  <c r="L1955" i="34"/>
  <c r="L1956" i="34"/>
  <c r="L1957" i="34"/>
  <c r="L1958" i="34"/>
  <c r="L1959" i="34"/>
  <c r="L1960" i="34"/>
  <c r="L1961" i="34"/>
  <c r="L1962" i="34"/>
  <c r="L1963" i="34"/>
  <c r="L1964" i="34"/>
  <c r="L1965" i="34"/>
  <c r="L1966" i="34"/>
  <c r="L1967" i="34"/>
  <c r="L1968" i="34"/>
  <c r="L1969" i="34"/>
  <c r="L1970" i="34"/>
  <c r="L1971" i="34"/>
  <c r="L1972" i="34"/>
  <c r="L1973" i="34"/>
  <c r="L1974" i="34"/>
  <c r="L1975" i="34"/>
  <c r="L1976" i="34"/>
  <c r="L1977" i="34"/>
  <c r="L1978" i="34"/>
  <c r="L1979" i="34"/>
  <c r="L1980" i="34"/>
  <c r="L1981" i="34"/>
  <c r="L1982" i="34"/>
  <c r="L1983" i="34"/>
  <c r="L1984" i="34"/>
  <c r="L1985" i="34"/>
  <c r="L1986" i="34"/>
  <c r="L1987" i="34"/>
  <c r="L1988" i="34"/>
  <c r="L1989" i="34"/>
  <c r="L1990" i="34"/>
  <c r="L1991" i="34"/>
  <c r="L1992" i="34"/>
  <c r="L1993" i="34"/>
  <c r="L1994" i="34"/>
  <c r="L1995" i="34"/>
  <c r="L1996" i="34"/>
  <c r="L1997" i="34"/>
  <c r="L1998" i="34"/>
  <c r="L1999" i="34"/>
  <c r="L2000" i="34"/>
  <c r="L2001" i="34"/>
  <c r="L2002" i="34"/>
  <c r="L2003" i="34"/>
  <c r="L2004" i="34"/>
  <c r="L2005" i="34"/>
  <c r="L2006" i="34"/>
  <c r="L2007" i="34"/>
  <c r="L2008" i="34"/>
  <c r="L2009" i="34"/>
  <c r="L2010" i="34"/>
  <c r="L2011" i="34"/>
  <c r="L2012" i="34"/>
  <c r="L2013" i="34"/>
  <c r="L2014" i="34"/>
  <c r="L2015" i="34"/>
  <c r="L2016" i="34"/>
  <c r="L2017" i="34"/>
  <c r="L2018" i="34"/>
  <c r="L2019" i="34"/>
  <c r="L2020" i="34"/>
  <c r="L2021" i="34"/>
  <c r="L2022" i="34"/>
  <c r="L2023" i="34"/>
  <c r="L2024" i="34"/>
  <c r="L2025" i="34"/>
  <c r="L2026" i="34"/>
  <c r="L2027" i="34"/>
  <c r="L2028" i="34"/>
  <c r="L2029" i="34"/>
  <c r="L2030" i="34"/>
  <c r="L2031" i="34"/>
  <c r="L2032" i="34"/>
  <c r="L2033" i="34"/>
  <c r="L2034" i="34"/>
  <c r="L2035" i="34"/>
  <c r="L2036" i="34"/>
  <c r="L2037" i="34"/>
  <c r="L2038" i="34"/>
  <c r="L2039" i="34"/>
  <c r="L2040" i="34"/>
  <c r="L2041" i="34"/>
  <c r="L2042" i="34"/>
  <c r="L2043" i="34"/>
  <c r="L2044" i="34"/>
  <c r="L2045" i="34"/>
  <c r="L2046" i="34"/>
  <c r="L2047" i="34"/>
  <c r="L2048" i="34"/>
  <c r="L2049" i="34"/>
  <c r="L2050" i="34"/>
  <c r="L2051" i="34"/>
  <c r="L2052" i="34"/>
  <c r="L2053" i="34"/>
  <c r="L2054" i="34"/>
  <c r="L2055" i="34"/>
  <c r="L2056" i="34"/>
  <c r="L2057" i="34"/>
  <c r="L2058" i="34"/>
  <c r="L2059" i="34"/>
  <c r="L2060" i="34"/>
  <c r="L2061" i="34"/>
  <c r="L2062" i="34"/>
  <c r="L2063" i="34"/>
  <c r="L2064" i="34"/>
  <c r="L2065" i="34"/>
  <c r="L2066" i="34"/>
  <c r="L2067" i="34"/>
  <c r="L2068" i="34"/>
  <c r="L2069" i="34"/>
  <c r="L2070" i="34"/>
  <c r="L2071" i="34"/>
  <c r="L2072" i="34"/>
  <c r="L2073" i="34"/>
  <c r="L2074" i="34"/>
  <c r="L2075" i="34"/>
  <c r="L2076" i="34"/>
  <c r="L2077" i="34"/>
  <c r="L2078" i="34"/>
  <c r="L2079" i="34"/>
  <c r="L2080" i="34"/>
  <c r="L2081" i="34"/>
  <c r="L2082" i="34"/>
  <c r="L2083" i="34"/>
  <c r="L2084" i="34"/>
  <c r="L2085" i="34"/>
  <c r="L2086" i="34"/>
  <c r="L2087" i="34"/>
  <c r="L2088" i="34"/>
  <c r="L2089" i="34"/>
  <c r="L2090" i="34"/>
  <c r="L2091" i="34"/>
  <c r="L2092" i="34"/>
  <c r="L2093" i="34"/>
  <c r="L2094" i="34"/>
  <c r="L2095" i="34"/>
  <c r="L2096" i="34"/>
  <c r="L2097" i="34"/>
  <c r="L2098" i="34"/>
  <c r="L2099" i="34"/>
  <c r="L2100" i="34"/>
  <c r="L2101" i="34"/>
  <c r="L2102" i="34"/>
  <c r="L2103" i="34"/>
  <c r="L2104" i="34"/>
  <c r="L2105" i="34"/>
  <c r="L2106" i="34"/>
  <c r="L2107" i="34"/>
  <c r="L2108" i="34"/>
  <c r="L2109" i="34"/>
  <c r="L2110" i="34"/>
  <c r="L2111" i="34"/>
  <c r="L2112" i="34"/>
  <c r="L2113" i="34"/>
  <c r="L2114" i="34"/>
  <c r="L2115" i="34"/>
  <c r="L2116" i="34"/>
  <c r="L2117" i="34"/>
  <c r="L2118" i="34"/>
  <c r="L2119" i="34"/>
  <c r="L2120" i="34"/>
  <c r="L2121" i="34"/>
  <c r="L2122" i="34"/>
  <c r="L2123" i="34"/>
  <c r="L2124" i="34"/>
  <c r="L2125" i="34"/>
  <c r="L2126" i="34"/>
  <c r="L2127" i="34"/>
  <c r="L2128" i="34"/>
  <c r="L2129" i="34"/>
  <c r="L2130" i="34"/>
  <c r="L2131" i="34"/>
  <c r="L2132" i="34"/>
  <c r="L2133" i="34"/>
  <c r="L2134" i="34"/>
  <c r="L2135" i="34"/>
  <c r="L2136" i="34"/>
  <c r="L2137" i="34"/>
  <c r="L2138" i="34"/>
  <c r="L2139" i="34"/>
  <c r="L2140" i="34"/>
  <c r="L2141" i="34"/>
  <c r="L2142" i="34"/>
  <c r="L2143" i="34"/>
  <c r="L2144" i="34"/>
  <c r="L2145" i="34"/>
  <c r="L2146" i="34"/>
  <c r="L2147" i="34"/>
  <c r="L2148" i="34"/>
  <c r="L2149" i="34"/>
  <c r="L2150" i="34"/>
  <c r="L2151" i="34"/>
  <c r="L2152" i="34"/>
  <c r="L2153" i="34"/>
  <c r="L2154" i="34"/>
  <c r="L2155" i="34"/>
  <c r="L2156" i="34"/>
  <c r="L2157" i="34"/>
  <c r="L2158" i="34"/>
  <c r="L2159" i="34"/>
  <c r="L2160" i="34"/>
  <c r="L2161" i="34"/>
  <c r="L2162" i="34"/>
  <c r="L2163" i="34"/>
  <c r="L2164" i="34"/>
  <c r="L2165" i="34"/>
  <c r="L2166" i="34"/>
  <c r="L2167" i="34"/>
  <c r="L2168" i="34"/>
  <c r="L2169" i="34"/>
  <c r="L2170" i="34"/>
  <c r="L2171" i="34"/>
  <c r="L2172" i="34"/>
  <c r="L2173" i="34"/>
  <c r="L2174" i="34"/>
  <c r="L2175" i="34"/>
  <c r="L2176" i="34"/>
  <c r="L2177" i="34"/>
  <c r="L2178" i="34"/>
  <c r="L2179" i="34"/>
  <c r="L2180" i="34"/>
  <c r="L2181" i="34"/>
  <c r="L2182" i="34"/>
  <c r="L2183" i="34"/>
  <c r="L2184" i="34"/>
  <c r="L2185" i="34"/>
  <c r="L2186" i="34"/>
  <c r="L2187" i="34"/>
  <c r="L2188" i="34"/>
  <c r="L2189" i="34"/>
  <c r="L2190" i="34"/>
  <c r="L2191" i="34"/>
  <c r="L2192" i="34"/>
  <c r="L2193" i="34"/>
  <c r="L2194" i="34"/>
  <c r="L2195" i="34"/>
  <c r="L2196" i="34"/>
  <c r="L2197" i="34"/>
  <c r="L2198" i="34"/>
  <c r="L2199" i="34"/>
  <c r="L2200" i="34"/>
  <c r="L2201" i="34"/>
  <c r="L2202" i="34"/>
  <c r="L2203" i="34"/>
  <c r="L2204" i="34"/>
  <c r="L2205" i="34"/>
  <c r="L2206" i="34"/>
  <c r="L2207" i="34"/>
  <c r="L2208" i="34"/>
  <c r="L2209" i="34"/>
  <c r="L2210" i="34"/>
  <c r="L2211" i="34"/>
  <c r="L2212" i="34"/>
  <c r="L2213" i="34"/>
  <c r="L2214" i="34"/>
  <c r="L2215" i="34"/>
  <c r="L2216" i="34"/>
  <c r="L2217" i="34"/>
  <c r="L2218" i="34"/>
  <c r="L2219" i="34"/>
  <c r="L2220" i="34"/>
  <c r="L2221" i="34"/>
  <c r="L2222" i="34"/>
  <c r="L2223" i="34"/>
  <c r="L2224" i="34"/>
  <c r="L2225" i="34"/>
  <c r="L2226" i="34"/>
  <c r="L2227" i="34"/>
  <c r="L2228" i="34"/>
  <c r="L2229" i="34"/>
  <c r="L2230" i="34"/>
  <c r="L2231" i="34"/>
  <c r="L2232" i="34"/>
  <c r="L2233" i="34"/>
  <c r="L2234" i="34"/>
  <c r="L2235" i="34"/>
  <c r="L2236" i="34"/>
  <c r="L2237" i="34"/>
  <c r="L2238" i="34"/>
  <c r="L2239" i="34"/>
  <c r="L2240" i="34"/>
  <c r="L2241" i="34"/>
  <c r="L2242" i="34"/>
  <c r="L2243" i="34"/>
  <c r="L2244" i="34"/>
  <c r="L2245" i="34"/>
  <c r="L2246" i="34"/>
  <c r="L2247" i="34"/>
  <c r="L2248" i="34"/>
  <c r="L2249" i="34"/>
  <c r="L2250" i="34"/>
  <c r="L2251" i="34"/>
  <c r="L2252" i="34"/>
  <c r="L2253" i="34"/>
  <c r="L2254" i="34"/>
  <c r="L2255" i="34"/>
  <c r="L2256" i="34"/>
  <c r="L2257" i="34"/>
  <c r="L2258" i="34"/>
  <c r="L2259" i="34"/>
  <c r="L2260" i="34"/>
  <c r="L2261" i="34"/>
  <c r="L2262" i="34"/>
  <c r="L2263" i="34"/>
  <c r="L2264" i="34"/>
  <c r="L2265" i="34"/>
  <c r="L2266" i="34"/>
  <c r="L2267" i="34"/>
  <c r="L2268" i="34"/>
  <c r="L2269" i="34"/>
  <c r="L2270" i="34"/>
  <c r="L2271" i="34"/>
  <c r="L2272" i="34"/>
  <c r="L2273" i="34"/>
  <c r="L2274" i="34"/>
  <c r="L2275" i="34"/>
  <c r="L2276" i="34"/>
  <c r="L2277" i="34"/>
  <c r="L2278" i="34"/>
  <c r="L2279" i="34"/>
  <c r="L2280" i="34"/>
  <c r="L2281" i="34"/>
  <c r="L2282" i="34"/>
  <c r="L2283" i="34"/>
  <c r="L2284" i="34"/>
  <c r="L2285" i="34"/>
  <c r="L2286" i="34"/>
  <c r="L2287" i="34"/>
  <c r="L2288" i="34"/>
  <c r="L2289" i="34"/>
  <c r="L2290" i="34"/>
  <c r="L2291" i="34"/>
  <c r="L2292" i="34"/>
  <c r="L2293" i="34"/>
  <c r="L2294" i="34"/>
  <c r="L2295" i="34"/>
  <c r="L2296" i="34"/>
  <c r="L2297" i="34"/>
  <c r="L2298" i="34"/>
  <c r="L2299" i="34"/>
  <c r="L2300" i="34"/>
  <c r="L2301" i="34"/>
  <c r="L2302" i="34"/>
  <c r="L2303" i="34"/>
  <c r="L2304" i="34"/>
  <c r="L2305" i="34"/>
  <c r="L2306" i="34"/>
  <c r="L2307" i="34"/>
  <c r="L2308" i="34"/>
  <c r="L2309" i="34"/>
  <c r="L2310" i="34"/>
  <c r="L2311" i="34"/>
  <c r="L2312" i="34"/>
  <c r="L2313" i="34"/>
  <c r="L2314" i="34"/>
  <c r="L2315" i="34"/>
  <c r="L2316" i="34"/>
  <c r="L2317" i="34"/>
  <c r="L2318" i="34"/>
  <c r="L2319" i="34"/>
  <c r="L2320" i="34"/>
  <c r="L2321" i="34"/>
  <c r="L2322" i="34"/>
  <c r="L2323" i="34"/>
  <c r="L2324" i="34"/>
  <c r="L2325" i="34"/>
  <c r="L2326" i="34"/>
  <c r="L2327" i="34"/>
  <c r="L2328" i="34"/>
  <c r="L2329" i="34"/>
  <c r="L2330" i="34"/>
  <c r="L2331" i="34"/>
  <c r="L2332" i="34"/>
  <c r="L2333" i="34"/>
  <c r="L2334" i="34"/>
  <c r="L2335" i="34"/>
  <c r="L2336" i="34"/>
  <c r="L2337" i="34"/>
  <c r="L2338" i="34"/>
  <c r="L2339" i="34"/>
  <c r="L2340" i="34"/>
  <c r="L2341" i="34"/>
  <c r="L2342" i="34"/>
  <c r="L2343" i="34"/>
  <c r="L2344" i="34"/>
  <c r="L2345" i="34"/>
  <c r="L2346" i="34"/>
  <c r="L2347" i="34"/>
  <c r="L2348" i="34"/>
  <c r="L2349" i="34"/>
  <c r="L2350" i="34"/>
  <c r="L2351" i="34"/>
  <c r="L2352" i="34"/>
  <c r="L2353" i="34"/>
  <c r="L2354" i="34"/>
  <c r="L2355" i="34"/>
  <c r="L2356" i="34"/>
  <c r="L2357" i="34"/>
  <c r="L2358" i="34"/>
  <c r="L2359" i="34"/>
  <c r="L2360" i="34"/>
  <c r="L2361" i="34"/>
  <c r="L2362" i="34"/>
  <c r="L2363" i="34"/>
  <c r="L2364" i="34"/>
  <c r="L2365" i="34"/>
  <c r="L2366" i="34"/>
  <c r="L2367" i="34"/>
  <c r="L2368" i="34"/>
  <c r="L2369" i="34"/>
  <c r="L2370" i="34"/>
  <c r="L2371" i="34"/>
  <c r="L2372" i="34"/>
  <c r="L2373" i="34"/>
  <c r="L2374" i="34"/>
  <c r="L2375" i="34"/>
  <c r="L2376" i="34"/>
  <c r="L2377" i="34"/>
  <c r="L2378" i="34"/>
  <c r="L2379" i="34"/>
  <c r="L2380" i="34"/>
  <c r="L2381" i="34"/>
  <c r="L2382" i="34"/>
  <c r="L2383" i="34"/>
  <c r="L2384" i="34"/>
  <c r="L2385" i="34"/>
  <c r="L2386" i="34"/>
  <c r="L2387" i="34"/>
  <c r="L2388" i="34"/>
  <c r="L2389" i="34"/>
  <c r="L2390" i="34"/>
  <c r="L2391" i="34"/>
  <c r="L2392" i="34"/>
  <c r="L2393" i="34"/>
  <c r="L2394" i="34"/>
  <c r="L2395" i="34"/>
  <c r="L2396" i="34"/>
  <c r="L2397" i="34"/>
  <c r="L2398" i="34"/>
  <c r="L2399" i="34"/>
  <c r="L2400" i="34"/>
  <c r="L2401" i="34"/>
  <c r="L2402" i="34"/>
  <c r="L2403" i="34"/>
  <c r="L2404" i="34"/>
  <c r="L2405" i="34"/>
  <c r="L2406" i="34"/>
  <c r="L2407" i="34"/>
  <c r="L2408" i="34"/>
  <c r="L2409" i="34"/>
  <c r="L2410" i="34"/>
  <c r="L2411" i="34"/>
  <c r="L2412" i="34"/>
  <c r="L2413" i="34"/>
  <c r="L2414" i="34"/>
  <c r="L2415" i="34"/>
  <c r="L2416" i="34"/>
  <c r="L2417" i="34"/>
  <c r="L2418" i="34"/>
  <c r="L2419" i="34"/>
  <c r="L2420" i="34"/>
  <c r="L2421" i="34"/>
  <c r="L2422" i="34"/>
  <c r="L2423" i="34"/>
  <c r="L2424" i="34"/>
  <c r="L2425" i="34"/>
  <c r="L2426" i="34"/>
  <c r="L2427" i="34"/>
  <c r="L2428" i="34"/>
  <c r="L2429" i="34"/>
  <c r="L2430" i="34"/>
  <c r="L2431" i="34"/>
  <c r="L2432" i="34"/>
  <c r="L2433" i="34"/>
  <c r="L2434" i="34"/>
  <c r="L2435" i="34"/>
  <c r="L2436" i="34"/>
  <c r="L2437" i="34"/>
  <c r="L2438" i="34"/>
  <c r="L2439" i="34"/>
  <c r="L2440" i="34"/>
  <c r="L2441" i="34"/>
  <c r="L2442" i="34"/>
  <c r="L2443" i="34"/>
  <c r="L2444" i="34"/>
  <c r="L2445" i="34"/>
  <c r="L2446" i="34"/>
  <c r="L2447" i="34"/>
  <c r="L2448" i="34"/>
  <c r="L2449" i="34"/>
  <c r="L2450" i="34"/>
  <c r="L2451" i="34"/>
  <c r="L2452" i="34"/>
  <c r="L2453" i="34"/>
  <c r="L2454" i="34"/>
  <c r="L2455" i="34"/>
  <c r="L2456" i="34"/>
  <c r="L2457" i="34"/>
  <c r="L2458" i="34"/>
  <c r="L2459" i="34"/>
  <c r="L2460" i="34"/>
  <c r="L2461" i="34"/>
  <c r="L2462" i="34"/>
  <c r="L2463" i="34"/>
  <c r="L2464" i="34"/>
  <c r="L2465" i="34"/>
  <c r="L2466" i="34"/>
  <c r="L2467" i="34"/>
  <c r="L2468" i="34"/>
  <c r="L2469" i="34"/>
  <c r="L2470" i="34"/>
  <c r="L2471" i="34"/>
  <c r="L2472" i="34"/>
  <c r="L2473" i="34"/>
  <c r="L2474" i="34"/>
  <c r="L2475" i="34"/>
  <c r="L2476" i="34"/>
  <c r="L2477" i="34"/>
  <c r="L2478" i="34"/>
  <c r="L2479" i="34"/>
  <c r="L2480" i="34"/>
  <c r="L2481" i="34"/>
  <c r="L2482" i="34"/>
  <c r="L2483" i="34"/>
  <c r="L2484" i="34"/>
  <c r="L2485" i="34"/>
  <c r="L2486" i="34"/>
  <c r="L2487" i="34"/>
  <c r="L2488" i="34"/>
  <c r="L2489" i="34"/>
  <c r="L2490" i="34"/>
  <c r="L2491" i="34"/>
  <c r="L2492" i="34"/>
  <c r="L2493" i="34"/>
  <c r="L2494" i="34"/>
  <c r="L2495" i="34"/>
  <c r="L2496" i="34"/>
  <c r="L2497" i="34"/>
  <c r="L2498" i="34"/>
  <c r="L2499" i="34"/>
  <c r="L2500" i="34"/>
  <c r="L2501" i="34"/>
  <c r="L2502" i="34"/>
  <c r="L2503" i="34"/>
  <c r="L2504" i="34"/>
  <c r="L2505" i="34"/>
  <c r="L2506" i="34"/>
  <c r="L2507" i="34"/>
  <c r="L2508" i="34"/>
  <c r="L2509" i="34"/>
  <c r="L2510" i="34"/>
  <c r="L2511" i="34"/>
  <c r="L2512" i="34"/>
  <c r="L2513" i="34"/>
  <c r="L2514" i="34"/>
  <c r="L2515" i="34"/>
  <c r="L2516" i="34"/>
  <c r="L2517" i="34"/>
  <c r="L2518" i="34"/>
  <c r="L2519" i="34"/>
  <c r="L2520" i="34"/>
  <c r="L2521" i="34"/>
  <c r="L2522" i="34"/>
  <c r="L2523" i="34"/>
  <c r="L2524" i="34"/>
  <c r="L2525" i="34"/>
  <c r="L2526" i="34"/>
  <c r="L2527" i="34"/>
  <c r="L2528" i="34"/>
  <c r="L2529" i="34"/>
  <c r="L2530" i="34"/>
  <c r="L2531" i="34"/>
  <c r="L2532" i="34"/>
  <c r="L2533" i="34"/>
  <c r="L2534" i="34"/>
  <c r="L2535" i="34"/>
  <c r="L2536" i="34"/>
  <c r="L2537" i="34"/>
  <c r="L2538" i="34"/>
  <c r="L2539" i="34"/>
  <c r="L2540" i="34"/>
  <c r="L2541" i="34"/>
  <c r="L2542" i="34"/>
  <c r="L2543" i="34"/>
  <c r="L2544" i="34"/>
  <c r="L2545" i="34"/>
  <c r="L2546" i="34"/>
  <c r="L2547" i="34"/>
  <c r="L2548" i="34"/>
  <c r="L2549" i="34"/>
  <c r="L2550" i="34"/>
  <c r="L2551" i="34"/>
  <c r="L2552" i="34"/>
  <c r="L2553" i="34"/>
  <c r="L2554" i="34"/>
  <c r="L2555" i="34"/>
  <c r="L2556" i="34"/>
  <c r="L2557" i="34"/>
  <c r="L2558" i="34"/>
  <c r="L2559" i="34"/>
  <c r="L2560" i="34"/>
  <c r="L2561" i="34"/>
  <c r="L2562" i="34"/>
  <c r="L2563" i="34"/>
  <c r="L2564" i="34"/>
  <c r="L2565" i="34"/>
  <c r="L2566" i="34"/>
  <c r="L2567" i="34"/>
  <c r="L2568" i="34"/>
  <c r="L2569" i="34"/>
  <c r="L2570" i="34"/>
  <c r="L2571" i="34"/>
  <c r="L2572" i="34"/>
  <c r="L2573" i="34"/>
  <c r="L2574" i="34"/>
  <c r="L2575" i="34"/>
  <c r="L2576" i="34"/>
  <c r="L2577" i="34"/>
  <c r="L2578" i="34"/>
  <c r="L2579" i="34"/>
  <c r="L2580" i="34"/>
  <c r="L2581" i="34"/>
  <c r="L2582" i="34"/>
  <c r="L2583" i="34"/>
  <c r="L2584" i="34"/>
  <c r="L2585" i="34"/>
  <c r="L2586" i="34"/>
  <c r="L2587" i="34"/>
  <c r="L2588" i="34"/>
  <c r="L2589" i="34"/>
  <c r="L2590" i="34"/>
  <c r="L2591" i="34"/>
  <c r="L2592" i="34"/>
  <c r="L2593" i="34"/>
  <c r="L2594" i="34"/>
  <c r="L2595" i="34"/>
  <c r="L2596" i="34"/>
  <c r="L2597" i="34"/>
  <c r="L2598" i="34"/>
  <c r="L2599" i="34"/>
  <c r="L2600" i="34"/>
  <c r="L2601" i="34"/>
  <c r="L2602" i="34"/>
  <c r="L2603" i="34"/>
  <c r="L2604" i="34"/>
  <c r="L2605" i="34"/>
  <c r="L2606" i="34"/>
  <c r="L2607" i="34"/>
  <c r="L2608" i="34"/>
  <c r="L2609" i="34"/>
  <c r="L2610" i="34"/>
  <c r="L2611" i="34"/>
  <c r="L2612" i="34"/>
  <c r="L2613" i="34"/>
  <c r="L2614" i="34"/>
  <c r="L2615" i="34"/>
  <c r="L2616" i="34"/>
  <c r="L2617" i="34"/>
  <c r="L2618" i="34"/>
  <c r="L2619" i="34"/>
  <c r="L2620" i="34"/>
  <c r="L2621" i="34"/>
  <c r="L2622" i="34"/>
  <c r="L2623" i="34"/>
  <c r="L2624" i="34"/>
  <c r="L2625" i="34"/>
  <c r="L2626" i="34"/>
  <c r="L2627" i="34"/>
  <c r="L2628" i="34"/>
  <c r="L2629" i="34"/>
  <c r="L2630" i="34"/>
  <c r="L2631" i="34"/>
  <c r="L2632" i="34"/>
  <c r="L2633" i="34"/>
  <c r="L2634" i="34"/>
  <c r="L2635" i="34"/>
  <c r="L2636" i="34"/>
  <c r="L2637" i="34"/>
  <c r="L2638" i="34"/>
  <c r="L2639" i="34"/>
  <c r="L2640" i="34"/>
  <c r="L2641" i="34"/>
  <c r="L2642" i="34"/>
  <c r="L2643" i="34"/>
  <c r="L2644" i="34"/>
  <c r="L2645" i="34"/>
  <c r="L2646" i="34"/>
  <c r="L2647" i="34"/>
  <c r="L2648" i="34"/>
  <c r="L2649" i="34"/>
  <c r="L2650" i="34"/>
  <c r="L2651" i="34"/>
  <c r="L2652" i="34"/>
  <c r="L2653" i="34"/>
  <c r="L2654" i="34"/>
  <c r="L2655" i="34"/>
  <c r="L2656" i="34"/>
  <c r="L2657" i="34"/>
  <c r="L2658" i="34"/>
  <c r="L2659" i="34"/>
  <c r="L2660" i="34"/>
  <c r="L2661" i="34"/>
  <c r="L2662" i="34"/>
  <c r="L2663" i="34"/>
  <c r="L2664" i="34"/>
  <c r="L2665" i="34"/>
  <c r="L2666" i="34"/>
  <c r="L2667" i="34"/>
  <c r="L2668" i="34"/>
  <c r="L2669" i="34"/>
  <c r="L2670" i="34"/>
  <c r="L2671" i="34"/>
  <c r="L2672" i="34"/>
  <c r="L2673" i="34"/>
  <c r="L2674" i="34"/>
  <c r="L2675" i="34"/>
  <c r="L2676" i="34"/>
  <c r="L2677" i="34"/>
  <c r="L2678" i="34"/>
  <c r="L2679" i="34"/>
  <c r="L2680" i="34"/>
  <c r="L2681" i="34"/>
  <c r="L2682" i="34"/>
  <c r="L2683" i="34"/>
  <c r="L2684" i="34"/>
  <c r="L2685" i="34"/>
  <c r="L2686" i="34"/>
  <c r="L2687" i="34"/>
  <c r="L2688" i="34"/>
  <c r="L2689" i="34"/>
  <c r="L2690" i="34"/>
  <c r="L2691" i="34"/>
  <c r="L2692" i="34"/>
  <c r="L2693" i="34"/>
  <c r="L2694" i="34"/>
  <c r="L2695" i="34"/>
  <c r="L2696" i="34"/>
  <c r="L2697" i="34"/>
  <c r="L2698" i="34"/>
  <c r="L2699" i="34"/>
  <c r="L2700" i="34"/>
  <c r="L2701" i="34"/>
  <c r="L2702" i="34"/>
  <c r="L2703" i="34"/>
  <c r="L2704" i="34"/>
  <c r="L2705" i="34"/>
  <c r="L2706" i="34"/>
  <c r="L2707" i="34"/>
  <c r="L2708" i="34"/>
  <c r="L2709" i="34"/>
  <c r="L2710" i="34"/>
  <c r="L2711" i="34"/>
  <c r="L2712" i="34"/>
  <c r="L2713" i="34"/>
  <c r="L2714" i="34"/>
  <c r="L2715" i="34"/>
  <c r="L2716" i="34"/>
  <c r="L2717" i="34"/>
  <c r="L2718" i="34"/>
  <c r="L2719" i="34"/>
  <c r="L2720" i="34"/>
  <c r="L2721" i="34"/>
  <c r="L2722" i="34"/>
  <c r="L2723" i="34"/>
  <c r="L2724" i="34"/>
  <c r="L2725" i="34"/>
  <c r="L2726" i="34"/>
  <c r="L2727" i="34"/>
  <c r="L2728" i="34"/>
  <c r="L2729" i="34"/>
  <c r="L2730" i="34"/>
  <c r="L2731" i="34"/>
  <c r="L2732" i="34"/>
  <c r="L2733" i="34"/>
  <c r="L2734" i="34"/>
  <c r="L2735" i="34"/>
  <c r="L2736" i="34"/>
  <c r="L2737" i="34"/>
  <c r="L2738" i="34"/>
  <c r="L2739" i="34"/>
  <c r="L2740" i="34"/>
  <c r="L2741" i="34"/>
  <c r="L2742" i="34"/>
  <c r="L2743" i="34"/>
  <c r="L2744" i="34"/>
  <c r="L2745" i="34"/>
  <c r="L2746" i="34"/>
  <c r="L2747" i="34"/>
  <c r="L2748" i="34"/>
  <c r="L2749" i="34"/>
  <c r="L2750" i="34"/>
  <c r="L2751" i="34"/>
  <c r="L2752" i="34"/>
  <c r="L2753" i="34"/>
  <c r="L2754" i="34"/>
  <c r="L2755" i="34"/>
  <c r="L2756" i="34"/>
  <c r="L2757" i="34"/>
  <c r="L2758" i="34"/>
  <c r="L2759" i="34"/>
  <c r="L2760" i="34"/>
  <c r="L2761" i="34"/>
  <c r="L2762" i="34"/>
  <c r="L2763" i="34"/>
  <c r="L2764" i="34"/>
  <c r="L2765" i="34"/>
  <c r="L2766" i="34"/>
  <c r="L2767" i="34"/>
  <c r="L2768" i="34"/>
  <c r="L2769" i="34"/>
  <c r="L2770" i="34"/>
  <c r="L2771" i="34"/>
  <c r="L2772" i="34"/>
  <c r="L2773" i="34"/>
  <c r="L2774" i="34"/>
  <c r="L2775" i="34"/>
  <c r="L2776" i="34"/>
  <c r="L2777" i="34"/>
  <c r="L2778" i="34"/>
  <c r="L2779" i="34"/>
  <c r="L2780" i="34"/>
  <c r="L2781" i="34"/>
  <c r="L2782" i="34"/>
  <c r="L2783" i="34"/>
  <c r="L2784" i="34"/>
  <c r="L2785" i="34"/>
  <c r="L2786" i="34"/>
  <c r="L2787" i="34"/>
  <c r="L2788" i="34"/>
  <c r="L2789" i="34"/>
  <c r="L2790" i="34"/>
  <c r="L2791" i="34"/>
  <c r="L2792" i="34"/>
  <c r="L2793" i="34"/>
  <c r="L2794" i="34"/>
  <c r="L2795" i="34"/>
  <c r="L2796" i="34"/>
  <c r="L2797" i="34"/>
  <c r="L2798" i="34"/>
  <c r="L2799" i="34"/>
  <c r="L2800" i="34"/>
  <c r="L2801" i="34"/>
  <c r="L2802" i="34"/>
  <c r="L2803" i="34"/>
  <c r="L2804" i="34"/>
  <c r="L2805" i="34"/>
  <c r="L2806" i="34"/>
  <c r="L2807" i="34"/>
  <c r="L2808" i="34"/>
  <c r="L2809" i="34"/>
  <c r="L2810" i="34"/>
  <c r="L2811" i="34"/>
  <c r="L2812" i="34"/>
  <c r="L2813" i="34"/>
  <c r="L2814" i="34"/>
  <c r="L2815" i="34"/>
  <c r="L2816" i="34"/>
  <c r="L2817" i="34"/>
  <c r="L2818" i="34"/>
  <c r="L2819" i="34"/>
  <c r="L2820" i="34"/>
  <c r="L2821" i="34"/>
  <c r="L2822" i="34"/>
  <c r="L2823" i="34"/>
  <c r="L2824" i="34"/>
  <c r="L2825" i="34"/>
  <c r="L2826" i="34"/>
  <c r="L2827" i="34"/>
  <c r="L2828" i="34"/>
  <c r="L2829" i="34"/>
  <c r="L2830" i="34"/>
  <c r="L2831" i="34"/>
  <c r="L2832" i="34"/>
  <c r="L2833" i="34"/>
  <c r="L2834" i="34"/>
  <c r="L2835" i="34"/>
  <c r="L2836" i="34"/>
  <c r="L2837" i="34"/>
  <c r="L2838" i="34"/>
  <c r="L2839" i="34"/>
  <c r="L2840" i="34"/>
  <c r="L2841" i="34"/>
  <c r="L2842" i="34"/>
  <c r="L2843" i="34"/>
  <c r="L2844" i="34"/>
  <c r="L2845" i="34"/>
  <c r="L2846" i="34"/>
  <c r="L2847" i="34"/>
  <c r="L2848" i="34"/>
  <c r="L2849" i="34"/>
  <c r="L2850" i="34"/>
  <c r="L2851" i="34"/>
  <c r="L2852" i="34"/>
  <c r="L2853" i="34"/>
  <c r="L2854" i="34"/>
  <c r="L2855" i="34"/>
  <c r="L2856" i="34"/>
  <c r="L2857" i="34"/>
  <c r="L2858" i="34"/>
  <c r="L2859" i="34"/>
  <c r="L2860" i="34"/>
  <c r="L2861" i="34"/>
  <c r="L2862" i="34"/>
  <c r="L2863" i="34"/>
  <c r="L2864" i="34"/>
  <c r="L2865" i="34"/>
  <c r="L2866" i="34"/>
  <c r="L2867" i="34"/>
  <c r="L2868" i="34"/>
  <c r="L2869" i="34"/>
  <c r="L2870" i="34"/>
  <c r="L2871" i="34"/>
  <c r="L2872" i="34"/>
  <c r="L2873" i="34"/>
  <c r="L2874" i="34"/>
  <c r="L2875" i="34"/>
  <c r="L2876" i="34"/>
  <c r="L2877" i="34"/>
  <c r="L2878" i="34"/>
  <c r="L2879" i="34"/>
  <c r="L2880" i="34"/>
  <c r="L2881" i="34"/>
  <c r="L2882" i="34"/>
  <c r="L2883" i="34"/>
  <c r="L2884" i="34"/>
  <c r="L2885" i="34"/>
  <c r="L2886" i="34"/>
  <c r="L2887" i="34"/>
  <c r="L2888" i="34"/>
  <c r="L2889" i="34"/>
  <c r="L2890" i="34"/>
  <c r="L2891" i="34"/>
  <c r="L2892" i="34"/>
  <c r="L2893" i="34"/>
  <c r="L2894" i="34"/>
  <c r="L2895" i="34"/>
  <c r="L2896" i="34"/>
  <c r="L2897" i="34"/>
  <c r="L2898" i="34"/>
  <c r="L2899" i="34"/>
  <c r="L2900" i="34"/>
  <c r="L2901" i="34"/>
  <c r="L2902" i="34"/>
  <c r="L2903" i="34"/>
  <c r="L2904" i="34"/>
  <c r="L2905" i="34"/>
  <c r="L2906" i="34"/>
  <c r="L2907" i="34"/>
  <c r="L2908" i="34"/>
  <c r="L2909" i="34"/>
  <c r="L2910" i="34"/>
  <c r="L2911" i="34"/>
  <c r="L2912" i="34"/>
  <c r="L2913" i="34"/>
  <c r="L2914" i="34"/>
  <c r="L2915" i="34"/>
  <c r="L2916" i="34"/>
  <c r="L2917" i="34"/>
  <c r="L2918" i="34"/>
  <c r="L2919" i="34"/>
  <c r="L2920" i="34"/>
  <c r="L2921" i="34"/>
  <c r="L2922" i="34"/>
  <c r="L2923" i="34"/>
  <c r="L2924" i="34"/>
  <c r="L2925" i="34"/>
  <c r="L2926" i="34"/>
  <c r="L2927" i="34"/>
  <c r="L2928" i="34"/>
  <c r="L2929" i="34"/>
  <c r="L2930" i="34"/>
  <c r="L2931" i="34"/>
  <c r="L2932" i="34"/>
  <c r="L2933" i="34"/>
  <c r="L2934" i="34"/>
  <c r="L2935" i="34"/>
  <c r="L2936" i="34"/>
  <c r="L2937" i="34"/>
  <c r="L2938" i="34"/>
  <c r="L2939" i="34"/>
  <c r="L2940" i="34"/>
  <c r="L2941" i="34"/>
  <c r="L2942" i="34"/>
  <c r="L2943" i="34"/>
  <c r="L2944" i="34"/>
  <c r="L2945" i="34"/>
  <c r="L2946" i="34"/>
  <c r="L2947" i="34"/>
  <c r="L2948" i="34"/>
  <c r="L2949" i="34"/>
  <c r="L2950" i="34"/>
  <c r="L2951" i="34"/>
  <c r="L2952" i="34"/>
  <c r="L2953" i="34"/>
  <c r="L2954" i="34"/>
  <c r="L2955" i="34"/>
  <c r="L2956" i="34"/>
  <c r="L2957" i="34"/>
  <c r="L2958" i="34"/>
  <c r="L2959" i="34"/>
  <c r="L2960" i="34"/>
  <c r="L2961" i="34"/>
  <c r="L2962" i="34"/>
  <c r="L2963" i="34"/>
  <c r="L2964" i="34"/>
  <c r="L2965" i="34"/>
  <c r="L2966" i="34"/>
  <c r="L2967" i="34"/>
  <c r="L2968" i="34"/>
  <c r="L2969" i="34"/>
  <c r="L2970" i="34"/>
  <c r="L2971" i="34"/>
  <c r="L2972" i="34"/>
  <c r="L2973" i="34"/>
  <c r="L2974" i="34"/>
  <c r="L2975" i="34"/>
  <c r="L2976" i="34"/>
  <c r="L2977" i="34"/>
  <c r="L2978" i="34"/>
  <c r="L2979" i="34"/>
  <c r="L2980" i="34"/>
  <c r="L2981" i="34"/>
  <c r="L2982" i="34"/>
  <c r="L2983" i="34"/>
  <c r="L2984" i="34"/>
  <c r="L2985" i="34"/>
  <c r="L2986" i="34"/>
  <c r="L2987" i="34"/>
  <c r="L2988" i="34"/>
  <c r="L2989" i="34"/>
  <c r="L2990" i="34"/>
  <c r="L2991" i="34"/>
  <c r="L2992" i="34"/>
  <c r="L2993" i="34"/>
  <c r="L2994" i="34"/>
  <c r="L2995" i="34"/>
  <c r="L2996" i="34"/>
  <c r="L2997" i="34"/>
  <c r="L2998" i="34"/>
  <c r="L2999" i="34"/>
  <c r="L3000" i="34"/>
  <c r="L3001" i="34"/>
  <c r="L3002" i="34"/>
  <c r="L3003" i="34"/>
  <c r="L3004" i="34"/>
  <c r="L3005" i="34"/>
  <c r="L3006" i="34"/>
  <c r="L3007" i="34"/>
  <c r="L3008" i="34"/>
  <c r="L3009" i="34"/>
  <c r="L3010" i="34"/>
  <c r="L3011" i="34"/>
  <c r="L3012" i="34"/>
  <c r="L3013" i="34"/>
  <c r="L3014" i="34"/>
  <c r="L3015" i="34"/>
  <c r="L3016" i="34"/>
  <c r="L3017" i="34"/>
  <c r="L3018" i="34"/>
  <c r="L3019" i="34"/>
  <c r="L3020" i="34"/>
  <c r="L3021" i="34"/>
  <c r="L3022" i="34"/>
  <c r="L3023" i="34"/>
  <c r="L3024" i="34"/>
  <c r="L3025" i="34"/>
  <c r="L3026" i="34"/>
  <c r="L3027" i="34"/>
  <c r="L3028" i="34"/>
  <c r="L3029" i="34"/>
  <c r="L3030" i="34"/>
  <c r="L3031" i="34"/>
  <c r="L3032" i="34"/>
  <c r="L3033" i="34"/>
  <c r="L3034" i="34"/>
  <c r="L3035" i="34"/>
  <c r="L3036" i="34"/>
  <c r="L3037" i="34"/>
  <c r="L3038" i="34"/>
  <c r="L3039" i="34"/>
  <c r="L3040" i="34"/>
  <c r="L3041" i="34"/>
  <c r="L3042" i="34"/>
  <c r="L3043" i="34"/>
  <c r="L3044" i="34"/>
  <c r="L3045" i="34"/>
  <c r="L3046" i="34"/>
  <c r="L3047" i="34"/>
  <c r="L3048" i="34"/>
  <c r="L3049" i="34"/>
  <c r="L3050" i="34"/>
  <c r="L3051" i="34"/>
  <c r="L3052" i="34"/>
  <c r="L3053" i="34"/>
  <c r="L3054" i="34"/>
  <c r="L3055" i="34"/>
  <c r="L3056" i="34"/>
  <c r="L3057" i="34"/>
  <c r="L3058" i="34"/>
  <c r="L3059" i="34"/>
  <c r="L3060" i="34"/>
  <c r="L3061" i="34"/>
  <c r="L3062" i="34"/>
  <c r="L3063" i="34"/>
  <c r="L3064" i="34"/>
  <c r="L3065" i="34"/>
  <c r="L3066" i="34"/>
  <c r="L3067" i="34"/>
  <c r="L3068" i="34"/>
  <c r="L3069" i="34"/>
  <c r="L3070" i="34"/>
  <c r="L3071" i="34"/>
  <c r="L3072" i="34"/>
  <c r="L3073" i="34"/>
  <c r="L3074" i="34"/>
  <c r="L3075" i="34"/>
  <c r="L3076" i="34"/>
  <c r="L3077" i="34"/>
  <c r="L3078" i="34"/>
  <c r="L3079" i="34"/>
  <c r="L3080" i="34"/>
  <c r="L3081" i="34"/>
  <c r="L3082" i="34"/>
  <c r="L3083" i="34"/>
  <c r="L3084" i="34"/>
  <c r="L3085" i="34"/>
  <c r="L3086" i="34"/>
  <c r="L3087" i="34"/>
  <c r="L3088" i="34"/>
  <c r="L3089" i="34"/>
  <c r="L3090" i="34"/>
  <c r="L3091" i="34"/>
  <c r="L3092" i="34"/>
  <c r="L3093" i="34"/>
  <c r="L3094" i="34"/>
  <c r="L3095" i="34"/>
  <c r="L3096" i="34"/>
  <c r="L3097" i="34"/>
  <c r="L3098" i="34"/>
  <c r="L3099" i="34"/>
  <c r="L3100" i="34"/>
  <c r="L3101" i="34"/>
  <c r="L3102" i="34"/>
  <c r="L3103" i="34"/>
  <c r="L3104" i="34"/>
  <c r="L3105" i="34"/>
  <c r="L3106" i="34"/>
  <c r="L3107" i="34"/>
  <c r="L3108" i="34"/>
  <c r="L3109" i="34"/>
  <c r="L3110" i="34"/>
  <c r="L3111" i="34"/>
  <c r="L3112" i="34"/>
  <c r="L3113" i="34"/>
  <c r="L3114" i="34"/>
  <c r="L3115" i="34"/>
  <c r="L3116" i="34"/>
  <c r="L3117" i="34"/>
  <c r="L3118" i="34"/>
  <c r="L3119" i="34"/>
  <c r="L3120" i="34"/>
  <c r="L3121" i="34"/>
  <c r="L3122" i="34"/>
  <c r="L3123" i="34"/>
  <c r="L3124" i="34"/>
  <c r="L3125" i="34"/>
  <c r="L3126" i="34"/>
  <c r="L3127" i="34"/>
  <c r="L3128" i="34"/>
  <c r="L3129" i="34"/>
  <c r="L3130" i="34"/>
  <c r="L3131" i="34"/>
  <c r="L3132" i="34"/>
  <c r="L3133" i="34"/>
  <c r="L3134" i="34"/>
  <c r="L3135" i="34"/>
  <c r="L3136" i="34"/>
  <c r="L3137" i="34"/>
  <c r="L3138" i="34"/>
  <c r="L3139" i="34"/>
  <c r="L3140" i="34"/>
  <c r="L3141" i="34"/>
  <c r="L3142" i="34"/>
  <c r="L3143" i="34"/>
  <c r="L3144" i="34"/>
  <c r="L3145" i="34"/>
  <c r="L3146" i="34"/>
  <c r="L3147" i="34"/>
  <c r="L3148" i="34"/>
  <c r="L3149" i="34"/>
  <c r="L3150" i="34"/>
  <c r="L3151" i="34"/>
  <c r="L3152" i="34"/>
  <c r="L3153" i="34"/>
  <c r="L3154" i="34"/>
  <c r="L3155" i="34"/>
  <c r="L3156" i="34"/>
  <c r="L3157" i="34"/>
  <c r="L3158" i="34"/>
  <c r="L3159" i="34"/>
  <c r="L3160" i="34"/>
  <c r="L3161" i="34"/>
  <c r="L3162" i="34"/>
  <c r="L3163" i="34"/>
  <c r="L3164" i="34"/>
  <c r="L3165" i="34"/>
  <c r="L3166" i="34"/>
  <c r="L3167" i="34"/>
  <c r="L3168" i="34"/>
  <c r="L3169" i="34"/>
  <c r="L3170" i="34"/>
  <c r="L3171" i="34"/>
  <c r="L3172" i="34"/>
  <c r="L3173" i="34"/>
  <c r="L3174" i="34"/>
  <c r="L3175" i="34"/>
  <c r="L3176" i="34"/>
  <c r="L3177" i="34"/>
  <c r="L3178" i="34"/>
  <c r="L3179" i="34"/>
  <c r="L3180" i="34"/>
  <c r="L3181" i="34"/>
  <c r="L3182" i="34"/>
  <c r="L3183" i="34"/>
  <c r="L3184" i="34"/>
  <c r="L3185" i="34"/>
  <c r="L3186" i="34"/>
  <c r="L3187" i="34"/>
  <c r="L3188" i="34"/>
  <c r="L3189" i="34"/>
  <c r="L3190" i="34"/>
  <c r="L3191" i="34"/>
  <c r="L3192" i="34"/>
  <c r="L3193" i="34"/>
  <c r="L3194" i="34"/>
  <c r="L3195" i="34"/>
  <c r="L3196" i="34"/>
  <c r="L3197" i="34"/>
  <c r="L3198" i="34"/>
  <c r="L3199" i="34"/>
  <c r="L3200" i="34"/>
  <c r="L3201" i="34"/>
  <c r="L3202" i="34"/>
  <c r="L3203" i="34"/>
  <c r="L3204" i="34"/>
  <c r="L3205" i="34"/>
  <c r="L3206" i="34"/>
  <c r="L3207" i="34"/>
  <c r="L3208" i="34"/>
  <c r="L3209" i="34"/>
  <c r="L3210" i="34"/>
  <c r="L3211" i="34"/>
  <c r="L3212" i="34"/>
  <c r="L3213" i="34"/>
  <c r="L3214" i="34"/>
  <c r="L3215" i="34"/>
  <c r="L3216" i="34"/>
  <c r="L3217" i="34"/>
  <c r="L3218" i="34"/>
  <c r="L3219" i="34"/>
  <c r="L3220" i="34"/>
  <c r="L3221" i="34"/>
  <c r="L3222" i="34"/>
  <c r="L3223" i="34"/>
  <c r="L3224" i="34"/>
  <c r="L3225" i="34"/>
  <c r="L3226" i="34"/>
  <c r="L3227" i="34"/>
  <c r="L3228" i="34"/>
  <c r="L3229" i="34"/>
  <c r="L3230" i="34"/>
  <c r="L3231" i="34"/>
  <c r="L3232" i="34"/>
  <c r="L3233" i="34"/>
  <c r="L3234" i="34"/>
  <c r="L3235" i="34"/>
  <c r="L3236" i="34"/>
  <c r="L3237" i="34"/>
  <c r="L3238" i="34"/>
  <c r="L3239" i="34"/>
  <c r="L3240" i="34"/>
  <c r="L3241" i="34"/>
  <c r="L3242" i="34"/>
  <c r="L3243" i="34"/>
  <c r="L3244" i="34"/>
  <c r="L3245" i="34"/>
  <c r="L3246" i="34"/>
  <c r="L3247" i="34"/>
  <c r="L3248" i="34"/>
  <c r="L3249" i="34"/>
  <c r="L3250" i="34"/>
  <c r="L3251" i="34"/>
  <c r="L3252" i="34"/>
  <c r="L3253" i="34"/>
  <c r="L3254" i="34"/>
  <c r="L3255" i="34"/>
  <c r="L3256" i="34"/>
  <c r="L3257" i="34"/>
  <c r="L3258" i="34"/>
  <c r="L3259" i="34"/>
  <c r="L3260" i="34"/>
  <c r="L3261" i="34"/>
  <c r="L3262" i="34"/>
  <c r="L3263" i="34"/>
  <c r="L3264" i="34"/>
  <c r="L3265" i="34"/>
  <c r="L3266" i="34"/>
  <c r="L3267" i="34"/>
  <c r="L3268" i="34"/>
  <c r="L3269" i="34"/>
  <c r="L3270" i="34"/>
  <c r="L3271" i="34"/>
  <c r="L3272" i="34"/>
  <c r="L3273" i="34"/>
  <c r="L3274" i="34"/>
  <c r="L3275" i="34"/>
  <c r="L3276" i="34"/>
  <c r="L3277" i="34"/>
  <c r="L3278" i="34"/>
  <c r="L3279" i="34"/>
  <c r="L3280" i="34"/>
  <c r="L3281" i="34"/>
  <c r="L3282" i="34"/>
  <c r="L3283" i="34"/>
  <c r="L3284" i="34"/>
  <c r="L3285" i="34"/>
  <c r="L3286" i="34"/>
  <c r="L3287" i="34"/>
  <c r="L3288" i="34"/>
  <c r="L3289" i="34"/>
  <c r="L3290" i="34"/>
  <c r="L3291" i="34"/>
  <c r="L3292" i="34"/>
  <c r="L3293" i="34"/>
  <c r="L3294" i="34"/>
  <c r="L3295" i="34"/>
  <c r="L3296" i="34"/>
  <c r="L3297" i="34"/>
  <c r="L3298" i="34"/>
  <c r="L3299" i="34"/>
  <c r="L3300" i="34"/>
  <c r="L3301" i="34"/>
  <c r="L3302" i="34"/>
  <c r="L3303" i="34"/>
  <c r="L3304" i="34"/>
  <c r="L3305" i="34"/>
  <c r="L3306" i="34"/>
  <c r="L3307" i="34"/>
  <c r="L3308" i="34"/>
  <c r="L3309" i="34"/>
  <c r="L3310" i="34"/>
  <c r="L3311" i="34"/>
  <c r="L3312" i="34"/>
  <c r="L3313" i="34"/>
  <c r="L3314" i="34"/>
  <c r="L3315" i="34"/>
  <c r="L3316" i="34"/>
  <c r="L3317" i="34"/>
  <c r="L3318" i="34"/>
  <c r="L3319" i="34"/>
  <c r="L3320" i="34"/>
  <c r="L3321" i="34"/>
  <c r="L3322" i="34"/>
  <c r="L3323" i="34"/>
  <c r="L3324" i="34"/>
  <c r="L3325" i="34"/>
  <c r="L3326" i="34"/>
  <c r="L3327" i="34"/>
  <c r="L3328" i="34"/>
  <c r="L3329" i="34"/>
  <c r="L3330" i="34"/>
  <c r="L3331" i="34"/>
  <c r="L3332" i="34"/>
  <c r="L3333" i="34"/>
  <c r="L3334" i="34"/>
  <c r="L3335" i="34"/>
  <c r="L3336" i="34"/>
  <c r="L3337" i="34"/>
  <c r="L3338" i="34"/>
  <c r="L3339" i="34"/>
  <c r="L3340" i="34"/>
  <c r="L3341" i="34"/>
  <c r="L3342" i="34"/>
  <c r="L3343" i="34"/>
  <c r="L3344" i="34"/>
  <c r="L3345" i="34"/>
  <c r="L3346" i="34"/>
  <c r="L3347" i="34"/>
  <c r="L3348" i="34"/>
  <c r="L3349" i="34"/>
  <c r="L3350" i="34"/>
  <c r="L3351" i="34"/>
  <c r="L3352" i="34"/>
  <c r="L3353" i="34"/>
  <c r="L3354" i="34"/>
  <c r="L3355" i="34"/>
  <c r="L3356" i="34"/>
  <c r="L3357" i="34"/>
  <c r="L3358" i="34"/>
  <c r="L3359" i="34"/>
  <c r="L3360" i="34"/>
  <c r="L3361" i="34"/>
  <c r="L3362" i="34"/>
  <c r="L3363" i="34"/>
  <c r="L3364" i="34"/>
  <c r="L3365" i="34"/>
  <c r="L3366" i="34"/>
  <c r="L3367" i="34"/>
  <c r="L3368" i="34"/>
  <c r="L3369" i="34"/>
  <c r="L3370" i="34"/>
  <c r="L3371" i="34"/>
  <c r="L3372" i="34"/>
  <c r="L3373" i="34"/>
  <c r="L3374" i="34"/>
  <c r="L3375" i="34"/>
  <c r="L3376" i="34"/>
  <c r="L3377" i="34"/>
  <c r="L3378" i="34"/>
  <c r="L3379" i="34"/>
  <c r="L3380" i="34"/>
  <c r="L3381" i="34"/>
  <c r="L3382" i="34"/>
  <c r="L3383" i="34"/>
  <c r="L3384" i="34"/>
  <c r="L3385" i="34"/>
  <c r="L3386" i="34"/>
  <c r="L3387" i="34"/>
  <c r="L3388" i="34"/>
  <c r="L3389" i="34"/>
  <c r="L3390" i="34"/>
  <c r="L3391" i="34"/>
  <c r="L3392" i="34"/>
  <c r="L3393" i="34"/>
  <c r="L3394" i="34"/>
  <c r="L3395" i="34"/>
  <c r="L3396" i="34"/>
  <c r="L3397" i="34"/>
  <c r="L3398" i="34"/>
  <c r="L3399" i="34"/>
  <c r="L3400" i="34"/>
  <c r="L3401" i="34"/>
  <c r="L3402" i="34"/>
  <c r="L3403" i="34"/>
  <c r="L3404" i="34"/>
  <c r="L3405" i="34"/>
  <c r="L3406" i="34"/>
  <c r="L3407" i="34"/>
  <c r="L3408" i="34"/>
  <c r="L3409" i="34"/>
  <c r="L3410" i="34"/>
  <c r="L3411" i="34"/>
  <c r="L3412" i="34"/>
  <c r="L3413" i="34"/>
  <c r="L3414" i="34"/>
  <c r="L3415" i="34"/>
  <c r="L3416" i="34"/>
  <c r="L3417" i="34"/>
  <c r="L3418" i="34"/>
  <c r="L3419" i="34"/>
  <c r="L3420" i="34"/>
  <c r="L3421" i="34"/>
  <c r="L3422" i="34"/>
  <c r="L3423" i="34"/>
  <c r="L3424" i="34"/>
  <c r="L3425" i="34"/>
  <c r="L3426" i="34"/>
  <c r="L3427" i="34"/>
  <c r="L3428" i="34"/>
  <c r="L3429" i="34"/>
  <c r="L3430" i="34"/>
  <c r="L3431" i="34"/>
  <c r="L3432" i="34"/>
  <c r="L3433" i="34"/>
  <c r="L3434" i="34"/>
  <c r="L3435" i="34"/>
  <c r="L3436" i="34"/>
  <c r="L3437" i="34"/>
  <c r="L3438" i="34"/>
  <c r="L3439" i="34"/>
  <c r="L3440" i="34"/>
  <c r="L3441" i="34"/>
  <c r="L3442" i="34"/>
  <c r="L3443" i="34"/>
  <c r="L3444" i="34"/>
  <c r="L3445" i="34"/>
  <c r="L3446" i="34"/>
  <c r="L3447" i="34"/>
  <c r="L3448" i="34"/>
  <c r="L3449" i="34"/>
  <c r="L3450" i="34"/>
  <c r="L3451" i="34"/>
  <c r="L3452" i="34"/>
  <c r="L3453" i="34"/>
  <c r="L3454" i="34"/>
  <c r="L3455" i="34"/>
  <c r="L3456" i="34"/>
  <c r="L3457" i="34"/>
  <c r="L3458" i="34"/>
  <c r="L3459" i="34"/>
  <c r="L3460" i="34"/>
  <c r="L3461" i="34"/>
  <c r="L3462" i="34"/>
  <c r="L3463" i="34"/>
  <c r="L3464" i="34"/>
  <c r="L3465" i="34"/>
  <c r="L3466" i="34"/>
  <c r="L3467" i="34"/>
  <c r="L3468" i="34"/>
  <c r="L3469" i="34"/>
  <c r="L3470" i="34"/>
  <c r="L3471" i="34"/>
  <c r="L3472" i="34"/>
  <c r="L3473" i="34"/>
  <c r="L3474" i="34"/>
  <c r="L3475" i="34"/>
  <c r="L3476" i="34"/>
  <c r="L3477" i="34"/>
  <c r="L3478" i="34"/>
  <c r="L3479" i="34"/>
  <c r="L3480" i="34"/>
  <c r="L3481" i="34"/>
  <c r="L3482" i="34"/>
  <c r="L3483" i="34"/>
  <c r="L3484" i="34"/>
  <c r="L3485" i="34"/>
  <c r="L3486" i="34"/>
  <c r="L3487" i="34"/>
  <c r="L3488" i="34"/>
  <c r="L3489" i="34"/>
  <c r="L3490" i="34"/>
  <c r="L3491" i="34"/>
  <c r="L3492" i="34"/>
  <c r="L3493" i="34"/>
  <c r="L3494" i="34"/>
  <c r="L3495" i="34"/>
  <c r="L3496" i="34"/>
  <c r="L3497" i="34"/>
  <c r="L3498" i="34"/>
  <c r="L3499" i="34"/>
  <c r="L3500" i="34"/>
  <c r="L3501" i="34"/>
  <c r="L3502" i="34"/>
  <c r="L3503" i="34"/>
  <c r="L3504" i="34"/>
  <c r="L3505" i="34"/>
  <c r="L3506" i="34"/>
  <c r="L3507" i="34"/>
  <c r="L3508" i="34"/>
  <c r="L3509" i="34"/>
  <c r="L3510" i="34"/>
  <c r="L3511" i="34"/>
  <c r="L3512" i="34"/>
  <c r="L3513" i="34"/>
  <c r="L3514" i="34"/>
  <c r="L3515" i="34"/>
  <c r="L3516" i="34"/>
  <c r="L3517" i="34"/>
  <c r="L3518" i="34"/>
  <c r="L3519" i="34"/>
  <c r="L3520" i="34"/>
  <c r="L3521" i="34"/>
  <c r="L3522" i="34"/>
  <c r="L3523" i="34"/>
  <c r="L3524" i="34"/>
  <c r="L3525" i="34"/>
  <c r="L3526" i="34"/>
  <c r="L3527" i="34"/>
  <c r="L3528" i="34"/>
  <c r="L3529" i="34"/>
  <c r="L3530" i="34"/>
  <c r="L3531" i="34"/>
  <c r="L3532" i="34"/>
  <c r="L3533" i="34"/>
  <c r="L3534" i="34"/>
  <c r="L3535" i="34"/>
  <c r="L3536" i="34"/>
  <c r="L3537" i="34"/>
  <c r="L3538" i="34"/>
  <c r="L3539" i="34"/>
  <c r="L3540" i="34"/>
  <c r="L3541" i="34"/>
  <c r="L3542" i="34"/>
  <c r="L3543" i="34"/>
  <c r="L3544" i="34"/>
  <c r="L3545" i="34"/>
  <c r="L3546" i="34"/>
  <c r="L3547" i="34"/>
  <c r="L3548" i="34"/>
  <c r="L3549" i="34"/>
  <c r="L3550" i="34"/>
  <c r="L3551" i="34"/>
  <c r="L3552" i="34"/>
  <c r="L3553" i="34"/>
  <c r="L3554" i="34"/>
  <c r="L3555" i="34"/>
  <c r="L3556" i="34"/>
  <c r="L3557" i="34"/>
  <c r="L3558" i="34"/>
  <c r="L3559" i="34"/>
  <c r="L3560" i="34"/>
  <c r="L3561" i="34"/>
  <c r="L3562" i="34"/>
  <c r="L3563" i="34"/>
  <c r="L3564" i="34"/>
  <c r="L3565" i="34"/>
  <c r="L3566" i="34"/>
  <c r="L3567" i="34"/>
  <c r="L3568" i="34"/>
  <c r="L3569" i="34"/>
  <c r="L3570" i="34"/>
  <c r="L3571" i="34"/>
  <c r="L3572" i="34"/>
  <c r="L3573" i="34"/>
  <c r="L3574" i="34"/>
  <c r="L3575" i="34"/>
  <c r="L3576" i="34"/>
  <c r="L3577" i="34"/>
  <c r="L3578" i="34"/>
  <c r="L3579" i="34"/>
  <c r="L3580" i="34"/>
  <c r="L3581" i="34"/>
  <c r="L3582" i="34"/>
  <c r="L3583" i="34"/>
  <c r="L3584" i="34"/>
  <c r="L3585" i="34"/>
  <c r="L3586" i="34"/>
  <c r="L3587" i="34"/>
  <c r="L3588" i="34"/>
  <c r="L3589" i="34"/>
  <c r="L3590" i="34"/>
  <c r="L3591" i="34"/>
  <c r="L3592" i="34"/>
  <c r="L3593" i="34"/>
  <c r="L3594" i="34"/>
  <c r="L3595" i="34"/>
  <c r="L3596" i="34"/>
  <c r="L3597" i="34"/>
  <c r="L3598" i="34"/>
  <c r="L3599" i="34"/>
  <c r="L3600" i="34"/>
  <c r="L3601" i="34"/>
  <c r="L3602" i="34"/>
  <c r="L3603" i="34"/>
  <c r="L3604" i="34"/>
  <c r="L3605" i="34"/>
  <c r="L3606" i="34"/>
  <c r="L3607" i="34"/>
  <c r="L3608" i="34"/>
  <c r="L3609" i="34"/>
  <c r="L3610" i="34"/>
  <c r="L3611" i="34"/>
  <c r="L3612" i="34"/>
  <c r="L3613" i="34"/>
  <c r="L3614" i="34"/>
  <c r="L3615" i="34"/>
  <c r="L3616" i="34"/>
  <c r="L3617" i="34"/>
  <c r="L3618" i="34"/>
  <c r="L3619" i="34"/>
  <c r="L3620" i="34"/>
  <c r="L3621" i="34"/>
  <c r="L3622" i="34"/>
  <c r="L3623" i="34"/>
  <c r="L3624" i="34"/>
  <c r="L3625" i="34"/>
  <c r="L3626" i="34"/>
  <c r="L3627" i="34"/>
  <c r="L3628" i="34"/>
  <c r="L3629" i="34"/>
  <c r="L3630" i="34"/>
  <c r="L3631" i="34"/>
  <c r="L3632" i="34"/>
  <c r="L3633" i="34"/>
  <c r="L3634" i="34"/>
  <c r="L3635" i="34"/>
  <c r="L3636" i="34"/>
  <c r="L3637" i="34"/>
  <c r="L3638" i="34"/>
  <c r="L3639" i="34"/>
  <c r="L3640" i="34"/>
  <c r="L3641" i="34"/>
  <c r="L3642" i="34"/>
  <c r="L3643" i="34"/>
  <c r="L3644" i="34"/>
  <c r="L3645" i="34"/>
  <c r="L3646" i="34"/>
  <c r="L3647" i="34"/>
  <c r="L3648" i="34"/>
  <c r="L3649" i="34"/>
  <c r="L3650" i="34"/>
  <c r="L3651" i="34"/>
  <c r="L3652" i="34"/>
  <c r="L3653" i="34"/>
  <c r="L3654" i="34"/>
  <c r="L3655" i="34"/>
  <c r="L3656" i="34"/>
  <c r="L3657" i="34"/>
  <c r="L3658" i="34"/>
  <c r="L3659" i="34"/>
  <c r="L3660" i="34"/>
  <c r="L3661" i="34"/>
  <c r="L3662" i="34"/>
  <c r="L3663" i="34"/>
  <c r="L3664" i="34"/>
  <c r="L3665" i="34"/>
  <c r="L3666" i="34"/>
  <c r="L3667" i="34"/>
  <c r="L3668" i="34"/>
  <c r="L3669" i="34"/>
  <c r="L3670" i="34"/>
  <c r="L3671" i="34"/>
  <c r="L3672" i="34"/>
  <c r="L3673" i="34"/>
  <c r="L3674" i="34"/>
  <c r="L3675" i="34"/>
  <c r="L3676" i="34"/>
  <c r="L3677" i="34"/>
  <c r="L3678" i="34"/>
  <c r="L3679" i="34"/>
  <c r="L3680" i="34"/>
  <c r="L3681" i="34"/>
  <c r="L3682" i="34"/>
  <c r="L3683" i="34"/>
  <c r="L3684" i="34"/>
  <c r="L3685" i="34"/>
  <c r="L3686" i="34"/>
  <c r="L3687" i="34"/>
  <c r="L3688" i="34"/>
  <c r="L3689" i="34"/>
  <c r="L3690" i="34"/>
  <c r="L3691" i="34"/>
  <c r="L3692" i="34"/>
  <c r="L3693" i="34"/>
  <c r="L3694" i="34"/>
  <c r="L3695" i="34"/>
  <c r="L3696" i="34"/>
  <c r="L3697" i="34"/>
  <c r="L3698" i="34"/>
  <c r="L3699" i="34"/>
  <c r="L3700" i="34"/>
  <c r="L3701" i="34"/>
  <c r="L3702" i="34"/>
  <c r="L3703" i="34"/>
  <c r="L3704" i="34"/>
  <c r="L3705" i="34"/>
  <c r="L3706" i="34"/>
  <c r="L3707" i="34"/>
  <c r="L3708" i="34"/>
  <c r="L3709" i="34"/>
  <c r="L3710" i="34"/>
  <c r="L3711" i="34"/>
  <c r="L3712" i="34"/>
  <c r="L3713" i="34"/>
  <c r="L3714" i="34"/>
  <c r="L3715" i="34"/>
  <c r="L3716" i="34"/>
  <c r="L3717" i="34"/>
  <c r="L3718" i="34"/>
  <c r="L3719" i="34"/>
  <c r="L3720" i="34"/>
  <c r="L3721" i="34"/>
  <c r="L3722" i="34"/>
  <c r="L3723" i="34"/>
  <c r="L3724" i="34"/>
  <c r="L3725" i="34"/>
  <c r="L3726" i="34"/>
  <c r="L3727" i="34"/>
  <c r="L3728" i="34"/>
  <c r="L3729" i="34"/>
  <c r="L3730" i="34"/>
  <c r="L3731" i="34"/>
  <c r="L3732" i="34"/>
  <c r="L3733" i="34"/>
  <c r="L3734" i="34"/>
  <c r="L3735" i="34"/>
  <c r="L3736" i="34"/>
  <c r="L3737" i="34"/>
  <c r="L3738" i="34"/>
  <c r="L3739" i="34"/>
  <c r="L3740" i="34"/>
  <c r="L3741" i="34"/>
  <c r="L3742" i="34"/>
  <c r="L3743" i="34"/>
  <c r="L3744" i="34"/>
  <c r="L3745" i="34"/>
  <c r="L3746" i="34"/>
  <c r="L3747" i="34"/>
  <c r="L3748" i="34"/>
  <c r="L3749" i="34"/>
  <c r="L3750" i="34"/>
  <c r="L3751" i="34"/>
  <c r="L3752" i="34"/>
  <c r="L3753" i="34"/>
  <c r="L3754" i="34"/>
  <c r="L3755" i="34"/>
  <c r="L3756" i="34"/>
  <c r="L3757" i="34"/>
  <c r="L3758" i="34"/>
  <c r="L3759" i="34"/>
  <c r="L3760" i="34"/>
  <c r="L3761" i="34"/>
  <c r="L3762" i="34"/>
  <c r="L3763" i="34"/>
  <c r="L3764" i="34"/>
  <c r="L3765" i="34"/>
  <c r="L3766" i="34"/>
  <c r="L3767" i="34"/>
  <c r="L3768" i="34"/>
  <c r="L3769" i="34"/>
  <c r="L3770" i="34"/>
  <c r="L3771" i="34"/>
  <c r="L3772" i="34"/>
  <c r="L3773" i="34"/>
  <c r="L3774" i="34"/>
  <c r="L3775" i="34"/>
  <c r="L3776" i="34"/>
  <c r="L3777" i="34"/>
  <c r="L3778" i="34"/>
  <c r="L3779" i="34"/>
  <c r="L3780" i="34"/>
  <c r="L3781" i="34"/>
  <c r="L3782" i="34"/>
  <c r="L3783" i="34"/>
  <c r="L3784" i="34"/>
  <c r="L3785" i="34"/>
  <c r="L3786" i="34"/>
  <c r="L3787" i="34"/>
  <c r="L3788" i="34"/>
  <c r="L3789" i="34"/>
  <c r="L3790" i="34"/>
  <c r="L3791" i="34"/>
  <c r="L3792" i="34"/>
  <c r="L3793" i="34"/>
  <c r="L3794" i="34"/>
  <c r="L3795" i="34"/>
  <c r="L3796" i="34"/>
  <c r="L3797" i="34"/>
  <c r="L3798" i="34"/>
  <c r="L3799" i="34"/>
  <c r="L3800" i="34"/>
  <c r="L3801" i="34"/>
  <c r="L3802" i="34"/>
  <c r="L3803" i="34"/>
  <c r="L3804" i="34"/>
  <c r="L3805" i="34"/>
  <c r="L3806" i="34"/>
  <c r="L3807" i="34"/>
  <c r="L3808" i="34"/>
  <c r="L3809" i="34"/>
  <c r="L3810" i="34"/>
  <c r="L3811" i="34"/>
  <c r="L3812" i="34"/>
  <c r="L3813" i="34"/>
  <c r="L3814" i="34"/>
  <c r="L3815" i="34"/>
  <c r="L3816" i="34"/>
  <c r="L3817" i="34"/>
  <c r="L3818" i="34"/>
  <c r="L3819" i="34"/>
  <c r="L3820" i="34"/>
  <c r="L3821" i="34"/>
  <c r="L3822" i="34"/>
  <c r="L3823" i="34"/>
  <c r="L3824" i="34"/>
  <c r="L3825" i="34"/>
  <c r="L3826" i="34"/>
  <c r="L3827" i="34"/>
  <c r="L3828" i="34"/>
  <c r="L3829" i="34"/>
  <c r="L3830" i="34"/>
  <c r="L3831" i="34"/>
  <c r="L3832" i="34"/>
  <c r="L3833" i="34"/>
  <c r="L3834" i="34"/>
  <c r="L3835" i="34"/>
  <c r="L3836" i="34"/>
  <c r="L3837" i="34"/>
  <c r="L3838" i="34"/>
  <c r="L3839" i="34"/>
  <c r="L3840" i="34"/>
  <c r="L3841" i="34"/>
  <c r="L3842" i="34"/>
  <c r="L3843" i="34"/>
  <c r="L3844" i="34"/>
  <c r="L3845" i="34"/>
  <c r="L3846" i="34"/>
  <c r="L3847" i="34"/>
  <c r="L3848" i="34"/>
  <c r="L3849" i="34"/>
  <c r="L3850" i="34"/>
  <c r="L3851" i="34"/>
  <c r="L3852" i="34"/>
  <c r="L3853" i="34"/>
  <c r="L3854" i="34"/>
  <c r="L3855" i="34"/>
  <c r="L3856" i="34"/>
  <c r="L3857" i="34"/>
  <c r="L3858" i="34"/>
  <c r="L3859" i="34"/>
  <c r="L3860" i="34"/>
  <c r="L3861" i="34"/>
  <c r="L3862" i="34"/>
  <c r="L3863" i="34"/>
  <c r="L3864" i="34"/>
  <c r="L3865" i="34"/>
  <c r="L3866" i="34"/>
  <c r="L3867" i="34"/>
  <c r="L3868" i="34"/>
  <c r="L3869" i="34"/>
  <c r="L3870" i="34"/>
  <c r="L3871" i="34"/>
  <c r="L3872" i="34"/>
  <c r="L3873" i="34"/>
  <c r="L3874" i="34"/>
  <c r="L3875" i="34"/>
  <c r="L3876" i="34"/>
  <c r="L3877" i="34"/>
  <c r="L3878" i="34"/>
  <c r="L3879" i="34"/>
  <c r="L3880" i="34"/>
  <c r="L3881" i="34"/>
  <c r="L3882" i="34"/>
  <c r="L3883" i="34"/>
  <c r="L3884" i="34"/>
  <c r="L3885" i="34"/>
  <c r="L3886" i="34"/>
  <c r="L3887" i="34"/>
  <c r="L3888" i="34"/>
  <c r="L3889" i="34"/>
  <c r="L3890" i="34"/>
  <c r="L3891" i="34"/>
  <c r="L3892" i="34"/>
  <c r="L3893" i="34"/>
  <c r="L3894" i="34"/>
  <c r="L3895" i="34"/>
  <c r="L3896" i="34"/>
  <c r="L3897" i="34"/>
  <c r="L3898" i="34"/>
  <c r="L3899" i="34"/>
  <c r="L3900" i="34"/>
  <c r="L3901" i="34"/>
  <c r="L3902" i="34"/>
  <c r="L3903" i="34"/>
  <c r="L3904" i="34"/>
  <c r="L3905" i="34"/>
  <c r="L3906" i="34"/>
  <c r="L3907" i="34"/>
  <c r="L3908" i="34"/>
  <c r="L3909" i="34"/>
  <c r="L3910" i="34"/>
  <c r="L3911" i="34"/>
  <c r="L3912" i="34"/>
  <c r="L3913" i="34"/>
  <c r="L3914" i="34"/>
  <c r="L3915" i="34"/>
  <c r="L3916" i="34"/>
  <c r="L3917" i="34"/>
  <c r="L3918" i="34"/>
  <c r="L3919" i="34"/>
  <c r="L3920" i="34"/>
  <c r="L3921" i="34"/>
  <c r="L3922" i="34"/>
  <c r="L3923" i="34"/>
  <c r="L3924" i="34"/>
  <c r="L3925" i="34"/>
  <c r="L3926" i="34"/>
  <c r="L3927" i="34"/>
  <c r="L3928" i="34"/>
  <c r="L3929" i="34"/>
  <c r="L3930" i="34"/>
  <c r="L3931" i="34"/>
  <c r="L3932" i="34"/>
  <c r="L3933" i="34"/>
  <c r="L3934" i="34"/>
  <c r="L3935" i="34"/>
  <c r="L3936" i="34"/>
  <c r="L3937" i="34"/>
  <c r="L3938" i="34"/>
  <c r="L3939" i="34"/>
  <c r="L3940" i="34"/>
  <c r="L3941" i="34"/>
  <c r="L3942" i="34"/>
  <c r="L3943" i="34"/>
  <c r="L3944" i="34"/>
  <c r="L3945" i="34"/>
  <c r="L3946" i="34"/>
  <c r="L3947" i="34"/>
  <c r="L3948" i="34"/>
  <c r="L3949" i="34"/>
  <c r="L3950" i="34"/>
  <c r="L3951" i="34"/>
  <c r="L3952" i="34"/>
  <c r="L3953" i="34"/>
  <c r="L3954" i="34"/>
  <c r="L3955" i="34"/>
  <c r="L3956" i="34"/>
  <c r="L3957" i="34"/>
  <c r="L3958" i="34"/>
  <c r="L3959" i="34"/>
  <c r="L3960" i="34"/>
  <c r="L3961" i="34"/>
  <c r="L3962" i="34"/>
  <c r="L3963" i="34"/>
  <c r="L3964" i="34"/>
  <c r="L3965" i="34"/>
  <c r="L3966" i="34"/>
  <c r="L3967" i="34"/>
  <c r="L3968" i="34"/>
  <c r="L3969" i="34"/>
  <c r="L3970" i="34"/>
  <c r="L3971" i="34"/>
  <c r="L3972" i="34"/>
  <c r="L3973" i="34"/>
  <c r="L3974" i="34"/>
  <c r="L3975" i="34"/>
  <c r="L3976" i="34"/>
  <c r="L3977" i="34"/>
  <c r="L3978" i="34"/>
  <c r="L3979" i="34"/>
  <c r="L3980" i="34"/>
  <c r="L3981" i="34"/>
  <c r="L3982" i="34"/>
  <c r="L3983" i="34"/>
  <c r="L3984" i="34"/>
  <c r="L3985" i="34"/>
  <c r="L3986" i="34"/>
  <c r="L3987" i="34"/>
  <c r="L3988" i="34"/>
  <c r="L3989" i="34"/>
  <c r="L3990" i="34"/>
  <c r="L3991" i="34"/>
  <c r="L3992" i="34"/>
  <c r="L3993" i="34"/>
  <c r="L3994" i="34"/>
  <c r="L3995" i="34"/>
  <c r="L3996" i="34"/>
  <c r="L3997" i="34"/>
  <c r="L3998" i="34"/>
  <c r="L3999" i="34"/>
  <c r="L4000" i="34"/>
  <c r="L4001" i="34"/>
  <c r="L4002" i="34"/>
  <c r="L4003" i="34"/>
  <c r="L4004" i="34"/>
  <c r="L4005" i="34"/>
  <c r="L4006" i="34"/>
  <c r="L4007" i="34"/>
  <c r="L4008" i="34"/>
  <c r="L4009" i="34"/>
  <c r="L4010" i="34"/>
  <c r="L4011" i="34"/>
  <c r="L4012" i="34"/>
  <c r="L4013" i="34"/>
  <c r="L4014" i="34"/>
  <c r="L4015" i="34"/>
  <c r="L4016" i="34"/>
  <c r="L4017" i="34"/>
  <c r="L4018" i="34"/>
  <c r="L4019" i="34"/>
  <c r="L4020" i="34"/>
  <c r="L4021" i="34"/>
  <c r="L4022" i="34"/>
  <c r="L4023" i="34"/>
  <c r="L4024" i="34"/>
  <c r="L4025" i="34"/>
  <c r="L4026" i="34"/>
  <c r="L4027" i="34"/>
  <c r="L4028" i="34"/>
  <c r="L4029" i="34"/>
  <c r="L4030" i="34"/>
  <c r="L4031" i="34"/>
  <c r="L4032" i="34"/>
  <c r="L4033" i="34"/>
  <c r="L4034" i="34"/>
  <c r="L4035" i="34"/>
  <c r="L4036" i="34"/>
  <c r="L4037" i="34"/>
  <c r="L4038" i="34"/>
  <c r="L4039" i="34"/>
  <c r="L4040" i="34"/>
  <c r="L4041" i="34"/>
  <c r="L4042" i="34"/>
  <c r="L4043" i="34"/>
  <c r="L4044" i="34"/>
  <c r="L4045" i="34"/>
  <c r="L4046" i="34"/>
  <c r="L4047" i="34"/>
  <c r="L4048" i="34"/>
  <c r="L4049" i="34"/>
  <c r="L4050" i="34"/>
  <c r="L4051" i="34"/>
  <c r="L4052" i="34"/>
  <c r="L4053" i="34"/>
  <c r="L4054" i="34"/>
  <c r="L4055" i="34"/>
  <c r="L4056" i="34"/>
  <c r="L4057" i="34"/>
  <c r="L4058" i="34"/>
  <c r="L4059" i="34"/>
  <c r="L4060" i="34"/>
  <c r="L4061" i="34"/>
  <c r="L4062" i="34"/>
  <c r="L4063" i="34"/>
  <c r="L4064" i="34"/>
  <c r="L4065" i="34"/>
  <c r="L4066" i="34"/>
  <c r="L4067" i="34"/>
  <c r="L4068" i="34"/>
  <c r="L4069" i="34"/>
  <c r="L4070" i="34"/>
  <c r="L4071" i="34"/>
  <c r="L4072" i="34"/>
  <c r="L4073" i="34"/>
  <c r="L4074" i="34"/>
  <c r="L4075" i="34"/>
  <c r="L4076" i="34"/>
  <c r="L4077" i="34"/>
  <c r="L4078" i="34"/>
  <c r="L4079" i="34"/>
  <c r="L4080" i="34"/>
  <c r="L4081" i="34"/>
  <c r="L4082" i="34"/>
  <c r="L4083" i="34"/>
  <c r="L4084" i="34"/>
  <c r="L4085" i="34"/>
  <c r="L4086" i="34"/>
  <c r="L4087" i="34"/>
  <c r="L4088" i="34"/>
  <c r="L4089" i="34"/>
  <c r="L4090" i="34"/>
  <c r="L4091" i="34"/>
  <c r="L4092" i="34"/>
  <c r="L4093" i="34"/>
  <c r="L4094" i="34"/>
  <c r="L4095" i="34"/>
  <c r="L4096" i="34"/>
  <c r="L4097" i="34"/>
  <c r="L4098" i="34"/>
  <c r="L4099" i="34"/>
  <c r="L4100" i="34"/>
  <c r="L4101" i="34"/>
  <c r="L4102" i="34"/>
  <c r="L4103" i="34"/>
  <c r="L4104" i="34"/>
  <c r="L4105" i="34"/>
  <c r="L4106" i="34"/>
  <c r="L4107" i="34"/>
  <c r="L4108" i="34"/>
  <c r="L4109" i="34"/>
  <c r="L4110" i="34"/>
  <c r="L4111" i="34"/>
  <c r="L4112" i="34"/>
  <c r="L4113" i="34"/>
  <c r="L4114" i="34"/>
  <c r="L4115" i="34"/>
  <c r="L4116" i="34"/>
  <c r="L4117" i="34"/>
  <c r="L4118" i="34"/>
  <c r="L4119" i="34"/>
  <c r="L4120" i="34"/>
  <c r="L4121" i="34"/>
  <c r="L4122" i="34"/>
  <c r="L4123" i="34"/>
  <c r="L4124" i="34"/>
  <c r="L4125" i="34"/>
  <c r="L4126" i="34"/>
  <c r="L4127" i="34"/>
  <c r="L4128" i="34"/>
  <c r="L4129" i="34"/>
  <c r="L4130" i="34"/>
  <c r="L4131" i="34"/>
  <c r="L4132" i="34"/>
  <c r="L4133" i="34"/>
  <c r="L4134" i="34"/>
  <c r="L4135" i="34"/>
  <c r="L4136" i="34"/>
  <c r="L4137" i="34"/>
  <c r="L4138" i="34"/>
  <c r="L4139" i="34"/>
  <c r="L4140" i="34"/>
  <c r="L4141" i="34"/>
  <c r="L4142" i="34"/>
  <c r="L4143" i="34"/>
  <c r="L4144" i="34"/>
  <c r="L4145" i="34"/>
  <c r="L4146" i="34"/>
  <c r="L4147" i="34"/>
  <c r="L4148" i="34"/>
  <c r="L4149" i="34"/>
  <c r="L4150" i="34"/>
  <c r="L4151" i="34"/>
  <c r="L4152" i="34"/>
  <c r="L4153" i="34"/>
  <c r="L4154" i="34"/>
  <c r="L4155" i="34"/>
  <c r="L4156" i="34"/>
  <c r="L4157" i="34"/>
  <c r="L4158" i="34"/>
  <c r="L4159" i="34"/>
  <c r="L4160" i="34"/>
  <c r="L4161" i="34"/>
  <c r="L4162" i="34"/>
  <c r="L4163" i="34"/>
  <c r="L4164" i="34"/>
  <c r="L4165" i="34"/>
  <c r="L4166" i="34"/>
  <c r="L4167" i="34"/>
  <c r="L4168" i="34"/>
  <c r="L4169" i="34"/>
  <c r="L4170" i="34"/>
  <c r="L4171" i="34"/>
  <c r="L4172" i="34"/>
  <c r="L4173" i="34"/>
  <c r="L4174" i="34"/>
  <c r="L4175" i="34"/>
  <c r="L4176" i="34"/>
  <c r="L4177" i="34"/>
  <c r="L4178" i="34"/>
  <c r="L4179" i="34"/>
  <c r="L4180" i="34"/>
  <c r="L4181" i="34"/>
  <c r="L4182" i="34"/>
  <c r="L4183" i="34"/>
  <c r="L4184" i="34"/>
  <c r="L4185" i="34"/>
  <c r="L4186" i="34"/>
  <c r="L4187" i="34"/>
  <c r="L4188" i="34"/>
  <c r="L4189" i="34"/>
  <c r="L4190" i="34"/>
  <c r="L4191" i="34"/>
  <c r="L4192" i="34"/>
  <c r="L4193" i="34"/>
  <c r="L4194" i="34"/>
  <c r="L4195" i="34"/>
  <c r="L4196" i="34"/>
  <c r="L4197" i="34"/>
  <c r="L4198" i="34"/>
  <c r="L4199" i="34"/>
  <c r="L4200" i="34"/>
  <c r="L4201" i="34"/>
  <c r="L4202" i="34"/>
  <c r="L4203" i="34"/>
  <c r="L4204" i="34"/>
  <c r="L4205" i="34"/>
  <c r="L4206" i="34"/>
  <c r="L4207" i="34"/>
  <c r="L4208" i="34"/>
  <c r="L4209" i="34"/>
  <c r="L4210" i="34"/>
  <c r="L4211" i="34"/>
  <c r="L4212" i="34"/>
  <c r="L4213" i="34"/>
  <c r="L4214" i="34"/>
  <c r="L4215" i="34"/>
  <c r="L4216" i="34"/>
  <c r="L4217" i="34"/>
  <c r="L4218" i="34"/>
  <c r="L4219" i="34"/>
  <c r="L4220" i="34"/>
  <c r="L4221" i="34"/>
  <c r="L4222" i="34"/>
  <c r="L4223" i="34"/>
  <c r="L4224" i="34"/>
  <c r="L4225" i="34"/>
  <c r="L4226" i="34"/>
  <c r="L4227" i="34"/>
  <c r="L4228" i="34"/>
  <c r="L4229" i="34"/>
  <c r="L4230" i="34"/>
  <c r="L4231" i="34"/>
  <c r="L4232" i="34"/>
  <c r="L4233" i="34"/>
  <c r="L4234" i="34"/>
  <c r="L4235" i="34"/>
  <c r="L4236" i="34"/>
  <c r="L4237" i="34"/>
  <c r="L4238" i="34"/>
  <c r="L4239" i="34"/>
  <c r="L4240" i="34"/>
  <c r="L4241" i="34"/>
  <c r="L4242" i="34"/>
  <c r="L4243" i="34"/>
  <c r="L4244" i="34"/>
  <c r="L4245" i="34"/>
  <c r="L4246" i="34"/>
  <c r="L4247" i="34"/>
  <c r="L4248" i="34"/>
  <c r="L4249" i="34"/>
  <c r="L4250" i="34"/>
  <c r="L4251" i="34"/>
  <c r="L4252" i="34"/>
  <c r="L4253" i="34"/>
  <c r="L4254" i="34"/>
  <c r="L4255" i="34"/>
  <c r="L4256" i="34"/>
  <c r="L4257" i="34"/>
  <c r="L4258" i="34"/>
  <c r="L4259" i="34"/>
  <c r="L4260" i="34"/>
  <c r="L4261" i="34"/>
  <c r="L4262" i="34"/>
  <c r="L4263" i="34"/>
  <c r="L4264" i="34"/>
  <c r="L4265" i="34"/>
  <c r="L4266" i="34"/>
  <c r="L4267" i="34"/>
  <c r="L4268" i="34"/>
  <c r="L4269" i="34"/>
  <c r="L4270" i="34"/>
  <c r="L4271" i="34"/>
  <c r="L4272" i="34"/>
  <c r="L4273" i="34"/>
  <c r="L4274" i="34"/>
  <c r="L4275" i="34"/>
  <c r="L4276" i="34"/>
  <c r="L4277" i="34"/>
  <c r="L4278" i="34"/>
  <c r="L4279" i="34"/>
  <c r="L4280" i="34"/>
  <c r="L4281" i="34"/>
  <c r="L4282" i="34"/>
  <c r="L4283" i="34"/>
  <c r="L4284" i="34"/>
  <c r="L4285" i="34"/>
  <c r="L4286" i="34"/>
  <c r="L4287" i="34"/>
  <c r="L4288" i="34"/>
  <c r="L4289" i="34"/>
  <c r="L4290" i="34"/>
  <c r="L4291" i="34"/>
  <c r="L4292" i="34"/>
  <c r="L4293" i="34"/>
  <c r="L4294" i="34"/>
  <c r="L4295" i="34"/>
  <c r="L4296" i="34"/>
  <c r="L4297" i="34"/>
  <c r="L4298" i="34"/>
  <c r="L4299" i="34"/>
  <c r="L4300" i="34"/>
  <c r="L4301" i="34"/>
  <c r="L4302" i="34"/>
  <c r="L4303" i="34"/>
  <c r="L4304" i="34"/>
  <c r="L4305" i="34"/>
  <c r="L4306" i="34"/>
  <c r="L4307" i="34"/>
  <c r="L4308" i="34"/>
  <c r="L4309" i="34"/>
  <c r="L4310" i="34"/>
  <c r="L4311" i="34"/>
  <c r="L4312" i="34"/>
  <c r="L4313" i="34"/>
  <c r="L4314" i="34"/>
  <c r="L4315" i="34"/>
  <c r="L4316" i="34"/>
  <c r="L4317" i="34"/>
  <c r="L4318" i="34"/>
  <c r="L4319" i="34"/>
  <c r="L4320" i="34"/>
  <c r="L4321" i="34"/>
  <c r="L4322" i="34"/>
  <c r="L4323" i="34"/>
  <c r="L4324" i="34"/>
  <c r="L4325" i="34"/>
  <c r="L4326" i="34"/>
  <c r="L4327" i="34"/>
  <c r="L4328" i="34"/>
  <c r="L4329" i="34"/>
  <c r="L4330" i="34"/>
  <c r="L4331" i="34"/>
  <c r="L4332" i="34"/>
  <c r="L4333" i="34"/>
  <c r="L4334" i="34"/>
  <c r="L4335" i="34"/>
  <c r="L4336" i="34"/>
  <c r="L4337" i="34"/>
  <c r="L4338" i="34"/>
  <c r="L4339" i="34"/>
  <c r="L4340" i="34"/>
  <c r="L4341" i="34"/>
  <c r="L4342" i="34"/>
  <c r="L4343" i="34"/>
  <c r="L4344" i="34"/>
  <c r="L4345" i="34"/>
  <c r="L4346" i="34"/>
  <c r="L4347" i="34"/>
  <c r="L4348" i="34"/>
  <c r="L4349" i="34"/>
  <c r="L4350" i="34"/>
  <c r="L4351" i="34"/>
  <c r="L4352" i="34"/>
  <c r="L4353" i="34"/>
  <c r="L4354" i="34"/>
  <c r="L4355" i="34"/>
  <c r="L4356" i="34"/>
  <c r="L4357" i="34"/>
  <c r="L4358" i="34"/>
  <c r="L4359" i="34"/>
  <c r="L4360" i="34"/>
  <c r="L4361" i="34"/>
  <c r="L4362" i="34"/>
  <c r="L4363" i="34"/>
  <c r="L4364" i="34"/>
  <c r="L4365" i="34"/>
  <c r="L4366" i="34"/>
  <c r="L4367" i="34"/>
  <c r="L4368" i="34"/>
  <c r="L4369" i="34"/>
  <c r="L4370" i="34"/>
  <c r="L4371" i="34"/>
  <c r="L4372" i="34"/>
  <c r="L4373" i="34"/>
  <c r="L4374" i="34"/>
  <c r="L4375" i="34"/>
  <c r="L4376" i="34"/>
  <c r="L4377" i="34"/>
  <c r="L4378" i="34"/>
  <c r="L4379" i="34"/>
  <c r="L4380" i="34"/>
  <c r="L4381" i="34"/>
  <c r="L4382" i="34"/>
  <c r="L4383" i="34"/>
  <c r="L4384" i="34"/>
  <c r="L4385" i="34"/>
  <c r="L4386" i="34"/>
  <c r="L4387" i="34"/>
  <c r="L4388" i="34"/>
  <c r="L4389" i="34"/>
  <c r="L4390" i="34"/>
  <c r="L4391" i="34"/>
  <c r="L4392" i="34"/>
  <c r="L4393" i="34"/>
  <c r="L4394" i="34"/>
  <c r="L4395" i="34"/>
  <c r="L4396" i="34"/>
  <c r="L4397" i="34"/>
  <c r="L4398" i="34"/>
  <c r="L4399" i="34"/>
  <c r="L4400" i="34"/>
  <c r="L4401" i="34"/>
  <c r="L4402" i="34"/>
  <c r="L4403" i="34"/>
  <c r="L4404" i="34"/>
  <c r="L4405" i="34"/>
  <c r="L4406" i="34"/>
  <c r="L4407" i="34"/>
  <c r="L4408" i="34"/>
  <c r="L4409" i="34"/>
  <c r="L4410" i="34"/>
  <c r="L4411" i="34"/>
  <c r="L4412" i="34"/>
  <c r="L4413" i="34"/>
  <c r="L4414" i="34"/>
  <c r="L4415" i="34"/>
  <c r="L4416" i="34"/>
  <c r="L4417" i="34"/>
  <c r="L4418" i="34"/>
  <c r="L4419" i="34"/>
  <c r="L4420" i="34"/>
  <c r="L4421" i="34"/>
  <c r="L4422" i="34"/>
  <c r="L4423" i="34"/>
  <c r="L4424" i="34"/>
  <c r="L4425" i="34"/>
  <c r="L4426" i="34"/>
  <c r="L4427" i="34"/>
  <c r="L4428" i="34"/>
  <c r="L4429" i="34"/>
  <c r="L4430" i="34"/>
  <c r="L4431" i="34"/>
  <c r="L4432" i="34"/>
  <c r="L4433" i="34"/>
  <c r="L4434" i="34"/>
  <c r="L4435" i="34"/>
  <c r="L4436" i="34"/>
  <c r="L4437" i="34"/>
  <c r="L4438" i="34"/>
  <c r="L4439" i="34"/>
  <c r="L4440" i="34"/>
  <c r="L4441" i="34"/>
  <c r="L4442" i="34"/>
  <c r="L4443" i="34"/>
  <c r="L4444" i="34"/>
  <c r="L4445" i="34"/>
  <c r="L4446" i="34"/>
  <c r="L4447" i="34"/>
  <c r="L4448" i="34"/>
  <c r="L4449" i="34"/>
  <c r="L4450" i="34"/>
  <c r="L4451" i="34"/>
  <c r="L4452" i="34"/>
  <c r="L4453" i="34"/>
  <c r="L4454" i="34"/>
  <c r="L4455" i="34"/>
  <c r="L4456" i="34"/>
  <c r="L4457" i="34"/>
  <c r="L4458" i="34"/>
  <c r="L4459" i="34"/>
  <c r="L4460" i="34"/>
  <c r="L4461" i="34"/>
  <c r="L4462" i="34"/>
  <c r="L4463" i="34"/>
  <c r="L4464" i="34"/>
  <c r="L4465" i="34"/>
  <c r="L4466" i="34"/>
  <c r="L4467" i="34"/>
  <c r="L4468" i="34"/>
  <c r="L4469" i="34"/>
  <c r="L4470" i="34"/>
  <c r="L4471" i="34"/>
  <c r="L4472" i="34"/>
  <c r="L4473" i="34"/>
  <c r="L4474" i="34"/>
  <c r="L4475" i="34"/>
  <c r="L4476" i="34"/>
  <c r="L4477" i="34"/>
  <c r="L4478" i="34"/>
  <c r="L4479" i="34"/>
  <c r="L4480" i="34"/>
  <c r="L4481" i="34"/>
  <c r="L4482" i="34"/>
  <c r="L4483" i="34"/>
  <c r="L4484" i="34"/>
  <c r="L4485" i="34"/>
  <c r="L4486" i="34"/>
  <c r="L4487" i="34"/>
  <c r="L4488" i="34"/>
  <c r="L4489" i="34"/>
  <c r="L4490" i="34"/>
  <c r="L4491" i="34"/>
  <c r="L4492" i="34"/>
  <c r="L4493" i="34"/>
  <c r="L4494" i="34"/>
  <c r="L4495" i="34"/>
  <c r="L4496" i="34"/>
  <c r="L4497" i="34"/>
  <c r="L4498" i="34"/>
  <c r="L4499" i="34"/>
  <c r="L4500" i="34"/>
  <c r="L4501" i="34"/>
  <c r="L4502" i="34"/>
  <c r="L4503" i="34"/>
  <c r="L4504" i="34"/>
  <c r="L4505" i="34"/>
  <c r="L4506" i="34"/>
  <c r="L4507" i="34"/>
  <c r="L4508" i="34"/>
  <c r="L4509" i="34"/>
  <c r="L4510" i="34"/>
  <c r="L4511" i="34"/>
  <c r="L4512" i="34"/>
  <c r="L4513" i="34"/>
  <c r="L4514" i="34"/>
  <c r="L4515" i="34"/>
  <c r="L4516" i="34"/>
  <c r="L4517" i="34"/>
  <c r="L4518" i="34"/>
  <c r="L4519" i="34"/>
  <c r="L4520" i="34"/>
  <c r="L4521" i="34"/>
  <c r="L4522" i="34"/>
  <c r="L4523" i="34"/>
  <c r="L4524" i="34"/>
  <c r="L4525" i="34"/>
  <c r="L4526" i="34"/>
  <c r="L4527" i="34"/>
  <c r="L4528" i="34"/>
  <c r="L4529" i="34"/>
  <c r="L4530" i="34"/>
  <c r="L4531" i="34"/>
  <c r="L4532" i="34"/>
  <c r="L4533" i="34"/>
  <c r="L4534" i="34"/>
  <c r="L4535" i="34"/>
  <c r="L4536" i="34"/>
  <c r="L4537" i="34"/>
  <c r="L4538" i="34"/>
  <c r="L4539" i="34"/>
  <c r="L4540" i="34"/>
  <c r="L4541" i="34"/>
  <c r="L4542" i="34"/>
  <c r="L4543" i="34"/>
  <c r="L4544" i="34"/>
  <c r="L4545" i="34"/>
  <c r="L4546" i="34"/>
  <c r="L4547" i="34"/>
  <c r="L4548" i="34"/>
  <c r="L4549" i="34"/>
  <c r="L4550" i="34"/>
  <c r="L4551" i="34"/>
  <c r="L4552" i="34"/>
  <c r="L4553" i="34"/>
  <c r="L4554" i="34"/>
  <c r="L4555" i="34"/>
  <c r="L4556" i="34"/>
  <c r="L4557" i="34"/>
  <c r="L4558" i="34"/>
  <c r="L4559" i="34"/>
  <c r="L4560" i="34"/>
  <c r="L4561" i="34"/>
  <c r="L4562" i="34"/>
  <c r="L4563" i="34"/>
  <c r="L4564" i="34"/>
  <c r="L4565" i="34"/>
  <c r="L4566" i="34"/>
  <c r="L4567" i="34"/>
  <c r="L4568" i="34"/>
  <c r="L4569" i="34"/>
  <c r="L4570" i="34"/>
  <c r="L4571" i="34"/>
  <c r="L4572" i="34"/>
  <c r="L4573" i="34"/>
  <c r="L4574" i="34"/>
  <c r="L4575" i="34"/>
  <c r="L4576" i="34"/>
  <c r="L4577" i="34"/>
  <c r="L4578" i="34"/>
  <c r="L4579" i="34"/>
  <c r="L4580" i="34"/>
  <c r="L4581" i="34"/>
  <c r="L4582" i="34"/>
  <c r="L4583" i="34"/>
  <c r="L4584" i="34"/>
  <c r="L4585" i="34"/>
  <c r="L4586" i="34"/>
  <c r="L4587" i="34"/>
  <c r="L4588" i="34"/>
  <c r="L4589" i="34"/>
  <c r="L4590" i="34"/>
  <c r="L4591" i="34"/>
  <c r="L4592" i="34"/>
  <c r="L4593" i="34"/>
  <c r="L4594" i="34"/>
  <c r="L4595" i="34"/>
  <c r="L4596" i="34"/>
  <c r="L4597" i="34"/>
  <c r="L4598" i="34"/>
  <c r="L4599" i="34"/>
  <c r="L4600" i="34"/>
  <c r="L4601" i="34"/>
  <c r="L4602" i="34"/>
  <c r="L4603" i="34"/>
  <c r="L4604" i="34"/>
  <c r="L4605" i="34"/>
  <c r="L4606" i="34"/>
  <c r="L4607" i="34"/>
  <c r="L4608" i="34"/>
  <c r="L4609" i="34"/>
  <c r="L4610" i="34"/>
  <c r="L4611" i="34"/>
  <c r="L4612" i="34"/>
  <c r="L4613" i="34"/>
  <c r="L4614" i="34"/>
  <c r="L4615" i="34"/>
  <c r="L4616" i="34"/>
  <c r="L4617" i="34"/>
  <c r="L4618" i="34"/>
  <c r="L4619" i="34"/>
  <c r="L4620" i="34"/>
  <c r="L4621" i="34"/>
  <c r="L4622" i="34"/>
  <c r="L4623" i="34"/>
  <c r="L4624" i="34"/>
  <c r="L4625" i="34"/>
  <c r="L4626" i="34"/>
  <c r="L4627" i="34"/>
  <c r="L4628" i="34"/>
  <c r="L4629" i="34"/>
  <c r="L4630" i="34"/>
  <c r="L4631" i="34"/>
  <c r="L4632" i="34"/>
  <c r="L4633" i="34"/>
  <c r="L4634" i="34"/>
  <c r="L4635" i="34"/>
  <c r="L4636" i="34"/>
  <c r="L4637" i="34"/>
  <c r="L4638" i="34"/>
  <c r="L4639" i="34"/>
  <c r="L4640" i="34"/>
  <c r="L4641" i="34"/>
  <c r="L4642" i="34"/>
  <c r="L4643" i="34"/>
  <c r="L4644" i="34"/>
  <c r="L4645" i="34"/>
  <c r="L4646" i="34"/>
  <c r="L4647" i="34"/>
  <c r="L4648" i="34"/>
  <c r="L4649" i="34"/>
  <c r="L4650" i="34"/>
  <c r="L4651" i="34"/>
  <c r="L4652" i="34"/>
  <c r="L4653" i="34"/>
  <c r="L4654" i="34"/>
  <c r="L4655" i="34"/>
  <c r="L4656" i="34"/>
  <c r="L4657" i="34"/>
  <c r="L4658" i="34"/>
  <c r="L4659" i="34"/>
  <c r="L4660" i="34"/>
  <c r="L4661" i="34"/>
  <c r="L4662" i="34"/>
  <c r="L4663" i="34"/>
  <c r="L4664" i="34"/>
  <c r="L4665" i="34"/>
  <c r="L4666" i="34"/>
  <c r="L4667" i="34"/>
  <c r="L4668" i="34"/>
  <c r="L4669" i="34"/>
  <c r="L4670" i="34"/>
  <c r="L4671" i="34"/>
  <c r="L4672" i="34"/>
  <c r="L4673" i="34"/>
  <c r="L4674" i="34"/>
  <c r="L4675" i="34"/>
  <c r="L4676" i="34"/>
  <c r="L4677" i="34"/>
  <c r="L4678" i="34"/>
  <c r="L4679" i="34"/>
  <c r="L4680" i="34"/>
  <c r="L4681" i="34"/>
  <c r="L4682" i="34"/>
  <c r="L4683" i="34"/>
  <c r="L4684" i="34"/>
  <c r="L4685" i="34"/>
  <c r="L4686" i="34"/>
  <c r="L4687" i="34"/>
  <c r="L4688" i="34"/>
  <c r="L4689" i="34"/>
  <c r="L4690" i="34"/>
  <c r="L4691" i="34"/>
  <c r="L4692" i="34"/>
  <c r="L4693" i="34"/>
  <c r="L4694" i="34"/>
  <c r="L4695" i="34"/>
  <c r="L4696" i="34"/>
  <c r="L4697" i="34"/>
  <c r="L4698" i="34"/>
  <c r="L4699" i="34"/>
  <c r="L4700" i="34"/>
  <c r="L4701" i="34"/>
  <c r="L4702" i="34"/>
  <c r="L4703" i="34"/>
  <c r="L4704" i="34"/>
  <c r="L4705" i="34"/>
  <c r="L4706" i="34"/>
  <c r="L4707" i="34"/>
  <c r="L4708" i="34"/>
  <c r="L4709" i="34"/>
  <c r="L4710" i="34"/>
  <c r="L4711" i="34"/>
  <c r="L4712" i="34"/>
  <c r="L4713" i="34"/>
  <c r="L4714" i="34"/>
  <c r="L4715" i="34"/>
  <c r="L4716" i="34"/>
  <c r="L4717" i="34"/>
  <c r="L4718" i="34"/>
  <c r="L4719" i="34"/>
  <c r="L4720" i="34"/>
  <c r="L4721" i="34"/>
  <c r="L4722" i="34"/>
  <c r="L4723" i="34"/>
  <c r="L4724" i="34"/>
  <c r="L4725" i="34"/>
  <c r="L4726" i="34"/>
  <c r="L4727" i="34"/>
  <c r="L4728" i="34"/>
  <c r="L4729" i="34"/>
  <c r="L4730" i="34"/>
  <c r="L4731" i="34"/>
  <c r="L4732" i="34"/>
  <c r="L4733" i="34"/>
  <c r="L4734" i="34"/>
  <c r="L4735" i="34"/>
  <c r="L4736" i="34"/>
  <c r="L4737" i="34"/>
  <c r="L4738" i="34"/>
  <c r="L4739" i="34"/>
  <c r="L4740" i="34"/>
  <c r="L4741" i="34"/>
  <c r="L4742" i="34"/>
  <c r="L4743" i="34"/>
  <c r="L4744" i="34"/>
  <c r="L4745" i="34"/>
  <c r="L4746" i="34"/>
  <c r="L4747" i="34"/>
  <c r="L4748" i="34"/>
  <c r="L4749" i="34"/>
  <c r="L4750" i="34"/>
  <c r="L4751" i="34"/>
  <c r="L4752" i="34"/>
  <c r="L4753" i="34"/>
  <c r="L4754" i="34"/>
  <c r="L4755" i="34"/>
  <c r="L4756" i="34"/>
  <c r="L4757" i="34"/>
  <c r="L4758" i="34"/>
  <c r="L4759" i="34"/>
  <c r="L4760" i="34"/>
  <c r="L4761" i="34"/>
  <c r="L4762" i="34"/>
  <c r="L4763" i="34"/>
  <c r="L4764" i="34"/>
  <c r="L4765" i="34"/>
  <c r="L4766" i="34"/>
  <c r="L4767" i="34"/>
  <c r="L4768" i="34"/>
  <c r="L4769" i="34"/>
  <c r="L4770" i="34"/>
  <c r="L4771" i="34"/>
  <c r="L4772" i="34"/>
  <c r="L4773" i="34"/>
  <c r="L4774" i="34"/>
  <c r="L4775" i="34"/>
  <c r="L4776" i="34"/>
  <c r="L4777" i="34"/>
  <c r="L4778" i="34"/>
  <c r="L4779" i="34"/>
  <c r="L4780" i="34"/>
  <c r="L4781" i="34"/>
  <c r="L4782" i="34"/>
  <c r="L4783" i="34"/>
  <c r="L4784" i="34"/>
  <c r="L4785" i="34"/>
  <c r="L4786" i="34"/>
  <c r="L4787" i="34"/>
  <c r="L4788" i="34"/>
  <c r="L4789" i="34"/>
  <c r="L4790" i="34"/>
  <c r="L4791" i="34"/>
  <c r="L4792" i="34"/>
  <c r="L4793" i="34"/>
  <c r="L4794" i="34"/>
  <c r="L4795" i="34"/>
  <c r="L4796" i="34"/>
  <c r="L4797" i="34"/>
  <c r="L4798" i="34"/>
  <c r="L4799" i="34"/>
  <c r="L4800" i="34"/>
  <c r="L4801" i="34"/>
  <c r="L4802" i="34"/>
  <c r="L4803" i="34"/>
  <c r="L4804" i="34"/>
  <c r="L4805" i="34"/>
  <c r="L4806" i="34"/>
  <c r="L4807" i="34"/>
  <c r="L4808" i="34"/>
  <c r="L4809" i="34"/>
  <c r="L4810" i="34"/>
  <c r="L4811" i="34"/>
  <c r="L4812" i="34"/>
  <c r="L4813" i="34"/>
  <c r="L4814" i="34"/>
  <c r="L4815" i="34"/>
  <c r="L4816" i="34"/>
  <c r="L4817" i="34"/>
  <c r="L4818" i="34"/>
  <c r="L4819" i="34"/>
  <c r="L4820" i="34"/>
  <c r="L4821" i="34"/>
  <c r="L4822" i="34"/>
  <c r="L4823" i="34"/>
  <c r="L4824" i="34"/>
  <c r="L4825" i="34"/>
  <c r="L4826" i="34"/>
  <c r="L4827" i="34"/>
  <c r="L4828" i="34"/>
  <c r="L4829" i="34"/>
  <c r="L4830" i="34"/>
  <c r="L4831" i="34"/>
  <c r="L4832" i="34"/>
  <c r="L4833" i="34"/>
  <c r="L4834" i="34"/>
  <c r="L4835" i="34"/>
  <c r="L4836" i="34"/>
  <c r="L4837" i="34"/>
  <c r="L4838" i="34"/>
  <c r="L4839" i="34"/>
  <c r="L4840" i="34"/>
  <c r="L4841" i="34"/>
  <c r="L4842" i="34"/>
  <c r="L4843" i="34"/>
  <c r="L4844" i="34"/>
  <c r="L4845" i="34"/>
  <c r="L4846" i="34"/>
  <c r="L4847" i="34"/>
  <c r="L4848" i="34"/>
  <c r="L4849" i="34"/>
  <c r="L4850" i="34"/>
  <c r="L4851" i="34"/>
  <c r="L4852" i="34"/>
  <c r="L4853" i="34"/>
  <c r="L4854" i="34"/>
  <c r="L4855" i="34"/>
  <c r="L4856" i="34"/>
  <c r="L4857" i="34"/>
  <c r="L4858" i="34"/>
  <c r="L4859" i="34"/>
  <c r="L4860" i="34"/>
  <c r="L4861" i="34"/>
  <c r="L4862" i="34"/>
  <c r="L4863" i="34"/>
  <c r="L4864" i="34"/>
  <c r="L4865" i="34"/>
  <c r="L4866" i="34"/>
  <c r="L4867" i="34"/>
  <c r="L4868" i="34"/>
  <c r="L4869" i="34"/>
  <c r="L4870" i="34"/>
  <c r="L4871" i="34"/>
  <c r="L4872" i="34"/>
  <c r="L4873" i="34"/>
  <c r="L4874" i="34"/>
  <c r="L4875" i="34"/>
  <c r="L4876" i="34"/>
  <c r="L4877" i="34"/>
  <c r="L4878" i="34"/>
  <c r="L4879" i="34"/>
  <c r="L4880" i="34"/>
  <c r="L4881" i="34"/>
  <c r="L4882" i="34"/>
  <c r="L4883" i="34"/>
  <c r="L4884" i="34"/>
  <c r="L4885" i="34"/>
  <c r="L4886" i="34"/>
  <c r="L4887" i="34"/>
  <c r="L4888" i="34"/>
  <c r="L4889" i="34"/>
  <c r="L4890" i="34"/>
  <c r="L4891" i="34"/>
  <c r="L4892" i="34"/>
  <c r="L4893" i="34"/>
  <c r="L4894" i="34"/>
  <c r="L4895" i="34"/>
  <c r="L4896" i="34"/>
  <c r="L4897" i="34"/>
  <c r="L4898" i="34"/>
  <c r="L4899" i="34"/>
  <c r="L4900" i="34"/>
  <c r="L4901" i="34"/>
  <c r="L4902" i="34"/>
  <c r="L4903" i="34"/>
  <c r="L4904" i="34"/>
  <c r="L4905" i="34"/>
  <c r="L4906" i="34"/>
  <c r="L4907" i="34"/>
  <c r="L4908" i="34"/>
  <c r="L4909" i="34"/>
  <c r="L4910" i="34"/>
  <c r="L4911" i="34"/>
  <c r="L4912" i="34"/>
  <c r="L4913" i="34"/>
  <c r="L4914" i="34"/>
  <c r="L4915" i="34"/>
  <c r="L4916" i="34"/>
  <c r="L4917" i="34"/>
  <c r="L4918" i="34"/>
  <c r="L4919" i="34"/>
  <c r="L4920" i="34"/>
  <c r="L4921" i="34"/>
  <c r="L4922" i="34"/>
  <c r="L4923" i="34"/>
  <c r="L4924" i="34"/>
  <c r="L4925" i="34"/>
  <c r="L4926" i="34"/>
  <c r="L4927" i="34"/>
  <c r="L4928" i="34"/>
  <c r="L4929" i="34"/>
  <c r="L4930" i="34"/>
  <c r="L4931" i="34"/>
  <c r="L4932" i="34"/>
  <c r="L4933" i="34"/>
  <c r="L4934" i="34"/>
  <c r="L4935" i="34"/>
  <c r="L4936" i="34"/>
  <c r="L4937" i="34"/>
  <c r="L4938" i="34"/>
  <c r="L4939" i="34"/>
  <c r="L4940" i="34"/>
  <c r="L4941" i="34"/>
  <c r="L4942" i="34"/>
  <c r="L4943" i="34"/>
  <c r="L4944" i="34"/>
  <c r="L4945" i="34"/>
  <c r="L4946" i="34"/>
  <c r="L4947" i="34"/>
  <c r="L4948" i="34"/>
  <c r="L4949" i="34"/>
  <c r="L4950" i="34"/>
  <c r="L4951" i="34"/>
  <c r="L4952" i="34"/>
  <c r="L4953" i="34"/>
  <c r="L4954" i="34"/>
  <c r="L4955" i="34"/>
  <c r="L4956" i="34"/>
  <c r="L4957" i="34"/>
  <c r="L4958" i="34"/>
  <c r="L4959" i="34"/>
  <c r="L4960" i="34"/>
  <c r="L4961" i="34"/>
  <c r="L4962" i="34"/>
  <c r="L4963" i="34"/>
  <c r="L4964" i="34"/>
  <c r="L4965" i="34"/>
  <c r="L4966" i="34"/>
  <c r="L4967" i="34"/>
  <c r="L4968" i="34"/>
  <c r="L4969" i="34"/>
  <c r="L4970" i="34"/>
  <c r="L4971" i="34"/>
  <c r="L4972" i="34"/>
  <c r="L4973" i="34"/>
  <c r="L4974" i="34"/>
  <c r="L4975" i="34"/>
  <c r="L4976" i="34"/>
  <c r="L4977" i="34"/>
  <c r="L4978" i="34"/>
  <c r="L4979" i="34"/>
  <c r="L4980" i="34"/>
  <c r="L4981" i="34"/>
  <c r="L4982" i="34"/>
  <c r="L4983" i="34"/>
  <c r="L4984" i="34"/>
  <c r="L4985" i="34"/>
  <c r="L4986" i="34"/>
  <c r="L4987" i="34"/>
  <c r="L4988" i="34"/>
  <c r="L4989" i="34"/>
  <c r="L4990" i="34"/>
  <c r="L4991" i="34"/>
  <c r="L4992" i="34"/>
  <c r="L4993" i="34"/>
  <c r="L4994" i="34"/>
  <c r="L4995" i="34"/>
  <c r="L4996" i="34"/>
  <c r="L4997" i="34"/>
  <c r="L4998" i="34"/>
  <c r="L4999" i="34"/>
  <c r="L5000" i="34"/>
  <c r="L5001" i="34"/>
  <c r="L5002" i="34"/>
  <c r="L5003" i="34"/>
  <c r="L5004" i="34"/>
  <c r="L5005" i="34"/>
  <c r="L5006" i="34"/>
  <c r="L5007" i="34"/>
  <c r="L5008" i="34"/>
  <c r="L5009" i="34"/>
  <c r="L5010" i="34"/>
  <c r="L5011" i="34"/>
  <c r="L5012" i="34"/>
  <c r="L5013" i="34"/>
  <c r="L5014" i="34"/>
  <c r="L5015" i="34"/>
  <c r="L5016" i="34"/>
  <c r="L5017" i="34"/>
  <c r="L5018" i="34"/>
  <c r="L5019" i="34"/>
  <c r="L5020" i="34"/>
  <c r="L5021" i="34"/>
  <c r="L5022" i="34"/>
  <c r="L5023" i="34"/>
  <c r="L5024" i="34"/>
  <c r="L5025" i="34"/>
  <c r="L5026" i="34"/>
  <c r="L5027" i="34"/>
  <c r="L5028" i="34"/>
  <c r="L5029" i="34"/>
  <c r="L5030" i="34"/>
  <c r="L5031" i="34"/>
  <c r="L5032" i="34"/>
  <c r="L5033" i="34"/>
  <c r="L5034" i="34"/>
  <c r="L5035" i="34"/>
  <c r="L5036" i="34"/>
  <c r="L5037" i="34"/>
  <c r="L5038" i="34"/>
  <c r="L5039" i="34"/>
  <c r="L5040" i="34"/>
  <c r="L5041" i="34"/>
  <c r="L5042" i="34"/>
  <c r="L5043" i="34"/>
  <c r="L5044" i="34"/>
  <c r="L5045" i="34"/>
  <c r="L5046" i="34"/>
  <c r="L5047" i="34"/>
  <c r="L5048" i="34"/>
  <c r="L5049" i="34"/>
  <c r="L5050" i="34"/>
  <c r="L5051" i="34"/>
  <c r="L5052" i="34"/>
  <c r="L5053" i="34"/>
  <c r="L5054" i="34"/>
  <c r="L5055" i="34"/>
  <c r="L5056" i="34"/>
  <c r="L5057" i="34"/>
  <c r="L5058" i="34"/>
  <c r="L5059" i="34"/>
  <c r="L5060" i="34"/>
  <c r="L5061" i="34"/>
  <c r="L5062" i="34"/>
  <c r="L5063" i="34"/>
  <c r="L5064" i="34"/>
  <c r="L5065" i="34"/>
  <c r="L5066" i="34"/>
  <c r="L5067" i="34"/>
  <c r="L5068" i="34"/>
  <c r="L5069" i="34"/>
  <c r="L5070" i="34"/>
  <c r="L5071" i="34"/>
  <c r="L5072" i="34"/>
  <c r="L5073" i="34"/>
  <c r="L5074" i="34"/>
  <c r="L5075" i="34"/>
  <c r="L5076" i="34"/>
  <c r="L5077" i="34"/>
  <c r="L5078" i="34"/>
  <c r="L5079" i="34"/>
  <c r="L5080" i="34"/>
  <c r="L5081" i="34"/>
  <c r="L5082" i="34"/>
  <c r="L5083" i="34"/>
  <c r="L5084" i="34"/>
  <c r="L5085" i="34"/>
  <c r="L5086" i="34"/>
  <c r="L5087" i="34"/>
  <c r="L5088" i="34"/>
  <c r="L5089" i="34"/>
  <c r="L5090" i="34"/>
  <c r="L5091" i="34"/>
  <c r="L5092" i="34"/>
  <c r="L5093" i="34"/>
  <c r="L5094" i="34"/>
  <c r="L5095" i="34"/>
  <c r="L5096" i="34"/>
  <c r="L5097" i="34"/>
  <c r="L5098" i="34"/>
  <c r="L5099" i="34"/>
  <c r="L5100" i="34"/>
  <c r="L5101" i="34"/>
  <c r="L5102" i="34"/>
  <c r="L5103" i="34"/>
  <c r="L5104" i="34"/>
  <c r="L5105" i="34"/>
  <c r="L5106" i="34"/>
  <c r="L5107" i="34"/>
  <c r="L5108" i="34"/>
  <c r="L5109" i="34"/>
  <c r="L5110" i="34"/>
  <c r="L5111" i="34"/>
  <c r="L5112" i="34"/>
  <c r="L5113" i="34"/>
  <c r="L5114" i="34"/>
  <c r="L5115" i="34"/>
  <c r="L5116" i="34"/>
  <c r="L5117" i="34"/>
  <c r="L5118" i="34"/>
  <c r="L5119" i="34"/>
  <c r="L5120" i="34"/>
  <c r="L5121" i="34"/>
  <c r="L5122" i="34"/>
  <c r="L5123" i="34"/>
  <c r="L5124" i="34"/>
  <c r="L5125" i="34"/>
  <c r="L5126" i="34"/>
  <c r="L5127" i="34"/>
  <c r="L5128" i="34"/>
  <c r="L5129" i="34"/>
  <c r="L5130" i="34"/>
  <c r="L5131" i="34"/>
  <c r="L5132" i="34"/>
  <c r="L5133" i="34"/>
  <c r="L5134" i="34"/>
  <c r="L5135" i="34"/>
  <c r="L5136" i="34"/>
  <c r="L5137" i="34"/>
  <c r="L5138" i="34"/>
  <c r="L5139" i="34"/>
  <c r="L5140" i="34"/>
  <c r="L5141" i="34"/>
  <c r="L5142" i="34"/>
  <c r="L5143" i="34"/>
  <c r="L5144" i="34"/>
  <c r="L5145" i="34"/>
  <c r="L5146" i="34"/>
  <c r="L5147" i="34"/>
  <c r="L5148" i="34"/>
  <c r="L5149" i="34"/>
  <c r="L5150" i="34"/>
  <c r="L5151" i="34"/>
  <c r="L5152" i="34"/>
  <c r="L5153" i="34"/>
  <c r="L5154" i="34"/>
  <c r="L5155" i="34"/>
  <c r="L5156" i="34"/>
  <c r="L5157" i="34"/>
  <c r="L5158" i="34"/>
  <c r="L5159" i="34"/>
  <c r="L5160" i="34"/>
  <c r="L5161" i="34"/>
  <c r="L5162" i="34"/>
  <c r="L5163" i="34"/>
  <c r="L5164" i="34"/>
  <c r="L5165" i="34"/>
  <c r="L5166" i="34"/>
  <c r="L5167" i="34"/>
  <c r="L5168" i="34"/>
  <c r="L5169" i="34"/>
  <c r="L5170" i="34"/>
  <c r="L5171" i="34"/>
  <c r="L5172" i="34"/>
  <c r="L5173" i="34"/>
  <c r="L5174" i="34"/>
  <c r="L5175" i="34"/>
  <c r="L5176" i="34"/>
  <c r="L5177" i="34"/>
  <c r="L5178" i="34"/>
  <c r="L5179" i="34"/>
  <c r="L5180" i="34"/>
  <c r="L5181" i="34"/>
  <c r="L5182" i="34"/>
  <c r="L5183" i="34"/>
  <c r="L5184" i="34"/>
  <c r="L5185" i="34"/>
  <c r="L5186" i="34"/>
  <c r="L5187" i="34"/>
  <c r="L5188" i="34"/>
  <c r="L5189" i="34"/>
  <c r="L5190" i="34"/>
  <c r="L5191" i="34"/>
  <c r="L5192" i="34"/>
  <c r="L5193" i="34"/>
  <c r="L5194" i="34"/>
  <c r="L5195" i="34"/>
  <c r="L5196" i="34"/>
  <c r="L5197" i="34"/>
  <c r="L5198" i="34"/>
  <c r="L5199" i="34"/>
  <c r="L5200" i="34"/>
  <c r="L5201" i="34"/>
  <c r="L5202" i="34"/>
  <c r="L5203" i="34"/>
  <c r="L5204" i="34"/>
  <c r="L5205" i="34"/>
  <c r="L5206" i="34"/>
  <c r="L5207" i="34"/>
  <c r="L5208" i="34"/>
  <c r="L5209" i="34"/>
  <c r="L5210" i="34"/>
  <c r="L5211" i="34"/>
  <c r="L5212" i="34"/>
  <c r="L5213" i="34"/>
  <c r="L5214" i="34"/>
  <c r="L5215" i="34"/>
  <c r="L5216" i="34"/>
  <c r="L5217" i="34"/>
  <c r="L5218" i="34"/>
  <c r="L5219" i="34"/>
  <c r="L5220" i="34"/>
  <c r="L5221" i="34"/>
  <c r="L5222" i="34"/>
  <c r="L5223" i="34"/>
  <c r="L5224" i="34"/>
  <c r="L5225" i="34"/>
  <c r="L5226" i="34"/>
  <c r="L5227" i="34"/>
  <c r="L5228" i="34"/>
  <c r="L5229" i="34"/>
  <c r="L5230" i="34"/>
  <c r="L5231" i="34"/>
  <c r="L5232" i="34"/>
  <c r="L5233" i="34"/>
  <c r="L5234" i="34"/>
  <c r="L5235" i="34"/>
  <c r="L5236" i="34"/>
  <c r="L5237" i="34"/>
  <c r="L5238" i="34"/>
  <c r="L5239" i="34"/>
  <c r="L5240" i="34"/>
  <c r="L5241" i="34"/>
  <c r="L5242" i="34"/>
  <c r="L5243" i="34"/>
  <c r="L5244" i="34"/>
  <c r="L5245" i="34"/>
  <c r="L5246" i="34"/>
  <c r="L5247" i="34"/>
  <c r="L5248" i="34"/>
  <c r="L5249" i="34"/>
  <c r="L5250" i="34"/>
  <c r="L5251" i="34"/>
  <c r="L5252" i="34"/>
  <c r="L5253" i="34"/>
  <c r="L5254" i="34"/>
  <c r="L5255" i="34"/>
  <c r="L5256" i="34"/>
  <c r="L5257" i="34"/>
  <c r="L5258" i="34"/>
  <c r="L5259" i="34"/>
  <c r="L5260" i="34"/>
  <c r="L5261" i="34"/>
  <c r="L5262" i="34"/>
  <c r="L5263" i="34"/>
  <c r="L5264" i="34"/>
  <c r="L5265" i="34"/>
  <c r="L5266" i="34"/>
  <c r="L5267" i="34"/>
  <c r="L5268" i="34"/>
  <c r="L5269" i="34"/>
  <c r="L5270" i="34"/>
  <c r="L5271" i="34"/>
  <c r="L5272" i="34"/>
  <c r="L5273" i="34"/>
  <c r="L5274" i="34"/>
  <c r="L5275" i="34"/>
  <c r="L5276" i="34"/>
  <c r="L5277" i="34"/>
  <c r="L5278" i="34"/>
  <c r="L5279" i="34"/>
  <c r="L5280" i="34"/>
  <c r="L5281" i="34"/>
  <c r="L5282" i="34"/>
  <c r="L5283" i="34"/>
  <c r="L5284" i="34"/>
  <c r="L5285" i="34"/>
  <c r="L5286" i="34"/>
  <c r="L5287" i="34"/>
  <c r="L5288" i="34"/>
  <c r="L5289" i="34"/>
  <c r="L5290" i="34"/>
  <c r="L5291" i="34"/>
  <c r="L5292" i="34"/>
  <c r="L5293" i="34"/>
  <c r="L5294" i="34"/>
  <c r="L5295" i="34"/>
  <c r="L5296" i="34"/>
  <c r="L5297" i="34"/>
  <c r="L5298" i="34"/>
  <c r="L5299" i="34"/>
  <c r="L5300" i="34"/>
  <c r="L5301" i="34"/>
  <c r="L5302" i="34"/>
  <c r="L5303" i="34"/>
  <c r="L5304" i="34"/>
  <c r="L5305" i="34"/>
  <c r="L5306" i="34"/>
  <c r="L5307" i="34"/>
  <c r="L5308" i="34"/>
  <c r="L5309" i="34"/>
  <c r="L5310" i="34"/>
  <c r="L5311" i="34"/>
  <c r="L5312" i="34"/>
  <c r="L5313" i="34"/>
  <c r="L5314" i="34"/>
  <c r="L5315" i="34"/>
  <c r="L5316" i="34"/>
  <c r="L5317" i="34"/>
  <c r="L5318" i="34"/>
  <c r="L5319" i="34"/>
  <c r="L5320" i="34"/>
  <c r="L5321" i="34"/>
  <c r="L5322" i="34"/>
  <c r="L5323" i="34"/>
  <c r="L5324" i="34"/>
  <c r="L5325" i="34"/>
  <c r="L5326" i="34"/>
  <c r="L5327" i="34"/>
  <c r="L5328" i="34"/>
  <c r="L5329" i="34"/>
  <c r="L5330" i="34"/>
  <c r="L5331" i="34"/>
  <c r="L5332" i="34"/>
  <c r="L5333" i="34"/>
  <c r="L5334" i="34"/>
  <c r="L5335" i="34"/>
  <c r="L5336" i="34"/>
  <c r="L5337" i="34"/>
  <c r="L5338" i="34"/>
  <c r="L5339" i="34"/>
  <c r="L5340" i="34"/>
  <c r="L5341" i="34"/>
  <c r="L5342" i="34"/>
  <c r="L5343" i="34"/>
  <c r="L5344" i="34"/>
  <c r="L5345" i="34"/>
  <c r="L5346" i="34"/>
  <c r="L5347" i="34"/>
  <c r="L5348" i="34"/>
  <c r="L5349" i="34"/>
  <c r="L5350" i="34"/>
  <c r="L5351" i="34"/>
  <c r="L5352" i="34"/>
  <c r="L5353" i="34"/>
  <c r="L5354" i="34"/>
  <c r="L5355" i="34"/>
  <c r="L5356" i="34"/>
  <c r="L5357" i="34"/>
  <c r="L5358" i="34"/>
  <c r="L5359" i="34"/>
  <c r="L5360" i="34"/>
  <c r="L5361" i="34"/>
  <c r="L5362" i="34"/>
  <c r="L5363" i="34"/>
  <c r="L5364" i="34"/>
  <c r="L5365" i="34"/>
  <c r="L5366" i="34"/>
  <c r="L5367" i="34"/>
  <c r="L5368" i="34"/>
  <c r="L5369" i="34"/>
  <c r="L5370" i="34"/>
  <c r="L5371" i="34"/>
  <c r="L5372" i="34"/>
  <c r="L5373" i="34"/>
  <c r="L5374" i="34"/>
  <c r="L5375" i="34"/>
  <c r="L5376" i="34"/>
  <c r="L5377" i="34"/>
  <c r="L5378" i="34"/>
  <c r="L5379" i="34"/>
  <c r="L5380" i="34"/>
  <c r="L5381" i="34"/>
  <c r="L5382" i="34"/>
  <c r="L5383" i="34"/>
  <c r="L5384" i="34"/>
  <c r="L5385" i="34"/>
  <c r="L5386" i="34"/>
  <c r="L5387" i="34"/>
  <c r="L5388" i="34"/>
  <c r="L5389" i="34"/>
  <c r="L5390" i="34"/>
  <c r="L5391" i="34"/>
  <c r="L5392" i="34"/>
  <c r="L5393" i="34"/>
  <c r="L5394" i="34"/>
  <c r="L5395" i="34"/>
  <c r="L5396" i="34"/>
  <c r="L5397" i="34"/>
  <c r="L5398" i="34"/>
  <c r="L5399" i="34"/>
  <c r="L5400" i="34"/>
  <c r="L5401" i="34"/>
  <c r="L5402" i="34"/>
  <c r="L5403" i="34"/>
  <c r="L5404" i="34"/>
  <c r="L5405" i="34"/>
  <c r="L5406" i="34"/>
  <c r="L5407" i="34"/>
  <c r="L5408" i="34"/>
  <c r="L5409" i="34"/>
  <c r="L5410" i="34"/>
  <c r="L5411" i="34"/>
  <c r="L5412" i="34"/>
  <c r="L5413" i="34"/>
  <c r="L5414" i="34"/>
  <c r="L5415" i="34"/>
  <c r="L5416" i="34"/>
  <c r="L5417" i="34"/>
  <c r="L5418" i="34"/>
  <c r="L5419" i="34"/>
  <c r="L5420" i="34"/>
  <c r="L5421" i="34"/>
  <c r="L5422" i="34"/>
  <c r="L5423" i="34"/>
  <c r="L5424" i="34"/>
  <c r="L5425" i="34"/>
  <c r="L5426" i="34"/>
  <c r="L5427" i="34"/>
  <c r="L5428" i="34"/>
  <c r="L5429" i="34"/>
  <c r="L5430" i="34"/>
  <c r="L5431" i="34"/>
  <c r="L5432" i="34"/>
  <c r="L5433" i="34"/>
  <c r="L5434" i="34"/>
  <c r="L5435" i="34"/>
  <c r="L5436" i="34"/>
  <c r="L5437" i="34"/>
  <c r="L5438" i="34"/>
  <c r="L5439" i="34"/>
  <c r="L5440" i="34"/>
  <c r="L5441" i="34"/>
  <c r="L5442" i="34"/>
  <c r="L5443" i="34"/>
  <c r="L5444" i="34"/>
  <c r="L5445" i="34"/>
  <c r="L5446" i="34"/>
  <c r="L5447" i="34"/>
  <c r="L5448" i="34"/>
  <c r="L5449" i="34"/>
  <c r="L5450" i="34"/>
  <c r="L5451" i="34"/>
  <c r="L5452" i="34"/>
  <c r="L5453" i="34"/>
  <c r="L5454" i="34"/>
  <c r="L5455" i="34"/>
  <c r="L5456" i="34"/>
  <c r="L5457" i="34"/>
  <c r="L5458" i="34"/>
  <c r="L5459" i="34"/>
  <c r="L5460" i="34"/>
  <c r="L5461" i="34"/>
  <c r="L5462" i="34"/>
  <c r="L5463" i="34"/>
  <c r="L5464" i="34"/>
  <c r="L5465" i="34"/>
  <c r="L5466" i="34"/>
  <c r="L5467" i="34"/>
  <c r="L5468" i="34"/>
  <c r="L5469" i="34"/>
  <c r="L5470" i="34"/>
  <c r="L5471" i="34"/>
  <c r="L5472" i="34"/>
  <c r="L5473" i="34"/>
  <c r="L5474" i="34"/>
  <c r="L5475" i="34"/>
  <c r="L5476" i="34"/>
  <c r="L5477" i="34"/>
  <c r="L5478" i="34"/>
  <c r="L5479" i="34"/>
  <c r="L5480" i="34"/>
  <c r="L5481" i="34"/>
  <c r="L5482" i="34"/>
  <c r="L5483" i="34"/>
  <c r="L5484" i="34"/>
  <c r="L5485" i="34"/>
  <c r="L5486" i="34"/>
  <c r="L5487" i="34"/>
  <c r="L5488" i="34"/>
  <c r="L5489" i="34"/>
  <c r="L5490" i="34"/>
  <c r="L5491" i="34"/>
  <c r="L5492" i="34"/>
  <c r="L5493" i="34"/>
  <c r="L5494" i="34"/>
  <c r="L5495" i="34"/>
  <c r="L5496" i="34"/>
  <c r="L5497" i="34"/>
  <c r="L5498" i="34"/>
  <c r="L5499" i="34"/>
  <c r="L5500" i="34"/>
  <c r="L5501" i="34"/>
  <c r="L5502" i="34"/>
  <c r="L5503" i="34"/>
  <c r="L5504" i="34"/>
  <c r="L5505" i="34"/>
  <c r="L5506" i="34"/>
  <c r="L5507" i="34"/>
  <c r="L5508" i="34"/>
  <c r="L5509" i="34"/>
  <c r="L5510" i="34"/>
  <c r="L5511" i="34"/>
  <c r="L5512" i="34"/>
  <c r="L5513" i="34"/>
  <c r="L5514" i="34"/>
  <c r="L5515" i="34"/>
  <c r="L5516" i="34"/>
  <c r="L5517" i="34"/>
  <c r="L5518" i="34"/>
  <c r="L5519" i="34"/>
  <c r="L5520" i="34"/>
  <c r="L5521" i="34"/>
  <c r="L5522" i="34"/>
  <c r="L5523" i="34"/>
  <c r="L5524" i="34"/>
  <c r="L5525" i="34"/>
  <c r="L5526" i="34"/>
  <c r="L5527" i="34"/>
  <c r="L5528" i="34"/>
  <c r="L5529" i="34"/>
  <c r="L5530" i="34"/>
  <c r="L5531" i="34"/>
  <c r="L5532" i="34"/>
  <c r="L5533" i="34"/>
  <c r="L5534" i="34"/>
  <c r="L5535" i="34"/>
  <c r="L5536" i="34"/>
  <c r="L5537" i="34"/>
  <c r="L5538" i="34"/>
  <c r="L5539" i="34"/>
  <c r="L5540" i="34"/>
  <c r="L5541" i="34"/>
  <c r="L5542" i="34"/>
  <c r="L5543" i="34"/>
  <c r="L5544" i="34"/>
  <c r="L5545" i="34"/>
  <c r="L5546" i="34"/>
  <c r="L5547" i="34"/>
  <c r="L5548" i="34"/>
  <c r="L5549" i="34"/>
  <c r="L5550" i="34"/>
  <c r="L5551" i="34"/>
  <c r="L5552" i="34"/>
  <c r="L5553" i="34"/>
  <c r="L5554" i="34"/>
  <c r="L5555" i="34"/>
  <c r="L5556" i="34"/>
  <c r="L5557" i="34"/>
  <c r="L5558" i="34"/>
  <c r="L5559" i="34"/>
  <c r="L5560" i="34"/>
  <c r="L5561" i="34"/>
  <c r="L5562" i="34"/>
  <c r="L5563" i="34"/>
  <c r="L5564" i="34"/>
  <c r="L5565" i="34"/>
  <c r="L5566" i="34"/>
  <c r="L5567" i="34"/>
  <c r="L5568" i="34"/>
  <c r="L5569" i="34"/>
  <c r="L5570" i="34"/>
  <c r="L5571" i="34"/>
  <c r="L5572" i="34"/>
  <c r="L5573" i="34"/>
  <c r="L5574" i="34"/>
  <c r="L5575" i="34"/>
  <c r="L5576" i="34"/>
  <c r="L5577" i="34"/>
  <c r="L5578" i="34"/>
  <c r="L5579" i="34"/>
  <c r="L5580" i="34"/>
  <c r="L5581" i="34"/>
  <c r="L5582" i="34"/>
  <c r="L5583" i="34"/>
  <c r="L5584" i="34"/>
  <c r="L5585" i="34"/>
  <c r="L5586" i="34"/>
  <c r="L5587" i="34"/>
  <c r="L5588" i="34"/>
  <c r="L5589" i="34"/>
  <c r="L5590" i="34"/>
  <c r="L5591" i="34"/>
  <c r="L5592" i="34"/>
  <c r="L5593" i="34"/>
  <c r="L5594" i="34"/>
  <c r="L5595" i="34"/>
  <c r="L5596" i="34"/>
  <c r="L5597" i="34"/>
  <c r="L5598" i="34"/>
  <c r="L5599" i="34"/>
  <c r="L5600" i="34"/>
  <c r="L5601" i="34"/>
  <c r="L5602" i="34"/>
  <c r="L5603" i="34"/>
  <c r="L5604" i="34"/>
  <c r="L5605" i="34"/>
  <c r="L5606" i="34"/>
  <c r="L5607" i="34"/>
  <c r="L5608" i="34"/>
  <c r="L5609" i="34"/>
  <c r="L5610" i="34"/>
  <c r="L5611" i="34"/>
  <c r="L5612" i="34"/>
  <c r="L5613" i="34"/>
  <c r="L5614" i="34"/>
  <c r="L5615" i="34"/>
  <c r="L5616" i="34"/>
  <c r="L5617" i="34"/>
  <c r="L5618" i="34"/>
  <c r="L5619" i="34"/>
  <c r="L5620" i="34"/>
  <c r="L5621" i="34"/>
  <c r="L5622" i="34"/>
  <c r="L5623" i="34"/>
  <c r="L5624" i="34"/>
  <c r="L5625" i="34"/>
  <c r="L5626" i="34"/>
  <c r="L5627" i="34"/>
  <c r="L5628" i="34"/>
  <c r="L5629" i="34"/>
  <c r="L5630" i="34"/>
  <c r="L5631" i="34"/>
  <c r="L5632" i="34"/>
  <c r="L5633" i="34"/>
  <c r="L5634" i="34"/>
  <c r="L5635" i="34"/>
  <c r="L5636" i="34"/>
  <c r="L5637" i="34"/>
  <c r="L5638" i="34"/>
  <c r="L5639" i="34"/>
  <c r="L5640" i="34"/>
  <c r="L5641" i="34"/>
  <c r="L5642" i="34"/>
  <c r="L5643" i="34"/>
  <c r="L5644" i="34"/>
  <c r="L5645" i="34"/>
  <c r="L5646" i="34"/>
  <c r="L5647" i="34"/>
  <c r="L5648" i="34"/>
  <c r="L5649" i="34"/>
  <c r="L5650" i="34"/>
  <c r="L5651" i="34"/>
  <c r="L5652" i="34"/>
  <c r="L5653" i="34"/>
  <c r="L5654" i="34"/>
  <c r="L5655" i="34"/>
  <c r="L5656" i="34"/>
  <c r="L5657" i="34"/>
  <c r="L5658" i="34"/>
  <c r="L5659" i="34"/>
  <c r="L5660" i="34"/>
  <c r="L5661" i="34"/>
  <c r="L5662" i="34"/>
  <c r="L5663" i="34"/>
  <c r="L5664" i="34"/>
  <c r="L5665" i="34"/>
  <c r="L5666" i="34"/>
  <c r="L5667" i="34"/>
  <c r="L5668" i="34"/>
  <c r="L5669" i="34"/>
  <c r="L5670" i="34"/>
  <c r="L5671" i="34"/>
  <c r="L5672" i="34"/>
  <c r="L5673" i="34"/>
  <c r="L5674" i="34"/>
  <c r="L5675" i="34"/>
  <c r="L5676" i="34"/>
  <c r="L5677" i="34"/>
  <c r="L5678" i="34"/>
  <c r="L5679" i="34"/>
  <c r="L5680" i="34"/>
  <c r="L5681" i="34"/>
  <c r="L5682" i="34"/>
  <c r="L5683" i="34"/>
  <c r="L5684" i="34"/>
  <c r="L5685" i="34"/>
  <c r="L5686" i="34"/>
  <c r="L5687" i="34"/>
  <c r="L5688" i="34"/>
  <c r="L5689" i="34"/>
  <c r="L5690" i="34"/>
  <c r="L5691" i="34"/>
  <c r="L5692" i="34"/>
  <c r="L5693" i="34"/>
  <c r="L5694" i="34"/>
  <c r="L5695" i="34"/>
  <c r="L5696" i="34"/>
  <c r="L5697" i="34"/>
  <c r="L5698" i="34"/>
  <c r="L5699" i="34"/>
  <c r="L5700" i="34"/>
  <c r="L5701" i="34"/>
  <c r="L5702" i="34"/>
  <c r="L5703" i="34"/>
  <c r="L5704" i="34"/>
  <c r="L5705" i="34"/>
  <c r="L5706" i="34"/>
  <c r="L5707" i="34"/>
  <c r="L5708" i="34"/>
  <c r="L5709" i="34"/>
  <c r="L5710" i="34"/>
  <c r="L5711" i="34"/>
  <c r="L5712" i="34"/>
  <c r="L5713" i="34"/>
  <c r="L5714" i="34"/>
  <c r="L5715" i="34"/>
  <c r="L5716" i="34"/>
  <c r="L5717" i="34"/>
  <c r="L5718" i="34"/>
  <c r="L5719" i="34"/>
  <c r="L5720" i="34"/>
  <c r="L5721" i="34"/>
  <c r="L5722" i="34"/>
  <c r="L5723" i="34"/>
  <c r="L5724" i="34"/>
  <c r="L5725" i="34"/>
  <c r="L5726" i="34"/>
  <c r="L5727" i="34"/>
  <c r="L5728" i="34"/>
  <c r="L5729" i="34"/>
  <c r="L5730" i="34"/>
  <c r="L5731" i="34"/>
  <c r="L5732" i="34"/>
  <c r="L5733" i="34"/>
  <c r="L5734" i="34"/>
  <c r="L5735" i="34"/>
  <c r="L5736" i="34"/>
  <c r="L5737" i="34"/>
  <c r="L5738" i="34"/>
  <c r="L5739" i="34"/>
  <c r="L5740" i="34"/>
  <c r="L5741" i="34"/>
  <c r="L5742" i="34"/>
  <c r="L5743" i="34"/>
  <c r="L5744" i="34"/>
  <c r="L5745" i="34"/>
  <c r="L5746" i="34"/>
  <c r="L5747" i="34"/>
  <c r="L5748" i="34"/>
  <c r="L5749" i="34"/>
  <c r="L5750" i="34"/>
  <c r="L5751" i="34"/>
  <c r="L5752" i="34"/>
  <c r="L5753" i="34"/>
  <c r="L5754" i="34"/>
  <c r="L5755" i="34"/>
  <c r="L5756" i="34"/>
  <c r="L5757" i="34"/>
  <c r="L5758" i="34"/>
  <c r="L5759" i="34"/>
  <c r="L5760" i="34"/>
  <c r="L5761" i="34"/>
  <c r="L5762" i="34"/>
  <c r="L5763" i="34"/>
  <c r="L5764" i="34"/>
  <c r="L5765" i="34"/>
  <c r="L5766" i="34"/>
  <c r="L5767" i="34"/>
  <c r="L5768" i="34"/>
  <c r="L5769" i="34"/>
  <c r="L5770" i="34"/>
  <c r="L5771" i="34"/>
  <c r="L5772" i="34"/>
  <c r="L5773" i="34"/>
  <c r="L5774" i="34"/>
  <c r="L5775" i="34"/>
  <c r="L5776" i="34"/>
  <c r="L5777" i="34"/>
  <c r="L5778" i="34"/>
  <c r="L5779" i="34"/>
  <c r="L5780" i="34"/>
  <c r="L5781" i="34"/>
  <c r="L5782" i="34"/>
  <c r="L5783" i="34"/>
  <c r="L5784" i="34"/>
  <c r="L5785" i="34"/>
  <c r="L5786" i="34"/>
  <c r="L5787" i="34"/>
  <c r="L5788" i="34"/>
  <c r="L5789" i="34"/>
  <c r="L5790" i="34"/>
  <c r="L5791" i="34"/>
  <c r="L5792" i="34"/>
  <c r="L5793" i="34"/>
  <c r="L5794" i="34"/>
  <c r="L5795" i="34"/>
  <c r="L5796" i="34"/>
  <c r="L5797" i="34"/>
  <c r="L5798" i="34"/>
  <c r="L5799" i="34"/>
  <c r="L5800" i="34"/>
  <c r="L5801" i="34"/>
  <c r="L5802" i="34"/>
  <c r="L5803" i="34"/>
  <c r="L5804" i="34"/>
  <c r="L5805" i="34"/>
  <c r="L5806" i="34"/>
  <c r="L5807" i="34"/>
  <c r="L5808" i="34"/>
  <c r="L5809" i="34"/>
  <c r="L5810" i="34"/>
  <c r="L5811" i="34"/>
  <c r="L5812" i="34"/>
  <c r="L5813" i="34"/>
  <c r="L5814" i="34"/>
  <c r="L5815" i="34"/>
  <c r="L5816" i="34"/>
  <c r="L5817" i="34"/>
  <c r="L5818" i="34"/>
  <c r="L5819" i="34"/>
  <c r="L5820" i="34"/>
  <c r="L5821" i="34"/>
  <c r="L5822" i="34"/>
  <c r="L5823" i="34"/>
  <c r="L5824" i="34"/>
  <c r="L5825" i="34"/>
  <c r="L5826" i="34"/>
  <c r="L5827" i="34"/>
  <c r="L5828" i="34"/>
  <c r="L5829" i="34"/>
  <c r="L5830" i="34"/>
  <c r="L5831" i="34"/>
  <c r="L5832" i="34"/>
  <c r="L5833" i="34"/>
  <c r="L5834" i="34"/>
  <c r="L5835" i="34"/>
  <c r="L5836" i="34"/>
  <c r="L5837" i="34"/>
  <c r="L5838" i="34"/>
  <c r="L5839" i="34"/>
  <c r="L5840" i="34"/>
  <c r="L5841" i="34"/>
  <c r="L5842" i="34"/>
  <c r="L5843" i="34"/>
  <c r="L5844" i="34"/>
  <c r="L5845" i="34"/>
  <c r="L5846" i="34"/>
  <c r="L5847" i="34"/>
  <c r="L5848" i="34"/>
  <c r="L5849" i="34"/>
  <c r="L5850" i="34"/>
  <c r="L5851" i="34"/>
  <c r="L5852" i="34"/>
  <c r="L5853" i="34"/>
  <c r="L5854" i="34"/>
  <c r="L5855" i="34"/>
  <c r="L5856" i="34"/>
  <c r="L5857" i="34"/>
  <c r="L5858" i="34"/>
  <c r="L5859" i="34"/>
  <c r="L5860" i="34"/>
  <c r="L5861" i="34"/>
  <c r="L5862" i="34"/>
  <c r="L5863" i="34"/>
  <c r="L5864" i="34"/>
  <c r="L5865" i="34"/>
  <c r="L5866" i="34"/>
  <c r="L5867" i="34"/>
  <c r="L5868" i="34"/>
  <c r="L5869" i="34"/>
  <c r="L5870" i="34"/>
  <c r="L5871" i="34"/>
  <c r="L5872" i="34"/>
  <c r="L5873" i="34"/>
  <c r="L5874" i="34"/>
  <c r="L5875" i="34"/>
  <c r="L5876" i="34"/>
  <c r="L5877" i="34"/>
  <c r="L5878" i="34"/>
  <c r="L5879" i="34"/>
  <c r="L5880" i="34"/>
  <c r="L5881" i="34"/>
  <c r="L5882" i="34"/>
  <c r="L5883" i="34"/>
  <c r="L5884" i="34"/>
  <c r="L5885" i="34"/>
  <c r="L5886" i="34"/>
  <c r="L5887" i="34"/>
  <c r="L5888" i="34"/>
  <c r="L5889" i="34"/>
  <c r="L5890" i="34"/>
  <c r="L5891" i="34"/>
  <c r="L5892" i="34"/>
  <c r="L5893" i="34"/>
  <c r="L5894" i="34"/>
  <c r="L5895" i="34"/>
  <c r="L5896" i="34"/>
  <c r="L5897" i="34"/>
  <c r="L5898" i="34"/>
  <c r="L5899" i="34"/>
  <c r="L5900" i="34"/>
  <c r="L5901" i="34"/>
  <c r="L5902" i="34"/>
  <c r="L5903" i="34"/>
  <c r="L5904" i="34"/>
  <c r="L5905" i="34"/>
  <c r="L5906" i="34"/>
  <c r="L5907" i="34"/>
  <c r="L5908" i="34"/>
  <c r="L5909" i="34"/>
  <c r="L5910" i="34"/>
  <c r="L5911" i="34"/>
  <c r="L5912" i="34"/>
  <c r="L5913" i="34"/>
  <c r="L5914" i="34"/>
  <c r="L5915" i="34"/>
  <c r="L5916" i="34"/>
  <c r="L5917" i="34"/>
  <c r="L5918" i="34"/>
  <c r="L5919" i="34"/>
  <c r="L5920" i="34"/>
  <c r="L5921" i="34"/>
  <c r="L5922" i="34"/>
  <c r="L5923" i="34"/>
  <c r="L5924" i="34"/>
  <c r="L5925" i="34"/>
  <c r="L5926" i="34"/>
  <c r="L5927" i="34"/>
  <c r="L5928" i="34"/>
  <c r="L5929" i="34"/>
  <c r="L5930" i="34"/>
  <c r="L5931" i="34"/>
  <c r="L5932" i="34"/>
  <c r="L5933" i="34"/>
  <c r="L5934" i="34"/>
  <c r="L5935" i="34"/>
  <c r="L5936" i="34"/>
  <c r="L5937" i="34"/>
  <c r="L5938" i="34"/>
  <c r="L5939" i="34"/>
  <c r="L5940" i="34"/>
  <c r="L5941" i="34"/>
  <c r="L5942" i="34"/>
  <c r="L5943" i="34"/>
  <c r="L5944" i="34"/>
  <c r="L5945" i="34"/>
  <c r="L5946" i="34"/>
  <c r="L5947" i="34"/>
  <c r="L5948" i="34"/>
  <c r="L5949" i="34"/>
  <c r="L5950" i="34"/>
  <c r="L5951" i="34"/>
  <c r="L5952" i="34"/>
  <c r="L5953" i="34"/>
  <c r="L5954" i="34"/>
  <c r="L5955" i="34"/>
  <c r="L5956" i="34"/>
  <c r="L5957" i="34"/>
  <c r="L5958" i="34"/>
  <c r="L5959" i="34"/>
  <c r="L5960" i="34"/>
  <c r="L5961" i="34"/>
  <c r="L5962" i="34"/>
  <c r="L5963" i="34"/>
  <c r="L5964" i="34"/>
  <c r="L5965" i="34"/>
  <c r="L5966" i="34"/>
  <c r="L5967" i="34"/>
  <c r="L5968" i="34"/>
  <c r="L5969" i="34"/>
  <c r="L5970" i="34"/>
  <c r="L5971" i="34"/>
  <c r="L5972" i="34"/>
  <c r="L5973" i="34"/>
  <c r="L5974" i="34"/>
  <c r="L5975" i="34"/>
  <c r="L5976" i="34"/>
  <c r="L5977" i="34"/>
  <c r="L5978" i="34"/>
  <c r="L5979" i="34"/>
  <c r="L5980" i="34"/>
  <c r="L5981" i="34"/>
  <c r="L5982" i="34"/>
  <c r="L5983" i="34"/>
  <c r="L5984" i="34"/>
  <c r="L5985" i="34"/>
  <c r="L5986" i="34"/>
  <c r="L5987" i="34"/>
  <c r="L5988" i="34"/>
  <c r="L5989" i="34"/>
  <c r="L5990" i="34"/>
  <c r="L5991" i="34"/>
  <c r="L5992" i="34"/>
  <c r="L5993" i="34"/>
  <c r="L5994" i="34"/>
  <c r="L5995" i="34"/>
  <c r="L5996" i="34"/>
  <c r="L5997" i="34"/>
  <c r="L5998" i="34"/>
  <c r="L5999" i="34"/>
  <c r="L6000" i="34"/>
  <c r="L6001" i="34"/>
  <c r="L6002" i="34"/>
  <c r="L6003" i="34"/>
  <c r="L6004" i="34"/>
  <c r="L6005" i="34"/>
  <c r="L6006" i="34"/>
  <c r="L6007" i="34"/>
  <c r="L6008" i="34"/>
  <c r="L6009" i="34"/>
  <c r="L6010" i="34"/>
  <c r="L6011" i="34"/>
  <c r="L6012" i="34"/>
  <c r="L6013" i="34"/>
  <c r="L6014" i="34"/>
  <c r="L6015" i="34"/>
  <c r="L6016" i="34"/>
  <c r="L6017" i="34"/>
  <c r="L6018" i="34"/>
  <c r="L6019" i="34"/>
  <c r="L6020" i="34"/>
  <c r="L6021" i="34"/>
  <c r="L6022" i="34"/>
  <c r="L6023" i="34"/>
  <c r="L6024" i="34"/>
  <c r="L6025" i="34"/>
  <c r="L6026" i="34"/>
  <c r="L6027" i="34"/>
  <c r="L6028" i="34"/>
  <c r="L6029" i="34"/>
  <c r="L6030" i="34"/>
  <c r="L6031" i="34"/>
  <c r="L6032" i="34"/>
  <c r="L6033" i="34"/>
  <c r="L6034" i="34"/>
  <c r="L6035" i="34"/>
  <c r="L6036" i="34"/>
  <c r="L6037" i="34"/>
  <c r="L6038" i="34"/>
  <c r="L6039" i="34"/>
  <c r="L6040" i="34"/>
  <c r="L6041" i="34"/>
  <c r="L6042" i="34"/>
  <c r="L6043" i="34"/>
  <c r="L6044" i="34"/>
  <c r="L6045" i="34"/>
  <c r="L6046" i="34"/>
  <c r="L6047" i="34"/>
  <c r="L6048" i="34"/>
  <c r="L6049" i="34"/>
  <c r="L6050" i="34"/>
  <c r="L6051" i="34"/>
  <c r="L6052" i="34"/>
  <c r="L6053" i="34"/>
  <c r="L6054" i="34"/>
  <c r="L6055" i="34"/>
  <c r="L6056" i="34"/>
  <c r="L6057" i="34"/>
  <c r="L6058" i="34"/>
  <c r="L6059" i="34"/>
  <c r="L6060" i="34"/>
  <c r="L6061" i="34"/>
  <c r="L6062" i="34"/>
  <c r="L6063" i="34"/>
  <c r="L6064" i="34"/>
  <c r="L6065" i="34"/>
  <c r="L6066" i="34"/>
  <c r="L6067" i="34"/>
  <c r="L6068" i="34"/>
  <c r="L6069" i="34"/>
  <c r="L6070" i="34"/>
  <c r="L6071" i="34"/>
  <c r="L6072" i="34"/>
  <c r="L6073" i="34"/>
  <c r="L6074" i="34"/>
  <c r="L6075" i="34"/>
  <c r="L6076" i="34"/>
  <c r="L6077" i="34"/>
  <c r="L6078" i="34"/>
  <c r="L6079" i="34"/>
  <c r="L6080" i="34"/>
  <c r="L6081" i="34"/>
  <c r="L6082" i="34"/>
  <c r="L6083" i="34"/>
  <c r="L6084" i="34"/>
  <c r="L6085" i="34"/>
  <c r="L6086" i="34"/>
  <c r="L6087" i="34"/>
  <c r="L6088" i="34"/>
  <c r="L6089" i="34"/>
  <c r="L6090" i="34"/>
  <c r="L6091" i="34"/>
  <c r="L6092" i="34"/>
  <c r="L6093" i="34"/>
  <c r="L6094" i="34"/>
  <c r="L6095" i="34"/>
  <c r="L6096" i="34"/>
  <c r="L6097" i="34"/>
  <c r="L6098" i="34"/>
  <c r="L6099" i="34"/>
  <c r="L6100" i="34"/>
  <c r="L6101" i="34"/>
  <c r="L6102" i="34"/>
  <c r="L6103" i="34"/>
  <c r="L6104" i="34"/>
  <c r="L6105" i="34"/>
  <c r="L6106" i="34"/>
  <c r="L6107" i="34"/>
  <c r="L6108" i="34"/>
  <c r="L6109" i="34"/>
  <c r="L6110" i="34"/>
  <c r="L6111" i="34"/>
  <c r="L6112" i="34"/>
  <c r="L6113" i="34"/>
  <c r="L6114" i="34"/>
  <c r="L6115" i="34"/>
  <c r="L6116" i="34"/>
  <c r="L6117" i="34"/>
  <c r="L6118" i="34"/>
  <c r="L6119" i="34"/>
  <c r="L6120" i="34"/>
  <c r="L6121" i="34"/>
  <c r="L6122" i="34"/>
  <c r="L6123" i="34"/>
  <c r="L6124" i="34"/>
  <c r="L6125" i="34"/>
  <c r="L6126" i="34"/>
  <c r="L6127" i="34"/>
  <c r="L6128" i="34"/>
  <c r="L6129" i="34"/>
  <c r="L6130" i="34"/>
  <c r="L6131" i="34"/>
  <c r="L6132" i="34"/>
  <c r="L6133" i="34"/>
  <c r="L6134" i="34"/>
  <c r="L6135" i="34"/>
  <c r="L6136" i="34"/>
  <c r="L6137" i="34"/>
  <c r="L6138" i="34"/>
  <c r="L6139" i="34"/>
  <c r="L6140" i="34"/>
  <c r="L6141" i="34"/>
  <c r="L6142" i="34"/>
  <c r="L6143" i="34"/>
  <c r="L6144" i="34"/>
  <c r="L6145" i="34"/>
  <c r="L6146" i="34"/>
  <c r="L6147" i="34"/>
  <c r="L6148" i="34"/>
  <c r="L6149" i="34"/>
  <c r="L6150" i="34"/>
  <c r="L6151" i="34"/>
  <c r="L6152" i="34"/>
  <c r="L6153" i="34"/>
  <c r="L6154" i="34"/>
  <c r="L6155" i="34"/>
  <c r="L6156" i="34"/>
  <c r="L6157" i="34"/>
  <c r="L6158" i="34"/>
  <c r="L6159" i="34"/>
  <c r="L6160" i="34"/>
  <c r="L6161" i="34"/>
  <c r="L6162" i="34"/>
  <c r="L6163" i="34"/>
  <c r="L6164" i="34"/>
  <c r="L6165" i="34"/>
  <c r="L6166" i="34"/>
  <c r="L6167" i="34"/>
  <c r="L6168" i="34"/>
  <c r="L6169" i="34"/>
  <c r="L6170" i="34"/>
  <c r="L6171" i="34"/>
  <c r="L6172" i="34"/>
  <c r="L6173" i="34"/>
  <c r="L6174" i="34"/>
  <c r="L6175" i="34"/>
  <c r="L6176" i="34"/>
  <c r="L6177" i="34"/>
  <c r="L6178" i="34"/>
  <c r="L6179" i="34"/>
  <c r="L6180" i="34"/>
  <c r="L6181" i="34"/>
  <c r="L6182" i="34"/>
  <c r="L6183" i="34"/>
  <c r="L6184" i="34"/>
  <c r="L6185" i="34"/>
  <c r="L6186" i="34"/>
  <c r="L6187" i="34"/>
  <c r="L6188" i="34"/>
  <c r="L6189" i="34"/>
  <c r="L6190" i="34"/>
  <c r="L6191" i="34"/>
  <c r="L6192" i="34"/>
  <c r="L6193" i="34"/>
  <c r="L6194" i="34"/>
  <c r="L6195" i="34"/>
  <c r="L6196" i="34"/>
  <c r="L6197" i="34"/>
  <c r="L6198" i="34"/>
  <c r="L6199" i="34"/>
  <c r="L6200" i="34"/>
  <c r="L6201" i="34"/>
  <c r="L6202" i="34"/>
  <c r="L6203" i="34"/>
  <c r="L6204" i="34"/>
  <c r="L6205" i="34"/>
  <c r="L6206" i="34"/>
  <c r="L6207" i="34"/>
  <c r="L6208" i="34"/>
  <c r="L6209" i="34"/>
  <c r="L6210" i="34"/>
  <c r="L6211" i="34"/>
  <c r="L6212" i="34"/>
  <c r="L6213" i="34"/>
  <c r="L6214" i="34"/>
  <c r="L6215" i="34"/>
  <c r="L6216" i="34"/>
  <c r="L6217" i="34"/>
  <c r="L6218" i="34"/>
  <c r="L6219" i="34"/>
  <c r="L6220" i="34"/>
  <c r="L6221" i="34"/>
  <c r="L6222" i="34"/>
  <c r="L6223" i="34"/>
  <c r="L6224" i="34"/>
  <c r="L6225" i="34"/>
  <c r="L6226" i="34"/>
  <c r="L6227" i="34"/>
  <c r="L6228" i="34"/>
  <c r="L6229" i="34"/>
  <c r="L6230" i="34"/>
  <c r="L6231" i="34"/>
  <c r="L6232" i="34"/>
  <c r="L6233" i="34"/>
  <c r="L6234" i="34"/>
  <c r="L6235" i="34"/>
  <c r="L6236" i="34"/>
  <c r="L6237" i="34"/>
  <c r="L6238" i="34"/>
  <c r="L6239" i="34"/>
  <c r="L6240" i="34"/>
  <c r="L6241" i="34"/>
  <c r="L6242" i="34"/>
  <c r="L6243" i="34"/>
  <c r="L6244" i="34"/>
  <c r="L6245" i="34"/>
  <c r="L6246" i="34"/>
  <c r="L6247" i="34"/>
  <c r="L6248" i="34"/>
  <c r="L6249" i="34"/>
  <c r="L6250" i="34"/>
  <c r="L6251" i="34"/>
  <c r="L6252" i="34"/>
  <c r="L6253" i="34"/>
  <c r="L6254" i="34"/>
  <c r="L6255" i="34"/>
  <c r="L6256" i="34"/>
  <c r="L6257" i="34"/>
  <c r="L6258" i="34"/>
  <c r="L6259" i="34"/>
  <c r="L6260" i="34"/>
  <c r="L6261" i="34"/>
  <c r="L6262" i="34"/>
  <c r="L6263" i="34"/>
  <c r="L6264" i="34"/>
  <c r="L6265" i="34"/>
  <c r="L6266" i="34"/>
  <c r="L6267" i="34"/>
  <c r="L6268" i="34"/>
  <c r="L6269" i="34"/>
  <c r="L6270" i="34"/>
  <c r="L6271" i="34"/>
  <c r="L6272" i="34"/>
  <c r="L6273" i="34"/>
  <c r="L6274" i="34"/>
  <c r="L6275" i="34"/>
  <c r="L6276" i="34"/>
  <c r="L6277" i="34"/>
  <c r="L6278" i="34"/>
  <c r="L6279" i="34"/>
  <c r="L6280" i="34"/>
  <c r="L6281" i="34"/>
  <c r="L6282" i="34"/>
  <c r="L6283" i="34"/>
  <c r="L6284" i="34"/>
  <c r="L6285" i="34"/>
  <c r="L6286" i="34"/>
  <c r="L6287" i="34"/>
  <c r="L6288" i="34"/>
  <c r="L6289" i="34"/>
  <c r="L6290" i="34"/>
  <c r="L6291" i="34"/>
  <c r="L6292" i="34"/>
  <c r="L6293" i="34"/>
  <c r="L6294" i="34"/>
  <c r="L6295" i="34"/>
  <c r="L6296" i="34"/>
  <c r="L6297" i="34"/>
  <c r="L6298" i="34"/>
  <c r="L6299" i="34"/>
  <c r="L6300" i="34"/>
  <c r="L6301" i="34"/>
  <c r="L6302" i="34"/>
  <c r="L6303" i="34"/>
  <c r="L6304" i="34"/>
  <c r="L6305" i="34"/>
  <c r="L6306" i="34"/>
  <c r="L6307" i="34"/>
  <c r="L6308" i="34"/>
  <c r="L6309" i="34"/>
  <c r="L6310" i="34"/>
  <c r="L6311" i="34"/>
  <c r="L6312" i="34"/>
  <c r="L6313" i="34"/>
  <c r="L6314" i="34"/>
  <c r="L6315" i="34"/>
  <c r="L6316" i="34"/>
  <c r="L6317" i="34"/>
  <c r="L6318" i="34"/>
  <c r="L6319" i="34"/>
  <c r="L6320" i="34"/>
  <c r="L6321" i="34"/>
  <c r="L6322" i="34"/>
  <c r="L6323" i="34"/>
  <c r="L6324" i="34"/>
  <c r="L6325" i="34"/>
  <c r="L6326" i="34"/>
  <c r="L6327" i="34"/>
  <c r="L6328" i="34"/>
  <c r="L6329" i="34"/>
  <c r="L6330" i="34"/>
  <c r="L6331" i="34"/>
  <c r="L6332" i="34"/>
  <c r="L6333" i="34"/>
  <c r="L6334" i="34"/>
  <c r="L6335" i="34"/>
  <c r="L6336" i="34"/>
  <c r="L6337" i="34"/>
  <c r="L6338" i="34"/>
  <c r="L6339" i="34"/>
  <c r="L6340" i="34"/>
  <c r="L6341" i="34"/>
  <c r="L6342" i="34"/>
  <c r="L6343" i="34"/>
  <c r="L6344" i="34"/>
  <c r="L6345" i="34"/>
  <c r="L6346" i="34"/>
  <c r="L6347" i="34"/>
  <c r="L6348" i="34"/>
  <c r="L6349" i="34"/>
  <c r="L6350" i="34"/>
  <c r="L6351" i="34"/>
  <c r="L6352" i="34"/>
  <c r="L6353" i="34"/>
  <c r="L6354" i="34"/>
  <c r="L6355" i="34"/>
  <c r="L6356" i="34"/>
  <c r="L6357" i="34"/>
  <c r="L6358" i="34"/>
  <c r="L6359" i="34"/>
  <c r="L6360" i="34"/>
  <c r="L6361" i="34"/>
  <c r="L6362" i="34"/>
  <c r="L6363" i="34"/>
  <c r="L6364" i="34"/>
  <c r="L6365" i="34"/>
  <c r="L6366" i="34"/>
  <c r="L6367" i="34"/>
  <c r="L6368" i="34"/>
  <c r="L6369" i="34"/>
  <c r="L6370" i="34"/>
  <c r="L6371" i="34"/>
  <c r="L6372" i="34"/>
  <c r="L6373" i="34"/>
  <c r="L6374" i="34"/>
  <c r="L6375" i="34"/>
  <c r="L6376" i="34"/>
  <c r="L6377" i="34"/>
  <c r="L6378" i="34"/>
  <c r="L6379" i="34"/>
  <c r="L6380" i="34"/>
  <c r="L6381" i="34"/>
  <c r="L6382" i="34"/>
  <c r="L6383" i="34"/>
  <c r="L6384" i="34"/>
  <c r="L6385" i="34"/>
  <c r="L6386" i="34"/>
  <c r="L6387" i="34"/>
  <c r="L6388" i="34"/>
  <c r="L6389" i="34"/>
  <c r="L6390" i="34"/>
  <c r="L6391" i="34"/>
  <c r="L6392" i="34"/>
  <c r="L6393" i="34"/>
  <c r="L6394" i="34"/>
  <c r="L6395" i="34"/>
  <c r="L6396" i="34"/>
  <c r="L6397" i="34"/>
  <c r="L6398" i="34"/>
  <c r="L6399" i="34"/>
  <c r="L6400" i="34"/>
  <c r="L6401" i="34"/>
  <c r="L6402" i="34"/>
  <c r="L6403" i="34"/>
  <c r="L6404" i="34"/>
  <c r="L6405" i="34"/>
  <c r="L6406" i="34"/>
  <c r="L6407" i="34"/>
  <c r="L6408" i="34"/>
  <c r="L6409" i="34"/>
  <c r="L6410" i="34"/>
  <c r="L6411" i="34"/>
  <c r="L6412" i="34"/>
  <c r="L6413" i="34"/>
  <c r="L6414" i="34"/>
  <c r="L6415" i="34"/>
  <c r="L6416" i="34"/>
  <c r="L6417" i="34"/>
  <c r="L6418" i="34"/>
  <c r="L6419" i="34"/>
  <c r="L6420" i="34"/>
  <c r="L6421" i="34"/>
  <c r="L6422" i="34"/>
  <c r="L6423" i="34"/>
  <c r="L6424" i="34"/>
  <c r="L6425" i="34"/>
  <c r="L6426" i="34"/>
  <c r="L6427" i="34"/>
  <c r="L6428" i="34"/>
  <c r="L6429" i="34"/>
  <c r="L6430" i="34"/>
  <c r="L6431" i="34"/>
  <c r="L6432" i="34"/>
  <c r="L6433" i="34"/>
  <c r="L6434" i="34"/>
  <c r="L6435" i="34"/>
  <c r="L6436" i="34"/>
  <c r="L6437" i="34"/>
  <c r="L6438" i="34"/>
  <c r="L6439" i="34"/>
  <c r="L6440" i="34"/>
  <c r="L6441" i="34"/>
  <c r="L6442" i="34"/>
  <c r="L6443" i="34"/>
  <c r="L6444" i="34"/>
  <c r="L6445" i="34"/>
  <c r="L6446" i="34"/>
  <c r="L6447" i="34"/>
  <c r="L6448" i="34"/>
  <c r="L6449" i="34"/>
  <c r="L6450" i="34"/>
  <c r="L6451" i="34"/>
  <c r="L6452" i="34"/>
  <c r="L6453" i="34"/>
  <c r="L6454" i="34"/>
  <c r="L6455" i="34"/>
  <c r="L6456" i="34"/>
  <c r="L6457" i="34"/>
  <c r="L6458" i="34"/>
  <c r="L6459" i="34"/>
  <c r="L6460" i="34"/>
  <c r="L6461" i="34"/>
  <c r="L6462" i="34"/>
  <c r="L6463" i="34"/>
  <c r="L6464" i="34"/>
  <c r="L6465" i="34"/>
  <c r="L6466" i="34"/>
  <c r="L6467" i="34"/>
  <c r="L6468" i="34"/>
  <c r="L6469" i="34"/>
  <c r="L6470" i="34"/>
  <c r="L6471" i="34"/>
  <c r="L6472" i="34"/>
  <c r="L6473" i="34"/>
  <c r="L6474" i="34"/>
  <c r="L6475" i="34"/>
  <c r="L6476" i="34"/>
  <c r="L6477" i="34"/>
  <c r="L6478" i="34"/>
  <c r="L6479" i="34"/>
  <c r="L6480" i="34"/>
  <c r="L6481" i="34"/>
  <c r="L6482" i="34"/>
  <c r="L6483" i="34"/>
  <c r="L6484" i="34"/>
  <c r="L6485" i="34"/>
  <c r="L6486" i="34"/>
  <c r="L6487" i="34"/>
  <c r="L6488" i="34"/>
  <c r="L6489" i="34"/>
  <c r="L6490" i="34"/>
  <c r="L6491" i="34"/>
  <c r="L6492" i="34"/>
  <c r="L6493" i="34"/>
  <c r="L6494" i="34"/>
  <c r="L6495" i="34"/>
  <c r="L6496" i="34"/>
  <c r="L6497" i="34"/>
  <c r="L6498" i="34"/>
  <c r="L6499" i="34"/>
  <c r="L6500" i="34"/>
  <c r="L6501" i="34"/>
  <c r="L6502" i="34"/>
  <c r="L6503" i="34"/>
  <c r="L6504" i="34"/>
  <c r="L6505" i="34"/>
  <c r="L6506" i="34"/>
  <c r="L6507" i="34"/>
  <c r="L6508" i="34"/>
  <c r="L6509" i="34"/>
  <c r="L6510" i="34"/>
  <c r="L6511" i="34"/>
  <c r="L6512" i="34"/>
  <c r="L6513" i="34"/>
  <c r="L6514" i="34"/>
  <c r="L6515" i="34"/>
  <c r="L6516" i="34"/>
  <c r="L6517" i="34"/>
  <c r="L6518" i="34"/>
  <c r="L6519" i="34"/>
  <c r="L6520" i="34"/>
  <c r="L6521" i="34"/>
  <c r="L6522" i="34"/>
  <c r="L6523" i="34"/>
  <c r="L6524" i="34"/>
  <c r="L6525" i="34"/>
  <c r="L6526" i="34"/>
  <c r="L6527" i="34"/>
  <c r="L6528" i="34"/>
  <c r="L6529" i="34"/>
  <c r="L6530" i="34"/>
  <c r="L6531" i="34"/>
  <c r="L6532" i="34"/>
  <c r="L6533" i="34"/>
  <c r="L6534" i="34"/>
  <c r="L6535" i="34"/>
  <c r="L6536" i="34"/>
  <c r="L6537" i="34"/>
  <c r="L6538" i="34"/>
  <c r="L6539" i="34"/>
  <c r="L6540" i="34"/>
  <c r="L6541" i="34"/>
  <c r="L6542" i="34"/>
  <c r="L6543" i="34"/>
  <c r="L6544" i="34"/>
  <c r="L6545" i="34"/>
  <c r="L6546" i="34"/>
  <c r="L6547" i="34"/>
  <c r="L6548" i="34"/>
  <c r="L6549" i="34"/>
  <c r="L6550" i="34"/>
  <c r="L6551" i="34"/>
  <c r="L6552" i="34"/>
  <c r="L6553" i="34"/>
  <c r="L6554" i="34"/>
  <c r="L6555" i="34"/>
  <c r="L6556" i="34"/>
  <c r="L6557" i="34"/>
  <c r="L6558" i="34"/>
  <c r="L6559" i="34"/>
  <c r="L6560" i="34"/>
  <c r="L6561" i="34"/>
  <c r="L6562" i="34"/>
  <c r="L6563" i="34"/>
  <c r="L6564" i="34"/>
  <c r="L6565" i="34"/>
  <c r="L6566" i="34"/>
  <c r="L6567" i="34"/>
  <c r="L6568" i="34"/>
  <c r="L6569" i="34"/>
  <c r="L6570" i="34"/>
  <c r="L6571" i="34"/>
  <c r="L6572" i="34"/>
  <c r="L6573" i="34"/>
  <c r="L6574" i="34"/>
  <c r="L6575" i="34"/>
  <c r="L6576" i="34"/>
  <c r="L6577" i="34"/>
  <c r="L6578" i="34"/>
  <c r="L6579" i="34"/>
  <c r="L6580" i="34"/>
  <c r="L6581" i="34"/>
  <c r="L6582" i="34"/>
  <c r="L6583" i="34"/>
  <c r="L6584" i="34"/>
  <c r="L6585" i="34"/>
  <c r="L6586" i="34"/>
  <c r="L6587" i="34"/>
  <c r="L6588" i="34"/>
  <c r="L6589" i="34"/>
  <c r="L6590" i="34"/>
  <c r="L6591" i="34"/>
  <c r="L6592" i="34"/>
  <c r="L6593" i="34"/>
  <c r="L6594" i="34"/>
  <c r="L6595" i="34"/>
  <c r="L6596" i="34"/>
  <c r="L6597" i="34"/>
  <c r="L6598" i="34"/>
  <c r="L6599" i="34"/>
  <c r="L6600" i="34"/>
  <c r="L6601" i="34"/>
  <c r="L6602" i="34"/>
  <c r="L6603" i="34"/>
  <c r="L6604" i="34"/>
  <c r="L6605" i="34"/>
  <c r="L6606" i="34"/>
  <c r="L6607" i="34"/>
  <c r="L6608" i="34"/>
  <c r="L6609" i="34"/>
  <c r="L6610" i="34"/>
  <c r="L6611" i="34"/>
  <c r="L6612" i="34"/>
  <c r="L6613" i="34"/>
  <c r="L6614" i="34"/>
  <c r="L6615" i="34"/>
  <c r="L6616" i="34"/>
  <c r="L6617" i="34"/>
  <c r="L6618" i="34"/>
  <c r="L6619" i="34"/>
  <c r="L6620" i="34"/>
  <c r="L6621" i="34"/>
  <c r="L6622" i="34"/>
  <c r="L6623" i="34"/>
  <c r="L6624" i="34"/>
  <c r="L6625" i="34"/>
  <c r="L6626" i="34"/>
  <c r="L6627" i="34"/>
  <c r="L6628" i="34"/>
  <c r="L6629" i="34"/>
  <c r="L6630" i="34"/>
  <c r="L6631" i="34"/>
  <c r="L6632" i="34"/>
  <c r="L6633" i="34"/>
  <c r="L6634" i="34"/>
  <c r="L6635" i="34"/>
  <c r="L6636" i="34"/>
  <c r="L6637" i="34"/>
  <c r="L6638" i="34"/>
  <c r="L6639" i="34"/>
  <c r="L6640" i="34"/>
  <c r="L6641" i="34"/>
  <c r="L6642" i="34"/>
  <c r="L6643" i="34"/>
  <c r="L6644" i="34"/>
  <c r="L6645" i="34"/>
  <c r="L6646" i="34"/>
  <c r="L6647" i="34"/>
  <c r="L6648" i="34"/>
  <c r="L6649" i="34"/>
  <c r="L6650" i="34"/>
  <c r="L6651" i="34"/>
  <c r="L6652" i="34"/>
  <c r="L6653" i="34"/>
  <c r="L6654" i="34"/>
  <c r="L6655" i="34"/>
  <c r="L6656" i="34"/>
  <c r="L6657" i="34"/>
  <c r="L6658" i="34"/>
  <c r="L6659" i="34"/>
  <c r="L6660" i="34"/>
  <c r="L6661" i="34"/>
  <c r="L6662" i="34"/>
  <c r="L6663" i="34"/>
  <c r="L6664" i="34"/>
  <c r="L6665" i="34"/>
  <c r="L6666" i="34"/>
  <c r="L6667" i="34"/>
  <c r="L6668" i="34"/>
  <c r="L6669" i="34"/>
  <c r="L6670" i="34"/>
  <c r="L6671" i="34"/>
  <c r="L6672" i="34"/>
  <c r="L6673" i="34"/>
  <c r="L6674" i="34"/>
  <c r="L6675" i="34"/>
  <c r="L6676" i="34"/>
  <c r="L6677" i="34"/>
  <c r="L6678" i="34"/>
  <c r="L6679" i="34"/>
  <c r="L6680" i="34"/>
  <c r="L6681" i="34"/>
  <c r="L6682" i="34"/>
  <c r="L6683" i="34"/>
  <c r="L6684" i="34"/>
  <c r="L6685" i="34"/>
  <c r="L6686" i="34"/>
  <c r="L6687" i="34"/>
  <c r="L6688" i="34"/>
  <c r="L6689" i="34"/>
  <c r="L6690" i="34"/>
  <c r="L6691" i="34"/>
  <c r="L6692" i="34"/>
  <c r="L6693" i="34"/>
  <c r="L6694" i="34"/>
  <c r="L6695" i="34"/>
  <c r="L6696" i="34"/>
  <c r="L6697" i="34"/>
  <c r="L6698" i="34"/>
  <c r="L6699" i="34"/>
  <c r="L6700" i="34"/>
  <c r="L6701" i="34"/>
  <c r="L6702" i="34"/>
  <c r="L6703" i="34"/>
  <c r="L6704" i="34"/>
  <c r="L6705" i="34"/>
  <c r="L6706" i="34"/>
  <c r="L6707" i="34"/>
  <c r="L6708" i="34"/>
  <c r="L6709" i="34"/>
  <c r="L6710" i="34"/>
  <c r="L6711" i="34"/>
  <c r="L6712" i="34"/>
  <c r="L6713" i="34"/>
  <c r="L6714" i="34"/>
  <c r="L6715" i="34"/>
  <c r="L6716" i="34"/>
  <c r="L6717" i="34"/>
  <c r="L6718" i="34"/>
  <c r="L6719" i="34"/>
  <c r="L6720" i="34"/>
  <c r="L6721" i="34"/>
  <c r="L6722" i="34"/>
  <c r="L6723" i="34"/>
  <c r="L6724" i="34"/>
  <c r="L6725" i="34"/>
  <c r="L6726" i="34"/>
  <c r="L6727" i="34"/>
  <c r="L6728" i="34"/>
  <c r="L6729" i="34"/>
  <c r="L6730" i="34"/>
  <c r="L6731" i="34"/>
  <c r="L6732" i="34"/>
  <c r="L6733" i="34"/>
  <c r="L6734" i="34"/>
  <c r="L6735" i="34"/>
  <c r="L6736" i="34"/>
  <c r="L6737" i="34"/>
  <c r="L6738" i="34"/>
  <c r="L6739" i="34"/>
  <c r="J10" i="34"/>
  <c r="J14" i="34"/>
  <c r="J18" i="34"/>
  <c r="J19" i="34"/>
  <c r="J22" i="34"/>
  <c r="J26" i="34"/>
  <c r="J30" i="34"/>
  <c r="J34" i="34"/>
  <c r="J35" i="34"/>
  <c r="J38" i="34"/>
  <c r="J42" i="34"/>
  <c r="J46" i="34"/>
  <c r="J50" i="34"/>
  <c r="J51" i="34"/>
  <c r="J54" i="34"/>
  <c r="J58" i="34"/>
  <c r="J62" i="34"/>
  <c r="J66" i="34"/>
  <c r="J67" i="34"/>
  <c r="J70" i="34"/>
  <c r="J74" i="34"/>
  <c r="J78" i="34"/>
  <c r="J82" i="34"/>
  <c r="J83" i="34"/>
  <c r="J86" i="34"/>
  <c r="J90" i="34"/>
  <c r="J94" i="34"/>
  <c r="J98" i="34"/>
  <c r="J99" i="34"/>
  <c r="J102" i="34"/>
  <c r="J106" i="34"/>
  <c r="J110" i="34"/>
  <c r="J114" i="34"/>
  <c r="J115" i="34"/>
  <c r="J118" i="34"/>
  <c r="J122" i="34"/>
  <c r="J126" i="34"/>
  <c r="J130" i="34"/>
  <c r="J131" i="34"/>
  <c r="J134" i="34"/>
  <c r="J138" i="34"/>
  <c r="J142" i="34"/>
  <c r="J146" i="34"/>
  <c r="J147" i="34"/>
  <c r="J150" i="34"/>
  <c r="J154" i="34"/>
  <c r="J158" i="34"/>
  <c r="J162" i="34"/>
  <c r="J163" i="34"/>
  <c r="J166" i="34"/>
  <c r="J170" i="34"/>
  <c r="J174" i="34"/>
  <c r="J178" i="34"/>
  <c r="J179" i="34"/>
  <c r="J182" i="34"/>
  <c r="J186" i="34"/>
  <c r="J190" i="34"/>
  <c r="J194" i="34"/>
  <c r="J195" i="34"/>
  <c r="J198" i="34"/>
  <c r="J202" i="34"/>
  <c r="J206" i="34"/>
  <c r="J210" i="34"/>
  <c r="J211" i="34"/>
  <c r="J214" i="34"/>
  <c r="J218" i="34"/>
  <c r="J222" i="34"/>
  <c r="J226" i="34"/>
  <c r="J227" i="34"/>
  <c r="J230" i="34"/>
  <c r="J234" i="34"/>
  <c r="J238" i="34"/>
  <c r="J242" i="34"/>
  <c r="J243" i="34"/>
  <c r="J246" i="34"/>
  <c r="J250" i="34"/>
  <c r="J254" i="34"/>
  <c r="J258" i="34"/>
  <c r="J259" i="34"/>
  <c r="J262" i="34"/>
  <c r="J266" i="34"/>
  <c r="J270" i="34"/>
  <c r="J274" i="34"/>
  <c r="J275" i="34"/>
  <c r="J278" i="34"/>
  <c r="J282" i="34"/>
  <c r="J286" i="34"/>
  <c r="J290" i="34"/>
  <c r="J291" i="34"/>
  <c r="J294" i="34"/>
  <c r="J295" i="34"/>
  <c r="J298" i="34"/>
  <c r="J299" i="34"/>
  <c r="J302" i="34"/>
  <c r="J303" i="34"/>
  <c r="J306" i="34"/>
  <c r="J307" i="34"/>
  <c r="J310" i="34"/>
  <c r="J311" i="34"/>
  <c r="J314" i="34"/>
  <c r="J315" i="34"/>
  <c r="J318" i="34"/>
  <c r="J319" i="34"/>
  <c r="J322" i="34"/>
  <c r="J323" i="34"/>
  <c r="J326" i="34"/>
  <c r="J327" i="34"/>
  <c r="J330" i="34"/>
  <c r="J331" i="34"/>
  <c r="J334" i="34"/>
  <c r="J335" i="34"/>
  <c r="J338" i="34"/>
  <c r="J339" i="34"/>
  <c r="J342" i="34"/>
  <c r="J343" i="34"/>
  <c r="J346" i="34"/>
  <c r="J347" i="34"/>
  <c r="J350" i="34"/>
  <c r="J351" i="34"/>
  <c r="J354" i="34"/>
  <c r="J355" i="34"/>
  <c r="J358" i="34"/>
  <c r="J359" i="34"/>
  <c r="J362" i="34"/>
  <c r="J363" i="34"/>
  <c r="J366" i="34"/>
  <c r="J367" i="34"/>
  <c r="J370" i="34"/>
  <c r="J371" i="34"/>
  <c r="J374" i="34"/>
  <c r="J375" i="34"/>
  <c r="J378" i="34"/>
  <c r="J379" i="34"/>
  <c r="J382" i="34"/>
  <c r="J383" i="34"/>
  <c r="J386" i="34"/>
  <c r="J387" i="34"/>
  <c r="J390" i="34"/>
  <c r="J391" i="34"/>
  <c r="J394" i="34"/>
  <c r="J395" i="34"/>
  <c r="J398" i="34"/>
  <c r="J399" i="34"/>
  <c r="J402" i="34"/>
  <c r="J403" i="34"/>
  <c r="J406" i="34"/>
  <c r="J407" i="34"/>
  <c r="J410" i="34"/>
  <c r="J411" i="34"/>
  <c r="J414" i="34"/>
  <c r="J415" i="34"/>
  <c r="J418" i="34"/>
  <c r="J419" i="34"/>
  <c r="J422" i="34"/>
  <c r="J423" i="34"/>
  <c r="J426" i="34"/>
  <c r="J427" i="34"/>
  <c r="J430" i="34"/>
  <c r="J431" i="34"/>
  <c r="J434" i="34"/>
  <c r="J435" i="34"/>
  <c r="J438" i="34"/>
  <c r="J439" i="34"/>
  <c r="J442" i="34"/>
  <c r="J443" i="34"/>
  <c r="J446" i="34"/>
  <c r="J447" i="34"/>
  <c r="J450" i="34"/>
  <c r="J451" i="34"/>
  <c r="J454" i="34"/>
  <c r="J455" i="34"/>
  <c r="J458" i="34"/>
  <c r="J459" i="34"/>
  <c r="J462" i="34"/>
  <c r="J463" i="34"/>
  <c r="J466" i="34"/>
  <c r="J467" i="34"/>
  <c r="J470" i="34"/>
  <c r="J471" i="34"/>
  <c r="J474" i="34"/>
  <c r="J475" i="34"/>
  <c r="J478" i="34"/>
  <c r="J479" i="34"/>
  <c r="J482" i="34"/>
  <c r="J483" i="34"/>
  <c r="J486" i="34"/>
  <c r="J487" i="34"/>
  <c r="J490" i="34"/>
  <c r="J491" i="34"/>
  <c r="J494" i="34"/>
  <c r="J495" i="34"/>
  <c r="J498" i="34"/>
  <c r="J499" i="34"/>
  <c r="J502" i="34"/>
  <c r="J503" i="34"/>
  <c r="J506" i="34"/>
  <c r="J507" i="34"/>
  <c r="J510" i="34"/>
  <c r="J511" i="34"/>
  <c r="J514" i="34"/>
  <c r="J515" i="34"/>
  <c r="J518" i="34"/>
  <c r="J519" i="34"/>
  <c r="J522" i="34"/>
  <c r="J523" i="34"/>
  <c r="J526" i="34"/>
  <c r="J527" i="34"/>
  <c r="J530" i="34"/>
  <c r="J531" i="34"/>
  <c r="J534" i="34"/>
  <c r="J535" i="34"/>
  <c r="J538" i="34"/>
  <c r="J539" i="34"/>
  <c r="J542" i="34"/>
  <c r="J543" i="34"/>
  <c r="J546" i="34"/>
  <c r="J547" i="34"/>
  <c r="J550" i="34"/>
  <c r="J551" i="34"/>
  <c r="J554" i="34"/>
  <c r="J555" i="34"/>
  <c r="J558" i="34"/>
  <c r="J559" i="34"/>
  <c r="J562" i="34"/>
  <c r="J563" i="34"/>
  <c r="J566" i="34"/>
  <c r="J567" i="34"/>
  <c r="J570" i="34"/>
  <c r="J571" i="34"/>
  <c r="J574" i="34"/>
  <c r="J575" i="34"/>
  <c r="J578" i="34"/>
  <c r="J579" i="34"/>
  <c r="J582" i="34"/>
  <c r="J583" i="34"/>
  <c r="J586" i="34"/>
  <c r="J587" i="34"/>
  <c r="J590" i="34"/>
  <c r="J591" i="34"/>
  <c r="J594" i="34"/>
  <c r="J595" i="34"/>
  <c r="J598" i="34"/>
  <c r="J599" i="34"/>
  <c r="J602" i="34"/>
  <c r="J603" i="34"/>
  <c r="J606" i="34"/>
  <c r="J607" i="34"/>
  <c r="J610" i="34"/>
  <c r="J611" i="34"/>
  <c r="J614" i="34"/>
  <c r="J615" i="34"/>
  <c r="J618" i="34"/>
  <c r="J619" i="34"/>
  <c r="J622" i="34"/>
  <c r="J623" i="34"/>
  <c r="J626" i="34"/>
  <c r="J627" i="34"/>
  <c r="J630" i="34"/>
  <c r="J631" i="34"/>
  <c r="J634" i="34"/>
  <c r="J635" i="34"/>
  <c r="J638" i="34"/>
  <c r="J639" i="34"/>
  <c r="J642" i="34"/>
  <c r="J643" i="34"/>
  <c r="J646" i="34"/>
  <c r="J647" i="34"/>
  <c r="J650" i="34"/>
  <c r="J651" i="34"/>
  <c r="J654" i="34"/>
  <c r="J655" i="34"/>
  <c r="J658" i="34"/>
  <c r="J659" i="34"/>
  <c r="J662" i="34"/>
  <c r="J663" i="34"/>
  <c r="J666" i="34"/>
  <c r="J667" i="34"/>
  <c r="J670" i="34"/>
  <c r="J671" i="34"/>
  <c r="J674" i="34"/>
  <c r="J675" i="34"/>
  <c r="J678" i="34"/>
  <c r="J679" i="34"/>
  <c r="J682" i="34"/>
  <c r="J683" i="34"/>
  <c r="J686" i="34"/>
  <c r="J687" i="34"/>
  <c r="J690" i="34"/>
  <c r="J691" i="34"/>
  <c r="J694" i="34"/>
  <c r="J695" i="34"/>
  <c r="J698" i="34"/>
  <c r="J699" i="34"/>
  <c r="J702" i="34"/>
  <c r="J703" i="34"/>
  <c r="J706" i="34"/>
  <c r="J707" i="34"/>
  <c r="J710" i="34"/>
  <c r="J711" i="34"/>
  <c r="J714" i="34"/>
  <c r="J715" i="34"/>
  <c r="J718" i="34"/>
  <c r="J719" i="34"/>
  <c r="J722" i="34"/>
  <c r="J723" i="34"/>
  <c r="J726" i="34"/>
  <c r="J727" i="34"/>
  <c r="J730" i="34"/>
  <c r="J731" i="34"/>
  <c r="J734" i="34"/>
  <c r="J735" i="34"/>
  <c r="J738" i="34"/>
  <c r="J739" i="34"/>
  <c r="J742" i="34"/>
  <c r="J743" i="34"/>
  <c r="J746" i="34"/>
  <c r="J747" i="34"/>
  <c r="J750" i="34"/>
  <c r="J751" i="34"/>
  <c r="J754" i="34"/>
  <c r="J755" i="34"/>
  <c r="J758" i="34"/>
  <c r="J759" i="34"/>
  <c r="J762" i="34"/>
  <c r="J763" i="34"/>
  <c r="J766" i="34"/>
  <c r="J767" i="34"/>
  <c r="J770" i="34"/>
  <c r="J771" i="34"/>
  <c r="J774" i="34"/>
  <c r="J775" i="34"/>
  <c r="J778" i="34"/>
  <c r="J779" i="34"/>
  <c r="J782" i="34"/>
  <c r="J783" i="34"/>
  <c r="J786" i="34"/>
  <c r="J787" i="34"/>
  <c r="J790" i="34"/>
  <c r="J791" i="34"/>
  <c r="J794" i="34"/>
  <c r="J795" i="34"/>
  <c r="J798" i="34"/>
  <c r="J799" i="34"/>
  <c r="J802" i="34"/>
  <c r="J803" i="34"/>
  <c r="J806" i="34"/>
  <c r="J807" i="34"/>
  <c r="J810" i="34"/>
  <c r="J811" i="34"/>
  <c r="J814" i="34"/>
  <c r="J815" i="34"/>
  <c r="J818" i="34"/>
  <c r="J819" i="34"/>
  <c r="J822" i="34"/>
  <c r="J823" i="34"/>
  <c r="J826" i="34"/>
  <c r="J827" i="34"/>
  <c r="J830" i="34"/>
  <c r="J831" i="34"/>
  <c r="J834" i="34"/>
  <c r="J835" i="34"/>
  <c r="J838" i="34"/>
  <c r="J839" i="34"/>
  <c r="J842" i="34"/>
  <c r="J843" i="34"/>
  <c r="J846" i="34"/>
  <c r="J847" i="34"/>
  <c r="J850" i="34"/>
  <c r="J851" i="34"/>
  <c r="J854" i="34"/>
  <c r="J855" i="34"/>
  <c r="J858" i="34"/>
  <c r="J859" i="34"/>
  <c r="J862" i="34"/>
  <c r="J863" i="34"/>
  <c r="J866" i="34"/>
  <c r="J867" i="34"/>
  <c r="J870" i="34"/>
  <c r="J871" i="34"/>
  <c r="J874" i="34"/>
  <c r="J875" i="34"/>
  <c r="J878" i="34"/>
  <c r="J879" i="34"/>
  <c r="J882" i="34"/>
  <c r="J883" i="34"/>
  <c r="J886" i="34"/>
  <c r="J887" i="34"/>
  <c r="J890" i="34"/>
  <c r="J891" i="34"/>
  <c r="J894" i="34"/>
  <c r="J895" i="34"/>
  <c r="J898" i="34"/>
  <c r="J899" i="34"/>
  <c r="J902" i="34"/>
  <c r="J903" i="34"/>
  <c r="J906" i="34"/>
  <c r="J907" i="34"/>
  <c r="J910" i="34"/>
  <c r="J911" i="34"/>
  <c r="J914" i="34"/>
  <c r="J915" i="34"/>
  <c r="J918" i="34"/>
  <c r="J919" i="34"/>
  <c r="J922" i="34"/>
  <c r="J923" i="34"/>
  <c r="J926" i="34"/>
  <c r="J927" i="34"/>
  <c r="J930" i="34"/>
  <c r="J931" i="34"/>
  <c r="J934" i="34"/>
  <c r="J935" i="34"/>
  <c r="J938" i="34"/>
  <c r="J939" i="34"/>
  <c r="J942" i="34"/>
  <c r="J943" i="34"/>
  <c r="J946" i="34"/>
  <c r="J947" i="34"/>
  <c r="J950" i="34"/>
  <c r="J951" i="34"/>
  <c r="J954" i="34"/>
  <c r="J955" i="34"/>
  <c r="J958" i="34"/>
  <c r="J959" i="34"/>
  <c r="J962" i="34"/>
  <c r="J963" i="34"/>
  <c r="J964" i="34"/>
  <c r="J966" i="34"/>
  <c r="J967" i="34"/>
  <c r="J970" i="34"/>
  <c r="J971" i="34"/>
  <c r="J974" i="34"/>
  <c r="J975" i="34"/>
  <c r="J978" i="34"/>
  <c r="J979" i="34"/>
  <c r="J982" i="34"/>
  <c r="J983" i="34"/>
  <c r="J986" i="34"/>
  <c r="J987" i="34"/>
  <c r="J990" i="34"/>
  <c r="J991" i="34"/>
  <c r="J994" i="34"/>
  <c r="J995" i="34"/>
  <c r="J998" i="34"/>
  <c r="J999" i="34"/>
  <c r="J1002" i="34"/>
  <c r="J1003" i="34"/>
  <c r="J1006" i="34"/>
  <c r="J1007" i="34"/>
  <c r="J1010" i="34"/>
  <c r="J1011" i="34"/>
  <c r="J1014" i="34"/>
  <c r="J1015" i="34"/>
  <c r="J1018" i="34"/>
  <c r="J1019" i="34"/>
  <c r="J1022" i="34"/>
  <c r="J1023" i="34"/>
  <c r="J1026" i="34"/>
  <c r="J1027" i="34"/>
  <c r="J1030" i="34"/>
  <c r="J1031" i="34"/>
  <c r="J1034" i="34"/>
  <c r="J1035" i="34"/>
  <c r="J1038" i="34"/>
  <c r="J1039" i="34"/>
  <c r="J1042" i="34"/>
  <c r="J1043" i="34"/>
  <c r="J1046" i="34"/>
  <c r="J1047" i="34"/>
  <c r="J1050" i="34"/>
  <c r="J1051" i="34"/>
  <c r="J1054" i="34"/>
  <c r="J1055" i="34"/>
  <c r="J1058" i="34"/>
  <c r="J1059" i="34"/>
  <c r="J1062" i="34"/>
  <c r="J1063" i="34"/>
  <c r="J1066" i="34"/>
  <c r="J1067" i="34"/>
  <c r="J1070" i="34"/>
  <c r="J1071" i="34"/>
  <c r="J1074" i="34"/>
  <c r="J1075" i="34"/>
  <c r="J1078" i="34"/>
  <c r="J1079" i="34"/>
  <c r="J1082" i="34"/>
  <c r="J1083" i="34"/>
  <c r="J1086" i="34"/>
  <c r="J1087" i="34"/>
  <c r="J1090" i="34"/>
  <c r="J1091" i="34"/>
  <c r="J1094" i="34"/>
  <c r="J1095" i="34"/>
  <c r="J1098" i="34"/>
  <c r="J1099" i="34"/>
  <c r="J1102" i="34"/>
  <c r="J1103" i="34"/>
  <c r="J1106" i="34"/>
  <c r="J1107" i="34"/>
  <c r="J1110" i="34"/>
  <c r="J1111" i="34"/>
  <c r="J1114" i="34"/>
  <c r="J1115" i="34"/>
  <c r="J1118" i="34"/>
  <c r="J1119" i="34"/>
  <c r="J1122" i="34"/>
  <c r="J1123" i="34"/>
  <c r="J1126" i="34"/>
  <c r="J1127" i="34"/>
  <c r="J1130" i="34"/>
  <c r="J1131" i="34"/>
  <c r="J1134" i="34"/>
  <c r="J1135" i="34"/>
  <c r="J1138" i="34"/>
  <c r="J1139" i="34"/>
  <c r="J1142" i="34"/>
  <c r="J1143" i="34"/>
  <c r="J1146" i="34"/>
  <c r="J1147" i="34"/>
  <c r="J1150" i="34"/>
  <c r="J1151" i="34"/>
  <c r="J1154" i="34"/>
  <c r="J1155" i="34"/>
  <c r="J1158" i="34"/>
  <c r="J1159" i="34"/>
  <c r="J1162" i="34"/>
  <c r="J1163" i="34"/>
  <c r="J1166" i="34"/>
  <c r="J1167" i="34"/>
  <c r="J1170" i="34"/>
  <c r="J1171" i="34"/>
  <c r="J1174" i="34"/>
  <c r="J1175" i="34"/>
  <c r="J1178" i="34"/>
  <c r="J1179" i="34"/>
  <c r="J1182" i="34"/>
  <c r="J1183" i="34"/>
  <c r="J1186" i="34"/>
  <c r="J1187" i="34"/>
  <c r="J1190" i="34"/>
  <c r="J1191" i="34"/>
  <c r="J1194" i="34"/>
  <c r="J1195" i="34"/>
  <c r="J1198" i="34"/>
  <c r="J1199" i="34"/>
  <c r="J1202" i="34"/>
  <c r="J1203" i="34"/>
  <c r="J1206" i="34"/>
  <c r="J1207" i="34"/>
  <c r="J1210" i="34"/>
  <c r="J1211" i="34"/>
  <c r="J1214" i="34"/>
  <c r="J1215" i="34"/>
  <c r="J1218" i="34"/>
  <c r="J1219" i="34"/>
  <c r="J1222" i="34"/>
  <c r="J1223" i="34"/>
  <c r="J1226" i="34"/>
  <c r="J1227" i="34"/>
  <c r="J1230" i="34"/>
  <c r="J1231" i="34"/>
  <c r="J1234" i="34"/>
  <c r="J1235" i="34"/>
  <c r="J1238" i="34"/>
  <c r="J1239" i="34"/>
  <c r="J1242" i="34"/>
  <c r="J1243" i="34"/>
  <c r="J1246" i="34"/>
  <c r="J1247" i="34"/>
  <c r="J1250" i="34"/>
  <c r="J1251" i="34"/>
  <c r="J1254" i="34"/>
  <c r="J1255" i="34"/>
  <c r="J1258" i="34"/>
  <c r="J1259" i="34"/>
  <c r="J1262" i="34"/>
  <c r="J1263" i="34"/>
  <c r="J1266" i="34"/>
  <c r="J1267" i="34"/>
  <c r="J1270" i="34"/>
  <c r="J1271" i="34"/>
  <c r="J1274" i="34"/>
  <c r="J1275" i="34"/>
  <c r="J1278" i="34"/>
  <c r="J1279" i="34"/>
  <c r="J1282" i="34"/>
  <c r="J1283" i="34"/>
  <c r="J1286" i="34"/>
  <c r="J1287" i="34"/>
  <c r="J1290" i="34"/>
  <c r="J1291" i="34"/>
  <c r="J1294" i="34"/>
  <c r="J1295" i="34"/>
  <c r="J1298" i="34"/>
  <c r="J1299" i="34"/>
  <c r="J1302" i="34"/>
  <c r="J1303" i="34"/>
  <c r="J1306" i="34"/>
  <c r="J1307" i="34"/>
  <c r="J1310" i="34"/>
  <c r="J1311" i="34"/>
  <c r="J1314" i="34"/>
  <c r="J1315" i="34"/>
  <c r="J1318" i="34"/>
  <c r="J1319" i="34"/>
  <c r="J1322" i="34"/>
  <c r="J1323" i="34"/>
  <c r="J1326" i="34"/>
  <c r="J1327" i="34"/>
  <c r="J1330" i="34"/>
  <c r="J1331" i="34"/>
  <c r="J1334" i="34"/>
  <c r="J1335" i="34"/>
  <c r="J1338" i="34"/>
  <c r="J1339" i="34"/>
  <c r="J1342" i="34"/>
  <c r="J1343" i="34"/>
  <c r="J1346" i="34"/>
  <c r="J1347" i="34"/>
  <c r="J1350" i="34"/>
  <c r="J1351" i="34"/>
  <c r="J1354" i="34"/>
  <c r="J1355" i="34"/>
  <c r="J1358" i="34"/>
  <c r="J1359" i="34"/>
  <c r="J1362" i="34"/>
  <c r="J1363" i="34"/>
  <c r="J1366" i="34"/>
  <c r="J1367" i="34"/>
  <c r="J1370" i="34"/>
  <c r="J1371" i="34"/>
  <c r="J1374" i="34"/>
  <c r="J1375" i="34"/>
  <c r="J1378" i="34"/>
  <c r="J1379" i="34"/>
  <c r="J1382" i="34"/>
  <c r="J1383" i="34"/>
  <c r="J1386" i="34"/>
  <c r="J1387" i="34"/>
  <c r="J1390" i="34"/>
  <c r="J1391" i="34"/>
  <c r="J1394" i="34"/>
  <c r="J1395" i="34"/>
  <c r="J1398" i="34"/>
  <c r="J1399" i="34"/>
  <c r="J1402" i="34"/>
  <c r="J1403" i="34"/>
  <c r="J1406" i="34"/>
  <c r="J1407" i="34"/>
  <c r="J1410" i="34"/>
  <c r="J1411" i="34"/>
  <c r="J1414" i="34"/>
  <c r="J1415" i="34"/>
  <c r="J1418" i="34"/>
  <c r="J1419" i="34"/>
  <c r="J1422" i="34"/>
  <c r="J1423" i="34"/>
  <c r="J1426" i="34"/>
  <c r="J1427" i="34"/>
  <c r="J1430" i="34"/>
  <c r="J1431" i="34"/>
  <c r="J1434" i="34"/>
  <c r="J1435" i="34"/>
  <c r="J1438" i="34"/>
  <c r="J1439" i="34"/>
  <c r="J1442" i="34"/>
  <c r="J1443" i="34"/>
  <c r="J1446" i="34"/>
  <c r="J1447" i="34"/>
  <c r="J1450" i="34"/>
  <c r="J1451" i="34"/>
  <c r="J1454" i="34"/>
  <c r="J1455" i="34"/>
  <c r="J1458" i="34"/>
  <c r="J1459" i="34"/>
  <c r="J1462" i="34"/>
  <c r="J1463" i="34"/>
  <c r="J1466" i="34"/>
  <c r="J1467" i="34"/>
  <c r="J1470" i="34"/>
  <c r="J1471" i="34"/>
  <c r="J1474" i="34"/>
  <c r="J1475" i="34"/>
  <c r="J1478" i="34"/>
  <c r="J1479" i="34"/>
  <c r="J1482" i="34"/>
  <c r="J1483" i="34"/>
  <c r="J1486" i="34"/>
  <c r="J1487" i="34"/>
  <c r="J1490" i="34"/>
  <c r="J1491" i="34"/>
  <c r="J1494" i="34"/>
  <c r="J1495" i="34"/>
  <c r="J1498" i="34"/>
  <c r="J1499" i="34"/>
  <c r="J1502" i="34"/>
  <c r="J1503" i="34"/>
  <c r="J1506" i="34"/>
  <c r="J1507" i="34"/>
  <c r="J1510" i="34"/>
  <c r="J1511" i="34"/>
  <c r="J1514" i="34"/>
  <c r="J1515" i="34"/>
  <c r="J1518" i="34"/>
  <c r="J1519" i="34"/>
  <c r="J1522" i="34"/>
  <c r="J1523" i="34"/>
  <c r="J1526" i="34"/>
  <c r="J1527" i="34"/>
  <c r="J1530" i="34"/>
  <c r="J1531" i="34"/>
  <c r="J1534" i="34"/>
  <c r="J1535" i="34"/>
  <c r="J1538" i="34"/>
  <c r="J1539" i="34"/>
  <c r="J1542" i="34"/>
  <c r="J1543" i="34"/>
  <c r="J1546" i="34"/>
  <c r="J1547" i="34"/>
  <c r="J1550" i="34"/>
  <c r="J1551" i="34"/>
  <c r="J1554" i="34"/>
  <c r="J1555" i="34"/>
  <c r="J1558" i="34"/>
  <c r="J1559" i="34"/>
  <c r="J1562" i="34"/>
  <c r="J1563" i="34"/>
  <c r="J1566" i="34"/>
  <c r="J1567" i="34"/>
  <c r="J1570" i="34"/>
  <c r="J1571" i="34"/>
  <c r="J1574" i="34"/>
  <c r="J1575" i="34"/>
  <c r="J1578" i="34"/>
  <c r="J1579" i="34"/>
  <c r="J1582" i="34"/>
  <c r="J1583" i="34"/>
  <c r="J1586" i="34"/>
  <c r="J1587" i="34"/>
  <c r="J1590" i="34"/>
  <c r="J1591" i="34"/>
  <c r="J1594" i="34"/>
  <c r="J1595" i="34"/>
  <c r="J1598" i="34"/>
  <c r="J1599" i="34"/>
  <c r="J1602" i="34"/>
  <c r="J1603" i="34"/>
  <c r="J1606" i="34"/>
  <c r="J1607" i="34"/>
  <c r="J1610" i="34"/>
  <c r="J1611" i="34"/>
  <c r="J1614" i="34"/>
  <c r="J1615" i="34"/>
  <c r="J1618" i="34"/>
  <c r="J1619" i="34"/>
  <c r="J1622" i="34"/>
  <c r="J1623" i="34"/>
  <c r="J1626" i="34"/>
  <c r="J1627" i="34"/>
  <c r="J1630" i="34"/>
  <c r="J1631" i="34"/>
  <c r="J1634" i="34"/>
  <c r="J1635" i="34"/>
  <c r="J1638" i="34"/>
  <c r="J1639" i="34"/>
  <c r="J1642" i="34"/>
  <c r="J1643" i="34"/>
  <c r="J1646" i="34"/>
  <c r="J1647" i="34"/>
  <c r="J1650" i="34"/>
  <c r="J1651" i="34"/>
  <c r="J1654" i="34"/>
  <c r="J1655" i="34"/>
  <c r="J1658" i="34"/>
  <c r="J1659" i="34"/>
  <c r="J1662" i="34"/>
  <c r="J1663" i="34"/>
  <c r="J1666" i="34"/>
  <c r="J1667" i="34"/>
  <c r="J1670" i="34"/>
  <c r="J1671" i="34"/>
  <c r="J1674" i="34"/>
  <c r="J1675" i="34"/>
  <c r="J1678" i="34"/>
  <c r="J1679" i="34"/>
  <c r="J1682" i="34"/>
  <c r="J1683" i="34"/>
  <c r="J1686" i="34"/>
  <c r="J1687" i="34"/>
  <c r="J1690" i="34"/>
  <c r="J1691" i="34"/>
  <c r="J1694" i="34"/>
  <c r="J1695" i="34"/>
  <c r="J1698" i="34"/>
  <c r="J1699" i="34"/>
  <c r="J1702" i="34"/>
  <c r="J1703" i="34"/>
  <c r="J1706" i="34"/>
  <c r="J1707" i="34"/>
  <c r="J1710" i="34"/>
  <c r="J1711" i="34"/>
  <c r="J1714" i="34"/>
  <c r="J1715" i="34"/>
  <c r="J1718" i="34"/>
  <c r="J1719" i="34"/>
  <c r="J1722" i="34"/>
  <c r="J1723" i="34"/>
  <c r="J1726" i="34"/>
  <c r="J1727" i="34"/>
  <c r="J1730" i="34"/>
  <c r="J1731" i="34"/>
  <c r="J1734" i="34"/>
  <c r="J1735" i="34"/>
  <c r="J1738" i="34"/>
  <c r="J1739" i="34"/>
  <c r="J1742" i="34"/>
  <c r="J1743" i="34"/>
  <c r="J1746" i="34"/>
  <c r="J1747" i="34"/>
  <c r="J1750" i="34"/>
  <c r="J1751" i="34"/>
  <c r="J1754" i="34"/>
  <c r="J1755" i="34"/>
  <c r="J1758" i="34"/>
  <c r="J1759" i="34"/>
  <c r="J1762" i="34"/>
  <c r="J1763" i="34"/>
  <c r="J1766" i="34"/>
  <c r="J1767" i="34"/>
  <c r="J1770" i="34"/>
  <c r="J1771" i="34"/>
  <c r="J1774" i="34"/>
  <c r="J1775" i="34"/>
  <c r="J1778" i="34"/>
  <c r="J1779" i="34"/>
  <c r="J1782" i="34"/>
  <c r="J1783" i="34"/>
  <c r="J1786" i="34"/>
  <c r="J1787" i="34"/>
  <c r="J1790" i="34"/>
  <c r="J1791" i="34"/>
  <c r="J1794" i="34"/>
  <c r="J1795" i="34"/>
  <c r="J1798" i="34"/>
  <c r="J1799" i="34"/>
  <c r="J1802" i="34"/>
  <c r="J1803" i="34"/>
  <c r="J1806" i="34"/>
  <c r="J1807" i="34"/>
  <c r="J1810" i="34"/>
  <c r="J1811" i="34"/>
  <c r="J1814" i="34"/>
  <c r="J1815" i="34"/>
  <c r="J1818" i="34"/>
  <c r="J1819" i="34"/>
  <c r="J1822" i="34"/>
  <c r="J1823" i="34"/>
  <c r="J1826" i="34"/>
  <c r="J1827" i="34"/>
  <c r="J1830" i="34"/>
  <c r="J1831" i="34"/>
  <c r="J1834" i="34"/>
  <c r="J1835" i="34"/>
  <c r="J1838" i="34"/>
  <c r="J1839" i="34"/>
  <c r="J1842" i="34"/>
  <c r="J1843" i="34"/>
  <c r="J1846" i="34"/>
  <c r="J1847" i="34"/>
  <c r="J1850" i="34"/>
  <c r="J1851" i="34"/>
  <c r="J1854" i="34"/>
  <c r="J1855" i="34"/>
  <c r="J1858" i="34"/>
  <c r="J1859" i="34"/>
  <c r="J1862" i="34"/>
  <c r="J1863" i="34"/>
  <c r="J1866" i="34"/>
  <c r="J1867" i="34"/>
  <c r="J1870" i="34"/>
  <c r="J1871" i="34"/>
  <c r="J1874" i="34"/>
  <c r="J1875" i="34"/>
  <c r="J1878" i="34"/>
  <c r="J1879" i="34"/>
  <c r="J1882" i="34"/>
  <c r="J1883" i="34"/>
  <c r="J1886" i="34"/>
  <c r="J1887" i="34"/>
  <c r="J1890" i="34"/>
  <c r="J1891" i="34"/>
  <c r="J1894" i="34"/>
  <c r="J1895" i="34"/>
  <c r="J1898" i="34"/>
  <c r="J1899" i="34"/>
  <c r="J1902" i="34"/>
  <c r="J1903" i="34"/>
  <c r="J1904" i="34"/>
  <c r="J1906" i="34"/>
  <c r="J1907" i="34"/>
  <c r="J1910" i="34"/>
  <c r="J1911" i="34"/>
  <c r="J1914" i="34"/>
  <c r="J1915" i="34"/>
  <c r="J1918" i="34"/>
  <c r="J1919" i="34"/>
  <c r="J1922" i="34"/>
  <c r="J1923" i="34"/>
  <c r="J1926" i="34"/>
  <c r="J1927" i="34"/>
  <c r="J1930" i="34"/>
  <c r="J1931" i="34"/>
  <c r="J1934" i="34"/>
  <c r="J1935" i="34"/>
  <c r="J1938" i="34"/>
  <c r="J1939" i="34"/>
  <c r="J1942" i="34"/>
  <c r="J1943" i="34"/>
  <c r="J1946" i="34"/>
  <c r="J1947" i="34"/>
  <c r="J1950" i="34"/>
  <c r="J1951" i="34"/>
  <c r="J1954" i="34"/>
  <c r="J1955" i="34"/>
  <c r="J1958" i="34"/>
  <c r="J1959" i="34"/>
  <c r="J1962" i="34"/>
  <c r="J1963" i="34"/>
  <c r="J1966" i="34"/>
  <c r="J1967" i="34"/>
  <c r="J1970" i="34"/>
  <c r="J1971" i="34"/>
  <c r="J1974" i="34"/>
  <c r="J1975" i="34"/>
  <c r="J1978" i="34"/>
  <c r="J1979" i="34"/>
  <c r="J1982" i="34"/>
  <c r="J1983" i="34"/>
  <c r="J1986" i="34"/>
  <c r="J1987" i="34"/>
  <c r="J1990" i="34"/>
  <c r="J1991" i="34"/>
  <c r="J1994" i="34"/>
  <c r="J1995" i="34"/>
  <c r="J1998" i="34"/>
  <c r="J1999" i="34"/>
  <c r="J2002" i="34"/>
  <c r="J2003" i="34"/>
  <c r="J2006" i="34"/>
  <c r="J2007" i="34"/>
  <c r="J2010" i="34"/>
  <c r="J2011" i="34"/>
  <c r="J2014" i="34"/>
  <c r="J2015" i="34"/>
  <c r="J2018" i="34"/>
  <c r="J2019" i="34"/>
  <c r="J2022" i="34"/>
  <c r="J2023" i="34"/>
  <c r="J2026" i="34"/>
  <c r="J2027" i="34"/>
  <c r="J2030" i="34"/>
  <c r="J2031" i="34"/>
  <c r="J2034" i="34"/>
  <c r="J2035" i="34"/>
  <c r="J2038" i="34"/>
  <c r="J2039" i="34"/>
  <c r="J2042" i="34"/>
  <c r="J2043" i="34"/>
  <c r="J2046" i="34"/>
  <c r="J2047" i="34"/>
  <c r="J2050" i="34"/>
  <c r="J2051" i="34"/>
  <c r="J2054" i="34"/>
  <c r="J2055" i="34"/>
  <c r="J2058" i="34"/>
  <c r="J2059" i="34"/>
  <c r="J2062" i="34"/>
  <c r="J2063" i="34"/>
  <c r="J2066" i="34"/>
  <c r="J2067" i="34"/>
  <c r="J2070" i="34"/>
  <c r="J2071" i="34"/>
  <c r="J2074" i="34"/>
  <c r="J2075" i="34"/>
  <c r="J2078" i="34"/>
  <c r="J2079" i="34"/>
  <c r="J2082" i="34"/>
  <c r="J2083" i="34"/>
  <c r="J2086" i="34"/>
  <c r="J2087" i="34"/>
  <c r="J2090" i="34"/>
  <c r="J2091" i="34"/>
  <c r="J2094" i="34"/>
  <c r="J2095" i="34"/>
  <c r="J2098" i="34"/>
  <c r="J2099" i="34"/>
  <c r="J2102" i="34"/>
  <c r="J2103" i="34"/>
  <c r="J2106" i="34"/>
  <c r="J2107" i="34"/>
  <c r="J2110" i="34"/>
  <c r="J2111" i="34"/>
  <c r="J2114" i="34"/>
  <c r="J2115" i="34"/>
  <c r="J2118" i="34"/>
  <c r="J2119" i="34"/>
  <c r="J2122" i="34"/>
  <c r="J2123" i="34"/>
  <c r="J2126" i="34"/>
  <c r="J2127" i="34"/>
  <c r="J2130" i="34"/>
  <c r="J2131" i="34"/>
  <c r="J2134" i="34"/>
  <c r="J2135" i="34"/>
  <c r="J2138" i="34"/>
  <c r="J2139" i="34"/>
  <c r="J2142" i="34"/>
  <c r="J2143" i="34"/>
  <c r="J2146" i="34"/>
  <c r="J2147" i="34"/>
  <c r="J2150" i="34"/>
  <c r="J2151" i="34"/>
  <c r="J2154" i="34"/>
  <c r="J2155" i="34"/>
  <c r="J2158" i="34"/>
  <c r="J2159" i="34"/>
  <c r="J2162" i="34"/>
  <c r="J2163" i="34"/>
  <c r="J2166" i="34"/>
  <c r="J2167" i="34"/>
  <c r="J2170" i="34"/>
  <c r="J2171" i="34"/>
  <c r="J2174" i="34"/>
  <c r="J2175" i="34"/>
  <c r="J2178" i="34"/>
  <c r="J2179" i="34"/>
  <c r="J2182" i="34"/>
  <c r="J2183" i="34"/>
  <c r="J2186" i="34"/>
  <c r="J2187" i="34"/>
  <c r="J2190" i="34"/>
  <c r="J2191" i="34"/>
  <c r="J2194" i="34"/>
  <c r="J2195" i="34"/>
  <c r="J2198" i="34"/>
  <c r="J2199" i="34"/>
  <c r="J2202" i="34"/>
  <c r="J2203" i="34"/>
  <c r="J2206" i="34"/>
  <c r="J2207" i="34"/>
  <c r="J2210" i="34"/>
  <c r="J2211" i="34"/>
  <c r="J2214" i="34"/>
  <c r="J2215" i="34"/>
  <c r="J2218" i="34"/>
  <c r="J2219" i="34"/>
  <c r="J2222" i="34"/>
  <c r="J2223" i="34"/>
  <c r="J2226" i="34"/>
  <c r="J2227" i="34"/>
  <c r="J2230" i="34"/>
  <c r="J2231" i="34"/>
  <c r="J2234" i="34"/>
  <c r="J2235" i="34"/>
  <c r="J2238" i="34"/>
  <c r="J2239" i="34"/>
  <c r="J2242" i="34"/>
  <c r="J2243" i="34"/>
  <c r="J2246" i="34"/>
  <c r="J2247" i="34"/>
  <c r="J2250" i="34"/>
  <c r="J2251" i="34"/>
  <c r="J2254" i="34"/>
  <c r="J2255" i="34"/>
  <c r="J2258" i="34"/>
  <c r="J2259" i="34"/>
  <c r="J2262" i="34"/>
  <c r="J2263" i="34"/>
  <c r="J2266" i="34"/>
  <c r="J2267" i="34"/>
  <c r="J2270" i="34"/>
  <c r="J2271" i="34"/>
  <c r="J2274" i="34"/>
  <c r="J2275" i="34"/>
  <c r="J2278" i="34"/>
  <c r="J2279" i="34"/>
  <c r="J2282" i="34"/>
  <c r="J2283" i="34"/>
  <c r="J2286" i="34"/>
  <c r="J2287" i="34"/>
  <c r="J2290" i="34"/>
  <c r="J2291" i="34"/>
  <c r="J2294" i="34"/>
  <c r="J2295" i="34"/>
  <c r="J2298" i="34"/>
  <c r="J2299" i="34"/>
  <c r="J2302" i="34"/>
  <c r="J2303" i="34"/>
  <c r="J2306" i="34"/>
  <c r="J2307" i="34"/>
  <c r="J2310" i="34"/>
  <c r="J2311" i="34"/>
  <c r="J2314" i="34"/>
  <c r="J2315" i="34"/>
  <c r="J2318" i="34"/>
  <c r="J2319" i="34"/>
  <c r="J2322" i="34"/>
  <c r="J2323" i="34"/>
  <c r="J2326" i="34"/>
  <c r="J2327" i="34"/>
  <c r="J2330" i="34"/>
  <c r="J2331" i="34"/>
  <c r="J2334" i="34"/>
  <c r="J2335" i="34"/>
  <c r="J2338" i="34"/>
  <c r="J2339" i="34"/>
  <c r="J2342" i="34"/>
  <c r="J2343" i="34"/>
  <c r="J2346" i="34"/>
  <c r="J2347" i="34"/>
  <c r="J2350" i="34"/>
  <c r="J2351" i="34"/>
  <c r="J2354" i="34"/>
  <c r="J2355" i="34"/>
  <c r="J2358" i="34"/>
  <c r="J2359" i="34"/>
  <c r="J2362" i="34"/>
  <c r="J2363" i="34"/>
  <c r="J2366" i="34"/>
  <c r="J2367" i="34"/>
  <c r="J2370" i="34"/>
  <c r="J2371" i="34"/>
  <c r="J2374" i="34"/>
  <c r="J2375" i="34"/>
  <c r="J2378" i="34"/>
  <c r="J2379" i="34"/>
  <c r="J2382" i="34"/>
  <c r="J2383" i="34"/>
  <c r="J2386" i="34"/>
  <c r="J2387" i="34"/>
  <c r="J2390" i="34"/>
  <c r="J2391" i="34"/>
  <c r="J2394" i="34"/>
  <c r="J2395" i="34"/>
  <c r="J2398" i="34"/>
  <c r="J2399" i="34"/>
  <c r="J2402" i="34"/>
  <c r="J2403" i="34"/>
  <c r="J2406" i="34"/>
  <c r="J2407" i="34"/>
  <c r="J2410" i="34"/>
  <c r="J2411" i="34"/>
  <c r="J2414" i="34"/>
  <c r="J2415" i="34"/>
  <c r="J2418" i="34"/>
  <c r="J2419" i="34"/>
  <c r="J2422" i="34"/>
  <c r="J2423" i="34"/>
  <c r="J2426" i="34"/>
  <c r="J2427" i="34"/>
  <c r="J2430" i="34"/>
  <c r="J2431" i="34"/>
  <c r="J2434" i="34"/>
  <c r="J2435" i="34"/>
  <c r="J2438" i="34"/>
  <c r="J2439" i="34"/>
  <c r="J2442" i="34"/>
  <c r="J2443" i="34"/>
  <c r="J2446" i="34"/>
  <c r="J2447" i="34"/>
  <c r="J2450" i="34"/>
  <c r="J2451" i="34"/>
  <c r="J2454" i="34"/>
  <c r="J2455" i="34"/>
  <c r="J2458" i="34"/>
  <c r="J2459" i="34"/>
  <c r="J2462" i="34"/>
  <c r="J2463" i="34"/>
  <c r="J2466" i="34"/>
  <c r="J2467" i="34"/>
  <c r="J2470" i="34"/>
  <c r="J2471" i="34"/>
  <c r="J2474" i="34"/>
  <c r="J2475" i="34"/>
  <c r="J2478" i="34"/>
  <c r="J2479" i="34"/>
  <c r="J2482" i="34"/>
  <c r="J2483" i="34"/>
  <c r="J2486" i="34"/>
  <c r="J2487" i="34"/>
  <c r="J2490" i="34"/>
  <c r="J2491" i="34"/>
  <c r="J2494" i="34"/>
  <c r="J2495" i="34"/>
  <c r="J2498" i="34"/>
  <c r="J2499" i="34"/>
  <c r="J2502" i="34"/>
  <c r="J2503" i="34"/>
  <c r="J2506" i="34"/>
  <c r="J2507" i="34"/>
  <c r="J2510" i="34"/>
  <c r="J2511" i="34"/>
  <c r="J2514" i="34"/>
  <c r="J2515" i="34"/>
  <c r="J2518" i="34"/>
  <c r="J2519" i="34"/>
  <c r="J2522" i="34"/>
  <c r="J2523" i="34"/>
  <c r="J2526" i="34"/>
  <c r="J2527" i="34"/>
  <c r="J2530" i="34"/>
  <c r="J2531" i="34"/>
  <c r="J2534" i="34"/>
  <c r="J2535" i="34"/>
  <c r="J2538" i="34"/>
  <c r="J2539" i="34"/>
  <c r="J2542" i="34"/>
  <c r="J2543" i="34"/>
  <c r="J2546" i="34"/>
  <c r="J2547" i="34"/>
  <c r="J2550" i="34"/>
  <c r="J2551" i="34"/>
  <c r="J2554" i="34"/>
  <c r="J2555" i="34"/>
  <c r="J2558" i="34"/>
  <c r="J2559" i="34"/>
  <c r="J2562" i="34"/>
  <c r="J2563" i="34"/>
  <c r="J2566" i="34"/>
  <c r="J2567" i="34"/>
  <c r="J2570" i="34"/>
  <c r="J2571" i="34"/>
  <c r="J2574" i="34"/>
  <c r="J2575" i="34"/>
  <c r="J2578" i="34"/>
  <c r="J2579" i="34"/>
  <c r="J2582" i="34"/>
  <c r="J2583" i="34"/>
  <c r="J2586" i="34"/>
  <c r="J2587" i="34"/>
  <c r="J2590" i="34"/>
  <c r="J2591" i="34"/>
  <c r="J2594" i="34"/>
  <c r="J2595" i="34"/>
  <c r="J2598" i="34"/>
  <c r="J2599" i="34"/>
  <c r="J2602" i="34"/>
  <c r="J2603" i="34"/>
  <c r="J2606" i="34"/>
  <c r="J2607" i="34"/>
  <c r="J2610" i="34"/>
  <c r="J2611" i="34"/>
  <c r="J2614" i="34"/>
  <c r="J2615" i="34"/>
  <c r="J2618" i="34"/>
  <c r="J2619" i="34"/>
  <c r="J2622" i="34"/>
  <c r="J2623" i="34"/>
  <c r="J2626" i="34"/>
  <c r="J2627" i="34"/>
  <c r="J2630" i="34"/>
  <c r="J2631" i="34"/>
  <c r="J2634" i="34"/>
  <c r="J2635" i="34"/>
  <c r="J2638" i="34"/>
  <c r="J2639" i="34"/>
  <c r="J2642" i="34"/>
  <c r="J2643" i="34"/>
  <c r="J2646" i="34"/>
  <c r="J2647" i="34"/>
  <c r="J2650" i="34"/>
  <c r="J2651" i="34"/>
  <c r="J2654" i="34"/>
  <c r="J2655" i="34"/>
  <c r="J2658" i="34"/>
  <c r="J2659" i="34"/>
  <c r="J2662" i="34"/>
  <c r="J2663" i="34"/>
  <c r="J2666" i="34"/>
  <c r="J2667" i="34"/>
  <c r="J2670" i="34"/>
  <c r="J2671" i="34"/>
  <c r="J2674" i="34"/>
  <c r="J2675" i="34"/>
  <c r="J2678" i="34"/>
  <c r="J2679" i="34"/>
  <c r="J2682" i="34"/>
  <c r="J2683" i="34"/>
  <c r="J2686" i="34"/>
  <c r="J2687" i="34"/>
  <c r="J2690" i="34"/>
  <c r="J2691" i="34"/>
  <c r="J2694" i="34"/>
  <c r="J2695" i="34"/>
  <c r="J2698" i="34"/>
  <c r="J2699" i="34"/>
  <c r="J2702" i="34"/>
  <c r="J2703" i="34"/>
  <c r="J2706" i="34"/>
  <c r="J2707" i="34"/>
  <c r="J2710" i="34"/>
  <c r="J2711" i="34"/>
  <c r="J2714" i="34"/>
  <c r="J2715" i="34"/>
  <c r="J2718" i="34"/>
  <c r="J2719" i="34"/>
  <c r="J2722" i="34"/>
  <c r="J2723" i="34"/>
  <c r="J2726" i="34"/>
  <c r="J2727" i="34"/>
  <c r="J2730" i="34"/>
  <c r="J2731" i="34"/>
  <c r="J2734" i="34"/>
  <c r="J2735" i="34"/>
  <c r="J2738" i="34"/>
  <c r="J2739" i="34"/>
  <c r="J2742" i="34"/>
  <c r="J2743" i="34"/>
  <c r="J2746" i="34"/>
  <c r="J2747" i="34"/>
  <c r="J2750" i="34"/>
  <c r="J2751" i="34"/>
  <c r="J2754" i="34"/>
  <c r="J2755" i="34"/>
  <c r="J2758" i="34"/>
  <c r="J2759" i="34"/>
  <c r="J2762" i="34"/>
  <c r="J2763" i="34"/>
  <c r="J2766" i="34"/>
  <c r="J2767" i="34"/>
  <c r="J2770" i="34"/>
  <c r="J2771" i="34"/>
  <c r="J2774" i="34"/>
  <c r="J2775" i="34"/>
  <c r="J2778" i="34"/>
  <c r="J2779" i="34"/>
  <c r="J2782" i="34"/>
  <c r="J2783" i="34"/>
  <c r="J2786" i="34"/>
  <c r="J2787" i="34"/>
  <c r="J2790" i="34"/>
  <c r="J2791" i="34"/>
  <c r="J2794" i="34"/>
  <c r="J2795" i="34"/>
  <c r="J2798" i="34"/>
  <c r="J2799" i="34"/>
  <c r="J2802" i="34"/>
  <c r="J2803" i="34"/>
  <c r="J2806" i="34"/>
  <c r="J2807" i="34"/>
  <c r="J2810" i="34"/>
  <c r="J2811" i="34"/>
  <c r="J2814" i="34"/>
  <c r="J2815" i="34"/>
  <c r="J2818" i="34"/>
  <c r="J2819" i="34"/>
  <c r="J2822" i="34"/>
  <c r="J2823" i="34"/>
  <c r="J2826" i="34"/>
  <c r="J2827" i="34"/>
  <c r="J2830" i="34"/>
  <c r="J2831" i="34"/>
  <c r="J2834" i="34"/>
  <c r="J2835" i="34"/>
  <c r="J2838" i="34"/>
  <c r="J2839" i="34"/>
  <c r="J2842" i="34"/>
  <c r="J2843" i="34"/>
  <c r="J2846" i="34"/>
  <c r="J2847" i="34"/>
  <c r="J2850" i="34"/>
  <c r="J2851" i="34"/>
  <c r="J2854" i="34"/>
  <c r="J2855" i="34"/>
  <c r="J2858" i="34"/>
  <c r="J2859" i="34"/>
  <c r="J2862" i="34"/>
  <c r="J2863" i="34"/>
  <c r="J2866" i="34"/>
  <c r="J2867" i="34"/>
  <c r="J2870" i="34"/>
  <c r="J2871" i="34"/>
  <c r="J2874" i="34"/>
  <c r="J2875" i="34"/>
  <c r="J2878" i="34"/>
  <c r="J2879" i="34"/>
  <c r="J2882" i="34"/>
  <c r="J2883" i="34"/>
  <c r="J2886" i="34"/>
  <c r="J2887" i="34"/>
  <c r="J2890" i="34"/>
  <c r="J2891" i="34"/>
  <c r="J2894" i="34"/>
  <c r="J2895" i="34"/>
  <c r="J2898" i="34"/>
  <c r="J2899" i="34"/>
  <c r="J2902" i="34"/>
  <c r="J2903" i="34"/>
  <c r="J2906" i="34"/>
  <c r="J2907" i="34"/>
  <c r="J2910" i="34"/>
  <c r="J2911" i="34"/>
  <c r="J2914" i="34"/>
  <c r="J2915" i="34"/>
  <c r="J2918" i="34"/>
  <c r="J2919" i="34"/>
  <c r="J2922" i="34"/>
  <c r="J2923" i="34"/>
  <c r="J2926" i="34"/>
  <c r="J2927" i="34"/>
  <c r="J2930" i="34"/>
  <c r="J2931" i="34"/>
  <c r="J2934" i="34"/>
  <c r="J2935" i="34"/>
  <c r="J2938" i="34"/>
  <c r="J2939" i="34"/>
  <c r="J2942" i="34"/>
  <c r="J2943" i="34"/>
  <c r="J2946" i="34"/>
  <c r="J2947" i="34"/>
  <c r="J2950" i="34"/>
  <c r="J2951" i="34"/>
  <c r="J2954" i="34"/>
  <c r="J2955" i="34"/>
  <c r="J2958" i="34"/>
  <c r="J2959" i="34"/>
  <c r="J2962" i="34"/>
  <c r="J2963" i="34"/>
  <c r="J2966" i="34"/>
  <c r="J2967" i="34"/>
  <c r="J2970" i="34"/>
  <c r="J2971" i="34"/>
  <c r="J2974" i="34"/>
  <c r="J2975" i="34"/>
  <c r="J2978" i="34"/>
  <c r="J2979" i="34"/>
  <c r="J2982" i="34"/>
  <c r="J2983" i="34"/>
  <c r="J2986" i="34"/>
  <c r="J2987" i="34"/>
  <c r="J2990" i="34"/>
  <c r="J2991" i="34"/>
  <c r="J2994" i="34"/>
  <c r="J2995" i="34"/>
  <c r="J2998" i="34"/>
  <c r="J2999" i="34"/>
  <c r="J3002" i="34"/>
  <c r="J3003" i="34"/>
  <c r="J3006" i="34"/>
  <c r="J3007" i="34"/>
  <c r="J3010" i="34"/>
  <c r="J3011" i="34"/>
  <c r="J3014" i="34"/>
  <c r="J3015" i="34"/>
  <c r="J3018" i="34"/>
  <c r="J3019" i="34"/>
  <c r="J3022" i="34"/>
  <c r="J3023" i="34"/>
  <c r="J3026" i="34"/>
  <c r="J3027" i="34"/>
  <c r="J3030" i="34"/>
  <c r="J3031" i="34"/>
  <c r="J3034" i="34"/>
  <c r="J3035" i="34"/>
  <c r="J3038" i="34"/>
  <c r="J3039" i="34"/>
  <c r="J3042" i="34"/>
  <c r="J3043" i="34"/>
  <c r="J3046" i="34"/>
  <c r="J3047" i="34"/>
  <c r="J3050" i="34"/>
  <c r="J3051" i="34"/>
  <c r="J3054" i="34"/>
  <c r="J3055" i="34"/>
  <c r="J3058" i="34"/>
  <c r="J3059" i="34"/>
  <c r="J3062" i="34"/>
  <c r="J3063" i="34"/>
  <c r="J3066" i="34"/>
  <c r="J3067" i="34"/>
  <c r="J3070" i="34"/>
  <c r="J3071" i="34"/>
  <c r="J3074" i="34"/>
  <c r="J3075" i="34"/>
  <c r="J3078" i="34"/>
  <c r="J3079" i="34"/>
  <c r="J3082" i="34"/>
  <c r="J3083" i="34"/>
  <c r="J3086" i="34"/>
  <c r="J3087" i="34"/>
  <c r="J3090" i="34"/>
  <c r="J3091" i="34"/>
  <c r="J3094" i="34"/>
  <c r="J3095" i="34"/>
  <c r="J3098" i="34"/>
  <c r="J3099" i="34"/>
  <c r="J3102" i="34"/>
  <c r="J3103" i="34"/>
  <c r="J3106" i="34"/>
  <c r="J3107" i="34"/>
  <c r="J3110" i="34"/>
  <c r="J3111" i="34"/>
  <c r="J3114" i="34"/>
  <c r="J3115" i="34"/>
  <c r="J3118" i="34"/>
  <c r="J3119" i="34"/>
  <c r="J3120" i="34"/>
  <c r="J3122" i="34"/>
  <c r="J3123" i="34"/>
  <c r="J3126" i="34"/>
  <c r="J3127" i="34"/>
  <c r="J3130" i="34"/>
  <c r="J3131" i="34"/>
  <c r="J3134" i="34"/>
  <c r="J3135" i="34"/>
  <c r="J3138" i="34"/>
  <c r="J3139" i="34"/>
  <c r="J3142" i="34"/>
  <c r="J3143" i="34"/>
  <c r="J3146" i="34"/>
  <c r="J3147" i="34"/>
  <c r="J3150" i="34"/>
  <c r="J3151" i="34"/>
  <c r="J3154" i="34"/>
  <c r="J3155" i="34"/>
  <c r="J3158" i="34"/>
  <c r="J3159" i="34"/>
  <c r="J3162" i="34"/>
  <c r="J3163" i="34"/>
  <c r="J3166" i="34"/>
  <c r="J3167" i="34"/>
  <c r="J3170" i="34"/>
  <c r="J3171" i="34"/>
  <c r="J3174" i="34"/>
  <c r="J3175" i="34"/>
  <c r="J3178" i="34"/>
  <c r="J3179" i="34"/>
  <c r="J3182" i="34"/>
  <c r="J3183" i="34"/>
  <c r="J3186" i="34"/>
  <c r="J3187" i="34"/>
  <c r="J3190" i="34"/>
  <c r="J3191" i="34"/>
  <c r="J3194" i="34"/>
  <c r="J3195" i="34"/>
  <c r="J3198" i="34"/>
  <c r="J3199" i="34"/>
  <c r="J3202" i="34"/>
  <c r="J3203" i="34"/>
  <c r="J3206" i="34"/>
  <c r="J3207" i="34"/>
  <c r="J3210" i="34"/>
  <c r="J3211" i="34"/>
  <c r="J3214" i="34"/>
  <c r="J3215" i="34"/>
  <c r="J3218" i="34"/>
  <c r="J3219" i="34"/>
  <c r="J3222" i="34"/>
  <c r="J3223" i="34"/>
  <c r="J3226" i="34"/>
  <c r="J3227" i="34"/>
  <c r="J3230" i="34"/>
  <c r="J3231" i="34"/>
  <c r="J3234" i="34"/>
  <c r="J3235" i="34"/>
  <c r="J3238" i="34"/>
  <c r="J3239" i="34"/>
  <c r="J3242" i="34"/>
  <c r="J3243" i="34"/>
  <c r="J3246" i="34"/>
  <c r="J3247" i="34"/>
  <c r="J3250" i="34"/>
  <c r="J3251" i="34"/>
  <c r="J3254" i="34"/>
  <c r="J3255" i="34"/>
  <c r="J3258" i="34"/>
  <c r="J3259" i="34"/>
  <c r="J3262" i="34"/>
  <c r="J3263" i="34"/>
  <c r="J3266" i="34"/>
  <c r="J3267" i="34"/>
  <c r="J3270" i="34"/>
  <c r="J3271" i="34"/>
  <c r="J3274" i="34"/>
  <c r="J3275" i="34"/>
  <c r="J3278" i="34"/>
  <c r="J3279" i="34"/>
  <c r="J3282" i="34"/>
  <c r="J3283" i="34"/>
  <c r="J3284" i="34"/>
  <c r="J3286" i="34"/>
  <c r="J3287" i="34"/>
  <c r="J3290" i="34"/>
  <c r="J3291" i="34"/>
  <c r="J3294" i="34"/>
  <c r="J3295" i="34"/>
  <c r="J3298" i="34"/>
  <c r="J3299" i="34"/>
  <c r="J3302" i="34"/>
  <c r="J3303" i="34"/>
  <c r="J3306" i="34"/>
  <c r="J3307" i="34"/>
  <c r="J3310" i="34"/>
  <c r="J3311" i="34"/>
  <c r="J3314" i="34"/>
  <c r="J3315" i="34"/>
  <c r="J3318" i="34"/>
  <c r="J3319" i="34"/>
  <c r="J3322" i="34"/>
  <c r="J3323" i="34"/>
  <c r="J3326" i="34"/>
  <c r="J3327" i="34"/>
  <c r="J3330" i="34"/>
  <c r="J3331" i="34"/>
  <c r="J3334" i="34"/>
  <c r="J3335" i="34"/>
  <c r="J3338" i="34"/>
  <c r="J3339" i="34"/>
  <c r="J3342" i="34"/>
  <c r="J3343" i="34"/>
  <c r="J3346" i="34"/>
  <c r="J3347" i="34"/>
  <c r="J3350" i="34"/>
  <c r="J3351" i="34"/>
  <c r="J3354" i="34"/>
  <c r="J3355" i="34"/>
  <c r="J3358" i="34"/>
  <c r="J3359" i="34"/>
  <c r="J3362" i="34"/>
  <c r="J3363" i="34"/>
  <c r="J3366" i="34"/>
  <c r="J3367" i="34"/>
  <c r="J3370" i="34"/>
  <c r="J3371" i="34"/>
  <c r="J3374" i="34"/>
  <c r="J3375" i="34"/>
  <c r="J3378" i="34"/>
  <c r="J3379" i="34"/>
  <c r="J3382" i="34"/>
  <c r="J3383" i="34"/>
  <c r="J3386" i="34"/>
  <c r="J3387" i="34"/>
  <c r="J3390" i="34"/>
  <c r="J3391" i="34"/>
  <c r="J3394" i="34"/>
  <c r="J3395" i="34"/>
  <c r="J3398" i="34"/>
  <c r="J3399" i="34"/>
  <c r="J3402" i="34"/>
  <c r="J3403" i="34"/>
  <c r="J3406" i="34"/>
  <c r="J3407" i="34"/>
  <c r="J3410" i="34"/>
  <c r="J3411" i="34"/>
  <c r="J3414" i="34"/>
  <c r="J3415" i="34"/>
  <c r="J3418" i="34"/>
  <c r="J3419" i="34"/>
  <c r="J3422" i="34"/>
  <c r="J3423" i="34"/>
  <c r="J3426" i="34"/>
  <c r="J3427" i="34"/>
  <c r="J3430" i="34"/>
  <c r="J3431" i="34"/>
  <c r="J3434" i="34"/>
  <c r="J3435" i="34"/>
  <c r="J3438" i="34"/>
  <c r="J3439" i="34"/>
  <c r="J3442" i="34"/>
  <c r="J3443" i="34"/>
  <c r="J3446" i="34"/>
  <c r="J3447" i="34"/>
  <c r="J3450" i="34"/>
  <c r="J3451" i="34"/>
  <c r="J3454" i="34"/>
  <c r="J3455" i="34"/>
  <c r="J3458" i="34"/>
  <c r="J3459" i="34"/>
  <c r="J3462" i="34"/>
  <c r="J3463" i="34"/>
  <c r="J3466" i="34"/>
  <c r="J3467" i="34"/>
  <c r="J3470" i="34"/>
  <c r="J3471" i="34"/>
  <c r="J3474" i="34"/>
  <c r="J3475" i="34"/>
  <c r="J3478" i="34"/>
  <c r="J3479" i="34"/>
  <c r="J3482" i="34"/>
  <c r="J3483" i="34"/>
  <c r="J3486" i="34"/>
  <c r="J3487" i="34"/>
  <c r="J3490" i="34"/>
  <c r="J3491" i="34"/>
  <c r="J3494" i="34"/>
  <c r="J3495" i="34"/>
  <c r="J3498" i="34"/>
  <c r="J3499" i="34"/>
  <c r="J3502" i="34"/>
  <c r="J3503" i="34"/>
  <c r="J3506" i="34"/>
  <c r="J3507" i="34"/>
  <c r="J3510" i="34"/>
  <c r="J3511" i="34"/>
  <c r="J3514" i="34"/>
  <c r="J3515" i="34"/>
  <c r="J3518" i="34"/>
  <c r="J3519" i="34"/>
  <c r="J3522" i="34"/>
  <c r="J3523" i="34"/>
  <c r="J3526" i="34"/>
  <c r="J3527" i="34"/>
  <c r="J3530" i="34"/>
  <c r="J3531" i="34"/>
  <c r="J3534" i="34"/>
  <c r="J3535" i="34"/>
  <c r="J3538" i="34"/>
  <c r="J3539" i="34"/>
  <c r="J3542" i="34"/>
  <c r="J3543" i="34"/>
  <c r="J3546" i="34"/>
  <c r="J3547" i="34"/>
  <c r="J3550" i="34"/>
  <c r="J3551" i="34"/>
  <c r="J3554" i="34"/>
  <c r="J3555" i="34"/>
  <c r="J3558" i="34"/>
  <c r="J3559" i="34"/>
  <c r="J3562" i="34"/>
  <c r="J3563" i="34"/>
  <c r="J3566" i="34"/>
  <c r="J3567" i="34"/>
  <c r="J3570" i="34"/>
  <c r="J3571" i="34"/>
  <c r="J3574" i="34"/>
  <c r="J3575" i="34"/>
  <c r="J3578" i="34"/>
  <c r="J3579" i="34"/>
  <c r="J3582" i="34"/>
  <c r="J3583" i="34"/>
  <c r="J3586" i="34"/>
  <c r="J3587" i="34"/>
  <c r="J3590" i="34"/>
  <c r="J3591" i="34"/>
  <c r="J3594" i="34"/>
  <c r="J3595" i="34"/>
  <c r="J3598" i="34"/>
  <c r="J3599" i="34"/>
  <c r="J3602" i="34"/>
  <c r="J3603" i="34"/>
  <c r="J3606" i="34"/>
  <c r="J3607" i="34"/>
  <c r="J3610" i="34"/>
  <c r="J3611" i="34"/>
  <c r="J3614" i="34"/>
  <c r="J3615" i="34"/>
  <c r="J3618" i="34"/>
  <c r="J3619" i="34"/>
  <c r="J3622" i="34"/>
  <c r="J3623" i="34"/>
  <c r="J3626" i="34"/>
  <c r="J3627" i="34"/>
  <c r="J3630" i="34"/>
  <c r="J3631" i="34"/>
  <c r="J3634" i="34"/>
  <c r="J3635" i="34"/>
  <c r="J3638" i="34"/>
  <c r="J3639" i="34"/>
  <c r="J3642" i="34"/>
  <c r="J3643" i="34"/>
  <c r="J3646" i="34"/>
  <c r="J3647" i="34"/>
  <c r="J3650" i="34"/>
  <c r="J3651" i="34"/>
  <c r="J3654" i="34"/>
  <c r="J3655" i="34"/>
  <c r="J3658" i="34"/>
  <c r="J3659" i="34"/>
  <c r="J3662" i="34"/>
  <c r="J3663" i="34"/>
  <c r="J3666" i="34"/>
  <c r="J3667" i="34"/>
  <c r="J3670" i="34"/>
  <c r="J3671" i="34"/>
  <c r="J3674" i="34"/>
  <c r="J3675" i="34"/>
  <c r="J3678" i="34"/>
  <c r="J3679" i="34"/>
  <c r="J3682" i="34"/>
  <c r="J3683" i="34"/>
  <c r="J3686" i="34"/>
  <c r="J3687" i="34"/>
  <c r="J3690" i="34"/>
  <c r="J3691" i="34"/>
  <c r="J3694" i="34"/>
  <c r="J3695" i="34"/>
  <c r="J3698" i="34"/>
  <c r="J3699" i="34"/>
  <c r="J3702" i="34"/>
  <c r="J3703" i="34"/>
  <c r="J3706" i="34"/>
  <c r="J3707" i="34"/>
  <c r="J3710" i="34"/>
  <c r="J3711" i="34"/>
  <c r="J3714" i="34"/>
  <c r="J3715" i="34"/>
  <c r="J3718" i="34"/>
  <c r="J3719" i="34"/>
  <c r="J3722" i="34"/>
  <c r="J3723" i="34"/>
  <c r="J3726" i="34"/>
  <c r="J3727" i="34"/>
  <c r="J3730" i="34"/>
  <c r="J3731" i="34"/>
  <c r="J3734" i="34"/>
  <c r="J3735" i="34"/>
  <c r="J3738" i="34"/>
  <c r="J3739" i="34"/>
  <c r="J3742" i="34"/>
  <c r="J3743" i="34"/>
  <c r="J3746" i="34"/>
  <c r="J3747" i="34"/>
  <c r="J3750" i="34"/>
  <c r="J3751" i="34"/>
  <c r="J3754" i="34"/>
  <c r="J3755" i="34"/>
  <c r="J3758" i="34"/>
  <c r="J3759" i="34"/>
  <c r="J3762" i="34"/>
  <c r="J3763" i="34"/>
  <c r="J3766" i="34"/>
  <c r="J3767" i="34"/>
  <c r="J3770" i="34"/>
  <c r="J3771" i="34"/>
  <c r="J3774" i="34"/>
  <c r="J3775" i="34"/>
  <c r="J3778" i="34"/>
  <c r="J3779" i="34"/>
  <c r="J3782" i="34"/>
  <c r="J3783" i="34"/>
  <c r="J3786" i="34"/>
  <c r="J3787" i="34"/>
  <c r="J3790" i="34"/>
  <c r="J3791" i="34"/>
  <c r="J3794" i="34"/>
  <c r="J3795" i="34"/>
  <c r="J3798" i="34"/>
  <c r="J3799" i="34"/>
  <c r="J3802" i="34"/>
  <c r="J3803" i="34"/>
  <c r="J3806" i="34"/>
  <c r="J3807" i="34"/>
  <c r="J3810" i="34"/>
  <c r="J3811" i="34"/>
  <c r="J3814" i="34"/>
  <c r="J3815" i="34"/>
  <c r="J3818" i="34"/>
  <c r="J3819" i="34"/>
  <c r="J3822" i="34"/>
  <c r="J3823" i="34"/>
  <c r="J3826" i="34"/>
  <c r="J3827" i="34"/>
  <c r="J3830" i="34"/>
  <c r="J3831" i="34"/>
  <c r="J3834" i="34"/>
  <c r="J3835" i="34"/>
  <c r="J3838" i="34"/>
  <c r="J3839" i="34"/>
  <c r="J3842" i="34"/>
  <c r="J3843" i="34"/>
  <c r="J3846" i="34"/>
  <c r="J3847" i="34"/>
  <c r="J3850" i="34"/>
  <c r="J3851" i="34"/>
  <c r="J3854" i="34"/>
  <c r="J3855" i="34"/>
  <c r="J3858" i="34"/>
  <c r="J3859" i="34"/>
  <c r="J3862" i="34"/>
  <c r="J3863" i="34"/>
  <c r="J3866" i="34"/>
  <c r="J3867" i="34"/>
  <c r="J3870" i="34"/>
  <c r="J3871" i="34"/>
  <c r="J3874" i="34"/>
  <c r="J3875" i="34"/>
  <c r="J3878" i="34"/>
  <c r="J3879" i="34"/>
  <c r="J3882" i="34"/>
  <c r="J3883" i="34"/>
  <c r="J3886" i="34"/>
  <c r="J3887" i="34"/>
  <c r="J3890" i="34"/>
  <c r="J3891" i="34"/>
  <c r="J3894" i="34"/>
  <c r="J3895" i="34"/>
  <c r="J3898" i="34"/>
  <c r="J3899" i="34"/>
  <c r="J3902" i="34"/>
  <c r="J3903" i="34"/>
  <c r="J3906" i="34"/>
  <c r="J3907" i="34"/>
  <c r="J3910" i="34"/>
  <c r="J3911" i="34"/>
  <c r="J3914" i="34"/>
  <c r="J3915" i="34"/>
  <c r="J3918" i="34"/>
  <c r="J3919" i="34"/>
  <c r="J3922" i="34"/>
  <c r="J3923" i="34"/>
  <c r="J3926" i="34"/>
  <c r="J3927" i="34"/>
  <c r="J3930" i="34"/>
  <c r="J3931" i="34"/>
  <c r="J3934" i="34"/>
  <c r="J3935" i="34"/>
  <c r="J3938" i="34"/>
  <c r="J3939" i="34"/>
  <c r="J3942" i="34"/>
  <c r="J3943" i="34"/>
  <c r="J3946" i="34"/>
  <c r="J3947" i="34"/>
  <c r="J3950" i="34"/>
  <c r="J3951" i="34"/>
  <c r="J3954" i="34"/>
  <c r="J3955" i="34"/>
  <c r="J3958" i="34"/>
  <c r="J3959" i="34"/>
  <c r="J3962" i="34"/>
  <c r="J3963" i="34"/>
  <c r="J3966" i="34"/>
  <c r="J3967" i="34"/>
  <c r="J3970" i="34"/>
  <c r="J3971" i="34"/>
  <c r="J3974" i="34"/>
  <c r="J3975" i="34"/>
  <c r="J3978" i="34"/>
  <c r="J3979" i="34"/>
  <c r="J3982" i="34"/>
  <c r="J3983" i="34"/>
  <c r="J3986" i="34"/>
  <c r="J3987" i="34"/>
  <c r="J3990" i="34"/>
  <c r="J3991" i="34"/>
  <c r="J3994" i="34"/>
  <c r="J3995" i="34"/>
  <c r="J3998" i="34"/>
  <c r="J3999" i="34"/>
  <c r="J4002" i="34"/>
  <c r="J4003" i="34"/>
  <c r="J4006" i="34"/>
  <c r="J4007" i="34"/>
  <c r="J4010" i="34"/>
  <c r="J4011" i="34"/>
  <c r="J4014" i="34"/>
  <c r="J4015" i="34"/>
  <c r="J4018" i="34"/>
  <c r="J4019" i="34"/>
  <c r="J4022" i="34"/>
  <c r="J4023" i="34"/>
  <c r="J4026" i="34"/>
  <c r="J4027" i="34"/>
  <c r="J4030" i="34"/>
  <c r="J4031" i="34"/>
  <c r="J4034" i="34"/>
  <c r="J4035" i="34"/>
  <c r="J4038" i="34"/>
  <c r="J4039" i="34"/>
  <c r="J4042" i="34"/>
  <c r="J4043" i="34"/>
  <c r="J4046" i="34"/>
  <c r="J4047" i="34"/>
  <c r="J4050" i="34"/>
  <c r="J4051" i="34"/>
  <c r="J4054" i="34"/>
  <c r="J4055" i="34"/>
  <c r="J4058" i="34"/>
  <c r="J4059" i="34"/>
  <c r="J4062" i="34"/>
  <c r="J4063" i="34"/>
  <c r="J4066" i="34"/>
  <c r="J4067" i="34"/>
  <c r="J4070" i="34"/>
  <c r="J4071" i="34"/>
  <c r="J4074" i="34"/>
  <c r="J4075" i="34"/>
  <c r="J4078" i="34"/>
  <c r="J4079" i="34"/>
  <c r="J4082" i="34"/>
  <c r="J4083" i="34"/>
  <c r="J4086" i="34"/>
  <c r="J4087" i="34"/>
  <c r="J4090" i="34"/>
  <c r="J4091" i="34"/>
  <c r="J4094" i="34"/>
  <c r="J4095" i="34"/>
  <c r="J4098" i="34"/>
  <c r="J4099" i="34"/>
  <c r="J4102" i="34"/>
  <c r="J4103" i="34"/>
  <c r="J4106" i="34"/>
  <c r="J4107" i="34"/>
  <c r="J4110" i="34"/>
  <c r="J4111" i="34"/>
  <c r="J4114" i="34"/>
  <c r="J4115" i="34"/>
  <c r="J4116" i="34"/>
  <c r="J4118" i="34"/>
  <c r="J4119" i="34"/>
  <c r="J4122" i="34"/>
  <c r="J4123" i="34"/>
  <c r="J4126" i="34"/>
  <c r="J4127" i="34"/>
  <c r="J4130" i="34"/>
  <c r="J4131" i="34"/>
  <c r="J4134" i="34"/>
  <c r="J4135" i="34"/>
  <c r="J4138" i="34"/>
  <c r="J4139" i="34"/>
  <c r="J4142" i="34"/>
  <c r="J4143" i="34"/>
  <c r="J4146" i="34"/>
  <c r="J4147" i="34"/>
  <c r="J4150" i="34"/>
  <c r="J4151" i="34"/>
  <c r="J4154" i="34"/>
  <c r="J4155" i="34"/>
  <c r="J4158" i="34"/>
  <c r="J4159" i="34"/>
  <c r="J4162" i="34"/>
  <c r="J4163" i="34"/>
  <c r="J4166" i="34"/>
  <c r="J4167" i="34"/>
  <c r="J4170" i="34"/>
  <c r="J4171" i="34"/>
  <c r="J4174" i="34"/>
  <c r="J4175" i="34"/>
  <c r="J4178" i="34"/>
  <c r="J4179" i="34"/>
  <c r="J4182" i="34"/>
  <c r="J4183" i="34"/>
  <c r="J4186" i="34"/>
  <c r="J4187" i="34"/>
  <c r="J4190" i="34"/>
  <c r="J4191" i="34"/>
  <c r="J4194" i="34"/>
  <c r="J4195" i="34"/>
  <c r="J4198" i="34"/>
  <c r="J4199" i="34"/>
  <c r="J4202" i="34"/>
  <c r="J4203" i="34"/>
  <c r="J4206" i="34"/>
  <c r="J4207" i="34"/>
  <c r="J4210" i="34"/>
  <c r="J4211" i="34"/>
  <c r="J4214" i="34"/>
  <c r="J4215" i="34"/>
  <c r="J4218" i="34"/>
  <c r="J4219" i="34"/>
  <c r="J4222" i="34"/>
  <c r="J4223" i="34"/>
  <c r="J4226" i="34"/>
  <c r="J4227" i="34"/>
  <c r="J4230" i="34"/>
  <c r="J4231" i="34"/>
  <c r="J4234" i="34"/>
  <c r="J4235" i="34"/>
  <c r="J4238" i="34"/>
  <c r="J4239" i="34"/>
  <c r="J4242" i="34"/>
  <c r="J4243" i="34"/>
  <c r="J4246" i="34"/>
  <c r="J4247" i="34"/>
  <c r="J4250" i="34"/>
  <c r="J4251" i="34"/>
  <c r="J4254" i="34"/>
  <c r="J4255" i="34"/>
  <c r="J4258" i="34"/>
  <c r="J4259" i="34"/>
  <c r="J4262" i="34"/>
  <c r="J4263" i="34"/>
  <c r="J4266" i="34"/>
  <c r="J4267" i="34"/>
  <c r="J4270" i="34"/>
  <c r="J4271" i="34"/>
  <c r="J4274" i="34"/>
  <c r="J4275" i="34"/>
  <c r="J4278" i="34"/>
  <c r="J4279" i="34"/>
  <c r="J4282" i="34"/>
  <c r="J4283" i="34"/>
  <c r="J4286" i="34"/>
  <c r="J4287" i="34"/>
  <c r="J4290" i="34"/>
  <c r="J4291" i="34"/>
  <c r="J4294" i="34"/>
  <c r="J4295" i="34"/>
  <c r="J4298" i="34"/>
  <c r="J4299" i="34"/>
  <c r="J4302" i="34"/>
  <c r="J4303" i="34"/>
  <c r="J4306" i="34"/>
  <c r="J4307" i="34"/>
  <c r="J4310" i="34"/>
  <c r="J4311" i="34"/>
  <c r="J4314" i="34"/>
  <c r="J4315" i="34"/>
  <c r="J4318" i="34"/>
  <c r="J4319" i="34"/>
  <c r="J4322" i="34"/>
  <c r="J4323" i="34"/>
  <c r="J4326" i="34"/>
  <c r="J4327" i="34"/>
  <c r="J4330" i="34"/>
  <c r="J4331" i="34"/>
  <c r="J4334" i="34"/>
  <c r="J4335" i="34"/>
  <c r="J4338" i="34"/>
  <c r="J4339" i="34"/>
  <c r="J4342" i="34"/>
  <c r="J4343" i="34"/>
  <c r="J4346" i="34"/>
  <c r="J4347" i="34"/>
  <c r="J4350" i="34"/>
  <c r="J4351" i="34"/>
  <c r="J4354" i="34"/>
  <c r="J4355" i="34"/>
  <c r="J4358" i="34"/>
  <c r="J4359" i="34"/>
  <c r="J4362" i="34"/>
  <c r="J4363" i="34"/>
  <c r="J4366" i="34"/>
  <c r="J4367" i="34"/>
  <c r="J4368" i="34"/>
  <c r="J4370" i="34"/>
  <c r="J4371" i="34"/>
  <c r="J4374" i="34"/>
  <c r="J4375" i="34"/>
  <c r="J4378" i="34"/>
  <c r="J4379" i="34"/>
  <c r="J4382" i="34"/>
  <c r="J4383" i="34"/>
  <c r="J4386" i="34"/>
  <c r="J4387" i="34"/>
  <c r="J4390" i="34"/>
  <c r="J4391" i="34"/>
  <c r="J4394" i="34"/>
  <c r="J4395" i="34"/>
  <c r="J4398" i="34"/>
  <c r="J4399" i="34"/>
  <c r="J4402" i="34"/>
  <c r="J4403" i="34"/>
  <c r="J4406" i="34"/>
  <c r="J4407" i="34"/>
  <c r="J4410" i="34"/>
  <c r="J4411" i="34"/>
  <c r="J4414" i="34"/>
  <c r="J4415" i="34"/>
  <c r="J4418" i="34"/>
  <c r="J4419" i="34"/>
  <c r="J4422" i="34"/>
  <c r="J4423" i="34"/>
  <c r="J4426" i="34"/>
  <c r="J4427" i="34"/>
  <c r="J4430" i="34"/>
  <c r="J4431" i="34"/>
  <c r="J4434" i="34"/>
  <c r="J4435" i="34"/>
  <c r="J4438" i="34"/>
  <c r="J4439" i="34"/>
  <c r="J4442" i="34"/>
  <c r="J4443" i="34"/>
  <c r="J4446" i="34"/>
  <c r="J4447" i="34"/>
  <c r="J4450" i="34"/>
  <c r="J4451" i="34"/>
  <c r="J4454" i="34"/>
  <c r="J4455" i="34"/>
  <c r="J4458" i="34"/>
  <c r="J4459" i="34"/>
  <c r="J4462" i="34"/>
  <c r="J4463" i="34"/>
  <c r="J4466" i="34"/>
  <c r="J4467" i="34"/>
  <c r="J4470" i="34"/>
  <c r="J4471" i="34"/>
  <c r="J4474" i="34"/>
  <c r="J4475" i="34"/>
  <c r="J4478" i="34"/>
  <c r="J4479" i="34"/>
  <c r="J4482" i="34"/>
  <c r="J4483" i="34"/>
  <c r="J4486" i="34"/>
  <c r="J4487" i="34"/>
  <c r="J4490" i="34"/>
  <c r="J4491" i="34"/>
  <c r="J4494" i="34"/>
  <c r="J4495" i="34"/>
  <c r="J4498" i="34"/>
  <c r="J4499" i="34"/>
  <c r="J4502" i="34"/>
  <c r="J4503" i="34"/>
  <c r="J4506" i="34"/>
  <c r="J4507" i="34"/>
  <c r="J4510" i="34"/>
  <c r="J4511" i="34"/>
  <c r="J4514" i="34"/>
  <c r="J4515" i="34"/>
  <c r="J4518" i="34"/>
  <c r="J4519" i="34"/>
  <c r="J4522" i="34"/>
  <c r="J4523" i="34"/>
  <c r="J4526" i="34"/>
  <c r="J4527" i="34"/>
  <c r="J4530" i="34"/>
  <c r="J4531" i="34"/>
  <c r="J4534" i="34"/>
  <c r="J4535" i="34"/>
  <c r="J4538" i="34"/>
  <c r="J4539" i="34"/>
  <c r="J4542" i="34"/>
  <c r="J4543" i="34"/>
  <c r="J4546" i="34"/>
  <c r="J4547" i="34"/>
  <c r="J4550" i="34"/>
  <c r="J4551" i="34"/>
  <c r="J4554" i="34"/>
  <c r="J4555" i="34"/>
  <c r="J4558" i="34"/>
  <c r="J4559" i="34"/>
  <c r="J4562" i="34"/>
  <c r="J4563" i="34"/>
  <c r="J4566" i="34"/>
  <c r="J4567" i="34"/>
  <c r="J4570" i="34"/>
  <c r="J4571" i="34"/>
  <c r="J4574" i="34"/>
  <c r="J4575" i="34"/>
  <c r="J4578" i="34"/>
  <c r="J4579" i="34"/>
  <c r="J4582" i="34"/>
  <c r="J4583" i="34"/>
  <c r="J4586" i="34"/>
  <c r="J4587" i="34"/>
  <c r="J4590" i="34"/>
  <c r="J4591" i="34"/>
  <c r="J4594" i="34"/>
  <c r="J4595" i="34"/>
  <c r="J4598" i="34"/>
  <c r="J4599" i="34"/>
  <c r="J4602" i="34"/>
  <c r="J4603" i="34"/>
  <c r="J4606" i="34"/>
  <c r="J4607" i="34"/>
  <c r="J4610" i="34"/>
  <c r="J4611" i="34"/>
  <c r="J4614" i="34"/>
  <c r="J4615" i="34"/>
  <c r="J4618" i="34"/>
  <c r="J4619" i="34"/>
  <c r="J4622" i="34"/>
  <c r="J4623" i="34"/>
  <c r="J4626" i="34"/>
  <c r="J4627" i="34"/>
  <c r="J4630" i="34"/>
  <c r="J4631" i="34"/>
  <c r="J4634" i="34"/>
  <c r="J4635" i="34"/>
  <c r="J4638" i="34"/>
  <c r="J4639" i="34"/>
  <c r="J4642" i="34"/>
  <c r="J4643" i="34"/>
  <c r="J4646" i="34"/>
  <c r="J4647" i="34"/>
  <c r="J4650" i="34"/>
  <c r="J4651" i="34"/>
  <c r="J4654" i="34"/>
  <c r="J4655" i="34"/>
  <c r="J4658" i="34"/>
  <c r="J4659" i="34"/>
  <c r="J4662" i="34"/>
  <c r="J4663" i="34"/>
  <c r="J4666" i="34"/>
  <c r="J4667" i="34"/>
  <c r="J4670" i="34"/>
  <c r="J4671" i="34"/>
  <c r="J4674" i="34"/>
  <c r="J4675" i="34"/>
  <c r="J4678" i="34"/>
  <c r="J4679" i="34"/>
  <c r="J4682" i="34"/>
  <c r="J4683" i="34"/>
  <c r="J4686" i="34"/>
  <c r="J4687" i="34"/>
  <c r="J4690" i="34"/>
  <c r="J4691" i="34"/>
  <c r="J4694" i="34"/>
  <c r="J4695" i="34"/>
  <c r="J4698" i="34"/>
  <c r="J4699" i="34"/>
  <c r="J4702" i="34"/>
  <c r="J4703" i="34"/>
  <c r="J4706" i="34"/>
  <c r="J4707" i="34"/>
  <c r="J4710" i="34"/>
  <c r="J4711" i="34"/>
  <c r="J4714" i="34"/>
  <c r="J4715" i="34"/>
  <c r="J4718" i="34"/>
  <c r="J4719" i="34"/>
  <c r="J4722" i="34"/>
  <c r="J4723" i="34"/>
  <c r="J4726" i="34"/>
  <c r="J4727" i="34"/>
  <c r="J4730" i="34"/>
  <c r="J4731" i="34"/>
  <c r="J4734" i="34"/>
  <c r="J4735" i="34"/>
  <c r="J4738" i="34"/>
  <c r="J4739" i="34"/>
  <c r="J4742" i="34"/>
  <c r="J4743" i="34"/>
  <c r="J4746" i="34"/>
  <c r="J4747" i="34"/>
  <c r="J4750" i="34"/>
  <c r="J4751" i="34"/>
  <c r="J4754" i="34"/>
  <c r="J4755" i="34"/>
  <c r="J4758" i="34"/>
  <c r="J4759" i="34"/>
  <c r="J4762" i="34"/>
  <c r="J4763" i="34"/>
  <c r="J4766" i="34"/>
  <c r="J4767" i="34"/>
  <c r="J4770" i="34"/>
  <c r="J4771" i="34"/>
  <c r="J4774" i="34"/>
  <c r="J4775" i="34"/>
  <c r="J4778" i="34"/>
  <c r="J4779" i="34"/>
  <c r="J4782" i="34"/>
  <c r="J4783" i="34"/>
  <c r="J4786" i="34"/>
  <c r="J4787" i="34"/>
  <c r="J4790" i="34"/>
  <c r="J4791" i="34"/>
  <c r="J4792" i="34"/>
  <c r="J4794" i="34"/>
  <c r="J4795" i="34"/>
  <c r="J4798" i="34"/>
  <c r="J4799" i="34"/>
  <c r="J4802" i="34"/>
  <c r="J4803" i="34"/>
  <c r="J4806" i="34"/>
  <c r="J4807" i="34"/>
  <c r="J4810" i="34"/>
  <c r="J4811" i="34"/>
  <c r="J4814" i="34"/>
  <c r="J4815" i="34"/>
  <c r="J4818" i="34"/>
  <c r="J4819" i="34"/>
  <c r="J4822" i="34"/>
  <c r="J4823" i="34"/>
  <c r="J4826" i="34"/>
  <c r="J4827" i="34"/>
  <c r="J4830" i="34"/>
  <c r="J4831" i="34"/>
  <c r="J4834" i="34"/>
  <c r="J4835" i="34"/>
  <c r="J4838" i="34"/>
  <c r="J4839" i="34"/>
  <c r="J4842" i="34"/>
  <c r="J4843" i="34"/>
  <c r="J4846" i="34"/>
  <c r="J4847" i="34"/>
  <c r="J4850" i="34"/>
  <c r="J4851" i="34"/>
  <c r="J4854" i="34"/>
  <c r="J4855" i="34"/>
  <c r="J4858" i="34"/>
  <c r="J4859" i="34"/>
  <c r="J4862" i="34"/>
  <c r="J4863" i="34"/>
  <c r="J4866" i="34"/>
  <c r="J4867" i="34"/>
  <c r="J4868" i="34"/>
  <c r="J4870" i="34"/>
  <c r="J4871" i="34"/>
  <c r="J4874" i="34"/>
  <c r="J4875" i="34"/>
  <c r="J4878" i="34"/>
  <c r="J4879" i="34"/>
  <c r="J4882" i="34"/>
  <c r="J4883" i="34"/>
  <c r="J4886" i="34"/>
  <c r="J4887" i="34"/>
  <c r="J4890" i="34"/>
  <c r="J4891" i="34"/>
  <c r="J4894" i="34"/>
  <c r="J4895" i="34"/>
  <c r="J4898" i="34"/>
  <c r="J4899" i="34"/>
  <c r="J4902" i="34"/>
  <c r="J4903" i="34"/>
  <c r="J4906" i="34"/>
  <c r="J4907" i="34"/>
  <c r="J4910" i="34"/>
  <c r="J4911" i="34"/>
  <c r="J4914" i="34"/>
  <c r="J4915" i="34"/>
  <c r="J4918" i="34"/>
  <c r="J4919" i="34"/>
  <c r="J4922" i="34"/>
  <c r="J4923" i="34"/>
  <c r="J4926" i="34"/>
  <c r="J4927" i="34"/>
  <c r="J4930" i="34"/>
  <c r="J4931" i="34"/>
  <c r="J4934" i="34"/>
  <c r="J4935" i="34"/>
  <c r="J4938" i="34"/>
  <c r="J4939" i="34"/>
  <c r="J4942" i="34"/>
  <c r="J4943" i="34"/>
  <c r="J4946" i="34"/>
  <c r="J4947" i="34"/>
  <c r="J4950" i="34"/>
  <c r="J4951" i="34"/>
  <c r="J4954" i="34"/>
  <c r="J4955" i="34"/>
  <c r="J4958" i="34"/>
  <c r="J4959" i="34"/>
  <c r="J4962" i="34"/>
  <c r="J4963" i="34"/>
  <c r="J4966" i="34"/>
  <c r="J4967" i="34"/>
  <c r="J4970" i="34"/>
  <c r="J4971" i="34"/>
  <c r="J4974" i="34"/>
  <c r="J4975" i="34"/>
  <c r="J4978" i="34"/>
  <c r="J4979" i="34"/>
  <c r="J4982" i="34"/>
  <c r="J4983" i="34"/>
  <c r="J4986" i="34"/>
  <c r="J4987" i="34"/>
  <c r="J4990" i="34"/>
  <c r="J4991" i="34"/>
  <c r="J4994" i="34"/>
  <c r="J4995" i="34"/>
  <c r="J4998" i="34"/>
  <c r="J4999" i="34"/>
  <c r="J5002" i="34"/>
  <c r="J5003" i="34"/>
  <c r="J5006" i="34"/>
  <c r="J5007" i="34"/>
  <c r="J5010" i="34"/>
  <c r="J5011" i="34"/>
  <c r="J5014" i="34"/>
  <c r="J5015" i="34"/>
  <c r="J5018" i="34"/>
  <c r="J5019" i="34"/>
  <c r="J5022" i="34"/>
  <c r="J5023" i="34"/>
  <c r="J5026" i="34"/>
  <c r="J5027" i="34"/>
  <c r="J5030" i="34"/>
  <c r="J5031" i="34"/>
  <c r="J5034" i="34"/>
  <c r="J5035" i="34"/>
  <c r="J5038" i="34"/>
  <c r="J5039" i="34"/>
  <c r="J5040" i="34"/>
  <c r="J5042" i="34"/>
  <c r="J5043" i="34"/>
  <c r="J5046" i="34"/>
  <c r="J5047" i="34"/>
  <c r="J5050" i="34"/>
  <c r="J5051" i="34"/>
  <c r="J5054" i="34"/>
  <c r="J5055" i="34"/>
  <c r="J5058" i="34"/>
  <c r="J5059" i="34"/>
  <c r="J5062" i="34"/>
  <c r="J5063" i="34"/>
  <c r="J5066" i="34"/>
  <c r="J5067" i="34"/>
  <c r="J5070" i="34"/>
  <c r="J5071" i="34"/>
  <c r="J5074" i="34"/>
  <c r="J5075" i="34"/>
  <c r="J5078" i="34"/>
  <c r="J5079" i="34"/>
  <c r="J5082" i="34"/>
  <c r="J5083" i="34"/>
  <c r="J5086" i="34"/>
  <c r="J5087" i="34"/>
  <c r="J5090" i="34"/>
  <c r="J5091" i="34"/>
  <c r="J5092" i="34"/>
  <c r="J5094" i="34"/>
  <c r="J5095" i="34"/>
  <c r="J5098" i="34"/>
  <c r="J5099" i="34"/>
  <c r="J5102" i="34"/>
  <c r="J5103" i="34"/>
  <c r="J5106" i="34"/>
  <c r="J5107" i="34"/>
  <c r="J5110" i="34"/>
  <c r="J5111" i="34"/>
  <c r="J5114" i="34"/>
  <c r="J5115" i="34"/>
  <c r="J5118" i="34"/>
  <c r="J5119" i="34"/>
  <c r="J5122" i="34"/>
  <c r="J5123" i="34"/>
  <c r="J5126" i="34"/>
  <c r="J5127" i="34"/>
  <c r="J5130" i="34"/>
  <c r="J5131" i="34"/>
  <c r="J5134" i="34"/>
  <c r="J5135" i="34"/>
  <c r="J5138" i="34"/>
  <c r="J5139" i="34"/>
  <c r="J5142" i="34"/>
  <c r="J5143" i="34"/>
  <c r="J5146" i="34"/>
  <c r="J5147" i="34"/>
  <c r="J5150" i="34"/>
  <c r="J5151" i="34"/>
  <c r="J5154" i="34"/>
  <c r="J5155" i="34"/>
  <c r="J5158" i="34"/>
  <c r="J5159" i="34"/>
  <c r="J5162" i="34"/>
  <c r="J5163" i="34"/>
  <c r="J5166" i="34"/>
  <c r="J5167" i="34"/>
  <c r="J5170" i="34"/>
  <c r="J5171" i="34"/>
  <c r="J5174" i="34"/>
  <c r="J5175" i="34"/>
  <c r="J5178" i="34"/>
  <c r="J5179" i="34"/>
  <c r="J5182" i="34"/>
  <c r="J5183" i="34"/>
  <c r="J5186" i="34"/>
  <c r="J5187" i="34"/>
  <c r="J5190" i="34"/>
  <c r="J5191" i="34"/>
  <c r="J5194" i="34"/>
  <c r="J5195" i="34"/>
  <c r="J5198" i="34"/>
  <c r="J5199" i="34"/>
  <c r="J5202" i="34"/>
  <c r="J5203" i="34"/>
  <c r="J5206" i="34"/>
  <c r="J5207" i="34"/>
  <c r="J5210" i="34"/>
  <c r="J5211" i="34"/>
  <c r="J5214" i="34"/>
  <c r="J5215" i="34"/>
  <c r="J5218" i="34"/>
  <c r="J5219" i="34"/>
  <c r="J5222" i="34"/>
  <c r="J5223" i="34"/>
  <c r="J5226" i="34"/>
  <c r="J5227" i="34"/>
  <c r="J5230" i="34"/>
  <c r="J5231" i="34"/>
  <c r="J5234" i="34"/>
  <c r="J5235" i="34"/>
  <c r="J5238" i="34"/>
  <c r="J5239" i="34"/>
  <c r="J5242" i="34"/>
  <c r="J5243" i="34"/>
  <c r="J5246" i="34"/>
  <c r="J5247" i="34"/>
  <c r="J5250" i="34"/>
  <c r="J5251" i="34"/>
  <c r="J5254" i="34"/>
  <c r="J5255" i="34"/>
  <c r="J5258" i="34"/>
  <c r="J5259" i="34"/>
  <c r="J5262" i="34"/>
  <c r="J5263" i="34"/>
  <c r="J5266" i="34"/>
  <c r="J5267" i="34"/>
  <c r="J5270" i="34"/>
  <c r="J5271" i="34"/>
  <c r="J5274" i="34"/>
  <c r="J5275" i="34"/>
  <c r="J5278" i="34"/>
  <c r="J5279" i="34"/>
  <c r="J5282" i="34"/>
  <c r="J5283" i="34"/>
  <c r="J5286" i="34"/>
  <c r="J5287" i="34"/>
  <c r="J5290" i="34"/>
  <c r="J5291" i="34"/>
  <c r="J5294" i="34"/>
  <c r="J5295" i="34"/>
  <c r="J5298" i="34"/>
  <c r="J5299" i="34"/>
  <c r="J5302" i="34"/>
  <c r="J5303" i="34"/>
  <c r="J5306" i="34"/>
  <c r="J5307" i="34"/>
  <c r="J5310" i="34"/>
  <c r="J5311" i="34"/>
  <c r="J5314" i="34"/>
  <c r="J5315" i="34"/>
  <c r="J5318" i="34"/>
  <c r="J5319" i="34"/>
  <c r="J5322" i="34"/>
  <c r="J5323" i="34"/>
  <c r="J5326" i="34"/>
  <c r="J5327" i="34"/>
  <c r="J5330" i="34"/>
  <c r="J5331" i="34"/>
  <c r="J5334" i="34"/>
  <c r="J5335" i="34"/>
  <c r="J5338" i="34"/>
  <c r="J5339" i="34"/>
  <c r="J5342" i="34"/>
  <c r="J5343" i="34"/>
  <c r="J5346" i="34"/>
  <c r="J5347" i="34"/>
  <c r="J5350" i="34"/>
  <c r="J5351" i="34"/>
  <c r="J5354" i="34"/>
  <c r="J5355" i="34"/>
  <c r="J5358" i="34"/>
  <c r="J5359" i="34"/>
  <c r="J5362" i="34"/>
  <c r="J5363" i="34"/>
  <c r="J5366" i="34"/>
  <c r="J5367" i="34"/>
  <c r="J5370" i="34"/>
  <c r="J5371" i="34"/>
  <c r="J5374" i="34"/>
  <c r="J5375" i="34"/>
  <c r="J5378" i="34"/>
  <c r="J5379" i="34"/>
  <c r="J5382" i="34"/>
  <c r="J5383" i="34"/>
  <c r="J5386" i="34"/>
  <c r="J5387" i="34"/>
  <c r="J5390" i="34"/>
  <c r="J5391" i="34"/>
  <c r="J5394" i="34"/>
  <c r="J5395" i="34"/>
  <c r="J5398" i="34"/>
  <c r="J5399" i="34"/>
  <c r="J5402" i="34"/>
  <c r="J5403" i="34"/>
  <c r="J5406" i="34"/>
  <c r="J5407" i="34"/>
  <c r="J5410" i="34"/>
  <c r="J5411" i="34"/>
  <c r="J5412" i="34"/>
  <c r="J5414" i="34"/>
  <c r="J5415" i="34"/>
  <c r="J5418" i="34"/>
  <c r="J5419" i="34"/>
  <c r="J5422" i="34"/>
  <c r="J5423" i="34"/>
  <c r="J5426" i="34"/>
  <c r="J5427" i="34"/>
  <c r="J5430" i="34"/>
  <c r="J5431" i="34"/>
  <c r="J5434" i="34"/>
  <c r="J5435" i="34"/>
  <c r="J5438" i="34"/>
  <c r="J5439" i="34"/>
  <c r="J5442" i="34"/>
  <c r="J5443" i="34"/>
  <c r="J5446" i="34"/>
  <c r="J5447" i="34"/>
  <c r="J5450" i="34"/>
  <c r="J5451" i="34"/>
  <c r="J5454" i="34"/>
  <c r="J5455" i="34"/>
  <c r="J5458" i="34"/>
  <c r="J5459" i="34"/>
  <c r="J5462" i="34"/>
  <c r="J5463" i="34"/>
  <c r="J5466" i="34"/>
  <c r="J5467" i="34"/>
  <c r="J5470" i="34"/>
  <c r="J5471" i="34"/>
  <c r="J5474" i="34"/>
  <c r="J5475" i="34"/>
  <c r="J5478" i="34"/>
  <c r="J5479" i="34"/>
  <c r="J5482" i="34"/>
  <c r="J5483" i="34"/>
  <c r="J5486" i="34"/>
  <c r="J5487" i="34"/>
  <c r="J5490" i="34"/>
  <c r="J5491" i="34"/>
  <c r="J5494" i="34"/>
  <c r="J5495" i="34"/>
  <c r="J5498" i="34"/>
  <c r="J5499" i="34"/>
  <c r="J5502" i="34"/>
  <c r="J5503" i="34"/>
  <c r="J5506" i="34"/>
  <c r="J5507" i="34"/>
  <c r="J5510" i="34"/>
  <c r="J5511" i="34"/>
  <c r="J5514" i="34"/>
  <c r="J5515" i="34"/>
  <c r="J5518" i="34"/>
  <c r="J5519" i="34"/>
  <c r="J5522" i="34"/>
  <c r="J5523" i="34"/>
  <c r="J5526" i="34"/>
  <c r="J5527" i="34"/>
  <c r="J5530" i="34"/>
  <c r="J5531" i="34"/>
  <c r="J5534" i="34"/>
  <c r="J5535" i="34"/>
  <c r="J5538" i="34"/>
  <c r="J5539" i="34"/>
  <c r="J5542" i="34"/>
  <c r="J5543" i="34"/>
  <c r="J5546" i="34"/>
  <c r="J5547" i="34"/>
  <c r="J5550" i="34"/>
  <c r="J5551" i="34"/>
  <c r="J5552" i="34"/>
  <c r="J5554" i="34"/>
  <c r="J5555" i="34"/>
  <c r="J5558" i="34"/>
  <c r="J5559" i="34"/>
  <c r="J5562" i="34"/>
  <c r="J5563" i="34"/>
  <c r="J5566" i="34"/>
  <c r="J5567" i="34"/>
  <c r="J5570" i="34"/>
  <c r="J5571" i="34"/>
  <c r="J5574" i="34"/>
  <c r="J5575" i="34"/>
  <c r="J5578" i="34"/>
  <c r="J5579" i="34"/>
  <c r="J5582" i="34"/>
  <c r="J5583" i="34"/>
  <c r="J5586" i="34"/>
  <c r="J5587" i="34"/>
  <c r="J5590" i="34"/>
  <c r="J5591" i="34"/>
  <c r="J5594" i="34"/>
  <c r="J5595" i="34"/>
  <c r="J5598" i="34"/>
  <c r="J5599" i="34"/>
  <c r="J5602" i="34"/>
  <c r="J5603" i="34"/>
  <c r="J5604" i="34"/>
  <c r="J5606" i="34"/>
  <c r="J5607" i="34"/>
  <c r="J5610" i="34"/>
  <c r="J5611" i="34"/>
  <c r="J5614" i="34"/>
  <c r="J5615" i="34"/>
  <c r="J5618" i="34"/>
  <c r="J5619" i="34"/>
  <c r="J5622" i="34"/>
  <c r="J5623" i="34"/>
  <c r="J5626" i="34"/>
  <c r="J5627" i="34"/>
  <c r="J5630" i="34"/>
  <c r="J5631" i="34"/>
  <c r="J5634" i="34"/>
  <c r="J5635" i="34"/>
  <c r="J5638" i="34"/>
  <c r="J5639" i="34"/>
  <c r="J5642" i="34"/>
  <c r="J5643" i="34"/>
  <c r="J5646" i="34"/>
  <c r="J5647" i="34"/>
  <c r="J5650" i="34"/>
  <c r="J5651" i="34"/>
  <c r="J5654" i="34"/>
  <c r="J5655" i="34"/>
  <c r="J5658" i="34"/>
  <c r="J5659" i="34"/>
  <c r="J5662" i="34"/>
  <c r="J5663" i="34"/>
  <c r="J5666" i="34"/>
  <c r="J5667" i="34"/>
  <c r="J5670" i="34"/>
  <c r="J5671" i="34"/>
  <c r="J5674" i="34"/>
  <c r="J5675" i="34"/>
  <c r="J5678" i="34"/>
  <c r="J5679" i="34"/>
  <c r="J5682" i="34"/>
  <c r="J5683" i="34"/>
  <c r="J5686" i="34"/>
  <c r="J5687" i="34"/>
  <c r="J5690" i="34"/>
  <c r="J5691" i="34"/>
  <c r="J5694" i="34"/>
  <c r="J5695" i="34"/>
  <c r="J5698" i="34"/>
  <c r="J5699" i="34"/>
  <c r="J5702" i="34"/>
  <c r="J5703" i="34"/>
  <c r="J5706" i="34"/>
  <c r="J5707" i="34"/>
  <c r="J5710" i="34"/>
  <c r="J5711" i="34"/>
  <c r="J5714" i="34"/>
  <c r="J5715" i="34"/>
  <c r="J5718" i="34"/>
  <c r="J5719" i="34"/>
  <c r="J5722" i="34"/>
  <c r="J5723" i="34"/>
  <c r="J5726" i="34"/>
  <c r="J5727" i="34"/>
  <c r="J5730" i="34"/>
  <c r="J5731" i="34"/>
  <c r="J5734" i="34"/>
  <c r="J5735" i="34"/>
  <c r="J5738" i="34"/>
  <c r="J5739" i="34"/>
  <c r="J5742" i="34"/>
  <c r="J5743" i="34"/>
  <c r="J5746" i="34"/>
  <c r="J5747" i="34"/>
  <c r="J5750" i="34"/>
  <c r="J5751" i="34"/>
  <c r="J5754" i="34"/>
  <c r="J5755" i="34"/>
  <c r="J5758" i="34"/>
  <c r="J5759" i="34"/>
  <c r="J5762" i="34"/>
  <c r="J5763" i="34"/>
  <c r="J5766" i="34"/>
  <c r="J5767" i="34"/>
  <c r="J5770" i="34"/>
  <c r="J5771" i="34"/>
  <c r="J5774" i="34"/>
  <c r="J5775" i="34"/>
  <c r="J5778" i="34"/>
  <c r="J5779" i="34"/>
  <c r="J5782" i="34"/>
  <c r="J5783" i="34"/>
  <c r="J5786" i="34"/>
  <c r="J5787" i="34"/>
  <c r="J5790" i="34"/>
  <c r="J5791" i="34"/>
  <c r="J5794" i="34"/>
  <c r="J5795" i="34"/>
  <c r="J5798" i="34"/>
  <c r="J5799" i="34"/>
  <c r="J5802" i="34"/>
  <c r="J5803" i="34"/>
  <c r="J5806" i="34"/>
  <c r="J5807" i="34"/>
  <c r="J5810" i="34"/>
  <c r="J5811" i="34"/>
  <c r="J5814" i="34"/>
  <c r="J5815" i="34"/>
  <c r="J5818" i="34"/>
  <c r="J5819" i="34"/>
  <c r="J5822" i="34"/>
  <c r="J5823" i="34"/>
  <c r="J5826" i="34"/>
  <c r="J5827" i="34"/>
  <c r="J5830" i="34"/>
  <c r="J5831" i="34"/>
  <c r="J5834" i="34"/>
  <c r="J5835" i="34"/>
  <c r="J5838" i="34"/>
  <c r="J5839" i="34"/>
  <c r="J5842" i="34"/>
  <c r="J5843" i="34"/>
  <c r="J5846" i="34"/>
  <c r="J5847" i="34"/>
  <c r="J5850" i="34"/>
  <c r="J5851" i="34"/>
  <c r="J5854" i="34"/>
  <c r="J5855" i="34"/>
  <c r="J5858" i="34"/>
  <c r="J5859" i="34"/>
  <c r="J5862" i="34"/>
  <c r="J5863" i="34"/>
  <c r="J5866" i="34"/>
  <c r="J5867" i="34"/>
  <c r="J5870" i="34"/>
  <c r="J5871" i="34"/>
  <c r="J5874" i="34"/>
  <c r="J5875" i="34"/>
  <c r="J5878" i="34"/>
  <c r="J5879" i="34"/>
  <c r="J5882" i="34"/>
  <c r="J5883" i="34"/>
  <c r="J5886" i="34"/>
  <c r="J5887" i="34"/>
  <c r="J5890" i="34"/>
  <c r="J5891" i="34"/>
  <c r="J5894" i="34"/>
  <c r="J5895" i="34"/>
  <c r="J5898" i="34"/>
  <c r="J5899" i="34"/>
  <c r="J5902" i="34"/>
  <c r="J5903" i="34"/>
  <c r="J5906" i="34"/>
  <c r="J5907" i="34"/>
  <c r="J5910" i="34"/>
  <c r="J5911" i="34"/>
  <c r="J5914" i="34"/>
  <c r="J5915" i="34"/>
  <c r="J5918" i="34"/>
  <c r="J5919" i="34"/>
  <c r="J5922" i="34"/>
  <c r="J5923" i="34"/>
  <c r="J5924" i="34"/>
  <c r="J5926" i="34"/>
  <c r="J5927" i="34"/>
  <c r="J5930" i="34"/>
  <c r="J5931" i="34"/>
  <c r="J5934" i="34"/>
  <c r="J5935" i="34"/>
  <c r="J5938" i="34"/>
  <c r="J5939" i="34"/>
  <c r="J5942" i="34"/>
  <c r="J5943" i="34"/>
  <c r="J5946" i="34"/>
  <c r="J5947" i="34"/>
  <c r="J5950" i="34"/>
  <c r="J5951" i="34"/>
  <c r="J5954" i="34"/>
  <c r="J5955" i="34"/>
  <c r="J5958" i="34"/>
  <c r="J5959" i="34"/>
  <c r="J5962" i="34"/>
  <c r="J5963" i="34"/>
  <c r="J5966" i="34"/>
  <c r="J5967" i="34"/>
  <c r="J5970" i="34"/>
  <c r="J5971" i="34"/>
  <c r="J5974" i="34"/>
  <c r="J5975" i="34"/>
  <c r="J5978" i="34"/>
  <c r="J5979" i="34"/>
  <c r="J5982" i="34"/>
  <c r="J5983" i="34"/>
  <c r="J5986" i="34"/>
  <c r="J5987" i="34"/>
  <c r="J5990" i="34"/>
  <c r="J5991" i="34"/>
  <c r="J5994" i="34"/>
  <c r="J5995" i="34"/>
  <c r="J5998" i="34"/>
  <c r="J5999" i="34"/>
  <c r="J6002" i="34"/>
  <c r="J6003" i="34"/>
  <c r="J6006" i="34"/>
  <c r="J6007" i="34"/>
  <c r="J6010" i="34"/>
  <c r="J6011" i="34"/>
  <c r="J6014" i="34"/>
  <c r="J6015" i="34"/>
  <c r="J6018" i="34"/>
  <c r="J6019" i="34"/>
  <c r="J6022" i="34"/>
  <c r="J6023" i="34"/>
  <c r="J6026" i="34"/>
  <c r="J6027" i="34"/>
  <c r="J6030" i="34"/>
  <c r="J6031" i="34"/>
  <c r="J6034" i="34"/>
  <c r="J6035" i="34"/>
  <c r="J6038" i="34"/>
  <c r="J6039" i="34"/>
  <c r="J6042" i="34"/>
  <c r="J6043" i="34"/>
  <c r="J6046" i="34"/>
  <c r="J6047" i="34"/>
  <c r="J6050" i="34"/>
  <c r="J6051" i="34"/>
  <c r="J6054" i="34"/>
  <c r="J6055" i="34"/>
  <c r="J6058" i="34"/>
  <c r="J6059" i="34"/>
  <c r="J6062" i="34"/>
  <c r="J6063" i="34"/>
  <c r="J6064" i="34"/>
  <c r="J6066" i="34"/>
  <c r="J6067" i="34"/>
  <c r="J6070" i="34"/>
  <c r="J6071" i="34"/>
  <c r="J6074" i="34"/>
  <c r="J6075" i="34"/>
  <c r="J6078" i="34"/>
  <c r="J6079" i="34"/>
  <c r="J6082" i="34"/>
  <c r="J6083" i="34"/>
  <c r="J6086" i="34"/>
  <c r="J6087" i="34"/>
  <c r="J6090" i="34"/>
  <c r="J6091" i="34"/>
  <c r="J6094" i="34"/>
  <c r="J6095" i="34"/>
  <c r="J6098" i="34"/>
  <c r="J6099" i="34"/>
  <c r="J6102" i="34"/>
  <c r="J6103" i="34"/>
  <c r="J6106" i="34"/>
  <c r="J6107" i="34"/>
  <c r="J6110" i="34"/>
  <c r="J6111" i="34"/>
  <c r="J6114" i="34"/>
  <c r="J6115" i="34"/>
  <c r="J6116" i="34"/>
  <c r="J6118" i="34"/>
  <c r="J6119" i="34"/>
  <c r="J6122" i="34"/>
  <c r="J6123" i="34"/>
  <c r="J6126" i="34"/>
  <c r="J6127" i="34"/>
  <c r="J6130" i="34"/>
  <c r="J6131" i="34"/>
  <c r="J6134" i="34"/>
  <c r="J6135" i="34"/>
  <c r="J6138" i="34"/>
  <c r="J6139" i="34"/>
  <c r="J6142" i="34"/>
  <c r="J6143" i="34"/>
  <c r="J6146" i="34"/>
  <c r="J6147" i="34"/>
  <c r="J6150" i="34"/>
  <c r="J6151" i="34"/>
  <c r="J6154" i="34"/>
  <c r="J6155" i="34"/>
  <c r="J6158" i="34"/>
  <c r="J6159" i="34"/>
  <c r="J6162" i="34"/>
  <c r="J6163" i="34"/>
  <c r="J6166" i="34"/>
  <c r="J6167" i="34"/>
  <c r="J6170" i="34"/>
  <c r="J6171" i="34"/>
  <c r="J6174" i="34"/>
  <c r="J6175" i="34"/>
  <c r="J6178" i="34"/>
  <c r="J6179" i="34"/>
  <c r="J6182" i="34"/>
  <c r="J6183" i="34"/>
  <c r="J6186" i="34"/>
  <c r="J6187" i="34"/>
  <c r="J6190" i="34"/>
  <c r="J6191" i="34"/>
  <c r="J6194" i="34"/>
  <c r="J6195" i="34"/>
  <c r="J6198" i="34"/>
  <c r="J6199" i="34"/>
  <c r="J6202" i="34"/>
  <c r="J6203" i="34"/>
  <c r="J6206" i="34"/>
  <c r="J6207" i="34"/>
  <c r="J6210" i="34"/>
  <c r="J6211" i="34"/>
  <c r="J6214" i="34"/>
  <c r="J6215" i="34"/>
  <c r="J6218" i="34"/>
  <c r="J6219" i="34"/>
  <c r="J6222" i="34"/>
  <c r="J6223" i="34"/>
  <c r="J6226" i="34"/>
  <c r="J6227" i="34"/>
  <c r="J6230" i="34"/>
  <c r="J6231" i="34"/>
  <c r="J6234" i="34"/>
  <c r="J6235" i="34"/>
  <c r="J6238" i="34"/>
  <c r="J6239" i="34"/>
  <c r="J6242" i="34"/>
  <c r="J6243" i="34"/>
  <c r="J6246" i="34"/>
  <c r="J6247" i="34"/>
  <c r="J6250" i="34"/>
  <c r="J6251" i="34"/>
  <c r="J6254" i="34"/>
  <c r="J6255" i="34"/>
  <c r="J6258" i="34"/>
  <c r="J6259" i="34"/>
  <c r="J6262" i="34"/>
  <c r="J6263" i="34"/>
  <c r="J6266" i="34"/>
  <c r="J6267" i="34"/>
  <c r="J6270" i="34"/>
  <c r="J6271" i="34"/>
  <c r="J6274" i="34"/>
  <c r="J6275" i="34"/>
  <c r="J6278" i="34"/>
  <c r="J6279" i="34"/>
  <c r="J6282" i="34"/>
  <c r="J6283" i="34"/>
  <c r="J6286" i="34"/>
  <c r="J6287" i="34"/>
  <c r="J6290" i="34"/>
  <c r="J6291" i="34"/>
  <c r="J6294" i="34"/>
  <c r="J6295" i="34"/>
  <c r="J6298" i="34"/>
  <c r="J6299" i="34"/>
  <c r="J6302" i="34"/>
  <c r="J6303" i="34"/>
  <c r="J6306" i="34"/>
  <c r="J6307" i="34"/>
  <c r="J6310" i="34"/>
  <c r="J6311" i="34"/>
  <c r="J6314" i="34"/>
  <c r="J6315" i="34"/>
  <c r="J6318" i="34"/>
  <c r="J6319" i="34"/>
  <c r="J6322" i="34"/>
  <c r="J6323" i="34"/>
  <c r="J6326" i="34"/>
  <c r="J6327" i="34"/>
  <c r="J6330" i="34"/>
  <c r="J6331" i="34"/>
  <c r="J6334" i="34"/>
  <c r="J6335" i="34"/>
  <c r="J6338" i="34"/>
  <c r="J6339" i="34"/>
  <c r="J6342" i="34"/>
  <c r="J6343" i="34"/>
  <c r="J6346" i="34"/>
  <c r="J6347" i="34"/>
  <c r="J6350" i="34"/>
  <c r="J6351" i="34"/>
  <c r="J6354" i="34"/>
  <c r="J6355" i="34"/>
  <c r="J6358" i="34"/>
  <c r="J6359" i="34"/>
  <c r="J6362" i="34"/>
  <c r="J6363" i="34"/>
  <c r="J6366" i="34"/>
  <c r="J6367" i="34"/>
  <c r="J6370" i="34"/>
  <c r="J6371" i="34"/>
  <c r="J6374" i="34"/>
  <c r="J6375" i="34"/>
  <c r="J6378" i="34"/>
  <c r="J6379" i="34"/>
  <c r="J6382" i="34"/>
  <c r="J6383" i="34"/>
  <c r="J6386" i="34"/>
  <c r="J6387" i="34"/>
  <c r="J6390" i="34"/>
  <c r="J6391" i="34"/>
  <c r="J6394" i="34"/>
  <c r="J6395" i="34"/>
  <c r="J6398" i="34"/>
  <c r="J6399" i="34"/>
  <c r="J6402" i="34"/>
  <c r="J6403" i="34"/>
  <c r="J6406" i="34"/>
  <c r="J6407" i="34"/>
  <c r="J6410" i="34"/>
  <c r="J6411" i="34"/>
  <c r="J6414" i="34"/>
  <c r="J6415" i="34"/>
  <c r="J6418" i="34"/>
  <c r="J6419" i="34"/>
  <c r="J6422" i="34"/>
  <c r="J6423" i="34"/>
  <c r="J6426" i="34"/>
  <c r="J6427" i="34"/>
  <c r="J6430" i="34"/>
  <c r="J6431" i="34"/>
  <c r="J6434" i="34"/>
  <c r="J6435" i="34"/>
  <c r="J6436" i="34"/>
  <c r="J6438" i="34"/>
  <c r="J6439" i="34"/>
  <c r="J6442" i="34"/>
  <c r="J6443" i="34"/>
  <c r="J6446" i="34"/>
  <c r="J6447" i="34"/>
  <c r="J6450" i="34"/>
  <c r="J6451" i="34"/>
  <c r="J6454" i="34"/>
  <c r="J6455" i="34"/>
  <c r="J6458" i="34"/>
  <c r="J6459" i="34"/>
  <c r="J6462" i="34"/>
  <c r="J6463" i="34"/>
  <c r="J6466" i="34"/>
  <c r="J6467" i="34"/>
  <c r="J6470" i="34"/>
  <c r="J6471" i="34"/>
  <c r="J6474" i="34"/>
  <c r="J6475" i="34"/>
  <c r="J6478" i="34"/>
  <c r="J6479" i="34"/>
  <c r="J6482" i="34"/>
  <c r="J6483" i="34"/>
  <c r="J6486" i="34"/>
  <c r="J6487" i="34"/>
  <c r="J6490" i="34"/>
  <c r="J6491" i="34"/>
  <c r="J6494" i="34"/>
  <c r="J6495" i="34"/>
  <c r="J6498" i="34"/>
  <c r="J6499" i="34"/>
  <c r="J6502" i="34"/>
  <c r="J6503" i="34"/>
  <c r="J6506" i="34"/>
  <c r="J6507" i="34"/>
  <c r="J6510" i="34"/>
  <c r="J6511" i="34"/>
  <c r="J6514" i="34"/>
  <c r="J6515" i="34"/>
  <c r="J6518" i="34"/>
  <c r="J6519" i="34"/>
  <c r="J6522" i="34"/>
  <c r="J6523" i="34"/>
  <c r="J6526" i="34"/>
  <c r="J6527" i="34"/>
  <c r="J6530" i="34"/>
  <c r="J6531" i="34"/>
  <c r="J6534" i="34"/>
  <c r="J6535" i="34"/>
  <c r="J6538" i="34"/>
  <c r="J6539" i="34"/>
  <c r="J6542" i="34"/>
  <c r="J6543" i="34"/>
  <c r="J6546" i="34"/>
  <c r="J6547" i="34"/>
  <c r="J6550" i="34"/>
  <c r="J6551" i="34"/>
  <c r="J6554" i="34"/>
  <c r="J6555" i="34"/>
  <c r="J6558" i="34"/>
  <c r="J6559" i="34"/>
  <c r="J6562" i="34"/>
  <c r="J6563" i="34"/>
  <c r="J6566" i="34"/>
  <c r="J6567" i="34"/>
  <c r="J6570" i="34"/>
  <c r="J6571" i="34"/>
  <c r="J6574" i="34"/>
  <c r="J6575" i="34"/>
  <c r="J6576" i="34"/>
  <c r="J6578" i="34"/>
  <c r="J6579" i="34"/>
  <c r="J6582" i="34"/>
  <c r="J6583" i="34"/>
  <c r="J6586" i="34"/>
  <c r="J6587" i="34"/>
  <c r="J6590" i="34"/>
  <c r="J6591" i="34"/>
  <c r="J6594" i="34"/>
  <c r="J6595" i="34"/>
  <c r="J6598" i="34"/>
  <c r="J6599" i="34"/>
  <c r="J6602" i="34"/>
  <c r="J6603" i="34"/>
  <c r="J6606" i="34"/>
  <c r="J6607" i="34"/>
  <c r="J6610" i="34"/>
  <c r="J6611" i="34"/>
  <c r="J6614" i="34"/>
  <c r="J6615" i="34"/>
  <c r="J6618" i="34"/>
  <c r="J6619" i="34"/>
  <c r="J6622" i="34"/>
  <c r="J6623" i="34"/>
  <c r="J6626" i="34"/>
  <c r="J6627" i="34"/>
  <c r="J6628" i="34"/>
  <c r="J6630" i="34"/>
  <c r="J6631" i="34"/>
  <c r="J6634" i="34"/>
  <c r="J6635" i="34"/>
  <c r="J6638" i="34"/>
  <c r="J6639" i="34"/>
  <c r="J6642" i="34"/>
  <c r="J6643" i="34"/>
  <c r="J6646" i="34"/>
  <c r="J6647" i="34"/>
  <c r="J6650" i="34"/>
  <c r="J6651" i="34"/>
  <c r="J6654" i="34"/>
  <c r="J6655" i="34"/>
  <c r="J6658" i="34"/>
  <c r="J6659" i="34"/>
  <c r="J6662" i="34"/>
  <c r="J6663" i="34"/>
  <c r="J6666" i="34"/>
  <c r="J6667" i="34"/>
  <c r="J6670" i="34"/>
  <c r="J6671" i="34"/>
  <c r="J6674" i="34"/>
  <c r="J6675" i="34"/>
  <c r="J6678" i="34"/>
  <c r="J6679" i="34"/>
  <c r="J6682" i="34"/>
  <c r="J6683" i="34"/>
  <c r="J6686" i="34"/>
  <c r="J6687" i="34"/>
  <c r="J6690" i="34"/>
  <c r="J6691" i="34"/>
  <c r="J6694" i="34"/>
  <c r="J6695" i="34"/>
  <c r="J6698" i="34"/>
  <c r="J6699" i="34"/>
  <c r="J6702" i="34"/>
  <c r="J6703" i="34"/>
  <c r="J6706" i="34"/>
  <c r="J6707" i="34"/>
  <c r="J6710" i="34"/>
  <c r="J6711" i="34"/>
  <c r="J6714" i="34"/>
  <c r="J6715" i="34"/>
  <c r="J6718" i="34"/>
  <c r="J6719" i="34"/>
  <c r="J6722" i="34"/>
  <c r="J6723" i="34"/>
  <c r="J6726" i="34"/>
  <c r="J6727" i="34"/>
  <c r="J6730" i="34"/>
  <c r="J6731" i="34"/>
  <c r="J6734" i="34"/>
  <c r="J6735" i="34"/>
  <c r="J6738" i="34"/>
  <c r="J6739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221" i="34"/>
  <c r="I1222" i="34"/>
  <c r="I1223" i="34"/>
  <c r="I1224" i="34"/>
  <c r="I1225" i="34"/>
  <c r="I1226" i="34"/>
  <c r="I1227" i="34"/>
  <c r="I1228" i="34"/>
  <c r="I1229" i="34"/>
  <c r="I1230" i="34"/>
  <c r="I1231" i="34"/>
  <c r="I1232" i="34"/>
  <c r="I1233" i="34"/>
  <c r="I1234" i="34"/>
  <c r="I1235" i="34"/>
  <c r="I1236" i="34"/>
  <c r="I1237" i="34"/>
  <c r="I1238" i="34"/>
  <c r="I1239" i="34"/>
  <c r="I1240" i="34"/>
  <c r="I1241" i="34"/>
  <c r="I1242" i="34"/>
  <c r="I1243" i="34"/>
  <c r="I1244" i="34"/>
  <c r="I1245" i="34"/>
  <c r="I1246" i="34"/>
  <c r="I1247" i="34"/>
  <c r="I1248" i="34"/>
  <c r="I1249" i="34"/>
  <c r="I1250" i="34"/>
  <c r="I1251" i="34"/>
  <c r="I1252" i="34"/>
  <c r="I1253" i="34"/>
  <c r="I1254" i="34"/>
  <c r="I1255" i="34"/>
  <c r="I1256" i="34"/>
  <c r="I1257" i="34"/>
  <c r="I1258" i="34"/>
  <c r="I1259" i="34"/>
  <c r="I1260" i="34"/>
  <c r="I1261" i="34"/>
  <c r="I1262" i="34"/>
  <c r="I1263" i="34"/>
  <c r="I1264" i="34"/>
  <c r="I1265" i="34"/>
  <c r="I1266" i="34"/>
  <c r="I1267" i="34"/>
  <c r="I1268" i="34"/>
  <c r="I1269" i="34"/>
  <c r="I1270" i="34"/>
  <c r="I1271" i="34"/>
  <c r="I1272" i="34"/>
  <c r="I1273" i="34"/>
  <c r="I1274" i="34"/>
  <c r="I1275" i="34"/>
  <c r="I1276" i="34"/>
  <c r="I1277" i="34"/>
  <c r="I1278" i="34"/>
  <c r="I1279" i="34"/>
  <c r="I1280" i="34"/>
  <c r="I1281" i="34"/>
  <c r="I1282" i="34"/>
  <c r="I1283" i="34"/>
  <c r="I1284" i="34"/>
  <c r="I1285" i="34"/>
  <c r="I1286" i="34"/>
  <c r="I1287" i="34"/>
  <c r="I1288" i="34"/>
  <c r="I1289" i="34"/>
  <c r="I1290" i="34"/>
  <c r="I1291" i="34"/>
  <c r="I1292" i="34"/>
  <c r="I1293" i="34"/>
  <c r="I1294" i="34"/>
  <c r="I1295" i="34"/>
  <c r="I1296" i="34"/>
  <c r="I1297" i="34"/>
  <c r="I1298" i="34"/>
  <c r="I1299" i="34"/>
  <c r="I1300" i="34"/>
  <c r="I1301" i="34"/>
  <c r="I1302" i="34"/>
  <c r="I1303" i="34"/>
  <c r="I1304" i="34"/>
  <c r="I1305" i="34"/>
  <c r="I1306" i="34"/>
  <c r="I1307" i="34"/>
  <c r="I1308" i="34"/>
  <c r="I1309" i="34"/>
  <c r="I1310" i="34"/>
  <c r="I1311" i="34"/>
  <c r="I1312" i="34"/>
  <c r="I1313" i="34"/>
  <c r="I1314" i="34"/>
  <c r="I1315" i="34"/>
  <c r="I1316" i="34"/>
  <c r="I1317" i="34"/>
  <c r="I1318" i="34"/>
  <c r="I1319" i="34"/>
  <c r="I1320" i="34"/>
  <c r="I1321" i="34"/>
  <c r="I1322" i="34"/>
  <c r="I1323" i="34"/>
  <c r="I1324" i="34"/>
  <c r="I1325" i="34"/>
  <c r="I1326" i="34"/>
  <c r="I1327" i="34"/>
  <c r="I1328" i="34"/>
  <c r="I1329" i="34"/>
  <c r="I1330" i="34"/>
  <c r="I1331" i="34"/>
  <c r="I1332" i="34"/>
  <c r="I1333" i="34"/>
  <c r="I1334" i="34"/>
  <c r="I1335" i="34"/>
  <c r="I1336" i="34"/>
  <c r="I1337" i="34"/>
  <c r="I1338" i="34"/>
  <c r="I1339" i="34"/>
  <c r="I1340" i="34"/>
  <c r="I1341" i="34"/>
  <c r="I1342" i="34"/>
  <c r="I1343" i="34"/>
  <c r="I1344" i="34"/>
  <c r="I1345" i="34"/>
  <c r="I1346" i="34"/>
  <c r="I1347" i="34"/>
  <c r="I1348" i="34"/>
  <c r="I1349" i="34"/>
  <c r="I1350" i="34"/>
  <c r="I1351" i="34"/>
  <c r="I1352" i="34"/>
  <c r="I1353" i="34"/>
  <c r="I1354" i="34"/>
  <c r="I1355" i="34"/>
  <c r="I1356" i="34"/>
  <c r="I1357" i="34"/>
  <c r="I1358" i="34"/>
  <c r="I1359" i="34"/>
  <c r="I1360" i="34"/>
  <c r="I1361" i="34"/>
  <c r="I1362" i="34"/>
  <c r="I1363" i="34"/>
  <c r="I1364" i="34"/>
  <c r="I1365" i="34"/>
  <c r="I1366" i="34"/>
  <c r="I1367" i="34"/>
  <c r="I1368" i="34"/>
  <c r="I1369" i="34"/>
  <c r="I1370" i="34"/>
  <c r="I1371" i="34"/>
  <c r="I1372" i="34"/>
  <c r="I1373" i="34"/>
  <c r="I1374" i="34"/>
  <c r="I1375" i="34"/>
  <c r="I1376" i="34"/>
  <c r="I1377" i="34"/>
  <c r="I1378" i="34"/>
  <c r="I1379" i="34"/>
  <c r="I1380" i="34"/>
  <c r="I1381" i="34"/>
  <c r="I1382" i="34"/>
  <c r="I1383" i="34"/>
  <c r="I1384" i="34"/>
  <c r="I1385" i="34"/>
  <c r="I1386" i="34"/>
  <c r="I1387" i="34"/>
  <c r="I1388" i="34"/>
  <c r="I1389" i="34"/>
  <c r="I1390" i="34"/>
  <c r="I1391" i="34"/>
  <c r="I1392" i="34"/>
  <c r="I1393" i="34"/>
  <c r="I1394" i="34"/>
  <c r="I1395" i="34"/>
  <c r="I1396" i="34"/>
  <c r="I1397" i="34"/>
  <c r="I1398" i="34"/>
  <c r="I1399" i="34"/>
  <c r="I1400" i="34"/>
  <c r="I1401" i="34"/>
  <c r="I1402" i="34"/>
  <c r="I1403" i="34"/>
  <c r="I1404" i="34"/>
  <c r="I1405" i="34"/>
  <c r="I1406" i="34"/>
  <c r="I1407" i="34"/>
  <c r="I1408" i="34"/>
  <c r="I1409" i="34"/>
  <c r="I1410" i="34"/>
  <c r="I1411" i="34"/>
  <c r="I1412" i="34"/>
  <c r="I1413" i="34"/>
  <c r="I1414" i="34"/>
  <c r="I1415" i="34"/>
  <c r="I1416" i="34"/>
  <c r="I1417" i="34"/>
  <c r="I1418" i="34"/>
  <c r="I1419" i="34"/>
  <c r="I1420" i="34"/>
  <c r="I1421" i="34"/>
  <c r="I1422" i="34"/>
  <c r="I1423" i="34"/>
  <c r="I1424" i="34"/>
  <c r="I1425" i="34"/>
  <c r="I1426" i="34"/>
  <c r="I1427" i="34"/>
  <c r="I1428" i="34"/>
  <c r="I1429" i="34"/>
  <c r="I1430" i="34"/>
  <c r="I1431" i="34"/>
  <c r="I1432" i="34"/>
  <c r="I1433" i="34"/>
  <c r="I1434" i="34"/>
  <c r="I1435" i="34"/>
  <c r="I1436" i="34"/>
  <c r="I1437" i="34"/>
  <c r="I1438" i="34"/>
  <c r="I1439" i="34"/>
  <c r="I1440" i="34"/>
  <c r="I1441" i="34"/>
  <c r="I1442" i="34"/>
  <c r="I1443" i="34"/>
  <c r="I1444" i="34"/>
  <c r="I1445" i="34"/>
  <c r="I1446" i="34"/>
  <c r="I1447" i="34"/>
  <c r="I1448" i="34"/>
  <c r="I1449" i="34"/>
  <c r="I1450" i="34"/>
  <c r="I1451" i="34"/>
  <c r="I1452" i="34"/>
  <c r="I1453" i="34"/>
  <c r="I1454" i="34"/>
  <c r="I1455" i="34"/>
  <c r="I1456" i="34"/>
  <c r="I1457" i="34"/>
  <c r="I1458" i="34"/>
  <c r="I1459" i="34"/>
  <c r="I1460" i="34"/>
  <c r="I1461" i="34"/>
  <c r="I1462" i="34"/>
  <c r="I1463" i="34"/>
  <c r="I1464" i="34"/>
  <c r="I1465" i="34"/>
  <c r="I1466" i="34"/>
  <c r="I1467" i="34"/>
  <c r="I1468" i="34"/>
  <c r="I1469" i="34"/>
  <c r="I1470" i="34"/>
  <c r="I1471" i="34"/>
  <c r="I1472" i="34"/>
  <c r="I1473" i="34"/>
  <c r="I1474" i="34"/>
  <c r="I1475" i="34"/>
  <c r="I1476" i="34"/>
  <c r="I1477" i="34"/>
  <c r="I1478" i="34"/>
  <c r="I1479" i="34"/>
  <c r="I1480" i="34"/>
  <c r="I1481" i="34"/>
  <c r="I1482" i="34"/>
  <c r="I1483" i="34"/>
  <c r="I1484" i="34"/>
  <c r="I1485" i="34"/>
  <c r="I1486" i="34"/>
  <c r="I1487" i="34"/>
  <c r="I1488" i="34"/>
  <c r="I1489" i="34"/>
  <c r="I1490" i="34"/>
  <c r="I1491" i="34"/>
  <c r="I1492" i="34"/>
  <c r="I1493" i="34"/>
  <c r="I1494" i="34"/>
  <c r="I1495" i="34"/>
  <c r="I1496" i="34"/>
  <c r="I1497" i="34"/>
  <c r="I1498" i="34"/>
  <c r="I1499" i="34"/>
  <c r="I1500" i="34"/>
  <c r="I1501" i="34"/>
  <c r="I1502" i="34"/>
  <c r="I1503" i="34"/>
  <c r="I1504" i="34"/>
  <c r="I1505" i="34"/>
  <c r="I1506" i="34"/>
  <c r="I1507" i="34"/>
  <c r="I1508" i="34"/>
  <c r="I1509" i="34"/>
  <c r="I1510" i="34"/>
  <c r="I1511" i="34"/>
  <c r="I1512" i="34"/>
  <c r="I1513" i="34"/>
  <c r="I1514" i="34"/>
  <c r="I1515" i="34"/>
  <c r="I1516" i="34"/>
  <c r="I1517" i="34"/>
  <c r="I1518" i="34"/>
  <c r="I1519" i="34"/>
  <c r="I1520" i="34"/>
  <c r="I1521" i="34"/>
  <c r="I1522" i="34"/>
  <c r="I1523" i="34"/>
  <c r="I1524" i="34"/>
  <c r="I1525" i="34"/>
  <c r="I1526" i="34"/>
  <c r="I1527" i="34"/>
  <c r="I1528" i="34"/>
  <c r="I1529" i="34"/>
  <c r="I1530" i="34"/>
  <c r="I1531" i="34"/>
  <c r="I1532" i="34"/>
  <c r="I1533" i="34"/>
  <c r="I1534" i="34"/>
  <c r="I1535" i="34"/>
  <c r="I1536" i="34"/>
  <c r="I1537" i="34"/>
  <c r="I1538" i="34"/>
  <c r="I1539" i="34"/>
  <c r="I1540" i="34"/>
  <c r="I1541" i="34"/>
  <c r="I1542" i="34"/>
  <c r="I1543" i="34"/>
  <c r="I1544" i="34"/>
  <c r="I1545" i="34"/>
  <c r="I1546" i="34"/>
  <c r="I1547" i="34"/>
  <c r="I1548" i="34"/>
  <c r="I1549" i="34"/>
  <c r="I1550" i="34"/>
  <c r="I1551" i="34"/>
  <c r="I1552" i="34"/>
  <c r="I1553" i="34"/>
  <c r="I1554" i="34"/>
  <c r="I1555" i="34"/>
  <c r="I1556" i="34"/>
  <c r="I1557" i="34"/>
  <c r="I1558" i="34"/>
  <c r="I1559" i="34"/>
  <c r="I1560" i="34"/>
  <c r="I1561" i="34"/>
  <c r="I1562" i="34"/>
  <c r="I1563" i="34"/>
  <c r="I1564" i="34"/>
  <c r="I1565" i="34"/>
  <c r="I1566" i="34"/>
  <c r="I1567" i="34"/>
  <c r="I1568" i="34"/>
  <c r="I1569" i="34"/>
  <c r="I1570" i="34"/>
  <c r="I1571" i="34"/>
  <c r="I1572" i="34"/>
  <c r="I1573" i="34"/>
  <c r="I1574" i="34"/>
  <c r="I1575" i="34"/>
  <c r="I1576" i="34"/>
  <c r="I1577" i="34"/>
  <c r="I1578" i="34"/>
  <c r="I1579" i="34"/>
  <c r="I1580" i="34"/>
  <c r="I1581" i="34"/>
  <c r="I1582" i="34"/>
  <c r="I1583" i="34"/>
  <c r="I1584" i="34"/>
  <c r="I1585" i="34"/>
  <c r="I1586" i="34"/>
  <c r="I1587" i="34"/>
  <c r="I1588" i="34"/>
  <c r="I1589" i="34"/>
  <c r="I1590" i="34"/>
  <c r="I1591" i="34"/>
  <c r="I1592" i="34"/>
  <c r="I1593" i="34"/>
  <c r="I1594" i="34"/>
  <c r="I1595" i="34"/>
  <c r="I1596" i="34"/>
  <c r="I1597" i="34"/>
  <c r="I1598" i="34"/>
  <c r="I1599" i="34"/>
  <c r="I1600" i="34"/>
  <c r="I1601" i="34"/>
  <c r="I1602" i="34"/>
  <c r="I1603" i="34"/>
  <c r="I1604" i="34"/>
  <c r="I1605" i="34"/>
  <c r="I1606" i="34"/>
  <c r="I1607" i="34"/>
  <c r="I1608" i="34"/>
  <c r="I1609" i="34"/>
  <c r="I1610" i="34"/>
  <c r="I1611" i="34"/>
  <c r="I1612" i="34"/>
  <c r="I1613" i="34"/>
  <c r="I1614" i="34"/>
  <c r="I1615" i="34"/>
  <c r="I1616" i="34"/>
  <c r="I1617" i="34"/>
  <c r="I1618" i="34"/>
  <c r="I1619" i="34"/>
  <c r="I1620" i="34"/>
  <c r="I1621" i="34"/>
  <c r="I1622" i="34"/>
  <c r="I1623" i="34"/>
  <c r="I1624" i="34"/>
  <c r="I1625" i="34"/>
  <c r="I1626" i="34"/>
  <c r="I1627" i="34"/>
  <c r="I1628" i="34"/>
  <c r="I1629" i="34"/>
  <c r="I1630" i="34"/>
  <c r="I1631" i="34"/>
  <c r="I1632" i="34"/>
  <c r="I1633" i="34"/>
  <c r="I1634" i="34"/>
  <c r="I1635" i="34"/>
  <c r="I1636" i="34"/>
  <c r="I1637" i="34"/>
  <c r="I1638" i="34"/>
  <c r="I1639" i="34"/>
  <c r="I1640" i="34"/>
  <c r="I1641" i="34"/>
  <c r="I1642" i="34"/>
  <c r="I1643" i="34"/>
  <c r="I1644" i="34"/>
  <c r="I1645" i="34"/>
  <c r="I1646" i="34"/>
  <c r="I1647" i="34"/>
  <c r="I1648" i="34"/>
  <c r="I1649" i="34"/>
  <c r="I1650" i="34"/>
  <c r="I1651" i="34"/>
  <c r="I1652" i="34"/>
  <c r="I1653" i="34"/>
  <c r="I1654" i="34"/>
  <c r="I1655" i="34"/>
  <c r="I1656" i="34"/>
  <c r="I1657" i="34"/>
  <c r="I1658" i="34"/>
  <c r="I1659" i="34"/>
  <c r="I1660" i="34"/>
  <c r="I1661" i="34"/>
  <c r="I1662" i="34"/>
  <c r="I1663" i="34"/>
  <c r="I1664" i="34"/>
  <c r="I1665" i="34"/>
  <c r="I1666" i="34"/>
  <c r="I1667" i="34"/>
  <c r="I1668" i="34"/>
  <c r="I1669" i="34"/>
  <c r="I1670" i="34"/>
  <c r="I1671" i="34"/>
  <c r="I1672" i="34"/>
  <c r="I1673" i="34"/>
  <c r="I1674" i="34"/>
  <c r="I1675" i="34"/>
  <c r="I1676" i="34"/>
  <c r="I1677" i="34"/>
  <c r="I1678" i="34"/>
  <c r="I1679" i="34"/>
  <c r="I1680" i="34"/>
  <c r="I1681" i="34"/>
  <c r="I1682" i="34"/>
  <c r="I1683" i="34"/>
  <c r="I1684" i="34"/>
  <c r="I1685" i="34"/>
  <c r="I1686" i="34"/>
  <c r="I1687" i="34"/>
  <c r="I1688" i="34"/>
  <c r="I1689" i="34"/>
  <c r="I1690" i="34"/>
  <c r="I1691" i="34"/>
  <c r="I1692" i="34"/>
  <c r="I1693" i="34"/>
  <c r="I1694" i="34"/>
  <c r="I1695" i="34"/>
  <c r="I1696" i="34"/>
  <c r="I1697" i="34"/>
  <c r="I1698" i="34"/>
  <c r="I1699" i="34"/>
  <c r="I1700" i="34"/>
  <c r="I1701" i="34"/>
  <c r="I1702" i="34"/>
  <c r="I1703" i="34"/>
  <c r="I1704" i="34"/>
  <c r="I1705" i="34"/>
  <c r="I1706" i="34"/>
  <c r="I1707" i="34"/>
  <c r="I1708" i="34"/>
  <c r="I1709" i="34"/>
  <c r="I1710" i="34"/>
  <c r="I1711" i="34"/>
  <c r="I1712" i="34"/>
  <c r="I1713" i="34"/>
  <c r="I1714" i="34"/>
  <c r="I1715" i="34"/>
  <c r="I1716" i="34"/>
  <c r="I1717" i="34"/>
  <c r="I1718" i="34"/>
  <c r="I1719" i="34"/>
  <c r="I1720" i="34"/>
  <c r="I1721" i="34"/>
  <c r="I1722" i="34"/>
  <c r="I1723" i="34"/>
  <c r="I1724" i="34"/>
  <c r="I1725" i="34"/>
  <c r="I1726" i="34"/>
  <c r="I1727" i="34"/>
  <c r="I1728" i="34"/>
  <c r="I1729" i="34"/>
  <c r="I1730" i="34"/>
  <c r="I1731" i="34"/>
  <c r="I1732" i="34"/>
  <c r="I1733" i="34"/>
  <c r="I1734" i="34"/>
  <c r="I1735" i="34"/>
  <c r="I1736" i="34"/>
  <c r="I1737" i="34"/>
  <c r="I1738" i="34"/>
  <c r="I1739" i="34"/>
  <c r="I1740" i="34"/>
  <c r="I1741" i="34"/>
  <c r="I1742" i="34"/>
  <c r="I1743" i="34"/>
  <c r="I1744" i="34"/>
  <c r="I1745" i="34"/>
  <c r="I1746" i="34"/>
  <c r="I1747" i="34"/>
  <c r="I1748" i="34"/>
  <c r="I1749" i="34"/>
  <c r="I1750" i="34"/>
  <c r="I1751" i="34"/>
  <c r="I1752" i="34"/>
  <c r="I1753" i="34"/>
  <c r="I1754" i="34"/>
  <c r="I1755" i="34"/>
  <c r="I1756" i="34"/>
  <c r="I1757" i="34"/>
  <c r="I1758" i="34"/>
  <c r="I1759" i="34"/>
  <c r="I1760" i="34"/>
  <c r="I1761" i="34"/>
  <c r="I1762" i="34"/>
  <c r="I1763" i="34"/>
  <c r="I1764" i="34"/>
  <c r="I1765" i="34"/>
  <c r="I1766" i="34"/>
  <c r="I1767" i="34"/>
  <c r="I1768" i="34"/>
  <c r="I1769" i="34"/>
  <c r="I1770" i="34"/>
  <c r="I1771" i="34"/>
  <c r="I1772" i="34"/>
  <c r="I1773" i="34"/>
  <c r="I1774" i="34"/>
  <c r="I1775" i="34"/>
  <c r="I1776" i="34"/>
  <c r="I1777" i="34"/>
  <c r="I1778" i="34"/>
  <c r="I1779" i="34"/>
  <c r="I1780" i="34"/>
  <c r="I1781" i="34"/>
  <c r="I1782" i="34"/>
  <c r="I1783" i="34"/>
  <c r="I1784" i="34"/>
  <c r="I1785" i="34"/>
  <c r="I1786" i="34"/>
  <c r="I1787" i="34"/>
  <c r="I1788" i="34"/>
  <c r="I1789" i="34"/>
  <c r="I1790" i="34"/>
  <c r="I1791" i="34"/>
  <c r="I1792" i="34"/>
  <c r="I1793" i="34"/>
  <c r="I1794" i="34"/>
  <c r="I1795" i="34"/>
  <c r="I1796" i="34"/>
  <c r="I1797" i="34"/>
  <c r="I1798" i="34"/>
  <c r="I1799" i="34"/>
  <c r="I1800" i="34"/>
  <c r="I1801" i="34"/>
  <c r="I1802" i="34"/>
  <c r="I1803" i="34"/>
  <c r="I1804" i="34"/>
  <c r="I1805" i="34"/>
  <c r="I1806" i="34"/>
  <c r="I1807" i="34"/>
  <c r="I1808" i="34"/>
  <c r="I1809" i="34"/>
  <c r="I1810" i="34"/>
  <c r="I1811" i="34"/>
  <c r="I1812" i="34"/>
  <c r="I1813" i="34"/>
  <c r="I1814" i="34"/>
  <c r="I1815" i="34"/>
  <c r="I1816" i="34"/>
  <c r="I1817" i="34"/>
  <c r="I1818" i="34"/>
  <c r="I1819" i="34"/>
  <c r="I1820" i="34"/>
  <c r="I1821" i="34"/>
  <c r="I1822" i="34"/>
  <c r="I1823" i="34"/>
  <c r="I1824" i="34"/>
  <c r="I1825" i="34"/>
  <c r="I1826" i="34"/>
  <c r="I1827" i="34"/>
  <c r="I1828" i="34"/>
  <c r="I1829" i="34"/>
  <c r="I1830" i="34"/>
  <c r="I1831" i="34"/>
  <c r="I1832" i="34"/>
  <c r="I1833" i="34"/>
  <c r="I1834" i="34"/>
  <c r="I1835" i="34"/>
  <c r="I1836" i="34"/>
  <c r="I1837" i="34"/>
  <c r="I1838" i="34"/>
  <c r="I1839" i="34"/>
  <c r="I1840" i="34"/>
  <c r="I1841" i="34"/>
  <c r="I1842" i="34"/>
  <c r="I1843" i="34"/>
  <c r="I1844" i="34"/>
  <c r="I1845" i="34"/>
  <c r="I1846" i="34"/>
  <c r="I1847" i="34"/>
  <c r="I1848" i="34"/>
  <c r="I1849" i="34"/>
  <c r="I1850" i="34"/>
  <c r="I1851" i="34"/>
  <c r="I1852" i="34"/>
  <c r="I1853" i="34"/>
  <c r="I1854" i="34"/>
  <c r="I1855" i="34"/>
  <c r="I1856" i="34"/>
  <c r="I1857" i="34"/>
  <c r="I1858" i="34"/>
  <c r="I1859" i="34"/>
  <c r="I1860" i="34"/>
  <c r="I1861" i="34"/>
  <c r="I1862" i="34"/>
  <c r="I1863" i="34"/>
  <c r="I1864" i="34"/>
  <c r="I1865" i="34"/>
  <c r="I1866" i="34"/>
  <c r="I1867" i="34"/>
  <c r="I1868" i="34"/>
  <c r="I1869" i="34"/>
  <c r="I1870" i="34"/>
  <c r="I1871" i="34"/>
  <c r="I1872" i="34"/>
  <c r="I1873" i="34"/>
  <c r="I1874" i="34"/>
  <c r="I1875" i="34"/>
  <c r="I1876" i="34"/>
  <c r="I1877" i="34"/>
  <c r="I1878" i="34"/>
  <c r="I1879" i="34"/>
  <c r="I1880" i="34"/>
  <c r="I1881" i="34"/>
  <c r="I1882" i="34"/>
  <c r="I1883" i="34"/>
  <c r="I1884" i="34"/>
  <c r="I1885" i="34"/>
  <c r="I1886" i="34"/>
  <c r="I1887" i="34"/>
  <c r="I1888" i="34"/>
  <c r="I1889" i="34"/>
  <c r="I1890" i="34"/>
  <c r="I1891" i="34"/>
  <c r="I1892" i="34"/>
  <c r="I1893" i="34"/>
  <c r="I1894" i="34"/>
  <c r="I1895" i="34"/>
  <c r="I1896" i="34"/>
  <c r="I1897" i="34"/>
  <c r="I1898" i="34"/>
  <c r="I1899" i="34"/>
  <c r="I1900" i="34"/>
  <c r="I1901" i="34"/>
  <c r="I1902" i="34"/>
  <c r="I1903" i="34"/>
  <c r="I1904" i="34"/>
  <c r="I1905" i="34"/>
  <c r="I1906" i="34"/>
  <c r="I1907" i="34"/>
  <c r="I1908" i="34"/>
  <c r="I1909" i="34"/>
  <c r="I1910" i="34"/>
  <c r="I1911" i="34"/>
  <c r="I1912" i="34"/>
  <c r="I1913" i="34"/>
  <c r="I1914" i="34"/>
  <c r="I1915" i="34"/>
  <c r="I1916" i="34"/>
  <c r="I1917" i="34"/>
  <c r="I1918" i="34"/>
  <c r="I1919" i="34"/>
  <c r="I1920" i="34"/>
  <c r="I1921" i="34"/>
  <c r="I1922" i="34"/>
  <c r="I1923" i="34"/>
  <c r="I1924" i="34"/>
  <c r="I1925" i="34"/>
  <c r="I1926" i="34"/>
  <c r="I1927" i="34"/>
  <c r="I1928" i="34"/>
  <c r="I1929" i="34"/>
  <c r="I1930" i="34"/>
  <c r="I1931" i="34"/>
  <c r="I1932" i="34"/>
  <c r="I1933" i="34"/>
  <c r="I1934" i="34"/>
  <c r="I1935" i="34"/>
  <c r="I1936" i="34"/>
  <c r="I1937" i="34"/>
  <c r="I1938" i="34"/>
  <c r="I1939" i="34"/>
  <c r="I1940" i="34"/>
  <c r="I1941" i="34"/>
  <c r="I1942" i="34"/>
  <c r="I1943" i="34"/>
  <c r="I1944" i="34"/>
  <c r="I1945" i="34"/>
  <c r="I1946" i="34"/>
  <c r="I1947" i="34"/>
  <c r="I1948" i="34"/>
  <c r="I1949" i="34"/>
  <c r="I1950" i="34"/>
  <c r="I1951" i="34"/>
  <c r="I1952" i="34"/>
  <c r="I1953" i="34"/>
  <c r="I1954" i="34"/>
  <c r="I1955" i="34"/>
  <c r="I1956" i="34"/>
  <c r="I1957" i="34"/>
  <c r="I1958" i="34"/>
  <c r="I1959" i="34"/>
  <c r="I1960" i="34"/>
  <c r="I1961" i="34"/>
  <c r="I1962" i="34"/>
  <c r="I1963" i="34"/>
  <c r="I1964" i="34"/>
  <c r="I1965" i="34"/>
  <c r="I1966" i="34"/>
  <c r="I1967" i="34"/>
  <c r="I1968" i="34"/>
  <c r="I1969" i="34"/>
  <c r="I1970" i="34"/>
  <c r="I1971" i="34"/>
  <c r="I1972" i="34"/>
  <c r="I1973" i="34"/>
  <c r="I1974" i="34"/>
  <c r="I1975" i="34"/>
  <c r="I1976" i="34"/>
  <c r="I1977" i="34"/>
  <c r="I1978" i="34"/>
  <c r="I1979" i="34"/>
  <c r="I1980" i="34"/>
  <c r="I1981" i="34"/>
  <c r="I1982" i="34"/>
  <c r="I1983" i="34"/>
  <c r="I1984" i="34"/>
  <c r="I1985" i="34"/>
  <c r="I1986" i="34"/>
  <c r="I1987" i="34"/>
  <c r="I1988" i="34"/>
  <c r="I1989" i="34"/>
  <c r="I1990" i="34"/>
  <c r="I1991" i="34"/>
  <c r="I1992" i="34"/>
  <c r="I1993" i="34"/>
  <c r="I1994" i="34"/>
  <c r="I1995" i="34"/>
  <c r="I1996" i="34"/>
  <c r="I1997" i="34"/>
  <c r="I1998" i="34"/>
  <c r="I1999" i="34"/>
  <c r="I2000" i="34"/>
  <c r="I2001" i="34"/>
  <c r="I2002" i="34"/>
  <c r="I2003" i="34"/>
  <c r="I2004" i="34"/>
  <c r="I2005" i="34"/>
  <c r="I2006" i="34"/>
  <c r="I2007" i="34"/>
  <c r="I2008" i="34"/>
  <c r="I2009" i="34"/>
  <c r="I2010" i="34"/>
  <c r="I2011" i="34"/>
  <c r="I2012" i="34"/>
  <c r="I2013" i="34"/>
  <c r="I2014" i="34"/>
  <c r="I2015" i="34"/>
  <c r="I2016" i="34"/>
  <c r="I2017" i="34"/>
  <c r="I2018" i="34"/>
  <c r="I2019" i="34"/>
  <c r="I2020" i="34"/>
  <c r="I2021" i="34"/>
  <c r="I2022" i="34"/>
  <c r="I2023" i="34"/>
  <c r="I2024" i="34"/>
  <c r="I2025" i="34"/>
  <c r="I2026" i="34"/>
  <c r="I2027" i="34"/>
  <c r="I2028" i="34"/>
  <c r="I2029" i="34"/>
  <c r="I2030" i="34"/>
  <c r="I2031" i="34"/>
  <c r="I2032" i="34"/>
  <c r="I2033" i="34"/>
  <c r="I2034" i="34"/>
  <c r="I2035" i="34"/>
  <c r="I2036" i="34"/>
  <c r="I2037" i="34"/>
  <c r="I2038" i="34"/>
  <c r="I2039" i="34"/>
  <c r="I2040" i="34"/>
  <c r="I2041" i="34"/>
  <c r="I2042" i="34"/>
  <c r="I2043" i="34"/>
  <c r="I2044" i="34"/>
  <c r="I2045" i="34"/>
  <c r="I2046" i="34"/>
  <c r="I2047" i="34"/>
  <c r="I2048" i="34"/>
  <c r="I2049" i="34"/>
  <c r="I2050" i="34"/>
  <c r="I2051" i="34"/>
  <c r="I2052" i="34"/>
  <c r="I2053" i="34"/>
  <c r="I2054" i="34"/>
  <c r="I2055" i="34"/>
  <c r="I2056" i="34"/>
  <c r="I2057" i="34"/>
  <c r="I2058" i="34"/>
  <c r="I2059" i="34"/>
  <c r="I2060" i="34"/>
  <c r="I2061" i="34"/>
  <c r="I2062" i="34"/>
  <c r="I2063" i="34"/>
  <c r="I2064" i="34"/>
  <c r="I2065" i="34"/>
  <c r="I2066" i="34"/>
  <c r="I2067" i="34"/>
  <c r="I2068" i="34"/>
  <c r="I2069" i="34"/>
  <c r="I2070" i="34"/>
  <c r="I2071" i="34"/>
  <c r="I2072" i="34"/>
  <c r="I2073" i="34"/>
  <c r="I2074" i="34"/>
  <c r="I2075" i="34"/>
  <c r="I2076" i="34"/>
  <c r="I2077" i="34"/>
  <c r="I2078" i="34"/>
  <c r="I2079" i="34"/>
  <c r="I2080" i="34"/>
  <c r="I2081" i="34"/>
  <c r="I2082" i="34"/>
  <c r="I2083" i="34"/>
  <c r="I2084" i="34"/>
  <c r="I2085" i="34"/>
  <c r="I2086" i="34"/>
  <c r="I2087" i="34"/>
  <c r="I2088" i="34"/>
  <c r="I2089" i="34"/>
  <c r="I2090" i="34"/>
  <c r="I2091" i="34"/>
  <c r="I2092" i="34"/>
  <c r="I2093" i="34"/>
  <c r="I2094" i="34"/>
  <c r="I2095" i="34"/>
  <c r="I2096" i="34"/>
  <c r="I2097" i="34"/>
  <c r="I2098" i="34"/>
  <c r="I2099" i="34"/>
  <c r="I2100" i="34"/>
  <c r="I2101" i="34"/>
  <c r="I2102" i="34"/>
  <c r="I2103" i="34"/>
  <c r="I2104" i="34"/>
  <c r="I2105" i="34"/>
  <c r="I2106" i="34"/>
  <c r="I2107" i="34"/>
  <c r="I2108" i="34"/>
  <c r="I2109" i="34"/>
  <c r="I2110" i="34"/>
  <c r="I2111" i="34"/>
  <c r="I2112" i="34"/>
  <c r="I2113" i="34"/>
  <c r="I2114" i="34"/>
  <c r="I2115" i="34"/>
  <c r="I2116" i="34"/>
  <c r="I2117" i="34"/>
  <c r="I2118" i="34"/>
  <c r="I2119" i="34"/>
  <c r="I2120" i="34"/>
  <c r="I2121" i="34"/>
  <c r="I2122" i="34"/>
  <c r="I2123" i="34"/>
  <c r="I2124" i="34"/>
  <c r="I2125" i="34"/>
  <c r="I2126" i="34"/>
  <c r="I2127" i="34"/>
  <c r="I2128" i="34"/>
  <c r="I2129" i="34"/>
  <c r="I2130" i="34"/>
  <c r="I2131" i="34"/>
  <c r="I2132" i="34"/>
  <c r="I2133" i="34"/>
  <c r="I2134" i="34"/>
  <c r="I2135" i="34"/>
  <c r="I2136" i="34"/>
  <c r="I2137" i="34"/>
  <c r="I2138" i="34"/>
  <c r="I2139" i="34"/>
  <c r="I2140" i="34"/>
  <c r="I2141" i="34"/>
  <c r="I2142" i="34"/>
  <c r="I2143" i="34"/>
  <c r="I2144" i="34"/>
  <c r="I2145" i="34"/>
  <c r="I2146" i="34"/>
  <c r="I2147" i="34"/>
  <c r="I2148" i="34"/>
  <c r="I2149" i="34"/>
  <c r="I2150" i="34"/>
  <c r="I2151" i="34"/>
  <c r="I2152" i="34"/>
  <c r="I2153" i="34"/>
  <c r="I2154" i="34"/>
  <c r="I2155" i="34"/>
  <c r="I2156" i="34"/>
  <c r="I2157" i="34"/>
  <c r="I2158" i="34"/>
  <c r="I2159" i="34"/>
  <c r="I2160" i="34"/>
  <c r="I2161" i="34"/>
  <c r="I2162" i="34"/>
  <c r="I2163" i="34"/>
  <c r="I2164" i="34"/>
  <c r="I2165" i="34"/>
  <c r="I2166" i="34"/>
  <c r="I2167" i="34"/>
  <c r="I2168" i="34"/>
  <c r="I2169" i="34"/>
  <c r="I2170" i="34"/>
  <c r="I2171" i="34"/>
  <c r="I2172" i="34"/>
  <c r="I2173" i="34"/>
  <c r="I2174" i="34"/>
  <c r="I2175" i="34"/>
  <c r="I2176" i="34"/>
  <c r="I2177" i="34"/>
  <c r="I2178" i="34"/>
  <c r="I2179" i="34"/>
  <c r="I2180" i="34"/>
  <c r="I2181" i="34"/>
  <c r="I2182" i="34"/>
  <c r="I2183" i="34"/>
  <c r="I2184" i="34"/>
  <c r="I2185" i="34"/>
  <c r="I2186" i="34"/>
  <c r="I2187" i="34"/>
  <c r="I2188" i="34"/>
  <c r="I2189" i="34"/>
  <c r="I2190" i="34"/>
  <c r="I2191" i="34"/>
  <c r="I2192" i="34"/>
  <c r="I2193" i="34"/>
  <c r="I2194" i="34"/>
  <c r="I2195" i="34"/>
  <c r="I2196" i="34"/>
  <c r="I2197" i="34"/>
  <c r="I2198" i="34"/>
  <c r="I2199" i="34"/>
  <c r="I2200" i="34"/>
  <c r="I2201" i="34"/>
  <c r="I2202" i="34"/>
  <c r="I2203" i="34"/>
  <c r="I2204" i="34"/>
  <c r="I2205" i="34"/>
  <c r="I2206" i="34"/>
  <c r="I2207" i="34"/>
  <c r="I2208" i="34"/>
  <c r="I2209" i="34"/>
  <c r="I2210" i="34"/>
  <c r="I2211" i="34"/>
  <c r="I2212" i="34"/>
  <c r="I2213" i="34"/>
  <c r="I2214" i="34"/>
  <c r="I2215" i="34"/>
  <c r="I2216" i="34"/>
  <c r="I2217" i="34"/>
  <c r="I2218" i="34"/>
  <c r="I2219" i="34"/>
  <c r="I2220" i="34"/>
  <c r="I2221" i="34"/>
  <c r="I2222" i="34"/>
  <c r="I2223" i="34"/>
  <c r="I2224" i="34"/>
  <c r="I2225" i="34"/>
  <c r="I2226" i="34"/>
  <c r="I2227" i="34"/>
  <c r="I2228" i="34"/>
  <c r="I2229" i="34"/>
  <c r="I2230" i="34"/>
  <c r="I2231" i="34"/>
  <c r="I2232" i="34"/>
  <c r="I2233" i="34"/>
  <c r="I2234" i="34"/>
  <c r="I2235" i="34"/>
  <c r="I2236" i="34"/>
  <c r="I2237" i="34"/>
  <c r="I2238" i="34"/>
  <c r="I2239" i="34"/>
  <c r="I2240" i="34"/>
  <c r="I2241" i="34"/>
  <c r="I2242" i="34"/>
  <c r="I2243" i="34"/>
  <c r="I2244" i="34"/>
  <c r="I2245" i="34"/>
  <c r="I2246" i="34"/>
  <c r="I2247" i="34"/>
  <c r="I2248" i="34"/>
  <c r="I2249" i="34"/>
  <c r="I2250" i="34"/>
  <c r="I2251" i="34"/>
  <c r="I2252" i="34"/>
  <c r="I2253" i="34"/>
  <c r="I2254" i="34"/>
  <c r="I2255" i="34"/>
  <c r="I2256" i="34"/>
  <c r="I2257" i="34"/>
  <c r="I2258" i="34"/>
  <c r="I2259" i="34"/>
  <c r="I2260" i="34"/>
  <c r="I2261" i="34"/>
  <c r="I2262" i="34"/>
  <c r="I2263" i="34"/>
  <c r="I2264" i="34"/>
  <c r="I2265" i="34"/>
  <c r="I2266" i="34"/>
  <c r="I2267" i="34"/>
  <c r="I2268" i="34"/>
  <c r="I2269" i="34"/>
  <c r="I2270" i="34"/>
  <c r="I2271" i="34"/>
  <c r="I2272" i="34"/>
  <c r="I2273" i="34"/>
  <c r="I2274" i="34"/>
  <c r="I2275" i="34"/>
  <c r="I2276" i="34"/>
  <c r="I2277" i="34"/>
  <c r="I2278" i="34"/>
  <c r="I2279" i="34"/>
  <c r="I2280" i="34"/>
  <c r="I2281" i="34"/>
  <c r="I2282" i="34"/>
  <c r="I2283" i="34"/>
  <c r="I2284" i="34"/>
  <c r="I2285" i="34"/>
  <c r="I2286" i="34"/>
  <c r="I2287" i="34"/>
  <c r="I2288" i="34"/>
  <c r="I2289" i="34"/>
  <c r="I2290" i="34"/>
  <c r="I2291" i="34"/>
  <c r="I2292" i="34"/>
  <c r="I2293" i="34"/>
  <c r="I2294" i="34"/>
  <c r="I2295" i="34"/>
  <c r="I2296" i="34"/>
  <c r="I2297" i="34"/>
  <c r="I2298" i="34"/>
  <c r="I2299" i="34"/>
  <c r="I2300" i="34"/>
  <c r="I2301" i="34"/>
  <c r="I2302" i="34"/>
  <c r="I2303" i="34"/>
  <c r="I2304" i="34"/>
  <c r="I2305" i="34"/>
  <c r="I2306" i="34"/>
  <c r="I2307" i="34"/>
  <c r="I2308" i="34"/>
  <c r="I2309" i="34"/>
  <c r="I2310" i="34"/>
  <c r="I2311" i="34"/>
  <c r="I2312" i="34"/>
  <c r="I2313" i="34"/>
  <c r="I2314" i="34"/>
  <c r="I2315" i="34"/>
  <c r="I2316" i="34"/>
  <c r="I2317" i="34"/>
  <c r="I2318" i="34"/>
  <c r="I2319" i="34"/>
  <c r="I2320" i="34"/>
  <c r="I2321" i="34"/>
  <c r="I2322" i="34"/>
  <c r="I2323" i="34"/>
  <c r="I2324" i="34"/>
  <c r="I2325" i="34"/>
  <c r="I2326" i="34"/>
  <c r="I2327" i="34"/>
  <c r="I2328" i="34"/>
  <c r="I2329" i="34"/>
  <c r="I2330" i="34"/>
  <c r="I2331" i="34"/>
  <c r="I2332" i="34"/>
  <c r="I2333" i="34"/>
  <c r="I2334" i="34"/>
  <c r="I2335" i="34"/>
  <c r="I2336" i="34"/>
  <c r="I2337" i="34"/>
  <c r="I2338" i="34"/>
  <c r="I2339" i="34"/>
  <c r="I2340" i="34"/>
  <c r="I2341" i="34"/>
  <c r="I2342" i="34"/>
  <c r="I2343" i="34"/>
  <c r="I2344" i="34"/>
  <c r="I2345" i="34"/>
  <c r="I2346" i="34"/>
  <c r="I2347" i="34"/>
  <c r="I2348" i="34"/>
  <c r="I2349" i="34"/>
  <c r="I2350" i="34"/>
  <c r="I2351" i="34"/>
  <c r="I2352" i="34"/>
  <c r="I2353" i="34"/>
  <c r="I2354" i="34"/>
  <c r="I2355" i="34"/>
  <c r="I2356" i="34"/>
  <c r="I2357" i="34"/>
  <c r="I2358" i="34"/>
  <c r="I2359" i="34"/>
  <c r="I2360" i="34"/>
  <c r="I2361" i="34"/>
  <c r="I2362" i="34"/>
  <c r="I2363" i="34"/>
  <c r="I2364" i="34"/>
  <c r="I2365" i="34"/>
  <c r="I2366" i="34"/>
  <c r="I2367" i="34"/>
  <c r="I2368" i="34"/>
  <c r="I2369" i="34"/>
  <c r="I2370" i="34"/>
  <c r="I2371" i="34"/>
  <c r="I2372" i="34"/>
  <c r="I2373" i="34"/>
  <c r="I2374" i="34"/>
  <c r="I2375" i="34"/>
  <c r="I2376" i="34"/>
  <c r="I2377" i="34"/>
  <c r="I2378" i="34"/>
  <c r="I2379" i="34"/>
  <c r="I2380" i="34"/>
  <c r="I2381" i="34"/>
  <c r="I2382" i="34"/>
  <c r="I2383" i="34"/>
  <c r="I2384" i="34"/>
  <c r="I2385" i="34"/>
  <c r="I2386" i="34"/>
  <c r="I2387" i="34"/>
  <c r="I2388" i="34"/>
  <c r="I2389" i="34"/>
  <c r="I2390" i="34"/>
  <c r="I2391" i="34"/>
  <c r="I2392" i="34"/>
  <c r="I2393" i="34"/>
  <c r="I2394" i="34"/>
  <c r="I2395" i="34"/>
  <c r="I2396" i="34"/>
  <c r="I2397" i="34"/>
  <c r="I2398" i="34"/>
  <c r="I2399" i="34"/>
  <c r="I2400" i="34"/>
  <c r="I2401" i="34"/>
  <c r="I2402" i="34"/>
  <c r="I2403" i="34"/>
  <c r="I2404" i="34"/>
  <c r="I2405" i="34"/>
  <c r="I2406" i="34"/>
  <c r="I2407" i="34"/>
  <c r="I2408" i="34"/>
  <c r="I2409" i="34"/>
  <c r="I2410" i="34"/>
  <c r="I2411" i="34"/>
  <c r="I2412" i="34"/>
  <c r="I2413" i="34"/>
  <c r="I2414" i="34"/>
  <c r="I2415" i="34"/>
  <c r="I2416" i="34"/>
  <c r="I2417" i="34"/>
  <c r="I2418" i="34"/>
  <c r="I2419" i="34"/>
  <c r="I2420" i="34"/>
  <c r="I2421" i="34"/>
  <c r="I2422" i="34"/>
  <c r="I2423" i="34"/>
  <c r="I2424" i="34"/>
  <c r="I2425" i="34"/>
  <c r="I2426" i="34"/>
  <c r="I2427" i="34"/>
  <c r="I2428" i="34"/>
  <c r="I2429" i="34"/>
  <c r="I2430" i="34"/>
  <c r="I2431" i="34"/>
  <c r="I2432" i="34"/>
  <c r="I2433" i="34"/>
  <c r="I2434" i="34"/>
  <c r="I2435" i="34"/>
  <c r="I2436" i="34"/>
  <c r="I2437" i="34"/>
  <c r="I2438" i="34"/>
  <c r="I2439" i="34"/>
  <c r="I2440" i="34"/>
  <c r="I2441" i="34"/>
  <c r="I2442" i="34"/>
  <c r="I2443" i="34"/>
  <c r="I2444" i="34"/>
  <c r="I2445" i="34"/>
  <c r="I2446" i="34"/>
  <c r="I2447" i="34"/>
  <c r="I2448" i="34"/>
  <c r="I2449" i="34"/>
  <c r="I2450" i="34"/>
  <c r="I2451" i="34"/>
  <c r="I2452" i="34"/>
  <c r="I2453" i="34"/>
  <c r="I2454" i="34"/>
  <c r="I2455" i="34"/>
  <c r="I2456" i="34"/>
  <c r="I2457" i="34"/>
  <c r="I2458" i="34"/>
  <c r="I2459" i="34"/>
  <c r="I2460" i="34"/>
  <c r="I2461" i="34"/>
  <c r="I2462" i="34"/>
  <c r="I2463" i="34"/>
  <c r="I2464" i="34"/>
  <c r="I2465" i="34"/>
  <c r="I2466" i="34"/>
  <c r="I2467" i="34"/>
  <c r="I2468" i="34"/>
  <c r="I2469" i="34"/>
  <c r="I2470" i="34"/>
  <c r="I2471" i="34"/>
  <c r="I2472" i="34"/>
  <c r="I2473" i="34"/>
  <c r="I2474" i="34"/>
  <c r="I2475" i="34"/>
  <c r="I2476" i="34"/>
  <c r="I2477" i="34"/>
  <c r="I2478" i="34"/>
  <c r="I2479" i="34"/>
  <c r="I2480" i="34"/>
  <c r="I2481" i="34"/>
  <c r="I2482" i="34"/>
  <c r="I2483" i="34"/>
  <c r="I2484" i="34"/>
  <c r="I2485" i="34"/>
  <c r="I2486" i="34"/>
  <c r="I2487" i="34"/>
  <c r="I2488" i="34"/>
  <c r="I2489" i="34"/>
  <c r="I2490" i="34"/>
  <c r="I2491" i="34"/>
  <c r="I2492" i="34"/>
  <c r="I2493" i="34"/>
  <c r="I2494" i="34"/>
  <c r="I2495" i="34"/>
  <c r="I2496" i="34"/>
  <c r="I2497" i="34"/>
  <c r="I2498" i="34"/>
  <c r="I2499" i="34"/>
  <c r="I2500" i="34"/>
  <c r="I2501" i="34"/>
  <c r="I2502" i="34"/>
  <c r="I2503" i="34"/>
  <c r="I2504" i="34"/>
  <c r="I2505" i="34"/>
  <c r="I2506" i="34"/>
  <c r="I2507" i="34"/>
  <c r="I2508" i="34"/>
  <c r="I2509" i="34"/>
  <c r="I2510" i="34"/>
  <c r="I2511" i="34"/>
  <c r="I2512" i="34"/>
  <c r="I2513" i="34"/>
  <c r="I2514" i="34"/>
  <c r="I2515" i="34"/>
  <c r="I2516" i="34"/>
  <c r="I2517" i="34"/>
  <c r="I2518" i="34"/>
  <c r="I2519" i="34"/>
  <c r="I2520" i="34"/>
  <c r="I2521" i="34"/>
  <c r="I2522" i="34"/>
  <c r="I2523" i="34"/>
  <c r="I2524" i="34"/>
  <c r="I2525" i="34"/>
  <c r="I2526" i="34"/>
  <c r="I2527" i="34"/>
  <c r="I2528" i="34"/>
  <c r="I2529" i="34"/>
  <c r="I2530" i="34"/>
  <c r="I2531" i="34"/>
  <c r="I2532" i="34"/>
  <c r="I2533" i="34"/>
  <c r="I2534" i="34"/>
  <c r="I2535" i="34"/>
  <c r="I2536" i="34"/>
  <c r="I2537" i="34"/>
  <c r="I2538" i="34"/>
  <c r="I2539" i="34"/>
  <c r="I2540" i="34"/>
  <c r="I2541" i="34"/>
  <c r="I2542" i="34"/>
  <c r="I2543" i="34"/>
  <c r="I2544" i="34"/>
  <c r="I2545" i="34"/>
  <c r="I2546" i="34"/>
  <c r="I2547" i="34"/>
  <c r="I2548" i="34"/>
  <c r="I2549" i="34"/>
  <c r="I2550" i="34"/>
  <c r="I2551" i="34"/>
  <c r="I2552" i="34"/>
  <c r="I2553" i="34"/>
  <c r="I2554" i="34"/>
  <c r="I2555" i="34"/>
  <c r="I2556" i="34"/>
  <c r="I2557" i="34"/>
  <c r="I2558" i="34"/>
  <c r="I2559" i="34"/>
  <c r="I2560" i="34"/>
  <c r="I2561" i="34"/>
  <c r="I2562" i="34"/>
  <c r="I2563" i="34"/>
  <c r="I2564" i="34"/>
  <c r="I2565" i="34"/>
  <c r="I2566" i="34"/>
  <c r="I2567" i="34"/>
  <c r="I2568" i="34"/>
  <c r="I2569" i="34"/>
  <c r="I2570" i="34"/>
  <c r="I2571" i="34"/>
  <c r="I2572" i="34"/>
  <c r="I2573" i="34"/>
  <c r="I2574" i="34"/>
  <c r="I2575" i="34"/>
  <c r="I2576" i="34"/>
  <c r="I2577" i="34"/>
  <c r="I2578" i="34"/>
  <c r="I2579" i="34"/>
  <c r="I2580" i="34"/>
  <c r="I2581" i="34"/>
  <c r="I2582" i="34"/>
  <c r="I2583" i="34"/>
  <c r="I2584" i="34"/>
  <c r="I2585" i="34"/>
  <c r="I2586" i="34"/>
  <c r="I2587" i="34"/>
  <c r="I2588" i="34"/>
  <c r="I2589" i="34"/>
  <c r="I2590" i="34"/>
  <c r="I2591" i="34"/>
  <c r="I2592" i="34"/>
  <c r="I2593" i="34"/>
  <c r="I2594" i="34"/>
  <c r="I2595" i="34"/>
  <c r="I2596" i="34"/>
  <c r="I2597" i="34"/>
  <c r="I2598" i="34"/>
  <c r="I2599" i="34"/>
  <c r="I2600" i="34"/>
  <c r="I2601" i="34"/>
  <c r="I2602" i="34"/>
  <c r="I2603" i="34"/>
  <c r="I2604" i="34"/>
  <c r="I2605" i="34"/>
  <c r="I2606" i="34"/>
  <c r="I2607" i="34"/>
  <c r="I2608" i="34"/>
  <c r="I2609" i="34"/>
  <c r="I2610" i="34"/>
  <c r="I2611" i="34"/>
  <c r="I2612" i="34"/>
  <c r="I2613" i="34"/>
  <c r="I2614" i="34"/>
  <c r="I2615" i="34"/>
  <c r="I2616" i="34"/>
  <c r="I2617" i="34"/>
  <c r="I2618" i="34"/>
  <c r="I2619" i="34"/>
  <c r="I2620" i="34"/>
  <c r="I2621" i="34"/>
  <c r="I2622" i="34"/>
  <c r="I2623" i="34"/>
  <c r="I2624" i="34"/>
  <c r="I2625" i="34"/>
  <c r="I2626" i="34"/>
  <c r="I2627" i="34"/>
  <c r="I2628" i="34"/>
  <c r="I2629" i="34"/>
  <c r="I2630" i="34"/>
  <c r="I2631" i="34"/>
  <c r="I2632" i="34"/>
  <c r="I2633" i="34"/>
  <c r="I2634" i="34"/>
  <c r="I2635" i="34"/>
  <c r="I2636" i="34"/>
  <c r="I2637" i="34"/>
  <c r="I2638" i="34"/>
  <c r="I2639" i="34"/>
  <c r="I2640" i="34"/>
  <c r="I2641" i="34"/>
  <c r="I2642" i="34"/>
  <c r="I2643" i="34"/>
  <c r="I2644" i="34"/>
  <c r="I2645" i="34"/>
  <c r="I2646" i="34"/>
  <c r="I2647" i="34"/>
  <c r="I2648" i="34"/>
  <c r="I2649" i="34"/>
  <c r="I2650" i="34"/>
  <c r="I2651" i="34"/>
  <c r="I2652" i="34"/>
  <c r="I2653" i="34"/>
  <c r="I2654" i="34"/>
  <c r="I2655" i="34"/>
  <c r="I2656" i="34"/>
  <c r="I2657" i="34"/>
  <c r="I2658" i="34"/>
  <c r="I2659" i="34"/>
  <c r="I2660" i="34"/>
  <c r="I2661" i="34"/>
  <c r="I2662" i="34"/>
  <c r="I2663" i="34"/>
  <c r="I2664" i="34"/>
  <c r="I2665" i="34"/>
  <c r="I2666" i="34"/>
  <c r="I2667" i="34"/>
  <c r="I2668" i="34"/>
  <c r="I2669" i="34"/>
  <c r="I2670" i="34"/>
  <c r="I2671" i="34"/>
  <c r="I2672" i="34"/>
  <c r="I2673" i="34"/>
  <c r="I2674" i="34"/>
  <c r="I2675" i="34"/>
  <c r="I2676" i="34"/>
  <c r="I2677" i="34"/>
  <c r="I2678" i="34"/>
  <c r="I2679" i="34"/>
  <c r="I2680" i="34"/>
  <c r="I2681" i="34"/>
  <c r="I2682" i="34"/>
  <c r="I2683" i="34"/>
  <c r="I2684" i="34"/>
  <c r="I2685" i="34"/>
  <c r="I2686" i="34"/>
  <c r="I2687" i="34"/>
  <c r="I2688" i="34"/>
  <c r="I2689" i="34"/>
  <c r="I2690" i="34"/>
  <c r="I2691" i="34"/>
  <c r="I2692" i="34"/>
  <c r="I2693" i="34"/>
  <c r="I2694" i="34"/>
  <c r="I2695" i="34"/>
  <c r="I2696" i="34"/>
  <c r="I2697" i="34"/>
  <c r="I2698" i="34"/>
  <c r="I2699" i="34"/>
  <c r="I2700" i="34"/>
  <c r="I2701" i="34"/>
  <c r="I2702" i="34"/>
  <c r="I2703" i="34"/>
  <c r="I2704" i="34"/>
  <c r="I2705" i="34"/>
  <c r="I2706" i="34"/>
  <c r="I2707" i="34"/>
  <c r="I2708" i="34"/>
  <c r="I2709" i="34"/>
  <c r="I2710" i="34"/>
  <c r="I2711" i="34"/>
  <c r="I2712" i="34"/>
  <c r="I2713" i="34"/>
  <c r="I2714" i="34"/>
  <c r="I2715" i="34"/>
  <c r="I2716" i="34"/>
  <c r="I2717" i="34"/>
  <c r="I2718" i="34"/>
  <c r="I2719" i="34"/>
  <c r="I2720" i="34"/>
  <c r="I2721" i="34"/>
  <c r="I2722" i="34"/>
  <c r="I2723" i="34"/>
  <c r="I2724" i="34"/>
  <c r="I2725" i="34"/>
  <c r="I2726" i="34"/>
  <c r="I2727" i="34"/>
  <c r="I2728" i="34"/>
  <c r="I2729" i="34"/>
  <c r="I2730" i="34"/>
  <c r="I2731" i="34"/>
  <c r="I2732" i="34"/>
  <c r="I2733" i="34"/>
  <c r="I2734" i="34"/>
  <c r="I2735" i="34"/>
  <c r="I2736" i="34"/>
  <c r="I2737" i="34"/>
  <c r="I2738" i="34"/>
  <c r="I2739" i="34"/>
  <c r="I2740" i="34"/>
  <c r="I2741" i="34"/>
  <c r="I2742" i="34"/>
  <c r="I2743" i="34"/>
  <c r="I2744" i="34"/>
  <c r="I2745" i="34"/>
  <c r="I2746" i="34"/>
  <c r="I2747" i="34"/>
  <c r="I2748" i="34"/>
  <c r="I2749" i="34"/>
  <c r="I2750" i="34"/>
  <c r="I2751" i="34"/>
  <c r="I2752" i="34"/>
  <c r="I2753" i="34"/>
  <c r="I2754" i="34"/>
  <c r="I2755" i="34"/>
  <c r="I2756" i="34"/>
  <c r="I2757" i="34"/>
  <c r="I2758" i="34"/>
  <c r="I2759" i="34"/>
  <c r="I2760" i="34"/>
  <c r="I2761" i="34"/>
  <c r="I2762" i="34"/>
  <c r="I2763" i="34"/>
  <c r="I2764" i="34"/>
  <c r="I2765" i="34"/>
  <c r="I2766" i="34"/>
  <c r="I2767" i="34"/>
  <c r="I2768" i="34"/>
  <c r="I2769" i="34"/>
  <c r="I2770" i="34"/>
  <c r="I2771" i="34"/>
  <c r="I2772" i="34"/>
  <c r="I2773" i="34"/>
  <c r="I2774" i="34"/>
  <c r="I2775" i="34"/>
  <c r="I2776" i="34"/>
  <c r="I2777" i="34"/>
  <c r="I2778" i="34"/>
  <c r="I2779" i="34"/>
  <c r="I2780" i="34"/>
  <c r="I2781" i="34"/>
  <c r="I2782" i="34"/>
  <c r="I2783" i="34"/>
  <c r="I2784" i="34"/>
  <c r="I2785" i="34"/>
  <c r="I2786" i="34"/>
  <c r="I2787" i="34"/>
  <c r="I2788" i="34"/>
  <c r="I2789" i="34"/>
  <c r="I2790" i="34"/>
  <c r="I2791" i="34"/>
  <c r="I2792" i="34"/>
  <c r="I2793" i="34"/>
  <c r="I2794" i="34"/>
  <c r="I2795" i="34"/>
  <c r="I2796" i="34"/>
  <c r="I2797" i="34"/>
  <c r="I2798" i="34"/>
  <c r="I2799" i="34"/>
  <c r="I2800" i="34"/>
  <c r="I2801" i="34"/>
  <c r="I2802" i="34"/>
  <c r="I2803" i="34"/>
  <c r="I2804" i="34"/>
  <c r="I2805" i="34"/>
  <c r="I2806" i="34"/>
  <c r="I2807" i="34"/>
  <c r="I2808" i="34"/>
  <c r="I2809" i="34"/>
  <c r="I2810" i="34"/>
  <c r="I2811" i="34"/>
  <c r="I2812" i="34"/>
  <c r="I2813" i="34"/>
  <c r="I2814" i="34"/>
  <c r="I2815" i="34"/>
  <c r="I2816" i="34"/>
  <c r="I2817" i="34"/>
  <c r="I2818" i="34"/>
  <c r="I2819" i="34"/>
  <c r="I2820" i="34"/>
  <c r="I2821" i="34"/>
  <c r="I2822" i="34"/>
  <c r="I2823" i="34"/>
  <c r="I2824" i="34"/>
  <c r="I2825" i="34"/>
  <c r="I2826" i="34"/>
  <c r="I2827" i="34"/>
  <c r="I2828" i="34"/>
  <c r="I2829" i="34"/>
  <c r="I2830" i="34"/>
  <c r="I2831" i="34"/>
  <c r="I2832" i="34"/>
  <c r="I2833" i="34"/>
  <c r="I2834" i="34"/>
  <c r="I2835" i="34"/>
  <c r="I2836" i="34"/>
  <c r="I2837" i="34"/>
  <c r="I2838" i="34"/>
  <c r="I2839" i="34"/>
  <c r="I2840" i="34"/>
  <c r="I2841" i="34"/>
  <c r="I2842" i="34"/>
  <c r="I2843" i="34"/>
  <c r="I2844" i="34"/>
  <c r="I2845" i="34"/>
  <c r="I2846" i="34"/>
  <c r="I2847" i="34"/>
  <c r="I2848" i="34"/>
  <c r="I2849" i="34"/>
  <c r="I2850" i="34"/>
  <c r="I2851" i="34"/>
  <c r="I2852" i="34"/>
  <c r="I2853" i="34"/>
  <c r="I2854" i="34"/>
  <c r="I2855" i="34"/>
  <c r="I2856" i="34"/>
  <c r="I2857" i="34"/>
  <c r="I2858" i="34"/>
  <c r="I2859" i="34"/>
  <c r="I2860" i="34"/>
  <c r="I2861" i="34"/>
  <c r="I2862" i="34"/>
  <c r="I2863" i="34"/>
  <c r="I2864" i="34"/>
  <c r="I2865" i="34"/>
  <c r="I2866" i="34"/>
  <c r="I2867" i="34"/>
  <c r="I2868" i="34"/>
  <c r="I2869" i="34"/>
  <c r="I2870" i="34"/>
  <c r="I2871" i="34"/>
  <c r="I2872" i="34"/>
  <c r="I2873" i="34"/>
  <c r="I2874" i="34"/>
  <c r="I2875" i="34"/>
  <c r="I2876" i="34"/>
  <c r="I2877" i="34"/>
  <c r="I2878" i="34"/>
  <c r="I2879" i="34"/>
  <c r="I2880" i="34"/>
  <c r="I2881" i="34"/>
  <c r="I2882" i="34"/>
  <c r="I2883" i="34"/>
  <c r="I2884" i="34"/>
  <c r="I2885" i="34"/>
  <c r="I2886" i="34"/>
  <c r="I2887" i="34"/>
  <c r="I2888" i="34"/>
  <c r="I2889" i="34"/>
  <c r="I2890" i="34"/>
  <c r="I2891" i="34"/>
  <c r="I2892" i="34"/>
  <c r="I2893" i="34"/>
  <c r="I2894" i="34"/>
  <c r="I2895" i="34"/>
  <c r="I2896" i="34"/>
  <c r="I2897" i="34"/>
  <c r="I2898" i="34"/>
  <c r="I2899" i="34"/>
  <c r="I2900" i="34"/>
  <c r="I2901" i="34"/>
  <c r="I2902" i="34"/>
  <c r="I2903" i="34"/>
  <c r="I2904" i="34"/>
  <c r="I2905" i="34"/>
  <c r="I2906" i="34"/>
  <c r="I2907" i="34"/>
  <c r="I2908" i="34"/>
  <c r="I2909" i="34"/>
  <c r="I2910" i="34"/>
  <c r="I2911" i="34"/>
  <c r="I2912" i="34"/>
  <c r="I2913" i="34"/>
  <c r="I2914" i="34"/>
  <c r="I2915" i="34"/>
  <c r="I2916" i="34"/>
  <c r="I2917" i="34"/>
  <c r="I2918" i="34"/>
  <c r="I2919" i="34"/>
  <c r="I2920" i="34"/>
  <c r="I2921" i="34"/>
  <c r="I2922" i="34"/>
  <c r="I2923" i="34"/>
  <c r="I2924" i="34"/>
  <c r="I2925" i="34"/>
  <c r="I2926" i="34"/>
  <c r="I2927" i="34"/>
  <c r="I2928" i="34"/>
  <c r="I2929" i="34"/>
  <c r="I2930" i="34"/>
  <c r="I2931" i="34"/>
  <c r="I2932" i="34"/>
  <c r="I2933" i="34"/>
  <c r="I2934" i="34"/>
  <c r="I2935" i="34"/>
  <c r="I2936" i="34"/>
  <c r="I2937" i="34"/>
  <c r="I2938" i="34"/>
  <c r="I2939" i="34"/>
  <c r="I2940" i="34"/>
  <c r="I2941" i="34"/>
  <c r="I2942" i="34"/>
  <c r="I2943" i="34"/>
  <c r="I2944" i="34"/>
  <c r="I2945" i="34"/>
  <c r="I2946" i="34"/>
  <c r="I2947" i="34"/>
  <c r="I2948" i="34"/>
  <c r="I2949" i="34"/>
  <c r="I2950" i="34"/>
  <c r="I2951" i="34"/>
  <c r="I2952" i="34"/>
  <c r="I2953" i="34"/>
  <c r="I2954" i="34"/>
  <c r="I2955" i="34"/>
  <c r="I2956" i="34"/>
  <c r="I2957" i="34"/>
  <c r="I2958" i="34"/>
  <c r="I2959" i="34"/>
  <c r="I2960" i="34"/>
  <c r="I2961" i="34"/>
  <c r="I2962" i="34"/>
  <c r="I2963" i="34"/>
  <c r="I2964" i="34"/>
  <c r="I2965" i="34"/>
  <c r="I2966" i="34"/>
  <c r="I2967" i="34"/>
  <c r="I2968" i="34"/>
  <c r="I2969" i="34"/>
  <c r="I2970" i="34"/>
  <c r="I2971" i="34"/>
  <c r="I2972" i="34"/>
  <c r="I2973" i="34"/>
  <c r="I2974" i="34"/>
  <c r="I2975" i="34"/>
  <c r="I2976" i="34"/>
  <c r="I2977" i="34"/>
  <c r="I2978" i="34"/>
  <c r="I2979" i="34"/>
  <c r="I2980" i="34"/>
  <c r="I2981" i="34"/>
  <c r="I2982" i="34"/>
  <c r="I2983" i="34"/>
  <c r="I2984" i="34"/>
  <c r="I2985" i="34"/>
  <c r="I2986" i="34"/>
  <c r="I2987" i="34"/>
  <c r="I2988" i="34"/>
  <c r="I2989" i="34"/>
  <c r="I2990" i="34"/>
  <c r="I2991" i="34"/>
  <c r="I2992" i="34"/>
  <c r="I2993" i="34"/>
  <c r="I2994" i="34"/>
  <c r="I2995" i="34"/>
  <c r="I2996" i="34"/>
  <c r="I2997" i="34"/>
  <c r="I2998" i="34"/>
  <c r="I2999" i="34"/>
  <c r="I3000" i="34"/>
  <c r="I3001" i="34"/>
  <c r="I3002" i="34"/>
  <c r="I3003" i="34"/>
  <c r="I3004" i="34"/>
  <c r="I3005" i="34"/>
  <c r="I3006" i="34"/>
  <c r="I3007" i="34"/>
  <c r="I3008" i="34"/>
  <c r="I3009" i="34"/>
  <c r="I3010" i="34"/>
  <c r="I3011" i="34"/>
  <c r="I3012" i="34"/>
  <c r="I3013" i="34"/>
  <c r="I3014" i="34"/>
  <c r="I3015" i="34"/>
  <c r="I3016" i="34"/>
  <c r="I3017" i="34"/>
  <c r="I3018" i="34"/>
  <c r="I3019" i="34"/>
  <c r="I3020" i="34"/>
  <c r="I3021" i="34"/>
  <c r="I3022" i="34"/>
  <c r="I3023" i="34"/>
  <c r="I3024" i="34"/>
  <c r="I3025" i="34"/>
  <c r="I3026" i="34"/>
  <c r="I3027" i="34"/>
  <c r="I3028" i="34"/>
  <c r="I3029" i="34"/>
  <c r="I3030" i="34"/>
  <c r="I3031" i="34"/>
  <c r="I3032" i="34"/>
  <c r="I3033" i="34"/>
  <c r="I3034" i="34"/>
  <c r="I3035" i="34"/>
  <c r="I3036" i="34"/>
  <c r="I3037" i="34"/>
  <c r="I3038" i="34"/>
  <c r="I3039" i="34"/>
  <c r="I3040" i="34"/>
  <c r="I3041" i="34"/>
  <c r="I3042" i="34"/>
  <c r="I3043" i="34"/>
  <c r="I3044" i="34"/>
  <c r="I3045" i="34"/>
  <c r="I3046" i="34"/>
  <c r="I3047" i="34"/>
  <c r="I3048" i="34"/>
  <c r="I3049" i="34"/>
  <c r="I3050" i="34"/>
  <c r="I3051" i="34"/>
  <c r="I3052" i="34"/>
  <c r="I3053" i="34"/>
  <c r="I3054" i="34"/>
  <c r="I3055" i="34"/>
  <c r="I3056" i="34"/>
  <c r="I3057" i="34"/>
  <c r="I3058" i="34"/>
  <c r="I3059" i="34"/>
  <c r="I3060" i="34"/>
  <c r="I3061" i="34"/>
  <c r="I3062" i="34"/>
  <c r="I3063" i="34"/>
  <c r="I3064" i="34"/>
  <c r="I3065" i="34"/>
  <c r="I3066" i="34"/>
  <c r="I3067" i="34"/>
  <c r="I3068" i="34"/>
  <c r="I3069" i="34"/>
  <c r="I3070" i="34"/>
  <c r="I3071" i="34"/>
  <c r="I3072" i="34"/>
  <c r="I3073" i="34"/>
  <c r="I3074" i="34"/>
  <c r="I3075" i="34"/>
  <c r="I3076" i="34"/>
  <c r="I3077" i="34"/>
  <c r="I3078" i="34"/>
  <c r="I3079" i="34"/>
  <c r="I3080" i="34"/>
  <c r="I3081" i="34"/>
  <c r="I3082" i="34"/>
  <c r="I3083" i="34"/>
  <c r="I3084" i="34"/>
  <c r="I3085" i="34"/>
  <c r="I3086" i="34"/>
  <c r="I3087" i="34"/>
  <c r="I3088" i="34"/>
  <c r="I3089" i="34"/>
  <c r="I3090" i="34"/>
  <c r="I3091" i="34"/>
  <c r="I3092" i="34"/>
  <c r="I3093" i="34"/>
  <c r="I3094" i="34"/>
  <c r="I3095" i="34"/>
  <c r="I3096" i="34"/>
  <c r="I3097" i="34"/>
  <c r="I3098" i="34"/>
  <c r="I3099" i="34"/>
  <c r="I3100" i="34"/>
  <c r="I3101" i="34"/>
  <c r="I3102" i="34"/>
  <c r="I3103" i="34"/>
  <c r="I3104" i="34"/>
  <c r="I3105" i="34"/>
  <c r="I3106" i="34"/>
  <c r="I3107" i="34"/>
  <c r="I3108" i="34"/>
  <c r="I3109" i="34"/>
  <c r="I3110" i="34"/>
  <c r="I3111" i="34"/>
  <c r="I3112" i="34"/>
  <c r="I3113" i="34"/>
  <c r="I3114" i="34"/>
  <c r="I3115" i="34"/>
  <c r="I3116" i="34"/>
  <c r="I3117" i="34"/>
  <c r="I3118" i="34"/>
  <c r="I3119" i="34"/>
  <c r="I3120" i="34"/>
  <c r="I3121" i="34"/>
  <c r="I3122" i="34"/>
  <c r="I3123" i="34"/>
  <c r="I3124" i="34"/>
  <c r="I3125" i="34"/>
  <c r="I3126" i="34"/>
  <c r="I3127" i="34"/>
  <c r="I3128" i="34"/>
  <c r="I3129" i="34"/>
  <c r="I3130" i="34"/>
  <c r="I3131" i="34"/>
  <c r="I3132" i="34"/>
  <c r="I3133" i="34"/>
  <c r="I3134" i="34"/>
  <c r="I3135" i="34"/>
  <c r="I3136" i="34"/>
  <c r="I3137" i="34"/>
  <c r="I3138" i="34"/>
  <c r="I3139" i="34"/>
  <c r="I3140" i="34"/>
  <c r="I3141" i="34"/>
  <c r="I3142" i="34"/>
  <c r="I3143" i="34"/>
  <c r="I3144" i="34"/>
  <c r="I3145" i="34"/>
  <c r="I3146" i="34"/>
  <c r="I3147" i="34"/>
  <c r="I3148" i="34"/>
  <c r="I3149" i="34"/>
  <c r="I3150" i="34"/>
  <c r="I3151" i="34"/>
  <c r="I3152" i="34"/>
  <c r="I3153" i="34"/>
  <c r="I3154" i="34"/>
  <c r="I3155" i="34"/>
  <c r="I3156" i="34"/>
  <c r="I3157" i="34"/>
  <c r="I3158" i="34"/>
  <c r="I3159" i="34"/>
  <c r="I3160" i="34"/>
  <c r="I3161" i="34"/>
  <c r="I3162" i="34"/>
  <c r="I3163" i="34"/>
  <c r="I3164" i="34"/>
  <c r="I3165" i="34"/>
  <c r="I3166" i="34"/>
  <c r="I3167" i="34"/>
  <c r="I3168" i="34"/>
  <c r="I3169" i="34"/>
  <c r="I3170" i="34"/>
  <c r="I3171" i="34"/>
  <c r="I3172" i="34"/>
  <c r="I3173" i="34"/>
  <c r="I3174" i="34"/>
  <c r="I3175" i="34"/>
  <c r="I3176" i="34"/>
  <c r="I3177" i="34"/>
  <c r="I3178" i="34"/>
  <c r="I3179" i="34"/>
  <c r="I3180" i="34"/>
  <c r="I3181" i="34"/>
  <c r="I3182" i="34"/>
  <c r="I3183" i="34"/>
  <c r="I3184" i="34"/>
  <c r="I3185" i="34"/>
  <c r="I3186" i="34"/>
  <c r="I3187" i="34"/>
  <c r="I3188" i="34"/>
  <c r="I3189" i="34"/>
  <c r="I3190" i="34"/>
  <c r="I3191" i="34"/>
  <c r="I3192" i="34"/>
  <c r="I3193" i="34"/>
  <c r="I3194" i="34"/>
  <c r="I3195" i="34"/>
  <c r="I3196" i="34"/>
  <c r="I3197" i="34"/>
  <c r="I3198" i="34"/>
  <c r="I3199" i="34"/>
  <c r="I3200" i="34"/>
  <c r="I3201" i="34"/>
  <c r="I3202" i="34"/>
  <c r="I3203" i="34"/>
  <c r="I3204" i="34"/>
  <c r="I3205" i="34"/>
  <c r="I3206" i="34"/>
  <c r="I3207" i="34"/>
  <c r="I3208" i="34"/>
  <c r="I3209" i="34"/>
  <c r="I3210" i="34"/>
  <c r="I3211" i="34"/>
  <c r="I3212" i="34"/>
  <c r="I3213" i="34"/>
  <c r="I3214" i="34"/>
  <c r="I3215" i="34"/>
  <c r="I3216" i="34"/>
  <c r="I3217" i="34"/>
  <c r="I3218" i="34"/>
  <c r="I3219" i="34"/>
  <c r="I3220" i="34"/>
  <c r="I3221" i="34"/>
  <c r="I3222" i="34"/>
  <c r="I3223" i="34"/>
  <c r="I3224" i="34"/>
  <c r="I3225" i="34"/>
  <c r="I3226" i="34"/>
  <c r="I3227" i="34"/>
  <c r="I3228" i="34"/>
  <c r="I3229" i="34"/>
  <c r="I3230" i="34"/>
  <c r="I3231" i="34"/>
  <c r="I3232" i="34"/>
  <c r="I3233" i="34"/>
  <c r="I3234" i="34"/>
  <c r="I3235" i="34"/>
  <c r="I3236" i="34"/>
  <c r="I3237" i="34"/>
  <c r="I3238" i="34"/>
  <c r="I3239" i="34"/>
  <c r="I3240" i="34"/>
  <c r="I3241" i="34"/>
  <c r="I3242" i="34"/>
  <c r="I3243" i="34"/>
  <c r="I3244" i="34"/>
  <c r="I3245" i="34"/>
  <c r="I3246" i="34"/>
  <c r="I3247" i="34"/>
  <c r="I3248" i="34"/>
  <c r="I3249" i="34"/>
  <c r="I3250" i="34"/>
  <c r="I3251" i="34"/>
  <c r="I3252" i="34"/>
  <c r="I3253" i="34"/>
  <c r="I3254" i="34"/>
  <c r="I3255" i="34"/>
  <c r="I3256" i="34"/>
  <c r="I3257" i="34"/>
  <c r="I3258" i="34"/>
  <c r="I3259" i="34"/>
  <c r="I3260" i="34"/>
  <c r="I3261" i="34"/>
  <c r="I3262" i="34"/>
  <c r="I3263" i="34"/>
  <c r="I3264" i="34"/>
  <c r="I3265" i="34"/>
  <c r="I3266" i="34"/>
  <c r="I3267" i="34"/>
  <c r="I3268" i="34"/>
  <c r="I3269" i="34"/>
  <c r="I3270" i="34"/>
  <c r="I3271" i="34"/>
  <c r="I3272" i="34"/>
  <c r="I3273" i="34"/>
  <c r="I3274" i="34"/>
  <c r="I3275" i="34"/>
  <c r="I3276" i="34"/>
  <c r="I3277" i="34"/>
  <c r="I3278" i="34"/>
  <c r="I3279" i="34"/>
  <c r="I3280" i="34"/>
  <c r="I3281" i="34"/>
  <c r="I3282" i="34"/>
  <c r="I3283" i="34"/>
  <c r="I3284" i="34"/>
  <c r="I3285" i="34"/>
  <c r="I3286" i="34"/>
  <c r="I3287" i="34"/>
  <c r="I3288" i="34"/>
  <c r="I3289" i="34"/>
  <c r="I3290" i="34"/>
  <c r="I3291" i="34"/>
  <c r="I3292" i="34"/>
  <c r="I3293" i="34"/>
  <c r="I3294" i="34"/>
  <c r="I3295" i="34"/>
  <c r="I3296" i="34"/>
  <c r="I3297" i="34"/>
  <c r="I3298" i="34"/>
  <c r="I3299" i="34"/>
  <c r="I3300" i="34"/>
  <c r="I3301" i="34"/>
  <c r="I3302" i="34"/>
  <c r="I3303" i="34"/>
  <c r="I3304" i="34"/>
  <c r="I3305" i="34"/>
  <c r="I3306" i="34"/>
  <c r="I3307" i="34"/>
  <c r="I3308" i="34"/>
  <c r="I3309" i="34"/>
  <c r="I3310" i="34"/>
  <c r="I3311" i="34"/>
  <c r="I3312" i="34"/>
  <c r="I3313" i="34"/>
  <c r="I3314" i="34"/>
  <c r="I3315" i="34"/>
  <c r="I3316" i="34"/>
  <c r="I3317" i="34"/>
  <c r="I3318" i="34"/>
  <c r="I3319" i="34"/>
  <c r="I3320" i="34"/>
  <c r="I3321" i="34"/>
  <c r="I3322" i="34"/>
  <c r="I3323" i="34"/>
  <c r="I3324" i="34"/>
  <c r="I3325" i="34"/>
  <c r="I3326" i="34"/>
  <c r="I3327" i="34"/>
  <c r="I3328" i="34"/>
  <c r="I3329" i="34"/>
  <c r="I3330" i="34"/>
  <c r="I3331" i="34"/>
  <c r="I3332" i="34"/>
  <c r="I3333" i="34"/>
  <c r="I3334" i="34"/>
  <c r="I3335" i="34"/>
  <c r="I3336" i="34"/>
  <c r="I3337" i="34"/>
  <c r="I3338" i="34"/>
  <c r="I3339" i="34"/>
  <c r="I3340" i="34"/>
  <c r="I3341" i="34"/>
  <c r="I3342" i="34"/>
  <c r="I3343" i="34"/>
  <c r="I3344" i="34"/>
  <c r="I3345" i="34"/>
  <c r="I3346" i="34"/>
  <c r="I3347" i="34"/>
  <c r="I3348" i="34"/>
  <c r="I3349" i="34"/>
  <c r="I3350" i="34"/>
  <c r="I3351" i="34"/>
  <c r="I3352" i="34"/>
  <c r="I3353" i="34"/>
  <c r="I3354" i="34"/>
  <c r="I3355" i="34"/>
  <c r="I3356" i="34"/>
  <c r="I3357" i="34"/>
  <c r="I3358" i="34"/>
  <c r="I3359" i="34"/>
  <c r="I3360" i="34"/>
  <c r="I3361" i="34"/>
  <c r="I3362" i="34"/>
  <c r="I3363" i="34"/>
  <c r="I3364" i="34"/>
  <c r="I3365" i="34"/>
  <c r="I3366" i="34"/>
  <c r="I3367" i="34"/>
  <c r="I3368" i="34"/>
  <c r="I3369" i="34"/>
  <c r="I3370" i="34"/>
  <c r="I3371" i="34"/>
  <c r="I3372" i="34"/>
  <c r="I3373" i="34"/>
  <c r="I3374" i="34"/>
  <c r="I3375" i="34"/>
  <c r="I3376" i="34"/>
  <c r="I3377" i="34"/>
  <c r="I3378" i="34"/>
  <c r="I3379" i="34"/>
  <c r="I3380" i="34"/>
  <c r="I3381" i="34"/>
  <c r="I3382" i="34"/>
  <c r="I3383" i="34"/>
  <c r="I3384" i="34"/>
  <c r="I3385" i="34"/>
  <c r="I3386" i="34"/>
  <c r="I3387" i="34"/>
  <c r="I3388" i="34"/>
  <c r="I3389" i="34"/>
  <c r="I3390" i="34"/>
  <c r="I3391" i="34"/>
  <c r="I3392" i="34"/>
  <c r="I3393" i="34"/>
  <c r="I3394" i="34"/>
  <c r="I3395" i="34"/>
  <c r="I3396" i="34"/>
  <c r="I3397" i="34"/>
  <c r="I3398" i="34"/>
  <c r="I3399" i="34"/>
  <c r="I3400" i="34"/>
  <c r="I3401" i="34"/>
  <c r="I3402" i="34"/>
  <c r="I3403" i="34"/>
  <c r="I3404" i="34"/>
  <c r="I3405" i="34"/>
  <c r="I3406" i="34"/>
  <c r="I3407" i="34"/>
  <c r="I3408" i="34"/>
  <c r="I3409" i="34"/>
  <c r="I3410" i="34"/>
  <c r="I3411" i="34"/>
  <c r="I3412" i="34"/>
  <c r="I3413" i="34"/>
  <c r="I3414" i="34"/>
  <c r="I3415" i="34"/>
  <c r="I3416" i="34"/>
  <c r="I3417" i="34"/>
  <c r="I3418" i="34"/>
  <c r="I3419" i="34"/>
  <c r="I3420" i="34"/>
  <c r="I3421" i="34"/>
  <c r="I3422" i="34"/>
  <c r="I3423" i="34"/>
  <c r="I3424" i="34"/>
  <c r="I3425" i="34"/>
  <c r="I3426" i="34"/>
  <c r="I3427" i="34"/>
  <c r="I3428" i="34"/>
  <c r="I3429" i="34"/>
  <c r="I3430" i="34"/>
  <c r="I3431" i="34"/>
  <c r="I3432" i="34"/>
  <c r="I3433" i="34"/>
  <c r="I3434" i="34"/>
  <c r="I3435" i="34"/>
  <c r="I3436" i="34"/>
  <c r="I3437" i="34"/>
  <c r="I3438" i="34"/>
  <c r="I3439" i="34"/>
  <c r="I3440" i="34"/>
  <c r="I3441" i="34"/>
  <c r="I3442" i="34"/>
  <c r="I3443" i="34"/>
  <c r="I3444" i="34"/>
  <c r="I3445" i="34"/>
  <c r="I3446" i="34"/>
  <c r="I3447" i="34"/>
  <c r="I3448" i="34"/>
  <c r="I3449" i="34"/>
  <c r="I3450" i="34"/>
  <c r="I3451" i="34"/>
  <c r="I3452" i="34"/>
  <c r="I3453" i="34"/>
  <c r="I3454" i="34"/>
  <c r="I3455" i="34"/>
  <c r="I3456" i="34"/>
  <c r="I3457" i="34"/>
  <c r="I3458" i="34"/>
  <c r="I3459" i="34"/>
  <c r="I3460" i="34"/>
  <c r="I3461" i="34"/>
  <c r="I3462" i="34"/>
  <c r="I3463" i="34"/>
  <c r="I3464" i="34"/>
  <c r="I3465" i="34"/>
  <c r="I3466" i="34"/>
  <c r="I3467" i="34"/>
  <c r="I3468" i="34"/>
  <c r="I3469" i="34"/>
  <c r="I3470" i="34"/>
  <c r="I3471" i="34"/>
  <c r="I3472" i="34"/>
  <c r="I3473" i="34"/>
  <c r="I3474" i="34"/>
  <c r="I3475" i="34"/>
  <c r="I3476" i="34"/>
  <c r="I3477" i="34"/>
  <c r="I3478" i="34"/>
  <c r="I3479" i="34"/>
  <c r="I3480" i="34"/>
  <c r="I3481" i="34"/>
  <c r="I3482" i="34"/>
  <c r="I3483" i="34"/>
  <c r="I3484" i="34"/>
  <c r="I3485" i="34"/>
  <c r="I3486" i="34"/>
  <c r="I3487" i="34"/>
  <c r="I3488" i="34"/>
  <c r="I3489" i="34"/>
  <c r="I3490" i="34"/>
  <c r="I3491" i="34"/>
  <c r="I3492" i="34"/>
  <c r="I3493" i="34"/>
  <c r="I3494" i="34"/>
  <c r="I3495" i="34"/>
  <c r="I3496" i="34"/>
  <c r="I3497" i="34"/>
  <c r="I3498" i="34"/>
  <c r="I3499" i="34"/>
  <c r="I3500" i="34"/>
  <c r="I3501" i="34"/>
  <c r="I3502" i="34"/>
  <c r="I3503" i="34"/>
  <c r="I3504" i="34"/>
  <c r="I3505" i="34"/>
  <c r="I3506" i="34"/>
  <c r="I3507" i="34"/>
  <c r="I3508" i="34"/>
  <c r="I3509" i="34"/>
  <c r="I3510" i="34"/>
  <c r="I3511" i="34"/>
  <c r="I3512" i="34"/>
  <c r="I3513" i="34"/>
  <c r="I3514" i="34"/>
  <c r="I3515" i="34"/>
  <c r="I3516" i="34"/>
  <c r="I3517" i="34"/>
  <c r="I3518" i="34"/>
  <c r="I3519" i="34"/>
  <c r="I3520" i="34"/>
  <c r="I3521" i="34"/>
  <c r="I3522" i="34"/>
  <c r="I3523" i="34"/>
  <c r="I3524" i="34"/>
  <c r="I3525" i="34"/>
  <c r="I3526" i="34"/>
  <c r="I3527" i="34"/>
  <c r="I3528" i="34"/>
  <c r="I3529" i="34"/>
  <c r="I3530" i="34"/>
  <c r="I3531" i="34"/>
  <c r="I3532" i="34"/>
  <c r="I3533" i="34"/>
  <c r="I3534" i="34"/>
  <c r="I3535" i="34"/>
  <c r="I3536" i="34"/>
  <c r="I3537" i="34"/>
  <c r="I3538" i="34"/>
  <c r="I3539" i="34"/>
  <c r="I3540" i="34"/>
  <c r="I3541" i="34"/>
  <c r="I3542" i="34"/>
  <c r="I3543" i="34"/>
  <c r="I3544" i="34"/>
  <c r="I3545" i="34"/>
  <c r="I3546" i="34"/>
  <c r="I3547" i="34"/>
  <c r="I3548" i="34"/>
  <c r="I3549" i="34"/>
  <c r="I3550" i="34"/>
  <c r="I3551" i="34"/>
  <c r="I3552" i="34"/>
  <c r="I3553" i="34"/>
  <c r="I3554" i="34"/>
  <c r="I3555" i="34"/>
  <c r="I3556" i="34"/>
  <c r="I3557" i="34"/>
  <c r="I3558" i="34"/>
  <c r="I3559" i="34"/>
  <c r="I3560" i="34"/>
  <c r="I3561" i="34"/>
  <c r="I3562" i="34"/>
  <c r="I3563" i="34"/>
  <c r="I3564" i="34"/>
  <c r="I3565" i="34"/>
  <c r="I3566" i="34"/>
  <c r="I3567" i="34"/>
  <c r="I3568" i="34"/>
  <c r="I3569" i="34"/>
  <c r="I3570" i="34"/>
  <c r="I3571" i="34"/>
  <c r="I3572" i="34"/>
  <c r="I3573" i="34"/>
  <c r="I3574" i="34"/>
  <c r="I3575" i="34"/>
  <c r="I3576" i="34"/>
  <c r="I3577" i="34"/>
  <c r="I3578" i="34"/>
  <c r="I3579" i="34"/>
  <c r="I3580" i="34"/>
  <c r="I3581" i="34"/>
  <c r="I3582" i="34"/>
  <c r="I3583" i="34"/>
  <c r="I3584" i="34"/>
  <c r="I3585" i="34"/>
  <c r="I3586" i="34"/>
  <c r="I3587" i="34"/>
  <c r="I3588" i="34"/>
  <c r="I3589" i="34"/>
  <c r="I3590" i="34"/>
  <c r="I3591" i="34"/>
  <c r="I3592" i="34"/>
  <c r="I3593" i="34"/>
  <c r="I3594" i="34"/>
  <c r="I3595" i="34"/>
  <c r="I3596" i="34"/>
  <c r="I3597" i="34"/>
  <c r="I3598" i="34"/>
  <c r="I3599" i="34"/>
  <c r="I3600" i="34"/>
  <c r="I3601" i="34"/>
  <c r="I3602" i="34"/>
  <c r="I3603" i="34"/>
  <c r="I3604" i="34"/>
  <c r="I3605" i="34"/>
  <c r="I3606" i="34"/>
  <c r="I3607" i="34"/>
  <c r="I3608" i="34"/>
  <c r="I3609" i="34"/>
  <c r="I3610" i="34"/>
  <c r="I3611" i="34"/>
  <c r="I3612" i="34"/>
  <c r="I3613" i="34"/>
  <c r="I3614" i="34"/>
  <c r="I3615" i="34"/>
  <c r="I3616" i="34"/>
  <c r="I3617" i="34"/>
  <c r="I3618" i="34"/>
  <c r="I3619" i="34"/>
  <c r="I3620" i="34"/>
  <c r="I3621" i="34"/>
  <c r="I3622" i="34"/>
  <c r="I3623" i="34"/>
  <c r="I3624" i="34"/>
  <c r="I3625" i="34"/>
  <c r="I3626" i="34"/>
  <c r="I3627" i="34"/>
  <c r="I3628" i="34"/>
  <c r="I3629" i="34"/>
  <c r="I3630" i="34"/>
  <c r="I3631" i="34"/>
  <c r="I3632" i="34"/>
  <c r="I3633" i="34"/>
  <c r="I3634" i="34"/>
  <c r="I3635" i="34"/>
  <c r="I3636" i="34"/>
  <c r="I3637" i="34"/>
  <c r="I3638" i="34"/>
  <c r="I3639" i="34"/>
  <c r="I3640" i="34"/>
  <c r="I3641" i="34"/>
  <c r="I3642" i="34"/>
  <c r="I3643" i="34"/>
  <c r="I3644" i="34"/>
  <c r="I3645" i="34"/>
  <c r="I3646" i="34"/>
  <c r="I3647" i="34"/>
  <c r="I3648" i="34"/>
  <c r="I3649" i="34"/>
  <c r="I3650" i="34"/>
  <c r="I3651" i="34"/>
  <c r="I3652" i="34"/>
  <c r="I3653" i="34"/>
  <c r="I3654" i="34"/>
  <c r="I3655" i="34"/>
  <c r="I3656" i="34"/>
  <c r="I3657" i="34"/>
  <c r="I3658" i="34"/>
  <c r="I3659" i="34"/>
  <c r="I3660" i="34"/>
  <c r="I3661" i="34"/>
  <c r="I3662" i="34"/>
  <c r="I3663" i="34"/>
  <c r="I3664" i="34"/>
  <c r="I3665" i="34"/>
  <c r="I3666" i="34"/>
  <c r="I3667" i="34"/>
  <c r="I3668" i="34"/>
  <c r="I3669" i="34"/>
  <c r="I3670" i="34"/>
  <c r="I3671" i="34"/>
  <c r="I3672" i="34"/>
  <c r="I3673" i="34"/>
  <c r="I3674" i="34"/>
  <c r="I3675" i="34"/>
  <c r="I3676" i="34"/>
  <c r="I3677" i="34"/>
  <c r="I3678" i="34"/>
  <c r="I3679" i="34"/>
  <c r="I3680" i="34"/>
  <c r="I3681" i="34"/>
  <c r="I3682" i="34"/>
  <c r="I3683" i="34"/>
  <c r="I3684" i="34"/>
  <c r="I3685" i="34"/>
  <c r="I3686" i="34"/>
  <c r="I3687" i="34"/>
  <c r="I3688" i="34"/>
  <c r="I3689" i="34"/>
  <c r="I3690" i="34"/>
  <c r="I3691" i="34"/>
  <c r="I3692" i="34"/>
  <c r="I3693" i="34"/>
  <c r="I3694" i="34"/>
  <c r="I3695" i="34"/>
  <c r="I3696" i="34"/>
  <c r="I3697" i="34"/>
  <c r="I3698" i="34"/>
  <c r="I3699" i="34"/>
  <c r="I3700" i="34"/>
  <c r="I3701" i="34"/>
  <c r="I3702" i="34"/>
  <c r="I3703" i="34"/>
  <c r="I3704" i="34"/>
  <c r="I3705" i="34"/>
  <c r="I3706" i="34"/>
  <c r="I3707" i="34"/>
  <c r="I3708" i="34"/>
  <c r="I3709" i="34"/>
  <c r="I3710" i="34"/>
  <c r="I3711" i="34"/>
  <c r="I3712" i="34"/>
  <c r="I3713" i="34"/>
  <c r="I3714" i="34"/>
  <c r="I3715" i="34"/>
  <c r="I3716" i="34"/>
  <c r="I3717" i="34"/>
  <c r="I3718" i="34"/>
  <c r="I3719" i="34"/>
  <c r="I3720" i="34"/>
  <c r="I3721" i="34"/>
  <c r="I3722" i="34"/>
  <c r="I3723" i="34"/>
  <c r="I3724" i="34"/>
  <c r="I3725" i="34"/>
  <c r="I3726" i="34"/>
  <c r="I3727" i="34"/>
  <c r="I3728" i="34"/>
  <c r="I3729" i="34"/>
  <c r="I3730" i="34"/>
  <c r="I3731" i="34"/>
  <c r="I3732" i="34"/>
  <c r="I3733" i="34"/>
  <c r="I3734" i="34"/>
  <c r="I3735" i="34"/>
  <c r="I3736" i="34"/>
  <c r="I3737" i="34"/>
  <c r="I3738" i="34"/>
  <c r="I3739" i="34"/>
  <c r="I3740" i="34"/>
  <c r="I3741" i="34"/>
  <c r="I3742" i="34"/>
  <c r="I3743" i="34"/>
  <c r="I3744" i="34"/>
  <c r="I3745" i="34"/>
  <c r="I3746" i="34"/>
  <c r="I3747" i="34"/>
  <c r="I3748" i="34"/>
  <c r="I3749" i="34"/>
  <c r="I3750" i="34"/>
  <c r="I3751" i="34"/>
  <c r="I3752" i="34"/>
  <c r="I3753" i="34"/>
  <c r="I3754" i="34"/>
  <c r="I3755" i="34"/>
  <c r="I3756" i="34"/>
  <c r="I3757" i="34"/>
  <c r="I3758" i="34"/>
  <c r="I3759" i="34"/>
  <c r="I3760" i="34"/>
  <c r="I3761" i="34"/>
  <c r="I3762" i="34"/>
  <c r="I3763" i="34"/>
  <c r="I3764" i="34"/>
  <c r="I3765" i="34"/>
  <c r="I3766" i="34"/>
  <c r="I3767" i="34"/>
  <c r="I3768" i="34"/>
  <c r="I3769" i="34"/>
  <c r="I3770" i="34"/>
  <c r="I3771" i="34"/>
  <c r="I3772" i="34"/>
  <c r="I3773" i="34"/>
  <c r="I3774" i="34"/>
  <c r="I3775" i="34"/>
  <c r="I3776" i="34"/>
  <c r="I3777" i="34"/>
  <c r="I3778" i="34"/>
  <c r="I3779" i="34"/>
  <c r="I3780" i="34"/>
  <c r="I3781" i="34"/>
  <c r="I3782" i="34"/>
  <c r="I3783" i="34"/>
  <c r="I3784" i="34"/>
  <c r="I3785" i="34"/>
  <c r="I3786" i="34"/>
  <c r="I3787" i="34"/>
  <c r="I3788" i="34"/>
  <c r="I3789" i="34"/>
  <c r="I3790" i="34"/>
  <c r="I3791" i="34"/>
  <c r="I3792" i="34"/>
  <c r="I3793" i="34"/>
  <c r="I3794" i="34"/>
  <c r="I3795" i="34"/>
  <c r="I3796" i="34"/>
  <c r="I3797" i="34"/>
  <c r="I3798" i="34"/>
  <c r="I3799" i="34"/>
  <c r="I3800" i="34"/>
  <c r="I3801" i="34"/>
  <c r="I3802" i="34"/>
  <c r="I3803" i="34"/>
  <c r="I3804" i="34"/>
  <c r="I3805" i="34"/>
  <c r="I3806" i="34"/>
  <c r="I3807" i="34"/>
  <c r="I3808" i="34"/>
  <c r="I3809" i="34"/>
  <c r="I3810" i="34"/>
  <c r="I3811" i="34"/>
  <c r="I3812" i="34"/>
  <c r="I3813" i="34"/>
  <c r="I3814" i="34"/>
  <c r="I3815" i="34"/>
  <c r="I3816" i="34"/>
  <c r="I3817" i="34"/>
  <c r="I3818" i="34"/>
  <c r="I3819" i="34"/>
  <c r="I3820" i="34"/>
  <c r="I3821" i="34"/>
  <c r="I3822" i="34"/>
  <c r="I3823" i="34"/>
  <c r="I3824" i="34"/>
  <c r="I3825" i="34"/>
  <c r="I3826" i="34"/>
  <c r="I3827" i="34"/>
  <c r="I3828" i="34"/>
  <c r="I3829" i="34"/>
  <c r="I3830" i="34"/>
  <c r="I3831" i="34"/>
  <c r="I3832" i="34"/>
  <c r="I3833" i="34"/>
  <c r="I3834" i="34"/>
  <c r="I3835" i="34"/>
  <c r="I3836" i="34"/>
  <c r="I3837" i="34"/>
  <c r="I3838" i="34"/>
  <c r="I3839" i="34"/>
  <c r="I3840" i="34"/>
  <c r="I3841" i="34"/>
  <c r="I3842" i="34"/>
  <c r="I3843" i="34"/>
  <c r="I3844" i="34"/>
  <c r="I3845" i="34"/>
  <c r="I3846" i="34"/>
  <c r="I3847" i="34"/>
  <c r="I3848" i="34"/>
  <c r="I3849" i="34"/>
  <c r="I3850" i="34"/>
  <c r="I3851" i="34"/>
  <c r="I3852" i="34"/>
  <c r="I3853" i="34"/>
  <c r="I3854" i="34"/>
  <c r="I3855" i="34"/>
  <c r="I3856" i="34"/>
  <c r="I3857" i="34"/>
  <c r="I3858" i="34"/>
  <c r="I3859" i="34"/>
  <c r="I3860" i="34"/>
  <c r="I3861" i="34"/>
  <c r="I3862" i="34"/>
  <c r="I3863" i="34"/>
  <c r="I3864" i="34"/>
  <c r="I3865" i="34"/>
  <c r="I3866" i="34"/>
  <c r="I3867" i="34"/>
  <c r="I3868" i="34"/>
  <c r="I3869" i="34"/>
  <c r="I3870" i="34"/>
  <c r="I3871" i="34"/>
  <c r="I3872" i="34"/>
  <c r="I3873" i="34"/>
  <c r="I3874" i="34"/>
  <c r="I3875" i="34"/>
  <c r="I3876" i="34"/>
  <c r="I3877" i="34"/>
  <c r="I3878" i="34"/>
  <c r="I3879" i="34"/>
  <c r="I3880" i="34"/>
  <c r="I3881" i="34"/>
  <c r="I3882" i="34"/>
  <c r="I3883" i="34"/>
  <c r="I3884" i="34"/>
  <c r="I3885" i="34"/>
  <c r="I3886" i="34"/>
  <c r="I3887" i="34"/>
  <c r="I3888" i="34"/>
  <c r="I3889" i="34"/>
  <c r="I3890" i="34"/>
  <c r="I3891" i="34"/>
  <c r="I3892" i="34"/>
  <c r="I3893" i="34"/>
  <c r="I3894" i="34"/>
  <c r="I3895" i="34"/>
  <c r="I3896" i="34"/>
  <c r="I3897" i="34"/>
  <c r="I3898" i="34"/>
  <c r="I3899" i="34"/>
  <c r="I3900" i="34"/>
  <c r="I3901" i="34"/>
  <c r="I3902" i="34"/>
  <c r="I3903" i="34"/>
  <c r="I3904" i="34"/>
  <c r="I3905" i="34"/>
  <c r="I3906" i="34"/>
  <c r="I3907" i="34"/>
  <c r="I3908" i="34"/>
  <c r="I3909" i="34"/>
  <c r="I3910" i="34"/>
  <c r="I3911" i="34"/>
  <c r="I3912" i="34"/>
  <c r="I3913" i="34"/>
  <c r="I3914" i="34"/>
  <c r="I3915" i="34"/>
  <c r="I3916" i="34"/>
  <c r="I3917" i="34"/>
  <c r="I3918" i="34"/>
  <c r="I3919" i="34"/>
  <c r="I3920" i="34"/>
  <c r="I3921" i="34"/>
  <c r="I3922" i="34"/>
  <c r="I3923" i="34"/>
  <c r="I3924" i="34"/>
  <c r="I3925" i="34"/>
  <c r="I3926" i="34"/>
  <c r="I3927" i="34"/>
  <c r="I3928" i="34"/>
  <c r="I3929" i="34"/>
  <c r="I3930" i="34"/>
  <c r="I3931" i="34"/>
  <c r="I3932" i="34"/>
  <c r="I3933" i="34"/>
  <c r="I3934" i="34"/>
  <c r="I3935" i="34"/>
  <c r="I3936" i="34"/>
  <c r="I3937" i="34"/>
  <c r="I3938" i="34"/>
  <c r="I3939" i="34"/>
  <c r="I3940" i="34"/>
  <c r="I3941" i="34"/>
  <c r="I3942" i="34"/>
  <c r="I3943" i="34"/>
  <c r="I3944" i="34"/>
  <c r="I3945" i="34"/>
  <c r="I3946" i="34"/>
  <c r="I3947" i="34"/>
  <c r="I3948" i="34"/>
  <c r="I3949" i="34"/>
  <c r="I3950" i="34"/>
  <c r="I3951" i="34"/>
  <c r="I3952" i="34"/>
  <c r="I3953" i="34"/>
  <c r="I3954" i="34"/>
  <c r="I3955" i="34"/>
  <c r="I3956" i="34"/>
  <c r="I3957" i="34"/>
  <c r="I3958" i="34"/>
  <c r="I3959" i="34"/>
  <c r="I3960" i="34"/>
  <c r="I3961" i="34"/>
  <c r="I3962" i="34"/>
  <c r="I3963" i="34"/>
  <c r="I3964" i="34"/>
  <c r="I3965" i="34"/>
  <c r="I3966" i="34"/>
  <c r="I3967" i="34"/>
  <c r="I3968" i="34"/>
  <c r="I3969" i="34"/>
  <c r="I3970" i="34"/>
  <c r="I3971" i="34"/>
  <c r="I3972" i="34"/>
  <c r="I3973" i="34"/>
  <c r="I3974" i="34"/>
  <c r="I3975" i="34"/>
  <c r="I3976" i="34"/>
  <c r="I3977" i="34"/>
  <c r="I3978" i="34"/>
  <c r="I3979" i="34"/>
  <c r="I3980" i="34"/>
  <c r="I3981" i="34"/>
  <c r="I3982" i="34"/>
  <c r="I3983" i="34"/>
  <c r="I3984" i="34"/>
  <c r="I3985" i="34"/>
  <c r="I3986" i="34"/>
  <c r="I3987" i="34"/>
  <c r="I3988" i="34"/>
  <c r="I3989" i="34"/>
  <c r="I3990" i="34"/>
  <c r="I3991" i="34"/>
  <c r="I3992" i="34"/>
  <c r="I3993" i="34"/>
  <c r="I3994" i="34"/>
  <c r="I3995" i="34"/>
  <c r="I3996" i="34"/>
  <c r="I3997" i="34"/>
  <c r="I3998" i="34"/>
  <c r="I3999" i="34"/>
  <c r="I4000" i="34"/>
  <c r="I4001" i="34"/>
  <c r="I4002" i="34"/>
  <c r="I4003" i="34"/>
  <c r="I4004" i="34"/>
  <c r="I4005" i="34"/>
  <c r="I4006" i="34"/>
  <c r="I4007" i="34"/>
  <c r="I4008" i="34"/>
  <c r="I4009" i="34"/>
  <c r="I4010" i="34"/>
  <c r="I4011" i="34"/>
  <c r="I4012" i="34"/>
  <c r="I4013" i="34"/>
  <c r="I4014" i="34"/>
  <c r="I4015" i="34"/>
  <c r="I4016" i="34"/>
  <c r="I4017" i="34"/>
  <c r="I4018" i="34"/>
  <c r="I4019" i="34"/>
  <c r="I4020" i="34"/>
  <c r="I4021" i="34"/>
  <c r="I4022" i="34"/>
  <c r="I4023" i="34"/>
  <c r="I4024" i="34"/>
  <c r="I4025" i="34"/>
  <c r="I4026" i="34"/>
  <c r="I4027" i="34"/>
  <c r="I4028" i="34"/>
  <c r="I4029" i="34"/>
  <c r="I4030" i="34"/>
  <c r="I4031" i="34"/>
  <c r="I4032" i="34"/>
  <c r="I4033" i="34"/>
  <c r="I4034" i="34"/>
  <c r="I4035" i="34"/>
  <c r="I4036" i="34"/>
  <c r="I4037" i="34"/>
  <c r="I4038" i="34"/>
  <c r="I4039" i="34"/>
  <c r="I4040" i="34"/>
  <c r="I4041" i="34"/>
  <c r="I4042" i="34"/>
  <c r="I4043" i="34"/>
  <c r="I4044" i="34"/>
  <c r="I4045" i="34"/>
  <c r="I4046" i="34"/>
  <c r="I4047" i="34"/>
  <c r="I4048" i="34"/>
  <c r="I4049" i="34"/>
  <c r="I4050" i="34"/>
  <c r="I4051" i="34"/>
  <c r="I4052" i="34"/>
  <c r="I4053" i="34"/>
  <c r="I4054" i="34"/>
  <c r="I4055" i="34"/>
  <c r="I4056" i="34"/>
  <c r="I4057" i="34"/>
  <c r="I4058" i="34"/>
  <c r="I4059" i="34"/>
  <c r="I4060" i="34"/>
  <c r="I4061" i="34"/>
  <c r="I4062" i="34"/>
  <c r="I4063" i="34"/>
  <c r="I4064" i="34"/>
  <c r="I4065" i="34"/>
  <c r="I4066" i="34"/>
  <c r="I4067" i="34"/>
  <c r="I4068" i="34"/>
  <c r="I4069" i="34"/>
  <c r="I4070" i="34"/>
  <c r="I4071" i="34"/>
  <c r="I4072" i="34"/>
  <c r="I4073" i="34"/>
  <c r="I4074" i="34"/>
  <c r="I4075" i="34"/>
  <c r="I4076" i="34"/>
  <c r="I4077" i="34"/>
  <c r="I4078" i="34"/>
  <c r="I4079" i="34"/>
  <c r="I4080" i="34"/>
  <c r="I4081" i="34"/>
  <c r="I4082" i="34"/>
  <c r="I4083" i="34"/>
  <c r="I4084" i="34"/>
  <c r="I4085" i="34"/>
  <c r="I4086" i="34"/>
  <c r="I4087" i="34"/>
  <c r="I4088" i="34"/>
  <c r="I4089" i="34"/>
  <c r="I4090" i="34"/>
  <c r="I4091" i="34"/>
  <c r="I4092" i="34"/>
  <c r="I4093" i="34"/>
  <c r="I4094" i="34"/>
  <c r="I4095" i="34"/>
  <c r="I4096" i="34"/>
  <c r="I4097" i="34"/>
  <c r="I4098" i="34"/>
  <c r="I4099" i="34"/>
  <c r="I4100" i="34"/>
  <c r="I4101" i="34"/>
  <c r="I4102" i="34"/>
  <c r="I4103" i="34"/>
  <c r="I4104" i="34"/>
  <c r="I4105" i="34"/>
  <c r="I4106" i="34"/>
  <c r="I4107" i="34"/>
  <c r="I4108" i="34"/>
  <c r="I4109" i="34"/>
  <c r="I4110" i="34"/>
  <c r="I4111" i="34"/>
  <c r="I4112" i="34"/>
  <c r="I4113" i="34"/>
  <c r="I4114" i="34"/>
  <c r="I4115" i="34"/>
  <c r="I4116" i="34"/>
  <c r="I4117" i="34"/>
  <c r="I4118" i="34"/>
  <c r="I4119" i="34"/>
  <c r="I4120" i="34"/>
  <c r="I4121" i="34"/>
  <c r="I4122" i="34"/>
  <c r="I4123" i="34"/>
  <c r="I4124" i="34"/>
  <c r="I4125" i="34"/>
  <c r="I4126" i="34"/>
  <c r="I4127" i="34"/>
  <c r="I4128" i="34"/>
  <c r="I4129" i="34"/>
  <c r="I4130" i="34"/>
  <c r="I4131" i="34"/>
  <c r="I4132" i="34"/>
  <c r="I4133" i="34"/>
  <c r="I4134" i="34"/>
  <c r="I4135" i="34"/>
  <c r="I4136" i="34"/>
  <c r="I4137" i="34"/>
  <c r="I4138" i="34"/>
  <c r="I4139" i="34"/>
  <c r="I4140" i="34"/>
  <c r="I4141" i="34"/>
  <c r="I4142" i="34"/>
  <c r="I4143" i="34"/>
  <c r="I4144" i="34"/>
  <c r="I4145" i="34"/>
  <c r="I4146" i="34"/>
  <c r="I4147" i="34"/>
  <c r="I4148" i="34"/>
  <c r="I4149" i="34"/>
  <c r="I4150" i="34"/>
  <c r="I4151" i="34"/>
  <c r="I4152" i="34"/>
  <c r="I4153" i="34"/>
  <c r="I4154" i="34"/>
  <c r="I4155" i="34"/>
  <c r="I4156" i="34"/>
  <c r="I4157" i="34"/>
  <c r="I4158" i="34"/>
  <c r="I4159" i="34"/>
  <c r="I4160" i="34"/>
  <c r="I4161" i="34"/>
  <c r="I4162" i="34"/>
  <c r="I4163" i="34"/>
  <c r="I4164" i="34"/>
  <c r="I4165" i="34"/>
  <c r="I4166" i="34"/>
  <c r="I4167" i="34"/>
  <c r="I4168" i="34"/>
  <c r="I4169" i="34"/>
  <c r="I4170" i="34"/>
  <c r="I4171" i="34"/>
  <c r="I4172" i="34"/>
  <c r="I4173" i="34"/>
  <c r="I4174" i="34"/>
  <c r="I4175" i="34"/>
  <c r="I4176" i="34"/>
  <c r="I4177" i="34"/>
  <c r="I4178" i="34"/>
  <c r="I4179" i="34"/>
  <c r="I4180" i="34"/>
  <c r="I4181" i="34"/>
  <c r="I4182" i="34"/>
  <c r="I4183" i="34"/>
  <c r="I4184" i="34"/>
  <c r="I4185" i="34"/>
  <c r="I4186" i="34"/>
  <c r="I4187" i="34"/>
  <c r="I4188" i="34"/>
  <c r="I4189" i="34"/>
  <c r="I4190" i="34"/>
  <c r="I4191" i="34"/>
  <c r="I4192" i="34"/>
  <c r="I4193" i="34"/>
  <c r="I4194" i="34"/>
  <c r="I4195" i="34"/>
  <c r="I4196" i="34"/>
  <c r="I4197" i="34"/>
  <c r="I4198" i="34"/>
  <c r="I4199" i="34"/>
  <c r="I4200" i="34"/>
  <c r="I4201" i="34"/>
  <c r="I4202" i="34"/>
  <c r="I4203" i="34"/>
  <c r="I4204" i="34"/>
  <c r="I4205" i="34"/>
  <c r="I4206" i="34"/>
  <c r="I4207" i="34"/>
  <c r="I4208" i="34"/>
  <c r="I4209" i="34"/>
  <c r="I4210" i="34"/>
  <c r="I4211" i="34"/>
  <c r="I4212" i="34"/>
  <c r="I4213" i="34"/>
  <c r="I4214" i="34"/>
  <c r="I4215" i="34"/>
  <c r="I4216" i="34"/>
  <c r="I4217" i="34"/>
  <c r="I4218" i="34"/>
  <c r="I4219" i="34"/>
  <c r="I4220" i="34"/>
  <c r="I4221" i="34"/>
  <c r="I4222" i="34"/>
  <c r="I4223" i="34"/>
  <c r="I4224" i="34"/>
  <c r="I4225" i="34"/>
  <c r="I4226" i="34"/>
  <c r="I4227" i="34"/>
  <c r="I4228" i="34"/>
  <c r="I4229" i="34"/>
  <c r="I4230" i="34"/>
  <c r="I4231" i="34"/>
  <c r="I4232" i="34"/>
  <c r="I4233" i="34"/>
  <c r="I4234" i="34"/>
  <c r="I4235" i="34"/>
  <c r="I4236" i="34"/>
  <c r="I4237" i="34"/>
  <c r="I4238" i="34"/>
  <c r="I4239" i="34"/>
  <c r="I4240" i="34"/>
  <c r="I4241" i="34"/>
  <c r="I4242" i="34"/>
  <c r="I4243" i="34"/>
  <c r="I4244" i="34"/>
  <c r="I4245" i="34"/>
  <c r="I4246" i="34"/>
  <c r="I4247" i="34"/>
  <c r="I4248" i="34"/>
  <c r="I4249" i="34"/>
  <c r="I4250" i="34"/>
  <c r="I4251" i="34"/>
  <c r="I4252" i="34"/>
  <c r="I4253" i="34"/>
  <c r="I4254" i="34"/>
  <c r="I4255" i="34"/>
  <c r="I4256" i="34"/>
  <c r="I4257" i="34"/>
  <c r="I4258" i="34"/>
  <c r="I4259" i="34"/>
  <c r="I4260" i="34"/>
  <c r="I4261" i="34"/>
  <c r="I4262" i="34"/>
  <c r="I4263" i="34"/>
  <c r="I4264" i="34"/>
  <c r="I4265" i="34"/>
  <c r="I4266" i="34"/>
  <c r="I4267" i="34"/>
  <c r="I4268" i="34"/>
  <c r="I4269" i="34"/>
  <c r="I4270" i="34"/>
  <c r="I4271" i="34"/>
  <c r="I4272" i="34"/>
  <c r="I4273" i="34"/>
  <c r="I4274" i="34"/>
  <c r="I4275" i="34"/>
  <c r="I4276" i="34"/>
  <c r="I4277" i="34"/>
  <c r="I4278" i="34"/>
  <c r="I4279" i="34"/>
  <c r="I4280" i="34"/>
  <c r="I4281" i="34"/>
  <c r="I4282" i="34"/>
  <c r="I4283" i="34"/>
  <c r="I4284" i="34"/>
  <c r="I4285" i="34"/>
  <c r="I4286" i="34"/>
  <c r="I4287" i="34"/>
  <c r="I4288" i="34"/>
  <c r="I4289" i="34"/>
  <c r="I4290" i="34"/>
  <c r="I4291" i="34"/>
  <c r="I4292" i="34"/>
  <c r="I4293" i="34"/>
  <c r="I4294" i="34"/>
  <c r="I4295" i="34"/>
  <c r="I4296" i="34"/>
  <c r="I4297" i="34"/>
  <c r="I4298" i="34"/>
  <c r="I4299" i="34"/>
  <c r="I4300" i="34"/>
  <c r="I4301" i="34"/>
  <c r="I4302" i="34"/>
  <c r="I4303" i="34"/>
  <c r="I4304" i="34"/>
  <c r="I4305" i="34"/>
  <c r="I4306" i="34"/>
  <c r="I4307" i="34"/>
  <c r="I4308" i="34"/>
  <c r="I4309" i="34"/>
  <c r="I4310" i="34"/>
  <c r="I4311" i="34"/>
  <c r="I4312" i="34"/>
  <c r="I4313" i="34"/>
  <c r="I4314" i="34"/>
  <c r="I4315" i="34"/>
  <c r="I4316" i="34"/>
  <c r="I4317" i="34"/>
  <c r="I4318" i="34"/>
  <c r="I4319" i="34"/>
  <c r="I4320" i="34"/>
  <c r="I4321" i="34"/>
  <c r="I4322" i="34"/>
  <c r="I4323" i="34"/>
  <c r="I4324" i="34"/>
  <c r="I4325" i="34"/>
  <c r="I4326" i="34"/>
  <c r="I4327" i="34"/>
  <c r="I4328" i="34"/>
  <c r="I4329" i="34"/>
  <c r="I4330" i="34"/>
  <c r="I4331" i="34"/>
  <c r="I4332" i="34"/>
  <c r="I4333" i="34"/>
  <c r="I4334" i="34"/>
  <c r="I4335" i="34"/>
  <c r="I4336" i="34"/>
  <c r="I4337" i="34"/>
  <c r="I4338" i="34"/>
  <c r="I4339" i="34"/>
  <c r="I4340" i="34"/>
  <c r="I4341" i="34"/>
  <c r="I4342" i="34"/>
  <c r="I4343" i="34"/>
  <c r="I4344" i="34"/>
  <c r="I4345" i="34"/>
  <c r="I4346" i="34"/>
  <c r="I4347" i="34"/>
  <c r="I4348" i="34"/>
  <c r="I4349" i="34"/>
  <c r="I4350" i="34"/>
  <c r="I4351" i="34"/>
  <c r="I4352" i="34"/>
  <c r="I4353" i="34"/>
  <c r="I4354" i="34"/>
  <c r="I4355" i="34"/>
  <c r="I4356" i="34"/>
  <c r="I4357" i="34"/>
  <c r="I4358" i="34"/>
  <c r="I4359" i="34"/>
  <c r="I4360" i="34"/>
  <c r="I4361" i="34"/>
  <c r="I4362" i="34"/>
  <c r="I4363" i="34"/>
  <c r="I4364" i="34"/>
  <c r="I4365" i="34"/>
  <c r="I4366" i="34"/>
  <c r="I4367" i="34"/>
  <c r="I4368" i="34"/>
  <c r="I4369" i="34"/>
  <c r="I4370" i="34"/>
  <c r="I4371" i="34"/>
  <c r="I4372" i="34"/>
  <c r="I4373" i="34"/>
  <c r="I4374" i="34"/>
  <c r="I4375" i="34"/>
  <c r="I4376" i="34"/>
  <c r="I4377" i="34"/>
  <c r="I4378" i="34"/>
  <c r="I4379" i="34"/>
  <c r="I4380" i="34"/>
  <c r="I4381" i="34"/>
  <c r="I4382" i="34"/>
  <c r="I4383" i="34"/>
  <c r="I4384" i="34"/>
  <c r="I4385" i="34"/>
  <c r="I4386" i="34"/>
  <c r="I4387" i="34"/>
  <c r="I4388" i="34"/>
  <c r="I4389" i="34"/>
  <c r="I4390" i="34"/>
  <c r="I4391" i="34"/>
  <c r="I4392" i="34"/>
  <c r="I4393" i="34"/>
  <c r="I4394" i="34"/>
  <c r="I4395" i="34"/>
  <c r="I4396" i="34"/>
  <c r="I4397" i="34"/>
  <c r="I4398" i="34"/>
  <c r="I4399" i="34"/>
  <c r="I4400" i="34"/>
  <c r="I4401" i="34"/>
  <c r="I4402" i="34"/>
  <c r="I4403" i="34"/>
  <c r="I4404" i="34"/>
  <c r="I4405" i="34"/>
  <c r="I4406" i="34"/>
  <c r="I4407" i="34"/>
  <c r="I4408" i="34"/>
  <c r="I4409" i="34"/>
  <c r="I4410" i="34"/>
  <c r="I4411" i="34"/>
  <c r="I4412" i="34"/>
  <c r="I4413" i="34"/>
  <c r="I4414" i="34"/>
  <c r="I4415" i="34"/>
  <c r="I4416" i="34"/>
  <c r="I4417" i="34"/>
  <c r="I4418" i="34"/>
  <c r="I4419" i="34"/>
  <c r="I4420" i="34"/>
  <c r="I4421" i="34"/>
  <c r="I4422" i="34"/>
  <c r="I4423" i="34"/>
  <c r="I4424" i="34"/>
  <c r="I4425" i="34"/>
  <c r="I4426" i="34"/>
  <c r="I4427" i="34"/>
  <c r="I4428" i="34"/>
  <c r="I4429" i="34"/>
  <c r="I4430" i="34"/>
  <c r="I4431" i="34"/>
  <c r="I4432" i="34"/>
  <c r="I4433" i="34"/>
  <c r="I4434" i="34"/>
  <c r="I4435" i="34"/>
  <c r="I4436" i="34"/>
  <c r="I4437" i="34"/>
  <c r="I4438" i="34"/>
  <c r="I4439" i="34"/>
  <c r="I4440" i="34"/>
  <c r="I4441" i="34"/>
  <c r="I4442" i="34"/>
  <c r="I4443" i="34"/>
  <c r="I4444" i="34"/>
  <c r="I4445" i="34"/>
  <c r="I4446" i="34"/>
  <c r="I4447" i="34"/>
  <c r="I4448" i="34"/>
  <c r="I4449" i="34"/>
  <c r="I4450" i="34"/>
  <c r="I4451" i="34"/>
  <c r="I4452" i="34"/>
  <c r="I4453" i="34"/>
  <c r="I4454" i="34"/>
  <c r="I4455" i="34"/>
  <c r="I4456" i="34"/>
  <c r="I4457" i="34"/>
  <c r="I4458" i="34"/>
  <c r="I4459" i="34"/>
  <c r="I4460" i="34"/>
  <c r="I4461" i="34"/>
  <c r="I4462" i="34"/>
  <c r="I4463" i="34"/>
  <c r="I4464" i="34"/>
  <c r="I4465" i="34"/>
  <c r="I4466" i="34"/>
  <c r="I4467" i="34"/>
  <c r="I4468" i="34"/>
  <c r="I4469" i="34"/>
  <c r="I4470" i="34"/>
  <c r="I4471" i="34"/>
  <c r="I4472" i="34"/>
  <c r="I4473" i="34"/>
  <c r="I4474" i="34"/>
  <c r="I4475" i="34"/>
  <c r="I4476" i="34"/>
  <c r="I4477" i="34"/>
  <c r="I4478" i="34"/>
  <c r="I4479" i="34"/>
  <c r="I4480" i="34"/>
  <c r="I4481" i="34"/>
  <c r="I4482" i="34"/>
  <c r="I4483" i="34"/>
  <c r="I4484" i="34"/>
  <c r="I4485" i="34"/>
  <c r="I4486" i="34"/>
  <c r="I4487" i="34"/>
  <c r="I4488" i="34"/>
  <c r="I4489" i="34"/>
  <c r="I4490" i="34"/>
  <c r="I4491" i="34"/>
  <c r="I4492" i="34"/>
  <c r="I4493" i="34"/>
  <c r="I4494" i="34"/>
  <c r="I4495" i="34"/>
  <c r="I4496" i="34"/>
  <c r="I4497" i="34"/>
  <c r="I4498" i="34"/>
  <c r="I4499" i="34"/>
  <c r="I4500" i="34"/>
  <c r="I4501" i="34"/>
  <c r="I4502" i="34"/>
  <c r="I4503" i="34"/>
  <c r="I4504" i="34"/>
  <c r="I4505" i="34"/>
  <c r="I4506" i="34"/>
  <c r="I4507" i="34"/>
  <c r="I4508" i="34"/>
  <c r="I4509" i="34"/>
  <c r="I4510" i="34"/>
  <c r="I4511" i="34"/>
  <c r="I4512" i="34"/>
  <c r="I4513" i="34"/>
  <c r="I4514" i="34"/>
  <c r="I4515" i="34"/>
  <c r="I4516" i="34"/>
  <c r="I4517" i="34"/>
  <c r="I4518" i="34"/>
  <c r="I4519" i="34"/>
  <c r="I4520" i="34"/>
  <c r="I4521" i="34"/>
  <c r="I4522" i="34"/>
  <c r="I4523" i="34"/>
  <c r="I4524" i="34"/>
  <c r="I4525" i="34"/>
  <c r="I4526" i="34"/>
  <c r="I4527" i="34"/>
  <c r="I4528" i="34"/>
  <c r="I4529" i="34"/>
  <c r="I4530" i="34"/>
  <c r="I4531" i="34"/>
  <c r="I4532" i="34"/>
  <c r="I4533" i="34"/>
  <c r="I4534" i="34"/>
  <c r="I4535" i="34"/>
  <c r="I4536" i="34"/>
  <c r="I4537" i="34"/>
  <c r="I4538" i="34"/>
  <c r="I4539" i="34"/>
  <c r="I4540" i="34"/>
  <c r="I4541" i="34"/>
  <c r="I4542" i="34"/>
  <c r="I4543" i="34"/>
  <c r="I4544" i="34"/>
  <c r="I4545" i="34"/>
  <c r="I4546" i="34"/>
  <c r="I4547" i="34"/>
  <c r="I4548" i="34"/>
  <c r="I4549" i="34"/>
  <c r="I4550" i="34"/>
  <c r="I4551" i="34"/>
  <c r="I4552" i="34"/>
  <c r="I4553" i="34"/>
  <c r="I4554" i="34"/>
  <c r="I4555" i="34"/>
  <c r="I4556" i="34"/>
  <c r="I4557" i="34"/>
  <c r="I4558" i="34"/>
  <c r="I4559" i="34"/>
  <c r="I4560" i="34"/>
  <c r="I4561" i="34"/>
  <c r="I4562" i="34"/>
  <c r="I4563" i="34"/>
  <c r="I4564" i="34"/>
  <c r="I4565" i="34"/>
  <c r="I4566" i="34"/>
  <c r="I4567" i="34"/>
  <c r="I4568" i="34"/>
  <c r="I4569" i="34"/>
  <c r="I4570" i="34"/>
  <c r="I4571" i="34"/>
  <c r="I4572" i="34"/>
  <c r="I4573" i="34"/>
  <c r="I4574" i="34"/>
  <c r="I4575" i="34"/>
  <c r="I4576" i="34"/>
  <c r="I4577" i="34"/>
  <c r="I4578" i="34"/>
  <c r="I4579" i="34"/>
  <c r="I4580" i="34"/>
  <c r="I4581" i="34"/>
  <c r="I4582" i="34"/>
  <c r="I4583" i="34"/>
  <c r="I4584" i="34"/>
  <c r="I4585" i="34"/>
  <c r="I4586" i="34"/>
  <c r="I4587" i="34"/>
  <c r="I4588" i="34"/>
  <c r="I4589" i="34"/>
  <c r="I4590" i="34"/>
  <c r="I4591" i="34"/>
  <c r="I4592" i="34"/>
  <c r="I4593" i="34"/>
  <c r="I4594" i="34"/>
  <c r="I4595" i="34"/>
  <c r="I4596" i="34"/>
  <c r="I4597" i="34"/>
  <c r="I4598" i="34"/>
  <c r="I4599" i="34"/>
  <c r="I4600" i="34"/>
  <c r="I4601" i="34"/>
  <c r="I4602" i="34"/>
  <c r="I4603" i="34"/>
  <c r="I4604" i="34"/>
  <c r="I4605" i="34"/>
  <c r="I4606" i="34"/>
  <c r="I4607" i="34"/>
  <c r="I4608" i="34"/>
  <c r="I4609" i="34"/>
  <c r="I4610" i="34"/>
  <c r="I4611" i="34"/>
  <c r="I4612" i="34"/>
  <c r="I4613" i="34"/>
  <c r="I4614" i="34"/>
  <c r="I4615" i="34"/>
  <c r="I4616" i="34"/>
  <c r="I4617" i="34"/>
  <c r="I4618" i="34"/>
  <c r="I4619" i="34"/>
  <c r="I4620" i="34"/>
  <c r="I4621" i="34"/>
  <c r="I4622" i="34"/>
  <c r="I4623" i="34"/>
  <c r="I4624" i="34"/>
  <c r="I4625" i="34"/>
  <c r="I4626" i="34"/>
  <c r="I4627" i="34"/>
  <c r="I4628" i="34"/>
  <c r="I4629" i="34"/>
  <c r="I4630" i="34"/>
  <c r="I4631" i="34"/>
  <c r="I4632" i="34"/>
  <c r="I4633" i="34"/>
  <c r="I4634" i="34"/>
  <c r="I4635" i="34"/>
  <c r="I4636" i="34"/>
  <c r="I4637" i="34"/>
  <c r="I4638" i="34"/>
  <c r="I4639" i="34"/>
  <c r="I4640" i="34"/>
  <c r="I4641" i="34"/>
  <c r="I4642" i="34"/>
  <c r="I4643" i="34"/>
  <c r="I4644" i="34"/>
  <c r="I4645" i="34"/>
  <c r="I4646" i="34"/>
  <c r="I4647" i="34"/>
  <c r="I4648" i="34"/>
  <c r="I4649" i="34"/>
  <c r="I4650" i="34"/>
  <c r="I4651" i="34"/>
  <c r="I4652" i="34"/>
  <c r="I4653" i="34"/>
  <c r="I4654" i="34"/>
  <c r="I4655" i="34"/>
  <c r="I4656" i="34"/>
  <c r="I4657" i="34"/>
  <c r="I4658" i="34"/>
  <c r="I4659" i="34"/>
  <c r="I4660" i="34"/>
  <c r="I4661" i="34"/>
  <c r="I4662" i="34"/>
  <c r="I4663" i="34"/>
  <c r="I4664" i="34"/>
  <c r="I4665" i="34"/>
  <c r="I4666" i="34"/>
  <c r="I4667" i="34"/>
  <c r="I4668" i="34"/>
  <c r="I4669" i="34"/>
  <c r="I4670" i="34"/>
  <c r="I4671" i="34"/>
  <c r="I4672" i="34"/>
  <c r="I4673" i="34"/>
  <c r="I4674" i="34"/>
  <c r="I4675" i="34"/>
  <c r="I4676" i="34"/>
  <c r="I4677" i="34"/>
  <c r="I4678" i="34"/>
  <c r="I4679" i="34"/>
  <c r="I4680" i="34"/>
  <c r="I4681" i="34"/>
  <c r="I4682" i="34"/>
  <c r="I4683" i="34"/>
  <c r="I4684" i="34"/>
  <c r="I4685" i="34"/>
  <c r="I4686" i="34"/>
  <c r="I4687" i="34"/>
  <c r="I4688" i="34"/>
  <c r="I4689" i="34"/>
  <c r="I4690" i="34"/>
  <c r="I4691" i="34"/>
  <c r="I4692" i="34"/>
  <c r="I4693" i="34"/>
  <c r="I4694" i="34"/>
  <c r="I4695" i="34"/>
  <c r="I4696" i="34"/>
  <c r="I4697" i="34"/>
  <c r="I4698" i="34"/>
  <c r="I4699" i="34"/>
  <c r="I4700" i="34"/>
  <c r="I4701" i="34"/>
  <c r="I4702" i="34"/>
  <c r="I4703" i="34"/>
  <c r="I4704" i="34"/>
  <c r="I4705" i="34"/>
  <c r="I4706" i="34"/>
  <c r="I4707" i="34"/>
  <c r="I4708" i="34"/>
  <c r="I4709" i="34"/>
  <c r="I4710" i="34"/>
  <c r="I4711" i="34"/>
  <c r="I4712" i="34"/>
  <c r="I4713" i="34"/>
  <c r="I4714" i="34"/>
  <c r="I4715" i="34"/>
  <c r="I4716" i="34"/>
  <c r="I4717" i="34"/>
  <c r="I4718" i="34"/>
  <c r="I4719" i="34"/>
  <c r="I4720" i="34"/>
  <c r="I4721" i="34"/>
  <c r="I4722" i="34"/>
  <c r="I4723" i="34"/>
  <c r="I4724" i="34"/>
  <c r="I4725" i="34"/>
  <c r="I4726" i="34"/>
  <c r="I4727" i="34"/>
  <c r="I4728" i="34"/>
  <c r="I4729" i="34"/>
  <c r="I4730" i="34"/>
  <c r="I4731" i="34"/>
  <c r="I4732" i="34"/>
  <c r="I4733" i="34"/>
  <c r="I4734" i="34"/>
  <c r="I4735" i="34"/>
  <c r="I4736" i="34"/>
  <c r="I4737" i="34"/>
  <c r="I4738" i="34"/>
  <c r="I4739" i="34"/>
  <c r="I4740" i="34"/>
  <c r="I4741" i="34"/>
  <c r="I4742" i="34"/>
  <c r="I4743" i="34"/>
  <c r="I4744" i="34"/>
  <c r="I4745" i="34"/>
  <c r="I4746" i="34"/>
  <c r="I4747" i="34"/>
  <c r="I4748" i="34"/>
  <c r="I4749" i="34"/>
  <c r="I4750" i="34"/>
  <c r="I4751" i="34"/>
  <c r="I4752" i="34"/>
  <c r="I4753" i="34"/>
  <c r="I4754" i="34"/>
  <c r="I4755" i="34"/>
  <c r="I4756" i="34"/>
  <c r="I4757" i="34"/>
  <c r="I4758" i="34"/>
  <c r="I4759" i="34"/>
  <c r="I4760" i="34"/>
  <c r="I4761" i="34"/>
  <c r="I4762" i="34"/>
  <c r="I4763" i="34"/>
  <c r="I4764" i="34"/>
  <c r="I4765" i="34"/>
  <c r="I4766" i="34"/>
  <c r="I4767" i="34"/>
  <c r="I4768" i="34"/>
  <c r="I4769" i="34"/>
  <c r="I4770" i="34"/>
  <c r="I4771" i="34"/>
  <c r="I4772" i="34"/>
  <c r="I4773" i="34"/>
  <c r="I4774" i="34"/>
  <c r="I4775" i="34"/>
  <c r="I4776" i="34"/>
  <c r="I4777" i="34"/>
  <c r="I4778" i="34"/>
  <c r="I4779" i="34"/>
  <c r="I4780" i="34"/>
  <c r="I4781" i="34"/>
  <c r="I4782" i="34"/>
  <c r="I4783" i="34"/>
  <c r="I4784" i="34"/>
  <c r="I4785" i="34"/>
  <c r="I4786" i="34"/>
  <c r="I4787" i="34"/>
  <c r="I4788" i="34"/>
  <c r="I4789" i="34"/>
  <c r="I4790" i="34"/>
  <c r="I4791" i="34"/>
  <c r="I4792" i="34"/>
  <c r="I4793" i="34"/>
  <c r="I4794" i="34"/>
  <c r="I4795" i="34"/>
  <c r="I4796" i="34"/>
  <c r="I4797" i="34"/>
  <c r="I4798" i="34"/>
  <c r="I4799" i="34"/>
  <c r="I4800" i="34"/>
  <c r="I4801" i="34"/>
  <c r="I4802" i="34"/>
  <c r="I4803" i="34"/>
  <c r="I4804" i="34"/>
  <c r="I4805" i="34"/>
  <c r="I4806" i="34"/>
  <c r="I4807" i="34"/>
  <c r="I4808" i="34"/>
  <c r="I4809" i="34"/>
  <c r="I4810" i="34"/>
  <c r="I4811" i="34"/>
  <c r="I4812" i="34"/>
  <c r="I4813" i="34"/>
  <c r="I4814" i="34"/>
  <c r="I4815" i="34"/>
  <c r="I4816" i="34"/>
  <c r="I4817" i="34"/>
  <c r="I4818" i="34"/>
  <c r="I4819" i="34"/>
  <c r="I4820" i="34"/>
  <c r="I4821" i="34"/>
  <c r="I4822" i="34"/>
  <c r="I4823" i="34"/>
  <c r="I4824" i="34"/>
  <c r="I4825" i="34"/>
  <c r="I4826" i="34"/>
  <c r="I4827" i="34"/>
  <c r="I4828" i="34"/>
  <c r="I4829" i="34"/>
  <c r="I4830" i="34"/>
  <c r="I4831" i="34"/>
  <c r="I4832" i="34"/>
  <c r="I4833" i="34"/>
  <c r="I4834" i="34"/>
  <c r="I4835" i="34"/>
  <c r="I4836" i="34"/>
  <c r="I4837" i="34"/>
  <c r="I4838" i="34"/>
  <c r="I4839" i="34"/>
  <c r="I4840" i="34"/>
  <c r="I4841" i="34"/>
  <c r="I4842" i="34"/>
  <c r="I4843" i="34"/>
  <c r="I4844" i="34"/>
  <c r="I4845" i="34"/>
  <c r="I4846" i="34"/>
  <c r="I4847" i="34"/>
  <c r="I4848" i="34"/>
  <c r="I4849" i="34"/>
  <c r="I4850" i="34"/>
  <c r="I4851" i="34"/>
  <c r="I4852" i="34"/>
  <c r="I4853" i="34"/>
  <c r="I4854" i="34"/>
  <c r="I4855" i="34"/>
  <c r="I4856" i="34"/>
  <c r="I4857" i="34"/>
  <c r="I4858" i="34"/>
  <c r="I4859" i="34"/>
  <c r="I4860" i="34"/>
  <c r="I4861" i="34"/>
  <c r="I4862" i="34"/>
  <c r="I4863" i="34"/>
  <c r="I4864" i="34"/>
  <c r="I4865" i="34"/>
  <c r="I4866" i="34"/>
  <c r="I4867" i="34"/>
  <c r="I4868" i="34"/>
  <c r="I4869" i="34"/>
  <c r="I4870" i="34"/>
  <c r="I4871" i="34"/>
  <c r="I4872" i="34"/>
  <c r="I4873" i="34"/>
  <c r="I4874" i="34"/>
  <c r="I4875" i="34"/>
  <c r="I4876" i="34"/>
  <c r="I4877" i="34"/>
  <c r="I4878" i="34"/>
  <c r="I4879" i="34"/>
  <c r="I4880" i="34"/>
  <c r="I4881" i="34"/>
  <c r="I4882" i="34"/>
  <c r="I4883" i="34"/>
  <c r="I4884" i="34"/>
  <c r="I4885" i="34"/>
  <c r="I4886" i="34"/>
  <c r="I4887" i="34"/>
  <c r="I4888" i="34"/>
  <c r="I4889" i="34"/>
  <c r="I4890" i="34"/>
  <c r="I4891" i="34"/>
  <c r="I4892" i="34"/>
  <c r="I4893" i="34"/>
  <c r="I4894" i="34"/>
  <c r="I4895" i="34"/>
  <c r="I4896" i="34"/>
  <c r="I4897" i="34"/>
  <c r="I4898" i="34"/>
  <c r="I4899" i="34"/>
  <c r="I4900" i="34"/>
  <c r="I4901" i="34"/>
  <c r="I4902" i="34"/>
  <c r="I4903" i="34"/>
  <c r="I4904" i="34"/>
  <c r="I4905" i="34"/>
  <c r="I4906" i="34"/>
  <c r="I4907" i="34"/>
  <c r="I4908" i="34"/>
  <c r="I4909" i="34"/>
  <c r="I4910" i="34"/>
  <c r="I4911" i="34"/>
  <c r="I4912" i="34"/>
  <c r="I4913" i="34"/>
  <c r="I4914" i="34"/>
  <c r="I4915" i="34"/>
  <c r="I4916" i="34"/>
  <c r="I4917" i="34"/>
  <c r="I4918" i="34"/>
  <c r="I4919" i="34"/>
  <c r="I4920" i="34"/>
  <c r="I4921" i="34"/>
  <c r="I4922" i="34"/>
  <c r="I4923" i="34"/>
  <c r="I4924" i="34"/>
  <c r="I4925" i="34"/>
  <c r="I4926" i="34"/>
  <c r="I4927" i="34"/>
  <c r="I4928" i="34"/>
  <c r="I4929" i="34"/>
  <c r="I4930" i="34"/>
  <c r="I4931" i="34"/>
  <c r="I4932" i="34"/>
  <c r="I4933" i="34"/>
  <c r="I4934" i="34"/>
  <c r="I4935" i="34"/>
  <c r="I4936" i="34"/>
  <c r="I4937" i="34"/>
  <c r="I4938" i="34"/>
  <c r="I4939" i="34"/>
  <c r="I4940" i="34"/>
  <c r="I4941" i="34"/>
  <c r="I4942" i="34"/>
  <c r="I4943" i="34"/>
  <c r="I4944" i="34"/>
  <c r="I4945" i="34"/>
  <c r="I4946" i="34"/>
  <c r="I4947" i="34"/>
  <c r="I4948" i="34"/>
  <c r="I4949" i="34"/>
  <c r="I4950" i="34"/>
  <c r="I4951" i="34"/>
  <c r="I4952" i="34"/>
  <c r="I4953" i="34"/>
  <c r="I4954" i="34"/>
  <c r="I4955" i="34"/>
  <c r="I4956" i="34"/>
  <c r="I4957" i="34"/>
  <c r="I4958" i="34"/>
  <c r="I4959" i="34"/>
  <c r="I4960" i="34"/>
  <c r="I4961" i="34"/>
  <c r="I4962" i="34"/>
  <c r="I4963" i="34"/>
  <c r="I4964" i="34"/>
  <c r="I4965" i="34"/>
  <c r="I4966" i="34"/>
  <c r="I4967" i="34"/>
  <c r="I4968" i="34"/>
  <c r="I4969" i="34"/>
  <c r="I4970" i="34"/>
  <c r="I4971" i="34"/>
  <c r="I4972" i="34"/>
  <c r="I4973" i="34"/>
  <c r="I4974" i="34"/>
  <c r="I4975" i="34"/>
  <c r="I4976" i="34"/>
  <c r="I4977" i="34"/>
  <c r="I4978" i="34"/>
  <c r="I4979" i="34"/>
  <c r="I4980" i="34"/>
  <c r="I4981" i="34"/>
  <c r="I4982" i="34"/>
  <c r="I4983" i="34"/>
  <c r="I4984" i="34"/>
  <c r="I4985" i="34"/>
  <c r="I4986" i="34"/>
  <c r="I4987" i="34"/>
  <c r="I4988" i="34"/>
  <c r="I4989" i="34"/>
  <c r="I4990" i="34"/>
  <c r="I4991" i="34"/>
  <c r="I4992" i="34"/>
  <c r="I4993" i="34"/>
  <c r="I4994" i="34"/>
  <c r="I4995" i="34"/>
  <c r="I4996" i="34"/>
  <c r="I4997" i="34"/>
  <c r="I4998" i="34"/>
  <c r="I4999" i="34"/>
  <c r="I5000" i="34"/>
  <c r="I5001" i="34"/>
  <c r="I5002" i="34"/>
  <c r="I5003" i="34"/>
  <c r="I5004" i="34"/>
  <c r="I5005" i="34"/>
  <c r="I5006" i="34"/>
  <c r="I5007" i="34"/>
  <c r="I5008" i="34"/>
  <c r="I5009" i="34"/>
  <c r="I5010" i="34"/>
  <c r="I5011" i="34"/>
  <c r="I5012" i="34"/>
  <c r="I5013" i="34"/>
  <c r="I5014" i="34"/>
  <c r="I5015" i="34"/>
  <c r="I5016" i="34"/>
  <c r="I5017" i="34"/>
  <c r="I5018" i="34"/>
  <c r="I5019" i="34"/>
  <c r="I5020" i="34"/>
  <c r="I5021" i="34"/>
  <c r="I5022" i="34"/>
  <c r="I5023" i="34"/>
  <c r="I5024" i="34"/>
  <c r="I5025" i="34"/>
  <c r="I5026" i="34"/>
  <c r="I5027" i="34"/>
  <c r="I5028" i="34"/>
  <c r="I5029" i="34"/>
  <c r="I5030" i="34"/>
  <c r="I5031" i="34"/>
  <c r="I5032" i="34"/>
  <c r="I5033" i="34"/>
  <c r="I5034" i="34"/>
  <c r="I5035" i="34"/>
  <c r="I5036" i="34"/>
  <c r="I5037" i="34"/>
  <c r="I5038" i="34"/>
  <c r="I5039" i="34"/>
  <c r="I5040" i="34"/>
  <c r="I5041" i="34"/>
  <c r="I5042" i="34"/>
  <c r="I5043" i="34"/>
  <c r="I5044" i="34"/>
  <c r="I5045" i="34"/>
  <c r="I5046" i="34"/>
  <c r="I5047" i="34"/>
  <c r="I5048" i="34"/>
  <c r="I5049" i="34"/>
  <c r="I5050" i="34"/>
  <c r="I5051" i="34"/>
  <c r="I5052" i="34"/>
  <c r="I5053" i="34"/>
  <c r="I5054" i="34"/>
  <c r="I5055" i="34"/>
  <c r="I5056" i="34"/>
  <c r="I5057" i="34"/>
  <c r="I5058" i="34"/>
  <c r="I5059" i="34"/>
  <c r="I5060" i="34"/>
  <c r="I5061" i="34"/>
  <c r="I5062" i="34"/>
  <c r="I5063" i="34"/>
  <c r="I5064" i="34"/>
  <c r="I5065" i="34"/>
  <c r="I5066" i="34"/>
  <c r="I5067" i="34"/>
  <c r="I5068" i="34"/>
  <c r="I5069" i="34"/>
  <c r="I5070" i="34"/>
  <c r="I5071" i="34"/>
  <c r="I5072" i="34"/>
  <c r="I5073" i="34"/>
  <c r="I5074" i="34"/>
  <c r="I5075" i="34"/>
  <c r="I5076" i="34"/>
  <c r="I5077" i="34"/>
  <c r="I5078" i="34"/>
  <c r="I5079" i="34"/>
  <c r="I5080" i="34"/>
  <c r="I5081" i="34"/>
  <c r="I5082" i="34"/>
  <c r="I5083" i="34"/>
  <c r="I5084" i="34"/>
  <c r="I5085" i="34"/>
  <c r="I5086" i="34"/>
  <c r="I5087" i="34"/>
  <c r="I5088" i="34"/>
  <c r="I5089" i="34"/>
  <c r="I5090" i="34"/>
  <c r="I5091" i="34"/>
  <c r="I5092" i="34"/>
  <c r="I5093" i="34"/>
  <c r="I5094" i="34"/>
  <c r="I5095" i="34"/>
  <c r="I5096" i="34"/>
  <c r="I5097" i="34"/>
  <c r="I5098" i="34"/>
  <c r="I5099" i="34"/>
  <c r="I5100" i="34"/>
  <c r="I5101" i="34"/>
  <c r="I5102" i="34"/>
  <c r="I5103" i="34"/>
  <c r="I5104" i="34"/>
  <c r="I5105" i="34"/>
  <c r="I5106" i="34"/>
  <c r="I5107" i="34"/>
  <c r="I5108" i="34"/>
  <c r="I5109" i="34"/>
  <c r="I5110" i="34"/>
  <c r="I5111" i="34"/>
  <c r="I5112" i="34"/>
  <c r="I5113" i="34"/>
  <c r="I5114" i="34"/>
  <c r="I5115" i="34"/>
  <c r="I5116" i="34"/>
  <c r="I5117" i="34"/>
  <c r="I5118" i="34"/>
  <c r="I5119" i="34"/>
  <c r="I5120" i="34"/>
  <c r="I5121" i="34"/>
  <c r="I5122" i="34"/>
  <c r="I5123" i="34"/>
  <c r="I5124" i="34"/>
  <c r="I5125" i="34"/>
  <c r="I5126" i="34"/>
  <c r="I5127" i="34"/>
  <c r="I5128" i="34"/>
  <c r="I5129" i="34"/>
  <c r="I5130" i="34"/>
  <c r="I5131" i="34"/>
  <c r="I5132" i="34"/>
  <c r="I5133" i="34"/>
  <c r="I5134" i="34"/>
  <c r="I5135" i="34"/>
  <c r="I5136" i="34"/>
  <c r="I5137" i="34"/>
  <c r="I5138" i="34"/>
  <c r="I5139" i="34"/>
  <c r="I5140" i="34"/>
  <c r="I5141" i="34"/>
  <c r="I5142" i="34"/>
  <c r="I5143" i="34"/>
  <c r="I5144" i="34"/>
  <c r="I5145" i="34"/>
  <c r="I5146" i="34"/>
  <c r="I5147" i="34"/>
  <c r="I5148" i="34"/>
  <c r="I5149" i="34"/>
  <c r="I5150" i="34"/>
  <c r="I5151" i="34"/>
  <c r="I5152" i="34"/>
  <c r="I5153" i="34"/>
  <c r="I5154" i="34"/>
  <c r="I5155" i="34"/>
  <c r="I5156" i="34"/>
  <c r="I5157" i="34"/>
  <c r="I5158" i="34"/>
  <c r="I5159" i="34"/>
  <c r="I5160" i="34"/>
  <c r="I5161" i="34"/>
  <c r="I5162" i="34"/>
  <c r="I5163" i="34"/>
  <c r="I5164" i="34"/>
  <c r="I5165" i="34"/>
  <c r="I5166" i="34"/>
  <c r="I5167" i="34"/>
  <c r="I5168" i="34"/>
  <c r="I5169" i="34"/>
  <c r="I5170" i="34"/>
  <c r="I5171" i="34"/>
  <c r="I5172" i="34"/>
  <c r="I5173" i="34"/>
  <c r="I5174" i="34"/>
  <c r="I5175" i="34"/>
  <c r="I5176" i="34"/>
  <c r="I5177" i="34"/>
  <c r="I5178" i="34"/>
  <c r="I5179" i="34"/>
  <c r="I5180" i="34"/>
  <c r="I5181" i="34"/>
  <c r="I5182" i="34"/>
  <c r="I5183" i="34"/>
  <c r="I5184" i="34"/>
  <c r="I5185" i="34"/>
  <c r="I5186" i="34"/>
  <c r="I5187" i="34"/>
  <c r="I5188" i="34"/>
  <c r="I5189" i="34"/>
  <c r="I5190" i="34"/>
  <c r="I5191" i="34"/>
  <c r="I5192" i="34"/>
  <c r="I5193" i="34"/>
  <c r="I5194" i="34"/>
  <c r="I5195" i="34"/>
  <c r="I5196" i="34"/>
  <c r="I5197" i="34"/>
  <c r="I5198" i="34"/>
  <c r="I5199" i="34"/>
  <c r="I5200" i="34"/>
  <c r="I5201" i="34"/>
  <c r="I5202" i="34"/>
  <c r="I5203" i="34"/>
  <c r="I5204" i="34"/>
  <c r="I5205" i="34"/>
  <c r="I5206" i="34"/>
  <c r="I5207" i="34"/>
  <c r="I5208" i="34"/>
  <c r="I5209" i="34"/>
  <c r="I5210" i="34"/>
  <c r="I5211" i="34"/>
  <c r="I5212" i="34"/>
  <c r="I5213" i="34"/>
  <c r="I5214" i="34"/>
  <c r="I5215" i="34"/>
  <c r="I5216" i="34"/>
  <c r="I5217" i="34"/>
  <c r="I5218" i="34"/>
  <c r="I5219" i="34"/>
  <c r="I5220" i="34"/>
  <c r="I5221" i="34"/>
  <c r="I5222" i="34"/>
  <c r="I5223" i="34"/>
  <c r="I5224" i="34"/>
  <c r="I5225" i="34"/>
  <c r="I5226" i="34"/>
  <c r="I5227" i="34"/>
  <c r="I5228" i="34"/>
  <c r="I5229" i="34"/>
  <c r="I5230" i="34"/>
  <c r="I5231" i="34"/>
  <c r="I5232" i="34"/>
  <c r="I5233" i="34"/>
  <c r="I5234" i="34"/>
  <c r="I5235" i="34"/>
  <c r="I5236" i="34"/>
  <c r="I5237" i="34"/>
  <c r="I5238" i="34"/>
  <c r="I5239" i="34"/>
  <c r="I5240" i="34"/>
  <c r="I5241" i="34"/>
  <c r="I5242" i="34"/>
  <c r="I5243" i="34"/>
  <c r="I5244" i="34"/>
  <c r="I5245" i="34"/>
  <c r="I5246" i="34"/>
  <c r="I5247" i="34"/>
  <c r="I5248" i="34"/>
  <c r="I5249" i="34"/>
  <c r="I5250" i="34"/>
  <c r="I5251" i="34"/>
  <c r="I5252" i="34"/>
  <c r="I5253" i="34"/>
  <c r="I5254" i="34"/>
  <c r="I5255" i="34"/>
  <c r="I5256" i="34"/>
  <c r="I5257" i="34"/>
  <c r="I5258" i="34"/>
  <c r="I5259" i="34"/>
  <c r="I5260" i="34"/>
  <c r="I5261" i="34"/>
  <c r="I5262" i="34"/>
  <c r="I5263" i="34"/>
  <c r="I5264" i="34"/>
  <c r="I5265" i="34"/>
  <c r="I5266" i="34"/>
  <c r="I5267" i="34"/>
  <c r="I5268" i="34"/>
  <c r="I5269" i="34"/>
  <c r="I5270" i="34"/>
  <c r="I5271" i="34"/>
  <c r="I5272" i="34"/>
  <c r="I5273" i="34"/>
  <c r="I5274" i="34"/>
  <c r="I5275" i="34"/>
  <c r="I5276" i="34"/>
  <c r="I5277" i="34"/>
  <c r="I5278" i="34"/>
  <c r="I5279" i="34"/>
  <c r="I5280" i="34"/>
  <c r="I5281" i="34"/>
  <c r="I5282" i="34"/>
  <c r="I5283" i="34"/>
  <c r="I5284" i="34"/>
  <c r="I5285" i="34"/>
  <c r="I5286" i="34"/>
  <c r="I5287" i="34"/>
  <c r="I5288" i="34"/>
  <c r="I5289" i="34"/>
  <c r="I5290" i="34"/>
  <c r="I5291" i="34"/>
  <c r="I5292" i="34"/>
  <c r="I5293" i="34"/>
  <c r="I5294" i="34"/>
  <c r="I5295" i="34"/>
  <c r="I5296" i="34"/>
  <c r="I5297" i="34"/>
  <c r="I5298" i="34"/>
  <c r="I5299" i="34"/>
  <c r="I5300" i="34"/>
  <c r="I5301" i="34"/>
  <c r="I5302" i="34"/>
  <c r="I5303" i="34"/>
  <c r="I5304" i="34"/>
  <c r="I5305" i="34"/>
  <c r="I5306" i="34"/>
  <c r="I5307" i="34"/>
  <c r="I5308" i="34"/>
  <c r="I5309" i="34"/>
  <c r="I5310" i="34"/>
  <c r="I5311" i="34"/>
  <c r="I5312" i="34"/>
  <c r="I5313" i="34"/>
  <c r="I5314" i="34"/>
  <c r="I5315" i="34"/>
  <c r="I5316" i="34"/>
  <c r="I5317" i="34"/>
  <c r="I5318" i="34"/>
  <c r="I5319" i="34"/>
  <c r="I5320" i="34"/>
  <c r="I5321" i="34"/>
  <c r="I5322" i="34"/>
  <c r="I5323" i="34"/>
  <c r="I5324" i="34"/>
  <c r="I5325" i="34"/>
  <c r="I5326" i="34"/>
  <c r="I5327" i="34"/>
  <c r="I5328" i="34"/>
  <c r="I5329" i="34"/>
  <c r="I5330" i="34"/>
  <c r="I5331" i="34"/>
  <c r="I5332" i="34"/>
  <c r="I5333" i="34"/>
  <c r="I5334" i="34"/>
  <c r="I5335" i="34"/>
  <c r="I5336" i="34"/>
  <c r="I5337" i="34"/>
  <c r="I5338" i="34"/>
  <c r="I5339" i="34"/>
  <c r="I5340" i="34"/>
  <c r="I5341" i="34"/>
  <c r="I5342" i="34"/>
  <c r="I5343" i="34"/>
  <c r="I5344" i="34"/>
  <c r="I5345" i="34"/>
  <c r="I5346" i="34"/>
  <c r="I5347" i="34"/>
  <c r="I5348" i="34"/>
  <c r="I5349" i="34"/>
  <c r="I5350" i="34"/>
  <c r="I5351" i="34"/>
  <c r="I5352" i="34"/>
  <c r="I5353" i="34"/>
  <c r="I5354" i="34"/>
  <c r="I5355" i="34"/>
  <c r="I5356" i="34"/>
  <c r="I5357" i="34"/>
  <c r="I5358" i="34"/>
  <c r="I5359" i="34"/>
  <c r="I5360" i="34"/>
  <c r="I5361" i="34"/>
  <c r="I5362" i="34"/>
  <c r="I5363" i="34"/>
  <c r="I5364" i="34"/>
  <c r="I5365" i="34"/>
  <c r="I5366" i="34"/>
  <c r="I5367" i="34"/>
  <c r="I5368" i="34"/>
  <c r="I5369" i="34"/>
  <c r="I5370" i="34"/>
  <c r="I5371" i="34"/>
  <c r="I5372" i="34"/>
  <c r="I5373" i="34"/>
  <c r="I5374" i="34"/>
  <c r="I5375" i="34"/>
  <c r="I5376" i="34"/>
  <c r="I5377" i="34"/>
  <c r="I5378" i="34"/>
  <c r="I5379" i="34"/>
  <c r="I5380" i="34"/>
  <c r="I5381" i="34"/>
  <c r="I5382" i="34"/>
  <c r="I5383" i="34"/>
  <c r="I5384" i="34"/>
  <c r="I5385" i="34"/>
  <c r="I5386" i="34"/>
  <c r="I5387" i="34"/>
  <c r="I5388" i="34"/>
  <c r="I5389" i="34"/>
  <c r="I5390" i="34"/>
  <c r="I5391" i="34"/>
  <c r="I5392" i="34"/>
  <c r="I5393" i="34"/>
  <c r="I5394" i="34"/>
  <c r="I5395" i="34"/>
  <c r="I5396" i="34"/>
  <c r="I5397" i="34"/>
  <c r="I5398" i="34"/>
  <c r="I5399" i="34"/>
  <c r="I5400" i="34"/>
  <c r="I5401" i="34"/>
  <c r="I5402" i="34"/>
  <c r="I5403" i="34"/>
  <c r="I5404" i="34"/>
  <c r="I5405" i="34"/>
  <c r="I5406" i="34"/>
  <c r="I5407" i="34"/>
  <c r="I5408" i="34"/>
  <c r="I5409" i="34"/>
  <c r="I5410" i="34"/>
  <c r="I5411" i="34"/>
  <c r="I5412" i="34"/>
  <c r="I5413" i="34"/>
  <c r="I5414" i="34"/>
  <c r="I5415" i="34"/>
  <c r="I5416" i="34"/>
  <c r="I5417" i="34"/>
  <c r="I5418" i="34"/>
  <c r="I5419" i="34"/>
  <c r="I5420" i="34"/>
  <c r="I5421" i="34"/>
  <c r="I5422" i="34"/>
  <c r="I5423" i="34"/>
  <c r="I5424" i="34"/>
  <c r="I5425" i="34"/>
  <c r="I5426" i="34"/>
  <c r="I5427" i="34"/>
  <c r="I5428" i="34"/>
  <c r="I5429" i="34"/>
  <c r="I5430" i="34"/>
  <c r="I5431" i="34"/>
  <c r="I5432" i="34"/>
  <c r="I5433" i="34"/>
  <c r="I5434" i="34"/>
  <c r="I5435" i="34"/>
  <c r="I5436" i="34"/>
  <c r="I5437" i="34"/>
  <c r="I5438" i="34"/>
  <c r="I5439" i="34"/>
  <c r="I5440" i="34"/>
  <c r="I5441" i="34"/>
  <c r="I5442" i="34"/>
  <c r="I5443" i="34"/>
  <c r="I5444" i="34"/>
  <c r="I5445" i="34"/>
  <c r="I5446" i="34"/>
  <c r="I5447" i="34"/>
  <c r="I5448" i="34"/>
  <c r="I5449" i="34"/>
  <c r="I5450" i="34"/>
  <c r="I5451" i="34"/>
  <c r="I5452" i="34"/>
  <c r="I5453" i="34"/>
  <c r="I5454" i="34"/>
  <c r="I5455" i="34"/>
  <c r="I5456" i="34"/>
  <c r="I5457" i="34"/>
  <c r="I5458" i="34"/>
  <c r="I5459" i="34"/>
  <c r="I5460" i="34"/>
  <c r="I5461" i="34"/>
  <c r="I5462" i="34"/>
  <c r="I5463" i="34"/>
  <c r="I5464" i="34"/>
  <c r="I5465" i="34"/>
  <c r="I5466" i="34"/>
  <c r="I5467" i="34"/>
  <c r="I5468" i="34"/>
  <c r="I5469" i="34"/>
  <c r="I5470" i="34"/>
  <c r="I5471" i="34"/>
  <c r="I5472" i="34"/>
  <c r="I5473" i="34"/>
  <c r="I5474" i="34"/>
  <c r="I5475" i="34"/>
  <c r="I5476" i="34"/>
  <c r="I5477" i="34"/>
  <c r="I5478" i="34"/>
  <c r="I5479" i="34"/>
  <c r="I5480" i="34"/>
  <c r="I5481" i="34"/>
  <c r="I5482" i="34"/>
  <c r="I5483" i="34"/>
  <c r="I5484" i="34"/>
  <c r="I5485" i="34"/>
  <c r="I5486" i="34"/>
  <c r="I5487" i="34"/>
  <c r="I5488" i="34"/>
  <c r="I5489" i="34"/>
  <c r="I5490" i="34"/>
  <c r="I5491" i="34"/>
  <c r="I5492" i="34"/>
  <c r="I5493" i="34"/>
  <c r="I5494" i="34"/>
  <c r="I5495" i="34"/>
  <c r="I5496" i="34"/>
  <c r="I5497" i="34"/>
  <c r="I5498" i="34"/>
  <c r="I5499" i="34"/>
  <c r="I5500" i="34"/>
  <c r="I5501" i="34"/>
  <c r="I5502" i="34"/>
  <c r="I5503" i="34"/>
  <c r="I5504" i="34"/>
  <c r="I5505" i="34"/>
  <c r="I5506" i="34"/>
  <c r="I5507" i="34"/>
  <c r="I5508" i="34"/>
  <c r="I5509" i="34"/>
  <c r="I5510" i="34"/>
  <c r="I5511" i="34"/>
  <c r="I5512" i="34"/>
  <c r="I5513" i="34"/>
  <c r="I5514" i="34"/>
  <c r="I5515" i="34"/>
  <c r="I5516" i="34"/>
  <c r="I5517" i="34"/>
  <c r="I5518" i="34"/>
  <c r="I5519" i="34"/>
  <c r="I5520" i="34"/>
  <c r="I5521" i="34"/>
  <c r="I5522" i="34"/>
  <c r="I5523" i="34"/>
  <c r="I5524" i="34"/>
  <c r="I5525" i="34"/>
  <c r="I5526" i="34"/>
  <c r="I5527" i="34"/>
  <c r="I5528" i="34"/>
  <c r="I5529" i="34"/>
  <c r="I5530" i="34"/>
  <c r="I5531" i="34"/>
  <c r="I5532" i="34"/>
  <c r="I5533" i="34"/>
  <c r="I5534" i="34"/>
  <c r="I5535" i="34"/>
  <c r="I5536" i="34"/>
  <c r="I5537" i="34"/>
  <c r="I5538" i="34"/>
  <c r="I5539" i="34"/>
  <c r="I5540" i="34"/>
  <c r="I5541" i="34"/>
  <c r="I5542" i="34"/>
  <c r="I5543" i="34"/>
  <c r="I5544" i="34"/>
  <c r="I5545" i="34"/>
  <c r="I5546" i="34"/>
  <c r="I5547" i="34"/>
  <c r="I5548" i="34"/>
  <c r="I5549" i="34"/>
  <c r="I5550" i="34"/>
  <c r="I5551" i="34"/>
  <c r="I5552" i="34"/>
  <c r="I5553" i="34"/>
  <c r="I5554" i="34"/>
  <c r="I5555" i="34"/>
  <c r="I5556" i="34"/>
  <c r="I5557" i="34"/>
  <c r="I5558" i="34"/>
  <c r="I5559" i="34"/>
  <c r="I5560" i="34"/>
  <c r="I5561" i="34"/>
  <c r="I5562" i="34"/>
  <c r="I5563" i="34"/>
  <c r="I5564" i="34"/>
  <c r="I5565" i="34"/>
  <c r="I5566" i="34"/>
  <c r="I5567" i="34"/>
  <c r="I5568" i="34"/>
  <c r="I5569" i="34"/>
  <c r="I5570" i="34"/>
  <c r="I5571" i="34"/>
  <c r="I5572" i="34"/>
  <c r="I5573" i="34"/>
  <c r="I5574" i="34"/>
  <c r="I5575" i="34"/>
  <c r="I5576" i="34"/>
  <c r="I5577" i="34"/>
  <c r="I5578" i="34"/>
  <c r="I5579" i="34"/>
  <c r="I5580" i="34"/>
  <c r="I5581" i="34"/>
  <c r="I5582" i="34"/>
  <c r="I5583" i="34"/>
  <c r="I5584" i="34"/>
  <c r="I5585" i="34"/>
  <c r="I5586" i="34"/>
  <c r="I5587" i="34"/>
  <c r="I5588" i="34"/>
  <c r="I5589" i="34"/>
  <c r="I5590" i="34"/>
  <c r="I5591" i="34"/>
  <c r="I5592" i="34"/>
  <c r="I5593" i="34"/>
  <c r="I5594" i="34"/>
  <c r="I5595" i="34"/>
  <c r="I5596" i="34"/>
  <c r="I5597" i="34"/>
  <c r="I5598" i="34"/>
  <c r="I5599" i="34"/>
  <c r="I5600" i="34"/>
  <c r="I5601" i="34"/>
  <c r="I5602" i="34"/>
  <c r="I5603" i="34"/>
  <c r="I5604" i="34"/>
  <c r="I5605" i="34"/>
  <c r="I5606" i="34"/>
  <c r="I5607" i="34"/>
  <c r="I5608" i="34"/>
  <c r="I5609" i="34"/>
  <c r="I5610" i="34"/>
  <c r="I5611" i="34"/>
  <c r="I5612" i="34"/>
  <c r="I5613" i="34"/>
  <c r="I5614" i="34"/>
  <c r="I5615" i="34"/>
  <c r="I5616" i="34"/>
  <c r="I5617" i="34"/>
  <c r="I5618" i="34"/>
  <c r="I5619" i="34"/>
  <c r="I5620" i="34"/>
  <c r="I5621" i="34"/>
  <c r="I5622" i="34"/>
  <c r="I5623" i="34"/>
  <c r="I5624" i="34"/>
  <c r="I5625" i="34"/>
  <c r="I5626" i="34"/>
  <c r="I5627" i="34"/>
  <c r="I5628" i="34"/>
  <c r="I5629" i="34"/>
  <c r="I5630" i="34"/>
  <c r="I5631" i="34"/>
  <c r="I5632" i="34"/>
  <c r="I5633" i="34"/>
  <c r="I5634" i="34"/>
  <c r="I5635" i="34"/>
  <c r="I5636" i="34"/>
  <c r="I5637" i="34"/>
  <c r="I5638" i="34"/>
  <c r="I5639" i="34"/>
  <c r="I5640" i="34"/>
  <c r="I5641" i="34"/>
  <c r="I5642" i="34"/>
  <c r="I5643" i="34"/>
  <c r="I5644" i="34"/>
  <c r="I5645" i="34"/>
  <c r="I5646" i="34"/>
  <c r="I5647" i="34"/>
  <c r="I5648" i="34"/>
  <c r="I5649" i="34"/>
  <c r="I5650" i="34"/>
  <c r="I5651" i="34"/>
  <c r="I5652" i="34"/>
  <c r="I5653" i="34"/>
  <c r="I5654" i="34"/>
  <c r="I5655" i="34"/>
  <c r="I5656" i="34"/>
  <c r="I5657" i="34"/>
  <c r="I5658" i="34"/>
  <c r="I5659" i="34"/>
  <c r="I5660" i="34"/>
  <c r="I5661" i="34"/>
  <c r="I5662" i="34"/>
  <c r="I5663" i="34"/>
  <c r="I5664" i="34"/>
  <c r="I5665" i="34"/>
  <c r="I5666" i="34"/>
  <c r="I5667" i="34"/>
  <c r="I5668" i="34"/>
  <c r="I5669" i="34"/>
  <c r="I5670" i="34"/>
  <c r="I5671" i="34"/>
  <c r="I5672" i="34"/>
  <c r="I5673" i="34"/>
  <c r="I5674" i="34"/>
  <c r="I5675" i="34"/>
  <c r="I5676" i="34"/>
  <c r="I5677" i="34"/>
  <c r="I5678" i="34"/>
  <c r="I5679" i="34"/>
  <c r="I5680" i="34"/>
  <c r="I5681" i="34"/>
  <c r="I5682" i="34"/>
  <c r="I5683" i="34"/>
  <c r="I5684" i="34"/>
  <c r="I5685" i="34"/>
  <c r="I5686" i="34"/>
  <c r="I5687" i="34"/>
  <c r="I5688" i="34"/>
  <c r="I5689" i="34"/>
  <c r="I5690" i="34"/>
  <c r="I5691" i="34"/>
  <c r="I5692" i="34"/>
  <c r="I5693" i="34"/>
  <c r="I5694" i="34"/>
  <c r="I5695" i="34"/>
  <c r="I5696" i="34"/>
  <c r="I5697" i="34"/>
  <c r="I5698" i="34"/>
  <c r="I5699" i="34"/>
  <c r="I5700" i="34"/>
  <c r="I5701" i="34"/>
  <c r="I5702" i="34"/>
  <c r="I5703" i="34"/>
  <c r="I5704" i="34"/>
  <c r="I5705" i="34"/>
  <c r="I5706" i="34"/>
  <c r="I5707" i="34"/>
  <c r="I5708" i="34"/>
  <c r="I5709" i="34"/>
  <c r="I5710" i="34"/>
  <c r="I5711" i="34"/>
  <c r="I5712" i="34"/>
  <c r="I5713" i="34"/>
  <c r="I5714" i="34"/>
  <c r="I5715" i="34"/>
  <c r="I5716" i="34"/>
  <c r="I5717" i="34"/>
  <c r="I5718" i="34"/>
  <c r="I5719" i="34"/>
  <c r="I5720" i="34"/>
  <c r="I5721" i="34"/>
  <c r="I5722" i="34"/>
  <c r="I5723" i="34"/>
  <c r="I5724" i="34"/>
  <c r="I5725" i="34"/>
  <c r="I5726" i="34"/>
  <c r="I5727" i="34"/>
  <c r="I5728" i="34"/>
  <c r="I5729" i="34"/>
  <c r="I5730" i="34"/>
  <c r="I5731" i="34"/>
  <c r="I5732" i="34"/>
  <c r="I5733" i="34"/>
  <c r="I5734" i="34"/>
  <c r="I5735" i="34"/>
  <c r="I5736" i="34"/>
  <c r="I5737" i="34"/>
  <c r="I5738" i="34"/>
  <c r="I5739" i="34"/>
  <c r="I5740" i="34"/>
  <c r="I5741" i="34"/>
  <c r="I5742" i="34"/>
  <c r="I5743" i="34"/>
  <c r="I5744" i="34"/>
  <c r="I5745" i="34"/>
  <c r="I5746" i="34"/>
  <c r="I5747" i="34"/>
  <c r="I5748" i="34"/>
  <c r="I5749" i="34"/>
  <c r="I5750" i="34"/>
  <c r="I5751" i="34"/>
  <c r="I5752" i="34"/>
  <c r="I5753" i="34"/>
  <c r="I5754" i="34"/>
  <c r="I5755" i="34"/>
  <c r="I5756" i="34"/>
  <c r="I5757" i="34"/>
  <c r="I5758" i="34"/>
  <c r="I5759" i="34"/>
  <c r="I5760" i="34"/>
  <c r="I5761" i="34"/>
  <c r="I5762" i="34"/>
  <c r="I5763" i="34"/>
  <c r="I5764" i="34"/>
  <c r="I5765" i="34"/>
  <c r="I5766" i="34"/>
  <c r="I5767" i="34"/>
  <c r="I5768" i="34"/>
  <c r="I5769" i="34"/>
  <c r="I5770" i="34"/>
  <c r="I5771" i="34"/>
  <c r="I5772" i="34"/>
  <c r="I5773" i="34"/>
  <c r="I5774" i="34"/>
  <c r="I5775" i="34"/>
  <c r="I5776" i="34"/>
  <c r="I5777" i="34"/>
  <c r="I5778" i="34"/>
  <c r="I5779" i="34"/>
  <c r="I5780" i="34"/>
  <c r="I5781" i="34"/>
  <c r="I5782" i="34"/>
  <c r="I5783" i="34"/>
  <c r="I5784" i="34"/>
  <c r="I5785" i="34"/>
  <c r="I5786" i="34"/>
  <c r="I5787" i="34"/>
  <c r="I5788" i="34"/>
  <c r="I5789" i="34"/>
  <c r="I5790" i="34"/>
  <c r="I5791" i="34"/>
  <c r="I5792" i="34"/>
  <c r="I5793" i="34"/>
  <c r="I5794" i="34"/>
  <c r="I5795" i="34"/>
  <c r="I5796" i="34"/>
  <c r="I5797" i="34"/>
  <c r="I5798" i="34"/>
  <c r="I5799" i="34"/>
  <c r="I5800" i="34"/>
  <c r="I5801" i="34"/>
  <c r="I5802" i="34"/>
  <c r="I5803" i="34"/>
  <c r="I5804" i="34"/>
  <c r="I5805" i="34"/>
  <c r="I5806" i="34"/>
  <c r="I5807" i="34"/>
  <c r="I5808" i="34"/>
  <c r="I5809" i="34"/>
  <c r="I5810" i="34"/>
  <c r="I5811" i="34"/>
  <c r="I5812" i="34"/>
  <c r="I5813" i="34"/>
  <c r="I5814" i="34"/>
  <c r="I5815" i="34"/>
  <c r="I5816" i="34"/>
  <c r="I5817" i="34"/>
  <c r="I5818" i="34"/>
  <c r="I5819" i="34"/>
  <c r="I5820" i="34"/>
  <c r="I5821" i="34"/>
  <c r="I5822" i="34"/>
  <c r="I5823" i="34"/>
  <c r="I5824" i="34"/>
  <c r="I5825" i="34"/>
  <c r="I5826" i="34"/>
  <c r="I5827" i="34"/>
  <c r="I5828" i="34"/>
  <c r="I5829" i="34"/>
  <c r="I5830" i="34"/>
  <c r="I5831" i="34"/>
  <c r="I5832" i="34"/>
  <c r="I5833" i="34"/>
  <c r="I5834" i="34"/>
  <c r="I5835" i="34"/>
  <c r="I5836" i="34"/>
  <c r="I5837" i="34"/>
  <c r="I5838" i="34"/>
  <c r="I5839" i="34"/>
  <c r="I5840" i="34"/>
  <c r="I5841" i="34"/>
  <c r="I5842" i="34"/>
  <c r="I5843" i="34"/>
  <c r="I5844" i="34"/>
  <c r="I5845" i="34"/>
  <c r="I5846" i="34"/>
  <c r="I5847" i="34"/>
  <c r="I5848" i="34"/>
  <c r="I5849" i="34"/>
  <c r="I5850" i="34"/>
  <c r="I5851" i="34"/>
  <c r="I5852" i="34"/>
  <c r="I5853" i="34"/>
  <c r="I5854" i="34"/>
  <c r="I5855" i="34"/>
  <c r="I5856" i="34"/>
  <c r="I5857" i="34"/>
  <c r="I5858" i="34"/>
  <c r="I5859" i="34"/>
  <c r="I5860" i="34"/>
  <c r="I5861" i="34"/>
  <c r="I5862" i="34"/>
  <c r="I5863" i="34"/>
  <c r="I5864" i="34"/>
  <c r="I5865" i="34"/>
  <c r="I5866" i="34"/>
  <c r="I5867" i="34"/>
  <c r="I5868" i="34"/>
  <c r="I5869" i="34"/>
  <c r="I5870" i="34"/>
  <c r="I5871" i="34"/>
  <c r="I5872" i="34"/>
  <c r="I5873" i="34"/>
  <c r="I5874" i="34"/>
  <c r="I5875" i="34"/>
  <c r="I5876" i="34"/>
  <c r="I5877" i="34"/>
  <c r="I5878" i="34"/>
  <c r="I5879" i="34"/>
  <c r="I5880" i="34"/>
  <c r="I5881" i="34"/>
  <c r="I5882" i="34"/>
  <c r="I5883" i="34"/>
  <c r="I5884" i="34"/>
  <c r="I5885" i="34"/>
  <c r="I5886" i="34"/>
  <c r="I5887" i="34"/>
  <c r="I5888" i="34"/>
  <c r="I5889" i="34"/>
  <c r="I5890" i="34"/>
  <c r="I5891" i="34"/>
  <c r="I5892" i="34"/>
  <c r="I5893" i="34"/>
  <c r="I5894" i="34"/>
  <c r="I5895" i="34"/>
  <c r="I5896" i="34"/>
  <c r="I5897" i="34"/>
  <c r="I5898" i="34"/>
  <c r="I5899" i="34"/>
  <c r="I5900" i="34"/>
  <c r="I5901" i="34"/>
  <c r="I5902" i="34"/>
  <c r="I5903" i="34"/>
  <c r="I5904" i="34"/>
  <c r="I5905" i="34"/>
  <c r="I5906" i="34"/>
  <c r="I5907" i="34"/>
  <c r="I5908" i="34"/>
  <c r="I5909" i="34"/>
  <c r="I5910" i="34"/>
  <c r="I5911" i="34"/>
  <c r="I5912" i="34"/>
  <c r="I5913" i="34"/>
  <c r="I5914" i="34"/>
  <c r="I5915" i="34"/>
  <c r="I5916" i="34"/>
  <c r="I5917" i="34"/>
  <c r="I5918" i="34"/>
  <c r="I5919" i="34"/>
  <c r="I5920" i="34"/>
  <c r="I5921" i="34"/>
  <c r="I5922" i="34"/>
  <c r="I5923" i="34"/>
  <c r="I5924" i="34"/>
  <c r="I5925" i="34"/>
  <c r="I5926" i="34"/>
  <c r="I5927" i="34"/>
  <c r="I5928" i="34"/>
  <c r="I5929" i="34"/>
  <c r="I5930" i="34"/>
  <c r="I5931" i="34"/>
  <c r="I5932" i="34"/>
  <c r="I5933" i="34"/>
  <c r="I5934" i="34"/>
  <c r="I5935" i="34"/>
  <c r="I5936" i="34"/>
  <c r="I5937" i="34"/>
  <c r="I5938" i="34"/>
  <c r="I5939" i="34"/>
  <c r="I5940" i="34"/>
  <c r="I5941" i="34"/>
  <c r="I5942" i="34"/>
  <c r="I5943" i="34"/>
  <c r="I5944" i="34"/>
  <c r="I5945" i="34"/>
  <c r="I5946" i="34"/>
  <c r="I5947" i="34"/>
  <c r="I5948" i="34"/>
  <c r="I5949" i="34"/>
  <c r="I5950" i="34"/>
  <c r="I5951" i="34"/>
  <c r="I5952" i="34"/>
  <c r="I5953" i="34"/>
  <c r="I5954" i="34"/>
  <c r="I5955" i="34"/>
  <c r="I5956" i="34"/>
  <c r="I5957" i="34"/>
  <c r="I5958" i="34"/>
  <c r="I5959" i="34"/>
  <c r="I5960" i="34"/>
  <c r="I5961" i="34"/>
  <c r="I5962" i="34"/>
  <c r="I5963" i="34"/>
  <c r="I5964" i="34"/>
  <c r="I5965" i="34"/>
  <c r="I5966" i="34"/>
  <c r="I5967" i="34"/>
  <c r="I5968" i="34"/>
  <c r="I5969" i="34"/>
  <c r="I5970" i="34"/>
  <c r="I5971" i="34"/>
  <c r="I5972" i="34"/>
  <c r="I5973" i="34"/>
  <c r="I5974" i="34"/>
  <c r="I5975" i="34"/>
  <c r="I5976" i="34"/>
  <c r="I5977" i="34"/>
  <c r="I5978" i="34"/>
  <c r="I5979" i="34"/>
  <c r="I5980" i="34"/>
  <c r="I5981" i="34"/>
  <c r="I5982" i="34"/>
  <c r="I5983" i="34"/>
  <c r="I5984" i="34"/>
  <c r="I5985" i="34"/>
  <c r="I5986" i="34"/>
  <c r="I5987" i="34"/>
  <c r="I5988" i="34"/>
  <c r="I5989" i="34"/>
  <c r="I5990" i="34"/>
  <c r="I5991" i="34"/>
  <c r="I5992" i="34"/>
  <c r="I5993" i="34"/>
  <c r="I5994" i="34"/>
  <c r="I5995" i="34"/>
  <c r="I5996" i="34"/>
  <c r="I5997" i="34"/>
  <c r="I5998" i="34"/>
  <c r="I5999" i="34"/>
  <c r="I6000" i="34"/>
  <c r="I6001" i="34"/>
  <c r="I6002" i="34"/>
  <c r="I6003" i="34"/>
  <c r="I6004" i="34"/>
  <c r="I6005" i="34"/>
  <c r="I6006" i="34"/>
  <c r="I6007" i="34"/>
  <c r="I6008" i="34"/>
  <c r="I6009" i="34"/>
  <c r="I6010" i="34"/>
  <c r="I6011" i="34"/>
  <c r="I6012" i="34"/>
  <c r="I6013" i="34"/>
  <c r="I6014" i="34"/>
  <c r="I6015" i="34"/>
  <c r="I6016" i="34"/>
  <c r="I6017" i="34"/>
  <c r="I6018" i="34"/>
  <c r="I6019" i="34"/>
  <c r="I6020" i="34"/>
  <c r="I6021" i="34"/>
  <c r="I6022" i="34"/>
  <c r="I6023" i="34"/>
  <c r="I6024" i="34"/>
  <c r="I6025" i="34"/>
  <c r="I6026" i="34"/>
  <c r="I6027" i="34"/>
  <c r="I6028" i="34"/>
  <c r="I6029" i="34"/>
  <c r="I6030" i="34"/>
  <c r="I6031" i="34"/>
  <c r="I6032" i="34"/>
  <c r="I6033" i="34"/>
  <c r="I6034" i="34"/>
  <c r="I6035" i="34"/>
  <c r="I6036" i="34"/>
  <c r="I6037" i="34"/>
  <c r="I6038" i="34"/>
  <c r="I6039" i="34"/>
  <c r="I6040" i="34"/>
  <c r="I6041" i="34"/>
  <c r="I6042" i="34"/>
  <c r="I6043" i="34"/>
  <c r="I6044" i="34"/>
  <c r="I6045" i="34"/>
  <c r="I6046" i="34"/>
  <c r="I6047" i="34"/>
  <c r="I6048" i="34"/>
  <c r="I6049" i="34"/>
  <c r="I6050" i="34"/>
  <c r="I6051" i="34"/>
  <c r="I6052" i="34"/>
  <c r="I6053" i="34"/>
  <c r="I6054" i="34"/>
  <c r="I6055" i="34"/>
  <c r="I6056" i="34"/>
  <c r="I6057" i="34"/>
  <c r="I6058" i="34"/>
  <c r="I6059" i="34"/>
  <c r="I6060" i="34"/>
  <c r="I6061" i="34"/>
  <c r="I6062" i="34"/>
  <c r="I6063" i="34"/>
  <c r="I6064" i="34"/>
  <c r="I6065" i="34"/>
  <c r="I6066" i="34"/>
  <c r="I6067" i="34"/>
  <c r="I6068" i="34"/>
  <c r="I6069" i="34"/>
  <c r="I6070" i="34"/>
  <c r="I6071" i="34"/>
  <c r="I6072" i="34"/>
  <c r="I6073" i="34"/>
  <c r="I6074" i="34"/>
  <c r="I6075" i="34"/>
  <c r="I6076" i="34"/>
  <c r="I6077" i="34"/>
  <c r="I6078" i="34"/>
  <c r="I6079" i="34"/>
  <c r="I6080" i="34"/>
  <c r="I6081" i="34"/>
  <c r="I6082" i="34"/>
  <c r="I6083" i="34"/>
  <c r="I6084" i="34"/>
  <c r="I6085" i="34"/>
  <c r="I6086" i="34"/>
  <c r="I6087" i="34"/>
  <c r="I6088" i="34"/>
  <c r="I6089" i="34"/>
  <c r="I6090" i="34"/>
  <c r="I6091" i="34"/>
  <c r="I6092" i="34"/>
  <c r="I6093" i="34"/>
  <c r="I6094" i="34"/>
  <c r="I6095" i="34"/>
  <c r="I6096" i="34"/>
  <c r="I6097" i="34"/>
  <c r="I6098" i="34"/>
  <c r="I6099" i="34"/>
  <c r="I6100" i="34"/>
  <c r="I6101" i="34"/>
  <c r="I6102" i="34"/>
  <c r="I6103" i="34"/>
  <c r="I6104" i="34"/>
  <c r="I6105" i="34"/>
  <c r="I6106" i="34"/>
  <c r="I6107" i="34"/>
  <c r="I6108" i="34"/>
  <c r="I6109" i="34"/>
  <c r="I6110" i="34"/>
  <c r="I6111" i="34"/>
  <c r="I6112" i="34"/>
  <c r="I6113" i="34"/>
  <c r="I6114" i="34"/>
  <c r="I6115" i="34"/>
  <c r="I6116" i="34"/>
  <c r="I6117" i="34"/>
  <c r="I6118" i="34"/>
  <c r="I6119" i="34"/>
  <c r="I6120" i="34"/>
  <c r="I6121" i="34"/>
  <c r="I6122" i="34"/>
  <c r="I6123" i="34"/>
  <c r="I6124" i="34"/>
  <c r="I6125" i="34"/>
  <c r="I6126" i="34"/>
  <c r="I6127" i="34"/>
  <c r="I6128" i="34"/>
  <c r="I6129" i="34"/>
  <c r="I6130" i="34"/>
  <c r="I6131" i="34"/>
  <c r="I6132" i="34"/>
  <c r="I6133" i="34"/>
  <c r="I6134" i="34"/>
  <c r="I6135" i="34"/>
  <c r="I6136" i="34"/>
  <c r="I6137" i="34"/>
  <c r="I6138" i="34"/>
  <c r="I6139" i="34"/>
  <c r="I6140" i="34"/>
  <c r="I6141" i="34"/>
  <c r="I6142" i="34"/>
  <c r="I6143" i="34"/>
  <c r="I6144" i="34"/>
  <c r="I6145" i="34"/>
  <c r="I6146" i="34"/>
  <c r="I6147" i="34"/>
  <c r="I6148" i="34"/>
  <c r="I6149" i="34"/>
  <c r="I6150" i="34"/>
  <c r="I6151" i="34"/>
  <c r="I6152" i="34"/>
  <c r="I6153" i="34"/>
  <c r="I6154" i="34"/>
  <c r="I6155" i="34"/>
  <c r="I6156" i="34"/>
  <c r="I6157" i="34"/>
  <c r="I6158" i="34"/>
  <c r="I6159" i="34"/>
  <c r="I6160" i="34"/>
  <c r="I6161" i="34"/>
  <c r="I6162" i="34"/>
  <c r="I6163" i="34"/>
  <c r="I6164" i="34"/>
  <c r="I6165" i="34"/>
  <c r="I6166" i="34"/>
  <c r="I6167" i="34"/>
  <c r="I6168" i="34"/>
  <c r="I6169" i="34"/>
  <c r="I6170" i="34"/>
  <c r="I6171" i="34"/>
  <c r="I6172" i="34"/>
  <c r="I6173" i="34"/>
  <c r="I6174" i="34"/>
  <c r="I6175" i="34"/>
  <c r="I6176" i="34"/>
  <c r="I6177" i="34"/>
  <c r="I6178" i="34"/>
  <c r="I6179" i="34"/>
  <c r="I6180" i="34"/>
  <c r="I6181" i="34"/>
  <c r="I6182" i="34"/>
  <c r="I6183" i="34"/>
  <c r="I6184" i="34"/>
  <c r="I6185" i="34"/>
  <c r="I6186" i="34"/>
  <c r="I6187" i="34"/>
  <c r="I6188" i="34"/>
  <c r="I6189" i="34"/>
  <c r="I6190" i="34"/>
  <c r="I6191" i="34"/>
  <c r="I6192" i="34"/>
  <c r="I6193" i="34"/>
  <c r="I6194" i="34"/>
  <c r="I6195" i="34"/>
  <c r="I6196" i="34"/>
  <c r="I6197" i="34"/>
  <c r="I6198" i="34"/>
  <c r="I6199" i="34"/>
  <c r="I6200" i="34"/>
  <c r="I6201" i="34"/>
  <c r="I6202" i="34"/>
  <c r="I6203" i="34"/>
  <c r="I6204" i="34"/>
  <c r="I6205" i="34"/>
  <c r="I6206" i="34"/>
  <c r="I6207" i="34"/>
  <c r="I6208" i="34"/>
  <c r="I6209" i="34"/>
  <c r="I6210" i="34"/>
  <c r="I6211" i="34"/>
  <c r="I6212" i="34"/>
  <c r="I6213" i="34"/>
  <c r="I6214" i="34"/>
  <c r="I6215" i="34"/>
  <c r="I6216" i="34"/>
  <c r="I6217" i="34"/>
  <c r="I6218" i="34"/>
  <c r="I6219" i="34"/>
  <c r="I6220" i="34"/>
  <c r="I6221" i="34"/>
  <c r="I6222" i="34"/>
  <c r="I6223" i="34"/>
  <c r="I6224" i="34"/>
  <c r="I6225" i="34"/>
  <c r="I6226" i="34"/>
  <c r="I6227" i="34"/>
  <c r="I6228" i="34"/>
  <c r="I6229" i="34"/>
  <c r="I6230" i="34"/>
  <c r="I6231" i="34"/>
  <c r="I6232" i="34"/>
  <c r="I6233" i="34"/>
  <c r="I6234" i="34"/>
  <c r="I6235" i="34"/>
  <c r="I6236" i="34"/>
  <c r="I6237" i="34"/>
  <c r="I6238" i="34"/>
  <c r="I6239" i="34"/>
  <c r="I6240" i="34"/>
  <c r="I6241" i="34"/>
  <c r="I6242" i="34"/>
  <c r="I6243" i="34"/>
  <c r="I6244" i="34"/>
  <c r="I6245" i="34"/>
  <c r="I6246" i="34"/>
  <c r="I6247" i="34"/>
  <c r="I6248" i="34"/>
  <c r="I6249" i="34"/>
  <c r="I6250" i="34"/>
  <c r="I6251" i="34"/>
  <c r="I6252" i="34"/>
  <c r="I6253" i="34"/>
  <c r="I6254" i="34"/>
  <c r="I6255" i="34"/>
  <c r="I6256" i="34"/>
  <c r="I6257" i="34"/>
  <c r="I6258" i="34"/>
  <c r="I6259" i="34"/>
  <c r="I6260" i="34"/>
  <c r="I6261" i="34"/>
  <c r="I6262" i="34"/>
  <c r="I6263" i="34"/>
  <c r="I6264" i="34"/>
  <c r="I6265" i="34"/>
  <c r="I6266" i="34"/>
  <c r="I6267" i="34"/>
  <c r="I6268" i="34"/>
  <c r="I6269" i="34"/>
  <c r="I6270" i="34"/>
  <c r="I6271" i="34"/>
  <c r="I6272" i="34"/>
  <c r="I6273" i="34"/>
  <c r="I6274" i="34"/>
  <c r="I6275" i="34"/>
  <c r="I6276" i="34"/>
  <c r="I6277" i="34"/>
  <c r="I6278" i="34"/>
  <c r="I6279" i="34"/>
  <c r="I6280" i="34"/>
  <c r="I6281" i="34"/>
  <c r="I6282" i="34"/>
  <c r="I6283" i="34"/>
  <c r="I6284" i="34"/>
  <c r="I6285" i="34"/>
  <c r="I6286" i="34"/>
  <c r="I6287" i="34"/>
  <c r="I6288" i="34"/>
  <c r="I6289" i="34"/>
  <c r="I6290" i="34"/>
  <c r="I6291" i="34"/>
  <c r="I6292" i="34"/>
  <c r="I6293" i="34"/>
  <c r="I6294" i="34"/>
  <c r="I6295" i="34"/>
  <c r="I6296" i="34"/>
  <c r="I6297" i="34"/>
  <c r="I6298" i="34"/>
  <c r="I6299" i="34"/>
  <c r="I6300" i="34"/>
  <c r="I6301" i="34"/>
  <c r="I6302" i="34"/>
  <c r="I6303" i="34"/>
  <c r="I6304" i="34"/>
  <c r="I6305" i="34"/>
  <c r="I6306" i="34"/>
  <c r="I6307" i="34"/>
  <c r="I6308" i="34"/>
  <c r="I6309" i="34"/>
  <c r="I6310" i="34"/>
  <c r="I6311" i="34"/>
  <c r="I6312" i="34"/>
  <c r="I6313" i="34"/>
  <c r="I6314" i="34"/>
  <c r="I6315" i="34"/>
  <c r="I6316" i="34"/>
  <c r="I6317" i="34"/>
  <c r="I6318" i="34"/>
  <c r="I6319" i="34"/>
  <c r="I6320" i="34"/>
  <c r="I6321" i="34"/>
  <c r="I6322" i="34"/>
  <c r="I6323" i="34"/>
  <c r="I6324" i="34"/>
  <c r="I6325" i="34"/>
  <c r="I6326" i="34"/>
  <c r="I6327" i="34"/>
  <c r="I6328" i="34"/>
  <c r="I6329" i="34"/>
  <c r="I6330" i="34"/>
  <c r="I6331" i="34"/>
  <c r="I6332" i="34"/>
  <c r="I6333" i="34"/>
  <c r="I6334" i="34"/>
  <c r="I6335" i="34"/>
  <c r="I6336" i="34"/>
  <c r="I6337" i="34"/>
  <c r="I6338" i="34"/>
  <c r="I6339" i="34"/>
  <c r="I6340" i="34"/>
  <c r="I6341" i="34"/>
  <c r="I6342" i="34"/>
  <c r="I6343" i="34"/>
  <c r="I6344" i="34"/>
  <c r="I6345" i="34"/>
  <c r="I6346" i="34"/>
  <c r="I6347" i="34"/>
  <c r="I6348" i="34"/>
  <c r="I6349" i="34"/>
  <c r="I6350" i="34"/>
  <c r="I6351" i="34"/>
  <c r="I6352" i="34"/>
  <c r="I6353" i="34"/>
  <c r="I6354" i="34"/>
  <c r="I6355" i="34"/>
  <c r="I6356" i="34"/>
  <c r="I6357" i="34"/>
  <c r="I6358" i="34"/>
  <c r="I6359" i="34"/>
  <c r="I6360" i="34"/>
  <c r="I6361" i="34"/>
  <c r="I6362" i="34"/>
  <c r="I6363" i="34"/>
  <c r="I6364" i="34"/>
  <c r="I6365" i="34"/>
  <c r="I6366" i="34"/>
  <c r="I6367" i="34"/>
  <c r="I6368" i="34"/>
  <c r="I6369" i="34"/>
  <c r="I6370" i="34"/>
  <c r="I6371" i="34"/>
  <c r="I6372" i="34"/>
  <c r="I6373" i="34"/>
  <c r="I6374" i="34"/>
  <c r="I6375" i="34"/>
  <c r="I6376" i="34"/>
  <c r="I6377" i="34"/>
  <c r="I6378" i="34"/>
  <c r="I6379" i="34"/>
  <c r="I6380" i="34"/>
  <c r="I6381" i="34"/>
  <c r="I6382" i="34"/>
  <c r="I6383" i="34"/>
  <c r="I6384" i="34"/>
  <c r="I6385" i="34"/>
  <c r="I6386" i="34"/>
  <c r="I6387" i="34"/>
  <c r="I6388" i="34"/>
  <c r="I6389" i="34"/>
  <c r="I6390" i="34"/>
  <c r="I6391" i="34"/>
  <c r="I6392" i="34"/>
  <c r="I6393" i="34"/>
  <c r="I6394" i="34"/>
  <c r="I6395" i="34"/>
  <c r="I6396" i="34"/>
  <c r="I6397" i="34"/>
  <c r="I6398" i="34"/>
  <c r="I6399" i="34"/>
  <c r="I6400" i="34"/>
  <c r="I6401" i="34"/>
  <c r="I6402" i="34"/>
  <c r="I6403" i="34"/>
  <c r="I6404" i="34"/>
  <c r="I6405" i="34"/>
  <c r="I6406" i="34"/>
  <c r="I6407" i="34"/>
  <c r="I6408" i="34"/>
  <c r="I6409" i="34"/>
  <c r="I6410" i="34"/>
  <c r="I6411" i="34"/>
  <c r="I6412" i="34"/>
  <c r="I6413" i="34"/>
  <c r="I6414" i="34"/>
  <c r="I6415" i="34"/>
  <c r="I6416" i="34"/>
  <c r="I6417" i="34"/>
  <c r="I6418" i="34"/>
  <c r="I6419" i="34"/>
  <c r="I6420" i="34"/>
  <c r="I6421" i="34"/>
  <c r="I6422" i="34"/>
  <c r="I6423" i="34"/>
  <c r="I6424" i="34"/>
  <c r="I6425" i="34"/>
  <c r="I6426" i="34"/>
  <c r="I6427" i="34"/>
  <c r="I6428" i="34"/>
  <c r="I6429" i="34"/>
  <c r="I6430" i="34"/>
  <c r="I6431" i="34"/>
  <c r="I6432" i="34"/>
  <c r="I6433" i="34"/>
  <c r="I6434" i="34"/>
  <c r="I6435" i="34"/>
  <c r="I6436" i="34"/>
  <c r="I6437" i="34"/>
  <c r="I6438" i="34"/>
  <c r="I6439" i="34"/>
  <c r="I6440" i="34"/>
  <c r="I6441" i="34"/>
  <c r="I6442" i="34"/>
  <c r="I6443" i="34"/>
  <c r="I6444" i="34"/>
  <c r="I6445" i="34"/>
  <c r="I6446" i="34"/>
  <c r="I6447" i="34"/>
  <c r="I6448" i="34"/>
  <c r="I6449" i="34"/>
  <c r="I6450" i="34"/>
  <c r="I6451" i="34"/>
  <c r="I6452" i="34"/>
  <c r="I6453" i="34"/>
  <c r="I6454" i="34"/>
  <c r="I6455" i="34"/>
  <c r="I6456" i="34"/>
  <c r="I6457" i="34"/>
  <c r="I6458" i="34"/>
  <c r="I6459" i="34"/>
  <c r="I6460" i="34"/>
  <c r="I6461" i="34"/>
  <c r="I6462" i="34"/>
  <c r="I6463" i="34"/>
  <c r="I6464" i="34"/>
  <c r="I6465" i="34"/>
  <c r="I6466" i="34"/>
  <c r="I6467" i="34"/>
  <c r="I6468" i="34"/>
  <c r="I6469" i="34"/>
  <c r="I6470" i="34"/>
  <c r="I6471" i="34"/>
  <c r="I6472" i="34"/>
  <c r="I6473" i="34"/>
  <c r="I6474" i="34"/>
  <c r="I6475" i="34"/>
  <c r="I6476" i="34"/>
  <c r="I6477" i="34"/>
  <c r="I6478" i="34"/>
  <c r="I6479" i="34"/>
  <c r="I6480" i="34"/>
  <c r="I6481" i="34"/>
  <c r="I6482" i="34"/>
  <c r="I6483" i="34"/>
  <c r="I6484" i="34"/>
  <c r="I6485" i="34"/>
  <c r="I6486" i="34"/>
  <c r="I6487" i="34"/>
  <c r="I6488" i="34"/>
  <c r="I6489" i="34"/>
  <c r="I6490" i="34"/>
  <c r="I6491" i="34"/>
  <c r="I6492" i="34"/>
  <c r="I6493" i="34"/>
  <c r="I6494" i="34"/>
  <c r="I6495" i="34"/>
  <c r="I6496" i="34"/>
  <c r="I6497" i="34"/>
  <c r="I6498" i="34"/>
  <c r="I6499" i="34"/>
  <c r="I6500" i="34"/>
  <c r="I6501" i="34"/>
  <c r="I6502" i="34"/>
  <c r="I6503" i="34"/>
  <c r="I6504" i="34"/>
  <c r="I6505" i="34"/>
  <c r="I6506" i="34"/>
  <c r="I6507" i="34"/>
  <c r="I6508" i="34"/>
  <c r="I6509" i="34"/>
  <c r="I6510" i="34"/>
  <c r="I6511" i="34"/>
  <c r="I6512" i="34"/>
  <c r="I6513" i="34"/>
  <c r="I6514" i="34"/>
  <c r="I6515" i="34"/>
  <c r="I6516" i="34"/>
  <c r="I6517" i="34"/>
  <c r="I6518" i="34"/>
  <c r="I6519" i="34"/>
  <c r="I6520" i="34"/>
  <c r="I6521" i="34"/>
  <c r="I6522" i="34"/>
  <c r="I6523" i="34"/>
  <c r="I6524" i="34"/>
  <c r="I6525" i="34"/>
  <c r="I6526" i="34"/>
  <c r="I6527" i="34"/>
  <c r="I6528" i="34"/>
  <c r="I6529" i="34"/>
  <c r="I6530" i="34"/>
  <c r="I6531" i="34"/>
  <c r="I6532" i="34"/>
  <c r="I6533" i="34"/>
  <c r="I6534" i="34"/>
  <c r="I6535" i="34"/>
  <c r="I6536" i="34"/>
  <c r="I6537" i="34"/>
  <c r="I6538" i="34"/>
  <c r="I6539" i="34"/>
  <c r="I6540" i="34"/>
  <c r="I6541" i="34"/>
  <c r="I6542" i="34"/>
  <c r="I6543" i="34"/>
  <c r="I6544" i="34"/>
  <c r="I6545" i="34"/>
  <c r="I6546" i="34"/>
  <c r="I6547" i="34"/>
  <c r="I6548" i="34"/>
  <c r="I6549" i="34"/>
  <c r="I6550" i="34"/>
  <c r="I6551" i="34"/>
  <c r="I6552" i="34"/>
  <c r="I6553" i="34"/>
  <c r="I6554" i="34"/>
  <c r="I6555" i="34"/>
  <c r="I6556" i="34"/>
  <c r="I6557" i="34"/>
  <c r="I6558" i="34"/>
  <c r="I6559" i="34"/>
  <c r="I6560" i="34"/>
  <c r="I6561" i="34"/>
  <c r="I6562" i="34"/>
  <c r="I6563" i="34"/>
  <c r="I6564" i="34"/>
  <c r="I6565" i="34"/>
  <c r="I6566" i="34"/>
  <c r="I6567" i="34"/>
  <c r="I6568" i="34"/>
  <c r="I6569" i="34"/>
  <c r="I6570" i="34"/>
  <c r="I6571" i="34"/>
  <c r="I6572" i="34"/>
  <c r="I6573" i="34"/>
  <c r="I6574" i="34"/>
  <c r="I6575" i="34"/>
  <c r="I6576" i="34"/>
  <c r="I6577" i="34"/>
  <c r="I6578" i="34"/>
  <c r="I6579" i="34"/>
  <c r="I6580" i="34"/>
  <c r="I6581" i="34"/>
  <c r="I6582" i="34"/>
  <c r="I6583" i="34"/>
  <c r="I6584" i="34"/>
  <c r="I6585" i="34"/>
  <c r="I6586" i="34"/>
  <c r="I6587" i="34"/>
  <c r="I6588" i="34"/>
  <c r="I6589" i="34"/>
  <c r="I6590" i="34"/>
  <c r="I6591" i="34"/>
  <c r="I6592" i="34"/>
  <c r="I6593" i="34"/>
  <c r="I6594" i="34"/>
  <c r="I6595" i="34"/>
  <c r="I6596" i="34"/>
  <c r="I6597" i="34"/>
  <c r="I6598" i="34"/>
  <c r="I6599" i="34"/>
  <c r="I6600" i="34"/>
  <c r="I6601" i="34"/>
  <c r="I6602" i="34"/>
  <c r="I6603" i="34"/>
  <c r="I6604" i="34"/>
  <c r="I6605" i="34"/>
  <c r="I6606" i="34"/>
  <c r="I6607" i="34"/>
  <c r="I6608" i="34"/>
  <c r="I6609" i="34"/>
  <c r="I6610" i="34"/>
  <c r="I6611" i="34"/>
  <c r="I6612" i="34"/>
  <c r="I6613" i="34"/>
  <c r="I6614" i="34"/>
  <c r="I6615" i="34"/>
  <c r="I6616" i="34"/>
  <c r="I6617" i="34"/>
  <c r="I6618" i="34"/>
  <c r="I6619" i="34"/>
  <c r="I6620" i="34"/>
  <c r="I6621" i="34"/>
  <c r="I6622" i="34"/>
  <c r="I6623" i="34"/>
  <c r="I6624" i="34"/>
  <c r="I6625" i="34"/>
  <c r="I6626" i="34"/>
  <c r="I6627" i="34"/>
  <c r="I6628" i="34"/>
  <c r="I6629" i="34"/>
  <c r="I6630" i="34"/>
  <c r="I6631" i="34"/>
  <c r="I6632" i="34"/>
  <c r="I6633" i="34"/>
  <c r="I6634" i="34"/>
  <c r="I6635" i="34"/>
  <c r="I6636" i="34"/>
  <c r="I6637" i="34"/>
  <c r="I6638" i="34"/>
  <c r="I6639" i="34"/>
  <c r="I6640" i="34"/>
  <c r="I6641" i="34"/>
  <c r="I6642" i="34"/>
  <c r="I6643" i="34"/>
  <c r="I6644" i="34"/>
  <c r="I6645" i="34"/>
  <c r="I6646" i="34"/>
  <c r="I6647" i="34"/>
  <c r="I6648" i="34"/>
  <c r="I6649" i="34"/>
  <c r="I6650" i="34"/>
  <c r="I6651" i="34"/>
  <c r="I6652" i="34"/>
  <c r="I6653" i="34"/>
  <c r="I6654" i="34"/>
  <c r="I6655" i="34"/>
  <c r="I6656" i="34"/>
  <c r="I6657" i="34"/>
  <c r="I6658" i="34"/>
  <c r="I6659" i="34"/>
  <c r="I6660" i="34"/>
  <c r="I6661" i="34"/>
  <c r="I6662" i="34"/>
  <c r="I6663" i="34"/>
  <c r="I6664" i="34"/>
  <c r="I6665" i="34"/>
  <c r="I6666" i="34"/>
  <c r="I6667" i="34"/>
  <c r="I6668" i="34"/>
  <c r="I6669" i="34"/>
  <c r="I6670" i="34"/>
  <c r="I6671" i="34"/>
  <c r="I6672" i="34"/>
  <c r="I6673" i="34"/>
  <c r="I6674" i="34"/>
  <c r="I6675" i="34"/>
  <c r="I6676" i="34"/>
  <c r="I6677" i="34"/>
  <c r="I6678" i="34"/>
  <c r="I6679" i="34"/>
  <c r="I6680" i="34"/>
  <c r="I6681" i="34"/>
  <c r="I6682" i="34"/>
  <c r="I6683" i="34"/>
  <c r="I6684" i="34"/>
  <c r="I6685" i="34"/>
  <c r="I6686" i="34"/>
  <c r="I6687" i="34"/>
  <c r="I6688" i="34"/>
  <c r="I6689" i="34"/>
  <c r="I6690" i="34"/>
  <c r="I6691" i="34"/>
  <c r="I6692" i="34"/>
  <c r="I6693" i="34"/>
  <c r="I6694" i="34"/>
  <c r="I6695" i="34"/>
  <c r="I6696" i="34"/>
  <c r="I6697" i="34"/>
  <c r="I6698" i="34"/>
  <c r="I6699" i="34"/>
  <c r="I6700" i="34"/>
  <c r="I6701" i="34"/>
  <c r="I6702" i="34"/>
  <c r="I6703" i="34"/>
  <c r="I6704" i="34"/>
  <c r="I6705" i="34"/>
  <c r="I6706" i="34"/>
  <c r="I6707" i="34"/>
  <c r="I6708" i="34"/>
  <c r="I6709" i="34"/>
  <c r="I6710" i="34"/>
  <c r="I6711" i="34"/>
  <c r="I6712" i="34"/>
  <c r="I6713" i="34"/>
  <c r="I6714" i="34"/>
  <c r="I6715" i="34"/>
  <c r="I6716" i="34"/>
  <c r="I6717" i="34"/>
  <c r="I6718" i="34"/>
  <c r="I6719" i="34"/>
  <c r="I6720" i="34"/>
  <c r="I6721" i="34"/>
  <c r="I6722" i="34"/>
  <c r="I6723" i="34"/>
  <c r="I6724" i="34"/>
  <c r="I6725" i="34"/>
  <c r="I6726" i="34"/>
  <c r="I6727" i="34"/>
  <c r="I6728" i="34"/>
  <c r="I6729" i="34"/>
  <c r="I6730" i="34"/>
  <c r="I6731" i="34"/>
  <c r="I6732" i="34"/>
  <c r="I6733" i="34"/>
  <c r="I6734" i="34"/>
  <c r="I6735" i="34"/>
  <c r="I6736" i="34"/>
  <c r="I6737" i="34"/>
  <c r="I6738" i="34"/>
  <c r="I6739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E111" i="34" s="1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E271" i="34" s="1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221" i="34"/>
  <c r="G1222" i="34"/>
  <c r="G1223" i="34"/>
  <c r="G1224" i="34"/>
  <c r="G1225" i="34"/>
  <c r="G1226" i="34"/>
  <c r="G1227" i="34"/>
  <c r="G1228" i="34"/>
  <c r="G1229" i="34"/>
  <c r="G1230" i="34"/>
  <c r="G1231" i="34"/>
  <c r="G1232" i="34"/>
  <c r="G1233" i="34"/>
  <c r="G1234" i="34"/>
  <c r="G1235" i="34"/>
  <c r="G1236" i="34"/>
  <c r="G1237" i="34"/>
  <c r="G1238" i="34"/>
  <c r="G1239" i="34"/>
  <c r="G1240" i="34"/>
  <c r="G1241" i="34"/>
  <c r="G1242" i="34"/>
  <c r="G1243" i="34"/>
  <c r="G1244" i="34"/>
  <c r="G1245" i="34"/>
  <c r="G1246" i="34"/>
  <c r="G1247" i="34"/>
  <c r="G1248" i="34"/>
  <c r="G1249" i="34"/>
  <c r="G1250" i="34"/>
  <c r="G1251" i="34"/>
  <c r="G1252" i="34"/>
  <c r="G1253" i="34"/>
  <c r="G1254" i="34"/>
  <c r="G1255" i="34"/>
  <c r="G1256" i="34"/>
  <c r="G1257" i="34"/>
  <c r="G1258" i="34"/>
  <c r="G1259" i="34"/>
  <c r="G1260" i="34"/>
  <c r="G1261" i="34"/>
  <c r="G1262" i="34"/>
  <c r="G1263" i="34"/>
  <c r="G1264" i="34"/>
  <c r="G1265" i="34"/>
  <c r="G1266" i="34"/>
  <c r="G1267" i="34"/>
  <c r="G1268" i="34"/>
  <c r="G1269" i="34"/>
  <c r="G1270" i="34"/>
  <c r="G1271" i="34"/>
  <c r="G1272" i="34"/>
  <c r="G1273" i="34"/>
  <c r="G1274" i="34"/>
  <c r="G1275" i="34"/>
  <c r="G1276" i="34"/>
  <c r="G1277" i="34"/>
  <c r="G1278" i="34"/>
  <c r="G1279" i="34"/>
  <c r="G1280" i="34"/>
  <c r="G1281" i="34"/>
  <c r="G1282" i="34"/>
  <c r="G1283" i="34"/>
  <c r="G1284" i="34"/>
  <c r="G1285" i="34"/>
  <c r="G1286" i="34"/>
  <c r="G1287" i="34"/>
  <c r="G1288" i="34"/>
  <c r="G1289" i="34"/>
  <c r="G1290" i="34"/>
  <c r="G1291" i="34"/>
  <c r="G1292" i="34"/>
  <c r="G1293" i="34"/>
  <c r="G1294" i="34"/>
  <c r="G1295" i="34"/>
  <c r="G1296" i="34"/>
  <c r="G1297" i="34"/>
  <c r="G1298" i="34"/>
  <c r="G1299" i="34"/>
  <c r="G1300" i="34"/>
  <c r="G1301" i="34"/>
  <c r="G1302" i="34"/>
  <c r="G1303" i="34"/>
  <c r="G1304" i="34"/>
  <c r="G1305" i="34"/>
  <c r="G1306" i="34"/>
  <c r="G1307" i="34"/>
  <c r="G1308" i="34"/>
  <c r="G1309" i="34"/>
  <c r="G1310" i="34"/>
  <c r="G1311" i="34"/>
  <c r="G1312" i="34"/>
  <c r="G1313" i="34"/>
  <c r="G1314" i="34"/>
  <c r="G1315" i="34"/>
  <c r="G1316" i="34"/>
  <c r="G1317" i="34"/>
  <c r="G1318" i="34"/>
  <c r="G1319" i="34"/>
  <c r="G1320" i="34"/>
  <c r="G1321" i="34"/>
  <c r="G1322" i="34"/>
  <c r="G1323" i="34"/>
  <c r="G1324" i="34"/>
  <c r="G1325" i="34"/>
  <c r="G1326" i="34"/>
  <c r="G1327" i="34"/>
  <c r="G1328" i="34"/>
  <c r="G1329" i="34"/>
  <c r="G1330" i="34"/>
  <c r="G1331" i="34"/>
  <c r="G1332" i="34"/>
  <c r="G1333" i="34"/>
  <c r="G1334" i="34"/>
  <c r="G1335" i="34"/>
  <c r="G1336" i="34"/>
  <c r="G1337" i="34"/>
  <c r="G1338" i="34"/>
  <c r="G1339" i="34"/>
  <c r="G1340" i="34"/>
  <c r="G1341" i="34"/>
  <c r="G1342" i="34"/>
  <c r="G1343" i="34"/>
  <c r="G1344" i="34"/>
  <c r="G1345" i="34"/>
  <c r="G1346" i="34"/>
  <c r="G1347" i="34"/>
  <c r="G1348" i="34"/>
  <c r="G1349" i="34"/>
  <c r="G1350" i="34"/>
  <c r="G1351" i="34"/>
  <c r="G1352" i="34"/>
  <c r="G1353" i="34"/>
  <c r="G1354" i="34"/>
  <c r="G1355" i="34"/>
  <c r="G1356" i="34"/>
  <c r="G1357" i="34"/>
  <c r="G1358" i="34"/>
  <c r="G1359" i="34"/>
  <c r="G1360" i="34"/>
  <c r="G1361" i="34"/>
  <c r="G1362" i="34"/>
  <c r="G1363" i="34"/>
  <c r="G1364" i="34"/>
  <c r="G1365" i="34"/>
  <c r="G1366" i="34"/>
  <c r="G1367" i="34"/>
  <c r="G1368" i="34"/>
  <c r="G1369" i="34"/>
  <c r="G1370" i="34"/>
  <c r="G1371" i="34"/>
  <c r="G1372" i="34"/>
  <c r="G1373" i="34"/>
  <c r="G1374" i="34"/>
  <c r="G1375" i="34"/>
  <c r="G1376" i="34"/>
  <c r="G1377" i="34"/>
  <c r="G1378" i="34"/>
  <c r="G1379" i="34"/>
  <c r="G1380" i="34"/>
  <c r="G1381" i="34"/>
  <c r="G1382" i="34"/>
  <c r="G1383" i="34"/>
  <c r="G1384" i="34"/>
  <c r="G1385" i="34"/>
  <c r="G1386" i="34"/>
  <c r="G1387" i="34"/>
  <c r="G1388" i="34"/>
  <c r="G1389" i="34"/>
  <c r="G1390" i="34"/>
  <c r="G1391" i="34"/>
  <c r="G1392" i="34"/>
  <c r="G1393" i="34"/>
  <c r="G1394" i="34"/>
  <c r="G1395" i="34"/>
  <c r="G1396" i="34"/>
  <c r="G1397" i="34"/>
  <c r="G1398" i="34"/>
  <c r="G1399" i="34"/>
  <c r="G1400" i="34"/>
  <c r="G1401" i="34"/>
  <c r="G1402" i="34"/>
  <c r="G1403" i="34"/>
  <c r="G1404" i="34"/>
  <c r="G1405" i="34"/>
  <c r="G1406" i="34"/>
  <c r="G1407" i="34"/>
  <c r="G1408" i="34"/>
  <c r="G1409" i="34"/>
  <c r="G1410" i="34"/>
  <c r="G1411" i="34"/>
  <c r="G1412" i="34"/>
  <c r="G1413" i="34"/>
  <c r="G1414" i="34"/>
  <c r="G1415" i="34"/>
  <c r="G1416" i="34"/>
  <c r="G1417" i="34"/>
  <c r="G1418" i="34"/>
  <c r="G1419" i="34"/>
  <c r="G1420" i="34"/>
  <c r="G1421" i="34"/>
  <c r="G1422" i="34"/>
  <c r="G1423" i="34"/>
  <c r="G1424" i="34"/>
  <c r="G1425" i="34"/>
  <c r="G1426" i="34"/>
  <c r="G1427" i="34"/>
  <c r="G1428" i="34"/>
  <c r="G1429" i="34"/>
  <c r="G1430" i="34"/>
  <c r="G1431" i="34"/>
  <c r="G1432" i="34"/>
  <c r="G1433" i="34"/>
  <c r="G1434" i="34"/>
  <c r="G1435" i="34"/>
  <c r="G1436" i="34"/>
  <c r="G1437" i="34"/>
  <c r="G1438" i="34"/>
  <c r="G1439" i="34"/>
  <c r="G1440" i="34"/>
  <c r="G1441" i="34"/>
  <c r="G1442" i="34"/>
  <c r="G1443" i="34"/>
  <c r="G1444" i="34"/>
  <c r="G1445" i="34"/>
  <c r="G1446" i="34"/>
  <c r="G1447" i="34"/>
  <c r="G1448" i="34"/>
  <c r="G1449" i="34"/>
  <c r="G1450" i="34"/>
  <c r="G1451" i="34"/>
  <c r="G1452" i="34"/>
  <c r="G1453" i="34"/>
  <c r="G1454" i="34"/>
  <c r="G1455" i="34"/>
  <c r="G1456" i="34"/>
  <c r="G1457" i="34"/>
  <c r="G1458" i="34"/>
  <c r="G1459" i="34"/>
  <c r="G1460" i="34"/>
  <c r="G1461" i="34"/>
  <c r="G1462" i="34"/>
  <c r="G1463" i="34"/>
  <c r="G1464" i="34"/>
  <c r="G1465" i="34"/>
  <c r="G1466" i="34"/>
  <c r="G1467" i="34"/>
  <c r="G1468" i="34"/>
  <c r="G1469" i="34"/>
  <c r="G1470" i="34"/>
  <c r="G1471" i="34"/>
  <c r="G1472" i="34"/>
  <c r="G1473" i="34"/>
  <c r="G1474" i="34"/>
  <c r="G1475" i="34"/>
  <c r="G1476" i="34"/>
  <c r="G1477" i="34"/>
  <c r="G1478" i="34"/>
  <c r="G1479" i="34"/>
  <c r="G1480" i="34"/>
  <c r="G1481" i="34"/>
  <c r="G1482" i="34"/>
  <c r="G1483" i="34"/>
  <c r="G1484" i="34"/>
  <c r="G1485" i="34"/>
  <c r="G1486" i="34"/>
  <c r="G1487" i="34"/>
  <c r="G1488" i="34"/>
  <c r="G1489" i="34"/>
  <c r="G1490" i="34"/>
  <c r="G1491" i="34"/>
  <c r="G1492" i="34"/>
  <c r="G1493" i="34"/>
  <c r="G1494" i="34"/>
  <c r="G1495" i="34"/>
  <c r="G1496" i="34"/>
  <c r="G1497" i="34"/>
  <c r="G1498" i="34"/>
  <c r="G1499" i="34"/>
  <c r="G1500" i="34"/>
  <c r="G1501" i="34"/>
  <c r="G1502" i="34"/>
  <c r="G1503" i="34"/>
  <c r="G1504" i="34"/>
  <c r="G1505" i="34"/>
  <c r="G1506" i="34"/>
  <c r="G1507" i="34"/>
  <c r="G1508" i="34"/>
  <c r="G1509" i="34"/>
  <c r="G1510" i="34"/>
  <c r="G1511" i="34"/>
  <c r="G1512" i="34"/>
  <c r="G1513" i="34"/>
  <c r="G1514" i="34"/>
  <c r="G1515" i="34"/>
  <c r="G1516" i="34"/>
  <c r="G1517" i="34"/>
  <c r="G1518" i="34"/>
  <c r="G1519" i="34"/>
  <c r="G1520" i="34"/>
  <c r="G1521" i="34"/>
  <c r="G1522" i="34"/>
  <c r="G1523" i="34"/>
  <c r="G1524" i="34"/>
  <c r="G1525" i="34"/>
  <c r="G1526" i="34"/>
  <c r="G1527" i="34"/>
  <c r="G1528" i="34"/>
  <c r="G1529" i="34"/>
  <c r="G1530" i="34"/>
  <c r="G1531" i="34"/>
  <c r="G1532" i="34"/>
  <c r="G1533" i="34"/>
  <c r="G1534" i="34"/>
  <c r="G1535" i="34"/>
  <c r="G1536" i="34"/>
  <c r="G1537" i="34"/>
  <c r="G1538" i="34"/>
  <c r="G1539" i="34"/>
  <c r="G1540" i="34"/>
  <c r="G1541" i="34"/>
  <c r="G1542" i="34"/>
  <c r="G1543" i="34"/>
  <c r="G1544" i="34"/>
  <c r="G1545" i="34"/>
  <c r="G1546" i="34"/>
  <c r="G1547" i="34"/>
  <c r="G1548" i="34"/>
  <c r="G1549" i="34"/>
  <c r="G1550" i="34"/>
  <c r="G1551" i="34"/>
  <c r="G1552" i="34"/>
  <c r="G1553" i="34"/>
  <c r="G1554" i="34"/>
  <c r="G1555" i="34"/>
  <c r="G1556" i="34"/>
  <c r="G1557" i="34"/>
  <c r="G1558" i="34"/>
  <c r="G1559" i="34"/>
  <c r="G1560" i="34"/>
  <c r="G1561" i="34"/>
  <c r="G1562" i="34"/>
  <c r="G1563" i="34"/>
  <c r="G1564" i="34"/>
  <c r="G1565" i="34"/>
  <c r="G1566" i="34"/>
  <c r="G1567" i="34"/>
  <c r="G1568" i="34"/>
  <c r="G1569" i="34"/>
  <c r="G1570" i="34"/>
  <c r="G1571" i="34"/>
  <c r="G1572" i="34"/>
  <c r="G1573" i="34"/>
  <c r="G1574" i="34"/>
  <c r="G1575" i="34"/>
  <c r="G1576" i="34"/>
  <c r="G1577" i="34"/>
  <c r="G1578" i="34"/>
  <c r="G1579" i="34"/>
  <c r="G1580" i="34"/>
  <c r="G1581" i="34"/>
  <c r="G1582" i="34"/>
  <c r="G1583" i="34"/>
  <c r="G1584" i="34"/>
  <c r="G1585" i="34"/>
  <c r="G1586" i="34"/>
  <c r="G1587" i="34"/>
  <c r="G1588" i="34"/>
  <c r="G1589" i="34"/>
  <c r="G1590" i="34"/>
  <c r="G1591" i="34"/>
  <c r="G1592" i="34"/>
  <c r="G1593" i="34"/>
  <c r="G1594" i="34"/>
  <c r="G1595" i="34"/>
  <c r="G1596" i="34"/>
  <c r="G1597" i="34"/>
  <c r="G1598" i="34"/>
  <c r="G1599" i="34"/>
  <c r="G1600" i="34"/>
  <c r="G1601" i="34"/>
  <c r="G1602" i="34"/>
  <c r="G1603" i="34"/>
  <c r="G1604" i="34"/>
  <c r="G1605" i="34"/>
  <c r="G1606" i="34"/>
  <c r="G1607" i="34"/>
  <c r="G1608" i="34"/>
  <c r="G1609" i="34"/>
  <c r="G1610" i="34"/>
  <c r="G1611" i="34"/>
  <c r="G1612" i="34"/>
  <c r="G1613" i="34"/>
  <c r="G1614" i="34"/>
  <c r="G1615" i="34"/>
  <c r="G1616" i="34"/>
  <c r="G1617" i="34"/>
  <c r="G1618" i="34"/>
  <c r="G1619" i="34"/>
  <c r="G1620" i="34"/>
  <c r="G1621" i="34"/>
  <c r="G1622" i="34"/>
  <c r="G1623" i="34"/>
  <c r="G1624" i="34"/>
  <c r="G1625" i="34"/>
  <c r="G1626" i="34"/>
  <c r="G1627" i="34"/>
  <c r="G1628" i="34"/>
  <c r="G1629" i="34"/>
  <c r="G1630" i="34"/>
  <c r="G1631" i="34"/>
  <c r="G1632" i="34"/>
  <c r="G1633" i="34"/>
  <c r="G1634" i="34"/>
  <c r="G1635" i="34"/>
  <c r="G1636" i="34"/>
  <c r="G1637" i="34"/>
  <c r="G1638" i="34"/>
  <c r="G1639" i="34"/>
  <c r="G1640" i="34"/>
  <c r="G1641" i="34"/>
  <c r="G1642" i="34"/>
  <c r="G1643" i="34"/>
  <c r="G1644" i="34"/>
  <c r="G1645" i="34"/>
  <c r="G1646" i="34"/>
  <c r="G1647" i="34"/>
  <c r="G1648" i="34"/>
  <c r="G1649" i="34"/>
  <c r="G1650" i="34"/>
  <c r="G1651" i="34"/>
  <c r="G1652" i="34"/>
  <c r="G1653" i="34"/>
  <c r="G1654" i="34"/>
  <c r="G1655" i="34"/>
  <c r="G1656" i="34"/>
  <c r="G1657" i="34"/>
  <c r="G1658" i="34"/>
  <c r="G1659" i="34"/>
  <c r="G1660" i="34"/>
  <c r="G1661" i="34"/>
  <c r="G1662" i="34"/>
  <c r="G1663" i="34"/>
  <c r="G1664" i="34"/>
  <c r="G1665" i="34"/>
  <c r="G1666" i="34"/>
  <c r="G1667" i="34"/>
  <c r="G1668" i="34"/>
  <c r="G1669" i="34"/>
  <c r="G1670" i="34"/>
  <c r="G1671" i="34"/>
  <c r="G1672" i="34"/>
  <c r="G1673" i="34"/>
  <c r="G1674" i="34"/>
  <c r="G1675" i="34"/>
  <c r="G1676" i="34"/>
  <c r="G1677" i="34"/>
  <c r="G1678" i="34"/>
  <c r="G1679" i="34"/>
  <c r="G1680" i="34"/>
  <c r="G1681" i="34"/>
  <c r="G1682" i="34"/>
  <c r="G1683" i="34"/>
  <c r="G1684" i="34"/>
  <c r="G1685" i="34"/>
  <c r="G1686" i="34"/>
  <c r="G1687" i="34"/>
  <c r="G1688" i="34"/>
  <c r="G1689" i="34"/>
  <c r="G1690" i="34"/>
  <c r="G1691" i="34"/>
  <c r="G1692" i="34"/>
  <c r="G1693" i="34"/>
  <c r="G1694" i="34"/>
  <c r="G1695" i="34"/>
  <c r="G1696" i="34"/>
  <c r="G1697" i="34"/>
  <c r="G1698" i="34"/>
  <c r="G1699" i="34"/>
  <c r="G1700" i="34"/>
  <c r="G1701" i="34"/>
  <c r="G1702" i="34"/>
  <c r="G1703" i="34"/>
  <c r="G1704" i="34"/>
  <c r="G1705" i="34"/>
  <c r="G1706" i="34"/>
  <c r="G1707" i="34"/>
  <c r="G1708" i="34"/>
  <c r="G1709" i="34"/>
  <c r="G1710" i="34"/>
  <c r="G1711" i="34"/>
  <c r="G1712" i="34"/>
  <c r="G1713" i="34"/>
  <c r="G1714" i="34"/>
  <c r="G1715" i="34"/>
  <c r="G1716" i="34"/>
  <c r="G1717" i="34"/>
  <c r="G1718" i="34"/>
  <c r="G1719" i="34"/>
  <c r="G1720" i="34"/>
  <c r="G1721" i="34"/>
  <c r="G1722" i="34"/>
  <c r="G1723" i="34"/>
  <c r="G1724" i="34"/>
  <c r="G1725" i="34"/>
  <c r="G1726" i="34"/>
  <c r="G1727" i="34"/>
  <c r="G1728" i="34"/>
  <c r="G1729" i="34"/>
  <c r="G1730" i="34"/>
  <c r="G1731" i="34"/>
  <c r="G1732" i="34"/>
  <c r="G1733" i="34"/>
  <c r="G1734" i="34"/>
  <c r="G1735" i="34"/>
  <c r="G1736" i="34"/>
  <c r="G1737" i="34"/>
  <c r="G1738" i="34"/>
  <c r="G1739" i="34"/>
  <c r="G1740" i="34"/>
  <c r="G1741" i="34"/>
  <c r="G1742" i="34"/>
  <c r="G1743" i="34"/>
  <c r="G1744" i="34"/>
  <c r="G1745" i="34"/>
  <c r="G1746" i="34"/>
  <c r="G1747" i="34"/>
  <c r="G1748" i="34"/>
  <c r="G1749" i="34"/>
  <c r="G1750" i="34"/>
  <c r="G1751" i="34"/>
  <c r="G1752" i="34"/>
  <c r="G1753" i="34"/>
  <c r="G1754" i="34"/>
  <c r="G1755" i="34"/>
  <c r="G1756" i="34"/>
  <c r="G1757" i="34"/>
  <c r="G1758" i="34"/>
  <c r="G1759" i="34"/>
  <c r="G1760" i="34"/>
  <c r="G1761" i="34"/>
  <c r="G1762" i="34"/>
  <c r="G1763" i="34"/>
  <c r="G1764" i="34"/>
  <c r="G1765" i="34"/>
  <c r="G1766" i="34"/>
  <c r="G1767" i="34"/>
  <c r="G1768" i="34"/>
  <c r="G1769" i="34"/>
  <c r="G1770" i="34"/>
  <c r="G1771" i="34"/>
  <c r="G1772" i="34"/>
  <c r="G1773" i="34"/>
  <c r="G1774" i="34"/>
  <c r="G1775" i="34"/>
  <c r="G1776" i="34"/>
  <c r="G1777" i="34"/>
  <c r="G1778" i="34"/>
  <c r="G1779" i="34"/>
  <c r="G1780" i="34"/>
  <c r="G1781" i="34"/>
  <c r="G1782" i="34"/>
  <c r="G1783" i="34"/>
  <c r="G1784" i="34"/>
  <c r="G1785" i="34"/>
  <c r="G1786" i="34"/>
  <c r="G1787" i="34"/>
  <c r="G1788" i="34"/>
  <c r="G1789" i="34"/>
  <c r="G1790" i="34"/>
  <c r="G1791" i="34"/>
  <c r="G1792" i="34"/>
  <c r="G1793" i="34"/>
  <c r="G1794" i="34"/>
  <c r="G1795" i="34"/>
  <c r="G1796" i="34"/>
  <c r="G1797" i="34"/>
  <c r="G1798" i="34"/>
  <c r="G1799" i="34"/>
  <c r="G1800" i="34"/>
  <c r="G1801" i="34"/>
  <c r="G1802" i="34"/>
  <c r="G1803" i="34"/>
  <c r="G1804" i="34"/>
  <c r="G1805" i="34"/>
  <c r="G1806" i="34"/>
  <c r="G1807" i="34"/>
  <c r="G1808" i="34"/>
  <c r="G1809" i="34"/>
  <c r="G1810" i="34"/>
  <c r="G1811" i="34"/>
  <c r="G1812" i="34"/>
  <c r="G1813" i="34"/>
  <c r="G1814" i="34"/>
  <c r="G1815" i="34"/>
  <c r="G1816" i="34"/>
  <c r="G1817" i="34"/>
  <c r="G1818" i="34"/>
  <c r="G1819" i="34"/>
  <c r="G1820" i="34"/>
  <c r="G1821" i="34"/>
  <c r="G1822" i="34"/>
  <c r="G1823" i="34"/>
  <c r="G1824" i="34"/>
  <c r="G1825" i="34"/>
  <c r="G1826" i="34"/>
  <c r="G1827" i="34"/>
  <c r="G1828" i="34"/>
  <c r="G1829" i="34"/>
  <c r="G1830" i="34"/>
  <c r="G1831" i="34"/>
  <c r="G1832" i="34"/>
  <c r="G1833" i="34"/>
  <c r="G1834" i="34"/>
  <c r="G1835" i="34"/>
  <c r="G1836" i="34"/>
  <c r="G1837" i="34"/>
  <c r="G1838" i="34"/>
  <c r="G1839" i="34"/>
  <c r="G1840" i="34"/>
  <c r="G1841" i="34"/>
  <c r="G1842" i="34"/>
  <c r="G1843" i="34"/>
  <c r="G1844" i="34"/>
  <c r="G1845" i="34"/>
  <c r="G1846" i="34"/>
  <c r="G1847" i="34"/>
  <c r="G1848" i="34"/>
  <c r="G1849" i="34"/>
  <c r="G1850" i="34"/>
  <c r="G1851" i="34"/>
  <c r="G1852" i="34"/>
  <c r="G1853" i="34"/>
  <c r="G1854" i="34"/>
  <c r="G1855" i="34"/>
  <c r="G1856" i="34"/>
  <c r="G1857" i="34"/>
  <c r="G1858" i="34"/>
  <c r="G1859" i="34"/>
  <c r="G1860" i="34"/>
  <c r="G1861" i="34"/>
  <c r="G1862" i="34"/>
  <c r="G1863" i="34"/>
  <c r="G1864" i="34"/>
  <c r="G1865" i="34"/>
  <c r="G1866" i="34"/>
  <c r="G1867" i="34"/>
  <c r="G1868" i="34"/>
  <c r="G1869" i="34"/>
  <c r="G1870" i="34"/>
  <c r="G1871" i="34"/>
  <c r="G1872" i="34"/>
  <c r="G1873" i="34"/>
  <c r="G1874" i="34"/>
  <c r="G1875" i="34"/>
  <c r="G1876" i="34"/>
  <c r="G1877" i="34"/>
  <c r="G1878" i="34"/>
  <c r="G1879" i="34"/>
  <c r="G1880" i="34"/>
  <c r="G1881" i="34"/>
  <c r="G1882" i="34"/>
  <c r="G1883" i="34"/>
  <c r="G1884" i="34"/>
  <c r="G1885" i="34"/>
  <c r="G1886" i="34"/>
  <c r="G1887" i="34"/>
  <c r="G1888" i="34"/>
  <c r="G1889" i="34"/>
  <c r="G1890" i="34"/>
  <c r="G1891" i="34"/>
  <c r="G1892" i="34"/>
  <c r="G1893" i="34"/>
  <c r="G1894" i="34"/>
  <c r="G1895" i="34"/>
  <c r="G1896" i="34"/>
  <c r="G1897" i="34"/>
  <c r="G1898" i="34"/>
  <c r="G1899" i="34"/>
  <c r="G1900" i="34"/>
  <c r="G1901" i="34"/>
  <c r="G1902" i="34"/>
  <c r="G1903" i="34"/>
  <c r="G1904" i="34"/>
  <c r="G1905" i="34"/>
  <c r="G1906" i="34"/>
  <c r="G1907" i="34"/>
  <c r="G1908" i="34"/>
  <c r="G1909" i="34"/>
  <c r="G1910" i="34"/>
  <c r="G1911" i="34"/>
  <c r="G1912" i="34"/>
  <c r="G1913" i="34"/>
  <c r="G1914" i="34"/>
  <c r="G1915" i="34"/>
  <c r="G1916" i="34"/>
  <c r="G1917" i="34"/>
  <c r="G1918" i="34"/>
  <c r="G1919" i="34"/>
  <c r="G1920" i="34"/>
  <c r="G1921" i="34"/>
  <c r="G1922" i="34"/>
  <c r="G1923" i="34"/>
  <c r="G1924" i="34"/>
  <c r="G1925" i="34"/>
  <c r="G1926" i="34"/>
  <c r="G1927" i="34"/>
  <c r="G1928" i="34"/>
  <c r="G1929" i="34"/>
  <c r="G1930" i="34"/>
  <c r="G1931" i="34"/>
  <c r="G1932" i="34"/>
  <c r="G1933" i="34"/>
  <c r="G1934" i="34"/>
  <c r="G1935" i="34"/>
  <c r="G1936" i="34"/>
  <c r="G1937" i="34"/>
  <c r="G1938" i="34"/>
  <c r="G1939" i="34"/>
  <c r="G1940" i="34"/>
  <c r="G1941" i="34"/>
  <c r="G1942" i="34"/>
  <c r="G1943" i="34"/>
  <c r="G1944" i="34"/>
  <c r="G1945" i="34"/>
  <c r="G1946" i="34"/>
  <c r="G1947" i="34"/>
  <c r="G1948" i="34"/>
  <c r="G1949" i="34"/>
  <c r="G1950" i="34"/>
  <c r="G1951" i="34"/>
  <c r="G1952" i="34"/>
  <c r="G1953" i="34"/>
  <c r="G1954" i="34"/>
  <c r="G1955" i="34"/>
  <c r="G1956" i="34"/>
  <c r="G1957" i="34"/>
  <c r="G1958" i="34"/>
  <c r="G1959" i="34"/>
  <c r="G1960" i="34"/>
  <c r="G1961" i="34"/>
  <c r="G1962" i="34"/>
  <c r="G1963" i="34"/>
  <c r="G1964" i="34"/>
  <c r="G1965" i="34"/>
  <c r="G1966" i="34"/>
  <c r="G1967" i="34"/>
  <c r="G1968" i="34"/>
  <c r="G1969" i="34"/>
  <c r="G1970" i="34"/>
  <c r="G1971" i="34"/>
  <c r="G1972" i="34"/>
  <c r="G1973" i="34"/>
  <c r="G1974" i="34"/>
  <c r="G1975" i="34"/>
  <c r="G1976" i="34"/>
  <c r="G1977" i="34"/>
  <c r="G1978" i="34"/>
  <c r="G1979" i="34"/>
  <c r="G1980" i="34"/>
  <c r="G1981" i="34"/>
  <c r="G1982" i="34"/>
  <c r="G1983" i="34"/>
  <c r="G1984" i="34"/>
  <c r="G1985" i="34"/>
  <c r="G1986" i="34"/>
  <c r="G1987" i="34"/>
  <c r="G1988" i="34"/>
  <c r="G1989" i="34"/>
  <c r="G1990" i="34"/>
  <c r="G1991" i="34"/>
  <c r="G1992" i="34"/>
  <c r="G1993" i="34"/>
  <c r="G1994" i="34"/>
  <c r="G1995" i="34"/>
  <c r="G1996" i="34"/>
  <c r="G1997" i="34"/>
  <c r="G1998" i="34"/>
  <c r="G1999" i="34"/>
  <c r="G2000" i="34"/>
  <c r="G2001" i="34"/>
  <c r="G2002" i="34"/>
  <c r="G2003" i="34"/>
  <c r="G2004" i="34"/>
  <c r="G2005" i="34"/>
  <c r="G2006" i="34"/>
  <c r="G2007" i="34"/>
  <c r="G2008" i="34"/>
  <c r="G2009" i="34"/>
  <c r="G2010" i="34"/>
  <c r="G2011" i="34"/>
  <c r="G2012" i="34"/>
  <c r="G2013" i="34"/>
  <c r="G2014" i="34"/>
  <c r="G2015" i="34"/>
  <c r="G2016" i="34"/>
  <c r="G2017" i="34"/>
  <c r="G2018" i="34"/>
  <c r="G2019" i="34"/>
  <c r="G2020" i="34"/>
  <c r="G2021" i="34"/>
  <c r="G2022" i="34"/>
  <c r="G2023" i="34"/>
  <c r="G2024" i="34"/>
  <c r="G2025" i="34"/>
  <c r="G2026" i="34"/>
  <c r="G2027" i="34"/>
  <c r="G2028" i="34"/>
  <c r="G2029" i="34"/>
  <c r="G2030" i="34"/>
  <c r="G2031" i="34"/>
  <c r="G2032" i="34"/>
  <c r="G2033" i="34"/>
  <c r="G2034" i="34"/>
  <c r="G2035" i="34"/>
  <c r="G2036" i="34"/>
  <c r="G2037" i="34"/>
  <c r="G2038" i="34"/>
  <c r="G2039" i="34"/>
  <c r="G2040" i="34"/>
  <c r="G2041" i="34"/>
  <c r="G2042" i="34"/>
  <c r="G2043" i="34"/>
  <c r="G2044" i="34"/>
  <c r="G2045" i="34"/>
  <c r="G2046" i="34"/>
  <c r="G2047" i="34"/>
  <c r="G2048" i="34"/>
  <c r="G2049" i="34"/>
  <c r="G2050" i="34"/>
  <c r="G2051" i="34"/>
  <c r="G2052" i="34"/>
  <c r="G2053" i="34"/>
  <c r="G2054" i="34"/>
  <c r="G2055" i="34"/>
  <c r="G2056" i="34"/>
  <c r="G2057" i="34"/>
  <c r="G2058" i="34"/>
  <c r="G2059" i="34"/>
  <c r="G2060" i="34"/>
  <c r="G2061" i="34"/>
  <c r="G2062" i="34"/>
  <c r="G2063" i="34"/>
  <c r="G2064" i="34"/>
  <c r="G2065" i="34"/>
  <c r="G2066" i="34"/>
  <c r="G2067" i="34"/>
  <c r="G2068" i="34"/>
  <c r="G2069" i="34"/>
  <c r="G2070" i="34"/>
  <c r="G2071" i="34"/>
  <c r="G2072" i="34"/>
  <c r="G2073" i="34"/>
  <c r="G2074" i="34"/>
  <c r="G2075" i="34"/>
  <c r="G2076" i="34"/>
  <c r="G2077" i="34"/>
  <c r="G2078" i="34"/>
  <c r="G2079" i="34"/>
  <c r="G2080" i="34"/>
  <c r="G2081" i="34"/>
  <c r="G2082" i="34"/>
  <c r="G2083" i="34"/>
  <c r="G2084" i="34"/>
  <c r="G2085" i="34"/>
  <c r="G2086" i="34"/>
  <c r="G2087" i="34"/>
  <c r="G2088" i="34"/>
  <c r="G2089" i="34"/>
  <c r="G2090" i="34"/>
  <c r="G2091" i="34"/>
  <c r="G2092" i="34"/>
  <c r="G2093" i="34"/>
  <c r="G2094" i="34"/>
  <c r="G2095" i="34"/>
  <c r="G2096" i="34"/>
  <c r="G2097" i="34"/>
  <c r="G2098" i="34"/>
  <c r="G2099" i="34"/>
  <c r="G2100" i="34"/>
  <c r="G2101" i="34"/>
  <c r="G2102" i="34"/>
  <c r="G2103" i="34"/>
  <c r="G2104" i="34"/>
  <c r="G2105" i="34"/>
  <c r="G2106" i="34"/>
  <c r="G2107" i="34"/>
  <c r="G2108" i="34"/>
  <c r="G2109" i="34"/>
  <c r="G2110" i="34"/>
  <c r="G2111" i="34"/>
  <c r="G2112" i="34"/>
  <c r="G2113" i="34"/>
  <c r="G2114" i="34"/>
  <c r="G2115" i="34"/>
  <c r="G2116" i="34"/>
  <c r="G2117" i="34"/>
  <c r="G2118" i="34"/>
  <c r="G2119" i="34"/>
  <c r="G2120" i="34"/>
  <c r="G2121" i="34"/>
  <c r="G2122" i="34"/>
  <c r="G2123" i="34"/>
  <c r="G2124" i="34"/>
  <c r="G2125" i="34"/>
  <c r="G2126" i="34"/>
  <c r="G2127" i="34"/>
  <c r="G2128" i="34"/>
  <c r="G2129" i="34"/>
  <c r="G2130" i="34"/>
  <c r="G2131" i="34"/>
  <c r="G2132" i="34"/>
  <c r="G2133" i="34"/>
  <c r="G2134" i="34"/>
  <c r="G2135" i="34"/>
  <c r="G2136" i="34"/>
  <c r="G2137" i="34"/>
  <c r="G2138" i="34"/>
  <c r="G2139" i="34"/>
  <c r="G2140" i="34"/>
  <c r="G2141" i="34"/>
  <c r="G2142" i="34"/>
  <c r="G2143" i="34"/>
  <c r="G2144" i="34"/>
  <c r="G2145" i="34"/>
  <c r="G2146" i="34"/>
  <c r="G2147" i="34"/>
  <c r="G2148" i="34"/>
  <c r="G2149" i="34"/>
  <c r="G2150" i="34"/>
  <c r="G2151" i="34"/>
  <c r="G2152" i="34"/>
  <c r="G2153" i="34"/>
  <c r="G2154" i="34"/>
  <c r="G2155" i="34"/>
  <c r="G2156" i="34"/>
  <c r="G2157" i="34"/>
  <c r="G2158" i="34"/>
  <c r="G2159" i="34"/>
  <c r="G2160" i="34"/>
  <c r="G2161" i="34"/>
  <c r="G2162" i="34"/>
  <c r="G2163" i="34"/>
  <c r="G2164" i="34"/>
  <c r="G2165" i="34"/>
  <c r="G2166" i="34"/>
  <c r="G2167" i="34"/>
  <c r="G2168" i="34"/>
  <c r="G2169" i="34"/>
  <c r="G2170" i="34"/>
  <c r="G2171" i="34"/>
  <c r="G2172" i="34"/>
  <c r="G2173" i="34"/>
  <c r="G2174" i="34"/>
  <c r="G2175" i="34"/>
  <c r="G2176" i="34"/>
  <c r="G2177" i="34"/>
  <c r="G2178" i="34"/>
  <c r="G2179" i="34"/>
  <c r="G2180" i="34"/>
  <c r="G2181" i="34"/>
  <c r="G2182" i="34"/>
  <c r="G2183" i="34"/>
  <c r="G2184" i="34"/>
  <c r="G2185" i="34"/>
  <c r="G2186" i="34"/>
  <c r="G2187" i="34"/>
  <c r="G2188" i="34"/>
  <c r="G2189" i="34"/>
  <c r="G2190" i="34"/>
  <c r="G2191" i="34"/>
  <c r="G2192" i="34"/>
  <c r="G2193" i="34"/>
  <c r="G2194" i="34"/>
  <c r="G2195" i="34"/>
  <c r="G2196" i="34"/>
  <c r="G2197" i="34"/>
  <c r="G2198" i="34"/>
  <c r="G2199" i="34"/>
  <c r="G2200" i="34"/>
  <c r="G2201" i="34"/>
  <c r="G2202" i="34"/>
  <c r="G2203" i="34"/>
  <c r="G2204" i="34"/>
  <c r="G2205" i="34"/>
  <c r="G2206" i="34"/>
  <c r="G2207" i="34"/>
  <c r="G2208" i="34"/>
  <c r="G2209" i="34"/>
  <c r="G2210" i="34"/>
  <c r="G2211" i="34"/>
  <c r="G2212" i="34"/>
  <c r="G2213" i="34"/>
  <c r="G2214" i="34"/>
  <c r="G2215" i="34"/>
  <c r="G2216" i="34"/>
  <c r="G2217" i="34"/>
  <c r="G2218" i="34"/>
  <c r="G2219" i="34"/>
  <c r="G2220" i="34"/>
  <c r="G2221" i="34"/>
  <c r="G2222" i="34"/>
  <c r="G2223" i="34"/>
  <c r="G2224" i="34"/>
  <c r="G2225" i="34"/>
  <c r="G2226" i="34"/>
  <c r="G2227" i="34"/>
  <c r="G2228" i="34"/>
  <c r="G2229" i="34"/>
  <c r="G2230" i="34"/>
  <c r="G2231" i="34"/>
  <c r="G2232" i="34"/>
  <c r="G2233" i="34"/>
  <c r="G2234" i="34"/>
  <c r="G2235" i="34"/>
  <c r="G2236" i="34"/>
  <c r="G2237" i="34"/>
  <c r="G2238" i="34"/>
  <c r="G2239" i="34"/>
  <c r="G2240" i="34"/>
  <c r="G2241" i="34"/>
  <c r="G2242" i="34"/>
  <c r="G2243" i="34"/>
  <c r="G2244" i="34"/>
  <c r="G2245" i="34"/>
  <c r="G2246" i="34"/>
  <c r="G2247" i="34"/>
  <c r="G2248" i="34"/>
  <c r="G2249" i="34"/>
  <c r="G2250" i="34"/>
  <c r="G2251" i="34"/>
  <c r="G2252" i="34"/>
  <c r="G2253" i="34"/>
  <c r="G2254" i="34"/>
  <c r="G2255" i="34"/>
  <c r="G2256" i="34"/>
  <c r="G2257" i="34"/>
  <c r="G2258" i="34"/>
  <c r="G2259" i="34"/>
  <c r="G2260" i="34"/>
  <c r="G2261" i="34"/>
  <c r="G2262" i="34"/>
  <c r="G2263" i="34"/>
  <c r="G2264" i="34"/>
  <c r="G2265" i="34"/>
  <c r="G2266" i="34"/>
  <c r="G2267" i="34"/>
  <c r="G2268" i="34"/>
  <c r="G2269" i="34"/>
  <c r="G2270" i="34"/>
  <c r="G2271" i="34"/>
  <c r="G2272" i="34"/>
  <c r="G2273" i="34"/>
  <c r="G2274" i="34"/>
  <c r="G2275" i="34"/>
  <c r="G2276" i="34"/>
  <c r="G2277" i="34"/>
  <c r="G2278" i="34"/>
  <c r="G2279" i="34"/>
  <c r="G2280" i="34"/>
  <c r="G2281" i="34"/>
  <c r="G2282" i="34"/>
  <c r="G2283" i="34"/>
  <c r="G2284" i="34"/>
  <c r="G2285" i="34"/>
  <c r="G2286" i="34"/>
  <c r="G2287" i="34"/>
  <c r="G2288" i="34"/>
  <c r="G2289" i="34"/>
  <c r="G2290" i="34"/>
  <c r="G2291" i="34"/>
  <c r="G2292" i="34"/>
  <c r="G2293" i="34"/>
  <c r="G2294" i="34"/>
  <c r="G2295" i="34"/>
  <c r="G2296" i="34"/>
  <c r="G2297" i="34"/>
  <c r="G2298" i="34"/>
  <c r="G2299" i="34"/>
  <c r="G2300" i="34"/>
  <c r="G2301" i="34"/>
  <c r="G2302" i="34"/>
  <c r="G2303" i="34"/>
  <c r="G2304" i="34"/>
  <c r="G2305" i="34"/>
  <c r="G2306" i="34"/>
  <c r="G2307" i="34"/>
  <c r="G2308" i="34"/>
  <c r="G2309" i="34"/>
  <c r="G2310" i="34"/>
  <c r="G2311" i="34"/>
  <c r="G2312" i="34"/>
  <c r="G2313" i="34"/>
  <c r="G2314" i="34"/>
  <c r="G2315" i="34"/>
  <c r="G2316" i="34"/>
  <c r="G2317" i="34"/>
  <c r="G2318" i="34"/>
  <c r="G2319" i="34"/>
  <c r="G2320" i="34"/>
  <c r="G2321" i="34"/>
  <c r="G2322" i="34"/>
  <c r="G2323" i="34"/>
  <c r="G2324" i="34"/>
  <c r="G2325" i="34"/>
  <c r="G2326" i="34"/>
  <c r="G2327" i="34"/>
  <c r="G2328" i="34"/>
  <c r="G2329" i="34"/>
  <c r="G2330" i="34"/>
  <c r="G2331" i="34"/>
  <c r="G2332" i="34"/>
  <c r="G2333" i="34"/>
  <c r="G2334" i="34"/>
  <c r="G2335" i="34"/>
  <c r="G2336" i="34"/>
  <c r="G2337" i="34"/>
  <c r="G2338" i="34"/>
  <c r="G2339" i="34"/>
  <c r="G2340" i="34"/>
  <c r="G2341" i="34"/>
  <c r="G2342" i="34"/>
  <c r="G2343" i="34"/>
  <c r="G2344" i="34"/>
  <c r="G2345" i="34"/>
  <c r="G2346" i="34"/>
  <c r="G2347" i="34"/>
  <c r="G2348" i="34"/>
  <c r="G2349" i="34"/>
  <c r="G2350" i="34"/>
  <c r="G2351" i="34"/>
  <c r="G2352" i="34"/>
  <c r="G2353" i="34"/>
  <c r="G2354" i="34"/>
  <c r="G2355" i="34"/>
  <c r="G2356" i="34"/>
  <c r="G2357" i="34"/>
  <c r="G2358" i="34"/>
  <c r="G2359" i="34"/>
  <c r="G2360" i="34"/>
  <c r="G2361" i="34"/>
  <c r="G2362" i="34"/>
  <c r="G2363" i="34"/>
  <c r="G2364" i="34"/>
  <c r="G2365" i="34"/>
  <c r="G2366" i="34"/>
  <c r="G2367" i="34"/>
  <c r="G2368" i="34"/>
  <c r="G2369" i="34"/>
  <c r="G2370" i="34"/>
  <c r="G2371" i="34"/>
  <c r="G2372" i="34"/>
  <c r="G2373" i="34"/>
  <c r="G2374" i="34"/>
  <c r="G2375" i="34"/>
  <c r="G2376" i="34"/>
  <c r="G2377" i="34"/>
  <c r="G2378" i="34"/>
  <c r="G2379" i="34"/>
  <c r="G2380" i="34"/>
  <c r="G2381" i="34"/>
  <c r="G2382" i="34"/>
  <c r="G2383" i="34"/>
  <c r="G2384" i="34"/>
  <c r="G2385" i="34"/>
  <c r="G2386" i="34"/>
  <c r="G2387" i="34"/>
  <c r="G2388" i="34"/>
  <c r="G2389" i="34"/>
  <c r="G2390" i="34"/>
  <c r="G2391" i="34"/>
  <c r="G2392" i="34"/>
  <c r="G2393" i="34"/>
  <c r="G2394" i="34"/>
  <c r="G2395" i="34"/>
  <c r="G2396" i="34"/>
  <c r="G2397" i="34"/>
  <c r="G2398" i="34"/>
  <c r="G2399" i="34"/>
  <c r="G2400" i="34"/>
  <c r="G2401" i="34"/>
  <c r="G2402" i="34"/>
  <c r="G2403" i="34"/>
  <c r="G2404" i="34"/>
  <c r="G2405" i="34"/>
  <c r="G2406" i="34"/>
  <c r="G2407" i="34"/>
  <c r="G2408" i="34"/>
  <c r="G2409" i="34"/>
  <c r="G2410" i="34"/>
  <c r="G2411" i="34"/>
  <c r="G2412" i="34"/>
  <c r="G2413" i="34"/>
  <c r="G2414" i="34"/>
  <c r="G2415" i="34"/>
  <c r="G2416" i="34"/>
  <c r="G2417" i="34"/>
  <c r="G2418" i="34"/>
  <c r="G2419" i="34"/>
  <c r="G2420" i="34"/>
  <c r="G2421" i="34"/>
  <c r="G2422" i="34"/>
  <c r="G2423" i="34"/>
  <c r="G2424" i="34"/>
  <c r="G2425" i="34"/>
  <c r="G2426" i="34"/>
  <c r="G2427" i="34"/>
  <c r="G2428" i="34"/>
  <c r="G2429" i="34"/>
  <c r="G2430" i="34"/>
  <c r="G2431" i="34"/>
  <c r="G2432" i="34"/>
  <c r="G2433" i="34"/>
  <c r="G2434" i="34"/>
  <c r="G2435" i="34"/>
  <c r="G2436" i="34"/>
  <c r="G2437" i="34"/>
  <c r="G2438" i="34"/>
  <c r="G2439" i="34"/>
  <c r="G2440" i="34"/>
  <c r="G2441" i="34"/>
  <c r="G2442" i="34"/>
  <c r="G2443" i="34"/>
  <c r="G2444" i="34"/>
  <c r="G2445" i="34"/>
  <c r="G2446" i="34"/>
  <c r="G2447" i="34"/>
  <c r="G2448" i="34"/>
  <c r="G2449" i="34"/>
  <c r="G2450" i="34"/>
  <c r="G2451" i="34"/>
  <c r="G2452" i="34"/>
  <c r="G2453" i="34"/>
  <c r="G2454" i="34"/>
  <c r="G2455" i="34"/>
  <c r="G2456" i="34"/>
  <c r="G2457" i="34"/>
  <c r="G2458" i="34"/>
  <c r="G2459" i="34"/>
  <c r="G2460" i="34"/>
  <c r="G2461" i="34"/>
  <c r="G2462" i="34"/>
  <c r="G2463" i="34"/>
  <c r="G2464" i="34"/>
  <c r="G2465" i="34"/>
  <c r="G2466" i="34"/>
  <c r="G2467" i="34"/>
  <c r="G2468" i="34"/>
  <c r="G2469" i="34"/>
  <c r="G2470" i="34"/>
  <c r="G2471" i="34"/>
  <c r="G2472" i="34"/>
  <c r="G2473" i="34"/>
  <c r="G2474" i="34"/>
  <c r="G2475" i="34"/>
  <c r="G2476" i="34"/>
  <c r="G2477" i="34"/>
  <c r="G2478" i="34"/>
  <c r="G2479" i="34"/>
  <c r="G2480" i="34"/>
  <c r="G2481" i="34"/>
  <c r="G2482" i="34"/>
  <c r="G2483" i="34"/>
  <c r="G2484" i="34"/>
  <c r="G2485" i="34"/>
  <c r="G2486" i="34"/>
  <c r="G2487" i="34"/>
  <c r="G2488" i="34"/>
  <c r="G2489" i="34"/>
  <c r="G2490" i="34"/>
  <c r="G2491" i="34"/>
  <c r="G2492" i="34"/>
  <c r="G2493" i="34"/>
  <c r="G2494" i="34"/>
  <c r="G2495" i="34"/>
  <c r="G2496" i="34"/>
  <c r="G2497" i="34"/>
  <c r="G2498" i="34"/>
  <c r="G2499" i="34"/>
  <c r="G2500" i="34"/>
  <c r="G2501" i="34"/>
  <c r="G2502" i="34"/>
  <c r="G2503" i="34"/>
  <c r="G2504" i="34"/>
  <c r="G2505" i="34"/>
  <c r="G2506" i="34"/>
  <c r="G2507" i="34"/>
  <c r="G2508" i="34"/>
  <c r="G2509" i="34"/>
  <c r="G2510" i="34"/>
  <c r="G2511" i="34"/>
  <c r="G2512" i="34"/>
  <c r="G2513" i="34"/>
  <c r="G2514" i="34"/>
  <c r="G2515" i="34"/>
  <c r="G2516" i="34"/>
  <c r="G2517" i="34"/>
  <c r="G2518" i="34"/>
  <c r="G2519" i="34"/>
  <c r="G2520" i="34"/>
  <c r="G2521" i="34"/>
  <c r="G2522" i="34"/>
  <c r="G2523" i="34"/>
  <c r="G2524" i="34"/>
  <c r="G2525" i="34"/>
  <c r="G2526" i="34"/>
  <c r="G2527" i="34"/>
  <c r="G2528" i="34"/>
  <c r="G2529" i="34"/>
  <c r="G2530" i="34"/>
  <c r="G2531" i="34"/>
  <c r="G2532" i="34"/>
  <c r="G2533" i="34"/>
  <c r="G2534" i="34"/>
  <c r="G2535" i="34"/>
  <c r="G2536" i="34"/>
  <c r="G2537" i="34"/>
  <c r="G2538" i="34"/>
  <c r="G2539" i="34"/>
  <c r="G2540" i="34"/>
  <c r="G2541" i="34"/>
  <c r="G2542" i="34"/>
  <c r="G2543" i="34"/>
  <c r="G2544" i="34"/>
  <c r="G2545" i="34"/>
  <c r="G2546" i="34"/>
  <c r="G2547" i="34"/>
  <c r="G2548" i="34"/>
  <c r="G2549" i="34"/>
  <c r="G2550" i="34"/>
  <c r="G2551" i="34"/>
  <c r="G2552" i="34"/>
  <c r="G2553" i="34"/>
  <c r="G2554" i="34"/>
  <c r="G2555" i="34"/>
  <c r="G2556" i="34"/>
  <c r="G2557" i="34"/>
  <c r="G2558" i="34"/>
  <c r="G2559" i="34"/>
  <c r="G2560" i="34"/>
  <c r="G2561" i="34"/>
  <c r="G2562" i="34"/>
  <c r="G2563" i="34"/>
  <c r="G2564" i="34"/>
  <c r="G2565" i="34"/>
  <c r="G2566" i="34"/>
  <c r="G2567" i="34"/>
  <c r="G2568" i="34"/>
  <c r="G2569" i="34"/>
  <c r="G2570" i="34"/>
  <c r="G2571" i="34"/>
  <c r="G2572" i="34"/>
  <c r="G2573" i="34"/>
  <c r="G2574" i="34"/>
  <c r="G2575" i="34"/>
  <c r="G2576" i="34"/>
  <c r="G2577" i="34"/>
  <c r="G2578" i="34"/>
  <c r="G2579" i="34"/>
  <c r="G2580" i="34"/>
  <c r="G2581" i="34"/>
  <c r="G2582" i="34"/>
  <c r="G2583" i="34"/>
  <c r="G2584" i="34"/>
  <c r="G2585" i="34"/>
  <c r="G2586" i="34"/>
  <c r="G2587" i="34"/>
  <c r="G2588" i="34"/>
  <c r="G2589" i="34"/>
  <c r="G2590" i="34"/>
  <c r="G2591" i="34"/>
  <c r="G2592" i="34"/>
  <c r="G2593" i="34"/>
  <c r="G2594" i="34"/>
  <c r="G2595" i="34"/>
  <c r="G2596" i="34"/>
  <c r="G2597" i="34"/>
  <c r="G2598" i="34"/>
  <c r="G2599" i="34"/>
  <c r="G2600" i="34"/>
  <c r="G2601" i="34"/>
  <c r="G2602" i="34"/>
  <c r="G2603" i="34"/>
  <c r="G2604" i="34"/>
  <c r="G2605" i="34"/>
  <c r="G2606" i="34"/>
  <c r="G2607" i="34"/>
  <c r="G2608" i="34"/>
  <c r="G2609" i="34"/>
  <c r="G2610" i="34"/>
  <c r="G2611" i="34"/>
  <c r="G2612" i="34"/>
  <c r="G2613" i="34"/>
  <c r="G2614" i="34"/>
  <c r="G2615" i="34"/>
  <c r="G2616" i="34"/>
  <c r="G2617" i="34"/>
  <c r="G2618" i="34"/>
  <c r="G2619" i="34"/>
  <c r="G2620" i="34"/>
  <c r="G2621" i="34"/>
  <c r="G2622" i="34"/>
  <c r="G2623" i="34"/>
  <c r="G2624" i="34"/>
  <c r="G2625" i="34"/>
  <c r="G2626" i="34"/>
  <c r="G2627" i="34"/>
  <c r="G2628" i="34"/>
  <c r="G2629" i="34"/>
  <c r="G2630" i="34"/>
  <c r="G2631" i="34"/>
  <c r="G2632" i="34"/>
  <c r="G2633" i="34"/>
  <c r="G2634" i="34"/>
  <c r="G2635" i="34"/>
  <c r="G2636" i="34"/>
  <c r="G2637" i="34"/>
  <c r="G2638" i="34"/>
  <c r="G2639" i="34"/>
  <c r="G2640" i="34"/>
  <c r="G2641" i="34"/>
  <c r="G2642" i="34"/>
  <c r="G2643" i="34"/>
  <c r="G2644" i="34"/>
  <c r="G2645" i="34"/>
  <c r="G2646" i="34"/>
  <c r="G2647" i="34"/>
  <c r="G2648" i="34"/>
  <c r="G2649" i="34"/>
  <c r="G2650" i="34"/>
  <c r="G2651" i="34"/>
  <c r="G2652" i="34"/>
  <c r="G2653" i="34"/>
  <c r="G2654" i="34"/>
  <c r="G2655" i="34"/>
  <c r="G2656" i="34"/>
  <c r="G2657" i="34"/>
  <c r="G2658" i="34"/>
  <c r="G2659" i="34"/>
  <c r="G2660" i="34"/>
  <c r="G2661" i="34"/>
  <c r="G2662" i="34"/>
  <c r="G2663" i="34"/>
  <c r="G2664" i="34"/>
  <c r="G2665" i="34"/>
  <c r="G2666" i="34"/>
  <c r="G2667" i="34"/>
  <c r="G2668" i="34"/>
  <c r="G2669" i="34"/>
  <c r="G2670" i="34"/>
  <c r="G2671" i="34"/>
  <c r="G2672" i="34"/>
  <c r="G2673" i="34"/>
  <c r="G2674" i="34"/>
  <c r="G2675" i="34"/>
  <c r="G2676" i="34"/>
  <c r="G2677" i="34"/>
  <c r="G2678" i="34"/>
  <c r="G2679" i="34"/>
  <c r="G2680" i="34"/>
  <c r="G2681" i="34"/>
  <c r="G2682" i="34"/>
  <c r="G2683" i="34"/>
  <c r="G2684" i="34"/>
  <c r="G2685" i="34"/>
  <c r="G2686" i="34"/>
  <c r="G2687" i="34"/>
  <c r="G2688" i="34"/>
  <c r="G2689" i="34"/>
  <c r="G2690" i="34"/>
  <c r="G2691" i="34"/>
  <c r="G2692" i="34"/>
  <c r="G2693" i="34"/>
  <c r="G2694" i="34"/>
  <c r="G2695" i="34"/>
  <c r="G2696" i="34"/>
  <c r="G2697" i="34"/>
  <c r="G2698" i="34"/>
  <c r="G2699" i="34"/>
  <c r="G2700" i="34"/>
  <c r="G2701" i="34"/>
  <c r="G2702" i="34"/>
  <c r="G2703" i="34"/>
  <c r="G2704" i="34"/>
  <c r="G2705" i="34"/>
  <c r="G2706" i="34"/>
  <c r="G2707" i="34"/>
  <c r="G2708" i="34"/>
  <c r="G2709" i="34"/>
  <c r="G2710" i="34"/>
  <c r="G2711" i="34"/>
  <c r="G2712" i="34"/>
  <c r="G2713" i="34"/>
  <c r="G2714" i="34"/>
  <c r="G2715" i="34"/>
  <c r="G2716" i="34"/>
  <c r="G2717" i="34"/>
  <c r="G2718" i="34"/>
  <c r="G2719" i="34"/>
  <c r="G2720" i="34"/>
  <c r="G2721" i="34"/>
  <c r="G2722" i="34"/>
  <c r="G2723" i="34"/>
  <c r="G2724" i="34"/>
  <c r="G2725" i="34"/>
  <c r="G2726" i="34"/>
  <c r="G2727" i="34"/>
  <c r="G2728" i="34"/>
  <c r="G2729" i="34"/>
  <c r="G2730" i="34"/>
  <c r="G2731" i="34"/>
  <c r="G2732" i="34"/>
  <c r="G2733" i="34"/>
  <c r="G2734" i="34"/>
  <c r="G2735" i="34"/>
  <c r="G2736" i="34"/>
  <c r="G2737" i="34"/>
  <c r="G2738" i="34"/>
  <c r="G2739" i="34"/>
  <c r="G2740" i="34"/>
  <c r="G2741" i="34"/>
  <c r="G2742" i="34"/>
  <c r="G2743" i="34"/>
  <c r="G2744" i="34"/>
  <c r="G2745" i="34"/>
  <c r="G2746" i="34"/>
  <c r="G2747" i="34"/>
  <c r="G2748" i="34"/>
  <c r="G2749" i="34"/>
  <c r="G2750" i="34"/>
  <c r="G2751" i="34"/>
  <c r="G2752" i="34"/>
  <c r="G2753" i="34"/>
  <c r="G2754" i="34"/>
  <c r="G2755" i="34"/>
  <c r="G2756" i="34"/>
  <c r="G2757" i="34"/>
  <c r="G2758" i="34"/>
  <c r="G2759" i="34"/>
  <c r="G2760" i="34"/>
  <c r="G2761" i="34"/>
  <c r="G2762" i="34"/>
  <c r="G2763" i="34"/>
  <c r="G2764" i="34"/>
  <c r="G2765" i="34"/>
  <c r="G2766" i="34"/>
  <c r="G2767" i="34"/>
  <c r="G2768" i="34"/>
  <c r="G2769" i="34"/>
  <c r="G2770" i="34"/>
  <c r="G2771" i="34"/>
  <c r="G2772" i="34"/>
  <c r="G2773" i="34"/>
  <c r="G2774" i="34"/>
  <c r="G2775" i="34"/>
  <c r="G2776" i="34"/>
  <c r="G2777" i="34"/>
  <c r="G2778" i="34"/>
  <c r="G2779" i="34"/>
  <c r="G2780" i="34"/>
  <c r="G2781" i="34"/>
  <c r="G2782" i="34"/>
  <c r="G2783" i="34"/>
  <c r="G2784" i="34"/>
  <c r="G2785" i="34"/>
  <c r="G2786" i="34"/>
  <c r="G2787" i="34"/>
  <c r="G2788" i="34"/>
  <c r="G2789" i="34"/>
  <c r="G2790" i="34"/>
  <c r="G2791" i="34"/>
  <c r="G2792" i="34"/>
  <c r="G2793" i="34"/>
  <c r="G2794" i="34"/>
  <c r="G2795" i="34"/>
  <c r="G2796" i="34"/>
  <c r="G2797" i="34"/>
  <c r="G2798" i="34"/>
  <c r="G2799" i="34"/>
  <c r="G2800" i="34"/>
  <c r="G2801" i="34"/>
  <c r="G2802" i="34"/>
  <c r="G2803" i="34"/>
  <c r="G2804" i="34"/>
  <c r="G2805" i="34"/>
  <c r="G2806" i="34"/>
  <c r="G2807" i="34"/>
  <c r="G2808" i="34"/>
  <c r="G2809" i="34"/>
  <c r="G2810" i="34"/>
  <c r="G2811" i="34"/>
  <c r="G2812" i="34"/>
  <c r="G2813" i="34"/>
  <c r="G2814" i="34"/>
  <c r="G2815" i="34"/>
  <c r="G2816" i="34"/>
  <c r="G2817" i="34"/>
  <c r="G2818" i="34"/>
  <c r="G2819" i="34"/>
  <c r="G2820" i="34"/>
  <c r="G2821" i="34"/>
  <c r="G2822" i="34"/>
  <c r="G2823" i="34"/>
  <c r="G2824" i="34"/>
  <c r="G2825" i="34"/>
  <c r="G2826" i="34"/>
  <c r="G2827" i="34"/>
  <c r="G2828" i="34"/>
  <c r="G2829" i="34"/>
  <c r="G2830" i="34"/>
  <c r="G2831" i="34"/>
  <c r="G2832" i="34"/>
  <c r="G2833" i="34"/>
  <c r="G2834" i="34"/>
  <c r="G2835" i="34"/>
  <c r="G2836" i="34"/>
  <c r="G2837" i="34"/>
  <c r="G2838" i="34"/>
  <c r="G2839" i="34"/>
  <c r="G2840" i="34"/>
  <c r="G2841" i="34"/>
  <c r="G2842" i="34"/>
  <c r="G2843" i="34"/>
  <c r="G2844" i="34"/>
  <c r="G2845" i="34"/>
  <c r="G2846" i="34"/>
  <c r="G2847" i="34"/>
  <c r="G2848" i="34"/>
  <c r="G2849" i="34"/>
  <c r="G2850" i="34"/>
  <c r="G2851" i="34"/>
  <c r="G2852" i="34"/>
  <c r="G2853" i="34"/>
  <c r="G2854" i="34"/>
  <c r="G2855" i="34"/>
  <c r="G2856" i="34"/>
  <c r="G2857" i="34"/>
  <c r="G2858" i="34"/>
  <c r="G2859" i="34"/>
  <c r="G2860" i="34"/>
  <c r="G2861" i="34"/>
  <c r="G2862" i="34"/>
  <c r="G2863" i="34"/>
  <c r="G2864" i="34"/>
  <c r="G2865" i="34"/>
  <c r="G2866" i="34"/>
  <c r="G2867" i="34"/>
  <c r="G2868" i="34"/>
  <c r="G2869" i="34"/>
  <c r="G2870" i="34"/>
  <c r="G2871" i="34"/>
  <c r="G2872" i="34"/>
  <c r="G2873" i="34"/>
  <c r="G2874" i="34"/>
  <c r="G2875" i="34"/>
  <c r="G2876" i="34"/>
  <c r="G2877" i="34"/>
  <c r="G2878" i="34"/>
  <c r="G2879" i="34"/>
  <c r="G2880" i="34"/>
  <c r="G2881" i="34"/>
  <c r="G2882" i="34"/>
  <c r="G2883" i="34"/>
  <c r="G2884" i="34"/>
  <c r="G2885" i="34"/>
  <c r="G2886" i="34"/>
  <c r="G2887" i="34"/>
  <c r="G2888" i="34"/>
  <c r="G2889" i="34"/>
  <c r="G2890" i="34"/>
  <c r="G2891" i="34"/>
  <c r="G2892" i="34"/>
  <c r="G2893" i="34"/>
  <c r="G2894" i="34"/>
  <c r="G2895" i="34"/>
  <c r="G2896" i="34"/>
  <c r="G2897" i="34"/>
  <c r="G2898" i="34"/>
  <c r="G2899" i="34"/>
  <c r="G2900" i="34"/>
  <c r="G2901" i="34"/>
  <c r="G2902" i="34"/>
  <c r="G2903" i="34"/>
  <c r="G2904" i="34"/>
  <c r="G2905" i="34"/>
  <c r="G2906" i="34"/>
  <c r="G2907" i="34"/>
  <c r="G2908" i="34"/>
  <c r="G2909" i="34"/>
  <c r="G2910" i="34"/>
  <c r="G2911" i="34"/>
  <c r="G2912" i="34"/>
  <c r="G2913" i="34"/>
  <c r="G2914" i="34"/>
  <c r="G2915" i="34"/>
  <c r="G2916" i="34"/>
  <c r="G2917" i="34"/>
  <c r="G2918" i="34"/>
  <c r="G2919" i="34"/>
  <c r="G2920" i="34"/>
  <c r="G2921" i="34"/>
  <c r="G2922" i="34"/>
  <c r="G2923" i="34"/>
  <c r="G2924" i="34"/>
  <c r="G2925" i="34"/>
  <c r="G2926" i="34"/>
  <c r="G2927" i="34"/>
  <c r="G2928" i="34"/>
  <c r="G2929" i="34"/>
  <c r="G2930" i="34"/>
  <c r="G2931" i="34"/>
  <c r="G2932" i="34"/>
  <c r="G2933" i="34"/>
  <c r="G2934" i="34"/>
  <c r="G2935" i="34"/>
  <c r="G2936" i="34"/>
  <c r="G2937" i="34"/>
  <c r="G2938" i="34"/>
  <c r="G2939" i="34"/>
  <c r="G2940" i="34"/>
  <c r="G2941" i="34"/>
  <c r="G2942" i="34"/>
  <c r="G2943" i="34"/>
  <c r="G2944" i="34"/>
  <c r="G2945" i="34"/>
  <c r="G2946" i="34"/>
  <c r="G2947" i="34"/>
  <c r="G2948" i="34"/>
  <c r="G2949" i="34"/>
  <c r="G2950" i="34"/>
  <c r="G2951" i="34"/>
  <c r="G2952" i="34"/>
  <c r="G2953" i="34"/>
  <c r="G2954" i="34"/>
  <c r="G2955" i="34"/>
  <c r="G2956" i="34"/>
  <c r="G2957" i="34"/>
  <c r="G2958" i="34"/>
  <c r="G2959" i="34"/>
  <c r="G2960" i="34"/>
  <c r="G2961" i="34"/>
  <c r="G2962" i="34"/>
  <c r="G2963" i="34"/>
  <c r="G2964" i="34"/>
  <c r="G2965" i="34"/>
  <c r="G2966" i="34"/>
  <c r="G2967" i="34"/>
  <c r="G2968" i="34"/>
  <c r="G2969" i="34"/>
  <c r="G2970" i="34"/>
  <c r="G2971" i="34"/>
  <c r="G2972" i="34"/>
  <c r="G2973" i="34"/>
  <c r="G2974" i="34"/>
  <c r="G2975" i="34"/>
  <c r="G2976" i="34"/>
  <c r="G2977" i="34"/>
  <c r="G2978" i="34"/>
  <c r="G2979" i="34"/>
  <c r="G2980" i="34"/>
  <c r="G2981" i="34"/>
  <c r="G2982" i="34"/>
  <c r="G2983" i="34"/>
  <c r="G2984" i="34"/>
  <c r="G2985" i="34"/>
  <c r="G2986" i="34"/>
  <c r="G2987" i="34"/>
  <c r="G2988" i="34"/>
  <c r="G2989" i="34"/>
  <c r="G2990" i="34"/>
  <c r="G2991" i="34"/>
  <c r="G2992" i="34"/>
  <c r="G2993" i="34"/>
  <c r="G2994" i="34"/>
  <c r="G2995" i="34"/>
  <c r="G2996" i="34"/>
  <c r="G2997" i="34"/>
  <c r="G2998" i="34"/>
  <c r="G2999" i="34"/>
  <c r="G3000" i="34"/>
  <c r="G3001" i="34"/>
  <c r="G3002" i="34"/>
  <c r="G3003" i="34"/>
  <c r="G3004" i="34"/>
  <c r="G3005" i="34"/>
  <c r="G3006" i="34"/>
  <c r="G3007" i="34"/>
  <c r="G3008" i="34"/>
  <c r="G3009" i="34"/>
  <c r="G3010" i="34"/>
  <c r="G3011" i="34"/>
  <c r="G3012" i="34"/>
  <c r="G3013" i="34"/>
  <c r="G3014" i="34"/>
  <c r="G3015" i="34"/>
  <c r="G3016" i="34"/>
  <c r="G3017" i="34"/>
  <c r="G3018" i="34"/>
  <c r="G3019" i="34"/>
  <c r="G3020" i="34"/>
  <c r="G3021" i="34"/>
  <c r="G3022" i="34"/>
  <c r="G3023" i="34"/>
  <c r="G3024" i="34"/>
  <c r="G3025" i="34"/>
  <c r="G3026" i="34"/>
  <c r="G3027" i="34"/>
  <c r="G3028" i="34"/>
  <c r="G3029" i="34"/>
  <c r="G3030" i="34"/>
  <c r="G3031" i="34"/>
  <c r="G3032" i="34"/>
  <c r="G3033" i="34"/>
  <c r="G3034" i="34"/>
  <c r="G3035" i="34"/>
  <c r="G3036" i="34"/>
  <c r="G3037" i="34"/>
  <c r="G3038" i="34"/>
  <c r="G3039" i="34"/>
  <c r="G3040" i="34"/>
  <c r="G3041" i="34"/>
  <c r="G3042" i="34"/>
  <c r="G3043" i="34"/>
  <c r="G3044" i="34"/>
  <c r="G3045" i="34"/>
  <c r="G3046" i="34"/>
  <c r="G3047" i="34"/>
  <c r="G3048" i="34"/>
  <c r="G3049" i="34"/>
  <c r="G3050" i="34"/>
  <c r="G3051" i="34"/>
  <c r="G3052" i="34"/>
  <c r="G3053" i="34"/>
  <c r="G3054" i="34"/>
  <c r="G3055" i="34"/>
  <c r="G3056" i="34"/>
  <c r="G3057" i="34"/>
  <c r="G3058" i="34"/>
  <c r="G3059" i="34"/>
  <c r="G3060" i="34"/>
  <c r="G3061" i="34"/>
  <c r="G3062" i="34"/>
  <c r="G3063" i="34"/>
  <c r="G3064" i="34"/>
  <c r="G3065" i="34"/>
  <c r="G3066" i="34"/>
  <c r="G3067" i="34"/>
  <c r="G3068" i="34"/>
  <c r="G3069" i="34"/>
  <c r="G3070" i="34"/>
  <c r="G3071" i="34"/>
  <c r="G3072" i="34"/>
  <c r="G3073" i="34"/>
  <c r="G3074" i="34"/>
  <c r="G3075" i="34"/>
  <c r="G3076" i="34"/>
  <c r="G3077" i="34"/>
  <c r="G3078" i="34"/>
  <c r="G3079" i="34"/>
  <c r="G3080" i="34"/>
  <c r="G3081" i="34"/>
  <c r="G3082" i="34"/>
  <c r="G3083" i="34"/>
  <c r="G3084" i="34"/>
  <c r="G3085" i="34"/>
  <c r="G3086" i="34"/>
  <c r="G3087" i="34"/>
  <c r="G3088" i="34"/>
  <c r="G3089" i="34"/>
  <c r="G3090" i="34"/>
  <c r="G3091" i="34"/>
  <c r="G3092" i="34"/>
  <c r="G3093" i="34"/>
  <c r="G3094" i="34"/>
  <c r="G3095" i="34"/>
  <c r="G3096" i="34"/>
  <c r="G3097" i="34"/>
  <c r="G3098" i="34"/>
  <c r="G3099" i="34"/>
  <c r="G3100" i="34"/>
  <c r="G3101" i="34"/>
  <c r="G3102" i="34"/>
  <c r="G3103" i="34"/>
  <c r="G3104" i="34"/>
  <c r="G3105" i="34"/>
  <c r="G3106" i="34"/>
  <c r="G3107" i="34"/>
  <c r="G3108" i="34"/>
  <c r="G3109" i="34"/>
  <c r="G3110" i="34"/>
  <c r="G3111" i="34"/>
  <c r="G3112" i="34"/>
  <c r="G3113" i="34"/>
  <c r="G3114" i="34"/>
  <c r="G3115" i="34"/>
  <c r="G3116" i="34"/>
  <c r="G3117" i="34"/>
  <c r="G3118" i="34"/>
  <c r="G3119" i="34"/>
  <c r="G3120" i="34"/>
  <c r="G3121" i="34"/>
  <c r="G3122" i="34"/>
  <c r="G3123" i="34"/>
  <c r="G3124" i="34"/>
  <c r="G3125" i="34"/>
  <c r="G3126" i="34"/>
  <c r="G3127" i="34"/>
  <c r="G3128" i="34"/>
  <c r="G3129" i="34"/>
  <c r="G3130" i="34"/>
  <c r="G3131" i="34"/>
  <c r="G3132" i="34"/>
  <c r="G3133" i="34"/>
  <c r="G3134" i="34"/>
  <c r="G3135" i="34"/>
  <c r="G3136" i="34"/>
  <c r="G3137" i="34"/>
  <c r="G3138" i="34"/>
  <c r="G3139" i="34"/>
  <c r="G3140" i="34"/>
  <c r="G3141" i="34"/>
  <c r="G3142" i="34"/>
  <c r="G3143" i="34"/>
  <c r="G3144" i="34"/>
  <c r="G3145" i="34"/>
  <c r="G3146" i="34"/>
  <c r="G3147" i="34"/>
  <c r="G3148" i="34"/>
  <c r="G3149" i="34"/>
  <c r="G3150" i="34"/>
  <c r="G3151" i="34"/>
  <c r="G3152" i="34"/>
  <c r="G3153" i="34"/>
  <c r="G3154" i="34"/>
  <c r="G3155" i="34"/>
  <c r="G3156" i="34"/>
  <c r="G3157" i="34"/>
  <c r="G3158" i="34"/>
  <c r="G3159" i="34"/>
  <c r="G3160" i="34"/>
  <c r="G3161" i="34"/>
  <c r="G3162" i="34"/>
  <c r="G3163" i="34"/>
  <c r="G3164" i="34"/>
  <c r="G3165" i="34"/>
  <c r="G3166" i="34"/>
  <c r="G3167" i="34"/>
  <c r="G3168" i="34"/>
  <c r="G3169" i="34"/>
  <c r="G3170" i="34"/>
  <c r="G3171" i="34"/>
  <c r="G3172" i="34"/>
  <c r="G3173" i="34"/>
  <c r="G3174" i="34"/>
  <c r="G3175" i="34"/>
  <c r="G3176" i="34"/>
  <c r="G3177" i="34"/>
  <c r="G3178" i="34"/>
  <c r="G3179" i="34"/>
  <c r="G3180" i="34"/>
  <c r="G3181" i="34"/>
  <c r="G3182" i="34"/>
  <c r="G3183" i="34"/>
  <c r="G3184" i="34"/>
  <c r="G3185" i="34"/>
  <c r="G3186" i="34"/>
  <c r="G3187" i="34"/>
  <c r="G3188" i="34"/>
  <c r="G3189" i="34"/>
  <c r="G3190" i="34"/>
  <c r="G3191" i="34"/>
  <c r="G3192" i="34"/>
  <c r="G3193" i="34"/>
  <c r="G3194" i="34"/>
  <c r="G3195" i="34"/>
  <c r="G3196" i="34"/>
  <c r="G3197" i="34"/>
  <c r="G3198" i="34"/>
  <c r="G3199" i="34"/>
  <c r="G3200" i="34"/>
  <c r="G3201" i="34"/>
  <c r="G3202" i="34"/>
  <c r="G3203" i="34"/>
  <c r="G3204" i="34"/>
  <c r="G3205" i="34"/>
  <c r="G3206" i="34"/>
  <c r="G3207" i="34"/>
  <c r="G3208" i="34"/>
  <c r="G3209" i="34"/>
  <c r="G3210" i="34"/>
  <c r="G3211" i="34"/>
  <c r="G3212" i="34"/>
  <c r="G3213" i="34"/>
  <c r="G3214" i="34"/>
  <c r="G3215" i="34"/>
  <c r="G3216" i="34"/>
  <c r="G3217" i="34"/>
  <c r="G3218" i="34"/>
  <c r="G3219" i="34"/>
  <c r="G3220" i="34"/>
  <c r="G3221" i="34"/>
  <c r="G3222" i="34"/>
  <c r="G3223" i="34"/>
  <c r="G3224" i="34"/>
  <c r="G3225" i="34"/>
  <c r="G3226" i="34"/>
  <c r="G3227" i="34"/>
  <c r="G3228" i="34"/>
  <c r="G3229" i="34"/>
  <c r="G3230" i="34"/>
  <c r="G3231" i="34"/>
  <c r="G3232" i="34"/>
  <c r="G3233" i="34"/>
  <c r="G3234" i="34"/>
  <c r="G3235" i="34"/>
  <c r="G3236" i="34"/>
  <c r="G3237" i="34"/>
  <c r="G3238" i="34"/>
  <c r="G3239" i="34"/>
  <c r="G3240" i="34"/>
  <c r="G3241" i="34"/>
  <c r="G3242" i="34"/>
  <c r="G3243" i="34"/>
  <c r="G3244" i="34"/>
  <c r="G3245" i="34"/>
  <c r="G3246" i="34"/>
  <c r="G3247" i="34"/>
  <c r="G3248" i="34"/>
  <c r="G3249" i="34"/>
  <c r="G3250" i="34"/>
  <c r="G3251" i="34"/>
  <c r="G3252" i="34"/>
  <c r="G3253" i="34"/>
  <c r="G3254" i="34"/>
  <c r="G3255" i="34"/>
  <c r="G3256" i="34"/>
  <c r="G3257" i="34"/>
  <c r="G3258" i="34"/>
  <c r="G3259" i="34"/>
  <c r="G3260" i="34"/>
  <c r="G3261" i="34"/>
  <c r="G3262" i="34"/>
  <c r="G3263" i="34"/>
  <c r="G3264" i="34"/>
  <c r="G3265" i="34"/>
  <c r="G3266" i="34"/>
  <c r="G3267" i="34"/>
  <c r="G3268" i="34"/>
  <c r="G3269" i="34"/>
  <c r="G3270" i="34"/>
  <c r="G3271" i="34"/>
  <c r="G3272" i="34"/>
  <c r="G3273" i="34"/>
  <c r="G3274" i="34"/>
  <c r="G3275" i="34"/>
  <c r="G3276" i="34"/>
  <c r="G3277" i="34"/>
  <c r="G3278" i="34"/>
  <c r="G3279" i="34"/>
  <c r="G3280" i="34"/>
  <c r="G3281" i="34"/>
  <c r="G3282" i="34"/>
  <c r="G3283" i="34"/>
  <c r="G3284" i="34"/>
  <c r="G3285" i="34"/>
  <c r="G3286" i="34"/>
  <c r="G3287" i="34"/>
  <c r="G3288" i="34"/>
  <c r="G3289" i="34"/>
  <c r="G3290" i="34"/>
  <c r="G3291" i="34"/>
  <c r="G3292" i="34"/>
  <c r="G3293" i="34"/>
  <c r="G3294" i="34"/>
  <c r="G3295" i="34"/>
  <c r="G3296" i="34"/>
  <c r="G3297" i="34"/>
  <c r="G3298" i="34"/>
  <c r="G3299" i="34"/>
  <c r="G3300" i="34"/>
  <c r="G3301" i="34"/>
  <c r="G3302" i="34"/>
  <c r="G3303" i="34"/>
  <c r="G3304" i="34"/>
  <c r="G3305" i="34"/>
  <c r="G3306" i="34"/>
  <c r="G3307" i="34"/>
  <c r="G3308" i="34"/>
  <c r="G3309" i="34"/>
  <c r="G3310" i="34"/>
  <c r="G3311" i="34"/>
  <c r="G3312" i="34"/>
  <c r="G3313" i="34"/>
  <c r="G3314" i="34"/>
  <c r="G3315" i="34"/>
  <c r="G3316" i="34"/>
  <c r="G3317" i="34"/>
  <c r="G3318" i="34"/>
  <c r="G3319" i="34"/>
  <c r="G3320" i="34"/>
  <c r="G3321" i="34"/>
  <c r="G3322" i="34"/>
  <c r="G3323" i="34"/>
  <c r="G3324" i="34"/>
  <c r="G3325" i="34"/>
  <c r="G3326" i="34"/>
  <c r="G3327" i="34"/>
  <c r="G3328" i="34"/>
  <c r="G3329" i="34"/>
  <c r="G3330" i="34"/>
  <c r="G3331" i="34"/>
  <c r="G3332" i="34"/>
  <c r="G3333" i="34"/>
  <c r="G3334" i="34"/>
  <c r="G3335" i="34"/>
  <c r="G3336" i="34"/>
  <c r="G3337" i="34"/>
  <c r="G3338" i="34"/>
  <c r="G3339" i="34"/>
  <c r="G3340" i="34"/>
  <c r="G3341" i="34"/>
  <c r="G3342" i="34"/>
  <c r="G3343" i="34"/>
  <c r="G3344" i="34"/>
  <c r="G3345" i="34"/>
  <c r="G3346" i="34"/>
  <c r="G3347" i="34"/>
  <c r="G3348" i="34"/>
  <c r="G3349" i="34"/>
  <c r="G3350" i="34"/>
  <c r="G3351" i="34"/>
  <c r="G3352" i="34"/>
  <c r="G3353" i="34"/>
  <c r="G3354" i="34"/>
  <c r="G3355" i="34"/>
  <c r="G3356" i="34"/>
  <c r="G3357" i="34"/>
  <c r="G3358" i="34"/>
  <c r="G3359" i="34"/>
  <c r="G3360" i="34"/>
  <c r="G3361" i="34"/>
  <c r="G3362" i="34"/>
  <c r="G3363" i="34"/>
  <c r="G3364" i="34"/>
  <c r="G3365" i="34"/>
  <c r="G3366" i="34"/>
  <c r="G3367" i="34"/>
  <c r="G3368" i="34"/>
  <c r="G3369" i="34"/>
  <c r="G3370" i="34"/>
  <c r="G3371" i="34"/>
  <c r="G3372" i="34"/>
  <c r="G3373" i="34"/>
  <c r="G3374" i="34"/>
  <c r="G3375" i="34"/>
  <c r="G3376" i="34"/>
  <c r="G3377" i="34"/>
  <c r="G3378" i="34"/>
  <c r="G3379" i="34"/>
  <c r="G3380" i="34"/>
  <c r="G3381" i="34"/>
  <c r="G3382" i="34"/>
  <c r="G3383" i="34"/>
  <c r="G3384" i="34"/>
  <c r="G3385" i="34"/>
  <c r="G3386" i="34"/>
  <c r="G3387" i="34"/>
  <c r="G3388" i="34"/>
  <c r="G3389" i="34"/>
  <c r="G3390" i="34"/>
  <c r="G3391" i="34"/>
  <c r="G3392" i="34"/>
  <c r="G3393" i="34"/>
  <c r="G3394" i="34"/>
  <c r="G3395" i="34"/>
  <c r="G3396" i="34"/>
  <c r="G3397" i="34"/>
  <c r="G3398" i="34"/>
  <c r="G3399" i="34"/>
  <c r="G3400" i="34"/>
  <c r="G3401" i="34"/>
  <c r="G3402" i="34"/>
  <c r="G3403" i="34"/>
  <c r="G3404" i="34"/>
  <c r="G3405" i="34"/>
  <c r="G3406" i="34"/>
  <c r="G3407" i="34"/>
  <c r="G3408" i="34"/>
  <c r="G3409" i="34"/>
  <c r="G3410" i="34"/>
  <c r="G3411" i="34"/>
  <c r="G3412" i="34"/>
  <c r="G3413" i="34"/>
  <c r="G3414" i="34"/>
  <c r="G3415" i="34"/>
  <c r="G3416" i="34"/>
  <c r="G3417" i="34"/>
  <c r="G3418" i="34"/>
  <c r="G3419" i="34"/>
  <c r="G3420" i="34"/>
  <c r="G3421" i="34"/>
  <c r="G3422" i="34"/>
  <c r="G3423" i="34"/>
  <c r="G3424" i="34"/>
  <c r="G3425" i="34"/>
  <c r="G3426" i="34"/>
  <c r="G3427" i="34"/>
  <c r="G3428" i="34"/>
  <c r="G3429" i="34"/>
  <c r="G3430" i="34"/>
  <c r="G3431" i="34"/>
  <c r="G3432" i="34"/>
  <c r="G3433" i="34"/>
  <c r="G3434" i="34"/>
  <c r="G3435" i="34"/>
  <c r="G3436" i="34"/>
  <c r="G3437" i="34"/>
  <c r="G3438" i="34"/>
  <c r="G3439" i="34"/>
  <c r="G3440" i="34"/>
  <c r="G3441" i="34"/>
  <c r="G3442" i="34"/>
  <c r="G3443" i="34"/>
  <c r="G3444" i="34"/>
  <c r="G3445" i="34"/>
  <c r="G3446" i="34"/>
  <c r="G3447" i="34"/>
  <c r="G3448" i="34"/>
  <c r="G3449" i="34"/>
  <c r="G3450" i="34"/>
  <c r="G3451" i="34"/>
  <c r="G3452" i="34"/>
  <c r="G3453" i="34"/>
  <c r="G3454" i="34"/>
  <c r="G3455" i="34"/>
  <c r="G3456" i="34"/>
  <c r="G3457" i="34"/>
  <c r="G3458" i="34"/>
  <c r="G3459" i="34"/>
  <c r="G3460" i="34"/>
  <c r="G3461" i="34"/>
  <c r="G3462" i="34"/>
  <c r="G3463" i="34"/>
  <c r="G3464" i="34"/>
  <c r="G3465" i="34"/>
  <c r="G3466" i="34"/>
  <c r="G3467" i="34"/>
  <c r="G3468" i="34"/>
  <c r="G3469" i="34"/>
  <c r="G3470" i="34"/>
  <c r="G3471" i="34"/>
  <c r="G3472" i="34"/>
  <c r="G3473" i="34"/>
  <c r="G3474" i="34"/>
  <c r="G3475" i="34"/>
  <c r="G3476" i="34"/>
  <c r="G3477" i="34"/>
  <c r="G3478" i="34"/>
  <c r="G3479" i="34"/>
  <c r="G3480" i="34"/>
  <c r="G3481" i="34"/>
  <c r="G3482" i="34"/>
  <c r="G3483" i="34"/>
  <c r="G3484" i="34"/>
  <c r="G3485" i="34"/>
  <c r="G3486" i="34"/>
  <c r="G3487" i="34"/>
  <c r="G3488" i="34"/>
  <c r="G3489" i="34"/>
  <c r="G3490" i="34"/>
  <c r="G3491" i="34"/>
  <c r="G3492" i="34"/>
  <c r="G3493" i="34"/>
  <c r="G3494" i="34"/>
  <c r="G3495" i="34"/>
  <c r="G3496" i="34"/>
  <c r="G3497" i="34"/>
  <c r="G3498" i="34"/>
  <c r="G3499" i="34"/>
  <c r="G3500" i="34"/>
  <c r="G3501" i="34"/>
  <c r="G3502" i="34"/>
  <c r="G3503" i="34"/>
  <c r="G3504" i="34"/>
  <c r="G3505" i="34"/>
  <c r="G3506" i="34"/>
  <c r="G3507" i="34"/>
  <c r="G3508" i="34"/>
  <c r="G3509" i="34"/>
  <c r="G3510" i="34"/>
  <c r="G3511" i="34"/>
  <c r="G3512" i="34"/>
  <c r="G3513" i="34"/>
  <c r="G3514" i="34"/>
  <c r="G3515" i="34"/>
  <c r="G3516" i="34"/>
  <c r="G3517" i="34"/>
  <c r="G3518" i="34"/>
  <c r="G3519" i="34"/>
  <c r="G3520" i="34"/>
  <c r="G3521" i="34"/>
  <c r="G3522" i="34"/>
  <c r="G3523" i="34"/>
  <c r="G3524" i="34"/>
  <c r="G3525" i="34"/>
  <c r="G3526" i="34"/>
  <c r="G3527" i="34"/>
  <c r="G3528" i="34"/>
  <c r="G3529" i="34"/>
  <c r="G3530" i="34"/>
  <c r="G3531" i="34"/>
  <c r="G3532" i="34"/>
  <c r="G3533" i="34"/>
  <c r="G3534" i="34"/>
  <c r="G3535" i="34"/>
  <c r="G3536" i="34"/>
  <c r="G3537" i="34"/>
  <c r="G3538" i="34"/>
  <c r="G3539" i="34"/>
  <c r="G3540" i="34"/>
  <c r="G3541" i="34"/>
  <c r="G3542" i="34"/>
  <c r="G3543" i="34"/>
  <c r="G3544" i="34"/>
  <c r="G3545" i="34"/>
  <c r="G3546" i="34"/>
  <c r="G3547" i="34"/>
  <c r="G3548" i="34"/>
  <c r="G3549" i="34"/>
  <c r="G3550" i="34"/>
  <c r="G3551" i="34"/>
  <c r="G3552" i="34"/>
  <c r="G3553" i="34"/>
  <c r="G3554" i="34"/>
  <c r="G3555" i="34"/>
  <c r="G3556" i="34"/>
  <c r="G3557" i="34"/>
  <c r="G3558" i="34"/>
  <c r="G3559" i="34"/>
  <c r="G3560" i="34"/>
  <c r="G3561" i="34"/>
  <c r="G3562" i="34"/>
  <c r="G3563" i="34"/>
  <c r="G3564" i="34"/>
  <c r="G3565" i="34"/>
  <c r="G3566" i="34"/>
  <c r="G3567" i="34"/>
  <c r="G3568" i="34"/>
  <c r="G3569" i="34"/>
  <c r="G3570" i="34"/>
  <c r="G3571" i="34"/>
  <c r="G3572" i="34"/>
  <c r="G3573" i="34"/>
  <c r="G3574" i="34"/>
  <c r="G3575" i="34"/>
  <c r="G3576" i="34"/>
  <c r="G3577" i="34"/>
  <c r="G3578" i="34"/>
  <c r="G3579" i="34"/>
  <c r="G3580" i="34"/>
  <c r="G3581" i="34"/>
  <c r="G3582" i="34"/>
  <c r="G3583" i="34"/>
  <c r="G3584" i="34"/>
  <c r="G3585" i="34"/>
  <c r="G3586" i="34"/>
  <c r="G3587" i="34"/>
  <c r="G3588" i="34"/>
  <c r="G3589" i="34"/>
  <c r="G3590" i="34"/>
  <c r="G3591" i="34"/>
  <c r="G3592" i="34"/>
  <c r="G3593" i="34"/>
  <c r="G3594" i="34"/>
  <c r="G3595" i="34"/>
  <c r="G3596" i="34"/>
  <c r="G3597" i="34"/>
  <c r="G3598" i="34"/>
  <c r="G3599" i="34"/>
  <c r="G3600" i="34"/>
  <c r="G3601" i="34"/>
  <c r="G3602" i="34"/>
  <c r="G3603" i="34"/>
  <c r="G3604" i="34"/>
  <c r="G3605" i="34"/>
  <c r="G3606" i="34"/>
  <c r="G3607" i="34"/>
  <c r="G3608" i="34"/>
  <c r="G3609" i="34"/>
  <c r="G3610" i="34"/>
  <c r="G3611" i="34"/>
  <c r="G3612" i="34"/>
  <c r="G3613" i="34"/>
  <c r="G3614" i="34"/>
  <c r="G3615" i="34"/>
  <c r="G3616" i="34"/>
  <c r="G3617" i="34"/>
  <c r="G3618" i="34"/>
  <c r="G3619" i="34"/>
  <c r="G3620" i="34"/>
  <c r="G3621" i="34"/>
  <c r="G3622" i="34"/>
  <c r="G3623" i="34"/>
  <c r="G3624" i="34"/>
  <c r="G3625" i="34"/>
  <c r="G3626" i="34"/>
  <c r="G3627" i="34"/>
  <c r="G3628" i="34"/>
  <c r="G3629" i="34"/>
  <c r="G3630" i="34"/>
  <c r="G3631" i="34"/>
  <c r="G3632" i="34"/>
  <c r="G3633" i="34"/>
  <c r="G3634" i="34"/>
  <c r="G3635" i="34"/>
  <c r="G3636" i="34"/>
  <c r="G3637" i="34"/>
  <c r="G3638" i="34"/>
  <c r="G3639" i="34"/>
  <c r="G3640" i="34"/>
  <c r="G3641" i="34"/>
  <c r="G3642" i="34"/>
  <c r="G3643" i="34"/>
  <c r="G3644" i="34"/>
  <c r="G3645" i="34"/>
  <c r="G3646" i="34"/>
  <c r="G3647" i="34"/>
  <c r="G3648" i="34"/>
  <c r="G3649" i="34"/>
  <c r="G3650" i="34"/>
  <c r="G3651" i="34"/>
  <c r="G3652" i="34"/>
  <c r="G3653" i="34"/>
  <c r="G3654" i="34"/>
  <c r="G3655" i="34"/>
  <c r="G3656" i="34"/>
  <c r="G3657" i="34"/>
  <c r="G3658" i="34"/>
  <c r="G3659" i="34"/>
  <c r="G3660" i="34"/>
  <c r="G3661" i="34"/>
  <c r="G3662" i="34"/>
  <c r="G3663" i="34"/>
  <c r="G3664" i="34"/>
  <c r="G3665" i="34"/>
  <c r="G3666" i="34"/>
  <c r="G3667" i="34"/>
  <c r="G3668" i="34"/>
  <c r="G3669" i="34"/>
  <c r="G3670" i="34"/>
  <c r="G3671" i="34"/>
  <c r="G3672" i="34"/>
  <c r="G3673" i="34"/>
  <c r="G3674" i="34"/>
  <c r="G3675" i="34"/>
  <c r="G3676" i="34"/>
  <c r="G3677" i="34"/>
  <c r="G3678" i="34"/>
  <c r="G3679" i="34"/>
  <c r="G3680" i="34"/>
  <c r="G3681" i="34"/>
  <c r="G3682" i="34"/>
  <c r="G3683" i="34"/>
  <c r="G3684" i="34"/>
  <c r="G3685" i="34"/>
  <c r="G3686" i="34"/>
  <c r="G3687" i="34"/>
  <c r="G3688" i="34"/>
  <c r="G3689" i="34"/>
  <c r="G3690" i="34"/>
  <c r="G3691" i="34"/>
  <c r="G3692" i="34"/>
  <c r="G3693" i="34"/>
  <c r="G3694" i="34"/>
  <c r="G3695" i="34"/>
  <c r="G3696" i="34"/>
  <c r="G3697" i="34"/>
  <c r="G3698" i="34"/>
  <c r="G3699" i="34"/>
  <c r="G3700" i="34"/>
  <c r="G3701" i="34"/>
  <c r="G3702" i="34"/>
  <c r="G3703" i="34"/>
  <c r="G3704" i="34"/>
  <c r="G3705" i="34"/>
  <c r="G3706" i="34"/>
  <c r="G3707" i="34"/>
  <c r="G3708" i="34"/>
  <c r="G3709" i="34"/>
  <c r="G3710" i="34"/>
  <c r="G3711" i="34"/>
  <c r="G3712" i="34"/>
  <c r="G3713" i="34"/>
  <c r="G3714" i="34"/>
  <c r="G3715" i="34"/>
  <c r="G3716" i="34"/>
  <c r="G3717" i="34"/>
  <c r="G3718" i="34"/>
  <c r="G3719" i="34"/>
  <c r="G3720" i="34"/>
  <c r="G3721" i="34"/>
  <c r="G3722" i="34"/>
  <c r="G3723" i="34"/>
  <c r="G3724" i="34"/>
  <c r="G3725" i="34"/>
  <c r="G3726" i="34"/>
  <c r="G3727" i="34"/>
  <c r="G3728" i="34"/>
  <c r="G3729" i="34"/>
  <c r="G3730" i="34"/>
  <c r="G3731" i="34"/>
  <c r="G3732" i="34"/>
  <c r="G3733" i="34"/>
  <c r="G3734" i="34"/>
  <c r="G3735" i="34"/>
  <c r="G3736" i="34"/>
  <c r="G3737" i="34"/>
  <c r="G3738" i="34"/>
  <c r="G3739" i="34"/>
  <c r="G3740" i="34"/>
  <c r="G3741" i="34"/>
  <c r="G3742" i="34"/>
  <c r="G3743" i="34"/>
  <c r="G3744" i="34"/>
  <c r="G3745" i="34"/>
  <c r="G3746" i="34"/>
  <c r="G3747" i="34"/>
  <c r="G3748" i="34"/>
  <c r="G3749" i="34"/>
  <c r="G3750" i="34"/>
  <c r="G3751" i="34"/>
  <c r="G3752" i="34"/>
  <c r="G3753" i="34"/>
  <c r="G3754" i="34"/>
  <c r="G3755" i="34"/>
  <c r="G3756" i="34"/>
  <c r="G3757" i="34"/>
  <c r="G3758" i="34"/>
  <c r="G3759" i="34"/>
  <c r="G3760" i="34"/>
  <c r="G3761" i="34"/>
  <c r="G3762" i="34"/>
  <c r="G3763" i="34"/>
  <c r="G3764" i="34"/>
  <c r="G3765" i="34"/>
  <c r="G3766" i="34"/>
  <c r="G3767" i="34"/>
  <c r="G3768" i="34"/>
  <c r="G3769" i="34"/>
  <c r="G3770" i="34"/>
  <c r="G3771" i="34"/>
  <c r="G3772" i="34"/>
  <c r="G3773" i="34"/>
  <c r="G3774" i="34"/>
  <c r="G3775" i="34"/>
  <c r="G3776" i="34"/>
  <c r="G3777" i="34"/>
  <c r="G3778" i="34"/>
  <c r="G3779" i="34"/>
  <c r="G3780" i="34"/>
  <c r="G3781" i="34"/>
  <c r="G3782" i="34"/>
  <c r="G3783" i="34"/>
  <c r="G3784" i="34"/>
  <c r="G3785" i="34"/>
  <c r="G3786" i="34"/>
  <c r="G3787" i="34"/>
  <c r="G3788" i="34"/>
  <c r="G3789" i="34"/>
  <c r="G3790" i="34"/>
  <c r="G3791" i="34"/>
  <c r="G3792" i="34"/>
  <c r="G3793" i="34"/>
  <c r="G3794" i="34"/>
  <c r="G3795" i="34"/>
  <c r="G3796" i="34"/>
  <c r="G3797" i="34"/>
  <c r="G3798" i="34"/>
  <c r="G3799" i="34"/>
  <c r="G3800" i="34"/>
  <c r="G3801" i="34"/>
  <c r="G3802" i="34"/>
  <c r="G3803" i="34"/>
  <c r="G3804" i="34"/>
  <c r="G3805" i="34"/>
  <c r="G3806" i="34"/>
  <c r="G3807" i="34"/>
  <c r="G3808" i="34"/>
  <c r="G3809" i="34"/>
  <c r="G3810" i="34"/>
  <c r="G3811" i="34"/>
  <c r="G3812" i="34"/>
  <c r="G3813" i="34"/>
  <c r="G3814" i="34"/>
  <c r="G3815" i="34"/>
  <c r="G3816" i="34"/>
  <c r="G3817" i="34"/>
  <c r="G3818" i="34"/>
  <c r="G3819" i="34"/>
  <c r="G3820" i="34"/>
  <c r="G3821" i="34"/>
  <c r="G3822" i="34"/>
  <c r="G3823" i="34"/>
  <c r="G3824" i="34"/>
  <c r="G3825" i="34"/>
  <c r="G3826" i="34"/>
  <c r="G3827" i="34"/>
  <c r="G3828" i="34"/>
  <c r="G3829" i="34"/>
  <c r="G3830" i="34"/>
  <c r="G3831" i="34"/>
  <c r="G3832" i="34"/>
  <c r="G3833" i="34"/>
  <c r="G3834" i="34"/>
  <c r="G3835" i="34"/>
  <c r="G3836" i="34"/>
  <c r="G3837" i="34"/>
  <c r="G3838" i="34"/>
  <c r="G3839" i="34"/>
  <c r="G3840" i="34"/>
  <c r="G3841" i="34"/>
  <c r="G3842" i="34"/>
  <c r="G3843" i="34"/>
  <c r="G3844" i="34"/>
  <c r="G3845" i="34"/>
  <c r="G3846" i="34"/>
  <c r="G3847" i="34"/>
  <c r="G3848" i="34"/>
  <c r="G3849" i="34"/>
  <c r="G3850" i="34"/>
  <c r="G3851" i="34"/>
  <c r="G3852" i="34"/>
  <c r="G3853" i="34"/>
  <c r="G3854" i="34"/>
  <c r="G3855" i="34"/>
  <c r="G3856" i="34"/>
  <c r="G3857" i="34"/>
  <c r="G3858" i="34"/>
  <c r="G3859" i="34"/>
  <c r="G3860" i="34"/>
  <c r="G3861" i="34"/>
  <c r="G3862" i="34"/>
  <c r="G3863" i="34"/>
  <c r="G3864" i="34"/>
  <c r="G3865" i="34"/>
  <c r="G3866" i="34"/>
  <c r="G3867" i="34"/>
  <c r="G3868" i="34"/>
  <c r="G3869" i="34"/>
  <c r="G3870" i="34"/>
  <c r="G3871" i="34"/>
  <c r="G3872" i="34"/>
  <c r="G3873" i="34"/>
  <c r="G3874" i="34"/>
  <c r="G3875" i="34"/>
  <c r="G3876" i="34"/>
  <c r="G3877" i="34"/>
  <c r="G3878" i="34"/>
  <c r="G3879" i="34"/>
  <c r="G3880" i="34"/>
  <c r="G3881" i="34"/>
  <c r="G3882" i="34"/>
  <c r="G3883" i="34"/>
  <c r="G3884" i="34"/>
  <c r="G3885" i="34"/>
  <c r="G3886" i="34"/>
  <c r="G3887" i="34"/>
  <c r="G3888" i="34"/>
  <c r="G3889" i="34"/>
  <c r="G3890" i="34"/>
  <c r="G3891" i="34"/>
  <c r="G3892" i="34"/>
  <c r="G3893" i="34"/>
  <c r="G3894" i="34"/>
  <c r="G3895" i="34"/>
  <c r="G3896" i="34"/>
  <c r="G3897" i="34"/>
  <c r="G3898" i="34"/>
  <c r="G3899" i="34"/>
  <c r="G3900" i="34"/>
  <c r="G3901" i="34"/>
  <c r="G3902" i="34"/>
  <c r="G3903" i="34"/>
  <c r="G3904" i="34"/>
  <c r="G3905" i="34"/>
  <c r="G3906" i="34"/>
  <c r="G3907" i="34"/>
  <c r="G3908" i="34"/>
  <c r="G3909" i="34"/>
  <c r="G3910" i="34"/>
  <c r="G3911" i="34"/>
  <c r="G3912" i="34"/>
  <c r="G3913" i="34"/>
  <c r="G3914" i="34"/>
  <c r="G3915" i="34"/>
  <c r="G3916" i="34"/>
  <c r="G3917" i="34"/>
  <c r="G3918" i="34"/>
  <c r="G3919" i="34"/>
  <c r="G3920" i="34"/>
  <c r="G3921" i="34"/>
  <c r="G3922" i="34"/>
  <c r="G3923" i="34"/>
  <c r="G3924" i="34"/>
  <c r="G3925" i="34"/>
  <c r="G3926" i="34"/>
  <c r="G3927" i="34"/>
  <c r="G3928" i="34"/>
  <c r="G3929" i="34"/>
  <c r="G3930" i="34"/>
  <c r="G3931" i="34"/>
  <c r="G3932" i="34"/>
  <c r="G3933" i="34"/>
  <c r="G3934" i="34"/>
  <c r="G3935" i="34"/>
  <c r="G3936" i="34"/>
  <c r="G3937" i="34"/>
  <c r="G3938" i="34"/>
  <c r="G3939" i="34"/>
  <c r="G3940" i="34"/>
  <c r="G3941" i="34"/>
  <c r="G3942" i="34"/>
  <c r="G3943" i="34"/>
  <c r="G3944" i="34"/>
  <c r="G3945" i="34"/>
  <c r="G3946" i="34"/>
  <c r="G3947" i="34"/>
  <c r="G3948" i="34"/>
  <c r="G3949" i="34"/>
  <c r="G3950" i="34"/>
  <c r="G3951" i="34"/>
  <c r="G3952" i="34"/>
  <c r="G3953" i="34"/>
  <c r="G3954" i="34"/>
  <c r="G3955" i="34"/>
  <c r="G3956" i="34"/>
  <c r="G3957" i="34"/>
  <c r="G3958" i="34"/>
  <c r="G3959" i="34"/>
  <c r="G3960" i="34"/>
  <c r="G3961" i="34"/>
  <c r="G3962" i="34"/>
  <c r="G3963" i="34"/>
  <c r="G3964" i="34"/>
  <c r="G3965" i="34"/>
  <c r="G3966" i="34"/>
  <c r="G3967" i="34"/>
  <c r="G3968" i="34"/>
  <c r="G3969" i="34"/>
  <c r="G3970" i="34"/>
  <c r="G3971" i="34"/>
  <c r="G3972" i="34"/>
  <c r="G3973" i="34"/>
  <c r="G3974" i="34"/>
  <c r="G3975" i="34"/>
  <c r="G3976" i="34"/>
  <c r="G3977" i="34"/>
  <c r="G3978" i="34"/>
  <c r="G3979" i="34"/>
  <c r="G3980" i="34"/>
  <c r="G3981" i="34"/>
  <c r="G3982" i="34"/>
  <c r="G3983" i="34"/>
  <c r="G3984" i="34"/>
  <c r="G3985" i="34"/>
  <c r="G3986" i="34"/>
  <c r="G3987" i="34"/>
  <c r="G3988" i="34"/>
  <c r="G3989" i="34"/>
  <c r="G3990" i="34"/>
  <c r="G3991" i="34"/>
  <c r="G3992" i="34"/>
  <c r="G3993" i="34"/>
  <c r="G3994" i="34"/>
  <c r="G3995" i="34"/>
  <c r="G3996" i="34"/>
  <c r="G3997" i="34"/>
  <c r="G3998" i="34"/>
  <c r="G3999" i="34"/>
  <c r="G4000" i="34"/>
  <c r="G4001" i="34"/>
  <c r="G4002" i="34"/>
  <c r="G4003" i="34"/>
  <c r="G4004" i="34"/>
  <c r="G4005" i="34"/>
  <c r="G4006" i="34"/>
  <c r="G4007" i="34"/>
  <c r="G4008" i="34"/>
  <c r="G4009" i="34"/>
  <c r="G4010" i="34"/>
  <c r="G4011" i="34"/>
  <c r="G4012" i="34"/>
  <c r="G4013" i="34"/>
  <c r="G4014" i="34"/>
  <c r="G4015" i="34"/>
  <c r="G4016" i="34"/>
  <c r="G4017" i="34"/>
  <c r="G4018" i="34"/>
  <c r="G4019" i="34"/>
  <c r="G4020" i="34"/>
  <c r="G4021" i="34"/>
  <c r="G4022" i="34"/>
  <c r="G4023" i="34"/>
  <c r="G4024" i="34"/>
  <c r="G4025" i="34"/>
  <c r="G4026" i="34"/>
  <c r="G4027" i="34"/>
  <c r="G4028" i="34"/>
  <c r="G4029" i="34"/>
  <c r="G4030" i="34"/>
  <c r="G4031" i="34"/>
  <c r="G4032" i="34"/>
  <c r="G4033" i="34"/>
  <c r="G4034" i="34"/>
  <c r="G4035" i="34"/>
  <c r="G4036" i="34"/>
  <c r="G4037" i="34"/>
  <c r="G4038" i="34"/>
  <c r="G4039" i="34"/>
  <c r="G4040" i="34"/>
  <c r="G4041" i="34"/>
  <c r="G4042" i="34"/>
  <c r="G4043" i="34"/>
  <c r="G4044" i="34"/>
  <c r="G4045" i="34"/>
  <c r="G4046" i="34"/>
  <c r="G4047" i="34"/>
  <c r="G4048" i="34"/>
  <c r="G4049" i="34"/>
  <c r="G4050" i="34"/>
  <c r="G4051" i="34"/>
  <c r="G4052" i="34"/>
  <c r="G4053" i="34"/>
  <c r="G4054" i="34"/>
  <c r="G4055" i="34"/>
  <c r="G4056" i="34"/>
  <c r="G4057" i="34"/>
  <c r="G4058" i="34"/>
  <c r="G4059" i="34"/>
  <c r="G4060" i="34"/>
  <c r="G4061" i="34"/>
  <c r="G4062" i="34"/>
  <c r="G4063" i="34"/>
  <c r="G4064" i="34"/>
  <c r="G4065" i="34"/>
  <c r="G4066" i="34"/>
  <c r="G4067" i="34"/>
  <c r="G4068" i="34"/>
  <c r="G4069" i="34"/>
  <c r="G4070" i="34"/>
  <c r="G4071" i="34"/>
  <c r="G4072" i="34"/>
  <c r="G4073" i="34"/>
  <c r="G4074" i="34"/>
  <c r="G4075" i="34"/>
  <c r="G4076" i="34"/>
  <c r="G4077" i="34"/>
  <c r="G4078" i="34"/>
  <c r="G4079" i="34"/>
  <c r="G4080" i="34"/>
  <c r="G4081" i="34"/>
  <c r="G4082" i="34"/>
  <c r="G4083" i="34"/>
  <c r="G4084" i="34"/>
  <c r="G4085" i="34"/>
  <c r="G4086" i="34"/>
  <c r="G4087" i="34"/>
  <c r="G4088" i="34"/>
  <c r="G4089" i="34"/>
  <c r="G4090" i="34"/>
  <c r="G4091" i="34"/>
  <c r="G4092" i="34"/>
  <c r="G4093" i="34"/>
  <c r="G4094" i="34"/>
  <c r="G4095" i="34"/>
  <c r="G4096" i="34"/>
  <c r="G4097" i="34"/>
  <c r="G4098" i="34"/>
  <c r="G4099" i="34"/>
  <c r="G4100" i="34"/>
  <c r="G4101" i="34"/>
  <c r="G4102" i="34"/>
  <c r="G4103" i="34"/>
  <c r="G4104" i="34"/>
  <c r="G4105" i="34"/>
  <c r="G4106" i="34"/>
  <c r="G4107" i="34"/>
  <c r="G4108" i="34"/>
  <c r="G4109" i="34"/>
  <c r="G4110" i="34"/>
  <c r="G4111" i="34"/>
  <c r="G4112" i="34"/>
  <c r="G4113" i="34"/>
  <c r="G4114" i="34"/>
  <c r="G4115" i="34"/>
  <c r="G4116" i="34"/>
  <c r="G4117" i="34"/>
  <c r="G4118" i="34"/>
  <c r="G4119" i="34"/>
  <c r="G4120" i="34"/>
  <c r="G4121" i="34"/>
  <c r="G4122" i="34"/>
  <c r="G4123" i="34"/>
  <c r="G4124" i="34"/>
  <c r="G4125" i="34"/>
  <c r="G4126" i="34"/>
  <c r="G4127" i="34"/>
  <c r="G4128" i="34"/>
  <c r="G4129" i="34"/>
  <c r="G4130" i="34"/>
  <c r="G4131" i="34"/>
  <c r="G4132" i="34"/>
  <c r="G4133" i="34"/>
  <c r="G4134" i="34"/>
  <c r="G4135" i="34"/>
  <c r="G4136" i="34"/>
  <c r="G4137" i="34"/>
  <c r="G4138" i="34"/>
  <c r="G4139" i="34"/>
  <c r="G4140" i="34"/>
  <c r="G4141" i="34"/>
  <c r="G4142" i="34"/>
  <c r="G4143" i="34"/>
  <c r="G4144" i="34"/>
  <c r="G4145" i="34"/>
  <c r="G4146" i="34"/>
  <c r="G4147" i="34"/>
  <c r="G4148" i="34"/>
  <c r="G4149" i="34"/>
  <c r="G4150" i="34"/>
  <c r="G4151" i="34"/>
  <c r="G4152" i="34"/>
  <c r="G4153" i="34"/>
  <c r="G4154" i="34"/>
  <c r="G4155" i="34"/>
  <c r="G4156" i="34"/>
  <c r="G4157" i="34"/>
  <c r="G4158" i="34"/>
  <c r="G4159" i="34"/>
  <c r="G4160" i="34"/>
  <c r="G4161" i="34"/>
  <c r="G4162" i="34"/>
  <c r="G4163" i="34"/>
  <c r="G4164" i="34"/>
  <c r="G4165" i="34"/>
  <c r="G4166" i="34"/>
  <c r="G4167" i="34"/>
  <c r="G4168" i="34"/>
  <c r="G4169" i="34"/>
  <c r="G4170" i="34"/>
  <c r="G4171" i="34"/>
  <c r="G4172" i="34"/>
  <c r="G4173" i="34"/>
  <c r="G4174" i="34"/>
  <c r="G4175" i="34"/>
  <c r="G4176" i="34"/>
  <c r="G4177" i="34"/>
  <c r="G4178" i="34"/>
  <c r="G4179" i="34"/>
  <c r="G4180" i="34"/>
  <c r="G4181" i="34"/>
  <c r="G4182" i="34"/>
  <c r="G4183" i="34"/>
  <c r="G4184" i="34"/>
  <c r="G4185" i="34"/>
  <c r="G4186" i="34"/>
  <c r="G4187" i="34"/>
  <c r="G4188" i="34"/>
  <c r="G4189" i="34"/>
  <c r="G4190" i="34"/>
  <c r="G4191" i="34"/>
  <c r="G4192" i="34"/>
  <c r="G4193" i="34"/>
  <c r="G4194" i="34"/>
  <c r="G4195" i="34"/>
  <c r="G4196" i="34"/>
  <c r="G4197" i="34"/>
  <c r="G4198" i="34"/>
  <c r="G4199" i="34"/>
  <c r="G4200" i="34"/>
  <c r="G4201" i="34"/>
  <c r="G4202" i="34"/>
  <c r="G4203" i="34"/>
  <c r="G4204" i="34"/>
  <c r="G4205" i="34"/>
  <c r="G4206" i="34"/>
  <c r="G4207" i="34"/>
  <c r="G4208" i="34"/>
  <c r="G4209" i="34"/>
  <c r="G4210" i="34"/>
  <c r="G4211" i="34"/>
  <c r="G4212" i="34"/>
  <c r="G4213" i="34"/>
  <c r="G4214" i="34"/>
  <c r="G4215" i="34"/>
  <c r="G4216" i="34"/>
  <c r="G4217" i="34"/>
  <c r="G4218" i="34"/>
  <c r="G4219" i="34"/>
  <c r="G4220" i="34"/>
  <c r="G4221" i="34"/>
  <c r="G4222" i="34"/>
  <c r="G4223" i="34"/>
  <c r="G4224" i="34"/>
  <c r="G4225" i="34"/>
  <c r="G4226" i="34"/>
  <c r="G4227" i="34"/>
  <c r="G4228" i="34"/>
  <c r="G4229" i="34"/>
  <c r="G4230" i="34"/>
  <c r="G4231" i="34"/>
  <c r="G4232" i="34"/>
  <c r="G4233" i="34"/>
  <c r="G4234" i="34"/>
  <c r="G4235" i="34"/>
  <c r="G4236" i="34"/>
  <c r="G4237" i="34"/>
  <c r="G4238" i="34"/>
  <c r="G4239" i="34"/>
  <c r="G4240" i="34"/>
  <c r="G4241" i="34"/>
  <c r="G4242" i="34"/>
  <c r="G4243" i="34"/>
  <c r="G4244" i="34"/>
  <c r="G4245" i="34"/>
  <c r="G4246" i="34"/>
  <c r="G4247" i="34"/>
  <c r="G4248" i="34"/>
  <c r="G4249" i="34"/>
  <c r="G4250" i="34"/>
  <c r="G4251" i="34"/>
  <c r="G4252" i="34"/>
  <c r="G4253" i="34"/>
  <c r="G4254" i="34"/>
  <c r="G4255" i="34"/>
  <c r="G4256" i="34"/>
  <c r="G4257" i="34"/>
  <c r="G4258" i="34"/>
  <c r="G4259" i="34"/>
  <c r="G4260" i="34"/>
  <c r="G4261" i="34"/>
  <c r="G4262" i="34"/>
  <c r="G4263" i="34"/>
  <c r="G4264" i="34"/>
  <c r="G4265" i="34"/>
  <c r="G4266" i="34"/>
  <c r="G4267" i="34"/>
  <c r="G4268" i="34"/>
  <c r="G4269" i="34"/>
  <c r="G4270" i="34"/>
  <c r="G4271" i="34"/>
  <c r="G4272" i="34"/>
  <c r="G4273" i="34"/>
  <c r="G4274" i="34"/>
  <c r="G4275" i="34"/>
  <c r="G4276" i="34"/>
  <c r="G4277" i="34"/>
  <c r="G4278" i="34"/>
  <c r="G4279" i="34"/>
  <c r="G4280" i="34"/>
  <c r="G4281" i="34"/>
  <c r="G4282" i="34"/>
  <c r="G4283" i="34"/>
  <c r="G4284" i="34"/>
  <c r="G4285" i="34"/>
  <c r="G4286" i="34"/>
  <c r="G4287" i="34"/>
  <c r="G4288" i="34"/>
  <c r="G4289" i="34"/>
  <c r="G4290" i="34"/>
  <c r="G4291" i="34"/>
  <c r="G4292" i="34"/>
  <c r="G4293" i="34"/>
  <c r="G4294" i="34"/>
  <c r="G4295" i="34"/>
  <c r="G4296" i="34"/>
  <c r="G4297" i="34"/>
  <c r="G4298" i="34"/>
  <c r="G4299" i="34"/>
  <c r="G4300" i="34"/>
  <c r="G4301" i="34"/>
  <c r="G4302" i="34"/>
  <c r="G4303" i="34"/>
  <c r="G4304" i="34"/>
  <c r="G4305" i="34"/>
  <c r="G4306" i="34"/>
  <c r="G4307" i="34"/>
  <c r="G4308" i="34"/>
  <c r="G4309" i="34"/>
  <c r="G4310" i="34"/>
  <c r="G4311" i="34"/>
  <c r="G4312" i="34"/>
  <c r="G4313" i="34"/>
  <c r="G4314" i="34"/>
  <c r="G4315" i="34"/>
  <c r="G4316" i="34"/>
  <c r="G4317" i="34"/>
  <c r="G4318" i="34"/>
  <c r="G4319" i="34"/>
  <c r="G4320" i="34"/>
  <c r="G4321" i="34"/>
  <c r="G4322" i="34"/>
  <c r="G4323" i="34"/>
  <c r="G4324" i="34"/>
  <c r="G4325" i="34"/>
  <c r="G4326" i="34"/>
  <c r="G4327" i="34"/>
  <c r="G4328" i="34"/>
  <c r="G4329" i="34"/>
  <c r="G4330" i="34"/>
  <c r="G4331" i="34"/>
  <c r="G4332" i="34"/>
  <c r="G4333" i="34"/>
  <c r="G4334" i="34"/>
  <c r="G4335" i="34"/>
  <c r="G4336" i="34"/>
  <c r="G4337" i="34"/>
  <c r="G4338" i="34"/>
  <c r="G4339" i="34"/>
  <c r="G4340" i="34"/>
  <c r="G4341" i="34"/>
  <c r="G4342" i="34"/>
  <c r="G4343" i="34"/>
  <c r="G4344" i="34"/>
  <c r="G4345" i="34"/>
  <c r="G4346" i="34"/>
  <c r="G4347" i="34"/>
  <c r="G4348" i="34"/>
  <c r="G4349" i="34"/>
  <c r="G4350" i="34"/>
  <c r="G4351" i="34"/>
  <c r="G4352" i="34"/>
  <c r="G4353" i="34"/>
  <c r="G4354" i="34"/>
  <c r="G4355" i="34"/>
  <c r="G4356" i="34"/>
  <c r="G4357" i="34"/>
  <c r="G4358" i="34"/>
  <c r="G4359" i="34"/>
  <c r="G4360" i="34"/>
  <c r="G4361" i="34"/>
  <c r="G4362" i="34"/>
  <c r="G4363" i="34"/>
  <c r="G4364" i="34"/>
  <c r="G4365" i="34"/>
  <c r="G4366" i="34"/>
  <c r="G4367" i="34"/>
  <c r="G4368" i="34"/>
  <c r="G4369" i="34"/>
  <c r="G4370" i="34"/>
  <c r="G4371" i="34"/>
  <c r="G4372" i="34"/>
  <c r="G4373" i="34"/>
  <c r="G4374" i="34"/>
  <c r="G4375" i="34"/>
  <c r="G4376" i="34"/>
  <c r="G4377" i="34"/>
  <c r="G4378" i="34"/>
  <c r="G4379" i="34"/>
  <c r="G4380" i="34"/>
  <c r="G4381" i="34"/>
  <c r="G4382" i="34"/>
  <c r="G4383" i="34"/>
  <c r="G4384" i="34"/>
  <c r="G4385" i="34"/>
  <c r="G4386" i="34"/>
  <c r="G4387" i="34"/>
  <c r="G4388" i="34"/>
  <c r="G4389" i="34"/>
  <c r="G4390" i="34"/>
  <c r="G4391" i="34"/>
  <c r="G4392" i="34"/>
  <c r="G4393" i="34"/>
  <c r="G4394" i="34"/>
  <c r="G4395" i="34"/>
  <c r="G4396" i="34"/>
  <c r="G4397" i="34"/>
  <c r="G4398" i="34"/>
  <c r="G4399" i="34"/>
  <c r="G4400" i="34"/>
  <c r="G4401" i="34"/>
  <c r="G4402" i="34"/>
  <c r="G4403" i="34"/>
  <c r="G4404" i="34"/>
  <c r="G4405" i="34"/>
  <c r="G4406" i="34"/>
  <c r="G4407" i="34"/>
  <c r="G4408" i="34"/>
  <c r="G4409" i="34"/>
  <c r="G4410" i="34"/>
  <c r="G4411" i="34"/>
  <c r="G4412" i="34"/>
  <c r="G4413" i="34"/>
  <c r="G4414" i="34"/>
  <c r="G4415" i="34"/>
  <c r="G4416" i="34"/>
  <c r="G4417" i="34"/>
  <c r="G4418" i="34"/>
  <c r="G4419" i="34"/>
  <c r="G4420" i="34"/>
  <c r="G4421" i="34"/>
  <c r="G4422" i="34"/>
  <c r="G4423" i="34"/>
  <c r="G4424" i="34"/>
  <c r="G4425" i="34"/>
  <c r="G4426" i="34"/>
  <c r="G4427" i="34"/>
  <c r="G4428" i="34"/>
  <c r="G4429" i="34"/>
  <c r="G4430" i="34"/>
  <c r="G4431" i="34"/>
  <c r="G4432" i="34"/>
  <c r="G4433" i="34"/>
  <c r="G4434" i="34"/>
  <c r="G4435" i="34"/>
  <c r="G4436" i="34"/>
  <c r="G4437" i="34"/>
  <c r="G4438" i="34"/>
  <c r="G4439" i="34"/>
  <c r="G4440" i="34"/>
  <c r="G4441" i="34"/>
  <c r="G4442" i="34"/>
  <c r="G4443" i="34"/>
  <c r="G4444" i="34"/>
  <c r="G4445" i="34"/>
  <c r="G4446" i="34"/>
  <c r="G4447" i="34"/>
  <c r="G4448" i="34"/>
  <c r="G4449" i="34"/>
  <c r="G4450" i="34"/>
  <c r="G4451" i="34"/>
  <c r="G4452" i="34"/>
  <c r="G4453" i="34"/>
  <c r="G4454" i="34"/>
  <c r="G4455" i="34"/>
  <c r="G4456" i="34"/>
  <c r="G4457" i="34"/>
  <c r="G4458" i="34"/>
  <c r="G4459" i="34"/>
  <c r="G4460" i="34"/>
  <c r="G4461" i="34"/>
  <c r="G4462" i="34"/>
  <c r="G4463" i="34"/>
  <c r="G4464" i="34"/>
  <c r="G4465" i="34"/>
  <c r="G4466" i="34"/>
  <c r="G4467" i="34"/>
  <c r="G4468" i="34"/>
  <c r="G4469" i="34"/>
  <c r="G4470" i="34"/>
  <c r="G4471" i="34"/>
  <c r="G4472" i="34"/>
  <c r="G4473" i="34"/>
  <c r="G4474" i="34"/>
  <c r="G4475" i="34"/>
  <c r="G4476" i="34"/>
  <c r="G4477" i="34"/>
  <c r="G4478" i="34"/>
  <c r="G4479" i="34"/>
  <c r="G4480" i="34"/>
  <c r="G4481" i="34"/>
  <c r="G4482" i="34"/>
  <c r="G4483" i="34"/>
  <c r="G4484" i="34"/>
  <c r="G4485" i="34"/>
  <c r="G4486" i="34"/>
  <c r="G4487" i="34"/>
  <c r="G4488" i="34"/>
  <c r="G4489" i="34"/>
  <c r="G4490" i="34"/>
  <c r="G4491" i="34"/>
  <c r="G4492" i="34"/>
  <c r="G4493" i="34"/>
  <c r="G4494" i="34"/>
  <c r="G4495" i="34"/>
  <c r="G4496" i="34"/>
  <c r="G4497" i="34"/>
  <c r="G4498" i="34"/>
  <c r="G4499" i="34"/>
  <c r="G4500" i="34"/>
  <c r="G4501" i="34"/>
  <c r="G4502" i="34"/>
  <c r="G4503" i="34"/>
  <c r="G4504" i="34"/>
  <c r="G4505" i="34"/>
  <c r="G4506" i="34"/>
  <c r="G4507" i="34"/>
  <c r="G4508" i="34"/>
  <c r="G4509" i="34"/>
  <c r="G4510" i="34"/>
  <c r="G4511" i="34"/>
  <c r="G4512" i="34"/>
  <c r="G4513" i="34"/>
  <c r="G4514" i="34"/>
  <c r="G4515" i="34"/>
  <c r="G4516" i="34"/>
  <c r="G4517" i="34"/>
  <c r="G4518" i="34"/>
  <c r="G4519" i="34"/>
  <c r="G4520" i="34"/>
  <c r="G4521" i="34"/>
  <c r="G4522" i="34"/>
  <c r="G4523" i="34"/>
  <c r="G4524" i="34"/>
  <c r="G4525" i="34"/>
  <c r="G4526" i="34"/>
  <c r="G4527" i="34"/>
  <c r="G4528" i="34"/>
  <c r="G4529" i="34"/>
  <c r="G4530" i="34"/>
  <c r="G4531" i="34"/>
  <c r="G4532" i="34"/>
  <c r="G4533" i="34"/>
  <c r="G4534" i="34"/>
  <c r="G4535" i="34"/>
  <c r="G4536" i="34"/>
  <c r="G4537" i="34"/>
  <c r="G4538" i="34"/>
  <c r="G4539" i="34"/>
  <c r="G4540" i="34"/>
  <c r="G4541" i="34"/>
  <c r="G4542" i="34"/>
  <c r="G4543" i="34"/>
  <c r="G4544" i="34"/>
  <c r="G4545" i="34"/>
  <c r="G4546" i="34"/>
  <c r="G4547" i="34"/>
  <c r="G4548" i="34"/>
  <c r="G4549" i="34"/>
  <c r="G4550" i="34"/>
  <c r="G4551" i="34"/>
  <c r="G4552" i="34"/>
  <c r="G4553" i="34"/>
  <c r="G4554" i="34"/>
  <c r="G4555" i="34"/>
  <c r="G4556" i="34"/>
  <c r="G4557" i="34"/>
  <c r="G4558" i="34"/>
  <c r="G4559" i="34"/>
  <c r="G4560" i="34"/>
  <c r="G4561" i="34"/>
  <c r="G4562" i="34"/>
  <c r="G4563" i="34"/>
  <c r="G4564" i="34"/>
  <c r="G4565" i="34"/>
  <c r="G4566" i="34"/>
  <c r="G4567" i="34"/>
  <c r="G4568" i="34"/>
  <c r="G4569" i="34"/>
  <c r="G4570" i="34"/>
  <c r="G4571" i="34"/>
  <c r="G4572" i="34"/>
  <c r="G4573" i="34"/>
  <c r="G4574" i="34"/>
  <c r="G4575" i="34"/>
  <c r="G4576" i="34"/>
  <c r="G4577" i="34"/>
  <c r="G4578" i="34"/>
  <c r="G4579" i="34"/>
  <c r="G4580" i="34"/>
  <c r="G4581" i="34"/>
  <c r="G4582" i="34"/>
  <c r="G4583" i="34"/>
  <c r="G4584" i="34"/>
  <c r="G4585" i="34"/>
  <c r="G4586" i="34"/>
  <c r="G4587" i="34"/>
  <c r="G4588" i="34"/>
  <c r="G4589" i="34"/>
  <c r="G4590" i="34"/>
  <c r="G4591" i="34"/>
  <c r="G4592" i="34"/>
  <c r="G4593" i="34"/>
  <c r="G4594" i="34"/>
  <c r="G4595" i="34"/>
  <c r="G4596" i="34"/>
  <c r="G4597" i="34"/>
  <c r="G4598" i="34"/>
  <c r="G4599" i="34"/>
  <c r="G4600" i="34"/>
  <c r="G4601" i="34"/>
  <c r="G4602" i="34"/>
  <c r="G4603" i="34"/>
  <c r="G4604" i="34"/>
  <c r="G4605" i="34"/>
  <c r="G4606" i="34"/>
  <c r="G4607" i="34"/>
  <c r="G4608" i="34"/>
  <c r="G4609" i="34"/>
  <c r="G4610" i="34"/>
  <c r="G4611" i="34"/>
  <c r="G4612" i="34"/>
  <c r="G4613" i="34"/>
  <c r="G4614" i="34"/>
  <c r="G4615" i="34"/>
  <c r="G4616" i="34"/>
  <c r="G4617" i="34"/>
  <c r="G4618" i="34"/>
  <c r="G4619" i="34"/>
  <c r="G4620" i="34"/>
  <c r="G4621" i="34"/>
  <c r="G4622" i="34"/>
  <c r="G4623" i="34"/>
  <c r="G4624" i="34"/>
  <c r="G4625" i="34"/>
  <c r="G4626" i="34"/>
  <c r="G4627" i="34"/>
  <c r="G4628" i="34"/>
  <c r="G4629" i="34"/>
  <c r="G4630" i="34"/>
  <c r="G4631" i="34"/>
  <c r="G4632" i="34"/>
  <c r="G4633" i="34"/>
  <c r="G4634" i="34"/>
  <c r="G4635" i="34"/>
  <c r="G4636" i="34"/>
  <c r="G4637" i="34"/>
  <c r="G4638" i="34"/>
  <c r="G4639" i="34"/>
  <c r="G4640" i="34"/>
  <c r="G4641" i="34"/>
  <c r="G4642" i="34"/>
  <c r="G4643" i="34"/>
  <c r="G4644" i="34"/>
  <c r="G4645" i="34"/>
  <c r="G4646" i="34"/>
  <c r="G4647" i="34"/>
  <c r="G4648" i="34"/>
  <c r="G4649" i="34"/>
  <c r="G4650" i="34"/>
  <c r="G4651" i="34"/>
  <c r="G4652" i="34"/>
  <c r="G4653" i="34"/>
  <c r="G4654" i="34"/>
  <c r="G4655" i="34"/>
  <c r="G4656" i="34"/>
  <c r="G4657" i="34"/>
  <c r="G4658" i="34"/>
  <c r="G4659" i="34"/>
  <c r="G4660" i="34"/>
  <c r="G4661" i="34"/>
  <c r="G4662" i="34"/>
  <c r="G4663" i="34"/>
  <c r="G4664" i="34"/>
  <c r="G4665" i="34"/>
  <c r="G4666" i="34"/>
  <c r="G4667" i="34"/>
  <c r="G4668" i="34"/>
  <c r="G4669" i="34"/>
  <c r="G4670" i="34"/>
  <c r="G4671" i="34"/>
  <c r="G4672" i="34"/>
  <c r="G4673" i="34"/>
  <c r="G4674" i="34"/>
  <c r="G4675" i="34"/>
  <c r="G4676" i="34"/>
  <c r="G4677" i="34"/>
  <c r="G4678" i="34"/>
  <c r="G4679" i="34"/>
  <c r="G4680" i="34"/>
  <c r="G4681" i="34"/>
  <c r="G4682" i="34"/>
  <c r="G4683" i="34"/>
  <c r="G4684" i="34"/>
  <c r="G4685" i="34"/>
  <c r="G4686" i="34"/>
  <c r="G4687" i="34"/>
  <c r="G4688" i="34"/>
  <c r="G4689" i="34"/>
  <c r="G4690" i="34"/>
  <c r="G4691" i="34"/>
  <c r="G4692" i="34"/>
  <c r="G4693" i="34"/>
  <c r="G4694" i="34"/>
  <c r="G4695" i="34"/>
  <c r="G4696" i="34"/>
  <c r="G4697" i="34"/>
  <c r="G4698" i="34"/>
  <c r="G4699" i="34"/>
  <c r="G4700" i="34"/>
  <c r="G4701" i="34"/>
  <c r="G4702" i="34"/>
  <c r="G4703" i="34"/>
  <c r="G4704" i="34"/>
  <c r="G4705" i="34"/>
  <c r="G4706" i="34"/>
  <c r="G4707" i="34"/>
  <c r="G4708" i="34"/>
  <c r="G4709" i="34"/>
  <c r="G4710" i="34"/>
  <c r="G4711" i="34"/>
  <c r="G4712" i="34"/>
  <c r="G4713" i="34"/>
  <c r="G4714" i="34"/>
  <c r="G4715" i="34"/>
  <c r="G4716" i="34"/>
  <c r="G4717" i="34"/>
  <c r="G4718" i="34"/>
  <c r="G4719" i="34"/>
  <c r="G4720" i="34"/>
  <c r="G4721" i="34"/>
  <c r="G4722" i="34"/>
  <c r="G4723" i="34"/>
  <c r="G4724" i="34"/>
  <c r="G4725" i="34"/>
  <c r="G4726" i="34"/>
  <c r="G4727" i="34"/>
  <c r="G4728" i="34"/>
  <c r="G4729" i="34"/>
  <c r="G4730" i="34"/>
  <c r="G4731" i="34"/>
  <c r="G4732" i="34"/>
  <c r="G4733" i="34"/>
  <c r="G4734" i="34"/>
  <c r="G4735" i="34"/>
  <c r="G4736" i="34"/>
  <c r="G4737" i="34"/>
  <c r="G4738" i="34"/>
  <c r="G4739" i="34"/>
  <c r="G4740" i="34"/>
  <c r="G4741" i="34"/>
  <c r="G4742" i="34"/>
  <c r="G4743" i="34"/>
  <c r="G4744" i="34"/>
  <c r="G4745" i="34"/>
  <c r="G4746" i="34"/>
  <c r="G4747" i="34"/>
  <c r="G4748" i="34"/>
  <c r="G4749" i="34"/>
  <c r="G4750" i="34"/>
  <c r="G4751" i="34"/>
  <c r="G4752" i="34"/>
  <c r="G4753" i="34"/>
  <c r="G4754" i="34"/>
  <c r="G4755" i="34"/>
  <c r="G4756" i="34"/>
  <c r="G4757" i="34"/>
  <c r="G4758" i="34"/>
  <c r="G4759" i="34"/>
  <c r="G4760" i="34"/>
  <c r="G4761" i="34"/>
  <c r="G4762" i="34"/>
  <c r="G4763" i="34"/>
  <c r="G4764" i="34"/>
  <c r="G4765" i="34"/>
  <c r="G4766" i="34"/>
  <c r="G4767" i="34"/>
  <c r="G4768" i="34"/>
  <c r="G4769" i="34"/>
  <c r="G4770" i="34"/>
  <c r="G4771" i="34"/>
  <c r="G4772" i="34"/>
  <c r="G4773" i="34"/>
  <c r="G4774" i="34"/>
  <c r="G4775" i="34"/>
  <c r="G4776" i="34"/>
  <c r="G4777" i="34"/>
  <c r="G4778" i="34"/>
  <c r="G4779" i="34"/>
  <c r="G4780" i="34"/>
  <c r="G4781" i="34"/>
  <c r="G4782" i="34"/>
  <c r="G4783" i="34"/>
  <c r="G4784" i="34"/>
  <c r="G4785" i="34"/>
  <c r="G4786" i="34"/>
  <c r="G4787" i="34"/>
  <c r="G4788" i="34"/>
  <c r="G4789" i="34"/>
  <c r="G4790" i="34"/>
  <c r="G4791" i="34"/>
  <c r="G4792" i="34"/>
  <c r="G4793" i="34"/>
  <c r="G4794" i="34"/>
  <c r="G4795" i="34"/>
  <c r="G4796" i="34"/>
  <c r="G4797" i="34"/>
  <c r="G4798" i="34"/>
  <c r="G4799" i="34"/>
  <c r="G4800" i="34"/>
  <c r="G4801" i="34"/>
  <c r="G4802" i="34"/>
  <c r="G4803" i="34"/>
  <c r="G4804" i="34"/>
  <c r="G4805" i="34"/>
  <c r="G4806" i="34"/>
  <c r="G4807" i="34"/>
  <c r="G4808" i="34"/>
  <c r="G4809" i="34"/>
  <c r="G4810" i="34"/>
  <c r="G4811" i="34"/>
  <c r="G4812" i="34"/>
  <c r="G4813" i="34"/>
  <c r="G4814" i="34"/>
  <c r="G4815" i="34"/>
  <c r="G4816" i="34"/>
  <c r="G4817" i="34"/>
  <c r="G4818" i="34"/>
  <c r="G4819" i="34"/>
  <c r="G4820" i="34"/>
  <c r="G4821" i="34"/>
  <c r="G4822" i="34"/>
  <c r="G4823" i="34"/>
  <c r="G4824" i="34"/>
  <c r="G4825" i="34"/>
  <c r="G4826" i="34"/>
  <c r="G4827" i="34"/>
  <c r="G4828" i="34"/>
  <c r="G4829" i="34"/>
  <c r="G4830" i="34"/>
  <c r="G4831" i="34"/>
  <c r="G4832" i="34"/>
  <c r="G4833" i="34"/>
  <c r="G4834" i="34"/>
  <c r="G4835" i="34"/>
  <c r="G4836" i="34"/>
  <c r="G4837" i="34"/>
  <c r="G4838" i="34"/>
  <c r="G4839" i="34"/>
  <c r="G4840" i="34"/>
  <c r="G4841" i="34"/>
  <c r="G4842" i="34"/>
  <c r="G4843" i="34"/>
  <c r="G4844" i="34"/>
  <c r="G4845" i="34"/>
  <c r="G4846" i="34"/>
  <c r="G4847" i="34"/>
  <c r="G4848" i="34"/>
  <c r="G4849" i="34"/>
  <c r="G4850" i="34"/>
  <c r="G4851" i="34"/>
  <c r="G4852" i="34"/>
  <c r="G4853" i="34"/>
  <c r="G4854" i="34"/>
  <c r="G4855" i="34"/>
  <c r="G4856" i="34"/>
  <c r="G4857" i="34"/>
  <c r="G4858" i="34"/>
  <c r="G4859" i="34"/>
  <c r="G4860" i="34"/>
  <c r="G4861" i="34"/>
  <c r="G4862" i="34"/>
  <c r="G4863" i="34"/>
  <c r="G4864" i="34"/>
  <c r="G4865" i="34"/>
  <c r="G4866" i="34"/>
  <c r="G4867" i="34"/>
  <c r="G4868" i="34"/>
  <c r="G4869" i="34"/>
  <c r="G4870" i="34"/>
  <c r="G4871" i="34"/>
  <c r="G4872" i="34"/>
  <c r="G4873" i="34"/>
  <c r="G4874" i="34"/>
  <c r="G4875" i="34"/>
  <c r="G4876" i="34"/>
  <c r="G4877" i="34"/>
  <c r="G4878" i="34"/>
  <c r="G4879" i="34"/>
  <c r="G4880" i="34"/>
  <c r="G4881" i="34"/>
  <c r="G4882" i="34"/>
  <c r="G4883" i="34"/>
  <c r="G4884" i="34"/>
  <c r="G4885" i="34"/>
  <c r="G4886" i="34"/>
  <c r="G4887" i="34"/>
  <c r="G4888" i="34"/>
  <c r="G4889" i="34"/>
  <c r="G4890" i="34"/>
  <c r="G4891" i="34"/>
  <c r="G4892" i="34"/>
  <c r="G4893" i="34"/>
  <c r="G4894" i="34"/>
  <c r="G4895" i="34"/>
  <c r="G4896" i="34"/>
  <c r="G4897" i="34"/>
  <c r="G4898" i="34"/>
  <c r="G4899" i="34"/>
  <c r="G4900" i="34"/>
  <c r="G4901" i="34"/>
  <c r="G4902" i="34"/>
  <c r="G4903" i="34"/>
  <c r="G4904" i="34"/>
  <c r="G4905" i="34"/>
  <c r="G4906" i="34"/>
  <c r="G4907" i="34"/>
  <c r="G4908" i="34"/>
  <c r="G4909" i="34"/>
  <c r="G4910" i="34"/>
  <c r="G4911" i="34"/>
  <c r="G4912" i="34"/>
  <c r="G4913" i="34"/>
  <c r="G4914" i="34"/>
  <c r="G4915" i="34"/>
  <c r="G4916" i="34"/>
  <c r="G4917" i="34"/>
  <c r="G4918" i="34"/>
  <c r="G4919" i="34"/>
  <c r="G4920" i="34"/>
  <c r="G4921" i="34"/>
  <c r="G4922" i="34"/>
  <c r="G4923" i="34"/>
  <c r="G4924" i="34"/>
  <c r="G4925" i="34"/>
  <c r="G4926" i="34"/>
  <c r="G4927" i="34"/>
  <c r="G4928" i="34"/>
  <c r="G4929" i="34"/>
  <c r="G4930" i="34"/>
  <c r="G4931" i="34"/>
  <c r="G4932" i="34"/>
  <c r="G4933" i="34"/>
  <c r="G4934" i="34"/>
  <c r="G4935" i="34"/>
  <c r="G4936" i="34"/>
  <c r="G4937" i="34"/>
  <c r="G4938" i="34"/>
  <c r="G4939" i="34"/>
  <c r="G4940" i="34"/>
  <c r="G4941" i="34"/>
  <c r="G4942" i="34"/>
  <c r="G4943" i="34"/>
  <c r="G4944" i="34"/>
  <c r="G4945" i="34"/>
  <c r="G4946" i="34"/>
  <c r="G4947" i="34"/>
  <c r="G4948" i="34"/>
  <c r="G4949" i="34"/>
  <c r="G4950" i="34"/>
  <c r="G4951" i="34"/>
  <c r="G4952" i="34"/>
  <c r="G4953" i="34"/>
  <c r="G4954" i="34"/>
  <c r="G4955" i="34"/>
  <c r="G4956" i="34"/>
  <c r="G4957" i="34"/>
  <c r="G4958" i="34"/>
  <c r="G4959" i="34"/>
  <c r="G4960" i="34"/>
  <c r="G4961" i="34"/>
  <c r="G4962" i="34"/>
  <c r="G4963" i="34"/>
  <c r="G4964" i="34"/>
  <c r="G4965" i="34"/>
  <c r="G4966" i="34"/>
  <c r="G4967" i="34"/>
  <c r="G4968" i="34"/>
  <c r="G4969" i="34"/>
  <c r="G4970" i="34"/>
  <c r="G4971" i="34"/>
  <c r="G4972" i="34"/>
  <c r="G4973" i="34"/>
  <c r="G4974" i="34"/>
  <c r="G4975" i="34"/>
  <c r="G4976" i="34"/>
  <c r="G4977" i="34"/>
  <c r="G4978" i="34"/>
  <c r="G4979" i="34"/>
  <c r="G4980" i="34"/>
  <c r="G4981" i="34"/>
  <c r="G4982" i="34"/>
  <c r="G4983" i="34"/>
  <c r="G4984" i="34"/>
  <c r="G4985" i="34"/>
  <c r="G4986" i="34"/>
  <c r="G4987" i="34"/>
  <c r="G4988" i="34"/>
  <c r="G4989" i="34"/>
  <c r="G4990" i="34"/>
  <c r="G4991" i="34"/>
  <c r="G4992" i="34"/>
  <c r="G4993" i="34"/>
  <c r="G4994" i="34"/>
  <c r="G4995" i="34"/>
  <c r="G4996" i="34"/>
  <c r="G4997" i="34"/>
  <c r="G4998" i="34"/>
  <c r="G4999" i="34"/>
  <c r="G5000" i="34"/>
  <c r="G5001" i="34"/>
  <c r="G5002" i="34"/>
  <c r="G5003" i="34"/>
  <c r="G5004" i="34"/>
  <c r="G5005" i="34"/>
  <c r="G5006" i="34"/>
  <c r="G5007" i="34"/>
  <c r="G5008" i="34"/>
  <c r="G5009" i="34"/>
  <c r="G5010" i="34"/>
  <c r="G5011" i="34"/>
  <c r="G5012" i="34"/>
  <c r="G5013" i="34"/>
  <c r="G5014" i="34"/>
  <c r="G5015" i="34"/>
  <c r="G5016" i="34"/>
  <c r="G5017" i="34"/>
  <c r="G5018" i="34"/>
  <c r="G5019" i="34"/>
  <c r="G5020" i="34"/>
  <c r="G5021" i="34"/>
  <c r="G5022" i="34"/>
  <c r="G5023" i="34"/>
  <c r="G5024" i="34"/>
  <c r="G5025" i="34"/>
  <c r="G5026" i="34"/>
  <c r="G5027" i="34"/>
  <c r="G5028" i="34"/>
  <c r="G5029" i="34"/>
  <c r="G5030" i="34"/>
  <c r="G5031" i="34"/>
  <c r="G5032" i="34"/>
  <c r="G5033" i="34"/>
  <c r="G5034" i="34"/>
  <c r="G5035" i="34"/>
  <c r="G5036" i="34"/>
  <c r="G5037" i="34"/>
  <c r="G5038" i="34"/>
  <c r="G5039" i="34"/>
  <c r="G5040" i="34"/>
  <c r="G5041" i="34"/>
  <c r="G5042" i="34"/>
  <c r="G5043" i="34"/>
  <c r="G5044" i="34"/>
  <c r="G5045" i="34"/>
  <c r="G5046" i="34"/>
  <c r="G5047" i="34"/>
  <c r="G5048" i="34"/>
  <c r="G5049" i="34"/>
  <c r="G5050" i="34"/>
  <c r="G5051" i="34"/>
  <c r="G5052" i="34"/>
  <c r="G5053" i="34"/>
  <c r="G5054" i="34"/>
  <c r="G5055" i="34"/>
  <c r="G5056" i="34"/>
  <c r="G5057" i="34"/>
  <c r="G5058" i="34"/>
  <c r="G5059" i="34"/>
  <c r="G5060" i="34"/>
  <c r="G5061" i="34"/>
  <c r="G5062" i="34"/>
  <c r="G5063" i="34"/>
  <c r="G5064" i="34"/>
  <c r="G5065" i="34"/>
  <c r="G5066" i="34"/>
  <c r="G5067" i="34"/>
  <c r="G5068" i="34"/>
  <c r="G5069" i="34"/>
  <c r="G5070" i="34"/>
  <c r="G5071" i="34"/>
  <c r="G5072" i="34"/>
  <c r="G5073" i="34"/>
  <c r="G5074" i="34"/>
  <c r="G5075" i="34"/>
  <c r="G5076" i="34"/>
  <c r="G5077" i="34"/>
  <c r="G5078" i="34"/>
  <c r="G5079" i="34"/>
  <c r="G5080" i="34"/>
  <c r="G5081" i="34"/>
  <c r="G5082" i="34"/>
  <c r="G5083" i="34"/>
  <c r="G5084" i="34"/>
  <c r="G5085" i="34"/>
  <c r="G5086" i="34"/>
  <c r="G5087" i="34"/>
  <c r="G5088" i="34"/>
  <c r="G5089" i="34"/>
  <c r="G5090" i="34"/>
  <c r="G5091" i="34"/>
  <c r="G5092" i="34"/>
  <c r="G5093" i="34"/>
  <c r="G5094" i="34"/>
  <c r="G5095" i="34"/>
  <c r="G5096" i="34"/>
  <c r="G5097" i="34"/>
  <c r="G5098" i="34"/>
  <c r="G5099" i="34"/>
  <c r="G5100" i="34"/>
  <c r="G5101" i="34"/>
  <c r="G5102" i="34"/>
  <c r="G5103" i="34"/>
  <c r="G5104" i="34"/>
  <c r="G5105" i="34"/>
  <c r="G5106" i="34"/>
  <c r="G5107" i="34"/>
  <c r="G5108" i="34"/>
  <c r="G5109" i="34"/>
  <c r="G5110" i="34"/>
  <c r="G5111" i="34"/>
  <c r="G5112" i="34"/>
  <c r="G5113" i="34"/>
  <c r="G5114" i="34"/>
  <c r="G5115" i="34"/>
  <c r="G5116" i="34"/>
  <c r="G5117" i="34"/>
  <c r="G5118" i="34"/>
  <c r="G5119" i="34"/>
  <c r="G5120" i="34"/>
  <c r="G5121" i="34"/>
  <c r="G5122" i="34"/>
  <c r="G5123" i="34"/>
  <c r="G5124" i="34"/>
  <c r="G5125" i="34"/>
  <c r="G5126" i="34"/>
  <c r="G5127" i="34"/>
  <c r="G5128" i="34"/>
  <c r="G5129" i="34"/>
  <c r="G5130" i="34"/>
  <c r="G5131" i="34"/>
  <c r="G5132" i="34"/>
  <c r="G5133" i="34"/>
  <c r="G5134" i="34"/>
  <c r="G5135" i="34"/>
  <c r="G5136" i="34"/>
  <c r="G5137" i="34"/>
  <c r="G5138" i="34"/>
  <c r="G5139" i="34"/>
  <c r="G5140" i="34"/>
  <c r="G5141" i="34"/>
  <c r="G5142" i="34"/>
  <c r="G5143" i="34"/>
  <c r="G5144" i="34"/>
  <c r="G5145" i="34"/>
  <c r="G5146" i="34"/>
  <c r="G5147" i="34"/>
  <c r="G5148" i="34"/>
  <c r="G5149" i="34"/>
  <c r="G5150" i="34"/>
  <c r="G5151" i="34"/>
  <c r="G5152" i="34"/>
  <c r="G5153" i="34"/>
  <c r="G5154" i="34"/>
  <c r="G5155" i="34"/>
  <c r="G5156" i="34"/>
  <c r="G5157" i="34"/>
  <c r="G5158" i="34"/>
  <c r="G5159" i="34"/>
  <c r="G5160" i="34"/>
  <c r="G5161" i="34"/>
  <c r="G5162" i="34"/>
  <c r="G5163" i="34"/>
  <c r="G5164" i="34"/>
  <c r="G5165" i="34"/>
  <c r="G5166" i="34"/>
  <c r="G5167" i="34"/>
  <c r="G5168" i="34"/>
  <c r="G5169" i="34"/>
  <c r="G5170" i="34"/>
  <c r="G5171" i="34"/>
  <c r="G5172" i="34"/>
  <c r="G5173" i="34"/>
  <c r="G5174" i="34"/>
  <c r="G5175" i="34"/>
  <c r="G5176" i="34"/>
  <c r="G5177" i="34"/>
  <c r="G5178" i="34"/>
  <c r="G5179" i="34"/>
  <c r="G5180" i="34"/>
  <c r="G5181" i="34"/>
  <c r="G5182" i="34"/>
  <c r="G5183" i="34"/>
  <c r="G5184" i="34"/>
  <c r="G5185" i="34"/>
  <c r="G5186" i="34"/>
  <c r="G5187" i="34"/>
  <c r="G5188" i="34"/>
  <c r="G5189" i="34"/>
  <c r="G5190" i="34"/>
  <c r="G5191" i="34"/>
  <c r="G5192" i="34"/>
  <c r="G5193" i="34"/>
  <c r="G5194" i="34"/>
  <c r="G5195" i="34"/>
  <c r="G5196" i="34"/>
  <c r="G5197" i="34"/>
  <c r="G5198" i="34"/>
  <c r="G5199" i="34"/>
  <c r="G5200" i="34"/>
  <c r="G5201" i="34"/>
  <c r="G5202" i="34"/>
  <c r="G5203" i="34"/>
  <c r="G5204" i="34"/>
  <c r="G5205" i="34"/>
  <c r="G5206" i="34"/>
  <c r="G5207" i="34"/>
  <c r="G5208" i="34"/>
  <c r="G5209" i="34"/>
  <c r="G5210" i="34"/>
  <c r="G5211" i="34"/>
  <c r="G5212" i="34"/>
  <c r="G5213" i="34"/>
  <c r="G5214" i="34"/>
  <c r="G5215" i="34"/>
  <c r="G5216" i="34"/>
  <c r="G5217" i="34"/>
  <c r="G5218" i="34"/>
  <c r="G5219" i="34"/>
  <c r="G5220" i="34"/>
  <c r="G5221" i="34"/>
  <c r="G5222" i="34"/>
  <c r="G5223" i="34"/>
  <c r="G5224" i="34"/>
  <c r="G5225" i="34"/>
  <c r="G5226" i="34"/>
  <c r="G5227" i="34"/>
  <c r="G5228" i="34"/>
  <c r="G5229" i="34"/>
  <c r="G5230" i="34"/>
  <c r="G5231" i="34"/>
  <c r="G5232" i="34"/>
  <c r="G5233" i="34"/>
  <c r="G5234" i="34"/>
  <c r="G5235" i="34"/>
  <c r="G5236" i="34"/>
  <c r="G5237" i="34"/>
  <c r="G5238" i="34"/>
  <c r="G5239" i="34"/>
  <c r="G5240" i="34"/>
  <c r="G5241" i="34"/>
  <c r="G5242" i="34"/>
  <c r="G5243" i="34"/>
  <c r="G5244" i="34"/>
  <c r="G5245" i="34"/>
  <c r="G5246" i="34"/>
  <c r="G5247" i="34"/>
  <c r="G5248" i="34"/>
  <c r="G5249" i="34"/>
  <c r="G5250" i="34"/>
  <c r="G5251" i="34"/>
  <c r="G5252" i="34"/>
  <c r="G5253" i="34"/>
  <c r="G5254" i="34"/>
  <c r="G5255" i="34"/>
  <c r="G5256" i="34"/>
  <c r="G5257" i="34"/>
  <c r="G5258" i="34"/>
  <c r="G5259" i="34"/>
  <c r="G5260" i="34"/>
  <c r="G5261" i="34"/>
  <c r="G5262" i="34"/>
  <c r="G5263" i="34"/>
  <c r="G5264" i="34"/>
  <c r="G5265" i="34"/>
  <c r="G5266" i="34"/>
  <c r="G5267" i="34"/>
  <c r="G5268" i="34"/>
  <c r="G5269" i="34"/>
  <c r="G5270" i="34"/>
  <c r="G5271" i="34"/>
  <c r="G5272" i="34"/>
  <c r="G5273" i="34"/>
  <c r="G5274" i="34"/>
  <c r="G5275" i="34"/>
  <c r="G5276" i="34"/>
  <c r="G5277" i="34"/>
  <c r="G5278" i="34"/>
  <c r="G5279" i="34"/>
  <c r="G5280" i="34"/>
  <c r="G5281" i="34"/>
  <c r="G5282" i="34"/>
  <c r="G5283" i="34"/>
  <c r="G5284" i="34"/>
  <c r="G5285" i="34"/>
  <c r="G5286" i="34"/>
  <c r="G5287" i="34"/>
  <c r="G5288" i="34"/>
  <c r="G5289" i="34"/>
  <c r="G5290" i="34"/>
  <c r="G5291" i="34"/>
  <c r="G5292" i="34"/>
  <c r="G5293" i="34"/>
  <c r="G5294" i="34"/>
  <c r="G5295" i="34"/>
  <c r="G5296" i="34"/>
  <c r="G5297" i="34"/>
  <c r="G5298" i="34"/>
  <c r="G5299" i="34"/>
  <c r="G5300" i="34"/>
  <c r="G5301" i="34"/>
  <c r="G5302" i="34"/>
  <c r="G5303" i="34"/>
  <c r="G5304" i="34"/>
  <c r="G5305" i="34"/>
  <c r="G5306" i="34"/>
  <c r="G5307" i="34"/>
  <c r="G5308" i="34"/>
  <c r="G5309" i="34"/>
  <c r="G5310" i="34"/>
  <c r="G5311" i="34"/>
  <c r="G5312" i="34"/>
  <c r="G5313" i="34"/>
  <c r="G5314" i="34"/>
  <c r="G5315" i="34"/>
  <c r="G5316" i="34"/>
  <c r="G5317" i="34"/>
  <c r="G5318" i="34"/>
  <c r="G5319" i="34"/>
  <c r="G5320" i="34"/>
  <c r="G5321" i="34"/>
  <c r="G5322" i="34"/>
  <c r="G5323" i="34"/>
  <c r="G5324" i="34"/>
  <c r="G5325" i="34"/>
  <c r="G5326" i="34"/>
  <c r="G5327" i="34"/>
  <c r="G5328" i="34"/>
  <c r="G5329" i="34"/>
  <c r="G5330" i="34"/>
  <c r="G5331" i="34"/>
  <c r="G5332" i="34"/>
  <c r="G5333" i="34"/>
  <c r="G5334" i="34"/>
  <c r="G5335" i="34"/>
  <c r="G5336" i="34"/>
  <c r="G5337" i="34"/>
  <c r="G5338" i="34"/>
  <c r="G5339" i="34"/>
  <c r="G5340" i="34"/>
  <c r="G5341" i="34"/>
  <c r="G5342" i="34"/>
  <c r="G5343" i="34"/>
  <c r="G5344" i="34"/>
  <c r="G5345" i="34"/>
  <c r="G5346" i="34"/>
  <c r="G5347" i="34"/>
  <c r="G5348" i="34"/>
  <c r="G5349" i="34"/>
  <c r="G5350" i="34"/>
  <c r="G5351" i="34"/>
  <c r="G5352" i="34"/>
  <c r="G5353" i="34"/>
  <c r="G5354" i="34"/>
  <c r="G5355" i="34"/>
  <c r="G5356" i="34"/>
  <c r="G5357" i="34"/>
  <c r="G5358" i="34"/>
  <c r="G5359" i="34"/>
  <c r="G5360" i="34"/>
  <c r="G5361" i="34"/>
  <c r="G5362" i="34"/>
  <c r="G5363" i="34"/>
  <c r="G5364" i="34"/>
  <c r="G5365" i="34"/>
  <c r="G5366" i="34"/>
  <c r="G5367" i="34"/>
  <c r="G5368" i="34"/>
  <c r="G5369" i="34"/>
  <c r="G5370" i="34"/>
  <c r="G5371" i="34"/>
  <c r="G5372" i="34"/>
  <c r="G5373" i="34"/>
  <c r="G5374" i="34"/>
  <c r="G5375" i="34"/>
  <c r="G5376" i="34"/>
  <c r="G5377" i="34"/>
  <c r="G5378" i="34"/>
  <c r="G5379" i="34"/>
  <c r="G5380" i="34"/>
  <c r="G5381" i="34"/>
  <c r="G5382" i="34"/>
  <c r="G5383" i="34"/>
  <c r="G5384" i="34"/>
  <c r="G5385" i="34"/>
  <c r="G5386" i="34"/>
  <c r="G5387" i="34"/>
  <c r="G5388" i="34"/>
  <c r="G5389" i="34"/>
  <c r="G5390" i="34"/>
  <c r="G5391" i="34"/>
  <c r="G5392" i="34"/>
  <c r="G5393" i="34"/>
  <c r="G5394" i="34"/>
  <c r="G5395" i="34"/>
  <c r="G5396" i="34"/>
  <c r="G5397" i="34"/>
  <c r="G5398" i="34"/>
  <c r="G5399" i="34"/>
  <c r="G5400" i="34"/>
  <c r="G5401" i="34"/>
  <c r="G5402" i="34"/>
  <c r="G5403" i="34"/>
  <c r="G5404" i="34"/>
  <c r="G5405" i="34"/>
  <c r="G5406" i="34"/>
  <c r="G5407" i="34"/>
  <c r="G5408" i="34"/>
  <c r="G5409" i="34"/>
  <c r="G5410" i="34"/>
  <c r="G5411" i="34"/>
  <c r="G5412" i="34"/>
  <c r="G5413" i="34"/>
  <c r="G5414" i="34"/>
  <c r="G5415" i="34"/>
  <c r="G5416" i="34"/>
  <c r="G5417" i="34"/>
  <c r="G5418" i="34"/>
  <c r="G5419" i="34"/>
  <c r="G5420" i="34"/>
  <c r="G5421" i="34"/>
  <c r="G5422" i="34"/>
  <c r="G5423" i="34"/>
  <c r="G5424" i="34"/>
  <c r="G5425" i="34"/>
  <c r="G5426" i="34"/>
  <c r="G5427" i="34"/>
  <c r="G5428" i="34"/>
  <c r="G5429" i="34"/>
  <c r="G5430" i="34"/>
  <c r="G5431" i="34"/>
  <c r="G5432" i="34"/>
  <c r="G5433" i="34"/>
  <c r="G5434" i="34"/>
  <c r="G5435" i="34"/>
  <c r="G5436" i="34"/>
  <c r="G5437" i="34"/>
  <c r="G5438" i="34"/>
  <c r="G5439" i="34"/>
  <c r="G5440" i="34"/>
  <c r="G5441" i="34"/>
  <c r="G5442" i="34"/>
  <c r="G5443" i="34"/>
  <c r="G5444" i="34"/>
  <c r="G5445" i="34"/>
  <c r="G5446" i="34"/>
  <c r="G5447" i="34"/>
  <c r="G5448" i="34"/>
  <c r="G5449" i="34"/>
  <c r="G5450" i="34"/>
  <c r="G5451" i="34"/>
  <c r="G5452" i="34"/>
  <c r="G5453" i="34"/>
  <c r="G5454" i="34"/>
  <c r="G5455" i="34"/>
  <c r="G5456" i="34"/>
  <c r="G5457" i="34"/>
  <c r="G5458" i="34"/>
  <c r="G5459" i="34"/>
  <c r="G5460" i="34"/>
  <c r="G5461" i="34"/>
  <c r="G5462" i="34"/>
  <c r="G5463" i="34"/>
  <c r="G5464" i="34"/>
  <c r="G5465" i="34"/>
  <c r="G5466" i="34"/>
  <c r="G5467" i="34"/>
  <c r="G5468" i="34"/>
  <c r="G5469" i="34"/>
  <c r="G5470" i="34"/>
  <c r="G5471" i="34"/>
  <c r="G5472" i="34"/>
  <c r="G5473" i="34"/>
  <c r="G5474" i="34"/>
  <c r="G5475" i="34"/>
  <c r="G5476" i="34"/>
  <c r="G5477" i="34"/>
  <c r="G5478" i="34"/>
  <c r="G5479" i="34"/>
  <c r="G5480" i="34"/>
  <c r="G5481" i="34"/>
  <c r="G5482" i="34"/>
  <c r="G5483" i="34"/>
  <c r="G5484" i="34"/>
  <c r="G5485" i="34"/>
  <c r="G5486" i="34"/>
  <c r="G5487" i="34"/>
  <c r="G5488" i="34"/>
  <c r="G5489" i="34"/>
  <c r="G5490" i="34"/>
  <c r="G5491" i="34"/>
  <c r="G5492" i="34"/>
  <c r="G5493" i="34"/>
  <c r="G5494" i="34"/>
  <c r="G5495" i="34"/>
  <c r="G5496" i="34"/>
  <c r="G5497" i="34"/>
  <c r="G5498" i="34"/>
  <c r="G5499" i="34"/>
  <c r="G5500" i="34"/>
  <c r="G5501" i="34"/>
  <c r="G5502" i="34"/>
  <c r="G5503" i="34"/>
  <c r="G5504" i="34"/>
  <c r="G5505" i="34"/>
  <c r="G5506" i="34"/>
  <c r="G5507" i="34"/>
  <c r="G5508" i="34"/>
  <c r="G5509" i="34"/>
  <c r="G5510" i="34"/>
  <c r="G5511" i="34"/>
  <c r="G5512" i="34"/>
  <c r="G5513" i="34"/>
  <c r="G5514" i="34"/>
  <c r="G5515" i="34"/>
  <c r="G5516" i="34"/>
  <c r="G5517" i="34"/>
  <c r="G5518" i="34"/>
  <c r="G5519" i="34"/>
  <c r="G5520" i="34"/>
  <c r="G5521" i="34"/>
  <c r="G5522" i="34"/>
  <c r="G5523" i="34"/>
  <c r="G5524" i="34"/>
  <c r="G5525" i="34"/>
  <c r="G5526" i="34"/>
  <c r="G5527" i="34"/>
  <c r="G5528" i="34"/>
  <c r="G5529" i="34"/>
  <c r="G5530" i="34"/>
  <c r="G5531" i="34"/>
  <c r="G5532" i="34"/>
  <c r="G5533" i="34"/>
  <c r="G5534" i="34"/>
  <c r="G5535" i="34"/>
  <c r="G5536" i="34"/>
  <c r="G5537" i="34"/>
  <c r="G5538" i="34"/>
  <c r="G5539" i="34"/>
  <c r="G5540" i="34"/>
  <c r="G5541" i="34"/>
  <c r="G5542" i="34"/>
  <c r="G5543" i="34"/>
  <c r="G5544" i="34"/>
  <c r="G5545" i="34"/>
  <c r="G5546" i="34"/>
  <c r="G5547" i="34"/>
  <c r="G5548" i="34"/>
  <c r="G5549" i="34"/>
  <c r="G5550" i="34"/>
  <c r="G5551" i="34"/>
  <c r="G5552" i="34"/>
  <c r="G5553" i="34"/>
  <c r="G5554" i="34"/>
  <c r="G5555" i="34"/>
  <c r="G5556" i="34"/>
  <c r="G5557" i="34"/>
  <c r="G5558" i="34"/>
  <c r="G5559" i="34"/>
  <c r="G5560" i="34"/>
  <c r="G5561" i="34"/>
  <c r="G5562" i="34"/>
  <c r="G5563" i="34"/>
  <c r="G5564" i="34"/>
  <c r="G5565" i="34"/>
  <c r="G5566" i="34"/>
  <c r="G5567" i="34"/>
  <c r="G5568" i="34"/>
  <c r="G5569" i="34"/>
  <c r="G5570" i="34"/>
  <c r="G5571" i="34"/>
  <c r="G5572" i="34"/>
  <c r="G5573" i="34"/>
  <c r="G5574" i="34"/>
  <c r="G5575" i="34"/>
  <c r="G5576" i="34"/>
  <c r="G5577" i="34"/>
  <c r="G5578" i="34"/>
  <c r="G5579" i="34"/>
  <c r="G5580" i="34"/>
  <c r="G5581" i="34"/>
  <c r="G5582" i="34"/>
  <c r="G5583" i="34"/>
  <c r="G5584" i="34"/>
  <c r="G5585" i="34"/>
  <c r="G5586" i="34"/>
  <c r="G5587" i="34"/>
  <c r="G5588" i="34"/>
  <c r="G5589" i="34"/>
  <c r="G5590" i="34"/>
  <c r="G5591" i="34"/>
  <c r="G5592" i="34"/>
  <c r="G5593" i="34"/>
  <c r="G5594" i="34"/>
  <c r="G5595" i="34"/>
  <c r="G5596" i="34"/>
  <c r="G5597" i="34"/>
  <c r="G5598" i="34"/>
  <c r="G5599" i="34"/>
  <c r="G5600" i="34"/>
  <c r="G5601" i="34"/>
  <c r="G5602" i="34"/>
  <c r="G5603" i="34"/>
  <c r="G5604" i="34"/>
  <c r="G5605" i="34"/>
  <c r="G5606" i="34"/>
  <c r="G5607" i="34"/>
  <c r="G5608" i="34"/>
  <c r="G5609" i="34"/>
  <c r="G5610" i="34"/>
  <c r="G5611" i="34"/>
  <c r="G5612" i="34"/>
  <c r="G5613" i="34"/>
  <c r="G5614" i="34"/>
  <c r="G5615" i="34"/>
  <c r="G5616" i="34"/>
  <c r="G5617" i="34"/>
  <c r="G5618" i="34"/>
  <c r="G5619" i="34"/>
  <c r="G5620" i="34"/>
  <c r="G5621" i="34"/>
  <c r="G5622" i="34"/>
  <c r="G5623" i="34"/>
  <c r="G5624" i="34"/>
  <c r="G5625" i="34"/>
  <c r="G5626" i="34"/>
  <c r="G5627" i="34"/>
  <c r="G5628" i="34"/>
  <c r="G5629" i="34"/>
  <c r="G5630" i="34"/>
  <c r="G5631" i="34"/>
  <c r="G5632" i="34"/>
  <c r="G5633" i="34"/>
  <c r="G5634" i="34"/>
  <c r="G5635" i="34"/>
  <c r="G5636" i="34"/>
  <c r="G5637" i="34"/>
  <c r="G5638" i="34"/>
  <c r="G5639" i="34"/>
  <c r="G5640" i="34"/>
  <c r="G5641" i="34"/>
  <c r="G5642" i="34"/>
  <c r="G5643" i="34"/>
  <c r="G5644" i="34"/>
  <c r="G5645" i="34"/>
  <c r="G5646" i="34"/>
  <c r="G5647" i="34"/>
  <c r="G5648" i="34"/>
  <c r="G5649" i="34"/>
  <c r="G5650" i="34"/>
  <c r="G5651" i="34"/>
  <c r="G5652" i="34"/>
  <c r="G5653" i="34"/>
  <c r="G5654" i="34"/>
  <c r="G5655" i="34"/>
  <c r="G5656" i="34"/>
  <c r="G5657" i="34"/>
  <c r="G5658" i="34"/>
  <c r="G5659" i="34"/>
  <c r="G5660" i="34"/>
  <c r="G5661" i="34"/>
  <c r="G5662" i="34"/>
  <c r="G5663" i="34"/>
  <c r="G5664" i="34"/>
  <c r="G5665" i="34"/>
  <c r="G5666" i="34"/>
  <c r="G5667" i="34"/>
  <c r="G5668" i="34"/>
  <c r="G5669" i="34"/>
  <c r="G5670" i="34"/>
  <c r="G5671" i="34"/>
  <c r="G5672" i="34"/>
  <c r="G5673" i="34"/>
  <c r="G5674" i="34"/>
  <c r="G5675" i="34"/>
  <c r="G5676" i="34"/>
  <c r="G5677" i="34"/>
  <c r="G5678" i="34"/>
  <c r="G5679" i="34"/>
  <c r="G5680" i="34"/>
  <c r="G5681" i="34"/>
  <c r="G5682" i="34"/>
  <c r="G5683" i="34"/>
  <c r="G5684" i="34"/>
  <c r="G5685" i="34"/>
  <c r="G5686" i="34"/>
  <c r="G5687" i="34"/>
  <c r="G5688" i="34"/>
  <c r="G5689" i="34"/>
  <c r="G5690" i="34"/>
  <c r="G5691" i="34"/>
  <c r="G5692" i="34"/>
  <c r="G5693" i="34"/>
  <c r="G5694" i="34"/>
  <c r="G5695" i="34"/>
  <c r="G5696" i="34"/>
  <c r="G5697" i="34"/>
  <c r="G5698" i="34"/>
  <c r="G5699" i="34"/>
  <c r="G5700" i="34"/>
  <c r="G5701" i="34"/>
  <c r="G5702" i="34"/>
  <c r="G5703" i="34"/>
  <c r="G5704" i="34"/>
  <c r="G5705" i="34"/>
  <c r="G5706" i="34"/>
  <c r="G5707" i="34"/>
  <c r="G5708" i="34"/>
  <c r="G5709" i="34"/>
  <c r="G5710" i="34"/>
  <c r="G5711" i="34"/>
  <c r="G5712" i="34"/>
  <c r="G5713" i="34"/>
  <c r="G5714" i="34"/>
  <c r="G5715" i="34"/>
  <c r="G5716" i="34"/>
  <c r="G5717" i="34"/>
  <c r="G5718" i="34"/>
  <c r="G5719" i="34"/>
  <c r="G5720" i="34"/>
  <c r="G5721" i="34"/>
  <c r="G5722" i="34"/>
  <c r="G5723" i="34"/>
  <c r="G5724" i="34"/>
  <c r="G5725" i="34"/>
  <c r="G5726" i="34"/>
  <c r="G5727" i="34"/>
  <c r="G5728" i="34"/>
  <c r="G5729" i="34"/>
  <c r="G5730" i="34"/>
  <c r="G5731" i="34"/>
  <c r="G5732" i="34"/>
  <c r="G5733" i="34"/>
  <c r="G5734" i="34"/>
  <c r="G5735" i="34"/>
  <c r="G5736" i="34"/>
  <c r="G5737" i="34"/>
  <c r="G5738" i="34"/>
  <c r="G5739" i="34"/>
  <c r="G5740" i="34"/>
  <c r="G5741" i="34"/>
  <c r="G5742" i="34"/>
  <c r="G5743" i="34"/>
  <c r="G5744" i="34"/>
  <c r="G5745" i="34"/>
  <c r="G5746" i="34"/>
  <c r="G5747" i="34"/>
  <c r="G5748" i="34"/>
  <c r="G5749" i="34"/>
  <c r="G5750" i="34"/>
  <c r="G5751" i="34"/>
  <c r="G5752" i="34"/>
  <c r="G5753" i="34"/>
  <c r="G5754" i="34"/>
  <c r="G5755" i="34"/>
  <c r="G5756" i="34"/>
  <c r="G5757" i="34"/>
  <c r="G5758" i="34"/>
  <c r="G5759" i="34"/>
  <c r="G5760" i="34"/>
  <c r="G5761" i="34"/>
  <c r="G5762" i="34"/>
  <c r="G5763" i="34"/>
  <c r="G5764" i="34"/>
  <c r="G5765" i="34"/>
  <c r="G5766" i="34"/>
  <c r="G5767" i="34"/>
  <c r="G5768" i="34"/>
  <c r="G5769" i="34"/>
  <c r="G5770" i="34"/>
  <c r="G5771" i="34"/>
  <c r="G5772" i="34"/>
  <c r="G5773" i="34"/>
  <c r="G5774" i="34"/>
  <c r="G5775" i="34"/>
  <c r="G5776" i="34"/>
  <c r="G5777" i="34"/>
  <c r="G5778" i="34"/>
  <c r="G5779" i="34"/>
  <c r="G5780" i="34"/>
  <c r="G5781" i="34"/>
  <c r="G5782" i="34"/>
  <c r="G5783" i="34"/>
  <c r="G5784" i="34"/>
  <c r="G5785" i="34"/>
  <c r="G5786" i="34"/>
  <c r="G5787" i="34"/>
  <c r="G5788" i="34"/>
  <c r="G5789" i="34"/>
  <c r="G5790" i="34"/>
  <c r="G5791" i="34"/>
  <c r="G5792" i="34"/>
  <c r="G5793" i="34"/>
  <c r="G5794" i="34"/>
  <c r="G5795" i="34"/>
  <c r="G5796" i="34"/>
  <c r="G5797" i="34"/>
  <c r="G5798" i="34"/>
  <c r="G5799" i="34"/>
  <c r="G5800" i="34"/>
  <c r="G5801" i="34"/>
  <c r="G5802" i="34"/>
  <c r="G5803" i="34"/>
  <c r="G5804" i="34"/>
  <c r="G5805" i="34"/>
  <c r="G5806" i="34"/>
  <c r="G5807" i="34"/>
  <c r="G5808" i="34"/>
  <c r="G5809" i="34"/>
  <c r="G5810" i="34"/>
  <c r="G5811" i="34"/>
  <c r="G5812" i="34"/>
  <c r="G5813" i="34"/>
  <c r="G5814" i="34"/>
  <c r="G5815" i="34"/>
  <c r="G5816" i="34"/>
  <c r="G5817" i="34"/>
  <c r="G5818" i="34"/>
  <c r="G5819" i="34"/>
  <c r="G5820" i="34"/>
  <c r="G5821" i="34"/>
  <c r="G5822" i="34"/>
  <c r="G5823" i="34"/>
  <c r="G5824" i="34"/>
  <c r="G5825" i="34"/>
  <c r="G5826" i="34"/>
  <c r="G5827" i="34"/>
  <c r="G5828" i="34"/>
  <c r="G5829" i="34"/>
  <c r="G5830" i="34"/>
  <c r="G5831" i="34"/>
  <c r="G5832" i="34"/>
  <c r="G5833" i="34"/>
  <c r="G5834" i="34"/>
  <c r="G5835" i="34"/>
  <c r="G5836" i="34"/>
  <c r="G5837" i="34"/>
  <c r="G5838" i="34"/>
  <c r="G5839" i="34"/>
  <c r="G5840" i="34"/>
  <c r="G5841" i="34"/>
  <c r="G5842" i="34"/>
  <c r="G5843" i="34"/>
  <c r="G5844" i="34"/>
  <c r="G5845" i="34"/>
  <c r="G5846" i="34"/>
  <c r="G5847" i="34"/>
  <c r="G5848" i="34"/>
  <c r="G5849" i="34"/>
  <c r="G5850" i="34"/>
  <c r="G5851" i="34"/>
  <c r="G5852" i="34"/>
  <c r="G5853" i="34"/>
  <c r="G5854" i="34"/>
  <c r="G5855" i="34"/>
  <c r="G5856" i="34"/>
  <c r="G5857" i="34"/>
  <c r="G5858" i="34"/>
  <c r="G5859" i="34"/>
  <c r="G5860" i="34"/>
  <c r="G5861" i="34"/>
  <c r="G5862" i="34"/>
  <c r="G5863" i="34"/>
  <c r="G5864" i="34"/>
  <c r="G5865" i="34"/>
  <c r="G5866" i="34"/>
  <c r="G5867" i="34"/>
  <c r="G5868" i="34"/>
  <c r="G5869" i="34"/>
  <c r="G5870" i="34"/>
  <c r="G5871" i="34"/>
  <c r="G5872" i="34"/>
  <c r="G5873" i="34"/>
  <c r="G5874" i="34"/>
  <c r="G5875" i="34"/>
  <c r="G5876" i="34"/>
  <c r="G5877" i="34"/>
  <c r="G5878" i="34"/>
  <c r="G5879" i="34"/>
  <c r="G5880" i="34"/>
  <c r="G5881" i="34"/>
  <c r="G5882" i="34"/>
  <c r="G5883" i="34"/>
  <c r="G5884" i="34"/>
  <c r="G5885" i="34"/>
  <c r="G5886" i="34"/>
  <c r="G5887" i="34"/>
  <c r="G5888" i="34"/>
  <c r="G5889" i="34"/>
  <c r="G5890" i="34"/>
  <c r="G5891" i="34"/>
  <c r="G5892" i="34"/>
  <c r="G5893" i="34"/>
  <c r="G5894" i="34"/>
  <c r="G5895" i="34"/>
  <c r="G5896" i="34"/>
  <c r="G5897" i="34"/>
  <c r="G5898" i="34"/>
  <c r="G5899" i="34"/>
  <c r="G5900" i="34"/>
  <c r="G5901" i="34"/>
  <c r="G5902" i="34"/>
  <c r="G5903" i="34"/>
  <c r="G5904" i="34"/>
  <c r="G5905" i="34"/>
  <c r="G5906" i="34"/>
  <c r="G5907" i="34"/>
  <c r="G5908" i="34"/>
  <c r="G5909" i="34"/>
  <c r="G5910" i="34"/>
  <c r="G5911" i="34"/>
  <c r="G5912" i="34"/>
  <c r="G5913" i="34"/>
  <c r="G5914" i="34"/>
  <c r="G5915" i="34"/>
  <c r="G5916" i="34"/>
  <c r="G5917" i="34"/>
  <c r="G5918" i="34"/>
  <c r="G5919" i="34"/>
  <c r="G5920" i="34"/>
  <c r="G5921" i="34"/>
  <c r="G5922" i="34"/>
  <c r="G5923" i="34"/>
  <c r="G5924" i="34"/>
  <c r="G5925" i="34"/>
  <c r="G5926" i="34"/>
  <c r="G5927" i="34"/>
  <c r="G5928" i="34"/>
  <c r="G5929" i="34"/>
  <c r="G5930" i="34"/>
  <c r="G5931" i="34"/>
  <c r="G5932" i="34"/>
  <c r="G5933" i="34"/>
  <c r="G5934" i="34"/>
  <c r="G5935" i="34"/>
  <c r="G5936" i="34"/>
  <c r="G5937" i="34"/>
  <c r="G5938" i="34"/>
  <c r="G5939" i="34"/>
  <c r="G5940" i="34"/>
  <c r="G5941" i="34"/>
  <c r="G5942" i="34"/>
  <c r="G5943" i="34"/>
  <c r="G5944" i="34"/>
  <c r="G5945" i="34"/>
  <c r="G5946" i="34"/>
  <c r="G5947" i="34"/>
  <c r="G5948" i="34"/>
  <c r="G5949" i="34"/>
  <c r="G5950" i="34"/>
  <c r="G5951" i="34"/>
  <c r="G5952" i="34"/>
  <c r="G5953" i="34"/>
  <c r="G5954" i="34"/>
  <c r="G5955" i="34"/>
  <c r="G5956" i="34"/>
  <c r="G5957" i="34"/>
  <c r="G5958" i="34"/>
  <c r="G5959" i="34"/>
  <c r="G5960" i="34"/>
  <c r="G5961" i="34"/>
  <c r="G5962" i="34"/>
  <c r="G5963" i="34"/>
  <c r="G5964" i="34"/>
  <c r="G5965" i="34"/>
  <c r="G5966" i="34"/>
  <c r="G5967" i="34"/>
  <c r="G5968" i="34"/>
  <c r="G5969" i="34"/>
  <c r="G5970" i="34"/>
  <c r="G5971" i="34"/>
  <c r="G5972" i="34"/>
  <c r="G5973" i="34"/>
  <c r="G5974" i="34"/>
  <c r="G5975" i="34"/>
  <c r="G5976" i="34"/>
  <c r="G5977" i="34"/>
  <c r="G5978" i="34"/>
  <c r="G5979" i="34"/>
  <c r="G5980" i="34"/>
  <c r="G5981" i="34"/>
  <c r="G5982" i="34"/>
  <c r="G5983" i="34"/>
  <c r="G5984" i="34"/>
  <c r="G5985" i="34"/>
  <c r="G5986" i="34"/>
  <c r="G5987" i="34"/>
  <c r="G5988" i="34"/>
  <c r="G5989" i="34"/>
  <c r="G5990" i="34"/>
  <c r="G5991" i="34"/>
  <c r="G5992" i="34"/>
  <c r="G5993" i="34"/>
  <c r="G5994" i="34"/>
  <c r="G5995" i="34"/>
  <c r="G5996" i="34"/>
  <c r="G5997" i="34"/>
  <c r="G5998" i="34"/>
  <c r="G5999" i="34"/>
  <c r="G6000" i="34"/>
  <c r="G6001" i="34"/>
  <c r="G6002" i="34"/>
  <c r="G6003" i="34"/>
  <c r="G6004" i="34"/>
  <c r="G6005" i="34"/>
  <c r="G6006" i="34"/>
  <c r="G6007" i="34"/>
  <c r="G6008" i="34"/>
  <c r="G6009" i="34"/>
  <c r="G6010" i="34"/>
  <c r="G6011" i="34"/>
  <c r="G6012" i="34"/>
  <c r="G6013" i="34"/>
  <c r="G6014" i="34"/>
  <c r="G6015" i="34"/>
  <c r="G6016" i="34"/>
  <c r="G6017" i="34"/>
  <c r="G6018" i="34"/>
  <c r="G6019" i="34"/>
  <c r="G6020" i="34"/>
  <c r="G6021" i="34"/>
  <c r="G6022" i="34"/>
  <c r="G6023" i="34"/>
  <c r="G6024" i="34"/>
  <c r="G6025" i="34"/>
  <c r="G6026" i="34"/>
  <c r="G6027" i="34"/>
  <c r="G6028" i="34"/>
  <c r="G6029" i="34"/>
  <c r="G6030" i="34"/>
  <c r="G6031" i="34"/>
  <c r="G6032" i="34"/>
  <c r="G6033" i="34"/>
  <c r="G6034" i="34"/>
  <c r="G6035" i="34"/>
  <c r="G6036" i="34"/>
  <c r="G6037" i="34"/>
  <c r="G6038" i="34"/>
  <c r="G6039" i="34"/>
  <c r="G6040" i="34"/>
  <c r="G6041" i="34"/>
  <c r="G6042" i="34"/>
  <c r="G6043" i="34"/>
  <c r="G6044" i="34"/>
  <c r="G6045" i="34"/>
  <c r="G6046" i="34"/>
  <c r="G6047" i="34"/>
  <c r="G6048" i="34"/>
  <c r="G6049" i="34"/>
  <c r="G6050" i="34"/>
  <c r="G6051" i="34"/>
  <c r="G6052" i="34"/>
  <c r="G6053" i="34"/>
  <c r="G6054" i="34"/>
  <c r="G6055" i="34"/>
  <c r="G6056" i="34"/>
  <c r="G6057" i="34"/>
  <c r="G6058" i="34"/>
  <c r="G6059" i="34"/>
  <c r="G6060" i="34"/>
  <c r="G6061" i="34"/>
  <c r="G6062" i="34"/>
  <c r="G6063" i="34"/>
  <c r="G6064" i="34"/>
  <c r="G6065" i="34"/>
  <c r="G6066" i="34"/>
  <c r="G6067" i="34"/>
  <c r="G6068" i="34"/>
  <c r="G6069" i="34"/>
  <c r="G6070" i="34"/>
  <c r="G6071" i="34"/>
  <c r="G6072" i="34"/>
  <c r="G6073" i="34"/>
  <c r="G6074" i="34"/>
  <c r="G6075" i="34"/>
  <c r="G6076" i="34"/>
  <c r="G6077" i="34"/>
  <c r="G6078" i="34"/>
  <c r="G6079" i="34"/>
  <c r="G6080" i="34"/>
  <c r="G6081" i="34"/>
  <c r="G6082" i="34"/>
  <c r="G6083" i="34"/>
  <c r="G6084" i="34"/>
  <c r="G6085" i="34"/>
  <c r="G6086" i="34"/>
  <c r="G6087" i="34"/>
  <c r="G6088" i="34"/>
  <c r="G6089" i="34"/>
  <c r="G6090" i="34"/>
  <c r="G6091" i="34"/>
  <c r="G6092" i="34"/>
  <c r="G6093" i="34"/>
  <c r="G6094" i="34"/>
  <c r="G6095" i="34"/>
  <c r="G6096" i="34"/>
  <c r="G6097" i="34"/>
  <c r="G6098" i="34"/>
  <c r="G6099" i="34"/>
  <c r="G6100" i="34"/>
  <c r="G6101" i="34"/>
  <c r="G6102" i="34"/>
  <c r="G6103" i="34"/>
  <c r="G6104" i="34"/>
  <c r="G6105" i="34"/>
  <c r="G6106" i="34"/>
  <c r="G6107" i="34"/>
  <c r="G6108" i="34"/>
  <c r="G6109" i="34"/>
  <c r="G6110" i="34"/>
  <c r="G6111" i="34"/>
  <c r="G6112" i="34"/>
  <c r="G6113" i="34"/>
  <c r="G6114" i="34"/>
  <c r="G6115" i="34"/>
  <c r="G6116" i="34"/>
  <c r="G6117" i="34"/>
  <c r="G6118" i="34"/>
  <c r="G6119" i="34"/>
  <c r="G6120" i="34"/>
  <c r="G6121" i="34"/>
  <c r="G6122" i="34"/>
  <c r="G6123" i="34"/>
  <c r="G6124" i="34"/>
  <c r="G6125" i="34"/>
  <c r="G6126" i="34"/>
  <c r="G6127" i="34"/>
  <c r="G6128" i="34"/>
  <c r="G6129" i="34"/>
  <c r="G6130" i="34"/>
  <c r="G6131" i="34"/>
  <c r="G6132" i="34"/>
  <c r="G6133" i="34"/>
  <c r="G6134" i="34"/>
  <c r="G6135" i="34"/>
  <c r="G6136" i="34"/>
  <c r="G6137" i="34"/>
  <c r="G6138" i="34"/>
  <c r="G6139" i="34"/>
  <c r="G6140" i="34"/>
  <c r="G6141" i="34"/>
  <c r="G6142" i="34"/>
  <c r="G6143" i="34"/>
  <c r="G6144" i="34"/>
  <c r="G6145" i="34"/>
  <c r="G6146" i="34"/>
  <c r="G6147" i="34"/>
  <c r="G6148" i="34"/>
  <c r="G6149" i="34"/>
  <c r="G6150" i="34"/>
  <c r="G6151" i="34"/>
  <c r="G6152" i="34"/>
  <c r="G6153" i="34"/>
  <c r="G6154" i="34"/>
  <c r="G6155" i="34"/>
  <c r="G6156" i="34"/>
  <c r="G6157" i="34"/>
  <c r="G6158" i="34"/>
  <c r="G6159" i="34"/>
  <c r="G6160" i="34"/>
  <c r="G6161" i="34"/>
  <c r="G6162" i="34"/>
  <c r="G6163" i="34"/>
  <c r="G6164" i="34"/>
  <c r="G6165" i="34"/>
  <c r="G6166" i="34"/>
  <c r="G6167" i="34"/>
  <c r="G6168" i="34"/>
  <c r="G6169" i="34"/>
  <c r="G6170" i="34"/>
  <c r="G6171" i="34"/>
  <c r="G6172" i="34"/>
  <c r="G6173" i="34"/>
  <c r="G6174" i="34"/>
  <c r="G6175" i="34"/>
  <c r="G6176" i="34"/>
  <c r="G6177" i="34"/>
  <c r="G6178" i="34"/>
  <c r="G6179" i="34"/>
  <c r="G6180" i="34"/>
  <c r="G6181" i="34"/>
  <c r="G6182" i="34"/>
  <c r="G6183" i="34"/>
  <c r="G6184" i="34"/>
  <c r="G6185" i="34"/>
  <c r="G6186" i="34"/>
  <c r="G6187" i="34"/>
  <c r="G6188" i="34"/>
  <c r="G6189" i="34"/>
  <c r="G6190" i="34"/>
  <c r="G6191" i="34"/>
  <c r="G6192" i="34"/>
  <c r="G6193" i="34"/>
  <c r="G6194" i="34"/>
  <c r="G6195" i="34"/>
  <c r="G6196" i="34"/>
  <c r="G6197" i="34"/>
  <c r="G6198" i="34"/>
  <c r="G6199" i="34"/>
  <c r="G6200" i="34"/>
  <c r="G6201" i="34"/>
  <c r="G6202" i="34"/>
  <c r="G6203" i="34"/>
  <c r="G6204" i="34"/>
  <c r="G6205" i="34"/>
  <c r="G6206" i="34"/>
  <c r="G6207" i="34"/>
  <c r="G6208" i="34"/>
  <c r="G6209" i="34"/>
  <c r="G6210" i="34"/>
  <c r="G6211" i="34"/>
  <c r="G6212" i="34"/>
  <c r="G6213" i="34"/>
  <c r="G6214" i="34"/>
  <c r="G6215" i="34"/>
  <c r="G6216" i="34"/>
  <c r="G6217" i="34"/>
  <c r="G6218" i="34"/>
  <c r="G6219" i="34"/>
  <c r="G6220" i="34"/>
  <c r="G6221" i="34"/>
  <c r="G6222" i="34"/>
  <c r="G6223" i="34"/>
  <c r="G6224" i="34"/>
  <c r="G6225" i="34"/>
  <c r="G6226" i="34"/>
  <c r="G6227" i="34"/>
  <c r="G6228" i="34"/>
  <c r="G6229" i="34"/>
  <c r="G6230" i="34"/>
  <c r="G6231" i="34"/>
  <c r="G6232" i="34"/>
  <c r="G6233" i="34"/>
  <c r="G6234" i="34"/>
  <c r="G6235" i="34"/>
  <c r="G6236" i="34"/>
  <c r="G6237" i="34"/>
  <c r="G6238" i="34"/>
  <c r="G6239" i="34"/>
  <c r="G6240" i="34"/>
  <c r="G6241" i="34"/>
  <c r="G6242" i="34"/>
  <c r="G6243" i="34"/>
  <c r="G6244" i="34"/>
  <c r="G6245" i="34"/>
  <c r="G6246" i="34"/>
  <c r="G6247" i="34"/>
  <c r="G6248" i="34"/>
  <c r="G6249" i="34"/>
  <c r="G6250" i="34"/>
  <c r="G6251" i="34"/>
  <c r="G6252" i="34"/>
  <c r="G6253" i="34"/>
  <c r="G6254" i="34"/>
  <c r="G6255" i="34"/>
  <c r="G6256" i="34"/>
  <c r="G6257" i="34"/>
  <c r="G6258" i="34"/>
  <c r="G6259" i="34"/>
  <c r="G6260" i="34"/>
  <c r="G6261" i="34"/>
  <c r="G6262" i="34"/>
  <c r="G6263" i="34"/>
  <c r="G6264" i="34"/>
  <c r="G6265" i="34"/>
  <c r="G6266" i="34"/>
  <c r="G6267" i="34"/>
  <c r="G6268" i="34"/>
  <c r="G6269" i="34"/>
  <c r="G6270" i="34"/>
  <c r="G6271" i="34"/>
  <c r="G6272" i="34"/>
  <c r="G6273" i="34"/>
  <c r="G6274" i="34"/>
  <c r="G6275" i="34"/>
  <c r="G6276" i="34"/>
  <c r="G6277" i="34"/>
  <c r="G6278" i="34"/>
  <c r="G6279" i="34"/>
  <c r="G6280" i="34"/>
  <c r="G6281" i="34"/>
  <c r="G6282" i="34"/>
  <c r="G6283" i="34"/>
  <c r="G6284" i="34"/>
  <c r="G6285" i="34"/>
  <c r="G6286" i="34"/>
  <c r="G6287" i="34"/>
  <c r="G6288" i="34"/>
  <c r="G6289" i="34"/>
  <c r="G6290" i="34"/>
  <c r="G6291" i="34"/>
  <c r="G6292" i="34"/>
  <c r="G6293" i="34"/>
  <c r="G6294" i="34"/>
  <c r="G6295" i="34"/>
  <c r="G6296" i="34"/>
  <c r="G6297" i="34"/>
  <c r="G6298" i="34"/>
  <c r="G6299" i="34"/>
  <c r="G6300" i="34"/>
  <c r="G6301" i="34"/>
  <c r="G6302" i="34"/>
  <c r="G6303" i="34"/>
  <c r="G6304" i="34"/>
  <c r="G6305" i="34"/>
  <c r="G6306" i="34"/>
  <c r="G6307" i="34"/>
  <c r="G6308" i="34"/>
  <c r="G6309" i="34"/>
  <c r="G6310" i="34"/>
  <c r="G6311" i="34"/>
  <c r="G6312" i="34"/>
  <c r="G6313" i="34"/>
  <c r="G6314" i="34"/>
  <c r="G6315" i="34"/>
  <c r="G6316" i="34"/>
  <c r="G6317" i="34"/>
  <c r="G6318" i="34"/>
  <c r="G6319" i="34"/>
  <c r="G6320" i="34"/>
  <c r="G6321" i="34"/>
  <c r="G6322" i="34"/>
  <c r="G6323" i="34"/>
  <c r="G6324" i="34"/>
  <c r="G6325" i="34"/>
  <c r="G6326" i="34"/>
  <c r="G6327" i="34"/>
  <c r="G6328" i="34"/>
  <c r="G6329" i="34"/>
  <c r="G6330" i="34"/>
  <c r="G6331" i="34"/>
  <c r="G6332" i="34"/>
  <c r="G6333" i="34"/>
  <c r="G6334" i="34"/>
  <c r="G6335" i="34"/>
  <c r="G6336" i="34"/>
  <c r="G6337" i="34"/>
  <c r="G6338" i="34"/>
  <c r="G6339" i="34"/>
  <c r="G6340" i="34"/>
  <c r="G6341" i="34"/>
  <c r="G6342" i="34"/>
  <c r="G6343" i="34"/>
  <c r="G6344" i="34"/>
  <c r="G6345" i="34"/>
  <c r="G6346" i="34"/>
  <c r="G6347" i="34"/>
  <c r="G6348" i="34"/>
  <c r="G6349" i="34"/>
  <c r="G6350" i="34"/>
  <c r="G6351" i="34"/>
  <c r="G6352" i="34"/>
  <c r="G6353" i="34"/>
  <c r="G6354" i="34"/>
  <c r="G6355" i="34"/>
  <c r="G6356" i="34"/>
  <c r="G6357" i="34"/>
  <c r="G6358" i="34"/>
  <c r="G6359" i="34"/>
  <c r="G6360" i="34"/>
  <c r="G6361" i="34"/>
  <c r="G6362" i="34"/>
  <c r="G6363" i="34"/>
  <c r="G6364" i="34"/>
  <c r="G6365" i="34"/>
  <c r="G6366" i="34"/>
  <c r="G6367" i="34"/>
  <c r="G6368" i="34"/>
  <c r="G6369" i="34"/>
  <c r="G6370" i="34"/>
  <c r="G6371" i="34"/>
  <c r="G6372" i="34"/>
  <c r="G6373" i="34"/>
  <c r="G6374" i="34"/>
  <c r="G6375" i="34"/>
  <c r="G6376" i="34"/>
  <c r="G6377" i="34"/>
  <c r="G6378" i="34"/>
  <c r="G6379" i="34"/>
  <c r="G6380" i="34"/>
  <c r="G6381" i="34"/>
  <c r="G6382" i="34"/>
  <c r="G6383" i="34"/>
  <c r="G6384" i="34"/>
  <c r="G6385" i="34"/>
  <c r="G6386" i="34"/>
  <c r="G6387" i="34"/>
  <c r="G6388" i="34"/>
  <c r="G6389" i="34"/>
  <c r="G6390" i="34"/>
  <c r="G6391" i="34"/>
  <c r="G6392" i="34"/>
  <c r="G6393" i="34"/>
  <c r="G6394" i="34"/>
  <c r="G6395" i="34"/>
  <c r="G6396" i="34"/>
  <c r="G6397" i="34"/>
  <c r="G6398" i="34"/>
  <c r="G6399" i="34"/>
  <c r="G6400" i="34"/>
  <c r="G6401" i="34"/>
  <c r="G6402" i="34"/>
  <c r="G6403" i="34"/>
  <c r="G6404" i="34"/>
  <c r="G6405" i="34"/>
  <c r="G6406" i="34"/>
  <c r="G6407" i="34"/>
  <c r="G6408" i="34"/>
  <c r="G6409" i="34"/>
  <c r="G6410" i="34"/>
  <c r="G6411" i="34"/>
  <c r="G6412" i="34"/>
  <c r="G6413" i="34"/>
  <c r="G6414" i="34"/>
  <c r="G6415" i="34"/>
  <c r="G6416" i="34"/>
  <c r="G6417" i="34"/>
  <c r="G6418" i="34"/>
  <c r="G6419" i="34"/>
  <c r="G6420" i="34"/>
  <c r="G6421" i="34"/>
  <c r="G6422" i="34"/>
  <c r="G6423" i="34"/>
  <c r="G6424" i="34"/>
  <c r="G6425" i="34"/>
  <c r="G6426" i="34"/>
  <c r="G6427" i="34"/>
  <c r="G6428" i="34"/>
  <c r="G6429" i="34"/>
  <c r="G6430" i="34"/>
  <c r="G6431" i="34"/>
  <c r="G6432" i="34"/>
  <c r="G6433" i="34"/>
  <c r="G6434" i="34"/>
  <c r="G6435" i="34"/>
  <c r="G6436" i="34"/>
  <c r="G6437" i="34"/>
  <c r="G6438" i="34"/>
  <c r="G6439" i="34"/>
  <c r="G6440" i="34"/>
  <c r="G6441" i="34"/>
  <c r="G6442" i="34"/>
  <c r="G6443" i="34"/>
  <c r="G6444" i="34"/>
  <c r="G6445" i="34"/>
  <c r="G6446" i="34"/>
  <c r="G6447" i="34"/>
  <c r="G6448" i="34"/>
  <c r="G6449" i="34"/>
  <c r="G6450" i="34"/>
  <c r="G6451" i="34"/>
  <c r="G6452" i="34"/>
  <c r="G6453" i="34"/>
  <c r="G6454" i="34"/>
  <c r="G6455" i="34"/>
  <c r="G6456" i="34"/>
  <c r="G6457" i="34"/>
  <c r="G6458" i="34"/>
  <c r="G6459" i="34"/>
  <c r="G6460" i="34"/>
  <c r="G6461" i="34"/>
  <c r="G6462" i="34"/>
  <c r="G6463" i="34"/>
  <c r="G6464" i="34"/>
  <c r="G6465" i="34"/>
  <c r="G6466" i="34"/>
  <c r="G6467" i="34"/>
  <c r="G6468" i="34"/>
  <c r="G6469" i="34"/>
  <c r="G6470" i="34"/>
  <c r="G6471" i="34"/>
  <c r="G6472" i="34"/>
  <c r="G6473" i="34"/>
  <c r="G6474" i="34"/>
  <c r="G6475" i="34"/>
  <c r="G6476" i="34"/>
  <c r="G6477" i="34"/>
  <c r="G6478" i="34"/>
  <c r="G6479" i="34"/>
  <c r="G6480" i="34"/>
  <c r="G6481" i="34"/>
  <c r="G6482" i="34"/>
  <c r="G6483" i="34"/>
  <c r="G6484" i="34"/>
  <c r="G6485" i="34"/>
  <c r="G6486" i="34"/>
  <c r="G6487" i="34"/>
  <c r="G6488" i="34"/>
  <c r="G6489" i="34"/>
  <c r="G6490" i="34"/>
  <c r="G6491" i="34"/>
  <c r="G6492" i="34"/>
  <c r="G6493" i="34"/>
  <c r="G6494" i="34"/>
  <c r="G6495" i="34"/>
  <c r="G6496" i="34"/>
  <c r="G6497" i="34"/>
  <c r="G6498" i="34"/>
  <c r="G6499" i="34"/>
  <c r="G6500" i="34"/>
  <c r="G6501" i="34"/>
  <c r="G6502" i="34"/>
  <c r="G6503" i="34"/>
  <c r="G6504" i="34"/>
  <c r="G6505" i="34"/>
  <c r="G6506" i="34"/>
  <c r="G6507" i="34"/>
  <c r="G6508" i="34"/>
  <c r="G6509" i="34"/>
  <c r="G6510" i="34"/>
  <c r="G6511" i="34"/>
  <c r="G6512" i="34"/>
  <c r="G6513" i="34"/>
  <c r="G6514" i="34"/>
  <c r="G6515" i="34"/>
  <c r="G6516" i="34"/>
  <c r="G6517" i="34"/>
  <c r="G6518" i="34"/>
  <c r="G6519" i="34"/>
  <c r="G6520" i="34"/>
  <c r="G6521" i="34"/>
  <c r="G6522" i="34"/>
  <c r="G6523" i="34"/>
  <c r="G6524" i="34"/>
  <c r="G6525" i="34"/>
  <c r="G6526" i="34"/>
  <c r="G6527" i="34"/>
  <c r="G6528" i="34"/>
  <c r="G6529" i="34"/>
  <c r="G6530" i="34"/>
  <c r="G6531" i="34"/>
  <c r="G6532" i="34"/>
  <c r="G6533" i="34"/>
  <c r="G6534" i="34"/>
  <c r="G6535" i="34"/>
  <c r="G6536" i="34"/>
  <c r="G6537" i="34"/>
  <c r="G6538" i="34"/>
  <c r="G6539" i="34"/>
  <c r="G6540" i="34"/>
  <c r="G6541" i="34"/>
  <c r="G6542" i="34"/>
  <c r="G6543" i="34"/>
  <c r="G6544" i="34"/>
  <c r="G6545" i="34"/>
  <c r="G6546" i="34"/>
  <c r="G6547" i="34"/>
  <c r="G6548" i="34"/>
  <c r="G6549" i="34"/>
  <c r="G6550" i="34"/>
  <c r="G6551" i="34"/>
  <c r="G6552" i="34"/>
  <c r="G6553" i="34"/>
  <c r="G6554" i="34"/>
  <c r="G6555" i="34"/>
  <c r="G6556" i="34"/>
  <c r="G6557" i="34"/>
  <c r="G6558" i="34"/>
  <c r="G6559" i="34"/>
  <c r="G6560" i="34"/>
  <c r="G6561" i="34"/>
  <c r="G6562" i="34"/>
  <c r="G6563" i="34"/>
  <c r="G6564" i="34"/>
  <c r="G6565" i="34"/>
  <c r="G6566" i="34"/>
  <c r="G6567" i="34"/>
  <c r="G6568" i="34"/>
  <c r="G6569" i="34"/>
  <c r="G6570" i="34"/>
  <c r="G6571" i="34"/>
  <c r="G6572" i="34"/>
  <c r="G6573" i="34"/>
  <c r="G6574" i="34"/>
  <c r="G6575" i="34"/>
  <c r="G6576" i="34"/>
  <c r="G6577" i="34"/>
  <c r="G6578" i="34"/>
  <c r="G6579" i="34"/>
  <c r="G6580" i="34"/>
  <c r="G6581" i="34"/>
  <c r="G6582" i="34"/>
  <c r="G6583" i="34"/>
  <c r="G6584" i="34"/>
  <c r="G6585" i="34"/>
  <c r="G6586" i="34"/>
  <c r="G6587" i="34"/>
  <c r="G6588" i="34"/>
  <c r="G6589" i="34"/>
  <c r="G6590" i="34"/>
  <c r="G6591" i="34"/>
  <c r="G6592" i="34"/>
  <c r="G6593" i="34"/>
  <c r="G6594" i="34"/>
  <c r="G6595" i="34"/>
  <c r="G6596" i="34"/>
  <c r="G6597" i="34"/>
  <c r="G6598" i="34"/>
  <c r="G6599" i="34"/>
  <c r="G6600" i="34"/>
  <c r="G6601" i="34"/>
  <c r="G6602" i="34"/>
  <c r="G6603" i="34"/>
  <c r="G6604" i="34"/>
  <c r="G6605" i="34"/>
  <c r="G6606" i="34"/>
  <c r="G6607" i="34"/>
  <c r="G6608" i="34"/>
  <c r="G6609" i="34"/>
  <c r="G6610" i="34"/>
  <c r="G6611" i="34"/>
  <c r="G6612" i="34"/>
  <c r="G6613" i="34"/>
  <c r="G6614" i="34"/>
  <c r="G6615" i="34"/>
  <c r="G6616" i="34"/>
  <c r="G6617" i="34"/>
  <c r="G6618" i="34"/>
  <c r="G6619" i="34"/>
  <c r="G6620" i="34"/>
  <c r="G6621" i="34"/>
  <c r="G6622" i="34"/>
  <c r="G6623" i="34"/>
  <c r="G6624" i="34"/>
  <c r="G6625" i="34"/>
  <c r="G6626" i="34"/>
  <c r="G6627" i="34"/>
  <c r="G6628" i="34"/>
  <c r="G6629" i="34"/>
  <c r="G6630" i="34"/>
  <c r="G6631" i="34"/>
  <c r="G6632" i="34"/>
  <c r="G6633" i="34"/>
  <c r="G6634" i="34"/>
  <c r="G6635" i="34"/>
  <c r="G6636" i="34"/>
  <c r="G6637" i="34"/>
  <c r="G6638" i="34"/>
  <c r="G6639" i="34"/>
  <c r="G6640" i="34"/>
  <c r="G6641" i="34"/>
  <c r="G6642" i="34"/>
  <c r="G6643" i="34"/>
  <c r="G6644" i="34"/>
  <c r="G6645" i="34"/>
  <c r="G6646" i="34"/>
  <c r="G6647" i="34"/>
  <c r="G6648" i="34"/>
  <c r="G6649" i="34"/>
  <c r="G6650" i="34"/>
  <c r="G6651" i="34"/>
  <c r="G6652" i="34"/>
  <c r="G6653" i="34"/>
  <c r="G6654" i="34"/>
  <c r="G6655" i="34"/>
  <c r="G6656" i="34"/>
  <c r="G6657" i="34"/>
  <c r="G6658" i="34"/>
  <c r="G6659" i="34"/>
  <c r="G6660" i="34"/>
  <c r="G6661" i="34"/>
  <c r="G6662" i="34"/>
  <c r="G6663" i="34"/>
  <c r="G6664" i="34"/>
  <c r="G6665" i="34"/>
  <c r="G6666" i="34"/>
  <c r="G6667" i="34"/>
  <c r="G6668" i="34"/>
  <c r="G6669" i="34"/>
  <c r="G6670" i="34"/>
  <c r="G6671" i="34"/>
  <c r="G6672" i="34"/>
  <c r="G6673" i="34"/>
  <c r="G6674" i="34"/>
  <c r="G6675" i="34"/>
  <c r="G6676" i="34"/>
  <c r="G6677" i="34"/>
  <c r="G6678" i="34"/>
  <c r="G6679" i="34"/>
  <c r="G6680" i="34"/>
  <c r="G6681" i="34"/>
  <c r="G6682" i="34"/>
  <c r="G6683" i="34"/>
  <c r="G6684" i="34"/>
  <c r="G6685" i="34"/>
  <c r="G6686" i="34"/>
  <c r="G6687" i="34"/>
  <c r="G6688" i="34"/>
  <c r="G6689" i="34"/>
  <c r="G6690" i="34"/>
  <c r="G6691" i="34"/>
  <c r="G6692" i="34"/>
  <c r="G6693" i="34"/>
  <c r="G6694" i="34"/>
  <c r="G6695" i="34"/>
  <c r="G6696" i="34"/>
  <c r="G6697" i="34"/>
  <c r="G6698" i="34"/>
  <c r="G6699" i="34"/>
  <c r="G6700" i="34"/>
  <c r="G6701" i="34"/>
  <c r="G6702" i="34"/>
  <c r="G6703" i="34"/>
  <c r="G6704" i="34"/>
  <c r="G6705" i="34"/>
  <c r="G6706" i="34"/>
  <c r="G6707" i="34"/>
  <c r="G6708" i="34"/>
  <c r="G6709" i="34"/>
  <c r="G6710" i="34"/>
  <c r="G6711" i="34"/>
  <c r="G6712" i="34"/>
  <c r="G6713" i="34"/>
  <c r="G6714" i="34"/>
  <c r="G6715" i="34"/>
  <c r="G6716" i="34"/>
  <c r="G6717" i="34"/>
  <c r="G6718" i="34"/>
  <c r="G6719" i="34"/>
  <c r="G6720" i="34"/>
  <c r="G6721" i="34"/>
  <c r="G6722" i="34"/>
  <c r="G6723" i="34"/>
  <c r="G6724" i="34"/>
  <c r="G6725" i="34"/>
  <c r="G6726" i="34"/>
  <c r="G6727" i="34"/>
  <c r="G6728" i="34"/>
  <c r="G6729" i="34"/>
  <c r="G6730" i="34"/>
  <c r="G6731" i="34"/>
  <c r="G6732" i="34"/>
  <c r="G6733" i="34"/>
  <c r="G6734" i="34"/>
  <c r="G6735" i="34"/>
  <c r="G6736" i="34"/>
  <c r="G6737" i="34"/>
  <c r="G6738" i="34"/>
  <c r="G6739" i="34"/>
  <c r="E12" i="34"/>
  <c r="E14" i="34"/>
  <c r="E16" i="34"/>
  <c r="E20" i="34"/>
  <c r="E24" i="34"/>
  <c r="E28" i="34"/>
  <c r="E30" i="34"/>
  <c r="E32" i="34"/>
  <c r="E36" i="34"/>
  <c r="E38" i="34"/>
  <c r="E40" i="34"/>
  <c r="E44" i="34"/>
  <c r="E46" i="34"/>
  <c r="E48" i="34"/>
  <c r="E52" i="34"/>
  <c r="E56" i="34"/>
  <c r="E58" i="34"/>
  <c r="E60" i="34"/>
  <c r="E64" i="34"/>
  <c r="E66" i="34"/>
  <c r="E68" i="34"/>
  <c r="E72" i="34"/>
  <c r="E74" i="34"/>
  <c r="E76" i="34"/>
  <c r="E80" i="34"/>
  <c r="E82" i="34"/>
  <c r="E84" i="34"/>
  <c r="E88" i="34"/>
  <c r="E90" i="34"/>
  <c r="E92" i="34"/>
  <c r="E96" i="34"/>
  <c r="E98" i="34"/>
  <c r="E100" i="34"/>
  <c r="E104" i="34"/>
  <c r="E106" i="34"/>
  <c r="E108" i="34"/>
  <c r="E112" i="34"/>
  <c r="E114" i="34"/>
  <c r="E116" i="34"/>
  <c r="E120" i="34"/>
  <c r="E122" i="34"/>
  <c r="E124" i="34"/>
  <c r="E128" i="34"/>
  <c r="E130" i="34"/>
  <c r="E132" i="34"/>
  <c r="E136" i="34"/>
  <c r="E138" i="34"/>
  <c r="E140" i="34"/>
  <c r="E144" i="34"/>
  <c r="E146" i="34"/>
  <c r="E148" i="34"/>
  <c r="E152" i="34"/>
  <c r="E154" i="34"/>
  <c r="E156" i="34"/>
  <c r="E160" i="34"/>
  <c r="E164" i="34"/>
  <c r="E168" i="34"/>
  <c r="E172" i="34"/>
  <c r="E174" i="34"/>
  <c r="E176" i="34"/>
  <c r="E180" i="34"/>
  <c r="E182" i="34"/>
  <c r="E184" i="34"/>
  <c r="E188" i="34"/>
  <c r="E190" i="34"/>
  <c r="E192" i="34"/>
  <c r="E196" i="34"/>
  <c r="E200" i="34"/>
  <c r="E204" i="34"/>
  <c r="E208" i="34"/>
  <c r="E212" i="34"/>
  <c r="E214" i="34"/>
  <c r="E216" i="34"/>
  <c r="E220" i="34"/>
  <c r="E224" i="34"/>
  <c r="E226" i="34"/>
  <c r="E228" i="34"/>
  <c r="E232" i="34"/>
  <c r="E234" i="34"/>
  <c r="E236" i="34"/>
  <c r="E240" i="34"/>
  <c r="E244" i="34"/>
  <c r="E248" i="34"/>
  <c r="E250" i="34"/>
  <c r="E252" i="34"/>
  <c r="E256" i="34"/>
  <c r="E258" i="34"/>
  <c r="E260" i="34"/>
  <c r="E264" i="34"/>
  <c r="E265" i="34"/>
  <c r="E266" i="34"/>
  <c r="E268" i="34"/>
  <c r="E272" i="34"/>
  <c r="E274" i="34"/>
  <c r="E276" i="34"/>
  <c r="E278" i="34"/>
  <c r="E280" i="34"/>
  <c r="E284" i="34"/>
  <c r="E288" i="34"/>
  <c r="E292" i="34"/>
  <c r="E294" i="34"/>
  <c r="E296" i="34"/>
  <c r="E300" i="34"/>
  <c r="E302" i="34"/>
  <c r="E304" i="34"/>
  <c r="E308" i="34"/>
  <c r="E310" i="34"/>
  <c r="E312" i="34"/>
  <c r="E316" i="34"/>
  <c r="E320" i="34"/>
  <c r="E322" i="34"/>
  <c r="E324" i="34"/>
  <c r="E325" i="34"/>
  <c r="E326" i="34"/>
  <c r="E582" i="34"/>
  <c r="E584" i="34"/>
  <c r="E590" i="34"/>
  <c r="E592" i="34"/>
  <c r="E594" i="34"/>
  <c r="E600" i="34"/>
  <c r="E602" i="34"/>
  <c r="E604" i="34"/>
  <c r="E608" i="34"/>
  <c r="E612" i="34"/>
  <c r="E616" i="34"/>
  <c r="E618" i="34"/>
  <c r="E620" i="34"/>
  <c r="E624" i="34"/>
  <c r="E626" i="34"/>
  <c r="E2028" i="34"/>
  <c r="E2032" i="34"/>
  <c r="E2036" i="34"/>
  <c r="E2038" i="34"/>
  <c r="E2040" i="34"/>
  <c r="E2044" i="34"/>
  <c r="E2048" i="34"/>
  <c r="E2064" i="34"/>
  <c r="E2068" i="34"/>
  <c r="E3444" i="34"/>
  <c r="E3448" i="34"/>
  <c r="E3450" i="34"/>
  <c r="E3452" i="34"/>
  <c r="E3454" i="34"/>
  <c r="E3456" i="34"/>
  <c r="E3460" i="34"/>
  <c r="E3461" i="34"/>
  <c r="E3462" i="34"/>
  <c r="E3464" i="34"/>
  <c r="E3466" i="34"/>
  <c r="E3468" i="34"/>
  <c r="E3470" i="34"/>
  <c r="E3472" i="34"/>
  <c r="E3473" i="34"/>
  <c r="E3476" i="34"/>
  <c r="E3480" i="34"/>
  <c r="E3482" i="34"/>
  <c r="E3484" i="34"/>
  <c r="E3486" i="34"/>
  <c r="E3488" i="34"/>
  <c r="E3492" i="34"/>
  <c r="E3493" i="34"/>
  <c r="E3494" i="34"/>
  <c r="E3496" i="34"/>
  <c r="E3498" i="34"/>
  <c r="E3500" i="34"/>
  <c r="E3502" i="34"/>
  <c r="E3504" i="34"/>
  <c r="E3505" i="34"/>
  <c r="E3508" i="34"/>
  <c r="E3512" i="34"/>
  <c r="E3514" i="34"/>
  <c r="E3516" i="34"/>
  <c r="E3518" i="34"/>
  <c r="E3520" i="34"/>
  <c r="E3524" i="34"/>
  <c r="E3525" i="34"/>
  <c r="E3526" i="34"/>
  <c r="E3528" i="34"/>
  <c r="E3530" i="34"/>
  <c r="E3532" i="34"/>
  <c r="E3534" i="34"/>
  <c r="E3536" i="34"/>
  <c r="E3537" i="34"/>
  <c r="E3622" i="34"/>
  <c r="E3624" i="34"/>
  <c r="E3631" i="34"/>
  <c r="E3632" i="34"/>
  <c r="E3636" i="34"/>
  <c r="E3640" i="34"/>
  <c r="E3642" i="34"/>
  <c r="E3646" i="34"/>
  <c r="E3648" i="34"/>
  <c r="E3652" i="34"/>
  <c r="E3654" i="34"/>
  <c r="E3656" i="34"/>
  <c r="E3662" i="34"/>
  <c r="E3664" i="34"/>
  <c r="E3668" i="34"/>
  <c r="E3672" i="34"/>
  <c r="E3674" i="34"/>
  <c r="E3680" i="34"/>
  <c r="E3684" i="34"/>
  <c r="E3686" i="34"/>
  <c r="E3688" i="34"/>
  <c r="E3694" i="34"/>
  <c r="E3695" i="34"/>
  <c r="E3696" i="34"/>
  <c r="E3700" i="34"/>
  <c r="E3702" i="34"/>
  <c r="E3704" i="34"/>
  <c r="E3706" i="34"/>
  <c r="E3712" i="34"/>
  <c r="E3716" i="34"/>
  <c r="E3718" i="34"/>
  <c r="E3720" i="34"/>
  <c r="E3726" i="34"/>
  <c r="E3728" i="34"/>
  <c r="E3732" i="34"/>
  <c r="E3736" i="34"/>
  <c r="E3738" i="34"/>
  <c r="E3744" i="34"/>
  <c r="E3748" i="34"/>
  <c r="E3750" i="34"/>
  <c r="E3752" i="34"/>
  <c r="E3759" i="34"/>
  <c r="E3760" i="34"/>
  <c r="E3764" i="34"/>
  <c r="E3768" i="34"/>
  <c r="E3774" i="34"/>
  <c r="E3776" i="34"/>
  <c r="E3780" i="34"/>
  <c r="E4190" i="34"/>
  <c r="E4201" i="34"/>
  <c r="E4202" i="34"/>
  <c r="E4210" i="34"/>
  <c r="E4218" i="34"/>
  <c r="E4226" i="34"/>
  <c r="I5" i="34"/>
  <c r="I6" i="34"/>
  <c r="I7" i="34"/>
  <c r="I4" i="34"/>
  <c r="G5" i="34"/>
  <c r="G6" i="34"/>
  <c r="G7" i="34"/>
  <c r="G4" i="34"/>
  <c r="J6" i="34"/>
  <c r="J7" i="34"/>
  <c r="M4" i="34"/>
  <c r="J4" i="34" s="1"/>
  <c r="L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Z30" i="34"/>
  <c r="Z31" i="34"/>
  <c r="Z32" i="34"/>
  <c r="Z33" i="34"/>
  <c r="Z34" i="34"/>
  <c r="Z35" i="34"/>
  <c r="Z36" i="34"/>
  <c r="Z37" i="34"/>
  <c r="Z38" i="34"/>
  <c r="Z39" i="34"/>
  <c r="Z40" i="34"/>
  <c r="Z41" i="34"/>
  <c r="Z42" i="34"/>
  <c r="Z43" i="34"/>
  <c r="Z44" i="34"/>
  <c r="Z45" i="34"/>
  <c r="Z46" i="34"/>
  <c r="Z47" i="34"/>
  <c r="Z48" i="34"/>
  <c r="Z49" i="34"/>
  <c r="Z50" i="34"/>
  <c r="Z51" i="34"/>
  <c r="Z52" i="34"/>
  <c r="Z53" i="34"/>
  <c r="Z54" i="34"/>
  <c r="Z55" i="34"/>
  <c r="Z56" i="34"/>
  <c r="Z57" i="34"/>
  <c r="Z58" i="34"/>
  <c r="Z59" i="34"/>
  <c r="Z60" i="34"/>
  <c r="Z61" i="34"/>
  <c r="Z62" i="34"/>
  <c r="Z63" i="34"/>
  <c r="Z64" i="34"/>
  <c r="Z65" i="34"/>
  <c r="Z66" i="34"/>
  <c r="Z67" i="34"/>
  <c r="Z68" i="34"/>
  <c r="Z69" i="34"/>
  <c r="Z70" i="34"/>
  <c r="Z71" i="34"/>
  <c r="Z72" i="34"/>
  <c r="Z73" i="34"/>
  <c r="Z74" i="34"/>
  <c r="Z75" i="34"/>
  <c r="Z76" i="34"/>
  <c r="Z77" i="34"/>
  <c r="Z78" i="34"/>
  <c r="Z79" i="34"/>
  <c r="Z80" i="34"/>
  <c r="Z81" i="34"/>
  <c r="Z82" i="34"/>
  <c r="Z83" i="34"/>
  <c r="Z84" i="34"/>
  <c r="Z85" i="34"/>
  <c r="Z86" i="34"/>
  <c r="Z87" i="34"/>
  <c r="Z88" i="34"/>
  <c r="Z89" i="34"/>
  <c r="Z90" i="34"/>
  <c r="Z91" i="34"/>
  <c r="Z92" i="34"/>
  <c r="Z93" i="34"/>
  <c r="Z94" i="34"/>
  <c r="Z95" i="34"/>
  <c r="Z96" i="34"/>
  <c r="Z97" i="34"/>
  <c r="Z98" i="34"/>
  <c r="Z99" i="34"/>
  <c r="Z100" i="34"/>
  <c r="Z101" i="34"/>
  <c r="Z102" i="34"/>
  <c r="Z103" i="34"/>
  <c r="Z104" i="34"/>
  <c r="Z105" i="34"/>
  <c r="Z106" i="34"/>
  <c r="Z107" i="34"/>
  <c r="Z108" i="34"/>
  <c r="Z109" i="34"/>
  <c r="Z110" i="34"/>
  <c r="Z111" i="34"/>
  <c r="Z112" i="34"/>
  <c r="Z113" i="34"/>
  <c r="Z114" i="34"/>
  <c r="Z115" i="34"/>
  <c r="Z116" i="34"/>
  <c r="Z117" i="34"/>
  <c r="Z118" i="34"/>
  <c r="Z119" i="34"/>
  <c r="Z120" i="34"/>
  <c r="Z121" i="34"/>
  <c r="Z122" i="34"/>
  <c r="Z123" i="34"/>
  <c r="Z124" i="34"/>
  <c r="Z125" i="34"/>
  <c r="Z126" i="34"/>
  <c r="Z127" i="34"/>
  <c r="Z128" i="34"/>
  <c r="Z129" i="34"/>
  <c r="Z130" i="34"/>
  <c r="Z131" i="34"/>
  <c r="Z132" i="34"/>
  <c r="Z133" i="34"/>
  <c r="Z134" i="34"/>
  <c r="Z135" i="34"/>
  <c r="Z136" i="34"/>
  <c r="Z137" i="34"/>
  <c r="Z138" i="34"/>
  <c r="Z139" i="34"/>
  <c r="Z140" i="34"/>
  <c r="Z141" i="34"/>
  <c r="Z142" i="34"/>
  <c r="Z143" i="34"/>
  <c r="Z144" i="34"/>
  <c r="Z145" i="34"/>
  <c r="Z146" i="34"/>
  <c r="Z147" i="34"/>
  <c r="Z148" i="34"/>
  <c r="Z149" i="34"/>
  <c r="Z150" i="34"/>
  <c r="Z151" i="34"/>
  <c r="Z152" i="34"/>
  <c r="Z153" i="34"/>
  <c r="Z154" i="34"/>
  <c r="Z155" i="34"/>
  <c r="Z156" i="34"/>
  <c r="Z157" i="34"/>
  <c r="Z158" i="34"/>
  <c r="Z159" i="34"/>
  <c r="Z160" i="34"/>
  <c r="Z161" i="34"/>
  <c r="Z162" i="34"/>
  <c r="Z163" i="34"/>
  <c r="Z164" i="34"/>
  <c r="Z165" i="34"/>
  <c r="Z166" i="34"/>
  <c r="Z167" i="34"/>
  <c r="Z168" i="34"/>
  <c r="Z169" i="34"/>
  <c r="Z170" i="34"/>
  <c r="Z171" i="34"/>
  <c r="Z172" i="34"/>
  <c r="Z173" i="34"/>
  <c r="Z174" i="34"/>
  <c r="Z175" i="34"/>
  <c r="Z176" i="34"/>
  <c r="Z177" i="34"/>
  <c r="Z178" i="34"/>
  <c r="Z179" i="34"/>
  <c r="Z180" i="34"/>
  <c r="Z181" i="34"/>
  <c r="Z182" i="34"/>
  <c r="Z183" i="34"/>
  <c r="Z184" i="34"/>
  <c r="Z185" i="34"/>
  <c r="Z186" i="34"/>
  <c r="Z187" i="34"/>
  <c r="Z188" i="34"/>
  <c r="Z189" i="34"/>
  <c r="Z190" i="34"/>
  <c r="Z191" i="34"/>
  <c r="Z192" i="34"/>
  <c r="Z193" i="34"/>
  <c r="Z194" i="34"/>
  <c r="Z195" i="34"/>
  <c r="Z196" i="34"/>
  <c r="Z197" i="34"/>
  <c r="Z198" i="34"/>
  <c r="Z199" i="34"/>
  <c r="Z200" i="34"/>
  <c r="Z201" i="34"/>
  <c r="Z202" i="34"/>
  <c r="Z203" i="34"/>
  <c r="Z204" i="34"/>
  <c r="Z205" i="34"/>
  <c r="Z206" i="34"/>
  <c r="Z207" i="34"/>
  <c r="Z208" i="34"/>
  <c r="Z209" i="34"/>
  <c r="Z210" i="34"/>
  <c r="Z211" i="34"/>
  <c r="Z212" i="34"/>
  <c r="Z213" i="34"/>
  <c r="Z214" i="34"/>
  <c r="Z215" i="34"/>
  <c r="Z216" i="34"/>
  <c r="Z217" i="34"/>
  <c r="Z218" i="34"/>
  <c r="Z219" i="34"/>
  <c r="Z220" i="34"/>
  <c r="Z221" i="34"/>
  <c r="Z222" i="34"/>
  <c r="Z223" i="34"/>
  <c r="Z224" i="34"/>
  <c r="Z225" i="34"/>
  <c r="Z226" i="34"/>
  <c r="Z227" i="34"/>
  <c r="Z228" i="34"/>
  <c r="Z229" i="34"/>
  <c r="Z230" i="34"/>
  <c r="Z231" i="34"/>
  <c r="Z232" i="34"/>
  <c r="Z233" i="34"/>
  <c r="Z234" i="34"/>
  <c r="Z235" i="34"/>
  <c r="Z236" i="34"/>
  <c r="Z237" i="34"/>
  <c r="Z238" i="34"/>
  <c r="Z239" i="34"/>
  <c r="Z240" i="34"/>
  <c r="Z241" i="34"/>
  <c r="Z242" i="34"/>
  <c r="Z243" i="34"/>
  <c r="Z244" i="34"/>
  <c r="Z245" i="34"/>
  <c r="Z246" i="34"/>
  <c r="Z247" i="34"/>
  <c r="Z248" i="34"/>
  <c r="Z249" i="34"/>
  <c r="Z250" i="34"/>
  <c r="Z251" i="34"/>
  <c r="Z252" i="34"/>
  <c r="Z253" i="34"/>
  <c r="Z254" i="34"/>
  <c r="Z255" i="34"/>
  <c r="Z256" i="34"/>
  <c r="Z257" i="34"/>
  <c r="Z258" i="34"/>
  <c r="Z259" i="34"/>
  <c r="Z260" i="34"/>
  <c r="Z261" i="34"/>
  <c r="Z262" i="34"/>
  <c r="Z263" i="34"/>
  <c r="Z264" i="34"/>
  <c r="Z265" i="34"/>
  <c r="Z266" i="34"/>
  <c r="Z267" i="34"/>
  <c r="Z268" i="34"/>
  <c r="Z269" i="34"/>
  <c r="Z270" i="34"/>
  <c r="Z271" i="34"/>
  <c r="Z272" i="34"/>
  <c r="Z273" i="34"/>
  <c r="Z274" i="34"/>
  <c r="Z275" i="34"/>
  <c r="Z276" i="34"/>
  <c r="Z277" i="34"/>
  <c r="Z278" i="34"/>
  <c r="Z279" i="34"/>
  <c r="Z280" i="34"/>
  <c r="Z281" i="34"/>
  <c r="Z282" i="34"/>
  <c r="Z283" i="34"/>
  <c r="Z284" i="34"/>
  <c r="Z285" i="34"/>
  <c r="Z286" i="34"/>
  <c r="Z287" i="34"/>
  <c r="Z288" i="34"/>
  <c r="Z289" i="34"/>
  <c r="Z290" i="34"/>
  <c r="Z291" i="34"/>
  <c r="Z292" i="34"/>
  <c r="Z293" i="34"/>
  <c r="Z294" i="34"/>
  <c r="Z295" i="34"/>
  <c r="Z296" i="34"/>
  <c r="Z297" i="34"/>
  <c r="Z298" i="34"/>
  <c r="Z299" i="34"/>
  <c r="Z300" i="34"/>
  <c r="Z301" i="34"/>
  <c r="Z302" i="34"/>
  <c r="Z303" i="34"/>
  <c r="Z304" i="34"/>
  <c r="Z305" i="34"/>
  <c r="Z306" i="34"/>
  <c r="Z307" i="34"/>
  <c r="Z308" i="34"/>
  <c r="Z309" i="34"/>
  <c r="Z310" i="34"/>
  <c r="Z311" i="34"/>
  <c r="Z312" i="34"/>
  <c r="Z313" i="34"/>
  <c r="Z314" i="34"/>
  <c r="Z315" i="34"/>
  <c r="Z316" i="34"/>
  <c r="Z317" i="34"/>
  <c r="Z318" i="34"/>
  <c r="Z319" i="34"/>
  <c r="Z320" i="34"/>
  <c r="Z321" i="34"/>
  <c r="Z322" i="34"/>
  <c r="Z323" i="34"/>
  <c r="Z324" i="34"/>
  <c r="Z325" i="34"/>
  <c r="Z326" i="34"/>
  <c r="Z327" i="34"/>
  <c r="Z328" i="34"/>
  <c r="Z329" i="34"/>
  <c r="Z330" i="34"/>
  <c r="Z331" i="34"/>
  <c r="Z332" i="34"/>
  <c r="Z333" i="34"/>
  <c r="Z334" i="34"/>
  <c r="Z335" i="34"/>
  <c r="Z336" i="34"/>
  <c r="Z337" i="34"/>
  <c r="Z338" i="34"/>
  <c r="Z339" i="34"/>
  <c r="Z340" i="34"/>
  <c r="Z341" i="34"/>
  <c r="Z342" i="34"/>
  <c r="Z343" i="34"/>
  <c r="Z344" i="34"/>
  <c r="Z345" i="34"/>
  <c r="Z346" i="34"/>
  <c r="Z347" i="34"/>
  <c r="Z348" i="34"/>
  <c r="Z349" i="34"/>
  <c r="Z350" i="34"/>
  <c r="Z351" i="34"/>
  <c r="Z352" i="34"/>
  <c r="Z353" i="34"/>
  <c r="Z354" i="34"/>
  <c r="Z355" i="34"/>
  <c r="Z356" i="34"/>
  <c r="Z357" i="34"/>
  <c r="Z358" i="34"/>
  <c r="Z359" i="34"/>
  <c r="Z360" i="34"/>
  <c r="Z361" i="34"/>
  <c r="Z362" i="34"/>
  <c r="Z363" i="34"/>
  <c r="Z364" i="34"/>
  <c r="Z365" i="34"/>
  <c r="Z366" i="34"/>
  <c r="Z367" i="34"/>
  <c r="Z368" i="34"/>
  <c r="Z369" i="34"/>
  <c r="Z370" i="34"/>
  <c r="Z371" i="34"/>
  <c r="Z372" i="34"/>
  <c r="Z373" i="34"/>
  <c r="Z374" i="34"/>
  <c r="Z375" i="34"/>
  <c r="Z376" i="34"/>
  <c r="Z377" i="34"/>
  <c r="Z378" i="34"/>
  <c r="Z379" i="34"/>
  <c r="Z380" i="34"/>
  <c r="Z381" i="34"/>
  <c r="Z382" i="34"/>
  <c r="Z383" i="34"/>
  <c r="Z384" i="34"/>
  <c r="Z385" i="34"/>
  <c r="Z386" i="34"/>
  <c r="Z387" i="34"/>
  <c r="Z388" i="34"/>
  <c r="Z389" i="34"/>
  <c r="Z390" i="34"/>
  <c r="Z391" i="34"/>
  <c r="Z392" i="34"/>
  <c r="Z393" i="34"/>
  <c r="Z394" i="34"/>
  <c r="Z395" i="34"/>
  <c r="Z396" i="34"/>
  <c r="Z397" i="34"/>
  <c r="Z398" i="34"/>
  <c r="Z399" i="34"/>
  <c r="Z400" i="34"/>
  <c r="Z401" i="34"/>
  <c r="Z402" i="34"/>
  <c r="Z403" i="34"/>
  <c r="Z404" i="34"/>
  <c r="Z405" i="34"/>
  <c r="Z406" i="34"/>
  <c r="Z407" i="34"/>
  <c r="Z408" i="34"/>
  <c r="Z409" i="34"/>
  <c r="Z410" i="34"/>
  <c r="Z411" i="34"/>
  <c r="Z412" i="34"/>
  <c r="Z413" i="34"/>
  <c r="Z414" i="34"/>
  <c r="Z415" i="34"/>
  <c r="Z416" i="34"/>
  <c r="Z417" i="34"/>
  <c r="Z418" i="34"/>
  <c r="Z419" i="34"/>
  <c r="Z420" i="34"/>
  <c r="Z421" i="34"/>
  <c r="Z422" i="34"/>
  <c r="Z423" i="34"/>
  <c r="Z424" i="34"/>
  <c r="Z425" i="34"/>
  <c r="Z426" i="34"/>
  <c r="Z427" i="34"/>
  <c r="Z428" i="34"/>
  <c r="Z429" i="34"/>
  <c r="Z430" i="34"/>
  <c r="Z431" i="34"/>
  <c r="Z432" i="34"/>
  <c r="Z433" i="34"/>
  <c r="Z434" i="34"/>
  <c r="Z435" i="34"/>
  <c r="Z436" i="34"/>
  <c r="Z437" i="34"/>
  <c r="Z438" i="34"/>
  <c r="Z439" i="34"/>
  <c r="Z440" i="34"/>
  <c r="Z441" i="34"/>
  <c r="Z442" i="34"/>
  <c r="Z443" i="34"/>
  <c r="Z444" i="34"/>
  <c r="Z445" i="34"/>
  <c r="Z446" i="34"/>
  <c r="Z447" i="34"/>
  <c r="Z448" i="34"/>
  <c r="Z449" i="34"/>
  <c r="Z450" i="34"/>
  <c r="Z451" i="34"/>
  <c r="Z452" i="34"/>
  <c r="Z453" i="34"/>
  <c r="Z454" i="34"/>
  <c r="Z455" i="34"/>
  <c r="Z456" i="34"/>
  <c r="Z457" i="34"/>
  <c r="Z458" i="34"/>
  <c r="Z459" i="34"/>
  <c r="Z460" i="34"/>
  <c r="Z461" i="34"/>
  <c r="Z462" i="34"/>
  <c r="Z463" i="34"/>
  <c r="Z464" i="34"/>
  <c r="Z465" i="34"/>
  <c r="Z466" i="34"/>
  <c r="Z467" i="34"/>
  <c r="Z468" i="34"/>
  <c r="Z469" i="34"/>
  <c r="Z470" i="34"/>
  <c r="Z471" i="34"/>
  <c r="Z472" i="34"/>
  <c r="Z473" i="34"/>
  <c r="Z474" i="34"/>
  <c r="Z475" i="34"/>
  <c r="Z476" i="34"/>
  <c r="Z477" i="34"/>
  <c r="Z478" i="34"/>
  <c r="Z479" i="34"/>
  <c r="Z480" i="34"/>
  <c r="Z481" i="34"/>
  <c r="Z482" i="34"/>
  <c r="Z483" i="34"/>
  <c r="Z484" i="34"/>
  <c r="Z485" i="34"/>
  <c r="Z486" i="34"/>
  <c r="Z487" i="34"/>
  <c r="Z488" i="34"/>
  <c r="Z489" i="34"/>
  <c r="Z490" i="34"/>
  <c r="Z491" i="34"/>
  <c r="Z492" i="34"/>
  <c r="Z493" i="34"/>
  <c r="Z494" i="34"/>
  <c r="Z495" i="34"/>
  <c r="Z496" i="34"/>
  <c r="Z497" i="34"/>
  <c r="Z498" i="34"/>
  <c r="Z499" i="34"/>
  <c r="Z500" i="34"/>
  <c r="Z501" i="34"/>
  <c r="Z502" i="34"/>
  <c r="Z503" i="34"/>
  <c r="Z504" i="34"/>
  <c r="Z505" i="34"/>
  <c r="Z506" i="34"/>
  <c r="Z507" i="34"/>
  <c r="Z508" i="34"/>
  <c r="Z509" i="34"/>
  <c r="Z510" i="34"/>
  <c r="Z511" i="34"/>
  <c r="Z512" i="34"/>
  <c r="Z513" i="34"/>
  <c r="Z514" i="34"/>
  <c r="Z515" i="34"/>
  <c r="Z516" i="34"/>
  <c r="Z517" i="34"/>
  <c r="Z518" i="34"/>
  <c r="Z519" i="34"/>
  <c r="Z520" i="34"/>
  <c r="Z521" i="34"/>
  <c r="Z522" i="34"/>
  <c r="Z523" i="34"/>
  <c r="Z524" i="34"/>
  <c r="Z525" i="34"/>
  <c r="Z526" i="34"/>
  <c r="Z527" i="34"/>
  <c r="Z528" i="34"/>
  <c r="Z529" i="34"/>
  <c r="Z530" i="34"/>
  <c r="Z531" i="34"/>
  <c r="Z532" i="34"/>
  <c r="Z533" i="34"/>
  <c r="Z534" i="34"/>
  <c r="Z535" i="34"/>
  <c r="Z536" i="34"/>
  <c r="Z537" i="34"/>
  <c r="Z538" i="34"/>
  <c r="Z539" i="34"/>
  <c r="Z540" i="34"/>
  <c r="Z541" i="34"/>
  <c r="Z542" i="34"/>
  <c r="Z543" i="34"/>
  <c r="Z544" i="34"/>
  <c r="Z545" i="34"/>
  <c r="Z546" i="34"/>
  <c r="Z547" i="34"/>
  <c r="Z548" i="34"/>
  <c r="Z549" i="34"/>
  <c r="Z550" i="34"/>
  <c r="Z551" i="34"/>
  <c r="Z552" i="34"/>
  <c r="Z553" i="34"/>
  <c r="Z554" i="34"/>
  <c r="Z555" i="34"/>
  <c r="Z556" i="34"/>
  <c r="Z557" i="34"/>
  <c r="Z558" i="34"/>
  <c r="Z559" i="34"/>
  <c r="Z560" i="34"/>
  <c r="Z561" i="34"/>
  <c r="Z562" i="34"/>
  <c r="Z563" i="34"/>
  <c r="Z564" i="34"/>
  <c r="Z565" i="34"/>
  <c r="Z566" i="34"/>
  <c r="Z567" i="34"/>
  <c r="Z568" i="34"/>
  <c r="Z569" i="34"/>
  <c r="Z570" i="34"/>
  <c r="Z571" i="34"/>
  <c r="Z572" i="34"/>
  <c r="Z573" i="34"/>
  <c r="Z574" i="34"/>
  <c r="Z575" i="34"/>
  <c r="Z576" i="34"/>
  <c r="Z577" i="34"/>
  <c r="Z578" i="34"/>
  <c r="Z579" i="34"/>
  <c r="Z580" i="34"/>
  <c r="Z581" i="34"/>
  <c r="Z582" i="34"/>
  <c r="Z583" i="34"/>
  <c r="Z584" i="34"/>
  <c r="Z585" i="34"/>
  <c r="Z586" i="34"/>
  <c r="Z587" i="34"/>
  <c r="Z588" i="34"/>
  <c r="Z589" i="34"/>
  <c r="Z590" i="34"/>
  <c r="Z591" i="34"/>
  <c r="Z592" i="34"/>
  <c r="Z593" i="34"/>
  <c r="Z594" i="34"/>
  <c r="Z595" i="34"/>
  <c r="Z596" i="34"/>
  <c r="Z597" i="34"/>
  <c r="Z598" i="34"/>
  <c r="Z599" i="34"/>
  <c r="Z600" i="34"/>
  <c r="Z601" i="34"/>
  <c r="Z602" i="34"/>
  <c r="Z603" i="34"/>
  <c r="Z604" i="34"/>
  <c r="Z605" i="34"/>
  <c r="Z606" i="34"/>
  <c r="Z607" i="34"/>
  <c r="Z608" i="34"/>
  <c r="Z609" i="34"/>
  <c r="Z610" i="34"/>
  <c r="Z611" i="34"/>
  <c r="Z612" i="34"/>
  <c r="Z613" i="34"/>
  <c r="Z614" i="34"/>
  <c r="Z615" i="34"/>
  <c r="Z616" i="34"/>
  <c r="Z617" i="34"/>
  <c r="Z618" i="34"/>
  <c r="Z619" i="34"/>
  <c r="Z620" i="34"/>
  <c r="Z621" i="34"/>
  <c r="Z622" i="34"/>
  <c r="Z623" i="34"/>
  <c r="Z624" i="34"/>
  <c r="Z625" i="34"/>
  <c r="Z626" i="34"/>
  <c r="Z627" i="34"/>
  <c r="Z628" i="34"/>
  <c r="Z629" i="34"/>
  <c r="Z630" i="34"/>
  <c r="Z631" i="34"/>
  <c r="Z632" i="34"/>
  <c r="Z633" i="34"/>
  <c r="Z634" i="34"/>
  <c r="Z635" i="34"/>
  <c r="Z636" i="34"/>
  <c r="Z637" i="34"/>
  <c r="Z638" i="34"/>
  <c r="Z639" i="34"/>
  <c r="Z640" i="34"/>
  <c r="Z641" i="34"/>
  <c r="Z642" i="34"/>
  <c r="Z643" i="34"/>
  <c r="Z644" i="34"/>
  <c r="Z645" i="34"/>
  <c r="Z646" i="34"/>
  <c r="Z647" i="34"/>
  <c r="Z648" i="34"/>
  <c r="Z649" i="34"/>
  <c r="Z650" i="34"/>
  <c r="Z651" i="34"/>
  <c r="Z652" i="34"/>
  <c r="Z653" i="34"/>
  <c r="Z654" i="34"/>
  <c r="Z655" i="34"/>
  <c r="Z656" i="34"/>
  <c r="Z657" i="34"/>
  <c r="Z658" i="34"/>
  <c r="Z659" i="34"/>
  <c r="Z660" i="34"/>
  <c r="Z661" i="34"/>
  <c r="Z662" i="34"/>
  <c r="Z663" i="34"/>
  <c r="Z664" i="34"/>
  <c r="Z665" i="34"/>
  <c r="Z666" i="34"/>
  <c r="Z667" i="34"/>
  <c r="Z668" i="34"/>
  <c r="Z669" i="34"/>
  <c r="Z670" i="34"/>
  <c r="Z671" i="34"/>
  <c r="Z672" i="34"/>
  <c r="Z673" i="34"/>
  <c r="Z674" i="34"/>
  <c r="Z675" i="34"/>
  <c r="Z676" i="34"/>
  <c r="Z677" i="34"/>
  <c r="Z678" i="34"/>
  <c r="Z679" i="34"/>
  <c r="Z680" i="34"/>
  <c r="Z681" i="34"/>
  <c r="Z682" i="34"/>
  <c r="Z683" i="34"/>
  <c r="Z684" i="34"/>
  <c r="Z685" i="34"/>
  <c r="Z686" i="34"/>
  <c r="Z687" i="34"/>
  <c r="Z688" i="34"/>
  <c r="Z689" i="34"/>
  <c r="Z690" i="34"/>
  <c r="Z691" i="34"/>
  <c r="Z692" i="34"/>
  <c r="Z693" i="34"/>
  <c r="Z694" i="34"/>
  <c r="Z695" i="34"/>
  <c r="Z696" i="34"/>
  <c r="Z697" i="34"/>
  <c r="Z698" i="34"/>
  <c r="Z699" i="34"/>
  <c r="Z700" i="34"/>
  <c r="Z701" i="34"/>
  <c r="Z702" i="34"/>
  <c r="Z703" i="34"/>
  <c r="Z704" i="34"/>
  <c r="Z705" i="34"/>
  <c r="Z706" i="34"/>
  <c r="Z707" i="34"/>
  <c r="Z708" i="34"/>
  <c r="Z709" i="34"/>
  <c r="Z710" i="34"/>
  <c r="Z711" i="34"/>
  <c r="Z712" i="34"/>
  <c r="Z713" i="34"/>
  <c r="Z714" i="34"/>
  <c r="Z715" i="34"/>
  <c r="Z716" i="34"/>
  <c r="Z717" i="34"/>
  <c r="Z718" i="34"/>
  <c r="Z719" i="34"/>
  <c r="Z720" i="34"/>
  <c r="Z721" i="34"/>
  <c r="Z722" i="34"/>
  <c r="Z723" i="34"/>
  <c r="Z724" i="34"/>
  <c r="Z725" i="34"/>
  <c r="Z726" i="34"/>
  <c r="Z727" i="34"/>
  <c r="Z728" i="34"/>
  <c r="Z729" i="34"/>
  <c r="Z730" i="34"/>
  <c r="Z731" i="34"/>
  <c r="Z732" i="34"/>
  <c r="Z733" i="34"/>
  <c r="Z734" i="34"/>
  <c r="Z735" i="34"/>
  <c r="Z736" i="34"/>
  <c r="Z737" i="34"/>
  <c r="Z738" i="34"/>
  <c r="Z739" i="34"/>
  <c r="Z740" i="34"/>
  <c r="Z741" i="34"/>
  <c r="Z742" i="34"/>
  <c r="Z743" i="34"/>
  <c r="Z744" i="34"/>
  <c r="Z745" i="34"/>
  <c r="Z746" i="34"/>
  <c r="Z747" i="34"/>
  <c r="Z748" i="34"/>
  <c r="Z749" i="34"/>
  <c r="Z750" i="34"/>
  <c r="Z751" i="34"/>
  <c r="Z752" i="34"/>
  <c r="Z753" i="34"/>
  <c r="Z754" i="34"/>
  <c r="Z755" i="34"/>
  <c r="Z756" i="34"/>
  <c r="Z757" i="34"/>
  <c r="Z758" i="34"/>
  <c r="Z759" i="34"/>
  <c r="Z760" i="34"/>
  <c r="Z761" i="34"/>
  <c r="Z762" i="34"/>
  <c r="Z763" i="34"/>
  <c r="Z764" i="34"/>
  <c r="Z765" i="34"/>
  <c r="Z766" i="34"/>
  <c r="Z767" i="34"/>
  <c r="Z768" i="34"/>
  <c r="Z769" i="34"/>
  <c r="Z770" i="34"/>
  <c r="Z771" i="34"/>
  <c r="Z772" i="34"/>
  <c r="Z773" i="34"/>
  <c r="Z774" i="34"/>
  <c r="Z775" i="34"/>
  <c r="Z776" i="34"/>
  <c r="Z777" i="34"/>
  <c r="Z778" i="34"/>
  <c r="Z779" i="34"/>
  <c r="Z780" i="34"/>
  <c r="Z781" i="34"/>
  <c r="Z782" i="34"/>
  <c r="Z783" i="34"/>
  <c r="Z784" i="34"/>
  <c r="Z785" i="34"/>
  <c r="Z786" i="34"/>
  <c r="Z787" i="34"/>
  <c r="Z788" i="34"/>
  <c r="Z789" i="34"/>
  <c r="Z790" i="34"/>
  <c r="Z791" i="34"/>
  <c r="Z792" i="34"/>
  <c r="Z793" i="34"/>
  <c r="Z794" i="34"/>
  <c r="Z795" i="34"/>
  <c r="Z796" i="34"/>
  <c r="Z797" i="34"/>
  <c r="Z798" i="34"/>
  <c r="Z799" i="34"/>
  <c r="Z800" i="34"/>
  <c r="Z801" i="34"/>
  <c r="Z802" i="34"/>
  <c r="Z803" i="34"/>
  <c r="Z804" i="34"/>
  <c r="Z805" i="34"/>
  <c r="Z806" i="34"/>
  <c r="Z807" i="34"/>
  <c r="Z808" i="34"/>
  <c r="Z809" i="34"/>
  <c r="Z810" i="34"/>
  <c r="Z811" i="34"/>
  <c r="Z812" i="34"/>
  <c r="Z813" i="34"/>
  <c r="Z814" i="34"/>
  <c r="Z815" i="34"/>
  <c r="Z816" i="34"/>
  <c r="Z817" i="34"/>
  <c r="Z818" i="34"/>
  <c r="Z819" i="34"/>
  <c r="Z820" i="34"/>
  <c r="Z821" i="34"/>
  <c r="Z822" i="34"/>
  <c r="Z823" i="34"/>
  <c r="Z824" i="34"/>
  <c r="Z825" i="34"/>
  <c r="Z826" i="34"/>
  <c r="Z827" i="34"/>
  <c r="Z828" i="34"/>
  <c r="Z829" i="34"/>
  <c r="Z830" i="34"/>
  <c r="Z831" i="34"/>
  <c r="Z832" i="34"/>
  <c r="Z833" i="34"/>
  <c r="Z834" i="34"/>
  <c r="Z835" i="34"/>
  <c r="Z836" i="34"/>
  <c r="Z837" i="34"/>
  <c r="Z838" i="34"/>
  <c r="Z839" i="34"/>
  <c r="Z840" i="34"/>
  <c r="Z841" i="34"/>
  <c r="Z842" i="34"/>
  <c r="Z843" i="34"/>
  <c r="Z844" i="34"/>
  <c r="Z845" i="34"/>
  <c r="Z846" i="34"/>
  <c r="Z847" i="34"/>
  <c r="Z848" i="34"/>
  <c r="Z849" i="34"/>
  <c r="Z850" i="34"/>
  <c r="Z851" i="34"/>
  <c r="Z852" i="34"/>
  <c r="Z853" i="34"/>
  <c r="Z854" i="34"/>
  <c r="Z855" i="34"/>
  <c r="Z856" i="34"/>
  <c r="Z857" i="34"/>
  <c r="Z858" i="34"/>
  <c r="Z859" i="34"/>
  <c r="Z860" i="34"/>
  <c r="Z861" i="34"/>
  <c r="Z862" i="34"/>
  <c r="Z863" i="34"/>
  <c r="Z864" i="34"/>
  <c r="Z865" i="34"/>
  <c r="Z866" i="34"/>
  <c r="Z867" i="34"/>
  <c r="Z868" i="34"/>
  <c r="Z869" i="34"/>
  <c r="Z870" i="34"/>
  <c r="Z871" i="34"/>
  <c r="Z872" i="34"/>
  <c r="Z873" i="34"/>
  <c r="Z874" i="34"/>
  <c r="Z875" i="34"/>
  <c r="Z876" i="34"/>
  <c r="Z877" i="34"/>
  <c r="Z878" i="34"/>
  <c r="Z879" i="34"/>
  <c r="Z880" i="34"/>
  <c r="Z881" i="34"/>
  <c r="Z882" i="34"/>
  <c r="Z883" i="34"/>
  <c r="Z884" i="34"/>
  <c r="Z885" i="34"/>
  <c r="Z886" i="34"/>
  <c r="Z887" i="34"/>
  <c r="Z888" i="34"/>
  <c r="Z889" i="34"/>
  <c r="Z890" i="34"/>
  <c r="Z891" i="34"/>
  <c r="Z892" i="34"/>
  <c r="Z893" i="34"/>
  <c r="Z894" i="34"/>
  <c r="Z895" i="34"/>
  <c r="Z896" i="34"/>
  <c r="Z897" i="34"/>
  <c r="Z898" i="34"/>
  <c r="Z899" i="34"/>
  <c r="Z900" i="34"/>
  <c r="Z901" i="34"/>
  <c r="Z902" i="34"/>
  <c r="Z903" i="34"/>
  <c r="Z904" i="34"/>
  <c r="Z905" i="34"/>
  <c r="Z906" i="34"/>
  <c r="Z907" i="34"/>
  <c r="Z908" i="34"/>
  <c r="Z909" i="34"/>
  <c r="Z910" i="34"/>
  <c r="Z911" i="34"/>
  <c r="Z912" i="34"/>
  <c r="Z913" i="34"/>
  <c r="Z914" i="34"/>
  <c r="Z915" i="34"/>
  <c r="Z916" i="34"/>
  <c r="Z917" i="34"/>
  <c r="Z918" i="34"/>
  <c r="Z919" i="34"/>
  <c r="Z920" i="34"/>
  <c r="Z921" i="34"/>
  <c r="Z922" i="34"/>
  <c r="Z923" i="34"/>
  <c r="Z924" i="34"/>
  <c r="Z925" i="34"/>
  <c r="Z926" i="34"/>
  <c r="Z927" i="34"/>
  <c r="Z928" i="34"/>
  <c r="Z929" i="34"/>
  <c r="Z930" i="34"/>
  <c r="Z931" i="34"/>
  <c r="Z932" i="34"/>
  <c r="Z933" i="34"/>
  <c r="Z934" i="34"/>
  <c r="Z935" i="34"/>
  <c r="Z936" i="34"/>
  <c r="Z937" i="34"/>
  <c r="Z938" i="34"/>
  <c r="Z939" i="34"/>
  <c r="Z940" i="34"/>
  <c r="Z941" i="34"/>
  <c r="Z942" i="34"/>
  <c r="Z943" i="34"/>
  <c r="Z944" i="34"/>
  <c r="Z945" i="34"/>
  <c r="Z946" i="34"/>
  <c r="Z947" i="34"/>
  <c r="Z948" i="34"/>
  <c r="Z949" i="34"/>
  <c r="Z950" i="34"/>
  <c r="Z951" i="34"/>
  <c r="Z952" i="34"/>
  <c r="Z953" i="34"/>
  <c r="Z954" i="34"/>
  <c r="Z955" i="34"/>
  <c r="Z956" i="34"/>
  <c r="Z957" i="34"/>
  <c r="Z958" i="34"/>
  <c r="Z959" i="34"/>
  <c r="Z960" i="34"/>
  <c r="Z961" i="34"/>
  <c r="Z962" i="34"/>
  <c r="Z963" i="34"/>
  <c r="Z964" i="34"/>
  <c r="Z965" i="34"/>
  <c r="Z966" i="34"/>
  <c r="Z967" i="34"/>
  <c r="Z968" i="34"/>
  <c r="Z969" i="34"/>
  <c r="Z970" i="34"/>
  <c r="Z971" i="34"/>
  <c r="Z972" i="34"/>
  <c r="Z973" i="34"/>
  <c r="Z974" i="34"/>
  <c r="Z975" i="34"/>
  <c r="Z976" i="34"/>
  <c r="Z977" i="34"/>
  <c r="Z978" i="34"/>
  <c r="Z979" i="34"/>
  <c r="Z980" i="34"/>
  <c r="Z981" i="34"/>
  <c r="Z982" i="34"/>
  <c r="Z983" i="34"/>
  <c r="Z984" i="34"/>
  <c r="Z985" i="34"/>
  <c r="Z986" i="34"/>
  <c r="Z987" i="34"/>
  <c r="Z988" i="34"/>
  <c r="Z989" i="34"/>
  <c r="Z990" i="34"/>
  <c r="Z991" i="34"/>
  <c r="Z992" i="34"/>
  <c r="Z993" i="34"/>
  <c r="Z994" i="34"/>
  <c r="Z995" i="34"/>
  <c r="Z996" i="34"/>
  <c r="Z997" i="34"/>
  <c r="Z998" i="34"/>
  <c r="Z999" i="34"/>
  <c r="Z1000" i="34"/>
  <c r="Z1001" i="34"/>
  <c r="Z1002" i="34"/>
  <c r="Z1003" i="34"/>
  <c r="Z1004" i="34"/>
  <c r="Z1005" i="34"/>
  <c r="Z1006" i="34"/>
  <c r="Z1007" i="34"/>
  <c r="Z1008" i="34"/>
  <c r="Z1009" i="34"/>
  <c r="Z1010" i="34"/>
  <c r="Z1011" i="34"/>
  <c r="Z1012" i="34"/>
  <c r="Z1013" i="34"/>
  <c r="Z1014" i="34"/>
  <c r="Z1015" i="34"/>
  <c r="Z1016" i="34"/>
  <c r="Z1017" i="34"/>
  <c r="Z1018" i="34"/>
  <c r="Z1019" i="34"/>
  <c r="Z1020" i="34"/>
  <c r="Z1021" i="34"/>
  <c r="Z1022" i="34"/>
  <c r="Z1023" i="34"/>
  <c r="Z1024" i="34"/>
  <c r="Z1025" i="34"/>
  <c r="Z1026" i="34"/>
  <c r="Z1027" i="34"/>
  <c r="Z1028" i="34"/>
  <c r="Z1029" i="34"/>
  <c r="Z1030" i="34"/>
  <c r="Z1031" i="34"/>
  <c r="Z1032" i="34"/>
  <c r="Z1033" i="34"/>
  <c r="Z1034" i="34"/>
  <c r="Z1035" i="34"/>
  <c r="Z1036" i="34"/>
  <c r="Z1037" i="34"/>
  <c r="Z1038" i="34"/>
  <c r="Z1039" i="34"/>
  <c r="Z1040" i="34"/>
  <c r="Z1041" i="34"/>
  <c r="Z1042" i="34"/>
  <c r="Z1043" i="34"/>
  <c r="Z1044" i="34"/>
  <c r="Z1045" i="34"/>
  <c r="Z1046" i="34"/>
  <c r="Z1047" i="34"/>
  <c r="Z1048" i="34"/>
  <c r="Z1049" i="34"/>
  <c r="Z1050" i="34"/>
  <c r="Z1051" i="34"/>
  <c r="Z1052" i="34"/>
  <c r="Z1053" i="34"/>
  <c r="Z1054" i="34"/>
  <c r="Z1055" i="34"/>
  <c r="Z1056" i="34"/>
  <c r="Z1057" i="34"/>
  <c r="Z1058" i="34"/>
  <c r="Z1059" i="34"/>
  <c r="Z1060" i="34"/>
  <c r="Z1061" i="34"/>
  <c r="Z1062" i="34"/>
  <c r="Z1063" i="34"/>
  <c r="Z1064" i="34"/>
  <c r="Z1065" i="34"/>
  <c r="Z1066" i="34"/>
  <c r="Z1067" i="34"/>
  <c r="Z1068" i="34"/>
  <c r="Z1069" i="34"/>
  <c r="Z1070" i="34"/>
  <c r="Z1071" i="34"/>
  <c r="Z1072" i="34"/>
  <c r="Z1073" i="34"/>
  <c r="Z1074" i="34"/>
  <c r="Z1075" i="34"/>
  <c r="Z1076" i="34"/>
  <c r="Z1077" i="34"/>
  <c r="Z1078" i="34"/>
  <c r="Z1079" i="34"/>
  <c r="Z1080" i="34"/>
  <c r="Z1081" i="34"/>
  <c r="Z1082" i="34"/>
  <c r="Z1083" i="34"/>
  <c r="Z1084" i="34"/>
  <c r="Z1085" i="34"/>
  <c r="Z1086" i="34"/>
  <c r="Z1087" i="34"/>
  <c r="Z1088" i="34"/>
  <c r="Z1089" i="34"/>
  <c r="Z1090" i="34"/>
  <c r="Z1091" i="34"/>
  <c r="Z1092" i="34"/>
  <c r="Z1093" i="34"/>
  <c r="Z1094" i="34"/>
  <c r="Z1095" i="34"/>
  <c r="Z1096" i="34"/>
  <c r="Z1097" i="34"/>
  <c r="Z1098" i="34"/>
  <c r="Z1099" i="34"/>
  <c r="Z1100" i="34"/>
  <c r="Z1101" i="34"/>
  <c r="Z1102" i="34"/>
  <c r="Z1103" i="34"/>
  <c r="Z1104" i="34"/>
  <c r="Z1105" i="34"/>
  <c r="Z1106" i="34"/>
  <c r="Z1107" i="34"/>
  <c r="Z1108" i="34"/>
  <c r="Z1109" i="34"/>
  <c r="Z1110" i="34"/>
  <c r="Z1111" i="34"/>
  <c r="Z1112" i="34"/>
  <c r="Z1113" i="34"/>
  <c r="Z1114" i="34"/>
  <c r="Z1115" i="34"/>
  <c r="Z1116" i="34"/>
  <c r="Z1117" i="34"/>
  <c r="Z1118" i="34"/>
  <c r="Z1119" i="34"/>
  <c r="Z1120" i="34"/>
  <c r="Z1121" i="34"/>
  <c r="Z1122" i="34"/>
  <c r="Z1123" i="34"/>
  <c r="Z1124" i="34"/>
  <c r="Z1125" i="34"/>
  <c r="Z1126" i="34"/>
  <c r="Z1127" i="34"/>
  <c r="Z1128" i="34"/>
  <c r="Z1129" i="34"/>
  <c r="Z1130" i="34"/>
  <c r="Z1131" i="34"/>
  <c r="Z1132" i="34"/>
  <c r="Z1133" i="34"/>
  <c r="Z1134" i="34"/>
  <c r="Z1135" i="34"/>
  <c r="Z1136" i="34"/>
  <c r="Z1137" i="34"/>
  <c r="Z1138" i="34"/>
  <c r="Z1139" i="34"/>
  <c r="Z1140" i="34"/>
  <c r="Z1141" i="34"/>
  <c r="Z1142" i="34"/>
  <c r="Z1143" i="34"/>
  <c r="Z1144" i="34"/>
  <c r="Z1145" i="34"/>
  <c r="Z1146" i="34"/>
  <c r="Z1147" i="34"/>
  <c r="Z1148" i="34"/>
  <c r="Z1149" i="34"/>
  <c r="Z1150" i="34"/>
  <c r="Z1151" i="34"/>
  <c r="Z1152" i="34"/>
  <c r="Z1153" i="34"/>
  <c r="Z1154" i="34"/>
  <c r="Z1155" i="34"/>
  <c r="Z1156" i="34"/>
  <c r="Z1157" i="34"/>
  <c r="Z1158" i="34"/>
  <c r="Z1159" i="34"/>
  <c r="Z1160" i="34"/>
  <c r="Z1161" i="34"/>
  <c r="Z1162" i="34"/>
  <c r="Z1163" i="34"/>
  <c r="Z1164" i="34"/>
  <c r="Z1165" i="34"/>
  <c r="Z1166" i="34"/>
  <c r="Z1167" i="34"/>
  <c r="Z1168" i="34"/>
  <c r="Z1169" i="34"/>
  <c r="Z1170" i="34"/>
  <c r="Z1171" i="34"/>
  <c r="Z1172" i="34"/>
  <c r="Z1173" i="34"/>
  <c r="Z1174" i="34"/>
  <c r="Z1175" i="34"/>
  <c r="Z1176" i="34"/>
  <c r="Z1177" i="34"/>
  <c r="Z1178" i="34"/>
  <c r="Z1179" i="34"/>
  <c r="Z1180" i="34"/>
  <c r="Z1181" i="34"/>
  <c r="Z1182" i="34"/>
  <c r="Z1183" i="34"/>
  <c r="Z1184" i="34"/>
  <c r="Z1185" i="34"/>
  <c r="Z1186" i="34"/>
  <c r="Z1187" i="34"/>
  <c r="Z1188" i="34"/>
  <c r="Z1189" i="34"/>
  <c r="Z1190" i="34"/>
  <c r="Z1191" i="34"/>
  <c r="Z1192" i="34"/>
  <c r="Z1193" i="34"/>
  <c r="Z1194" i="34"/>
  <c r="Z1195" i="34"/>
  <c r="Z1196" i="34"/>
  <c r="Z1197" i="34"/>
  <c r="Z1198" i="34"/>
  <c r="Z1199" i="34"/>
  <c r="Z1200" i="34"/>
  <c r="Z1201" i="34"/>
  <c r="Z1202" i="34"/>
  <c r="Z1203" i="34"/>
  <c r="Z1204" i="34"/>
  <c r="Z1205" i="34"/>
  <c r="Z1206" i="34"/>
  <c r="Z1207" i="34"/>
  <c r="Z1208" i="34"/>
  <c r="Z1209" i="34"/>
  <c r="Z1210" i="34"/>
  <c r="Z1211" i="34"/>
  <c r="Z1212" i="34"/>
  <c r="Z1213" i="34"/>
  <c r="Z1214" i="34"/>
  <c r="Z1215" i="34"/>
  <c r="Z1216" i="34"/>
  <c r="Z1217" i="34"/>
  <c r="Z1218" i="34"/>
  <c r="Z1219" i="34"/>
  <c r="Z1220" i="34"/>
  <c r="Z1221" i="34"/>
  <c r="Z1222" i="34"/>
  <c r="Z1223" i="34"/>
  <c r="Z1224" i="34"/>
  <c r="Z1225" i="34"/>
  <c r="Z1226" i="34"/>
  <c r="Z1227" i="34"/>
  <c r="Z1228" i="34"/>
  <c r="Z1229" i="34"/>
  <c r="Z1230" i="34"/>
  <c r="Z1231" i="34"/>
  <c r="Z1232" i="34"/>
  <c r="Z1233" i="34"/>
  <c r="Z1234" i="34"/>
  <c r="Z1235" i="34"/>
  <c r="Z1236" i="34"/>
  <c r="Z1237" i="34"/>
  <c r="Z1238" i="34"/>
  <c r="Z1239" i="34"/>
  <c r="Z1240" i="34"/>
  <c r="Z1241" i="34"/>
  <c r="Z1242" i="34"/>
  <c r="Z1243" i="34"/>
  <c r="Z1244" i="34"/>
  <c r="Z1245" i="34"/>
  <c r="Z1246" i="34"/>
  <c r="Z1247" i="34"/>
  <c r="Z1248" i="34"/>
  <c r="Z1249" i="34"/>
  <c r="Z1250" i="34"/>
  <c r="Z1251" i="34"/>
  <c r="Z1252" i="34"/>
  <c r="Z1253" i="34"/>
  <c r="Z1254" i="34"/>
  <c r="Z1255" i="34"/>
  <c r="Z1256" i="34"/>
  <c r="Z1257" i="34"/>
  <c r="Z1258" i="34"/>
  <c r="Z1259" i="34"/>
  <c r="Z1260" i="34"/>
  <c r="Z1261" i="34"/>
  <c r="Z1262" i="34"/>
  <c r="Z1263" i="34"/>
  <c r="Z1264" i="34"/>
  <c r="Z1265" i="34"/>
  <c r="Z1266" i="34"/>
  <c r="Z1267" i="34"/>
  <c r="Z1268" i="34"/>
  <c r="Z1269" i="34"/>
  <c r="Z1270" i="34"/>
  <c r="Z1271" i="34"/>
  <c r="Z1272" i="34"/>
  <c r="Z1273" i="34"/>
  <c r="Z1274" i="34"/>
  <c r="Z1275" i="34"/>
  <c r="Z1276" i="34"/>
  <c r="Z1277" i="34"/>
  <c r="Z1278" i="34"/>
  <c r="Z1279" i="34"/>
  <c r="Z1280" i="34"/>
  <c r="Z1281" i="34"/>
  <c r="Z1282" i="34"/>
  <c r="Z1283" i="34"/>
  <c r="Z1284" i="34"/>
  <c r="Z1285" i="34"/>
  <c r="Z1286" i="34"/>
  <c r="Z1287" i="34"/>
  <c r="Z1288" i="34"/>
  <c r="Z1289" i="34"/>
  <c r="Z1290" i="34"/>
  <c r="Z1291" i="34"/>
  <c r="Z1292" i="34"/>
  <c r="Z1293" i="34"/>
  <c r="Z1294" i="34"/>
  <c r="Z1295" i="34"/>
  <c r="Z1296" i="34"/>
  <c r="Z1297" i="34"/>
  <c r="Z1298" i="34"/>
  <c r="Z1299" i="34"/>
  <c r="Z1300" i="34"/>
  <c r="Z1301" i="34"/>
  <c r="Z1302" i="34"/>
  <c r="Z1303" i="34"/>
  <c r="Z1304" i="34"/>
  <c r="Z1305" i="34"/>
  <c r="Z1306" i="34"/>
  <c r="Z1307" i="34"/>
  <c r="Z1308" i="34"/>
  <c r="Z1309" i="34"/>
  <c r="Z1310" i="34"/>
  <c r="Z1311" i="34"/>
  <c r="Z1312" i="34"/>
  <c r="Z1313" i="34"/>
  <c r="Z1314" i="34"/>
  <c r="Z1315" i="34"/>
  <c r="Z1316" i="34"/>
  <c r="Z1317" i="34"/>
  <c r="Z1318" i="34"/>
  <c r="Z1319" i="34"/>
  <c r="Z1320" i="34"/>
  <c r="Z1321" i="34"/>
  <c r="Z1322" i="34"/>
  <c r="Z1323" i="34"/>
  <c r="Z1324" i="34"/>
  <c r="Z1325" i="34"/>
  <c r="Z1326" i="34"/>
  <c r="Z1327" i="34"/>
  <c r="Z1328" i="34"/>
  <c r="Z1329" i="34"/>
  <c r="Z1330" i="34"/>
  <c r="Z1331" i="34"/>
  <c r="Z1332" i="34"/>
  <c r="Z1333" i="34"/>
  <c r="Z1334" i="34"/>
  <c r="Z1335" i="34"/>
  <c r="Z1336" i="34"/>
  <c r="Z1337" i="34"/>
  <c r="Z1338" i="34"/>
  <c r="Z1339" i="34"/>
  <c r="Z1340" i="34"/>
  <c r="Z1341" i="34"/>
  <c r="Z1342" i="34"/>
  <c r="Z1343" i="34"/>
  <c r="Z1344" i="34"/>
  <c r="Z1345" i="34"/>
  <c r="Z1346" i="34"/>
  <c r="Z1347" i="34"/>
  <c r="Z1348" i="34"/>
  <c r="Z1349" i="34"/>
  <c r="Z1350" i="34"/>
  <c r="Z1351" i="34"/>
  <c r="Z1352" i="34"/>
  <c r="Z1353" i="34"/>
  <c r="Z1354" i="34"/>
  <c r="Z1355" i="34"/>
  <c r="Z1356" i="34"/>
  <c r="Z1357" i="34"/>
  <c r="Z1358" i="34"/>
  <c r="Z1359" i="34"/>
  <c r="Z1360" i="34"/>
  <c r="Z1361" i="34"/>
  <c r="Z1362" i="34"/>
  <c r="Z1363" i="34"/>
  <c r="Z1364" i="34"/>
  <c r="Z1365" i="34"/>
  <c r="Z1366" i="34"/>
  <c r="Z1367" i="34"/>
  <c r="Z1368" i="34"/>
  <c r="Z1369" i="34"/>
  <c r="Z1370" i="34"/>
  <c r="Z1371" i="34"/>
  <c r="Z1372" i="34"/>
  <c r="Z1373" i="34"/>
  <c r="Z1374" i="34"/>
  <c r="Z1375" i="34"/>
  <c r="Z1376" i="34"/>
  <c r="Z1377" i="34"/>
  <c r="Z1378" i="34"/>
  <c r="Z1379" i="34"/>
  <c r="Z1380" i="34"/>
  <c r="Z1381" i="34"/>
  <c r="Z1382" i="34"/>
  <c r="Z1383" i="34"/>
  <c r="Z1384" i="34"/>
  <c r="Z1385" i="34"/>
  <c r="Z1386" i="34"/>
  <c r="Z1387" i="34"/>
  <c r="Z1388" i="34"/>
  <c r="Z1389" i="34"/>
  <c r="Z1390" i="34"/>
  <c r="Z1391" i="34"/>
  <c r="Z1392" i="34"/>
  <c r="Z1393" i="34"/>
  <c r="Z1394" i="34"/>
  <c r="Z1395" i="34"/>
  <c r="Z1396" i="34"/>
  <c r="Z1397" i="34"/>
  <c r="Z1398" i="34"/>
  <c r="Z1399" i="34"/>
  <c r="Z1400" i="34"/>
  <c r="Z1401" i="34"/>
  <c r="Z1402" i="34"/>
  <c r="Z1403" i="34"/>
  <c r="Z1404" i="34"/>
  <c r="Z1405" i="34"/>
  <c r="Z1406" i="34"/>
  <c r="Z1407" i="34"/>
  <c r="Z1408" i="34"/>
  <c r="Z1409" i="34"/>
  <c r="Z1410" i="34"/>
  <c r="Z1411" i="34"/>
  <c r="Z1412" i="34"/>
  <c r="Z1413" i="34"/>
  <c r="Z1414" i="34"/>
  <c r="Z1415" i="34"/>
  <c r="Z1416" i="34"/>
  <c r="Z1417" i="34"/>
  <c r="Z1418" i="34"/>
  <c r="Z1419" i="34"/>
  <c r="Z1420" i="34"/>
  <c r="Z1421" i="34"/>
  <c r="Z1422" i="34"/>
  <c r="Z1423" i="34"/>
  <c r="Z1424" i="34"/>
  <c r="Z1425" i="34"/>
  <c r="Z1426" i="34"/>
  <c r="Z1427" i="34"/>
  <c r="Z1428" i="34"/>
  <c r="Z1429" i="34"/>
  <c r="Z1430" i="34"/>
  <c r="Z1431" i="34"/>
  <c r="Z1432" i="34"/>
  <c r="Z1433" i="34"/>
  <c r="Z1434" i="34"/>
  <c r="Z1435" i="34"/>
  <c r="Z1436" i="34"/>
  <c r="Z1437" i="34"/>
  <c r="Z1438" i="34"/>
  <c r="Z1439" i="34"/>
  <c r="Z1440" i="34"/>
  <c r="Z1441" i="34"/>
  <c r="Z1442" i="34"/>
  <c r="Z1443" i="34"/>
  <c r="Z1444" i="34"/>
  <c r="Z1445" i="34"/>
  <c r="Z1446" i="34"/>
  <c r="Z1447" i="34"/>
  <c r="Z1448" i="34"/>
  <c r="Z1449" i="34"/>
  <c r="Z1450" i="34"/>
  <c r="Z1451" i="34"/>
  <c r="Z1452" i="34"/>
  <c r="Z1453" i="34"/>
  <c r="Z1454" i="34"/>
  <c r="Z1455" i="34"/>
  <c r="Z1456" i="34"/>
  <c r="Z1457" i="34"/>
  <c r="Z1458" i="34"/>
  <c r="Z1459" i="34"/>
  <c r="Z1460" i="34"/>
  <c r="Z1461" i="34"/>
  <c r="Z1462" i="34"/>
  <c r="Z1463" i="34"/>
  <c r="Z1464" i="34"/>
  <c r="Z1465" i="34"/>
  <c r="Z1466" i="34"/>
  <c r="Z1467" i="34"/>
  <c r="Z1468" i="34"/>
  <c r="Z1469" i="34"/>
  <c r="Z1470" i="34"/>
  <c r="Z1471" i="34"/>
  <c r="Z1472" i="34"/>
  <c r="Z1473" i="34"/>
  <c r="Z1474" i="34"/>
  <c r="Z1475" i="34"/>
  <c r="Z1476" i="34"/>
  <c r="Z1477" i="34"/>
  <c r="Z1478" i="34"/>
  <c r="Z1479" i="34"/>
  <c r="Z1480" i="34"/>
  <c r="Z1481" i="34"/>
  <c r="Z1482" i="34"/>
  <c r="Z1483" i="34"/>
  <c r="Z1484" i="34"/>
  <c r="Z1485" i="34"/>
  <c r="Z1486" i="34"/>
  <c r="Z1487" i="34"/>
  <c r="Z1488" i="34"/>
  <c r="Z1489" i="34"/>
  <c r="Z1490" i="34"/>
  <c r="Z1491" i="34"/>
  <c r="Z1492" i="34"/>
  <c r="Z1493" i="34"/>
  <c r="Z1494" i="34"/>
  <c r="Z1495" i="34"/>
  <c r="Z1496" i="34"/>
  <c r="Z1497" i="34"/>
  <c r="Z1498" i="34"/>
  <c r="Z1499" i="34"/>
  <c r="Z1500" i="34"/>
  <c r="Z1501" i="34"/>
  <c r="Z1502" i="34"/>
  <c r="Z1503" i="34"/>
  <c r="Z1504" i="34"/>
  <c r="Z1505" i="34"/>
  <c r="Z1506" i="34"/>
  <c r="Z1507" i="34"/>
  <c r="Z1508" i="34"/>
  <c r="Z1509" i="34"/>
  <c r="Z1510" i="34"/>
  <c r="Z1511" i="34"/>
  <c r="Z1512" i="34"/>
  <c r="Z1513" i="34"/>
  <c r="Z1514" i="34"/>
  <c r="Z1515" i="34"/>
  <c r="Z1516" i="34"/>
  <c r="Z1517" i="34"/>
  <c r="Z1518" i="34"/>
  <c r="Z1519" i="34"/>
  <c r="Z1520" i="34"/>
  <c r="Z1521" i="34"/>
  <c r="Z1522" i="34"/>
  <c r="Z1523" i="34"/>
  <c r="Z1524" i="34"/>
  <c r="Z1525" i="34"/>
  <c r="Z1526" i="34"/>
  <c r="Z1527" i="34"/>
  <c r="Z1528" i="34"/>
  <c r="Z1529" i="34"/>
  <c r="Z1530" i="34"/>
  <c r="Z1531" i="34"/>
  <c r="Z1532" i="34"/>
  <c r="Z1533" i="34"/>
  <c r="Z1534" i="34"/>
  <c r="Z1535" i="34"/>
  <c r="Z1536" i="34"/>
  <c r="Z1537" i="34"/>
  <c r="Z1538" i="34"/>
  <c r="Z1539" i="34"/>
  <c r="Z1540" i="34"/>
  <c r="Z1541" i="34"/>
  <c r="Z1542" i="34"/>
  <c r="Z1543" i="34"/>
  <c r="Z1544" i="34"/>
  <c r="Z1545" i="34"/>
  <c r="Z1546" i="34"/>
  <c r="Z1547" i="34"/>
  <c r="Z1548" i="34"/>
  <c r="Z1549" i="34"/>
  <c r="Z1550" i="34"/>
  <c r="Z1551" i="34"/>
  <c r="Z1552" i="34"/>
  <c r="Z1553" i="34"/>
  <c r="Z1554" i="34"/>
  <c r="Z1555" i="34"/>
  <c r="Z1556" i="34"/>
  <c r="Z1557" i="34"/>
  <c r="Z1558" i="34"/>
  <c r="Z1559" i="34"/>
  <c r="Z1560" i="34"/>
  <c r="Z1561" i="34"/>
  <c r="Z1562" i="34"/>
  <c r="Z1563" i="34"/>
  <c r="Z1564" i="34"/>
  <c r="Z1565" i="34"/>
  <c r="Z1566" i="34"/>
  <c r="Z1567" i="34"/>
  <c r="Z1568" i="34"/>
  <c r="Z1569" i="34"/>
  <c r="Z1570" i="34"/>
  <c r="Z1571" i="34"/>
  <c r="Z1572" i="34"/>
  <c r="Z1573" i="34"/>
  <c r="Z1574" i="34"/>
  <c r="Z1575" i="34"/>
  <c r="Z1576" i="34"/>
  <c r="Z1577" i="34"/>
  <c r="Z1578" i="34"/>
  <c r="Z1579" i="34"/>
  <c r="Z1580" i="34"/>
  <c r="Z1581" i="34"/>
  <c r="Z1582" i="34"/>
  <c r="Z1583" i="34"/>
  <c r="Z1584" i="34"/>
  <c r="Z1585" i="34"/>
  <c r="Z1586" i="34"/>
  <c r="Z1587" i="34"/>
  <c r="Z1588" i="34"/>
  <c r="Z1589" i="34"/>
  <c r="Z1590" i="34"/>
  <c r="Z1591" i="34"/>
  <c r="Z1592" i="34"/>
  <c r="Z1593" i="34"/>
  <c r="Z1594" i="34"/>
  <c r="Z1595" i="34"/>
  <c r="Z1596" i="34"/>
  <c r="Z1597" i="34"/>
  <c r="Z1598" i="34"/>
  <c r="Z1599" i="34"/>
  <c r="Z1600" i="34"/>
  <c r="Z1601" i="34"/>
  <c r="Z1602" i="34"/>
  <c r="Z1603" i="34"/>
  <c r="Z1604" i="34"/>
  <c r="Z1605" i="34"/>
  <c r="Z1606" i="34"/>
  <c r="Z1607" i="34"/>
  <c r="Z1608" i="34"/>
  <c r="Z1609" i="34"/>
  <c r="Z1610" i="34"/>
  <c r="Z1611" i="34"/>
  <c r="Z1612" i="34"/>
  <c r="Z1613" i="34"/>
  <c r="Z1614" i="34"/>
  <c r="Z1615" i="34"/>
  <c r="Z1616" i="34"/>
  <c r="Z1617" i="34"/>
  <c r="Z1618" i="34"/>
  <c r="Z1619" i="34"/>
  <c r="Z1620" i="34"/>
  <c r="Z1621" i="34"/>
  <c r="Z1622" i="34"/>
  <c r="Z1623" i="34"/>
  <c r="Z1624" i="34"/>
  <c r="Z1625" i="34"/>
  <c r="Z1626" i="34"/>
  <c r="Z1627" i="34"/>
  <c r="Z1628" i="34"/>
  <c r="Z1629" i="34"/>
  <c r="Z1630" i="34"/>
  <c r="Z1631" i="34"/>
  <c r="Z1632" i="34"/>
  <c r="Z1633" i="34"/>
  <c r="Z1634" i="34"/>
  <c r="Z1635" i="34"/>
  <c r="Z1636" i="34"/>
  <c r="Z1637" i="34"/>
  <c r="Z1638" i="34"/>
  <c r="Z1639" i="34"/>
  <c r="Z1640" i="34"/>
  <c r="Z1641" i="34"/>
  <c r="Z1642" i="34"/>
  <c r="Z1643" i="34"/>
  <c r="Z1644" i="34"/>
  <c r="Z1645" i="34"/>
  <c r="Z1646" i="34"/>
  <c r="Z1647" i="34"/>
  <c r="Z1648" i="34"/>
  <c r="Z1649" i="34"/>
  <c r="Z1650" i="34"/>
  <c r="Z1651" i="34"/>
  <c r="Z1652" i="34"/>
  <c r="Z1653" i="34"/>
  <c r="Z1654" i="34"/>
  <c r="Z1655" i="34"/>
  <c r="Z1656" i="34"/>
  <c r="Z1657" i="34"/>
  <c r="Z1658" i="34"/>
  <c r="Z1659" i="34"/>
  <c r="Z1660" i="34"/>
  <c r="Z1661" i="34"/>
  <c r="Z1662" i="34"/>
  <c r="Z1663" i="34"/>
  <c r="Z1664" i="34"/>
  <c r="Z1665" i="34"/>
  <c r="Z1666" i="34"/>
  <c r="Z1667" i="34"/>
  <c r="Z1668" i="34"/>
  <c r="Z1669" i="34"/>
  <c r="Z1670" i="34"/>
  <c r="Z1671" i="34"/>
  <c r="Z1672" i="34"/>
  <c r="Z1673" i="34"/>
  <c r="Z1674" i="34"/>
  <c r="Z1675" i="34"/>
  <c r="Z1676" i="34"/>
  <c r="Z1677" i="34"/>
  <c r="Z1678" i="34"/>
  <c r="Z1679" i="34"/>
  <c r="Z1680" i="34"/>
  <c r="Z1681" i="34"/>
  <c r="Z1682" i="34"/>
  <c r="Z1683" i="34"/>
  <c r="Z1684" i="34"/>
  <c r="Z1685" i="34"/>
  <c r="Z1686" i="34"/>
  <c r="Z1687" i="34"/>
  <c r="Z1688" i="34"/>
  <c r="Z1689" i="34"/>
  <c r="Z1690" i="34"/>
  <c r="Z1691" i="34"/>
  <c r="Z1692" i="34"/>
  <c r="Z1693" i="34"/>
  <c r="Z1694" i="34"/>
  <c r="Z1695" i="34"/>
  <c r="Z1696" i="34"/>
  <c r="Z1697" i="34"/>
  <c r="Z1698" i="34"/>
  <c r="Z1699" i="34"/>
  <c r="Z1700" i="34"/>
  <c r="Z1701" i="34"/>
  <c r="Z1702" i="34"/>
  <c r="Z1703" i="34"/>
  <c r="Z1704" i="34"/>
  <c r="Z1705" i="34"/>
  <c r="Z1706" i="34"/>
  <c r="Z1707" i="34"/>
  <c r="Z1708" i="34"/>
  <c r="Z1709" i="34"/>
  <c r="Z1710" i="34"/>
  <c r="Z1711" i="34"/>
  <c r="Z1712" i="34"/>
  <c r="Z1713" i="34"/>
  <c r="Z1714" i="34"/>
  <c r="Z1715" i="34"/>
  <c r="Z1716" i="34"/>
  <c r="Z1717" i="34"/>
  <c r="Z1718" i="34"/>
  <c r="Z1719" i="34"/>
  <c r="Z1720" i="34"/>
  <c r="Z1721" i="34"/>
  <c r="Z1722" i="34"/>
  <c r="Z1723" i="34"/>
  <c r="Z1724" i="34"/>
  <c r="Z1725" i="34"/>
  <c r="Z1726" i="34"/>
  <c r="Z1727" i="34"/>
  <c r="Z1728" i="34"/>
  <c r="Z1729" i="34"/>
  <c r="Z1730" i="34"/>
  <c r="Z1731" i="34"/>
  <c r="Z1732" i="34"/>
  <c r="Z1733" i="34"/>
  <c r="Z1734" i="34"/>
  <c r="Z1735" i="34"/>
  <c r="Z1736" i="34"/>
  <c r="Z1737" i="34"/>
  <c r="Z1738" i="34"/>
  <c r="Z1739" i="34"/>
  <c r="Z1740" i="34"/>
  <c r="Z1741" i="34"/>
  <c r="Z1742" i="34"/>
  <c r="Z1743" i="34"/>
  <c r="Z1744" i="34"/>
  <c r="Z1745" i="34"/>
  <c r="Z1746" i="34"/>
  <c r="Z1747" i="34"/>
  <c r="Z1748" i="34"/>
  <c r="Z1749" i="34"/>
  <c r="Z1750" i="34"/>
  <c r="Z1751" i="34"/>
  <c r="Z1752" i="34"/>
  <c r="Z1753" i="34"/>
  <c r="Z1754" i="34"/>
  <c r="Z1755" i="34"/>
  <c r="Z1756" i="34"/>
  <c r="Z1757" i="34"/>
  <c r="Z1758" i="34"/>
  <c r="Z1759" i="34"/>
  <c r="Z1760" i="34"/>
  <c r="Z1761" i="34"/>
  <c r="Z1762" i="34"/>
  <c r="Z1763" i="34"/>
  <c r="Z1764" i="34"/>
  <c r="Z1765" i="34"/>
  <c r="Z1766" i="34"/>
  <c r="Z1767" i="34"/>
  <c r="Z1768" i="34"/>
  <c r="Z1769" i="34"/>
  <c r="Z1770" i="34"/>
  <c r="Z1771" i="34"/>
  <c r="Z1772" i="34"/>
  <c r="Z1773" i="34"/>
  <c r="Z1774" i="34"/>
  <c r="Z1775" i="34"/>
  <c r="Z1776" i="34"/>
  <c r="Z1777" i="34"/>
  <c r="Z1778" i="34"/>
  <c r="Z1779" i="34"/>
  <c r="Z1780" i="34"/>
  <c r="Z1781" i="34"/>
  <c r="Z1782" i="34"/>
  <c r="Z1783" i="34"/>
  <c r="Z1784" i="34"/>
  <c r="Z1785" i="34"/>
  <c r="Z1786" i="34"/>
  <c r="Z1787" i="34"/>
  <c r="Z1788" i="34"/>
  <c r="Z1789" i="34"/>
  <c r="Z1790" i="34"/>
  <c r="Z1791" i="34"/>
  <c r="Z1792" i="34"/>
  <c r="Z1793" i="34"/>
  <c r="Z1794" i="34"/>
  <c r="Z1795" i="34"/>
  <c r="Z1796" i="34"/>
  <c r="Z1797" i="34"/>
  <c r="Z1798" i="34"/>
  <c r="Z1799" i="34"/>
  <c r="Z1800" i="34"/>
  <c r="Z1801" i="34"/>
  <c r="Z1802" i="34"/>
  <c r="Z1803" i="34"/>
  <c r="Z1804" i="34"/>
  <c r="Z1805" i="34"/>
  <c r="Z1806" i="34"/>
  <c r="Z1807" i="34"/>
  <c r="Z1808" i="34"/>
  <c r="Z1809" i="34"/>
  <c r="Z1810" i="34"/>
  <c r="Z1811" i="34"/>
  <c r="Z1812" i="34"/>
  <c r="Z1813" i="34"/>
  <c r="Z1814" i="34"/>
  <c r="Z1815" i="34"/>
  <c r="Z1816" i="34"/>
  <c r="Z1817" i="34"/>
  <c r="Z1818" i="34"/>
  <c r="Z1819" i="34"/>
  <c r="Z1820" i="34"/>
  <c r="Z1821" i="34"/>
  <c r="Z1822" i="34"/>
  <c r="Z1823" i="34"/>
  <c r="Z1824" i="34"/>
  <c r="Z1825" i="34"/>
  <c r="Z1826" i="34"/>
  <c r="Z1827" i="34"/>
  <c r="Z1828" i="34"/>
  <c r="Z1829" i="34"/>
  <c r="Z1830" i="34"/>
  <c r="Z1831" i="34"/>
  <c r="Z1832" i="34"/>
  <c r="Z1833" i="34"/>
  <c r="Z1834" i="34"/>
  <c r="Z1835" i="34"/>
  <c r="Z1836" i="34"/>
  <c r="Z1837" i="34"/>
  <c r="Z1838" i="34"/>
  <c r="Z1839" i="34"/>
  <c r="Z1840" i="34"/>
  <c r="Z1841" i="34"/>
  <c r="Z1842" i="34"/>
  <c r="Z1843" i="34"/>
  <c r="Z1844" i="34"/>
  <c r="Z1845" i="34"/>
  <c r="Z1846" i="34"/>
  <c r="Z1847" i="34"/>
  <c r="Z1848" i="34"/>
  <c r="Z1849" i="34"/>
  <c r="Z1850" i="34"/>
  <c r="Z1851" i="34"/>
  <c r="Z1852" i="34"/>
  <c r="Z1853" i="34"/>
  <c r="Z1854" i="34"/>
  <c r="Z1855" i="34"/>
  <c r="Z1856" i="34"/>
  <c r="Z1857" i="34"/>
  <c r="Z1858" i="34"/>
  <c r="Z1859" i="34"/>
  <c r="Z1860" i="34"/>
  <c r="Z1861" i="34"/>
  <c r="Z1862" i="34"/>
  <c r="Z1863" i="34"/>
  <c r="Z1864" i="34"/>
  <c r="Z1865" i="34"/>
  <c r="Z1866" i="34"/>
  <c r="Z1867" i="34"/>
  <c r="Z1868" i="34"/>
  <c r="Z1869" i="34"/>
  <c r="Z1870" i="34"/>
  <c r="Z1871" i="34"/>
  <c r="Z1872" i="34"/>
  <c r="Z1873" i="34"/>
  <c r="Z1874" i="34"/>
  <c r="Z1875" i="34"/>
  <c r="Z1876" i="34"/>
  <c r="Z1877" i="34"/>
  <c r="Z1878" i="34"/>
  <c r="Z1879" i="34"/>
  <c r="Z1880" i="34"/>
  <c r="Z1881" i="34"/>
  <c r="Z1882" i="34"/>
  <c r="Z1883" i="34"/>
  <c r="Z1884" i="34"/>
  <c r="Z1885" i="34"/>
  <c r="Z1886" i="34"/>
  <c r="Z1887" i="34"/>
  <c r="Z1888" i="34"/>
  <c r="Z1889" i="34"/>
  <c r="Z1890" i="34"/>
  <c r="Z1891" i="34"/>
  <c r="Z1892" i="34"/>
  <c r="Z1893" i="34"/>
  <c r="Z1894" i="34"/>
  <c r="Z1895" i="34"/>
  <c r="Z1896" i="34"/>
  <c r="Z1897" i="34"/>
  <c r="Z1898" i="34"/>
  <c r="Z1899" i="34"/>
  <c r="Z1900" i="34"/>
  <c r="Z1901" i="34"/>
  <c r="Z1902" i="34"/>
  <c r="Z1903" i="34"/>
  <c r="Z1904" i="34"/>
  <c r="Z1905" i="34"/>
  <c r="Z1906" i="34"/>
  <c r="Z1907" i="34"/>
  <c r="Z1908" i="34"/>
  <c r="Z1909" i="34"/>
  <c r="Z1910" i="34"/>
  <c r="Z1911" i="34"/>
  <c r="Z1912" i="34"/>
  <c r="Z1913" i="34"/>
  <c r="Z1914" i="34"/>
  <c r="Z1915" i="34"/>
  <c r="Z1916" i="34"/>
  <c r="Z1917" i="34"/>
  <c r="Z1918" i="34"/>
  <c r="Z1919" i="34"/>
  <c r="Z1920" i="34"/>
  <c r="Z1921" i="34"/>
  <c r="Z1922" i="34"/>
  <c r="Z1923" i="34"/>
  <c r="Z1924" i="34"/>
  <c r="Z1925" i="34"/>
  <c r="Z1926" i="34"/>
  <c r="Z1927" i="34"/>
  <c r="Z1928" i="34"/>
  <c r="Z1929" i="34"/>
  <c r="Z1930" i="34"/>
  <c r="Z1931" i="34"/>
  <c r="Z1932" i="34"/>
  <c r="Z1933" i="34"/>
  <c r="Z1934" i="34"/>
  <c r="Z1935" i="34"/>
  <c r="Z1936" i="34"/>
  <c r="Z1937" i="34"/>
  <c r="Z1938" i="34"/>
  <c r="Z1939" i="34"/>
  <c r="Z1940" i="34"/>
  <c r="Z1941" i="34"/>
  <c r="Z1942" i="34"/>
  <c r="Z1943" i="34"/>
  <c r="Z1944" i="34"/>
  <c r="Z1945" i="34"/>
  <c r="Z1946" i="34"/>
  <c r="Z1947" i="34"/>
  <c r="Z1948" i="34"/>
  <c r="Z1949" i="34"/>
  <c r="Z1950" i="34"/>
  <c r="Z1951" i="34"/>
  <c r="Z1952" i="34"/>
  <c r="Z1953" i="34"/>
  <c r="Z1954" i="34"/>
  <c r="Z1955" i="34"/>
  <c r="Z1956" i="34"/>
  <c r="Z1957" i="34"/>
  <c r="Z1958" i="34"/>
  <c r="Z1959" i="34"/>
  <c r="Z1960" i="34"/>
  <c r="Z1961" i="34"/>
  <c r="Z1962" i="34"/>
  <c r="Z1963" i="34"/>
  <c r="Z1964" i="34"/>
  <c r="Z1965" i="34"/>
  <c r="Z1966" i="34"/>
  <c r="Z1967" i="34"/>
  <c r="Z1968" i="34"/>
  <c r="Z1969" i="34"/>
  <c r="Z1970" i="34"/>
  <c r="Z1971" i="34"/>
  <c r="Z1972" i="34"/>
  <c r="Z1973" i="34"/>
  <c r="Z1974" i="34"/>
  <c r="Z1975" i="34"/>
  <c r="Z1976" i="34"/>
  <c r="Z1977" i="34"/>
  <c r="Z1978" i="34"/>
  <c r="Z1979" i="34"/>
  <c r="Z1980" i="34"/>
  <c r="Z1981" i="34"/>
  <c r="Z1982" i="34"/>
  <c r="Z1983" i="34"/>
  <c r="Z1984" i="34"/>
  <c r="Z1985" i="34"/>
  <c r="Z1986" i="34"/>
  <c r="Z1987" i="34"/>
  <c r="Z1988" i="34"/>
  <c r="Z1989" i="34"/>
  <c r="Z1990" i="34"/>
  <c r="Z1991" i="34"/>
  <c r="Z1992" i="34"/>
  <c r="Z1993" i="34"/>
  <c r="Z1994" i="34"/>
  <c r="Z1995" i="34"/>
  <c r="Z1996" i="34"/>
  <c r="Z1997" i="34"/>
  <c r="Z1998" i="34"/>
  <c r="Z1999" i="34"/>
  <c r="Z2000" i="34"/>
  <c r="Z2001" i="34"/>
  <c r="Z2002" i="34"/>
  <c r="Z2003" i="34"/>
  <c r="Z2004" i="34"/>
  <c r="Z2005" i="34"/>
  <c r="Z2006" i="34"/>
  <c r="Z2007" i="34"/>
  <c r="Z2008" i="34"/>
  <c r="Z2009" i="34"/>
  <c r="Z2010" i="34"/>
  <c r="Z2011" i="34"/>
  <c r="Z2012" i="34"/>
  <c r="Z2013" i="34"/>
  <c r="Z2014" i="34"/>
  <c r="Z2015" i="34"/>
  <c r="Z2016" i="34"/>
  <c r="Z2017" i="34"/>
  <c r="Z2018" i="34"/>
  <c r="Z2019" i="34"/>
  <c r="Z2020" i="34"/>
  <c r="Z2021" i="34"/>
  <c r="Z2022" i="34"/>
  <c r="Z2023" i="34"/>
  <c r="Z2024" i="34"/>
  <c r="Z2025" i="34"/>
  <c r="Z2026" i="34"/>
  <c r="Z2027" i="34"/>
  <c r="Z2028" i="34"/>
  <c r="Z2029" i="34"/>
  <c r="Z2030" i="34"/>
  <c r="Z2031" i="34"/>
  <c r="Z2032" i="34"/>
  <c r="Z2033" i="34"/>
  <c r="Z2034" i="34"/>
  <c r="Z2035" i="34"/>
  <c r="Z2036" i="34"/>
  <c r="Z2037" i="34"/>
  <c r="Z2038" i="34"/>
  <c r="Z2039" i="34"/>
  <c r="Z2040" i="34"/>
  <c r="Z2041" i="34"/>
  <c r="Z2042" i="34"/>
  <c r="Z2043" i="34"/>
  <c r="Z2044" i="34"/>
  <c r="Z2045" i="34"/>
  <c r="Z2046" i="34"/>
  <c r="Z2047" i="34"/>
  <c r="Z2048" i="34"/>
  <c r="Z2049" i="34"/>
  <c r="Z2050" i="34"/>
  <c r="Z2051" i="34"/>
  <c r="Z2052" i="34"/>
  <c r="Z2053" i="34"/>
  <c r="Z2054" i="34"/>
  <c r="Z2055" i="34"/>
  <c r="Z2056" i="34"/>
  <c r="Z2057" i="34"/>
  <c r="Z2058" i="34"/>
  <c r="Z2059" i="34"/>
  <c r="Z2060" i="34"/>
  <c r="Z2061" i="34"/>
  <c r="Z2062" i="34"/>
  <c r="Z2063" i="34"/>
  <c r="Z2064" i="34"/>
  <c r="Z2065" i="34"/>
  <c r="Z2066" i="34"/>
  <c r="Z2067" i="34"/>
  <c r="Z2068" i="34"/>
  <c r="Z2069" i="34"/>
  <c r="Z2070" i="34"/>
  <c r="Z2071" i="34"/>
  <c r="Z2072" i="34"/>
  <c r="Z2073" i="34"/>
  <c r="Z2074" i="34"/>
  <c r="Z2075" i="34"/>
  <c r="Z2076" i="34"/>
  <c r="Z2077" i="34"/>
  <c r="Z2078" i="34"/>
  <c r="Z2079" i="34"/>
  <c r="Z2080" i="34"/>
  <c r="Z2081" i="34"/>
  <c r="Z2082" i="34"/>
  <c r="Z2083" i="34"/>
  <c r="Z2084" i="34"/>
  <c r="Z2085" i="34"/>
  <c r="Z2086" i="34"/>
  <c r="Z2087" i="34"/>
  <c r="Z2088" i="34"/>
  <c r="Z2089" i="34"/>
  <c r="Z2090" i="34"/>
  <c r="Z2091" i="34"/>
  <c r="Z2092" i="34"/>
  <c r="Z2093" i="34"/>
  <c r="Z2094" i="34"/>
  <c r="Z2095" i="34"/>
  <c r="Z2096" i="34"/>
  <c r="Z2097" i="34"/>
  <c r="Z2098" i="34"/>
  <c r="Z2099" i="34"/>
  <c r="Z2100" i="34"/>
  <c r="Z2101" i="34"/>
  <c r="Z2102" i="34"/>
  <c r="Z2103" i="34"/>
  <c r="Z2104" i="34"/>
  <c r="Z2105" i="34"/>
  <c r="Z2106" i="34"/>
  <c r="Z2107" i="34"/>
  <c r="Z2108" i="34"/>
  <c r="Z2109" i="34"/>
  <c r="Z2110" i="34"/>
  <c r="Z2111" i="34"/>
  <c r="Z2112" i="34"/>
  <c r="Z2113" i="34"/>
  <c r="Z2114" i="34"/>
  <c r="Z2115" i="34"/>
  <c r="Z2116" i="34"/>
  <c r="Z2117" i="34"/>
  <c r="Z2118" i="34"/>
  <c r="Z2119" i="34"/>
  <c r="Z2120" i="34"/>
  <c r="Z2121" i="34"/>
  <c r="Z2122" i="34"/>
  <c r="Z2123" i="34"/>
  <c r="Z2124" i="34"/>
  <c r="Z2125" i="34"/>
  <c r="Z2126" i="34"/>
  <c r="Z2127" i="34"/>
  <c r="Z2128" i="34"/>
  <c r="Z2129" i="34"/>
  <c r="Z2130" i="34"/>
  <c r="Z2131" i="34"/>
  <c r="Z2132" i="34"/>
  <c r="Z2133" i="34"/>
  <c r="Z2134" i="34"/>
  <c r="Z2135" i="34"/>
  <c r="Z2136" i="34"/>
  <c r="Z2137" i="34"/>
  <c r="Z2138" i="34"/>
  <c r="Z2139" i="34"/>
  <c r="Z2140" i="34"/>
  <c r="Z2141" i="34"/>
  <c r="Z2142" i="34"/>
  <c r="Z2143" i="34"/>
  <c r="Z2144" i="34"/>
  <c r="Z2145" i="34"/>
  <c r="Z2146" i="34"/>
  <c r="Z2147" i="34"/>
  <c r="Z2148" i="34"/>
  <c r="Z2149" i="34"/>
  <c r="Z2150" i="34"/>
  <c r="Z2151" i="34"/>
  <c r="Z2152" i="34"/>
  <c r="Z2153" i="34"/>
  <c r="Z2154" i="34"/>
  <c r="Z2155" i="34"/>
  <c r="Z2156" i="34"/>
  <c r="Z2157" i="34"/>
  <c r="Z2158" i="34"/>
  <c r="Z2159" i="34"/>
  <c r="Z2160" i="34"/>
  <c r="Z2161" i="34"/>
  <c r="Z2162" i="34"/>
  <c r="Z2163" i="34"/>
  <c r="Z2164" i="34"/>
  <c r="Z2165" i="34"/>
  <c r="Z2166" i="34"/>
  <c r="Z2167" i="34"/>
  <c r="Z2168" i="34"/>
  <c r="Z2169" i="34"/>
  <c r="Z2170" i="34"/>
  <c r="Z2171" i="34"/>
  <c r="Z2172" i="34"/>
  <c r="Z2173" i="34"/>
  <c r="Z2174" i="34"/>
  <c r="Z2175" i="34"/>
  <c r="Z2176" i="34"/>
  <c r="Z2177" i="34"/>
  <c r="Z2178" i="34"/>
  <c r="Z2179" i="34"/>
  <c r="Z2180" i="34"/>
  <c r="Z2181" i="34"/>
  <c r="Z2182" i="34"/>
  <c r="Z2183" i="34"/>
  <c r="Z2184" i="34"/>
  <c r="Z2185" i="34"/>
  <c r="Z2186" i="34"/>
  <c r="Z2187" i="34"/>
  <c r="Z2188" i="34"/>
  <c r="Z2189" i="34"/>
  <c r="Z2190" i="34"/>
  <c r="Z2191" i="34"/>
  <c r="Z2192" i="34"/>
  <c r="Z2193" i="34"/>
  <c r="Z2194" i="34"/>
  <c r="Z2195" i="34"/>
  <c r="Z2196" i="34"/>
  <c r="Z2197" i="34"/>
  <c r="Z2198" i="34"/>
  <c r="Z2199" i="34"/>
  <c r="Z2200" i="34"/>
  <c r="Z2201" i="34"/>
  <c r="Z2202" i="34"/>
  <c r="Z2203" i="34"/>
  <c r="Z2204" i="34"/>
  <c r="Z2205" i="34"/>
  <c r="Z2206" i="34"/>
  <c r="Z2207" i="34"/>
  <c r="Z2208" i="34"/>
  <c r="Z2209" i="34"/>
  <c r="Z2210" i="34"/>
  <c r="Z2211" i="34"/>
  <c r="Z2212" i="34"/>
  <c r="Z2213" i="34"/>
  <c r="Z2214" i="34"/>
  <c r="Z2215" i="34"/>
  <c r="Z2216" i="34"/>
  <c r="Z2217" i="34"/>
  <c r="Z2218" i="34"/>
  <c r="Z2219" i="34"/>
  <c r="Z2220" i="34"/>
  <c r="Z2221" i="34"/>
  <c r="Z2222" i="34"/>
  <c r="Z2223" i="34"/>
  <c r="Z2224" i="34"/>
  <c r="Z2225" i="34"/>
  <c r="Z2226" i="34"/>
  <c r="Z2227" i="34"/>
  <c r="Z2228" i="34"/>
  <c r="Z2229" i="34"/>
  <c r="Z2230" i="34"/>
  <c r="Z2231" i="34"/>
  <c r="Z2232" i="34"/>
  <c r="Z2233" i="34"/>
  <c r="Z2234" i="34"/>
  <c r="Z2235" i="34"/>
  <c r="Z2236" i="34"/>
  <c r="Z2237" i="34"/>
  <c r="Z2238" i="34"/>
  <c r="Z2239" i="34"/>
  <c r="Z2240" i="34"/>
  <c r="Z2241" i="34"/>
  <c r="Z2242" i="34"/>
  <c r="Z2243" i="34"/>
  <c r="Z2244" i="34"/>
  <c r="Z2245" i="34"/>
  <c r="Z2246" i="34"/>
  <c r="Z2247" i="34"/>
  <c r="Z2248" i="34"/>
  <c r="Z2249" i="34"/>
  <c r="Z2250" i="34"/>
  <c r="Z2251" i="34"/>
  <c r="Z2252" i="34"/>
  <c r="Z2253" i="34"/>
  <c r="Z2254" i="34"/>
  <c r="Z2255" i="34"/>
  <c r="Z2256" i="34"/>
  <c r="Z2257" i="34"/>
  <c r="Z2258" i="34"/>
  <c r="Z2259" i="34"/>
  <c r="Z2260" i="34"/>
  <c r="Z2261" i="34"/>
  <c r="Z2262" i="34"/>
  <c r="Z2263" i="34"/>
  <c r="Z2264" i="34"/>
  <c r="Z2265" i="34"/>
  <c r="Z2266" i="34"/>
  <c r="Z2267" i="34"/>
  <c r="Z2268" i="34"/>
  <c r="Z2269" i="34"/>
  <c r="Z2270" i="34"/>
  <c r="Z2271" i="34"/>
  <c r="Z2272" i="34"/>
  <c r="Z2273" i="34"/>
  <c r="Z2274" i="34"/>
  <c r="Z2275" i="34"/>
  <c r="Z2276" i="34"/>
  <c r="Z2277" i="34"/>
  <c r="Z2278" i="34"/>
  <c r="Z2279" i="34"/>
  <c r="Z2280" i="34"/>
  <c r="Z2281" i="34"/>
  <c r="Z2282" i="34"/>
  <c r="Z2283" i="34"/>
  <c r="Z2284" i="34"/>
  <c r="Z2285" i="34"/>
  <c r="Z2286" i="34"/>
  <c r="Z2287" i="34"/>
  <c r="Z2288" i="34"/>
  <c r="Z2289" i="34"/>
  <c r="Z2290" i="34"/>
  <c r="Z2291" i="34"/>
  <c r="Z2292" i="34"/>
  <c r="Z2293" i="34"/>
  <c r="Z2294" i="34"/>
  <c r="Z2295" i="34"/>
  <c r="Z2296" i="34"/>
  <c r="Z2297" i="34"/>
  <c r="Z2298" i="34"/>
  <c r="Z2299" i="34"/>
  <c r="Z2300" i="34"/>
  <c r="Z2301" i="34"/>
  <c r="Z2302" i="34"/>
  <c r="Z2303" i="34"/>
  <c r="Z2304" i="34"/>
  <c r="Z2305" i="34"/>
  <c r="Z2306" i="34"/>
  <c r="Z2307" i="34"/>
  <c r="Z2308" i="34"/>
  <c r="Z2309" i="34"/>
  <c r="Z2310" i="34"/>
  <c r="Z2311" i="34"/>
  <c r="Z2312" i="34"/>
  <c r="Z2313" i="34"/>
  <c r="Z2314" i="34"/>
  <c r="Z2315" i="34"/>
  <c r="Z2316" i="34"/>
  <c r="Z2317" i="34"/>
  <c r="Z2318" i="34"/>
  <c r="Z2319" i="34"/>
  <c r="Z2320" i="34"/>
  <c r="Z2321" i="34"/>
  <c r="Z2322" i="34"/>
  <c r="Z2323" i="34"/>
  <c r="Z2324" i="34"/>
  <c r="Z2325" i="34"/>
  <c r="Z2326" i="34"/>
  <c r="Z2327" i="34"/>
  <c r="Z2328" i="34"/>
  <c r="Z2329" i="34"/>
  <c r="Z2330" i="34"/>
  <c r="Z2331" i="34"/>
  <c r="Z2332" i="34"/>
  <c r="Z2333" i="34"/>
  <c r="Z2334" i="34"/>
  <c r="Z2335" i="34"/>
  <c r="Z2336" i="34"/>
  <c r="Z2337" i="34"/>
  <c r="Z2338" i="34"/>
  <c r="Z2339" i="34"/>
  <c r="Z2340" i="34"/>
  <c r="Z2341" i="34"/>
  <c r="Z2342" i="34"/>
  <c r="Z2343" i="34"/>
  <c r="Z2344" i="34"/>
  <c r="Z2345" i="34"/>
  <c r="Z2346" i="34"/>
  <c r="Z2347" i="34"/>
  <c r="Z2348" i="34"/>
  <c r="Z2349" i="34"/>
  <c r="Z2350" i="34"/>
  <c r="Z2351" i="34"/>
  <c r="Z2352" i="34"/>
  <c r="Z2353" i="34"/>
  <c r="Z2354" i="34"/>
  <c r="Z2355" i="34"/>
  <c r="Z2356" i="34"/>
  <c r="Z2357" i="34"/>
  <c r="Z2358" i="34"/>
  <c r="Z2359" i="34"/>
  <c r="Z2360" i="34"/>
  <c r="Z2361" i="34"/>
  <c r="Z2362" i="34"/>
  <c r="Z2363" i="34"/>
  <c r="Z2364" i="34"/>
  <c r="Z2365" i="34"/>
  <c r="Z2366" i="34"/>
  <c r="Z2367" i="34"/>
  <c r="Z2368" i="34"/>
  <c r="Z2369" i="34"/>
  <c r="Z2370" i="34"/>
  <c r="Z2371" i="34"/>
  <c r="Z2372" i="34"/>
  <c r="Z2373" i="34"/>
  <c r="Z2374" i="34"/>
  <c r="Z2375" i="34"/>
  <c r="Z2376" i="34"/>
  <c r="Z2377" i="34"/>
  <c r="Z2378" i="34"/>
  <c r="Z2379" i="34"/>
  <c r="Z2380" i="34"/>
  <c r="Z2381" i="34"/>
  <c r="Z2382" i="34"/>
  <c r="Z2383" i="34"/>
  <c r="Z2384" i="34"/>
  <c r="Z2385" i="34"/>
  <c r="Z2386" i="34"/>
  <c r="Z2387" i="34"/>
  <c r="Z2388" i="34"/>
  <c r="Z2389" i="34"/>
  <c r="Z2390" i="34"/>
  <c r="Z2391" i="34"/>
  <c r="Z2392" i="34"/>
  <c r="Z2393" i="34"/>
  <c r="Z2394" i="34"/>
  <c r="Z2395" i="34"/>
  <c r="Z2396" i="34"/>
  <c r="Z2397" i="34"/>
  <c r="Z2398" i="34"/>
  <c r="Z2399" i="34"/>
  <c r="Z2400" i="34"/>
  <c r="Z2401" i="34"/>
  <c r="Z2402" i="34"/>
  <c r="Z2403" i="34"/>
  <c r="Z2404" i="34"/>
  <c r="Z2405" i="34"/>
  <c r="Z2406" i="34"/>
  <c r="Z2407" i="34"/>
  <c r="Z2408" i="34"/>
  <c r="Z2409" i="34"/>
  <c r="Z2410" i="34"/>
  <c r="Z2411" i="34"/>
  <c r="Z2412" i="34"/>
  <c r="Z2413" i="34"/>
  <c r="Z2414" i="34"/>
  <c r="Z2415" i="34"/>
  <c r="Z2416" i="34"/>
  <c r="Z2417" i="34"/>
  <c r="Z2418" i="34"/>
  <c r="Z2419" i="34"/>
  <c r="Z2420" i="34"/>
  <c r="Z2421" i="34"/>
  <c r="Z2422" i="34"/>
  <c r="Z2423" i="34"/>
  <c r="Z2424" i="34"/>
  <c r="Z2425" i="34"/>
  <c r="Z2426" i="34"/>
  <c r="Z2427" i="34"/>
  <c r="Z2428" i="34"/>
  <c r="Z2429" i="34"/>
  <c r="Z2430" i="34"/>
  <c r="Z2431" i="34"/>
  <c r="Z2432" i="34"/>
  <c r="Z2433" i="34"/>
  <c r="Z2434" i="34"/>
  <c r="Z2435" i="34"/>
  <c r="Z2436" i="34"/>
  <c r="Z2437" i="34"/>
  <c r="Z2438" i="34"/>
  <c r="Z2439" i="34"/>
  <c r="Z2440" i="34"/>
  <c r="Z2441" i="34"/>
  <c r="Z2442" i="34"/>
  <c r="Z2443" i="34"/>
  <c r="Z2444" i="34"/>
  <c r="Z2445" i="34"/>
  <c r="Z2446" i="34"/>
  <c r="Z2447" i="34"/>
  <c r="Z2448" i="34"/>
  <c r="Z2449" i="34"/>
  <c r="Z2450" i="34"/>
  <c r="Z2451" i="34"/>
  <c r="Z2452" i="34"/>
  <c r="Z2453" i="34"/>
  <c r="Z2454" i="34"/>
  <c r="Z2455" i="34"/>
  <c r="Z2456" i="34"/>
  <c r="Z2457" i="34"/>
  <c r="Z2458" i="34"/>
  <c r="Z2459" i="34"/>
  <c r="Z2460" i="34"/>
  <c r="Z2461" i="34"/>
  <c r="Z2462" i="34"/>
  <c r="Z2463" i="34"/>
  <c r="Z2464" i="34"/>
  <c r="Z2465" i="34"/>
  <c r="Z2466" i="34"/>
  <c r="Z2467" i="34"/>
  <c r="Z2468" i="34"/>
  <c r="Z2469" i="34"/>
  <c r="Z2470" i="34"/>
  <c r="Z2471" i="34"/>
  <c r="Z2472" i="34"/>
  <c r="Z2473" i="34"/>
  <c r="Z2474" i="34"/>
  <c r="Z2475" i="34"/>
  <c r="Z2476" i="34"/>
  <c r="Z2477" i="34"/>
  <c r="Z2478" i="34"/>
  <c r="Z2479" i="34"/>
  <c r="Z2480" i="34"/>
  <c r="Z2481" i="34"/>
  <c r="Z2482" i="34"/>
  <c r="Z2483" i="34"/>
  <c r="Z2484" i="34"/>
  <c r="Z2485" i="34"/>
  <c r="Z2486" i="34"/>
  <c r="Z2487" i="34"/>
  <c r="Z2488" i="34"/>
  <c r="Z2489" i="34"/>
  <c r="Z2490" i="34"/>
  <c r="Z2491" i="34"/>
  <c r="Z2492" i="34"/>
  <c r="Z2493" i="34"/>
  <c r="Z2494" i="34"/>
  <c r="Z2495" i="34"/>
  <c r="Z2496" i="34"/>
  <c r="Z2497" i="34"/>
  <c r="Z2498" i="34"/>
  <c r="Z2499" i="34"/>
  <c r="Z2500" i="34"/>
  <c r="Z2501" i="34"/>
  <c r="Z2502" i="34"/>
  <c r="Z2503" i="34"/>
  <c r="Z2504" i="34"/>
  <c r="Z2505" i="34"/>
  <c r="Z2506" i="34"/>
  <c r="Z2507" i="34"/>
  <c r="Z2508" i="34"/>
  <c r="Z2509" i="34"/>
  <c r="Z2510" i="34"/>
  <c r="Z2511" i="34"/>
  <c r="Z2512" i="34"/>
  <c r="Z2513" i="34"/>
  <c r="Z2514" i="34"/>
  <c r="Z2515" i="34"/>
  <c r="Z2516" i="34"/>
  <c r="Z2517" i="34"/>
  <c r="Z2518" i="34"/>
  <c r="Z2519" i="34"/>
  <c r="Z2520" i="34"/>
  <c r="Z2521" i="34"/>
  <c r="Z2522" i="34"/>
  <c r="Z2523" i="34"/>
  <c r="Z2524" i="34"/>
  <c r="Z2525" i="34"/>
  <c r="Z2526" i="34"/>
  <c r="Z2527" i="34"/>
  <c r="Z2528" i="34"/>
  <c r="Z2529" i="34"/>
  <c r="Z2530" i="34"/>
  <c r="Z2531" i="34"/>
  <c r="Z2532" i="34"/>
  <c r="Z2533" i="34"/>
  <c r="Z2534" i="34"/>
  <c r="Z2535" i="34"/>
  <c r="Z2536" i="34"/>
  <c r="Z2537" i="34"/>
  <c r="Z2538" i="34"/>
  <c r="Z2539" i="34"/>
  <c r="Z2540" i="34"/>
  <c r="Z2541" i="34"/>
  <c r="Z2542" i="34"/>
  <c r="Z2543" i="34"/>
  <c r="Z2544" i="34"/>
  <c r="Z2545" i="34"/>
  <c r="Z2546" i="34"/>
  <c r="Z2547" i="34"/>
  <c r="Z2548" i="34"/>
  <c r="Z2549" i="34"/>
  <c r="Z2550" i="34"/>
  <c r="Z2551" i="34"/>
  <c r="Z2552" i="34"/>
  <c r="Z2553" i="34"/>
  <c r="Z2554" i="34"/>
  <c r="Z2555" i="34"/>
  <c r="Z2556" i="34"/>
  <c r="Z2557" i="34"/>
  <c r="Z2558" i="34"/>
  <c r="Z2559" i="34"/>
  <c r="Z2560" i="34"/>
  <c r="Z2561" i="34"/>
  <c r="Z2562" i="34"/>
  <c r="Z2563" i="34"/>
  <c r="Z2564" i="34"/>
  <c r="Z2565" i="34"/>
  <c r="Z2566" i="34"/>
  <c r="Z2567" i="34"/>
  <c r="Z2568" i="34"/>
  <c r="Z2569" i="34"/>
  <c r="Z2570" i="34"/>
  <c r="Z2571" i="34"/>
  <c r="Z2572" i="34"/>
  <c r="Z2573" i="34"/>
  <c r="Z2574" i="34"/>
  <c r="Z2575" i="34"/>
  <c r="Z2576" i="34"/>
  <c r="Z2577" i="34"/>
  <c r="Z2578" i="34"/>
  <c r="Z2579" i="34"/>
  <c r="Z2580" i="34"/>
  <c r="Z2581" i="34"/>
  <c r="Z2582" i="34"/>
  <c r="Z2583" i="34"/>
  <c r="Z2584" i="34"/>
  <c r="Z2585" i="34"/>
  <c r="Z2586" i="34"/>
  <c r="Z2587" i="34"/>
  <c r="Z2588" i="34"/>
  <c r="Z2589" i="34"/>
  <c r="Z2590" i="34"/>
  <c r="Z2591" i="34"/>
  <c r="Z2592" i="34"/>
  <c r="Z2593" i="34"/>
  <c r="Z2594" i="34"/>
  <c r="Z2595" i="34"/>
  <c r="Z2596" i="34"/>
  <c r="Z2597" i="34"/>
  <c r="Z2598" i="34"/>
  <c r="Z2599" i="34"/>
  <c r="Z2600" i="34"/>
  <c r="Z2601" i="34"/>
  <c r="Z2602" i="34"/>
  <c r="Z2603" i="34"/>
  <c r="Z2604" i="34"/>
  <c r="Z2605" i="34"/>
  <c r="Z2606" i="34"/>
  <c r="Z2607" i="34"/>
  <c r="Z2608" i="34"/>
  <c r="Z2609" i="34"/>
  <c r="Z2610" i="34"/>
  <c r="Z2611" i="34"/>
  <c r="Z2612" i="34"/>
  <c r="Z2613" i="34"/>
  <c r="Z2614" i="34"/>
  <c r="Z2615" i="34"/>
  <c r="Z2616" i="34"/>
  <c r="Z2617" i="34"/>
  <c r="Z2618" i="34"/>
  <c r="Z2619" i="34"/>
  <c r="Z2620" i="34"/>
  <c r="Z2621" i="34"/>
  <c r="Z2622" i="34"/>
  <c r="Z2623" i="34"/>
  <c r="Z2624" i="34"/>
  <c r="Z2625" i="34"/>
  <c r="Z2626" i="34"/>
  <c r="Z2627" i="34"/>
  <c r="Z2628" i="34"/>
  <c r="Z2629" i="34"/>
  <c r="Z2630" i="34"/>
  <c r="Z2631" i="34"/>
  <c r="Z2632" i="34"/>
  <c r="Z2633" i="34"/>
  <c r="Z2634" i="34"/>
  <c r="Z2635" i="34"/>
  <c r="Z2636" i="34"/>
  <c r="Z2637" i="34"/>
  <c r="Z2638" i="34"/>
  <c r="Z2639" i="34"/>
  <c r="Z2640" i="34"/>
  <c r="Z2641" i="34"/>
  <c r="Z2642" i="34"/>
  <c r="Z2643" i="34"/>
  <c r="Z2644" i="34"/>
  <c r="Z2645" i="34"/>
  <c r="Z2646" i="34"/>
  <c r="Z2647" i="34"/>
  <c r="Z2648" i="34"/>
  <c r="Z2649" i="34"/>
  <c r="Z2650" i="34"/>
  <c r="Z2651" i="34"/>
  <c r="Z2652" i="34"/>
  <c r="Z2653" i="34"/>
  <c r="Z2654" i="34"/>
  <c r="Z2655" i="34"/>
  <c r="Z2656" i="34"/>
  <c r="Z2657" i="34"/>
  <c r="Z2658" i="34"/>
  <c r="Z2659" i="34"/>
  <c r="Z2660" i="34"/>
  <c r="Z2661" i="34"/>
  <c r="Z2662" i="34"/>
  <c r="Z2663" i="34"/>
  <c r="Z2664" i="34"/>
  <c r="Z2665" i="34"/>
  <c r="Z2666" i="34"/>
  <c r="Z2667" i="34"/>
  <c r="Z2668" i="34"/>
  <c r="Z2669" i="34"/>
  <c r="Z2670" i="34"/>
  <c r="Z2671" i="34"/>
  <c r="Z2672" i="34"/>
  <c r="Z2673" i="34"/>
  <c r="Z2674" i="34"/>
  <c r="Z2675" i="34"/>
  <c r="Z2676" i="34"/>
  <c r="Z2677" i="34"/>
  <c r="Z2678" i="34"/>
  <c r="Z2679" i="34"/>
  <c r="Z2680" i="34"/>
  <c r="Z2681" i="34"/>
  <c r="Z2682" i="34"/>
  <c r="Z2683" i="34"/>
  <c r="Z2684" i="34"/>
  <c r="Z2685" i="34"/>
  <c r="Z2686" i="34"/>
  <c r="Z2687" i="34"/>
  <c r="Z2688" i="34"/>
  <c r="Z2689" i="34"/>
  <c r="Z2690" i="34"/>
  <c r="Z2691" i="34"/>
  <c r="Z2692" i="34"/>
  <c r="Z2693" i="34"/>
  <c r="Z2694" i="34"/>
  <c r="Z2695" i="34"/>
  <c r="Z2696" i="34"/>
  <c r="Z2697" i="34"/>
  <c r="Z2698" i="34"/>
  <c r="Z2699" i="34"/>
  <c r="Z2700" i="34"/>
  <c r="Z2701" i="34"/>
  <c r="Z2702" i="34"/>
  <c r="Z2703" i="34"/>
  <c r="Z2704" i="34"/>
  <c r="Z2705" i="34"/>
  <c r="Z2706" i="34"/>
  <c r="Z2707" i="34"/>
  <c r="Z2708" i="34"/>
  <c r="Z2709" i="34"/>
  <c r="Z2710" i="34"/>
  <c r="Z2711" i="34"/>
  <c r="Z2712" i="34"/>
  <c r="Z2713" i="34"/>
  <c r="Z2714" i="34"/>
  <c r="Z2715" i="34"/>
  <c r="Z2716" i="34"/>
  <c r="Z2717" i="34"/>
  <c r="Z2718" i="34"/>
  <c r="Z2719" i="34"/>
  <c r="Z2720" i="34"/>
  <c r="Z2721" i="34"/>
  <c r="Z2722" i="34"/>
  <c r="Z2723" i="34"/>
  <c r="Z2724" i="34"/>
  <c r="Z2725" i="34"/>
  <c r="Z2726" i="34"/>
  <c r="Z2727" i="34"/>
  <c r="Z2728" i="34"/>
  <c r="Z2729" i="34"/>
  <c r="Z2730" i="34"/>
  <c r="Z2731" i="34"/>
  <c r="Z2732" i="34"/>
  <c r="Z2733" i="34"/>
  <c r="Z2734" i="34"/>
  <c r="Z2735" i="34"/>
  <c r="Z2736" i="34"/>
  <c r="Z2737" i="34"/>
  <c r="Z2738" i="34"/>
  <c r="Z2739" i="34"/>
  <c r="Z2740" i="34"/>
  <c r="Z2741" i="34"/>
  <c r="Z2742" i="34"/>
  <c r="Z2743" i="34"/>
  <c r="Z2744" i="34"/>
  <c r="Z2745" i="34"/>
  <c r="Z2746" i="34"/>
  <c r="Z2747" i="34"/>
  <c r="Z2748" i="34"/>
  <c r="Z2749" i="34"/>
  <c r="Z2750" i="34"/>
  <c r="Z2751" i="34"/>
  <c r="Z2752" i="34"/>
  <c r="Z2753" i="34"/>
  <c r="Z2754" i="34"/>
  <c r="Z2755" i="34"/>
  <c r="Z2756" i="34"/>
  <c r="Z2757" i="34"/>
  <c r="Z2758" i="34"/>
  <c r="Z2759" i="34"/>
  <c r="Z2760" i="34"/>
  <c r="Z2761" i="34"/>
  <c r="Z2762" i="34"/>
  <c r="Z2763" i="34"/>
  <c r="Z2764" i="34"/>
  <c r="Z2765" i="34"/>
  <c r="Z2766" i="34"/>
  <c r="Z2767" i="34"/>
  <c r="Z2768" i="34"/>
  <c r="Z2769" i="34"/>
  <c r="Z2770" i="34"/>
  <c r="Z2771" i="34"/>
  <c r="Z2772" i="34"/>
  <c r="Z2773" i="34"/>
  <c r="Z2774" i="34"/>
  <c r="Z2775" i="34"/>
  <c r="Z2776" i="34"/>
  <c r="Z2777" i="34"/>
  <c r="Z2778" i="34"/>
  <c r="Z2779" i="34"/>
  <c r="Z2780" i="34"/>
  <c r="Z2781" i="34"/>
  <c r="Z2782" i="34"/>
  <c r="Z2783" i="34"/>
  <c r="Z2784" i="34"/>
  <c r="Z2785" i="34"/>
  <c r="Z2786" i="34"/>
  <c r="Z2787" i="34"/>
  <c r="Z2788" i="34"/>
  <c r="Z2789" i="34"/>
  <c r="Z2790" i="34"/>
  <c r="Z2791" i="34"/>
  <c r="Z2792" i="34"/>
  <c r="Z2793" i="34"/>
  <c r="Z2794" i="34"/>
  <c r="Z2795" i="34"/>
  <c r="Z2796" i="34"/>
  <c r="Z2797" i="34"/>
  <c r="Z2798" i="34"/>
  <c r="Z2799" i="34"/>
  <c r="Z2800" i="34"/>
  <c r="Z2801" i="34"/>
  <c r="Z2802" i="34"/>
  <c r="Z2803" i="34"/>
  <c r="Z2804" i="34"/>
  <c r="Z2805" i="34"/>
  <c r="Z2806" i="34"/>
  <c r="Z2807" i="34"/>
  <c r="Z2808" i="34"/>
  <c r="Z2809" i="34"/>
  <c r="Z2810" i="34"/>
  <c r="Z2811" i="34"/>
  <c r="Z2812" i="34"/>
  <c r="Z2813" i="34"/>
  <c r="Z2814" i="34"/>
  <c r="Z2815" i="34"/>
  <c r="Z2816" i="34"/>
  <c r="Z2817" i="34"/>
  <c r="Z2818" i="34"/>
  <c r="Z2819" i="34"/>
  <c r="Z2820" i="34"/>
  <c r="Z2821" i="34"/>
  <c r="Z2822" i="34"/>
  <c r="Z2823" i="34"/>
  <c r="Z2824" i="34"/>
  <c r="Z2825" i="34"/>
  <c r="Z2826" i="34"/>
  <c r="Z2827" i="34"/>
  <c r="Z2828" i="34"/>
  <c r="Z2829" i="34"/>
  <c r="Z2830" i="34"/>
  <c r="Z2831" i="34"/>
  <c r="Z2832" i="34"/>
  <c r="Z2833" i="34"/>
  <c r="Z2834" i="34"/>
  <c r="Z2835" i="34"/>
  <c r="Z2836" i="34"/>
  <c r="Z2837" i="34"/>
  <c r="Z2838" i="34"/>
  <c r="Z2839" i="34"/>
  <c r="Z2840" i="34"/>
  <c r="Z2841" i="34"/>
  <c r="Z2842" i="34"/>
  <c r="Z2843" i="34"/>
  <c r="Z2844" i="34"/>
  <c r="Z2845" i="34"/>
  <c r="Z2846" i="34"/>
  <c r="Z2847" i="34"/>
  <c r="Z2848" i="34"/>
  <c r="Z2849" i="34"/>
  <c r="Z2850" i="34"/>
  <c r="Z2851" i="34"/>
  <c r="Z2852" i="34"/>
  <c r="Z2853" i="34"/>
  <c r="Z2854" i="34"/>
  <c r="Z2855" i="34"/>
  <c r="Z2856" i="34"/>
  <c r="Z2857" i="34"/>
  <c r="Z2858" i="34"/>
  <c r="Z2859" i="34"/>
  <c r="Z2860" i="34"/>
  <c r="Z2861" i="34"/>
  <c r="Z2862" i="34"/>
  <c r="Z2863" i="34"/>
  <c r="Z2864" i="34"/>
  <c r="Z2865" i="34"/>
  <c r="Z2866" i="34"/>
  <c r="Z2867" i="34"/>
  <c r="Z2868" i="34"/>
  <c r="Z2869" i="34"/>
  <c r="Z2870" i="34"/>
  <c r="Z2871" i="34"/>
  <c r="Z2872" i="34"/>
  <c r="Z2873" i="34"/>
  <c r="Z2874" i="34"/>
  <c r="Z2875" i="34"/>
  <c r="Z2876" i="34"/>
  <c r="Z2877" i="34"/>
  <c r="Z2878" i="34"/>
  <c r="Z2879" i="34"/>
  <c r="Z2880" i="34"/>
  <c r="Z2881" i="34"/>
  <c r="Z2882" i="34"/>
  <c r="Z2883" i="34"/>
  <c r="Z2884" i="34"/>
  <c r="Z2885" i="34"/>
  <c r="Z2886" i="34"/>
  <c r="Z2887" i="34"/>
  <c r="Z2888" i="34"/>
  <c r="Z2889" i="34"/>
  <c r="Z2890" i="34"/>
  <c r="Z2891" i="34"/>
  <c r="Z2892" i="34"/>
  <c r="Z2893" i="34"/>
  <c r="Z2894" i="34"/>
  <c r="Z2895" i="34"/>
  <c r="Z2896" i="34"/>
  <c r="Z2897" i="34"/>
  <c r="Z2898" i="34"/>
  <c r="Z2899" i="34"/>
  <c r="Z2900" i="34"/>
  <c r="Z2901" i="34"/>
  <c r="Z2902" i="34"/>
  <c r="Z2903" i="34"/>
  <c r="Z2904" i="34"/>
  <c r="Z2905" i="34"/>
  <c r="Z2906" i="34"/>
  <c r="Z2907" i="34"/>
  <c r="Z2908" i="34"/>
  <c r="Z2909" i="34"/>
  <c r="Z2910" i="34"/>
  <c r="Z2911" i="34"/>
  <c r="Z2912" i="34"/>
  <c r="Z2913" i="34"/>
  <c r="Z2914" i="34"/>
  <c r="Z2915" i="34"/>
  <c r="Z2916" i="34"/>
  <c r="Z2917" i="34"/>
  <c r="Z2918" i="34"/>
  <c r="Z2919" i="34"/>
  <c r="Z2920" i="34"/>
  <c r="Z2921" i="34"/>
  <c r="Z2922" i="34"/>
  <c r="Z2923" i="34"/>
  <c r="Z2924" i="34"/>
  <c r="Z2925" i="34"/>
  <c r="Z2926" i="34"/>
  <c r="Z2927" i="34"/>
  <c r="Z2928" i="34"/>
  <c r="Z2929" i="34"/>
  <c r="Z2930" i="34"/>
  <c r="Z2931" i="34"/>
  <c r="Z2932" i="34"/>
  <c r="Z2933" i="34"/>
  <c r="Z2934" i="34"/>
  <c r="Z2935" i="34"/>
  <c r="Z2936" i="34"/>
  <c r="Z2937" i="34"/>
  <c r="Z2938" i="34"/>
  <c r="Z2939" i="34"/>
  <c r="Z2940" i="34"/>
  <c r="Z2941" i="34"/>
  <c r="Z2942" i="34"/>
  <c r="Z2943" i="34"/>
  <c r="Z2944" i="34"/>
  <c r="Z2945" i="34"/>
  <c r="Z2946" i="34"/>
  <c r="Z2947" i="34"/>
  <c r="Z2948" i="34"/>
  <c r="Z2949" i="34"/>
  <c r="Z2950" i="34"/>
  <c r="Z2951" i="34"/>
  <c r="Z2952" i="34"/>
  <c r="Z2953" i="34"/>
  <c r="Z2954" i="34"/>
  <c r="Z2955" i="34"/>
  <c r="Z2956" i="34"/>
  <c r="Z2957" i="34"/>
  <c r="Z2958" i="34"/>
  <c r="Z2959" i="34"/>
  <c r="Z2960" i="34"/>
  <c r="Z2961" i="34"/>
  <c r="Z2962" i="34"/>
  <c r="Z2963" i="34"/>
  <c r="Z2964" i="34"/>
  <c r="Z2965" i="34"/>
  <c r="Z2966" i="34"/>
  <c r="Z2967" i="34"/>
  <c r="Z2968" i="34"/>
  <c r="Z2969" i="34"/>
  <c r="Z2970" i="34"/>
  <c r="Z2971" i="34"/>
  <c r="Z2972" i="34"/>
  <c r="Z2973" i="34"/>
  <c r="Z2974" i="34"/>
  <c r="Z2975" i="34"/>
  <c r="Z2976" i="34"/>
  <c r="Z2977" i="34"/>
  <c r="Z2978" i="34"/>
  <c r="Z2979" i="34"/>
  <c r="Z2980" i="34"/>
  <c r="Z2981" i="34"/>
  <c r="Z2982" i="34"/>
  <c r="Z2983" i="34"/>
  <c r="Z2984" i="34"/>
  <c r="Z2985" i="34"/>
  <c r="Z2986" i="34"/>
  <c r="Z2987" i="34"/>
  <c r="Z2988" i="34"/>
  <c r="Z2989" i="34"/>
  <c r="Z2990" i="34"/>
  <c r="Z2991" i="34"/>
  <c r="Z2992" i="34"/>
  <c r="Z2993" i="34"/>
  <c r="Z2994" i="34"/>
  <c r="Z2995" i="34"/>
  <c r="Z2996" i="34"/>
  <c r="Z2997" i="34"/>
  <c r="Z2998" i="34"/>
  <c r="Z2999" i="34"/>
  <c r="Z3000" i="34"/>
  <c r="Z3001" i="34"/>
  <c r="Z3002" i="34"/>
  <c r="Z3003" i="34"/>
  <c r="Z3004" i="34"/>
  <c r="Z3005" i="34"/>
  <c r="Z3006" i="34"/>
  <c r="Z3007" i="34"/>
  <c r="Z3008" i="34"/>
  <c r="Z3009" i="34"/>
  <c r="Z3010" i="34"/>
  <c r="Z3011" i="34"/>
  <c r="Z3012" i="34"/>
  <c r="Z3013" i="34"/>
  <c r="Z3014" i="34"/>
  <c r="Z3015" i="34"/>
  <c r="Z3016" i="34"/>
  <c r="Z3017" i="34"/>
  <c r="Z3018" i="34"/>
  <c r="Z3019" i="34"/>
  <c r="Z3020" i="34"/>
  <c r="Z3021" i="34"/>
  <c r="Z3022" i="34"/>
  <c r="Z3023" i="34"/>
  <c r="Z3024" i="34"/>
  <c r="Z3025" i="34"/>
  <c r="Z3026" i="34"/>
  <c r="Z3027" i="34"/>
  <c r="Z3028" i="34"/>
  <c r="Z3029" i="34"/>
  <c r="Z3030" i="34"/>
  <c r="Z3031" i="34"/>
  <c r="Z3032" i="34"/>
  <c r="Z3033" i="34"/>
  <c r="Z3034" i="34"/>
  <c r="Z3035" i="34"/>
  <c r="Z3036" i="34"/>
  <c r="Z3037" i="34"/>
  <c r="Z3038" i="34"/>
  <c r="Z3039" i="34"/>
  <c r="Z3040" i="34"/>
  <c r="Z3041" i="34"/>
  <c r="Z3042" i="34"/>
  <c r="Z3043" i="34"/>
  <c r="Z3044" i="34"/>
  <c r="Z3045" i="34"/>
  <c r="Z3046" i="34"/>
  <c r="Z3047" i="34"/>
  <c r="Z3048" i="34"/>
  <c r="Z3049" i="34"/>
  <c r="Z3050" i="34"/>
  <c r="Z3051" i="34"/>
  <c r="Z3052" i="34"/>
  <c r="Z3053" i="34"/>
  <c r="Z3054" i="34"/>
  <c r="Z3055" i="34"/>
  <c r="Z3056" i="34"/>
  <c r="Z3057" i="34"/>
  <c r="Z3058" i="34"/>
  <c r="Z3059" i="34"/>
  <c r="Z3060" i="34"/>
  <c r="Z3061" i="34"/>
  <c r="Z3062" i="34"/>
  <c r="Z3063" i="34"/>
  <c r="Z3064" i="34"/>
  <c r="Z3065" i="34"/>
  <c r="Z3066" i="34"/>
  <c r="Z3067" i="34"/>
  <c r="Z3068" i="34"/>
  <c r="Z3069" i="34"/>
  <c r="Z3070" i="34"/>
  <c r="Z3071" i="34"/>
  <c r="Z3072" i="34"/>
  <c r="Z3073" i="34"/>
  <c r="Z3074" i="34"/>
  <c r="Z3075" i="34"/>
  <c r="Z3076" i="34"/>
  <c r="Z3077" i="34"/>
  <c r="Z3078" i="34"/>
  <c r="Z3079" i="34"/>
  <c r="Z3080" i="34"/>
  <c r="Z3081" i="34"/>
  <c r="Z3082" i="34"/>
  <c r="Z3083" i="34"/>
  <c r="Z3084" i="34"/>
  <c r="Z3085" i="34"/>
  <c r="Z3086" i="34"/>
  <c r="Z3087" i="34"/>
  <c r="Z3088" i="34"/>
  <c r="Z3089" i="34"/>
  <c r="Z3090" i="34"/>
  <c r="Z3091" i="34"/>
  <c r="Z3092" i="34"/>
  <c r="Z3093" i="34"/>
  <c r="Z3094" i="34"/>
  <c r="Z3095" i="34"/>
  <c r="Z3096" i="34"/>
  <c r="Z3097" i="34"/>
  <c r="Z3098" i="34"/>
  <c r="Z3099" i="34"/>
  <c r="Z3100" i="34"/>
  <c r="Z3101" i="34"/>
  <c r="Z3102" i="34"/>
  <c r="Z3103" i="34"/>
  <c r="Z3104" i="34"/>
  <c r="Z3105" i="34"/>
  <c r="Z3106" i="34"/>
  <c r="Z3107" i="34"/>
  <c r="Z3108" i="34"/>
  <c r="Z3109" i="34"/>
  <c r="Z3110" i="34"/>
  <c r="Z3111" i="34"/>
  <c r="Z3112" i="34"/>
  <c r="Z3113" i="34"/>
  <c r="Z3114" i="34"/>
  <c r="Z3115" i="34"/>
  <c r="Z3116" i="34"/>
  <c r="Z3117" i="34"/>
  <c r="Z3118" i="34"/>
  <c r="Z3119" i="34"/>
  <c r="Z3120" i="34"/>
  <c r="Z3121" i="34"/>
  <c r="Z3122" i="34"/>
  <c r="Z3123" i="34"/>
  <c r="Z3124" i="34"/>
  <c r="Z3125" i="34"/>
  <c r="Z3126" i="34"/>
  <c r="Z3127" i="34"/>
  <c r="Z3128" i="34"/>
  <c r="Z3129" i="34"/>
  <c r="Z3130" i="34"/>
  <c r="Z3131" i="34"/>
  <c r="Z3132" i="34"/>
  <c r="Z3133" i="34"/>
  <c r="Z3134" i="34"/>
  <c r="Z3135" i="34"/>
  <c r="Z3136" i="34"/>
  <c r="Z3137" i="34"/>
  <c r="Z3138" i="34"/>
  <c r="Z3139" i="34"/>
  <c r="Z3140" i="34"/>
  <c r="Z3141" i="34"/>
  <c r="Z3142" i="34"/>
  <c r="Z3143" i="34"/>
  <c r="Z3144" i="34"/>
  <c r="Z3145" i="34"/>
  <c r="Z3146" i="34"/>
  <c r="Z3147" i="34"/>
  <c r="Z3148" i="34"/>
  <c r="Z3149" i="34"/>
  <c r="Z3150" i="34"/>
  <c r="Z3151" i="34"/>
  <c r="Z3152" i="34"/>
  <c r="Z3153" i="34"/>
  <c r="Z3154" i="34"/>
  <c r="Z3155" i="34"/>
  <c r="Z3156" i="34"/>
  <c r="Z3157" i="34"/>
  <c r="Z3158" i="34"/>
  <c r="Z3159" i="34"/>
  <c r="Z3160" i="34"/>
  <c r="Z3161" i="34"/>
  <c r="Z3162" i="34"/>
  <c r="Z3163" i="34"/>
  <c r="Z3164" i="34"/>
  <c r="Z3165" i="34"/>
  <c r="Z3166" i="34"/>
  <c r="Z3167" i="34"/>
  <c r="Z3168" i="34"/>
  <c r="Z3169" i="34"/>
  <c r="Z3170" i="34"/>
  <c r="Z3171" i="34"/>
  <c r="Z3172" i="34"/>
  <c r="Z3173" i="34"/>
  <c r="Z3174" i="34"/>
  <c r="Z3175" i="34"/>
  <c r="Z3176" i="34"/>
  <c r="Z3177" i="34"/>
  <c r="Z3178" i="34"/>
  <c r="Z3179" i="34"/>
  <c r="Z3180" i="34"/>
  <c r="Z3181" i="34"/>
  <c r="Z3182" i="34"/>
  <c r="Z3183" i="34"/>
  <c r="Z3184" i="34"/>
  <c r="Z3185" i="34"/>
  <c r="Z3186" i="34"/>
  <c r="Z3187" i="34"/>
  <c r="Z3188" i="34"/>
  <c r="Z3189" i="34"/>
  <c r="Z3190" i="34"/>
  <c r="Z3191" i="34"/>
  <c r="Z3192" i="34"/>
  <c r="Z3193" i="34"/>
  <c r="Z3194" i="34"/>
  <c r="Z3195" i="34"/>
  <c r="Z3196" i="34"/>
  <c r="Z3197" i="34"/>
  <c r="Z3198" i="34"/>
  <c r="Z3199" i="34"/>
  <c r="Z3200" i="34"/>
  <c r="Z3201" i="34"/>
  <c r="Z3202" i="34"/>
  <c r="Z3203" i="34"/>
  <c r="Z3204" i="34"/>
  <c r="Z3205" i="34"/>
  <c r="Z3206" i="34"/>
  <c r="Z3207" i="34"/>
  <c r="Z3208" i="34"/>
  <c r="Z3209" i="34"/>
  <c r="Z3210" i="34"/>
  <c r="Z3211" i="34"/>
  <c r="Z3212" i="34"/>
  <c r="Z3213" i="34"/>
  <c r="Z3214" i="34"/>
  <c r="Z3215" i="34"/>
  <c r="Z3216" i="34"/>
  <c r="Z3217" i="34"/>
  <c r="Z3218" i="34"/>
  <c r="Z3219" i="34"/>
  <c r="Z3220" i="34"/>
  <c r="Z3221" i="34"/>
  <c r="Z3222" i="34"/>
  <c r="Z3223" i="34"/>
  <c r="Z3224" i="34"/>
  <c r="Z3225" i="34"/>
  <c r="Z3226" i="34"/>
  <c r="Z3227" i="34"/>
  <c r="Z3228" i="34"/>
  <c r="Z3229" i="34"/>
  <c r="Z3230" i="34"/>
  <c r="Z3231" i="34"/>
  <c r="Z3232" i="34"/>
  <c r="Z3233" i="34"/>
  <c r="Z3234" i="34"/>
  <c r="Z3235" i="34"/>
  <c r="Z3236" i="34"/>
  <c r="Z3237" i="34"/>
  <c r="Z3238" i="34"/>
  <c r="Z3239" i="34"/>
  <c r="Z3240" i="34"/>
  <c r="Z3241" i="34"/>
  <c r="Z3242" i="34"/>
  <c r="Z3243" i="34"/>
  <c r="Z3244" i="34"/>
  <c r="Z3245" i="34"/>
  <c r="Z3246" i="34"/>
  <c r="Z3247" i="34"/>
  <c r="Z3248" i="34"/>
  <c r="Z3249" i="34"/>
  <c r="Z3250" i="34"/>
  <c r="Z3251" i="34"/>
  <c r="Z3252" i="34"/>
  <c r="Z3253" i="34"/>
  <c r="Z3254" i="34"/>
  <c r="Z3255" i="34"/>
  <c r="Z3256" i="34"/>
  <c r="Z3257" i="34"/>
  <c r="Z3258" i="34"/>
  <c r="Z3259" i="34"/>
  <c r="Z3260" i="34"/>
  <c r="Z3261" i="34"/>
  <c r="Z3262" i="34"/>
  <c r="Z3263" i="34"/>
  <c r="Z3264" i="34"/>
  <c r="Z3265" i="34"/>
  <c r="Z3266" i="34"/>
  <c r="Z3267" i="34"/>
  <c r="Z3268" i="34"/>
  <c r="Z3269" i="34"/>
  <c r="Z3270" i="34"/>
  <c r="Z3271" i="34"/>
  <c r="Z3272" i="34"/>
  <c r="Z3273" i="34"/>
  <c r="Z3274" i="34"/>
  <c r="Z3275" i="34"/>
  <c r="Z3276" i="34"/>
  <c r="Z3277" i="34"/>
  <c r="Z3278" i="34"/>
  <c r="Z3279" i="34"/>
  <c r="Z3280" i="34"/>
  <c r="Z3281" i="34"/>
  <c r="Z3282" i="34"/>
  <c r="Z3283" i="34"/>
  <c r="Z3284" i="34"/>
  <c r="Z3285" i="34"/>
  <c r="Z3286" i="34"/>
  <c r="Z3287" i="34"/>
  <c r="Z3288" i="34"/>
  <c r="Z3289" i="34"/>
  <c r="Z3290" i="34"/>
  <c r="Z3291" i="34"/>
  <c r="Z3292" i="34"/>
  <c r="Z3293" i="34"/>
  <c r="Z3294" i="34"/>
  <c r="Z3295" i="34"/>
  <c r="Z3296" i="34"/>
  <c r="Z3297" i="34"/>
  <c r="Z3298" i="34"/>
  <c r="Z3299" i="34"/>
  <c r="Z3300" i="34"/>
  <c r="Z3301" i="34"/>
  <c r="Z3302" i="34"/>
  <c r="Z3303" i="34"/>
  <c r="Z3304" i="34"/>
  <c r="Z3305" i="34"/>
  <c r="Z3306" i="34"/>
  <c r="Z3307" i="34"/>
  <c r="Z3308" i="34"/>
  <c r="Z3309" i="34"/>
  <c r="Z3310" i="34"/>
  <c r="Z3311" i="34"/>
  <c r="Z3312" i="34"/>
  <c r="Z3313" i="34"/>
  <c r="Z3314" i="34"/>
  <c r="Z3315" i="34"/>
  <c r="Z3316" i="34"/>
  <c r="Z3317" i="34"/>
  <c r="Z3318" i="34"/>
  <c r="Z3319" i="34"/>
  <c r="Z3320" i="34"/>
  <c r="Z3321" i="34"/>
  <c r="Z3322" i="34"/>
  <c r="Z3323" i="34"/>
  <c r="Z3324" i="34"/>
  <c r="Z3325" i="34"/>
  <c r="Z3326" i="34"/>
  <c r="Z3327" i="34"/>
  <c r="Z3328" i="34"/>
  <c r="Z3329" i="34"/>
  <c r="Z3330" i="34"/>
  <c r="Z3331" i="34"/>
  <c r="Z3332" i="34"/>
  <c r="Z3333" i="34"/>
  <c r="Z3334" i="34"/>
  <c r="Z3335" i="34"/>
  <c r="Z3336" i="34"/>
  <c r="Z3337" i="34"/>
  <c r="Z3338" i="34"/>
  <c r="Z3339" i="34"/>
  <c r="Z3340" i="34"/>
  <c r="Z3341" i="34"/>
  <c r="Z3342" i="34"/>
  <c r="Z3343" i="34"/>
  <c r="Z3344" i="34"/>
  <c r="Z3345" i="34"/>
  <c r="Z3346" i="34"/>
  <c r="Z3347" i="34"/>
  <c r="Z3348" i="34"/>
  <c r="Z3349" i="34"/>
  <c r="Z3350" i="34"/>
  <c r="Z3351" i="34"/>
  <c r="Z3352" i="34"/>
  <c r="Z3353" i="34"/>
  <c r="Z3354" i="34"/>
  <c r="Z3355" i="34"/>
  <c r="Z3356" i="34"/>
  <c r="Z3357" i="34"/>
  <c r="Z3358" i="34"/>
  <c r="Z3359" i="34"/>
  <c r="Z3360" i="34"/>
  <c r="Z3361" i="34"/>
  <c r="Z3362" i="34"/>
  <c r="Z3363" i="34"/>
  <c r="Z3364" i="34"/>
  <c r="Z3365" i="34"/>
  <c r="Z3366" i="34"/>
  <c r="Z3367" i="34"/>
  <c r="Z3368" i="34"/>
  <c r="Z3369" i="34"/>
  <c r="Z3370" i="34"/>
  <c r="Z3371" i="34"/>
  <c r="Z3372" i="34"/>
  <c r="Z3373" i="34"/>
  <c r="Z3374" i="34"/>
  <c r="Z3375" i="34"/>
  <c r="Z3376" i="34"/>
  <c r="Z3377" i="34"/>
  <c r="Z3378" i="34"/>
  <c r="Z3379" i="34"/>
  <c r="Z3380" i="34"/>
  <c r="Z3381" i="34"/>
  <c r="Z3382" i="34"/>
  <c r="Z3383" i="34"/>
  <c r="Z3384" i="34"/>
  <c r="Z3385" i="34"/>
  <c r="Z3386" i="34"/>
  <c r="Z3387" i="34"/>
  <c r="Z3388" i="34"/>
  <c r="Z3389" i="34"/>
  <c r="Z3390" i="34"/>
  <c r="Z3391" i="34"/>
  <c r="Z3392" i="34"/>
  <c r="Z3393" i="34"/>
  <c r="Z3394" i="34"/>
  <c r="Z3395" i="34"/>
  <c r="Z3396" i="34"/>
  <c r="Z3397" i="34"/>
  <c r="Z3398" i="34"/>
  <c r="Z3399" i="34"/>
  <c r="Z3400" i="34"/>
  <c r="Z3401" i="34"/>
  <c r="Z3402" i="34"/>
  <c r="Z3403" i="34"/>
  <c r="Z3404" i="34"/>
  <c r="Z3405" i="34"/>
  <c r="Z3406" i="34"/>
  <c r="Z3407" i="34"/>
  <c r="Z3408" i="34"/>
  <c r="Z3409" i="34"/>
  <c r="Z3410" i="34"/>
  <c r="Z3411" i="34"/>
  <c r="Z3412" i="34"/>
  <c r="Z3413" i="34"/>
  <c r="Z3414" i="34"/>
  <c r="Z3415" i="34"/>
  <c r="Z3416" i="34"/>
  <c r="Z3417" i="34"/>
  <c r="Z3418" i="34"/>
  <c r="Z3419" i="34"/>
  <c r="Z3420" i="34"/>
  <c r="Z3421" i="34"/>
  <c r="Z3422" i="34"/>
  <c r="Z3423" i="34"/>
  <c r="Z3424" i="34"/>
  <c r="Z3425" i="34"/>
  <c r="Z3426" i="34"/>
  <c r="Z3427" i="34"/>
  <c r="Z3428" i="34"/>
  <c r="Z3429" i="34"/>
  <c r="Z3430" i="34"/>
  <c r="Z3431" i="34"/>
  <c r="Z3432" i="34"/>
  <c r="Z3433" i="34"/>
  <c r="Z3434" i="34"/>
  <c r="Z3435" i="34"/>
  <c r="Z3436" i="34"/>
  <c r="Z3437" i="34"/>
  <c r="Z3438" i="34"/>
  <c r="Z3439" i="34"/>
  <c r="Z3440" i="34"/>
  <c r="Z3441" i="34"/>
  <c r="Z3442" i="34"/>
  <c r="Z3443" i="34"/>
  <c r="Z3444" i="34"/>
  <c r="Z3445" i="34"/>
  <c r="Z3446" i="34"/>
  <c r="Z3447" i="34"/>
  <c r="Z3448" i="34"/>
  <c r="Z3449" i="34"/>
  <c r="Z3450" i="34"/>
  <c r="Z3451" i="34"/>
  <c r="Z3452" i="34"/>
  <c r="Z3453" i="34"/>
  <c r="Z3454" i="34"/>
  <c r="Z3455" i="34"/>
  <c r="Z3456" i="34"/>
  <c r="Z3457" i="34"/>
  <c r="Z3458" i="34"/>
  <c r="Z3459" i="34"/>
  <c r="Z3460" i="34"/>
  <c r="Z3461" i="34"/>
  <c r="Z3462" i="34"/>
  <c r="Z3463" i="34"/>
  <c r="Z3464" i="34"/>
  <c r="Z3465" i="34"/>
  <c r="Z3466" i="34"/>
  <c r="Z3467" i="34"/>
  <c r="Z3468" i="34"/>
  <c r="Z3469" i="34"/>
  <c r="Z3470" i="34"/>
  <c r="Z3471" i="34"/>
  <c r="Z3472" i="34"/>
  <c r="Z3473" i="34"/>
  <c r="Z3474" i="34"/>
  <c r="Z3475" i="34"/>
  <c r="Z3476" i="34"/>
  <c r="Z3477" i="34"/>
  <c r="Z3478" i="34"/>
  <c r="Z3479" i="34"/>
  <c r="Z3480" i="34"/>
  <c r="Z3481" i="34"/>
  <c r="Z3482" i="34"/>
  <c r="Z3483" i="34"/>
  <c r="Z3484" i="34"/>
  <c r="Z3485" i="34"/>
  <c r="Z3486" i="34"/>
  <c r="Z3487" i="34"/>
  <c r="Z3488" i="34"/>
  <c r="Z3489" i="34"/>
  <c r="Z3490" i="34"/>
  <c r="Z3491" i="34"/>
  <c r="Z3492" i="34"/>
  <c r="Z3493" i="34"/>
  <c r="Z3494" i="34"/>
  <c r="Z3495" i="34"/>
  <c r="Z3496" i="34"/>
  <c r="Z3497" i="34"/>
  <c r="Z3498" i="34"/>
  <c r="Z3499" i="34"/>
  <c r="Z3500" i="34"/>
  <c r="Z3501" i="34"/>
  <c r="Z3502" i="34"/>
  <c r="Z3503" i="34"/>
  <c r="Z3504" i="34"/>
  <c r="Z3505" i="34"/>
  <c r="Z3506" i="34"/>
  <c r="Z3507" i="34"/>
  <c r="Z3508" i="34"/>
  <c r="Z3509" i="34"/>
  <c r="Z3510" i="34"/>
  <c r="Z3511" i="34"/>
  <c r="Z3512" i="34"/>
  <c r="Z3513" i="34"/>
  <c r="Z3514" i="34"/>
  <c r="Z3515" i="34"/>
  <c r="Z3516" i="34"/>
  <c r="Z3517" i="34"/>
  <c r="Z3518" i="34"/>
  <c r="Z3519" i="34"/>
  <c r="Z3520" i="34"/>
  <c r="Z3521" i="34"/>
  <c r="Z3522" i="34"/>
  <c r="Z3523" i="34"/>
  <c r="Z3524" i="34"/>
  <c r="Z3525" i="34"/>
  <c r="Z3526" i="34"/>
  <c r="Z3527" i="34"/>
  <c r="Z3528" i="34"/>
  <c r="Z3529" i="34"/>
  <c r="Z3530" i="34"/>
  <c r="Z3531" i="34"/>
  <c r="Z3532" i="34"/>
  <c r="Z3533" i="34"/>
  <c r="Z3534" i="34"/>
  <c r="Z3535" i="34"/>
  <c r="Z3536" i="34"/>
  <c r="Z3537" i="34"/>
  <c r="Z3538" i="34"/>
  <c r="Z3539" i="34"/>
  <c r="Z3540" i="34"/>
  <c r="Z3541" i="34"/>
  <c r="Z3542" i="34"/>
  <c r="Z3543" i="34"/>
  <c r="Z3544" i="34"/>
  <c r="Z3545" i="34"/>
  <c r="Z3546" i="34"/>
  <c r="Z3547" i="34"/>
  <c r="Z3548" i="34"/>
  <c r="Z3549" i="34"/>
  <c r="Z3550" i="34"/>
  <c r="Z3551" i="34"/>
  <c r="Z3552" i="34"/>
  <c r="Z3553" i="34"/>
  <c r="Z3554" i="34"/>
  <c r="Z3555" i="34"/>
  <c r="Z3556" i="34"/>
  <c r="Z3557" i="34"/>
  <c r="Z3558" i="34"/>
  <c r="Z3559" i="34"/>
  <c r="Z3560" i="34"/>
  <c r="Z3561" i="34"/>
  <c r="Z3562" i="34"/>
  <c r="Z3563" i="34"/>
  <c r="Z3564" i="34"/>
  <c r="Z3565" i="34"/>
  <c r="Z3566" i="34"/>
  <c r="Z3567" i="34"/>
  <c r="Z3568" i="34"/>
  <c r="Z3569" i="34"/>
  <c r="Z3570" i="34"/>
  <c r="Z3571" i="34"/>
  <c r="Z3572" i="34"/>
  <c r="Z3573" i="34"/>
  <c r="Z3574" i="34"/>
  <c r="Z3575" i="34"/>
  <c r="Z3576" i="34"/>
  <c r="Z3577" i="34"/>
  <c r="Z3578" i="34"/>
  <c r="Z3579" i="34"/>
  <c r="Z3580" i="34"/>
  <c r="Z3581" i="34"/>
  <c r="Z3582" i="34"/>
  <c r="Z3583" i="34"/>
  <c r="Z3584" i="34"/>
  <c r="Z3585" i="34"/>
  <c r="Z3586" i="34"/>
  <c r="Z3587" i="34"/>
  <c r="Z3588" i="34"/>
  <c r="Z3589" i="34"/>
  <c r="Z3590" i="34"/>
  <c r="Z3591" i="34"/>
  <c r="Z3592" i="34"/>
  <c r="Z3593" i="34"/>
  <c r="Z3594" i="34"/>
  <c r="Z3595" i="34"/>
  <c r="Z3596" i="34"/>
  <c r="Z3597" i="34"/>
  <c r="Z3598" i="34"/>
  <c r="Z3599" i="34"/>
  <c r="Z3600" i="34"/>
  <c r="Z3601" i="34"/>
  <c r="Z3602" i="34"/>
  <c r="Z3603" i="34"/>
  <c r="Z3604" i="34"/>
  <c r="Z3605" i="34"/>
  <c r="Z3606" i="34"/>
  <c r="Z3607" i="34"/>
  <c r="Z3608" i="34"/>
  <c r="Z3609" i="34"/>
  <c r="Z3610" i="34"/>
  <c r="Z3611" i="34"/>
  <c r="Z3612" i="34"/>
  <c r="Z3613" i="34"/>
  <c r="Z3614" i="34"/>
  <c r="Z3615" i="34"/>
  <c r="Z3616" i="34"/>
  <c r="Z3617" i="34"/>
  <c r="Z3618" i="34"/>
  <c r="Z3619" i="34"/>
  <c r="Z3620" i="34"/>
  <c r="Z3621" i="34"/>
  <c r="Z3622" i="34"/>
  <c r="Z3623" i="34"/>
  <c r="Z3624" i="34"/>
  <c r="Z3625" i="34"/>
  <c r="Z3626" i="34"/>
  <c r="Z3627" i="34"/>
  <c r="Z3628" i="34"/>
  <c r="Z3629" i="34"/>
  <c r="Z3630" i="34"/>
  <c r="Z3631" i="34"/>
  <c r="Z3632" i="34"/>
  <c r="Z3633" i="34"/>
  <c r="Z3634" i="34"/>
  <c r="Z3635" i="34"/>
  <c r="Z3636" i="34"/>
  <c r="Z3637" i="34"/>
  <c r="Z3638" i="34"/>
  <c r="Z3639" i="34"/>
  <c r="Z3640" i="34"/>
  <c r="Z3641" i="34"/>
  <c r="Z3642" i="34"/>
  <c r="Z3643" i="34"/>
  <c r="Z3644" i="34"/>
  <c r="Z3645" i="34"/>
  <c r="Z3646" i="34"/>
  <c r="Z3647" i="34"/>
  <c r="Z3648" i="34"/>
  <c r="Z3649" i="34"/>
  <c r="Z3650" i="34"/>
  <c r="Z3651" i="34"/>
  <c r="Z3652" i="34"/>
  <c r="Z3653" i="34"/>
  <c r="Z3654" i="34"/>
  <c r="Z3655" i="34"/>
  <c r="Z3656" i="34"/>
  <c r="Z3657" i="34"/>
  <c r="Z3658" i="34"/>
  <c r="Z3659" i="34"/>
  <c r="Z3660" i="34"/>
  <c r="Z3661" i="34"/>
  <c r="Z3662" i="34"/>
  <c r="Z3663" i="34"/>
  <c r="Z3664" i="34"/>
  <c r="Z3665" i="34"/>
  <c r="Z3666" i="34"/>
  <c r="Z3667" i="34"/>
  <c r="Z3668" i="34"/>
  <c r="Z3669" i="34"/>
  <c r="Z3670" i="34"/>
  <c r="Z3671" i="34"/>
  <c r="Z3672" i="34"/>
  <c r="Z3673" i="34"/>
  <c r="Z3674" i="34"/>
  <c r="Z3675" i="34"/>
  <c r="Z3676" i="34"/>
  <c r="Z3677" i="34"/>
  <c r="Z3678" i="34"/>
  <c r="Z3679" i="34"/>
  <c r="Z3680" i="34"/>
  <c r="Z3681" i="34"/>
  <c r="Z3682" i="34"/>
  <c r="Z3683" i="34"/>
  <c r="Z3684" i="34"/>
  <c r="Z3685" i="34"/>
  <c r="Z3686" i="34"/>
  <c r="Z3687" i="34"/>
  <c r="Z3688" i="34"/>
  <c r="Z3689" i="34"/>
  <c r="Z3690" i="34"/>
  <c r="Z3691" i="34"/>
  <c r="Z3692" i="34"/>
  <c r="Z3693" i="34"/>
  <c r="Z3694" i="34"/>
  <c r="Z3695" i="34"/>
  <c r="Z3696" i="34"/>
  <c r="Z3697" i="34"/>
  <c r="Z3698" i="34"/>
  <c r="Z3699" i="34"/>
  <c r="Z3700" i="34"/>
  <c r="Z3701" i="34"/>
  <c r="Z3702" i="34"/>
  <c r="Z3703" i="34"/>
  <c r="Z3704" i="34"/>
  <c r="Z3705" i="34"/>
  <c r="Z3706" i="34"/>
  <c r="Z3707" i="34"/>
  <c r="Z3708" i="34"/>
  <c r="Z3709" i="34"/>
  <c r="Z3710" i="34"/>
  <c r="Z3711" i="34"/>
  <c r="Z3712" i="34"/>
  <c r="Z3713" i="34"/>
  <c r="Z3714" i="34"/>
  <c r="Z3715" i="34"/>
  <c r="Z3716" i="34"/>
  <c r="Z3717" i="34"/>
  <c r="Z3718" i="34"/>
  <c r="Z3719" i="34"/>
  <c r="Z3720" i="34"/>
  <c r="Z3721" i="34"/>
  <c r="Z3722" i="34"/>
  <c r="Z3723" i="34"/>
  <c r="Z3724" i="34"/>
  <c r="Z3725" i="34"/>
  <c r="Z3726" i="34"/>
  <c r="Z3727" i="34"/>
  <c r="Z3728" i="34"/>
  <c r="Z3729" i="34"/>
  <c r="Z3730" i="34"/>
  <c r="Z3731" i="34"/>
  <c r="Z3732" i="34"/>
  <c r="Z3733" i="34"/>
  <c r="Z3734" i="34"/>
  <c r="Z3735" i="34"/>
  <c r="Z3736" i="34"/>
  <c r="Z3737" i="34"/>
  <c r="Z3738" i="34"/>
  <c r="Z3739" i="34"/>
  <c r="Z3740" i="34"/>
  <c r="Z3741" i="34"/>
  <c r="Z3742" i="34"/>
  <c r="Z3743" i="34"/>
  <c r="Z3744" i="34"/>
  <c r="Z3745" i="34"/>
  <c r="Z3746" i="34"/>
  <c r="Z3747" i="34"/>
  <c r="Z3748" i="34"/>
  <c r="Z3749" i="34"/>
  <c r="Z3750" i="34"/>
  <c r="Z3751" i="34"/>
  <c r="Z3752" i="34"/>
  <c r="Z3753" i="34"/>
  <c r="Z3754" i="34"/>
  <c r="Z3755" i="34"/>
  <c r="Z3756" i="34"/>
  <c r="Z3757" i="34"/>
  <c r="Z3758" i="34"/>
  <c r="Z3759" i="34"/>
  <c r="Z3760" i="34"/>
  <c r="Z3761" i="34"/>
  <c r="Z3762" i="34"/>
  <c r="Z3763" i="34"/>
  <c r="Z3764" i="34"/>
  <c r="Z3765" i="34"/>
  <c r="Z3766" i="34"/>
  <c r="Z3767" i="34"/>
  <c r="Z3768" i="34"/>
  <c r="Z3769" i="34"/>
  <c r="Z3770" i="34"/>
  <c r="Z3771" i="34"/>
  <c r="Z3772" i="34"/>
  <c r="Z3773" i="34"/>
  <c r="Z3774" i="34"/>
  <c r="Z3775" i="34"/>
  <c r="Z3776" i="34"/>
  <c r="Z3777" i="34"/>
  <c r="Z3778" i="34"/>
  <c r="Z3779" i="34"/>
  <c r="Z3780" i="34"/>
  <c r="Z3781" i="34"/>
  <c r="Z3782" i="34"/>
  <c r="Z3783" i="34"/>
  <c r="Z3784" i="34"/>
  <c r="Z3785" i="34"/>
  <c r="Z3786" i="34"/>
  <c r="Z3787" i="34"/>
  <c r="Z3788" i="34"/>
  <c r="Z3789" i="34"/>
  <c r="Z3790" i="34"/>
  <c r="Z3791" i="34"/>
  <c r="Z3792" i="34"/>
  <c r="Z3793" i="34"/>
  <c r="Z3794" i="34"/>
  <c r="Z3795" i="34"/>
  <c r="Z3796" i="34"/>
  <c r="Z3797" i="34"/>
  <c r="Z3798" i="34"/>
  <c r="Z3799" i="34"/>
  <c r="Z3800" i="34"/>
  <c r="Z3801" i="34"/>
  <c r="Z3802" i="34"/>
  <c r="Z3803" i="34"/>
  <c r="Z3804" i="34"/>
  <c r="Z3805" i="34"/>
  <c r="Z3806" i="34"/>
  <c r="Z3807" i="34"/>
  <c r="Z3808" i="34"/>
  <c r="Z3809" i="34"/>
  <c r="Z3810" i="34"/>
  <c r="Z3811" i="34"/>
  <c r="Z3812" i="34"/>
  <c r="Z3813" i="34"/>
  <c r="Z3814" i="34"/>
  <c r="Z3815" i="34"/>
  <c r="Z3816" i="34"/>
  <c r="Z3817" i="34"/>
  <c r="Z3818" i="34"/>
  <c r="Z3819" i="34"/>
  <c r="Z3820" i="34"/>
  <c r="Z3821" i="34"/>
  <c r="Z3822" i="34"/>
  <c r="Z3823" i="34"/>
  <c r="Z3824" i="34"/>
  <c r="Z3825" i="34"/>
  <c r="Z3826" i="34"/>
  <c r="Z3827" i="34"/>
  <c r="Z3828" i="34"/>
  <c r="Z3829" i="34"/>
  <c r="Z3830" i="34"/>
  <c r="Z3831" i="34"/>
  <c r="Z3832" i="34"/>
  <c r="Z3833" i="34"/>
  <c r="Z3834" i="34"/>
  <c r="Z3835" i="34"/>
  <c r="Z3836" i="34"/>
  <c r="Z3837" i="34"/>
  <c r="Z3838" i="34"/>
  <c r="Z3839" i="34"/>
  <c r="Z3840" i="34"/>
  <c r="Z3841" i="34"/>
  <c r="Z3842" i="34"/>
  <c r="Z3843" i="34"/>
  <c r="Z3844" i="34"/>
  <c r="Z3845" i="34"/>
  <c r="Z3846" i="34"/>
  <c r="Z3847" i="34"/>
  <c r="Z3848" i="34"/>
  <c r="Z3849" i="34"/>
  <c r="Z3850" i="34"/>
  <c r="Z3851" i="34"/>
  <c r="Z3852" i="34"/>
  <c r="Z3853" i="34"/>
  <c r="Z3854" i="34"/>
  <c r="Z3855" i="34"/>
  <c r="Z3856" i="34"/>
  <c r="Z3857" i="34"/>
  <c r="Z3858" i="34"/>
  <c r="Z3859" i="34"/>
  <c r="Z3860" i="34"/>
  <c r="Z3861" i="34"/>
  <c r="Z3862" i="34"/>
  <c r="Z3863" i="34"/>
  <c r="Z3864" i="34"/>
  <c r="Z3865" i="34"/>
  <c r="Z3866" i="34"/>
  <c r="Z3867" i="34"/>
  <c r="Z3868" i="34"/>
  <c r="Z3869" i="34"/>
  <c r="Z3870" i="34"/>
  <c r="Z3871" i="34"/>
  <c r="Z3872" i="34"/>
  <c r="Z3873" i="34"/>
  <c r="Z3874" i="34"/>
  <c r="Z3875" i="34"/>
  <c r="Z3876" i="34"/>
  <c r="Z3877" i="34"/>
  <c r="Z3878" i="34"/>
  <c r="Z3879" i="34"/>
  <c r="Z3880" i="34"/>
  <c r="Z3881" i="34"/>
  <c r="Z3882" i="34"/>
  <c r="Z3883" i="34"/>
  <c r="Z3884" i="34"/>
  <c r="Z3885" i="34"/>
  <c r="Z3886" i="34"/>
  <c r="Z3887" i="34"/>
  <c r="Z3888" i="34"/>
  <c r="Z3889" i="34"/>
  <c r="Z3890" i="34"/>
  <c r="Z3891" i="34"/>
  <c r="Z3892" i="34"/>
  <c r="Z3893" i="34"/>
  <c r="Z3894" i="34"/>
  <c r="Z3895" i="34"/>
  <c r="Z3896" i="34"/>
  <c r="Z3897" i="34"/>
  <c r="Z3898" i="34"/>
  <c r="Z3899" i="34"/>
  <c r="Z3900" i="34"/>
  <c r="Z3901" i="34"/>
  <c r="Z3902" i="34"/>
  <c r="Z3903" i="34"/>
  <c r="Z3904" i="34"/>
  <c r="Z3905" i="34"/>
  <c r="Z3906" i="34"/>
  <c r="Z3907" i="34"/>
  <c r="Z3908" i="34"/>
  <c r="Z3909" i="34"/>
  <c r="Z3910" i="34"/>
  <c r="Z3911" i="34"/>
  <c r="Z3912" i="34"/>
  <c r="Z3913" i="34"/>
  <c r="Z3914" i="34"/>
  <c r="Z3915" i="34"/>
  <c r="Z3916" i="34"/>
  <c r="Z3917" i="34"/>
  <c r="Z3918" i="34"/>
  <c r="Z3919" i="34"/>
  <c r="Z3920" i="34"/>
  <c r="Z3921" i="34"/>
  <c r="Z3922" i="34"/>
  <c r="Z3923" i="34"/>
  <c r="Z3924" i="34"/>
  <c r="Z3925" i="34"/>
  <c r="Z3926" i="34"/>
  <c r="Z3927" i="34"/>
  <c r="Z3928" i="34"/>
  <c r="Z3929" i="34"/>
  <c r="Z3930" i="34"/>
  <c r="Z3931" i="34"/>
  <c r="Z3932" i="34"/>
  <c r="Z3933" i="34"/>
  <c r="Z3934" i="34"/>
  <c r="Z3935" i="34"/>
  <c r="Z3936" i="34"/>
  <c r="Z3937" i="34"/>
  <c r="Z3938" i="34"/>
  <c r="Z3939" i="34"/>
  <c r="Z3940" i="34"/>
  <c r="Z3941" i="34"/>
  <c r="Z3942" i="34"/>
  <c r="Z3943" i="34"/>
  <c r="Z3944" i="34"/>
  <c r="Z3945" i="34"/>
  <c r="Z3946" i="34"/>
  <c r="Z3947" i="34"/>
  <c r="Z3948" i="34"/>
  <c r="Z3949" i="34"/>
  <c r="Z3950" i="34"/>
  <c r="Z3951" i="34"/>
  <c r="Z3952" i="34"/>
  <c r="Z3953" i="34"/>
  <c r="Z3954" i="34"/>
  <c r="Z3955" i="34"/>
  <c r="Z3956" i="34"/>
  <c r="Z3957" i="34"/>
  <c r="Z3958" i="34"/>
  <c r="Z3959" i="34"/>
  <c r="Z3960" i="34"/>
  <c r="Z3961" i="34"/>
  <c r="Z3962" i="34"/>
  <c r="Z3963" i="34"/>
  <c r="Z3964" i="34"/>
  <c r="Z3965" i="34"/>
  <c r="Z3966" i="34"/>
  <c r="Z3967" i="34"/>
  <c r="Z3968" i="34"/>
  <c r="Z3969" i="34"/>
  <c r="Z3970" i="34"/>
  <c r="Z3971" i="34"/>
  <c r="Z3972" i="34"/>
  <c r="Z3973" i="34"/>
  <c r="Z3974" i="34"/>
  <c r="Z3975" i="34"/>
  <c r="Z3976" i="34"/>
  <c r="Z3977" i="34"/>
  <c r="Z3978" i="34"/>
  <c r="Z3979" i="34"/>
  <c r="Z3980" i="34"/>
  <c r="Z3981" i="34"/>
  <c r="Z3982" i="34"/>
  <c r="Z3983" i="34"/>
  <c r="Z3984" i="34"/>
  <c r="Z3985" i="34"/>
  <c r="Z3986" i="34"/>
  <c r="Z3987" i="34"/>
  <c r="Z3988" i="34"/>
  <c r="Z3989" i="34"/>
  <c r="Z3990" i="34"/>
  <c r="Z3991" i="34"/>
  <c r="Z3992" i="34"/>
  <c r="Z3993" i="34"/>
  <c r="Z3994" i="34"/>
  <c r="Z3995" i="34"/>
  <c r="Z3996" i="34"/>
  <c r="Z3997" i="34"/>
  <c r="Z3998" i="34"/>
  <c r="Z3999" i="34"/>
  <c r="Z4000" i="34"/>
  <c r="Z4001" i="34"/>
  <c r="Z4002" i="34"/>
  <c r="Z4003" i="34"/>
  <c r="Z4004" i="34"/>
  <c r="Z4005" i="34"/>
  <c r="Z4006" i="34"/>
  <c r="Z4007" i="34"/>
  <c r="Z4008" i="34"/>
  <c r="Z4009" i="34"/>
  <c r="Z4010" i="34"/>
  <c r="Z4011" i="34"/>
  <c r="Z4012" i="34"/>
  <c r="Z4013" i="34"/>
  <c r="Z4014" i="34"/>
  <c r="Z4015" i="34"/>
  <c r="Z4016" i="34"/>
  <c r="Z4017" i="34"/>
  <c r="Z4018" i="34"/>
  <c r="Z4019" i="34"/>
  <c r="Z4020" i="34"/>
  <c r="Z4021" i="34"/>
  <c r="Z4022" i="34"/>
  <c r="Z4023" i="34"/>
  <c r="Z4024" i="34"/>
  <c r="Z4025" i="34"/>
  <c r="Z4026" i="34"/>
  <c r="Z4027" i="34"/>
  <c r="Z4028" i="34"/>
  <c r="Z4029" i="34"/>
  <c r="Z4030" i="34"/>
  <c r="Z4031" i="34"/>
  <c r="Z4032" i="34"/>
  <c r="Z4033" i="34"/>
  <c r="Z4034" i="34"/>
  <c r="Z4035" i="34"/>
  <c r="Z4036" i="34"/>
  <c r="Z4037" i="34"/>
  <c r="Z4038" i="34"/>
  <c r="Z4039" i="34"/>
  <c r="Z4040" i="34"/>
  <c r="Z4041" i="34"/>
  <c r="Z4042" i="34"/>
  <c r="Z4043" i="34"/>
  <c r="Z4044" i="34"/>
  <c r="Z4045" i="34"/>
  <c r="Z4046" i="34"/>
  <c r="Z4047" i="34"/>
  <c r="Z4048" i="34"/>
  <c r="Z4049" i="34"/>
  <c r="Z4050" i="34"/>
  <c r="Z4051" i="34"/>
  <c r="Z4052" i="34"/>
  <c r="Z4053" i="34"/>
  <c r="Z4054" i="34"/>
  <c r="Z4055" i="34"/>
  <c r="Z4056" i="34"/>
  <c r="Z4057" i="34"/>
  <c r="Z4058" i="34"/>
  <c r="Z4059" i="34"/>
  <c r="Z4060" i="34"/>
  <c r="Z4061" i="34"/>
  <c r="Z4062" i="34"/>
  <c r="Z4063" i="34"/>
  <c r="Z4064" i="34"/>
  <c r="Z4065" i="34"/>
  <c r="Z4066" i="34"/>
  <c r="Z4067" i="34"/>
  <c r="Z4068" i="34"/>
  <c r="Z4069" i="34"/>
  <c r="Z4070" i="34"/>
  <c r="Z4071" i="34"/>
  <c r="Z4072" i="34"/>
  <c r="Z4073" i="34"/>
  <c r="Z4074" i="34"/>
  <c r="Z4075" i="34"/>
  <c r="Z4076" i="34"/>
  <c r="Z4077" i="34"/>
  <c r="Z4078" i="34"/>
  <c r="Z4079" i="34"/>
  <c r="Z4080" i="34"/>
  <c r="Z4081" i="34"/>
  <c r="Z4082" i="34"/>
  <c r="Z4083" i="34"/>
  <c r="Z4084" i="34"/>
  <c r="Z4085" i="34"/>
  <c r="Z4086" i="34"/>
  <c r="Z4087" i="34"/>
  <c r="Z4088" i="34"/>
  <c r="Z4089" i="34"/>
  <c r="Z4090" i="34"/>
  <c r="Z4091" i="34"/>
  <c r="Z4092" i="34"/>
  <c r="Z4093" i="34"/>
  <c r="Z4094" i="34"/>
  <c r="Z4095" i="34"/>
  <c r="Z4096" i="34"/>
  <c r="Z4097" i="34"/>
  <c r="Z4098" i="34"/>
  <c r="Z4099" i="34"/>
  <c r="Z4100" i="34"/>
  <c r="Z4101" i="34"/>
  <c r="Z4102" i="34"/>
  <c r="Z4103" i="34"/>
  <c r="Z4104" i="34"/>
  <c r="Z4105" i="34"/>
  <c r="Z4106" i="34"/>
  <c r="Z4107" i="34"/>
  <c r="Z4108" i="34"/>
  <c r="Z4109" i="34"/>
  <c r="Z4110" i="34"/>
  <c r="Z4111" i="34"/>
  <c r="Z4112" i="34"/>
  <c r="Z4113" i="34"/>
  <c r="Z4114" i="34"/>
  <c r="Z4115" i="34"/>
  <c r="Z4116" i="34"/>
  <c r="Z4117" i="34"/>
  <c r="Z4118" i="34"/>
  <c r="Z4119" i="34"/>
  <c r="Z4120" i="34"/>
  <c r="Z4121" i="34"/>
  <c r="Z4122" i="34"/>
  <c r="Z4123" i="34"/>
  <c r="Z4124" i="34"/>
  <c r="Z4125" i="34"/>
  <c r="Z4126" i="34"/>
  <c r="Z4127" i="34"/>
  <c r="Z4128" i="34"/>
  <c r="Z4129" i="34"/>
  <c r="Z4130" i="34"/>
  <c r="Z4131" i="34"/>
  <c r="Z4132" i="34"/>
  <c r="Z4133" i="34"/>
  <c r="Z4134" i="34"/>
  <c r="Z4135" i="34"/>
  <c r="Z4136" i="34"/>
  <c r="Z4137" i="34"/>
  <c r="Z4138" i="34"/>
  <c r="Z4139" i="34"/>
  <c r="Z4140" i="34"/>
  <c r="Z4141" i="34"/>
  <c r="Z4142" i="34"/>
  <c r="Z4143" i="34"/>
  <c r="Z4144" i="34"/>
  <c r="Z4145" i="34"/>
  <c r="Z4146" i="34"/>
  <c r="Z4147" i="34"/>
  <c r="Z4148" i="34"/>
  <c r="Z4149" i="34"/>
  <c r="Z4150" i="34"/>
  <c r="Z4151" i="34"/>
  <c r="Z4152" i="34"/>
  <c r="Z4153" i="34"/>
  <c r="Z4154" i="34"/>
  <c r="Z4155" i="34"/>
  <c r="Z4156" i="34"/>
  <c r="Z4157" i="34"/>
  <c r="Z4158" i="34"/>
  <c r="Z4159" i="34"/>
  <c r="Z4160" i="34"/>
  <c r="Z4161" i="34"/>
  <c r="Z4162" i="34"/>
  <c r="Z4163" i="34"/>
  <c r="Z4164" i="34"/>
  <c r="Z4165" i="34"/>
  <c r="Z4166" i="34"/>
  <c r="Z4167" i="34"/>
  <c r="Z4168" i="34"/>
  <c r="Z4169" i="34"/>
  <c r="Z4170" i="34"/>
  <c r="Z4171" i="34"/>
  <c r="Z4172" i="34"/>
  <c r="Z4173" i="34"/>
  <c r="Z4174" i="34"/>
  <c r="Z4175" i="34"/>
  <c r="Z4176" i="34"/>
  <c r="Z4177" i="34"/>
  <c r="Z4178" i="34"/>
  <c r="Z4179" i="34"/>
  <c r="Z4180" i="34"/>
  <c r="Z4181" i="34"/>
  <c r="Z4182" i="34"/>
  <c r="Z4183" i="34"/>
  <c r="Z4184" i="34"/>
  <c r="Z4185" i="34"/>
  <c r="Z4186" i="34"/>
  <c r="Z4187" i="34"/>
  <c r="Z4188" i="34"/>
  <c r="Z4189" i="34"/>
  <c r="Z4190" i="34"/>
  <c r="Z4191" i="34"/>
  <c r="Z4192" i="34"/>
  <c r="Z4193" i="34"/>
  <c r="Z4194" i="34"/>
  <c r="Z4195" i="34"/>
  <c r="Z4196" i="34"/>
  <c r="Z4197" i="34"/>
  <c r="Z4198" i="34"/>
  <c r="Z4199" i="34"/>
  <c r="Z4200" i="34"/>
  <c r="Z4201" i="34"/>
  <c r="Z4202" i="34"/>
  <c r="Z4203" i="34"/>
  <c r="Z4204" i="34"/>
  <c r="Z4205" i="34"/>
  <c r="Z4206" i="34"/>
  <c r="Z4207" i="34"/>
  <c r="Z4208" i="34"/>
  <c r="Z4209" i="34"/>
  <c r="Z4210" i="34"/>
  <c r="Z4211" i="34"/>
  <c r="Z4212" i="34"/>
  <c r="Z4213" i="34"/>
  <c r="Z4214" i="34"/>
  <c r="Z4215" i="34"/>
  <c r="Z4216" i="34"/>
  <c r="Z4217" i="34"/>
  <c r="Z4218" i="34"/>
  <c r="Z4219" i="34"/>
  <c r="Z4220" i="34"/>
  <c r="Z4221" i="34"/>
  <c r="Z4222" i="34"/>
  <c r="Z4223" i="34"/>
  <c r="Z4224" i="34"/>
  <c r="Z4225" i="34"/>
  <c r="Z4226" i="34"/>
  <c r="Z4227" i="34"/>
  <c r="Z4228" i="34"/>
  <c r="Z4229" i="34"/>
  <c r="Z4230" i="34"/>
  <c r="Z4231" i="34"/>
  <c r="Z4232" i="34"/>
  <c r="Z4233" i="34"/>
  <c r="Z4234" i="34"/>
  <c r="Z4235" i="34"/>
  <c r="Z4236" i="34"/>
  <c r="Z4237" i="34"/>
  <c r="Z4238" i="34"/>
  <c r="Z4239" i="34"/>
  <c r="Z4240" i="34"/>
  <c r="Z4241" i="34"/>
  <c r="Z4242" i="34"/>
  <c r="Z4243" i="34"/>
  <c r="Z4244" i="34"/>
  <c r="Z4245" i="34"/>
  <c r="Z4246" i="34"/>
  <c r="Z4247" i="34"/>
  <c r="Z4248" i="34"/>
  <c r="Z4249" i="34"/>
  <c r="Z4250" i="34"/>
  <c r="Z4251" i="34"/>
  <c r="Z4252" i="34"/>
  <c r="Z4253" i="34"/>
  <c r="Z4254" i="34"/>
  <c r="Z4255" i="34"/>
  <c r="Z4256" i="34"/>
  <c r="Z4257" i="34"/>
  <c r="Z4258" i="34"/>
  <c r="Z4259" i="34"/>
  <c r="Z4260" i="34"/>
  <c r="Z4261" i="34"/>
  <c r="Z4262" i="34"/>
  <c r="Z4263" i="34"/>
  <c r="Z4264" i="34"/>
  <c r="Z4265" i="34"/>
  <c r="Z4266" i="34"/>
  <c r="Z4267" i="34"/>
  <c r="Z4268" i="34"/>
  <c r="Z4269" i="34"/>
  <c r="Z4270" i="34"/>
  <c r="Z4271" i="34"/>
  <c r="Z4272" i="34"/>
  <c r="Z4273" i="34"/>
  <c r="Z4274" i="34"/>
  <c r="Z4275" i="34"/>
  <c r="Z4276" i="34"/>
  <c r="Z4277" i="34"/>
  <c r="Z4278" i="34"/>
  <c r="Z4279" i="34"/>
  <c r="Z4280" i="34"/>
  <c r="Z4281" i="34"/>
  <c r="Z4282" i="34"/>
  <c r="Z4283" i="34"/>
  <c r="Z4284" i="34"/>
  <c r="Z4285" i="34"/>
  <c r="Z4286" i="34"/>
  <c r="Z4287" i="34"/>
  <c r="Z4288" i="34"/>
  <c r="Z4289" i="34"/>
  <c r="Z4290" i="34"/>
  <c r="Z4291" i="34"/>
  <c r="Z4292" i="34"/>
  <c r="Z4293" i="34"/>
  <c r="Z4294" i="34"/>
  <c r="Z4295" i="34"/>
  <c r="Z4296" i="34"/>
  <c r="Z4297" i="34"/>
  <c r="Z4298" i="34"/>
  <c r="Z4299" i="34"/>
  <c r="Z4300" i="34"/>
  <c r="Z4301" i="34"/>
  <c r="Z4302" i="34"/>
  <c r="Z4303" i="34"/>
  <c r="Z4304" i="34"/>
  <c r="Z4305" i="34"/>
  <c r="Z4306" i="34"/>
  <c r="Z4307" i="34"/>
  <c r="Z4308" i="34"/>
  <c r="Z4309" i="34"/>
  <c r="Z4310" i="34"/>
  <c r="Z4311" i="34"/>
  <c r="Z4312" i="34"/>
  <c r="Z4313" i="34"/>
  <c r="Z4314" i="34"/>
  <c r="Z4315" i="34"/>
  <c r="Z4316" i="34"/>
  <c r="Z4317" i="34"/>
  <c r="Z4318" i="34"/>
  <c r="Z4319" i="34"/>
  <c r="Z4320" i="34"/>
  <c r="Z4321" i="34"/>
  <c r="Z4322" i="34"/>
  <c r="Z4323" i="34"/>
  <c r="Z4324" i="34"/>
  <c r="Z4325" i="34"/>
  <c r="Z4326" i="34"/>
  <c r="Z4327" i="34"/>
  <c r="Z4328" i="34"/>
  <c r="Z4329" i="34"/>
  <c r="Z4330" i="34"/>
  <c r="Z4331" i="34"/>
  <c r="Z4332" i="34"/>
  <c r="Z4333" i="34"/>
  <c r="Z4334" i="34"/>
  <c r="Z4335" i="34"/>
  <c r="Z4336" i="34"/>
  <c r="Z4337" i="34"/>
  <c r="Z4338" i="34"/>
  <c r="Z4339" i="34"/>
  <c r="Z4340" i="34"/>
  <c r="Z4341" i="34"/>
  <c r="Z4342" i="34"/>
  <c r="Z4343" i="34"/>
  <c r="Z4344" i="34"/>
  <c r="Z4345" i="34"/>
  <c r="Z4346" i="34"/>
  <c r="Z4347" i="34"/>
  <c r="Z4348" i="34"/>
  <c r="Z4349" i="34"/>
  <c r="Z4350" i="34"/>
  <c r="Z4351" i="34"/>
  <c r="Z4352" i="34"/>
  <c r="Z4353" i="34"/>
  <c r="Z4354" i="34"/>
  <c r="Z4355" i="34"/>
  <c r="Z4356" i="34"/>
  <c r="Z4357" i="34"/>
  <c r="Z4358" i="34"/>
  <c r="Z4359" i="34"/>
  <c r="Z4360" i="34"/>
  <c r="Z4361" i="34"/>
  <c r="Z4362" i="34"/>
  <c r="Z4363" i="34"/>
  <c r="Z4364" i="34"/>
  <c r="Z4365" i="34"/>
  <c r="Z4366" i="34"/>
  <c r="Z4367" i="34"/>
  <c r="Z4368" i="34"/>
  <c r="Z4369" i="34"/>
  <c r="Z4370" i="34"/>
  <c r="Z4371" i="34"/>
  <c r="Z4372" i="34"/>
  <c r="Z4373" i="34"/>
  <c r="Z4374" i="34"/>
  <c r="Z4375" i="34"/>
  <c r="Z4376" i="34"/>
  <c r="Z4377" i="34"/>
  <c r="Z4378" i="34"/>
  <c r="Z4379" i="34"/>
  <c r="Z4380" i="34"/>
  <c r="Z4381" i="34"/>
  <c r="Z4382" i="34"/>
  <c r="Z4383" i="34"/>
  <c r="Z4384" i="34"/>
  <c r="Z4385" i="34"/>
  <c r="Z4386" i="34"/>
  <c r="Z4387" i="34"/>
  <c r="Z4388" i="34"/>
  <c r="Z4389" i="34"/>
  <c r="Z4390" i="34"/>
  <c r="Z4391" i="34"/>
  <c r="Z4392" i="34"/>
  <c r="Z4393" i="34"/>
  <c r="Z4394" i="34"/>
  <c r="Z4395" i="34"/>
  <c r="Z4396" i="34"/>
  <c r="Z4397" i="34"/>
  <c r="Z4398" i="34"/>
  <c r="Z4399" i="34"/>
  <c r="Z4400" i="34"/>
  <c r="Z4401" i="34"/>
  <c r="Z4402" i="34"/>
  <c r="Z4403" i="34"/>
  <c r="Z4404" i="34"/>
  <c r="Z4405" i="34"/>
  <c r="Z4406" i="34"/>
  <c r="Z4407" i="34"/>
  <c r="Z4408" i="34"/>
  <c r="Z4409" i="34"/>
  <c r="Z4410" i="34"/>
  <c r="Z4411" i="34"/>
  <c r="Z4412" i="34"/>
  <c r="Z4413" i="34"/>
  <c r="Z4414" i="34"/>
  <c r="Z4415" i="34"/>
  <c r="Z4416" i="34"/>
  <c r="Z4417" i="34"/>
  <c r="Z4418" i="34"/>
  <c r="Z4419" i="34"/>
  <c r="Z4420" i="34"/>
  <c r="Z4421" i="34"/>
  <c r="Z4422" i="34"/>
  <c r="Z4423" i="34"/>
  <c r="Z4424" i="34"/>
  <c r="Z4425" i="34"/>
  <c r="Z4426" i="34"/>
  <c r="Z4427" i="34"/>
  <c r="Z4428" i="34"/>
  <c r="Z4429" i="34"/>
  <c r="Z4430" i="34"/>
  <c r="Z4431" i="34"/>
  <c r="Z4432" i="34"/>
  <c r="Z4433" i="34"/>
  <c r="Z4434" i="34"/>
  <c r="Z4435" i="34"/>
  <c r="Z4436" i="34"/>
  <c r="Z4437" i="34"/>
  <c r="Z4438" i="34"/>
  <c r="Z4439" i="34"/>
  <c r="Z4440" i="34"/>
  <c r="Z4441" i="34"/>
  <c r="Z4442" i="34"/>
  <c r="Z4443" i="34"/>
  <c r="Z4444" i="34"/>
  <c r="Z4445" i="34"/>
  <c r="Z4446" i="34"/>
  <c r="Z4447" i="34"/>
  <c r="Z4448" i="34"/>
  <c r="Z4449" i="34"/>
  <c r="Z4450" i="34"/>
  <c r="Z4451" i="34"/>
  <c r="Z4452" i="34"/>
  <c r="Z4453" i="34"/>
  <c r="Z4454" i="34"/>
  <c r="Z4455" i="34"/>
  <c r="Z4456" i="34"/>
  <c r="Z4457" i="34"/>
  <c r="Z4458" i="34"/>
  <c r="Z4459" i="34"/>
  <c r="Z4460" i="34"/>
  <c r="Z4461" i="34"/>
  <c r="Z4462" i="34"/>
  <c r="Z4463" i="34"/>
  <c r="Z4464" i="34"/>
  <c r="Z4465" i="34"/>
  <c r="Z4466" i="34"/>
  <c r="Z4467" i="34"/>
  <c r="Z4468" i="34"/>
  <c r="Z4469" i="34"/>
  <c r="Z4470" i="34"/>
  <c r="Z4471" i="34"/>
  <c r="Z4472" i="34"/>
  <c r="Z4473" i="34"/>
  <c r="Z4474" i="34"/>
  <c r="Z4475" i="34"/>
  <c r="Z4476" i="34"/>
  <c r="Z4477" i="34"/>
  <c r="Z4478" i="34"/>
  <c r="Z4479" i="34"/>
  <c r="Z4480" i="34"/>
  <c r="Z4481" i="34"/>
  <c r="Z4482" i="34"/>
  <c r="Z4483" i="34"/>
  <c r="Z4484" i="34"/>
  <c r="Z4485" i="34"/>
  <c r="Z4486" i="34"/>
  <c r="Z4487" i="34"/>
  <c r="Z4488" i="34"/>
  <c r="Z4489" i="34"/>
  <c r="Z4490" i="34"/>
  <c r="Z4491" i="34"/>
  <c r="Z4492" i="34"/>
  <c r="Z4493" i="34"/>
  <c r="Z4494" i="34"/>
  <c r="Z4495" i="34"/>
  <c r="Z4496" i="34"/>
  <c r="Z4497" i="34"/>
  <c r="Z4498" i="34"/>
  <c r="Z4499" i="34"/>
  <c r="Z4500" i="34"/>
  <c r="Z4501" i="34"/>
  <c r="Z4502" i="34"/>
  <c r="Z4503" i="34"/>
  <c r="Z4504" i="34"/>
  <c r="Z4505" i="34"/>
  <c r="Z4506" i="34"/>
  <c r="Z4507" i="34"/>
  <c r="Z4508" i="34"/>
  <c r="Z4509" i="34"/>
  <c r="Z4510" i="34"/>
  <c r="Z4511" i="34"/>
  <c r="Z4512" i="34"/>
  <c r="Z4513" i="34"/>
  <c r="Z4514" i="34"/>
  <c r="Z4515" i="34"/>
  <c r="Z4516" i="34"/>
  <c r="Z4517" i="34"/>
  <c r="Z4518" i="34"/>
  <c r="Z4519" i="34"/>
  <c r="Z4520" i="34"/>
  <c r="Z4521" i="34"/>
  <c r="Z4522" i="34"/>
  <c r="Z4523" i="34"/>
  <c r="Z4524" i="34"/>
  <c r="Z4525" i="34"/>
  <c r="Z4526" i="34"/>
  <c r="Z4527" i="34"/>
  <c r="Z4528" i="34"/>
  <c r="Z4529" i="34"/>
  <c r="Z4530" i="34"/>
  <c r="Z4531" i="34"/>
  <c r="Z4532" i="34"/>
  <c r="Z4533" i="34"/>
  <c r="Z4534" i="34"/>
  <c r="Z4535" i="34"/>
  <c r="Z4536" i="34"/>
  <c r="Z4537" i="34"/>
  <c r="Z4538" i="34"/>
  <c r="Z4539" i="34"/>
  <c r="Z4540" i="34"/>
  <c r="Z4541" i="34"/>
  <c r="Z4542" i="34"/>
  <c r="Z4543" i="34"/>
  <c r="Z4544" i="34"/>
  <c r="Z4545" i="34"/>
  <c r="Z4546" i="34"/>
  <c r="Z4547" i="34"/>
  <c r="Z4548" i="34"/>
  <c r="Z4549" i="34"/>
  <c r="Z4550" i="34"/>
  <c r="Z4551" i="34"/>
  <c r="Z4552" i="34"/>
  <c r="Z4553" i="34"/>
  <c r="Z4554" i="34"/>
  <c r="Z4555" i="34"/>
  <c r="Z4556" i="34"/>
  <c r="Z4557" i="34"/>
  <c r="Z4558" i="34"/>
  <c r="Z4559" i="34"/>
  <c r="Z4560" i="34"/>
  <c r="Z4561" i="34"/>
  <c r="Z4562" i="34"/>
  <c r="Z4563" i="34"/>
  <c r="Z4564" i="34"/>
  <c r="Z4565" i="34"/>
  <c r="Z4566" i="34"/>
  <c r="Z4567" i="34"/>
  <c r="Z4568" i="34"/>
  <c r="Z4569" i="34"/>
  <c r="Z4570" i="34"/>
  <c r="Z4571" i="34"/>
  <c r="Z4572" i="34"/>
  <c r="Z4573" i="34"/>
  <c r="Z4574" i="34"/>
  <c r="Z4575" i="34"/>
  <c r="Z4576" i="34"/>
  <c r="Z4577" i="34"/>
  <c r="Z4578" i="34"/>
  <c r="Z4579" i="34"/>
  <c r="Z4580" i="34"/>
  <c r="Z4581" i="34"/>
  <c r="Z4582" i="34"/>
  <c r="Z4583" i="34"/>
  <c r="Z4584" i="34"/>
  <c r="Z4585" i="34"/>
  <c r="Z4586" i="34"/>
  <c r="Z4587" i="34"/>
  <c r="Z4588" i="34"/>
  <c r="Z4589" i="34"/>
  <c r="Z4590" i="34"/>
  <c r="Z4591" i="34"/>
  <c r="Z4592" i="34"/>
  <c r="Z4593" i="34"/>
  <c r="Z4594" i="34"/>
  <c r="Z4595" i="34"/>
  <c r="Z4596" i="34"/>
  <c r="Z4597" i="34"/>
  <c r="Z4598" i="34"/>
  <c r="Z4599" i="34"/>
  <c r="Z4600" i="34"/>
  <c r="Z4601" i="34"/>
  <c r="Z4602" i="34"/>
  <c r="Z4603" i="34"/>
  <c r="Z4604" i="34"/>
  <c r="Z4605" i="34"/>
  <c r="Z4606" i="34"/>
  <c r="Z4607" i="34"/>
  <c r="Z4608" i="34"/>
  <c r="Z4609" i="34"/>
  <c r="Z4610" i="34"/>
  <c r="Z4611" i="34"/>
  <c r="Z4612" i="34"/>
  <c r="Z4613" i="34"/>
  <c r="Z4614" i="34"/>
  <c r="Z4615" i="34"/>
  <c r="Z4616" i="34"/>
  <c r="Z4617" i="34"/>
  <c r="Z4618" i="34"/>
  <c r="Z4619" i="34"/>
  <c r="Z4620" i="34"/>
  <c r="Z4621" i="34"/>
  <c r="Z4622" i="34"/>
  <c r="Z4623" i="34"/>
  <c r="Z4624" i="34"/>
  <c r="Z4625" i="34"/>
  <c r="Z4626" i="34"/>
  <c r="Z4627" i="34"/>
  <c r="Z4628" i="34"/>
  <c r="Z4629" i="34"/>
  <c r="Z4630" i="34"/>
  <c r="Z4631" i="34"/>
  <c r="Z4632" i="34"/>
  <c r="Z4633" i="34"/>
  <c r="Z4634" i="34"/>
  <c r="Z4635" i="34"/>
  <c r="Z4636" i="34"/>
  <c r="Z4637" i="34"/>
  <c r="Z4638" i="34"/>
  <c r="Z4639" i="34"/>
  <c r="Z4640" i="34"/>
  <c r="Z4641" i="34"/>
  <c r="Z4642" i="34"/>
  <c r="Z4643" i="34"/>
  <c r="Z4644" i="34"/>
  <c r="Z4645" i="34"/>
  <c r="Z4646" i="34"/>
  <c r="Z4647" i="34"/>
  <c r="Z4648" i="34"/>
  <c r="Z4649" i="34"/>
  <c r="Z4650" i="34"/>
  <c r="Z4651" i="34"/>
  <c r="Z4652" i="34"/>
  <c r="Z4653" i="34"/>
  <c r="Z4654" i="34"/>
  <c r="Z4655" i="34"/>
  <c r="Z4656" i="34"/>
  <c r="Z4657" i="34"/>
  <c r="Z4658" i="34"/>
  <c r="Z4659" i="34"/>
  <c r="Z4660" i="34"/>
  <c r="Z4661" i="34"/>
  <c r="Z4662" i="34"/>
  <c r="Z4663" i="34"/>
  <c r="Z4664" i="34"/>
  <c r="Z4665" i="34"/>
  <c r="Z4666" i="34"/>
  <c r="Z4667" i="34"/>
  <c r="Z4668" i="34"/>
  <c r="Z4669" i="34"/>
  <c r="Z4670" i="34"/>
  <c r="Z4671" i="34"/>
  <c r="Z4672" i="34"/>
  <c r="Z4673" i="34"/>
  <c r="Z4674" i="34"/>
  <c r="Z4675" i="34"/>
  <c r="Z4676" i="34"/>
  <c r="Z4677" i="34"/>
  <c r="Z4678" i="34"/>
  <c r="Z4679" i="34"/>
  <c r="Z4680" i="34"/>
  <c r="Z4681" i="34"/>
  <c r="Z4682" i="34"/>
  <c r="Z4683" i="34"/>
  <c r="Z4684" i="34"/>
  <c r="Z4685" i="34"/>
  <c r="Z4686" i="34"/>
  <c r="Z4687" i="34"/>
  <c r="Z4688" i="34"/>
  <c r="Z4689" i="34"/>
  <c r="Z4690" i="34"/>
  <c r="Z4691" i="34"/>
  <c r="Z4692" i="34"/>
  <c r="Z4693" i="34"/>
  <c r="Z4694" i="34"/>
  <c r="Z4695" i="34"/>
  <c r="Z4696" i="34"/>
  <c r="Z4697" i="34"/>
  <c r="Z4698" i="34"/>
  <c r="Z4699" i="34"/>
  <c r="Z4700" i="34"/>
  <c r="Z4701" i="34"/>
  <c r="Z4702" i="34"/>
  <c r="Z4703" i="34"/>
  <c r="Z4704" i="34"/>
  <c r="Z4705" i="34"/>
  <c r="Z4706" i="34"/>
  <c r="Z4707" i="34"/>
  <c r="Z4708" i="34"/>
  <c r="Z4709" i="34"/>
  <c r="Z4710" i="34"/>
  <c r="Z4711" i="34"/>
  <c r="Z4712" i="34"/>
  <c r="Z4713" i="34"/>
  <c r="Z4714" i="34"/>
  <c r="Z4715" i="34"/>
  <c r="Z4716" i="34"/>
  <c r="Z4717" i="34"/>
  <c r="Z4718" i="34"/>
  <c r="Z4719" i="34"/>
  <c r="Z4720" i="34"/>
  <c r="Z4721" i="34"/>
  <c r="Z4722" i="34"/>
  <c r="Z4723" i="34"/>
  <c r="Z4724" i="34"/>
  <c r="Z4725" i="34"/>
  <c r="Z4726" i="34"/>
  <c r="Z4727" i="34"/>
  <c r="Z4728" i="34"/>
  <c r="Z4729" i="34"/>
  <c r="Z4730" i="34"/>
  <c r="Z4731" i="34"/>
  <c r="Z4732" i="34"/>
  <c r="Z4733" i="34"/>
  <c r="Z4734" i="34"/>
  <c r="Z4735" i="34"/>
  <c r="Z4736" i="34"/>
  <c r="Z4737" i="34"/>
  <c r="Z4738" i="34"/>
  <c r="Z4739" i="34"/>
  <c r="Z4740" i="34"/>
  <c r="Z4741" i="34"/>
  <c r="Z4742" i="34"/>
  <c r="Z4743" i="34"/>
  <c r="Z4744" i="34"/>
  <c r="Z4745" i="34"/>
  <c r="Z4746" i="34"/>
  <c r="Z4747" i="34"/>
  <c r="Z4748" i="34"/>
  <c r="Z4749" i="34"/>
  <c r="Z4750" i="34"/>
  <c r="Z4751" i="34"/>
  <c r="Z4752" i="34"/>
  <c r="Z4753" i="34"/>
  <c r="Z4754" i="34"/>
  <c r="Z4755" i="34"/>
  <c r="Z4756" i="34"/>
  <c r="Z4757" i="34"/>
  <c r="Z4758" i="34"/>
  <c r="Z4759" i="34"/>
  <c r="Z4760" i="34"/>
  <c r="Z4761" i="34"/>
  <c r="Z4762" i="34"/>
  <c r="Z4763" i="34"/>
  <c r="Z4764" i="34"/>
  <c r="Z4765" i="34"/>
  <c r="Z4766" i="34"/>
  <c r="Z4767" i="34"/>
  <c r="Z4768" i="34"/>
  <c r="Z4769" i="34"/>
  <c r="Z4770" i="34"/>
  <c r="Z4771" i="34"/>
  <c r="Z4772" i="34"/>
  <c r="Z4773" i="34"/>
  <c r="Z4774" i="34"/>
  <c r="Z4775" i="34"/>
  <c r="Z4776" i="34"/>
  <c r="Z4777" i="34"/>
  <c r="Z4778" i="34"/>
  <c r="Z4779" i="34"/>
  <c r="Z4780" i="34"/>
  <c r="Z4781" i="34"/>
  <c r="Z4782" i="34"/>
  <c r="Z4783" i="34"/>
  <c r="Z4784" i="34"/>
  <c r="Z4785" i="34"/>
  <c r="Z4786" i="34"/>
  <c r="Z4787" i="34"/>
  <c r="Z4788" i="34"/>
  <c r="Z4789" i="34"/>
  <c r="Z4790" i="34"/>
  <c r="Z4791" i="34"/>
  <c r="Z4792" i="34"/>
  <c r="Z4793" i="34"/>
  <c r="Z4794" i="34"/>
  <c r="Z4795" i="34"/>
  <c r="Z4796" i="34"/>
  <c r="Z4797" i="34"/>
  <c r="Z4798" i="34"/>
  <c r="Z4799" i="34"/>
  <c r="Z4800" i="34"/>
  <c r="Z4801" i="34"/>
  <c r="Z4802" i="34"/>
  <c r="Z4803" i="34"/>
  <c r="Z4804" i="34"/>
  <c r="Z4805" i="34"/>
  <c r="Z4806" i="34"/>
  <c r="Z4807" i="34"/>
  <c r="Z4808" i="34"/>
  <c r="Z4809" i="34"/>
  <c r="Z4810" i="34"/>
  <c r="Z4811" i="34"/>
  <c r="Z4812" i="34"/>
  <c r="Z4813" i="34"/>
  <c r="Z4814" i="34"/>
  <c r="Z4815" i="34"/>
  <c r="Z4816" i="34"/>
  <c r="Z4817" i="34"/>
  <c r="Z4818" i="34"/>
  <c r="Z4819" i="34"/>
  <c r="Z4820" i="34"/>
  <c r="Z4821" i="34"/>
  <c r="Z4822" i="34"/>
  <c r="Z4823" i="34"/>
  <c r="Z4824" i="34"/>
  <c r="Z4825" i="34"/>
  <c r="Z4826" i="34"/>
  <c r="Z4827" i="34"/>
  <c r="Z4828" i="34"/>
  <c r="Z4829" i="34"/>
  <c r="Z4830" i="34"/>
  <c r="Z4831" i="34"/>
  <c r="Z4832" i="34"/>
  <c r="Z4833" i="34"/>
  <c r="Z4834" i="34"/>
  <c r="Z4835" i="34"/>
  <c r="Z4836" i="34"/>
  <c r="Z4837" i="34"/>
  <c r="Z4838" i="34"/>
  <c r="Z4839" i="34"/>
  <c r="Z4840" i="34"/>
  <c r="Z4841" i="34"/>
  <c r="Z4842" i="34"/>
  <c r="Z4843" i="34"/>
  <c r="Z4844" i="34"/>
  <c r="Z4845" i="34"/>
  <c r="Z4846" i="34"/>
  <c r="Z4847" i="34"/>
  <c r="Z4848" i="34"/>
  <c r="Z4849" i="34"/>
  <c r="Z4850" i="34"/>
  <c r="Z4851" i="34"/>
  <c r="Z4852" i="34"/>
  <c r="Z4853" i="34"/>
  <c r="Z4854" i="34"/>
  <c r="Z4855" i="34"/>
  <c r="Z4856" i="34"/>
  <c r="Z4857" i="34"/>
  <c r="Z4858" i="34"/>
  <c r="Z4859" i="34"/>
  <c r="Z4860" i="34"/>
  <c r="Z4861" i="34"/>
  <c r="Z4862" i="34"/>
  <c r="Z4863" i="34"/>
  <c r="Z4864" i="34"/>
  <c r="Z4865" i="34"/>
  <c r="Z4866" i="34"/>
  <c r="Z4867" i="34"/>
  <c r="Z4868" i="34"/>
  <c r="Z4869" i="34"/>
  <c r="Z4870" i="34"/>
  <c r="Z4871" i="34"/>
  <c r="Z4872" i="34"/>
  <c r="Z4873" i="34"/>
  <c r="Z4874" i="34"/>
  <c r="Z4875" i="34"/>
  <c r="Z4876" i="34"/>
  <c r="Z4877" i="34"/>
  <c r="Z4878" i="34"/>
  <c r="Z4879" i="34"/>
  <c r="Z4880" i="34"/>
  <c r="Z4881" i="34"/>
  <c r="Z4882" i="34"/>
  <c r="Z4883" i="34"/>
  <c r="Z4884" i="34"/>
  <c r="Z4885" i="34"/>
  <c r="Z4886" i="34"/>
  <c r="Z4887" i="34"/>
  <c r="Z4888" i="34"/>
  <c r="Z4889" i="34"/>
  <c r="Z4890" i="34"/>
  <c r="Z4891" i="34"/>
  <c r="Z4892" i="34"/>
  <c r="Z4893" i="34"/>
  <c r="Z4894" i="34"/>
  <c r="Z4895" i="34"/>
  <c r="Z4896" i="34"/>
  <c r="Z4897" i="34"/>
  <c r="Z4898" i="34"/>
  <c r="Z4899" i="34"/>
  <c r="Z4900" i="34"/>
  <c r="Z4901" i="34"/>
  <c r="Z4902" i="34"/>
  <c r="Z4903" i="34"/>
  <c r="Z4904" i="34"/>
  <c r="Z4905" i="34"/>
  <c r="Z4906" i="34"/>
  <c r="Z4907" i="34"/>
  <c r="Z4908" i="34"/>
  <c r="Z4909" i="34"/>
  <c r="Z4910" i="34"/>
  <c r="Z4911" i="34"/>
  <c r="Z4912" i="34"/>
  <c r="Z4913" i="34"/>
  <c r="Z4914" i="34"/>
  <c r="Z4915" i="34"/>
  <c r="Z4916" i="34"/>
  <c r="Z4917" i="34"/>
  <c r="Z4918" i="34"/>
  <c r="Z4919" i="34"/>
  <c r="Z4920" i="34"/>
  <c r="Z4921" i="34"/>
  <c r="Z4922" i="34"/>
  <c r="Z4923" i="34"/>
  <c r="Z4924" i="34"/>
  <c r="Z4925" i="34"/>
  <c r="Z4926" i="34"/>
  <c r="Z4927" i="34"/>
  <c r="Z4928" i="34"/>
  <c r="Z4929" i="34"/>
  <c r="Z4930" i="34"/>
  <c r="Z4931" i="34"/>
  <c r="Z4932" i="34"/>
  <c r="Z4933" i="34"/>
  <c r="Z4934" i="34"/>
  <c r="Z4935" i="34"/>
  <c r="Z4936" i="34"/>
  <c r="Z4937" i="34"/>
  <c r="Z4938" i="34"/>
  <c r="Z4939" i="34"/>
  <c r="Z4940" i="34"/>
  <c r="Z4941" i="34"/>
  <c r="Z4942" i="34"/>
  <c r="Z4943" i="34"/>
  <c r="Z4944" i="34"/>
  <c r="Z4945" i="34"/>
  <c r="Z4946" i="34"/>
  <c r="Z4947" i="34"/>
  <c r="Z4948" i="34"/>
  <c r="Z4949" i="34"/>
  <c r="Z4950" i="34"/>
  <c r="Z4951" i="34"/>
  <c r="Z4952" i="34"/>
  <c r="Z4953" i="34"/>
  <c r="Z4954" i="34"/>
  <c r="Z4955" i="34"/>
  <c r="Z4956" i="34"/>
  <c r="Z4957" i="34"/>
  <c r="Z4958" i="34"/>
  <c r="Z4959" i="34"/>
  <c r="Z4960" i="34"/>
  <c r="Z4961" i="34"/>
  <c r="Z4962" i="34"/>
  <c r="Z4963" i="34"/>
  <c r="Z4964" i="34"/>
  <c r="Z4965" i="34"/>
  <c r="Z4966" i="34"/>
  <c r="Z4967" i="34"/>
  <c r="Z4968" i="34"/>
  <c r="Z4969" i="34"/>
  <c r="Z4970" i="34"/>
  <c r="Z4971" i="34"/>
  <c r="Z4972" i="34"/>
  <c r="Z4973" i="34"/>
  <c r="Z4974" i="34"/>
  <c r="Z4975" i="34"/>
  <c r="Z4976" i="34"/>
  <c r="Z4977" i="34"/>
  <c r="Z4978" i="34"/>
  <c r="Z4979" i="34"/>
  <c r="Z4980" i="34"/>
  <c r="Z4981" i="34"/>
  <c r="Z4982" i="34"/>
  <c r="Z4983" i="34"/>
  <c r="Z4984" i="34"/>
  <c r="Z4985" i="34"/>
  <c r="Z4986" i="34"/>
  <c r="Z4987" i="34"/>
  <c r="Z4988" i="34"/>
  <c r="Z4989" i="34"/>
  <c r="Z4990" i="34"/>
  <c r="Z4991" i="34"/>
  <c r="Z4992" i="34"/>
  <c r="Z4993" i="34"/>
  <c r="Z4994" i="34"/>
  <c r="Z4995" i="34"/>
  <c r="Z4996" i="34"/>
  <c r="Z4997" i="34"/>
  <c r="Z4998" i="34"/>
  <c r="Z4999" i="34"/>
  <c r="Z5000" i="34"/>
  <c r="Z5001" i="34"/>
  <c r="Z5002" i="34"/>
  <c r="Z5003" i="34"/>
  <c r="Z5004" i="34"/>
  <c r="Z5005" i="34"/>
  <c r="Z5006" i="34"/>
  <c r="Z5007" i="34"/>
  <c r="Z5008" i="34"/>
  <c r="Z5009" i="34"/>
  <c r="Z5010" i="34"/>
  <c r="Z5011" i="34"/>
  <c r="Z5012" i="34"/>
  <c r="Z5013" i="34"/>
  <c r="Z5014" i="34"/>
  <c r="Z5015" i="34"/>
  <c r="Z5016" i="34"/>
  <c r="Z5017" i="34"/>
  <c r="Z5018" i="34"/>
  <c r="Z5019" i="34"/>
  <c r="Z5020" i="34"/>
  <c r="Z5021" i="34"/>
  <c r="Z5022" i="34"/>
  <c r="Z5023" i="34"/>
  <c r="Z5024" i="34"/>
  <c r="Z5025" i="34"/>
  <c r="Z5026" i="34"/>
  <c r="Z5027" i="34"/>
  <c r="Z5028" i="34"/>
  <c r="Z5029" i="34"/>
  <c r="Z5030" i="34"/>
  <c r="Z5031" i="34"/>
  <c r="Z5032" i="34"/>
  <c r="Z5033" i="34"/>
  <c r="Z5034" i="34"/>
  <c r="Z5035" i="34"/>
  <c r="Z5036" i="34"/>
  <c r="Z5037" i="34"/>
  <c r="Z5038" i="34"/>
  <c r="Z5039" i="34"/>
  <c r="Z5040" i="34"/>
  <c r="Z5041" i="34"/>
  <c r="Z5042" i="34"/>
  <c r="Z5043" i="34"/>
  <c r="Z5044" i="34"/>
  <c r="Z5045" i="34"/>
  <c r="Z5046" i="34"/>
  <c r="Z5047" i="34"/>
  <c r="Z5048" i="34"/>
  <c r="Z5049" i="34"/>
  <c r="Z5050" i="34"/>
  <c r="Z5051" i="34"/>
  <c r="Z5052" i="34"/>
  <c r="Z5053" i="34"/>
  <c r="Z5054" i="34"/>
  <c r="Z5055" i="34"/>
  <c r="Z5056" i="34"/>
  <c r="Z5057" i="34"/>
  <c r="Z5058" i="34"/>
  <c r="Z5059" i="34"/>
  <c r="Z5060" i="34"/>
  <c r="Z5061" i="34"/>
  <c r="Z5062" i="34"/>
  <c r="Z5063" i="34"/>
  <c r="Z5064" i="34"/>
  <c r="Z5065" i="34"/>
  <c r="Z5066" i="34"/>
  <c r="Z5067" i="34"/>
  <c r="Z5068" i="34"/>
  <c r="Z5069" i="34"/>
  <c r="Z5070" i="34"/>
  <c r="Z5071" i="34"/>
  <c r="Z5072" i="34"/>
  <c r="Z5073" i="34"/>
  <c r="Z5074" i="34"/>
  <c r="Z5075" i="34"/>
  <c r="Z5076" i="34"/>
  <c r="Z5077" i="34"/>
  <c r="Z5078" i="34"/>
  <c r="Z5079" i="34"/>
  <c r="Z5080" i="34"/>
  <c r="Z5081" i="34"/>
  <c r="Z5082" i="34"/>
  <c r="Z5083" i="34"/>
  <c r="Z5084" i="34"/>
  <c r="Z5085" i="34"/>
  <c r="Z5086" i="34"/>
  <c r="Z5087" i="34"/>
  <c r="Z5088" i="34"/>
  <c r="Z5089" i="34"/>
  <c r="Z5090" i="34"/>
  <c r="Z5091" i="34"/>
  <c r="Z5092" i="34"/>
  <c r="Z5093" i="34"/>
  <c r="Z5094" i="34"/>
  <c r="Z5095" i="34"/>
  <c r="Z5096" i="34"/>
  <c r="Z5097" i="34"/>
  <c r="Z5098" i="34"/>
  <c r="Z5099" i="34"/>
  <c r="Z5100" i="34"/>
  <c r="Z5101" i="34"/>
  <c r="Z5102" i="34"/>
  <c r="Z5103" i="34"/>
  <c r="Z5104" i="34"/>
  <c r="Z5105" i="34"/>
  <c r="Z5106" i="34"/>
  <c r="Z5107" i="34"/>
  <c r="Z5108" i="34"/>
  <c r="Z5109" i="34"/>
  <c r="Z5110" i="34"/>
  <c r="Z5111" i="34"/>
  <c r="Z5112" i="34"/>
  <c r="Z5113" i="34"/>
  <c r="Z5114" i="34"/>
  <c r="Z5115" i="34"/>
  <c r="Z5116" i="34"/>
  <c r="Z5117" i="34"/>
  <c r="Z5118" i="34"/>
  <c r="Z5119" i="34"/>
  <c r="Z5120" i="34"/>
  <c r="Z5121" i="34"/>
  <c r="Z5122" i="34"/>
  <c r="Z5123" i="34"/>
  <c r="Z5124" i="34"/>
  <c r="Z5125" i="34"/>
  <c r="Z5126" i="34"/>
  <c r="Z5127" i="34"/>
  <c r="Z5128" i="34"/>
  <c r="Z5129" i="34"/>
  <c r="Z5130" i="34"/>
  <c r="Z5131" i="34"/>
  <c r="Z5132" i="34"/>
  <c r="Z5133" i="34"/>
  <c r="Z5134" i="34"/>
  <c r="Z5135" i="34"/>
  <c r="Z5136" i="34"/>
  <c r="Z5137" i="34"/>
  <c r="Z5138" i="34"/>
  <c r="Z5139" i="34"/>
  <c r="Z5140" i="34"/>
  <c r="Z5141" i="34"/>
  <c r="Z5142" i="34"/>
  <c r="Z5143" i="34"/>
  <c r="Z5144" i="34"/>
  <c r="Z5145" i="34"/>
  <c r="Z5146" i="34"/>
  <c r="Z5147" i="34"/>
  <c r="Z5148" i="34"/>
  <c r="Z5149" i="34"/>
  <c r="Z5150" i="34"/>
  <c r="Z5151" i="34"/>
  <c r="Z5152" i="34"/>
  <c r="Z5153" i="34"/>
  <c r="Z5154" i="34"/>
  <c r="Z5155" i="34"/>
  <c r="Z5156" i="34"/>
  <c r="Z5157" i="34"/>
  <c r="Z5158" i="34"/>
  <c r="Z5159" i="34"/>
  <c r="Z5160" i="34"/>
  <c r="Z5161" i="34"/>
  <c r="Z5162" i="34"/>
  <c r="Z5163" i="34"/>
  <c r="Z5164" i="34"/>
  <c r="Z5165" i="34"/>
  <c r="Z5166" i="34"/>
  <c r="Z5167" i="34"/>
  <c r="Z5168" i="34"/>
  <c r="Z5169" i="34"/>
  <c r="Z5170" i="34"/>
  <c r="Z5171" i="34"/>
  <c r="Z5172" i="34"/>
  <c r="Z5173" i="34"/>
  <c r="Z5174" i="34"/>
  <c r="Z5175" i="34"/>
  <c r="Z5176" i="34"/>
  <c r="Z5177" i="34"/>
  <c r="Z5178" i="34"/>
  <c r="Z5179" i="34"/>
  <c r="Z5180" i="34"/>
  <c r="Z5181" i="34"/>
  <c r="Z5182" i="34"/>
  <c r="Z5183" i="34"/>
  <c r="Z5184" i="34"/>
  <c r="Z5185" i="34"/>
  <c r="Z5186" i="34"/>
  <c r="Z5187" i="34"/>
  <c r="Z5188" i="34"/>
  <c r="Z5189" i="34"/>
  <c r="Z5190" i="34"/>
  <c r="Z5191" i="34"/>
  <c r="Z5192" i="34"/>
  <c r="Z5193" i="34"/>
  <c r="Z5194" i="34"/>
  <c r="Z5195" i="34"/>
  <c r="Z5196" i="34"/>
  <c r="Z5197" i="34"/>
  <c r="Z5198" i="34"/>
  <c r="Z5199" i="34"/>
  <c r="Z5200" i="34"/>
  <c r="Z5201" i="34"/>
  <c r="Z5202" i="34"/>
  <c r="Z5203" i="34"/>
  <c r="Z5204" i="34"/>
  <c r="Z5205" i="34"/>
  <c r="Z5206" i="34"/>
  <c r="Z5207" i="34"/>
  <c r="Z5208" i="34"/>
  <c r="Z5209" i="34"/>
  <c r="Z5210" i="34"/>
  <c r="Z5211" i="34"/>
  <c r="Z5212" i="34"/>
  <c r="Z5213" i="34"/>
  <c r="Z5214" i="34"/>
  <c r="Z5215" i="34"/>
  <c r="Z5216" i="34"/>
  <c r="Z5217" i="34"/>
  <c r="Z5218" i="34"/>
  <c r="Z5219" i="34"/>
  <c r="Z5220" i="34"/>
  <c r="Z5221" i="34"/>
  <c r="Z5222" i="34"/>
  <c r="Z5223" i="34"/>
  <c r="Z5224" i="34"/>
  <c r="Z5225" i="34"/>
  <c r="Z5226" i="34"/>
  <c r="Z5227" i="34"/>
  <c r="Z5228" i="34"/>
  <c r="Z5229" i="34"/>
  <c r="Z5230" i="34"/>
  <c r="Z5231" i="34"/>
  <c r="Z5232" i="34"/>
  <c r="Z5233" i="34"/>
  <c r="Z5234" i="34"/>
  <c r="Z5235" i="34"/>
  <c r="Z5236" i="34"/>
  <c r="Z5237" i="34"/>
  <c r="Z5238" i="34"/>
  <c r="Z5239" i="34"/>
  <c r="Z5240" i="34"/>
  <c r="Z5241" i="34"/>
  <c r="Z5242" i="34"/>
  <c r="Z5243" i="34"/>
  <c r="Z5244" i="34"/>
  <c r="Z5245" i="34"/>
  <c r="Z5246" i="34"/>
  <c r="Z5247" i="34"/>
  <c r="Z5248" i="34"/>
  <c r="Z5249" i="34"/>
  <c r="Z5250" i="34"/>
  <c r="Z5251" i="34"/>
  <c r="Z5252" i="34"/>
  <c r="Z5253" i="34"/>
  <c r="Z5254" i="34"/>
  <c r="Z5255" i="34"/>
  <c r="Z5256" i="34"/>
  <c r="Z5257" i="34"/>
  <c r="Z5258" i="34"/>
  <c r="Z5259" i="34"/>
  <c r="Z5260" i="34"/>
  <c r="Z5261" i="34"/>
  <c r="Z5262" i="34"/>
  <c r="Z5263" i="34"/>
  <c r="Z5264" i="34"/>
  <c r="Z5265" i="34"/>
  <c r="Z5266" i="34"/>
  <c r="Z5267" i="34"/>
  <c r="Z5268" i="34"/>
  <c r="Z5269" i="34"/>
  <c r="Z5270" i="34"/>
  <c r="Z5271" i="34"/>
  <c r="Z5272" i="34"/>
  <c r="Z5273" i="34"/>
  <c r="Z5274" i="34"/>
  <c r="Z5275" i="34"/>
  <c r="Z5276" i="34"/>
  <c r="Z5277" i="34"/>
  <c r="Z5278" i="34"/>
  <c r="Z5279" i="34"/>
  <c r="Z5280" i="34"/>
  <c r="Z5281" i="34"/>
  <c r="Z5282" i="34"/>
  <c r="Z5283" i="34"/>
  <c r="Z5284" i="34"/>
  <c r="Z5285" i="34"/>
  <c r="Z5286" i="34"/>
  <c r="Z5287" i="34"/>
  <c r="Z5288" i="34"/>
  <c r="Z5289" i="34"/>
  <c r="Z5290" i="34"/>
  <c r="Z5291" i="34"/>
  <c r="Z5292" i="34"/>
  <c r="Z5293" i="34"/>
  <c r="Z5294" i="34"/>
  <c r="Z5295" i="34"/>
  <c r="Z5296" i="34"/>
  <c r="Z5297" i="34"/>
  <c r="Z5298" i="34"/>
  <c r="Z5299" i="34"/>
  <c r="Z5300" i="34"/>
  <c r="Z5301" i="34"/>
  <c r="Z5302" i="34"/>
  <c r="Z5303" i="34"/>
  <c r="Z5304" i="34"/>
  <c r="Z5305" i="34"/>
  <c r="Z5306" i="34"/>
  <c r="Z5307" i="34"/>
  <c r="Z5308" i="34"/>
  <c r="Z5309" i="34"/>
  <c r="Z5310" i="34"/>
  <c r="Z5311" i="34"/>
  <c r="Z5312" i="34"/>
  <c r="Z5313" i="34"/>
  <c r="Z5314" i="34"/>
  <c r="Z5315" i="34"/>
  <c r="Z5316" i="34"/>
  <c r="Z5317" i="34"/>
  <c r="Z5318" i="34"/>
  <c r="Z5319" i="34"/>
  <c r="Z5320" i="34"/>
  <c r="Z5321" i="34"/>
  <c r="Z5322" i="34"/>
  <c r="Z5323" i="34"/>
  <c r="Z5324" i="34"/>
  <c r="Z5325" i="34"/>
  <c r="Z5326" i="34"/>
  <c r="Z5327" i="34"/>
  <c r="Z5328" i="34"/>
  <c r="Z5329" i="34"/>
  <c r="Z5330" i="34"/>
  <c r="Z5331" i="34"/>
  <c r="Z5332" i="34"/>
  <c r="Z5333" i="34"/>
  <c r="Z5334" i="34"/>
  <c r="Z5335" i="34"/>
  <c r="Z5336" i="34"/>
  <c r="Z5337" i="34"/>
  <c r="Z5338" i="34"/>
  <c r="Z5339" i="34"/>
  <c r="Z5340" i="34"/>
  <c r="Z5341" i="34"/>
  <c r="Z5342" i="34"/>
  <c r="Z5343" i="34"/>
  <c r="Z5344" i="34"/>
  <c r="Z5345" i="34"/>
  <c r="Z5346" i="34"/>
  <c r="Z5347" i="34"/>
  <c r="Z5348" i="34"/>
  <c r="Z5349" i="34"/>
  <c r="Z5350" i="34"/>
  <c r="Z5351" i="34"/>
  <c r="Z5352" i="34"/>
  <c r="Z5353" i="34"/>
  <c r="Z5354" i="34"/>
  <c r="Z5355" i="34"/>
  <c r="Z5356" i="34"/>
  <c r="Z5357" i="34"/>
  <c r="Z5358" i="34"/>
  <c r="Z5359" i="34"/>
  <c r="Z5360" i="34"/>
  <c r="Z5361" i="34"/>
  <c r="Z5362" i="34"/>
  <c r="Z5363" i="34"/>
  <c r="Z5364" i="34"/>
  <c r="Z5365" i="34"/>
  <c r="Z5366" i="34"/>
  <c r="Z5367" i="34"/>
  <c r="Z5368" i="34"/>
  <c r="Z5369" i="34"/>
  <c r="Z5370" i="34"/>
  <c r="Z5371" i="34"/>
  <c r="Z5372" i="34"/>
  <c r="Z5373" i="34"/>
  <c r="Z5374" i="34"/>
  <c r="Z5375" i="34"/>
  <c r="Z5376" i="34"/>
  <c r="Z5377" i="34"/>
  <c r="Z5378" i="34"/>
  <c r="Z5379" i="34"/>
  <c r="Z5380" i="34"/>
  <c r="Z5381" i="34"/>
  <c r="Z5382" i="34"/>
  <c r="Z5383" i="34"/>
  <c r="Z5384" i="34"/>
  <c r="Z5385" i="34"/>
  <c r="Z5386" i="34"/>
  <c r="Z5387" i="34"/>
  <c r="Z5388" i="34"/>
  <c r="Z5389" i="34"/>
  <c r="Z5390" i="34"/>
  <c r="Z5391" i="34"/>
  <c r="Z5392" i="34"/>
  <c r="Z5393" i="34"/>
  <c r="Z5394" i="34"/>
  <c r="Z5395" i="34"/>
  <c r="Z5396" i="34"/>
  <c r="Z5397" i="34"/>
  <c r="Z5398" i="34"/>
  <c r="Z5399" i="34"/>
  <c r="Z5400" i="34"/>
  <c r="Z5401" i="34"/>
  <c r="Z5402" i="34"/>
  <c r="Z5403" i="34"/>
  <c r="Z5404" i="34"/>
  <c r="Z5405" i="34"/>
  <c r="Z5406" i="34"/>
  <c r="Z5407" i="34"/>
  <c r="Z5408" i="34"/>
  <c r="Z5409" i="34"/>
  <c r="Z5410" i="34"/>
  <c r="Z5411" i="34"/>
  <c r="Z5412" i="34"/>
  <c r="Z5413" i="34"/>
  <c r="Z5414" i="34"/>
  <c r="Z5415" i="34"/>
  <c r="Z5416" i="34"/>
  <c r="Z5417" i="34"/>
  <c r="Z5418" i="34"/>
  <c r="Z5419" i="34"/>
  <c r="Z5420" i="34"/>
  <c r="Z5421" i="34"/>
  <c r="Z5422" i="34"/>
  <c r="Z5423" i="34"/>
  <c r="Z5424" i="34"/>
  <c r="Z5425" i="34"/>
  <c r="Z5426" i="34"/>
  <c r="Z5427" i="34"/>
  <c r="Z5428" i="34"/>
  <c r="Z5429" i="34"/>
  <c r="Z5430" i="34"/>
  <c r="Z5431" i="34"/>
  <c r="Z5432" i="34"/>
  <c r="Z5433" i="34"/>
  <c r="Z5434" i="34"/>
  <c r="Z5435" i="34"/>
  <c r="Z5436" i="34"/>
  <c r="Z5437" i="34"/>
  <c r="Z5438" i="34"/>
  <c r="Z5439" i="34"/>
  <c r="Z5440" i="34"/>
  <c r="Z5441" i="34"/>
  <c r="Z5442" i="34"/>
  <c r="Z5443" i="34"/>
  <c r="Z5444" i="34"/>
  <c r="Z5445" i="34"/>
  <c r="Z5446" i="34"/>
  <c r="Z5447" i="34"/>
  <c r="Z5448" i="34"/>
  <c r="Z5449" i="34"/>
  <c r="Z5450" i="34"/>
  <c r="Z5451" i="34"/>
  <c r="Z5452" i="34"/>
  <c r="Z5453" i="34"/>
  <c r="Z5454" i="34"/>
  <c r="Z5455" i="34"/>
  <c r="Z5456" i="34"/>
  <c r="Z5457" i="34"/>
  <c r="Z5458" i="34"/>
  <c r="Z5459" i="34"/>
  <c r="Z5460" i="34"/>
  <c r="Z5461" i="34"/>
  <c r="Z5462" i="34"/>
  <c r="Z5463" i="34"/>
  <c r="Z5464" i="34"/>
  <c r="Z5465" i="34"/>
  <c r="Z5466" i="34"/>
  <c r="Z5467" i="34"/>
  <c r="Z5468" i="34"/>
  <c r="Z5469" i="34"/>
  <c r="Z5470" i="34"/>
  <c r="Z5471" i="34"/>
  <c r="Z5472" i="34"/>
  <c r="Z5473" i="34"/>
  <c r="Z5474" i="34"/>
  <c r="Z5475" i="34"/>
  <c r="Z5476" i="34"/>
  <c r="Z5477" i="34"/>
  <c r="Z5478" i="34"/>
  <c r="Z5479" i="34"/>
  <c r="Z5480" i="34"/>
  <c r="Z5481" i="34"/>
  <c r="Z5482" i="34"/>
  <c r="Z5483" i="34"/>
  <c r="Z5484" i="34"/>
  <c r="Z5485" i="34"/>
  <c r="Z5486" i="34"/>
  <c r="Z5487" i="34"/>
  <c r="Z5488" i="34"/>
  <c r="Z5489" i="34"/>
  <c r="Z5490" i="34"/>
  <c r="Z5491" i="34"/>
  <c r="Z5492" i="34"/>
  <c r="Z5493" i="34"/>
  <c r="Z5494" i="34"/>
  <c r="Z5495" i="34"/>
  <c r="Z5496" i="34"/>
  <c r="Z5497" i="34"/>
  <c r="Z5498" i="34"/>
  <c r="Z5499" i="34"/>
  <c r="Z5500" i="34"/>
  <c r="Z5501" i="34"/>
  <c r="Z5502" i="34"/>
  <c r="Z5503" i="34"/>
  <c r="Z5504" i="34"/>
  <c r="Z5505" i="34"/>
  <c r="Z5506" i="34"/>
  <c r="Z5507" i="34"/>
  <c r="Z5508" i="34"/>
  <c r="Z5509" i="34"/>
  <c r="Z5510" i="34"/>
  <c r="Z5511" i="34"/>
  <c r="Z5512" i="34"/>
  <c r="Z5513" i="34"/>
  <c r="Z5514" i="34"/>
  <c r="Z5515" i="34"/>
  <c r="Z5516" i="34"/>
  <c r="Z5517" i="34"/>
  <c r="Z5518" i="34"/>
  <c r="Z5519" i="34"/>
  <c r="Z5520" i="34"/>
  <c r="Z5521" i="34"/>
  <c r="Z5522" i="34"/>
  <c r="Z5523" i="34"/>
  <c r="Z5524" i="34"/>
  <c r="Z5525" i="34"/>
  <c r="Z5526" i="34"/>
  <c r="Z5527" i="34"/>
  <c r="Z5528" i="34"/>
  <c r="Z5529" i="34"/>
  <c r="Z5530" i="34"/>
  <c r="Z5531" i="34"/>
  <c r="Z5532" i="34"/>
  <c r="Z5533" i="34"/>
  <c r="Z5534" i="34"/>
  <c r="Z5535" i="34"/>
  <c r="Z5536" i="34"/>
  <c r="Z5537" i="34"/>
  <c r="Z5538" i="34"/>
  <c r="Z5539" i="34"/>
  <c r="Z5540" i="34"/>
  <c r="Z5541" i="34"/>
  <c r="Z5542" i="34"/>
  <c r="Z5543" i="34"/>
  <c r="Z5544" i="34"/>
  <c r="Z5545" i="34"/>
  <c r="Z5546" i="34"/>
  <c r="Z5547" i="34"/>
  <c r="Z5548" i="34"/>
  <c r="Z5549" i="34"/>
  <c r="Z5550" i="34"/>
  <c r="Z5551" i="34"/>
  <c r="Z5552" i="34"/>
  <c r="Z5553" i="34"/>
  <c r="Z5554" i="34"/>
  <c r="Z5555" i="34"/>
  <c r="Z5556" i="34"/>
  <c r="Z5557" i="34"/>
  <c r="Z5558" i="34"/>
  <c r="Z5559" i="34"/>
  <c r="Z5560" i="34"/>
  <c r="Z5561" i="34"/>
  <c r="Z5562" i="34"/>
  <c r="Z5563" i="34"/>
  <c r="Z5564" i="34"/>
  <c r="Z5565" i="34"/>
  <c r="Z5566" i="34"/>
  <c r="Z5567" i="34"/>
  <c r="Z5568" i="34"/>
  <c r="Z5569" i="34"/>
  <c r="Z5570" i="34"/>
  <c r="Z5571" i="34"/>
  <c r="Z5572" i="34"/>
  <c r="Z5573" i="34"/>
  <c r="Z5574" i="34"/>
  <c r="Z5575" i="34"/>
  <c r="Z5576" i="34"/>
  <c r="Z5577" i="34"/>
  <c r="Z5578" i="34"/>
  <c r="Z5579" i="34"/>
  <c r="Z5580" i="34"/>
  <c r="Z5581" i="34"/>
  <c r="Z5582" i="34"/>
  <c r="Z5583" i="34"/>
  <c r="Z5584" i="34"/>
  <c r="Z5585" i="34"/>
  <c r="Z5586" i="34"/>
  <c r="Z5587" i="34"/>
  <c r="Z5588" i="34"/>
  <c r="Z5589" i="34"/>
  <c r="Z5590" i="34"/>
  <c r="Z5591" i="34"/>
  <c r="Z5592" i="34"/>
  <c r="Z5593" i="34"/>
  <c r="Z5594" i="34"/>
  <c r="Z5595" i="34"/>
  <c r="Z5596" i="34"/>
  <c r="Z5597" i="34"/>
  <c r="Z5598" i="34"/>
  <c r="Z5599" i="34"/>
  <c r="Z5600" i="34"/>
  <c r="Z5601" i="34"/>
  <c r="Z5602" i="34"/>
  <c r="Z5603" i="34"/>
  <c r="Z5604" i="34"/>
  <c r="Z5605" i="34"/>
  <c r="Z5606" i="34"/>
  <c r="Z5607" i="34"/>
  <c r="Z5608" i="34"/>
  <c r="Z5609" i="34"/>
  <c r="Z5610" i="34"/>
  <c r="Z5611" i="34"/>
  <c r="Z5612" i="34"/>
  <c r="Z5613" i="34"/>
  <c r="Z5614" i="34"/>
  <c r="Z5615" i="34"/>
  <c r="Z5616" i="34"/>
  <c r="Z5617" i="34"/>
  <c r="Z5618" i="34"/>
  <c r="Z5619" i="34"/>
  <c r="Z5620" i="34"/>
  <c r="Z5621" i="34"/>
  <c r="Z5622" i="34"/>
  <c r="Z5623" i="34"/>
  <c r="Z5624" i="34"/>
  <c r="Z5625" i="34"/>
  <c r="Z5626" i="34"/>
  <c r="Z5627" i="34"/>
  <c r="Z5628" i="34"/>
  <c r="Z5629" i="34"/>
  <c r="Z5630" i="34"/>
  <c r="Z5631" i="34"/>
  <c r="Z5632" i="34"/>
  <c r="Z5633" i="34"/>
  <c r="Z5634" i="34"/>
  <c r="Z5635" i="34"/>
  <c r="Z5636" i="34"/>
  <c r="Z5637" i="34"/>
  <c r="Z5638" i="34"/>
  <c r="Z5639" i="34"/>
  <c r="Z5640" i="34"/>
  <c r="Z5641" i="34"/>
  <c r="Z5642" i="34"/>
  <c r="Z5643" i="34"/>
  <c r="Z5644" i="34"/>
  <c r="Z5645" i="34"/>
  <c r="Z5646" i="34"/>
  <c r="Z5647" i="34"/>
  <c r="Z5648" i="34"/>
  <c r="Z5649" i="34"/>
  <c r="Z5650" i="34"/>
  <c r="Z5651" i="34"/>
  <c r="Z5652" i="34"/>
  <c r="Z5653" i="34"/>
  <c r="Z5654" i="34"/>
  <c r="Z5655" i="34"/>
  <c r="Z5656" i="34"/>
  <c r="Z5657" i="34"/>
  <c r="Z5658" i="34"/>
  <c r="Z5659" i="34"/>
  <c r="Z5660" i="34"/>
  <c r="Z5661" i="34"/>
  <c r="Z5662" i="34"/>
  <c r="Z5663" i="34"/>
  <c r="Z5664" i="34"/>
  <c r="Z5665" i="34"/>
  <c r="Z5666" i="34"/>
  <c r="Z5667" i="34"/>
  <c r="Z5668" i="34"/>
  <c r="Z5669" i="34"/>
  <c r="Z5670" i="34"/>
  <c r="Z5671" i="34"/>
  <c r="Z5672" i="34"/>
  <c r="Z5673" i="34"/>
  <c r="Z5674" i="34"/>
  <c r="Z5675" i="34"/>
  <c r="Z5676" i="34"/>
  <c r="Z5677" i="34"/>
  <c r="Z5678" i="34"/>
  <c r="Z5679" i="34"/>
  <c r="Z5680" i="34"/>
  <c r="Z5681" i="34"/>
  <c r="Z5682" i="34"/>
  <c r="Z5683" i="34"/>
  <c r="Z5684" i="34"/>
  <c r="Z5685" i="34"/>
  <c r="Z5686" i="34"/>
  <c r="Z5687" i="34"/>
  <c r="Z5688" i="34"/>
  <c r="Z5689" i="34"/>
  <c r="Z5690" i="34"/>
  <c r="Z5691" i="34"/>
  <c r="Z5692" i="34"/>
  <c r="Z5693" i="34"/>
  <c r="Z5694" i="34"/>
  <c r="Z5695" i="34"/>
  <c r="Z5696" i="34"/>
  <c r="Z5697" i="34"/>
  <c r="Z5698" i="34"/>
  <c r="Z5699" i="34"/>
  <c r="Z5700" i="34"/>
  <c r="Z5701" i="34"/>
  <c r="Z5702" i="34"/>
  <c r="Z5703" i="34"/>
  <c r="Z5704" i="34"/>
  <c r="Z5705" i="34"/>
  <c r="Z5706" i="34"/>
  <c r="Z5707" i="34"/>
  <c r="Z5708" i="34"/>
  <c r="Z5709" i="34"/>
  <c r="Z5710" i="34"/>
  <c r="Z5711" i="34"/>
  <c r="Z5712" i="34"/>
  <c r="Z5713" i="34"/>
  <c r="Z5714" i="34"/>
  <c r="Z5715" i="34"/>
  <c r="Z5716" i="34"/>
  <c r="Z5717" i="34"/>
  <c r="Z5718" i="34"/>
  <c r="Z5719" i="34"/>
  <c r="Z5720" i="34"/>
  <c r="Z5721" i="34"/>
  <c r="Z5722" i="34"/>
  <c r="Z5723" i="34"/>
  <c r="Z5724" i="34"/>
  <c r="Z5725" i="34"/>
  <c r="Z5726" i="34"/>
  <c r="Z5727" i="34"/>
  <c r="Z5728" i="34"/>
  <c r="Z5729" i="34"/>
  <c r="Z5730" i="34"/>
  <c r="Z5731" i="34"/>
  <c r="Z5732" i="34"/>
  <c r="Z5733" i="34"/>
  <c r="Z5734" i="34"/>
  <c r="Z5735" i="34"/>
  <c r="Z5736" i="34"/>
  <c r="Z5737" i="34"/>
  <c r="Z5738" i="34"/>
  <c r="Z5739" i="34"/>
  <c r="Z5740" i="34"/>
  <c r="Z5741" i="34"/>
  <c r="Z5742" i="34"/>
  <c r="Z5743" i="34"/>
  <c r="Z5744" i="34"/>
  <c r="Z5745" i="34"/>
  <c r="Z5746" i="34"/>
  <c r="Z5747" i="34"/>
  <c r="Z5748" i="34"/>
  <c r="Z5749" i="34"/>
  <c r="Z5750" i="34"/>
  <c r="Z5751" i="34"/>
  <c r="Z5752" i="34"/>
  <c r="Z5753" i="34"/>
  <c r="Z5754" i="34"/>
  <c r="Z5755" i="34"/>
  <c r="Z5756" i="34"/>
  <c r="Z5757" i="34"/>
  <c r="Z5758" i="34"/>
  <c r="Z5759" i="34"/>
  <c r="Z5760" i="34"/>
  <c r="Z5761" i="34"/>
  <c r="Z5762" i="34"/>
  <c r="Z5763" i="34"/>
  <c r="Z5764" i="34"/>
  <c r="Z5765" i="34"/>
  <c r="Z5766" i="34"/>
  <c r="Z5767" i="34"/>
  <c r="Z5768" i="34"/>
  <c r="Z5769" i="34"/>
  <c r="Z5770" i="34"/>
  <c r="Z5771" i="34"/>
  <c r="Z5772" i="34"/>
  <c r="Z5773" i="34"/>
  <c r="Z5774" i="34"/>
  <c r="Z5775" i="34"/>
  <c r="Z5776" i="34"/>
  <c r="Z5777" i="34"/>
  <c r="Z5778" i="34"/>
  <c r="Z5779" i="34"/>
  <c r="Z5780" i="34"/>
  <c r="Z5781" i="34"/>
  <c r="Z5782" i="34"/>
  <c r="Z5783" i="34"/>
  <c r="Z5784" i="34"/>
  <c r="Z5785" i="34"/>
  <c r="Z5786" i="34"/>
  <c r="Z5787" i="34"/>
  <c r="Z5788" i="34"/>
  <c r="Z5789" i="34"/>
  <c r="Z5790" i="34"/>
  <c r="Z5791" i="34"/>
  <c r="Z5792" i="34"/>
  <c r="Z5793" i="34"/>
  <c r="Z5794" i="34"/>
  <c r="Z5795" i="34"/>
  <c r="Z5796" i="34"/>
  <c r="Z5797" i="34"/>
  <c r="Z5798" i="34"/>
  <c r="Z5799" i="34"/>
  <c r="Z5800" i="34"/>
  <c r="Z5801" i="34"/>
  <c r="Z5802" i="34"/>
  <c r="Z5803" i="34"/>
  <c r="Z5804" i="34"/>
  <c r="Z5805" i="34"/>
  <c r="Z5806" i="34"/>
  <c r="Z5807" i="34"/>
  <c r="Z5808" i="34"/>
  <c r="Z5809" i="34"/>
  <c r="Z5810" i="34"/>
  <c r="Z5811" i="34"/>
  <c r="Z5812" i="34"/>
  <c r="Z5813" i="34"/>
  <c r="Z5814" i="34"/>
  <c r="Z5815" i="34"/>
  <c r="Z5816" i="34"/>
  <c r="Z5817" i="34"/>
  <c r="Z5818" i="34"/>
  <c r="Z5819" i="34"/>
  <c r="Z5820" i="34"/>
  <c r="Z5821" i="34"/>
  <c r="Z5822" i="34"/>
  <c r="Z5823" i="34"/>
  <c r="Z5824" i="34"/>
  <c r="Z5825" i="34"/>
  <c r="Z5826" i="34"/>
  <c r="Z5827" i="34"/>
  <c r="Z5828" i="34"/>
  <c r="Z5829" i="34"/>
  <c r="Z5830" i="34"/>
  <c r="Z5831" i="34"/>
  <c r="Z5832" i="34"/>
  <c r="Z5833" i="34"/>
  <c r="Z5834" i="34"/>
  <c r="Z5835" i="34"/>
  <c r="Z5836" i="34"/>
  <c r="Z5837" i="34"/>
  <c r="Z5838" i="34"/>
  <c r="Z5839" i="34"/>
  <c r="Z5840" i="34"/>
  <c r="Z5841" i="34"/>
  <c r="Z5842" i="34"/>
  <c r="Z5843" i="34"/>
  <c r="Z5844" i="34"/>
  <c r="Z5845" i="34"/>
  <c r="Z5846" i="34"/>
  <c r="Z5847" i="34"/>
  <c r="Z5848" i="34"/>
  <c r="Z5849" i="34"/>
  <c r="Z5850" i="34"/>
  <c r="Z5851" i="34"/>
  <c r="Z5852" i="34"/>
  <c r="Z5853" i="34"/>
  <c r="Z5854" i="34"/>
  <c r="Z5855" i="34"/>
  <c r="Z5856" i="34"/>
  <c r="Z5857" i="34"/>
  <c r="Z5858" i="34"/>
  <c r="Z5859" i="34"/>
  <c r="Z5860" i="34"/>
  <c r="Z5861" i="34"/>
  <c r="Z5862" i="34"/>
  <c r="Z5863" i="34"/>
  <c r="Z5864" i="34"/>
  <c r="Z5865" i="34"/>
  <c r="Z5866" i="34"/>
  <c r="Z5867" i="34"/>
  <c r="Z5868" i="34"/>
  <c r="Z5869" i="34"/>
  <c r="Z5870" i="34"/>
  <c r="Z5871" i="34"/>
  <c r="Z5872" i="34"/>
  <c r="Z5873" i="34"/>
  <c r="Z5874" i="34"/>
  <c r="Z5875" i="34"/>
  <c r="Z5876" i="34"/>
  <c r="Z5877" i="34"/>
  <c r="Z5878" i="34"/>
  <c r="Z5879" i="34"/>
  <c r="Z5880" i="34"/>
  <c r="Z5881" i="34"/>
  <c r="Z5882" i="34"/>
  <c r="Z5883" i="34"/>
  <c r="Z5884" i="34"/>
  <c r="Z5885" i="34"/>
  <c r="Z5886" i="34"/>
  <c r="Z5887" i="34"/>
  <c r="Z5888" i="34"/>
  <c r="Z5889" i="34"/>
  <c r="Z5890" i="34"/>
  <c r="Z5891" i="34"/>
  <c r="Z5892" i="34"/>
  <c r="Z5893" i="34"/>
  <c r="Z5894" i="34"/>
  <c r="Z5895" i="34"/>
  <c r="Z5896" i="34"/>
  <c r="Z5897" i="34"/>
  <c r="Z5898" i="34"/>
  <c r="Z5899" i="34"/>
  <c r="Z5900" i="34"/>
  <c r="Z5901" i="34"/>
  <c r="Z5902" i="34"/>
  <c r="Z5903" i="34"/>
  <c r="Z5904" i="34"/>
  <c r="Z5905" i="34"/>
  <c r="Z5906" i="34"/>
  <c r="Z5907" i="34"/>
  <c r="Z5908" i="34"/>
  <c r="Z5909" i="34"/>
  <c r="Z5910" i="34"/>
  <c r="Z5911" i="34"/>
  <c r="Z5912" i="34"/>
  <c r="Z5913" i="34"/>
  <c r="Z5914" i="34"/>
  <c r="Z5915" i="34"/>
  <c r="Z5916" i="34"/>
  <c r="Z5917" i="34"/>
  <c r="Z5918" i="34"/>
  <c r="Z5919" i="34"/>
  <c r="Z5920" i="34"/>
  <c r="Z5921" i="34"/>
  <c r="Z5922" i="34"/>
  <c r="Z5923" i="34"/>
  <c r="Z5924" i="34"/>
  <c r="Z5925" i="34"/>
  <c r="Z5926" i="34"/>
  <c r="Z5927" i="34"/>
  <c r="Z5928" i="34"/>
  <c r="Z5929" i="34"/>
  <c r="Z5930" i="34"/>
  <c r="Z5931" i="34"/>
  <c r="Z5932" i="34"/>
  <c r="Z5933" i="34"/>
  <c r="Z5934" i="34"/>
  <c r="Z5935" i="34"/>
  <c r="Z5936" i="34"/>
  <c r="Z5937" i="34"/>
  <c r="Z5938" i="34"/>
  <c r="Z5939" i="34"/>
  <c r="Z5940" i="34"/>
  <c r="Z5941" i="34"/>
  <c r="Z5942" i="34"/>
  <c r="Z5943" i="34"/>
  <c r="Z5944" i="34"/>
  <c r="Z5945" i="34"/>
  <c r="Z5946" i="34"/>
  <c r="Z5947" i="34"/>
  <c r="Z5948" i="34"/>
  <c r="Z5949" i="34"/>
  <c r="Z5950" i="34"/>
  <c r="Z5951" i="34"/>
  <c r="Z5952" i="34"/>
  <c r="Z5953" i="34"/>
  <c r="Z5954" i="34"/>
  <c r="Z5955" i="34"/>
  <c r="Z5956" i="34"/>
  <c r="Z5957" i="34"/>
  <c r="Z5958" i="34"/>
  <c r="Z5959" i="34"/>
  <c r="Z5960" i="34"/>
  <c r="Z5961" i="34"/>
  <c r="Z5962" i="34"/>
  <c r="Z5963" i="34"/>
  <c r="Z5964" i="34"/>
  <c r="Z5965" i="34"/>
  <c r="Z5966" i="34"/>
  <c r="Z5967" i="34"/>
  <c r="Z5968" i="34"/>
  <c r="Z5969" i="34"/>
  <c r="Z5970" i="34"/>
  <c r="Z5971" i="34"/>
  <c r="Z5972" i="34"/>
  <c r="Z5973" i="34"/>
  <c r="Z5974" i="34"/>
  <c r="Z5975" i="34"/>
  <c r="Z5976" i="34"/>
  <c r="Z5977" i="34"/>
  <c r="Z5978" i="34"/>
  <c r="Z5979" i="34"/>
  <c r="Z5980" i="34"/>
  <c r="Z5981" i="34"/>
  <c r="Z5982" i="34"/>
  <c r="Z5983" i="34"/>
  <c r="Z5984" i="34"/>
  <c r="Z5985" i="34"/>
  <c r="Z5986" i="34"/>
  <c r="Z5987" i="34"/>
  <c r="Z5988" i="34"/>
  <c r="Z5989" i="34"/>
  <c r="Z5990" i="34"/>
  <c r="Z5991" i="34"/>
  <c r="Z5992" i="34"/>
  <c r="Z5993" i="34"/>
  <c r="Z5994" i="34"/>
  <c r="Z5995" i="34"/>
  <c r="Z5996" i="34"/>
  <c r="Z5997" i="34"/>
  <c r="Z5998" i="34"/>
  <c r="Z5999" i="34"/>
  <c r="Z6000" i="34"/>
  <c r="Z6001" i="34"/>
  <c r="Z6002" i="34"/>
  <c r="Z6003" i="34"/>
  <c r="Z6004" i="34"/>
  <c r="Z6005" i="34"/>
  <c r="Z6006" i="34"/>
  <c r="Z6007" i="34"/>
  <c r="Z6008" i="34"/>
  <c r="Z6009" i="34"/>
  <c r="Z6010" i="34"/>
  <c r="Z6011" i="34"/>
  <c r="Z6012" i="34"/>
  <c r="Z6013" i="34"/>
  <c r="Z6014" i="34"/>
  <c r="Z6015" i="34"/>
  <c r="Z6016" i="34"/>
  <c r="Z6017" i="34"/>
  <c r="Z6018" i="34"/>
  <c r="Z6019" i="34"/>
  <c r="Z6020" i="34"/>
  <c r="Z6021" i="34"/>
  <c r="Z6022" i="34"/>
  <c r="Z6023" i="34"/>
  <c r="Z6024" i="34"/>
  <c r="Z6025" i="34"/>
  <c r="Z6026" i="34"/>
  <c r="Z6027" i="34"/>
  <c r="Z6028" i="34"/>
  <c r="Z6029" i="34"/>
  <c r="Z6030" i="34"/>
  <c r="Z6031" i="34"/>
  <c r="Z6032" i="34"/>
  <c r="Z6033" i="34"/>
  <c r="Z6034" i="34"/>
  <c r="Z6035" i="34"/>
  <c r="Z6036" i="34"/>
  <c r="Z6037" i="34"/>
  <c r="Z6038" i="34"/>
  <c r="Z6039" i="34"/>
  <c r="Z6040" i="34"/>
  <c r="Z6041" i="34"/>
  <c r="Z6042" i="34"/>
  <c r="Z6043" i="34"/>
  <c r="Z6044" i="34"/>
  <c r="Z6045" i="34"/>
  <c r="Z6046" i="34"/>
  <c r="Z6047" i="34"/>
  <c r="Z6048" i="34"/>
  <c r="Z6049" i="34"/>
  <c r="Z6050" i="34"/>
  <c r="Z6051" i="34"/>
  <c r="Z6052" i="34"/>
  <c r="Z6053" i="34"/>
  <c r="Z6054" i="34"/>
  <c r="Z6055" i="34"/>
  <c r="Z6056" i="34"/>
  <c r="Z6057" i="34"/>
  <c r="Z6058" i="34"/>
  <c r="Z6059" i="34"/>
  <c r="Z6060" i="34"/>
  <c r="Z6061" i="34"/>
  <c r="Z6062" i="34"/>
  <c r="Z6063" i="34"/>
  <c r="Z6064" i="34"/>
  <c r="Z6065" i="34"/>
  <c r="Z6066" i="34"/>
  <c r="Z6067" i="34"/>
  <c r="Z6068" i="34"/>
  <c r="Z6069" i="34"/>
  <c r="Z6070" i="34"/>
  <c r="Z6071" i="34"/>
  <c r="Z6072" i="34"/>
  <c r="Z6073" i="34"/>
  <c r="Z6074" i="34"/>
  <c r="Z6075" i="34"/>
  <c r="Z6076" i="34"/>
  <c r="Z6077" i="34"/>
  <c r="Z6078" i="34"/>
  <c r="Z6079" i="34"/>
  <c r="Z6080" i="34"/>
  <c r="Z6081" i="34"/>
  <c r="Z6082" i="34"/>
  <c r="Z6083" i="34"/>
  <c r="Z6084" i="34"/>
  <c r="Z6085" i="34"/>
  <c r="Z6086" i="34"/>
  <c r="Z6087" i="34"/>
  <c r="Z6088" i="34"/>
  <c r="Z6089" i="34"/>
  <c r="Z6090" i="34"/>
  <c r="Z6091" i="34"/>
  <c r="Z6092" i="34"/>
  <c r="Z6093" i="34"/>
  <c r="Z6094" i="34"/>
  <c r="Z6095" i="34"/>
  <c r="Z6096" i="34"/>
  <c r="Z6097" i="34"/>
  <c r="Z6098" i="34"/>
  <c r="Z6099" i="34"/>
  <c r="Z6100" i="34"/>
  <c r="Z6101" i="34"/>
  <c r="Z6102" i="34"/>
  <c r="Z6103" i="34"/>
  <c r="Z6104" i="34"/>
  <c r="Z6105" i="34"/>
  <c r="Z6106" i="34"/>
  <c r="Z6107" i="34"/>
  <c r="Z6108" i="34"/>
  <c r="Z6109" i="34"/>
  <c r="Z6110" i="34"/>
  <c r="Z6111" i="34"/>
  <c r="Z6112" i="34"/>
  <c r="Z6113" i="34"/>
  <c r="Z6114" i="34"/>
  <c r="Z6115" i="34"/>
  <c r="Z6116" i="34"/>
  <c r="Z6117" i="34"/>
  <c r="Z6118" i="34"/>
  <c r="Z6119" i="34"/>
  <c r="Z6120" i="34"/>
  <c r="Z6121" i="34"/>
  <c r="Z6122" i="34"/>
  <c r="Z6123" i="34"/>
  <c r="Z6124" i="34"/>
  <c r="Z6125" i="34"/>
  <c r="Z6126" i="34"/>
  <c r="Z6127" i="34"/>
  <c r="Z6128" i="34"/>
  <c r="Z6129" i="34"/>
  <c r="Z6130" i="34"/>
  <c r="Z6131" i="34"/>
  <c r="Z6132" i="34"/>
  <c r="Z6133" i="34"/>
  <c r="Z6134" i="34"/>
  <c r="Z6135" i="34"/>
  <c r="Z6136" i="34"/>
  <c r="Z6137" i="34"/>
  <c r="Z6138" i="34"/>
  <c r="Z6139" i="34"/>
  <c r="Z6140" i="34"/>
  <c r="Z6141" i="34"/>
  <c r="Z6142" i="34"/>
  <c r="Z6143" i="34"/>
  <c r="Z6144" i="34"/>
  <c r="Z6145" i="34"/>
  <c r="Z6146" i="34"/>
  <c r="Z6147" i="34"/>
  <c r="Z6148" i="34"/>
  <c r="Z6149" i="34"/>
  <c r="Z6150" i="34"/>
  <c r="Z6151" i="34"/>
  <c r="Z6152" i="34"/>
  <c r="Z6153" i="34"/>
  <c r="Z6154" i="34"/>
  <c r="Z6155" i="34"/>
  <c r="Z6156" i="34"/>
  <c r="Z6157" i="34"/>
  <c r="Z6158" i="34"/>
  <c r="Z6159" i="34"/>
  <c r="Z6160" i="34"/>
  <c r="Z6161" i="34"/>
  <c r="Z6162" i="34"/>
  <c r="Z6163" i="34"/>
  <c r="Z6164" i="34"/>
  <c r="Z6165" i="34"/>
  <c r="Z6166" i="34"/>
  <c r="Z6167" i="34"/>
  <c r="Z6168" i="34"/>
  <c r="Z6169" i="34"/>
  <c r="Z6170" i="34"/>
  <c r="Z6171" i="34"/>
  <c r="Z6172" i="34"/>
  <c r="Z6173" i="34"/>
  <c r="Z6174" i="34"/>
  <c r="Z6175" i="34"/>
  <c r="Z6176" i="34"/>
  <c r="Z6177" i="34"/>
  <c r="Z6178" i="34"/>
  <c r="Z6179" i="34"/>
  <c r="Z6180" i="34"/>
  <c r="Z6181" i="34"/>
  <c r="Z6182" i="34"/>
  <c r="Z6183" i="34"/>
  <c r="Z6184" i="34"/>
  <c r="Z6185" i="34"/>
  <c r="Z6186" i="34"/>
  <c r="Z6187" i="34"/>
  <c r="Z6188" i="34"/>
  <c r="Z6189" i="34"/>
  <c r="Z6190" i="34"/>
  <c r="Z6191" i="34"/>
  <c r="Z6192" i="34"/>
  <c r="Z6193" i="34"/>
  <c r="Z6194" i="34"/>
  <c r="Z6195" i="34"/>
  <c r="Z6196" i="34"/>
  <c r="Z6197" i="34"/>
  <c r="Z6198" i="34"/>
  <c r="Z6199" i="34"/>
  <c r="Z6200" i="34"/>
  <c r="Z6201" i="34"/>
  <c r="Z6202" i="34"/>
  <c r="Z6203" i="34"/>
  <c r="Z6204" i="34"/>
  <c r="Z6205" i="34"/>
  <c r="Z6206" i="34"/>
  <c r="Z6207" i="34"/>
  <c r="Z6208" i="34"/>
  <c r="Z6209" i="34"/>
  <c r="Z6210" i="34"/>
  <c r="Z6211" i="34"/>
  <c r="Z6212" i="34"/>
  <c r="Z6213" i="34"/>
  <c r="Z6214" i="34"/>
  <c r="Z6215" i="34"/>
  <c r="Z6216" i="34"/>
  <c r="Z6217" i="34"/>
  <c r="Z6218" i="34"/>
  <c r="Z6219" i="34"/>
  <c r="Z6220" i="34"/>
  <c r="Z6221" i="34"/>
  <c r="Z6222" i="34"/>
  <c r="Z6223" i="34"/>
  <c r="Z6224" i="34"/>
  <c r="Z6225" i="34"/>
  <c r="Z6226" i="34"/>
  <c r="Z6227" i="34"/>
  <c r="Z6228" i="34"/>
  <c r="Z6229" i="34"/>
  <c r="Z6230" i="34"/>
  <c r="Z6231" i="34"/>
  <c r="Z6232" i="34"/>
  <c r="Z6233" i="34"/>
  <c r="Z6234" i="34"/>
  <c r="Z6235" i="34"/>
  <c r="Z6236" i="34"/>
  <c r="Z6237" i="34"/>
  <c r="Z6238" i="34"/>
  <c r="Z6239" i="34"/>
  <c r="Z6240" i="34"/>
  <c r="Z6241" i="34"/>
  <c r="Z6242" i="34"/>
  <c r="Z6243" i="34"/>
  <c r="Z6244" i="34"/>
  <c r="Z6245" i="34"/>
  <c r="Z6246" i="34"/>
  <c r="Z6247" i="34"/>
  <c r="Z6248" i="34"/>
  <c r="Z6249" i="34"/>
  <c r="Z6250" i="34"/>
  <c r="Z6251" i="34"/>
  <c r="Z6252" i="34"/>
  <c r="Z6253" i="34"/>
  <c r="Z6254" i="34"/>
  <c r="Z6255" i="34"/>
  <c r="Z6256" i="34"/>
  <c r="Z6257" i="34"/>
  <c r="Z6258" i="34"/>
  <c r="Z6259" i="34"/>
  <c r="Z6260" i="34"/>
  <c r="Z6261" i="34"/>
  <c r="Z6262" i="34"/>
  <c r="Z6263" i="34"/>
  <c r="Z6264" i="34"/>
  <c r="Z6265" i="34"/>
  <c r="Z6266" i="34"/>
  <c r="Z6267" i="34"/>
  <c r="Z6268" i="34"/>
  <c r="Z6269" i="34"/>
  <c r="Z6270" i="34"/>
  <c r="Z6271" i="34"/>
  <c r="Z6272" i="34"/>
  <c r="Z6273" i="34"/>
  <c r="Z6274" i="34"/>
  <c r="Z6275" i="34"/>
  <c r="Z6276" i="34"/>
  <c r="Z6277" i="34"/>
  <c r="Z6278" i="34"/>
  <c r="Z6279" i="34"/>
  <c r="Z6280" i="34"/>
  <c r="Z6281" i="34"/>
  <c r="Z6282" i="34"/>
  <c r="Z6283" i="34"/>
  <c r="Z6284" i="34"/>
  <c r="Z6285" i="34"/>
  <c r="Z6286" i="34"/>
  <c r="Z6287" i="34"/>
  <c r="Z6288" i="34"/>
  <c r="Z6289" i="34"/>
  <c r="Z6290" i="34"/>
  <c r="Z6291" i="34"/>
  <c r="Z6292" i="34"/>
  <c r="Z6293" i="34"/>
  <c r="Z6294" i="34"/>
  <c r="Z6295" i="34"/>
  <c r="Z6296" i="34"/>
  <c r="Z6297" i="34"/>
  <c r="Z6298" i="34"/>
  <c r="Z6299" i="34"/>
  <c r="Z6300" i="34"/>
  <c r="Z6301" i="34"/>
  <c r="Z6302" i="34"/>
  <c r="Z6303" i="34"/>
  <c r="Z6304" i="34"/>
  <c r="Z6305" i="34"/>
  <c r="Z6306" i="34"/>
  <c r="Z6307" i="34"/>
  <c r="Z6308" i="34"/>
  <c r="Z6309" i="34"/>
  <c r="Z6310" i="34"/>
  <c r="Z6311" i="34"/>
  <c r="Z6312" i="34"/>
  <c r="Z6313" i="34"/>
  <c r="Z6314" i="34"/>
  <c r="Z6315" i="34"/>
  <c r="Z6316" i="34"/>
  <c r="Z6317" i="34"/>
  <c r="Z6318" i="34"/>
  <c r="Z6319" i="34"/>
  <c r="Z6320" i="34"/>
  <c r="Z6321" i="34"/>
  <c r="Z6322" i="34"/>
  <c r="Z6323" i="34"/>
  <c r="Z6324" i="34"/>
  <c r="Z6325" i="34"/>
  <c r="Z6326" i="34"/>
  <c r="Z6327" i="34"/>
  <c r="Z6328" i="34"/>
  <c r="Z6329" i="34"/>
  <c r="Z6330" i="34"/>
  <c r="Z6331" i="34"/>
  <c r="Z6332" i="34"/>
  <c r="Z6333" i="34"/>
  <c r="Z6334" i="34"/>
  <c r="Z6335" i="34"/>
  <c r="Z6336" i="34"/>
  <c r="Z6337" i="34"/>
  <c r="Z6338" i="34"/>
  <c r="Z6339" i="34"/>
  <c r="Z6340" i="34"/>
  <c r="Z6341" i="34"/>
  <c r="Z6342" i="34"/>
  <c r="Z6343" i="34"/>
  <c r="Z6344" i="34"/>
  <c r="Z6345" i="34"/>
  <c r="Z6346" i="34"/>
  <c r="Z6347" i="34"/>
  <c r="Z6348" i="34"/>
  <c r="Z6349" i="34"/>
  <c r="Z6350" i="34"/>
  <c r="Z6351" i="34"/>
  <c r="Z6352" i="34"/>
  <c r="Z6353" i="34"/>
  <c r="Z6354" i="34"/>
  <c r="Z6355" i="34"/>
  <c r="Z6356" i="34"/>
  <c r="Z6357" i="34"/>
  <c r="Z6358" i="34"/>
  <c r="Z6359" i="34"/>
  <c r="Z6360" i="34"/>
  <c r="Z6361" i="34"/>
  <c r="Z6362" i="34"/>
  <c r="Z6363" i="34"/>
  <c r="Z6364" i="34"/>
  <c r="Z6365" i="34"/>
  <c r="Z6366" i="34"/>
  <c r="Z6367" i="34"/>
  <c r="Z6368" i="34"/>
  <c r="Z6369" i="34"/>
  <c r="Z6370" i="34"/>
  <c r="Z6371" i="34"/>
  <c r="Z6372" i="34"/>
  <c r="Z6373" i="34"/>
  <c r="Z6374" i="34"/>
  <c r="Z6375" i="34"/>
  <c r="Z6376" i="34"/>
  <c r="Z6377" i="34"/>
  <c r="Z6378" i="34"/>
  <c r="Z6379" i="34"/>
  <c r="Z6380" i="34"/>
  <c r="Z6381" i="34"/>
  <c r="Z6382" i="34"/>
  <c r="Z6383" i="34"/>
  <c r="Z6384" i="34"/>
  <c r="Z6385" i="34"/>
  <c r="Z6386" i="34"/>
  <c r="Z6387" i="34"/>
  <c r="Z6388" i="34"/>
  <c r="Z6389" i="34"/>
  <c r="Z6390" i="34"/>
  <c r="Z6391" i="34"/>
  <c r="Z6392" i="34"/>
  <c r="Z6393" i="34"/>
  <c r="Z6394" i="34"/>
  <c r="Z6395" i="34"/>
  <c r="Z6396" i="34"/>
  <c r="Z6397" i="34"/>
  <c r="Z6398" i="34"/>
  <c r="Z6399" i="34"/>
  <c r="Z6400" i="34"/>
  <c r="Z6401" i="34"/>
  <c r="Z6402" i="34"/>
  <c r="Z6403" i="34"/>
  <c r="Z6404" i="34"/>
  <c r="Z6405" i="34"/>
  <c r="Z6406" i="34"/>
  <c r="Z6407" i="34"/>
  <c r="Z6408" i="34"/>
  <c r="Z6409" i="34"/>
  <c r="Z6410" i="34"/>
  <c r="Z6411" i="34"/>
  <c r="Z6412" i="34"/>
  <c r="Z6413" i="34"/>
  <c r="Z6414" i="34"/>
  <c r="Z6415" i="34"/>
  <c r="Z6416" i="34"/>
  <c r="Z6417" i="34"/>
  <c r="Z6418" i="34"/>
  <c r="Z6419" i="34"/>
  <c r="Z6420" i="34"/>
  <c r="Z6421" i="34"/>
  <c r="Z6422" i="34"/>
  <c r="Z6423" i="34"/>
  <c r="Z6424" i="34"/>
  <c r="Z6425" i="34"/>
  <c r="Z6426" i="34"/>
  <c r="Z6427" i="34"/>
  <c r="Z6428" i="34"/>
  <c r="Z6429" i="34"/>
  <c r="Z6430" i="34"/>
  <c r="Z6431" i="34"/>
  <c r="Z6432" i="34"/>
  <c r="Z6433" i="34"/>
  <c r="Z6434" i="34"/>
  <c r="Z6435" i="34"/>
  <c r="Z6436" i="34"/>
  <c r="Z6437" i="34"/>
  <c r="Z6438" i="34"/>
  <c r="Z6439" i="34"/>
  <c r="Z6440" i="34"/>
  <c r="Z6441" i="34"/>
  <c r="Z6442" i="34"/>
  <c r="Z6443" i="34"/>
  <c r="Z6444" i="34"/>
  <c r="Z6445" i="34"/>
  <c r="Z6446" i="34"/>
  <c r="Z6447" i="34"/>
  <c r="Z6448" i="34"/>
  <c r="Z6449" i="34"/>
  <c r="Z6450" i="34"/>
  <c r="Z6451" i="34"/>
  <c r="Z6452" i="34"/>
  <c r="Z6453" i="34"/>
  <c r="Z6454" i="34"/>
  <c r="Z6455" i="34"/>
  <c r="Z6456" i="34"/>
  <c r="Z6457" i="34"/>
  <c r="Z6458" i="34"/>
  <c r="Z6459" i="34"/>
  <c r="Z6460" i="34"/>
  <c r="Z6461" i="34"/>
  <c r="Z6462" i="34"/>
  <c r="Z6463" i="34"/>
  <c r="Z6464" i="34"/>
  <c r="Z6465" i="34"/>
  <c r="Z6466" i="34"/>
  <c r="Z6467" i="34"/>
  <c r="Z6468" i="34"/>
  <c r="Z6469" i="34"/>
  <c r="Z6470" i="34"/>
  <c r="Z6471" i="34"/>
  <c r="Z6472" i="34"/>
  <c r="Z6473" i="34"/>
  <c r="Z6474" i="34"/>
  <c r="Z6475" i="34"/>
  <c r="Z6476" i="34"/>
  <c r="Z6477" i="34"/>
  <c r="Z6478" i="34"/>
  <c r="Z6479" i="34"/>
  <c r="Z6480" i="34"/>
  <c r="Z6481" i="34"/>
  <c r="Z6482" i="34"/>
  <c r="Z6483" i="34"/>
  <c r="Z6484" i="34"/>
  <c r="Z6485" i="34"/>
  <c r="Z6486" i="34"/>
  <c r="Z6487" i="34"/>
  <c r="Z6488" i="34"/>
  <c r="Z6489" i="34"/>
  <c r="Z6490" i="34"/>
  <c r="Z6491" i="34"/>
  <c r="Z6492" i="34"/>
  <c r="Z6493" i="34"/>
  <c r="Z6494" i="34"/>
  <c r="Z6495" i="34"/>
  <c r="Z6496" i="34"/>
  <c r="Z6497" i="34"/>
  <c r="Z6498" i="34"/>
  <c r="Z6499" i="34"/>
  <c r="Z6500" i="34"/>
  <c r="Z6501" i="34"/>
  <c r="Z6502" i="34"/>
  <c r="Z6503" i="34"/>
  <c r="Z6504" i="34"/>
  <c r="Z6505" i="34"/>
  <c r="Z6506" i="34"/>
  <c r="Z6507" i="34"/>
  <c r="Z6508" i="34"/>
  <c r="Z6509" i="34"/>
  <c r="Z6510" i="34"/>
  <c r="Z6511" i="34"/>
  <c r="Z6512" i="34"/>
  <c r="Z6513" i="34"/>
  <c r="Z6514" i="34"/>
  <c r="Z6515" i="34"/>
  <c r="Z6516" i="34"/>
  <c r="Z6517" i="34"/>
  <c r="Z6518" i="34"/>
  <c r="Z6519" i="34"/>
  <c r="Z6520" i="34"/>
  <c r="Z6521" i="34"/>
  <c r="Z6522" i="34"/>
  <c r="Z6523" i="34"/>
  <c r="Z6524" i="34"/>
  <c r="Z6525" i="34"/>
  <c r="Z6526" i="34"/>
  <c r="Z6527" i="34"/>
  <c r="Z6528" i="34"/>
  <c r="Z6529" i="34"/>
  <c r="Z6530" i="34"/>
  <c r="Z6531" i="34"/>
  <c r="Z6532" i="34"/>
  <c r="Z6533" i="34"/>
  <c r="Z6534" i="34"/>
  <c r="Z6535" i="34"/>
  <c r="Z6536" i="34"/>
  <c r="Z6537" i="34"/>
  <c r="Z6538" i="34"/>
  <c r="Z6539" i="34"/>
  <c r="Z6540" i="34"/>
  <c r="Z6541" i="34"/>
  <c r="Z6542" i="34"/>
  <c r="Z6543" i="34"/>
  <c r="Z6544" i="34"/>
  <c r="Z6545" i="34"/>
  <c r="Z6546" i="34"/>
  <c r="Z6547" i="34"/>
  <c r="Z6548" i="34"/>
  <c r="Z6549" i="34"/>
  <c r="Z6550" i="34"/>
  <c r="Z6551" i="34"/>
  <c r="Z6552" i="34"/>
  <c r="Z6553" i="34"/>
  <c r="Z6554" i="34"/>
  <c r="Z6555" i="34"/>
  <c r="Z6556" i="34"/>
  <c r="Z6557" i="34"/>
  <c r="Z6558" i="34"/>
  <c r="Z6559" i="34"/>
  <c r="Z6560" i="34"/>
  <c r="Z6561" i="34"/>
  <c r="Z6562" i="34"/>
  <c r="Z6563" i="34"/>
  <c r="Z6564" i="34"/>
  <c r="Z6565" i="34"/>
  <c r="Z6566" i="34"/>
  <c r="Z6567" i="34"/>
  <c r="Z6568" i="34"/>
  <c r="Z6569" i="34"/>
  <c r="Z6570" i="34"/>
  <c r="Z6571" i="34"/>
  <c r="Z6572" i="34"/>
  <c r="Z6573" i="34"/>
  <c r="Z6574" i="34"/>
  <c r="Z6575" i="34"/>
  <c r="Z6576" i="34"/>
  <c r="Z6577" i="34"/>
  <c r="Z6578" i="34"/>
  <c r="Z6579" i="34"/>
  <c r="Z6580" i="34"/>
  <c r="Z6581" i="34"/>
  <c r="Z6582" i="34"/>
  <c r="Z6583" i="34"/>
  <c r="Z6584" i="34"/>
  <c r="Z6585" i="34"/>
  <c r="Z6586" i="34"/>
  <c r="Z6587" i="34"/>
  <c r="Z6588" i="34"/>
  <c r="Z6589" i="34"/>
  <c r="Z6590" i="34"/>
  <c r="Z6591" i="34"/>
  <c r="Z6592" i="34"/>
  <c r="Z6593" i="34"/>
  <c r="Z6594" i="34"/>
  <c r="Z6595" i="34"/>
  <c r="Z6596" i="34"/>
  <c r="Z6597" i="34"/>
  <c r="Z6598" i="34"/>
  <c r="Z6599" i="34"/>
  <c r="Z6600" i="34"/>
  <c r="Z6601" i="34"/>
  <c r="Z6602" i="34"/>
  <c r="Z6603" i="34"/>
  <c r="Z6604" i="34"/>
  <c r="Z6605" i="34"/>
  <c r="Z6606" i="34"/>
  <c r="Z6607" i="34"/>
  <c r="Z6608" i="34"/>
  <c r="Z6609" i="34"/>
  <c r="Z6610" i="34"/>
  <c r="Z6611" i="34"/>
  <c r="Z6612" i="34"/>
  <c r="Z6613" i="34"/>
  <c r="Z6614" i="34"/>
  <c r="Z6615" i="34"/>
  <c r="Z6616" i="34"/>
  <c r="Z6617" i="34"/>
  <c r="Z6618" i="34"/>
  <c r="Z6619" i="34"/>
  <c r="Z6620" i="34"/>
  <c r="Z6621" i="34"/>
  <c r="Z6622" i="34"/>
  <c r="Z6623" i="34"/>
  <c r="Z6624" i="34"/>
  <c r="Z6625" i="34"/>
  <c r="Z6626" i="34"/>
  <c r="Z6627" i="34"/>
  <c r="Z6628" i="34"/>
  <c r="Z6629" i="34"/>
  <c r="Z6630" i="34"/>
  <c r="Z6631" i="34"/>
  <c r="Z6632" i="34"/>
  <c r="Z6633" i="34"/>
  <c r="Z6634" i="34"/>
  <c r="Z6635" i="34"/>
  <c r="Z6636" i="34"/>
  <c r="Z6637" i="34"/>
  <c r="Z6638" i="34"/>
  <c r="Z6639" i="34"/>
  <c r="Z6640" i="34"/>
  <c r="Z6641" i="34"/>
  <c r="Z6642" i="34"/>
  <c r="Z6643" i="34"/>
  <c r="Z6644" i="34"/>
  <c r="Z6645" i="34"/>
  <c r="Z6646" i="34"/>
  <c r="Z6647" i="34"/>
  <c r="Z6648" i="34"/>
  <c r="Z6649" i="34"/>
  <c r="Z6650" i="34"/>
  <c r="Z6651" i="34"/>
  <c r="Z6652" i="34"/>
  <c r="Z6653" i="34"/>
  <c r="Z6654" i="34"/>
  <c r="Z6655" i="34"/>
  <c r="Z6656" i="34"/>
  <c r="Z6657" i="34"/>
  <c r="Z6658" i="34"/>
  <c r="Z6659" i="34"/>
  <c r="Z6660" i="34"/>
  <c r="Z6661" i="34"/>
  <c r="Z6662" i="34"/>
  <c r="Z6663" i="34"/>
  <c r="Z6664" i="34"/>
  <c r="Z6665" i="34"/>
  <c r="Z6666" i="34"/>
  <c r="Z6667" i="34"/>
  <c r="Z6668" i="34"/>
  <c r="Z6669" i="34"/>
  <c r="Z6670" i="34"/>
  <c r="Z6671" i="34"/>
  <c r="Z6672" i="34"/>
  <c r="Z6673" i="34"/>
  <c r="Z6674" i="34"/>
  <c r="Z6675" i="34"/>
  <c r="Z6676" i="34"/>
  <c r="Z6677" i="34"/>
  <c r="Z6678" i="34"/>
  <c r="Z6679" i="34"/>
  <c r="Z6680" i="34"/>
  <c r="Z6681" i="34"/>
  <c r="Z6682" i="34"/>
  <c r="Z6683" i="34"/>
  <c r="Z6684" i="34"/>
  <c r="Z6685" i="34"/>
  <c r="Z6686" i="34"/>
  <c r="Z6687" i="34"/>
  <c r="Z6688" i="34"/>
  <c r="Z6689" i="34"/>
  <c r="Z6690" i="34"/>
  <c r="Z6691" i="34"/>
  <c r="Z6692" i="34"/>
  <c r="Z6693" i="34"/>
  <c r="Z6694" i="34"/>
  <c r="Z6695" i="34"/>
  <c r="Z6696" i="34"/>
  <c r="Z6697" i="34"/>
  <c r="Z6698" i="34"/>
  <c r="Z6699" i="34"/>
  <c r="Z6700" i="34"/>
  <c r="Z6701" i="34"/>
  <c r="Z6702" i="34"/>
  <c r="Z6703" i="34"/>
  <c r="Z6704" i="34"/>
  <c r="Z6705" i="34"/>
  <c r="Z6706" i="34"/>
  <c r="Z6707" i="34"/>
  <c r="Z6708" i="34"/>
  <c r="Z6709" i="34"/>
  <c r="Z6710" i="34"/>
  <c r="Z6711" i="34"/>
  <c r="Z6712" i="34"/>
  <c r="Z6713" i="34"/>
  <c r="Z6714" i="34"/>
  <c r="Z6715" i="34"/>
  <c r="Z6716" i="34"/>
  <c r="Z6717" i="34"/>
  <c r="Z6718" i="34"/>
  <c r="Z6719" i="34"/>
  <c r="Z6720" i="34"/>
  <c r="Z6721" i="34"/>
  <c r="Z6722" i="34"/>
  <c r="Z6723" i="34"/>
  <c r="Z6724" i="34"/>
  <c r="Z6725" i="34"/>
  <c r="Z6726" i="34"/>
  <c r="Z6727" i="34"/>
  <c r="Z6728" i="34"/>
  <c r="Z6729" i="34"/>
  <c r="Z6730" i="34"/>
  <c r="Z6731" i="34"/>
  <c r="Z6732" i="34"/>
  <c r="Z6733" i="34"/>
  <c r="Z6734" i="34"/>
  <c r="Z6735" i="34"/>
  <c r="Z6736" i="34"/>
  <c r="Z6737" i="34"/>
  <c r="Z6738" i="34"/>
  <c r="Z6739" i="34"/>
  <c r="Z4" i="34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4" i="29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4" i="30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K102" i="29"/>
  <c r="K103" i="29"/>
  <c r="K104" i="29"/>
  <c r="K105" i="29"/>
  <c r="K106" i="29"/>
  <c r="K107" i="29"/>
  <c r="K108" i="29"/>
  <c r="K109" i="29"/>
  <c r="K110" i="29"/>
  <c r="K111" i="29"/>
  <c r="K112" i="29"/>
  <c r="K113" i="29"/>
  <c r="K114" i="29"/>
  <c r="K115" i="29"/>
  <c r="K116" i="29"/>
  <c r="K117" i="29"/>
  <c r="K118" i="29"/>
  <c r="K119" i="29"/>
  <c r="K120" i="29"/>
  <c r="K121" i="29"/>
  <c r="K122" i="29"/>
  <c r="K123" i="29"/>
  <c r="K124" i="29"/>
  <c r="K125" i="29"/>
  <c r="K126" i="29"/>
  <c r="K127" i="29"/>
  <c r="K128" i="29"/>
  <c r="K129" i="29"/>
  <c r="K130" i="29"/>
  <c r="K131" i="29"/>
  <c r="K132" i="29"/>
  <c r="K133" i="29"/>
  <c r="K134" i="29"/>
  <c r="K135" i="29"/>
  <c r="K136" i="29"/>
  <c r="K137" i="29"/>
  <c r="K138" i="29"/>
  <c r="K139" i="29"/>
  <c r="K140" i="29"/>
  <c r="K141" i="29"/>
  <c r="K142" i="29"/>
  <c r="K143" i="29"/>
  <c r="K144" i="29"/>
  <c r="K145" i="29"/>
  <c r="K146" i="29"/>
  <c r="K147" i="29"/>
  <c r="K148" i="29"/>
  <c r="K149" i="29"/>
  <c r="K150" i="29"/>
  <c r="K151" i="29"/>
  <c r="K152" i="29"/>
  <c r="K153" i="29"/>
  <c r="K154" i="29"/>
  <c r="K155" i="29"/>
  <c r="K156" i="29"/>
  <c r="K157" i="29"/>
  <c r="K158" i="29"/>
  <c r="K159" i="29"/>
  <c r="K160" i="29"/>
  <c r="K161" i="29"/>
  <c r="K162" i="29"/>
  <c r="K163" i="29"/>
  <c r="K164" i="29"/>
  <c r="K165" i="29"/>
  <c r="K166" i="29"/>
  <c r="K167" i="29"/>
  <c r="K168" i="29"/>
  <c r="K169" i="29"/>
  <c r="K170" i="29"/>
  <c r="K171" i="29"/>
  <c r="K172" i="29"/>
  <c r="K173" i="29"/>
  <c r="K174" i="29"/>
  <c r="K175" i="29"/>
  <c r="K176" i="29"/>
  <c r="K177" i="29"/>
  <c r="K178" i="29"/>
  <c r="K179" i="29"/>
  <c r="K180" i="29"/>
  <c r="K181" i="29"/>
  <c r="K182" i="29"/>
  <c r="K183" i="29"/>
  <c r="K184" i="29"/>
  <c r="K185" i="29"/>
  <c r="K186" i="29"/>
  <c r="K187" i="29"/>
  <c r="K188" i="29"/>
  <c r="K189" i="29"/>
  <c r="K190" i="29"/>
  <c r="K191" i="29"/>
  <c r="K192" i="29"/>
  <c r="K193" i="29"/>
  <c r="K194" i="29"/>
  <c r="K195" i="29"/>
  <c r="K196" i="29"/>
  <c r="K197" i="29"/>
  <c r="K198" i="29"/>
  <c r="K199" i="29"/>
  <c r="K200" i="29"/>
  <c r="K201" i="29"/>
  <c r="K202" i="29"/>
  <c r="K203" i="29"/>
  <c r="K204" i="29"/>
  <c r="K205" i="29"/>
  <c r="K206" i="29"/>
  <c r="K207" i="29"/>
  <c r="K208" i="29"/>
  <c r="K209" i="29"/>
  <c r="K210" i="29"/>
  <c r="K211" i="29"/>
  <c r="K212" i="29"/>
  <c r="K213" i="29"/>
  <c r="K214" i="29"/>
  <c r="K215" i="29"/>
  <c r="K216" i="29"/>
  <c r="K217" i="29"/>
  <c r="K218" i="29"/>
  <c r="K219" i="29"/>
  <c r="K220" i="29"/>
  <c r="K221" i="29"/>
  <c r="K222" i="29"/>
  <c r="K223" i="29"/>
  <c r="K224" i="29"/>
  <c r="K225" i="29"/>
  <c r="K226" i="29"/>
  <c r="K227" i="29"/>
  <c r="K228" i="29"/>
  <c r="K229" i="29"/>
  <c r="K230" i="29"/>
  <c r="K231" i="29"/>
  <c r="K232" i="29"/>
  <c r="K233" i="29"/>
  <c r="K234" i="29"/>
  <c r="K235" i="29"/>
  <c r="K236" i="29"/>
  <c r="K237" i="29"/>
  <c r="K4" i="29"/>
  <c r="AD5" i="29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5" i="29"/>
  <c r="AD26" i="29"/>
  <c r="AD27" i="29"/>
  <c r="AD28" i="29"/>
  <c r="AD29" i="29"/>
  <c r="AD30" i="29"/>
  <c r="AD31" i="29"/>
  <c r="AD32" i="29"/>
  <c r="AD33" i="29"/>
  <c r="AD34" i="29"/>
  <c r="AD35" i="29"/>
  <c r="AD36" i="29"/>
  <c r="AD37" i="29"/>
  <c r="AD38" i="29"/>
  <c r="AD39" i="29"/>
  <c r="AD40" i="29"/>
  <c r="AD41" i="29"/>
  <c r="AD42" i="29"/>
  <c r="AD43" i="29"/>
  <c r="AD44" i="29"/>
  <c r="AD45" i="29"/>
  <c r="AD46" i="29"/>
  <c r="AD47" i="29"/>
  <c r="AD48" i="29"/>
  <c r="AD49" i="29"/>
  <c r="AD50" i="29"/>
  <c r="AD51" i="29"/>
  <c r="AD52" i="29"/>
  <c r="AD53" i="29"/>
  <c r="AD54" i="29"/>
  <c r="AD55" i="29"/>
  <c r="AD56" i="29"/>
  <c r="AD57" i="29"/>
  <c r="AD58" i="29"/>
  <c r="AD59" i="29"/>
  <c r="AD60" i="29"/>
  <c r="AD61" i="29"/>
  <c r="AD62" i="29"/>
  <c r="AD63" i="29"/>
  <c r="AD64" i="29"/>
  <c r="AD65" i="29"/>
  <c r="AD66" i="29"/>
  <c r="AD67" i="29"/>
  <c r="AD68" i="29"/>
  <c r="AD69" i="29"/>
  <c r="AD70" i="29"/>
  <c r="AD71" i="29"/>
  <c r="AD72" i="29"/>
  <c r="AD73" i="29"/>
  <c r="AD74" i="29"/>
  <c r="AD75" i="29"/>
  <c r="AD76" i="29"/>
  <c r="AD77" i="29"/>
  <c r="AD78" i="29"/>
  <c r="AD79" i="29"/>
  <c r="AD80" i="29"/>
  <c r="AD81" i="29"/>
  <c r="AD82" i="29"/>
  <c r="AD83" i="29"/>
  <c r="AD84" i="29"/>
  <c r="AD85" i="29"/>
  <c r="AD86" i="29"/>
  <c r="AD87" i="29"/>
  <c r="AD88" i="29"/>
  <c r="AD89" i="29"/>
  <c r="AD90" i="29"/>
  <c r="AD91" i="29"/>
  <c r="AD92" i="29"/>
  <c r="AD93" i="29"/>
  <c r="AD94" i="29"/>
  <c r="AD95" i="29"/>
  <c r="AD96" i="29"/>
  <c r="AD97" i="29"/>
  <c r="AD98" i="29"/>
  <c r="AD99" i="29"/>
  <c r="AD100" i="29"/>
  <c r="AD101" i="29"/>
  <c r="AD102" i="29"/>
  <c r="AD103" i="29"/>
  <c r="AD104" i="29"/>
  <c r="AD105" i="29"/>
  <c r="AD106" i="29"/>
  <c r="AD107" i="29"/>
  <c r="AD108" i="29"/>
  <c r="AD109" i="29"/>
  <c r="AD110" i="29"/>
  <c r="AD111" i="29"/>
  <c r="AD112" i="29"/>
  <c r="AD113" i="29"/>
  <c r="AD114" i="29"/>
  <c r="AD115" i="29"/>
  <c r="AD116" i="29"/>
  <c r="AD117" i="29"/>
  <c r="AD118" i="29"/>
  <c r="AD119" i="29"/>
  <c r="AD120" i="29"/>
  <c r="AD121" i="29"/>
  <c r="AD122" i="29"/>
  <c r="AD123" i="29"/>
  <c r="AD124" i="29"/>
  <c r="AD125" i="29"/>
  <c r="AD126" i="29"/>
  <c r="AD127" i="29"/>
  <c r="AD128" i="29"/>
  <c r="AD129" i="29"/>
  <c r="AD130" i="29"/>
  <c r="AD131" i="29"/>
  <c r="AD132" i="29"/>
  <c r="AD133" i="29"/>
  <c r="AD134" i="29"/>
  <c r="AD135" i="29"/>
  <c r="AD136" i="29"/>
  <c r="AD137" i="29"/>
  <c r="AD138" i="29"/>
  <c r="AD139" i="29"/>
  <c r="AD140" i="29"/>
  <c r="AD141" i="29"/>
  <c r="AD142" i="29"/>
  <c r="AD143" i="29"/>
  <c r="AD144" i="29"/>
  <c r="AD145" i="29"/>
  <c r="AD146" i="29"/>
  <c r="AD147" i="29"/>
  <c r="AD148" i="29"/>
  <c r="AD149" i="29"/>
  <c r="AD150" i="29"/>
  <c r="AD151" i="29"/>
  <c r="AD152" i="29"/>
  <c r="AD153" i="29"/>
  <c r="AD154" i="29"/>
  <c r="AD155" i="29"/>
  <c r="AD156" i="29"/>
  <c r="AD157" i="29"/>
  <c r="AD158" i="29"/>
  <c r="AD159" i="29"/>
  <c r="AD160" i="29"/>
  <c r="AD161" i="29"/>
  <c r="AD162" i="29"/>
  <c r="AD163" i="29"/>
  <c r="AD164" i="29"/>
  <c r="AD165" i="29"/>
  <c r="AD166" i="29"/>
  <c r="AD167" i="29"/>
  <c r="AD168" i="29"/>
  <c r="AD169" i="29"/>
  <c r="AD170" i="29"/>
  <c r="AD171" i="29"/>
  <c r="AD172" i="29"/>
  <c r="AD173" i="29"/>
  <c r="AD174" i="29"/>
  <c r="AD175" i="29"/>
  <c r="AD176" i="29"/>
  <c r="AD177" i="29"/>
  <c r="AD178" i="29"/>
  <c r="AD179" i="29"/>
  <c r="AD180" i="29"/>
  <c r="AD181" i="29"/>
  <c r="AD182" i="29"/>
  <c r="AD183" i="29"/>
  <c r="AD184" i="29"/>
  <c r="AD185" i="29"/>
  <c r="AD186" i="29"/>
  <c r="AD187" i="29"/>
  <c r="AD188" i="29"/>
  <c r="AD189" i="29"/>
  <c r="AD190" i="29"/>
  <c r="AD191" i="29"/>
  <c r="AD192" i="29"/>
  <c r="AD193" i="29"/>
  <c r="AD194" i="29"/>
  <c r="AD195" i="29"/>
  <c r="AD196" i="29"/>
  <c r="AD197" i="29"/>
  <c r="AD198" i="29"/>
  <c r="AD199" i="29"/>
  <c r="AD200" i="29"/>
  <c r="AD201" i="29"/>
  <c r="AD202" i="29"/>
  <c r="AD203" i="29"/>
  <c r="AD204" i="29"/>
  <c r="AD205" i="29"/>
  <c r="AD206" i="29"/>
  <c r="AD207" i="29"/>
  <c r="AD208" i="29"/>
  <c r="AD209" i="29"/>
  <c r="AD210" i="29"/>
  <c r="AD211" i="29"/>
  <c r="AD212" i="29"/>
  <c r="AD213" i="29"/>
  <c r="AD214" i="29"/>
  <c r="AD215" i="29"/>
  <c r="AD216" i="29"/>
  <c r="AD217" i="29"/>
  <c r="AD218" i="29"/>
  <c r="AD219" i="29"/>
  <c r="AD220" i="29"/>
  <c r="AD221" i="29"/>
  <c r="AD222" i="29"/>
  <c r="AD223" i="29"/>
  <c r="AD224" i="29"/>
  <c r="AD225" i="29"/>
  <c r="AD226" i="29"/>
  <c r="AD227" i="29"/>
  <c r="AD228" i="29"/>
  <c r="AD229" i="29"/>
  <c r="AD230" i="29"/>
  <c r="AD231" i="29"/>
  <c r="AD232" i="29"/>
  <c r="AD233" i="29"/>
  <c r="AD234" i="29"/>
  <c r="AD235" i="29"/>
  <c r="AD236" i="29"/>
  <c r="AD237" i="29"/>
  <c r="AD4" i="29"/>
  <c r="AE5" i="30"/>
  <c r="AE6" i="30"/>
  <c r="AE7" i="30"/>
  <c r="AE8" i="30"/>
  <c r="AE9" i="30"/>
  <c r="AE10" i="30"/>
  <c r="AE11" i="30"/>
  <c r="AE12" i="30"/>
  <c r="AE13" i="30"/>
  <c r="AE14" i="30"/>
  <c r="AE15" i="30"/>
  <c r="AE16" i="30"/>
  <c r="AE17" i="30"/>
  <c r="AE18" i="30"/>
  <c r="AE19" i="30"/>
  <c r="AE20" i="30"/>
  <c r="AE21" i="30"/>
  <c r="AE22" i="30"/>
  <c r="AE23" i="30"/>
  <c r="AE24" i="30"/>
  <c r="AE25" i="30"/>
  <c r="AE26" i="30"/>
  <c r="AE27" i="30"/>
  <c r="AE28" i="30"/>
  <c r="AE29" i="30"/>
  <c r="AE30" i="30"/>
  <c r="AE31" i="30"/>
  <c r="AE32" i="30"/>
  <c r="AE33" i="30"/>
  <c r="AE34" i="30"/>
  <c r="AE35" i="30"/>
  <c r="AE36" i="30"/>
  <c r="AE37" i="30"/>
  <c r="AE38" i="30"/>
  <c r="AE39" i="30"/>
  <c r="AE40" i="30"/>
  <c r="AE41" i="30"/>
  <c r="AE42" i="30"/>
  <c r="AE43" i="30"/>
  <c r="AE44" i="30"/>
  <c r="AE45" i="30"/>
  <c r="AE46" i="30"/>
  <c r="AE47" i="30"/>
  <c r="AE48" i="30"/>
  <c r="AE49" i="30"/>
  <c r="AE50" i="30"/>
  <c r="AE51" i="30"/>
  <c r="AE52" i="30"/>
  <c r="AE53" i="30"/>
  <c r="AE54" i="30"/>
  <c r="AE55" i="30"/>
  <c r="AE56" i="30"/>
  <c r="AE57" i="30"/>
  <c r="AE58" i="30"/>
  <c r="AE59" i="30"/>
  <c r="AE60" i="30"/>
  <c r="AE61" i="30"/>
  <c r="AE62" i="30"/>
  <c r="AE63" i="30"/>
  <c r="AE64" i="30"/>
  <c r="AE65" i="30"/>
  <c r="AE66" i="30"/>
  <c r="AE67" i="30"/>
  <c r="AE68" i="30"/>
  <c r="AE69" i="30"/>
  <c r="AE70" i="30"/>
  <c r="AE71" i="30"/>
  <c r="AE72" i="30"/>
  <c r="AE73" i="30"/>
  <c r="AE74" i="30"/>
  <c r="AE75" i="30"/>
  <c r="AE76" i="30"/>
  <c r="AE77" i="30"/>
  <c r="AE78" i="30"/>
  <c r="AE79" i="30"/>
  <c r="AE80" i="30"/>
  <c r="AE81" i="30"/>
  <c r="AE82" i="30"/>
  <c r="AE83" i="30"/>
  <c r="AE84" i="30"/>
  <c r="AE85" i="30"/>
  <c r="AE86" i="30"/>
  <c r="AE87" i="30"/>
  <c r="AE88" i="30"/>
  <c r="AE89" i="30"/>
  <c r="AE90" i="30"/>
  <c r="AE91" i="30"/>
  <c r="AE92" i="30"/>
  <c r="AE93" i="30"/>
  <c r="AE94" i="30"/>
  <c r="AE95" i="30"/>
  <c r="AE96" i="30"/>
  <c r="AE97" i="30"/>
  <c r="AE4" i="30"/>
  <c r="AF2" i="33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2" i="33"/>
  <c r="AF23" i="33"/>
  <c r="AF24" i="33"/>
  <c r="AF25" i="33"/>
  <c r="AF26" i="33"/>
  <c r="AF27" i="33"/>
  <c r="AF28" i="33"/>
  <c r="AF29" i="33"/>
  <c r="AF30" i="33"/>
  <c r="AF31" i="33"/>
  <c r="AF32" i="33"/>
  <c r="AF33" i="33"/>
  <c r="AF34" i="33"/>
  <c r="AF35" i="33"/>
  <c r="AF36" i="33"/>
  <c r="AF37" i="33"/>
  <c r="AF38" i="33"/>
  <c r="AF39" i="33"/>
  <c r="AF40" i="33"/>
  <c r="AF41" i="33"/>
  <c r="AF42" i="33"/>
  <c r="AF43" i="33"/>
  <c r="AF44" i="33"/>
  <c r="AF45" i="33"/>
  <c r="AF46" i="33"/>
  <c r="AF47" i="33"/>
  <c r="AF48" i="33"/>
  <c r="AF49" i="33"/>
  <c r="AF50" i="33"/>
  <c r="AF51" i="33"/>
  <c r="AF52" i="33"/>
  <c r="AF53" i="33"/>
  <c r="AF54" i="33"/>
  <c r="AF55" i="33"/>
  <c r="AF56" i="33"/>
  <c r="AF57" i="33"/>
  <c r="AF58" i="33"/>
  <c r="AF59" i="33"/>
  <c r="AF60" i="33"/>
  <c r="AF61" i="33"/>
  <c r="AF62" i="33"/>
  <c r="AF63" i="33"/>
  <c r="AF64" i="33"/>
  <c r="AF65" i="33"/>
  <c r="AF66" i="33"/>
  <c r="AF67" i="33"/>
  <c r="AF68" i="33"/>
  <c r="AF69" i="33"/>
  <c r="AF70" i="33"/>
  <c r="AF71" i="33"/>
  <c r="AF72" i="33"/>
  <c r="AF73" i="33"/>
  <c r="AF74" i="33"/>
  <c r="AF75" i="33"/>
  <c r="AF76" i="33"/>
  <c r="AF77" i="33"/>
  <c r="AF78" i="33"/>
  <c r="AF79" i="33"/>
  <c r="AF80" i="33"/>
  <c r="AF81" i="33"/>
  <c r="AF82" i="33"/>
  <c r="AF83" i="33"/>
  <c r="AF84" i="33"/>
  <c r="AF85" i="33"/>
  <c r="AF86" i="33"/>
  <c r="AF87" i="33"/>
  <c r="AF88" i="33"/>
  <c r="AF89" i="33"/>
  <c r="AF90" i="33"/>
  <c r="AF91" i="33"/>
  <c r="AF92" i="33"/>
  <c r="AF93" i="33"/>
  <c r="AF94" i="33"/>
  <c r="AF95" i="33"/>
  <c r="AF96" i="33"/>
  <c r="AF97" i="33"/>
  <c r="AF98" i="33"/>
  <c r="AF99" i="33"/>
  <c r="AF100" i="33"/>
  <c r="AF101" i="33"/>
  <c r="AF102" i="33"/>
  <c r="AF103" i="33"/>
  <c r="AF104" i="33"/>
  <c r="AF105" i="33"/>
  <c r="AF106" i="33"/>
  <c r="AF107" i="33"/>
  <c r="AF108" i="33"/>
  <c r="AF109" i="33"/>
  <c r="AF110" i="33"/>
  <c r="AF111" i="33"/>
  <c r="AF112" i="33"/>
  <c r="AF113" i="33"/>
  <c r="AF114" i="33"/>
  <c r="AF115" i="33"/>
  <c r="AF116" i="33"/>
  <c r="AF117" i="33"/>
  <c r="AF118" i="33"/>
  <c r="AF119" i="33"/>
  <c r="AF120" i="33"/>
  <c r="AF121" i="33"/>
  <c r="AF122" i="33"/>
  <c r="AF123" i="33"/>
  <c r="AF124" i="33"/>
  <c r="AF125" i="33"/>
  <c r="AF126" i="33"/>
  <c r="AF127" i="33"/>
  <c r="AF128" i="33"/>
  <c r="AF129" i="33"/>
  <c r="AF130" i="33"/>
  <c r="AF131" i="33"/>
  <c r="AF132" i="33"/>
  <c r="AF133" i="33"/>
  <c r="AF134" i="33"/>
  <c r="AF135" i="33"/>
  <c r="AF136" i="33"/>
  <c r="AF137" i="33"/>
  <c r="AF138" i="33"/>
  <c r="AF139" i="33"/>
  <c r="AF140" i="33"/>
  <c r="AF141" i="33"/>
  <c r="AF142" i="33"/>
  <c r="AF143" i="33"/>
  <c r="AF144" i="33"/>
  <c r="AF145" i="33"/>
  <c r="AF146" i="33"/>
  <c r="AF147" i="33"/>
  <c r="AF148" i="33"/>
  <c r="AF149" i="33"/>
  <c r="AF150" i="33"/>
  <c r="AF151" i="33"/>
  <c r="AF152" i="33"/>
  <c r="AF153" i="33"/>
  <c r="AF154" i="33"/>
  <c r="AF155" i="33"/>
  <c r="AF156" i="33"/>
  <c r="AF157" i="33"/>
  <c r="AF158" i="33"/>
  <c r="AF159" i="33"/>
  <c r="AF160" i="33"/>
  <c r="AF161" i="33"/>
  <c r="AF162" i="33"/>
  <c r="AF163" i="33"/>
  <c r="AF164" i="33"/>
  <c r="AF165" i="33"/>
  <c r="AF166" i="33"/>
  <c r="AF167" i="33"/>
  <c r="AF168" i="33"/>
  <c r="AF169" i="33"/>
  <c r="AF170" i="33"/>
  <c r="AF171" i="33"/>
  <c r="AF172" i="33"/>
  <c r="AF173" i="33"/>
  <c r="AF174" i="33"/>
  <c r="AF175" i="33"/>
  <c r="AF176" i="33"/>
  <c r="AF177" i="33"/>
  <c r="AF178" i="33"/>
  <c r="AF179" i="33"/>
  <c r="AF180" i="33"/>
  <c r="AF181" i="33"/>
  <c r="AF182" i="33"/>
  <c r="AF183" i="33"/>
  <c r="AF184" i="33"/>
  <c r="AF185" i="33"/>
  <c r="AF186" i="33"/>
  <c r="AF187" i="33"/>
  <c r="AF188" i="33"/>
  <c r="AF189" i="33"/>
  <c r="AF190" i="33"/>
  <c r="AF191" i="33"/>
  <c r="AF192" i="33"/>
  <c r="AF193" i="33"/>
  <c r="AF194" i="33"/>
  <c r="AF195" i="33"/>
  <c r="AF196" i="33"/>
  <c r="AF197" i="33"/>
  <c r="AF198" i="33"/>
  <c r="AF199" i="33"/>
  <c r="AF200" i="33"/>
  <c r="AF201" i="33"/>
  <c r="AF202" i="33"/>
  <c r="AF203" i="33"/>
  <c r="AF204" i="33"/>
  <c r="AF205" i="33"/>
  <c r="AF206" i="33"/>
  <c r="AF207" i="33"/>
  <c r="AF208" i="33"/>
  <c r="AF209" i="33"/>
  <c r="AF210" i="33"/>
  <c r="AF211" i="33"/>
  <c r="AF212" i="33"/>
  <c r="AF213" i="33"/>
  <c r="AF214" i="33"/>
  <c r="AF215" i="33"/>
  <c r="AF216" i="33"/>
  <c r="AF217" i="33"/>
  <c r="AF218" i="33"/>
  <c r="AF219" i="33"/>
  <c r="AF220" i="33"/>
  <c r="AF221" i="33"/>
  <c r="AF222" i="33"/>
  <c r="AF223" i="33"/>
  <c r="AF224" i="33"/>
  <c r="AF225" i="33"/>
  <c r="AF226" i="33"/>
  <c r="AF227" i="33"/>
  <c r="AF228" i="33"/>
  <c r="AF229" i="33"/>
  <c r="AF230" i="33"/>
  <c r="AF231" i="33"/>
  <c r="AF232" i="33"/>
  <c r="AF233" i="33"/>
  <c r="AF234" i="33"/>
  <c r="AF235" i="33"/>
  <c r="AF236" i="33"/>
  <c r="AF237" i="33"/>
  <c r="X233" i="33"/>
  <c r="Y233" i="33"/>
  <c r="Z233" i="33"/>
  <c r="AA233" i="33"/>
  <c r="AB233" i="33"/>
  <c r="AC233" i="33"/>
  <c r="AD233" i="33"/>
  <c r="AE233" i="33"/>
  <c r="X234" i="33"/>
  <c r="Y234" i="33"/>
  <c r="Z234" i="33"/>
  <c r="AA234" i="33"/>
  <c r="AB234" i="33"/>
  <c r="AC234" i="33"/>
  <c r="AD234" i="33"/>
  <c r="AE234" i="33"/>
  <c r="X235" i="33"/>
  <c r="Y235" i="33"/>
  <c r="Z235" i="33"/>
  <c r="AA235" i="33"/>
  <c r="AB235" i="33"/>
  <c r="AC235" i="33"/>
  <c r="AD235" i="33"/>
  <c r="AE235" i="33"/>
  <c r="X236" i="33"/>
  <c r="Y236" i="33"/>
  <c r="Z236" i="33"/>
  <c r="AA236" i="33"/>
  <c r="AB236" i="33"/>
  <c r="AC236" i="33"/>
  <c r="AD236" i="33"/>
  <c r="AE236" i="33"/>
  <c r="X237" i="33"/>
  <c r="Y237" i="33"/>
  <c r="Z237" i="33"/>
  <c r="AA237" i="33"/>
  <c r="AB237" i="33"/>
  <c r="AC237" i="33"/>
  <c r="AD237" i="33"/>
  <c r="AE237" i="33"/>
  <c r="X2" i="33"/>
  <c r="Y2" i="33"/>
  <c r="Z2" i="33"/>
  <c r="AA2" i="33"/>
  <c r="AB2" i="33"/>
  <c r="AC2" i="33"/>
  <c r="AD2" i="33"/>
  <c r="AE2" i="33"/>
  <c r="X3" i="33"/>
  <c r="Y3" i="33"/>
  <c r="Z3" i="33"/>
  <c r="AA3" i="33"/>
  <c r="AB3" i="33"/>
  <c r="AC3" i="33"/>
  <c r="AD3" i="33"/>
  <c r="AE3" i="33"/>
  <c r="X4" i="33"/>
  <c r="Y4" i="33"/>
  <c r="Z4" i="33"/>
  <c r="AA4" i="33"/>
  <c r="AB4" i="33"/>
  <c r="AC4" i="33"/>
  <c r="AD4" i="33"/>
  <c r="AE4" i="33"/>
  <c r="X5" i="33"/>
  <c r="Y5" i="33"/>
  <c r="Z5" i="33"/>
  <c r="AA5" i="33"/>
  <c r="AB5" i="33"/>
  <c r="AC5" i="33"/>
  <c r="AD5" i="33"/>
  <c r="AE5" i="33"/>
  <c r="X6" i="33"/>
  <c r="Y6" i="33"/>
  <c r="Z6" i="33"/>
  <c r="AA6" i="33"/>
  <c r="AB6" i="33"/>
  <c r="AC6" i="33"/>
  <c r="AD6" i="33"/>
  <c r="AE6" i="33"/>
  <c r="X7" i="33"/>
  <c r="Y7" i="33"/>
  <c r="Z7" i="33"/>
  <c r="AA7" i="33"/>
  <c r="AB7" i="33"/>
  <c r="AC7" i="33"/>
  <c r="AD7" i="33"/>
  <c r="AE7" i="33"/>
  <c r="X8" i="33"/>
  <c r="Y8" i="33"/>
  <c r="Z8" i="33"/>
  <c r="AA8" i="33"/>
  <c r="AB8" i="33"/>
  <c r="AC8" i="33"/>
  <c r="AD8" i="33"/>
  <c r="AE8" i="33"/>
  <c r="X9" i="33"/>
  <c r="Y9" i="33"/>
  <c r="Z9" i="33"/>
  <c r="AA9" i="33"/>
  <c r="AB9" i="33"/>
  <c r="AC9" i="33"/>
  <c r="AD9" i="33"/>
  <c r="AE9" i="33"/>
  <c r="X10" i="33"/>
  <c r="Y10" i="33"/>
  <c r="Z10" i="33"/>
  <c r="AA10" i="33"/>
  <c r="AB10" i="33"/>
  <c r="AC10" i="33"/>
  <c r="AD10" i="33"/>
  <c r="AE10" i="33"/>
  <c r="X11" i="33"/>
  <c r="Y11" i="33"/>
  <c r="Z11" i="33"/>
  <c r="AA11" i="33"/>
  <c r="AB11" i="33"/>
  <c r="AC11" i="33"/>
  <c r="AD11" i="33"/>
  <c r="AE11" i="33"/>
  <c r="X12" i="33"/>
  <c r="Y12" i="33"/>
  <c r="Z12" i="33"/>
  <c r="AA12" i="33"/>
  <c r="AB12" i="33"/>
  <c r="AC12" i="33"/>
  <c r="AD12" i="33"/>
  <c r="AE12" i="33"/>
  <c r="X13" i="33"/>
  <c r="Y13" i="33"/>
  <c r="Z13" i="33"/>
  <c r="AA13" i="33"/>
  <c r="AB13" i="33"/>
  <c r="AC13" i="33"/>
  <c r="AD13" i="33"/>
  <c r="AE13" i="33"/>
  <c r="X14" i="33"/>
  <c r="Y14" i="33"/>
  <c r="Z14" i="33"/>
  <c r="AA14" i="33"/>
  <c r="AB14" i="33"/>
  <c r="AC14" i="33"/>
  <c r="AD14" i="33"/>
  <c r="AE14" i="33"/>
  <c r="X15" i="33"/>
  <c r="Y15" i="33"/>
  <c r="Z15" i="33"/>
  <c r="AA15" i="33"/>
  <c r="AB15" i="33"/>
  <c r="AC15" i="33"/>
  <c r="AD15" i="33"/>
  <c r="AE15" i="33"/>
  <c r="X16" i="33"/>
  <c r="Y16" i="33"/>
  <c r="Z16" i="33"/>
  <c r="AA16" i="33"/>
  <c r="AB16" i="33"/>
  <c r="AC16" i="33"/>
  <c r="AD16" i="33"/>
  <c r="AE16" i="33"/>
  <c r="X17" i="33"/>
  <c r="Y17" i="33"/>
  <c r="Z17" i="33"/>
  <c r="AA17" i="33"/>
  <c r="AB17" i="33"/>
  <c r="AC17" i="33"/>
  <c r="AD17" i="33"/>
  <c r="AE17" i="33"/>
  <c r="X18" i="33"/>
  <c r="Y18" i="33"/>
  <c r="Z18" i="33"/>
  <c r="AA18" i="33"/>
  <c r="AB18" i="33"/>
  <c r="AC18" i="33"/>
  <c r="AD18" i="33"/>
  <c r="AE18" i="33"/>
  <c r="X19" i="33"/>
  <c r="Y19" i="33"/>
  <c r="Z19" i="33"/>
  <c r="AA19" i="33"/>
  <c r="AB19" i="33"/>
  <c r="AC19" i="33"/>
  <c r="AD19" i="33"/>
  <c r="AE19" i="33"/>
  <c r="X20" i="33"/>
  <c r="Y20" i="33"/>
  <c r="Z20" i="33"/>
  <c r="AA20" i="33"/>
  <c r="AB20" i="33"/>
  <c r="AC20" i="33"/>
  <c r="AD20" i="33"/>
  <c r="AE20" i="33"/>
  <c r="X21" i="33"/>
  <c r="Y21" i="33"/>
  <c r="Z21" i="33"/>
  <c r="AA21" i="33"/>
  <c r="AB21" i="33"/>
  <c r="AC21" i="33"/>
  <c r="AD21" i="33"/>
  <c r="AE21" i="33"/>
  <c r="X22" i="33"/>
  <c r="Y22" i="33"/>
  <c r="Z22" i="33"/>
  <c r="AA22" i="33"/>
  <c r="AB22" i="33"/>
  <c r="AC22" i="33"/>
  <c r="AD22" i="33"/>
  <c r="AE22" i="33"/>
  <c r="X23" i="33"/>
  <c r="Y23" i="33"/>
  <c r="Z23" i="33"/>
  <c r="AA23" i="33"/>
  <c r="AB23" i="33"/>
  <c r="AC23" i="33"/>
  <c r="AD23" i="33"/>
  <c r="AE23" i="33"/>
  <c r="X24" i="33"/>
  <c r="Y24" i="33"/>
  <c r="Z24" i="33"/>
  <c r="AA24" i="33"/>
  <c r="AB24" i="33"/>
  <c r="AC24" i="33"/>
  <c r="AD24" i="33"/>
  <c r="AE24" i="33"/>
  <c r="X25" i="33"/>
  <c r="Y25" i="33"/>
  <c r="Z25" i="33"/>
  <c r="AA25" i="33"/>
  <c r="AB25" i="33"/>
  <c r="AC25" i="33"/>
  <c r="AD25" i="33"/>
  <c r="AE25" i="33"/>
  <c r="X26" i="33"/>
  <c r="Y26" i="33"/>
  <c r="Z26" i="33"/>
  <c r="AA26" i="33"/>
  <c r="AB26" i="33"/>
  <c r="AC26" i="33"/>
  <c r="AD26" i="33"/>
  <c r="AE26" i="33"/>
  <c r="X27" i="33"/>
  <c r="Y27" i="33"/>
  <c r="Z27" i="33"/>
  <c r="AA27" i="33"/>
  <c r="AB27" i="33"/>
  <c r="AC27" i="33"/>
  <c r="AD27" i="33"/>
  <c r="AE27" i="33"/>
  <c r="X28" i="33"/>
  <c r="Y28" i="33"/>
  <c r="Z28" i="33"/>
  <c r="AA28" i="33"/>
  <c r="AB28" i="33"/>
  <c r="AC28" i="33"/>
  <c r="AD28" i="33"/>
  <c r="AE28" i="33"/>
  <c r="X29" i="33"/>
  <c r="Y29" i="33"/>
  <c r="Z29" i="33"/>
  <c r="AA29" i="33"/>
  <c r="AB29" i="33"/>
  <c r="AC29" i="33"/>
  <c r="AD29" i="33"/>
  <c r="AE29" i="33"/>
  <c r="X30" i="33"/>
  <c r="Y30" i="33"/>
  <c r="Z30" i="33"/>
  <c r="AA30" i="33"/>
  <c r="AB30" i="33"/>
  <c r="AC30" i="33"/>
  <c r="AD30" i="33"/>
  <c r="AE30" i="33"/>
  <c r="X31" i="33"/>
  <c r="Y31" i="33"/>
  <c r="Z31" i="33"/>
  <c r="AA31" i="33"/>
  <c r="AB31" i="33"/>
  <c r="AC31" i="33"/>
  <c r="AD31" i="33"/>
  <c r="AE31" i="33"/>
  <c r="X32" i="33"/>
  <c r="Y32" i="33"/>
  <c r="Z32" i="33"/>
  <c r="AA32" i="33"/>
  <c r="AB32" i="33"/>
  <c r="AC32" i="33"/>
  <c r="AD32" i="33"/>
  <c r="AE32" i="33"/>
  <c r="X33" i="33"/>
  <c r="Y33" i="33"/>
  <c r="Z33" i="33"/>
  <c r="AA33" i="33"/>
  <c r="AB33" i="33"/>
  <c r="AC33" i="33"/>
  <c r="AD33" i="33"/>
  <c r="AE33" i="33"/>
  <c r="X34" i="33"/>
  <c r="Y34" i="33"/>
  <c r="Z34" i="33"/>
  <c r="AA34" i="33"/>
  <c r="AB34" i="33"/>
  <c r="AC34" i="33"/>
  <c r="AD34" i="33"/>
  <c r="AE34" i="33"/>
  <c r="X35" i="33"/>
  <c r="Y35" i="33"/>
  <c r="Z35" i="33"/>
  <c r="AA35" i="33"/>
  <c r="AB35" i="33"/>
  <c r="AC35" i="33"/>
  <c r="AD35" i="33"/>
  <c r="AE35" i="33"/>
  <c r="X36" i="33"/>
  <c r="Y36" i="33"/>
  <c r="Z36" i="33"/>
  <c r="AA36" i="33"/>
  <c r="AB36" i="33"/>
  <c r="AC36" i="33"/>
  <c r="AD36" i="33"/>
  <c r="AE36" i="33"/>
  <c r="X37" i="33"/>
  <c r="Y37" i="33"/>
  <c r="Z37" i="33"/>
  <c r="AA37" i="33"/>
  <c r="AB37" i="33"/>
  <c r="AC37" i="33"/>
  <c r="AD37" i="33"/>
  <c r="AE37" i="33"/>
  <c r="X38" i="33"/>
  <c r="Y38" i="33"/>
  <c r="Z38" i="33"/>
  <c r="AA38" i="33"/>
  <c r="AB38" i="33"/>
  <c r="AC38" i="33"/>
  <c r="AD38" i="33"/>
  <c r="AE38" i="33"/>
  <c r="X39" i="33"/>
  <c r="Y39" i="33"/>
  <c r="Z39" i="33"/>
  <c r="AA39" i="33"/>
  <c r="AB39" i="33"/>
  <c r="AC39" i="33"/>
  <c r="AD39" i="33"/>
  <c r="AE39" i="33"/>
  <c r="X40" i="33"/>
  <c r="Y40" i="33"/>
  <c r="Z40" i="33"/>
  <c r="AA40" i="33"/>
  <c r="AB40" i="33"/>
  <c r="AC40" i="33"/>
  <c r="AD40" i="33"/>
  <c r="AE40" i="33"/>
  <c r="X41" i="33"/>
  <c r="Y41" i="33"/>
  <c r="Z41" i="33"/>
  <c r="AA41" i="33"/>
  <c r="AB41" i="33"/>
  <c r="AC41" i="33"/>
  <c r="AD41" i="33"/>
  <c r="AE41" i="33"/>
  <c r="X42" i="33"/>
  <c r="Y42" i="33"/>
  <c r="Z42" i="33"/>
  <c r="AA42" i="33"/>
  <c r="AB42" i="33"/>
  <c r="AC42" i="33"/>
  <c r="AD42" i="33"/>
  <c r="AE42" i="33"/>
  <c r="X43" i="33"/>
  <c r="Y43" i="33"/>
  <c r="Z43" i="33"/>
  <c r="AA43" i="33"/>
  <c r="AB43" i="33"/>
  <c r="AC43" i="33"/>
  <c r="AD43" i="33"/>
  <c r="AE43" i="33"/>
  <c r="X44" i="33"/>
  <c r="Y44" i="33"/>
  <c r="Z44" i="33"/>
  <c r="AA44" i="33"/>
  <c r="AB44" i="33"/>
  <c r="AC44" i="33"/>
  <c r="AD44" i="33"/>
  <c r="AE44" i="33"/>
  <c r="X45" i="33"/>
  <c r="Y45" i="33"/>
  <c r="Z45" i="33"/>
  <c r="AA45" i="33"/>
  <c r="AB45" i="33"/>
  <c r="AC45" i="33"/>
  <c r="AD45" i="33"/>
  <c r="AE45" i="33"/>
  <c r="X46" i="33"/>
  <c r="Y46" i="33"/>
  <c r="Z46" i="33"/>
  <c r="AA46" i="33"/>
  <c r="AB46" i="33"/>
  <c r="AC46" i="33"/>
  <c r="AD46" i="33"/>
  <c r="AE46" i="33"/>
  <c r="X47" i="33"/>
  <c r="Y47" i="33"/>
  <c r="Z47" i="33"/>
  <c r="AA47" i="33"/>
  <c r="AB47" i="33"/>
  <c r="AC47" i="33"/>
  <c r="AD47" i="33"/>
  <c r="AE47" i="33"/>
  <c r="X48" i="33"/>
  <c r="Y48" i="33"/>
  <c r="Z48" i="33"/>
  <c r="AA48" i="33"/>
  <c r="AB48" i="33"/>
  <c r="AC48" i="33"/>
  <c r="AD48" i="33"/>
  <c r="AE48" i="33"/>
  <c r="X49" i="33"/>
  <c r="Y49" i="33"/>
  <c r="Z49" i="33"/>
  <c r="AA49" i="33"/>
  <c r="AB49" i="33"/>
  <c r="AC49" i="33"/>
  <c r="AD49" i="33"/>
  <c r="AE49" i="33"/>
  <c r="X50" i="33"/>
  <c r="Y50" i="33"/>
  <c r="Z50" i="33"/>
  <c r="AA50" i="33"/>
  <c r="AB50" i="33"/>
  <c r="AC50" i="33"/>
  <c r="AD50" i="33"/>
  <c r="AE50" i="33"/>
  <c r="X51" i="33"/>
  <c r="Y51" i="33"/>
  <c r="Z51" i="33"/>
  <c r="AA51" i="33"/>
  <c r="AB51" i="33"/>
  <c r="AC51" i="33"/>
  <c r="AD51" i="33"/>
  <c r="AE51" i="33"/>
  <c r="X52" i="33"/>
  <c r="Y52" i="33"/>
  <c r="Z52" i="33"/>
  <c r="AA52" i="33"/>
  <c r="AB52" i="33"/>
  <c r="AC52" i="33"/>
  <c r="AD52" i="33"/>
  <c r="AE52" i="33"/>
  <c r="X53" i="33"/>
  <c r="Y53" i="33"/>
  <c r="Z53" i="33"/>
  <c r="AA53" i="33"/>
  <c r="AB53" i="33"/>
  <c r="AC53" i="33"/>
  <c r="AD53" i="33"/>
  <c r="AE53" i="33"/>
  <c r="X54" i="33"/>
  <c r="Y54" i="33"/>
  <c r="Z54" i="33"/>
  <c r="AA54" i="33"/>
  <c r="AB54" i="33"/>
  <c r="AC54" i="33"/>
  <c r="AD54" i="33"/>
  <c r="AE54" i="33"/>
  <c r="X55" i="33"/>
  <c r="Y55" i="33"/>
  <c r="Z55" i="33"/>
  <c r="AA55" i="33"/>
  <c r="AB55" i="33"/>
  <c r="AC55" i="33"/>
  <c r="AD55" i="33"/>
  <c r="AE55" i="33"/>
  <c r="X56" i="33"/>
  <c r="Y56" i="33"/>
  <c r="Z56" i="33"/>
  <c r="AA56" i="33"/>
  <c r="AB56" i="33"/>
  <c r="AC56" i="33"/>
  <c r="AD56" i="33"/>
  <c r="AE56" i="33"/>
  <c r="X57" i="33"/>
  <c r="Y57" i="33"/>
  <c r="Z57" i="33"/>
  <c r="AA57" i="33"/>
  <c r="AB57" i="33"/>
  <c r="AC57" i="33"/>
  <c r="AD57" i="33"/>
  <c r="AE57" i="33"/>
  <c r="X58" i="33"/>
  <c r="Y58" i="33"/>
  <c r="Z58" i="33"/>
  <c r="AA58" i="33"/>
  <c r="AB58" i="33"/>
  <c r="AC58" i="33"/>
  <c r="AD58" i="33"/>
  <c r="AE58" i="33"/>
  <c r="X59" i="33"/>
  <c r="Y59" i="33"/>
  <c r="Z59" i="33"/>
  <c r="AA59" i="33"/>
  <c r="AB59" i="33"/>
  <c r="AC59" i="33"/>
  <c r="AD59" i="33"/>
  <c r="AE59" i="33"/>
  <c r="X60" i="33"/>
  <c r="Y60" i="33"/>
  <c r="Z60" i="33"/>
  <c r="AA60" i="33"/>
  <c r="AB60" i="33"/>
  <c r="AC60" i="33"/>
  <c r="AD60" i="33"/>
  <c r="AE60" i="33"/>
  <c r="X61" i="33"/>
  <c r="Y61" i="33"/>
  <c r="Z61" i="33"/>
  <c r="AA61" i="33"/>
  <c r="AB61" i="33"/>
  <c r="AC61" i="33"/>
  <c r="AD61" i="33"/>
  <c r="AE61" i="33"/>
  <c r="X62" i="33"/>
  <c r="Y62" i="33"/>
  <c r="Z62" i="33"/>
  <c r="AA62" i="33"/>
  <c r="AB62" i="33"/>
  <c r="AC62" i="33"/>
  <c r="AD62" i="33"/>
  <c r="AE62" i="33"/>
  <c r="X63" i="33"/>
  <c r="Y63" i="33"/>
  <c r="Z63" i="33"/>
  <c r="AA63" i="33"/>
  <c r="AB63" i="33"/>
  <c r="AC63" i="33"/>
  <c r="AD63" i="33"/>
  <c r="AE63" i="33"/>
  <c r="X64" i="33"/>
  <c r="Y64" i="33"/>
  <c r="Z64" i="33"/>
  <c r="AA64" i="33"/>
  <c r="AB64" i="33"/>
  <c r="AC64" i="33"/>
  <c r="AD64" i="33"/>
  <c r="AE64" i="33"/>
  <c r="X65" i="33"/>
  <c r="Y65" i="33"/>
  <c r="Z65" i="33"/>
  <c r="AA65" i="33"/>
  <c r="AB65" i="33"/>
  <c r="AC65" i="33"/>
  <c r="AD65" i="33"/>
  <c r="AE65" i="33"/>
  <c r="X66" i="33"/>
  <c r="Y66" i="33"/>
  <c r="Z66" i="33"/>
  <c r="AA66" i="33"/>
  <c r="AB66" i="33"/>
  <c r="AC66" i="33"/>
  <c r="AD66" i="33"/>
  <c r="AE66" i="33"/>
  <c r="X67" i="33"/>
  <c r="Y67" i="33"/>
  <c r="Z67" i="33"/>
  <c r="AA67" i="33"/>
  <c r="AB67" i="33"/>
  <c r="AC67" i="33"/>
  <c r="AD67" i="33"/>
  <c r="AE67" i="33"/>
  <c r="X68" i="33"/>
  <c r="Y68" i="33"/>
  <c r="Z68" i="33"/>
  <c r="AA68" i="33"/>
  <c r="AB68" i="33"/>
  <c r="AC68" i="33"/>
  <c r="AD68" i="33"/>
  <c r="AE68" i="33"/>
  <c r="X69" i="33"/>
  <c r="Y69" i="33"/>
  <c r="Z69" i="33"/>
  <c r="AA69" i="33"/>
  <c r="AB69" i="33"/>
  <c r="AC69" i="33"/>
  <c r="AD69" i="33"/>
  <c r="AE69" i="33"/>
  <c r="X70" i="33"/>
  <c r="Y70" i="33"/>
  <c r="Z70" i="33"/>
  <c r="AA70" i="33"/>
  <c r="AB70" i="33"/>
  <c r="AC70" i="33"/>
  <c r="AD70" i="33"/>
  <c r="AE70" i="33"/>
  <c r="X71" i="33"/>
  <c r="Y71" i="33"/>
  <c r="Z71" i="33"/>
  <c r="AA71" i="33"/>
  <c r="AB71" i="33"/>
  <c r="AC71" i="33"/>
  <c r="AD71" i="33"/>
  <c r="AE71" i="33"/>
  <c r="X72" i="33"/>
  <c r="Y72" i="33"/>
  <c r="Z72" i="33"/>
  <c r="AA72" i="33"/>
  <c r="AB72" i="33"/>
  <c r="AC72" i="33"/>
  <c r="AD72" i="33"/>
  <c r="AE72" i="33"/>
  <c r="X73" i="33"/>
  <c r="Y73" i="33"/>
  <c r="Z73" i="33"/>
  <c r="AA73" i="33"/>
  <c r="AB73" i="33"/>
  <c r="AC73" i="33"/>
  <c r="AD73" i="33"/>
  <c r="AE73" i="33"/>
  <c r="X74" i="33"/>
  <c r="Y74" i="33"/>
  <c r="Z74" i="33"/>
  <c r="AA74" i="33"/>
  <c r="AB74" i="33"/>
  <c r="AC74" i="33"/>
  <c r="AD74" i="33"/>
  <c r="AE74" i="33"/>
  <c r="X75" i="33"/>
  <c r="Y75" i="33"/>
  <c r="Z75" i="33"/>
  <c r="AA75" i="33"/>
  <c r="AB75" i="33"/>
  <c r="AC75" i="33"/>
  <c r="AD75" i="33"/>
  <c r="AE75" i="33"/>
  <c r="X76" i="33"/>
  <c r="Y76" i="33"/>
  <c r="Z76" i="33"/>
  <c r="AA76" i="33"/>
  <c r="AB76" i="33"/>
  <c r="AC76" i="33"/>
  <c r="AD76" i="33"/>
  <c r="AE76" i="33"/>
  <c r="X77" i="33"/>
  <c r="Y77" i="33"/>
  <c r="Z77" i="33"/>
  <c r="AA77" i="33"/>
  <c r="AB77" i="33"/>
  <c r="AC77" i="33"/>
  <c r="AD77" i="33"/>
  <c r="AE77" i="33"/>
  <c r="X78" i="33"/>
  <c r="Y78" i="33"/>
  <c r="Z78" i="33"/>
  <c r="AA78" i="33"/>
  <c r="AB78" i="33"/>
  <c r="AC78" i="33"/>
  <c r="AD78" i="33"/>
  <c r="AE78" i="33"/>
  <c r="X79" i="33"/>
  <c r="Y79" i="33"/>
  <c r="Z79" i="33"/>
  <c r="AA79" i="33"/>
  <c r="AB79" i="33"/>
  <c r="AC79" i="33"/>
  <c r="AD79" i="33"/>
  <c r="AE79" i="33"/>
  <c r="X80" i="33"/>
  <c r="Y80" i="33"/>
  <c r="Z80" i="33"/>
  <c r="AA80" i="33"/>
  <c r="AB80" i="33"/>
  <c r="AC80" i="33"/>
  <c r="AD80" i="33"/>
  <c r="AE80" i="33"/>
  <c r="X81" i="33"/>
  <c r="Y81" i="33"/>
  <c r="Z81" i="33"/>
  <c r="AA81" i="33"/>
  <c r="AB81" i="33"/>
  <c r="AC81" i="33"/>
  <c r="AD81" i="33"/>
  <c r="AE81" i="33"/>
  <c r="X82" i="33"/>
  <c r="Y82" i="33"/>
  <c r="Z82" i="33"/>
  <c r="AA82" i="33"/>
  <c r="AB82" i="33"/>
  <c r="AC82" i="33"/>
  <c r="AD82" i="33"/>
  <c r="AE82" i="33"/>
  <c r="X83" i="33"/>
  <c r="Y83" i="33"/>
  <c r="Z83" i="33"/>
  <c r="AA83" i="33"/>
  <c r="AB83" i="33"/>
  <c r="AC83" i="33"/>
  <c r="AD83" i="33"/>
  <c r="AE83" i="33"/>
  <c r="X84" i="33"/>
  <c r="Y84" i="33"/>
  <c r="Z84" i="33"/>
  <c r="AA84" i="33"/>
  <c r="AB84" i="33"/>
  <c r="AC84" i="33"/>
  <c r="AD84" i="33"/>
  <c r="AE84" i="33"/>
  <c r="X85" i="33"/>
  <c r="Y85" i="33"/>
  <c r="Z85" i="33"/>
  <c r="AA85" i="33"/>
  <c r="AB85" i="33"/>
  <c r="AC85" i="33"/>
  <c r="AD85" i="33"/>
  <c r="AE85" i="33"/>
  <c r="X86" i="33"/>
  <c r="Y86" i="33"/>
  <c r="Z86" i="33"/>
  <c r="AA86" i="33"/>
  <c r="AB86" i="33"/>
  <c r="AC86" i="33"/>
  <c r="AD86" i="33"/>
  <c r="AE86" i="33"/>
  <c r="X87" i="33"/>
  <c r="Y87" i="33"/>
  <c r="Z87" i="33"/>
  <c r="AA87" i="33"/>
  <c r="AB87" i="33"/>
  <c r="AC87" i="33"/>
  <c r="AD87" i="33"/>
  <c r="AE87" i="33"/>
  <c r="X88" i="33"/>
  <c r="Y88" i="33"/>
  <c r="Z88" i="33"/>
  <c r="AA88" i="33"/>
  <c r="AB88" i="33"/>
  <c r="AC88" i="33"/>
  <c r="AD88" i="33"/>
  <c r="AE88" i="33"/>
  <c r="X89" i="33"/>
  <c r="Y89" i="33"/>
  <c r="Z89" i="33"/>
  <c r="AA89" i="33"/>
  <c r="AB89" i="33"/>
  <c r="AC89" i="33"/>
  <c r="AD89" i="33"/>
  <c r="AE89" i="33"/>
  <c r="X90" i="33"/>
  <c r="Y90" i="33"/>
  <c r="Z90" i="33"/>
  <c r="AA90" i="33"/>
  <c r="AB90" i="33"/>
  <c r="AC90" i="33"/>
  <c r="AD90" i="33"/>
  <c r="AE90" i="33"/>
  <c r="X91" i="33"/>
  <c r="Y91" i="33"/>
  <c r="Z91" i="33"/>
  <c r="AA91" i="33"/>
  <c r="AB91" i="33"/>
  <c r="AC91" i="33"/>
  <c r="AD91" i="33"/>
  <c r="AE91" i="33"/>
  <c r="X92" i="33"/>
  <c r="Y92" i="33"/>
  <c r="Z92" i="33"/>
  <c r="AA92" i="33"/>
  <c r="AB92" i="33"/>
  <c r="AC92" i="33"/>
  <c r="AD92" i="33"/>
  <c r="AE92" i="33"/>
  <c r="X93" i="33"/>
  <c r="Y93" i="33"/>
  <c r="Z93" i="33"/>
  <c r="AA93" i="33"/>
  <c r="AB93" i="33"/>
  <c r="AC93" i="33"/>
  <c r="AD93" i="33"/>
  <c r="AE93" i="33"/>
  <c r="X94" i="33"/>
  <c r="Y94" i="33"/>
  <c r="Z94" i="33"/>
  <c r="AA94" i="33"/>
  <c r="AB94" i="33"/>
  <c r="AC94" i="33"/>
  <c r="AD94" i="33"/>
  <c r="AE94" i="33"/>
  <c r="X95" i="33"/>
  <c r="Y95" i="33"/>
  <c r="Z95" i="33"/>
  <c r="AA95" i="33"/>
  <c r="AB95" i="33"/>
  <c r="AC95" i="33"/>
  <c r="AD95" i="33"/>
  <c r="AE95" i="33"/>
  <c r="X96" i="33"/>
  <c r="Y96" i="33"/>
  <c r="Z96" i="33"/>
  <c r="AA96" i="33"/>
  <c r="AB96" i="33"/>
  <c r="AC96" i="33"/>
  <c r="AD96" i="33"/>
  <c r="AE96" i="33"/>
  <c r="X97" i="33"/>
  <c r="Y97" i="33"/>
  <c r="Z97" i="33"/>
  <c r="AA97" i="33"/>
  <c r="AB97" i="33"/>
  <c r="AC97" i="33"/>
  <c r="AD97" i="33"/>
  <c r="AE97" i="33"/>
  <c r="X98" i="33"/>
  <c r="Y98" i="33"/>
  <c r="Z98" i="33"/>
  <c r="AA98" i="33"/>
  <c r="AB98" i="33"/>
  <c r="AC98" i="33"/>
  <c r="AD98" i="33"/>
  <c r="AE98" i="33"/>
  <c r="X99" i="33"/>
  <c r="Y99" i="33"/>
  <c r="Z99" i="33"/>
  <c r="AA99" i="33"/>
  <c r="AB99" i="33"/>
  <c r="AC99" i="33"/>
  <c r="AD99" i="33"/>
  <c r="AE99" i="33"/>
  <c r="X100" i="33"/>
  <c r="Y100" i="33"/>
  <c r="Z100" i="33"/>
  <c r="AA100" i="33"/>
  <c r="AB100" i="33"/>
  <c r="AC100" i="33"/>
  <c r="AD100" i="33"/>
  <c r="AE100" i="33"/>
  <c r="X101" i="33"/>
  <c r="Y101" i="33"/>
  <c r="Z101" i="33"/>
  <c r="AA101" i="33"/>
  <c r="AB101" i="33"/>
  <c r="AC101" i="33"/>
  <c r="AD101" i="33"/>
  <c r="AE101" i="33"/>
  <c r="X102" i="33"/>
  <c r="Y102" i="33"/>
  <c r="Z102" i="33"/>
  <c r="AA102" i="33"/>
  <c r="AB102" i="33"/>
  <c r="AC102" i="33"/>
  <c r="AD102" i="33"/>
  <c r="AE102" i="33"/>
  <c r="X103" i="33"/>
  <c r="Y103" i="33"/>
  <c r="Z103" i="33"/>
  <c r="AA103" i="33"/>
  <c r="AB103" i="33"/>
  <c r="AC103" i="33"/>
  <c r="AD103" i="33"/>
  <c r="AE103" i="33"/>
  <c r="X104" i="33"/>
  <c r="Y104" i="33"/>
  <c r="Z104" i="33"/>
  <c r="AA104" i="33"/>
  <c r="AB104" i="33"/>
  <c r="AC104" i="33"/>
  <c r="AD104" i="33"/>
  <c r="AE104" i="33"/>
  <c r="X105" i="33"/>
  <c r="Y105" i="33"/>
  <c r="Z105" i="33"/>
  <c r="AA105" i="33"/>
  <c r="AB105" i="33"/>
  <c r="AC105" i="33"/>
  <c r="AD105" i="33"/>
  <c r="AE105" i="33"/>
  <c r="X106" i="33"/>
  <c r="Y106" i="33"/>
  <c r="Z106" i="33"/>
  <c r="AA106" i="33"/>
  <c r="AB106" i="33"/>
  <c r="AC106" i="33"/>
  <c r="AD106" i="33"/>
  <c r="AE106" i="33"/>
  <c r="X107" i="33"/>
  <c r="Y107" i="33"/>
  <c r="Z107" i="33"/>
  <c r="AA107" i="33"/>
  <c r="AB107" i="33"/>
  <c r="AC107" i="33"/>
  <c r="AD107" i="33"/>
  <c r="AE107" i="33"/>
  <c r="X108" i="33"/>
  <c r="Y108" i="33"/>
  <c r="Z108" i="33"/>
  <c r="AA108" i="33"/>
  <c r="AB108" i="33"/>
  <c r="AC108" i="33"/>
  <c r="AD108" i="33"/>
  <c r="AE108" i="33"/>
  <c r="X109" i="33"/>
  <c r="Y109" i="33"/>
  <c r="Z109" i="33"/>
  <c r="AA109" i="33"/>
  <c r="AB109" i="33"/>
  <c r="AC109" i="33"/>
  <c r="AD109" i="33"/>
  <c r="AE109" i="33"/>
  <c r="X110" i="33"/>
  <c r="Y110" i="33"/>
  <c r="Z110" i="33"/>
  <c r="AA110" i="33"/>
  <c r="AB110" i="33"/>
  <c r="AC110" i="33"/>
  <c r="AD110" i="33"/>
  <c r="AE110" i="33"/>
  <c r="X111" i="33"/>
  <c r="Y111" i="33"/>
  <c r="Z111" i="33"/>
  <c r="AA111" i="33"/>
  <c r="AB111" i="33"/>
  <c r="AC111" i="33"/>
  <c r="AD111" i="33"/>
  <c r="AE111" i="33"/>
  <c r="X112" i="33"/>
  <c r="Y112" i="33"/>
  <c r="Z112" i="33"/>
  <c r="AA112" i="33"/>
  <c r="AB112" i="33"/>
  <c r="AC112" i="33"/>
  <c r="AD112" i="33"/>
  <c r="AE112" i="33"/>
  <c r="X113" i="33"/>
  <c r="Y113" i="33"/>
  <c r="Z113" i="33"/>
  <c r="AA113" i="33"/>
  <c r="AB113" i="33"/>
  <c r="AC113" i="33"/>
  <c r="AD113" i="33"/>
  <c r="AE113" i="33"/>
  <c r="X114" i="33"/>
  <c r="Y114" i="33"/>
  <c r="Z114" i="33"/>
  <c r="AA114" i="33"/>
  <c r="AB114" i="33"/>
  <c r="AC114" i="33"/>
  <c r="AD114" i="33"/>
  <c r="AE114" i="33"/>
  <c r="X115" i="33"/>
  <c r="Y115" i="33"/>
  <c r="Z115" i="33"/>
  <c r="AA115" i="33"/>
  <c r="AB115" i="33"/>
  <c r="AC115" i="33"/>
  <c r="AD115" i="33"/>
  <c r="AE115" i="33"/>
  <c r="X116" i="33"/>
  <c r="Y116" i="33"/>
  <c r="Z116" i="33"/>
  <c r="AA116" i="33"/>
  <c r="AB116" i="33"/>
  <c r="AC116" i="33"/>
  <c r="AD116" i="33"/>
  <c r="AE116" i="33"/>
  <c r="X117" i="33"/>
  <c r="Y117" i="33"/>
  <c r="Z117" i="33"/>
  <c r="AA117" i="33"/>
  <c r="AB117" i="33"/>
  <c r="AC117" i="33"/>
  <c r="AD117" i="33"/>
  <c r="AE117" i="33"/>
  <c r="X118" i="33"/>
  <c r="Y118" i="33"/>
  <c r="Z118" i="33"/>
  <c r="AA118" i="33"/>
  <c r="AB118" i="33"/>
  <c r="AC118" i="33"/>
  <c r="AD118" i="33"/>
  <c r="AE118" i="33"/>
  <c r="X119" i="33"/>
  <c r="Y119" i="33"/>
  <c r="Z119" i="33"/>
  <c r="AA119" i="33"/>
  <c r="AB119" i="33"/>
  <c r="AC119" i="33"/>
  <c r="AD119" i="33"/>
  <c r="AE119" i="33"/>
  <c r="X120" i="33"/>
  <c r="Y120" i="33"/>
  <c r="Z120" i="33"/>
  <c r="AA120" i="33"/>
  <c r="AB120" i="33"/>
  <c r="AC120" i="33"/>
  <c r="AD120" i="33"/>
  <c r="AE120" i="33"/>
  <c r="X121" i="33"/>
  <c r="Y121" i="33"/>
  <c r="Z121" i="33"/>
  <c r="AA121" i="33"/>
  <c r="AB121" i="33"/>
  <c r="AC121" i="33"/>
  <c r="AD121" i="33"/>
  <c r="AE121" i="33"/>
  <c r="X122" i="33"/>
  <c r="Y122" i="33"/>
  <c r="Z122" i="33"/>
  <c r="AA122" i="33"/>
  <c r="AB122" i="33"/>
  <c r="AC122" i="33"/>
  <c r="AD122" i="33"/>
  <c r="AE122" i="33"/>
  <c r="X123" i="33"/>
  <c r="Y123" i="33"/>
  <c r="Z123" i="33"/>
  <c r="AA123" i="33"/>
  <c r="AB123" i="33"/>
  <c r="AC123" i="33"/>
  <c r="AD123" i="33"/>
  <c r="AE123" i="33"/>
  <c r="X124" i="33"/>
  <c r="Y124" i="33"/>
  <c r="Z124" i="33"/>
  <c r="AA124" i="33"/>
  <c r="AB124" i="33"/>
  <c r="AC124" i="33"/>
  <c r="AD124" i="33"/>
  <c r="AE124" i="33"/>
  <c r="X125" i="33"/>
  <c r="Y125" i="33"/>
  <c r="Z125" i="33"/>
  <c r="AA125" i="33"/>
  <c r="AB125" i="33"/>
  <c r="AC125" i="33"/>
  <c r="AD125" i="33"/>
  <c r="AE125" i="33"/>
  <c r="X126" i="33"/>
  <c r="Y126" i="33"/>
  <c r="Z126" i="33"/>
  <c r="AA126" i="33"/>
  <c r="AB126" i="33"/>
  <c r="AC126" i="33"/>
  <c r="AD126" i="33"/>
  <c r="AE126" i="33"/>
  <c r="X127" i="33"/>
  <c r="Y127" i="33"/>
  <c r="Z127" i="33"/>
  <c r="AA127" i="33"/>
  <c r="AB127" i="33"/>
  <c r="AC127" i="33"/>
  <c r="AD127" i="33"/>
  <c r="AE127" i="33"/>
  <c r="X128" i="33"/>
  <c r="Y128" i="33"/>
  <c r="Z128" i="33"/>
  <c r="AA128" i="33"/>
  <c r="AB128" i="33"/>
  <c r="AC128" i="33"/>
  <c r="AD128" i="33"/>
  <c r="AE128" i="33"/>
  <c r="X129" i="33"/>
  <c r="Y129" i="33"/>
  <c r="Z129" i="33"/>
  <c r="AA129" i="33"/>
  <c r="AB129" i="33"/>
  <c r="AC129" i="33"/>
  <c r="AD129" i="33"/>
  <c r="AE129" i="33"/>
  <c r="X130" i="33"/>
  <c r="Y130" i="33"/>
  <c r="Z130" i="33"/>
  <c r="AA130" i="33"/>
  <c r="AB130" i="33"/>
  <c r="AC130" i="33"/>
  <c r="AD130" i="33"/>
  <c r="AE130" i="33"/>
  <c r="X131" i="33"/>
  <c r="Y131" i="33"/>
  <c r="Z131" i="33"/>
  <c r="AA131" i="33"/>
  <c r="AB131" i="33"/>
  <c r="AC131" i="33"/>
  <c r="AD131" i="33"/>
  <c r="AE131" i="33"/>
  <c r="X132" i="33"/>
  <c r="Y132" i="33"/>
  <c r="Z132" i="33"/>
  <c r="AA132" i="33"/>
  <c r="AB132" i="33"/>
  <c r="AC132" i="33"/>
  <c r="AD132" i="33"/>
  <c r="AE132" i="33"/>
  <c r="X133" i="33"/>
  <c r="Y133" i="33"/>
  <c r="Z133" i="33"/>
  <c r="AA133" i="33"/>
  <c r="AB133" i="33"/>
  <c r="AC133" i="33"/>
  <c r="AD133" i="33"/>
  <c r="AE133" i="33"/>
  <c r="X134" i="33"/>
  <c r="Y134" i="33"/>
  <c r="Z134" i="33"/>
  <c r="AA134" i="33"/>
  <c r="AB134" i="33"/>
  <c r="AC134" i="33"/>
  <c r="AD134" i="33"/>
  <c r="AE134" i="33"/>
  <c r="X135" i="33"/>
  <c r="Y135" i="33"/>
  <c r="Z135" i="33"/>
  <c r="AA135" i="33"/>
  <c r="AB135" i="33"/>
  <c r="AC135" i="33"/>
  <c r="AD135" i="33"/>
  <c r="AE135" i="33"/>
  <c r="X136" i="33"/>
  <c r="Y136" i="33"/>
  <c r="Z136" i="33"/>
  <c r="AA136" i="33"/>
  <c r="AB136" i="33"/>
  <c r="AC136" i="33"/>
  <c r="AD136" i="33"/>
  <c r="AE136" i="33"/>
  <c r="X137" i="33"/>
  <c r="Y137" i="33"/>
  <c r="Z137" i="33"/>
  <c r="AA137" i="33"/>
  <c r="AB137" i="33"/>
  <c r="AC137" i="33"/>
  <c r="AD137" i="33"/>
  <c r="AE137" i="33"/>
  <c r="X138" i="33"/>
  <c r="Y138" i="33"/>
  <c r="Z138" i="33"/>
  <c r="AA138" i="33"/>
  <c r="AB138" i="33"/>
  <c r="AC138" i="33"/>
  <c r="AD138" i="33"/>
  <c r="AE138" i="33"/>
  <c r="X139" i="33"/>
  <c r="Y139" i="33"/>
  <c r="Z139" i="33"/>
  <c r="AA139" i="33"/>
  <c r="AB139" i="33"/>
  <c r="AC139" i="33"/>
  <c r="AD139" i="33"/>
  <c r="AE139" i="33"/>
  <c r="X140" i="33"/>
  <c r="Y140" i="33"/>
  <c r="Z140" i="33"/>
  <c r="AA140" i="33"/>
  <c r="AB140" i="33"/>
  <c r="AC140" i="33"/>
  <c r="AD140" i="33"/>
  <c r="AE140" i="33"/>
  <c r="X141" i="33"/>
  <c r="Y141" i="33"/>
  <c r="Z141" i="33"/>
  <c r="AA141" i="33"/>
  <c r="AB141" i="33"/>
  <c r="AC141" i="33"/>
  <c r="AD141" i="33"/>
  <c r="AE141" i="33"/>
  <c r="X142" i="33"/>
  <c r="Y142" i="33"/>
  <c r="Z142" i="33"/>
  <c r="AA142" i="33"/>
  <c r="AB142" i="33"/>
  <c r="AC142" i="33"/>
  <c r="AD142" i="33"/>
  <c r="AE142" i="33"/>
  <c r="X143" i="33"/>
  <c r="Y143" i="33"/>
  <c r="Z143" i="33"/>
  <c r="AA143" i="33"/>
  <c r="AB143" i="33"/>
  <c r="AC143" i="33"/>
  <c r="AD143" i="33"/>
  <c r="AE143" i="33"/>
  <c r="X144" i="33"/>
  <c r="Y144" i="33"/>
  <c r="Z144" i="33"/>
  <c r="AA144" i="33"/>
  <c r="AB144" i="33"/>
  <c r="AC144" i="33"/>
  <c r="AD144" i="33"/>
  <c r="AE144" i="33"/>
  <c r="X145" i="33"/>
  <c r="Y145" i="33"/>
  <c r="Z145" i="33"/>
  <c r="AA145" i="33"/>
  <c r="AB145" i="33"/>
  <c r="AC145" i="33"/>
  <c r="AD145" i="33"/>
  <c r="AE145" i="33"/>
  <c r="X146" i="33"/>
  <c r="Y146" i="33"/>
  <c r="Z146" i="33"/>
  <c r="AA146" i="33"/>
  <c r="AB146" i="33"/>
  <c r="AC146" i="33"/>
  <c r="AD146" i="33"/>
  <c r="AE146" i="33"/>
  <c r="X147" i="33"/>
  <c r="Y147" i="33"/>
  <c r="Z147" i="33"/>
  <c r="AA147" i="33"/>
  <c r="AB147" i="33"/>
  <c r="AC147" i="33"/>
  <c r="AD147" i="33"/>
  <c r="AE147" i="33"/>
  <c r="X148" i="33"/>
  <c r="Y148" i="33"/>
  <c r="Z148" i="33"/>
  <c r="AA148" i="33"/>
  <c r="AB148" i="33"/>
  <c r="AC148" i="33"/>
  <c r="AD148" i="33"/>
  <c r="AE148" i="33"/>
  <c r="X149" i="33"/>
  <c r="Y149" i="33"/>
  <c r="Z149" i="33"/>
  <c r="AA149" i="33"/>
  <c r="AB149" i="33"/>
  <c r="AC149" i="33"/>
  <c r="AD149" i="33"/>
  <c r="AE149" i="33"/>
  <c r="X150" i="33"/>
  <c r="Y150" i="33"/>
  <c r="Z150" i="33"/>
  <c r="AA150" i="33"/>
  <c r="AB150" i="33"/>
  <c r="AC150" i="33"/>
  <c r="AD150" i="33"/>
  <c r="AE150" i="33"/>
  <c r="X151" i="33"/>
  <c r="Y151" i="33"/>
  <c r="Z151" i="33"/>
  <c r="AA151" i="33"/>
  <c r="AB151" i="33"/>
  <c r="AC151" i="33"/>
  <c r="AD151" i="33"/>
  <c r="AE151" i="33"/>
  <c r="X152" i="33"/>
  <c r="Y152" i="33"/>
  <c r="Z152" i="33"/>
  <c r="AA152" i="33"/>
  <c r="AB152" i="33"/>
  <c r="AC152" i="33"/>
  <c r="AD152" i="33"/>
  <c r="AE152" i="33"/>
  <c r="X153" i="33"/>
  <c r="Y153" i="33"/>
  <c r="Z153" i="33"/>
  <c r="AA153" i="33"/>
  <c r="AB153" i="33"/>
  <c r="AC153" i="33"/>
  <c r="AD153" i="33"/>
  <c r="AE153" i="33"/>
  <c r="X154" i="33"/>
  <c r="Y154" i="33"/>
  <c r="Z154" i="33"/>
  <c r="AA154" i="33"/>
  <c r="AB154" i="33"/>
  <c r="AC154" i="33"/>
  <c r="AD154" i="33"/>
  <c r="AE154" i="33"/>
  <c r="X155" i="33"/>
  <c r="Y155" i="33"/>
  <c r="Z155" i="33"/>
  <c r="AA155" i="33"/>
  <c r="AB155" i="33"/>
  <c r="AC155" i="33"/>
  <c r="AD155" i="33"/>
  <c r="AE155" i="33"/>
  <c r="X156" i="33"/>
  <c r="Y156" i="33"/>
  <c r="Z156" i="33"/>
  <c r="AA156" i="33"/>
  <c r="AB156" i="33"/>
  <c r="AC156" i="33"/>
  <c r="AD156" i="33"/>
  <c r="AE156" i="33"/>
  <c r="X157" i="33"/>
  <c r="Y157" i="33"/>
  <c r="Z157" i="33"/>
  <c r="AA157" i="33"/>
  <c r="AB157" i="33"/>
  <c r="AC157" i="33"/>
  <c r="AD157" i="33"/>
  <c r="AE157" i="33"/>
  <c r="X158" i="33"/>
  <c r="Y158" i="33"/>
  <c r="Z158" i="33"/>
  <c r="AA158" i="33"/>
  <c r="AB158" i="33"/>
  <c r="AC158" i="33"/>
  <c r="AD158" i="33"/>
  <c r="AE158" i="33"/>
  <c r="X159" i="33"/>
  <c r="Y159" i="33"/>
  <c r="Z159" i="33"/>
  <c r="AA159" i="33"/>
  <c r="AB159" i="33"/>
  <c r="AC159" i="33"/>
  <c r="AD159" i="33"/>
  <c r="AE159" i="33"/>
  <c r="X160" i="33"/>
  <c r="Y160" i="33"/>
  <c r="Z160" i="33"/>
  <c r="AA160" i="33"/>
  <c r="AB160" i="33"/>
  <c r="AC160" i="33"/>
  <c r="AD160" i="33"/>
  <c r="AE160" i="33"/>
  <c r="X161" i="33"/>
  <c r="Y161" i="33"/>
  <c r="Z161" i="33"/>
  <c r="AA161" i="33"/>
  <c r="AB161" i="33"/>
  <c r="AC161" i="33"/>
  <c r="AD161" i="33"/>
  <c r="AE161" i="33"/>
  <c r="X162" i="33"/>
  <c r="Y162" i="33"/>
  <c r="Z162" i="33"/>
  <c r="AA162" i="33"/>
  <c r="AB162" i="33"/>
  <c r="AC162" i="33"/>
  <c r="AD162" i="33"/>
  <c r="AE162" i="33"/>
  <c r="X163" i="33"/>
  <c r="Y163" i="33"/>
  <c r="Z163" i="33"/>
  <c r="AA163" i="33"/>
  <c r="AB163" i="33"/>
  <c r="AC163" i="33"/>
  <c r="AD163" i="33"/>
  <c r="AE163" i="33"/>
  <c r="X164" i="33"/>
  <c r="Y164" i="33"/>
  <c r="Z164" i="33"/>
  <c r="AA164" i="33"/>
  <c r="AB164" i="33"/>
  <c r="AC164" i="33"/>
  <c r="AD164" i="33"/>
  <c r="AE164" i="33"/>
  <c r="X165" i="33"/>
  <c r="Y165" i="33"/>
  <c r="Z165" i="33"/>
  <c r="AA165" i="33"/>
  <c r="AB165" i="33"/>
  <c r="AC165" i="33"/>
  <c r="AD165" i="33"/>
  <c r="AE165" i="33"/>
  <c r="X166" i="33"/>
  <c r="Y166" i="33"/>
  <c r="Z166" i="33"/>
  <c r="AA166" i="33"/>
  <c r="AB166" i="33"/>
  <c r="AC166" i="33"/>
  <c r="AD166" i="33"/>
  <c r="AE166" i="33"/>
  <c r="X167" i="33"/>
  <c r="Y167" i="33"/>
  <c r="Z167" i="33"/>
  <c r="AA167" i="33"/>
  <c r="AB167" i="33"/>
  <c r="AC167" i="33"/>
  <c r="AD167" i="33"/>
  <c r="AE167" i="33"/>
  <c r="X168" i="33"/>
  <c r="Y168" i="33"/>
  <c r="Z168" i="33"/>
  <c r="AA168" i="33"/>
  <c r="AB168" i="33"/>
  <c r="AC168" i="33"/>
  <c r="AD168" i="33"/>
  <c r="AE168" i="33"/>
  <c r="X169" i="33"/>
  <c r="Y169" i="33"/>
  <c r="Z169" i="33"/>
  <c r="AA169" i="33"/>
  <c r="AB169" i="33"/>
  <c r="AC169" i="33"/>
  <c r="AD169" i="33"/>
  <c r="AE169" i="33"/>
  <c r="X170" i="33"/>
  <c r="Y170" i="33"/>
  <c r="Z170" i="33"/>
  <c r="AA170" i="33"/>
  <c r="AB170" i="33"/>
  <c r="AC170" i="33"/>
  <c r="AD170" i="33"/>
  <c r="AE170" i="33"/>
  <c r="X171" i="33"/>
  <c r="Y171" i="33"/>
  <c r="Z171" i="33"/>
  <c r="AA171" i="33"/>
  <c r="AB171" i="33"/>
  <c r="AC171" i="33"/>
  <c r="AD171" i="33"/>
  <c r="AE171" i="33"/>
  <c r="X172" i="33"/>
  <c r="Y172" i="33"/>
  <c r="Z172" i="33"/>
  <c r="AA172" i="33"/>
  <c r="AB172" i="33"/>
  <c r="AC172" i="33"/>
  <c r="AD172" i="33"/>
  <c r="AE172" i="33"/>
  <c r="X173" i="33"/>
  <c r="Y173" i="33"/>
  <c r="Z173" i="33"/>
  <c r="AA173" i="33"/>
  <c r="AB173" i="33"/>
  <c r="AC173" i="33"/>
  <c r="AD173" i="33"/>
  <c r="AE173" i="33"/>
  <c r="X174" i="33"/>
  <c r="Y174" i="33"/>
  <c r="Z174" i="33"/>
  <c r="AA174" i="33"/>
  <c r="AB174" i="33"/>
  <c r="AC174" i="33"/>
  <c r="AD174" i="33"/>
  <c r="AE174" i="33"/>
  <c r="X175" i="33"/>
  <c r="Y175" i="33"/>
  <c r="Z175" i="33"/>
  <c r="AA175" i="33"/>
  <c r="AB175" i="33"/>
  <c r="AC175" i="33"/>
  <c r="AD175" i="33"/>
  <c r="AE175" i="33"/>
  <c r="X176" i="33"/>
  <c r="Y176" i="33"/>
  <c r="Z176" i="33"/>
  <c r="AA176" i="33"/>
  <c r="AB176" i="33"/>
  <c r="AC176" i="33"/>
  <c r="AD176" i="33"/>
  <c r="AE176" i="33"/>
  <c r="X177" i="33"/>
  <c r="Y177" i="33"/>
  <c r="Z177" i="33"/>
  <c r="AA177" i="33"/>
  <c r="AB177" i="33"/>
  <c r="AC177" i="33"/>
  <c r="AD177" i="33"/>
  <c r="AE177" i="33"/>
  <c r="X178" i="33"/>
  <c r="Y178" i="33"/>
  <c r="Z178" i="33"/>
  <c r="AA178" i="33"/>
  <c r="AB178" i="33"/>
  <c r="AC178" i="33"/>
  <c r="AD178" i="33"/>
  <c r="AE178" i="33"/>
  <c r="X179" i="33"/>
  <c r="Y179" i="33"/>
  <c r="Z179" i="33"/>
  <c r="AA179" i="33"/>
  <c r="AB179" i="33"/>
  <c r="AC179" i="33"/>
  <c r="AD179" i="33"/>
  <c r="AE179" i="33"/>
  <c r="X180" i="33"/>
  <c r="Y180" i="33"/>
  <c r="Z180" i="33"/>
  <c r="AA180" i="33"/>
  <c r="AB180" i="33"/>
  <c r="AC180" i="33"/>
  <c r="AD180" i="33"/>
  <c r="AE180" i="33"/>
  <c r="X181" i="33"/>
  <c r="Y181" i="33"/>
  <c r="Z181" i="33"/>
  <c r="AA181" i="33"/>
  <c r="AB181" i="33"/>
  <c r="AC181" i="33"/>
  <c r="AD181" i="33"/>
  <c r="AE181" i="33"/>
  <c r="X182" i="33"/>
  <c r="Y182" i="33"/>
  <c r="Z182" i="33"/>
  <c r="AA182" i="33"/>
  <c r="AB182" i="33"/>
  <c r="AC182" i="33"/>
  <c r="AD182" i="33"/>
  <c r="AE182" i="33"/>
  <c r="X183" i="33"/>
  <c r="Y183" i="33"/>
  <c r="Z183" i="33"/>
  <c r="AA183" i="33"/>
  <c r="AB183" i="33"/>
  <c r="AC183" i="33"/>
  <c r="AD183" i="33"/>
  <c r="AE183" i="33"/>
  <c r="X184" i="33"/>
  <c r="Y184" i="33"/>
  <c r="Z184" i="33"/>
  <c r="AA184" i="33"/>
  <c r="AB184" i="33"/>
  <c r="AC184" i="33"/>
  <c r="AD184" i="33"/>
  <c r="AE184" i="33"/>
  <c r="X185" i="33"/>
  <c r="Y185" i="33"/>
  <c r="Z185" i="33"/>
  <c r="AA185" i="33"/>
  <c r="AB185" i="33"/>
  <c r="AC185" i="33"/>
  <c r="AD185" i="33"/>
  <c r="AE185" i="33"/>
  <c r="X186" i="33"/>
  <c r="Y186" i="33"/>
  <c r="Z186" i="33"/>
  <c r="AA186" i="33"/>
  <c r="AB186" i="33"/>
  <c r="AC186" i="33"/>
  <c r="AD186" i="33"/>
  <c r="AE186" i="33"/>
  <c r="X187" i="33"/>
  <c r="Y187" i="33"/>
  <c r="Z187" i="33"/>
  <c r="AA187" i="33"/>
  <c r="AB187" i="33"/>
  <c r="AC187" i="33"/>
  <c r="AD187" i="33"/>
  <c r="AE187" i="33"/>
  <c r="X188" i="33"/>
  <c r="Y188" i="33"/>
  <c r="Z188" i="33"/>
  <c r="AA188" i="33"/>
  <c r="AB188" i="33"/>
  <c r="AC188" i="33"/>
  <c r="AD188" i="33"/>
  <c r="AE188" i="33"/>
  <c r="X189" i="33"/>
  <c r="Y189" i="33"/>
  <c r="Z189" i="33"/>
  <c r="AA189" i="33"/>
  <c r="AB189" i="33"/>
  <c r="AC189" i="33"/>
  <c r="AD189" i="33"/>
  <c r="AE189" i="33"/>
  <c r="X190" i="33"/>
  <c r="Y190" i="33"/>
  <c r="Z190" i="33"/>
  <c r="AA190" i="33"/>
  <c r="AB190" i="33"/>
  <c r="AC190" i="33"/>
  <c r="AD190" i="33"/>
  <c r="AE190" i="33"/>
  <c r="X191" i="33"/>
  <c r="Y191" i="33"/>
  <c r="Z191" i="33"/>
  <c r="AA191" i="33"/>
  <c r="AB191" i="33"/>
  <c r="AC191" i="33"/>
  <c r="AD191" i="33"/>
  <c r="AE191" i="33"/>
  <c r="X192" i="33"/>
  <c r="Y192" i="33"/>
  <c r="Z192" i="33"/>
  <c r="AA192" i="33"/>
  <c r="AB192" i="33"/>
  <c r="AC192" i="33"/>
  <c r="AD192" i="33"/>
  <c r="AE192" i="33"/>
  <c r="X193" i="33"/>
  <c r="Y193" i="33"/>
  <c r="Z193" i="33"/>
  <c r="AA193" i="33"/>
  <c r="AB193" i="33"/>
  <c r="AC193" i="33"/>
  <c r="AD193" i="33"/>
  <c r="AE193" i="33"/>
  <c r="X194" i="33"/>
  <c r="Y194" i="33"/>
  <c r="Z194" i="33"/>
  <c r="AA194" i="33"/>
  <c r="AB194" i="33"/>
  <c r="AC194" i="33"/>
  <c r="AD194" i="33"/>
  <c r="AE194" i="33"/>
  <c r="X195" i="33"/>
  <c r="Y195" i="33"/>
  <c r="Z195" i="33"/>
  <c r="AA195" i="33"/>
  <c r="AB195" i="33"/>
  <c r="AC195" i="33"/>
  <c r="AD195" i="33"/>
  <c r="AE195" i="33"/>
  <c r="X196" i="33"/>
  <c r="Y196" i="33"/>
  <c r="Z196" i="33"/>
  <c r="AA196" i="33"/>
  <c r="AB196" i="33"/>
  <c r="AC196" i="33"/>
  <c r="AD196" i="33"/>
  <c r="AE196" i="33"/>
  <c r="X197" i="33"/>
  <c r="Y197" i="33"/>
  <c r="Z197" i="33"/>
  <c r="AA197" i="33"/>
  <c r="AB197" i="33"/>
  <c r="AC197" i="33"/>
  <c r="AD197" i="33"/>
  <c r="AE197" i="33"/>
  <c r="X198" i="33"/>
  <c r="Y198" i="33"/>
  <c r="Z198" i="33"/>
  <c r="AA198" i="33"/>
  <c r="AB198" i="33"/>
  <c r="AC198" i="33"/>
  <c r="AD198" i="33"/>
  <c r="AE198" i="33"/>
  <c r="X199" i="33"/>
  <c r="Y199" i="33"/>
  <c r="Z199" i="33"/>
  <c r="AA199" i="33"/>
  <c r="AB199" i="33"/>
  <c r="AC199" i="33"/>
  <c r="AD199" i="33"/>
  <c r="AE199" i="33"/>
  <c r="X200" i="33"/>
  <c r="Y200" i="33"/>
  <c r="Z200" i="33"/>
  <c r="AA200" i="33"/>
  <c r="AB200" i="33"/>
  <c r="AC200" i="33"/>
  <c r="AD200" i="33"/>
  <c r="AE200" i="33"/>
  <c r="X201" i="33"/>
  <c r="Y201" i="33"/>
  <c r="Z201" i="33"/>
  <c r="AA201" i="33"/>
  <c r="AB201" i="33"/>
  <c r="AC201" i="33"/>
  <c r="AD201" i="33"/>
  <c r="AE201" i="33"/>
  <c r="X202" i="33"/>
  <c r="Y202" i="33"/>
  <c r="Z202" i="33"/>
  <c r="AA202" i="33"/>
  <c r="AB202" i="33"/>
  <c r="AC202" i="33"/>
  <c r="AD202" i="33"/>
  <c r="AE202" i="33"/>
  <c r="X203" i="33"/>
  <c r="Y203" i="33"/>
  <c r="Z203" i="33"/>
  <c r="AA203" i="33"/>
  <c r="AB203" i="33"/>
  <c r="AC203" i="33"/>
  <c r="AD203" i="33"/>
  <c r="AE203" i="33"/>
  <c r="X204" i="33"/>
  <c r="Y204" i="33"/>
  <c r="Z204" i="33"/>
  <c r="AA204" i="33"/>
  <c r="AB204" i="33"/>
  <c r="AC204" i="33"/>
  <c r="AD204" i="33"/>
  <c r="AE204" i="33"/>
  <c r="X205" i="33"/>
  <c r="Y205" i="33"/>
  <c r="Z205" i="33"/>
  <c r="AA205" i="33"/>
  <c r="AB205" i="33"/>
  <c r="AC205" i="33"/>
  <c r="AD205" i="33"/>
  <c r="AE205" i="33"/>
  <c r="X206" i="33"/>
  <c r="Y206" i="33"/>
  <c r="Z206" i="33"/>
  <c r="AA206" i="33"/>
  <c r="AB206" i="33"/>
  <c r="AC206" i="33"/>
  <c r="AD206" i="33"/>
  <c r="AE206" i="33"/>
  <c r="X207" i="33"/>
  <c r="Y207" i="33"/>
  <c r="Z207" i="33"/>
  <c r="AA207" i="33"/>
  <c r="AB207" i="33"/>
  <c r="AC207" i="33"/>
  <c r="AD207" i="33"/>
  <c r="AE207" i="33"/>
  <c r="X208" i="33"/>
  <c r="Y208" i="33"/>
  <c r="Z208" i="33"/>
  <c r="AA208" i="33"/>
  <c r="AB208" i="33"/>
  <c r="AC208" i="33"/>
  <c r="AD208" i="33"/>
  <c r="AE208" i="33"/>
  <c r="X209" i="33"/>
  <c r="Y209" i="33"/>
  <c r="Z209" i="33"/>
  <c r="AA209" i="33"/>
  <c r="AB209" i="33"/>
  <c r="AC209" i="33"/>
  <c r="AD209" i="33"/>
  <c r="AE209" i="33"/>
  <c r="X210" i="33"/>
  <c r="Y210" i="33"/>
  <c r="Z210" i="33"/>
  <c r="AA210" i="33"/>
  <c r="AB210" i="33"/>
  <c r="AC210" i="33"/>
  <c r="AD210" i="33"/>
  <c r="AE210" i="33"/>
  <c r="X211" i="33"/>
  <c r="Y211" i="33"/>
  <c r="Z211" i="33"/>
  <c r="AA211" i="33"/>
  <c r="AB211" i="33"/>
  <c r="AC211" i="33"/>
  <c r="AD211" i="33"/>
  <c r="AE211" i="33"/>
  <c r="X212" i="33"/>
  <c r="Y212" i="33"/>
  <c r="Z212" i="33"/>
  <c r="AA212" i="33"/>
  <c r="AB212" i="33"/>
  <c r="AC212" i="33"/>
  <c r="AD212" i="33"/>
  <c r="AE212" i="33"/>
  <c r="X213" i="33"/>
  <c r="Y213" i="33"/>
  <c r="Z213" i="33"/>
  <c r="AA213" i="33"/>
  <c r="AB213" i="33"/>
  <c r="AC213" i="33"/>
  <c r="AD213" i="33"/>
  <c r="AE213" i="33"/>
  <c r="X214" i="33"/>
  <c r="Y214" i="33"/>
  <c r="Z214" i="33"/>
  <c r="AA214" i="33"/>
  <c r="AB214" i="33"/>
  <c r="AC214" i="33"/>
  <c r="AD214" i="33"/>
  <c r="AE214" i="33"/>
  <c r="X215" i="33"/>
  <c r="Y215" i="33"/>
  <c r="Z215" i="33"/>
  <c r="AA215" i="33"/>
  <c r="AB215" i="33"/>
  <c r="AC215" i="33"/>
  <c r="AD215" i="33"/>
  <c r="AE215" i="33"/>
  <c r="X216" i="33"/>
  <c r="Y216" i="33"/>
  <c r="Z216" i="33"/>
  <c r="AA216" i="33"/>
  <c r="AB216" i="33"/>
  <c r="AC216" i="33"/>
  <c r="AD216" i="33"/>
  <c r="AE216" i="33"/>
  <c r="X217" i="33"/>
  <c r="Y217" i="33"/>
  <c r="Z217" i="33"/>
  <c r="AA217" i="33"/>
  <c r="AB217" i="33"/>
  <c r="AC217" i="33"/>
  <c r="AD217" i="33"/>
  <c r="AE217" i="33"/>
  <c r="X218" i="33"/>
  <c r="Y218" i="33"/>
  <c r="Z218" i="33"/>
  <c r="AA218" i="33"/>
  <c r="AB218" i="33"/>
  <c r="AC218" i="33"/>
  <c r="AD218" i="33"/>
  <c r="AE218" i="33"/>
  <c r="X219" i="33"/>
  <c r="Y219" i="33"/>
  <c r="Z219" i="33"/>
  <c r="AA219" i="33"/>
  <c r="AB219" i="33"/>
  <c r="AC219" i="33"/>
  <c r="AD219" i="33"/>
  <c r="AE219" i="33"/>
  <c r="X220" i="33"/>
  <c r="Y220" i="33"/>
  <c r="Z220" i="33"/>
  <c r="AA220" i="33"/>
  <c r="AB220" i="33"/>
  <c r="AC220" i="33"/>
  <c r="AD220" i="33"/>
  <c r="AE220" i="33"/>
  <c r="X221" i="33"/>
  <c r="Y221" i="33"/>
  <c r="Z221" i="33"/>
  <c r="AA221" i="33"/>
  <c r="AB221" i="33"/>
  <c r="AC221" i="33"/>
  <c r="AD221" i="33"/>
  <c r="AE221" i="33"/>
  <c r="X222" i="33"/>
  <c r="Y222" i="33"/>
  <c r="Z222" i="33"/>
  <c r="AA222" i="33"/>
  <c r="AB222" i="33"/>
  <c r="AC222" i="33"/>
  <c r="AD222" i="33"/>
  <c r="AE222" i="33"/>
  <c r="X223" i="33"/>
  <c r="Y223" i="33"/>
  <c r="Z223" i="33"/>
  <c r="AA223" i="33"/>
  <c r="AB223" i="33"/>
  <c r="AC223" i="33"/>
  <c r="AD223" i="33"/>
  <c r="AE223" i="33"/>
  <c r="X224" i="33"/>
  <c r="Y224" i="33"/>
  <c r="Z224" i="33"/>
  <c r="AA224" i="33"/>
  <c r="AB224" i="33"/>
  <c r="AC224" i="33"/>
  <c r="AD224" i="33"/>
  <c r="AE224" i="33"/>
  <c r="X225" i="33"/>
  <c r="Y225" i="33"/>
  <c r="Z225" i="33"/>
  <c r="AA225" i="33"/>
  <c r="AB225" i="33"/>
  <c r="AC225" i="33"/>
  <c r="AD225" i="33"/>
  <c r="AE225" i="33"/>
  <c r="X226" i="33"/>
  <c r="Y226" i="33"/>
  <c r="Z226" i="33"/>
  <c r="AA226" i="33"/>
  <c r="AB226" i="33"/>
  <c r="AC226" i="33"/>
  <c r="AD226" i="33"/>
  <c r="AE226" i="33"/>
  <c r="X227" i="33"/>
  <c r="Y227" i="33"/>
  <c r="Z227" i="33"/>
  <c r="AA227" i="33"/>
  <c r="AB227" i="33"/>
  <c r="AC227" i="33"/>
  <c r="AD227" i="33"/>
  <c r="AE227" i="33"/>
  <c r="X228" i="33"/>
  <c r="Y228" i="33"/>
  <c r="Z228" i="33"/>
  <c r="AA228" i="33"/>
  <c r="AB228" i="33"/>
  <c r="AC228" i="33"/>
  <c r="AD228" i="33"/>
  <c r="AE228" i="33"/>
  <c r="X229" i="33"/>
  <c r="Y229" i="33"/>
  <c r="Z229" i="33"/>
  <c r="AA229" i="33"/>
  <c r="AB229" i="33"/>
  <c r="AC229" i="33"/>
  <c r="AD229" i="33"/>
  <c r="AE229" i="33"/>
  <c r="X230" i="33"/>
  <c r="Y230" i="33"/>
  <c r="Z230" i="33"/>
  <c r="AA230" i="33"/>
  <c r="AB230" i="33"/>
  <c r="AC230" i="33"/>
  <c r="AD230" i="33"/>
  <c r="AE230" i="33"/>
  <c r="X231" i="33"/>
  <c r="Y231" i="33"/>
  <c r="Z231" i="33"/>
  <c r="AA231" i="33"/>
  <c r="AB231" i="33"/>
  <c r="AC231" i="33"/>
  <c r="AD231" i="33"/>
  <c r="AE231" i="33"/>
  <c r="X232" i="33"/>
  <c r="Y232" i="33"/>
  <c r="Z232" i="33"/>
  <c r="AA232" i="33"/>
  <c r="AB232" i="33"/>
  <c r="AC232" i="33"/>
  <c r="AD232" i="33"/>
  <c r="AE232" i="33"/>
  <c r="Y1" i="33"/>
  <c r="Z1" i="33"/>
  <c r="AA1" i="33"/>
  <c r="AB1" i="33"/>
  <c r="AC1" i="33"/>
  <c r="AD1" i="33"/>
  <c r="AE1" i="33"/>
  <c r="AF1" i="33"/>
  <c r="X1" i="33"/>
  <c r="AC5" i="30"/>
  <c r="AC6" i="30"/>
  <c r="AC7" i="30"/>
  <c r="AC8" i="30"/>
  <c r="AC9" i="30"/>
  <c r="AC10" i="30"/>
  <c r="AC11" i="30"/>
  <c r="AC12" i="30"/>
  <c r="AC13" i="30"/>
  <c r="AC14" i="30"/>
  <c r="AC15" i="30"/>
  <c r="AC16" i="30"/>
  <c r="AC17" i="30"/>
  <c r="AC18" i="30"/>
  <c r="AC19" i="30"/>
  <c r="AC20" i="30"/>
  <c r="AC21" i="30"/>
  <c r="AC22" i="30"/>
  <c r="AC23" i="30"/>
  <c r="AC24" i="30"/>
  <c r="AC25" i="30"/>
  <c r="AC26" i="30"/>
  <c r="AC27" i="30"/>
  <c r="AC28" i="30"/>
  <c r="AC29" i="30"/>
  <c r="AC30" i="30"/>
  <c r="AC31" i="30"/>
  <c r="AC32" i="30"/>
  <c r="AC33" i="30"/>
  <c r="AC34" i="30"/>
  <c r="AC35" i="30"/>
  <c r="AC36" i="30"/>
  <c r="AC37" i="30"/>
  <c r="AC38" i="30"/>
  <c r="AC39" i="30"/>
  <c r="AC40" i="30"/>
  <c r="AC41" i="30"/>
  <c r="AC42" i="30"/>
  <c r="AC43" i="30"/>
  <c r="AC44" i="30"/>
  <c r="AC45" i="30"/>
  <c r="AC46" i="30"/>
  <c r="AC47" i="30"/>
  <c r="AC48" i="30"/>
  <c r="AC49" i="30"/>
  <c r="AC50" i="30"/>
  <c r="AC51" i="30"/>
  <c r="AC52" i="30"/>
  <c r="AC53" i="30"/>
  <c r="AC54" i="30"/>
  <c r="AC55" i="30"/>
  <c r="AC56" i="30"/>
  <c r="AC57" i="30"/>
  <c r="AC58" i="30"/>
  <c r="AC59" i="30"/>
  <c r="AC60" i="30"/>
  <c r="AC61" i="30"/>
  <c r="AC62" i="30"/>
  <c r="AC63" i="30"/>
  <c r="AC64" i="30"/>
  <c r="AC65" i="30"/>
  <c r="AC66" i="30"/>
  <c r="AC67" i="30"/>
  <c r="AC68" i="30"/>
  <c r="AC69" i="30"/>
  <c r="AC70" i="30"/>
  <c r="AC71" i="30"/>
  <c r="AC72" i="30"/>
  <c r="AC73" i="30"/>
  <c r="AC74" i="30"/>
  <c r="AC75" i="30"/>
  <c r="AC76" i="30"/>
  <c r="AC77" i="30"/>
  <c r="AC78" i="30"/>
  <c r="AC79" i="30"/>
  <c r="AC80" i="30"/>
  <c r="AC81" i="30"/>
  <c r="AC82" i="30"/>
  <c r="AC83" i="30"/>
  <c r="AC84" i="30"/>
  <c r="AC85" i="30"/>
  <c r="AC86" i="30"/>
  <c r="AC87" i="30"/>
  <c r="AC88" i="30"/>
  <c r="AC89" i="30"/>
  <c r="AC90" i="30"/>
  <c r="AC91" i="30"/>
  <c r="AC92" i="30"/>
  <c r="AC93" i="30"/>
  <c r="AC94" i="30"/>
  <c r="AC95" i="30"/>
  <c r="AC96" i="30"/>
  <c r="AC97" i="30"/>
  <c r="AC4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5" i="30"/>
  <c r="K6" i="30"/>
  <c r="K7" i="30"/>
  <c r="K8" i="30"/>
  <c r="K9" i="30"/>
  <c r="K10" i="30"/>
  <c r="K11" i="30"/>
  <c r="K4" i="30"/>
  <c r="J5" i="30"/>
  <c r="B5" i="30" s="1"/>
  <c r="J9" i="30"/>
  <c r="B9" i="30" s="1"/>
  <c r="J11" i="30"/>
  <c r="B11" i="30" s="1"/>
  <c r="J13" i="30"/>
  <c r="B13" i="30" s="1"/>
  <c r="J16" i="30"/>
  <c r="B16" i="30" s="1"/>
  <c r="J20" i="30"/>
  <c r="B20" i="30" s="1"/>
  <c r="J25" i="30"/>
  <c r="B25" i="30" s="1"/>
  <c r="J28" i="30"/>
  <c r="B28" i="30" s="1"/>
  <c r="J33" i="30"/>
  <c r="B33" i="30" s="1"/>
  <c r="J34" i="30"/>
  <c r="B34" i="30" s="1"/>
  <c r="J38" i="30"/>
  <c r="B38" i="30" s="1"/>
  <c r="J40" i="30"/>
  <c r="B40" i="30" s="1"/>
  <c r="J41" i="30"/>
  <c r="B41" i="30" s="1"/>
  <c r="J46" i="30"/>
  <c r="B46" i="30" s="1"/>
  <c r="J47" i="30"/>
  <c r="B47" i="30" s="1"/>
  <c r="J49" i="30"/>
  <c r="B49" i="30" s="1"/>
  <c r="J51" i="30"/>
  <c r="B51" i="30" s="1"/>
  <c r="J55" i="30"/>
  <c r="B55" i="30" s="1"/>
  <c r="J56" i="30"/>
  <c r="B56" i="30" s="1"/>
  <c r="J57" i="30"/>
  <c r="B57" i="30" s="1"/>
  <c r="J60" i="30"/>
  <c r="B60" i="30" s="1"/>
  <c r="J61" i="30"/>
  <c r="B61" i="30" s="1"/>
  <c r="J64" i="30"/>
  <c r="B64" i="30" s="1"/>
  <c r="J65" i="30"/>
  <c r="B65" i="30" s="1"/>
  <c r="J66" i="30"/>
  <c r="B66" i="30" s="1"/>
  <c r="J68" i="30"/>
  <c r="B68" i="30" s="1"/>
  <c r="J69" i="30"/>
  <c r="B69" i="30" s="1"/>
  <c r="J70" i="30"/>
  <c r="B70" i="30" s="1"/>
  <c r="J72" i="30"/>
  <c r="B72" i="30" s="1"/>
  <c r="J73" i="30"/>
  <c r="B73" i="30" s="1"/>
  <c r="J76" i="30"/>
  <c r="B76" i="30" s="1"/>
  <c r="J77" i="30"/>
  <c r="B77" i="30" s="1"/>
  <c r="J80" i="30"/>
  <c r="B80" i="30" s="1"/>
  <c r="J84" i="30"/>
  <c r="B84" i="30" s="1"/>
  <c r="J87" i="30"/>
  <c r="B87" i="30" s="1"/>
  <c r="J90" i="30"/>
  <c r="B90" i="30" s="1"/>
  <c r="J93" i="30"/>
  <c r="B93" i="30" s="1"/>
  <c r="J94" i="30"/>
  <c r="B94" i="30" s="1"/>
  <c r="J95" i="30"/>
  <c r="B95" i="30" s="1"/>
  <c r="J4" i="30"/>
  <c r="B4" i="30" s="1"/>
  <c r="J19" i="30"/>
  <c r="B19" i="30" s="1"/>
  <c r="J52" i="30"/>
  <c r="B52" i="30" s="1"/>
  <c r="J6" i="30"/>
  <c r="B6" i="30" s="1"/>
  <c r="J7" i="30"/>
  <c r="B7" i="30" s="1"/>
  <c r="J8" i="30"/>
  <c r="B8" i="30" s="1"/>
  <c r="J14" i="30"/>
  <c r="B14" i="30" s="1"/>
  <c r="J15" i="30"/>
  <c r="B15" i="30" s="1"/>
  <c r="J18" i="30"/>
  <c r="B18" i="30" s="1"/>
  <c r="J21" i="30"/>
  <c r="B21" i="30" s="1"/>
  <c r="J22" i="30"/>
  <c r="B22" i="30" s="1"/>
  <c r="J23" i="30"/>
  <c r="B23" i="30" s="1"/>
  <c r="J24" i="30"/>
  <c r="B24" i="30" s="1"/>
  <c r="J26" i="30"/>
  <c r="B26" i="30" s="1"/>
  <c r="J27" i="30"/>
  <c r="B27" i="30" s="1"/>
  <c r="J29" i="30"/>
  <c r="B29" i="30" s="1"/>
  <c r="J37" i="30"/>
  <c r="B37" i="30" s="1"/>
  <c r="J39" i="30"/>
  <c r="B39" i="30" s="1"/>
  <c r="J42" i="30"/>
  <c r="B42" i="30" s="1"/>
  <c r="J43" i="30"/>
  <c r="B43" i="30" s="1"/>
  <c r="J44" i="30"/>
  <c r="B44" i="30" s="1"/>
  <c r="J45" i="30"/>
  <c r="B45" i="30" s="1"/>
  <c r="J50" i="30"/>
  <c r="B50" i="30" s="1"/>
  <c r="J53" i="30"/>
  <c r="B53" i="30" s="1"/>
  <c r="J54" i="30"/>
  <c r="B54" i="30" s="1"/>
  <c r="J58" i="30"/>
  <c r="B58" i="30" s="1"/>
  <c r="J59" i="30"/>
  <c r="B59" i="30" s="1"/>
  <c r="J62" i="30"/>
  <c r="B62" i="30" s="1"/>
  <c r="J67" i="30"/>
  <c r="B67" i="30" s="1"/>
  <c r="J71" i="30"/>
  <c r="B71" i="30" s="1"/>
  <c r="J74" i="30"/>
  <c r="B74" i="30" s="1"/>
  <c r="J75" i="30"/>
  <c r="B75" i="30" s="1"/>
  <c r="J82" i="30"/>
  <c r="B82" i="30" s="1"/>
  <c r="J83" i="30"/>
  <c r="B83" i="30" s="1"/>
  <c r="J85" i="30"/>
  <c r="B85" i="30" s="1"/>
  <c r="J86" i="30"/>
  <c r="B86" i="30" s="1"/>
  <c r="J89" i="30"/>
  <c r="B89" i="30" s="1"/>
  <c r="J92" i="30"/>
  <c r="B92" i="30" s="1"/>
  <c r="J97" i="30"/>
  <c r="B97" i="30" s="1"/>
  <c r="I2" i="33"/>
  <c r="J2" i="33"/>
  <c r="K2" i="33"/>
  <c r="L2" i="33"/>
  <c r="M2" i="33"/>
  <c r="I3" i="33"/>
  <c r="J3" i="33"/>
  <c r="K3" i="33"/>
  <c r="L3" i="33"/>
  <c r="M3" i="33"/>
  <c r="I4" i="33"/>
  <c r="J4" i="33"/>
  <c r="K4" i="33"/>
  <c r="L4" i="33"/>
  <c r="M4" i="33"/>
  <c r="I5" i="33"/>
  <c r="J5" i="33"/>
  <c r="K5" i="33"/>
  <c r="L5" i="33"/>
  <c r="M5" i="33"/>
  <c r="I6" i="33"/>
  <c r="J6" i="33"/>
  <c r="K6" i="33"/>
  <c r="L6" i="33"/>
  <c r="M6" i="33"/>
  <c r="I7" i="33"/>
  <c r="J7" i="33"/>
  <c r="K7" i="33"/>
  <c r="L7" i="33"/>
  <c r="M7" i="33"/>
  <c r="I8" i="33"/>
  <c r="J8" i="33"/>
  <c r="K8" i="33"/>
  <c r="L8" i="33"/>
  <c r="M8" i="33"/>
  <c r="I9" i="33"/>
  <c r="J9" i="33"/>
  <c r="K9" i="33"/>
  <c r="L9" i="33"/>
  <c r="M9" i="33"/>
  <c r="I10" i="33"/>
  <c r="J10" i="33"/>
  <c r="K10" i="33"/>
  <c r="L10" i="33"/>
  <c r="M10" i="33"/>
  <c r="I11" i="33"/>
  <c r="J11" i="33"/>
  <c r="K11" i="33"/>
  <c r="L11" i="33"/>
  <c r="M11" i="33"/>
  <c r="I12" i="33"/>
  <c r="J12" i="33"/>
  <c r="K12" i="33"/>
  <c r="L12" i="33"/>
  <c r="M12" i="33"/>
  <c r="I13" i="33"/>
  <c r="J13" i="33"/>
  <c r="K13" i="33"/>
  <c r="L13" i="33"/>
  <c r="M13" i="33"/>
  <c r="I14" i="33"/>
  <c r="J14" i="33"/>
  <c r="K14" i="33"/>
  <c r="L14" i="33"/>
  <c r="M14" i="33"/>
  <c r="I15" i="33"/>
  <c r="J15" i="33"/>
  <c r="K15" i="33"/>
  <c r="L15" i="33"/>
  <c r="M15" i="33"/>
  <c r="I16" i="33"/>
  <c r="J16" i="33"/>
  <c r="K16" i="33"/>
  <c r="L16" i="33"/>
  <c r="M16" i="33"/>
  <c r="I17" i="33"/>
  <c r="J17" i="33"/>
  <c r="K17" i="33"/>
  <c r="L17" i="33"/>
  <c r="M17" i="33"/>
  <c r="I18" i="33"/>
  <c r="J18" i="33"/>
  <c r="K18" i="33"/>
  <c r="L18" i="33"/>
  <c r="M18" i="33"/>
  <c r="I19" i="33"/>
  <c r="J19" i="33"/>
  <c r="K19" i="33"/>
  <c r="L19" i="33"/>
  <c r="M19" i="33"/>
  <c r="I20" i="33"/>
  <c r="J20" i="33"/>
  <c r="K20" i="33"/>
  <c r="L20" i="33"/>
  <c r="M20" i="33"/>
  <c r="I21" i="33"/>
  <c r="J21" i="33"/>
  <c r="K21" i="33"/>
  <c r="L21" i="33"/>
  <c r="M21" i="33"/>
  <c r="I22" i="33"/>
  <c r="J22" i="33"/>
  <c r="K22" i="33"/>
  <c r="L22" i="33"/>
  <c r="M22" i="33"/>
  <c r="I23" i="33"/>
  <c r="J23" i="33"/>
  <c r="K23" i="33"/>
  <c r="L23" i="33"/>
  <c r="M23" i="33"/>
  <c r="I24" i="33"/>
  <c r="J24" i="33"/>
  <c r="K24" i="33"/>
  <c r="L24" i="33"/>
  <c r="M24" i="33"/>
  <c r="I25" i="33"/>
  <c r="J25" i="33"/>
  <c r="K25" i="33"/>
  <c r="L25" i="33"/>
  <c r="M25" i="33"/>
  <c r="I26" i="33"/>
  <c r="J26" i="33"/>
  <c r="K26" i="33"/>
  <c r="L26" i="33"/>
  <c r="M26" i="33"/>
  <c r="I27" i="33"/>
  <c r="J27" i="33"/>
  <c r="K27" i="33"/>
  <c r="L27" i="33"/>
  <c r="M27" i="33"/>
  <c r="I28" i="33"/>
  <c r="J28" i="33"/>
  <c r="K28" i="33"/>
  <c r="L28" i="33"/>
  <c r="M28" i="33"/>
  <c r="I29" i="33"/>
  <c r="J29" i="33"/>
  <c r="K29" i="33"/>
  <c r="L29" i="33"/>
  <c r="M29" i="33"/>
  <c r="I30" i="33"/>
  <c r="J30" i="33"/>
  <c r="K30" i="33"/>
  <c r="L30" i="33"/>
  <c r="M30" i="33"/>
  <c r="I31" i="33"/>
  <c r="J31" i="33"/>
  <c r="K31" i="33"/>
  <c r="L31" i="33"/>
  <c r="M31" i="33"/>
  <c r="I32" i="33"/>
  <c r="J32" i="33"/>
  <c r="K32" i="33"/>
  <c r="L32" i="33"/>
  <c r="M32" i="33"/>
  <c r="I33" i="33"/>
  <c r="J33" i="33"/>
  <c r="K33" i="33"/>
  <c r="L33" i="33"/>
  <c r="M33" i="33"/>
  <c r="I34" i="33"/>
  <c r="J34" i="33"/>
  <c r="K34" i="33"/>
  <c r="L34" i="33"/>
  <c r="M34" i="33"/>
  <c r="I35" i="33"/>
  <c r="J35" i="33"/>
  <c r="K35" i="33"/>
  <c r="L35" i="33"/>
  <c r="M35" i="33"/>
  <c r="I36" i="33"/>
  <c r="J36" i="33"/>
  <c r="K36" i="33"/>
  <c r="L36" i="33"/>
  <c r="M36" i="33"/>
  <c r="I37" i="33"/>
  <c r="J37" i="33"/>
  <c r="K37" i="33"/>
  <c r="L37" i="33"/>
  <c r="M37" i="33"/>
  <c r="I38" i="33"/>
  <c r="J38" i="33"/>
  <c r="K38" i="33"/>
  <c r="L38" i="33"/>
  <c r="M38" i="33"/>
  <c r="I39" i="33"/>
  <c r="J39" i="33"/>
  <c r="K39" i="33"/>
  <c r="L39" i="33"/>
  <c r="M39" i="33"/>
  <c r="I40" i="33"/>
  <c r="J40" i="33"/>
  <c r="K40" i="33"/>
  <c r="L40" i="33"/>
  <c r="M40" i="33"/>
  <c r="I41" i="33"/>
  <c r="J41" i="33"/>
  <c r="K41" i="33"/>
  <c r="L41" i="33"/>
  <c r="M41" i="33"/>
  <c r="I42" i="33"/>
  <c r="J42" i="33"/>
  <c r="K42" i="33"/>
  <c r="L42" i="33"/>
  <c r="M42" i="33"/>
  <c r="I43" i="33"/>
  <c r="J43" i="33"/>
  <c r="K43" i="33"/>
  <c r="L43" i="33"/>
  <c r="M43" i="33"/>
  <c r="I44" i="33"/>
  <c r="J44" i="33"/>
  <c r="K44" i="33"/>
  <c r="L44" i="33"/>
  <c r="M44" i="33"/>
  <c r="I45" i="33"/>
  <c r="J45" i="33"/>
  <c r="K45" i="33"/>
  <c r="L45" i="33"/>
  <c r="M45" i="33"/>
  <c r="I46" i="33"/>
  <c r="J46" i="33"/>
  <c r="K46" i="33"/>
  <c r="L46" i="33"/>
  <c r="M46" i="33"/>
  <c r="I47" i="33"/>
  <c r="J47" i="33"/>
  <c r="K47" i="33"/>
  <c r="L47" i="33"/>
  <c r="M47" i="33"/>
  <c r="I48" i="33"/>
  <c r="J48" i="33"/>
  <c r="K48" i="33"/>
  <c r="L48" i="33"/>
  <c r="M48" i="33"/>
  <c r="I49" i="33"/>
  <c r="J49" i="33"/>
  <c r="K49" i="33"/>
  <c r="L49" i="33"/>
  <c r="M49" i="33"/>
  <c r="I50" i="33"/>
  <c r="J50" i="33"/>
  <c r="K50" i="33"/>
  <c r="L50" i="33"/>
  <c r="M50" i="33"/>
  <c r="I51" i="33"/>
  <c r="J51" i="33"/>
  <c r="K51" i="33"/>
  <c r="L51" i="33"/>
  <c r="M51" i="33"/>
  <c r="I52" i="33"/>
  <c r="J52" i="33"/>
  <c r="K52" i="33"/>
  <c r="L52" i="33"/>
  <c r="M52" i="33"/>
  <c r="I53" i="33"/>
  <c r="J53" i="33"/>
  <c r="K53" i="33"/>
  <c r="L53" i="33"/>
  <c r="M53" i="33"/>
  <c r="I54" i="33"/>
  <c r="J54" i="33"/>
  <c r="K54" i="33"/>
  <c r="L54" i="33"/>
  <c r="M54" i="33"/>
  <c r="I55" i="33"/>
  <c r="J55" i="33"/>
  <c r="K55" i="33"/>
  <c r="L55" i="33"/>
  <c r="M55" i="33"/>
  <c r="I56" i="33"/>
  <c r="J56" i="33"/>
  <c r="K56" i="33"/>
  <c r="L56" i="33"/>
  <c r="M56" i="33"/>
  <c r="I57" i="33"/>
  <c r="J57" i="33"/>
  <c r="K57" i="33"/>
  <c r="L57" i="33"/>
  <c r="M57" i="33"/>
  <c r="I58" i="33"/>
  <c r="J58" i="33"/>
  <c r="K58" i="33"/>
  <c r="L58" i="33"/>
  <c r="M58" i="33"/>
  <c r="I59" i="33"/>
  <c r="J59" i="33"/>
  <c r="K59" i="33"/>
  <c r="L59" i="33"/>
  <c r="M59" i="33"/>
  <c r="I60" i="33"/>
  <c r="J60" i="33"/>
  <c r="K60" i="33"/>
  <c r="L60" i="33"/>
  <c r="M60" i="33"/>
  <c r="I61" i="33"/>
  <c r="J61" i="33"/>
  <c r="K61" i="33"/>
  <c r="L61" i="33"/>
  <c r="M61" i="33"/>
  <c r="I62" i="33"/>
  <c r="J62" i="33"/>
  <c r="K62" i="33"/>
  <c r="L62" i="33"/>
  <c r="M62" i="33"/>
  <c r="I63" i="33"/>
  <c r="J63" i="33"/>
  <c r="K63" i="33"/>
  <c r="L63" i="33"/>
  <c r="M63" i="33"/>
  <c r="I64" i="33"/>
  <c r="J64" i="33"/>
  <c r="K64" i="33"/>
  <c r="L64" i="33"/>
  <c r="M64" i="33"/>
  <c r="I65" i="33"/>
  <c r="J65" i="33"/>
  <c r="K65" i="33"/>
  <c r="L65" i="33"/>
  <c r="M65" i="33"/>
  <c r="I66" i="33"/>
  <c r="J66" i="33"/>
  <c r="K66" i="33"/>
  <c r="L66" i="33"/>
  <c r="M66" i="33"/>
  <c r="I67" i="33"/>
  <c r="J67" i="33"/>
  <c r="K67" i="33"/>
  <c r="L67" i="33"/>
  <c r="M67" i="33"/>
  <c r="I68" i="33"/>
  <c r="J68" i="33"/>
  <c r="K68" i="33"/>
  <c r="L68" i="33"/>
  <c r="M68" i="33"/>
  <c r="I69" i="33"/>
  <c r="J69" i="33"/>
  <c r="K69" i="33"/>
  <c r="L69" i="33"/>
  <c r="M69" i="33"/>
  <c r="I70" i="33"/>
  <c r="J70" i="33"/>
  <c r="K70" i="33"/>
  <c r="L70" i="33"/>
  <c r="M70" i="33"/>
  <c r="I71" i="33"/>
  <c r="J71" i="33"/>
  <c r="K71" i="33"/>
  <c r="L71" i="33"/>
  <c r="M71" i="33"/>
  <c r="I72" i="33"/>
  <c r="J72" i="33"/>
  <c r="K72" i="33"/>
  <c r="L72" i="33"/>
  <c r="M72" i="33"/>
  <c r="I73" i="33"/>
  <c r="J73" i="33"/>
  <c r="K73" i="33"/>
  <c r="L73" i="33"/>
  <c r="M73" i="33"/>
  <c r="I74" i="33"/>
  <c r="J74" i="33"/>
  <c r="K74" i="33"/>
  <c r="L74" i="33"/>
  <c r="M74" i="33"/>
  <c r="I75" i="33"/>
  <c r="J75" i="33"/>
  <c r="K75" i="33"/>
  <c r="L75" i="33"/>
  <c r="M75" i="33"/>
  <c r="I76" i="33"/>
  <c r="J76" i="33"/>
  <c r="K76" i="33"/>
  <c r="L76" i="33"/>
  <c r="M76" i="33"/>
  <c r="I77" i="33"/>
  <c r="J77" i="33"/>
  <c r="K77" i="33"/>
  <c r="L77" i="33"/>
  <c r="M77" i="33"/>
  <c r="I78" i="33"/>
  <c r="J78" i="33"/>
  <c r="K78" i="33"/>
  <c r="L78" i="33"/>
  <c r="M78" i="33"/>
  <c r="I79" i="33"/>
  <c r="J79" i="33"/>
  <c r="K79" i="33"/>
  <c r="L79" i="33"/>
  <c r="M79" i="33"/>
  <c r="I80" i="33"/>
  <c r="J80" i="33"/>
  <c r="K80" i="33"/>
  <c r="L80" i="33"/>
  <c r="M80" i="33"/>
  <c r="I81" i="33"/>
  <c r="J81" i="33"/>
  <c r="K81" i="33"/>
  <c r="L81" i="33"/>
  <c r="M81" i="33"/>
  <c r="I82" i="33"/>
  <c r="J82" i="33"/>
  <c r="K82" i="33"/>
  <c r="L82" i="33"/>
  <c r="M82" i="33"/>
  <c r="I83" i="33"/>
  <c r="J83" i="33"/>
  <c r="K83" i="33"/>
  <c r="L83" i="33"/>
  <c r="M83" i="33"/>
  <c r="I84" i="33"/>
  <c r="J84" i="33"/>
  <c r="K84" i="33"/>
  <c r="L84" i="33"/>
  <c r="M84" i="33"/>
  <c r="I85" i="33"/>
  <c r="J85" i="33"/>
  <c r="K85" i="33"/>
  <c r="L85" i="33"/>
  <c r="M85" i="33"/>
  <c r="I86" i="33"/>
  <c r="J86" i="33"/>
  <c r="K86" i="33"/>
  <c r="L86" i="33"/>
  <c r="M86" i="33"/>
  <c r="I87" i="33"/>
  <c r="J87" i="33"/>
  <c r="K87" i="33"/>
  <c r="L87" i="33"/>
  <c r="M87" i="33"/>
  <c r="I88" i="33"/>
  <c r="J88" i="33"/>
  <c r="K88" i="33"/>
  <c r="L88" i="33"/>
  <c r="M88" i="33"/>
  <c r="I89" i="33"/>
  <c r="J89" i="33"/>
  <c r="K89" i="33"/>
  <c r="L89" i="33"/>
  <c r="M89" i="33"/>
  <c r="I90" i="33"/>
  <c r="J90" i="33"/>
  <c r="K90" i="33"/>
  <c r="L90" i="33"/>
  <c r="M90" i="33"/>
  <c r="I91" i="33"/>
  <c r="J91" i="33"/>
  <c r="K91" i="33"/>
  <c r="L91" i="33"/>
  <c r="M91" i="33"/>
  <c r="I92" i="33"/>
  <c r="J92" i="33"/>
  <c r="K92" i="33"/>
  <c r="L92" i="33"/>
  <c r="M92" i="33"/>
  <c r="I93" i="33"/>
  <c r="J93" i="33"/>
  <c r="K93" i="33"/>
  <c r="L93" i="33"/>
  <c r="M93" i="33"/>
  <c r="I94" i="33"/>
  <c r="J94" i="33"/>
  <c r="K94" i="33"/>
  <c r="L94" i="33"/>
  <c r="M94" i="33"/>
  <c r="J1" i="33"/>
  <c r="K1" i="33"/>
  <c r="L1" i="33"/>
  <c r="M1" i="33"/>
  <c r="I1" i="33"/>
  <c r="E4189" i="34" l="1"/>
  <c r="E3485" i="34"/>
  <c r="E277" i="34"/>
  <c r="E185" i="34"/>
  <c r="E149" i="34"/>
  <c r="E57" i="34"/>
  <c r="E4233" i="34"/>
  <c r="E4225" i="34"/>
  <c r="E4217" i="34"/>
  <c r="E4209" i="34"/>
  <c r="E4198" i="34"/>
  <c r="E3766" i="34"/>
  <c r="E3758" i="34"/>
  <c r="E3734" i="34"/>
  <c r="E3722" i="34"/>
  <c r="E3678" i="34"/>
  <c r="E3626" i="34"/>
  <c r="E3529" i="34"/>
  <c r="E3510" i="34"/>
  <c r="E3497" i="34"/>
  <c r="E3478" i="34"/>
  <c r="E3465" i="34"/>
  <c r="E3446" i="34"/>
  <c r="E2066" i="34"/>
  <c r="E2042" i="34"/>
  <c r="E2034" i="34"/>
  <c r="E313" i="34"/>
  <c r="E306" i="34"/>
  <c r="E298" i="34"/>
  <c r="E290" i="34"/>
  <c r="E218" i="34"/>
  <c r="E210" i="34"/>
  <c r="E202" i="34"/>
  <c r="E194" i="34"/>
  <c r="E186" i="34"/>
  <c r="E166" i="34"/>
  <c r="E158" i="34"/>
  <c r="E150" i="34"/>
  <c r="E134" i="34"/>
  <c r="E126" i="34"/>
  <c r="E118" i="34"/>
  <c r="E110" i="34"/>
  <c r="E102" i="34"/>
  <c r="E94" i="34"/>
  <c r="E86" i="34"/>
  <c r="E78" i="34"/>
  <c r="E70" i="34"/>
  <c r="E62" i="34"/>
  <c r="E54" i="34"/>
  <c r="E22" i="34"/>
  <c r="E4205" i="34"/>
  <c r="E4197" i="34"/>
  <c r="E3533" i="34"/>
  <c r="E3501" i="34"/>
  <c r="E3469" i="34"/>
  <c r="E3453" i="34"/>
  <c r="E4230" i="34"/>
  <c r="E4222" i="34"/>
  <c r="E4214" i="34"/>
  <c r="E4206" i="34"/>
  <c r="E4194" i="34"/>
  <c r="E3754" i="34"/>
  <c r="E3521" i="34"/>
  <c r="E3509" i="34"/>
  <c r="E3489" i="34"/>
  <c r="E3477" i="34"/>
  <c r="E3457" i="34"/>
  <c r="E3445" i="34"/>
  <c r="E289" i="34"/>
  <c r="E209" i="34"/>
  <c r="E3517" i="34"/>
  <c r="E4229" i="34"/>
  <c r="E4221" i="34"/>
  <c r="E4213" i="34"/>
  <c r="E4193" i="34"/>
  <c r="E3513" i="34"/>
  <c r="E3481" i="34"/>
  <c r="E3449" i="34"/>
  <c r="E197" i="34"/>
  <c r="E161" i="34"/>
  <c r="E137" i="34"/>
  <c r="E3770" i="34"/>
  <c r="E3742" i="34"/>
  <c r="E3710" i="34"/>
  <c r="E3690" i="34"/>
  <c r="E3670" i="34"/>
  <c r="E3658" i="34"/>
  <c r="E3638" i="34"/>
  <c r="E3630" i="34"/>
  <c r="E3538" i="34"/>
  <c r="E3522" i="34"/>
  <c r="E3506" i="34"/>
  <c r="E3490" i="34"/>
  <c r="E3474" i="34"/>
  <c r="E3458" i="34"/>
  <c r="E2070" i="34"/>
  <c r="E2062" i="34"/>
  <c r="E610" i="34"/>
  <c r="E314" i="34"/>
  <c r="E286" i="34"/>
  <c r="E270" i="34"/>
  <c r="E242" i="34"/>
  <c r="E206" i="34"/>
  <c r="E198" i="34"/>
  <c r="E178" i="34"/>
  <c r="E170" i="34"/>
  <c r="E162" i="34"/>
  <c r="E142" i="34"/>
  <c r="E50" i="34"/>
  <c r="E42" i="34"/>
  <c r="E34" i="34"/>
  <c r="E26" i="34"/>
  <c r="E18" i="34"/>
  <c r="E10" i="34"/>
  <c r="E3775" i="34"/>
  <c r="E3711" i="34"/>
  <c r="E3647" i="34"/>
  <c r="E3539" i="34"/>
  <c r="E3535" i="34"/>
  <c r="E3531" i="34"/>
  <c r="E3527" i="34"/>
  <c r="E3523" i="34"/>
  <c r="E3519" i="34"/>
  <c r="E3515" i="34"/>
  <c r="E3511" i="34"/>
  <c r="E3507" i="34"/>
  <c r="E3503" i="34"/>
  <c r="E3499" i="34"/>
  <c r="E3495" i="34"/>
  <c r="E3491" i="34"/>
  <c r="E3487" i="34"/>
  <c r="E3483" i="34"/>
  <c r="E3479" i="34"/>
  <c r="E3475" i="34"/>
  <c r="E3471" i="34"/>
  <c r="E3467" i="34"/>
  <c r="E3463" i="34"/>
  <c r="E3459" i="34"/>
  <c r="E3455" i="34"/>
  <c r="E3451" i="34"/>
  <c r="E3447" i="34"/>
  <c r="E2071" i="34"/>
  <c r="E2043" i="34"/>
  <c r="E3727" i="34"/>
  <c r="E3663" i="34"/>
  <c r="E3743" i="34"/>
  <c r="E3679" i="34"/>
  <c r="E4231" i="34"/>
  <c r="E4227" i="34"/>
  <c r="E4223" i="34"/>
  <c r="E4219" i="34"/>
  <c r="E4215" i="34"/>
  <c r="E4211" i="34"/>
  <c r="E4207" i="34"/>
  <c r="E4203" i="34"/>
  <c r="E4199" i="34"/>
  <c r="E4195" i="34"/>
  <c r="E4191" i="34"/>
  <c r="E4187" i="34"/>
  <c r="E3771" i="34"/>
  <c r="E3755" i="34"/>
  <c r="E3739" i="34"/>
  <c r="E3723" i="34"/>
  <c r="E3707" i="34"/>
  <c r="E3691" i="34"/>
  <c r="E3675" i="34"/>
  <c r="E3659" i="34"/>
  <c r="E3643" i="34"/>
  <c r="E3627" i="34"/>
  <c r="E2067" i="34"/>
  <c r="E2039" i="34"/>
  <c r="E3779" i="34"/>
  <c r="E3763" i="34"/>
  <c r="E3747" i="34"/>
  <c r="E3731" i="34"/>
  <c r="E3715" i="34"/>
  <c r="E3699" i="34"/>
  <c r="E3683" i="34"/>
  <c r="E3667" i="34"/>
  <c r="E3651" i="34"/>
  <c r="E3635" i="34"/>
  <c r="E2047" i="34"/>
  <c r="E2031" i="34"/>
  <c r="E4232" i="34"/>
  <c r="E4228" i="34"/>
  <c r="E4224" i="34"/>
  <c r="E4220" i="34"/>
  <c r="E4216" i="34"/>
  <c r="E4212" i="34"/>
  <c r="E4208" i="34"/>
  <c r="E4204" i="34"/>
  <c r="E4200" i="34"/>
  <c r="E4196" i="34"/>
  <c r="E4192" i="34"/>
  <c r="E4188" i="34"/>
  <c r="E3778" i="34"/>
  <c r="E3772" i="34"/>
  <c r="E3767" i="34"/>
  <c r="E3762" i="34"/>
  <c r="E3756" i="34"/>
  <c r="E3751" i="34"/>
  <c r="E3746" i="34"/>
  <c r="E3740" i="34"/>
  <c r="E3735" i="34"/>
  <c r="E3730" i="34"/>
  <c r="E3724" i="34"/>
  <c r="E3719" i="34"/>
  <c r="E3714" i="34"/>
  <c r="E3708" i="34"/>
  <c r="E3703" i="34"/>
  <c r="E3698" i="34"/>
  <c r="E3692" i="34"/>
  <c r="E3687" i="34"/>
  <c r="E3682" i="34"/>
  <c r="E3676" i="34"/>
  <c r="E3671" i="34"/>
  <c r="E3666" i="34"/>
  <c r="E3660" i="34"/>
  <c r="E3655" i="34"/>
  <c r="E3650" i="34"/>
  <c r="E3644" i="34"/>
  <c r="E3639" i="34"/>
  <c r="E3634" i="34"/>
  <c r="E3628" i="34"/>
  <c r="E3623" i="34"/>
  <c r="E2063" i="34"/>
  <c r="E2046" i="34"/>
  <c r="E2035" i="34"/>
  <c r="E2030" i="34"/>
  <c r="E622" i="34"/>
  <c r="E614" i="34"/>
  <c r="E606" i="34"/>
  <c r="E598" i="34"/>
  <c r="E586" i="34"/>
  <c r="E318" i="34"/>
  <c r="E282" i="34"/>
  <c r="E262" i="34"/>
  <c r="E254" i="34"/>
  <c r="E246" i="34"/>
  <c r="E238" i="34"/>
  <c r="E230" i="34"/>
  <c r="E222" i="34"/>
  <c r="E596" i="34"/>
  <c r="E588" i="34"/>
  <c r="E580" i="34"/>
  <c r="E3637" i="34"/>
  <c r="E3633" i="34"/>
  <c r="E3629" i="34"/>
  <c r="E3625" i="34"/>
  <c r="E2049" i="34"/>
  <c r="E2045" i="34"/>
  <c r="E2041" i="34"/>
  <c r="E2037" i="34"/>
  <c r="E2033" i="34"/>
  <c r="E2029" i="34"/>
  <c r="E593" i="34"/>
  <c r="E321" i="34"/>
  <c r="E309" i="34"/>
  <c r="E305" i="34"/>
  <c r="E297" i="34"/>
  <c r="E293" i="34"/>
  <c r="E281" i="34"/>
  <c r="E257" i="34"/>
  <c r="E245" i="34"/>
  <c r="E241" i="34"/>
  <c r="E233" i="34"/>
  <c r="E229" i="34"/>
  <c r="E217" i="34"/>
  <c r="E193" i="34"/>
  <c r="E181" i="34"/>
  <c r="E177" i="34"/>
  <c r="E169" i="34"/>
  <c r="E165" i="34"/>
  <c r="E153" i="34"/>
  <c r="E129" i="34"/>
  <c r="E117" i="34"/>
  <c r="E113" i="34"/>
  <c r="E105" i="34"/>
  <c r="E101" i="34"/>
  <c r="E97" i="34"/>
  <c r="E89" i="34"/>
  <c r="E85" i="34"/>
  <c r="E73" i="34"/>
  <c r="E65" i="34"/>
  <c r="E53" i="34"/>
  <c r="E49" i="34"/>
  <c r="E41" i="34"/>
  <c r="E37" i="34"/>
  <c r="E33" i="34"/>
  <c r="E25" i="34"/>
  <c r="E21" i="34"/>
  <c r="E9" i="34"/>
  <c r="E581" i="34"/>
  <c r="E249" i="34"/>
  <c r="E213" i="34"/>
  <c r="E201" i="34"/>
  <c r="E121" i="34"/>
  <c r="E69" i="34"/>
  <c r="E17" i="34"/>
  <c r="E3781" i="34"/>
  <c r="E3777" i="34"/>
  <c r="E3773" i="34"/>
  <c r="E3769" i="34"/>
  <c r="E3765" i="34"/>
  <c r="E3761" i="34"/>
  <c r="E3757" i="34"/>
  <c r="E3753" i="34"/>
  <c r="E3749" i="34"/>
  <c r="E3745" i="34"/>
  <c r="E3741" i="34"/>
  <c r="E3737" i="34"/>
  <c r="E3733" i="34"/>
  <c r="E3729" i="34"/>
  <c r="E3725" i="34"/>
  <c r="E3721" i="34"/>
  <c r="E3717" i="34"/>
  <c r="E3713" i="34"/>
  <c r="E3709" i="34"/>
  <c r="E3705" i="34"/>
  <c r="E3701" i="34"/>
  <c r="E3697" i="34"/>
  <c r="E3693" i="34"/>
  <c r="E3689" i="34"/>
  <c r="E3685" i="34"/>
  <c r="E3681" i="34"/>
  <c r="E3677" i="34"/>
  <c r="E3673" i="34"/>
  <c r="E3669" i="34"/>
  <c r="E3665" i="34"/>
  <c r="E3661" i="34"/>
  <c r="E3657" i="34"/>
  <c r="E3653" i="34"/>
  <c r="E3649" i="34"/>
  <c r="E3645" i="34"/>
  <c r="E3641" i="34"/>
  <c r="E273" i="34"/>
  <c r="E261" i="34"/>
  <c r="E225" i="34"/>
  <c r="E145" i="34"/>
  <c r="E133" i="34"/>
  <c r="E81" i="34"/>
  <c r="E4186" i="34"/>
  <c r="E2069" i="34"/>
  <c r="E2065" i="34"/>
  <c r="E609" i="34"/>
  <c r="E597" i="34"/>
  <c r="E585" i="34"/>
  <c r="E625" i="34"/>
  <c r="E613" i="34"/>
  <c r="E601" i="34"/>
  <c r="E617" i="34"/>
  <c r="E621" i="34"/>
  <c r="E605" i="34"/>
  <c r="E589" i="34"/>
  <c r="E317" i="34"/>
  <c r="E301" i="34"/>
  <c r="E285" i="34"/>
  <c r="E269" i="34"/>
  <c r="E253" i="34"/>
  <c r="E237" i="34"/>
  <c r="E221" i="34"/>
  <c r="E205" i="34"/>
  <c r="E189" i="34"/>
  <c r="E173" i="34"/>
  <c r="E157" i="34"/>
  <c r="E141" i="34"/>
  <c r="E125" i="34"/>
  <c r="E109" i="34"/>
  <c r="E93" i="34"/>
  <c r="E77" i="34"/>
  <c r="E61" i="34"/>
  <c r="E45" i="34"/>
  <c r="E29" i="34"/>
  <c r="E13" i="34"/>
  <c r="E627" i="34"/>
  <c r="E623" i="34"/>
  <c r="E619" i="34"/>
  <c r="E615" i="34"/>
  <c r="E611" i="34"/>
  <c r="E607" i="34"/>
  <c r="E603" i="34"/>
  <c r="E599" i="34"/>
  <c r="E595" i="34"/>
  <c r="E591" i="34"/>
  <c r="E587" i="34"/>
  <c r="E583" i="34"/>
  <c r="E327" i="34"/>
  <c r="E323" i="34"/>
  <c r="E319" i="34"/>
  <c r="E315" i="34"/>
  <c r="E311" i="34"/>
  <c r="E307" i="34"/>
  <c r="E303" i="34"/>
  <c r="E299" i="34"/>
  <c r="E295" i="34"/>
  <c r="E291" i="34"/>
  <c r="E287" i="34"/>
  <c r="E283" i="34"/>
  <c r="E279" i="34"/>
  <c r="E275" i="34"/>
  <c r="E267" i="34"/>
  <c r="E263" i="34"/>
  <c r="E259" i="34"/>
  <c r="E255" i="34"/>
  <c r="E251" i="34"/>
  <c r="E247" i="34"/>
  <c r="E243" i="34"/>
  <c r="E239" i="34"/>
  <c r="E235" i="34"/>
  <c r="E231" i="34"/>
  <c r="E227" i="34"/>
  <c r="E223" i="34"/>
  <c r="E219" i="34"/>
  <c r="E215" i="34"/>
  <c r="E211" i="34"/>
  <c r="E207" i="34"/>
  <c r="E203" i="34"/>
  <c r="E199" i="34"/>
  <c r="E195" i="34"/>
  <c r="E191" i="34"/>
  <c r="E187" i="34"/>
  <c r="E183" i="34"/>
  <c r="E179" i="34"/>
  <c r="E175" i="34"/>
  <c r="E171" i="34"/>
  <c r="E167" i="34"/>
  <c r="E163" i="34"/>
  <c r="E159" i="34"/>
  <c r="E155" i="34"/>
  <c r="E151" i="34"/>
  <c r="E147" i="34"/>
  <c r="E143" i="34"/>
  <c r="E139" i="34"/>
  <c r="E135" i="34"/>
  <c r="E131" i="34"/>
  <c r="E127" i="34"/>
  <c r="E123" i="34"/>
  <c r="E119" i="34"/>
  <c r="E115" i="34"/>
  <c r="E107" i="34"/>
  <c r="E103" i="34"/>
  <c r="E99" i="34"/>
  <c r="E95" i="34"/>
  <c r="E91" i="34"/>
  <c r="E87" i="34"/>
  <c r="E83" i="34"/>
  <c r="E79" i="34"/>
  <c r="E75" i="34"/>
  <c r="E71" i="34"/>
  <c r="E67" i="34"/>
  <c r="E63" i="34"/>
  <c r="E59" i="34"/>
  <c r="E55" i="34"/>
  <c r="E51" i="34"/>
  <c r="E47" i="34"/>
  <c r="E43" i="34"/>
  <c r="E39" i="34"/>
  <c r="E35" i="34"/>
  <c r="E31" i="34"/>
  <c r="E27" i="34"/>
  <c r="E23" i="34"/>
  <c r="E19" i="34"/>
  <c r="E15" i="34"/>
  <c r="E11" i="34"/>
  <c r="J63" i="30"/>
  <c r="B63" i="30" s="1"/>
  <c r="J30" i="30"/>
  <c r="B30" i="30" s="1"/>
  <c r="J79" i="30"/>
  <c r="B79" i="30" s="1"/>
  <c r="J17" i="30"/>
  <c r="B17" i="30" s="1"/>
  <c r="J10" i="30"/>
  <c r="B10" i="30" s="1"/>
  <c r="E4" i="34"/>
  <c r="E8" i="34"/>
  <c r="E7" i="34"/>
  <c r="E6" i="34"/>
  <c r="E5" i="34"/>
  <c r="J78" i="30"/>
  <c r="B78" i="30" s="1"/>
  <c r="J36" i="30"/>
  <c r="B36" i="30" s="1"/>
  <c r="J96" i="30"/>
  <c r="B96" i="30" s="1"/>
  <c r="J91" i="30"/>
  <c r="B91" i="30" s="1"/>
  <c r="J81" i="30"/>
  <c r="B81" i="30" s="1"/>
  <c r="J35" i="30"/>
  <c r="B35" i="30" s="1"/>
  <c r="AD8" i="30"/>
  <c r="AD87" i="30"/>
  <c r="AD75" i="30"/>
  <c r="AD63" i="30"/>
  <c r="AD47" i="30"/>
  <c r="AD35" i="30"/>
  <c r="AD23" i="30"/>
  <c r="AD15" i="30"/>
  <c r="AD4" i="30"/>
  <c r="AD94" i="30"/>
  <c r="AD90" i="30"/>
  <c r="AD86" i="30"/>
  <c r="AD82" i="30"/>
  <c r="AD78" i="30"/>
  <c r="AD74" i="30"/>
  <c r="AD70" i="30"/>
  <c r="AD66" i="30"/>
  <c r="AD62" i="30"/>
  <c r="AD58" i="30"/>
  <c r="AD54" i="30"/>
  <c r="AD50" i="30"/>
  <c r="AD46" i="30"/>
  <c r="AD42" i="30"/>
  <c r="AD38" i="30"/>
  <c r="AD34" i="30"/>
  <c r="AD30" i="30"/>
  <c r="AD26" i="30"/>
  <c r="AD22" i="30"/>
  <c r="AD18" i="30"/>
  <c r="AD14" i="30"/>
  <c r="AD10" i="30"/>
  <c r="AD6" i="30"/>
  <c r="AD91" i="30"/>
  <c r="AD79" i="30"/>
  <c r="AD67" i="30"/>
  <c r="AD55" i="30"/>
  <c r="AD43" i="30"/>
  <c r="AD31" i="30"/>
  <c r="AD19" i="30"/>
  <c r="AD11" i="30"/>
  <c r="AD97" i="30"/>
  <c r="AD93" i="30"/>
  <c r="AD89" i="30"/>
  <c r="AD85" i="30"/>
  <c r="AD81" i="30"/>
  <c r="AD77" i="30"/>
  <c r="AD73" i="30"/>
  <c r="AD69" i="30"/>
  <c r="AD65" i="30"/>
  <c r="AD61" i="30"/>
  <c r="AD57" i="30"/>
  <c r="AD53" i="30"/>
  <c r="AD49" i="30"/>
  <c r="AD45" i="30"/>
  <c r="AD41" i="30"/>
  <c r="AD37" i="30"/>
  <c r="AD33" i="30"/>
  <c r="AD29" i="30"/>
  <c r="AD25" i="30"/>
  <c r="AD21" i="30"/>
  <c r="AD17" i="30"/>
  <c r="AD13" i="30"/>
  <c r="AD9" i="30"/>
  <c r="AD5" i="30"/>
  <c r="AD95" i="30"/>
  <c r="AD83" i="30"/>
  <c r="AD71" i="30"/>
  <c r="AD59" i="30"/>
  <c r="AD51" i="30"/>
  <c r="AD39" i="30"/>
  <c r="AD27" i="30"/>
  <c r="AD7" i="30"/>
  <c r="AD96" i="30"/>
  <c r="AD92" i="30"/>
  <c r="AD88" i="30"/>
  <c r="AD84" i="30"/>
  <c r="AD80" i="30"/>
  <c r="AD76" i="30"/>
  <c r="AD72" i="30"/>
  <c r="AD68" i="30"/>
  <c r="AD64" i="30"/>
  <c r="AD60" i="30"/>
  <c r="AD56" i="30"/>
  <c r="AD52" i="30"/>
  <c r="AD48" i="30"/>
  <c r="AD44" i="30"/>
  <c r="AD40" i="30"/>
  <c r="AD36" i="30"/>
  <c r="AD32" i="30"/>
  <c r="AD28" i="30"/>
  <c r="AD24" i="30"/>
  <c r="AD20" i="30"/>
  <c r="AD16" i="30"/>
  <c r="AD12" i="30"/>
  <c r="AF13" i="29"/>
  <c r="G13" i="29" s="1"/>
  <c r="E473" i="34" s="1"/>
  <c r="AF11" i="29"/>
  <c r="AF22" i="29"/>
  <c r="AF102" i="29"/>
  <c r="AF7" i="29"/>
  <c r="AF70" i="29"/>
  <c r="AF65" i="29"/>
  <c r="AF220" i="29"/>
  <c r="AF156" i="29"/>
  <c r="AF44" i="29"/>
  <c r="AF12" i="29"/>
  <c r="AF17" i="29"/>
  <c r="AF5" i="29"/>
  <c r="AF140" i="29"/>
  <c r="AF97" i="29"/>
  <c r="AF38" i="29"/>
  <c r="AF188" i="29"/>
  <c r="AF124" i="29"/>
  <c r="AF86" i="29"/>
  <c r="AF54" i="29"/>
  <c r="AF33" i="29"/>
  <c r="AF232" i="29"/>
  <c r="AF228" i="29"/>
  <c r="AF224" i="29"/>
  <c r="AF216" i="29"/>
  <c r="AF212" i="29"/>
  <c r="AF208" i="29"/>
  <c r="AF200" i="29"/>
  <c r="AF196" i="29"/>
  <c r="AF192" i="29"/>
  <c r="AF184" i="29"/>
  <c r="AF180" i="29"/>
  <c r="AF176" i="29"/>
  <c r="AF168" i="29"/>
  <c r="AF164" i="29"/>
  <c r="AF160" i="29"/>
  <c r="AF152" i="29"/>
  <c r="AF148" i="29"/>
  <c r="AF144" i="29"/>
  <c r="AF136" i="29"/>
  <c r="AF132" i="29"/>
  <c r="AF128" i="29"/>
  <c r="AF120" i="29"/>
  <c r="AF116" i="29"/>
  <c r="AF112" i="29"/>
  <c r="AF92" i="29"/>
  <c r="AF76" i="29"/>
  <c r="AF60" i="29"/>
  <c r="AF28" i="29"/>
  <c r="AF204" i="29"/>
  <c r="AF236" i="29"/>
  <c r="AF172" i="29"/>
  <c r="AF108" i="29"/>
  <c r="AF81" i="29"/>
  <c r="AF49" i="29"/>
  <c r="AF235" i="29"/>
  <c r="AF231" i="29"/>
  <c r="AF227" i="29"/>
  <c r="AF223" i="29"/>
  <c r="AF219" i="29"/>
  <c r="AF215" i="29"/>
  <c r="AF211" i="29"/>
  <c r="AF207" i="29"/>
  <c r="AF203" i="29"/>
  <c r="AF199" i="29"/>
  <c r="AF195" i="29"/>
  <c r="AF191" i="29"/>
  <c r="AF187" i="29"/>
  <c r="AF183" i="29"/>
  <c r="AF179" i="29"/>
  <c r="AF175" i="29"/>
  <c r="AF171" i="29"/>
  <c r="AF167" i="29"/>
  <c r="AF163" i="29"/>
  <c r="AF159" i="29"/>
  <c r="AF155" i="29"/>
  <c r="AF151" i="29"/>
  <c r="AF147" i="29"/>
  <c r="AF143" i="29"/>
  <c r="AF139" i="29"/>
  <c r="AF135" i="29"/>
  <c r="AF131" i="29"/>
  <c r="AF127" i="29"/>
  <c r="AF123" i="29"/>
  <c r="AF119" i="29"/>
  <c r="AF115" i="29"/>
  <c r="AF111" i="29"/>
  <c r="AF106" i="29"/>
  <c r="AF101" i="29"/>
  <c r="AF96" i="29"/>
  <c r="AF90" i="29"/>
  <c r="AF85" i="29"/>
  <c r="AF80" i="29"/>
  <c r="AF74" i="29"/>
  <c r="AF69" i="29"/>
  <c r="AF64" i="29"/>
  <c r="AF58" i="29"/>
  <c r="AF53" i="29"/>
  <c r="AF48" i="29"/>
  <c r="AF42" i="29"/>
  <c r="AF37" i="29"/>
  <c r="AF32" i="29"/>
  <c r="AF26" i="29"/>
  <c r="AF21" i="29"/>
  <c r="AF16" i="29"/>
  <c r="AF9" i="29"/>
  <c r="AF4" i="29"/>
  <c r="AF234" i="29"/>
  <c r="AF230" i="29"/>
  <c r="AF226" i="29"/>
  <c r="AF222" i="29"/>
  <c r="AF218" i="29"/>
  <c r="AF214" i="29"/>
  <c r="AF210" i="29"/>
  <c r="AF206" i="29"/>
  <c r="AF202" i="29"/>
  <c r="AF198" i="29"/>
  <c r="AF194" i="29"/>
  <c r="AF190" i="29"/>
  <c r="AF186" i="29"/>
  <c r="AF182" i="29"/>
  <c r="AF178" i="29"/>
  <c r="AF174" i="29"/>
  <c r="AF170" i="29"/>
  <c r="AF166" i="29"/>
  <c r="AF162" i="29"/>
  <c r="AF158" i="29"/>
  <c r="AF154" i="29"/>
  <c r="AF150" i="29"/>
  <c r="AF146" i="29"/>
  <c r="AF142" i="29"/>
  <c r="AF138" i="29"/>
  <c r="AF134" i="29"/>
  <c r="AF130" i="29"/>
  <c r="AF126" i="29"/>
  <c r="AF122" i="29"/>
  <c r="AF118" i="29"/>
  <c r="AF114" i="29"/>
  <c r="AF110" i="29"/>
  <c r="AF105" i="29"/>
  <c r="AF100" i="29"/>
  <c r="AF94" i="29"/>
  <c r="AF89" i="29"/>
  <c r="AF84" i="29"/>
  <c r="AF78" i="29"/>
  <c r="AF73" i="29"/>
  <c r="AF68" i="29"/>
  <c r="AF62" i="29"/>
  <c r="AF57" i="29"/>
  <c r="AF52" i="29"/>
  <c r="AF46" i="29"/>
  <c r="AF41" i="29"/>
  <c r="AF36" i="29"/>
  <c r="AF30" i="29"/>
  <c r="AF25" i="29"/>
  <c r="AF20" i="29"/>
  <c r="AF14" i="29"/>
  <c r="AF8" i="29"/>
  <c r="AF6" i="29"/>
  <c r="AF237" i="29"/>
  <c r="AF233" i="29"/>
  <c r="AF229" i="29"/>
  <c r="AF225" i="29"/>
  <c r="AF221" i="29"/>
  <c r="AF217" i="29"/>
  <c r="AF213" i="29"/>
  <c r="AF209" i="29"/>
  <c r="AF205" i="29"/>
  <c r="AF201" i="29"/>
  <c r="AF197" i="29"/>
  <c r="AF193" i="29"/>
  <c r="AF189" i="29"/>
  <c r="AF185" i="29"/>
  <c r="AF181" i="29"/>
  <c r="AF177" i="29"/>
  <c r="AF173" i="29"/>
  <c r="AF169" i="29"/>
  <c r="AF165" i="29"/>
  <c r="AF161" i="29"/>
  <c r="AF157" i="29"/>
  <c r="AF153" i="29"/>
  <c r="AF149" i="29"/>
  <c r="AF145" i="29"/>
  <c r="AF141" i="29"/>
  <c r="AF137" i="29"/>
  <c r="AF133" i="29"/>
  <c r="AF129" i="29"/>
  <c r="AF125" i="29"/>
  <c r="AF121" i="29"/>
  <c r="AF117" i="29"/>
  <c r="AF113" i="29"/>
  <c r="AF109" i="29"/>
  <c r="AF104" i="29"/>
  <c r="AF98" i="29"/>
  <c r="AF93" i="29"/>
  <c r="AF88" i="29"/>
  <c r="AF82" i="29"/>
  <c r="AF77" i="29"/>
  <c r="AF72" i="29"/>
  <c r="AF66" i="29"/>
  <c r="AF61" i="29"/>
  <c r="AF56" i="29"/>
  <c r="AF50" i="29"/>
  <c r="AF45" i="29"/>
  <c r="AF40" i="29"/>
  <c r="AF34" i="29"/>
  <c r="AF29" i="29"/>
  <c r="AF24" i="29"/>
  <c r="AF18" i="29"/>
  <c r="AF107" i="29"/>
  <c r="AF103" i="29"/>
  <c r="AF99" i="29"/>
  <c r="AF95" i="29"/>
  <c r="AF91" i="29"/>
  <c r="AF87" i="29"/>
  <c r="AF83" i="29"/>
  <c r="AF79" i="29"/>
  <c r="AF75" i="29"/>
  <c r="AF71" i="29"/>
  <c r="AF67" i="29"/>
  <c r="AF63" i="29"/>
  <c r="AF59" i="29"/>
  <c r="AF55" i="29"/>
  <c r="AF51" i="29"/>
  <c r="AF47" i="29"/>
  <c r="AF43" i="29"/>
  <c r="AF39" i="29"/>
  <c r="AF35" i="29"/>
  <c r="AF31" i="29"/>
  <c r="AF27" i="29"/>
  <c r="AF23" i="29"/>
  <c r="AF19" i="29"/>
  <c r="AF15" i="29"/>
  <c r="AF10" i="29"/>
  <c r="I13" i="29"/>
  <c r="J31" i="30"/>
  <c r="B31" i="30" s="1"/>
  <c r="J88" i="30"/>
  <c r="B88" i="30" s="1"/>
  <c r="J48" i="30"/>
  <c r="B48" i="30" s="1"/>
  <c r="J32" i="30"/>
  <c r="B32" i="30" s="1"/>
  <c r="J12" i="30"/>
  <c r="B12" i="30" s="1"/>
  <c r="E461" i="34" l="1"/>
  <c r="E469" i="34"/>
  <c r="E463" i="34"/>
  <c r="E471" i="34"/>
  <c r="E479" i="34"/>
  <c r="E481" i="34"/>
  <c r="E477" i="34"/>
  <c r="H13" i="29"/>
  <c r="E462" i="34"/>
  <c r="E468" i="34"/>
  <c r="E476" i="34"/>
  <c r="E465" i="34"/>
  <c r="E472" i="34"/>
  <c r="E480" i="34"/>
  <c r="E460" i="34"/>
  <c r="E474" i="34"/>
  <c r="E464" i="34"/>
  <c r="E478" i="34"/>
  <c r="E470" i="34"/>
  <c r="E466" i="34"/>
  <c r="E482" i="34"/>
  <c r="E467" i="34"/>
  <c r="E475" i="34"/>
  <c r="E483" i="34"/>
  <c r="G23" i="29"/>
  <c r="I23" i="29"/>
  <c r="G55" i="29"/>
  <c r="I55" i="29"/>
  <c r="G103" i="29"/>
  <c r="I103" i="29"/>
  <c r="I29" i="29"/>
  <c r="G29" i="29"/>
  <c r="I93" i="29"/>
  <c r="G93" i="29"/>
  <c r="I129" i="29"/>
  <c r="G129" i="29"/>
  <c r="I145" i="29"/>
  <c r="G145" i="29"/>
  <c r="I193" i="29"/>
  <c r="G193" i="29"/>
  <c r="I209" i="29"/>
  <c r="G209" i="29"/>
  <c r="I6" i="29"/>
  <c r="G6" i="29"/>
  <c r="H6" i="29" s="1"/>
  <c r="I25" i="29"/>
  <c r="G25" i="29"/>
  <c r="I89" i="29"/>
  <c r="G89" i="29"/>
  <c r="I110" i="29"/>
  <c r="G110" i="29"/>
  <c r="H110" i="29" s="1"/>
  <c r="I158" i="29"/>
  <c r="G158" i="29"/>
  <c r="I174" i="29"/>
  <c r="G174" i="29"/>
  <c r="I206" i="29"/>
  <c r="G206" i="29"/>
  <c r="I4" i="29"/>
  <c r="G4" i="29"/>
  <c r="H4" i="29" s="1"/>
  <c r="I26" i="29"/>
  <c r="G26" i="29"/>
  <c r="I69" i="29"/>
  <c r="G69" i="29"/>
  <c r="I111" i="29"/>
  <c r="G111" i="29"/>
  <c r="I159" i="29"/>
  <c r="G159" i="29"/>
  <c r="I191" i="29"/>
  <c r="G191" i="29"/>
  <c r="I223" i="29"/>
  <c r="G223" i="29"/>
  <c r="I49" i="29"/>
  <c r="G49" i="29"/>
  <c r="I76" i="29"/>
  <c r="G76" i="29"/>
  <c r="I144" i="29"/>
  <c r="G144" i="29"/>
  <c r="I164" i="29"/>
  <c r="G164" i="29"/>
  <c r="I208" i="29"/>
  <c r="G208" i="29"/>
  <c r="I86" i="29"/>
  <c r="G86" i="29"/>
  <c r="I65" i="29"/>
  <c r="G65" i="29"/>
  <c r="I10" i="29"/>
  <c r="G10" i="29"/>
  <c r="G43" i="29"/>
  <c r="I43" i="29"/>
  <c r="G59" i="29"/>
  <c r="I59" i="29"/>
  <c r="G91" i="29"/>
  <c r="I91" i="29"/>
  <c r="I34" i="29"/>
  <c r="G34" i="29"/>
  <c r="G56" i="29"/>
  <c r="I56" i="29"/>
  <c r="I117" i="29"/>
  <c r="G117" i="29"/>
  <c r="H117" i="29" s="1"/>
  <c r="I133" i="29"/>
  <c r="G133" i="29"/>
  <c r="I181" i="29"/>
  <c r="G181" i="29"/>
  <c r="I229" i="29"/>
  <c r="G229" i="29"/>
  <c r="I30" i="29"/>
  <c r="G30" i="29"/>
  <c r="G52" i="29"/>
  <c r="I52" i="29"/>
  <c r="I94" i="29"/>
  <c r="G94" i="29"/>
  <c r="I130" i="29"/>
  <c r="G130" i="29"/>
  <c r="I146" i="29"/>
  <c r="G146" i="29"/>
  <c r="I194" i="29"/>
  <c r="G194" i="29"/>
  <c r="I210" i="29"/>
  <c r="G210" i="29"/>
  <c r="I9" i="29"/>
  <c r="G9" i="29"/>
  <c r="I53" i="29"/>
  <c r="G53" i="29"/>
  <c r="I96" i="29"/>
  <c r="G96" i="29"/>
  <c r="I131" i="29"/>
  <c r="G131" i="29"/>
  <c r="I163" i="29"/>
  <c r="G163" i="29"/>
  <c r="I195" i="29"/>
  <c r="G195" i="29"/>
  <c r="I211" i="29"/>
  <c r="G211" i="29"/>
  <c r="G204" i="29"/>
  <c r="I204" i="29"/>
  <c r="I92" i="29"/>
  <c r="G92" i="29"/>
  <c r="I128" i="29"/>
  <c r="G128" i="29"/>
  <c r="I148" i="29"/>
  <c r="G148" i="29"/>
  <c r="I192" i="29"/>
  <c r="G192" i="29"/>
  <c r="G212" i="29"/>
  <c r="I212" i="29"/>
  <c r="I232" i="29"/>
  <c r="G232" i="29"/>
  <c r="I124" i="29"/>
  <c r="G124" i="29"/>
  <c r="G140" i="29"/>
  <c r="I140" i="29"/>
  <c r="I44" i="29"/>
  <c r="G44" i="29"/>
  <c r="I70" i="29"/>
  <c r="G70" i="29"/>
  <c r="G11" i="29"/>
  <c r="I11" i="29"/>
  <c r="G15" i="29"/>
  <c r="I15" i="29"/>
  <c r="G31" i="29"/>
  <c r="I31" i="29"/>
  <c r="G47" i="29"/>
  <c r="I47" i="29"/>
  <c r="G63" i="29"/>
  <c r="I63" i="29"/>
  <c r="G79" i="29"/>
  <c r="I79" i="29"/>
  <c r="G95" i="29"/>
  <c r="I95" i="29"/>
  <c r="I18" i="29"/>
  <c r="G18" i="29"/>
  <c r="H18" i="29" s="1"/>
  <c r="G40" i="29"/>
  <c r="I40" i="29"/>
  <c r="I61" i="29"/>
  <c r="G61" i="29"/>
  <c r="I82" i="29"/>
  <c r="G82" i="29"/>
  <c r="G104" i="29"/>
  <c r="I104" i="29"/>
  <c r="I121" i="29"/>
  <c r="G121" i="29"/>
  <c r="I137" i="29"/>
  <c r="G137" i="29"/>
  <c r="I153" i="29"/>
  <c r="G153" i="29"/>
  <c r="I169" i="29"/>
  <c r="G169" i="29"/>
  <c r="I185" i="29"/>
  <c r="G185" i="29"/>
  <c r="I201" i="29"/>
  <c r="G201" i="29"/>
  <c r="I156" i="29"/>
  <c r="G156" i="29"/>
  <c r="G7" i="29"/>
  <c r="H7" i="29" s="1"/>
  <c r="I7" i="29"/>
  <c r="G39" i="29"/>
  <c r="I39" i="29"/>
  <c r="G71" i="29"/>
  <c r="I71" i="29"/>
  <c r="G87" i="29"/>
  <c r="I87" i="29"/>
  <c r="I50" i="29"/>
  <c r="G50" i="29"/>
  <c r="G72" i="29"/>
  <c r="I72" i="29"/>
  <c r="I113" i="29"/>
  <c r="G113" i="29"/>
  <c r="H113" i="29" s="1"/>
  <c r="I161" i="29"/>
  <c r="G161" i="29"/>
  <c r="I177" i="29"/>
  <c r="G177" i="29"/>
  <c r="I225" i="29"/>
  <c r="G225" i="29"/>
  <c r="I46" i="29"/>
  <c r="G46" i="29"/>
  <c r="G68" i="29"/>
  <c r="I68" i="29"/>
  <c r="I126" i="29"/>
  <c r="G126" i="29"/>
  <c r="I142" i="29"/>
  <c r="G142" i="29"/>
  <c r="I190" i="29"/>
  <c r="G190" i="29"/>
  <c r="I222" i="29"/>
  <c r="G222" i="29"/>
  <c r="I48" i="29"/>
  <c r="G48" i="29"/>
  <c r="I90" i="29"/>
  <c r="G90" i="29"/>
  <c r="I127" i="29"/>
  <c r="G127" i="29"/>
  <c r="I143" i="29"/>
  <c r="G143" i="29"/>
  <c r="I175" i="29"/>
  <c r="G175" i="29"/>
  <c r="I207" i="29"/>
  <c r="G207" i="29"/>
  <c r="G236" i="29"/>
  <c r="I236" i="29"/>
  <c r="I120" i="29"/>
  <c r="G120" i="29"/>
  <c r="I184" i="29"/>
  <c r="G184" i="29"/>
  <c r="I228" i="29"/>
  <c r="G228" i="29"/>
  <c r="I97" i="29"/>
  <c r="G97" i="29"/>
  <c r="G12" i="29"/>
  <c r="I12" i="29"/>
  <c r="I22" i="29"/>
  <c r="G22" i="29"/>
  <c r="G27" i="29"/>
  <c r="I27" i="29"/>
  <c r="G75" i="29"/>
  <c r="H75" i="29" s="1"/>
  <c r="I75" i="29"/>
  <c r="G107" i="29"/>
  <c r="I107" i="29"/>
  <c r="I77" i="29"/>
  <c r="G77" i="29"/>
  <c r="I98" i="29"/>
  <c r="G98" i="29"/>
  <c r="I149" i="29"/>
  <c r="G149" i="29"/>
  <c r="I165" i="29"/>
  <c r="G165" i="29"/>
  <c r="I197" i="29"/>
  <c r="G197" i="29"/>
  <c r="I213" i="29"/>
  <c r="G213" i="29"/>
  <c r="G8" i="29"/>
  <c r="H8" i="29" s="1"/>
  <c r="I8" i="29"/>
  <c r="I73" i="29"/>
  <c r="G73" i="29"/>
  <c r="I114" i="29"/>
  <c r="G114" i="29"/>
  <c r="H114" i="29" s="1"/>
  <c r="I162" i="29"/>
  <c r="G162" i="29"/>
  <c r="I178" i="29"/>
  <c r="G178" i="29"/>
  <c r="I226" i="29"/>
  <c r="G226" i="29"/>
  <c r="I32" i="29"/>
  <c r="G32" i="29"/>
  <c r="I74" i="29"/>
  <c r="G74" i="29"/>
  <c r="I115" i="29"/>
  <c r="G115" i="29"/>
  <c r="H115" i="29" s="1"/>
  <c r="I147" i="29"/>
  <c r="G147" i="29"/>
  <c r="I179" i="29"/>
  <c r="G179" i="29"/>
  <c r="I227" i="29"/>
  <c r="G227" i="29"/>
  <c r="I81" i="29"/>
  <c r="G81" i="29"/>
  <c r="I168" i="29"/>
  <c r="G168" i="29"/>
  <c r="I217" i="29"/>
  <c r="G217" i="29"/>
  <c r="I233" i="29"/>
  <c r="G233" i="29"/>
  <c r="I14" i="29"/>
  <c r="G14" i="29"/>
  <c r="G36" i="29"/>
  <c r="I36" i="29"/>
  <c r="I57" i="29"/>
  <c r="G57" i="29"/>
  <c r="I78" i="29"/>
  <c r="G78" i="29"/>
  <c r="G100" i="29"/>
  <c r="I100" i="29"/>
  <c r="I118" i="29"/>
  <c r="G118" i="29"/>
  <c r="I134" i="29"/>
  <c r="G134" i="29"/>
  <c r="I150" i="29"/>
  <c r="G150" i="29"/>
  <c r="I166" i="29"/>
  <c r="G166" i="29"/>
  <c r="I182" i="29"/>
  <c r="G182" i="29"/>
  <c r="I198" i="29"/>
  <c r="G198" i="29"/>
  <c r="I214" i="29"/>
  <c r="G214" i="29"/>
  <c r="I230" i="29"/>
  <c r="G230" i="29"/>
  <c r="G16" i="29"/>
  <c r="I16" i="29"/>
  <c r="I37" i="29"/>
  <c r="G37" i="29"/>
  <c r="I58" i="29"/>
  <c r="G58" i="29"/>
  <c r="I80" i="29"/>
  <c r="G80" i="29"/>
  <c r="I101" i="29"/>
  <c r="G101" i="29"/>
  <c r="I119" i="29"/>
  <c r="G119" i="29"/>
  <c r="I135" i="29"/>
  <c r="G135" i="29"/>
  <c r="I151" i="29"/>
  <c r="G151" i="29"/>
  <c r="I167" i="29"/>
  <c r="G167" i="29"/>
  <c r="I183" i="29"/>
  <c r="G183" i="29"/>
  <c r="I199" i="29"/>
  <c r="G199" i="29"/>
  <c r="I215" i="29"/>
  <c r="G215" i="29"/>
  <c r="I231" i="29"/>
  <c r="G231" i="29"/>
  <c r="G108" i="29"/>
  <c r="H108" i="29" s="1"/>
  <c r="I108" i="29"/>
  <c r="G28" i="29"/>
  <c r="I28" i="29"/>
  <c r="I112" i="29"/>
  <c r="G112" i="29"/>
  <c r="I132" i="29"/>
  <c r="G132" i="29"/>
  <c r="H132" i="29" s="1"/>
  <c r="I152" i="29"/>
  <c r="G152" i="29"/>
  <c r="I176" i="29"/>
  <c r="G176" i="29"/>
  <c r="I196" i="29"/>
  <c r="G196" i="29"/>
  <c r="I216" i="29"/>
  <c r="G216" i="29"/>
  <c r="I33" i="29"/>
  <c r="G33" i="29"/>
  <c r="I188" i="29"/>
  <c r="G188" i="29"/>
  <c r="I5" i="29"/>
  <c r="G5" i="29"/>
  <c r="H5" i="29" s="1"/>
  <c r="G19" i="29"/>
  <c r="H19" i="29" s="1"/>
  <c r="I19" i="29"/>
  <c r="G35" i="29"/>
  <c r="I35" i="29"/>
  <c r="G51" i="29"/>
  <c r="I51" i="29"/>
  <c r="G67" i="29"/>
  <c r="I67" i="29"/>
  <c r="G83" i="29"/>
  <c r="I83" i="29"/>
  <c r="G99" i="29"/>
  <c r="I99" i="29"/>
  <c r="G24" i="29"/>
  <c r="I24" i="29"/>
  <c r="I45" i="29"/>
  <c r="G45" i="29"/>
  <c r="I66" i="29"/>
  <c r="G66" i="29"/>
  <c r="G88" i="29"/>
  <c r="I88" i="29"/>
  <c r="I109" i="29"/>
  <c r="G109" i="29"/>
  <c r="H109" i="29" s="1"/>
  <c r="I125" i="29"/>
  <c r="G125" i="29"/>
  <c r="I141" i="29"/>
  <c r="G141" i="29"/>
  <c r="I157" i="29"/>
  <c r="G157" i="29"/>
  <c r="I173" i="29"/>
  <c r="G173" i="29"/>
  <c r="I189" i="29"/>
  <c r="G189" i="29"/>
  <c r="I205" i="29"/>
  <c r="G205" i="29"/>
  <c r="I221" i="29"/>
  <c r="G221" i="29"/>
  <c r="I237" i="29"/>
  <c r="G237" i="29"/>
  <c r="G20" i="29"/>
  <c r="I20" i="29"/>
  <c r="I41" i="29"/>
  <c r="G41" i="29"/>
  <c r="I62" i="29"/>
  <c r="G62" i="29"/>
  <c r="G84" i="29"/>
  <c r="I84" i="29"/>
  <c r="I105" i="29"/>
  <c r="G105" i="29"/>
  <c r="I122" i="29"/>
  <c r="G122" i="29"/>
  <c r="I138" i="29"/>
  <c r="G138" i="29"/>
  <c r="I154" i="29"/>
  <c r="G154" i="29"/>
  <c r="I170" i="29"/>
  <c r="G170" i="29"/>
  <c r="I186" i="29"/>
  <c r="G186" i="29"/>
  <c r="I202" i="29"/>
  <c r="G202" i="29"/>
  <c r="I218" i="29"/>
  <c r="G218" i="29"/>
  <c r="I234" i="29"/>
  <c r="G234" i="29"/>
  <c r="I21" i="29"/>
  <c r="G21" i="29"/>
  <c r="I42" i="29"/>
  <c r="G42" i="29"/>
  <c r="I64" i="29"/>
  <c r="G64" i="29"/>
  <c r="I85" i="29"/>
  <c r="G85" i="29"/>
  <c r="I106" i="29"/>
  <c r="G106" i="29"/>
  <c r="I123" i="29"/>
  <c r="G123" i="29"/>
  <c r="I139" i="29"/>
  <c r="G139" i="29"/>
  <c r="I155" i="29"/>
  <c r="G155" i="29"/>
  <c r="I171" i="29"/>
  <c r="G171" i="29"/>
  <c r="I187" i="29"/>
  <c r="G187" i="29"/>
  <c r="I203" i="29"/>
  <c r="G203" i="29"/>
  <c r="I219" i="29"/>
  <c r="G219" i="29"/>
  <c r="I235" i="29"/>
  <c r="G235" i="29"/>
  <c r="G172" i="29"/>
  <c r="I172" i="29"/>
  <c r="I60" i="29"/>
  <c r="G60" i="29"/>
  <c r="I116" i="29"/>
  <c r="G116" i="29"/>
  <c r="H116" i="29" s="1"/>
  <c r="I136" i="29"/>
  <c r="G136" i="29"/>
  <c r="I160" i="29"/>
  <c r="G160" i="29"/>
  <c r="G180" i="29"/>
  <c r="I180" i="29"/>
  <c r="I200" i="29"/>
  <c r="G200" i="29"/>
  <c r="I224" i="29"/>
  <c r="G224" i="29"/>
  <c r="I54" i="29"/>
  <c r="G54" i="29"/>
  <c r="I38" i="29"/>
  <c r="G38" i="29"/>
  <c r="I17" i="29"/>
  <c r="G17" i="29"/>
  <c r="I220" i="29"/>
  <c r="G220" i="29"/>
  <c r="I102" i="29"/>
  <c r="G102" i="29"/>
  <c r="J4" i="29" l="1"/>
  <c r="B4" i="29" s="1"/>
  <c r="H54" i="29"/>
  <c r="E1464" i="34"/>
  <c r="E1472" i="34"/>
  <c r="E1478" i="34"/>
  <c r="E1486" i="34"/>
  <c r="E1492" i="34"/>
  <c r="E1466" i="34"/>
  <c r="E1474" i="34"/>
  <c r="E1484" i="34"/>
  <c r="E1494" i="34"/>
  <c r="E1468" i="34"/>
  <c r="E1476" i="34"/>
  <c r="E1488" i="34"/>
  <c r="E1496" i="34"/>
  <c r="E1462" i="34"/>
  <c r="E1473" i="34"/>
  <c r="E1482" i="34"/>
  <c r="E1490" i="34"/>
  <c r="E1470" i="34"/>
  <c r="E1480" i="34"/>
  <c r="E1489" i="34"/>
  <c r="E1477" i="34"/>
  <c r="E1485" i="34"/>
  <c r="E1491" i="34"/>
  <c r="E1483" i="34"/>
  <c r="E1471" i="34"/>
  <c r="E1463" i="34"/>
  <c r="E1497" i="34"/>
  <c r="E1469" i="34"/>
  <c r="E1481" i="34"/>
  <c r="E1495" i="34"/>
  <c r="E1487" i="34"/>
  <c r="E1479" i="34"/>
  <c r="E1467" i="34"/>
  <c r="E1475" i="34"/>
  <c r="E1493" i="34"/>
  <c r="E1465" i="34"/>
  <c r="H187" i="29"/>
  <c r="E5407" i="34"/>
  <c r="E5411" i="34"/>
  <c r="E5408" i="34"/>
  <c r="E5412" i="34"/>
  <c r="E5406" i="34"/>
  <c r="E5410" i="34"/>
  <c r="E5409" i="34"/>
  <c r="E5413" i="34"/>
  <c r="H85" i="29"/>
  <c r="E2435" i="34"/>
  <c r="E2439" i="34"/>
  <c r="E2443" i="34"/>
  <c r="E2447" i="34"/>
  <c r="E2451" i="34"/>
  <c r="E2455" i="34"/>
  <c r="E2459" i="34"/>
  <c r="E2463" i="34"/>
  <c r="E2467" i="34"/>
  <c r="E2471" i="34"/>
  <c r="E2475" i="34"/>
  <c r="E2479" i="34"/>
  <c r="E2483" i="34"/>
  <c r="E2487" i="34"/>
  <c r="E2491" i="34"/>
  <c r="E2495" i="34"/>
  <c r="E2499" i="34"/>
  <c r="E2503" i="34"/>
  <c r="E2507" i="34"/>
  <c r="E2511" i="34"/>
  <c r="E2515" i="34"/>
  <c r="E2519" i="34"/>
  <c r="E2523" i="34"/>
  <c r="E2527" i="34"/>
  <c r="E2437" i="34"/>
  <c r="E2442" i="34"/>
  <c r="E2448" i="34"/>
  <c r="E2453" i="34"/>
  <c r="E2458" i="34"/>
  <c r="E2464" i="34"/>
  <c r="E2469" i="34"/>
  <c r="E2474" i="34"/>
  <c r="E2480" i="34"/>
  <c r="E2485" i="34"/>
  <c r="E2490" i="34"/>
  <c r="E2496" i="34"/>
  <c r="E2501" i="34"/>
  <c r="E2506" i="34"/>
  <c r="E2512" i="34"/>
  <c r="E2517" i="34"/>
  <c r="E2522" i="34"/>
  <c r="E2528" i="34"/>
  <c r="E2434" i="34"/>
  <c r="E2440" i="34"/>
  <c r="E2445" i="34"/>
  <c r="E2450" i="34"/>
  <c r="E2456" i="34"/>
  <c r="E2461" i="34"/>
  <c r="E2466" i="34"/>
  <c r="E2472" i="34"/>
  <c r="E2477" i="34"/>
  <c r="E2482" i="34"/>
  <c r="E2488" i="34"/>
  <c r="E2493" i="34"/>
  <c r="E2498" i="34"/>
  <c r="E2504" i="34"/>
  <c r="E2509" i="34"/>
  <c r="E2514" i="34"/>
  <c r="E2520" i="34"/>
  <c r="E2525" i="34"/>
  <c r="E2444" i="34"/>
  <c r="E2454" i="34"/>
  <c r="E2465" i="34"/>
  <c r="E2476" i="34"/>
  <c r="E2486" i="34"/>
  <c r="E2497" i="34"/>
  <c r="E2508" i="34"/>
  <c r="E2518" i="34"/>
  <c r="E2529" i="34"/>
  <c r="E2436" i="34"/>
  <c r="E2446" i="34"/>
  <c r="E2457" i="34"/>
  <c r="E2468" i="34"/>
  <c r="E2478" i="34"/>
  <c r="E2489" i="34"/>
  <c r="E2500" i="34"/>
  <c r="E2510" i="34"/>
  <c r="E2521" i="34"/>
  <c r="E2441" i="34"/>
  <c r="E2452" i="34"/>
  <c r="E2462" i="34"/>
  <c r="E2473" i="34"/>
  <c r="E2484" i="34"/>
  <c r="E2494" i="34"/>
  <c r="E2505" i="34"/>
  <c r="E2516" i="34"/>
  <c r="E2526" i="34"/>
  <c r="E2438" i="34"/>
  <c r="E2481" i="34"/>
  <c r="E2524" i="34"/>
  <c r="E2449" i="34"/>
  <c r="E2492" i="34"/>
  <c r="E2460" i="34"/>
  <c r="E2502" i="34"/>
  <c r="E2470" i="34"/>
  <c r="E2513" i="34"/>
  <c r="H234" i="29"/>
  <c r="E6571" i="34"/>
  <c r="E6575" i="34"/>
  <c r="E6570" i="34"/>
  <c r="E6572" i="34"/>
  <c r="E6568" i="34"/>
  <c r="E6573" i="34"/>
  <c r="E6569" i="34"/>
  <c r="E6574" i="34"/>
  <c r="H105" i="29"/>
  <c r="E3239" i="34"/>
  <c r="E3243" i="34"/>
  <c r="E3247" i="34"/>
  <c r="E3251" i="34"/>
  <c r="E3255" i="34"/>
  <c r="E3259" i="34"/>
  <c r="E3263" i="34"/>
  <c r="E3267" i="34"/>
  <c r="E3240" i="34"/>
  <c r="E3245" i="34"/>
  <c r="E3250" i="34"/>
  <c r="E3256" i="34"/>
  <c r="E3261" i="34"/>
  <c r="E3266" i="34"/>
  <c r="E3236" i="34"/>
  <c r="E3241" i="34"/>
  <c r="E3246" i="34"/>
  <c r="E3252" i="34"/>
  <c r="E3257" i="34"/>
  <c r="E3262" i="34"/>
  <c r="E3238" i="34"/>
  <c r="E3244" i="34"/>
  <c r="E3249" i="34"/>
  <c r="E3254" i="34"/>
  <c r="E3260" i="34"/>
  <c r="E3265" i="34"/>
  <c r="E3242" i="34"/>
  <c r="E3264" i="34"/>
  <c r="E3248" i="34"/>
  <c r="E3253" i="34"/>
  <c r="E3237" i="34"/>
  <c r="E3258" i="34"/>
  <c r="H221" i="29"/>
  <c r="E6411" i="34"/>
  <c r="E6415" i="34"/>
  <c r="E6419" i="34"/>
  <c r="E6410" i="34"/>
  <c r="E6414" i="34"/>
  <c r="E6418" i="34"/>
  <c r="E6412" i="34"/>
  <c r="E6413" i="34"/>
  <c r="E6408" i="34"/>
  <c r="E6416" i="34"/>
  <c r="E6409" i="34"/>
  <c r="E6417" i="34"/>
  <c r="H125" i="29"/>
  <c r="E3959" i="34"/>
  <c r="E3963" i="34"/>
  <c r="E3967" i="34"/>
  <c r="E3971" i="34"/>
  <c r="E3975" i="34"/>
  <c r="E3979" i="34"/>
  <c r="E3983" i="34"/>
  <c r="E3987" i="34"/>
  <c r="E3991" i="34"/>
  <c r="E3960" i="34"/>
  <c r="E3964" i="34"/>
  <c r="E3968" i="34"/>
  <c r="E3972" i="34"/>
  <c r="E3976" i="34"/>
  <c r="E3980" i="34"/>
  <c r="E3984" i="34"/>
  <c r="E3988" i="34"/>
  <c r="E3992" i="34"/>
  <c r="E3958" i="34"/>
  <c r="E3962" i="34"/>
  <c r="E3966" i="34"/>
  <c r="E3970" i="34"/>
  <c r="E3974" i="34"/>
  <c r="E3978" i="34"/>
  <c r="E3982" i="34"/>
  <c r="E3986" i="34"/>
  <c r="E3990" i="34"/>
  <c r="E3969" i="34"/>
  <c r="E3985" i="34"/>
  <c r="E3973" i="34"/>
  <c r="E3989" i="34"/>
  <c r="E3961" i="34"/>
  <c r="E3977" i="34"/>
  <c r="E3993" i="34"/>
  <c r="E3965" i="34"/>
  <c r="E3981" i="34"/>
  <c r="H152" i="29"/>
  <c r="E4635" i="34"/>
  <c r="E4639" i="34"/>
  <c r="E4643" i="34"/>
  <c r="E4647" i="34"/>
  <c r="E4651" i="34"/>
  <c r="E4655" i="34"/>
  <c r="E4632" i="34"/>
  <c r="E4636" i="34"/>
  <c r="E4640" i="34"/>
  <c r="E4644" i="34"/>
  <c r="E4648" i="34"/>
  <c r="E4652" i="34"/>
  <c r="E4633" i="34"/>
  <c r="E4637" i="34"/>
  <c r="E4641" i="34"/>
  <c r="E4645" i="34"/>
  <c r="E4649" i="34"/>
  <c r="E4653" i="34"/>
  <c r="E4634" i="34"/>
  <c r="E4638" i="34"/>
  <c r="E4642" i="34"/>
  <c r="E4646" i="34"/>
  <c r="E4650" i="34"/>
  <c r="E4654" i="34"/>
  <c r="H215" i="29"/>
  <c r="E6303" i="34"/>
  <c r="E6307" i="34"/>
  <c r="E6311" i="34"/>
  <c r="E6315" i="34"/>
  <c r="E6319" i="34"/>
  <c r="E6323" i="34"/>
  <c r="E6300" i="34"/>
  <c r="E6304" i="34"/>
  <c r="E6308" i="34"/>
  <c r="E6312" i="34"/>
  <c r="E6316" i="34"/>
  <c r="E6320" i="34"/>
  <c r="E6302" i="34"/>
  <c r="E6306" i="34"/>
  <c r="E6310" i="34"/>
  <c r="E6314" i="34"/>
  <c r="E6318" i="34"/>
  <c r="E6322" i="34"/>
  <c r="E6301" i="34"/>
  <c r="E6317" i="34"/>
  <c r="E6305" i="34"/>
  <c r="E6321" i="34"/>
  <c r="E6309" i="34"/>
  <c r="E6313" i="34"/>
  <c r="H80" i="29"/>
  <c r="E2115" i="34"/>
  <c r="E2119" i="34"/>
  <c r="E2123" i="34"/>
  <c r="E2127" i="34"/>
  <c r="E2116" i="34"/>
  <c r="E2121" i="34"/>
  <c r="E2126" i="34"/>
  <c r="E2112" i="34"/>
  <c r="E2117" i="34"/>
  <c r="E2122" i="34"/>
  <c r="E2128" i="34"/>
  <c r="E2114" i="34"/>
  <c r="E2120" i="34"/>
  <c r="E2125" i="34"/>
  <c r="E2113" i="34"/>
  <c r="E2118" i="34"/>
  <c r="E2129" i="34"/>
  <c r="E2124" i="34"/>
  <c r="H198" i="29"/>
  <c r="E5587" i="34"/>
  <c r="E5591" i="34"/>
  <c r="E5595" i="34"/>
  <c r="E5599" i="34"/>
  <c r="E5603" i="34"/>
  <c r="E5584" i="34"/>
  <c r="E5588" i="34"/>
  <c r="E5592" i="34"/>
  <c r="E5596" i="34"/>
  <c r="E5600" i="34"/>
  <c r="E5604" i="34"/>
  <c r="E5586" i="34"/>
  <c r="E5590" i="34"/>
  <c r="E5594" i="34"/>
  <c r="E5598" i="34"/>
  <c r="E5602" i="34"/>
  <c r="E5597" i="34"/>
  <c r="E5585" i="34"/>
  <c r="E5601" i="34"/>
  <c r="E5589" i="34"/>
  <c r="E5605" i="34"/>
  <c r="E5593" i="34"/>
  <c r="H217" i="29"/>
  <c r="E6351" i="34"/>
  <c r="E6355" i="34"/>
  <c r="E6359" i="34"/>
  <c r="E6363" i="34"/>
  <c r="E6367" i="34"/>
  <c r="E6371" i="34"/>
  <c r="E6348" i="34"/>
  <c r="E6352" i="34"/>
  <c r="E6356" i="34"/>
  <c r="E6360" i="34"/>
  <c r="E6364" i="34"/>
  <c r="E6368" i="34"/>
  <c r="E6350" i="34"/>
  <c r="E6354" i="34"/>
  <c r="E6358" i="34"/>
  <c r="E6362" i="34"/>
  <c r="E6366" i="34"/>
  <c r="E6370" i="34"/>
  <c r="E6349" i="34"/>
  <c r="E6365" i="34"/>
  <c r="E6353" i="34"/>
  <c r="E6369" i="34"/>
  <c r="E6357" i="34"/>
  <c r="E6361" i="34"/>
  <c r="H81" i="29"/>
  <c r="E2131" i="34"/>
  <c r="E2135" i="34"/>
  <c r="E2139" i="34"/>
  <c r="E2143" i="34"/>
  <c r="E2132" i="34"/>
  <c r="E2137" i="34"/>
  <c r="E2142" i="34"/>
  <c r="E2133" i="34"/>
  <c r="E2138" i="34"/>
  <c r="E2144" i="34"/>
  <c r="E2130" i="34"/>
  <c r="E2136" i="34"/>
  <c r="E2141" i="34"/>
  <c r="E2134" i="34"/>
  <c r="E2140" i="34"/>
  <c r="E2145" i="34"/>
  <c r="H32" i="29"/>
  <c r="E828" i="34"/>
  <c r="E836" i="34"/>
  <c r="E842" i="34"/>
  <c r="E849" i="34"/>
  <c r="E832" i="34"/>
  <c r="E838" i="34"/>
  <c r="E846" i="34"/>
  <c r="E837" i="34"/>
  <c r="E826" i="34"/>
  <c r="E840" i="34"/>
  <c r="E834" i="34"/>
  <c r="E848" i="34"/>
  <c r="E844" i="34"/>
  <c r="E830" i="34"/>
  <c r="E839" i="34"/>
  <c r="E831" i="34"/>
  <c r="E829" i="34"/>
  <c r="E841" i="34"/>
  <c r="E833" i="34"/>
  <c r="E847" i="34"/>
  <c r="E835" i="34"/>
  <c r="E827" i="34"/>
  <c r="E845" i="34"/>
  <c r="E843" i="34"/>
  <c r="H77" i="29"/>
  <c r="E2075" i="34"/>
  <c r="E2079" i="34"/>
  <c r="E2083" i="34"/>
  <c r="E2073" i="34"/>
  <c r="E2078" i="34"/>
  <c r="E2084" i="34"/>
  <c r="E2074" i="34"/>
  <c r="E2080" i="34"/>
  <c r="E2085" i="34"/>
  <c r="E2072" i="34"/>
  <c r="E2077" i="34"/>
  <c r="E2082" i="34"/>
  <c r="E2076" i="34"/>
  <c r="E2081" i="34"/>
  <c r="H184" i="29"/>
  <c r="E5311" i="34"/>
  <c r="E5315" i="34"/>
  <c r="E5319" i="34"/>
  <c r="E5323" i="34"/>
  <c r="E5327" i="34"/>
  <c r="E5331" i="34"/>
  <c r="E5335" i="34"/>
  <c r="E5339" i="34"/>
  <c r="E5343" i="34"/>
  <c r="E5312" i="34"/>
  <c r="E5316" i="34"/>
  <c r="E5320" i="34"/>
  <c r="E5324" i="34"/>
  <c r="E5328" i="34"/>
  <c r="E5332" i="34"/>
  <c r="E5336" i="34"/>
  <c r="E5340" i="34"/>
  <c r="E5344" i="34"/>
  <c r="E5310" i="34"/>
  <c r="E5314" i="34"/>
  <c r="E5318" i="34"/>
  <c r="E5322" i="34"/>
  <c r="E5326" i="34"/>
  <c r="E5330" i="34"/>
  <c r="E5334" i="34"/>
  <c r="E5338" i="34"/>
  <c r="E5342" i="34"/>
  <c r="E5325" i="34"/>
  <c r="E5341" i="34"/>
  <c r="E5313" i="34"/>
  <c r="E5329" i="34"/>
  <c r="E5345" i="34"/>
  <c r="E5317" i="34"/>
  <c r="E5333" i="34"/>
  <c r="E5321" i="34"/>
  <c r="E5337" i="34"/>
  <c r="H175" i="29"/>
  <c r="E5075" i="34"/>
  <c r="E5079" i="34"/>
  <c r="E5083" i="34"/>
  <c r="E5072" i="34"/>
  <c r="E5076" i="34"/>
  <c r="E5080" i="34"/>
  <c r="E5074" i="34"/>
  <c r="E5078" i="34"/>
  <c r="E5082" i="34"/>
  <c r="E5073" i="34"/>
  <c r="E5077" i="34"/>
  <c r="E5081" i="34"/>
  <c r="H48" i="29"/>
  <c r="E1294" i="34"/>
  <c r="E1300" i="34"/>
  <c r="E1308" i="34"/>
  <c r="E1314" i="34"/>
  <c r="E1296" i="34"/>
  <c r="E1304" i="34"/>
  <c r="E1313" i="34"/>
  <c r="E1297" i="34"/>
  <c r="E1306" i="34"/>
  <c r="E1316" i="34"/>
  <c r="E1302" i="34"/>
  <c r="E1312" i="34"/>
  <c r="E1310" i="34"/>
  <c r="E1298" i="34"/>
  <c r="E1315" i="34"/>
  <c r="E1307" i="34"/>
  <c r="E1299" i="34"/>
  <c r="E1305" i="34"/>
  <c r="E1317" i="34"/>
  <c r="E1311" i="34"/>
  <c r="E1303" i="34"/>
  <c r="E1295" i="34"/>
  <c r="E1301" i="34"/>
  <c r="E1309" i="34"/>
  <c r="H46" i="29"/>
  <c r="E1236" i="34"/>
  <c r="E1244" i="34"/>
  <c r="E1250" i="34"/>
  <c r="E1258" i="34"/>
  <c r="E1265" i="34"/>
  <c r="E1238" i="34"/>
  <c r="E1248" i="34"/>
  <c r="E1256" i="34"/>
  <c r="E1266" i="34"/>
  <c r="E1240" i="34"/>
  <c r="E1249" i="34"/>
  <c r="E1260" i="34"/>
  <c r="E1268" i="34"/>
  <c r="E1234" i="34"/>
  <c r="E1246" i="34"/>
  <c r="E1254" i="34"/>
  <c r="E1264" i="34"/>
  <c r="E1242" i="34"/>
  <c r="E1252" i="34"/>
  <c r="E1262" i="34"/>
  <c r="E1257" i="34"/>
  <c r="E1263" i="34"/>
  <c r="E1255" i="34"/>
  <c r="E1239" i="34"/>
  <c r="E1267" i="34"/>
  <c r="E1269" i="34"/>
  <c r="E1241" i="34"/>
  <c r="E1235" i="34"/>
  <c r="E1251" i="34"/>
  <c r="E1253" i="34"/>
  <c r="E1261" i="34"/>
  <c r="E1259" i="34"/>
  <c r="E1243" i="34"/>
  <c r="E1247" i="34"/>
  <c r="E1237" i="34"/>
  <c r="E1245" i="34"/>
  <c r="H50" i="29"/>
  <c r="E1344" i="34"/>
  <c r="E1350" i="34"/>
  <c r="E1358" i="34"/>
  <c r="E1364" i="34"/>
  <c r="E1342" i="34"/>
  <c r="E1352" i="34"/>
  <c r="E1361" i="34"/>
  <c r="E1345" i="34"/>
  <c r="E1354" i="34"/>
  <c r="E1362" i="34"/>
  <c r="E1348" i="34"/>
  <c r="E1360" i="34"/>
  <c r="E1356" i="34"/>
  <c r="E1346" i="34"/>
  <c r="E1349" i="34"/>
  <c r="E1357" i="34"/>
  <c r="E1359" i="34"/>
  <c r="E1351" i="34"/>
  <c r="E1343" i="34"/>
  <c r="E1363" i="34"/>
  <c r="E1353" i="34"/>
  <c r="E1355" i="34"/>
  <c r="E1347" i="34"/>
  <c r="E1365" i="34"/>
  <c r="H169" i="29"/>
  <c r="E4963" i="34"/>
  <c r="E4967" i="34"/>
  <c r="E4971" i="34"/>
  <c r="E4975" i="34"/>
  <c r="E4979" i="34"/>
  <c r="E4960" i="34"/>
  <c r="E4964" i="34"/>
  <c r="E4968" i="34"/>
  <c r="E4972" i="34"/>
  <c r="E4976" i="34"/>
  <c r="E4962" i="34"/>
  <c r="E4966" i="34"/>
  <c r="E4970" i="34"/>
  <c r="E4974" i="34"/>
  <c r="E4978" i="34"/>
  <c r="E4973" i="34"/>
  <c r="E4961" i="34"/>
  <c r="E4977" i="34"/>
  <c r="E4965" i="34"/>
  <c r="E4969" i="34"/>
  <c r="H232" i="29"/>
  <c r="E6555" i="34"/>
  <c r="E6559" i="34"/>
  <c r="E6554" i="34"/>
  <c r="E6556" i="34"/>
  <c r="E6552" i="34"/>
  <c r="E6557" i="34"/>
  <c r="E6553" i="34"/>
  <c r="E6558" i="34"/>
  <c r="H210" i="29"/>
  <c r="E6007" i="34"/>
  <c r="E6011" i="34"/>
  <c r="E6015" i="34"/>
  <c r="E6019" i="34"/>
  <c r="E6023" i="34"/>
  <c r="E6027" i="34"/>
  <c r="E6031" i="34"/>
  <c r="E6035" i="34"/>
  <c r="E6039" i="34"/>
  <c r="E6043" i="34"/>
  <c r="E6047" i="34"/>
  <c r="E6051" i="34"/>
  <c r="E6055" i="34"/>
  <c r="E6059" i="34"/>
  <c r="E6063" i="34"/>
  <c r="E6067" i="34"/>
  <c r="E6071" i="34"/>
  <c r="E6075" i="34"/>
  <c r="E6079" i="34"/>
  <c r="E6083" i="34"/>
  <c r="E6087" i="34"/>
  <c r="E6091" i="34"/>
  <c r="E6095" i="34"/>
  <c r="E6099" i="34"/>
  <c r="E6004" i="34"/>
  <c r="E6008" i="34"/>
  <c r="E6012" i="34"/>
  <c r="E6016" i="34"/>
  <c r="E6020" i="34"/>
  <c r="E6024" i="34"/>
  <c r="E6028" i="34"/>
  <c r="E6032" i="34"/>
  <c r="E6036" i="34"/>
  <c r="E6040" i="34"/>
  <c r="E6044" i="34"/>
  <c r="E6048" i="34"/>
  <c r="E6052" i="34"/>
  <c r="E6056" i="34"/>
  <c r="E6060" i="34"/>
  <c r="E6064" i="34"/>
  <c r="E6068" i="34"/>
  <c r="E6072" i="34"/>
  <c r="E6076" i="34"/>
  <c r="E6080" i="34"/>
  <c r="E6084" i="34"/>
  <c r="E6088" i="34"/>
  <c r="E6092" i="34"/>
  <c r="E6096" i="34"/>
  <c r="E6006" i="34"/>
  <c r="E6010" i="34"/>
  <c r="E6014" i="34"/>
  <c r="E6018" i="34"/>
  <c r="E6022" i="34"/>
  <c r="E6026" i="34"/>
  <c r="E6030" i="34"/>
  <c r="E6034" i="34"/>
  <c r="E6038" i="34"/>
  <c r="E6042" i="34"/>
  <c r="E6046" i="34"/>
  <c r="E6050" i="34"/>
  <c r="E6054" i="34"/>
  <c r="E6058" i="34"/>
  <c r="E6062" i="34"/>
  <c r="E6066" i="34"/>
  <c r="E6070" i="34"/>
  <c r="E6074" i="34"/>
  <c r="E6078" i="34"/>
  <c r="E6082" i="34"/>
  <c r="E6086" i="34"/>
  <c r="E6090" i="34"/>
  <c r="E6094" i="34"/>
  <c r="E6098" i="34"/>
  <c r="E6013" i="34"/>
  <c r="E6029" i="34"/>
  <c r="E6045" i="34"/>
  <c r="E6061" i="34"/>
  <c r="E6077" i="34"/>
  <c r="E6093" i="34"/>
  <c r="E6017" i="34"/>
  <c r="E6033" i="34"/>
  <c r="E6049" i="34"/>
  <c r="E6065" i="34"/>
  <c r="E6081" i="34"/>
  <c r="E6097" i="34"/>
  <c r="E6005" i="34"/>
  <c r="E6021" i="34"/>
  <c r="E6037" i="34"/>
  <c r="E6053" i="34"/>
  <c r="E6069" i="34"/>
  <c r="E6085" i="34"/>
  <c r="E6009" i="34"/>
  <c r="E6025" i="34"/>
  <c r="E6041" i="34"/>
  <c r="E6057" i="34"/>
  <c r="E6073" i="34"/>
  <c r="E6089" i="34"/>
  <c r="H30" i="29"/>
  <c r="E784" i="34"/>
  <c r="E790" i="34"/>
  <c r="E798" i="34"/>
  <c r="E780" i="34"/>
  <c r="E786" i="34"/>
  <c r="E794" i="34"/>
  <c r="E778" i="34"/>
  <c r="E792" i="34"/>
  <c r="E782" i="34"/>
  <c r="E796" i="34"/>
  <c r="E788" i="34"/>
  <c r="E785" i="34"/>
  <c r="E800" i="34"/>
  <c r="E789" i="34"/>
  <c r="E795" i="34"/>
  <c r="E787" i="34"/>
  <c r="E779" i="34"/>
  <c r="E797" i="34"/>
  <c r="E793" i="34"/>
  <c r="E799" i="34"/>
  <c r="E791" i="34"/>
  <c r="E783" i="34"/>
  <c r="E801" i="34"/>
  <c r="E781" i="34"/>
  <c r="H34" i="29"/>
  <c r="E880" i="34"/>
  <c r="E888" i="34"/>
  <c r="E894" i="34"/>
  <c r="E876" i="34"/>
  <c r="E884" i="34"/>
  <c r="E890" i="34"/>
  <c r="E882" i="34"/>
  <c r="E896" i="34"/>
  <c r="E886" i="34"/>
  <c r="E878" i="34"/>
  <c r="E892" i="34"/>
  <c r="E889" i="34"/>
  <c r="E874" i="34"/>
  <c r="E885" i="34"/>
  <c r="E895" i="34"/>
  <c r="E887" i="34"/>
  <c r="E875" i="34"/>
  <c r="E883" i="34"/>
  <c r="E881" i="34"/>
  <c r="E893" i="34"/>
  <c r="E891" i="34"/>
  <c r="E879" i="34"/>
  <c r="E897" i="34"/>
  <c r="E877" i="34"/>
  <c r="H86" i="29"/>
  <c r="E2531" i="34"/>
  <c r="E2535" i="34"/>
  <c r="E2539" i="34"/>
  <c r="E2543" i="34"/>
  <c r="E2547" i="34"/>
  <c r="E2551" i="34"/>
  <c r="E2555" i="34"/>
  <c r="E2559" i="34"/>
  <c r="E2563" i="34"/>
  <c r="E2567" i="34"/>
  <c r="E2571" i="34"/>
  <c r="E2575" i="34"/>
  <c r="E2579" i="34"/>
  <c r="E2583" i="34"/>
  <c r="E2587" i="34"/>
  <c r="E2591" i="34"/>
  <c r="E2595" i="34"/>
  <c r="E2599" i="34"/>
  <c r="E2603" i="34"/>
  <c r="E2607" i="34"/>
  <c r="E2611" i="34"/>
  <c r="E2615" i="34"/>
  <c r="E2619" i="34"/>
  <c r="E2623" i="34"/>
  <c r="E2533" i="34"/>
  <c r="E2538" i="34"/>
  <c r="E2544" i="34"/>
  <c r="E2549" i="34"/>
  <c r="E2554" i="34"/>
  <c r="E2560" i="34"/>
  <c r="E2565" i="34"/>
  <c r="E2570" i="34"/>
  <c r="E2576" i="34"/>
  <c r="E2581" i="34"/>
  <c r="E2586" i="34"/>
  <c r="E2592" i="34"/>
  <c r="E2597" i="34"/>
  <c r="E2602" i="34"/>
  <c r="E2608" i="34"/>
  <c r="E2613" i="34"/>
  <c r="E2618" i="34"/>
  <c r="E2624" i="34"/>
  <c r="E2530" i="34"/>
  <c r="E2536" i="34"/>
  <c r="E2541" i="34"/>
  <c r="E2546" i="34"/>
  <c r="E2552" i="34"/>
  <c r="E2557" i="34"/>
  <c r="E2562" i="34"/>
  <c r="E2568" i="34"/>
  <c r="E2573" i="34"/>
  <c r="E2578" i="34"/>
  <c r="E2584" i="34"/>
  <c r="E2589" i="34"/>
  <c r="E2594" i="34"/>
  <c r="E2600" i="34"/>
  <c r="E2605" i="34"/>
  <c r="E2610" i="34"/>
  <c r="E2616" i="34"/>
  <c r="E2621" i="34"/>
  <c r="E2540" i="34"/>
  <c r="E2550" i="34"/>
  <c r="E2561" i="34"/>
  <c r="E2572" i="34"/>
  <c r="E2582" i="34"/>
  <c r="E2593" i="34"/>
  <c r="E2604" i="34"/>
  <c r="E2614" i="34"/>
  <c r="E2625" i="34"/>
  <c r="E2532" i="34"/>
  <c r="E2542" i="34"/>
  <c r="E2553" i="34"/>
  <c r="E2564" i="34"/>
  <c r="E2574" i="34"/>
  <c r="E2585" i="34"/>
  <c r="E2596" i="34"/>
  <c r="E2606" i="34"/>
  <c r="E2617" i="34"/>
  <c r="E2537" i="34"/>
  <c r="E2548" i="34"/>
  <c r="E2558" i="34"/>
  <c r="E2569" i="34"/>
  <c r="E2580" i="34"/>
  <c r="E2590" i="34"/>
  <c r="E2601" i="34"/>
  <c r="E2612" i="34"/>
  <c r="E2622" i="34"/>
  <c r="E2566" i="34"/>
  <c r="E2609" i="34"/>
  <c r="E2534" i="34"/>
  <c r="E2577" i="34"/>
  <c r="E2620" i="34"/>
  <c r="E2545" i="34"/>
  <c r="E2588" i="34"/>
  <c r="E2556" i="34"/>
  <c r="E2598" i="34"/>
  <c r="H223" i="29"/>
  <c r="E6459" i="34"/>
  <c r="E6463" i="34"/>
  <c r="E6467" i="34"/>
  <c r="E6458" i="34"/>
  <c r="E6462" i="34"/>
  <c r="E6466" i="34"/>
  <c r="E6460" i="34"/>
  <c r="E6461" i="34"/>
  <c r="E6456" i="34"/>
  <c r="E6464" i="34"/>
  <c r="E6457" i="34"/>
  <c r="E6465" i="34"/>
  <c r="H25" i="29"/>
  <c r="E710" i="34"/>
  <c r="E708" i="34"/>
  <c r="E706" i="34"/>
  <c r="E709" i="34"/>
  <c r="E712" i="34"/>
  <c r="E713" i="34"/>
  <c r="E711" i="34"/>
  <c r="E707" i="34"/>
  <c r="H93" i="29"/>
  <c r="E2931" i="34"/>
  <c r="E2935" i="34"/>
  <c r="E2939" i="34"/>
  <c r="E2943" i="34"/>
  <c r="E2947" i="34"/>
  <c r="E2951" i="34"/>
  <c r="E2955" i="34"/>
  <c r="E2933" i="34"/>
  <c r="E2938" i="34"/>
  <c r="E2944" i="34"/>
  <c r="E2949" i="34"/>
  <c r="E2954" i="34"/>
  <c r="E2930" i="34"/>
  <c r="E2936" i="34"/>
  <c r="E2941" i="34"/>
  <c r="E2946" i="34"/>
  <c r="E2952" i="34"/>
  <c r="E2957" i="34"/>
  <c r="E2934" i="34"/>
  <c r="E2945" i="34"/>
  <c r="E2956" i="34"/>
  <c r="E2937" i="34"/>
  <c r="E2948" i="34"/>
  <c r="E2932" i="34"/>
  <c r="E2942" i="34"/>
  <c r="E2953" i="34"/>
  <c r="E2950" i="34"/>
  <c r="E2940" i="34"/>
  <c r="H220" i="29"/>
  <c r="E6399" i="34"/>
  <c r="E6403" i="34"/>
  <c r="E6407" i="34"/>
  <c r="E6398" i="34"/>
  <c r="E6402" i="34"/>
  <c r="E6406" i="34"/>
  <c r="E6396" i="34"/>
  <c r="E6404" i="34"/>
  <c r="E6397" i="34"/>
  <c r="E6405" i="34"/>
  <c r="E6400" i="34"/>
  <c r="E6401" i="34"/>
  <c r="H224" i="29"/>
  <c r="E6471" i="34"/>
  <c r="E6475" i="34"/>
  <c r="E6479" i="34"/>
  <c r="E6470" i="34"/>
  <c r="E6474" i="34"/>
  <c r="E6478" i="34"/>
  <c r="E6468" i="34"/>
  <c r="E6476" i="34"/>
  <c r="E6469" i="34"/>
  <c r="E6477" i="34"/>
  <c r="E6472" i="34"/>
  <c r="E6473" i="34"/>
  <c r="H235" i="29"/>
  <c r="E6579" i="34"/>
  <c r="E6583" i="34"/>
  <c r="E6576" i="34"/>
  <c r="E6581" i="34"/>
  <c r="E6577" i="34"/>
  <c r="E6582" i="34"/>
  <c r="E6578" i="34"/>
  <c r="E6580" i="34"/>
  <c r="H203" i="29"/>
  <c r="E5683" i="34"/>
  <c r="E5687" i="34"/>
  <c r="E5691" i="34"/>
  <c r="E5695" i="34"/>
  <c r="E5684" i="34"/>
  <c r="E5688" i="34"/>
  <c r="E5692" i="34"/>
  <c r="E5682" i="34"/>
  <c r="E5686" i="34"/>
  <c r="E5690" i="34"/>
  <c r="E5694" i="34"/>
  <c r="E5693" i="34"/>
  <c r="E5685" i="34"/>
  <c r="E5689" i="34"/>
  <c r="H171" i="29"/>
  <c r="E5007" i="34"/>
  <c r="E5011" i="34"/>
  <c r="E5015" i="34"/>
  <c r="E5004" i="34"/>
  <c r="E5008" i="34"/>
  <c r="E5012" i="34"/>
  <c r="E5006" i="34"/>
  <c r="E5010" i="34"/>
  <c r="E5014" i="34"/>
  <c r="E5005" i="34"/>
  <c r="E5009" i="34"/>
  <c r="E5013" i="34"/>
  <c r="H139" i="29"/>
  <c r="E4339" i="34"/>
  <c r="E4343" i="34"/>
  <c r="E4347" i="34"/>
  <c r="E4341" i="34"/>
  <c r="E4346" i="34"/>
  <c r="E4351" i="34"/>
  <c r="E4342" i="34"/>
  <c r="E4348" i="34"/>
  <c r="E4338" i="34"/>
  <c r="E4344" i="34"/>
  <c r="E4349" i="34"/>
  <c r="E4340" i="34"/>
  <c r="E4345" i="34"/>
  <c r="E4350" i="34"/>
  <c r="H106" i="29"/>
  <c r="E3271" i="34"/>
  <c r="E3275" i="34"/>
  <c r="E3279" i="34"/>
  <c r="E3283" i="34"/>
  <c r="E3287" i="34"/>
  <c r="E3291" i="34"/>
  <c r="E3295" i="34"/>
  <c r="E3299" i="34"/>
  <c r="E3303" i="34"/>
  <c r="E3307" i="34"/>
  <c r="E3311" i="34"/>
  <c r="E3315" i="34"/>
  <c r="E3319" i="34"/>
  <c r="E3323" i="34"/>
  <c r="E3327" i="34"/>
  <c r="E3331" i="34"/>
  <c r="E3335" i="34"/>
  <c r="E3339" i="34"/>
  <c r="E3343" i="34"/>
  <c r="E3347" i="34"/>
  <c r="E3351" i="34"/>
  <c r="E3355" i="34"/>
  <c r="E3359" i="34"/>
  <c r="E3363" i="34"/>
  <c r="E3367" i="34"/>
  <c r="E3371" i="34"/>
  <c r="E3375" i="34"/>
  <c r="E3379" i="34"/>
  <c r="E3383" i="34"/>
  <c r="E3387" i="34"/>
  <c r="E3391" i="34"/>
  <c r="E3395" i="34"/>
  <c r="E3399" i="34"/>
  <c r="E3403" i="34"/>
  <c r="E3407" i="34"/>
  <c r="E3411" i="34"/>
  <c r="E3272" i="34"/>
  <c r="E3277" i="34"/>
  <c r="E3282" i="34"/>
  <c r="E3288" i="34"/>
  <c r="E3293" i="34"/>
  <c r="E3298" i="34"/>
  <c r="E3304" i="34"/>
  <c r="E3309" i="34"/>
  <c r="E3314" i="34"/>
  <c r="E3320" i="34"/>
  <c r="E3325" i="34"/>
  <c r="E3330" i="34"/>
  <c r="E3336" i="34"/>
  <c r="E3341" i="34"/>
  <c r="E3346" i="34"/>
  <c r="E3352" i="34"/>
  <c r="E3357" i="34"/>
  <c r="E3362" i="34"/>
  <c r="E3368" i="34"/>
  <c r="E3373" i="34"/>
  <c r="E3378" i="34"/>
  <c r="E3384" i="34"/>
  <c r="E3389" i="34"/>
  <c r="E3394" i="34"/>
  <c r="E3400" i="34"/>
  <c r="E3405" i="34"/>
  <c r="E3410" i="34"/>
  <c r="E3268" i="34"/>
  <c r="E3273" i="34"/>
  <c r="E3278" i="34"/>
  <c r="E3284" i="34"/>
  <c r="E3289" i="34"/>
  <c r="E3294" i="34"/>
  <c r="E3300" i="34"/>
  <c r="E3305" i="34"/>
  <c r="E3310" i="34"/>
  <c r="E3316" i="34"/>
  <c r="E3321" i="34"/>
  <c r="E3326" i="34"/>
  <c r="E3332" i="34"/>
  <c r="E3337" i="34"/>
  <c r="E3342" i="34"/>
  <c r="E3348" i="34"/>
  <c r="E3353" i="34"/>
  <c r="E3358" i="34"/>
  <c r="E3364" i="34"/>
  <c r="E3369" i="34"/>
  <c r="E3374" i="34"/>
  <c r="E3380" i="34"/>
  <c r="E3385" i="34"/>
  <c r="E3390" i="34"/>
  <c r="E3396" i="34"/>
  <c r="E3401" i="34"/>
  <c r="E3406" i="34"/>
  <c r="E3270" i="34"/>
  <c r="E3276" i="34"/>
  <c r="E3281" i="34"/>
  <c r="E3286" i="34"/>
  <c r="E3292" i="34"/>
  <c r="E3297" i="34"/>
  <c r="E3302" i="34"/>
  <c r="E3308" i="34"/>
  <c r="E3313" i="34"/>
  <c r="E3318" i="34"/>
  <c r="E3324" i="34"/>
  <c r="E3329" i="34"/>
  <c r="E3334" i="34"/>
  <c r="E3340" i="34"/>
  <c r="E3345" i="34"/>
  <c r="E3350" i="34"/>
  <c r="E3356" i="34"/>
  <c r="E3361" i="34"/>
  <c r="E3366" i="34"/>
  <c r="E3372" i="34"/>
  <c r="E3377" i="34"/>
  <c r="E3382" i="34"/>
  <c r="E3388" i="34"/>
  <c r="E3393" i="34"/>
  <c r="E3398" i="34"/>
  <c r="E3404" i="34"/>
  <c r="E3409" i="34"/>
  <c r="E3285" i="34"/>
  <c r="E3306" i="34"/>
  <c r="E3328" i="34"/>
  <c r="E3349" i="34"/>
  <c r="E3370" i="34"/>
  <c r="E3392" i="34"/>
  <c r="E3269" i="34"/>
  <c r="E3290" i="34"/>
  <c r="E3312" i="34"/>
  <c r="E3333" i="34"/>
  <c r="E3354" i="34"/>
  <c r="E3376" i="34"/>
  <c r="E3397" i="34"/>
  <c r="E3274" i="34"/>
  <c r="E3296" i="34"/>
  <c r="E3317" i="34"/>
  <c r="E3338" i="34"/>
  <c r="E3360" i="34"/>
  <c r="E3381" i="34"/>
  <c r="E3402" i="34"/>
  <c r="E3280" i="34"/>
  <c r="E3301" i="34"/>
  <c r="E3322" i="34"/>
  <c r="E3344" i="34"/>
  <c r="E3365" i="34"/>
  <c r="E3386" i="34"/>
  <c r="E3408" i="34"/>
  <c r="H64" i="29"/>
  <c r="E1784" i="34"/>
  <c r="E1792" i="34"/>
  <c r="E1798" i="34"/>
  <c r="E1806" i="34"/>
  <c r="E1812" i="34"/>
  <c r="E1820" i="34"/>
  <c r="E1778" i="34"/>
  <c r="E1788" i="34"/>
  <c r="E1796" i="34"/>
  <c r="E1808" i="34"/>
  <c r="E1816" i="34"/>
  <c r="E1825" i="34"/>
  <c r="E1780" i="34"/>
  <c r="E1790" i="34"/>
  <c r="E1800" i="34"/>
  <c r="E1809" i="34"/>
  <c r="E1818" i="34"/>
  <c r="E1786" i="34"/>
  <c r="E1794" i="34"/>
  <c r="E1804" i="34"/>
  <c r="E1814" i="34"/>
  <c r="E1824" i="34"/>
  <c r="E1810" i="34"/>
  <c r="E1782" i="34"/>
  <c r="E1822" i="34"/>
  <c r="E1802" i="34"/>
  <c r="E1793" i="34"/>
  <c r="E1797" i="34"/>
  <c r="E1805" i="34"/>
  <c r="E1819" i="34"/>
  <c r="E1811" i="34"/>
  <c r="E1803" i="34"/>
  <c r="E1795" i="34"/>
  <c r="E1787" i="34"/>
  <c r="E1781" i="34"/>
  <c r="E1817" i="34"/>
  <c r="E1789" i="34"/>
  <c r="E1801" i="34"/>
  <c r="E1823" i="34"/>
  <c r="E1815" i="34"/>
  <c r="E1807" i="34"/>
  <c r="E1799" i="34"/>
  <c r="E1791" i="34"/>
  <c r="E1783" i="34"/>
  <c r="E1779" i="34"/>
  <c r="E1813" i="34"/>
  <c r="E1785" i="34"/>
  <c r="E1821" i="34"/>
  <c r="H21" i="29"/>
  <c r="E652" i="34"/>
  <c r="E658" i="34"/>
  <c r="E666" i="34"/>
  <c r="E656" i="34"/>
  <c r="E662" i="34"/>
  <c r="E660" i="34"/>
  <c r="E664" i="34"/>
  <c r="E657" i="34"/>
  <c r="E654" i="34"/>
  <c r="E665" i="34"/>
  <c r="E667" i="34"/>
  <c r="E659" i="34"/>
  <c r="E661" i="34"/>
  <c r="E663" i="34"/>
  <c r="E655" i="34"/>
  <c r="E653" i="34"/>
  <c r="H218" i="29"/>
  <c r="E6375" i="34"/>
  <c r="E6379" i="34"/>
  <c r="E6383" i="34"/>
  <c r="E6372" i="34"/>
  <c r="E6376" i="34"/>
  <c r="E6374" i="34"/>
  <c r="E6378" i="34"/>
  <c r="E6382" i="34"/>
  <c r="E6380" i="34"/>
  <c r="E6381" i="34"/>
  <c r="E6373" i="34"/>
  <c r="E6377" i="34"/>
  <c r="H186" i="29"/>
  <c r="E5383" i="34"/>
  <c r="E5387" i="34"/>
  <c r="E5391" i="34"/>
  <c r="E5395" i="34"/>
  <c r="E5399" i="34"/>
  <c r="E5403" i="34"/>
  <c r="E5384" i="34"/>
  <c r="E5388" i="34"/>
  <c r="E5392" i="34"/>
  <c r="E5396" i="34"/>
  <c r="E5400" i="34"/>
  <c r="E5404" i="34"/>
  <c r="E5382" i="34"/>
  <c r="E5386" i="34"/>
  <c r="E5390" i="34"/>
  <c r="E5394" i="34"/>
  <c r="E5398" i="34"/>
  <c r="E5402" i="34"/>
  <c r="E5389" i="34"/>
  <c r="E5405" i="34"/>
  <c r="E5393" i="34"/>
  <c r="E5397" i="34"/>
  <c r="E5385" i="34"/>
  <c r="E5401" i="34"/>
  <c r="H154" i="29"/>
  <c r="E4675" i="34"/>
  <c r="E4679" i="34"/>
  <c r="E4683" i="34"/>
  <c r="E4687" i="34"/>
  <c r="E4691" i="34"/>
  <c r="E4676" i="34"/>
  <c r="E4680" i="34"/>
  <c r="E4684" i="34"/>
  <c r="E4688" i="34"/>
  <c r="E4677" i="34"/>
  <c r="E4681" i="34"/>
  <c r="E4685" i="34"/>
  <c r="E4689" i="34"/>
  <c r="E4674" i="34"/>
  <c r="E4678" i="34"/>
  <c r="E4682" i="34"/>
  <c r="E4686" i="34"/>
  <c r="E4690" i="34"/>
  <c r="H122" i="29"/>
  <c r="E3867" i="34"/>
  <c r="E3871" i="34"/>
  <c r="E3875" i="34"/>
  <c r="E3879" i="34"/>
  <c r="E3883" i="34"/>
  <c r="E3868" i="34"/>
  <c r="E3872" i="34"/>
  <c r="E3876" i="34"/>
  <c r="E3880" i="34"/>
  <c r="E3884" i="34"/>
  <c r="E3866" i="34"/>
  <c r="E3870" i="34"/>
  <c r="E3874" i="34"/>
  <c r="E3878" i="34"/>
  <c r="E3882" i="34"/>
  <c r="E3873" i="34"/>
  <c r="E3877" i="34"/>
  <c r="E3881" i="34"/>
  <c r="E3869" i="34"/>
  <c r="E3885" i="34"/>
  <c r="H41" i="29"/>
  <c r="E1024" i="34"/>
  <c r="E1030" i="34"/>
  <c r="E1028" i="34"/>
  <c r="E1022" i="34"/>
  <c r="E1032" i="34"/>
  <c r="E1026" i="34"/>
  <c r="E1036" i="34"/>
  <c r="E1025" i="34"/>
  <c r="E1034" i="34"/>
  <c r="E1029" i="34"/>
  <c r="E1037" i="34"/>
  <c r="E1031" i="34"/>
  <c r="E1023" i="34"/>
  <c r="E1033" i="34"/>
  <c r="E1035" i="34"/>
  <c r="E1027" i="34"/>
  <c r="H237" i="29"/>
  <c r="E6741" i="34"/>
  <c r="E6768" i="34"/>
  <c r="E6748" i="34"/>
  <c r="E6740" i="34"/>
  <c r="E6764" i="34"/>
  <c r="E6787" i="34"/>
  <c r="E6747" i="34"/>
  <c r="E6623" i="34"/>
  <c r="E6627" i="34"/>
  <c r="E6631" i="34"/>
  <c r="E6635" i="34"/>
  <c r="E6639" i="34"/>
  <c r="E6643" i="34"/>
  <c r="E6647" i="34"/>
  <c r="E6651" i="34"/>
  <c r="E6655" i="34"/>
  <c r="E6659" i="34"/>
  <c r="E6663" i="34"/>
  <c r="E6667" i="34"/>
  <c r="E6671" i="34"/>
  <c r="E6675" i="34"/>
  <c r="E6679" i="34"/>
  <c r="E6683" i="34"/>
  <c r="E6687" i="34"/>
  <c r="E6691" i="34"/>
  <c r="E6695" i="34"/>
  <c r="E6699" i="34"/>
  <c r="E6703" i="34"/>
  <c r="E6707" i="34"/>
  <c r="E6711" i="34"/>
  <c r="E6715" i="34"/>
  <c r="E6719" i="34"/>
  <c r="E6723" i="34"/>
  <c r="E6727" i="34"/>
  <c r="E6731" i="34"/>
  <c r="E6735" i="34"/>
  <c r="E6739" i="34"/>
  <c r="E6620" i="34"/>
  <c r="E6624" i="34"/>
  <c r="E6628" i="34"/>
  <c r="E6632" i="34"/>
  <c r="E6636" i="34"/>
  <c r="E6640" i="34"/>
  <c r="E6644" i="34"/>
  <c r="E6648" i="34"/>
  <c r="E6652" i="34"/>
  <c r="E6656" i="34"/>
  <c r="E6660" i="34"/>
  <c r="E6664" i="34"/>
  <c r="E6668" i="34"/>
  <c r="E6672" i="34"/>
  <c r="E6676" i="34"/>
  <c r="E6680" i="34"/>
  <c r="E6684" i="34"/>
  <c r="E6688" i="34"/>
  <c r="E6692" i="34"/>
  <c r="E6696" i="34"/>
  <c r="E6700" i="34"/>
  <c r="E6704" i="34"/>
  <c r="E6708" i="34"/>
  <c r="E6712" i="34"/>
  <c r="E6716" i="34"/>
  <c r="E6720" i="34"/>
  <c r="E6724" i="34"/>
  <c r="E6728" i="34"/>
  <c r="E6732" i="34"/>
  <c r="E6736" i="34"/>
  <c r="E6621" i="34"/>
  <c r="E6625" i="34"/>
  <c r="E6629" i="34"/>
  <c r="E6633" i="34"/>
  <c r="E6637" i="34"/>
  <c r="E6641" i="34"/>
  <c r="E6645" i="34"/>
  <c r="E6649" i="34"/>
  <c r="E6653" i="34"/>
  <c r="E6657" i="34"/>
  <c r="E6661" i="34"/>
  <c r="E6665" i="34"/>
  <c r="E6669" i="34"/>
  <c r="E6673" i="34"/>
  <c r="E6677" i="34"/>
  <c r="E6681" i="34"/>
  <c r="E6685" i="34"/>
  <c r="E6689" i="34"/>
  <c r="E6693" i="34"/>
  <c r="E6697" i="34"/>
  <c r="E6701" i="34"/>
  <c r="E6705" i="34"/>
  <c r="E6709" i="34"/>
  <c r="E6713" i="34"/>
  <c r="E6717" i="34"/>
  <c r="E6721" i="34"/>
  <c r="E6725" i="34"/>
  <c r="E6729" i="34"/>
  <c r="E6733" i="34"/>
  <c r="E6737" i="34"/>
  <c r="E6622" i="34"/>
  <c r="E6626" i="34"/>
  <c r="E6630" i="34"/>
  <c r="E6634" i="34"/>
  <c r="E6638" i="34"/>
  <c r="E6642" i="34"/>
  <c r="E6646" i="34"/>
  <c r="E6650" i="34"/>
  <c r="E6654" i="34"/>
  <c r="E6658" i="34"/>
  <c r="E6662" i="34"/>
  <c r="E6666" i="34"/>
  <c r="E6670" i="34"/>
  <c r="E6674" i="34"/>
  <c r="E6678" i="34"/>
  <c r="E6682" i="34"/>
  <c r="E6686" i="34"/>
  <c r="E6690" i="34"/>
  <c r="E6694" i="34"/>
  <c r="E6698" i="34"/>
  <c r="E6702" i="34"/>
  <c r="E6706" i="34"/>
  <c r="E6710" i="34"/>
  <c r="E6714" i="34"/>
  <c r="E6718" i="34"/>
  <c r="E6722" i="34"/>
  <c r="E6726" i="34"/>
  <c r="E6730" i="34"/>
  <c r="E6734" i="34"/>
  <c r="E6738" i="34"/>
  <c r="E6742" i="34"/>
  <c r="E6744" i="34"/>
  <c r="E6780" i="34"/>
  <c r="E6783" i="34"/>
  <c r="E6786" i="34"/>
  <c r="E6778" i="34"/>
  <c r="E6770" i="34"/>
  <c r="E6762" i="34"/>
  <c r="E6754" i="34"/>
  <c r="E6746" i="34"/>
  <c r="E6781" i="34"/>
  <c r="E6773" i="34"/>
  <c r="E6765" i="34"/>
  <c r="E6757" i="34"/>
  <c r="E6749" i="34"/>
  <c r="E6772" i="34"/>
  <c r="E6771" i="34"/>
  <c r="E6751" i="34"/>
  <c r="E6760" i="34"/>
  <c r="E6775" i="34"/>
  <c r="E6776" i="34"/>
  <c r="E6752" i="34"/>
  <c r="E6755" i="34"/>
  <c r="E6767" i="34"/>
  <c r="E6782" i="34"/>
  <c r="E6774" i="34"/>
  <c r="E6766" i="34"/>
  <c r="E6758" i="34"/>
  <c r="E6750" i="34"/>
  <c r="E6785" i="34"/>
  <c r="E6777" i="34"/>
  <c r="E6769" i="34"/>
  <c r="E6761" i="34"/>
  <c r="E6753" i="34"/>
  <c r="E6745" i="34"/>
  <c r="E6743" i="34"/>
  <c r="E6756" i="34"/>
  <c r="E6779" i="34"/>
  <c r="E6763" i="34"/>
  <c r="E6784" i="34"/>
  <c r="E6759" i="34"/>
  <c r="H205" i="29"/>
  <c r="E5771" i="34"/>
  <c r="E5775" i="34"/>
  <c r="E5779" i="34"/>
  <c r="E5783" i="34"/>
  <c r="E5787" i="34"/>
  <c r="E5791" i="34"/>
  <c r="E5795" i="34"/>
  <c r="E5799" i="34"/>
  <c r="E5803" i="34"/>
  <c r="E5768" i="34"/>
  <c r="E5772" i="34"/>
  <c r="E5776" i="34"/>
  <c r="E5780" i="34"/>
  <c r="E5784" i="34"/>
  <c r="E5788" i="34"/>
  <c r="E5792" i="34"/>
  <c r="E5796" i="34"/>
  <c r="E5800" i="34"/>
  <c r="E5770" i="34"/>
  <c r="E5774" i="34"/>
  <c r="E5778" i="34"/>
  <c r="E5782" i="34"/>
  <c r="E5786" i="34"/>
  <c r="E5790" i="34"/>
  <c r="E5794" i="34"/>
  <c r="E5798" i="34"/>
  <c r="E5802" i="34"/>
  <c r="E5773" i="34"/>
  <c r="E5789" i="34"/>
  <c r="E5777" i="34"/>
  <c r="E5793" i="34"/>
  <c r="E5781" i="34"/>
  <c r="E5797" i="34"/>
  <c r="E5769" i="34"/>
  <c r="E5785" i="34"/>
  <c r="E5801" i="34"/>
  <c r="H173" i="29"/>
  <c r="E5039" i="34"/>
  <c r="E5043" i="34"/>
  <c r="E5047" i="34"/>
  <c r="E5051" i="34"/>
  <c r="E5055" i="34"/>
  <c r="E5059" i="34"/>
  <c r="E5040" i="34"/>
  <c r="E5044" i="34"/>
  <c r="E5048" i="34"/>
  <c r="E5052" i="34"/>
  <c r="E5056" i="34"/>
  <c r="E5038" i="34"/>
  <c r="E5042" i="34"/>
  <c r="E5046" i="34"/>
  <c r="E5050" i="34"/>
  <c r="E5054" i="34"/>
  <c r="E5058" i="34"/>
  <c r="E5053" i="34"/>
  <c r="E5041" i="34"/>
  <c r="E5057" i="34"/>
  <c r="E5045" i="34"/>
  <c r="E5049" i="34"/>
  <c r="H141" i="29"/>
  <c r="E4363" i="34"/>
  <c r="E4367" i="34"/>
  <c r="E4371" i="34"/>
  <c r="E4375" i="34"/>
  <c r="E4379" i="34"/>
  <c r="E4383" i="34"/>
  <c r="E4387" i="34"/>
  <c r="E4391" i="34"/>
  <c r="E4395" i="34"/>
  <c r="E4399" i="34"/>
  <c r="E4403" i="34"/>
  <c r="E4407" i="34"/>
  <c r="E4411" i="34"/>
  <c r="E4415" i="34"/>
  <c r="E4419" i="34"/>
  <c r="E4423" i="34"/>
  <c r="E4427" i="34"/>
  <c r="E4431" i="34"/>
  <c r="E4364" i="34"/>
  <c r="E4368" i="34"/>
  <c r="E4372" i="34"/>
  <c r="E4376" i="34"/>
  <c r="E4380" i="34"/>
  <c r="E4384" i="34"/>
  <c r="E4388" i="34"/>
  <c r="E4392" i="34"/>
  <c r="E4396" i="34"/>
  <c r="E4400" i="34"/>
  <c r="E4404" i="34"/>
  <c r="E4408" i="34"/>
  <c r="E4412" i="34"/>
  <c r="E4416" i="34"/>
  <c r="E4420" i="34"/>
  <c r="E4424" i="34"/>
  <c r="E4428" i="34"/>
  <c r="E4432" i="34"/>
  <c r="E4365" i="34"/>
  <c r="E4369" i="34"/>
  <c r="E4373" i="34"/>
  <c r="E4377" i="34"/>
  <c r="E4381" i="34"/>
  <c r="E4385" i="34"/>
  <c r="E4389" i="34"/>
  <c r="E4393" i="34"/>
  <c r="E4397" i="34"/>
  <c r="E4401" i="34"/>
  <c r="E4405" i="34"/>
  <c r="E4409" i="34"/>
  <c r="E4413" i="34"/>
  <c r="E4417" i="34"/>
  <c r="E4421" i="34"/>
  <c r="E4425" i="34"/>
  <c r="E4429" i="34"/>
  <c r="E4433" i="34"/>
  <c r="E4362" i="34"/>
  <c r="E4366" i="34"/>
  <c r="E4370" i="34"/>
  <c r="E4374" i="34"/>
  <c r="E4378" i="34"/>
  <c r="E4382" i="34"/>
  <c r="E4386" i="34"/>
  <c r="E4390" i="34"/>
  <c r="E4394" i="34"/>
  <c r="E4398" i="34"/>
  <c r="E4402" i="34"/>
  <c r="E4406" i="34"/>
  <c r="E4410" i="34"/>
  <c r="E4414" i="34"/>
  <c r="E4418" i="34"/>
  <c r="E4422" i="34"/>
  <c r="E4426" i="34"/>
  <c r="E4430" i="34"/>
  <c r="H66" i="29"/>
  <c r="E1856" i="34"/>
  <c r="E1862" i="34"/>
  <c r="E1870" i="34"/>
  <c r="E1876" i="34"/>
  <c r="E1854" i="34"/>
  <c r="E1864" i="34"/>
  <c r="E1873" i="34"/>
  <c r="E1857" i="34"/>
  <c r="E1866" i="34"/>
  <c r="E1874" i="34"/>
  <c r="E1860" i="34"/>
  <c r="E1872" i="34"/>
  <c r="E1880" i="34"/>
  <c r="E1858" i="34"/>
  <c r="E1878" i="34"/>
  <c r="E1868" i="34"/>
  <c r="E1875" i="34"/>
  <c r="E1861" i="34"/>
  <c r="E1869" i="34"/>
  <c r="E1871" i="34"/>
  <c r="E1863" i="34"/>
  <c r="E1859" i="34"/>
  <c r="E1881" i="34"/>
  <c r="E1855" i="34"/>
  <c r="E1865" i="34"/>
  <c r="E1879" i="34"/>
  <c r="E1867" i="34"/>
  <c r="E1877" i="34"/>
  <c r="H188" i="29"/>
  <c r="E5415" i="34"/>
  <c r="E5419" i="34"/>
  <c r="E5416" i="34"/>
  <c r="E5420" i="34"/>
  <c r="E5414" i="34"/>
  <c r="E5418" i="34"/>
  <c r="E5421" i="34"/>
  <c r="E5417" i="34"/>
  <c r="H216" i="29"/>
  <c r="E6327" i="34"/>
  <c r="E6331" i="34"/>
  <c r="E6335" i="34"/>
  <c r="E6339" i="34"/>
  <c r="E6343" i="34"/>
  <c r="E6347" i="34"/>
  <c r="E6324" i="34"/>
  <c r="E6328" i="34"/>
  <c r="E6332" i="34"/>
  <c r="E6336" i="34"/>
  <c r="E6340" i="34"/>
  <c r="E6344" i="34"/>
  <c r="E6326" i="34"/>
  <c r="E6330" i="34"/>
  <c r="E6334" i="34"/>
  <c r="E6338" i="34"/>
  <c r="E6342" i="34"/>
  <c r="E6346" i="34"/>
  <c r="E6333" i="34"/>
  <c r="E6337" i="34"/>
  <c r="E6325" i="34"/>
  <c r="E6341" i="34"/>
  <c r="E6329" i="34"/>
  <c r="E6345" i="34"/>
  <c r="H176" i="29"/>
  <c r="E5087" i="34"/>
  <c r="E5091" i="34"/>
  <c r="E5095" i="34"/>
  <c r="E5099" i="34"/>
  <c r="E5103" i="34"/>
  <c r="E5084" i="34"/>
  <c r="E5088" i="34"/>
  <c r="E5092" i="34"/>
  <c r="E5096" i="34"/>
  <c r="E5100" i="34"/>
  <c r="E5104" i="34"/>
  <c r="E5086" i="34"/>
  <c r="E5090" i="34"/>
  <c r="E5094" i="34"/>
  <c r="E5098" i="34"/>
  <c r="E5102" i="34"/>
  <c r="E5085" i="34"/>
  <c r="E5101" i="34"/>
  <c r="E5089" i="34"/>
  <c r="E5105" i="34"/>
  <c r="E5093" i="34"/>
  <c r="E5097" i="34"/>
  <c r="H231" i="29"/>
  <c r="E6543" i="34"/>
  <c r="E6547" i="34"/>
  <c r="E6551" i="34"/>
  <c r="E6544" i="34"/>
  <c r="E6549" i="34"/>
  <c r="E6545" i="34"/>
  <c r="E6550" i="34"/>
  <c r="E6546" i="34"/>
  <c r="E6542" i="34"/>
  <c r="E6548" i="34"/>
  <c r="H199" i="29"/>
  <c r="E5607" i="34"/>
  <c r="E5611" i="34"/>
  <c r="E5615" i="34"/>
  <c r="E5619" i="34"/>
  <c r="E5623" i="34"/>
  <c r="E5627" i="34"/>
  <c r="E5608" i="34"/>
  <c r="E5612" i="34"/>
  <c r="E5616" i="34"/>
  <c r="E5620" i="34"/>
  <c r="E5624" i="34"/>
  <c r="E5628" i="34"/>
  <c r="E5606" i="34"/>
  <c r="E5610" i="34"/>
  <c r="E5614" i="34"/>
  <c r="E5618" i="34"/>
  <c r="E5622" i="34"/>
  <c r="E5626" i="34"/>
  <c r="E5613" i="34"/>
  <c r="E5629" i="34"/>
  <c r="E5617" i="34"/>
  <c r="E5621" i="34"/>
  <c r="E5609" i="34"/>
  <c r="E5625" i="34"/>
  <c r="H167" i="29"/>
  <c r="E4935" i="34"/>
  <c r="E4939" i="34"/>
  <c r="E4943" i="34"/>
  <c r="E4932" i="34"/>
  <c r="E4936" i="34"/>
  <c r="E4940" i="34"/>
  <c r="E4934" i="34"/>
  <c r="E4938" i="34"/>
  <c r="E4942" i="34"/>
  <c r="E4941" i="34"/>
  <c r="E4933" i="34"/>
  <c r="E4937" i="34"/>
  <c r="H135" i="29"/>
  <c r="E4283" i="34"/>
  <c r="E4287" i="34"/>
  <c r="E4291" i="34"/>
  <c r="E4295" i="34"/>
  <c r="E4282" i="34"/>
  <c r="E4288" i="34"/>
  <c r="E4293" i="34"/>
  <c r="E4284" i="34"/>
  <c r="E4289" i="34"/>
  <c r="E4294" i="34"/>
  <c r="E4285" i="34"/>
  <c r="E4290" i="34"/>
  <c r="E4286" i="34"/>
  <c r="E4292" i="34"/>
  <c r="H101" i="29"/>
  <c r="E3131" i="34"/>
  <c r="E3135" i="34"/>
  <c r="E3139" i="34"/>
  <c r="E3143" i="34"/>
  <c r="E3147" i="34"/>
  <c r="E3130" i="34"/>
  <c r="E3136" i="34"/>
  <c r="E3141" i="34"/>
  <c r="E3146" i="34"/>
  <c r="E3128" i="34"/>
  <c r="E3134" i="34"/>
  <c r="E3142" i="34"/>
  <c r="E3129" i="34"/>
  <c r="E3137" i="34"/>
  <c r="E3144" i="34"/>
  <c r="E3133" i="34"/>
  <c r="E3140" i="34"/>
  <c r="E3132" i="34"/>
  <c r="E3138" i="34"/>
  <c r="E3145" i="34"/>
  <c r="H58" i="29"/>
  <c r="E1550" i="34"/>
  <c r="E1556" i="34"/>
  <c r="E1564" i="34"/>
  <c r="E1552" i="34"/>
  <c r="E1560" i="34"/>
  <c r="E1569" i="34"/>
  <c r="E1553" i="34"/>
  <c r="E1562" i="34"/>
  <c r="E1548" i="34"/>
  <c r="E1558" i="34"/>
  <c r="E1568" i="34"/>
  <c r="E1546" i="34"/>
  <c r="E1554" i="34"/>
  <c r="E1566" i="34"/>
  <c r="E1549" i="34"/>
  <c r="E1567" i="34"/>
  <c r="E1559" i="34"/>
  <c r="E1551" i="34"/>
  <c r="E1561" i="34"/>
  <c r="E1563" i="34"/>
  <c r="E1555" i="34"/>
  <c r="E1547" i="34"/>
  <c r="E1557" i="34"/>
  <c r="E1565" i="34"/>
  <c r="H214" i="29"/>
  <c r="E6103" i="34"/>
  <c r="E6107" i="34"/>
  <c r="E6111" i="34"/>
  <c r="E6115" i="34"/>
  <c r="E6119" i="34"/>
  <c r="E6123" i="34"/>
  <c r="E6127" i="34"/>
  <c r="E6131" i="34"/>
  <c r="E6135" i="34"/>
  <c r="E6139" i="34"/>
  <c r="E6143" i="34"/>
  <c r="E6147" i="34"/>
  <c r="E6151" i="34"/>
  <c r="E6155" i="34"/>
  <c r="E6159" i="34"/>
  <c r="E6163" i="34"/>
  <c r="E6100" i="34"/>
  <c r="E6104" i="34"/>
  <c r="E6108" i="34"/>
  <c r="E6112" i="34"/>
  <c r="E6116" i="34"/>
  <c r="E6120" i="34"/>
  <c r="E6124" i="34"/>
  <c r="E6128" i="34"/>
  <c r="E6132" i="34"/>
  <c r="E6136" i="34"/>
  <c r="E6140" i="34"/>
  <c r="E6144" i="34"/>
  <c r="E6148" i="34"/>
  <c r="E6152" i="34"/>
  <c r="E6156" i="34"/>
  <c r="E6160" i="34"/>
  <c r="E6102" i="34"/>
  <c r="E6106" i="34"/>
  <c r="E6110" i="34"/>
  <c r="E6114" i="34"/>
  <c r="E6118" i="34"/>
  <c r="E6122" i="34"/>
  <c r="E6126" i="34"/>
  <c r="E6130" i="34"/>
  <c r="E6134" i="34"/>
  <c r="E6138" i="34"/>
  <c r="E6142" i="34"/>
  <c r="E6146" i="34"/>
  <c r="E6150" i="34"/>
  <c r="E6154" i="34"/>
  <c r="E6158" i="34"/>
  <c r="E6162" i="34"/>
  <c r="E6109" i="34"/>
  <c r="E6125" i="34"/>
  <c r="E6141" i="34"/>
  <c r="E6157" i="34"/>
  <c r="E6113" i="34"/>
  <c r="E6129" i="34"/>
  <c r="E6145" i="34"/>
  <c r="E6161" i="34"/>
  <c r="E6101" i="34"/>
  <c r="E6117" i="34"/>
  <c r="E6133" i="34"/>
  <c r="E6149" i="34"/>
  <c r="E6105" i="34"/>
  <c r="E6121" i="34"/>
  <c r="E6137" i="34"/>
  <c r="E6153" i="34"/>
  <c r="H182" i="29"/>
  <c r="E5239" i="34"/>
  <c r="E5243" i="34"/>
  <c r="E5247" i="34"/>
  <c r="E5251" i="34"/>
  <c r="E5255" i="34"/>
  <c r="E5259" i="34"/>
  <c r="E5263" i="34"/>
  <c r="E5267" i="34"/>
  <c r="E5271" i="34"/>
  <c r="E5240" i="34"/>
  <c r="E5244" i="34"/>
  <c r="E5248" i="34"/>
  <c r="E5252" i="34"/>
  <c r="E5256" i="34"/>
  <c r="E5260" i="34"/>
  <c r="E5264" i="34"/>
  <c r="E5268" i="34"/>
  <c r="E5272" i="34"/>
  <c r="E5238" i="34"/>
  <c r="E5242" i="34"/>
  <c r="E5246" i="34"/>
  <c r="E5250" i="34"/>
  <c r="E5254" i="34"/>
  <c r="E5258" i="34"/>
  <c r="E5262" i="34"/>
  <c r="E5266" i="34"/>
  <c r="E5270" i="34"/>
  <c r="E5245" i="34"/>
  <c r="E5261" i="34"/>
  <c r="E5249" i="34"/>
  <c r="E5265" i="34"/>
  <c r="E5253" i="34"/>
  <c r="E5269" i="34"/>
  <c r="E5241" i="34"/>
  <c r="E5257" i="34"/>
  <c r="E5273" i="34"/>
  <c r="H150" i="29"/>
  <c r="E4587" i="34"/>
  <c r="E4591" i="34"/>
  <c r="E4595" i="34"/>
  <c r="E4599" i="34"/>
  <c r="E4603" i="34"/>
  <c r="E4607" i="34"/>
  <c r="E4584" i="34"/>
  <c r="E4588" i="34"/>
  <c r="E4592" i="34"/>
  <c r="E4596" i="34"/>
  <c r="E4600" i="34"/>
  <c r="E4604" i="34"/>
  <c r="E4585" i="34"/>
  <c r="E4589" i="34"/>
  <c r="E4593" i="34"/>
  <c r="E4597" i="34"/>
  <c r="E4601" i="34"/>
  <c r="E4605" i="34"/>
  <c r="E4586" i="34"/>
  <c r="E4590" i="34"/>
  <c r="E4594" i="34"/>
  <c r="E4598" i="34"/>
  <c r="E4602" i="34"/>
  <c r="E4606" i="34"/>
  <c r="H118" i="29"/>
  <c r="E3783" i="34"/>
  <c r="E3787" i="34"/>
  <c r="E3791" i="34"/>
  <c r="E3795" i="34"/>
  <c r="E3799" i="34"/>
  <c r="E3803" i="34"/>
  <c r="E3784" i="34"/>
  <c r="E3788" i="34"/>
  <c r="E3792" i="34"/>
  <c r="E3796" i="34"/>
  <c r="E3800" i="34"/>
  <c r="E3804" i="34"/>
  <c r="E3782" i="34"/>
  <c r="E3786" i="34"/>
  <c r="E3790" i="34"/>
  <c r="E3794" i="34"/>
  <c r="E3798" i="34"/>
  <c r="E3802" i="34"/>
  <c r="E3793" i="34"/>
  <c r="E3797" i="34"/>
  <c r="E3785" i="34"/>
  <c r="E3801" i="34"/>
  <c r="E3789" i="34"/>
  <c r="E3805" i="34"/>
  <c r="H78" i="29"/>
  <c r="E2087" i="34"/>
  <c r="E2091" i="34"/>
  <c r="E2095" i="34"/>
  <c r="E2099" i="34"/>
  <c r="E2089" i="34"/>
  <c r="E2094" i="34"/>
  <c r="E2090" i="34"/>
  <c r="E2096" i="34"/>
  <c r="E2088" i="34"/>
  <c r="E2093" i="34"/>
  <c r="E2098" i="34"/>
  <c r="E2092" i="34"/>
  <c r="E2097" i="34"/>
  <c r="E2086" i="34"/>
  <c r="H233" i="29"/>
  <c r="E6563" i="34"/>
  <c r="E6567" i="34"/>
  <c r="E6560" i="34"/>
  <c r="E6565" i="34"/>
  <c r="E6561" i="34"/>
  <c r="E6566" i="34"/>
  <c r="E6562" i="34"/>
  <c r="E6564" i="34"/>
  <c r="H168" i="29"/>
  <c r="E4947" i="34"/>
  <c r="E4951" i="34"/>
  <c r="E4955" i="34"/>
  <c r="E4959" i="34"/>
  <c r="E4944" i="34"/>
  <c r="E4948" i="34"/>
  <c r="E4952" i="34"/>
  <c r="E4956" i="34"/>
  <c r="E4946" i="34"/>
  <c r="E4950" i="34"/>
  <c r="E4954" i="34"/>
  <c r="E4958" i="34"/>
  <c r="E4957" i="34"/>
  <c r="E4945" i="34"/>
  <c r="E4949" i="34"/>
  <c r="E4953" i="34"/>
  <c r="H227" i="29"/>
  <c r="E6507" i="34"/>
  <c r="E6511" i="34"/>
  <c r="E6515" i="34"/>
  <c r="E6506" i="34"/>
  <c r="E6510" i="34"/>
  <c r="E6514" i="34"/>
  <c r="E6508" i="34"/>
  <c r="E6509" i="34"/>
  <c r="E6504" i="34"/>
  <c r="E6512" i="34"/>
  <c r="E6505" i="34"/>
  <c r="E6513" i="34"/>
  <c r="H147" i="29"/>
  <c r="E4527" i="34"/>
  <c r="E4531" i="34"/>
  <c r="E4535" i="34"/>
  <c r="E4539" i="34"/>
  <c r="E4543" i="34"/>
  <c r="E4547" i="34"/>
  <c r="E4524" i="34"/>
  <c r="E4528" i="34"/>
  <c r="E4532" i="34"/>
  <c r="E4536" i="34"/>
  <c r="E4540" i="34"/>
  <c r="E4544" i="34"/>
  <c r="E4525" i="34"/>
  <c r="E4529" i="34"/>
  <c r="E4533" i="34"/>
  <c r="E4537" i="34"/>
  <c r="E4541" i="34"/>
  <c r="E4545" i="34"/>
  <c r="E4526" i="34"/>
  <c r="E4530" i="34"/>
  <c r="E4534" i="34"/>
  <c r="E4538" i="34"/>
  <c r="E4542" i="34"/>
  <c r="E4546" i="34"/>
  <c r="H74" i="29"/>
  <c r="E2006" i="34"/>
  <c r="E2010" i="34"/>
  <c r="E2014" i="34"/>
  <c r="E2018" i="34"/>
  <c r="E2022" i="34"/>
  <c r="E2026" i="34"/>
  <c r="E2008" i="34"/>
  <c r="E2013" i="34"/>
  <c r="E2019" i="34"/>
  <c r="E2024" i="34"/>
  <c r="E2004" i="34"/>
  <c r="E2009" i="34"/>
  <c r="E2015" i="34"/>
  <c r="E2020" i="34"/>
  <c r="E2025" i="34"/>
  <c r="E2007" i="34"/>
  <c r="E2012" i="34"/>
  <c r="E2017" i="34"/>
  <c r="E2023" i="34"/>
  <c r="E2016" i="34"/>
  <c r="E2021" i="34"/>
  <c r="E2011" i="34"/>
  <c r="E2005" i="34"/>
  <c r="E2027" i="34"/>
  <c r="H226" i="29"/>
  <c r="E6495" i="34"/>
  <c r="E6499" i="34"/>
  <c r="E6503" i="34"/>
  <c r="E6494" i="34"/>
  <c r="E6498" i="34"/>
  <c r="E6502" i="34"/>
  <c r="E6492" i="34"/>
  <c r="E6500" i="34"/>
  <c r="E6493" i="34"/>
  <c r="E6501" i="34"/>
  <c r="E6496" i="34"/>
  <c r="E6497" i="34"/>
  <c r="H162" i="29"/>
  <c r="E4851" i="34"/>
  <c r="E4855" i="34"/>
  <c r="E4859" i="34"/>
  <c r="E4863" i="34"/>
  <c r="E4867" i="34"/>
  <c r="E4871" i="34"/>
  <c r="E4875" i="34"/>
  <c r="E4848" i="34"/>
  <c r="E4852" i="34"/>
  <c r="E4856" i="34"/>
  <c r="E4860" i="34"/>
  <c r="E4864" i="34"/>
  <c r="E4868" i="34"/>
  <c r="E4872" i="34"/>
  <c r="E4850" i="34"/>
  <c r="E4854" i="34"/>
  <c r="E4858" i="34"/>
  <c r="E4862" i="34"/>
  <c r="E4866" i="34"/>
  <c r="E4870" i="34"/>
  <c r="E4874" i="34"/>
  <c r="E4861" i="34"/>
  <c r="E4849" i="34"/>
  <c r="E4865" i="34"/>
  <c r="E4853" i="34"/>
  <c r="E4869" i="34"/>
  <c r="E4857" i="34"/>
  <c r="E4873" i="34"/>
  <c r="H73" i="29"/>
  <c r="E1982" i="34"/>
  <c r="E1986" i="34"/>
  <c r="E1990" i="34"/>
  <c r="E1994" i="34"/>
  <c r="E1998" i="34"/>
  <c r="E2002" i="34"/>
  <c r="E1981" i="34"/>
  <c r="E1987" i="34"/>
  <c r="E1992" i="34"/>
  <c r="E1997" i="34"/>
  <c r="E2003" i="34"/>
  <c r="E1983" i="34"/>
  <c r="E1988" i="34"/>
  <c r="E1993" i="34"/>
  <c r="E1999" i="34"/>
  <c r="E1980" i="34"/>
  <c r="E1985" i="34"/>
  <c r="E1991" i="34"/>
  <c r="E1996" i="34"/>
  <c r="E2001" i="34"/>
  <c r="E1995" i="34"/>
  <c r="E2000" i="34"/>
  <c r="E1989" i="34"/>
  <c r="E1984" i="34"/>
  <c r="H213" i="29"/>
  <c r="E6267" i="34"/>
  <c r="E6271" i="34"/>
  <c r="E6275" i="34"/>
  <c r="E6279" i="34"/>
  <c r="E6283" i="34"/>
  <c r="E6287" i="34"/>
  <c r="E6291" i="34"/>
  <c r="E6295" i="34"/>
  <c r="E6299" i="34"/>
  <c r="E6264" i="34"/>
  <c r="E6268" i="34"/>
  <c r="E6272" i="34"/>
  <c r="E6276" i="34"/>
  <c r="E6280" i="34"/>
  <c r="E6284" i="34"/>
  <c r="E6288" i="34"/>
  <c r="E6292" i="34"/>
  <c r="E6296" i="34"/>
  <c r="E6266" i="34"/>
  <c r="E6270" i="34"/>
  <c r="E6274" i="34"/>
  <c r="E6278" i="34"/>
  <c r="E6282" i="34"/>
  <c r="E6286" i="34"/>
  <c r="E6290" i="34"/>
  <c r="E6294" i="34"/>
  <c r="E6298" i="34"/>
  <c r="E6269" i="34"/>
  <c r="E6285" i="34"/>
  <c r="E6273" i="34"/>
  <c r="E6289" i="34"/>
  <c r="E6277" i="34"/>
  <c r="E6293" i="34"/>
  <c r="E6265" i="34"/>
  <c r="E6281" i="34"/>
  <c r="E6297" i="34"/>
  <c r="H165" i="29"/>
  <c r="E4911" i="34"/>
  <c r="E4915" i="34"/>
  <c r="E4919" i="34"/>
  <c r="E4908" i="34"/>
  <c r="E4912" i="34"/>
  <c r="E4916" i="34"/>
  <c r="E4910" i="34"/>
  <c r="E4914" i="34"/>
  <c r="E4918" i="34"/>
  <c r="E4909" i="34"/>
  <c r="E4913" i="34"/>
  <c r="E4917" i="34"/>
  <c r="H98" i="29"/>
  <c r="E3087" i="34"/>
  <c r="E3091" i="34"/>
  <c r="E3095" i="34"/>
  <c r="E3088" i="34"/>
  <c r="E3093" i="34"/>
  <c r="E3085" i="34"/>
  <c r="E3092" i="34"/>
  <c r="E3086" i="34"/>
  <c r="E3094" i="34"/>
  <c r="E3084" i="34"/>
  <c r="E3090" i="34"/>
  <c r="E3089" i="34"/>
  <c r="H228" i="29"/>
  <c r="E6519" i="34"/>
  <c r="E6518" i="34"/>
  <c r="E6516" i="34"/>
  <c r="E6517" i="34"/>
  <c r="E6520" i="34"/>
  <c r="E6521" i="34"/>
  <c r="H120" i="29"/>
  <c r="E3827" i="34"/>
  <c r="E3831" i="34"/>
  <c r="E3835" i="34"/>
  <c r="E3839" i="34"/>
  <c r="E3843" i="34"/>
  <c r="E3828" i="34"/>
  <c r="E3832" i="34"/>
  <c r="E3836" i="34"/>
  <c r="E3840" i="34"/>
  <c r="E3844" i="34"/>
  <c r="E3826" i="34"/>
  <c r="E3830" i="34"/>
  <c r="E3834" i="34"/>
  <c r="E3838" i="34"/>
  <c r="E3842" i="34"/>
  <c r="E3841" i="34"/>
  <c r="E3829" i="34"/>
  <c r="E3845" i="34"/>
  <c r="E3833" i="34"/>
  <c r="E3837" i="34"/>
  <c r="H207" i="29"/>
  <c r="E5871" i="34"/>
  <c r="E5875" i="34"/>
  <c r="E5879" i="34"/>
  <c r="E5883" i="34"/>
  <c r="E5887" i="34"/>
  <c r="E5891" i="34"/>
  <c r="E5895" i="34"/>
  <c r="E5899" i="34"/>
  <c r="E5903" i="34"/>
  <c r="E5907" i="34"/>
  <c r="E5911" i="34"/>
  <c r="E5915" i="34"/>
  <c r="E5919" i="34"/>
  <c r="E5923" i="34"/>
  <c r="E5927" i="34"/>
  <c r="E5931" i="34"/>
  <c r="E5868" i="34"/>
  <c r="E5872" i="34"/>
  <c r="E5876" i="34"/>
  <c r="E5880" i="34"/>
  <c r="E5884" i="34"/>
  <c r="E5888" i="34"/>
  <c r="E5892" i="34"/>
  <c r="E5896" i="34"/>
  <c r="E5900" i="34"/>
  <c r="E5904" i="34"/>
  <c r="E5908" i="34"/>
  <c r="E5912" i="34"/>
  <c r="E5916" i="34"/>
  <c r="E5920" i="34"/>
  <c r="E5924" i="34"/>
  <c r="E5928" i="34"/>
  <c r="E5870" i="34"/>
  <c r="E5874" i="34"/>
  <c r="E5878" i="34"/>
  <c r="E5882" i="34"/>
  <c r="E5886" i="34"/>
  <c r="E5890" i="34"/>
  <c r="E5894" i="34"/>
  <c r="E5898" i="34"/>
  <c r="E5902" i="34"/>
  <c r="E5906" i="34"/>
  <c r="E5910" i="34"/>
  <c r="E5914" i="34"/>
  <c r="E5918" i="34"/>
  <c r="E5922" i="34"/>
  <c r="E5926" i="34"/>
  <c r="E5930" i="34"/>
  <c r="E5869" i="34"/>
  <c r="E5885" i="34"/>
  <c r="E5901" i="34"/>
  <c r="E5917" i="34"/>
  <c r="E5873" i="34"/>
  <c r="E5889" i="34"/>
  <c r="E5905" i="34"/>
  <c r="E5921" i="34"/>
  <c r="E5877" i="34"/>
  <c r="E5893" i="34"/>
  <c r="E5909" i="34"/>
  <c r="E5925" i="34"/>
  <c r="E5881" i="34"/>
  <c r="E5897" i="34"/>
  <c r="E5913" i="34"/>
  <c r="E5929" i="34"/>
  <c r="H143" i="29"/>
  <c r="E4471" i="34"/>
  <c r="E4475" i="34"/>
  <c r="E4479" i="34"/>
  <c r="E4483" i="34"/>
  <c r="E4472" i="34"/>
  <c r="E4476" i="34"/>
  <c r="E4480" i="34"/>
  <c r="E4473" i="34"/>
  <c r="E4477" i="34"/>
  <c r="E4481" i="34"/>
  <c r="E4470" i="34"/>
  <c r="E4474" i="34"/>
  <c r="E4478" i="34"/>
  <c r="E4482" i="34"/>
  <c r="H90" i="29"/>
  <c r="E2847" i="34"/>
  <c r="E2851" i="34"/>
  <c r="E2855" i="34"/>
  <c r="E2859" i="34"/>
  <c r="E2863" i="34"/>
  <c r="E2867" i="34"/>
  <c r="E2871" i="34"/>
  <c r="E2848" i="34"/>
  <c r="E2853" i="34"/>
  <c r="E2858" i="34"/>
  <c r="E2864" i="34"/>
  <c r="E2869" i="34"/>
  <c r="E2850" i="34"/>
  <c r="E2856" i="34"/>
  <c r="E2861" i="34"/>
  <c r="E2866" i="34"/>
  <c r="E2872" i="34"/>
  <c r="E2849" i="34"/>
  <c r="E2860" i="34"/>
  <c r="E2870" i="34"/>
  <c r="E2852" i="34"/>
  <c r="E2862" i="34"/>
  <c r="E2873" i="34"/>
  <c r="E2846" i="34"/>
  <c r="E2857" i="34"/>
  <c r="E2868" i="34"/>
  <c r="E2865" i="34"/>
  <c r="E2854" i="34"/>
  <c r="H222" i="29"/>
  <c r="E6423" i="34"/>
  <c r="E6427" i="34"/>
  <c r="E6431" i="34"/>
  <c r="E6435" i="34"/>
  <c r="E6439" i="34"/>
  <c r="E6443" i="34"/>
  <c r="E6447" i="34"/>
  <c r="E6451" i="34"/>
  <c r="E6455" i="34"/>
  <c r="E6422" i="34"/>
  <c r="E6426" i="34"/>
  <c r="E6430" i="34"/>
  <c r="E6434" i="34"/>
  <c r="E6438" i="34"/>
  <c r="E6442" i="34"/>
  <c r="E6446" i="34"/>
  <c r="E6450" i="34"/>
  <c r="E6454" i="34"/>
  <c r="E6420" i="34"/>
  <c r="E6428" i="34"/>
  <c r="E6436" i="34"/>
  <c r="E6444" i="34"/>
  <c r="E6452" i="34"/>
  <c r="E6421" i="34"/>
  <c r="E6429" i="34"/>
  <c r="E6437" i="34"/>
  <c r="E6445" i="34"/>
  <c r="E6453" i="34"/>
  <c r="E6424" i="34"/>
  <c r="E6432" i="34"/>
  <c r="E6440" i="34"/>
  <c r="E6448" i="34"/>
  <c r="E6425" i="34"/>
  <c r="E6433" i="34"/>
  <c r="E6441" i="34"/>
  <c r="E6449" i="34"/>
  <c r="H142" i="29"/>
  <c r="E4435" i="34"/>
  <c r="E4439" i="34"/>
  <c r="E4443" i="34"/>
  <c r="E4447" i="34"/>
  <c r="E4451" i="34"/>
  <c r="E4455" i="34"/>
  <c r="E4459" i="34"/>
  <c r="E4463" i="34"/>
  <c r="E4467" i="34"/>
  <c r="E4436" i="34"/>
  <c r="E4440" i="34"/>
  <c r="E4444" i="34"/>
  <c r="E4448" i="34"/>
  <c r="E4452" i="34"/>
  <c r="E4456" i="34"/>
  <c r="E4460" i="34"/>
  <c r="E4464" i="34"/>
  <c r="E4468" i="34"/>
  <c r="E4437" i="34"/>
  <c r="E4441" i="34"/>
  <c r="E4445" i="34"/>
  <c r="E4449" i="34"/>
  <c r="E4453" i="34"/>
  <c r="E4457" i="34"/>
  <c r="E4461" i="34"/>
  <c r="E4465" i="34"/>
  <c r="E4469" i="34"/>
  <c r="E4434" i="34"/>
  <c r="E4438" i="34"/>
  <c r="E4442" i="34"/>
  <c r="E4446" i="34"/>
  <c r="E4450" i="34"/>
  <c r="E4454" i="34"/>
  <c r="E4458" i="34"/>
  <c r="E4462" i="34"/>
  <c r="E4466" i="34"/>
  <c r="H225" i="29"/>
  <c r="E6483" i="34"/>
  <c r="E6487" i="34"/>
  <c r="E6491" i="34"/>
  <c r="E6482" i="34"/>
  <c r="E6486" i="34"/>
  <c r="E6490" i="34"/>
  <c r="E6484" i="34"/>
  <c r="E6485" i="34"/>
  <c r="E6480" i="34"/>
  <c r="E6488" i="34"/>
  <c r="E6481" i="34"/>
  <c r="E6489" i="34"/>
  <c r="H161" i="29"/>
  <c r="E4823" i="34"/>
  <c r="E4827" i="34"/>
  <c r="E4831" i="34"/>
  <c r="E4835" i="34"/>
  <c r="E4839" i="34"/>
  <c r="E4843" i="34"/>
  <c r="E4847" i="34"/>
  <c r="E4820" i="34"/>
  <c r="E4824" i="34"/>
  <c r="E4828" i="34"/>
  <c r="E4832" i="34"/>
  <c r="E4836" i="34"/>
  <c r="E4840" i="34"/>
  <c r="E4844" i="34"/>
  <c r="E4822" i="34"/>
  <c r="E4826" i="34"/>
  <c r="E4830" i="34"/>
  <c r="E4834" i="34"/>
  <c r="E4838" i="34"/>
  <c r="E4842" i="34"/>
  <c r="E4846" i="34"/>
  <c r="E4829" i="34"/>
  <c r="E4845" i="34"/>
  <c r="E4833" i="34"/>
  <c r="E4821" i="34"/>
  <c r="E4837" i="34"/>
  <c r="E4825" i="34"/>
  <c r="E4841" i="34"/>
  <c r="H156" i="29"/>
  <c r="E4711" i="34"/>
  <c r="E4715" i="34"/>
  <c r="E4719" i="34"/>
  <c r="E4723" i="34"/>
  <c r="E4727" i="34"/>
  <c r="E4712" i="34"/>
  <c r="E4716" i="34"/>
  <c r="E4720" i="34"/>
  <c r="E4724" i="34"/>
  <c r="E4713" i="34"/>
  <c r="E4717" i="34"/>
  <c r="E4721" i="34"/>
  <c r="E4725" i="34"/>
  <c r="E4710" i="34"/>
  <c r="E4714" i="34"/>
  <c r="E4718" i="34"/>
  <c r="E4722" i="34"/>
  <c r="E4726" i="34"/>
  <c r="H185" i="29"/>
  <c r="E5347" i="34"/>
  <c r="E5351" i="34"/>
  <c r="E5355" i="34"/>
  <c r="E5359" i="34"/>
  <c r="E5363" i="34"/>
  <c r="E5367" i="34"/>
  <c r="E5371" i="34"/>
  <c r="E5375" i="34"/>
  <c r="E5379" i="34"/>
  <c r="E5348" i="34"/>
  <c r="E5352" i="34"/>
  <c r="E5356" i="34"/>
  <c r="E5360" i="34"/>
  <c r="E5364" i="34"/>
  <c r="E5368" i="34"/>
  <c r="E5372" i="34"/>
  <c r="E5376" i="34"/>
  <c r="E5380" i="34"/>
  <c r="E5346" i="34"/>
  <c r="E5350" i="34"/>
  <c r="E5354" i="34"/>
  <c r="E5358" i="34"/>
  <c r="E5362" i="34"/>
  <c r="E5366" i="34"/>
  <c r="E5370" i="34"/>
  <c r="E5374" i="34"/>
  <c r="E5378" i="34"/>
  <c r="E5357" i="34"/>
  <c r="E5373" i="34"/>
  <c r="E5361" i="34"/>
  <c r="E5377" i="34"/>
  <c r="E5349" i="34"/>
  <c r="E5365" i="34"/>
  <c r="E5381" i="34"/>
  <c r="E5353" i="34"/>
  <c r="E5369" i="34"/>
  <c r="H153" i="29"/>
  <c r="E4659" i="34"/>
  <c r="E4663" i="34"/>
  <c r="E4667" i="34"/>
  <c r="E4671" i="34"/>
  <c r="E4656" i="34"/>
  <c r="E4660" i="34"/>
  <c r="E4664" i="34"/>
  <c r="E4668" i="34"/>
  <c r="E4672" i="34"/>
  <c r="E4657" i="34"/>
  <c r="E4661" i="34"/>
  <c r="E4665" i="34"/>
  <c r="E4669" i="34"/>
  <c r="E4673" i="34"/>
  <c r="E4658" i="34"/>
  <c r="E4662" i="34"/>
  <c r="E4666" i="34"/>
  <c r="E4670" i="34"/>
  <c r="H121" i="29"/>
  <c r="E3847" i="34"/>
  <c r="E3851" i="34"/>
  <c r="E3855" i="34"/>
  <c r="E3859" i="34"/>
  <c r="E3863" i="34"/>
  <c r="E3848" i="34"/>
  <c r="E3852" i="34"/>
  <c r="E3856" i="34"/>
  <c r="E3860" i="34"/>
  <c r="E3864" i="34"/>
  <c r="E3846" i="34"/>
  <c r="E3850" i="34"/>
  <c r="E3854" i="34"/>
  <c r="E3858" i="34"/>
  <c r="E3862" i="34"/>
  <c r="E3857" i="34"/>
  <c r="E3861" i="34"/>
  <c r="E3849" i="34"/>
  <c r="E3865" i="34"/>
  <c r="E3853" i="34"/>
  <c r="H82" i="29"/>
  <c r="E2147" i="34"/>
  <c r="E2151" i="34"/>
  <c r="E2155" i="34"/>
  <c r="E2159" i="34"/>
  <c r="E2163" i="34"/>
  <c r="E2167" i="34"/>
  <c r="E2171" i="34"/>
  <c r="E2175" i="34"/>
  <c r="E2179" i="34"/>
  <c r="E2183" i="34"/>
  <c r="E2187" i="34"/>
  <c r="E2191" i="34"/>
  <c r="E2195" i="34"/>
  <c r="E2199" i="34"/>
  <c r="E2203" i="34"/>
  <c r="E2207" i="34"/>
  <c r="E2211" i="34"/>
  <c r="E2215" i="34"/>
  <c r="E2219" i="34"/>
  <c r="E2223" i="34"/>
  <c r="E2227" i="34"/>
  <c r="E2231" i="34"/>
  <c r="E2235" i="34"/>
  <c r="E2239" i="34"/>
  <c r="E2148" i="34"/>
  <c r="E2153" i="34"/>
  <c r="E2158" i="34"/>
  <c r="E2164" i="34"/>
  <c r="E2169" i="34"/>
  <c r="E2174" i="34"/>
  <c r="E2149" i="34"/>
  <c r="E2154" i="34"/>
  <c r="E2160" i="34"/>
  <c r="E2165" i="34"/>
  <c r="E2170" i="34"/>
  <c r="E2176" i="34"/>
  <c r="E2181" i="34"/>
  <c r="E2186" i="34"/>
  <c r="E2192" i="34"/>
  <c r="E2197" i="34"/>
  <c r="E2202" i="34"/>
  <c r="E2208" i="34"/>
  <c r="E2213" i="34"/>
  <c r="E2218" i="34"/>
  <c r="E2224" i="34"/>
  <c r="E2229" i="34"/>
  <c r="E2234" i="34"/>
  <c r="E2240" i="34"/>
  <c r="E2146" i="34"/>
  <c r="E2152" i="34"/>
  <c r="E2157" i="34"/>
  <c r="E2162" i="34"/>
  <c r="E2168" i="34"/>
  <c r="E2173" i="34"/>
  <c r="E2178" i="34"/>
  <c r="E2184" i="34"/>
  <c r="E2189" i="34"/>
  <c r="E2194" i="34"/>
  <c r="E2200" i="34"/>
  <c r="E2205" i="34"/>
  <c r="E2210" i="34"/>
  <c r="E2216" i="34"/>
  <c r="E2221" i="34"/>
  <c r="E2226" i="34"/>
  <c r="E2232" i="34"/>
  <c r="E2237" i="34"/>
  <c r="E2156" i="34"/>
  <c r="E2177" i="34"/>
  <c r="E2188" i="34"/>
  <c r="E2198" i="34"/>
  <c r="E2209" i="34"/>
  <c r="E2220" i="34"/>
  <c r="E2230" i="34"/>
  <c r="E2241" i="34"/>
  <c r="E2161" i="34"/>
  <c r="E2180" i="34"/>
  <c r="E2190" i="34"/>
  <c r="E2201" i="34"/>
  <c r="E2212" i="34"/>
  <c r="E2222" i="34"/>
  <c r="E2233" i="34"/>
  <c r="E2150" i="34"/>
  <c r="E2172" i="34"/>
  <c r="E2185" i="34"/>
  <c r="E2196" i="34"/>
  <c r="E2206" i="34"/>
  <c r="E2217" i="34"/>
  <c r="E2228" i="34"/>
  <c r="E2238" i="34"/>
  <c r="E2182" i="34"/>
  <c r="E2225" i="34"/>
  <c r="E2193" i="34"/>
  <c r="E2236" i="34"/>
  <c r="E2204" i="34"/>
  <c r="E2166" i="34"/>
  <c r="E2214" i="34"/>
  <c r="H44" i="29"/>
  <c r="E1094" i="34"/>
  <c r="E1102" i="34"/>
  <c r="E1108" i="34"/>
  <c r="E1116" i="34"/>
  <c r="E1122" i="34"/>
  <c r="E1130" i="34"/>
  <c r="E1137" i="34"/>
  <c r="E1144" i="34"/>
  <c r="E1152" i="34"/>
  <c r="E1158" i="34"/>
  <c r="E1096" i="34"/>
  <c r="E1105" i="34"/>
  <c r="E1114" i="34"/>
  <c r="E1124" i="34"/>
  <c r="E1134" i="34"/>
  <c r="E1142" i="34"/>
  <c r="E1153" i="34"/>
  <c r="E1098" i="34"/>
  <c r="E1106" i="34"/>
  <c r="E1118" i="34"/>
  <c r="E1126" i="34"/>
  <c r="E1136" i="34"/>
  <c r="E1146" i="34"/>
  <c r="E1154" i="34"/>
  <c r="E1092" i="34"/>
  <c r="E1104" i="34"/>
  <c r="E1112" i="34"/>
  <c r="E1121" i="34"/>
  <c r="E1132" i="34"/>
  <c r="E1140" i="34"/>
  <c r="E1150" i="34"/>
  <c r="E1160" i="34"/>
  <c r="E1090" i="34"/>
  <c r="E1128" i="34"/>
  <c r="E1100" i="34"/>
  <c r="E1138" i="34"/>
  <c r="E1120" i="34"/>
  <c r="E1156" i="34"/>
  <c r="E1110" i="34"/>
  <c r="E1148" i="34"/>
  <c r="E1091" i="34"/>
  <c r="E1157" i="34"/>
  <c r="E1093" i="34"/>
  <c r="E1129" i="34"/>
  <c r="E1101" i="34"/>
  <c r="E1159" i="34"/>
  <c r="E1147" i="34"/>
  <c r="E1135" i="34"/>
  <c r="E1127" i="34"/>
  <c r="E1115" i="34"/>
  <c r="E1107" i="34"/>
  <c r="E1099" i="34"/>
  <c r="E1151" i="34"/>
  <c r="E1141" i="34"/>
  <c r="E1113" i="34"/>
  <c r="E1149" i="34"/>
  <c r="E1139" i="34"/>
  <c r="E1125" i="34"/>
  <c r="E1161" i="34"/>
  <c r="E1097" i="34"/>
  <c r="E1133" i="34"/>
  <c r="E1155" i="34"/>
  <c r="E1143" i="34"/>
  <c r="E1131" i="34"/>
  <c r="E1123" i="34"/>
  <c r="E1111" i="34"/>
  <c r="E1103" i="34"/>
  <c r="E1095" i="34"/>
  <c r="E1119" i="34"/>
  <c r="E1109" i="34"/>
  <c r="E1145" i="34"/>
  <c r="E1117" i="34"/>
  <c r="H124" i="29"/>
  <c r="E3923" i="34"/>
  <c r="E3927" i="34"/>
  <c r="E3931" i="34"/>
  <c r="E3935" i="34"/>
  <c r="E3939" i="34"/>
  <c r="E3943" i="34"/>
  <c r="E3947" i="34"/>
  <c r="E3951" i="34"/>
  <c r="E3955" i="34"/>
  <c r="E3924" i="34"/>
  <c r="E3928" i="34"/>
  <c r="E3932" i="34"/>
  <c r="E3936" i="34"/>
  <c r="E3940" i="34"/>
  <c r="E3944" i="34"/>
  <c r="E3948" i="34"/>
  <c r="E3952" i="34"/>
  <c r="E3956" i="34"/>
  <c r="E3922" i="34"/>
  <c r="E3926" i="34"/>
  <c r="E3930" i="34"/>
  <c r="E3934" i="34"/>
  <c r="E3938" i="34"/>
  <c r="E3942" i="34"/>
  <c r="E3946" i="34"/>
  <c r="E3950" i="34"/>
  <c r="E3954" i="34"/>
  <c r="E3937" i="34"/>
  <c r="E3953" i="34"/>
  <c r="E3925" i="34"/>
  <c r="E3941" i="34"/>
  <c r="E3957" i="34"/>
  <c r="E3929" i="34"/>
  <c r="E3945" i="34"/>
  <c r="E3933" i="34"/>
  <c r="E3949" i="34"/>
  <c r="H148" i="29"/>
  <c r="E4551" i="34"/>
  <c r="E4555" i="34"/>
  <c r="E4559" i="34"/>
  <c r="E4563" i="34"/>
  <c r="E4567" i="34"/>
  <c r="E4571" i="34"/>
  <c r="E4548" i="34"/>
  <c r="E4552" i="34"/>
  <c r="E4556" i="34"/>
  <c r="E4560" i="34"/>
  <c r="E4564" i="34"/>
  <c r="E4568" i="34"/>
  <c r="E4549" i="34"/>
  <c r="E4553" i="34"/>
  <c r="E4557" i="34"/>
  <c r="E4561" i="34"/>
  <c r="E4565" i="34"/>
  <c r="E4569" i="34"/>
  <c r="E4550" i="34"/>
  <c r="E4554" i="34"/>
  <c r="E4558" i="34"/>
  <c r="E4562" i="34"/>
  <c r="E4566" i="34"/>
  <c r="E4570" i="34"/>
  <c r="H92" i="29"/>
  <c r="E2903" i="34"/>
  <c r="E2907" i="34"/>
  <c r="E2911" i="34"/>
  <c r="E2915" i="34"/>
  <c r="E2919" i="34"/>
  <c r="E2923" i="34"/>
  <c r="E2927" i="34"/>
  <c r="E2906" i="34"/>
  <c r="E2912" i="34"/>
  <c r="E2917" i="34"/>
  <c r="E2922" i="34"/>
  <c r="E2928" i="34"/>
  <c r="E2904" i="34"/>
  <c r="E2909" i="34"/>
  <c r="E2914" i="34"/>
  <c r="E2920" i="34"/>
  <c r="E2925" i="34"/>
  <c r="E2902" i="34"/>
  <c r="E2913" i="34"/>
  <c r="E2924" i="34"/>
  <c r="E2905" i="34"/>
  <c r="E2916" i="34"/>
  <c r="E2926" i="34"/>
  <c r="E2910" i="34"/>
  <c r="E2921" i="34"/>
  <c r="E2908" i="34"/>
  <c r="E2918" i="34"/>
  <c r="E2929" i="34"/>
  <c r="H211" i="29"/>
  <c r="E6167" i="34"/>
  <c r="E6171" i="34"/>
  <c r="E6175" i="34"/>
  <c r="E6179" i="34"/>
  <c r="E6183" i="34"/>
  <c r="E6187" i="34"/>
  <c r="E6191" i="34"/>
  <c r="E6195" i="34"/>
  <c r="E6199" i="34"/>
  <c r="E6203" i="34"/>
  <c r="E6207" i="34"/>
  <c r="E6211" i="34"/>
  <c r="E6215" i="34"/>
  <c r="E6219" i="34"/>
  <c r="E6223" i="34"/>
  <c r="E6227" i="34"/>
  <c r="E6164" i="34"/>
  <c r="E6168" i="34"/>
  <c r="E6172" i="34"/>
  <c r="E6176" i="34"/>
  <c r="E6180" i="34"/>
  <c r="E6184" i="34"/>
  <c r="E6188" i="34"/>
  <c r="E6192" i="34"/>
  <c r="E6196" i="34"/>
  <c r="E6200" i="34"/>
  <c r="E6204" i="34"/>
  <c r="E6208" i="34"/>
  <c r="E6212" i="34"/>
  <c r="E6216" i="34"/>
  <c r="E6220" i="34"/>
  <c r="E6224" i="34"/>
  <c r="E6166" i="34"/>
  <c r="E6170" i="34"/>
  <c r="E6174" i="34"/>
  <c r="E6178" i="34"/>
  <c r="E6182" i="34"/>
  <c r="E6186" i="34"/>
  <c r="E6190" i="34"/>
  <c r="E6194" i="34"/>
  <c r="E6198" i="34"/>
  <c r="E6202" i="34"/>
  <c r="E6206" i="34"/>
  <c r="E6210" i="34"/>
  <c r="E6214" i="34"/>
  <c r="E6218" i="34"/>
  <c r="E6222" i="34"/>
  <c r="E6226" i="34"/>
  <c r="E6173" i="34"/>
  <c r="E6189" i="34"/>
  <c r="E6205" i="34"/>
  <c r="E6221" i="34"/>
  <c r="E6177" i="34"/>
  <c r="E6193" i="34"/>
  <c r="E6209" i="34"/>
  <c r="E6225" i="34"/>
  <c r="E6165" i="34"/>
  <c r="E6181" i="34"/>
  <c r="E6197" i="34"/>
  <c r="E6213" i="34"/>
  <c r="E6169" i="34"/>
  <c r="E6185" i="34"/>
  <c r="E6201" i="34"/>
  <c r="E6217" i="34"/>
  <c r="H163" i="29"/>
  <c r="E4879" i="34"/>
  <c r="E4883" i="34"/>
  <c r="E4887" i="34"/>
  <c r="E4891" i="34"/>
  <c r="E4895" i="34"/>
  <c r="E4876" i="34"/>
  <c r="E4880" i="34"/>
  <c r="E4884" i="34"/>
  <c r="E4888" i="34"/>
  <c r="E4892" i="34"/>
  <c r="E4878" i="34"/>
  <c r="E4882" i="34"/>
  <c r="E4886" i="34"/>
  <c r="E4890" i="34"/>
  <c r="E4894" i="34"/>
  <c r="E4877" i="34"/>
  <c r="E4893" i="34"/>
  <c r="E4881" i="34"/>
  <c r="E4885" i="34"/>
  <c r="E4889" i="34"/>
  <c r="H96" i="29"/>
  <c r="E2991" i="34"/>
  <c r="E2995" i="34"/>
  <c r="E2999" i="34"/>
  <c r="E3003" i="34"/>
  <c r="E3007" i="34"/>
  <c r="E3011" i="34"/>
  <c r="E3015" i="34"/>
  <c r="E3019" i="34"/>
  <c r="E3023" i="34"/>
  <c r="E3027" i="34"/>
  <c r="E3031" i="34"/>
  <c r="E3035" i="34"/>
  <c r="E2992" i="34"/>
  <c r="E2997" i="34"/>
  <c r="E3002" i="34"/>
  <c r="E3008" i="34"/>
  <c r="E3013" i="34"/>
  <c r="E3018" i="34"/>
  <c r="E3024" i="34"/>
  <c r="E3029" i="34"/>
  <c r="E3034" i="34"/>
  <c r="E2993" i="34"/>
  <c r="E3000" i="34"/>
  <c r="E3006" i="34"/>
  <c r="E3014" i="34"/>
  <c r="E3021" i="34"/>
  <c r="E3028" i="34"/>
  <c r="E2988" i="34"/>
  <c r="E2994" i="34"/>
  <c r="E3001" i="34"/>
  <c r="E3009" i="34"/>
  <c r="E3016" i="34"/>
  <c r="E3022" i="34"/>
  <c r="E3030" i="34"/>
  <c r="E2990" i="34"/>
  <c r="E2998" i="34"/>
  <c r="E3005" i="34"/>
  <c r="E3012" i="34"/>
  <c r="E3020" i="34"/>
  <c r="E3026" i="34"/>
  <c r="E3033" i="34"/>
  <c r="E2989" i="34"/>
  <c r="E3017" i="34"/>
  <c r="E2996" i="34"/>
  <c r="E3025" i="34"/>
  <c r="E3004" i="34"/>
  <c r="E3032" i="34"/>
  <c r="E3010" i="34"/>
  <c r="H9" i="29"/>
  <c r="E328" i="34"/>
  <c r="E334" i="34"/>
  <c r="E340" i="34"/>
  <c r="E345" i="34"/>
  <c r="E352" i="34"/>
  <c r="E357" i="34"/>
  <c r="E362" i="34"/>
  <c r="E330" i="34"/>
  <c r="E337" i="34"/>
  <c r="E342" i="34"/>
  <c r="E348" i="34"/>
  <c r="E354" i="34"/>
  <c r="E360" i="34"/>
  <c r="E338" i="34"/>
  <c r="E350" i="34"/>
  <c r="E361" i="34"/>
  <c r="E329" i="34"/>
  <c r="E341" i="34"/>
  <c r="E353" i="34"/>
  <c r="E336" i="34"/>
  <c r="E346" i="34"/>
  <c r="E358" i="34"/>
  <c r="E332" i="34"/>
  <c r="E356" i="34"/>
  <c r="E344" i="34"/>
  <c r="E363" i="34"/>
  <c r="E355" i="34"/>
  <c r="E347" i="34"/>
  <c r="E339" i="34"/>
  <c r="E331" i="34"/>
  <c r="E349" i="34"/>
  <c r="E359" i="34"/>
  <c r="E351" i="34"/>
  <c r="E343" i="34"/>
  <c r="E335" i="34"/>
  <c r="E333" i="34"/>
  <c r="H194" i="29"/>
  <c r="E5499" i="34"/>
  <c r="E5503" i="34"/>
  <c r="E5507" i="34"/>
  <c r="E5511" i="34"/>
  <c r="E5515" i="34"/>
  <c r="E5496" i="34"/>
  <c r="E5500" i="34"/>
  <c r="E5504" i="34"/>
  <c r="E5508" i="34"/>
  <c r="E5512" i="34"/>
  <c r="E5498" i="34"/>
  <c r="E5502" i="34"/>
  <c r="E5506" i="34"/>
  <c r="E5510" i="34"/>
  <c r="E5514" i="34"/>
  <c r="E5501" i="34"/>
  <c r="E5505" i="34"/>
  <c r="E5509" i="34"/>
  <c r="E5497" i="34"/>
  <c r="E5513" i="34"/>
  <c r="H130" i="29"/>
  <c r="E4127" i="34"/>
  <c r="E4131" i="34"/>
  <c r="E4135" i="34"/>
  <c r="E4128" i="34"/>
  <c r="E4133" i="34"/>
  <c r="E4129" i="34"/>
  <c r="E4134" i="34"/>
  <c r="E4130" i="34"/>
  <c r="E4136" i="34"/>
  <c r="E4126" i="34"/>
  <c r="E4132" i="34"/>
  <c r="E4137" i="34"/>
  <c r="H229" i="29"/>
  <c r="E6523" i="34"/>
  <c r="E6527" i="34"/>
  <c r="E6531" i="34"/>
  <c r="E6522" i="34"/>
  <c r="E6528" i="34"/>
  <c r="E6533" i="34"/>
  <c r="E6524" i="34"/>
  <c r="E6529" i="34"/>
  <c r="E6525" i="34"/>
  <c r="E6530" i="34"/>
  <c r="E6526" i="34"/>
  <c r="E6532" i="34"/>
  <c r="H133" i="29"/>
  <c r="E4235" i="34"/>
  <c r="E4239" i="34"/>
  <c r="E4243" i="34"/>
  <c r="E4247" i="34"/>
  <c r="E4251" i="34"/>
  <c r="E4255" i="34"/>
  <c r="E4234" i="34"/>
  <c r="E4240" i="34"/>
  <c r="E4245" i="34"/>
  <c r="E4250" i="34"/>
  <c r="E4256" i="34"/>
  <c r="E4236" i="34"/>
  <c r="E4241" i="34"/>
  <c r="E4246" i="34"/>
  <c r="E4252" i="34"/>
  <c r="E4257" i="34"/>
  <c r="E4237" i="34"/>
  <c r="E4242" i="34"/>
  <c r="E4248" i="34"/>
  <c r="E4253" i="34"/>
  <c r="E4238" i="34"/>
  <c r="E4244" i="34"/>
  <c r="E4249" i="34"/>
  <c r="E4254" i="34"/>
  <c r="H65" i="29"/>
  <c r="E1826" i="34"/>
  <c r="E1834" i="34"/>
  <c r="E1841" i="34"/>
  <c r="E1848" i="34"/>
  <c r="E1836" i="34"/>
  <c r="E1844" i="34"/>
  <c r="E1828" i="34"/>
  <c r="E1838" i="34"/>
  <c r="E1846" i="34"/>
  <c r="E1832" i="34"/>
  <c r="E1842" i="34"/>
  <c r="E1852" i="34"/>
  <c r="E1850" i="34"/>
  <c r="E1840" i="34"/>
  <c r="E1830" i="34"/>
  <c r="E1833" i="34"/>
  <c r="E1847" i="34"/>
  <c r="E1835" i="34"/>
  <c r="E1827" i="34"/>
  <c r="E1845" i="34"/>
  <c r="E1853" i="34"/>
  <c r="E1829" i="34"/>
  <c r="E1837" i="34"/>
  <c r="E1851" i="34"/>
  <c r="E1839" i="34"/>
  <c r="E1831" i="34"/>
  <c r="E1849" i="34"/>
  <c r="E1843" i="34"/>
  <c r="H208" i="29"/>
  <c r="E5935" i="34"/>
  <c r="E5939" i="34"/>
  <c r="E5943" i="34"/>
  <c r="E5947" i="34"/>
  <c r="E5951" i="34"/>
  <c r="E5955" i="34"/>
  <c r="E5959" i="34"/>
  <c r="E5963" i="34"/>
  <c r="E5967" i="34"/>
  <c r="E5932" i="34"/>
  <c r="E5936" i="34"/>
  <c r="E5940" i="34"/>
  <c r="E5944" i="34"/>
  <c r="E5948" i="34"/>
  <c r="E5952" i="34"/>
  <c r="E5956" i="34"/>
  <c r="E5960" i="34"/>
  <c r="E5964" i="34"/>
  <c r="E5934" i="34"/>
  <c r="E5938" i="34"/>
  <c r="E5942" i="34"/>
  <c r="E5946" i="34"/>
  <c r="E5950" i="34"/>
  <c r="E5954" i="34"/>
  <c r="E5958" i="34"/>
  <c r="E5962" i="34"/>
  <c r="E5966" i="34"/>
  <c r="E5933" i="34"/>
  <c r="E5949" i="34"/>
  <c r="E5965" i="34"/>
  <c r="E5937" i="34"/>
  <c r="E5953" i="34"/>
  <c r="E5941" i="34"/>
  <c r="E5957" i="34"/>
  <c r="E5945" i="34"/>
  <c r="E5961" i="34"/>
  <c r="H144" i="29"/>
  <c r="E4487" i="34"/>
  <c r="E4491" i="34"/>
  <c r="E4484" i="34"/>
  <c r="E4488" i="34"/>
  <c r="E4485" i="34"/>
  <c r="E4489" i="34"/>
  <c r="E4486" i="34"/>
  <c r="E4490" i="34"/>
  <c r="H49" i="29"/>
  <c r="E1322" i="34"/>
  <c r="E1329" i="34"/>
  <c r="E1336" i="34"/>
  <c r="E1324" i="34"/>
  <c r="E1332" i="34"/>
  <c r="E1326" i="34"/>
  <c r="E1334" i="34"/>
  <c r="E1320" i="34"/>
  <c r="E1330" i="34"/>
  <c r="E1340" i="34"/>
  <c r="E1318" i="34"/>
  <c r="E1328" i="34"/>
  <c r="E1338" i="34"/>
  <c r="E1331" i="34"/>
  <c r="E1321" i="34"/>
  <c r="E1335" i="34"/>
  <c r="E1323" i="34"/>
  <c r="E1333" i="34"/>
  <c r="E1341" i="34"/>
  <c r="E1325" i="34"/>
  <c r="E1339" i="34"/>
  <c r="E1327" i="34"/>
  <c r="E1319" i="34"/>
  <c r="E1337" i="34"/>
  <c r="H191" i="29"/>
  <c r="E5447" i="34"/>
  <c r="E5451" i="34"/>
  <c r="E5455" i="34"/>
  <c r="E5448" i="34"/>
  <c r="E5452" i="34"/>
  <c r="E5456" i="34"/>
  <c r="E5446" i="34"/>
  <c r="E5450" i="34"/>
  <c r="E5454" i="34"/>
  <c r="E5453" i="34"/>
  <c r="E5457" i="34"/>
  <c r="E5449" i="34"/>
  <c r="H111" i="29"/>
  <c r="E3543" i="34"/>
  <c r="E3547" i="34"/>
  <c r="E3551" i="34"/>
  <c r="E3555" i="34"/>
  <c r="E3559" i="34"/>
  <c r="E3563" i="34"/>
  <c r="E3567" i="34"/>
  <c r="E3571" i="34"/>
  <c r="E3544" i="34"/>
  <c r="E3549" i="34"/>
  <c r="E3554" i="34"/>
  <c r="E3560" i="34"/>
  <c r="E3565" i="34"/>
  <c r="E3570" i="34"/>
  <c r="E3540" i="34"/>
  <c r="E3545" i="34"/>
  <c r="E3550" i="34"/>
  <c r="E3556" i="34"/>
  <c r="E3561" i="34"/>
  <c r="E3566" i="34"/>
  <c r="E3572" i="34"/>
  <c r="E3542" i="34"/>
  <c r="E3548" i="34"/>
  <c r="E3553" i="34"/>
  <c r="E3558" i="34"/>
  <c r="E3564" i="34"/>
  <c r="E3569" i="34"/>
  <c r="E3552" i="34"/>
  <c r="E3573" i="34"/>
  <c r="E3557" i="34"/>
  <c r="E3541" i="34"/>
  <c r="E3562" i="34"/>
  <c r="E3546" i="34"/>
  <c r="E3568" i="34"/>
  <c r="H26" i="29"/>
  <c r="E718" i="34"/>
  <c r="E714" i="34"/>
  <c r="E721" i="34"/>
  <c r="E720" i="34"/>
  <c r="E716" i="34"/>
  <c r="E719" i="34"/>
  <c r="E715" i="34"/>
  <c r="E717" i="34"/>
  <c r="H206" i="29"/>
  <c r="E5807" i="34"/>
  <c r="E5811" i="34"/>
  <c r="E5815" i="34"/>
  <c r="E5819" i="34"/>
  <c r="E5823" i="34"/>
  <c r="E5827" i="34"/>
  <c r="E5831" i="34"/>
  <c r="E5835" i="34"/>
  <c r="E5839" i="34"/>
  <c r="E5843" i="34"/>
  <c r="E5847" i="34"/>
  <c r="E5851" i="34"/>
  <c r="E5855" i="34"/>
  <c r="E5859" i="34"/>
  <c r="E5863" i="34"/>
  <c r="E5867" i="34"/>
  <c r="E5804" i="34"/>
  <c r="E5808" i="34"/>
  <c r="E5812" i="34"/>
  <c r="E5816" i="34"/>
  <c r="E5820" i="34"/>
  <c r="E5824" i="34"/>
  <c r="E5828" i="34"/>
  <c r="E5832" i="34"/>
  <c r="E5836" i="34"/>
  <c r="E5840" i="34"/>
  <c r="E5844" i="34"/>
  <c r="E5848" i="34"/>
  <c r="E5852" i="34"/>
  <c r="E5856" i="34"/>
  <c r="E5860" i="34"/>
  <c r="E5864" i="34"/>
  <c r="E5806" i="34"/>
  <c r="E5810" i="34"/>
  <c r="E5814" i="34"/>
  <c r="E5818" i="34"/>
  <c r="E5822" i="34"/>
  <c r="E5826" i="34"/>
  <c r="E5830" i="34"/>
  <c r="E5834" i="34"/>
  <c r="E5838" i="34"/>
  <c r="E5842" i="34"/>
  <c r="E5846" i="34"/>
  <c r="E5850" i="34"/>
  <c r="E5854" i="34"/>
  <c r="E5858" i="34"/>
  <c r="E5862" i="34"/>
  <c r="E5866" i="34"/>
  <c r="E5805" i="34"/>
  <c r="E5821" i="34"/>
  <c r="E5837" i="34"/>
  <c r="E5853" i="34"/>
  <c r="E5809" i="34"/>
  <c r="E5825" i="34"/>
  <c r="E5841" i="34"/>
  <c r="E5857" i="34"/>
  <c r="E5813" i="34"/>
  <c r="E5829" i="34"/>
  <c r="E5845" i="34"/>
  <c r="E5861" i="34"/>
  <c r="E5817" i="34"/>
  <c r="E5833" i="34"/>
  <c r="E5849" i="34"/>
  <c r="E5865" i="34"/>
  <c r="H158" i="29"/>
  <c r="E4747" i="34"/>
  <c r="E4751" i="34"/>
  <c r="E4755" i="34"/>
  <c r="E4759" i="34"/>
  <c r="E4763" i="34"/>
  <c r="E4748" i="34"/>
  <c r="E4752" i="34"/>
  <c r="E4756" i="34"/>
  <c r="E4760" i="34"/>
  <c r="E4749" i="34"/>
  <c r="E4753" i="34"/>
  <c r="E4757" i="34"/>
  <c r="E4761" i="34"/>
  <c r="E4746" i="34"/>
  <c r="E4750" i="34"/>
  <c r="E4754" i="34"/>
  <c r="E4758" i="34"/>
  <c r="E4762" i="34"/>
  <c r="H89" i="29"/>
  <c r="E2819" i="34"/>
  <c r="E2823" i="34"/>
  <c r="E2827" i="34"/>
  <c r="E2831" i="34"/>
  <c r="E2835" i="34"/>
  <c r="E2839" i="34"/>
  <c r="E2843" i="34"/>
  <c r="E2821" i="34"/>
  <c r="E2826" i="34"/>
  <c r="E2832" i="34"/>
  <c r="E2837" i="34"/>
  <c r="E2842" i="34"/>
  <c r="E2818" i="34"/>
  <c r="E2824" i="34"/>
  <c r="E2829" i="34"/>
  <c r="E2834" i="34"/>
  <c r="E2840" i="34"/>
  <c r="E2845" i="34"/>
  <c r="E2828" i="34"/>
  <c r="E2838" i="34"/>
  <c r="E2820" i="34"/>
  <c r="E2830" i="34"/>
  <c r="E2841" i="34"/>
  <c r="E2825" i="34"/>
  <c r="E2836" i="34"/>
  <c r="E2822" i="34"/>
  <c r="E2833" i="34"/>
  <c r="E2844" i="34"/>
  <c r="H193" i="29"/>
  <c r="E5479" i="34"/>
  <c r="E5483" i="34"/>
  <c r="E5487" i="34"/>
  <c r="E5491" i="34"/>
  <c r="E5495" i="34"/>
  <c r="E5480" i="34"/>
  <c r="E5484" i="34"/>
  <c r="E5488" i="34"/>
  <c r="E5492" i="34"/>
  <c r="E5478" i="34"/>
  <c r="E5482" i="34"/>
  <c r="E5486" i="34"/>
  <c r="E5490" i="34"/>
  <c r="E5494" i="34"/>
  <c r="E5485" i="34"/>
  <c r="E5489" i="34"/>
  <c r="E5493" i="34"/>
  <c r="E5481" i="34"/>
  <c r="H129" i="29"/>
  <c r="E4103" i="34"/>
  <c r="E4107" i="34"/>
  <c r="E4111" i="34"/>
  <c r="E4115" i="34"/>
  <c r="E4119" i="34"/>
  <c r="E4123" i="34"/>
  <c r="E4106" i="34"/>
  <c r="E4112" i="34"/>
  <c r="E4117" i="34"/>
  <c r="E4122" i="34"/>
  <c r="E4102" i="34"/>
  <c r="E4108" i="34"/>
  <c r="E4113" i="34"/>
  <c r="E4118" i="34"/>
  <c r="E4124" i="34"/>
  <c r="E4104" i="34"/>
  <c r="E4109" i="34"/>
  <c r="E4114" i="34"/>
  <c r="E4120" i="34"/>
  <c r="E4125" i="34"/>
  <c r="E4105" i="34"/>
  <c r="E4110" i="34"/>
  <c r="E4116" i="34"/>
  <c r="E4121" i="34"/>
  <c r="H29" i="29"/>
  <c r="E756" i="34"/>
  <c r="E762" i="34"/>
  <c r="E770" i="34"/>
  <c r="E776" i="34"/>
  <c r="E760" i="34"/>
  <c r="E766" i="34"/>
  <c r="E773" i="34"/>
  <c r="E764" i="34"/>
  <c r="E754" i="34"/>
  <c r="E768" i="34"/>
  <c r="E761" i="34"/>
  <c r="E774" i="34"/>
  <c r="E772" i="34"/>
  <c r="E758" i="34"/>
  <c r="E767" i="34"/>
  <c r="E759" i="34"/>
  <c r="E777" i="34"/>
  <c r="E769" i="34"/>
  <c r="E765" i="34"/>
  <c r="E757" i="34"/>
  <c r="E775" i="34"/>
  <c r="E763" i="34"/>
  <c r="E755" i="34"/>
  <c r="E771" i="34"/>
  <c r="H17" i="29"/>
  <c r="E558" i="34"/>
  <c r="E566" i="34"/>
  <c r="E572" i="34"/>
  <c r="E562" i="34"/>
  <c r="E569" i="34"/>
  <c r="E576" i="34"/>
  <c r="E564" i="34"/>
  <c r="E578" i="34"/>
  <c r="E568" i="34"/>
  <c r="E560" i="34"/>
  <c r="E574" i="34"/>
  <c r="E570" i="34"/>
  <c r="E556" i="34"/>
  <c r="E561" i="34"/>
  <c r="E579" i="34"/>
  <c r="E571" i="34"/>
  <c r="E563" i="34"/>
  <c r="E573" i="34"/>
  <c r="E577" i="34"/>
  <c r="E575" i="34"/>
  <c r="E567" i="34"/>
  <c r="E559" i="34"/>
  <c r="E565" i="34"/>
  <c r="E557" i="34"/>
  <c r="H160" i="29"/>
  <c r="E4795" i="34"/>
  <c r="E4799" i="34"/>
  <c r="E4803" i="34"/>
  <c r="E4807" i="34"/>
  <c r="E4811" i="34"/>
  <c r="E4815" i="34"/>
  <c r="E4819" i="34"/>
  <c r="E4792" i="34"/>
  <c r="E4796" i="34"/>
  <c r="E4800" i="34"/>
  <c r="E4804" i="34"/>
  <c r="E4808" i="34"/>
  <c r="E4812" i="34"/>
  <c r="E4816" i="34"/>
  <c r="E4793" i="34"/>
  <c r="E4797" i="34"/>
  <c r="E4801" i="34"/>
  <c r="E4805" i="34"/>
  <c r="E4794" i="34"/>
  <c r="E4798" i="34"/>
  <c r="E4802" i="34"/>
  <c r="E4806" i="34"/>
  <c r="E4810" i="34"/>
  <c r="E4814" i="34"/>
  <c r="E4818" i="34"/>
  <c r="E4813" i="34"/>
  <c r="E4817" i="34"/>
  <c r="E4809" i="34"/>
  <c r="H219" i="29"/>
  <c r="E6387" i="34"/>
  <c r="E6391" i="34"/>
  <c r="E6395" i="34"/>
  <c r="E6386" i="34"/>
  <c r="E6390" i="34"/>
  <c r="E6394" i="34"/>
  <c r="E6388" i="34"/>
  <c r="E6389" i="34"/>
  <c r="E6384" i="34"/>
  <c r="E6392" i="34"/>
  <c r="E6385" i="34"/>
  <c r="E6393" i="34"/>
  <c r="H123" i="29"/>
  <c r="E3887" i="34"/>
  <c r="E3891" i="34"/>
  <c r="E3895" i="34"/>
  <c r="E3899" i="34"/>
  <c r="E3903" i="34"/>
  <c r="E3907" i="34"/>
  <c r="E3911" i="34"/>
  <c r="E3915" i="34"/>
  <c r="E3919" i="34"/>
  <c r="E3888" i="34"/>
  <c r="E3892" i="34"/>
  <c r="E3896" i="34"/>
  <c r="E3900" i="34"/>
  <c r="E3904" i="34"/>
  <c r="E3908" i="34"/>
  <c r="E3912" i="34"/>
  <c r="E3916" i="34"/>
  <c r="E3920" i="34"/>
  <c r="E3886" i="34"/>
  <c r="E3890" i="34"/>
  <c r="E3894" i="34"/>
  <c r="E3898" i="34"/>
  <c r="E3902" i="34"/>
  <c r="E3906" i="34"/>
  <c r="E3910" i="34"/>
  <c r="E3914" i="34"/>
  <c r="E3918" i="34"/>
  <c r="E3889" i="34"/>
  <c r="E3905" i="34"/>
  <c r="E3921" i="34"/>
  <c r="E3893" i="34"/>
  <c r="E3909" i="34"/>
  <c r="E3897" i="34"/>
  <c r="E3913" i="34"/>
  <c r="E3901" i="34"/>
  <c r="E3917" i="34"/>
  <c r="H170" i="29"/>
  <c r="E4983" i="34"/>
  <c r="E4987" i="34"/>
  <c r="E4991" i="34"/>
  <c r="E4995" i="34"/>
  <c r="E4999" i="34"/>
  <c r="E5003" i="34"/>
  <c r="E4980" i="34"/>
  <c r="E4984" i="34"/>
  <c r="E4988" i="34"/>
  <c r="E4992" i="34"/>
  <c r="E4996" i="34"/>
  <c r="E5000" i="34"/>
  <c r="E4982" i="34"/>
  <c r="E4986" i="34"/>
  <c r="E4990" i="34"/>
  <c r="E4994" i="34"/>
  <c r="E4998" i="34"/>
  <c r="E5002" i="34"/>
  <c r="E4989" i="34"/>
  <c r="E4993" i="34"/>
  <c r="E4981" i="34"/>
  <c r="E4997" i="34"/>
  <c r="E4985" i="34"/>
  <c r="E5001" i="34"/>
  <c r="H62" i="29"/>
  <c r="E1684" i="34"/>
  <c r="E1692" i="34"/>
  <c r="E1698" i="34"/>
  <c r="E1706" i="34"/>
  <c r="E1713" i="34"/>
  <c r="E1720" i="34"/>
  <c r="E1728" i="34"/>
  <c r="E1682" i="34"/>
  <c r="E1694" i="34"/>
  <c r="E1702" i="34"/>
  <c r="E1712" i="34"/>
  <c r="E1722" i="34"/>
  <c r="E1686" i="34"/>
  <c r="E1696" i="34"/>
  <c r="E1704" i="34"/>
  <c r="E1714" i="34"/>
  <c r="E1724" i="34"/>
  <c r="E1690" i="34"/>
  <c r="E1700" i="34"/>
  <c r="E1710" i="34"/>
  <c r="E1718" i="34"/>
  <c r="E1729" i="34"/>
  <c r="E1697" i="34"/>
  <c r="E1708" i="34"/>
  <c r="E1688" i="34"/>
  <c r="E1726" i="34"/>
  <c r="E1716" i="34"/>
  <c r="E1705" i="34"/>
  <c r="E1719" i="34"/>
  <c r="E1711" i="34"/>
  <c r="E1703" i="34"/>
  <c r="E1695" i="34"/>
  <c r="E1687" i="34"/>
  <c r="E1717" i="34"/>
  <c r="E1689" i="34"/>
  <c r="E1725" i="34"/>
  <c r="E1701" i="34"/>
  <c r="E1709" i="34"/>
  <c r="E1723" i="34"/>
  <c r="E1715" i="34"/>
  <c r="E1707" i="34"/>
  <c r="E1699" i="34"/>
  <c r="E1691" i="34"/>
  <c r="E1683" i="34"/>
  <c r="E1685" i="34"/>
  <c r="E1721" i="34"/>
  <c r="E1727" i="34"/>
  <c r="E1693" i="34"/>
  <c r="H189" i="29"/>
  <c r="E5423" i="34"/>
  <c r="E5427" i="34"/>
  <c r="E5431" i="34"/>
  <c r="E5424" i="34"/>
  <c r="E5428" i="34"/>
  <c r="E5432" i="34"/>
  <c r="E5422" i="34"/>
  <c r="E5426" i="34"/>
  <c r="E5430" i="34"/>
  <c r="E5425" i="34"/>
  <c r="E5429" i="34"/>
  <c r="E5433" i="34"/>
  <c r="H196" i="29"/>
  <c r="E5539" i="34"/>
  <c r="E5543" i="34"/>
  <c r="E5547" i="34"/>
  <c r="E5551" i="34"/>
  <c r="E5555" i="34"/>
  <c r="E5559" i="34"/>
  <c r="E5540" i="34"/>
  <c r="E5544" i="34"/>
  <c r="E5548" i="34"/>
  <c r="E5552" i="34"/>
  <c r="E5556" i="34"/>
  <c r="E5538" i="34"/>
  <c r="E5542" i="34"/>
  <c r="E5546" i="34"/>
  <c r="E5550" i="34"/>
  <c r="E5554" i="34"/>
  <c r="E5558" i="34"/>
  <c r="E5549" i="34"/>
  <c r="E5553" i="34"/>
  <c r="E5541" i="34"/>
  <c r="E5557" i="34"/>
  <c r="E5545" i="34"/>
  <c r="H151" i="29"/>
  <c r="E4611" i="34"/>
  <c r="E4615" i="34"/>
  <c r="E4619" i="34"/>
  <c r="E4623" i="34"/>
  <c r="E4627" i="34"/>
  <c r="E4631" i="34"/>
  <c r="E4608" i="34"/>
  <c r="E4612" i="34"/>
  <c r="E4616" i="34"/>
  <c r="E4620" i="34"/>
  <c r="E4624" i="34"/>
  <c r="E4628" i="34"/>
  <c r="E4609" i="34"/>
  <c r="E4613" i="34"/>
  <c r="E4617" i="34"/>
  <c r="E4621" i="34"/>
  <c r="E4625" i="34"/>
  <c r="E4629" i="34"/>
  <c r="E4610" i="34"/>
  <c r="E4614" i="34"/>
  <c r="E4618" i="34"/>
  <c r="E4622" i="34"/>
  <c r="E4626" i="34"/>
  <c r="E4630" i="34"/>
  <c r="H37" i="29"/>
  <c r="E966" i="34"/>
  <c r="E974" i="34"/>
  <c r="E964" i="34"/>
  <c r="E972" i="34"/>
  <c r="E965" i="34"/>
  <c r="E976" i="34"/>
  <c r="E962" i="34"/>
  <c r="E970" i="34"/>
  <c r="E977" i="34"/>
  <c r="E968" i="34"/>
  <c r="E969" i="34"/>
  <c r="E975" i="34"/>
  <c r="E967" i="34"/>
  <c r="E971" i="34"/>
  <c r="E963" i="34"/>
  <c r="E973" i="34"/>
  <c r="H134" i="29"/>
  <c r="E4259" i="34"/>
  <c r="E4263" i="34"/>
  <c r="E4267" i="34"/>
  <c r="E4271" i="34"/>
  <c r="E4275" i="34"/>
  <c r="E4279" i="34"/>
  <c r="E4261" i="34"/>
  <c r="E4266" i="34"/>
  <c r="E4272" i="34"/>
  <c r="E4277" i="34"/>
  <c r="E4262" i="34"/>
  <c r="E4268" i="34"/>
  <c r="E4273" i="34"/>
  <c r="E4278" i="34"/>
  <c r="E4258" i="34"/>
  <c r="E4264" i="34"/>
  <c r="E4269" i="34"/>
  <c r="E4274" i="34"/>
  <c r="E4280" i="34"/>
  <c r="E4260" i="34"/>
  <c r="E4265" i="34"/>
  <c r="E4270" i="34"/>
  <c r="E4276" i="34"/>
  <c r="E4281" i="34"/>
  <c r="H14" i="29"/>
  <c r="E484" i="34"/>
  <c r="E492" i="34"/>
  <c r="E500" i="34"/>
  <c r="E506" i="34"/>
  <c r="E488" i="34"/>
  <c r="E496" i="34"/>
  <c r="E504" i="34"/>
  <c r="E490" i="34"/>
  <c r="E505" i="34"/>
  <c r="E494" i="34"/>
  <c r="E486" i="34"/>
  <c r="E502" i="34"/>
  <c r="E498" i="34"/>
  <c r="E485" i="34"/>
  <c r="E507" i="34"/>
  <c r="E499" i="34"/>
  <c r="E491" i="34"/>
  <c r="E501" i="34"/>
  <c r="E503" i="34"/>
  <c r="E495" i="34"/>
  <c r="E487" i="34"/>
  <c r="E497" i="34"/>
  <c r="E489" i="34"/>
  <c r="E493" i="34"/>
  <c r="H179" i="29"/>
  <c r="E5179" i="34"/>
  <c r="E5183" i="34"/>
  <c r="E5187" i="34"/>
  <c r="E5191" i="34"/>
  <c r="E5195" i="34"/>
  <c r="E5199" i="34"/>
  <c r="E5203" i="34"/>
  <c r="E5207" i="34"/>
  <c r="E5211" i="34"/>
  <c r="E5180" i="34"/>
  <c r="E5184" i="34"/>
  <c r="E5188" i="34"/>
  <c r="E5192" i="34"/>
  <c r="E5196" i="34"/>
  <c r="E5200" i="34"/>
  <c r="E5204" i="34"/>
  <c r="E5208" i="34"/>
  <c r="E5212" i="34"/>
  <c r="E5178" i="34"/>
  <c r="E5182" i="34"/>
  <c r="E5186" i="34"/>
  <c r="E5190" i="34"/>
  <c r="E5194" i="34"/>
  <c r="E5198" i="34"/>
  <c r="E5202" i="34"/>
  <c r="E5206" i="34"/>
  <c r="E5210" i="34"/>
  <c r="E5181" i="34"/>
  <c r="E5197" i="34"/>
  <c r="E5213" i="34"/>
  <c r="E5185" i="34"/>
  <c r="E5201" i="34"/>
  <c r="E5189" i="34"/>
  <c r="E5205" i="34"/>
  <c r="E5193" i="34"/>
  <c r="E5209" i="34"/>
  <c r="H178" i="29"/>
  <c r="E5143" i="34"/>
  <c r="E5147" i="34"/>
  <c r="E5151" i="34"/>
  <c r="E5155" i="34"/>
  <c r="E5159" i="34"/>
  <c r="E5163" i="34"/>
  <c r="E5167" i="34"/>
  <c r="E5171" i="34"/>
  <c r="E5175" i="34"/>
  <c r="E5144" i="34"/>
  <c r="E5148" i="34"/>
  <c r="E5152" i="34"/>
  <c r="E5156" i="34"/>
  <c r="E5160" i="34"/>
  <c r="E5164" i="34"/>
  <c r="E5168" i="34"/>
  <c r="E5172" i="34"/>
  <c r="E5176" i="34"/>
  <c r="E5142" i="34"/>
  <c r="E5146" i="34"/>
  <c r="E5150" i="34"/>
  <c r="E5154" i="34"/>
  <c r="E5158" i="34"/>
  <c r="E5162" i="34"/>
  <c r="E5166" i="34"/>
  <c r="E5170" i="34"/>
  <c r="E5174" i="34"/>
  <c r="E5149" i="34"/>
  <c r="E5165" i="34"/>
  <c r="E5153" i="34"/>
  <c r="E5169" i="34"/>
  <c r="E5157" i="34"/>
  <c r="E5173" i="34"/>
  <c r="E5145" i="34"/>
  <c r="E5161" i="34"/>
  <c r="E5177" i="34"/>
  <c r="H197" i="29"/>
  <c r="E5563" i="34"/>
  <c r="E5567" i="34"/>
  <c r="E5571" i="34"/>
  <c r="E5575" i="34"/>
  <c r="E5579" i="34"/>
  <c r="E5583" i="34"/>
  <c r="E5560" i="34"/>
  <c r="E5564" i="34"/>
  <c r="E5568" i="34"/>
  <c r="E5572" i="34"/>
  <c r="E5576" i="34"/>
  <c r="E5580" i="34"/>
  <c r="E5562" i="34"/>
  <c r="E5566" i="34"/>
  <c r="E5570" i="34"/>
  <c r="E5574" i="34"/>
  <c r="E5578" i="34"/>
  <c r="E5582" i="34"/>
  <c r="E5565" i="34"/>
  <c r="E5581" i="34"/>
  <c r="E5569" i="34"/>
  <c r="E5573" i="34"/>
  <c r="E5561" i="34"/>
  <c r="E5577" i="34"/>
  <c r="H22" i="29"/>
  <c r="E674" i="34"/>
  <c r="E682" i="34"/>
  <c r="E670" i="34"/>
  <c r="E678" i="34"/>
  <c r="E676" i="34"/>
  <c r="E680" i="34"/>
  <c r="E672" i="34"/>
  <c r="E668" i="34"/>
  <c r="E671" i="34"/>
  <c r="E679" i="34"/>
  <c r="E673" i="34"/>
  <c r="E669" i="34"/>
  <c r="E681" i="34"/>
  <c r="E683" i="34"/>
  <c r="E675" i="34"/>
  <c r="E677" i="34"/>
  <c r="H127" i="29"/>
  <c r="E4031" i="34"/>
  <c r="E4035" i="34"/>
  <c r="E4039" i="34"/>
  <c r="E4043" i="34"/>
  <c r="E4047" i="34"/>
  <c r="E4051" i="34"/>
  <c r="E4055" i="34"/>
  <c r="E4059" i="34"/>
  <c r="E4063" i="34"/>
  <c r="E4030" i="34"/>
  <c r="E4034" i="34"/>
  <c r="E4038" i="34"/>
  <c r="E4042" i="34"/>
  <c r="E4046" i="34"/>
  <c r="E4050" i="34"/>
  <c r="E4054" i="34"/>
  <c r="E4058" i="34"/>
  <c r="E4062" i="34"/>
  <c r="E4032" i="34"/>
  <c r="E4040" i="34"/>
  <c r="E4048" i="34"/>
  <c r="E4056" i="34"/>
  <c r="E4064" i="34"/>
  <c r="E4033" i="34"/>
  <c r="E4041" i="34"/>
  <c r="E4049" i="34"/>
  <c r="E4057" i="34"/>
  <c r="E4065" i="34"/>
  <c r="E4036" i="34"/>
  <c r="E4044" i="34"/>
  <c r="E4052" i="34"/>
  <c r="E4060" i="34"/>
  <c r="E4037" i="34"/>
  <c r="E4045" i="34"/>
  <c r="E4053" i="34"/>
  <c r="E4061" i="34"/>
  <c r="H126" i="29"/>
  <c r="E3995" i="34"/>
  <c r="E3999" i="34"/>
  <c r="E4003" i="34"/>
  <c r="E4007" i="34"/>
  <c r="E4011" i="34"/>
  <c r="E4015" i="34"/>
  <c r="E4019" i="34"/>
  <c r="E4023" i="34"/>
  <c r="E4027" i="34"/>
  <c r="E3996" i="34"/>
  <c r="E4000" i="34"/>
  <c r="E4004" i="34"/>
  <c r="E4008" i="34"/>
  <c r="E4012" i="34"/>
  <c r="E4016" i="34"/>
  <c r="E4020" i="34"/>
  <c r="E4024" i="34"/>
  <c r="E4028" i="34"/>
  <c r="E3994" i="34"/>
  <c r="E3998" i="34"/>
  <c r="E4002" i="34"/>
  <c r="E4006" i="34"/>
  <c r="E4010" i="34"/>
  <c r="E4014" i="34"/>
  <c r="E4018" i="34"/>
  <c r="E4022" i="34"/>
  <c r="E4026" i="34"/>
  <c r="E4001" i="34"/>
  <c r="E4017" i="34"/>
  <c r="E4005" i="34"/>
  <c r="E4021" i="34"/>
  <c r="E4009" i="34"/>
  <c r="E4025" i="34"/>
  <c r="E3997" i="34"/>
  <c r="E4013" i="34"/>
  <c r="E4029" i="34"/>
  <c r="H177" i="29"/>
  <c r="E5107" i="34"/>
  <c r="E5111" i="34"/>
  <c r="E5115" i="34"/>
  <c r="E5119" i="34"/>
  <c r="E5123" i="34"/>
  <c r="E5127" i="34"/>
  <c r="E5131" i="34"/>
  <c r="E5135" i="34"/>
  <c r="E5139" i="34"/>
  <c r="E5108" i="34"/>
  <c r="E5112" i="34"/>
  <c r="E5116" i="34"/>
  <c r="E5120" i="34"/>
  <c r="E5124" i="34"/>
  <c r="E5128" i="34"/>
  <c r="E5132" i="34"/>
  <c r="E5136" i="34"/>
  <c r="E5140" i="34"/>
  <c r="E5106" i="34"/>
  <c r="E5110" i="34"/>
  <c r="E5114" i="34"/>
  <c r="E5118" i="34"/>
  <c r="E5122" i="34"/>
  <c r="E5126" i="34"/>
  <c r="E5130" i="34"/>
  <c r="E5134" i="34"/>
  <c r="E5138" i="34"/>
  <c r="E5117" i="34"/>
  <c r="E5133" i="34"/>
  <c r="E5121" i="34"/>
  <c r="E5137" i="34"/>
  <c r="E5109" i="34"/>
  <c r="E5125" i="34"/>
  <c r="E5141" i="34"/>
  <c r="E5113" i="34"/>
  <c r="E5129" i="34"/>
  <c r="H201" i="29"/>
  <c r="E5655" i="34"/>
  <c r="E5659" i="34"/>
  <c r="E5663" i="34"/>
  <c r="E5667" i="34"/>
  <c r="E5656" i="34"/>
  <c r="E5660" i="34"/>
  <c r="E5664" i="34"/>
  <c r="E5654" i="34"/>
  <c r="E5658" i="34"/>
  <c r="E5662" i="34"/>
  <c r="E5666" i="34"/>
  <c r="E5661" i="34"/>
  <c r="E5665" i="34"/>
  <c r="E5657" i="34"/>
  <c r="H70" i="29"/>
  <c r="E1922" i="34"/>
  <c r="E1926" i="34"/>
  <c r="E1930" i="34"/>
  <c r="E1923" i="34"/>
  <c r="E1928" i="34"/>
  <c r="E1924" i="34"/>
  <c r="E1929" i="34"/>
  <c r="E1921" i="34"/>
  <c r="E1927" i="34"/>
  <c r="E1931" i="34"/>
  <c r="E1925" i="34"/>
  <c r="E1920" i="34"/>
  <c r="H128" i="29"/>
  <c r="E4067" i="34"/>
  <c r="E4071" i="34"/>
  <c r="E4075" i="34"/>
  <c r="E4079" i="34"/>
  <c r="E4083" i="34"/>
  <c r="E4087" i="34"/>
  <c r="E4091" i="34"/>
  <c r="E4095" i="34"/>
  <c r="E4099" i="34"/>
  <c r="E4066" i="34"/>
  <c r="E4070" i="34"/>
  <c r="E4074" i="34"/>
  <c r="E4078" i="34"/>
  <c r="E4072" i="34"/>
  <c r="E4080" i="34"/>
  <c r="E4085" i="34"/>
  <c r="E4090" i="34"/>
  <c r="E4096" i="34"/>
  <c r="E4101" i="34"/>
  <c r="E4073" i="34"/>
  <c r="E4081" i="34"/>
  <c r="E4086" i="34"/>
  <c r="E4092" i="34"/>
  <c r="E4097" i="34"/>
  <c r="E4068" i="34"/>
  <c r="E4076" i="34"/>
  <c r="E4082" i="34"/>
  <c r="E4088" i="34"/>
  <c r="E4093" i="34"/>
  <c r="E4098" i="34"/>
  <c r="E4069" i="34"/>
  <c r="E4077" i="34"/>
  <c r="E4084" i="34"/>
  <c r="E4089" i="34"/>
  <c r="E4094" i="34"/>
  <c r="E4100" i="34"/>
  <c r="H131" i="29"/>
  <c r="E4139" i="34"/>
  <c r="E4143" i="34"/>
  <c r="E4147" i="34"/>
  <c r="E4151" i="34"/>
  <c r="E4155" i="34"/>
  <c r="E4159" i="34"/>
  <c r="E4163" i="34"/>
  <c r="E4167" i="34"/>
  <c r="E4171" i="34"/>
  <c r="E4175" i="34"/>
  <c r="E4179" i="34"/>
  <c r="E4183" i="34"/>
  <c r="E4138" i="34"/>
  <c r="E4144" i="34"/>
  <c r="E4149" i="34"/>
  <c r="E4154" i="34"/>
  <c r="E4160" i="34"/>
  <c r="E4165" i="34"/>
  <c r="E4170" i="34"/>
  <c r="E4176" i="34"/>
  <c r="E4181" i="34"/>
  <c r="E4140" i="34"/>
  <c r="E4145" i="34"/>
  <c r="E4150" i="34"/>
  <c r="E4156" i="34"/>
  <c r="E4161" i="34"/>
  <c r="E4166" i="34"/>
  <c r="E4172" i="34"/>
  <c r="E4177" i="34"/>
  <c r="E4182" i="34"/>
  <c r="E4141" i="34"/>
  <c r="E4146" i="34"/>
  <c r="E4152" i="34"/>
  <c r="E4157" i="34"/>
  <c r="E4162" i="34"/>
  <c r="E4168" i="34"/>
  <c r="E4173" i="34"/>
  <c r="E4178" i="34"/>
  <c r="E4184" i="34"/>
  <c r="E4142" i="34"/>
  <c r="E4148" i="34"/>
  <c r="E4153" i="34"/>
  <c r="E4158" i="34"/>
  <c r="E4164" i="34"/>
  <c r="E4169" i="34"/>
  <c r="E4174" i="34"/>
  <c r="E4180" i="34"/>
  <c r="E4185" i="34"/>
  <c r="H146" i="29"/>
  <c r="E4511" i="34"/>
  <c r="E4515" i="34"/>
  <c r="E4519" i="34"/>
  <c r="E4523" i="34"/>
  <c r="E4508" i="34"/>
  <c r="E4512" i="34"/>
  <c r="E4516" i="34"/>
  <c r="E4520" i="34"/>
  <c r="E4509" i="34"/>
  <c r="E4513" i="34"/>
  <c r="E4517" i="34"/>
  <c r="E4521" i="34"/>
  <c r="E4510" i="34"/>
  <c r="E4514" i="34"/>
  <c r="E4518" i="34"/>
  <c r="E4522" i="34"/>
  <c r="H181" i="29"/>
  <c r="E5227" i="34"/>
  <c r="E5231" i="34"/>
  <c r="E5235" i="34"/>
  <c r="E5228" i="34"/>
  <c r="E5232" i="34"/>
  <c r="E5236" i="34"/>
  <c r="E5226" i="34"/>
  <c r="E5230" i="34"/>
  <c r="E5234" i="34"/>
  <c r="E5229" i="34"/>
  <c r="E5233" i="34"/>
  <c r="E5237" i="34"/>
  <c r="H76" i="29"/>
  <c r="E2051" i="34"/>
  <c r="E2055" i="34"/>
  <c r="E2059" i="34"/>
  <c r="E2056" i="34"/>
  <c r="E2061" i="34"/>
  <c r="E2052" i="34"/>
  <c r="E2057" i="34"/>
  <c r="E2054" i="34"/>
  <c r="E2060" i="34"/>
  <c r="E2053" i="34"/>
  <c r="E2058" i="34"/>
  <c r="E2050" i="34"/>
  <c r="H159" i="29"/>
  <c r="E4767" i="34"/>
  <c r="E4771" i="34"/>
  <c r="E4775" i="34"/>
  <c r="E4779" i="34"/>
  <c r="E4783" i="34"/>
  <c r="E4787" i="34"/>
  <c r="E4791" i="34"/>
  <c r="E4764" i="34"/>
  <c r="E4768" i="34"/>
  <c r="E4772" i="34"/>
  <c r="E4776" i="34"/>
  <c r="E4780" i="34"/>
  <c r="E4784" i="34"/>
  <c r="E4788" i="34"/>
  <c r="E4765" i="34"/>
  <c r="E4769" i="34"/>
  <c r="E4773" i="34"/>
  <c r="E4777" i="34"/>
  <c r="E4781" i="34"/>
  <c r="E4785" i="34"/>
  <c r="E4789" i="34"/>
  <c r="E4766" i="34"/>
  <c r="E4770" i="34"/>
  <c r="E4774" i="34"/>
  <c r="E4778" i="34"/>
  <c r="E4782" i="34"/>
  <c r="E4786" i="34"/>
  <c r="E4790" i="34"/>
  <c r="H174" i="29"/>
  <c r="E5063" i="34"/>
  <c r="E5067" i="34"/>
  <c r="E5071" i="34"/>
  <c r="E5060" i="34"/>
  <c r="E5064" i="34"/>
  <c r="E5068" i="34"/>
  <c r="E5062" i="34"/>
  <c r="E5066" i="34"/>
  <c r="E5070" i="34"/>
  <c r="E5069" i="34"/>
  <c r="E5061" i="34"/>
  <c r="E5065" i="34"/>
  <c r="H209" i="29"/>
  <c r="E5971" i="34"/>
  <c r="E5975" i="34"/>
  <c r="E5979" i="34"/>
  <c r="E5983" i="34"/>
  <c r="E5987" i="34"/>
  <c r="E5991" i="34"/>
  <c r="E5995" i="34"/>
  <c r="E5999" i="34"/>
  <c r="E6003" i="34"/>
  <c r="E5968" i="34"/>
  <c r="E5972" i="34"/>
  <c r="E5976" i="34"/>
  <c r="E5980" i="34"/>
  <c r="E5984" i="34"/>
  <c r="E5988" i="34"/>
  <c r="E5992" i="34"/>
  <c r="E5996" i="34"/>
  <c r="E6000" i="34"/>
  <c r="E5970" i="34"/>
  <c r="E5974" i="34"/>
  <c r="E5978" i="34"/>
  <c r="E5982" i="34"/>
  <c r="E5986" i="34"/>
  <c r="E5990" i="34"/>
  <c r="E5994" i="34"/>
  <c r="E5998" i="34"/>
  <c r="E6002" i="34"/>
  <c r="E5981" i="34"/>
  <c r="E5997" i="34"/>
  <c r="E5969" i="34"/>
  <c r="E5985" i="34"/>
  <c r="E6001" i="34"/>
  <c r="E5973" i="34"/>
  <c r="E5989" i="34"/>
  <c r="E5977" i="34"/>
  <c r="E5993" i="34"/>
  <c r="H38" i="29"/>
  <c r="E980" i="34"/>
  <c r="E988" i="34"/>
  <c r="E982" i="34"/>
  <c r="E992" i="34"/>
  <c r="E984" i="34"/>
  <c r="E993" i="34"/>
  <c r="E978" i="34"/>
  <c r="E990" i="34"/>
  <c r="E986" i="34"/>
  <c r="E991" i="34"/>
  <c r="E983" i="34"/>
  <c r="E985" i="34"/>
  <c r="E987" i="34"/>
  <c r="E979" i="34"/>
  <c r="E981" i="34"/>
  <c r="E989" i="34"/>
  <c r="H136" i="29"/>
  <c r="E4299" i="34"/>
  <c r="E4303" i="34"/>
  <c r="E4307" i="34"/>
  <c r="E4298" i="34"/>
  <c r="E4304" i="34"/>
  <c r="E4309" i="34"/>
  <c r="E4300" i="34"/>
  <c r="E4305" i="34"/>
  <c r="E4296" i="34"/>
  <c r="E4301" i="34"/>
  <c r="E4306" i="34"/>
  <c r="E4297" i="34"/>
  <c r="E4302" i="34"/>
  <c r="E4308" i="34"/>
  <c r="H60" i="29"/>
  <c r="E1600" i="34"/>
  <c r="E1606" i="34"/>
  <c r="E1614" i="34"/>
  <c r="E1598" i="34"/>
  <c r="E1608" i="34"/>
  <c r="E1617" i="34"/>
  <c r="E1601" i="34"/>
  <c r="E1610" i="34"/>
  <c r="E1596" i="34"/>
  <c r="E1604" i="34"/>
  <c r="E1616" i="34"/>
  <c r="E1594" i="34"/>
  <c r="E1612" i="34"/>
  <c r="E1602" i="34"/>
  <c r="E1605" i="34"/>
  <c r="E1613" i="34"/>
  <c r="E1611" i="34"/>
  <c r="E1603" i="34"/>
  <c r="E1595" i="34"/>
  <c r="E1597" i="34"/>
  <c r="E1609" i="34"/>
  <c r="E1615" i="34"/>
  <c r="E1607" i="34"/>
  <c r="E1599" i="34"/>
  <c r="H180" i="29"/>
  <c r="E5215" i="34"/>
  <c r="E5219" i="34"/>
  <c r="E5223" i="34"/>
  <c r="E5216" i="34"/>
  <c r="E5220" i="34"/>
  <c r="E5224" i="34"/>
  <c r="E5214" i="34"/>
  <c r="E5218" i="34"/>
  <c r="E5222" i="34"/>
  <c r="E5217" i="34"/>
  <c r="E5221" i="34"/>
  <c r="E5225" i="34"/>
  <c r="H84" i="29"/>
  <c r="E2339" i="34"/>
  <c r="E2343" i="34"/>
  <c r="E2347" i="34"/>
  <c r="E2351" i="34"/>
  <c r="E2355" i="34"/>
  <c r="E2359" i="34"/>
  <c r="E2363" i="34"/>
  <c r="E2367" i="34"/>
  <c r="E2371" i="34"/>
  <c r="E2375" i="34"/>
  <c r="E2379" i="34"/>
  <c r="E2383" i="34"/>
  <c r="E2387" i="34"/>
  <c r="E2391" i="34"/>
  <c r="E2395" i="34"/>
  <c r="E2399" i="34"/>
  <c r="E2403" i="34"/>
  <c r="E2407" i="34"/>
  <c r="E2411" i="34"/>
  <c r="E2415" i="34"/>
  <c r="E2419" i="34"/>
  <c r="E2423" i="34"/>
  <c r="E2427" i="34"/>
  <c r="E2431" i="34"/>
  <c r="E2341" i="34"/>
  <c r="E2346" i="34"/>
  <c r="E2352" i="34"/>
  <c r="E2357" i="34"/>
  <c r="E2362" i="34"/>
  <c r="E2368" i="34"/>
  <c r="E2373" i="34"/>
  <c r="E2378" i="34"/>
  <c r="E2384" i="34"/>
  <c r="E2389" i="34"/>
  <c r="E2394" i="34"/>
  <c r="E2400" i="34"/>
  <c r="E2405" i="34"/>
  <c r="E2410" i="34"/>
  <c r="E2416" i="34"/>
  <c r="E2421" i="34"/>
  <c r="E2426" i="34"/>
  <c r="E2432" i="34"/>
  <c r="E2338" i="34"/>
  <c r="E2344" i="34"/>
  <c r="E2349" i="34"/>
  <c r="E2354" i="34"/>
  <c r="E2360" i="34"/>
  <c r="E2365" i="34"/>
  <c r="E2370" i="34"/>
  <c r="E2376" i="34"/>
  <c r="E2381" i="34"/>
  <c r="E2386" i="34"/>
  <c r="E2392" i="34"/>
  <c r="E2397" i="34"/>
  <c r="E2402" i="34"/>
  <c r="E2408" i="34"/>
  <c r="E2413" i="34"/>
  <c r="E2418" i="34"/>
  <c r="E2424" i="34"/>
  <c r="E2429" i="34"/>
  <c r="E2348" i="34"/>
  <c r="E2358" i="34"/>
  <c r="E2369" i="34"/>
  <c r="E2380" i="34"/>
  <c r="E2390" i="34"/>
  <c r="E2401" i="34"/>
  <c r="E2412" i="34"/>
  <c r="E2422" i="34"/>
  <c r="E2433" i="34"/>
  <c r="E2340" i="34"/>
  <c r="E2350" i="34"/>
  <c r="E2361" i="34"/>
  <c r="E2372" i="34"/>
  <c r="E2382" i="34"/>
  <c r="E2393" i="34"/>
  <c r="E2404" i="34"/>
  <c r="E2414" i="34"/>
  <c r="E2425" i="34"/>
  <c r="E2345" i="34"/>
  <c r="E2356" i="34"/>
  <c r="E2366" i="34"/>
  <c r="E2377" i="34"/>
  <c r="E2388" i="34"/>
  <c r="E2398" i="34"/>
  <c r="E2409" i="34"/>
  <c r="E2420" i="34"/>
  <c r="E2430" i="34"/>
  <c r="E2353" i="34"/>
  <c r="E2396" i="34"/>
  <c r="E2364" i="34"/>
  <c r="E2406" i="34"/>
  <c r="E2374" i="34"/>
  <c r="E2417" i="34"/>
  <c r="E2342" i="34"/>
  <c r="E2385" i="34"/>
  <c r="E2428" i="34"/>
  <c r="H24" i="29"/>
  <c r="E704" i="34"/>
  <c r="E700" i="34"/>
  <c r="E702" i="34"/>
  <c r="E698" i="34"/>
  <c r="E705" i="34"/>
  <c r="E703" i="34"/>
  <c r="E701" i="34"/>
  <c r="E699" i="34"/>
  <c r="H83" i="29"/>
  <c r="E2243" i="34"/>
  <c r="E2247" i="34"/>
  <c r="E2251" i="34"/>
  <c r="E2255" i="34"/>
  <c r="E2259" i="34"/>
  <c r="E2263" i="34"/>
  <c r="E2267" i="34"/>
  <c r="E2271" i="34"/>
  <c r="E2275" i="34"/>
  <c r="E2279" i="34"/>
  <c r="E2283" i="34"/>
  <c r="E2287" i="34"/>
  <c r="E2291" i="34"/>
  <c r="E2295" i="34"/>
  <c r="E2299" i="34"/>
  <c r="E2303" i="34"/>
  <c r="E2307" i="34"/>
  <c r="E2311" i="34"/>
  <c r="E2315" i="34"/>
  <c r="E2319" i="34"/>
  <c r="E2323" i="34"/>
  <c r="E2327" i="34"/>
  <c r="E2331" i="34"/>
  <c r="E2335" i="34"/>
  <c r="E2245" i="34"/>
  <c r="E2250" i="34"/>
  <c r="E2256" i="34"/>
  <c r="E2261" i="34"/>
  <c r="E2266" i="34"/>
  <c r="E2272" i="34"/>
  <c r="E2277" i="34"/>
  <c r="E2282" i="34"/>
  <c r="E2288" i="34"/>
  <c r="E2293" i="34"/>
  <c r="E2298" i="34"/>
  <c r="E2304" i="34"/>
  <c r="E2309" i="34"/>
  <c r="E2314" i="34"/>
  <c r="E2320" i="34"/>
  <c r="E2325" i="34"/>
  <c r="E2330" i="34"/>
  <c r="E2336" i="34"/>
  <c r="E2242" i="34"/>
  <c r="E2248" i="34"/>
  <c r="E2253" i="34"/>
  <c r="E2258" i="34"/>
  <c r="E2264" i="34"/>
  <c r="E2269" i="34"/>
  <c r="E2274" i="34"/>
  <c r="E2280" i="34"/>
  <c r="E2285" i="34"/>
  <c r="E2290" i="34"/>
  <c r="E2296" i="34"/>
  <c r="E2301" i="34"/>
  <c r="E2306" i="34"/>
  <c r="E2312" i="34"/>
  <c r="E2317" i="34"/>
  <c r="E2322" i="34"/>
  <c r="E2328" i="34"/>
  <c r="E2333" i="34"/>
  <c r="E2252" i="34"/>
  <c r="E2262" i="34"/>
  <c r="E2273" i="34"/>
  <c r="E2284" i="34"/>
  <c r="E2294" i="34"/>
  <c r="E2305" i="34"/>
  <c r="E2316" i="34"/>
  <c r="E2326" i="34"/>
  <c r="E2337" i="34"/>
  <c r="E2244" i="34"/>
  <c r="E2254" i="34"/>
  <c r="E2265" i="34"/>
  <c r="E2276" i="34"/>
  <c r="E2286" i="34"/>
  <c r="E2297" i="34"/>
  <c r="E2308" i="34"/>
  <c r="E2318" i="34"/>
  <c r="E2329" i="34"/>
  <c r="E2249" i="34"/>
  <c r="E2260" i="34"/>
  <c r="E2270" i="34"/>
  <c r="E2281" i="34"/>
  <c r="E2292" i="34"/>
  <c r="E2302" i="34"/>
  <c r="E2313" i="34"/>
  <c r="E2324" i="34"/>
  <c r="E2334" i="34"/>
  <c r="E2268" i="34"/>
  <c r="E2310" i="34"/>
  <c r="E2278" i="34"/>
  <c r="E2321" i="34"/>
  <c r="E2246" i="34"/>
  <c r="E2289" i="34"/>
  <c r="E2332" i="34"/>
  <c r="E2257" i="34"/>
  <c r="E2300" i="34"/>
  <c r="H51" i="29"/>
  <c r="E1372" i="34"/>
  <c r="E1378" i="34"/>
  <c r="E1386" i="34"/>
  <c r="E1370" i="34"/>
  <c r="E1380" i="34"/>
  <c r="E1374" i="34"/>
  <c r="E1382" i="34"/>
  <c r="E1368" i="34"/>
  <c r="E1377" i="34"/>
  <c r="E1388" i="34"/>
  <c r="E1366" i="34"/>
  <c r="E1384" i="34"/>
  <c r="E1376" i="34"/>
  <c r="E1385" i="34"/>
  <c r="E1383" i="34"/>
  <c r="E1371" i="34"/>
  <c r="E1369" i="34"/>
  <c r="E1381" i="34"/>
  <c r="E1389" i="34"/>
  <c r="E1387" i="34"/>
  <c r="E1375" i="34"/>
  <c r="E1367" i="34"/>
  <c r="E1373" i="34"/>
  <c r="E1379" i="34"/>
  <c r="H28" i="29"/>
  <c r="E740" i="34"/>
  <c r="E748" i="34"/>
  <c r="E736" i="34"/>
  <c r="E744" i="34"/>
  <c r="E752" i="34"/>
  <c r="E750" i="34"/>
  <c r="E738" i="34"/>
  <c r="E746" i="34"/>
  <c r="E742" i="34"/>
  <c r="E741" i="34"/>
  <c r="E751" i="34"/>
  <c r="E743" i="34"/>
  <c r="E737" i="34"/>
  <c r="E747" i="34"/>
  <c r="E739" i="34"/>
  <c r="E753" i="34"/>
  <c r="E745" i="34"/>
  <c r="E749" i="34"/>
  <c r="H16" i="29"/>
  <c r="E534" i="34"/>
  <c r="E542" i="34"/>
  <c r="E550" i="34"/>
  <c r="E538" i="34"/>
  <c r="E546" i="34"/>
  <c r="E554" i="34"/>
  <c r="E532" i="34"/>
  <c r="E548" i="34"/>
  <c r="E536" i="34"/>
  <c r="E552" i="34"/>
  <c r="E544" i="34"/>
  <c r="E540" i="34"/>
  <c r="E533" i="34"/>
  <c r="E553" i="34"/>
  <c r="E555" i="34"/>
  <c r="E547" i="34"/>
  <c r="E535" i="34"/>
  <c r="E543" i="34"/>
  <c r="E549" i="34"/>
  <c r="E541" i="34"/>
  <c r="E537" i="34"/>
  <c r="E551" i="34"/>
  <c r="E539" i="34"/>
  <c r="E545" i="34"/>
  <c r="H36" i="29"/>
  <c r="E946" i="34"/>
  <c r="E953" i="34"/>
  <c r="E960" i="34"/>
  <c r="E954" i="34"/>
  <c r="E948" i="34"/>
  <c r="E956" i="34"/>
  <c r="E952" i="34"/>
  <c r="E950" i="34"/>
  <c r="E958" i="34"/>
  <c r="E961" i="34"/>
  <c r="E959" i="34"/>
  <c r="E951" i="34"/>
  <c r="E949" i="34"/>
  <c r="E957" i="34"/>
  <c r="E955" i="34"/>
  <c r="E947" i="34"/>
  <c r="H107" i="29"/>
  <c r="E3415" i="34"/>
  <c r="E3419" i="34"/>
  <c r="E3423" i="34"/>
  <c r="E3427" i="34"/>
  <c r="E3431" i="34"/>
  <c r="E3435" i="34"/>
  <c r="E3439" i="34"/>
  <c r="E3443" i="34"/>
  <c r="E3416" i="34"/>
  <c r="E3421" i="34"/>
  <c r="E3426" i="34"/>
  <c r="E3432" i="34"/>
  <c r="E3437" i="34"/>
  <c r="E3442" i="34"/>
  <c r="E3412" i="34"/>
  <c r="E3417" i="34"/>
  <c r="E3422" i="34"/>
  <c r="E3428" i="34"/>
  <c r="E3433" i="34"/>
  <c r="E3438" i="34"/>
  <c r="E3414" i="34"/>
  <c r="E3420" i="34"/>
  <c r="E3425" i="34"/>
  <c r="E3430" i="34"/>
  <c r="E3436" i="34"/>
  <c r="E3441" i="34"/>
  <c r="E3413" i="34"/>
  <c r="E3434" i="34"/>
  <c r="E3418" i="34"/>
  <c r="E3440" i="34"/>
  <c r="E3424" i="34"/>
  <c r="E3429" i="34"/>
  <c r="H27" i="29"/>
  <c r="E724" i="34"/>
  <c r="E732" i="34"/>
  <c r="E728" i="34"/>
  <c r="E734" i="34"/>
  <c r="E722" i="34"/>
  <c r="E730" i="34"/>
  <c r="E726" i="34"/>
  <c r="E735" i="34"/>
  <c r="E727" i="34"/>
  <c r="E729" i="34"/>
  <c r="E733" i="34"/>
  <c r="E731" i="34"/>
  <c r="E723" i="34"/>
  <c r="E725" i="34"/>
  <c r="H12" i="29"/>
  <c r="E441" i="34"/>
  <c r="E448" i="34"/>
  <c r="E454" i="34"/>
  <c r="E438" i="34"/>
  <c r="E444" i="34"/>
  <c r="E452" i="34"/>
  <c r="E458" i="34"/>
  <c r="E446" i="34"/>
  <c r="E436" i="34"/>
  <c r="E450" i="34"/>
  <c r="E442" i="34"/>
  <c r="E456" i="34"/>
  <c r="E453" i="34"/>
  <c r="E440" i="34"/>
  <c r="E457" i="34"/>
  <c r="E449" i="34"/>
  <c r="E459" i="34"/>
  <c r="E451" i="34"/>
  <c r="E443" i="34"/>
  <c r="E437" i="34"/>
  <c r="E445" i="34"/>
  <c r="E455" i="34"/>
  <c r="E447" i="34"/>
  <c r="E439" i="34"/>
  <c r="H68" i="29"/>
  <c r="E1898" i="34"/>
  <c r="E1902" i="34"/>
  <c r="E1906" i="34"/>
  <c r="E1896" i="34"/>
  <c r="E1901" i="34"/>
  <c r="E1907" i="34"/>
  <c r="E1897" i="34"/>
  <c r="E1903" i="34"/>
  <c r="E1900" i="34"/>
  <c r="E1905" i="34"/>
  <c r="E1904" i="34"/>
  <c r="E1899" i="34"/>
  <c r="H72" i="29"/>
  <c r="E1958" i="34"/>
  <c r="E1962" i="34"/>
  <c r="E1966" i="34"/>
  <c r="E1970" i="34"/>
  <c r="E1974" i="34"/>
  <c r="E1978" i="34"/>
  <c r="E1960" i="34"/>
  <c r="E1965" i="34"/>
  <c r="E1971" i="34"/>
  <c r="E1976" i="34"/>
  <c r="E1956" i="34"/>
  <c r="E1961" i="34"/>
  <c r="E1967" i="34"/>
  <c r="E1972" i="34"/>
  <c r="E1977" i="34"/>
  <c r="E1959" i="34"/>
  <c r="E1964" i="34"/>
  <c r="E1969" i="34"/>
  <c r="E1975" i="34"/>
  <c r="E1973" i="34"/>
  <c r="E1957" i="34"/>
  <c r="E1979" i="34"/>
  <c r="E1968" i="34"/>
  <c r="E1963" i="34"/>
  <c r="H87" i="29"/>
  <c r="E2627" i="34"/>
  <c r="E2631" i="34"/>
  <c r="E2635" i="34"/>
  <c r="E2639" i="34"/>
  <c r="E2643" i="34"/>
  <c r="E2647" i="34"/>
  <c r="E2651" i="34"/>
  <c r="E2655" i="34"/>
  <c r="E2659" i="34"/>
  <c r="E2663" i="34"/>
  <c r="E2667" i="34"/>
  <c r="E2671" i="34"/>
  <c r="E2675" i="34"/>
  <c r="E2679" i="34"/>
  <c r="E2683" i="34"/>
  <c r="E2687" i="34"/>
  <c r="E2691" i="34"/>
  <c r="E2695" i="34"/>
  <c r="E2699" i="34"/>
  <c r="E2703" i="34"/>
  <c r="E2707" i="34"/>
  <c r="E2711" i="34"/>
  <c r="E2715" i="34"/>
  <c r="E2719" i="34"/>
  <c r="E2629" i="34"/>
  <c r="E2634" i="34"/>
  <c r="E2640" i="34"/>
  <c r="E2645" i="34"/>
  <c r="E2650" i="34"/>
  <c r="E2656" i="34"/>
  <c r="E2661" i="34"/>
  <c r="E2666" i="34"/>
  <c r="E2672" i="34"/>
  <c r="E2677" i="34"/>
  <c r="E2682" i="34"/>
  <c r="E2688" i="34"/>
  <c r="E2693" i="34"/>
  <c r="E2698" i="34"/>
  <c r="E2704" i="34"/>
  <c r="E2709" i="34"/>
  <c r="E2714" i="34"/>
  <c r="E2720" i="34"/>
  <c r="E2626" i="34"/>
  <c r="E2632" i="34"/>
  <c r="E2637" i="34"/>
  <c r="E2642" i="34"/>
  <c r="E2648" i="34"/>
  <c r="E2653" i="34"/>
  <c r="E2658" i="34"/>
  <c r="E2664" i="34"/>
  <c r="E2669" i="34"/>
  <c r="E2674" i="34"/>
  <c r="E2680" i="34"/>
  <c r="E2685" i="34"/>
  <c r="E2690" i="34"/>
  <c r="E2696" i="34"/>
  <c r="E2701" i="34"/>
  <c r="E2706" i="34"/>
  <c r="E2712" i="34"/>
  <c r="E2717" i="34"/>
  <c r="E2636" i="34"/>
  <c r="E2646" i="34"/>
  <c r="E2657" i="34"/>
  <c r="E2668" i="34"/>
  <c r="E2678" i="34"/>
  <c r="E2689" i="34"/>
  <c r="E2700" i="34"/>
  <c r="E2710" i="34"/>
  <c r="E2721" i="34"/>
  <c r="E2628" i="34"/>
  <c r="E2638" i="34"/>
  <c r="E2649" i="34"/>
  <c r="E2660" i="34"/>
  <c r="E2670" i="34"/>
  <c r="E2681" i="34"/>
  <c r="E2692" i="34"/>
  <c r="E2702" i="34"/>
  <c r="E2713" i="34"/>
  <c r="E2633" i="34"/>
  <c r="E2644" i="34"/>
  <c r="E2654" i="34"/>
  <c r="E2665" i="34"/>
  <c r="E2676" i="34"/>
  <c r="E2686" i="34"/>
  <c r="E2697" i="34"/>
  <c r="E2708" i="34"/>
  <c r="E2718" i="34"/>
  <c r="E2652" i="34"/>
  <c r="E2694" i="34"/>
  <c r="E2662" i="34"/>
  <c r="E2705" i="34"/>
  <c r="E2630" i="34"/>
  <c r="E2673" i="34"/>
  <c r="E2716" i="34"/>
  <c r="E2641" i="34"/>
  <c r="E2684" i="34"/>
  <c r="H39" i="29"/>
  <c r="E994" i="34"/>
  <c r="E1002" i="34"/>
  <c r="E1000" i="34"/>
  <c r="E1004" i="34"/>
  <c r="E998" i="34"/>
  <c r="E996" i="34"/>
  <c r="E1001" i="34"/>
  <c r="E999" i="34"/>
  <c r="E997" i="34"/>
  <c r="E1005" i="34"/>
  <c r="E1003" i="34"/>
  <c r="E995" i="34"/>
  <c r="H40" i="29"/>
  <c r="E1009" i="34"/>
  <c r="E1016" i="34"/>
  <c r="E1010" i="34"/>
  <c r="E1020" i="34"/>
  <c r="E1012" i="34"/>
  <c r="E1008" i="34"/>
  <c r="E1018" i="34"/>
  <c r="E1014" i="34"/>
  <c r="E1006" i="34"/>
  <c r="E1015" i="34"/>
  <c r="E1007" i="34"/>
  <c r="E1013" i="34"/>
  <c r="E1021" i="34"/>
  <c r="E1019" i="34"/>
  <c r="E1011" i="34"/>
  <c r="E1017" i="34"/>
  <c r="H95" i="29"/>
  <c r="E2983" i="34"/>
  <c r="E2987" i="34"/>
  <c r="E2986" i="34"/>
  <c r="E2985" i="34"/>
  <c r="E2984" i="34"/>
  <c r="E2982" i="34"/>
  <c r="H63" i="29"/>
  <c r="E1734" i="34"/>
  <c r="E1742" i="34"/>
  <c r="E1748" i="34"/>
  <c r="E1756" i="34"/>
  <c r="E1762" i="34"/>
  <c r="E1770" i="34"/>
  <c r="E1777" i="34"/>
  <c r="E1730" i="34"/>
  <c r="E1740" i="34"/>
  <c r="E1750" i="34"/>
  <c r="E1760" i="34"/>
  <c r="E1768" i="34"/>
  <c r="E1732" i="34"/>
  <c r="E1744" i="34"/>
  <c r="E1752" i="34"/>
  <c r="E1761" i="34"/>
  <c r="E1772" i="34"/>
  <c r="E1738" i="34"/>
  <c r="E1746" i="34"/>
  <c r="E1758" i="34"/>
  <c r="E1766" i="34"/>
  <c r="E1776" i="34"/>
  <c r="E1736" i="34"/>
  <c r="E1774" i="34"/>
  <c r="E1745" i="34"/>
  <c r="E1764" i="34"/>
  <c r="E1754" i="34"/>
  <c r="E1763" i="34"/>
  <c r="E1733" i="34"/>
  <c r="E1769" i="34"/>
  <c r="E1741" i="34"/>
  <c r="E1775" i="34"/>
  <c r="E1767" i="34"/>
  <c r="E1751" i="34"/>
  <c r="E1739" i="34"/>
  <c r="E1731" i="34"/>
  <c r="E1759" i="34"/>
  <c r="E1753" i="34"/>
  <c r="E1747" i="34"/>
  <c r="E1765" i="34"/>
  <c r="E1737" i="34"/>
  <c r="E1773" i="34"/>
  <c r="E1771" i="34"/>
  <c r="E1755" i="34"/>
  <c r="E1743" i="34"/>
  <c r="E1735" i="34"/>
  <c r="E1749" i="34"/>
  <c r="E1757" i="34"/>
  <c r="H31" i="29"/>
  <c r="E806" i="34"/>
  <c r="E814" i="34"/>
  <c r="E822" i="34"/>
  <c r="E802" i="34"/>
  <c r="E810" i="34"/>
  <c r="E818" i="34"/>
  <c r="E825" i="34"/>
  <c r="E808" i="34"/>
  <c r="E824" i="34"/>
  <c r="E812" i="34"/>
  <c r="E804" i="34"/>
  <c r="E820" i="34"/>
  <c r="E816" i="34"/>
  <c r="E817" i="34"/>
  <c r="E809" i="34"/>
  <c r="E823" i="34"/>
  <c r="E811" i="34"/>
  <c r="E803" i="34"/>
  <c r="E805" i="34"/>
  <c r="E815" i="34"/>
  <c r="E819" i="34"/>
  <c r="E807" i="34"/>
  <c r="E821" i="34"/>
  <c r="E813" i="34"/>
  <c r="H11" i="29"/>
  <c r="E416" i="34"/>
  <c r="E421" i="34"/>
  <c r="E426" i="34"/>
  <c r="E434" i="34"/>
  <c r="E412" i="34"/>
  <c r="E418" i="34"/>
  <c r="E424" i="34"/>
  <c r="E430" i="34"/>
  <c r="E420" i="34"/>
  <c r="E432" i="34"/>
  <c r="E422" i="34"/>
  <c r="E417" i="34"/>
  <c r="E428" i="34"/>
  <c r="E414" i="34"/>
  <c r="E425" i="34"/>
  <c r="E435" i="34"/>
  <c r="E427" i="34"/>
  <c r="E419" i="34"/>
  <c r="E413" i="34"/>
  <c r="E433" i="34"/>
  <c r="E431" i="34"/>
  <c r="E423" i="34"/>
  <c r="E415" i="34"/>
  <c r="E429" i="34"/>
  <c r="H212" i="29"/>
  <c r="E6231" i="34"/>
  <c r="E6235" i="34"/>
  <c r="E6239" i="34"/>
  <c r="E6243" i="34"/>
  <c r="E6247" i="34"/>
  <c r="E6251" i="34"/>
  <c r="E6255" i="34"/>
  <c r="E6259" i="34"/>
  <c r="E6263" i="34"/>
  <c r="E6228" i="34"/>
  <c r="E6232" i="34"/>
  <c r="E6236" i="34"/>
  <c r="E6240" i="34"/>
  <c r="E6244" i="34"/>
  <c r="E6248" i="34"/>
  <c r="E6252" i="34"/>
  <c r="E6256" i="34"/>
  <c r="E6260" i="34"/>
  <c r="E6230" i="34"/>
  <c r="E6234" i="34"/>
  <c r="E6238" i="34"/>
  <c r="E6242" i="34"/>
  <c r="E6246" i="34"/>
  <c r="E6250" i="34"/>
  <c r="E6254" i="34"/>
  <c r="E6258" i="34"/>
  <c r="E6262" i="34"/>
  <c r="E6237" i="34"/>
  <c r="E6253" i="34"/>
  <c r="E6241" i="34"/>
  <c r="E6257" i="34"/>
  <c r="E6229" i="34"/>
  <c r="E6245" i="34"/>
  <c r="E6261" i="34"/>
  <c r="E6233" i="34"/>
  <c r="E6249" i="34"/>
  <c r="H52" i="29"/>
  <c r="E1393" i="34"/>
  <c r="E1400" i="34"/>
  <c r="E1408" i="34"/>
  <c r="E1414" i="34"/>
  <c r="E1422" i="34"/>
  <c r="E1390" i="34"/>
  <c r="E1398" i="34"/>
  <c r="E1409" i="34"/>
  <c r="E1418" i="34"/>
  <c r="E1392" i="34"/>
  <c r="E1402" i="34"/>
  <c r="E1410" i="34"/>
  <c r="E1420" i="34"/>
  <c r="E1396" i="34"/>
  <c r="E1406" i="34"/>
  <c r="E1416" i="34"/>
  <c r="E1425" i="34"/>
  <c r="E1394" i="34"/>
  <c r="E1404" i="34"/>
  <c r="E1424" i="34"/>
  <c r="E1412" i="34"/>
  <c r="E1413" i="34"/>
  <c r="E1421" i="34"/>
  <c r="E1423" i="34"/>
  <c r="E1415" i="34"/>
  <c r="E1407" i="34"/>
  <c r="E1399" i="34"/>
  <c r="E1391" i="34"/>
  <c r="E1397" i="34"/>
  <c r="E1405" i="34"/>
  <c r="E1417" i="34"/>
  <c r="E1419" i="34"/>
  <c r="E1411" i="34"/>
  <c r="E1403" i="34"/>
  <c r="E1395" i="34"/>
  <c r="E1401" i="34"/>
  <c r="H56" i="29"/>
  <c r="E1514" i="34"/>
  <c r="E1521" i="34"/>
  <c r="E1512" i="34"/>
  <c r="E1516" i="34"/>
  <c r="E1510" i="34"/>
  <c r="E1520" i="34"/>
  <c r="E1518" i="34"/>
  <c r="E1513" i="34"/>
  <c r="E1515" i="34"/>
  <c r="E1517" i="34"/>
  <c r="E1519" i="34"/>
  <c r="E1511" i="34"/>
  <c r="H91" i="29"/>
  <c r="E2875" i="34"/>
  <c r="E2879" i="34"/>
  <c r="E2883" i="34"/>
  <c r="E2887" i="34"/>
  <c r="E2891" i="34"/>
  <c r="E2895" i="34"/>
  <c r="E2899" i="34"/>
  <c r="E2874" i="34"/>
  <c r="E2880" i="34"/>
  <c r="E2885" i="34"/>
  <c r="E2890" i="34"/>
  <c r="E2896" i="34"/>
  <c r="E2901" i="34"/>
  <c r="E2877" i="34"/>
  <c r="E2882" i="34"/>
  <c r="E2888" i="34"/>
  <c r="E2893" i="34"/>
  <c r="E2898" i="34"/>
  <c r="E2881" i="34"/>
  <c r="E2892" i="34"/>
  <c r="E2884" i="34"/>
  <c r="E2894" i="34"/>
  <c r="E2878" i="34"/>
  <c r="E2889" i="34"/>
  <c r="E2900" i="34"/>
  <c r="E2876" i="34"/>
  <c r="E2886" i="34"/>
  <c r="E2897" i="34"/>
  <c r="H43" i="29"/>
  <c r="E1058" i="34"/>
  <c r="E1066" i="34"/>
  <c r="E1073" i="34"/>
  <c r="E1080" i="34"/>
  <c r="E1088" i="34"/>
  <c r="E1057" i="34"/>
  <c r="E1068" i="34"/>
  <c r="E1076" i="34"/>
  <c r="E1086" i="34"/>
  <c r="E1060" i="34"/>
  <c r="E1070" i="34"/>
  <c r="E1078" i="34"/>
  <c r="E1089" i="34"/>
  <c r="E1056" i="34"/>
  <c r="E1064" i="34"/>
  <c r="E1074" i="34"/>
  <c r="E1084" i="34"/>
  <c r="E1054" i="34"/>
  <c r="E1062" i="34"/>
  <c r="E1082" i="34"/>
  <c r="E1072" i="34"/>
  <c r="E1065" i="34"/>
  <c r="E1087" i="34"/>
  <c r="E1079" i="34"/>
  <c r="E1071" i="34"/>
  <c r="E1063" i="34"/>
  <c r="E1055" i="34"/>
  <c r="E1077" i="34"/>
  <c r="E1085" i="34"/>
  <c r="E1061" i="34"/>
  <c r="E1069" i="34"/>
  <c r="E1083" i="34"/>
  <c r="E1075" i="34"/>
  <c r="E1067" i="34"/>
  <c r="E1059" i="34"/>
  <c r="E1081" i="34"/>
  <c r="H55" i="29"/>
  <c r="E1500" i="34"/>
  <c r="E1506" i="34"/>
  <c r="E1504" i="34"/>
  <c r="E1505" i="34"/>
  <c r="E1502" i="34"/>
  <c r="E1508" i="34"/>
  <c r="E1498" i="34"/>
  <c r="E1507" i="34"/>
  <c r="E1499" i="34"/>
  <c r="E1509" i="34"/>
  <c r="E1503" i="34"/>
  <c r="E1501" i="34"/>
  <c r="H102" i="29"/>
  <c r="E3151" i="34"/>
  <c r="E3155" i="34"/>
  <c r="E3159" i="34"/>
  <c r="E3163" i="34"/>
  <c r="E3167" i="34"/>
  <c r="E3171" i="34"/>
  <c r="E3175" i="34"/>
  <c r="E3152" i="34"/>
  <c r="E3157" i="34"/>
  <c r="E3162" i="34"/>
  <c r="E3168" i="34"/>
  <c r="E3173" i="34"/>
  <c r="E3149" i="34"/>
  <c r="E3156" i="34"/>
  <c r="E3164" i="34"/>
  <c r="E3170" i="34"/>
  <c r="E3177" i="34"/>
  <c r="E3150" i="34"/>
  <c r="E3158" i="34"/>
  <c r="E3165" i="34"/>
  <c r="E3172" i="34"/>
  <c r="E3148" i="34"/>
  <c r="E3154" i="34"/>
  <c r="E3161" i="34"/>
  <c r="E3169" i="34"/>
  <c r="E3176" i="34"/>
  <c r="E3160" i="34"/>
  <c r="E3166" i="34"/>
  <c r="E3174" i="34"/>
  <c r="E3153" i="34"/>
  <c r="H200" i="29"/>
  <c r="E5631" i="34"/>
  <c r="E5635" i="34"/>
  <c r="E5639" i="34"/>
  <c r="E5643" i="34"/>
  <c r="E5647" i="34"/>
  <c r="E5651" i="34"/>
  <c r="E5632" i="34"/>
  <c r="E5636" i="34"/>
  <c r="E5640" i="34"/>
  <c r="E5644" i="34"/>
  <c r="E5648" i="34"/>
  <c r="E5652" i="34"/>
  <c r="E5630" i="34"/>
  <c r="E5634" i="34"/>
  <c r="E5638" i="34"/>
  <c r="E5642" i="34"/>
  <c r="E5646" i="34"/>
  <c r="E5650" i="34"/>
  <c r="E5645" i="34"/>
  <c r="E5633" i="34"/>
  <c r="E5649" i="34"/>
  <c r="E5637" i="34"/>
  <c r="E5653" i="34"/>
  <c r="E5641" i="34"/>
  <c r="H155" i="29"/>
  <c r="E4695" i="34"/>
  <c r="E4699" i="34"/>
  <c r="E4703" i="34"/>
  <c r="E4707" i="34"/>
  <c r="E4692" i="34"/>
  <c r="E4696" i="34"/>
  <c r="E4700" i="34"/>
  <c r="E4704" i="34"/>
  <c r="E4708" i="34"/>
  <c r="E4693" i="34"/>
  <c r="E4697" i="34"/>
  <c r="E4701" i="34"/>
  <c r="E4705" i="34"/>
  <c r="E4709" i="34"/>
  <c r="E4694" i="34"/>
  <c r="E4698" i="34"/>
  <c r="E4702" i="34"/>
  <c r="E4706" i="34"/>
  <c r="H42" i="29"/>
  <c r="E1038" i="34"/>
  <c r="E1044" i="34"/>
  <c r="E1052" i="34"/>
  <c r="E1040" i="34"/>
  <c r="E1048" i="34"/>
  <c r="E1041" i="34"/>
  <c r="E1050" i="34"/>
  <c r="E1046" i="34"/>
  <c r="E1042" i="34"/>
  <c r="E1047" i="34"/>
  <c r="E1039" i="34"/>
  <c r="E1049" i="34"/>
  <c r="E1051" i="34"/>
  <c r="E1043" i="34"/>
  <c r="E1045" i="34"/>
  <c r="E1053" i="34"/>
  <c r="H202" i="29"/>
  <c r="E5671" i="34"/>
  <c r="E5675" i="34"/>
  <c r="E5679" i="34"/>
  <c r="E5668" i="34"/>
  <c r="E5672" i="34"/>
  <c r="E5676" i="34"/>
  <c r="E5680" i="34"/>
  <c r="E5670" i="34"/>
  <c r="E5674" i="34"/>
  <c r="E5678" i="34"/>
  <c r="E5677" i="34"/>
  <c r="E5681" i="34"/>
  <c r="E5669" i="34"/>
  <c r="E5673" i="34"/>
  <c r="H138" i="29"/>
  <c r="E4327" i="34"/>
  <c r="E4331" i="34"/>
  <c r="E4335" i="34"/>
  <c r="E4325" i="34"/>
  <c r="E4330" i="34"/>
  <c r="E4336" i="34"/>
  <c r="E4326" i="34"/>
  <c r="E4332" i="34"/>
  <c r="E4337" i="34"/>
  <c r="E4328" i="34"/>
  <c r="E4333" i="34"/>
  <c r="E4324" i="34"/>
  <c r="E4329" i="34"/>
  <c r="E4334" i="34"/>
  <c r="H157" i="29"/>
  <c r="E4731" i="34"/>
  <c r="E4735" i="34"/>
  <c r="E4739" i="34"/>
  <c r="E4743" i="34"/>
  <c r="E4728" i="34"/>
  <c r="E4732" i="34"/>
  <c r="E4736" i="34"/>
  <c r="E4740" i="34"/>
  <c r="E4744" i="34"/>
  <c r="E4729" i="34"/>
  <c r="E4733" i="34"/>
  <c r="E4737" i="34"/>
  <c r="E4741" i="34"/>
  <c r="E4745" i="34"/>
  <c r="E4730" i="34"/>
  <c r="E4734" i="34"/>
  <c r="E4738" i="34"/>
  <c r="E4742" i="34"/>
  <c r="H45" i="29"/>
  <c r="E1166" i="34"/>
  <c r="E1172" i="34"/>
  <c r="E1180" i="34"/>
  <c r="E1186" i="34"/>
  <c r="E1194" i="34"/>
  <c r="E1201" i="34"/>
  <c r="E1208" i="34"/>
  <c r="E1216" i="34"/>
  <c r="E1222" i="34"/>
  <c r="E1230" i="34"/>
  <c r="E1162" i="34"/>
  <c r="E1170" i="34"/>
  <c r="E1182" i="34"/>
  <c r="E1190" i="34"/>
  <c r="E1200" i="34"/>
  <c r="E1210" i="34"/>
  <c r="E1218" i="34"/>
  <c r="E1228" i="34"/>
  <c r="E1164" i="34"/>
  <c r="E1174" i="34"/>
  <c r="E1184" i="34"/>
  <c r="E1192" i="34"/>
  <c r="E1202" i="34"/>
  <c r="E1212" i="34"/>
  <c r="E1220" i="34"/>
  <c r="E1232" i="34"/>
  <c r="E1169" i="34"/>
  <c r="E1178" i="34"/>
  <c r="E1188" i="34"/>
  <c r="E1198" i="34"/>
  <c r="E1206" i="34"/>
  <c r="E1217" i="34"/>
  <c r="E1226" i="34"/>
  <c r="E1168" i="34"/>
  <c r="E1204" i="34"/>
  <c r="E1176" i="34"/>
  <c r="E1214" i="34"/>
  <c r="E1196" i="34"/>
  <c r="E1233" i="34"/>
  <c r="E1185" i="34"/>
  <c r="E1224" i="34"/>
  <c r="E1215" i="34"/>
  <c r="E1221" i="34"/>
  <c r="E1193" i="34"/>
  <c r="E1229" i="34"/>
  <c r="E1165" i="34"/>
  <c r="E1227" i="34"/>
  <c r="E1219" i="34"/>
  <c r="E1207" i="34"/>
  <c r="E1199" i="34"/>
  <c r="E1191" i="34"/>
  <c r="E1183" i="34"/>
  <c r="E1175" i="34"/>
  <c r="E1167" i="34"/>
  <c r="E1205" i="34"/>
  <c r="E1177" i="34"/>
  <c r="E1213" i="34"/>
  <c r="E1189" i="34"/>
  <c r="E1225" i="34"/>
  <c r="E1197" i="34"/>
  <c r="E1231" i="34"/>
  <c r="E1223" i="34"/>
  <c r="E1211" i="34"/>
  <c r="E1203" i="34"/>
  <c r="E1195" i="34"/>
  <c r="E1187" i="34"/>
  <c r="E1179" i="34"/>
  <c r="E1171" i="34"/>
  <c r="E1163" i="34"/>
  <c r="E1173" i="34"/>
  <c r="E1209" i="34"/>
  <c r="E1181" i="34"/>
  <c r="H33" i="29"/>
  <c r="E856" i="34"/>
  <c r="E864" i="34"/>
  <c r="E872" i="34"/>
  <c r="E852" i="34"/>
  <c r="E860" i="34"/>
  <c r="E868" i="34"/>
  <c r="E850" i="34"/>
  <c r="E866" i="34"/>
  <c r="E854" i="34"/>
  <c r="E870" i="34"/>
  <c r="E862" i="34"/>
  <c r="E858" i="34"/>
  <c r="E865" i="34"/>
  <c r="E867" i="34"/>
  <c r="E859" i="34"/>
  <c r="E851" i="34"/>
  <c r="E853" i="34"/>
  <c r="E873" i="34"/>
  <c r="E861" i="34"/>
  <c r="E869" i="34"/>
  <c r="E871" i="34"/>
  <c r="E863" i="34"/>
  <c r="E855" i="34"/>
  <c r="E857" i="34"/>
  <c r="H112" i="29"/>
  <c r="E3575" i="34"/>
  <c r="E3579" i="34"/>
  <c r="E3583" i="34"/>
  <c r="E3587" i="34"/>
  <c r="E3591" i="34"/>
  <c r="E3595" i="34"/>
  <c r="E3599" i="34"/>
  <c r="E3603" i="34"/>
  <c r="E3607" i="34"/>
  <c r="E3611" i="34"/>
  <c r="E3615" i="34"/>
  <c r="E3619" i="34"/>
  <c r="E3576" i="34"/>
  <c r="E3581" i="34"/>
  <c r="E3586" i="34"/>
  <c r="E3592" i="34"/>
  <c r="E3597" i="34"/>
  <c r="E3602" i="34"/>
  <c r="E3608" i="34"/>
  <c r="E3613" i="34"/>
  <c r="E3618" i="34"/>
  <c r="E3577" i="34"/>
  <c r="E3582" i="34"/>
  <c r="E3588" i="34"/>
  <c r="E3593" i="34"/>
  <c r="E3598" i="34"/>
  <c r="E3604" i="34"/>
  <c r="E3609" i="34"/>
  <c r="E3614" i="34"/>
  <c r="E3620" i="34"/>
  <c r="E3574" i="34"/>
  <c r="E3580" i="34"/>
  <c r="E3585" i="34"/>
  <c r="E3590" i="34"/>
  <c r="E3596" i="34"/>
  <c r="E3601" i="34"/>
  <c r="E3606" i="34"/>
  <c r="E3612" i="34"/>
  <c r="E3617" i="34"/>
  <c r="E3594" i="34"/>
  <c r="E3616" i="34"/>
  <c r="E3578" i="34"/>
  <c r="E3600" i="34"/>
  <c r="E3621" i="34"/>
  <c r="E3584" i="34"/>
  <c r="E3605" i="34"/>
  <c r="E3589" i="34"/>
  <c r="E3610" i="34"/>
  <c r="H183" i="29"/>
  <c r="E5275" i="34"/>
  <c r="E5279" i="34"/>
  <c r="E5283" i="34"/>
  <c r="E5287" i="34"/>
  <c r="E5291" i="34"/>
  <c r="E5295" i="34"/>
  <c r="E5299" i="34"/>
  <c r="E5303" i="34"/>
  <c r="E5307" i="34"/>
  <c r="E5276" i="34"/>
  <c r="E5280" i="34"/>
  <c r="E5284" i="34"/>
  <c r="E5288" i="34"/>
  <c r="E5292" i="34"/>
  <c r="E5296" i="34"/>
  <c r="E5300" i="34"/>
  <c r="E5304" i="34"/>
  <c r="E5308" i="34"/>
  <c r="E5274" i="34"/>
  <c r="E5278" i="34"/>
  <c r="E5282" i="34"/>
  <c r="E5286" i="34"/>
  <c r="E5290" i="34"/>
  <c r="E5294" i="34"/>
  <c r="E5298" i="34"/>
  <c r="E5302" i="34"/>
  <c r="E5306" i="34"/>
  <c r="E5277" i="34"/>
  <c r="E5293" i="34"/>
  <c r="E5309" i="34"/>
  <c r="E5281" i="34"/>
  <c r="E5297" i="34"/>
  <c r="E5285" i="34"/>
  <c r="E5301" i="34"/>
  <c r="E5289" i="34"/>
  <c r="E5305" i="34"/>
  <c r="H119" i="29"/>
  <c r="E3807" i="34"/>
  <c r="E3811" i="34"/>
  <c r="E3815" i="34"/>
  <c r="E3819" i="34"/>
  <c r="E3823" i="34"/>
  <c r="E3808" i="34"/>
  <c r="E3812" i="34"/>
  <c r="E3816" i="34"/>
  <c r="E3820" i="34"/>
  <c r="E3824" i="34"/>
  <c r="E3806" i="34"/>
  <c r="E3810" i="34"/>
  <c r="E3814" i="34"/>
  <c r="E3818" i="34"/>
  <c r="E3822" i="34"/>
  <c r="E3809" i="34"/>
  <c r="E3825" i="34"/>
  <c r="E3813" i="34"/>
  <c r="E3817" i="34"/>
  <c r="E3821" i="34"/>
  <c r="H230" i="29"/>
  <c r="E6535" i="34"/>
  <c r="E6539" i="34"/>
  <c r="E6538" i="34"/>
  <c r="E6534" i="34"/>
  <c r="E6540" i="34"/>
  <c r="E6536" i="34"/>
  <c r="E6541" i="34"/>
  <c r="E6537" i="34"/>
  <c r="H166" i="29"/>
  <c r="E4923" i="34"/>
  <c r="E4927" i="34"/>
  <c r="E4931" i="34"/>
  <c r="E4920" i="34"/>
  <c r="E4924" i="34"/>
  <c r="E4928" i="34"/>
  <c r="E4922" i="34"/>
  <c r="E4926" i="34"/>
  <c r="E4930" i="34"/>
  <c r="E4925" i="34"/>
  <c r="E4929" i="34"/>
  <c r="E4921" i="34"/>
  <c r="H57" i="29"/>
  <c r="E1528" i="34"/>
  <c r="E1536" i="34"/>
  <c r="E1542" i="34"/>
  <c r="E1522" i="34"/>
  <c r="E1532" i="34"/>
  <c r="E1540" i="34"/>
  <c r="E1524" i="34"/>
  <c r="E1534" i="34"/>
  <c r="E1544" i="34"/>
  <c r="E1530" i="34"/>
  <c r="E1538" i="34"/>
  <c r="E1537" i="34"/>
  <c r="E1526" i="34"/>
  <c r="E1541" i="34"/>
  <c r="E1543" i="34"/>
  <c r="E1531" i="34"/>
  <c r="E1523" i="34"/>
  <c r="E1525" i="34"/>
  <c r="E1533" i="34"/>
  <c r="E1535" i="34"/>
  <c r="E1545" i="34"/>
  <c r="E1539" i="34"/>
  <c r="E1527" i="34"/>
  <c r="E1529" i="34"/>
  <c r="H149" i="29"/>
  <c r="E4575" i="34"/>
  <c r="E4579" i="34"/>
  <c r="E4583" i="34"/>
  <c r="E4572" i="34"/>
  <c r="E4576" i="34"/>
  <c r="E4580" i="34"/>
  <c r="E4573" i="34"/>
  <c r="E4577" i="34"/>
  <c r="E4581" i="34"/>
  <c r="E4574" i="34"/>
  <c r="E4578" i="34"/>
  <c r="E4582" i="34"/>
  <c r="H97" i="29"/>
  <c r="E3039" i="34"/>
  <c r="E3043" i="34"/>
  <c r="E3047" i="34"/>
  <c r="E3051" i="34"/>
  <c r="E3055" i="34"/>
  <c r="E3059" i="34"/>
  <c r="E3063" i="34"/>
  <c r="E3067" i="34"/>
  <c r="E3071" i="34"/>
  <c r="E3075" i="34"/>
  <c r="E3079" i="34"/>
  <c r="E3083" i="34"/>
  <c r="E3040" i="34"/>
  <c r="E3045" i="34"/>
  <c r="E3050" i="34"/>
  <c r="E3056" i="34"/>
  <c r="E3061" i="34"/>
  <c r="E3066" i="34"/>
  <c r="E3072" i="34"/>
  <c r="E3077" i="34"/>
  <c r="E3082" i="34"/>
  <c r="E3036" i="34"/>
  <c r="E3042" i="34"/>
  <c r="E3049" i="34"/>
  <c r="E3057" i="34"/>
  <c r="E3064" i="34"/>
  <c r="E3070" i="34"/>
  <c r="E3078" i="34"/>
  <c r="E3037" i="34"/>
  <c r="E3044" i="34"/>
  <c r="E3052" i="34"/>
  <c r="E3058" i="34"/>
  <c r="E3065" i="34"/>
  <c r="E3073" i="34"/>
  <c r="E3080" i="34"/>
  <c r="E3041" i="34"/>
  <c r="E3048" i="34"/>
  <c r="E3054" i="34"/>
  <c r="E3062" i="34"/>
  <c r="E3069" i="34"/>
  <c r="E3076" i="34"/>
  <c r="E3046" i="34"/>
  <c r="E3074" i="34"/>
  <c r="E3053" i="34"/>
  <c r="E3081" i="34"/>
  <c r="E3060" i="34"/>
  <c r="E3038" i="34"/>
  <c r="E3068" i="34"/>
  <c r="H190" i="29"/>
  <c r="E5435" i="34"/>
  <c r="E5439" i="34"/>
  <c r="E5443" i="34"/>
  <c r="E5436" i="34"/>
  <c r="E5440" i="34"/>
  <c r="E5444" i="34"/>
  <c r="E5434" i="34"/>
  <c r="E5438" i="34"/>
  <c r="E5442" i="34"/>
  <c r="E5437" i="34"/>
  <c r="E5441" i="34"/>
  <c r="E5445" i="34"/>
  <c r="H137" i="29"/>
  <c r="E4311" i="34"/>
  <c r="E4315" i="34"/>
  <c r="E4319" i="34"/>
  <c r="E4323" i="34"/>
  <c r="E4314" i="34"/>
  <c r="E4320" i="34"/>
  <c r="E4310" i="34"/>
  <c r="E4316" i="34"/>
  <c r="E4321" i="34"/>
  <c r="E4312" i="34"/>
  <c r="E4317" i="34"/>
  <c r="E4322" i="34"/>
  <c r="E4313" i="34"/>
  <c r="E4318" i="34"/>
  <c r="H61" i="29"/>
  <c r="E1620" i="34"/>
  <c r="E1628" i="34"/>
  <c r="E1634" i="34"/>
  <c r="E1642" i="34"/>
  <c r="E1649" i="34"/>
  <c r="E1656" i="34"/>
  <c r="E1664" i="34"/>
  <c r="E1670" i="34"/>
  <c r="E1678" i="34"/>
  <c r="E1626" i="34"/>
  <c r="E1636" i="34"/>
  <c r="E1646" i="34"/>
  <c r="E1654" i="34"/>
  <c r="E1665" i="34"/>
  <c r="E1674" i="34"/>
  <c r="E1618" i="34"/>
  <c r="E1630" i="34"/>
  <c r="E1638" i="34"/>
  <c r="E1648" i="34"/>
  <c r="E1658" i="34"/>
  <c r="E1666" i="34"/>
  <c r="E1676" i="34"/>
  <c r="E1624" i="34"/>
  <c r="E1633" i="34"/>
  <c r="E1644" i="34"/>
  <c r="E1652" i="34"/>
  <c r="E1662" i="34"/>
  <c r="E1672" i="34"/>
  <c r="E1681" i="34"/>
  <c r="E1622" i="34"/>
  <c r="E1660" i="34"/>
  <c r="E1632" i="34"/>
  <c r="E1668" i="34"/>
  <c r="E1650" i="34"/>
  <c r="E1640" i="34"/>
  <c r="E1680" i="34"/>
  <c r="E1631" i="34"/>
  <c r="E1669" i="34"/>
  <c r="E1641" i="34"/>
  <c r="E1677" i="34"/>
  <c r="E1679" i="34"/>
  <c r="E1671" i="34"/>
  <c r="E1659" i="34"/>
  <c r="E1647" i="34"/>
  <c r="E1639" i="34"/>
  <c r="E1627" i="34"/>
  <c r="E1619" i="34"/>
  <c r="E1653" i="34"/>
  <c r="E1625" i="34"/>
  <c r="E1661" i="34"/>
  <c r="E1651" i="34"/>
  <c r="E1637" i="34"/>
  <c r="E1673" i="34"/>
  <c r="E1645" i="34"/>
  <c r="E1675" i="34"/>
  <c r="E1667" i="34"/>
  <c r="E1655" i="34"/>
  <c r="E1643" i="34"/>
  <c r="E1635" i="34"/>
  <c r="E1623" i="34"/>
  <c r="E1663" i="34"/>
  <c r="E1621" i="34"/>
  <c r="E1657" i="34"/>
  <c r="E1629" i="34"/>
  <c r="H192" i="29"/>
  <c r="E5459" i="34"/>
  <c r="E5463" i="34"/>
  <c r="E5467" i="34"/>
  <c r="E5471" i="34"/>
  <c r="E5475" i="34"/>
  <c r="E5460" i="34"/>
  <c r="E5464" i="34"/>
  <c r="E5468" i="34"/>
  <c r="E5472" i="34"/>
  <c r="E5476" i="34"/>
  <c r="E5458" i="34"/>
  <c r="E5462" i="34"/>
  <c r="E5466" i="34"/>
  <c r="E5470" i="34"/>
  <c r="E5474" i="34"/>
  <c r="E5469" i="34"/>
  <c r="E5473" i="34"/>
  <c r="E5461" i="34"/>
  <c r="E5477" i="34"/>
  <c r="E5465" i="34"/>
  <c r="H195" i="29"/>
  <c r="E5519" i="34"/>
  <c r="E5523" i="34"/>
  <c r="E5527" i="34"/>
  <c r="E5531" i="34"/>
  <c r="E5535" i="34"/>
  <c r="E5516" i="34"/>
  <c r="E5520" i="34"/>
  <c r="E5524" i="34"/>
  <c r="E5528" i="34"/>
  <c r="E5532" i="34"/>
  <c r="E5536" i="34"/>
  <c r="E5518" i="34"/>
  <c r="E5522" i="34"/>
  <c r="E5526" i="34"/>
  <c r="E5530" i="34"/>
  <c r="E5534" i="34"/>
  <c r="E5517" i="34"/>
  <c r="E5533" i="34"/>
  <c r="E5521" i="34"/>
  <c r="E5537" i="34"/>
  <c r="E5525" i="34"/>
  <c r="E5529" i="34"/>
  <c r="H53" i="29"/>
  <c r="E1428" i="34"/>
  <c r="E1436" i="34"/>
  <c r="E1442" i="34"/>
  <c r="E1450" i="34"/>
  <c r="E1457" i="34"/>
  <c r="E1426" i="34"/>
  <c r="E1438" i="34"/>
  <c r="E1446" i="34"/>
  <c r="E1456" i="34"/>
  <c r="E1430" i="34"/>
  <c r="E1440" i="34"/>
  <c r="E1448" i="34"/>
  <c r="E1458" i="34"/>
  <c r="E1434" i="34"/>
  <c r="E1444" i="34"/>
  <c r="E1454" i="34"/>
  <c r="E1432" i="34"/>
  <c r="E1441" i="34"/>
  <c r="E1460" i="34"/>
  <c r="E1452" i="34"/>
  <c r="E1459" i="34"/>
  <c r="E1449" i="34"/>
  <c r="E1451" i="34"/>
  <c r="E1439" i="34"/>
  <c r="E1431" i="34"/>
  <c r="E1443" i="34"/>
  <c r="E1461" i="34"/>
  <c r="E1433" i="34"/>
  <c r="E1445" i="34"/>
  <c r="E1453" i="34"/>
  <c r="E1455" i="34"/>
  <c r="E1447" i="34"/>
  <c r="E1435" i="34"/>
  <c r="E1427" i="34"/>
  <c r="E1429" i="34"/>
  <c r="E1437" i="34"/>
  <c r="H94" i="29"/>
  <c r="E2959" i="34"/>
  <c r="E2963" i="34"/>
  <c r="E2967" i="34"/>
  <c r="E2971" i="34"/>
  <c r="E2975" i="34"/>
  <c r="E2979" i="34"/>
  <c r="E2960" i="34"/>
  <c r="E2965" i="34"/>
  <c r="E2970" i="34"/>
  <c r="E2976" i="34"/>
  <c r="E2981" i="34"/>
  <c r="E2962" i="34"/>
  <c r="E2968" i="34"/>
  <c r="E2973" i="34"/>
  <c r="E2978" i="34"/>
  <c r="E2966" i="34"/>
  <c r="E2977" i="34"/>
  <c r="E2958" i="34"/>
  <c r="E2969" i="34"/>
  <c r="E2980" i="34"/>
  <c r="E2964" i="34"/>
  <c r="E2974" i="34"/>
  <c r="E2961" i="34"/>
  <c r="E2972" i="34"/>
  <c r="H10" i="29"/>
  <c r="E369" i="34"/>
  <c r="E374" i="34"/>
  <c r="E380" i="34"/>
  <c r="E386" i="34"/>
  <c r="E392" i="34"/>
  <c r="E398" i="34"/>
  <c r="E404" i="34"/>
  <c r="E409" i="34"/>
  <c r="E366" i="34"/>
  <c r="E372" i="34"/>
  <c r="E377" i="34"/>
  <c r="E384" i="34"/>
  <c r="E389" i="34"/>
  <c r="E394" i="34"/>
  <c r="E401" i="34"/>
  <c r="E406" i="34"/>
  <c r="E373" i="34"/>
  <c r="E385" i="34"/>
  <c r="E396" i="34"/>
  <c r="E408" i="34"/>
  <c r="E364" i="34"/>
  <c r="E376" i="34"/>
  <c r="E388" i="34"/>
  <c r="E400" i="34"/>
  <c r="E410" i="34"/>
  <c r="E370" i="34"/>
  <c r="E382" i="34"/>
  <c r="E393" i="34"/>
  <c r="E405" i="34"/>
  <c r="E368" i="34"/>
  <c r="E378" i="34"/>
  <c r="E402" i="34"/>
  <c r="E390" i="34"/>
  <c r="E411" i="34"/>
  <c r="E403" i="34"/>
  <c r="E395" i="34"/>
  <c r="E387" i="34"/>
  <c r="E379" i="34"/>
  <c r="E371" i="34"/>
  <c r="E381" i="34"/>
  <c r="E407" i="34"/>
  <c r="E399" i="34"/>
  <c r="E391" i="34"/>
  <c r="E383" i="34"/>
  <c r="E375" i="34"/>
  <c r="E367" i="34"/>
  <c r="E397" i="34"/>
  <c r="E365" i="34"/>
  <c r="H164" i="29"/>
  <c r="E4899" i="34"/>
  <c r="E4903" i="34"/>
  <c r="E4907" i="34"/>
  <c r="E4896" i="34"/>
  <c r="E4900" i="34"/>
  <c r="E4904" i="34"/>
  <c r="E4898" i="34"/>
  <c r="E4902" i="34"/>
  <c r="E4906" i="34"/>
  <c r="E4897" i="34"/>
  <c r="E4901" i="34"/>
  <c r="E4905" i="34"/>
  <c r="H69" i="29"/>
  <c r="E1910" i="34"/>
  <c r="E1914" i="34"/>
  <c r="E1918" i="34"/>
  <c r="E1912" i="34"/>
  <c r="E1917" i="34"/>
  <c r="E1908" i="34"/>
  <c r="E1913" i="34"/>
  <c r="E1919" i="34"/>
  <c r="E1911" i="34"/>
  <c r="E1916" i="34"/>
  <c r="E1909" i="34"/>
  <c r="E1915" i="34"/>
  <c r="H145" i="29"/>
  <c r="E4495" i="34"/>
  <c r="E4499" i="34"/>
  <c r="E4503" i="34"/>
  <c r="E4507" i="34"/>
  <c r="E4492" i="34"/>
  <c r="E4496" i="34"/>
  <c r="E4500" i="34"/>
  <c r="E4504" i="34"/>
  <c r="E4493" i="34"/>
  <c r="E4497" i="34"/>
  <c r="E4501" i="34"/>
  <c r="E4505" i="34"/>
  <c r="E4494" i="34"/>
  <c r="E4498" i="34"/>
  <c r="E4502" i="34"/>
  <c r="E4506" i="34"/>
  <c r="H172" i="29"/>
  <c r="E5019" i="34"/>
  <c r="E5023" i="34"/>
  <c r="E5027" i="34"/>
  <c r="E5031" i="34"/>
  <c r="E5035" i="34"/>
  <c r="E5016" i="34"/>
  <c r="E5020" i="34"/>
  <c r="E5024" i="34"/>
  <c r="E5028" i="34"/>
  <c r="E5032" i="34"/>
  <c r="E5036" i="34"/>
  <c r="E5018" i="34"/>
  <c r="E5022" i="34"/>
  <c r="E5026" i="34"/>
  <c r="E5030" i="34"/>
  <c r="E5034" i="34"/>
  <c r="E5021" i="34"/>
  <c r="E5037" i="34"/>
  <c r="E5025" i="34"/>
  <c r="E5029" i="34"/>
  <c r="E5017" i="34"/>
  <c r="E5033" i="34"/>
  <c r="H20" i="29"/>
  <c r="E632" i="34"/>
  <c r="E638" i="34"/>
  <c r="E645" i="34"/>
  <c r="E628" i="34"/>
  <c r="E634" i="34"/>
  <c r="E642" i="34"/>
  <c r="E648" i="34"/>
  <c r="E633" i="34"/>
  <c r="E646" i="34"/>
  <c r="E636" i="34"/>
  <c r="E650" i="34"/>
  <c r="E630" i="34"/>
  <c r="E644" i="34"/>
  <c r="E640" i="34"/>
  <c r="E629" i="34"/>
  <c r="E651" i="34"/>
  <c r="E643" i="34"/>
  <c r="E635" i="34"/>
  <c r="E637" i="34"/>
  <c r="E647" i="34"/>
  <c r="E639" i="34"/>
  <c r="E631" i="34"/>
  <c r="E649" i="34"/>
  <c r="E641" i="34"/>
  <c r="H88" i="29"/>
  <c r="E2723" i="34"/>
  <c r="E2727" i="34"/>
  <c r="E2731" i="34"/>
  <c r="E2735" i="34"/>
  <c r="E2739" i="34"/>
  <c r="E2743" i="34"/>
  <c r="E2747" i="34"/>
  <c r="E2751" i="34"/>
  <c r="E2755" i="34"/>
  <c r="E2759" i="34"/>
  <c r="E2763" i="34"/>
  <c r="E2767" i="34"/>
  <c r="E2771" i="34"/>
  <c r="E2775" i="34"/>
  <c r="E2779" i="34"/>
  <c r="E2783" i="34"/>
  <c r="E2787" i="34"/>
  <c r="E2791" i="34"/>
  <c r="E2795" i="34"/>
  <c r="E2799" i="34"/>
  <c r="E2803" i="34"/>
  <c r="E2807" i="34"/>
  <c r="E2811" i="34"/>
  <c r="E2815" i="34"/>
  <c r="E2725" i="34"/>
  <c r="E2730" i="34"/>
  <c r="E2736" i="34"/>
  <c r="E2741" i="34"/>
  <c r="E2746" i="34"/>
  <c r="E2752" i="34"/>
  <c r="E2757" i="34"/>
  <c r="E2762" i="34"/>
  <c r="E2768" i="34"/>
  <c r="E2773" i="34"/>
  <c r="E2778" i="34"/>
  <c r="E2784" i="34"/>
  <c r="E2789" i="34"/>
  <c r="E2794" i="34"/>
  <c r="E2800" i="34"/>
  <c r="E2805" i="34"/>
  <c r="E2810" i="34"/>
  <c r="E2816" i="34"/>
  <c r="E2722" i="34"/>
  <c r="E2728" i="34"/>
  <c r="E2733" i="34"/>
  <c r="E2738" i="34"/>
  <c r="E2744" i="34"/>
  <c r="E2749" i="34"/>
  <c r="E2754" i="34"/>
  <c r="E2760" i="34"/>
  <c r="E2765" i="34"/>
  <c r="E2770" i="34"/>
  <c r="E2776" i="34"/>
  <c r="E2781" i="34"/>
  <c r="E2786" i="34"/>
  <c r="E2792" i="34"/>
  <c r="E2797" i="34"/>
  <c r="E2802" i="34"/>
  <c r="E2808" i="34"/>
  <c r="E2813" i="34"/>
  <c r="E2732" i="34"/>
  <c r="E2742" i="34"/>
  <c r="E2753" i="34"/>
  <c r="E2764" i="34"/>
  <c r="E2774" i="34"/>
  <c r="E2785" i="34"/>
  <c r="E2796" i="34"/>
  <c r="E2806" i="34"/>
  <c r="E2817" i="34"/>
  <c r="E2724" i="34"/>
  <c r="E2734" i="34"/>
  <c r="E2745" i="34"/>
  <c r="E2756" i="34"/>
  <c r="E2766" i="34"/>
  <c r="E2777" i="34"/>
  <c r="E2788" i="34"/>
  <c r="E2798" i="34"/>
  <c r="E2809" i="34"/>
  <c r="E2729" i="34"/>
  <c r="E2740" i="34"/>
  <c r="E2750" i="34"/>
  <c r="E2761" i="34"/>
  <c r="E2772" i="34"/>
  <c r="E2782" i="34"/>
  <c r="E2793" i="34"/>
  <c r="E2804" i="34"/>
  <c r="E2814" i="34"/>
  <c r="E2737" i="34"/>
  <c r="E2780" i="34"/>
  <c r="E2748" i="34"/>
  <c r="E2790" i="34"/>
  <c r="E2758" i="34"/>
  <c r="E2801" i="34"/>
  <c r="E2726" i="34"/>
  <c r="E2769" i="34"/>
  <c r="E2812" i="34"/>
  <c r="H99" i="29"/>
  <c r="E3099" i="34"/>
  <c r="E3103" i="34"/>
  <c r="E3107" i="34"/>
  <c r="E3098" i="34"/>
  <c r="E3104" i="34"/>
  <c r="E3100" i="34"/>
  <c r="E3106" i="34"/>
  <c r="E3101" i="34"/>
  <c r="E3097" i="34"/>
  <c r="E3105" i="34"/>
  <c r="E3102" i="34"/>
  <c r="E3096" i="34"/>
  <c r="H67" i="29"/>
  <c r="E1884" i="34"/>
  <c r="E1890" i="34"/>
  <c r="E1894" i="34"/>
  <c r="E1882" i="34"/>
  <c r="E1891" i="34"/>
  <c r="E1886" i="34"/>
  <c r="E1892" i="34"/>
  <c r="E1889" i="34"/>
  <c r="E1895" i="34"/>
  <c r="E1888" i="34"/>
  <c r="E1893" i="34"/>
  <c r="E1883" i="34"/>
  <c r="E1887" i="34"/>
  <c r="E1885" i="34"/>
  <c r="H35" i="29"/>
  <c r="E901" i="34"/>
  <c r="E908" i="34"/>
  <c r="E914" i="34"/>
  <c r="E922" i="34"/>
  <c r="E930" i="34"/>
  <c r="E938" i="34"/>
  <c r="E904" i="34"/>
  <c r="E913" i="34"/>
  <c r="E924" i="34"/>
  <c r="E934" i="34"/>
  <c r="E944" i="34"/>
  <c r="E898" i="34"/>
  <c r="E906" i="34"/>
  <c r="E916" i="34"/>
  <c r="E926" i="34"/>
  <c r="E936" i="34"/>
  <c r="E902" i="34"/>
  <c r="E912" i="34"/>
  <c r="E920" i="34"/>
  <c r="E932" i="34"/>
  <c r="E942" i="34"/>
  <c r="E900" i="34"/>
  <c r="E940" i="34"/>
  <c r="E910" i="34"/>
  <c r="E928" i="34"/>
  <c r="E918" i="34"/>
  <c r="E921" i="34"/>
  <c r="E943" i="34"/>
  <c r="E935" i="34"/>
  <c r="E927" i="34"/>
  <c r="E919" i="34"/>
  <c r="E911" i="34"/>
  <c r="E903" i="34"/>
  <c r="E929" i="34"/>
  <c r="E925" i="34"/>
  <c r="E917" i="34"/>
  <c r="E945" i="34"/>
  <c r="E937" i="34"/>
  <c r="E939" i="34"/>
  <c r="E931" i="34"/>
  <c r="E923" i="34"/>
  <c r="E915" i="34"/>
  <c r="E907" i="34"/>
  <c r="E899" i="34"/>
  <c r="E905" i="34"/>
  <c r="E933" i="34"/>
  <c r="E941" i="34"/>
  <c r="E909" i="34"/>
  <c r="H100" i="29"/>
  <c r="E3111" i="34"/>
  <c r="E3115" i="34"/>
  <c r="E3119" i="34"/>
  <c r="E3123" i="34"/>
  <c r="E3127" i="34"/>
  <c r="E3109" i="34"/>
  <c r="E3114" i="34"/>
  <c r="E3120" i="34"/>
  <c r="E3125" i="34"/>
  <c r="E3113" i="34"/>
  <c r="E3121" i="34"/>
  <c r="E3108" i="34"/>
  <c r="E3116" i="34"/>
  <c r="E3122" i="34"/>
  <c r="E3112" i="34"/>
  <c r="E3118" i="34"/>
  <c r="E3126" i="34"/>
  <c r="E3110" i="34"/>
  <c r="E3117" i="34"/>
  <c r="E3124" i="34"/>
  <c r="H236" i="29"/>
  <c r="E6587" i="34"/>
  <c r="E6591" i="34"/>
  <c r="E6595" i="34"/>
  <c r="E6599" i="34"/>
  <c r="E6603" i="34"/>
  <c r="E6586" i="34"/>
  <c r="E6592" i="34"/>
  <c r="E6597" i="34"/>
  <c r="E6602" i="34"/>
  <c r="E6607" i="34"/>
  <c r="E6611" i="34"/>
  <c r="E6615" i="34"/>
  <c r="E6619" i="34"/>
  <c r="E6588" i="34"/>
  <c r="E6593" i="34"/>
  <c r="E6598" i="34"/>
  <c r="E6604" i="34"/>
  <c r="E6608" i="34"/>
  <c r="E6612" i="34"/>
  <c r="E6616" i="34"/>
  <c r="E6584" i="34"/>
  <c r="E6589" i="34"/>
  <c r="E6594" i="34"/>
  <c r="E6600" i="34"/>
  <c r="E6605" i="34"/>
  <c r="E6609" i="34"/>
  <c r="E6613" i="34"/>
  <c r="E6617" i="34"/>
  <c r="E6585" i="34"/>
  <c r="E6590" i="34"/>
  <c r="E6596" i="34"/>
  <c r="E6601" i="34"/>
  <c r="E6606" i="34"/>
  <c r="E6610" i="34"/>
  <c r="E6614" i="34"/>
  <c r="E6618" i="34"/>
  <c r="H71" i="29"/>
  <c r="E1934" i="34"/>
  <c r="E1938" i="34"/>
  <c r="E1942" i="34"/>
  <c r="E1946" i="34"/>
  <c r="E1950" i="34"/>
  <c r="E1954" i="34"/>
  <c r="E1933" i="34"/>
  <c r="E1939" i="34"/>
  <c r="E1944" i="34"/>
  <c r="E1949" i="34"/>
  <c r="E1955" i="34"/>
  <c r="E1935" i="34"/>
  <c r="E1940" i="34"/>
  <c r="E1945" i="34"/>
  <c r="E1951" i="34"/>
  <c r="E1932" i="34"/>
  <c r="E1937" i="34"/>
  <c r="E1943" i="34"/>
  <c r="E1948" i="34"/>
  <c r="E1953" i="34"/>
  <c r="E1952" i="34"/>
  <c r="E1936" i="34"/>
  <c r="E1947" i="34"/>
  <c r="E1941" i="34"/>
  <c r="H104" i="29"/>
  <c r="E3207" i="34"/>
  <c r="E3211" i="34"/>
  <c r="E3215" i="34"/>
  <c r="E3219" i="34"/>
  <c r="E3223" i="34"/>
  <c r="E3227" i="34"/>
  <c r="E3231" i="34"/>
  <c r="E3235" i="34"/>
  <c r="E3205" i="34"/>
  <c r="E3210" i="34"/>
  <c r="E3216" i="34"/>
  <c r="E3221" i="34"/>
  <c r="E3226" i="34"/>
  <c r="E3232" i="34"/>
  <c r="E3206" i="34"/>
  <c r="E3213" i="34"/>
  <c r="E3220" i="34"/>
  <c r="E3228" i="34"/>
  <c r="E3234" i="34"/>
  <c r="E3208" i="34"/>
  <c r="E3214" i="34"/>
  <c r="E3222" i="34"/>
  <c r="E3229" i="34"/>
  <c r="E3204" i="34"/>
  <c r="E3212" i="34"/>
  <c r="E3218" i="34"/>
  <c r="E3225" i="34"/>
  <c r="E3233" i="34"/>
  <c r="E3217" i="34"/>
  <c r="E3224" i="34"/>
  <c r="E3230" i="34"/>
  <c r="E3209" i="34"/>
  <c r="H79" i="29"/>
  <c r="E2103" i="34"/>
  <c r="E2107" i="34"/>
  <c r="E2111" i="34"/>
  <c r="E2100" i="34"/>
  <c r="E2105" i="34"/>
  <c r="E2110" i="34"/>
  <c r="E2101" i="34"/>
  <c r="E2106" i="34"/>
  <c r="E2104" i="34"/>
  <c r="E2109" i="34"/>
  <c r="E2108" i="34"/>
  <c r="E2102" i="34"/>
  <c r="H47" i="29"/>
  <c r="E1272" i="34"/>
  <c r="E1280" i="34"/>
  <c r="E1286" i="34"/>
  <c r="E1276" i="34"/>
  <c r="E1284" i="34"/>
  <c r="E1278" i="34"/>
  <c r="E1288" i="34"/>
  <c r="E1274" i="34"/>
  <c r="E1282" i="34"/>
  <c r="E1292" i="34"/>
  <c r="E1281" i="34"/>
  <c r="E1290" i="34"/>
  <c r="E1270" i="34"/>
  <c r="E1285" i="34"/>
  <c r="E1293" i="34"/>
  <c r="E1291" i="34"/>
  <c r="E1283" i="34"/>
  <c r="E1275" i="34"/>
  <c r="E1277" i="34"/>
  <c r="E1289" i="34"/>
  <c r="E1287" i="34"/>
  <c r="E1279" i="34"/>
  <c r="E1271" i="34"/>
  <c r="E1273" i="34"/>
  <c r="H15" i="29"/>
  <c r="E514" i="34"/>
  <c r="E520" i="34"/>
  <c r="E528" i="34"/>
  <c r="E510" i="34"/>
  <c r="E517" i="34"/>
  <c r="E524" i="34"/>
  <c r="E530" i="34"/>
  <c r="E518" i="34"/>
  <c r="E508" i="34"/>
  <c r="E522" i="34"/>
  <c r="E516" i="34"/>
  <c r="E529" i="34"/>
  <c r="E526" i="34"/>
  <c r="E512" i="34"/>
  <c r="E527" i="34"/>
  <c r="E519" i="34"/>
  <c r="E521" i="34"/>
  <c r="E513" i="34"/>
  <c r="E509" i="34"/>
  <c r="E515" i="34"/>
  <c r="E531" i="34"/>
  <c r="E523" i="34"/>
  <c r="E511" i="34"/>
  <c r="E525" i="34"/>
  <c r="H140" i="29"/>
  <c r="E4355" i="34"/>
  <c r="E4359" i="34"/>
  <c r="E4352" i="34"/>
  <c r="E4356" i="34"/>
  <c r="E4360" i="34"/>
  <c r="E4353" i="34"/>
  <c r="E4357" i="34"/>
  <c r="E4361" i="34"/>
  <c r="E4354" i="34"/>
  <c r="E4358" i="34"/>
  <c r="H204" i="29"/>
  <c r="E5699" i="34"/>
  <c r="E5703" i="34"/>
  <c r="E5707" i="34"/>
  <c r="E5711" i="34"/>
  <c r="E5715" i="34"/>
  <c r="E5719" i="34"/>
  <c r="E5723" i="34"/>
  <c r="E5727" i="34"/>
  <c r="E5731" i="34"/>
  <c r="E5735" i="34"/>
  <c r="E5739" i="34"/>
  <c r="E5743" i="34"/>
  <c r="E5747" i="34"/>
  <c r="E5751" i="34"/>
  <c r="E5755" i="34"/>
  <c r="E5759" i="34"/>
  <c r="E5763" i="34"/>
  <c r="E5767" i="34"/>
  <c r="E5696" i="34"/>
  <c r="E5700" i="34"/>
  <c r="E5704" i="34"/>
  <c r="E5708" i="34"/>
  <c r="E5712" i="34"/>
  <c r="E5716" i="34"/>
  <c r="E5720" i="34"/>
  <c r="E5724" i="34"/>
  <c r="E5728" i="34"/>
  <c r="E5732" i="34"/>
  <c r="E5736" i="34"/>
  <c r="E5740" i="34"/>
  <c r="E5744" i="34"/>
  <c r="E5748" i="34"/>
  <c r="E5752" i="34"/>
  <c r="E5756" i="34"/>
  <c r="E5760" i="34"/>
  <c r="E5764" i="34"/>
  <c r="E5698" i="34"/>
  <c r="E5702" i="34"/>
  <c r="E5706" i="34"/>
  <c r="E5710" i="34"/>
  <c r="E5714" i="34"/>
  <c r="E5718" i="34"/>
  <c r="E5722" i="34"/>
  <c r="E5726" i="34"/>
  <c r="E5730" i="34"/>
  <c r="E5734" i="34"/>
  <c r="E5738" i="34"/>
  <c r="E5742" i="34"/>
  <c r="E5746" i="34"/>
  <c r="E5750" i="34"/>
  <c r="E5754" i="34"/>
  <c r="E5758" i="34"/>
  <c r="E5762" i="34"/>
  <c r="E5766" i="34"/>
  <c r="E5709" i="34"/>
  <c r="E5725" i="34"/>
  <c r="E5741" i="34"/>
  <c r="E5757" i="34"/>
  <c r="E5697" i="34"/>
  <c r="E5713" i="34"/>
  <c r="E5729" i="34"/>
  <c r="E5745" i="34"/>
  <c r="E5761" i="34"/>
  <c r="E5701" i="34"/>
  <c r="E5717" i="34"/>
  <c r="E5733" i="34"/>
  <c r="E5749" i="34"/>
  <c r="E5765" i="34"/>
  <c r="E5705" i="34"/>
  <c r="E5721" i="34"/>
  <c r="E5737" i="34"/>
  <c r="E5753" i="34"/>
  <c r="H59" i="29"/>
  <c r="E1570" i="34"/>
  <c r="E1578" i="34"/>
  <c r="E1585" i="34"/>
  <c r="E1592" i="34"/>
  <c r="E1580" i="34"/>
  <c r="E1588" i="34"/>
  <c r="E1572" i="34"/>
  <c r="E1582" i="34"/>
  <c r="E1590" i="34"/>
  <c r="E1576" i="34"/>
  <c r="E1586" i="34"/>
  <c r="E1584" i="34"/>
  <c r="E1574" i="34"/>
  <c r="E1577" i="34"/>
  <c r="E1587" i="34"/>
  <c r="E1579" i="34"/>
  <c r="E1571" i="34"/>
  <c r="E1589" i="34"/>
  <c r="E1573" i="34"/>
  <c r="E1581" i="34"/>
  <c r="E1591" i="34"/>
  <c r="E1583" i="34"/>
  <c r="E1575" i="34"/>
  <c r="E1593" i="34"/>
  <c r="H103" i="29"/>
  <c r="E3179" i="34"/>
  <c r="E3183" i="34"/>
  <c r="E3187" i="34"/>
  <c r="E3191" i="34"/>
  <c r="E3195" i="34"/>
  <c r="E3199" i="34"/>
  <c r="E3203" i="34"/>
  <c r="E3178" i="34"/>
  <c r="E3184" i="34"/>
  <c r="E3189" i="34"/>
  <c r="E3194" i="34"/>
  <c r="E3200" i="34"/>
  <c r="E3185" i="34"/>
  <c r="E3192" i="34"/>
  <c r="E3198" i="34"/>
  <c r="E3180" i="34"/>
  <c r="E3186" i="34"/>
  <c r="E3193" i="34"/>
  <c r="E3201" i="34"/>
  <c r="E3182" i="34"/>
  <c r="E3190" i="34"/>
  <c r="E3197" i="34"/>
  <c r="E3188" i="34"/>
  <c r="E3196" i="34"/>
  <c r="E3202" i="34"/>
  <c r="E3181" i="34"/>
  <c r="H23" i="29"/>
  <c r="E690" i="34"/>
  <c r="E697" i="34"/>
  <c r="E686" i="34"/>
  <c r="E694" i="34"/>
  <c r="E692" i="34"/>
  <c r="E696" i="34"/>
  <c r="E688" i="34"/>
  <c r="E684" i="34"/>
  <c r="E695" i="34"/>
  <c r="E687" i="34"/>
  <c r="E693" i="34"/>
  <c r="E689" i="34"/>
  <c r="E691" i="34"/>
  <c r="E685" i="34"/>
  <c r="J135" i="29"/>
  <c r="B135" i="29" s="1"/>
  <c r="R53" i="29"/>
  <c r="J54" i="29"/>
  <c r="B54" i="29" s="1"/>
  <c r="R159" i="29"/>
  <c r="J160" i="29"/>
  <c r="B160" i="29" s="1"/>
  <c r="R218" i="29"/>
  <c r="J219" i="29"/>
  <c r="B219" i="29" s="1"/>
  <c r="R154" i="29"/>
  <c r="J155" i="29"/>
  <c r="B155" i="29" s="1"/>
  <c r="R124" i="29"/>
  <c r="J125" i="29"/>
  <c r="B125" i="29" s="1"/>
  <c r="R151" i="29"/>
  <c r="J152" i="29"/>
  <c r="B152" i="29" s="1"/>
  <c r="J220" i="29"/>
  <c r="B220" i="29" s="1"/>
  <c r="J38" i="29"/>
  <c r="B38" i="29" s="1"/>
  <c r="R223" i="29"/>
  <c r="J224" i="29"/>
  <c r="B224" i="29" s="1"/>
  <c r="R135" i="29"/>
  <c r="J136" i="29"/>
  <c r="B136" i="29" s="1"/>
  <c r="R59" i="29"/>
  <c r="J60" i="29"/>
  <c r="B60" i="29" s="1"/>
  <c r="J235" i="29"/>
  <c r="B235" i="29" s="1"/>
  <c r="J203" i="29"/>
  <c r="B203" i="29" s="1"/>
  <c r="J171" i="29"/>
  <c r="B171" i="29" s="1"/>
  <c r="J139" i="29"/>
  <c r="B139" i="29" s="1"/>
  <c r="J106" i="29"/>
  <c r="B106" i="29" s="1"/>
  <c r="R63" i="29"/>
  <c r="J64" i="29"/>
  <c r="B64" i="29" s="1"/>
  <c r="J21" i="29"/>
  <c r="B21" i="29" s="1"/>
  <c r="J218" i="29"/>
  <c r="B218" i="29" s="1"/>
  <c r="R185" i="29"/>
  <c r="J186" i="29"/>
  <c r="B186" i="29" s="1"/>
  <c r="R153" i="29"/>
  <c r="J154" i="29"/>
  <c r="B154" i="29" s="1"/>
  <c r="R121" i="29"/>
  <c r="J122" i="29"/>
  <c r="B122" i="29" s="1"/>
  <c r="R40" i="29"/>
  <c r="J41" i="29"/>
  <c r="B41" i="29" s="1"/>
  <c r="J237" i="29"/>
  <c r="B237" i="29" s="1"/>
  <c r="R204" i="29"/>
  <c r="J205" i="29"/>
  <c r="B205" i="29" s="1"/>
  <c r="J173" i="29"/>
  <c r="B173" i="29" s="1"/>
  <c r="R140" i="29"/>
  <c r="J141" i="29"/>
  <c r="B141" i="29" s="1"/>
  <c r="R108" i="29"/>
  <c r="J109" i="29"/>
  <c r="B109" i="29" s="1"/>
  <c r="R65" i="29"/>
  <c r="J66" i="29"/>
  <c r="B66" i="29" s="1"/>
  <c r="J188" i="29"/>
  <c r="B188" i="29" s="1"/>
  <c r="J216" i="29"/>
  <c r="B216" i="29" s="1"/>
  <c r="J176" i="29"/>
  <c r="B176" i="29" s="1"/>
  <c r="J132" i="29"/>
  <c r="B132" i="29" s="1"/>
  <c r="J231" i="29"/>
  <c r="B231" i="29" s="1"/>
  <c r="J199" i="29"/>
  <c r="B199" i="29" s="1"/>
  <c r="J167" i="29"/>
  <c r="B167" i="29" s="1"/>
  <c r="J101" i="29"/>
  <c r="B101" i="29" s="1"/>
  <c r="R117" i="29"/>
  <c r="J118" i="29"/>
  <c r="B118" i="29" s="1"/>
  <c r="J124" i="29"/>
  <c r="B124" i="29" s="1"/>
  <c r="J163" i="29"/>
  <c r="B163" i="29" s="1"/>
  <c r="J229" i="29"/>
  <c r="B229" i="29" s="1"/>
  <c r="J133" i="29"/>
  <c r="B133" i="29" s="1"/>
  <c r="J65" i="29"/>
  <c r="B65" i="29" s="1"/>
  <c r="J208" i="29"/>
  <c r="B208" i="29" s="1"/>
  <c r="J144" i="29"/>
  <c r="B144" i="29" s="1"/>
  <c r="J49" i="29"/>
  <c r="B49" i="29" s="1"/>
  <c r="J191" i="29"/>
  <c r="B191" i="29" s="1"/>
  <c r="R110" i="29"/>
  <c r="J111" i="29"/>
  <c r="B111" i="29" s="1"/>
  <c r="R25" i="29"/>
  <c r="J26" i="29"/>
  <c r="B26" i="29" s="1"/>
  <c r="J206" i="29"/>
  <c r="B206" i="29" s="1"/>
  <c r="J158" i="29"/>
  <c r="B158" i="29" s="1"/>
  <c r="J89" i="29"/>
  <c r="B89" i="29" s="1"/>
  <c r="J6" i="29"/>
  <c r="B6" i="29" s="1"/>
  <c r="J193" i="29"/>
  <c r="B193" i="29" s="1"/>
  <c r="J129" i="29"/>
  <c r="B129" i="29" s="1"/>
  <c r="J29" i="29"/>
  <c r="B29" i="29" s="1"/>
  <c r="J58" i="29"/>
  <c r="B58" i="29" s="1"/>
  <c r="R213" i="29"/>
  <c r="J214" i="29"/>
  <c r="B214" i="29" s="1"/>
  <c r="R181" i="29"/>
  <c r="J182" i="29"/>
  <c r="B182" i="29" s="1"/>
  <c r="J150" i="29"/>
  <c r="B150" i="29" s="1"/>
  <c r="J78" i="29"/>
  <c r="B78" i="29" s="1"/>
  <c r="J233" i="29"/>
  <c r="B233" i="29" s="1"/>
  <c r="J168" i="29"/>
  <c r="B168" i="29" s="1"/>
  <c r="R226" i="29"/>
  <c r="J227" i="29"/>
  <c r="B227" i="29" s="1"/>
  <c r="R146" i="29"/>
  <c r="J147" i="29"/>
  <c r="B147" i="29" s="1"/>
  <c r="R73" i="29"/>
  <c r="J74" i="29"/>
  <c r="B74" i="29" s="1"/>
  <c r="R225" i="29"/>
  <c r="J226" i="29"/>
  <c r="B226" i="29" s="1"/>
  <c r="R161" i="29"/>
  <c r="J162" i="29"/>
  <c r="B162" i="29" s="1"/>
  <c r="R72" i="29"/>
  <c r="J73" i="29"/>
  <c r="B73" i="29" s="1"/>
  <c r="R212" i="29"/>
  <c r="J213" i="29"/>
  <c r="B213" i="29" s="1"/>
  <c r="R164" i="29"/>
  <c r="J165" i="29"/>
  <c r="B165" i="29" s="1"/>
  <c r="J98" i="29"/>
  <c r="B98" i="29" s="1"/>
  <c r="J228" i="29"/>
  <c r="B228" i="29" s="1"/>
  <c r="J120" i="29"/>
  <c r="B120" i="29" s="1"/>
  <c r="R206" i="29"/>
  <c r="J207" i="29"/>
  <c r="B207" i="29" s="1"/>
  <c r="R142" i="29"/>
  <c r="J143" i="29"/>
  <c r="B143" i="29" s="1"/>
  <c r="R89" i="29"/>
  <c r="J90" i="29"/>
  <c r="B90" i="29" s="1"/>
  <c r="J222" i="29"/>
  <c r="B222" i="29" s="1"/>
  <c r="J142" i="29"/>
  <c r="B142" i="29" s="1"/>
  <c r="J225" i="29"/>
  <c r="B225" i="29" s="1"/>
  <c r="J161" i="29"/>
  <c r="B161" i="29" s="1"/>
  <c r="J156" i="29"/>
  <c r="B156" i="29" s="1"/>
  <c r="J185" i="29"/>
  <c r="B185" i="29" s="1"/>
  <c r="J153" i="29"/>
  <c r="B153" i="29" s="1"/>
  <c r="J121" i="29"/>
  <c r="B121" i="29" s="1"/>
  <c r="J82" i="29"/>
  <c r="B82" i="29" s="1"/>
  <c r="R43" i="29"/>
  <c r="J44" i="29"/>
  <c r="B44" i="29" s="1"/>
  <c r="J148" i="29"/>
  <c r="B148" i="29" s="1"/>
  <c r="R91" i="29"/>
  <c r="J92" i="29"/>
  <c r="B92" i="29" s="1"/>
  <c r="R210" i="29"/>
  <c r="J211" i="29"/>
  <c r="B211" i="29" s="1"/>
  <c r="J96" i="29"/>
  <c r="B96" i="29" s="1"/>
  <c r="J9" i="29"/>
  <c r="B9" i="29" s="1"/>
  <c r="R193" i="29"/>
  <c r="J194" i="29"/>
  <c r="B194" i="29" s="1"/>
  <c r="R129" i="29"/>
  <c r="J130" i="29"/>
  <c r="B130" i="29" s="1"/>
  <c r="R171" i="29"/>
  <c r="J172" i="29"/>
  <c r="B172" i="29" s="1"/>
  <c r="R19" i="29"/>
  <c r="J20" i="29"/>
  <c r="B20" i="29" s="1"/>
  <c r="R87" i="29"/>
  <c r="J88" i="29"/>
  <c r="B88" i="29" s="1"/>
  <c r="R98" i="29"/>
  <c r="J99" i="29"/>
  <c r="B99" i="29" s="1"/>
  <c r="R66" i="29"/>
  <c r="J67" i="29"/>
  <c r="B67" i="29" s="1"/>
  <c r="R34" i="29"/>
  <c r="J35" i="29"/>
  <c r="B35" i="29" s="1"/>
  <c r="R107" i="29"/>
  <c r="J108" i="29"/>
  <c r="B108" i="29" s="1"/>
  <c r="J100" i="29"/>
  <c r="B100" i="29" s="1"/>
  <c r="R7" i="29"/>
  <c r="J8" i="29"/>
  <c r="B8" i="29" s="1"/>
  <c r="J75" i="29"/>
  <c r="B75" i="29" s="1"/>
  <c r="J236" i="29"/>
  <c r="B236" i="29" s="1"/>
  <c r="J71" i="29"/>
  <c r="B71" i="29" s="1"/>
  <c r="R6" i="29"/>
  <c r="J7" i="29"/>
  <c r="B7" i="29" s="1"/>
  <c r="R103" i="29"/>
  <c r="J104" i="29"/>
  <c r="B104" i="29" s="1"/>
  <c r="J79" i="29"/>
  <c r="B79" i="29" s="1"/>
  <c r="J47" i="29"/>
  <c r="B47" i="29" s="1"/>
  <c r="J15" i="29"/>
  <c r="B15" i="29" s="1"/>
  <c r="J140" i="29"/>
  <c r="B140" i="29" s="1"/>
  <c r="J204" i="29"/>
  <c r="B204" i="29" s="1"/>
  <c r="J59" i="29"/>
  <c r="B59" i="29" s="1"/>
  <c r="N4" i="29"/>
  <c r="J103" i="29"/>
  <c r="B103" i="29" s="1"/>
  <c r="J23" i="29"/>
  <c r="B23" i="29" s="1"/>
  <c r="R101" i="29"/>
  <c r="J102" i="29"/>
  <c r="B102" i="29" s="1"/>
  <c r="J85" i="29"/>
  <c r="B85" i="29" s="1"/>
  <c r="R41" i="29"/>
  <c r="J42" i="29"/>
  <c r="B42" i="29" s="1"/>
  <c r="R201" i="29"/>
  <c r="J202" i="29"/>
  <c r="B202" i="29" s="1"/>
  <c r="R169" i="29"/>
  <c r="J170" i="29"/>
  <c r="B170" i="29" s="1"/>
  <c r="R137" i="29"/>
  <c r="J138" i="29"/>
  <c r="B138" i="29" s="1"/>
  <c r="R104" i="29"/>
  <c r="J105" i="29"/>
  <c r="B105" i="29" s="1"/>
  <c r="R61" i="29"/>
  <c r="J62" i="29"/>
  <c r="B62" i="29" s="1"/>
  <c r="R188" i="29"/>
  <c r="J189" i="29"/>
  <c r="B189" i="29" s="1"/>
  <c r="R44" i="29"/>
  <c r="J45" i="29"/>
  <c r="B45" i="29" s="1"/>
  <c r="R32" i="29"/>
  <c r="J33" i="29"/>
  <c r="B33" i="29" s="1"/>
  <c r="R111" i="29"/>
  <c r="J112" i="29"/>
  <c r="B112" i="29" s="1"/>
  <c r="R182" i="29"/>
  <c r="J183" i="29"/>
  <c r="B183" i="29" s="1"/>
  <c r="R79" i="29"/>
  <c r="J80" i="29"/>
  <c r="B80" i="29" s="1"/>
  <c r="R229" i="29"/>
  <c r="J230" i="29"/>
  <c r="B230" i="29" s="1"/>
  <c r="R165" i="29"/>
  <c r="J166" i="29"/>
  <c r="B166" i="29" s="1"/>
  <c r="R13" i="29"/>
  <c r="J14" i="29"/>
  <c r="B14" i="29" s="1"/>
  <c r="J81" i="29"/>
  <c r="B81" i="29" s="1"/>
  <c r="R31" i="29"/>
  <c r="J32" i="29"/>
  <c r="B32" i="29" s="1"/>
  <c r="J197" i="29"/>
  <c r="B197" i="29" s="1"/>
  <c r="R148" i="29"/>
  <c r="J149" i="29"/>
  <c r="B149" i="29" s="1"/>
  <c r="R76" i="29"/>
  <c r="J77" i="29"/>
  <c r="B77" i="29" s="1"/>
  <c r="J22" i="29"/>
  <c r="B22" i="29" s="1"/>
  <c r="R96" i="29"/>
  <c r="J97" i="29"/>
  <c r="B97" i="29" s="1"/>
  <c r="J184" i="29"/>
  <c r="B184" i="29" s="1"/>
  <c r="R174" i="29"/>
  <c r="J175" i="29"/>
  <c r="B175" i="29" s="1"/>
  <c r="R126" i="29"/>
  <c r="J127" i="29"/>
  <c r="B127" i="29" s="1"/>
  <c r="R47" i="29"/>
  <c r="J48" i="29"/>
  <c r="B48" i="29" s="1"/>
  <c r="J190" i="29"/>
  <c r="B190" i="29" s="1"/>
  <c r="J126" i="29"/>
  <c r="B126" i="29" s="1"/>
  <c r="J46" i="29"/>
  <c r="B46" i="29" s="1"/>
  <c r="J177" i="29"/>
  <c r="B177" i="29" s="1"/>
  <c r="J113" i="29"/>
  <c r="B113" i="29" s="1"/>
  <c r="R49" i="29"/>
  <c r="J50" i="29"/>
  <c r="B50" i="29" s="1"/>
  <c r="J201" i="29"/>
  <c r="B201" i="29" s="1"/>
  <c r="J169" i="29"/>
  <c r="B169" i="29" s="1"/>
  <c r="J137" i="29"/>
  <c r="B137" i="29" s="1"/>
  <c r="J61" i="29"/>
  <c r="B61" i="29" s="1"/>
  <c r="J18" i="29"/>
  <c r="B18" i="29" s="1"/>
  <c r="R69" i="29"/>
  <c r="J70" i="29"/>
  <c r="B70" i="29" s="1"/>
  <c r="J232" i="29"/>
  <c r="B232" i="29" s="1"/>
  <c r="R191" i="29"/>
  <c r="J192" i="29"/>
  <c r="B192" i="29" s="1"/>
  <c r="J128" i="29"/>
  <c r="B128" i="29" s="1"/>
  <c r="R194" i="29"/>
  <c r="J195" i="29"/>
  <c r="B195" i="29" s="1"/>
  <c r="R130" i="29"/>
  <c r="J131" i="29"/>
  <c r="B131" i="29" s="1"/>
  <c r="J53" i="29"/>
  <c r="B53" i="29" s="1"/>
  <c r="R209" i="29"/>
  <c r="J210" i="29"/>
  <c r="B210" i="29" s="1"/>
  <c r="R145" i="29"/>
  <c r="J146" i="29"/>
  <c r="B146" i="29" s="1"/>
  <c r="R93" i="29"/>
  <c r="J94" i="29"/>
  <c r="B94" i="29" s="1"/>
  <c r="J30" i="29"/>
  <c r="B30" i="29" s="1"/>
  <c r="J181" i="29"/>
  <c r="B181" i="29" s="1"/>
  <c r="J117" i="29"/>
  <c r="B117" i="29" s="1"/>
  <c r="J34" i="29"/>
  <c r="B34" i="29" s="1"/>
  <c r="J10" i="29"/>
  <c r="B10" i="29" s="1"/>
  <c r="J86" i="29"/>
  <c r="B86" i="29" s="1"/>
  <c r="J164" i="29"/>
  <c r="B164" i="29" s="1"/>
  <c r="J76" i="29"/>
  <c r="B76" i="29" s="1"/>
  <c r="J223" i="29"/>
  <c r="B223" i="29" s="1"/>
  <c r="J159" i="29"/>
  <c r="B159" i="29" s="1"/>
  <c r="J69" i="29"/>
  <c r="B69" i="29" s="1"/>
  <c r="J174" i="29"/>
  <c r="B174" i="29" s="1"/>
  <c r="J110" i="29"/>
  <c r="B110" i="29" s="1"/>
  <c r="J25" i="29"/>
  <c r="B25" i="29" s="1"/>
  <c r="J209" i="29"/>
  <c r="B209" i="29" s="1"/>
  <c r="J145" i="29"/>
  <c r="B145" i="29" s="1"/>
  <c r="J93" i="29"/>
  <c r="B93" i="29" s="1"/>
  <c r="R16" i="29"/>
  <c r="J17" i="29"/>
  <c r="B17" i="29" s="1"/>
  <c r="R199" i="29"/>
  <c r="J200" i="29"/>
  <c r="B200" i="29" s="1"/>
  <c r="R115" i="29"/>
  <c r="J116" i="29"/>
  <c r="B116" i="29" s="1"/>
  <c r="R186" i="29"/>
  <c r="J187" i="29"/>
  <c r="B187" i="29" s="1"/>
  <c r="R122" i="29"/>
  <c r="J123" i="29"/>
  <c r="B123" i="29" s="1"/>
  <c r="R233" i="29"/>
  <c r="J234" i="29"/>
  <c r="B234" i="29" s="1"/>
  <c r="J221" i="29"/>
  <c r="B221" i="29" s="1"/>
  <c r="R156" i="29"/>
  <c r="J157" i="29"/>
  <c r="B157" i="29" s="1"/>
  <c r="R4" i="29"/>
  <c r="J5" i="29"/>
  <c r="N5" i="29" s="1"/>
  <c r="R195" i="29"/>
  <c r="J196" i="29"/>
  <c r="B196" i="29" s="1"/>
  <c r="R214" i="29"/>
  <c r="J215" i="29"/>
  <c r="B215" i="29" s="1"/>
  <c r="R150" i="29"/>
  <c r="J151" i="29"/>
  <c r="B151" i="29" s="1"/>
  <c r="R118" i="29"/>
  <c r="J119" i="29"/>
  <c r="B119" i="29" s="1"/>
  <c r="R36" i="29"/>
  <c r="J37" i="29"/>
  <c r="B37" i="29" s="1"/>
  <c r="R197" i="29"/>
  <c r="J198" i="29"/>
  <c r="B198" i="29" s="1"/>
  <c r="R133" i="29"/>
  <c r="J134" i="29"/>
  <c r="B134" i="29" s="1"/>
  <c r="R56" i="29"/>
  <c r="J57" i="29"/>
  <c r="B57" i="29" s="1"/>
  <c r="J217" i="29"/>
  <c r="B217" i="29" s="1"/>
  <c r="R178" i="29"/>
  <c r="J179" i="29"/>
  <c r="B179" i="29" s="1"/>
  <c r="R114" i="29"/>
  <c r="J115" i="29"/>
  <c r="B115" i="29" s="1"/>
  <c r="R177" i="29"/>
  <c r="J178" i="29"/>
  <c r="B178" i="29" s="1"/>
  <c r="R113" i="29"/>
  <c r="J114" i="29"/>
  <c r="B114" i="29" s="1"/>
  <c r="J180" i="29"/>
  <c r="B180" i="29" s="1"/>
  <c r="R83" i="29"/>
  <c r="J84" i="29"/>
  <c r="B84" i="29" s="1"/>
  <c r="R23" i="29"/>
  <c r="J24" i="29"/>
  <c r="B24" i="29" s="1"/>
  <c r="R82" i="29"/>
  <c r="J83" i="29"/>
  <c r="B83" i="29" s="1"/>
  <c r="J51" i="29"/>
  <c r="B51" i="29" s="1"/>
  <c r="J19" i="29"/>
  <c r="B19" i="29" s="1"/>
  <c r="R27" i="29"/>
  <c r="J28" i="29"/>
  <c r="B28" i="29" s="1"/>
  <c r="R15" i="29"/>
  <c r="J16" i="29"/>
  <c r="B16" i="29" s="1"/>
  <c r="J36" i="29"/>
  <c r="B36" i="29" s="1"/>
  <c r="J107" i="29"/>
  <c r="B107" i="29" s="1"/>
  <c r="R26" i="29"/>
  <c r="J27" i="29"/>
  <c r="B27" i="29" s="1"/>
  <c r="R11" i="29"/>
  <c r="J12" i="29"/>
  <c r="B12" i="29" s="1"/>
  <c r="J68" i="29"/>
  <c r="B68" i="29" s="1"/>
  <c r="J72" i="29"/>
  <c r="B72" i="29" s="1"/>
  <c r="R86" i="29"/>
  <c r="J87" i="29"/>
  <c r="B87" i="29" s="1"/>
  <c r="J39" i="29"/>
  <c r="B39" i="29" s="1"/>
  <c r="J40" i="29"/>
  <c r="B40" i="29" s="1"/>
  <c r="R94" i="29"/>
  <c r="J95" i="29"/>
  <c r="B95" i="29" s="1"/>
  <c r="J63" i="29"/>
  <c r="B63" i="29" s="1"/>
  <c r="R30" i="29"/>
  <c r="J31" i="29"/>
  <c r="B31" i="29" s="1"/>
  <c r="R10" i="29"/>
  <c r="J11" i="29"/>
  <c r="B11" i="29" s="1"/>
  <c r="J212" i="29"/>
  <c r="B212" i="29" s="1"/>
  <c r="J52" i="29"/>
  <c r="B52" i="29" s="1"/>
  <c r="R55" i="29"/>
  <c r="J56" i="29"/>
  <c r="B56" i="29" s="1"/>
  <c r="J91" i="29"/>
  <c r="B91" i="29" s="1"/>
  <c r="J43" i="29"/>
  <c r="B43" i="29" s="1"/>
  <c r="J55" i="29"/>
  <c r="B55" i="29" s="1"/>
  <c r="J13" i="29"/>
  <c r="B13" i="29" s="1"/>
  <c r="R71" i="29"/>
  <c r="R100" i="29"/>
  <c r="R84" i="29"/>
  <c r="R220" i="29"/>
  <c r="R216" i="29"/>
  <c r="R21" i="29"/>
  <c r="R176" i="29"/>
  <c r="R168" i="29"/>
  <c r="R136" i="29"/>
  <c r="R60" i="29"/>
  <c r="R231" i="29"/>
  <c r="R52" i="29"/>
  <c r="R125" i="29"/>
  <c r="R219" i="29"/>
  <c r="R37" i="29"/>
  <c r="R234" i="29"/>
  <c r="R202" i="29"/>
  <c r="R170" i="29"/>
  <c r="R138" i="29"/>
  <c r="R105" i="29"/>
  <c r="R20" i="29"/>
  <c r="R217" i="29"/>
  <c r="R237" i="29"/>
  <c r="R236" i="29"/>
  <c r="R172" i="29"/>
  <c r="R187" i="29"/>
  <c r="R215" i="29"/>
  <c r="R175" i="29"/>
  <c r="R131" i="29"/>
  <c r="R230" i="29"/>
  <c r="R198" i="29"/>
  <c r="R166" i="29"/>
  <c r="R134" i="29"/>
  <c r="R57" i="29"/>
  <c r="R149" i="29"/>
  <c r="R77" i="29"/>
  <c r="R232" i="29"/>
  <c r="R167" i="29"/>
  <c r="R97" i="29"/>
  <c r="R227" i="29"/>
  <c r="R119" i="29"/>
  <c r="R221" i="29"/>
  <c r="R141" i="29"/>
  <c r="R224" i="29"/>
  <c r="R160" i="29"/>
  <c r="R155" i="29"/>
  <c r="R184" i="29"/>
  <c r="R152" i="29"/>
  <c r="R120" i="29"/>
  <c r="R81" i="29"/>
  <c r="R123" i="29"/>
  <c r="R147" i="29"/>
  <c r="R162" i="29"/>
  <c r="R95" i="29"/>
  <c r="R8" i="29"/>
  <c r="R228" i="29"/>
  <c r="R132" i="29"/>
  <c r="R64" i="29"/>
  <c r="R207" i="29"/>
  <c r="R143" i="29"/>
  <c r="R48" i="29"/>
  <c r="R190" i="29"/>
  <c r="R205" i="29"/>
  <c r="R157" i="29"/>
  <c r="R88" i="29"/>
  <c r="R5" i="29"/>
  <c r="R192" i="29"/>
  <c r="R128" i="29"/>
  <c r="R28" i="29"/>
  <c r="R80" i="29"/>
  <c r="R196" i="29"/>
  <c r="R99" i="29"/>
  <c r="R74" i="29"/>
  <c r="R235" i="29"/>
  <c r="R70" i="29"/>
  <c r="R78" i="29"/>
  <c r="R46" i="29"/>
  <c r="R14" i="29"/>
  <c r="R139" i="29"/>
  <c r="R203" i="29"/>
  <c r="R58" i="29"/>
  <c r="R102" i="29"/>
  <c r="R22" i="29"/>
  <c r="R29" i="29"/>
  <c r="R180" i="29"/>
  <c r="R116" i="29"/>
  <c r="R33" i="29"/>
  <c r="R9" i="29"/>
  <c r="R85" i="29"/>
  <c r="R163" i="29"/>
  <c r="R75" i="29"/>
  <c r="R222" i="29"/>
  <c r="R158" i="29"/>
  <c r="R68" i="29"/>
  <c r="R173" i="29"/>
  <c r="R109" i="29"/>
  <c r="R24" i="29"/>
  <c r="R208" i="29"/>
  <c r="R144" i="29"/>
  <c r="R92" i="29"/>
  <c r="R183" i="29"/>
  <c r="R189" i="29"/>
  <c r="R45" i="29"/>
  <c r="R112" i="29"/>
  <c r="R200" i="29"/>
  <c r="R17" i="29"/>
  <c r="R127" i="29"/>
  <c r="R179" i="29"/>
  <c r="R50" i="29"/>
  <c r="R18" i="29"/>
  <c r="R35" i="29"/>
  <c r="R106" i="29"/>
  <c r="R67" i="29"/>
  <c r="R38" i="29"/>
  <c r="R39" i="29"/>
  <c r="R62" i="29"/>
  <c r="R211" i="29"/>
  <c r="R51" i="29"/>
  <c r="R90" i="29"/>
  <c r="R42" i="29"/>
  <c r="R54" i="29"/>
  <c r="R12" i="29"/>
  <c r="B5" i="29" l="1"/>
  <c r="H17" i="34"/>
  <c r="H60" i="34"/>
  <c r="H44" i="34"/>
  <c r="H28" i="34"/>
  <c r="F28" i="34" s="1"/>
  <c r="H12" i="34"/>
  <c r="H74" i="34"/>
  <c r="H58" i="34"/>
  <c r="F58" i="34" s="1"/>
  <c r="H30" i="34"/>
  <c r="F30" i="34" s="1"/>
  <c r="H73" i="34"/>
  <c r="H53" i="34"/>
  <c r="H41" i="34"/>
  <c r="H33" i="34"/>
  <c r="F33" i="34" s="1"/>
  <c r="H21" i="34"/>
  <c r="H71" i="34"/>
  <c r="F71" i="34" s="1"/>
  <c r="H63" i="34"/>
  <c r="F63" i="34" s="1"/>
  <c r="H55" i="34"/>
  <c r="F55" i="34" s="1"/>
  <c r="H47" i="34"/>
  <c r="H39" i="34"/>
  <c r="H31" i="34"/>
  <c r="F31" i="34" s="1"/>
  <c r="H23" i="34"/>
  <c r="F23" i="34" s="1"/>
  <c r="H15" i="34"/>
  <c r="H10" i="34"/>
  <c r="H61" i="34"/>
  <c r="F61" i="34" s="1"/>
  <c r="H64" i="34"/>
  <c r="F64" i="34" s="1"/>
  <c r="H48" i="34"/>
  <c r="H32" i="34"/>
  <c r="F32" i="34" s="1"/>
  <c r="H16" i="34"/>
  <c r="F16" i="34" s="1"/>
  <c r="H72" i="34"/>
  <c r="F72" i="34" s="1"/>
  <c r="H56" i="34"/>
  <c r="H40" i="34"/>
  <c r="H24" i="34"/>
  <c r="F24" i="34" s="1"/>
  <c r="H8" i="34"/>
  <c r="F8" i="34" s="1"/>
  <c r="H70" i="34"/>
  <c r="H54" i="34"/>
  <c r="H22" i="34"/>
  <c r="F22" i="34" s="1"/>
  <c r="H57" i="34"/>
  <c r="F57" i="34" s="1"/>
  <c r="H42" i="34"/>
  <c r="H26" i="34"/>
  <c r="H29" i="34"/>
  <c r="F29" i="34" s="1"/>
  <c r="H68" i="34"/>
  <c r="F68" i="34" s="1"/>
  <c r="H52" i="34"/>
  <c r="H36" i="34"/>
  <c r="H20" i="34"/>
  <c r="F20" i="34" s="1"/>
  <c r="H66" i="34"/>
  <c r="F66" i="34" s="1"/>
  <c r="H46" i="34"/>
  <c r="H14" i="34"/>
  <c r="F14" i="34" s="1"/>
  <c r="H65" i="34"/>
  <c r="F65" i="34" s="1"/>
  <c r="H49" i="34"/>
  <c r="F49" i="34" s="1"/>
  <c r="H37" i="34"/>
  <c r="H25" i="34"/>
  <c r="F25" i="34" s="1"/>
  <c r="H9" i="34"/>
  <c r="F9" i="34" s="1"/>
  <c r="H75" i="34"/>
  <c r="F75" i="34" s="1"/>
  <c r="H67" i="34"/>
  <c r="H59" i="34"/>
  <c r="F59" i="34" s="1"/>
  <c r="H51" i="34"/>
  <c r="F51" i="34" s="1"/>
  <c r="H43" i="34"/>
  <c r="F43" i="34" s="1"/>
  <c r="H35" i="34"/>
  <c r="H27" i="34"/>
  <c r="H19" i="34"/>
  <c r="F19" i="34" s="1"/>
  <c r="H11" i="34"/>
  <c r="F11" i="34" s="1"/>
  <c r="H69" i="34"/>
  <c r="F69" i="34" s="1"/>
  <c r="H62" i="34"/>
  <c r="H38" i="34"/>
  <c r="F38" i="34" s="1"/>
  <c r="H50" i="34"/>
  <c r="F50" i="34" s="1"/>
  <c r="H45" i="34"/>
  <c r="H34" i="34"/>
  <c r="H18" i="34"/>
  <c r="F18" i="34" s="1"/>
  <c r="H13" i="34"/>
  <c r="F13" i="34" s="1"/>
  <c r="H81" i="34"/>
  <c r="H108" i="34"/>
  <c r="H92" i="34"/>
  <c r="F92" i="34" s="1"/>
  <c r="H76" i="34"/>
  <c r="F76" i="34" s="1"/>
  <c r="H106" i="34"/>
  <c r="H90" i="34"/>
  <c r="H101" i="34"/>
  <c r="F101" i="34" s="1"/>
  <c r="H89" i="34"/>
  <c r="F89" i="34" s="1"/>
  <c r="H103" i="34"/>
  <c r="H95" i="34"/>
  <c r="H87" i="34"/>
  <c r="F87" i="34" s="1"/>
  <c r="H79" i="34"/>
  <c r="F79" i="34" s="1"/>
  <c r="H111" i="34"/>
  <c r="F111" i="34" s="1"/>
  <c r="H96" i="34"/>
  <c r="H80" i="34"/>
  <c r="F80" i="34" s="1"/>
  <c r="H110" i="34"/>
  <c r="F110" i="34" s="1"/>
  <c r="H78" i="34"/>
  <c r="H104" i="34"/>
  <c r="F104" i="34" s="1"/>
  <c r="H88" i="34"/>
  <c r="F88" i="34" s="1"/>
  <c r="H102" i="34"/>
  <c r="F102" i="34" s="1"/>
  <c r="H86" i="34"/>
  <c r="H93" i="34"/>
  <c r="H100" i="34"/>
  <c r="F100" i="34" s="1"/>
  <c r="H84" i="34"/>
  <c r="F84" i="34" s="1"/>
  <c r="H98" i="34"/>
  <c r="F98" i="34" s="1"/>
  <c r="H82" i="34"/>
  <c r="H105" i="34"/>
  <c r="F105" i="34" s="1"/>
  <c r="H97" i="34"/>
  <c r="F97" i="34" s="1"/>
  <c r="H85" i="34"/>
  <c r="F85" i="34" s="1"/>
  <c r="H107" i="34"/>
  <c r="F107" i="34" s="1"/>
  <c r="H99" i="34"/>
  <c r="F99" i="34" s="1"/>
  <c r="H91" i="34"/>
  <c r="F91" i="34" s="1"/>
  <c r="H83" i="34"/>
  <c r="F83" i="34" s="1"/>
  <c r="H94" i="34"/>
  <c r="F94" i="34" s="1"/>
  <c r="H77" i="34"/>
  <c r="F77" i="34" s="1"/>
  <c r="H109" i="34"/>
  <c r="F109" i="34" s="1"/>
  <c r="H4" i="34"/>
  <c r="F60" i="34"/>
  <c r="F44" i="34"/>
  <c r="F52" i="34"/>
  <c r="F36" i="34"/>
  <c r="F12" i="34"/>
  <c r="F56" i="34"/>
  <c r="F40" i="34"/>
  <c r="F48" i="34"/>
  <c r="F27" i="34"/>
  <c r="F67" i="34"/>
  <c r="F35" i="34"/>
  <c r="F39" i="34"/>
  <c r="H7" i="34"/>
  <c r="F47" i="34"/>
  <c r="F15" i="34"/>
  <c r="F62" i="34"/>
  <c r="F46" i="34"/>
  <c r="F45" i="34"/>
  <c r="F73" i="34"/>
  <c r="F17" i="34"/>
  <c r="F70" i="34"/>
  <c r="F54" i="34"/>
  <c r="H6" i="34"/>
  <c r="F53" i="34"/>
  <c r="F37" i="34"/>
  <c r="F21" i="34"/>
  <c r="H5" i="34"/>
  <c r="F41" i="34"/>
  <c r="F74" i="34"/>
  <c r="F42" i="34"/>
  <c r="F34" i="34"/>
  <c r="F26" i="34"/>
  <c r="F10" i="34"/>
  <c r="F108" i="34"/>
  <c r="F96" i="34"/>
  <c r="F103" i="34"/>
  <c r="F95" i="34"/>
  <c r="F78" i="34"/>
  <c r="F86" i="34"/>
  <c r="F93" i="34"/>
  <c r="F81" i="34"/>
  <c r="F106" i="34"/>
  <c r="F90" i="34"/>
  <c r="F82" i="34"/>
  <c r="N235" i="29"/>
  <c r="N219" i="29"/>
  <c r="N203" i="29"/>
  <c r="N187" i="29"/>
  <c r="N171" i="29"/>
  <c r="N224" i="29"/>
  <c r="N168" i="29"/>
  <c r="N222" i="29"/>
  <c r="N206" i="29"/>
  <c r="N190" i="29"/>
  <c r="N174" i="29"/>
  <c r="N228" i="29"/>
  <c r="N172" i="29"/>
  <c r="N225" i="29"/>
  <c r="N209" i="29"/>
  <c r="N193" i="29"/>
  <c r="N177" i="29"/>
  <c r="N13" i="29"/>
  <c r="N89" i="29"/>
  <c r="N49" i="29"/>
  <c r="N130" i="29"/>
  <c r="N148" i="29"/>
  <c r="N121" i="29"/>
  <c r="N142" i="29"/>
  <c r="N98" i="29"/>
  <c r="N147" i="29"/>
  <c r="N58" i="29"/>
  <c r="N66" i="29"/>
  <c r="N122" i="29"/>
  <c r="N106" i="29"/>
  <c r="N38" i="29"/>
  <c r="N59" i="29"/>
  <c r="N79" i="29"/>
  <c r="N75" i="29"/>
  <c r="N35" i="29"/>
  <c r="N20" i="29"/>
  <c r="N114" i="29"/>
  <c r="N80" i="29"/>
  <c r="N62" i="29"/>
  <c r="N160" i="29"/>
  <c r="N56" i="29"/>
  <c r="N87" i="29"/>
  <c r="N93" i="29"/>
  <c r="N69" i="29"/>
  <c r="N34" i="29"/>
  <c r="N146" i="29"/>
  <c r="N70" i="29"/>
  <c r="N50" i="29"/>
  <c r="N48" i="29"/>
  <c r="N81" i="29"/>
  <c r="N112" i="29"/>
  <c r="N105" i="29"/>
  <c r="N17" i="29"/>
  <c r="N95" i="29"/>
  <c r="N28" i="29"/>
  <c r="N12" i="29"/>
  <c r="N232" i="29"/>
  <c r="N220" i="29"/>
  <c r="N180" i="29"/>
  <c r="N215" i="29"/>
  <c r="N199" i="29"/>
  <c r="N183" i="29"/>
  <c r="N167" i="29"/>
  <c r="N212" i="29"/>
  <c r="N234" i="29"/>
  <c r="N218" i="29"/>
  <c r="N202" i="29"/>
  <c r="N186" i="29"/>
  <c r="N170" i="29"/>
  <c r="N216" i="29"/>
  <c r="N237" i="29"/>
  <c r="N221" i="29"/>
  <c r="N205" i="29"/>
  <c r="N189" i="29"/>
  <c r="N173" i="29"/>
  <c r="N29" i="29"/>
  <c r="N158" i="29"/>
  <c r="N144" i="29"/>
  <c r="N9" i="29"/>
  <c r="N124" i="29"/>
  <c r="N153" i="29"/>
  <c r="N90" i="29"/>
  <c r="N73" i="29"/>
  <c r="N78" i="29"/>
  <c r="N101" i="29"/>
  <c r="N109" i="29"/>
  <c r="N154" i="29"/>
  <c r="N139" i="29"/>
  <c r="N36" i="29"/>
  <c r="N140" i="29"/>
  <c r="N104" i="29"/>
  <c r="N8" i="29"/>
  <c r="N67" i="29"/>
  <c r="N127" i="29"/>
  <c r="N115" i="29"/>
  <c r="N151" i="29"/>
  <c r="N138" i="29"/>
  <c r="N54" i="29"/>
  <c r="N31" i="29"/>
  <c r="N68" i="29"/>
  <c r="N145" i="29"/>
  <c r="N76" i="29"/>
  <c r="N117" i="29"/>
  <c r="N53" i="29"/>
  <c r="N18" i="29"/>
  <c r="N113" i="29"/>
  <c r="N97" i="29"/>
  <c r="N57" i="29"/>
  <c r="N33" i="29"/>
  <c r="N42" i="29"/>
  <c r="N55" i="29"/>
  <c r="N39" i="29"/>
  <c r="N24" i="29"/>
  <c r="N16" i="29"/>
  <c r="N200" i="29"/>
  <c r="N188" i="29"/>
  <c r="N231" i="29"/>
  <c r="N208" i="29"/>
  <c r="N176" i="29"/>
  <c r="N227" i="29"/>
  <c r="N211" i="29"/>
  <c r="N195" i="29"/>
  <c r="N179" i="29"/>
  <c r="N163" i="29"/>
  <c r="N196" i="29"/>
  <c r="N230" i="29"/>
  <c r="N214" i="29"/>
  <c r="N198" i="29"/>
  <c r="N182" i="29"/>
  <c r="N166" i="29"/>
  <c r="N204" i="29"/>
  <c r="N233" i="29"/>
  <c r="N217" i="29"/>
  <c r="N201" i="29"/>
  <c r="N185" i="29"/>
  <c r="N169" i="29"/>
  <c r="N129" i="29"/>
  <c r="N26" i="29"/>
  <c r="N65" i="29"/>
  <c r="N96" i="29"/>
  <c r="N44" i="29"/>
  <c r="N156" i="29"/>
  <c r="N143" i="29"/>
  <c r="N162" i="29"/>
  <c r="N118" i="29"/>
  <c r="N135" i="29"/>
  <c r="N141" i="29"/>
  <c r="N21" i="29"/>
  <c r="N60" i="29"/>
  <c r="N23" i="29"/>
  <c r="N15" i="29"/>
  <c r="N7" i="29"/>
  <c r="N100" i="29"/>
  <c r="N99" i="29"/>
  <c r="N22" i="29"/>
  <c r="N14" i="29"/>
  <c r="N152" i="29"/>
  <c r="N85" i="29"/>
  <c r="N102" i="29"/>
  <c r="N63" i="29"/>
  <c r="N27" i="29"/>
  <c r="N25" i="29"/>
  <c r="N86" i="29"/>
  <c r="N30" i="29"/>
  <c r="N131" i="29"/>
  <c r="N61" i="29"/>
  <c r="N46" i="29"/>
  <c r="N77" i="29"/>
  <c r="N37" i="29"/>
  <c r="N45" i="29"/>
  <c r="N123" i="29"/>
  <c r="N91" i="29"/>
  <c r="N72" i="29"/>
  <c r="N83" i="29"/>
  <c r="N19" i="29"/>
  <c r="N164" i="29"/>
  <c r="N223" i="29"/>
  <c r="N207" i="29"/>
  <c r="N191" i="29"/>
  <c r="N175" i="29"/>
  <c r="N159" i="29"/>
  <c r="N184" i="29"/>
  <c r="N226" i="29"/>
  <c r="N210" i="29"/>
  <c r="N194" i="29"/>
  <c r="N178" i="29"/>
  <c r="N236" i="29"/>
  <c r="N192" i="29"/>
  <c r="N229" i="29"/>
  <c r="N213" i="29"/>
  <c r="N197" i="29"/>
  <c r="N181" i="29"/>
  <c r="N165" i="29"/>
  <c r="N6" i="29"/>
  <c r="N111" i="29"/>
  <c r="N133" i="29"/>
  <c r="N92" i="29"/>
  <c r="N82" i="29"/>
  <c r="N161" i="29"/>
  <c r="N120" i="29"/>
  <c r="N74" i="29"/>
  <c r="N150" i="29"/>
  <c r="N132" i="29"/>
  <c r="N41" i="29"/>
  <c r="N64" i="29"/>
  <c r="N136" i="29"/>
  <c r="N103" i="29"/>
  <c r="N47" i="29"/>
  <c r="N71" i="29"/>
  <c r="N108" i="29"/>
  <c r="N88" i="29"/>
  <c r="N149" i="29"/>
  <c r="N134" i="29"/>
  <c r="N125" i="29"/>
  <c r="N155" i="29"/>
  <c r="N43" i="29"/>
  <c r="N40" i="29"/>
  <c r="N51" i="29"/>
  <c r="N110" i="29"/>
  <c r="N10" i="29"/>
  <c r="N94" i="29"/>
  <c r="N128" i="29"/>
  <c r="N137" i="29"/>
  <c r="N126" i="29"/>
  <c r="N32" i="29"/>
  <c r="N119" i="29"/>
  <c r="N157" i="29"/>
  <c r="N116" i="29"/>
  <c r="N52" i="29"/>
  <c r="N107" i="29"/>
  <c r="N11" i="29"/>
  <c r="N84" i="29"/>
  <c r="H3461" i="34" l="1"/>
  <c r="H3464" i="34"/>
  <c r="H3448" i="34"/>
  <c r="H3467" i="34"/>
  <c r="H3470" i="34"/>
  <c r="H3450" i="34"/>
  <c r="H3445" i="34"/>
  <c r="H3473" i="34"/>
  <c r="H3460" i="34"/>
  <c r="H3444" i="34"/>
  <c r="H3463" i="34"/>
  <c r="H3466" i="34"/>
  <c r="H3446" i="34"/>
  <c r="H3457" i="34"/>
  <c r="H3465" i="34"/>
  <c r="H3472" i="34"/>
  <c r="H3456" i="34"/>
  <c r="H3475" i="34"/>
  <c r="H3462" i="34"/>
  <c r="H3449" i="34"/>
  <c r="H3471" i="34"/>
  <c r="H3451" i="34"/>
  <c r="H3474" i="34"/>
  <c r="H3455" i="34"/>
  <c r="H3447" i="34"/>
  <c r="H3453" i="34"/>
  <c r="H3468" i="34"/>
  <c r="H3454" i="34"/>
  <c r="H3459" i="34"/>
  <c r="H3452" i="34"/>
  <c r="H3469" i="34"/>
  <c r="H3458" i="34"/>
  <c r="H3489" i="34"/>
  <c r="H3493" i="34"/>
  <c r="H3496" i="34"/>
  <c r="H3480" i="34"/>
  <c r="H3499" i="34"/>
  <c r="H3483" i="34"/>
  <c r="H3494" i="34"/>
  <c r="H3481" i="34"/>
  <c r="H3492" i="34"/>
  <c r="H3476" i="34"/>
  <c r="H3495" i="34"/>
  <c r="H3479" i="34"/>
  <c r="H3486" i="34"/>
  <c r="H3497" i="34"/>
  <c r="H3504" i="34"/>
  <c r="H3488" i="34"/>
  <c r="H3507" i="34"/>
  <c r="H3491" i="34"/>
  <c r="H3502" i="34"/>
  <c r="H3482" i="34"/>
  <c r="H3477" i="34"/>
  <c r="H3500" i="34"/>
  <c r="H3498" i="34"/>
  <c r="H3487" i="34"/>
  <c r="H3484" i="34"/>
  <c r="H3478" i="34"/>
  <c r="H3485" i="34"/>
  <c r="H3501" i="34"/>
  <c r="H3506" i="34"/>
  <c r="H3505" i="34"/>
  <c r="H3503" i="34"/>
  <c r="H3490" i="34"/>
  <c r="H209" i="34"/>
  <c r="H197" i="34"/>
  <c r="H249" i="34"/>
  <c r="H201" i="34"/>
  <c r="H213" i="34"/>
  <c r="H252" i="34"/>
  <c r="H236" i="34"/>
  <c r="H220" i="34"/>
  <c r="H204" i="34"/>
  <c r="H188" i="34"/>
  <c r="H246" i="34"/>
  <c r="H226" i="34"/>
  <c r="H210" i="34"/>
  <c r="H186" i="34"/>
  <c r="H241" i="34"/>
  <c r="H229" i="34"/>
  <c r="H193" i="34"/>
  <c r="H251" i="34"/>
  <c r="H243" i="34"/>
  <c r="H235" i="34"/>
  <c r="H227" i="34"/>
  <c r="H219" i="34"/>
  <c r="H211" i="34"/>
  <c r="H203" i="34"/>
  <c r="H195" i="34"/>
  <c r="H187" i="34"/>
  <c r="H198" i="34"/>
  <c r="H253" i="34"/>
  <c r="H189" i="34"/>
  <c r="H240" i="34"/>
  <c r="H208" i="34"/>
  <c r="H250" i="34"/>
  <c r="H214" i="34"/>
  <c r="H248" i="34"/>
  <c r="H232" i="34"/>
  <c r="H216" i="34"/>
  <c r="H200" i="34"/>
  <c r="H184" i="34"/>
  <c r="H238" i="34"/>
  <c r="H222" i="34"/>
  <c r="H202" i="34"/>
  <c r="H185" i="34"/>
  <c r="H242" i="34"/>
  <c r="H221" i="34"/>
  <c r="H224" i="34"/>
  <c r="H192" i="34"/>
  <c r="H190" i="34"/>
  <c r="H225" i="34"/>
  <c r="H244" i="34"/>
  <c r="H228" i="34"/>
  <c r="H212" i="34"/>
  <c r="H196" i="34"/>
  <c r="H254" i="34"/>
  <c r="H234" i="34"/>
  <c r="H218" i="34"/>
  <c r="H194" i="34"/>
  <c r="H245" i="34"/>
  <c r="H233" i="34"/>
  <c r="H217" i="34"/>
  <c r="H255" i="34"/>
  <c r="H247" i="34"/>
  <c r="H239" i="34"/>
  <c r="H231" i="34"/>
  <c r="H223" i="34"/>
  <c r="H215" i="34"/>
  <c r="H207" i="34"/>
  <c r="H199" i="34"/>
  <c r="H191" i="34"/>
  <c r="H230" i="34"/>
  <c r="H205" i="34"/>
  <c r="H206" i="34"/>
  <c r="H237" i="34"/>
  <c r="H3649" i="34"/>
  <c r="H3660" i="34"/>
  <c r="H3644" i="34"/>
  <c r="H3628" i="34"/>
  <c r="H3659" i="34"/>
  <c r="H3643" i="34"/>
  <c r="H3627" i="34"/>
  <c r="H3662" i="34"/>
  <c r="H3642" i="34"/>
  <c r="H3669" i="34"/>
  <c r="H3665" i="34"/>
  <c r="H3641" i="34"/>
  <c r="H3656" i="34"/>
  <c r="H3640" i="34"/>
  <c r="H3624" i="34"/>
  <c r="H3655" i="34"/>
  <c r="H3639" i="34"/>
  <c r="H3623" i="34"/>
  <c r="H3654" i="34"/>
  <c r="H3634" i="34"/>
  <c r="H3653" i="34"/>
  <c r="H3661" i="34"/>
  <c r="H3668" i="34"/>
  <c r="H3652" i="34"/>
  <c r="H3636" i="34"/>
  <c r="H3667" i="34"/>
  <c r="H3651" i="34"/>
  <c r="H3635" i="34"/>
  <c r="H3650" i="34"/>
  <c r="H3626" i="34"/>
  <c r="H3648" i="34"/>
  <c r="H3666" i="34"/>
  <c r="H3633" i="34"/>
  <c r="H3625" i="34"/>
  <c r="H3657" i="34"/>
  <c r="H3632" i="34"/>
  <c r="H3663" i="34"/>
  <c r="H3646" i="34"/>
  <c r="H3638" i="34"/>
  <c r="H3664" i="34"/>
  <c r="H3631" i="34"/>
  <c r="H3647" i="34"/>
  <c r="H3622" i="34"/>
  <c r="H3637" i="34"/>
  <c r="H3629" i="34"/>
  <c r="H3645" i="34"/>
  <c r="H3630" i="34"/>
  <c r="H3658" i="34"/>
  <c r="H2065" i="34"/>
  <c r="H2068" i="34"/>
  <c r="H2064" i="34"/>
  <c r="H2063" i="34"/>
  <c r="H2067" i="34"/>
  <c r="H2070" i="34"/>
  <c r="H2069" i="34"/>
  <c r="H2066" i="34"/>
  <c r="H2071" i="34"/>
  <c r="H2062" i="34"/>
  <c r="H2048" i="34"/>
  <c r="H2032" i="34"/>
  <c r="H2042" i="34"/>
  <c r="H2044" i="34"/>
  <c r="H2028" i="34"/>
  <c r="H2038" i="34"/>
  <c r="H2040" i="34"/>
  <c r="H2046" i="34"/>
  <c r="H2035" i="34"/>
  <c r="H2045" i="34"/>
  <c r="H2037" i="34"/>
  <c r="H2029" i="34"/>
  <c r="H2036" i="34"/>
  <c r="H2034" i="34"/>
  <c r="H2047" i="34"/>
  <c r="H2031" i="34"/>
  <c r="H2030" i="34"/>
  <c r="H2043" i="34"/>
  <c r="H2049" i="34"/>
  <c r="H2041" i="34"/>
  <c r="H2033" i="34"/>
  <c r="H2039" i="34"/>
  <c r="H3765" i="34"/>
  <c r="H3761" i="34"/>
  <c r="H3745" i="34"/>
  <c r="H3760" i="34"/>
  <c r="H3740" i="34"/>
  <c r="H3755" i="34"/>
  <c r="H3739" i="34"/>
  <c r="H3758" i="34"/>
  <c r="H3738" i="34"/>
  <c r="H3753" i="34"/>
  <c r="H3749" i="34"/>
  <c r="H3756" i="34"/>
  <c r="H3736" i="34"/>
  <c r="H3744" i="34"/>
  <c r="H3751" i="34"/>
  <c r="H3735" i="34"/>
  <c r="H3754" i="34"/>
  <c r="H3734" i="34"/>
  <c r="H3741" i="34"/>
  <c r="H3737" i="34"/>
  <c r="H3752" i="34"/>
  <c r="H3763" i="34"/>
  <c r="H3747" i="34"/>
  <c r="H3750" i="34"/>
  <c r="H3743" i="34"/>
  <c r="H3746" i="34"/>
  <c r="H3759" i="34"/>
  <c r="H3757" i="34"/>
  <c r="H3764" i="34"/>
  <c r="H3762" i="34"/>
  <c r="H3748" i="34"/>
  <c r="H3742" i="34"/>
  <c r="H161" i="34"/>
  <c r="H137" i="34"/>
  <c r="H133" i="34"/>
  <c r="H145" i="34"/>
  <c r="H172" i="34"/>
  <c r="H156" i="34"/>
  <c r="H140" i="34"/>
  <c r="H124" i="34"/>
  <c r="H158" i="34"/>
  <c r="H138" i="34"/>
  <c r="H122" i="34"/>
  <c r="H177" i="34"/>
  <c r="H165" i="34"/>
  <c r="H129" i="34"/>
  <c r="H113" i="34"/>
  <c r="H179" i="34"/>
  <c r="H171" i="34"/>
  <c r="H163" i="34"/>
  <c r="H155" i="34"/>
  <c r="H147" i="34"/>
  <c r="H139" i="34"/>
  <c r="H131" i="34"/>
  <c r="H123" i="34"/>
  <c r="H115" i="34"/>
  <c r="H142" i="34"/>
  <c r="H125" i="34"/>
  <c r="H176" i="34"/>
  <c r="H144" i="34"/>
  <c r="H112" i="34"/>
  <c r="H146" i="34"/>
  <c r="H168" i="34"/>
  <c r="H152" i="34"/>
  <c r="H136" i="34"/>
  <c r="H120" i="34"/>
  <c r="H182" i="34"/>
  <c r="H154" i="34"/>
  <c r="H134" i="34"/>
  <c r="H118" i="34"/>
  <c r="H170" i="34"/>
  <c r="H157" i="34"/>
  <c r="H160" i="34"/>
  <c r="H128" i="34"/>
  <c r="H121" i="34"/>
  <c r="H180" i="34"/>
  <c r="H164" i="34"/>
  <c r="H148" i="34"/>
  <c r="H132" i="34"/>
  <c r="H116" i="34"/>
  <c r="H174" i="34"/>
  <c r="H150" i="34"/>
  <c r="H130" i="34"/>
  <c r="H114" i="34"/>
  <c r="H181" i="34"/>
  <c r="H169" i="34"/>
  <c r="H153" i="34"/>
  <c r="H117" i="34"/>
  <c r="H183" i="34"/>
  <c r="H175" i="34"/>
  <c r="H167" i="34"/>
  <c r="H159" i="34"/>
  <c r="H151" i="34"/>
  <c r="H143" i="34"/>
  <c r="H135" i="34"/>
  <c r="H127" i="34"/>
  <c r="H119" i="34"/>
  <c r="H166" i="34"/>
  <c r="H126" i="34"/>
  <c r="H173" i="34"/>
  <c r="H162" i="34"/>
  <c r="H141" i="34"/>
  <c r="H178" i="34"/>
  <c r="H149" i="34"/>
  <c r="H320" i="34"/>
  <c r="H304" i="34"/>
  <c r="H313" i="34"/>
  <c r="H289" i="34"/>
  <c r="H265" i="34"/>
  <c r="H261" i="34"/>
  <c r="H325" i="34"/>
  <c r="H324" i="34"/>
  <c r="H300" i="34"/>
  <c r="H284" i="34"/>
  <c r="H268" i="34"/>
  <c r="H322" i="34"/>
  <c r="H302" i="34"/>
  <c r="H282" i="34"/>
  <c r="H262" i="34"/>
  <c r="H321" i="34"/>
  <c r="H305" i="34"/>
  <c r="H293" i="34"/>
  <c r="H257" i="34"/>
  <c r="H327" i="34"/>
  <c r="H319" i="34"/>
  <c r="H311" i="34"/>
  <c r="H303" i="34"/>
  <c r="H295" i="34"/>
  <c r="H287" i="34"/>
  <c r="H279" i="34"/>
  <c r="H267" i="34"/>
  <c r="H259" i="34"/>
  <c r="H308" i="34"/>
  <c r="H272" i="34"/>
  <c r="H290" i="34"/>
  <c r="H273" i="34"/>
  <c r="H316" i="34"/>
  <c r="H296" i="34"/>
  <c r="H280" i="34"/>
  <c r="H264" i="34"/>
  <c r="H318" i="34"/>
  <c r="H298" i="34"/>
  <c r="H278" i="34"/>
  <c r="H258" i="34"/>
  <c r="H286" i="34"/>
  <c r="H317" i="34"/>
  <c r="H285" i="34"/>
  <c r="H288" i="34"/>
  <c r="H256" i="34"/>
  <c r="H312" i="34"/>
  <c r="H292" i="34"/>
  <c r="H276" i="34"/>
  <c r="H260" i="34"/>
  <c r="H310" i="34"/>
  <c r="H294" i="34"/>
  <c r="H274" i="34"/>
  <c r="H309" i="34"/>
  <c r="H297" i="34"/>
  <c r="H281" i="34"/>
  <c r="H271" i="34"/>
  <c r="H323" i="34"/>
  <c r="H315" i="34"/>
  <c r="H307" i="34"/>
  <c r="H299" i="34"/>
  <c r="H291" i="34"/>
  <c r="H283" i="34"/>
  <c r="H275" i="34"/>
  <c r="H263" i="34"/>
  <c r="H326" i="34"/>
  <c r="H306" i="34"/>
  <c r="H266" i="34"/>
  <c r="H277" i="34"/>
  <c r="H270" i="34"/>
  <c r="H301" i="34"/>
  <c r="H314" i="34"/>
  <c r="H269" i="34"/>
  <c r="H3529" i="34"/>
  <c r="H3528" i="34"/>
  <c r="H3512" i="34"/>
  <c r="H3531" i="34"/>
  <c r="H3515" i="34"/>
  <c r="H3534" i="34"/>
  <c r="H3514" i="34"/>
  <c r="H3513" i="34"/>
  <c r="H3537" i="34"/>
  <c r="H3524" i="34"/>
  <c r="H3508" i="34"/>
  <c r="H3527" i="34"/>
  <c r="H3511" i="34"/>
  <c r="H3530" i="34"/>
  <c r="H3510" i="34"/>
  <c r="H3521" i="34"/>
  <c r="H3525" i="34"/>
  <c r="H3536" i="34"/>
  <c r="H3520" i="34"/>
  <c r="H3539" i="34"/>
  <c r="H3523" i="34"/>
  <c r="H3526" i="34"/>
  <c r="H3535" i="34"/>
  <c r="H3538" i="34"/>
  <c r="H3509" i="34"/>
  <c r="H3516" i="34"/>
  <c r="H3519" i="34"/>
  <c r="H3517" i="34"/>
  <c r="H3532" i="34"/>
  <c r="H3518" i="34"/>
  <c r="H3533" i="34"/>
  <c r="H3522" i="34"/>
  <c r="H4229" i="34"/>
  <c r="H4225" i="34"/>
  <c r="H4209" i="34"/>
  <c r="H4228" i="34"/>
  <c r="H4188" i="34"/>
  <c r="H4220" i="34"/>
  <c r="H4223" i="34"/>
  <c r="H4207" i="34"/>
  <c r="H4191" i="34"/>
  <c r="H4230" i="34"/>
  <c r="H4214" i="34"/>
  <c r="H4198" i="34"/>
  <c r="H4217" i="34"/>
  <c r="H4213" i="34"/>
  <c r="H4216" i="34"/>
  <c r="H4208" i="34"/>
  <c r="H4219" i="34"/>
  <c r="H4203" i="34"/>
  <c r="H4187" i="34"/>
  <c r="H4224" i="34"/>
  <c r="H4226" i="34"/>
  <c r="H4210" i="34"/>
  <c r="H4194" i="34"/>
  <c r="H4201" i="34"/>
  <c r="H4193" i="34"/>
  <c r="H4233" i="34"/>
  <c r="H4204" i="34"/>
  <c r="H4200" i="34"/>
  <c r="H4231" i="34"/>
  <c r="H4215" i="34"/>
  <c r="H4199" i="34"/>
  <c r="H4212" i="34"/>
  <c r="H4222" i="34"/>
  <c r="H4206" i="34"/>
  <c r="H4190" i="34"/>
  <c r="H4221" i="34"/>
  <c r="H4196" i="34"/>
  <c r="H4211" i="34"/>
  <c r="H4218" i="34"/>
  <c r="H4232" i="34"/>
  <c r="H4195" i="34"/>
  <c r="H4202" i="34"/>
  <c r="H4197" i="34"/>
  <c r="H4227" i="34"/>
  <c r="H4192" i="34"/>
  <c r="H4186" i="34"/>
  <c r="H4189" i="34"/>
  <c r="H4205" i="34"/>
  <c r="H613" i="34"/>
  <c r="H616" i="34"/>
  <c r="H626" i="34"/>
  <c r="H625" i="34"/>
  <c r="H612" i="34"/>
  <c r="H617" i="34"/>
  <c r="H609" i="34"/>
  <c r="H624" i="34"/>
  <c r="H608" i="34"/>
  <c r="H606" i="34"/>
  <c r="H627" i="34"/>
  <c r="H619" i="34"/>
  <c r="H611" i="34"/>
  <c r="H605" i="34"/>
  <c r="H614" i="34"/>
  <c r="H610" i="34"/>
  <c r="H604" i="34"/>
  <c r="H622" i="34"/>
  <c r="H620" i="34"/>
  <c r="H618" i="34"/>
  <c r="H623" i="34"/>
  <c r="H615" i="34"/>
  <c r="H607" i="34"/>
  <c r="H621" i="34"/>
  <c r="H581" i="34"/>
  <c r="H600" i="34"/>
  <c r="H588" i="34"/>
  <c r="H585" i="34"/>
  <c r="H596" i="34"/>
  <c r="H590" i="34"/>
  <c r="H603" i="34"/>
  <c r="H595" i="34"/>
  <c r="H587" i="34"/>
  <c r="H594" i="34"/>
  <c r="H597" i="34"/>
  <c r="H601" i="34"/>
  <c r="H592" i="34"/>
  <c r="H602" i="34"/>
  <c r="H586" i="34"/>
  <c r="H580" i="34"/>
  <c r="H584" i="34"/>
  <c r="H598" i="34"/>
  <c r="H582" i="34"/>
  <c r="H593" i="34"/>
  <c r="H599" i="34"/>
  <c r="H591" i="34"/>
  <c r="H583" i="34"/>
  <c r="H589" i="34"/>
  <c r="H3780" i="34"/>
  <c r="H3771" i="34"/>
  <c r="H3778" i="34"/>
  <c r="H3781" i="34"/>
  <c r="H3776" i="34"/>
  <c r="H3767" i="34"/>
  <c r="H3774" i="34"/>
  <c r="H3769" i="34"/>
  <c r="H3768" i="34"/>
  <c r="H3779" i="34"/>
  <c r="H3766" i="34"/>
  <c r="H3777" i="34"/>
  <c r="H3770" i="34"/>
  <c r="H3773" i="34"/>
  <c r="H3775" i="34"/>
  <c r="H3772" i="34"/>
  <c r="H3717" i="34"/>
  <c r="H3713" i="34"/>
  <c r="H3724" i="34"/>
  <c r="H3708" i="34"/>
  <c r="H3723" i="34"/>
  <c r="H3707" i="34"/>
  <c r="H3722" i="34"/>
  <c r="H3702" i="34"/>
  <c r="H3705" i="34"/>
  <c r="H3733" i="34"/>
  <c r="H3720" i="34"/>
  <c r="H3704" i="34"/>
  <c r="H3719" i="34"/>
  <c r="H3703" i="34"/>
  <c r="H3718" i="34"/>
  <c r="H3721" i="34"/>
  <c r="H3732" i="34"/>
  <c r="H3716" i="34"/>
  <c r="H3731" i="34"/>
  <c r="H3715" i="34"/>
  <c r="H3730" i="34"/>
  <c r="H3714" i="34"/>
  <c r="H3712" i="34"/>
  <c r="H3729" i="34"/>
  <c r="H3727" i="34"/>
  <c r="H3726" i="34"/>
  <c r="H3710" i="34"/>
  <c r="H3709" i="34"/>
  <c r="H3711" i="34"/>
  <c r="H3706" i="34"/>
  <c r="H3725" i="34"/>
  <c r="H3728" i="34"/>
  <c r="H3677" i="34"/>
  <c r="H3673" i="34"/>
  <c r="H3697" i="34"/>
  <c r="H3692" i="34"/>
  <c r="H3676" i="34"/>
  <c r="H3691" i="34"/>
  <c r="H3675" i="34"/>
  <c r="H3682" i="34"/>
  <c r="H3701" i="34"/>
  <c r="H3688" i="34"/>
  <c r="H3672" i="34"/>
  <c r="H3687" i="34"/>
  <c r="H3671" i="34"/>
  <c r="H3698" i="34"/>
  <c r="H3678" i="34"/>
  <c r="H3693" i="34"/>
  <c r="H3689" i="34"/>
  <c r="H3700" i="34"/>
  <c r="H3684" i="34"/>
  <c r="H3699" i="34"/>
  <c r="H3683" i="34"/>
  <c r="H3694" i="34"/>
  <c r="H3674" i="34"/>
  <c r="H3681" i="34"/>
  <c r="H3679" i="34"/>
  <c r="H3686" i="34"/>
  <c r="H3696" i="34"/>
  <c r="H3670" i="34"/>
  <c r="H3685" i="34"/>
  <c r="H3680" i="34"/>
  <c r="H3695" i="34"/>
  <c r="H3690" i="34"/>
  <c r="H430" i="34"/>
  <c r="H414" i="34"/>
  <c r="H426" i="34"/>
  <c r="H422" i="34"/>
  <c r="H434" i="34"/>
  <c r="H418" i="34"/>
  <c r="H433" i="34"/>
  <c r="H420" i="34"/>
  <c r="H413" i="34"/>
  <c r="H425" i="34"/>
  <c r="H432" i="34"/>
  <c r="H416" i="34"/>
  <c r="H435" i="34"/>
  <c r="H427" i="34"/>
  <c r="H419" i="34"/>
  <c r="H421" i="34"/>
  <c r="H428" i="34"/>
  <c r="H412" i="34"/>
  <c r="H429" i="34"/>
  <c r="H417" i="34"/>
  <c r="H424" i="34"/>
  <c r="H431" i="34"/>
  <c r="H423" i="34"/>
  <c r="H415" i="34"/>
  <c r="H836" i="34"/>
  <c r="H848" i="34"/>
  <c r="H832" i="34"/>
  <c r="H844" i="34"/>
  <c r="H828" i="34"/>
  <c r="H840" i="34"/>
  <c r="H846" i="34"/>
  <c r="H830" i="34"/>
  <c r="H842" i="34"/>
  <c r="H826" i="34"/>
  <c r="H838" i="34"/>
  <c r="H834" i="34"/>
  <c r="H841" i="34"/>
  <c r="H829" i="34"/>
  <c r="H843" i="34"/>
  <c r="H837" i="34"/>
  <c r="H839" i="34"/>
  <c r="H831" i="34"/>
  <c r="H833" i="34"/>
  <c r="H845" i="34"/>
  <c r="H849" i="34"/>
  <c r="H847" i="34"/>
  <c r="H835" i="34"/>
  <c r="H827" i="34"/>
  <c r="H2808" i="34"/>
  <c r="H2792" i="34"/>
  <c r="H2776" i="34"/>
  <c r="H2760" i="34"/>
  <c r="H2744" i="34"/>
  <c r="H2728" i="34"/>
  <c r="H2804" i="34"/>
  <c r="H2788" i="34"/>
  <c r="H2772" i="34"/>
  <c r="H2756" i="34"/>
  <c r="H2740" i="34"/>
  <c r="H2724" i="34"/>
  <c r="H2816" i="34"/>
  <c r="H2800" i="34"/>
  <c r="H2784" i="34"/>
  <c r="H2768" i="34"/>
  <c r="H2752" i="34"/>
  <c r="H2736" i="34"/>
  <c r="H2812" i="34"/>
  <c r="H2796" i="34"/>
  <c r="H2780" i="34"/>
  <c r="H2764" i="34"/>
  <c r="H2748" i="34"/>
  <c r="H2732" i="34"/>
  <c r="H2802" i="34"/>
  <c r="H2786" i="34"/>
  <c r="H2770" i="34"/>
  <c r="H2754" i="34"/>
  <c r="H2738" i="34"/>
  <c r="H2722" i="34"/>
  <c r="H2811" i="34"/>
  <c r="H2795" i="34"/>
  <c r="H2779" i="34"/>
  <c r="H2763" i="34"/>
  <c r="H2747" i="34"/>
  <c r="H2731" i="34"/>
  <c r="H2805" i="34"/>
  <c r="H2789" i="34"/>
  <c r="H2773" i="34"/>
  <c r="H2757" i="34"/>
  <c r="H2741" i="34"/>
  <c r="H2725" i="34"/>
  <c r="H2814" i="34"/>
  <c r="H2798" i="34"/>
  <c r="H2782" i="34"/>
  <c r="H2766" i="34"/>
  <c r="H2750" i="34"/>
  <c r="H2734" i="34"/>
  <c r="H2807" i="34"/>
  <c r="H2791" i="34"/>
  <c r="H2775" i="34"/>
  <c r="H2759" i="34"/>
  <c r="H2743" i="34"/>
  <c r="H2727" i="34"/>
  <c r="H2817" i="34"/>
  <c r="H2801" i="34"/>
  <c r="H2785" i="34"/>
  <c r="H2769" i="34"/>
  <c r="H2753" i="34"/>
  <c r="H2737" i="34"/>
  <c r="H2810" i="34"/>
  <c r="H2794" i="34"/>
  <c r="H2778" i="34"/>
  <c r="H2762" i="34"/>
  <c r="H2746" i="34"/>
  <c r="H2730" i="34"/>
  <c r="H2803" i="34"/>
  <c r="H2787" i="34"/>
  <c r="H2771" i="34"/>
  <c r="H2755" i="34"/>
  <c r="H2739" i="34"/>
  <c r="H2723" i="34"/>
  <c r="H2813" i="34"/>
  <c r="H2797" i="34"/>
  <c r="H2781" i="34"/>
  <c r="H2765" i="34"/>
  <c r="H2749" i="34"/>
  <c r="H2733" i="34"/>
  <c r="H2806" i="34"/>
  <c r="H2790" i="34"/>
  <c r="H2774" i="34"/>
  <c r="H2758" i="34"/>
  <c r="H2742" i="34"/>
  <c r="H2726" i="34"/>
  <c r="H2815" i="34"/>
  <c r="H2799" i="34"/>
  <c r="H2783" i="34"/>
  <c r="H2767" i="34"/>
  <c r="H2751" i="34"/>
  <c r="H2735" i="34"/>
  <c r="H2809" i="34"/>
  <c r="H2793" i="34"/>
  <c r="H2777" i="34"/>
  <c r="H2761" i="34"/>
  <c r="H2745" i="34"/>
  <c r="H2729" i="34"/>
  <c r="H1812" i="34"/>
  <c r="H1796" i="34"/>
  <c r="H1780" i="34"/>
  <c r="H1824" i="34"/>
  <c r="H1808" i="34"/>
  <c r="H1792" i="34"/>
  <c r="H1820" i="34"/>
  <c r="H1804" i="34"/>
  <c r="H1788" i="34"/>
  <c r="H1816" i="34"/>
  <c r="H1800" i="34"/>
  <c r="H1784" i="34"/>
  <c r="H1814" i="34"/>
  <c r="H1798" i="34"/>
  <c r="H1782" i="34"/>
  <c r="H1813" i="34"/>
  <c r="H1797" i="34"/>
  <c r="H1781" i="34"/>
  <c r="H1810" i="34"/>
  <c r="H1794" i="34"/>
  <c r="H1778" i="34"/>
  <c r="H1825" i="34"/>
  <c r="H1809" i="34"/>
  <c r="H1793" i="34"/>
  <c r="H1822" i="34"/>
  <c r="H1806" i="34"/>
  <c r="H1790" i="34"/>
  <c r="H1821" i="34"/>
  <c r="H1805" i="34"/>
  <c r="H1789" i="34"/>
  <c r="H1818" i="34"/>
  <c r="H1802" i="34"/>
  <c r="H1786" i="34"/>
  <c r="H1785" i="34"/>
  <c r="H1819" i="34"/>
  <c r="H1811" i="34"/>
  <c r="H1803" i="34"/>
  <c r="H1795" i="34"/>
  <c r="H1787" i="34"/>
  <c r="H1817" i="34"/>
  <c r="H1779" i="34"/>
  <c r="H1801" i="34"/>
  <c r="H1823" i="34"/>
  <c r="H1815" i="34"/>
  <c r="H1807" i="34"/>
  <c r="H1799" i="34"/>
  <c r="H1791" i="34"/>
  <c r="H1783" i="34"/>
  <c r="H4832" i="34"/>
  <c r="H4835" i="34"/>
  <c r="H4844" i="34"/>
  <c r="H4828" i="34"/>
  <c r="H4847" i="34"/>
  <c r="H4831" i="34"/>
  <c r="H4834" i="34"/>
  <c r="H4840" i="34"/>
  <c r="H4824" i="34"/>
  <c r="H4843" i="34"/>
  <c r="H4827" i="34"/>
  <c r="H4836" i="34"/>
  <c r="H4820" i="34"/>
  <c r="H4839" i="34"/>
  <c r="H4823" i="34"/>
  <c r="H4842" i="34"/>
  <c r="H4822" i="34"/>
  <c r="H4845" i="34"/>
  <c r="H4829" i="34"/>
  <c r="H4838" i="34"/>
  <c r="H4841" i="34"/>
  <c r="H4825" i="34"/>
  <c r="H4830" i="34"/>
  <c r="H4837" i="34"/>
  <c r="H4821" i="34"/>
  <c r="H4846" i="34"/>
  <c r="H4826" i="34"/>
  <c r="H4833" i="34"/>
  <c r="H4912" i="34"/>
  <c r="H4915" i="34"/>
  <c r="H4908" i="34"/>
  <c r="H4911" i="34"/>
  <c r="H4914" i="34"/>
  <c r="H4916" i="34"/>
  <c r="H4919" i="34"/>
  <c r="H4909" i="34"/>
  <c r="H4918" i="34"/>
  <c r="H4917" i="34"/>
  <c r="H4910" i="34"/>
  <c r="H4913" i="34"/>
  <c r="H6608" i="34"/>
  <c r="H6592" i="34"/>
  <c r="H6614" i="34"/>
  <c r="H6598" i="34"/>
  <c r="H6617" i="34"/>
  <c r="H6601" i="34"/>
  <c r="H6585" i="34"/>
  <c r="H6615" i="34"/>
  <c r="H6599" i="34"/>
  <c r="H6604" i="34"/>
  <c r="H6588" i="34"/>
  <c r="H6610" i="34"/>
  <c r="H6594" i="34"/>
  <c r="H6613" i="34"/>
  <c r="H6597" i="34"/>
  <c r="H6611" i="34"/>
  <c r="H6595" i="34"/>
  <c r="H6616" i="34"/>
  <c r="H6600" i="34"/>
  <c r="H6584" i="34"/>
  <c r="H6606" i="34"/>
  <c r="H6590" i="34"/>
  <c r="H6609" i="34"/>
  <c r="H6593" i="34"/>
  <c r="H6607" i="34"/>
  <c r="H6591" i="34"/>
  <c r="H6612" i="34"/>
  <c r="H6596" i="34"/>
  <c r="H6618" i="34"/>
  <c r="H6602" i="34"/>
  <c r="H6586" i="34"/>
  <c r="H6605" i="34"/>
  <c r="H6589" i="34"/>
  <c r="H6619" i="34"/>
  <c r="H6603" i="34"/>
  <c r="H6587" i="34"/>
  <c r="H4784" i="34"/>
  <c r="H4768" i="34"/>
  <c r="H4780" i="34"/>
  <c r="H4764" i="34"/>
  <c r="H4786" i="34"/>
  <c r="H4770" i="34"/>
  <c r="H4776" i="34"/>
  <c r="H4788" i="34"/>
  <c r="H4772" i="34"/>
  <c r="H4778" i="34"/>
  <c r="H4781" i="34"/>
  <c r="H4787" i="34"/>
  <c r="H4771" i="34"/>
  <c r="H4774" i="34"/>
  <c r="H4777" i="34"/>
  <c r="H4783" i="34"/>
  <c r="H4767" i="34"/>
  <c r="H4790" i="34"/>
  <c r="H4766" i="34"/>
  <c r="H4789" i="34"/>
  <c r="H4773" i="34"/>
  <c r="H4779" i="34"/>
  <c r="H4782" i="34"/>
  <c r="H4785" i="34"/>
  <c r="H4769" i="34"/>
  <c r="H4791" i="34"/>
  <c r="H4775" i="34"/>
  <c r="H4765" i="34"/>
  <c r="H1972" i="34"/>
  <c r="H1956" i="34"/>
  <c r="H1968" i="34"/>
  <c r="H1964" i="34"/>
  <c r="H1976" i="34"/>
  <c r="H1960" i="34"/>
  <c r="H1966" i="34"/>
  <c r="H1973" i="34"/>
  <c r="H1957" i="34"/>
  <c r="H1978" i="34"/>
  <c r="H1962" i="34"/>
  <c r="H1969" i="34"/>
  <c r="H1974" i="34"/>
  <c r="H1958" i="34"/>
  <c r="H1965" i="34"/>
  <c r="H1970" i="34"/>
  <c r="H1977" i="34"/>
  <c r="H1979" i="34"/>
  <c r="H1963" i="34"/>
  <c r="H1961" i="34"/>
  <c r="H1975" i="34"/>
  <c r="H1959" i="34"/>
  <c r="H1971" i="34"/>
  <c r="H1967" i="34"/>
  <c r="H1268" i="34"/>
  <c r="H1252" i="34"/>
  <c r="H1236" i="34"/>
  <c r="H1264" i="34"/>
  <c r="H1248" i="34"/>
  <c r="H1260" i="34"/>
  <c r="H1244" i="34"/>
  <c r="H1256" i="34"/>
  <c r="H1240" i="34"/>
  <c r="H1254" i="34"/>
  <c r="H1238" i="34"/>
  <c r="H1257" i="34"/>
  <c r="H1241" i="34"/>
  <c r="H1266" i="34"/>
  <c r="H1250" i="34"/>
  <c r="H1234" i="34"/>
  <c r="H1262" i="34"/>
  <c r="H1246" i="34"/>
  <c r="H1258" i="34"/>
  <c r="H1242" i="34"/>
  <c r="H1269" i="34"/>
  <c r="H1249" i="34"/>
  <c r="H1265" i="34"/>
  <c r="H1245" i="34"/>
  <c r="H1267" i="34"/>
  <c r="H1263" i="34"/>
  <c r="H1255" i="34"/>
  <c r="H1239" i="34"/>
  <c r="H1261" i="34"/>
  <c r="H1237" i="34"/>
  <c r="H1235" i="34"/>
  <c r="H1251" i="34"/>
  <c r="H1247" i="34"/>
  <c r="H1253" i="34"/>
  <c r="H1259" i="34"/>
  <c r="H1243" i="34"/>
  <c r="H724" i="34"/>
  <c r="H732" i="34"/>
  <c r="H728" i="34"/>
  <c r="H734" i="34"/>
  <c r="H730" i="34"/>
  <c r="H726" i="34"/>
  <c r="H722" i="34"/>
  <c r="H733" i="34"/>
  <c r="H729" i="34"/>
  <c r="H735" i="34"/>
  <c r="H727" i="34"/>
  <c r="H725" i="34"/>
  <c r="H731" i="34"/>
  <c r="H723" i="34"/>
  <c r="H676" i="34"/>
  <c r="H672" i="34"/>
  <c r="H668" i="34"/>
  <c r="H680" i="34"/>
  <c r="H670" i="34"/>
  <c r="H682" i="34"/>
  <c r="H678" i="34"/>
  <c r="H674" i="34"/>
  <c r="H673" i="34"/>
  <c r="H669" i="34"/>
  <c r="H679" i="34"/>
  <c r="H681" i="34"/>
  <c r="H677" i="34"/>
  <c r="H671" i="34"/>
  <c r="H683" i="34"/>
  <c r="H675" i="34"/>
  <c r="H1604" i="34"/>
  <c r="H1616" i="34"/>
  <c r="H1600" i="34"/>
  <c r="H1612" i="34"/>
  <c r="H1596" i="34"/>
  <c r="H1608" i="34"/>
  <c r="H1606" i="34"/>
  <c r="H1605" i="34"/>
  <c r="H1602" i="34"/>
  <c r="H1617" i="34"/>
  <c r="H1601" i="34"/>
  <c r="H1614" i="34"/>
  <c r="H1598" i="34"/>
  <c r="H1613" i="34"/>
  <c r="H1597" i="34"/>
  <c r="H1610" i="34"/>
  <c r="H1594" i="34"/>
  <c r="H1611" i="34"/>
  <c r="H1603" i="34"/>
  <c r="H1595" i="34"/>
  <c r="H1609" i="34"/>
  <c r="H1615" i="34"/>
  <c r="H1607" i="34"/>
  <c r="H1599" i="34"/>
  <c r="H4480" i="34"/>
  <c r="H4476" i="34"/>
  <c r="H4482" i="34"/>
  <c r="H4472" i="34"/>
  <c r="H4478" i="34"/>
  <c r="H4483" i="34"/>
  <c r="H4473" i="34"/>
  <c r="H4474" i="34"/>
  <c r="H4479" i="34"/>
  <c r="H4470" i="34"/>
  <c r="H4475" i="34"/>
  <c r="H4481" i="34"/>
  <c r="H4471" i="34"/>
  <c r="H4477" i="34"/>
  <c r="H1844" i="34"/>
  <c r="H1828" i="34"/>
  <c r="H1840" i="34"/>
  <c r="H1852" i="34"/>
  <c r="H1836" i="34"/>
  <c r="H1848" i="34"/>
  <c r="H1832" i="34"/>
  <c r="H1846" i="34"/>
  <c r="H1830" i="34"/>
  <c r="H1845" i="34"/>
  <c r="H1829" i="34"/>
  <c r="H1842" i="34"/>
  <c r="H1826" i="34"/>
  <c r="H1841" i="34"/>
  <c r="H1838" i="34"/>
  <c r="H1853" i="34"/>
  <c r="H1837" i="34"/>
  <c r="H1850" i="34"/>
  <c r="H1834" i="34"/>
  <c r="H1849" i="34"/>
  <c r="H1843" i="34"/>
  <c r="H1833" i="34"/>
  <c r="H1847" i="34"/>
  <c r="H1835" i="34"/>
  <c r="H1827" i="34"/>
  <c r="H1851" i="34"/>
  <c r="H1839" i="34"/>
  <c r="H1831" i="34"/>
  <c r="H6368" i="34"/>
  <c r="H6352" i="34"/>
  <c r="H6358" i="34"/>
  <c r="H6361" i="34"/>
  <c r="H6359" i="34"/>
  <c r="H6364" i="34"/>
  <c r="H6348" i="34"/>
  <c r="H6370" i="34"/>
  <c r="H6354" i="34"/>
  <c r="H6357" i="34"/>
  <c r="H6371" i="34"/>
  <c r="H6355" i="34"/>
  <c r="H6360" i="34"/>
  <c r="H6366" i="34"/>
  <c r="H6350" i="34"/>
  <c r="H6369" i="34"/>
  <c r="H6353" i="34"/>
  <c r="H6367" i="34"/>
  <c r="H6351" i="34"/>
  <c r="H6356" i="34"/>
  <c r="H6362" i="34"/>
  <c r="H6365" i="34"/>
  <c r="H6349" i="34"/>
  <c r="H6363" i="34"/>
  <c r="H5264" i="34"/>
  <c r="H5248" i="34"/>
  <c r="H5267" i="34"/>
  <c r="H5251" i="34"/>
  <c r="H5270" i="34"/>
  <c r="H5254" i="34"/>
  <c r="H5238" i="34"/>
  <c r="H5260" i="34"/>
  <c r="H5244" i="34"/>
  <c r="H5263" i="34"/>
  <c r="H5247" i="34"/>
  <c r="H5266" i="34"/>
  <c r="H5250" i="34"/>
  <c r="H5272" i="34"/>
  <c r="H5256" i="34"/>
  <c r="H5240" i="34"/>
  <c r="H5259" i="34"/>
  <c r="H5243" i="34"/>
  <c r="H5262" i="34"/>
  <c r="H5246" i="34"/>
  <c r="H5268" i="34"/>
  <c r="H5252" i="34"/>
  <c r="H5271" i="34"/>
  <c r="H5255" i="34"/>
  <c r="H5239" i="34"/>
  <c r="H5261" i="34"/>
  <c r="H5245" i="34"/>
  <c r="H5258" i="34"/>
  <c r="H5273" i="34"/>
  <c r="H5257" i="34"/>
  <c r="H5241" i="34"/>
  <c r="H5242" i="34"/>
  <c r="H5269" i="34"/>
  <c r="H5253" i="34"/>
  <c r="H5265" i="34"/>
  <c r="H5249" i="34"/>
  <c r="H5200" i="34"/>
  <c r="H5184" i="34"/>
  <c r="H5203" i="34"/>
  <c r="H5187" i="34"/>
  <c r="H5206" i="34"/>
  <c r="H5190" i="34"/>
  <c r="H5212" i="34"/>
  <c r="H5196" i="34"/>
  <c r="H5180" i="34"/>
  <c r="H5199" i="34"/>
  <c r="H5183" i="34"/>
  <c r="H5202" i="34"/>
  <c r="H5186" i="34"/>
  <c r="H5208" i="34"/>
  <c r="H5192" i="34"/>
  <c r="H5211" i="34"/>
  <c r="H5195" i="34"/>
  <c r="H5179" i="34"/>
  <c r="H5198" i="34"/>
  <c r="H5182" i="34"/>
  <c r="H5204" i="34"/>
  <c r="H5188" i="34"/>
  <c r="H5207" i="34"/>
  <c r="H5191" i="34"/>
  <c r="H5210" i="34"/>
  <c r="H5213" i="34"/>
  <c r="H5197" i="34"/>
  <c r="H5181" i="34"/>
  <c r="H5194" i="34"/>
  <c r="H5209" i="34"/>
  <c r="H5193" i="34"/>
  <c r="H5178" i="34"/>
  <c r="H5205" i="34"/>
  <c r="H5189" i="34"/>
  <c r="H5201" i="34"/>
  <c r="H5185" i="34"/>
  <c r="H704" i="34"/>
  <c r="H700" i="34"/>
  <c r="H702" i="34"/>
  <c r="H698" i="34"/>
  <c r="H701" i="34"/>
  <c r="H703" i="34"/>
  <c r="H705" i="34"/>
  <c r="H699" i="34"/>
  <c r="H3080" i="34"/>
  <c r="H3064" i="34"/>
  <c r="H3048" i="34"/>
  <c r="H3076" i="34"/>
  <c r="H3060" i="34"/>
  <c r="H3044" i="34"/>
  <c r="H3072" i="34"/>
  <c r="H3056" i="34"/>
  <c r="H3040" i="34"/>
  <c r="H3068" i="34"/>
  <c r="H3052" i="34"/>
  <c r="H3036" i="34"/>
  <c r="H3074" i="34"/>
  <c r="H3058" i="34"/>
  <c r="H3042" i="34"/>
  <c r="H3083" i="34"/>
  <c r="H3067" i="34"/>
  <c r="H3051" i="34"/>
  <c r="H3077" i="34"/>
  <c r="H3061" i="34"/>
  <c r="H3045" i="34"/>
  <c r="H3070" i="34"/>
  <c r="H3054" i="34"/>
  <c r="H3038" i="34"/>
  <c r="H3079" i="34"/>
  <c r="H3063" i="34"/>
  <c r="H3047" i="34"/>
  <c r="H3073" i="34"/>
  <c r="H3057" i="34"/>
  <c r="H3041" i="34"/>
  <c r="H3082" i="34"/>
  <c r="H3066" i="34"/>
  <c r="H3050" i="34"/>
  <c r="H3075" i="34"/>
  <c r="H3059" i="34"/>
  <c r="H3043" i="34"/>
  <c r="H3069" i="34"/>
  <c r="H3053" i="34"/>
  <c r="H3037" i="34"/>
  <c r="H3078" i="34"/>
  <c r="H3062" i="34"/>
  <c r="H3046" i="34"/>
  <c r="H3071" i="34"/>
  <c r="H3055" i="34"/>
  <c r="H3039" i="34"/>
  <c r="H3081" i="34"/>
  <c r="H3065" i="34"/>
  <c r="H3049" i="34"/>
  <c r="H4496" i="34"/>
  <c r="H4492" i="34"/>
  <c r="H4498" i="34"/>
  <c r="H4504" i="34"/>
  <c r="H4500" i="34"/>
  <c r="H4502" i="34"/>
  <c r="H4499" i="34"/>
  <c r="H4505" i="34"/>
  <c r="H4494" i="34"/>
  <c r="H4495" i="34"/>
  <c r="H4501" i="34"/>
  <c r="H4507" i="34"/>
  <c r="H4497" i="34"/>
  <c r="H4506" i="34"/>
  <c r="H4503" i="34"/>
  <c r="H4493" i="34"/>
  <c r="H1892" i="34"/>
  <c r="H1888" i="34"/>
  <c r="H1884" i="34"/>
  <c r="H1886" i="34"/>
  <c r="H1893" i="34"/>
  <c r="H1882" i="34"/>
  <c r="H1889" i="34"/>
  <c r="H1894" i="34"/>
  <c r="H1885" i="34"/>
  <c r="H1890" i="34"/>
  <c r="H1887" i="34"/>
  <c r="H1895" i="34"/>
  <c r="H1883" i="34"/>
  <c r="H1891" i="34"/>
  <c r="H4688" i="34"/>
  <c r="H4684" i="34"/>
  <c r="H4690" i="34"/>
  <c r="H4674" i="34"/>
  <c r="H4680" i="34"/>
  <c r="H4676" i="34"/>
  <c r="H4691" i="34"/>
  <c r="H4675" i="34"/>
  <c r="H4681" i="34"/>
  <c r="H4686" i="34"/>
  <c r="H4687" i="34"/>
  <c r="H4677" i="34"/>
  <c r="H4682" i="34"/>
  <c r="H4683" i="34"/>
  <c r="H4689" i="34"/>
  <c r="H4678" i="34"/>
  <c r="H4679" i="34"/>
  <c r="H4685" i="34"/>
  <c r="H350" i="34"/>
  <c r="H334" i="34"/>
  <c r="H362" i="34"/>
  <c r="H346" i="34"/>
  <c r="H330" i="34"/>
  <c r="H358" i="34"/>
  <c r="H342" i="34"/>
  <c r="H354" i="34"/>
  <c r="H338" i="34"/>
  <c r="H345" i="34"/>
  <c r="H356" i="34"/>
  <c r="H340" i="34"/>
  <c r="H349" i="34"/>
  <c r="H361" i="34"/>
  <c r="H341" i="34"/>
  <c r="H352" i="34"/>
  <c r="H336" i="34"/>
  <c r="H363" i="34"/>
  <c r="H355" i="34"/>
  <c r="H347" i="34"/>
  <c r="H339" i="34"/>
  <c r="H331" i="34"/>
  <c r="H357" i="34"/>
  <c r="H337" i="34"/>
  <c r="H348" i="34"/>
  <c r="H332" i="34"/>
  <c r="H333" i="34"/>
  <c r="H353" i="34"/>
  <c r="H329" i="34"/>
  <c r="H360" i="34"/>
  <c r="H344" i="34"/>
  <c r="H328" i="34"/>
  <c r="H359" i="34"/>
  <c r="H351" i="34"/>
  <c r="H343" i="34"/>
  <c r="H335" i="34"/>
  <c r="H6736" i="34"/>
  <c r="H6720" i="34"/>
  <c r="H6704" i="34"/>
  <c r="H6688" i="34"/>
  <c r="H6672" i="34"/>
  <c r="H6656" i="34"/>
  <c r="H6640" i="34"/>
  <c r="H6624" i="34"/>
  <c r="H6726" i="34"/>
  <c r="H6710" i="34"/>
  <c r="H6694" i="34"/>
  <c r="H6678" i="34"/>
  <c r="H6737" i="34"/>
  <c r="H6721" i="34"/>
  <c r="H6705" i="34"/>
  <c r="H6689" i="34"/>
  <c r="H6673" i="34"/>
  <c r="H6657" i="34"/>
  <c r="H6641" i="34"/>
  <c r="H6662" i="34"/>
  <c r="H6646" i="34"/>
  <c r="H6630" i="34"/>
  <c r="H6727" i="34"/>
  <c r="H6711" i="34"/>
  <c r="H6695" i="34"/>
  <c r="H6679" i="34"/>
  <c r="H6663" i="34"/>
  <c r="H6647" i="34"/>
  <c r="H6631" i="34"/>
  <c r="H6732" i="34"/>
  <c r="H6716" i="34"/>
  <c r="H6700" i="34"/>
  <c r="H6684" i="34"/>
  <c r="H6668" i="34"/>
  <c r="H6652" i="34"/>
  <c r="H6636" i="34"/>
  <c r="H6620" i="34"/>
  <c r="H6738" i="34"/>
  <c r="H6722" i="34"/>
  <c r="H6706" i="34"/>
  <c r="H6690" i="34"/>
  <c r="H6674" i="34"/>
  <c r="H6733" i="34"/>
  <c r="H6717" i="34"/>
  <c r="H6701" i="34"/>
  <c r="H6685" i="34"/>
  <c r="H6669" i="34"/>
  <c r="H6653" i="34"/>
  <c r="H6637" i="34"/>
  <c r="H6658" i="34"/>
  <c r="H6642" i="34"/>
  <c r="H6626" i="34"/>
  <c r="H6629" i="34"/>
  <c r="H6739" i="34"/>
  <c r="H6723" i="34"/>
  <c r="H6707" i="34"/>
  <c r="H6691" i="34"/>
  <c r="H6675" i="34"/>
  <c r="H6659" i="34"/>
  <c r="H6643" i="34"/>
  <c r="H6627" i="34"/>
  <c r="H6728" i="34"/>
  <c r="H6712" i="34"/>
  <c r="H6696" i="34"/>
  <c r="H6680" i="34"/>
  <c r="H6664" i="34"/>
  <c r="H6648" i="34"/>
  <c r="H6632" i="34"/>
  <c r="H6734" i="34"/>
  <c r="H6718" i="34"/>
  <c r="H6702" i="34"/>
  <c r="H6686" i="34"/>
  <c r="H6670" i="34"/>
  <c r="H6729" i="34"/>
  <c r="H6713" i="34"/>
  <c r="H6697" i="34"/>
  <c r="H6681" i="34"/>
  <c r="H6665" i="34"/>
  <c r="H6649" i="34"/>
  <c r="H6633" i="34"/>
  <c r="H6654" i="34"/>
  <c r="H6638" i="34"/>
  <c r="H6622" i="34"/>
  <c r="H6625" i="34"/>
  <c r="H6735" i="34"/>
  <c r="H6719" i="34"/>
  <c r="H6703" i="34"/>
  <c r="H6687" i="34"/>
  <c r="H6671" i="34"/>
  <c r="H6655" i="34"/>
  <c r="H6639" i="34"/>
  <c r="H6623" i="34"/>
  <c r="H6724" i="34"/>
  <c r="H6708" i="34"/>
  <c r="H6692" i="34"/>
  <c r="H6676" i="34"/>
  <c r="H6660" i="34"/>
  <c r="H6644" i="34"/>
  <c r="H6628" i="34"/>
  <c r="H6730" i="34"/>
  <c r="H6714" i="34"/>
  <c r="H6698" i="34"/>
  <c r="H6682" i="34"/>
  <c r="H6666" i="34"/>
  <c r="H6725" i="34"/>
  <c r="H6709" i="34"/>
  <c r="H6693" i="34"/>
  <c r="H6677" i="34"/>
  <c r="H6661" i="34"/>
  <c r="H6645" i="34"/>
  <c r="H6650" i="34"/>
  <c r="H6634" i="34"/>
  <c r="H6621" i="34"/>
  <c r="H6731" i="34"/>
  <c r="H6715" i="34"/>
  <c r="H6699" i="34"/>
  <c r="H6683" i="34"/>
  <c r="H6667" i="34"/>
  <c r="H6651" i="34"/>
  <c r="H6635" i="34"/>
  <c r="H6784" i="34"/>
  <c r="H6768" i="34"/>
  <c r="H6752" i="34"/>
  <c r="H6787" i="34"/>
  <c r="H6759" i="34"/>
  <c r="H6771" i="34"/>
  <c r="H6751" i="34"/>
  <c r="H6780" i="34"/>
  <c r="H6764" i="34"/>
  <c r="H6748" i="34"/>
  <c r="H6783" i="34"/>
  <c r="H6755" i="34"/>
  <c r="H6782" i="34"/>
  <c r="H6774" i="34"/>
  <c r="H6766" i="34"/>
  <c r="H6758" i="34"/>
  <c r="H6750" i="34"/>
  <c r="H6785" i="34"/>
  <c r="H6777" i="34"/>
  <c r="H6769" i="34"/>
  <c r="H6761" i="34"/>
  <c r="H6753" i="34"/>
  <c r="H6745" i="34"/>
  <c r="H6776" i="34"/>
  <c r="H6760" i="34"/>
  <c r="H6744" i="34"/>
  <c r="H6775" i="34"/>
  <c r="H6747" i="34"/>
  <c r="H6741" i="34"/>
  <c r="H6779" i="34"/>
  <c r="H6763" i="34"/>
  <c r="H6742" i="34"/>
  <c r="H6743" i="34"/>
  <c r="H6772" i="34"/>
  <c r="H6756" i="34"/>
  <c r="H6740" i="34"/>
  <c r="H6767" i="34"/>
  <c r="H6786" i="34"/>
  <c r="H6778" i="34"/>
  <c r="H6770" i="34"/>
  <c r="H6762" i="34"/>
  <c r="H6754" i="34"/>
  <c r="H6746" i="34"/>
  <c r="H6781" i="34"/>
  <c r="H6773" i="34"/>
  <c r="H6765" i="34"/>
  <c r="H6757" i="34"/>
  <c r="H6749" i="34"/>
  <c r="H4940" i="34"/>
  <c r="H4943" i="34"/>
  <c r="H4936" i="34"/>
  <c r="H4939" i="34"/>
  <c r="H4932" i="34"/>
  <c r="H4935" i="34"/>
  <c r="H4941" i="34"/>
  <c r="H4942" i="34"/>
  <c r="H4937" i="34"/>
  <c r="H4938" i="34"/>
  <c r="H4933" i="34"/>
  <c r="H4934" i="34"/>
  <c r="H5216" i="34"/>
  <c r="H5219" i="34"/>
  <c r="H5222" i="34"/>
  <c r="H5215" i="34"/>
  <c r="H5218" i="34"/>
  <c r="H5224" i="34"/>
  <c r="H5214" i="34"/>
  <c r="H5220" i="34"/>
  <c r="H5223" i="34"/>
  <c r="H5225" i="34"/>
  <c r="H5221" i="34"/>
  <c r="H5217" i="34"/>
  <c r="H574" i="34"/>
  <c r="H558" i="34"/>
  <c r="H570" i="34"/>
  <c r="H566" i="34"/>
  <c r="H578" i="34"/>
  <c r="H562" i="34"/>
  <c r="H561" i="34"/>
  <c r="H564" i="34"/>
  <c r="H573" i="34"/>
  <c r="H577" i="34"/>
  <c r="H576" i="34"/>
  <c r="H560" i="34"/>
  <c r="H579" i="34"/>
  <c r="H571" i="34"/>
  <c r="H563" i="34"/>
  <c r="H569" i="34"/>
  <c r="H572" i="34"/>
  <c r="H556" i="34"/>
  <c r="H557" i="34"/>
  <c r="H565" i="34"/>
  <c r="H568" i="34"/>
  <c r="H575" i="34"/>
  <c r="H567" i="34"/>
  <c r="H559" i="34"/>
  <c r="H1924" i="34"/>
  <c r="H1920" i="34"/>
  <c r="H1928" i="34"/>
  <c r="H1925" i="34"/>
  <c r="H1930" i="34"/>
  <c r="H1921" i="34"/>
  <c r="H1926" i="34"/>
  <c r="H1922" i="34"/>
  <c r="H1931" i="34"/>
  <c r="H1927" i="34"/>
  <c r="H1923" i="34"/>
  <c r="H1929" i="34"/>
  <c r="H1520" i="34"/>
  <c r="H1516" i="34"/>
  <c r="H1512" i="34"/>
  <c r="H1510" i="34"/>
  <c r="H1513" i="34"/>
  <c r="H1518" i="34"/>
  <c r="H1521" i="34"/>
  <c r="H1514" i="34"/>
  <c r="H1517" i="34"/>
  <c r="H1515" i="34"/>
  <c r="H1519" i="34"/>
  <c r="H1511" i="34"/>
  <c r="H980" i="34"/>
  <c r="H992" i="34"/>
  <c r="H988" i="34"/>
  <c r="H984" i="34"/>
  <c r="H990" i="34"/>
  <c r="H986" i="34"/>
  <c r="H982" i="34"/>
  <c r="H978" i="34"/>
  <c r="H989" i="34"/>
  <c r="H985" i="34"/>
  <c r="H991" i="34"/>
  <c r="H983" i="34"/>
  <c r="H981" i="34"/>
  <c r="H993" i="34"/>
  <c r="H987" i="34"/>
  <c r="H979" i="34"/>
  <c r="H4128" i="34"/>
  <c r="H4136" i="34"/>
  <c r="H4132" i="34"/>
  <c r="H4131" i="34"/>
  <c r="H4130" i="34"/>
  <c r="H4137" i="34"/>
  <c r="H4127" i="34"/>
  <c r="H4126" i="34"/>
  <c r="H4133" i="34"/>
  <c r="H4129" i="34"/>
  <c r="H4135" i="34"/>
  <c r="H4134" i="34"/>
  <c r="H6000" i="34"/>
  <c r="H5984" i="34"/>
  <c r="H5968" i="34"/>
  <c r="H5993" i="34"/>
  <c r="H5977" i="34"/>
  <c r="H5991" i="34"/>
  <c r="H5975" i="34"/>
  <c r="H5994" i="34"/>
  <c r="H5978" i="34"/>
  <c r="H5996" i="34"/>
  <c r="H5980" i="34"/>
  <c r="H5989" i="34"/>
  <c r="H5973" i="34"/>
  <c r="H6003" i="34"/>
  <c r="H5987" i="34"/>
  <c r="H5971" i="34"/>
  <c r="H5990" i="34"/>
  <c r="H5974" i="34"/>
  <c r="H5992" i="34"/>
  <c r="H5976" i="34"/>
  <c r="H6001" i="34"/>
  <c r="H5985" i="34"/>
  <c r="H5969" i="34"/>
  <c r="H5999" i="34"/>
  <c r="H5983" i="34"/>
  <c r="H6002" i="34"/>
  <c r="H5986" i="34"/>
  <c r="H5970" i="34"/>
  <c r="H5988" i="34"/>
  <c r="H5972" i="34"/>
  <c r="H5997" i="34"/>
  <c r="H5981" i="34"/>
  <c r="H5995" i="34"/>
  <c r="H5979" i="34"/>
  <c r="H5998" i="34"/>
  <c r="H5982" i="34"/>
  <c r="H5856" i="34"/>
  <c r="H5840" i="34"/>
  <c r="H5824" i="34"/>
  <c r="H5808" i="34"/>
  <c r="H5863" i="34"/>
  <c r="H5847" i="34"/>
  <c r="H5831" i="34"/>
  <c r="H5866" i="34"/>
  <c r="H5850" i="34"/>
  <c r="H5834" i="34"/>
  <c r="H5818" i="34"/>
  <c r="H5811" i="34"/>
  <c r="H5852" i="34"/>
  <c r="H5836" i="34"/>
  <c r="H5820" i="34"/>
  <c r="H5804" i="34"/>
  <c r="H5859" i="34"/>
  <c r="H5843" i="34"/>
  <c r="H5827" i="34"/>
  <c r="H5862" i="34"/>
  <c r="H5846" i="34"/>
  <c r="H5830" i="34"/>
  <c r="H5814" i="34"/>
  <c r="H5823" i="34"/>
  <c r="H5807" i="34"/>
  <c r="H5864" i="34"/>
  <c r="H5848" i="34"/>
  <c r="H5832" i="34"/>
  <c r="H5816" i="34"/>
  <c r="H5855" i="34"/>
  <c r="H5839" i="34"/>
  <c r="H5858" i="34"/>
  <c r="H5842" i="34"/>
  <c r="H5826" i="34"/>
  <c r="H5810" i="34"/>
  <c r="H5819" i="34"/>
  <c r="H5860" i="34"/>
  <c r="H5844" i="34"/>
  <c r="H5828" i="34"/>
  <c r="H5812" i="34"/>
  <c r="H5867" i="34"/>
  <c r="H5851" i="34"/>
  <c r="H5835" i="34"/>
  <c r="H5854" i="34"/>
  <c r="H5838" i="34"/>
  <c r="H5822" i="34"/>
  <c r="H5806" i="34"/>
  <c r="H5815" i="34"/>
  <c r="H5853" i="34"/>
  <c r="H5837" i="34"/>
  <c r="H5821" i="34"/>
  <c r="H5805" i="34"/>
  <c r="H5865" i="34"/>
  <c r="H5849" i="34"/>
  <c r="H5833" i="34"/>
  <c r="H5817" i="34"/>
  <c r="H5861" i="34"/>
  <c r="H5845" i="34"/>
  <c r="H5829" i="34"/>
  <c r="H5813" i="34"/>
  <c r="H5857" i="34"/>
  <c r="H5841" i="34"/>
  <c r="H5825" i="34"/>
  <c r="H5809" i="34"/>
  <c r="H6576" i="34"/>
  <c r="H6582" i="34"/>
  <c r="H6583" i="34"/>
  <c r="H6578" i="34"/>
  <c r="H6581" i="34"/>
  <c r="H6579" i="34"/>
  <c r="H6577" i="34"/>
  <c r="H6580" i="34"/>
  <c r="H4320" i="34"/>
  <c r="H4316" i="34"/>
  <c r="H4312" i="34"/>
  <c r="H4314" i="34"/>
  <c r="H4323" i="34"/>
  <c r="H4313" i="34"/>
  <c r="H4310" i="34"/>
  <c r="H4319" i="34"/>
  <c r="H4322" i="34"/>
  <c r="H4315" i="34"/>
  <c r="H4321" i="34"/>
  <c r="H4318" i="34"/>
  <c r="H4311" i="34"/>
  <c r="H4317" i="34"/>
  <c r="H4704" i="34"/>
  <c r="H4700" i="34"/>
  <c r="H4706" i="34"/>
  <c r="H4696" i="34"/>
  <c r="H4708" i="34"/>
  <c r="H4692" i="34"/>
  <c r="H4694" i="34"/>
  <c r="H4707" i="34"/>
  <c r="H4697" i="34"/>
  <c r="H4703" i="34"/>
  <c r="H4709" i="34"/>
  <c r="H4693" i="34"/>
  <c r="H4702" i="34"/>
  <c r="H4699" i="34"/>
  <c r="H4705" i="34"/>
  <c r="H4698" i="34"/>
  <c r="H4695" i="34"/>
  <c r="H4701" i="34"/>
  <c r="H1940" i="34"/>
  <c r="H1952" i="34"/>
  <c r="H1936" i="34"/>
  <c r="H1948" i="34"/>
  <c r="H1932" i="34"/>
  <c r="H1944" i="34"/>
  <c r="H1950" i="34"/>
  <c r="H1934" i="34"/>
  <c r="H1941" i="34"/>
  <c r="H1946" i="34"/>
  <c r="H1953" i="34"/>
  <c r="H1937" i="34"/>
  <c r="H1942" i="34"/>
  <c r="H1949" i="34"/>
  <c r="H1933" i="34"/>
  <c r="H1954" i="34"/>
  <c r="H1938" i="34"/>
  <c r="H1947" i="34"/>
  <c r="H1943" i="34"/>
  <c r="H1945" i="34"/>
  <c r="H1955" i="34"/>
  <c r="H1939" i="34"/>
  <c r="H1951" i="34"/>
  <c r="H1935" i="34"/>
  <c r="H2920" i="34"/>
  <c r="H2904" i="34"/>
  <c r="H2916" i="34"/>
  <c r="H2928" i="34"/>
  <c r="H2912" i="34"/>
  <c r="H2924" i="34"/>
  <c r="H2908" i="34"/>
  <c r="H2914" i="34"/>
  <c r="H2923" i="34"/>
  <c r="H2907" i="34"/>
  <c r="H2917" i="34"/>
  <c r="H2926" i="34"/>
  <c r="H2910" i="34"/>
  <c r="H2919" i="34"/>
  <c r="H2903" i="34"/>
  <c r="H2929" i="34"/>
  <c r="H2913" i="34"/>
  <c r="H2922" i="34"/>
  <c r="H2906" i="34"/>
  <c r="H2915" i="34"/>
  <c r="H2925" i="34"/>
  <c r="H2909" i="34"/>
  <c r="H2918" i="34"/>
  <c r="H2902" i="34"/>
  <c r="H2927" i="34"/>
  <c r="H2911" i="34"/>
  <c r="H2921" i="34"/>
  <c r="H2905" i="34"/>
  <c r="H5568" i="34"/>
  <c r="H5578" i="34"/>
  <c r="H5562" i="34"/>
  <c r="H5571" i="34"/>
  <c r="H5580" i="34"/>
  <c r="H5564" i="34"/>
  <c r="H5574" i="34"/>
  <c r="H5583" i="34"/>
  <c r="H5567" i="34"/>
  <c r="H5576" i="34"/>
  <c r="H5560" i="34"/>
  <c r="H5570" i="34"/>
  <c r="H5579" i="34"/>
  <c r="H5563" i="34"/>
  <c r="H5572" i="34"/>
  <c r="H5582" i="34"/>
  <c r="H5566" i="34"/>
  <c r="H5575" i="34"/>
  <c r="H5581" i="34"/>
  <c r="H5565" i="34"/>
  <c r="H5577" i="34"/>
  <c r="H5561" i="34"/>
  <c r="H5573" i="34"/>
  <c r="H5569" i="34"/>
  <c r="H6496" i="34"/>
  <c r="H6502" i="34"/>
  <c r="H6503" i="34"/>
  <c r="H6492" i="34"/>
  <c r="H6498" i="34"/>
  <c r="H6501" i="34"/>
  <c r="H6499" i="34"/>
  <c r="H6494" i="34"/>
  <c r="H6497" i="34"/>
  <c r="H6495" i="34"/>
  <c r="H6500" i="34"/>
  <c r="H6493" i="34"/>
  <c r="H6464" i="34"/>
  <c r="H6457" i="34"/>
  <c r="H6460" i="34"/>
  <c r="H6466" i="34"/>
  <c r="H6467" i="34"/>
  <c r="H6456" i="34"/>
  <c r="H6462" i="34"/>
  <c r="H6465" i="34"/>
  <c r="H6463" i="34"/>
  <c r="H6458" i="34"/>
  <c r="H6461" i="34"/>
  <c r="H6459" i="34"/>
  <c r="H3920" i="34"/>
  <c r="F3920" i="34" s="1"/>
  <c r="H3904" i="34"/>
  <c r="H3888" i="34"/>
  <c r="H3916" i="34"/>
  <c r="H3900" i="34"/>
  <c r="H3912" i="34"/>
  <c r="H3896" i="34"/>
  <c r="H3908" i="34"/>
  <c r="H3892" i="34"/>
  <c r="H3907" i="34"/>
  <c r="H3891" i="34"/>
  <c r="H3906" i="34"/>
  <c r="H3890" i="34"/>
  <c r="H3913" i="34"/>
  <c r="H3897" i="34"/>
  <c r="H3919" i="34"/>
  <c r="H3903" i="34"/>
  <c r="H3887" i="34"/>
  <c r="H3918" i="34"/>
  <c r="H3902" i="34"/>
  <c r="H3886" i="34"/>
  <c r="H3909" i="34"/>
  <c r="H3893" i="34"/>
  <c r="H3915" i="34"/>
  <c r="H3899" i="34"/>
  <c r="H3914" i="34"/>
  <c r="H3898" i="34"/>
  <c r="H3921" i="34"/>
  <c r="H3905" i="34"/>
  <c r="H3889" i="34"/>
  <c r="H3911" i="34"/>
  <c r="H3895" i="34"/>
  <c r="H3910" i="34"/>
  <c r="H3894" i="34"/>
  <c r="H3917" i="34"/>
  <c r="H3901" i="34"/>
  <c r="H4176" i="34"/>
  <c r="H4160" i="34"/>
  <c r="H4144" i="34"/>
  <c r="H4172" i="34"/>
  <c r="H4156" i="34"/>
  <c r="H4140" i="34"/>
  <c r="H4184" i="34"/>
  <c r="H4168" i="34"/>
  <c r="H4152" i="34"/>
  <c r="H4180" i="34"/>
  <c r="H4164" i="34"/>
  <c r="H4148" i="34"/>
  <c r="H4179" i="34"/>
  <c r="H4163" i="34"/>
  <c r="H4147" i="34"/>
  <c r="H4178" i="34"/>
  <c r="H4162" i="34"/>
  <c r="H4146" i="34"/>
  <c r="H4185" i="34"/>
  <c r="H4169" i="34"/>
  <c r="H4153" i="34"/>
  <c r="H4175" i="34"/>
  <c r="H4159" i="34"/>
  <c r="H4143" i="34"/>
  <c r="H4174" i="34"/>
  <c r="H4158" i="34"/>
  <c r="H4142" i="34"/>
  <c r="H4181" i="34"/>
  <c r="H4165" i="34"/>
  <c r="H4149" i="34"/>
  <c r="H4171" i="34"/>
  <c r="H4155" i="34"/>
  <c r="H4139" i="34"/>
  <c r="H4170" i="34"/>
  <c r="H4154" i="34"/>
  <c r="H4138" i="34"/>
  <c r="H4177" i="34"/>
  <c r="H4161" i="34"/>
  <c r="H4145" i="34"/>
  <c r="H4183" i="34"/>
  <c r="H4167" i="34"/>
  <c r="H4151" i="34"/>
  <c r="H4182" i="34"/>
  <c r="H4166" i="34"/>
  <c r="H4150" i="34"/>
  <c r="H4173" i="34"/>
  <c r="H4157" i="34"/>
  <c r="H4141" i="34"/>
  <c r="H3176" i="34"/>
  <c r="H3160" i="34"/>
  <c r="H3172" i="34"/>
  <c r="H3156" i="34"/>
  <c r="H3168" i="34"/>
  <c r="H3152" i="34"/>
  <c r="H3164" i="34"/>
  <c r="H3148" i="34"/>
  <c r="H3170" i="34"/>
  <c r="H3154" i="34"/>
  <c r="H3163" i="34"/>
  <c r="H3173" i="34"/>
  <c r="H3157" i="34"/>
  <c r="H3166" i="34"/>
  <c r="H3150" i="34"/>
  <c r="H3175" i="34"/>
  <c r="H3159" i="34"/>
  <c r="H3169" i="34"/>
  <c r="H3153" i="34"/>
  <c r="H3162" i="34"/>
  <c r="H3171" i="34"/>
  <c r="H3155" i="34"/>
  <c r="H3165" i="34"/>
  <c r="H3149" i="34"/>
  <c r="H3174" i="34"/>
  <c r="H3158" i="34"/>
  <c r="H3167" i="34"/>
  <c r="H3151" i="34"/>
  <c r="H3177" i="34"/>
  <c r="H3161" i="34"/>
  <c r="H3112" i="34"/>
  <c r="H3124" i="34"/>
  <c r="H3108" i="34"/>
  <c r="H3120" i="34"/>
  <c r="H3116" i="34"/>
  <c r="H3122" i="34"/>
  <c r="H3115" i="34"/>
  <c r="H3125" i="34"/>
  <c r="H3109" i="34"/>
  <c r="H3118" i="34"/>
  <c r="H3127" i="34"/>
  <c r="H3111" i="34"/>
  <c r="H3121" i="34"/>
  <c r="H3114" i="34"/>
  <c r="H3123" i="34"/>
  <c r="H3117" i="34"/>
  <c r="H3126" i="34"/>
  <c r="H3110" i="34"/>
  <c r="H3119" i="34"/>
  <c r="H3113" i="34"/>
  <c r="H4432" i="34"/>
  <c r="H4416" i="34"/>
  <c r="H4400" i="34"/>
  <c r="H4384" i="34"/>
  <c r="H4368" i="34"/>
  <c r="H4428" i="34"/>
  <c r="H4412" i="34"/>
  <c r="H4396" i="34"/>
  <c r="H4380" i="34"/>
  <c r="H4364" i="34"/>
  <c r="H4418" i="34"/>
  <c r="H4402" i="34"/>
  <c r="H4386" i="34"/>
  <c r="H4370" i="34"/>
  <c r="H4424" i="34"/>
  <c r="H4408" i="34"/>
  <c r="H4392" i="34"/>
  <c r="H4376" i="34"/>
  <c r="H4420" i="34"/>
  <c r="H4404" i="34"/>
  <c r="H4388" i="34"/>
  <c r="H4372" i="34"/>
  <c r="H4414" i="34"/>
  <c r="H4394" i="34"/>
  <c r="H4374" i="34"/>
  <c r="H4419" i="34"/>
  <c r="H4403" i="34"/>
  <c r="H4387" i="34"/>
  <c r="H4371" i="34"/>
  <c r="H4425" i="34"/>
  <c r="H4409" i="34"/>
  <c r="H4393" i="34"/>
  <c r="H4377" i="34"/>
  <c r="H4430" i="34"/>
  <c r="H4410" i="34"/>
  <c r="H4390" i="34"/>
  <c r="H4366" i="34"/>
  <c r="H4431" i="34"/>
  <c r="H4415" i="34"/>
  <c r="H4399" i="34"/>
  <c r="H4383" i="34"/>
  <c r="H4367" i="34"/>
  <c r="H4421" i="34"/>
  <c r="H4405" i="34"/>
  <c r="H4389" i="34"/>
  <c r="H4373" i="34"/>
  <c r="H4426" i="34"/>
  <c r="H4406" i="34"/>
  <c r="H4382" i="34"/>
  <c r="H4362" i="34"/>
  <c r="H4427" i="34"/>
  <c r="H4411" i="34"/>
  <c r="H4395" i="34"/>
  <c r="H4379" i="34"/>
  <c r="H4363" i="34"/>
  <c r="H4433" i="34"/>
  <c r="H4417" i="34"/>
  <c r="H4401" i="34"/>
  <c r="H4385" i="34"/>
  <c r="H4369" i="34"/>
  <c r="H4422" i="34"/>
  <c r="H4398" i="34"/>
  <c r="H4378" i="34"/>
  <c r="H4423" i="34"/>
  <c r="H4407" i="34"/>
  <c r="H4391" i="34"/>
  <c r="H4375" i="34"/>
  <c r="H4429" i="34"/>
  <c r="H4413" i="34"/>
  <c r="H4397" i="34"/>
  <c r="H4381" i="34"/>
  <c r="H4365" i="34"/>
  <c r="H1156" i="34"/>
  <c r="H1140" i="34"/>
  <c r="H1124" i="34"/>
  <c r="H1108" i="34"/>
  <c r="H1092" i="34"/>
  <c r="H1152" i="34"/>
  <c r="H1136" i="34"/>
  <c r="H1120" i="34"/>
  <c r="H1104" i="34"/>
  <c r="H1148" i="34"/>
  <c r="H1132" i="34"/>
  <c r="F1132" i="34" s="1"/>
  <c r="H1116" i="34"/>
  <c r="H1100" i="34"/>
  <c r="H1160" i="34"/>
  <c r="H1144" i="34"/>
  <c r="F1144" i="34" s="1"/>
  <c r="H1128" i="34"/>
  <c r="H1112" i="34"/>
  <c r="H1096" i="34"/>
  <c r="H1158" i="34"/>
  <c r="H1142" i="34"/>
  <c r="H1126" i="34"/>
  <c r="H1110" i="34"/>
  <c r="H1094" i="34"/>
  <c r="H1154" i="34"/>
  <c r="H1138" i="34"/>
  <c r="H1122" i="34"/>
  <c r="H1106" i="34"/>
  <c r="H1090" i="34"/>
  <c r="H1150" i="34"/>
  <c r="H1134" i="34"/>
  <c r="H1118" i="34"/>
  <c r="H1102" i="34"/>
  <c r="H1146" i="34"/>
  <c r="H1130" i="34"/>
  <c r="H1114" i="34"/>
  <c r="H1098" i="34"/>
  <c r="H1149" i="34"/>
  <c r="H1133" i="34"/>
  <c r="H1117" i="34"/>
  <c r="F1117" i="34" s="1"/>
  <c r="H1101" i="34"/>
  <c r="H1139" i="34"/>
  <c r="H1161" i="34"/>
  <c r="H1145" i="34"/>
  <c r="F1145" i="34" s="1"/>
  <c r="H1129" i="34"/>
  <c r="H1113" i="34"/>
  <c r="H1097" i="34"/>
  <c r="H1119" i="34"/>
  <c r="H1091" i="34"/>
  <c r="H1159" i="34"/>
  <c r="H1147" i="34"/>
  <c r="H1135" i="34"/>
  <c r="H1127" i="34"/>
  <c r="H1115" i="34"/>
  <c r="H1107" i="34"/>
  <c r="H1099" i="34"/>
  <c r="H1157" i="34"/>
  <c r="H1141" i="34"/>
  <c r="H1125" i="34"/>
  <c r="H1109" i="34"/>
  <c r="H1093" i="34"/>
  <c r="H1151" i="34"/>
  <c r="H1153" i="34"/>
  <c r="H1137" i="34"/>
  <c r="H1121" i="34"/>
  <c r="H1105" i="34"/>
  <c r="H1155" i="34"/>
  <c r="H1143" i="34"/>
  <c r="F1143" i="34" s="1"/>
  <c r="H1131" i="34"/>
  <c r="H1123" i="34"/>
  <c r="H1111" i="34"/>
  <c r="H1103" i="34"/>
  <c r="H1095" i="34"/>
  <c r="H5376" i="34"/>
  <c r="H5360" i="34"/>
  <c r="H5379" i="34"/>
  <c r="H5363" i="34"/>
  <c r="H5347" i="34"/>
  <c r="H5366" i="34"/>
  <c r="H5350" i="34"/>
  <c r="H5372" i="34"/>
  <c r="H5356" i="34"/>
  <c r="H5375" i="34"/>
  <c r="H5359" i="34"/>
  <c r="H5378" i="34"/>
  <c r="H5362" i="34"/>
  <c r="H5346" i="34"/>
  <c r="H5368" i="34"/>
  <c r="H5352" i="34"/>
  <c r="H5371" i="34"/>
  <c r="H5355" i="34"/>
  <c r="H5374" i="34"/>
  <c r="F5374" i="34" s="1"/>
  <c r="H5358" i="34"/>
  <c r="H5380" i="34"/>
  <c r="H5364" i="34"/>
  <c r="H5348" i="34"/>
  <c r="H5367" i="34"/>
  <c r="H5351" i="34"/>
  <c r="H5370" i="34"/>
  <c r="H5354" i="34"/>
  <c r="F5354" i="34" s="1"/>
  <c r="H5373" i="34"/>
  <c r="H5357" i="34"/>
  <c r="H5369" i="34"/>
  <c r="H5353" i="34"/>
  <c r="F5353" i="34" s="1"/>
  <c r="H5381" i="34"/>
  <c r="H5365" i="34"/>
  <c r="H5349" i="34"/>
  <c r="H5377" i="34"/>
  <c r="H5361" i="34"/>
  <c r="H6160" i="34"/>
  <c r="H6144" i="34"/>
  <c r="H6128" i="34"/>
  <c r="H6112" i="34"/>
  <c r="H6153" i="34"/>
  <c r="H6137" i="34"/>
  <c r="H6121" i="34"/>
  <c r="H6105" i="34"/>
  <c r="H6151" i="34"/>
  <c r="H6135" i="34"/>
  <c r="H6119" i="34"/>
  <c r="H6103" i="34"/>
  <c r="H6154" i="34"/>
  <c r="H6138" i="34"/>
  <c r="H6122" i="34"/>
  <c r="H6106" i="34"/>
  <c r="H6156" i="34"/>
  <c r="H6140" i="34"/>
  <c r="H6124" i="34"/>
  <c r="H6108" i="34"/>
  <c r="H6149" i="34"/>
  <c r="H6133" i="34"/>
  <c r="H6117" i="34"/>
  <c r="H6101" i="34"/>
  <c r="H6163" i="34"/>
  <c r="H6147" i="34"/>
  <c r="H6131" i="34"/>
  <c r="H6115" i="34"/>
  <c r="H6150" i="34"/>
  <c r="H6134" i="34"/>
  <c r="H6118" i="34"/>
  <c r="H6102" i="34"/>
  <c r="H6152" i="34"/>
  <c r="H6136" i="34"/>
  <c r="H6120" i="34"/>
  <c r="H6104" i="34"/>
  <c r="H6161" i="34"/>
  <c r="H6145" i="34"/>
  <c r="H6129" i="34"/>
  <c r="H6113" i="34"/>
  <c r="H6159" i="34"/>
  <c r="H6143" i="34"/>
  <c r="H6127" i="34"/>
  <c r="H6111" i="34"/>
  <c r="H6162" i="34"/>
  <c r="H6146" i="34"/>
  <c r="H6130" i="34"/>
  <c r="H6114" i="34"/>
  <c r="H6148" i="34"/>
  <c r="H6132" i="34"/>
  <c r="H6116" i="34"/>
  <c r="H6100" i="34"/>
  <c r="H6157" i="34"/>
  <c r="H6141" i="34"/>
  <c r="H6125" i="34"/>
  <c r="H6109" i="34"/>
  <c r="H6155" i="34"/>
  <c r="H6139" i="34"/>
  <c r="H6123" i="34"/>
  <c r="H6107" i="34"/>
  <c r="H6158" i="34"/>
  <c r="H6142" i="34"/>
  <c r="H6126" i="34"/>
  <c r="H6110" i="34"/>
  <c r="H6224" i="34"/>
  <c r="H6208" i="34"/>
  <c r="H6192" i="34"/>
  <c r="H6176" i="34"/>
  <c r="H6217" i="34"/>
  <c r="H6201" i="34"/>
  <c r="H6185" i="34"/>
  <c r="H6169" i="34"/>
  <c r="H6215" i="34"/>
  <c r="H6199" i="34"/>
  <c r="H6183" i="34"/>
  <c r="H6167" i="34"/>
  <c r="H6218" i="34"/>
  <c r="H6202" i="34"/>
  <c r="H6186" i="34"/>
  <c r="F6186" i="34" s="1"/>
  <c r="H6170" i="34"/>
  <c r="H6220" i="34"/>
  <c r="H6204" i="34"/>
  <c r="H6188" i="34"/>
  <c r="F6188" i="34" s="1"/>
  <c r="H6172" i="34"/>
  <c r="H6213" i="34"/>
  <c r="H6197" i="34"/>
  <c r="H6181" i="34"/>
  <c r="H6165" i="34"/>
  <c r="H6227" i="34"/>
  <c r="H6211" i="34"/>
  <c r="H6195" i="34"/>
  <c r="F6195" i="34" s="1"/>
  <c r="H6179" i="34"/>
  <c r="H6214" i="34"/>
  <c r="H6198" i="34"/>
  <c r="H6182" i="34"/>
  <c r="F6182" i="34" s="1"/>
  <c r="H6166" i="34"/>
  <c r="H6216" i="34"/>
  <c r="H6200" i="34"/>
  <c r="H6184" i="34"/>
  <c r="F6184" i="34" s="1"/>
  <c r="H6168" i="34"/>
  <c r="H6225" i="34"/>
  <c r="H6209" i="34"/>
  <c r="H6193" i="34"/>
  <c r="F6193" i="34" s="1"/>
  <c r="H6177" i="34"/>
  <c r="H6223" i="34"/>
  <c r="H6207" i="34"/>
  <c r="H6191" i="34"/>
  <c r="F6191" i="34" s="1"/>
  <c r="H6175" i="34"/>
  <c r="H6226" i="34"/>
  <c r="H6210" i="34"/>
  <c r="H6194" i="34"/>
  <c r="H6178" i="34"/>
  <c r="H6212" i="34"/>
  <c r="H6196" i="34"/>
  <c r="H6180" i="34"/>
  <c r="F6180" i="34" s="1"/>
  <c r="H6164" i="34"/>
  <c r="H6221" i="34"/>
  <c r="H6205" i="34"/>
  <c r="H6189" i="34"/>
  <c r="F6189" i="34" s="1"/>
  <c r="H6173" i="34"/>
  <c r="H6219" i="34"/>
  <c r="H6203" i="34"/>
  <c r="H6187" i="34"/>
  <c r="F6187" i="34" s="1"/>
  <c r="H6171" i="34"/>
  <c r="H6222" i="34"/>
  <c r="H6206" i="34"/>
  <c r="H6190" i="34"/>
  <c r="H6174" i="34"/>
  <c r="H5648" i="34"/>
  <c r="H5632" i="34"/>
  <c r="H5642" i="34"/>
  <c r="H5651" i="34"/>
  <c r="H5635" i="34"/>
  <c r="H5644" i="34"/>
  <c r="H5638" i="34"/>
  <c r="H5647" i="34"/>
  <c r="H5631" i="34"/>
  <c r="H5640" i="34"/>
  <c r="H5650" i="34"/>
  <c r="H5634" i="34"/>
  <c r="H5643" i="34"/>
  <c r="H5652" i="34"/>
  <c r="H5636" i="34"/>
  <c r="H5646" i="34"/>
  <c r="H5630" i="34"/>
  <c r="H5639" i="34"/>
  <c r="H5645" i="34"/>
  <c r="H5641" i="34"/>
  <c r="H5653" i="34"/>
  <c r="H5637" i="34"/>
  <c r="H5649" i="34"/>
  <c r="H5633" i="34"/>
  <c r="H868" i="34"/>
  <c r="H852" i="34"/>
  <c r="H864" i="34"/>
  <c r="H860" i="34"/>
  <c r="H872" i="34"/>
  <c r="H856" i="34"/>
  <c r="H862" i="34"/>
  <c r="H858" i="34"/>
  <c r="H870" i="34"/>
  <c r="H854" i="34"/>
  <c r="H866" i="34"/>
  <c r="H850" i="34"/>
  <c r="H865" i="34"/>
  <c r="H861" i="34"/>
  <c r="H857" i="34"/>
  <c r="H867" i="34"/>
  <c r="H859" i="34"/>
  <c r="H851" i="34"/>
  <c r="H873" i="34"/>
  <c r="H853" i="34"/>
  <c r="H869" i="34"/>
  <c r="H871" i="34"/>
  <c r="H863" i="34"/>
  <c r="H855" i="34"/>
  <c r="H4336" i="34"/>
  <c r="H4332" i="34"/>
  <c r="H4328" i="34"/>
  <c r="H4324" i="34"/>
  <c r="H4330" i="34"/>
  <c r="H4329" i="34"/>
  <c r="H4326" i="34"/>
  <c r="H4335" i="34"/>
  <c r="H4325" i="34"/>
  <c r="H4331" i="34"/>
  <c r="H4337" i="34"/>
  <c r="H4334" i="34"/>
  <c r="H4327" i="34"/>
  <c r="H4333" i="34"/>
  <c r="F4333" i="34" s="1"/>
  <c r="H3224" i="34"/>
  <c r="F3224" i="34" s="1"/>
  <c r="H3208" i="34"/>
  <c r="H3220" i="34"/>
  <c r="H3204" i="34"/>
  <c r="F3204" i="34" s="1"/>
  <c r="H3232" i="34"/>
  <c r="F3232" i="34" s="1"/>
  <c r="H3216" i="34"/>
  <c r="H3228" i="34"/>
  <c r="H3212" i="34"/>
  <c r="H3234" i="34"/>
  <c r="F3234" i="34" s="1"/>
  <c r="H3218" i="34"/>
  <c r="H3227" i="34"/>
  <c r="H3211" i="34"/>
  <c r="F3211" i="34" s="1"/>
  <c r="H3221" i="34"/>
  <c r="F3221" i="34" s="1"/>
  <c r="H3205" i="34"/>
  <c r="H3230" i="34"/>
  <c r="H3214" i="34"/>
  <c r="H3223" i="34"/>
  <c r="H3207" i="34"/>
  <c r="H3217" i="34"/>
  <c r="H3226" i="34"/>
  <c r="H3210" i="34"/>
  <c r="F3210" i="34" s="1"/>
  <c r="H3233" i="34"/>
  <c r="H3235" i="34"/>
  <c r="H3219" i="34"/>
  <c r="H3213" i="34"/>
  <c r="F3213" i="34" s="1"/>
  <c r="H3222" i="34"/>
  <c r="H3206" i="34"/>
  <c r="H3229" i="34"/>
  <c r="F3229" i="34" s="1"/>
  <c r="H3231" i="34"/>
  <c r="F3231" i="34" s="1"/>
  <c r="H3215" i="34"/>
  <c r="H3225" i="34"/>
  <c r="H3209" i="34"/>
  <c r="F3209" i="34" s="1"/>
  <c r="H3144" i="34"/>
  <c r="H3128" i="34"/>
  <c r="H3140" i="34"/>
  <c r="H3136" i="34"/>
  <c r="H3132" i="34"/>
  <c r="F3132" i="34" s="1"/>
  <c r="H3138" i="34"/>
  <c r="H3147" i="34"/>
  <c r="H3131" i="34"/>
  <c r="H3141" i="34"/>
  <c r="F3141" i="34" s="1"/>
  <c r="H3134" i="34"/>
  <c r="H3143" i="34"/>
  <c r="H3137" i="34"/>
  <c r="F3137" i="34" s="1"/>
  <c r="H3146" i="34"/>
  <c r="F3146" i="34" s="1"/>
  <c r="H3130" i="34"/>
  <c r="H3139" i="34"/>
  <c r="H3133" i="34"/>
  <c r="H3142" i="34"/>
  <c r="F3142" i="34" s="1"/>
  <c r="H3135" i="34"/>
  <c r="H3145" i="34"/>
  <c r="H3129" i="34"/>
  <c r="F3129" i="34" s="1"/>
  <c r="H4672" i="34"/>
  <c r="F4672" i="34" s="1"/>
  <c r="H4656" i="34"/>
  <c r="H4668" i="34"/>
  <c r="H4658" i="34"/>
  <c r="H4664" i="34"/>
  <c r="F4664" i="34" s="1"/>
  <c r="H4660" i="34"/>
  <c r="H4670" i="34"/>
  <c r="H4659" i="34"/>
  <c r="H4665" i="34"/>
  <c r="F4665" i="34" s="1"/>
  <c r="H4666" i="34"/>
  <c r="H4671" i="34"/>
  <c r="H4661" i="34"/>
  <c r="F4661" i="34" s="1"/>
  <c r="H4662" i="34"/>
  <c r="H4667" i="34"/>
  <c r="H4673" i="34"/>
  <c r="H4657" i="34"/>
  <c r="H4663" i="34"/>
  <c r="H4669" i="34"/>
  <c r="H5056" i="34"/>
  <c r="H5040" i="34"/>
  <c r="H5059" i="34"/>
  <c r="H5043" i="34"/>
  <c r="H5052" i="34"/>
  <c r="H5055" i="34"/>
  <c r="H5039" i="34"/>
  <c r="F5039" i="34" s="1"/>
  <c r="H5058" i="34"/>
  <c r="H5042" i="34"/>
  <c r="H5048" i="34"/>
  <c r="H5051" i="34"/>
  <c r="H5044" i="34"/>
  <c r="H5047" i="34"/>
  <c r="H5054" i="34"/>
  <c r="H5053" i="34"/>
  <c r="F5053" i="34" s="1"/>
  <c r="H5050" i="34"/>
  <c r="H5049" i="34"/>
  <c r="H5046" i="34"/>
  <c r="H5045" i="34"/>
  <c r="H5038" i="34"/>
  <c r="H5057" i="34"/>
  <c r="H5041" i="34"/>
  <c r="F5041" i="34" s="1"/>
  <c r="H4992" i="34"/>
  <c r="F4992" i="34" s="1"/>
  <c r="H4995" i="34"/>
  <c r="H4988" i="34"/>
  <c r="H4991" i="34"/>
  <c r="H4994" i="34"/>
  <c r="H5000" i="34"/>
  <c r="H4984" i="34"/>
  <c r="H5003" i="34"/>
  <c r="H4987" i="34"/>
  <c r="H4996" i="34"/>
  <c r="H4980" i="34"/>
  <c r="H4999" i="34"/>
  <c r="H4983" i="34"/>
  <c r="H4990" i="34"/>
  <c r="H4989" i="34"/>
  <c r="H4986" i="34"/>
  <c r="F4986" i="34" s="1"/>
  <c r="H5001" i="34"/>
  <c r="F5001" i="34" s="1"/>
  <c r="H4985" i="34"/>
  <c r="H5002" i="34"/>
  <c r="H4982" i="34"/>
  <c r="H4997" i="34"/>
  <c r="H4981" i="34"/>
  <c r="H4998" i="34"/>
  <c r="H4993" i="34"/>
  <c r="H6569" i="34"/>
  <c r="F6569" i="34" s="1"/>
  <c r="H6572" i="34"/>
  <c r="H6568" i="34"/>
  <c r="H6574" i="34"/>
  <c r="H6575" i="34"/>
  <c r="H6570" i="34"/>
  <c r="H6573" i="34"/>
  <c r="H6571" i="34"/>
  <c r="H6553" i="34"/>
  <c r="H6556" i="34"/>
  <c r="H6552" i="34"/>
  <c r="H6558" i="34"/>
  <c r="H6559" i="34"/>
  <c r="F6559" i="34" s="1"/>
  <c r="H6554" i="34"/>
  <c r="H6557" i="34"/>
  <c r="H6555" i="34"/>
  <c r="H3616" i="34"/>
  <c r="F3616" i="34" s="1"/>
  <c r="H3600" i="34"/>
  <c r="H3584" i="34"/>
  <c r="H3612" i="34"/>
  <c r="H3596" i="34"/>
  <c r="F3596" i="34" s="1"/>
  <c r="H3580" i="34"/>
  <c r="H3608" i="34"/>
  <c r="H3592" i="34"/>
  <c r="H3576" i="34"/>
  <c r="H3620" i="34"/>
  <c r="H3604" i="34"/>
  <c r="H3588" i="34"/>
  <c r="H3619" i="34"/>
  <c r="F3619" i="34" s="1"/>
  <c r="H3603" i="34"/>
  <c r="H3587" i="34"/>
  <c r="H3618" i="34"/>
  <c r="H3602" i="34"/>
  <c r="F3602" i="34" s="1"/>
  <c r="H3586" i="34"/>
  <c r="H3609" i="34"/>
  <c r="H3593" i="34"/>
  <c r="H3577" i="34"/>
  <c r="F3577" i="34" s="1"/>
  <c r="H3615" i="34"/>
  <c r="H3599" i="34"/>
  <c r="H3583" i="34"/>
  <c r="H3614" i="34"/>
  <c r="F3614" i="34" s="1"/>
  <c r="H3598" i="34"/>
  <c r="H3582" i="34"/>
  <c r="H3621" i="34"/>
  <c r="F3621" i="34" s="1"/>
  <c r="H3605" i="34"/>
  <c r="H3589" i="34"/>
  <c r="H3611" i="34"/>
  <c r="H3595" i="34"/>
  <c r="F3595" i="34" s="1"/>
  <c r="H3579" i="34"/>
  <c r="F3579" i="34" s="1"/>
  <c r="H3610" i="34"/>
  <c r="H3594" i="34"/>
  <c r="H3578" i="34"/>
  <c r="H3617" i="34"/>
  <c r="H3601" i="34"/>
  <c r="H3585" i="34"/>
  <c r="H3607" i="34"/>
  <c r="F3607" i="34" s="1"/>
  <c r="H3591" i="34"/>
  <c r="F3591" i="34" s="1"/>
  <c r="H3575" i="34"/>
  <c r="H3606" i="34"/>
  <c r="H3590" i="34"/>
  <c r="H3574" i="34"/>
  <c r="F3574" i="34" s="1"/>
  <c r="H3613" i="34"/>
  <c r="H3597" i="34"/>
  <c r="H3581" i="34"/>
  <c r="H884" i="34"/>
  <c r="H896" i="34"/>
  <c r="H880" i="34"/>
  <c r="H892" i="34"/>
  <c r="F892" i="34" s="1"/>
  <c r="H876" i="34"/>
  <c r="F876" i="34" s="1"/>
  <c r="H888" i="34"/>
  <c r="H894" i="34"/>
  <c r="H878" i="34"/>
  <c r="F878" i="34" s="1"/>
  <c r="H890" i="34"/>
  <c r="H874" i="34"/>
  <c r="H886" i="34"/>
  <c r="H882" i="34"/>
  <c r="H885" i="34"/>
  <c r="H893" i="34"/>
  <c r="H883" i="34"/>
  <c r="H881" i="34"/>
  <c r="F881" i="34" s="1"/>
  <c r="H895" i="34"/>
  <c r="H887" i="34"/>
  <c r="H875" i="34"/>
  <c r="H897" i="34"/>
  <c r="H877" i="34"/>
  <c r="F877" i="34" s="1"/>
  <c r="H889" i="34"/>
  <c r="H891" i="34"/>
  <c r="H879" i="34"/>
  <c r="H1716" i="34"/>
  <c r="F1716" i="34" s="1"/>
  <c r="H1700" i="34"/>
  <c r="H1684" i="34"/>
  <c r="H1728" i="34"/>
  <c r="H1712" i="34"/>
  <c r="F1712" i="34" s="1"/>
  <c r="H1696" i="34"/>
  <c r="H1724" i="34"/>
  <c r="H1708" i="34"/>
  <c r="F1708" i="34" s="1"/>
  <c r="H1692" i="34"/>
  <c r="F1692" i="34" s="1"/>
  <c r="H1720" i="34"/>
  <c r="H1704" i="34"/>
  <c r="H1688" i="34"/>
  <c r="H1718" i="34"/>
  <c r="F1718" i="34" s="1"/>
  <c r="H1702" i="34"/>
  <c r="H1686" i="34"/>
  <c r="H1717" i="34"/>
  <c r="H1701" i="34"/>
  <c r="F1701" i="34" s="1"/>
  <c r="H1685" i="34"/>
  <c r="H1714" i="34"/>
  <c r="H1698" i="34"/>
  <c r="F1698" i="34" s="1"/>
  <c r="H1682" i="34"/>
  <c r="F1682" i="34" s="1"/>
  <c r="H1729" i="34"/>
  <c r="H1713" i="34"/>
  <c r="H1697" i="34"/>
  <c r="H1726" i="34"/>
  <c r="F1726" i="34" s="1"/>
  <c r="H1710" i="34"/>
  <c r="H1694" i="34"/>
  <c r="H1725" i="34"/>
  <c r="H1709" i="34"/>
  <c r="F1709" i="34" s="1"/>
  <c r="H1693" i="34"/>
  <c r="H1722" i="34"/>
  <c r="H1706" i="34"/>
  <c r="H1690" i="34"/>
  <c r="F1690" i="34" s="1"/>
  <c r="H1721" i="34"/>
  <c r="H1727" i="34"/>
  <c r="H1705" i="34"/>
  <c r="F1705" i="34" s="1"/>
  <c r="H1719" i="34"/>
  <c r="F1719" i="34" s="1"/>
  <c r="H1711" i="34"/>
  <c r="H1703" i="34"/>
  <c r="H1695" i="34"/>
  <c r="F1695" i="34" s="1"/>
  <c r="H1687" i="34"/>
  <c r="H1689" i="34"/>
  <c r="H1723" i="34"/>
  <c r="H1715" i="34"/>
  <c r="H1707" i="34"/>
  <c r="F1707" i="34" s="1"/>
  <c r="H1699" i="34"/>
  <c r="H1691" i="34"/>
  <c r="H1683" i="34"/>
  <c r="F1683" i="34" s="1"/>
  <c r="H2104" i="34"/>
  <c r="F2104" i="34" s="1"/>
  <c r="H2100" i="34"/>
  <c r="H2108" i="34"/>
  <c r="H2110" i="34"/>
  <c r="H2109" i="34"/>
  <c r="F2109" i="34" s="1"/>
  <c r="H2106" i="34"/>
  <c r="H2105" i="34"/>
  <c r="H2102" i="34"/>
  <c r="F2102" i="34" s="1"/>
  <c r="H2101" i="34"/>
  <c r="H2107" i="34"/>
  <c r="H2103" i="34"/>
  <c r="H2111" i="34"/>
  <c r="H3872" i="34"/>
  <c r="H3884" i="34"/>
  <c r="H3868" i="34"/>
  <c r="H3880" i="34"/>
  <c r="H3876" i="34"/>
  <c r="F3876" i="34" s="1"/>
  <c r="H3875" i="34"/>
  <c r="H3874" i="34"/>
  <c r="H3881" i="34"/>
  <c r="H3871" i="34"/>
  <c r="H3870" i="34"/>
  <c r="H3877" i="34"/>
  <c r="H3883" i="34"/>
  <c r="H3867" i="34"/>
  <c r="H3882" i="34"/>
  <c r="H3866" i="34"/>
  <c r="H3873" i="34"/>
  <c r="H3879" i="34"/>
  <c r="H3878" i="34"/>
  <c r="H3885" i="34"/>
  <c r="H3869" i="34"/>
  <c r="F3869" i="34" s="1"/>
  <c r="H3092" i="34"/>
  <c r="H3088" i="34"/>
  <c r="H3084" i="34"/>
  <c r="H3090" i="34"/>
  <c r="H3093" i="34"/>
  <c r="H3086" i="34"/>
  <c r="H3095" i="34"/>
  <c r="H3089" i="34"/>
  <c r="H3091" i="34"/>
  <c r="H3085" i="34"/>
  <c r="H3094" i="34"/>
  <c r="H3087" i="34"/>
  <c r="H2840" i="34"/>
  <c r="F2840" i="34" s="1"/>
  <c r="H2824" i="34"/>
  <c r="H2836" i="34"/>
  <c r="H2820" i="34"/>
  <c r="H2832" i="34"/>
  <c r="F2832" i="34" s="1"/>
  <c r="H2844" i="34"/>
  <c r="H2828" i="34"/>
  <c r="H2834" i="34"/>
  <c r="H2818" i="34"/>
  <c r="F2818" i="34" s="1"/>
  <c r="H2843" i="34"/>
  <c r="H2827" i="34"/>
  <c r="H2837" i="34"/>
  <c r="H2821" i="34"/>
  <c r="F2821" i="34" s="1"/>
  <c r="H2830" i="34"/>
  <c r="H2839" i="34"/>
  <c r="H2823" i="34"/>
  <c r="F2823" i="34" s="1"/>
  <c r="H2833" i="34"/>
  <c r="F2833" i="34" s="1"/>
  <c r="H2842" i="34"/>
  <c r="H2826" i="34"/>
  <c r="H2835" i="34"/>
  <c r="F2835" i="34" s="1"/>
  <c r="H2819" i="34"/>
  <c r="F2819" i="34" s="1"/>
  <c r="H2845" i="34"/>
  <c r="H2829" i="34"/>
  <c r="H2838" i="34"/>
  <c r="F2838" i="34" s="1"/>
  <c r="H2822" i="34"/>
  <c r="F2822" i="34" s="1"/>
  <c r="H2831" i="34"/>
  <c r="H2841" i="34"/>
  <c r="H2825" i="34"/>
  <c r="H5024" i="34"/>
  <c r="F5024" i="34" s="1"/>
  <c r="H5027" i="34"/>
  <c r="H5036" i="34"/>
  <c r="H5020" i="34"/>
  <c r="H5023" i="34"/>
  <c r="H5026" i="34"/>
  <c r="H5032" i="34"/>
  <c r="H5016" i="34"/>
  <c r="H5035" i="34"/>
  <c r="F5035" i="34" s="1"/>
  <c r="H5019" i="34"/>
  <c r="H5028" i="34"/>
  <c r="H5031" i="34"/>
  <c r="H5034" i="34"/>
  <c r="F5034" i="34" s="1"/>
  <c r="H5037" i="34"/>
  <c r="H5021" i="34"/>
  <c r="H5030" i="34"/>
  <c r="H5033" i="34"/>
  <c r="F5033" i="34" s="1"/>
  <c r="H5017" i="34"/>
  <c r="H5022" i="34"/>
  <c r="H5029" i="34"/>
  <c r="F5029" i="34" s="1"/>
  <c r="H5018" i="34"/>
  <c r="H5025" i="34"/>
  <c r="H5008" i="34"/>
  <c r="H5011" i="34"/>
  <c r="F5011" i="34" s="1"/>
  <c r="H5004" i="34"/>
  <c r="H5007" i="34"/>
  <c r="H5010" i="34"/>
  <c r="H5012" i="34"/>
  <c r="F5012" i="34" s="1"/>
  <c r="H5015" i="34"/>
  <c r="H5014" i="34"/>
  <c r="H5005" i="34"/>
  <c r="H5006" i="34"/>
  <c r="H5013" i="34"/>
  <c r="H5009" i="34"/>
  <c r="H2424" i="34"/>
  <c r="H2408" i="34"/>
  <c r="F2408" i="34" s="1"/>
  <c r="H2392" i="34"/>
  <c r="F2392" i="34" s="1"/>
  <c r="H2376" i="34"/>
  <c r="H2360" i="34"/>
  <c r="H2344" i="34"/>
  <c r="H2420" i="34"/>
  <c r="F2420" i="34" s="1"/>
  <c r="H2404" i="34"/>
  <c r="H2388" i="34"/>
  <c r="H2372" i="34"/>
  <c r="F2372" i="34" s="1"/>
  <c r="H2356" i="34"/>
  <c r="F2356" i="34" s="1"/>
  <c r="H2340" i="34"/>
  <c r="H2432" i="34"/>
  <c r="H2416" i="34"/>
  <c r="H2400" i="34"/>
  <c r="H2384" i="34"/>
  <c r="H2368" i="34"/>
  <c r="H2352" i="34"/>
  <c r="F2352" i="34" s="1"/>
  <c r="H2428" i="34"/>
  <c r="F2428" i="34" s="1"/>
  <c r="H2412" i="34"/>
  <c r="H2396" i="34"/>
  <c r="H2380" i="34"/>
  <c r="F2380" i="34" s="1"/>
  <c r="H2364" i="34"/>
  <c r="F2364" i="34" s="1"/>
  <c r="H2348" i="34"/>
  <c r="H2430" i="34"/>
  <c r="H2414" i="34"/>
  <c r="H2398" i="34"/>
  <c r="F2398" i="34" s="1"/>
  <c r="H2382" i="34"/>
  <c r="H2366" i="34"/>
  <c r="H2350" i="34"/>
  <c r="H2419" i="34"/>
  <c r="F2419" i="34" s="1"/>
  <c r="H2403" i="34"/>
  <c r="H2387" i="34"/>
  <c r="H2371" i="34"/>
  <c r="F2371" i="34" s="1"/>
  <c r="H2355" i="34"/>
  <c r="F2355" i="34" s="1"/>
  <c r="H2339" i="34"/>
  <c r="H2429" i="34"/>
  <c r="H2413" i="34"/>
  <c r="F2413" i="34" s="1"/>
  <c r="H2397" i="34"/>
  <c r="F2397" i="34" s="1"/>
  <c r="H2381" i="34"/>
  <c r="H2365" i="34"/>
  <c r="H2349" i="34"/>
  <c r="H2426" i="34"/>
  <c r="F2426" i="34" s="1"/>
  <c r="H2410" i="34"/>
  <c r="H2394" i="34"/>
  <c r="H2378" i="34"/>
  <c r="F2378" i="34" s="1"/>
  <c r="H2362" i="34"/>
  <c r="F2362" i="34" s="1"/>
  <c r="H2346" i="34"/>
  <c r="H2431" i="34"/>
  <c r="H2415" i="34"/>
  <c r="F2415" i="34" s="1"/>
  <c r="H2399" i="34"/>
  <c r="F2399" i="34" s="1"/>
  <c r="H2383" i="34"/>
  <c r="H2367" i="34"/>
  <c r="H2351" i="34"/>
  <c r="F2351" i="34" s="1"/>
  <c r="H2425" i="34"/>
  <c r="F2425" i="34" s="1"/>
  <c r="H2409" i="34"/>
  <c r="H2393" i="34"/>
  <c r="H2377" i="34"/>
  <c r="F2377" i="34" s="1"/>
  <c r="H2361" i="34"/>
  <c r="F2361" i="34" s="1"/>
  <c r="H2345" i="34"/>
  <c r="H2422" i="34"/>
  <c r="H2406" i="34"/>
  <c r="F2406" i="34" s="1"/>
  <c r="H2390" i="34"/>
  <c r="F2390" i="34" s="1"/>
  <c r="H2374" i="34"/>
  <c r="H2358" i="34"/>
  <c r="H2342" i="34"/>
  <c r="F2342" i="34" s="1"/>
  <c r="H2427" i="34"/>
  <c r="F2427" i="34" s="1"/>
  <c r="H2411" i="34"/>
  <c r="H2395" i="34"/>
  <c r="H2379" i="34"/>
  <c r="H2363" i="34"/>
  <c r="F2363" i="34" s="1"/>
  <c r="H2347" i="34"/>
  <c r="H2421" i="34"/>
  <c r="H2405" i="34"/>
  <c r="F2405" i="34" s="1"/>
  <c r="H2389" i="34"/>
  <c r="F2389" i="34" s="1"/>
  <c r="H2373" i="34"/>
  <c r="H2357" i="34"/>
  <c r="H2341" i="34"/>
  <c r="F2341" i="34" s="1"/>
  <c r="H2418" i="34"/>
  <c r="F2418" i="34" s="1"/>
  <c r="H2402" i="34"/>
  <c r="H2386" i="34"/>
  <c r="H2370" i="34"/>
  <c r="F2370" i="34" s="1"/>
  <c r="H2354" i="34"/>
  <c r="F2354" i="34" s="1"/>
  <c r="H2338" i="34"/>
  <c r="H2423" i="34"/>
  <c r="H2407" i="34"/>
  <c r="F2407" i="34" s="1"/>
  <c r="H2391" i="34"/>
  <c r="F2391" i="34" s="1"/>
  <c r="H2375" i="34"/>
  <c r="H2359" i="34"/>
  <c r="H2343" i="34"/>
  <c r="H2433" i="34"/>
  <c r="F2433" i="34" s="1"/>
  <c r="H2417" i="34"/>
  <c r="H2401" i="34"/>
  <c r="H2385" i="34"/>
  <c r="H2369" i="34"/>
  <c r="F2369" i="34" s="1"/>
  <c r="H2353" i="34"/>
  <c r="H4016" i="34"/>
  <c r="H4000" i="34"/>
  <c r="F4000" i="34" s="1"/>
  <c r="H4028" i="34"/>
  <c r="H4012" i="34"/>
  <c r="H3996" i="34"/>
  <c r="H4024" i="34"/>
  <c r="F4024" i="34" s="1"/>
  <c r="H4008" i="34"/>
  <c r="F4008" i="34" s="1"/>
  <c r="H4020" i="34"/>
  <c r="H4004" i="34"/>
  <c r="H4019" i="34"/>
  <c r="H4003" i="34"/>
  <c r="F4003" i="34" s="1"/>
  <c r="H4018" i="34"/>
  <c r="H4002" i="34"/>
  <c r="H4025" i="34"/>
  <c r="H4009" i="34"/>
  <c r="F4009" i="34" s="1"/>
  <c r="H4015" i="34"/>
  <c r="H3999" i="34"/>
  <c r="H4014" i="34"/>
  <c r="F4014" i="34" s="1"/>
  <c r="H3998" i="34"/>
  <c r="H4021" i="34"/>
  <c r="H4005" i="34"/>
  <c r="H4027" i="34"/>
  <c r="F4027" i="34" s="1"/>
  <c r="H4011" i="34"/>
  <c r="F4011" i="34" s="1"/>
  <c r="H3995" i="34"/>
  <c r="H4026" i="34"/>
  <c r="H4010" i="34"/>
  <c r="F4010" i="34" s="1"/>
  <c r="H3994" i="34"/>
  <c r="F3994" i="34" s="1"/>
  <c r="H4017" i="34"/>
  <c r="H4001" i="34"/>
  <c r="H4023" i="34"/>
  <c r="H4007" i="34"/>
  <c r="F4007" i="34" s="1"/>
  <c r="H4022" i="34"/>
  <c r="H4006" i="34"/>
  <c r="H4029" i="34"/>
  <c r="H4013" i="34"/>
  <c r="F4013" i="34" s="1"/>
  <c r="H3997" i="34"/>
  <c r="H4096" i="34"/>
  <c r="H4080" i="34"/>
  <c r="H4092" i="34"/>
  <c r="F4092" i="34" s="1"/>
  <c r="H4076" i="34"/>
  <c r="H4088" i="34"/>
  <c r="H4072" i="34"/>
  <c r="F4072" i="34" s="1"/>
  <c r="H4100" i="34"/>
  <c r="H4084" i="34"/>
  <c r="H4068" i="34"/>
  <c r="H4099" i="34"/>
  <c r="H4083" i="34"/>
  <c r="F4083" i="34" s="1"/>
  <c r="H4067" i="34"/>
  <c r="H4098" i="34"/>
  <c r="H4082" i="34"/>
  <c r="F4082" i="34" s="1"/>
  <c r="H4066" i="34"/>
  <c r="F4066" i="34" s="1"/>
  <c r="H4089" i="34"/>
  <c r="H4073" i="34"/>
  <c r="H4095" i="34"/>
  <c r="H4079" i="34"/>
  <c r="F4079" i="34" s="1"/>
  <c r="H4094" i="34"/>
  <c r="H4078" i="34"/>
  <c r="H4101" i="34"/>
  <c r="H4085" i="34"/>
  <c r="H4069" i="34"/>
  <c r="H4091" i="34"/>
  <c r="H4075" i="34"/>
  <c r="H4090" i="34"/>
  <c r="H4074" i="34"/>
  <c r="H4097" i="34"/>
  <c r="H4081" i="34"/>
  <c r="H4087" i="34"/>
  <c r="H4071" i="34"/>
  <c r="H4086" i="34"/>
  <c r="H4070" i="34"/>
  <c r="H4093" i="34"/>
  <c r="F4093" i="34" s="1"/>
  <c r="H4077" i="34"/>
  <c r="H1380" i="34"/>
  <c r="H1376" i="34"/>
  <c r="F1376" i="34" s="1"/>
  <c r="H1388" i="34"/>
  <c r="F1388" i="34" s="1"/>
  <c r="H1372" i="34"/>
  <c r="H1384" i="34"/>
  <c r="H1368" i="34"/>
  <c r="F1368" i="34" s="1"/>
  <c r="H1382" i="34"/>
  <c r="H1366" i="34"/>
  <c r="H1385" i="34"/>
  <c r="H1369" i="34"/>
  <c r="F1369" i="34" s="1"/>
  <c r="H1378" i="34"/>
  <c r="F1378" i="34" s="1"/>
  <c r="H1374" i="34"/>
  <c r="H1377" i="34"/>
  <c r="H1386" i="34"/>
  <c r="H1370" i="34"/>
  <c r="F1370" i="34" s="1"/>
  <c r="H1373" i="34"/>
  <c r="H1379" i="34"/>
  <c r="H1383" i="34"/>
  <c r="F1383" i="34" s="1"/>
  <c r="H1371" i="34"/>
  <c r="F1371" i="34" s="1"/>
  <c r="H1389" i="34"/>
  <c r="H1381" i="34"/>
  <c r="H1387" i="34"/>
  <c r="H1375" i="34"/>
  <c r="F1375" i="34" s="1"/>
  <c r="H1367" i="34"/>
  <c r="H1076" i="34"/>
  <c r="H1060" i="34"/>
  <c r="F1060" i="34" s="1"/>
  <c r="H1088" i="34"/>
  <c r="F1088" i="34" s="1"/>
  <c r="H1072" i="34"/>
  <c r="H1056" i="34"/>
  <c r="H1084" i="34"/>
  <c r="H1068" i="34"/>
  <c r="F1068" i="34" s="1"/>
  <c r="H1080" i="34"/>
  <c r="H1064" i="34"/>
  <c r="H1078" i="34"/>
  <c r="H1062" i="34"/>
  <c r="F1062" i="34" s="1"/>
  <c r="H1054" i="34"/>
  <c r="H1074" i="34"/>
  <c r="H1058" i="34"/>
  <c r="F1058" i="34" s="1"/>
  <c r="H1086" i="34"/>
  <c r="F1086" i="34" s="1"/>
  <c r="H1070" i="34"/>
  <c r="H1082" i="34"/>
  <c r="H1066" i="34"/>
  <c r="H1085" i="34"/>
  <c r="F1085" i="34" s="1"/>
  <c r="H1069" i="34"/>
  <c r="H1081" i="34"/>
  <c r="H1065" i="34"/>
  <c r="H1087" i="34"/>
  <c r="F1087" i="34" s="1"/>
  <c r="H1079" i="34"/>
  <c r="H1071" i="34"/>
  <c r="H1063" i="34"/>
  <c r="H1055" i="34"/>
  <c r="F1055" i="34" s="1"/>
  <c r="H1077" i="34"/>
  <c r="H1061" i="34"/>
  <c r="H1089" i="34"/>
  <c r="F1089" i="34" s="1"/>
  <c r="H1073" i="34"/>
  <c r="F1073" i="34" s="1"/>
  <c r="H1057" i="34"/>
  <c r="H1083" i="34"/>
  <c r="H1075" i="34"/>
  <c r="H1067" i="34"/>
  <c r="H1059" i="34"/>
  <c r="H3984" i="34"/>
  <c r="H3968" i="34"/>
  <c r="F3968" i="34" s="1"/>
  <c r="H3980" i="34"/>
  <c r="F3980" i="34" s="1"/>
  <c r="H3964" i="34"/>
  <c r="H3992" i="34"/>
  <c r="H3976" i="34"/>
  <c r="F3976" i="34" s="1"/>
  <c r="H3960" i="34"/>
  <c r="F3960" i="34" s="1"/>
  <c r="H3988" i="34"/>
  <c r="H3972" i="34"/>
  <c r="H3987" i="34"/>
  <c r="F3987" i="34" s="1"/>
  <c r="H3971" i="34"/>
  <c r="H3986" i="34"/>
  <c r="H3970" i="34"/>
  <c r="H3993" i="34"/>
  <c r="H3977" i="34"/>
  <c r="F3977" i="34" s="1"/>
  <c r="H3961" i="34"/>
  <c r="H3983" i="34"/>
  <c r="H3967" i="34"/>
  <c r="H3982" i="34"/>
  <c r="F3982" i="34" s="1"/>
  <c r="H3966" i="34"/>
  <c r="H3989" i="34"/>
  <c r="H3973" i="34"/>
  <c r="F3973" i="34" s="1"/>
  <c r="H3979" i="34"/>
  <c r="F3979" i="34" s="1"/>
  <c r="H3963" i="34"/>
  <c r="H3978" i="34"/>
  <c r="H3962" i="34"/>
  <c r="H3985" i="34"/>
  <c r="H3969" i="34"/>
  <c r="H3991" i="34"/>
  <c r="H3975" i="34"/>
  <c r="F3975" i="34" s="1"/>
  <c r="H3959" i="34"/>
  <c r="F3959" i="34" s="1"/>
  <c r="H3990" i="34"/>
  <c r="H3974" i="34"/>
  <c r="H3958" i="34"/>
  <c r="F3958" i="34" s="1"/>
  <c r="H3981" i="34"/>
  <c r="F3981" i="34" s="1"/>
  <c r="H3965" i="34"/>
  <c r="H1284" i="34"/>
  <c r="H1280" i="34"/>
  <c r="H1292" i="34"/>
  <c r="H1276" i="34"/>
  <c r="H1288" i="34"/>
  <c r="H1272" i="34"/>
  <c r="F1272" i="34" s="1"/>
  <c r="H1286" i="34"/>
  <c r="F1286" i="34" s="1"/>
  <c r="H1270" i="34"/>
  <c r="H1289" i="34"/>
  <c r="H1273" i="34"/>
  <c r="F1273" i="34" s="1"/>
  <c r="H1282" i="34"/>
  <c r="F1282" i="34" s="1"/>
  <c r="H1278" i="34"/>
  <c r="H1290" i="34"/>
  <c r="H1274" i="34"/>
  <c r="F1274" i="34" s="1"/>
  <c r="H1293" i="34"/>
  <c r="F1293" i="34" s="1"/>
  <c r="H1285" i="34"/>
  <c r="H1291" i="34"/>
  <c r="H1283" i="34"/>
  <c r="H1275" i="34"/>
  <c r="F1275" i="34" s="1"/>
  <c r="H1281" i="34"/>
  <c r="H1277" i="34"/>
  <c r="H1287" i="34"/>
  <c r="H1279" i="34"/>
  <c r="F1279" i="34" s="1"/>
  <c r="H1271" i="34"/>
  <c r="H4304" i="34"/>
  <c r="H4300" i="34"/>
  <c r="F4300" i="34" s="1"/>
  <c r="H4296" i="34"/>
  <c r="F4296" i="34" s="1"/>
  <c r="H4308" i="34"/>
  <c r="H4307" i="34"/>
  <c r="H4297" i="34"/>
  <c r="F4297" i="34" s="1"/>
  <c r="H4303" i="34"/>
  <c r="F4303" i="34" s="1"/>
  <c r="H4309" i="34"/>
  <c r="H4306" i="34"/>
  <c r="H4299" i="34"/>
  <c r="F4299" i="34" s="1"/>
  <c r="H4298" i="34"/>
  <c r="F4298" i="34" s="1"/>
  <c r="H4305" i="34"/>
  <c r="H4302" i="34"/>
  <c r="H4301" i="34"/>
  <c r="H1028" i="34"/>
  <c r="F1028" i="34" s="1"/>
  <c r="H1024" i="34"/>
  <c r="H1036" i="34"/>
  <c r="H1032" i="34"/>
  <c r="F1032" i="34" s="1"/>
  <c r="H1022" i="34"/>
  <c r="F1022" i="34" s="1"/>
  <c r="H1034" i="34"/>
  <c r="H1030" i="34"/>
  <c r="H1026" i="34"/>
  <c r="F1026" i="34" s="1"/>
  <c r="H1037" i="34"/>
  <c r="F1037" i="34" s="1"/>
  <c r="H1033" i="34"/>
  <c r="H1031" i="34"/>
  <c r="H1023" i="34"/>
  <c r="F1023" i="34" s="1"/>
  <c r="H1029" i="34"/>
  <c r="F1029" i="34" s="1"/>
  <c r="H1025" i="34"/>
  <c r="H1035" i="34"/>
  <c r="H1027" i="34"/>
  <c r="F1027" i="34" s="1"/>
  <c r="H4592" i="34"/>
  <c r="F4592" i="34" s="1"/>
  <c r="H4604" i="34"/>
  <c r="H4588" i="34"/>
  <c r="H4594" i="34"/>
  <c r="F4594" i="34" s="1"/>
  <c r="H4600" i="34"/>
  <c r="F4600" i="34" s="1"/>
  <c r="H4584" i="34"/>
  <c r="H4596" i="34"/>
  <c r="H4606" i="34"/>
  <c r="F4606" i="34" s="1"/>
  <c r="H4586" i="34"/>
  <c r="F4586" i="34" s="1"/>
  <c r="H4595" i="34"/>
  <c r="H4601" i="34"/>
  <c r="H4585" i="34"/>
  <c r="H4602" i="34"/>
  <c r="H4607" i="34"/>
  <c r="H4591" i="34"/>
  <c r="H4597" i="34"/>
  <c r="F4597" i="34" s="1"/>
  <c r="H4598" i="34"/>
  <c r="F4598" i="34" s="1"/>
  <c r="H4603" i="34"/>
  <c r="H4587" i="34"/>
  <c r="H4593" i="34"/>
  <c r="F4593" i="34" s="1"/>
  <c r="H4590" i="34"/>
  <c r="F4590" i="34" s="1"/>
  <c r="H4599" i="34"/>
  <c r="H4605" i="34"/>
  <c r="H4589" i="34"/>
  <c r="F4589" i="34" s="1"/>
  <c r="H3840" i="34"/>
  <c r="F3840" i="34" s="1"/>
  <c r="H3836" i="34"/>
  <c r="H3832" i="34"/>
  <c r="H3844" i="34"/>
  <c r="F3844" i="34" s="1"/>
  <c r="H3828" i="34"/>
  <c r="H3843" i="34"/>
  <c r="H3827" i="34"/>
  <c r="H3842" i="34"/>
  <c r="H3826" i="34"/>
  <c r="F3826" i="34" s="1"/>
  <c r="H3833" i="34"/>
  <c r="H3839" i="34"/>
  <c r="H3838" i="34"/>
  <c r="F3838" i="34" s="1"/>
  <c r="H3845" i="34"/>
  <c r="F3845" i="34" s="1"/>
  <c r="H3829" i="34"/>
  <c r="H3835" i="34"/>
  <c r="H3834" i="34"/>
  <c r="H3841" i="34"/>
  <c r="F3841" i="34" s="1"/>
  <c r="H3831" i="34"/>
  <c r="H3830" i="34"/>
  <c r="H3837" i="34"/>
  <c r="H2232" i="34"/>
  <c r="F2232" i="34" s="1"/>
  <c r="H2216" i="34"/>
  <c r="H2200" i="34"/>
  <c r="H2184" i="34"/>
  <c r="F2184" i="34" s="1"/>
  <c r="H2168" i="34"/>
  <c r="F2168" i="34" s="1"/>
  <c r="H2152" i="34"/>
  <c r="H2228" i="34"/>
  <c r="H2212" i="34"/>
  <c r="F2212" i="34" s="1"/>
  <c r="H2196" i="34"/>
  <c r="F2196" i="34" s="1"/>
  <c r="H2180" i="34"/>
  <c r="H2164" i="34"/>
  <c r="H2148" i="34"/>
  <c r="F2148" i="34" s="1"/>
  <c r="H2240" i="34"/>
  <c r="F2240" i="34" s="1"/>
  <c r="H2224" i="34"/>
  <c r="H2208" i="34"/>
  <c r="H2192" i="34"/>
  <c r="F2192" i="34" s="1"/>
  <c r="H2176" i="34"/>
  <c r="F2176" i="34" s="1"/>
  <c r="H2160" i="34"/>
  <c r="H2236" i="34"/>
  <c r="H2220" i="34"/>
  <c r="F2220" i="34" s="1"/>
  <c r="H2204" i="34"/>
  <c r="F2204" i="34" s="1"/>
  <c r="H2188" i="34"/>
  <c r="H2172" i="34"/>
  <c r="H2156" i="34"/>
  <c r="F2156" i="34" s="1"/>
  <c r="H2238" i="34"/>
  <c r="F2238" i="34" s="1"/>
  <c r="H2222" i="34"/>
  <c r="H2206" i="34"/>
  <c r="H2190" i="34"/>
  <c r="F2190" i="34" s="1"/>
  <c r="H2174" i="34"/>
  <c r="F2174" i="34" s="1"/>
  <c r="H2158" i="34"/>
  <c r="H2237" i="34"/>
  <c r="H2221" i="34"/>
  <c r="F2221" i="34" s="1"/>
  <c r="H2205" i="34"/>
  <c r="F2205" i="34" s="1"/>
  <c r="H2189" i="34"/>
  <c r="H2173" i="34"/>
  <c r="H2157" i="34"/>
  <c r="F2157" i="34" s="1"/>
  <c r="H2239" i="34"/>
  <c r="F2239" i="34" s="1"/>
  <c r="H2223" i="34"/>
  <c r="H2207" i="34"/>
  <c r="H2191" i="34"/>
  <c r="F2191" i="34" s="1"/>
  <c r="H2175" i="34"/>
  <c r="F2175" i="34" s="1"/>
  <c r="H2159" i="34"/>
  <c r="H2234" i="34"/>
  <c r="H2218" i="34"/>
  <c r="F2218" i="34" s="1"/>
  <c r="H2202" i="34"/>
  <c r="H2186" i="34"/>
  <c r="H2170" i="34"/>
  <c r="H2154" i="34"/>
  <c r="F2154" i="34" s="1"/>
  <c r="H2233" i="34"/>
  <c r="H2217" i="34"/>
  <c r="H2201" i="34"/>
  <c r="H2185" i="34"/>
  <c r="F2185" i="34" s="1"/>
  <c r="H2169" i="34"/>
  <c r="F2169" i="34" s="1"/>
  <c r="H2153" i="34"/>
  <c r="H2235" i="34"/>
  <c r="H2219" i="34"/>
  <c r="F2219" i="34" s="1"/>
  <c r="H2203" i="34"/>
  <c r="F2203" i="34" s="1"/>
  <c r="H2187" i="34"/>
  <c r="H2171" i="34"/>
  <c r="H2155" i="34"/>
  <c r="F2155" i="34" s="1"/>
  <c r="H2230" i="34"/>
  <c r="F2230" i="34" s="1"/>
  <c r="H2214" i="34"/>
  <c r="H2198" i="34"/>
  <c r="H2182" i="34"/>
  <c r="F2182" i="34" s="1"/>
  <c r="H2166" i="34"/>
  <c r="F2166" i="34" s="1"/>
  <c r="H2150" i="34"/>
  <c r="H2229" i="34"/>
  <c r="H2213" i="34"/>
  <c r="F2213" i="34" s="1"/>
  <c r="H2197" i="34"/>
  <c r="F2197" i="34" s="1"/>
  <c r="H2181" i="34"/>
  <c r="H2165" i="34"/>
  <c r="H2149" i="34"/>
  <c r="F2149" i="34" s="1"/>
  <c r="H2231" i="34"/>
  <c r="F2231" i="34" s="1"/>
  <c r="H2215" i="34"/>
  <c r="H2199" i="34"/>
  <c r="H2183" i="34"/>
  <c r="F2183" i="34" s="1"/>
  <c r="H2167" i="34"/>
  <c r="F2167" i="34" s="1"/>
  <c r="H2151" i="34"/>
  <c r="H2226" i="34"/>
  <c r="H2210" i="34"/>
  <c r="F2210" i="34" s="1"/>
  <c r="H2194" i="34"/>
  <c r="F2194" i="34" s="1"/>
  <c r="H2178" i="34"/>
  <c r="H2162" i="34"/>
  <c r="H2146" i="34"/>
  <c r="F2146" i="34" s="1"/>
  <c r="H2241" i="34"/>
  <c r="F2241" i="34" s="1"/>
  <c r="H2225" i="34"/>
  <c r="H2209" i="34"/>
  <c r="H2193" i="34"/>
  <c r="F2193" i="34" s="1"/>
  <c r="H2177" i="34"/>
  <c r="F2177" i="34" s="1"/>
  <c r="H2161" i="34"/>
  <c r="H2227" i="34"/>
  <c r="H2211" i="34"/>
  <c r="F2211" i="34" s="1"/>
  <c r="H2195" i="34"/>
  <c r="F2195" i="34" s="1"/>
  <c r="H2179" i="34"/>
  <c r="H2163" i="34"/>
  <c r="H2147" i="34"/>
  <c r="F2147" i="34" s="1"/>
  <c r="H4256" i="34"/>
  <c r="F4256" i="34" s="1"/>
  <c r="H4240" i="34"/>
  <c r="H4252" i="34"/>
  <c r="H4236" i="34"/>
  <c r="F4236" i="34" s="1"/>
  <c r="H4248" i="34"/>
  <c r="F4248" i="34" s="1"/>
  <c r="H4244" i="34"/>
  <c r="H4243" i="34"/>
  <c r="H4242" i="34"/>
  <c r="F4242" i="34" s="1"/>
  <c r="H4249" i="34"/>
  <c r="F4249" i="34" s="1"/>
  <c r="H4255" i="34"/>
  <c r="H4239" i="34"/>
  <c r="H4254" i="34"/>
  <c r="F4254" i="34" s="1"/>
  <c r="H4238" i="34"/>
  <c r="F4238" i="34" s="1"/>
  <c r="H4245" i="34"/>
  <c r="H4251" i="34"/>
  <c r="H4235" i="34"/>
  <c r="F4235" i="34" s="1"/>
  <c r="H4250" i="34"/>
  <c r="F4250" i="34" s="1"/>
  <c r="H4234" i="34"/>
  <c r="H4257" i="34"/>
  <c r="H4241" i="34"/>
  <c r="F4241" i="34" s="1"/>
  <c r="H4247" i="34"/>
  <c r="F4247" i="34" s="1"/>
  <c r="H4246" i="34"/>
  <c r="H4253" i="34"/>
  <c r="H4237" i="34"/>
  <c r="F4237" i="34" s="1"/>
  <c r="H5232" i="34"/>
  <c r="F5232" i="34" s="1"/>
  <c r="H5235" i="34"/>
  <c r="H5228" i="34"/>
  <c r="H5231" i="34"/>
  <c r="F5231" i="34" s="1"/>
  <c r="H5234" i="34"/>
  <c r="F5234" i="34" s="1"/>
  <c r="H5227" i="34"/>
  <c r="H5230" i="34"/>
  <c r="H5236" i="34"/>
  <c r="F5236" i="34" s="1"/>
  <c r="H5229" i="34"/>
  <c r="F5229" i="34" s="1"/>
  <c r="H5237" i="34"/>
  <c r="H5226" i="34"/>
  <c r="H5233" i="34"/>
  <c r="F5233" i="34" s="1"/>
  <c r="H6288" i="34"/>
  <c r="F6288" i="34" s="1"/>
  <c r="H6272" i="34"/>
  <c r="H6297" i="34"/>
  <c r="H6281" i="34"/>
  <c r="F6281" i="34" s="1"/>
  <c r="H6265" i="34"/>
  <c r="F6265" i="34" s="1"/>
  <c r="H6295" i="34"/>
  <c r="H6279" i="34"/>
  <c r="H6298" i="34"/>
  <c r="F6298" i="34" s="1"/>
  <c r="H6282" i="34"/>
  <c r="F6282" i="34" s="1"/>
  <c r="H6266" i="34"/>
  <c r="H6284" i="34"/>
  <c r="H6268" i="34"/>
  <c r="F6268" i="34" s="1"/>
  <c r="H6293" i="34"/>
  <c r="F6293" i="34" s="1"/>
  <c r="H6277" i="34"/>
  <c r="H6291" i="34"/>
  <c r="H6275" i="34"/>
  <c r="F6275" i="34" s="1"/>
  <c r="H6294" i="34"/>
  <c r="F6294" i="34" s="1"/>
  <c r="H6278" i="34"/>
  <c r="H6296" i="34"/>
  <c r="H6280" i="34"/>
  <c r="F6280" i="34" s="1"/>
  <c r="H6264" i="34"/>
  <c r="F6264" i="34" s="1"/>
  <c r="H6289" i="34"/>
  <c r="H6273" i="34"/>
  <c r="H6287" i="34"/>
  <c r="F6287" i="34" s="1"/>
  <c r="H6271" i="34"/>
  <c r="F6271" i="34" s="1"/>
  <c r="H6290" i="34"/>
  <c r="H6274" i="34"/>
  <c r="H6292" i="34"/>
  <c r="F6292" i="34" s="1"/>
  <c r="H6276" i="34"/>
  <c r="F6276" i="34" s="1"/>
  <c r="H6285" i="34"/>
  <c r="H6269" i="34"/>
  <c r="H6299" i="34"/>
  <c r="F6299" i="34" s="1"/>
  <c r="H6283" i="34"/>
  <c r="F6283" i="34" s="1"/>
  <c r="H6267" i="34"/>
  <c r="H6286" i="34"/>
  <c r="H6270" i="34"/>
  <c r="F6270" i="34" s="1"/>
  <c r="H5472" i="34"/>
  <c r="F5472" i="34" s="1"/>
  <c r="H5466" i="34"/>
  <c r="H5475" i="34"/>
  <c r="H5459" i="34"/>
  <c r="F5459" i="34" s="1"/>
  <c r="H5468" i="34"/>
  <c r="F5468" i="34" s="1"/>
  <c r="H5462" i="34"/>
  <c r="H5471" i="34"/>
  <c r="H5464" i="34"/>
  <c r="F5464" i="34" s="1"/>
  <c r="H5474" i="34"/>
  <c r="F5474" i="34" s="1"/>
  <c r="H5458" i="34"/>
  <c r="H5467" i="34"/>
  <c r="H5476" i="34"/>
  <c r="F5476" i="34" s="1"/>
  <c r="H5460" i="34"/>
  <c r="F5460" i="34" s="1"/>
  <c r="H5470" i="34"/>
  <c r="H5463" i="34"/>
  <c r="H5469" i="34"/>
  <c r="F5469" i="34" s="1"/>
  <c r="H5465" i="34"/>
  <c r="F5465" i="34" s="1"/>
  <c r="H5477" i="34"/>
  <c r="H5461" i="34"/>
  <c r="H5473" i="34"/>
  <c r="F5473" i="34" s="1"/>
  <c r="H5168" i="34"/>
  <c r="F5168" i="34" s="1"/>
  <c r="H5152" i="34"/>
  <c r="H5171" i="34"/>
  <c r="H5155" i="34"/>
  <c r="F5155" i="34" s="1"/>
  <c r="H5174" i="34"/>
  <c r="F5174" i="34" s="1"/>
  <c r="H5158" i="34"/>
  <c r="H5142" i="34"/>
  <c r="H5164" i="34"/>
  <c r="F5164" i="34" s="1"/>
  <c r="H5148" i="34"/>
  <c r="F5148" i="34" s="1"/>
  <c r="H5167" i="34"/>
  <c r="H5151" i="34"/>
  <c r="H5170" i="34"/>
  <c r="F5170" i="34" s="1"/>
  <c r="H5154" i="34"/>
  <c r="F5154" i="34" s="1"/>
  <c r="H5176" i="34"/>
  <c r="H5160" i="34"/>
  <c r="H5144" i="34"/>
  <c r="F5144" i="34" s="1"/>
  <c r="H5163" i="34"/>
  <c r="F5163" i="34" s="1"/>
  <c r="H5147" i="34"/>
  <c r="H5166" i="34"/>
  <c r="H5150" i="34"/>
  <c r="F5150" i="34" s="1"/>
  <c r="H5172" i="34"/>
  <c r="F5172" i="34" s="1"/>
  <c r="H5156" i="34"/>
  <c r="H5175" i="34"/>
  <c r="H5159" i="34"/>
  <c r="F5159" i="34" s="1"/>
  <c r="H5143" i="34"/>
  <c r="F5143" i="34" s="1"/>
  <c r="H5146" i="34"/>
  <c r="H5165" i="34"/>
  <c r="H5149" i="34"/>
  <c r="F5149" i="34" s="1"/>
  <c r="H5177" i="34"/>
  <c r="F5177" i="34" s="1"/>
  <c r="H5161" i="34"/>
  <c r="H5145" i="34"/>
  <c r="H5173" i="34"/>
  <c r="F5173" i="34" s="1"/>
  <c r="H5157" i="34"/>
  <c r="F5157" i="34" s="1"/>
  <c r="H5162" i="34"/>
  <c r="H5169" i="34"/>
  <c r="H5153" i="34"/>
  <c r="F5153" i="34" s="1"/>
  <c r="H6096" i="34"/>
  <c r="F6096" i="34" s="1"/>
  <c r="H6080" i="34"/>
  <c r="H6064" i="34"/>
  <c r="H6048" i="34"/>
  <c r="F6048" i="34" s="1"/>
  <c r="H6032" i="34"/>
  <c r="F6032" i="34" s="1"/>
  <c r="H6016" i="34"/>
  <c r="H6089" i="34"/>
  <c r="H6073" i="34"/>
  <c r="F6073" i="34" s="1"/>
  <c r="H6057" i="34"/>
  <c r="F6057" i="34" s="1"/>
  <c r="H6041" i="34"/>
  <c r="H6025" i="34"/>
  <c r="H6009" i="34"/>
  <c r="F6009" i="34" s="1"/>
  <c r="H6087" i="34"/>
  <c r="F6087" i="34" s="1"/>
  <c r="H6071" i="34"/>
  <c r="H6055" i="34"/>
  <c r="H6039" i="34"/>
  <c r="F6039" i="34" s="1"/>
  <c r="H6023" i="34"/>
  <c r="F6023" i="34" s="1"/>
  <c r="H6007" i="34"/>
  <c r="H6090" i="34"/>
  <c r="H6074" i="34"/>
  <c r="F6074" i="34" s="1"/>
  <c r="H6058" i="34"/>
  <c r="F6058" i="34" s="1"/>
  <c r="H6042" i="34"/>
  <c r="H6026" i="34"/>
  <c r="H6010" i="34"/>
  <c r="F6010" i="34" s="1"/>
  <c r="H6092" i="34"/>
  <c r="F6092" i="34" s="1"/>
  <c r="H6076" i="34"/>
  <c r="H6060" i="34"/>
  <c r="H6044" i="34"/>
  <c r="F6044" i="34" s="1"/>
  <c r="H6028" i="34"/>
  <c r="F6028" i="34" s="1"/>
  <c r="H6012" i="34"/>
  <c r="H6085" i="34"/>
  <c r="H6069" i="34"/>
  <c r="F6069" i="34" s="1"/>
  <c r="H6053" i="34"/>
  <c r="F6053" i="34" s="1"/>
  <c r="H6037" i="34"/>
  <c r="H6021" i="34"/>
  <c r="H6005" i="34"/>
  <c r="F6005" i="34" s="1"/>
  <c r="H6099" i="34"/>
  <c r="F6099" i="34" s="1"/>
  <c r="H6083" i="34"/>
  <c r="H6067" i="34"/>
  <c r="H6051" i="34"/>
  <c r="F6051" i="34" s="1"/>
  <c r="H6035" i="34"/>
  <c r="F6035" i="34" s="1"/>
  <c r="H6019" i="34"/>
  <c r="H6086" i="34"/>
  <c r="H6070" i="34"/>
  <c r="F6070" i="34" s="1"/>
  <c r="H6054" i="34"/>
  <c r="H6038" i="34"/>
  <c r="H6022" i="34"/>
  <c r="H6006" i="34"/>
  <c r="F6006" i="34" s="1"/>
  <c r="H6088" i="34"/>
  <c r="F6088" i="34" s="1"/>
  <c r="H6072" i="34"/>
  <c r="H6056" i="34"/>
  <c r="H6040" i="34"/>
  <c r="F6040" i="34" s="1"/>
  <c r="H6024" i="34"/>
  <c r="F6024" i="34" s="1"/>
  <c r="H6008" i="34"/>
  <c r="H6097" i="34"/>
  <c r="H6081" i="34"/>
  <c r="F6081" i="34" s="1"/>
  <c r="H6065" i="34"/>
  <c r="F6065" i="34" s="1"/>
  <c r="H6049" i="34"/>
  <c r="H6033" i="34"/>
  <c r="H6017" i="34"/>
  <c r="F6017" i="34" s="1"/>
  <c r="H6095" i="34"/>
  <c r="F6095" i="34" s="1"/>
  <c r="H6079" i="34"/>
  <c r="H6063" i="34"/>
  <c r="H6047" i="34"/>
  <c r="F6047" i="34" s="1"/>
  <c r="H6031" i="34"/>
  <c r="F6031" i="34" s="1"/>
  <c r="H6015" i="34"/>
  <c r="H6098" i="34"/>
  <c r="H6082" i="34"/>
  <c r="F6082" i="34" s="1"/>
  <c r="H6066" i="34"/>
  <c r="F6066" i="34" s="1"/>
  <c r="H6050" i="34"/>
  <c r="H6034" i="34"/>
  <c r="H6018" i="34"/>
  <c r="F6018" i="34" s="1"/>
  <c r="H6084" i="34"/>
  <c r="F6084" i="34" s="1"/>
  <c r="H6068" i="34"/>
  <c r="H6052" i="34"/>
  <c r="H6036" i="34"/>
  <c r="F6036" i="34" s="1"/>
  <c r="H6020" i="34"/>
  <c r="F6020" i="34" s="1"/>
  <c r="H6004" i="34"/>
  <c r="H6093" i="34"/>
  <c r="H6077" i="34"/>
  <c r="F6077" i="34" s="1"/>
  <c r="H6061" i="34"/>
  <c r="H6045" i="34"/>
  <c r="H6029" i="34"/>
  <c r="H6013" i="34"/>
  <c r="F6013" i="34" s="1"/>
  <c r="H6091" i="34"/>
  <c r="F6091" i="34" s="1"/>
  <c r="H6075" i="34"/>
  <c r="H6059" i="34"/>
  <c r="H6043" i="34"/>
  <c r="F6043" i="34" s="1"/>
  <c r="H6027" i="34"/>
  <c r="F6027" i="34" s="1"/>
  <c r="H6011" i="34"/>
  <c r="H6094" i="34"/>
  <c r="H6078" i="34"/>
  <c r="F6078" i="34" s="1"/>
  <c r="H6062" i="34"/>
  <c r="F6062" i="34" s="1"/>
  <c r="H6046" i="34"/>
  <c r="H6030" i="34"/>
  <c r="H6014" i="34"/>
  <c r="F6014" i="34" s="1"/>
  <c r="H5344" i="34"/>
  <c r="F5344" i="34" s="1"/>
  <c r="H5328" i="34"/>
  <c r="H5312" i="34"/>
  <c r="H5331" i="34"/>
  <c r="F5331" i="34" s="1"/>
  <c r="H5315" i="34"/>
  <c r="H5334" i="34"/>
  <c r="H5318" i="34"/>
  <c r="H5340" i="34"/>
  <c r="F5340" i="34" s="1"/>
  <c r="H5324" i="34"/>
  <c r="F5324" i="34" s="1"/>
  <c r="H5343" i="34"/>
  <c r="H5327" i="34"/>
  <c r="H5311" i="34"/>
  <c r="F5311" i="34" s="1"/>
  <c r="H5330" i="34"/>
  <c r="F5330" i="34" s="1"/>
  <c r="H5314" i="34"/>
  <c r="H5336" i="34"/>
  <c r="H5320" i="34"/>
  <c r="F5320" i="34" s="1"/>
  <c r="H5339" i="34"/>
  <c r="F5339" i="34" s="1"/>
  <c r="H5323" i="34"/>
  <c r="H5342" i="34"/>
  <c r="H5326" i="34"/>
  <c r="F5326" i="34" s="1"/>
  <c r="H5310" i="34"/>
  <c r="F5310" i="34" s="1"/>
  <c r="H5332" i="34"/>
  <c r="H5316" i="34"/>
  <c r="H5335" i="34"/>
  <c r="F5335" i="34" s="1"/>
  <c r="H5319" i="34"/>
  <c r="F5319" i="34" s="1"/>
  <c r="H5338" i="34"/>
  <c r="H5322" i="34"/>
  <c r="H5341" i="34"/>
  <c r="F5341" i="34" s="1"/>
  <c r="H5325" i="34"/>
  <c r="F5325" i="34" s="1"/>
  <c r="H5337" i="34"/>
  <c r="H5321" i="34"/>
  <c r="H5333" i="34"/>
  <c r="F5333" i="34" s="1"/>
  <c r="H5317" i="34"/>
  <c r="F5317" i="34" s="1"/>
  <c r="H5345" i="34"/>
  <c r="H5329" i="34"/>
  <c r="H5313" i="34"/>
  <c r="F5313" i="34" s="1"/>
  <c r="H5072" i="34"/>
  <c r="F5072" i="34" s="1"/>
  <c r="H5075" i="34"/>
  <c r="H5074" i="34"/>
  <c r="H5080" i="34"/>
  <c r="F5080" i="34" s="1"/>
  <c r="H5083" i="34"/>
  <c r="F5083" i="34" s="1"/>
  <c r="H5076" i="34"/>
  <c r="H5079" i="34"/>
  <c r="H5078" i="34"/>
  <c r="F5078" i="34" s="1"/>
  <c r="H5081" i="34"/>
  <c r="F5081" i="34" s="1"/>
  <c r="H5077" i="34"/>
  <c r="H5082" i="34"/>
  <c r="H5073" i="34"/>
  <c r="F5073" i="34" s="1"/>
  <c r="H5920" i="34"/>
  <c r="F5920" i="34" s="1"/>
  <c r="H5904" i="34"/>
  <c r="H5888" i="34"/>
  <c r="H5872" i="34"/>
  <c r="F5872" i="34" s="1"/>
  <c r="H5927" i="34"/>
  <c r="F5927" i="34" s="1"/>
  <c r="H5911" i="34"/>
  <c r="H5895" i="34"/>
  <c r="H5879" i="34"/>
  <c r="F5879" i="34" s="1"/>
  <c r="H5930" i="34"/>
  <c r="F5930" i="34" s="1"/>
  <c r="H5914" i="34"/>
  <c r="H5898" i="34"/>
  <c r="H5882" i="34"/>
  <c r="F5882" i="34" s="1"/>
  <c r="H5916" i="34"/>
  <c r="F5916" i="34" s="1"/>
  <c r="H5900" i="34"/>
  <c r="H5884" i="34"/>
  <c r="H5868" i="34"/>
  <c r="F5868" i="34" s="1"/>
  <c r="H5923" i="34"/>
  <c r="F5923" i="34" s="1"/>
  <c r="H5907" i="34"/>
  <c r="H5891" i="34"/>
  <c r="H5875" i="34"/>
  <c r="F5875" i="34" s="1"/>
  <c r="H5926" i="34"/>
  <c r="F5926" i="34" s="1"/>
  <c r="H5910" i="34"/>
  <c r="H5894" i="34"/>
  <c r="H5878" i="34"/>
  <c r="F5878" i="34" s="1"/>
  <c r="H5928" i="34"/>
  <c r="F5928" i="34" s="1"/>
  <c r="H5912" i="34"/>
  <c r="H5896" i="34"/>
  <c r="H5880" i="34"/>
  <c r="F5880" i="34" s="1"/>
  <c r="H5919" i="34"/>
  <c r="F5919" i="34" s="1"/>
  <c r="H5903" i="34"/>
  <c r="H5887" i="34"/>
  <c r="H5871" i="34"/>
  <c r="F5871" i="34" s="1"/>
  <c r="H5922" i="34"/>
  <c r="F5922" i="34" s="1"/>
  <c r="H5906" i="34"/>
  <c r="H5890" i="34"/>
  <c r="H5874" i="34"/>
  <c r="F5874" i="34" s="1"/>
  <c r="H5924" i="34"/>
  <c r="F5924" i="34" s="1"/>
  <c r="H5908" i="34"/>
  <c r="H5892" i="34"/>
  <c r="H5876" i="34"/>
  <c r="F5876" i="34" s="1"/>
  <c r="H5931" i="34"/>
  <c r="F5931" i="34" s="1"/>
  <c r="H5915" i="34"/>
  <c r="H5899" i="34"/>
  <c r="H5883" i="34"/>
  <c r="F5883" i="34" s="1"/>
  <c r="H5918" i="34"/>
  <c r="F5918" i="34" s="1"/>
  <c r="H5902" i="34"/>
  <c r="H5886" i="34"/>
  <c r="H5870" i="34"/>
  <c r="F5870" i="34" s="1"/>
  <c r="H5917" i="34"/>
  <c r="F5917" i="34" s="1"/>
  <c r="H5901" i="34"/>
  <c r="H5885" i="34"/>
  <c r="H5869" i="34"/>
  <c r="F5869" i="34" s="1"/>
  <c r="H5929" i="34"/>
  <c r="F5929" i="34" s="1"/>
  <c r="H5913" i="34"/>
  <c r="H5897" i="34"/>
  <c r="H5881" i="34"/>
  <c r="F5881" i="34" s="1"/>
  <c r="H5925" i="34"/>
  <c r="F5925" i="34" s="1"/>
  <c r="H5909" i="34"/>
  <c r="H5893" i="34"/>
  <c r="H5877" i="34"/>
  <c r="H5921" i="34"/>
  <c r="F5921" i="34" s="1"/>
  <c r="H5905" i="34"/>
  <c r="H5889" i="34"/>
  <c r="H5873" i="34"/>
  <c r="F5873" i="34" s="1"/>
  <c r="H4896" i="34"/>
  <c r="F4896" i="34" s="1"/>
  <c r="H4899" i="34"/>
  <c r="H4898" i="34"/>
  <c r="H4904" i="34"/>
  <c r="F4904" i="34" s="1"/>
  <c r="H4907" i="34"/>
  <c r="F4907" i="34" s="1"/>
  <c r="H4900" i="34"/>
  <c r="H4903" i="34"/>
  <c r="H4906" i="34"/>
  <c r="F4906" i="34" s="1"/>
  <c r="H4902" i="34"/>
  <c r="F4902" i="34" s="1"/>
  <c r="H4905" i="34"/>
  <c r="H4901" i="34"/>
  <c r="H4897" i="34"/>
  <c r="F4897" i="34" s="1"/>
  <c r="H2328" i="34"/>
  <c r="F2328" i="34" s="1"/>
  <c r="H2312" i="34"/>
  <c r="H2296" i="34"/>
  <c r="H2280" i="34"/>
  <c r="F2280" i="34" s="1"/>
  <c r="H2264" i="34"/>
  <c r="F2264" i="34" s="1"/>
  <c r="H2248" i="34"/>
  <c r="H2324" i="34"/>
  <c r="H2308" i="34"/>
  <c r="F2308" i="34" s="1"/>
  <c r="H2292" i="34"/>
  <c r="F2292" i="34" s="1"/>
  <c r="H2276" i="34"/>
  <c r="H2260" i="34"/>
  <c r="H2244" i="34"/>
  <c r="F2244" i="34" s="1"/>
  <c r="H2336" i="34"/>
  <c r="F2336" i="34" s="1"/>
  <c r="H2320" i="34"/>
  <c r="H2304" i="34"/>
  <c r="H2288" i="34"/>
  <c r="F2288" i="34" s="1"/>
  <c r="H2272" i="34"/>
  <c r="F2272" i="34" s="1"/>
  <c r="H2256" i="34"/>
  <c r="H2332" i="34"/>
  <c r="H2316" i="34"/>
  <c r="F2316" i="34" s="1"/>
  <c r="H2300" i="34"/>
  <c r="F2300" i="34" s="1"/>
  <c r="H2284" i="34"/>
  <c r="H2268" i="34"/>
  <c r="H2252" i="34"/>
  <c r="F2252" i="34" s="1"/>
  <c r="H2334" i="34"/>
  <c r="F2334" i="34" s="1"/>
  <c r="H2318" i="34"/>
  <c r="H2302" i="34"/>
  <c r="H2286" i="34"/>
  <c r="F2286" i="34" s="1"/>
  <c r="H2270" i="34"/>
  <c r="F2270" i="34" s="1"/>
  <c r="H2254" i="34"/>
  <c r="H2323" i="34"/>
  <c r="H2307" i="34"/>
  <c r="F2307" i="34" s="1"/>
  <c r="H2291" i="34"/>
  <c r="F2291" i="34" s="1"/>
  <c r="H2333" i="34"/>
  <c r="H2317" i="34"/>
  <c r="H2301" i="34"/>
  <c r="F2301" i="34" s="1"/>
  <c r="H2285" i="34"/>
  <c r="F2285" i="34" s="1"/>
  <c r="H2269" i="34"/>
  <c r="H2253" i="34"/>
  <c r="H2287" i="34"/>
  <c r="F2287" i="34" s="1"/>
  <c r="H2271" i="34"/>
  <c r="F2271" i="34" s="1"/>
  <c r="H2255" i="34"/>
  <c r="H2330" i="34"/>
  <c r="H2314" i="34"/>
  <c r="F2314" i="34" s="1"/>
  <c r="H2298" i="34"/>
  <c r="F2298" i="34" s="1"/>
  <c r="H2282" i="34"/>
  <c r="H2266" i="34"/>
  <c r="H2250" i="34"/>
  <c r="F2250" i="34" s="1"/>
  <c r="H2335" i="34"/>
  <c r="F2335" i="34" s="1"/>
  <c r="H2319" i="34"/>
  <c r="H2303" i="34"/>
  <c r="H2329" i="34"/>
  <c r="F2329" i="34" s="1"/>
  <c r="H2313" i="34"/>
  <c r="F2313" i="34" s="1"/>
  <c r="H2297" i="34"/>
  <c r="H2281" i="34"/>
  <c r="H2265" i="34"/>
  <c r="F2265" i="34" s="1"/>
  <c r="H2249" i="34"/>
  <c r="H2283" i="34"/>
  <c r="H2267" i="34"/>
  <c r="H2251" i="34"/>
  <c r="F2251" i="34" s="1"/>
  <c r="H2326" i="34"/>
  <c r="F2326" i="34" s="1"/>
  <c r="H2310" i="34"/>
  <c r="H2294" i="34"/>
  <c r="H2278" i="34"/>
  <c r="F2278" i="34" s="1"/>
  <c r="H2262" i="34"/>
  <c r="F2262" i="34" s="1"/>
  <c r="H2246" i="34"/>
  <c r="H2331" i="34"/>
  <c r="H2315" i="34"/>
  <c r="F2315" i="34" s="1"/>
  <c r="H2299" i="34"/>
  <c r="F2299" i="34" s="1"/>
  <c r="H2325" i="34"/>
  <c r="H2309" i="34"/>
  <c r="H2293" i="34"/>
  <c r="F2293" i="34" s="1"/>
  <c r="H2277" i="34"/>
  <c r="F2277" i="34" s="1"/>
  <c r="H2261" i="34"/>
  <c r="H2245" i="34"/>
  <c r="H2279" i="34"/>
  <c r="F2279" i="34" s="1"/>
  <c r="H2263" i="34"/>
  <c r="F2263" i="34" s="1"/>
  <c r="H2247" i="34"/>
  <c r="H2322" i="34"/>
  <c r="H2306" i="34"/>
  <c r="F2306" i="34" s="1"/>
  <c r="H2290" i="34"/>
  <c r="F2290" i="34" s="1"/>
  <c r="H2274" i="34"/>
  <c r="H2258" i="34"/>
  <c r="H2242" i="34"/>
  <c r="F2242" i="34" s="1"/>
  <c r="H2327" i="34"/>
  <c r="F2327" i="34" s="1"/>
  <c r="H2311" i="34"/>
  <c r="H2295" i="34"/>
  <c r="H2337" i="34"/>
  <c r="F2337" i="34" s="1"/>
  <c r="H2321" i="34"/>
  <c r="F2321" i="34" s="1"/>
  <c r="H2305" i="34"/>
  <c r="H2289" i="34"/>
  <c r="H2273" i="34"/>
  <c r="F2273" i="34" s="1"/>
  <c r="H2257" i="34"/>
  <c r="F2257" i="34" s="1"/>
  <c r="H2275" i="34"/>
  <c r="H2259" i="34"/>
  <c r="H2243" i="34"/>
  <c r="F2243" i="34" s="1"/>
  <c r="H2888" i="34"/>
  <c r="F2888" i="34" s="1"/>
  <c r="H2900" i="34"/>
  <c r="H2884" i="34"/>
  <c r="H2896" i="34"/>
  <c r="F2896" i="34" s="1"/>
  <c r="H2880" i="34"/>
  <c r="F2880" i="34" s="1"/>
  <c r="H2892" i="34"/>
  <c r="H2876" i="34"/>
  <c r="H2898" i="34"/>
  <c r="F2898" i="34" s="1"/>
  <c r="H2882" i="34"/>
  <c r="F2882" i="34" s="1"/>
  <c r="H2891" i="34"/>
  <c r="H2875" i="34"/>
  <c r="H2901" i="34"/>
  <c r="F2901" i="34" s="1"/>
  <c r="H2885" i="34"/>
  <c r="F2885" i="34" s="1"/>
  <c r="H2894" i="34"/>
  <c r="H2878" i="34"/>
  <c r="H2887" i="34"/>
  <c r="F2887" i="34" s="1"/>
  <c r="H2897" i="34"/>
  <c r="F2897" i="34" s="1"/>
  <c r="H2881" i="34"/>
  <c r="H2890" i="34"/>
  <c r="H2874" i="34"/>
  <c r="F2874" i="34" s="1"/>
  <c r="H2899" i="34"/>
  <c r="F2899" i="34" s="1"/>
  <c r="H2883" i="34"/>
  <c r="H2893" i="34"/>
  <c r="H2877" i="34"/>
  <c r="F2877" i="34" s="1"/>
  <c r="H2886" i="34"/>
  <c r="F2886" i="34" s="1"/>
  <c r="H2895" i="34"/>
  <c r="H2879" i="34"/>
  <c r="H2889" i="34"/>
  <c r="F2889" i="34" s="1"/>
  <c r="H1220" i="34"/>
  <c r="F1220" i="34" s="1"/>
  <c r="H1204" i="34"/>
  <c r="H1188" i="34"/>
  <c r="H1172" i="34"/>
  <c r="F1172" i="34" s="1"/>
  <c r="H1232" i="34"/>
  <c r="F1232" i="34" s="1"/>
  <c r="H1216" i="34"/>
  <c r="H1200" i="34"/>
  <c r="H1184" i="34"/>
  <c r="F1184" i="34" s="1"/>
  <c r="H1168" i="34"/>
  <c r="F1168" i="34" s="1"/>
  <c r="H1228" i="34"/>
  <c r="H1212" i="34"/>
  <c r="H1196" i="34"/>
  <c r="F1196" i="34" s="1"/>
  <c r="H1180" i="34"/>
  <c r="F1180" i="34" s="1"/>
  <c r="H1164" i="34"/>
  <c r="H1224" i="34"/>
  <c r="H1208" i="34"/>
  <c r="F1208" i="34" s="1"/>
  <c r="H1192" i="34"/>
  <c r="F1192" i="34" s="1"/>
  <c r="H1176" i="34"/>
  <c r="H1222" i="34"/>
  <c r="H1206" i="34"/>
  <c r="F1206" i="34" s="1"/>
  <c r="H1190" i="34"/>
  <c r="F1190" i="34" s="1"/>
  <c r="H1174" i="34"/>
  <c r="H1218" i="34"/>
  <c r="H1202" i="34"/>
  <c r="F1202" i="34" s="1"/>
  <c r="H1186" i="34"/>
  <c r="F1186" i="34" s="1"/>
  <c r="H1170" i="34"/>
  <c r="H1230" i="34"/>
  <c r="H1214" i="34"/>
  <c r="F1214" i="34" s="1"/>
  <c r="H1198" i="34"/>
  <c r="F1198" i="34" s="1"/>
  <c r="H1182" i="34"/>
  <c r="H1166" i="34"/>
  <c r="H1226" i="34"/>
  <c r="F1226" i="34" s="1"/>
  <c r="H1210" i="34"/>
  <c r="F1210" i="34" s="1"/>
  <c r="H1194" i="34"/>
  <c r="H1178" i="34"/>
  <c r="H1162" i="34"/>
  <c r="F1162" i="34" s="1"/>
  <c r="H1229" i="34"/>
  <c r="F1229" i="34" s="1"/>
  <c r="H1213" i="34"/>
  <c r="H1197" i="34"/>
  <c r="H1181" i="34"/>
  <c r="F1181" i="34" s="1"/>
  <c r="H1165" i="34"/>
  <c r="F1165" i="34" s="1"/>
  <c r="H1225" i="34"/>
  <c r="H1209" i="34"/>
  <c r="H1193" i="34"/>
  <c r="F1193" i="34" s="1"/>
  <c r="H1177" i="34"/>
  <c r="F1177" i="34" s="1"/>
  <c r="H1227" i="34"/>
  <c r="H1219" i="34"/>
  <c r="H1207" i="34"/>
  <c r="F1207" i="34" s="1"/>
  <c r="H1199" i="34"/>
  <c r="F1199" i="34" s="1"/>
  <c r="H1191" i="34"/>
  <c r="H1183" i="34"/>
  <c r="H1175" i="34"/>
  <c r="F1175" i="34" s="1"/>
  <c r="H1167" i="34"/>
  <c r="F1167" i="34" s="1"/>
  <c r="H1221" i="34"/>
  <c r="H1205" i="34"/>
  <c r="H1189" i="34"/>
  <c r="F1189" i="34" s="1"/>
  <c r="H1173" i="34"/>
  <c r="F1173" i="34" s="1"/>
  <c r="H1233" i="34"/>
  <c r="H1217" i="34"/>
  <c r="H1201" i="34"/>
  <c r="F1201" i="34" s="1"/>
  <c r="H1185" i="34"/>
  <c r="F1185" i="34" s="1"/>
  <c r="H1169" i="34"/>
  <c r="H1215" i="34"/>
  <c r="H1231" i="34"/>
  <c r="F1231" i="34" s="1"/>
  <c r="H1223" i="34"/>
  <c r="F1223" i="34" s="1"/>
  <c r="H1211" i="34"/>
  <c r="H1203" i="34"/>
  <c r="H1195" i="34"/>
  <c r="F1195" i="34" s="1"/>
  <c r="H1187" i="34"/>
  <c r="F1187" i="34" s="1"/>
  <c r="H1179" i="34"/>
  <c r="H1171" i="34"/>
  <c r="H1163" i="34"/>
  <c r="F1163" i="34" s="1"/>
  <c r="H2072" i="34"/>
  <c r="F2072" i="34" s="1"/>
  <c r="H2084" i="34"/>
  <c r="H2080" i="34"/>
  <c r="H2076" i="34"/>
  <c r="F2076" i="34" s="1"/>
  <c r="H2078" i="34"/>
  <c r="F2078" i="34" s="1"/>
  <c r="H2074" i="34"/>
  <c r="H2085" i="34"/>
  <c r="H2077" i="34"/>
  <c r="F2077" i="34" s="1"/>
  <c r="H2082" i="34"/>
  <c r="F2082" i="34" s="1"/>
  <c r="H2081" i="34"/>
  <c r="H2073" i="34"/>
  <c r="H2075" i="34"/>
  <c r="F2075" i="34" s="1"/>
  <c r="H2083" i="34"/>
  <c r="F2083" i="34" s="1"/>
  <c r="H2079" i="34"/>
  <c r="H1668" i="34"/>
  <c r="H1652" i="34"/>
  <c r="F1652" i="34" s="1"/>
  <c r="H1636" i="34"/>
  <c r="F1636" i="34" s="1"/>
  <c r="H1620" i="34"/>
  <c r="H1680" i="34"/>
  <c r="H1664" i="34"/>
  <c r="F1664" i="34" s="1"/>
  <c r="H1648" i="34"/>
  <c r="H1632" i="34"/>
  <c r="H1676" i="34"/>
  <c r="H1660" i="34"/>
  <c r="F1660" i="34" s="1"/>
  <c r="H1644" i="34"/>
  <c r="F1644" i="34" s="1"/>
  <c r="H1628" i="34"/>
  <c r="H1672" i="34"/>
  <c r="H1656" i="34"/>
  <c r="F1656" i="34" s="1"/>
  <c r="H1640" i="34"/>
  <c r="F1640" i="34" s="1"/>
  <c r="H1624" i="34"/>
  <c r="H1670" i="34"/>
  <c r="H1654" i="34"/>
  <c r="F1654" i="34" s="1"/>
  <c r="H1638" i="34"/>
  <c r="F1638" i="34" s="1"/>
  <c r="H1622" i="34"/>
  <c r="H1669" i="34"/>
  <c r="H1653" i="34"/>
  <c r="F1653" i="34" s="1"/>
  <c r="H1637" i="34"/>
  <c r="F1637" i="34" s="1"/>
  <c r="H1621" i="34"/>
  <c r="H1666" i="34"/>
  <c r="H1650" i="34"/>
  <c r="F1650" i="34" s="1"/>
  <c r="H1634" i="34"/>
  <c r="F1634" i="34" s="1"/>
  <c r="H1618" i="34"/>
  <c r="H1681" i="34"/>
  <c r="H1665" i="34"/>
  <c r="F1665" i="34" s="1"/>
  <c r="H1649" i="34"/>
  <c r="H1633" i="34"/>
  <c r="H1678" i="34"/>
  <c r="H1662" i="34"/>
  <c r="F1662" i="34" s="1"/>
  <c r="H1646" i="34"/>
  <c r="F1646" i="34" s="1"/>
  <c r="H1630" i="34"/>
  <c r="H1677" i="34"/>
  <c r="H1661" i="34"/>
  <c r="F1661" i="34" s="1"/>
  <c r="H1645" i="34"/>
  <c r="F1645" i="34" s="1"/>
  <c r="H1629" i="34"/>
  <c r="H1674" i="34"/>
  <c r="H1658" i="34"/>
  <c r="F1658" i="34" s="1"/>
  <c r="H1642" i="34"/>
  <c r="F1642" i="34" s="1"/>
  <c r="H1626" i="34"/>
  <c r="H1657" i="34"/>
  <c r="H1663" i="34"/>
  <c r="F1663" i="34" s="1"/>
  <c r="H1641" i="34"/>
  <c r="F1641" i="34" s="1"/>
  <c r="H1679" i="34"/>
  <c r="H1671" i="34"/>
  <c r="H1659" i="34"/>
  <c r="F1659" i="34" s="1"/>
  <c r="H1647" i="34"/>
  <c r="F1647" i="34" s="1"/>
  <c r="H1639" i="34"/>
  <c r="H1627" i="34"/>
  <c r="H1619" i="34"/>
  <c r="F1619" i="34" s="1"/>
  <c r="H1625" i="34"/>
  <c r="F1625" i="34" s="1"/>
  <c r="H1651" i="34"/>
  <c r="H1673" i="34"/>
  <c r="H1631" i="34"/>
  <c r="F1631" i="34" s="1"/>
  <c r="H1675" i="34"/>
  <c r="F1675" i="34" s="1"/>
  <c r="H1667" i="34"/>
  <c r="H1655" i="34"/>
  <c r="H1643" i="34"/>
  <c r="F1643" i="34" s="1"/>
  <c r="H1635" i="34"/>
  <c r="F1635" i="34" s="1"/>
  <c r="H1623" i="34"/>
  <c r="H788" i="34"/>
  <c r="H800" i="34"/>
  <c r="F800" i="34" s="1"/>
  <c r="H784" i="34"/>
  <c r="F784" i="34" s="1"/>
  <c r="H796" i="34"/>
  <c r="H780" i="34"/>
  <c r="H792" i="34"/>
  <c r="F792" i="34" s="1"/>
  <c r="H798" i="34"/>
  <c r="F798" i="34" s="1"/>
  <c r="H782" i="34"/>
  <c r="H794" i="34"/>
  <c r="H778" i="34"/>
  <c r="F778" i="34" s="1"/>
  <c r="H790" i="34"/>
  <c r="F790" i="34" s="1"/>
  <c r="H786" i="34"/>
  <c r="H801" i="34"/>
  <c r="H797" i="34"/>
  <c r="F797" i="34" s="1"/>
  <c r="H793" i="34"/>
  <c r="F793" i="34" s="1"/>
  <c r="H795" i="34"/>
  <c r="H787" i="34"/>
  <c r="H779" i="34"/>
  <c r="F779" i="34" s="1"/>
  <c r="H789" i="34"/>
  <c r="F789" i="34" s="1"/>
  <c r="H781" i="34"/>
  <c r="H785" i="34"/>
  <c r="H799" i="34"/>
  <c r="F799" i="34" s="1"/>
  <c r="H791" i="34"/>
  <c r="F791" i="34" s="1"/>
  <c r="H783" i="34"/>
  <c r="H708" i="34"/>
  <c r="H712" i="34"/>
  <c r="F712" i="34" s="1"/>
  <c r="H710" i="34"/>
  <c r="F710" i="34" s="1"/>
  <c r="H706" i="34"/>
  <c r="H713" i="34"/>
  <c r="H709" i="34"/>
  <c r="F709" i="34" s="1"/>
  <c r="H711" i="34"/>
  <c r="F711" i="34" s="1"/>
  <c r="H707" i="34"/>
  <c r="H1764" i="34"/>
  <c r="H1748" i="34"/>
  <c r="F1748" i="34" s="1"/>
  <c r="H1732" i="34"/>
  <c r="F1732" i="34" s="1"/>
  <c r="H1776" i="34"/>
  <c r="H1760" i="34"/>
  <c r="H1744" i="34"/>
  <c r="F1744" i="34" s="1"/>
  <c r="H1772" i="34"/>
  <c r="F1772" i="34" s="1"/>
  <c r="H1756" i="34"/>
  <c r="H1740" i="34"/>
  <c r="H1768" i="34"/>
  <c r="F1768" i="34" s="1"/>
  <c r="H1752" i="34"/>
  <c r="F1752" i="34" s="1"/>
  <c r="H1736" i="34"/>
  <c r="H1766" i="34"/>
  <c r="H1750" i="34"/>
  <c r="H1734" i="34"/>
  <c r="F1734" i="34" s="1"/>
  <c r="H1765" i="34"/>
  <c r="H1749" i="34"/>
  <c r="H1733" i="34"/>
  <c r="H1762" i="34"/>
  <c r="F1762" i="34" s="1"/>
  <c r="H1746" i="34"/>
  <c r="H1730" i="34"/>
  <c r="H1777" i="34"/>
  <c r="F1777" i="34" s="1"/>
  <c r="H1761" i="34"/>
  <c r="F1761" i="34" s="1"/>
  <c r="H1745" i="34"/>
  <c r="H1774" i="34"/>
  <c r="H1758" i="34"/>
  <c r="F1758" i="34" s="1"/>
  <c r="H1742" i="34"/>
  <c r="F1742" i="34" s="1"/>
  <c r="H1773" i="34"/>
  <c r="H1757" i="34"/>
  <c r="H1741" i="34"/>
  <c r="H1770" i="34"/>
  <c r="F1770" i="34" s="1"/>
  <c r="H1754" i="34"/>
  <c r="H1738" i="34"/>
  <c r="H1759" i="34"/>
  <c r="F1759" i="34" s="1"/>
  <c r="H1769" i="34"/>
  <c r="H1775" i="34"/>
  <c r="H1767" i="34"/>
  <c r="H1751" i="34"/>
  <c r="F1751" i="34" s="1"/>
  <c r="H1739" i="34"/>
  <c r="F1739" i="34" s="1"/>
  <c r="H1731" i="34"/>
  <c r="H1753" i="34"/>
  <c r="H1747" i="34"/>
  <c r="F1747" i="34" s="1"/>
  <c r="H1737" i="34"/>
  <c r="F1737" i="34" s="1"/>
  <c r="H1763" i="34"/>
  <c r="H1771" i="34"/>
  <c r="H1755" i="34"/>
  <c r="F1755" i="34" s="1"/>
  <c r="H1743" i="34"/>
  <c r="F1743" i="34" s="1"/>
  <c r="H1735" i="34"/>
  <c r="H2520" i="34"/>
  <c r="H2504" i="34"/>
  <c r="F2504" i="34" s="1"/>
  <c r="H2488" i="34"/>
  <c r="F2488" i="34" s="1"/>
  <c r="H2472" i="34"/>
  <c r="H2456" i="34"/>
  <c r="H2440" i="34"/>
  <c r="F2440" i="34" s="1"/>
  <c r="H2516" i="34"/>
  <c r="F2516" i="34" s="1"/>
  <c r="H2500" i="34"/>
  <c r="H2484" i="34"/>
  <c r="H2468" i="34"/>
  <c r="F2468" i="34" s="1"/>
  <c r="H2452" i="34"/>
  <c r="F2452" i="34" s="1"/>
  <c r="H2436" i="34"/>
  <c r="H2528" i="34"/>
  <c r="H2512" i="34"/>
  <c r="F2512" i="34" s="1"/>
  <c r="H2496" i="34"/>
  <c r="F2496" i="34" s="1"/>
  <c r="H2480" i="34"/>
  <c r="H2464" i="34"/>
  <c r="H2448" i="34"/>
  <c r="F2448" i="34" s="1"/>
  <c r="H2524" i="34"/>
  <c r="F2524" i="34" s="1"/>
  <c r="H2508" i="34"/>
  <c r="H2492" i="34"/>
  <c r="H2476" i="34"/>
  <c r="F2476" i="34" s="1"/>
  <c r="H2460" i="34"/>
  <c r="F2460" i="34" s="1"/>
  <c r="H2444" i="34"/>
  <c r="H2526" i="34"/>
  <c r="H2510" i="34"/>
  <c r="F2510" i="34" s="1"/>
  <c r="H2494" i="34"/>
  <c r="F2494" i="34" s="1"/>
  <c r="H2478" i="34"/>
  <c r="H2462" i="34"/>
  <c r="H2446" i="34"/>
  <c r="F2446" i="34" s="1"/>
  <c r="H2515" i="34"/>
  <c r="F2515" i="34" s="1"/>
  <c r="H2499" i="34"/>
  <c r="H2483" i="34"/>
  <c r="H2467" i="34"/>
  <c r="F2467" i="34" s="1"/>
  <c r="H2451" i="34"/>
  <c r="F2451" i="34" s="1"/>
  <c r="H2435" i="34"/>
  <c r="H2525" i="34"/>
  <c r="H2509" i="34"/>
  <c r="F2509" i="34" s="1"/>
  <c r="H2493" i="34"/>
  <c r="F2493" i="34" s="1"/>
  <c r="H2477" i="34"/>
  <c r="H2461" i="34"/>
  <c r="H2445" i="34"/>
  <c r="F2445" i="34" s="1"/>
  <c r="H2522" i="34"/>
  <c r="F2522" i="34" s="1"/>
  <c r="H2506" i="34"/>
  <c r="H2490" i="34"/>
  <c r="H2474" i="34"/>
  <c r="F2474" i="34" s="1"/>
  <c r="H2458" i="34"/>
  <c r="F2458" i="34" s="1"/>
  <c r="H2442" i="34"/>
  <c r="H2527" i="34"/>
  <c r="H2511" i="34"/>
  <c r="F2511" i="34" s="1"/>
  <c r="H2495" i="34"/>
  <c r="F2495" i="34" s="1"/>
  <c r="H2479" i="34"/>
  <c r="H2463" i="34"/>
  <c r="H2447" i="34"/>
  <c r="F2447" i="34" s="1"/>
  <c r="H2521" i="34"/>
  <c r="F2521" i="34" s="1"/>
  <c r="H2505" i="34"/>
  <c r="H2489" i="34"/>
  <c r="H2473" i="34"/>
  <c r="F2473" i="34" s="1"/>
  <c r="H2457" i="34"/>
  <c r="F2457" i="34" s="1"/>
  <c r="H2441" i="34"/>
  <c r="H2518" i="34"/>
  <c r="H2502" i="34"/>
  <c r="F2502" i="34" s="1"/>
  <c r="H2486" i="34"/>
  <c r="F2486" i="34" s="1"/>
  <c r="H2470" i="34"/>
  <c r="H2454" i="34"/>
  <c r="H2438" i="34"/>
  <c r="F2438" i="34" s="1"/>
  <c r="H2523" i="34"/>
  <c r="F2523" i="34" s="1"/>
  <c r="H2507" i="34"/>
  <c r="H2491" i="34"/>
  <c r="H2475" i="34"/>
  <c r="F2475" i="34" s="1"/>
  <c r="H2459" i="34"/>
  <c r="F2459" i="34" s="1"/>
  <c r="H2443" i="34"/>
  <c r="H2517" i="34"/>
  <c r="H2501" i="34"/>
  <c r="F2501" i="34" s="1"/>
  <c r="H2485" i="34"/>
  <c r="F2485" i="34" s="1"/>
  <c r="H2469" i="34"/>
  <c r="H2453" i="34"/>
  <c r="H2437" i="34"/>
  <c r="F2437" i="34" s="1"/>
  <c r="H2514" i="34"/>
  <c r="F2514" i="34" s="1"/>
  <c r="H2498" i="34"/>
  <c r="H2482" i="34"/>
  <c r="H2466" i="34"/>
  <c r="F2466" i="34" s="1"/>
  <c r="H2450" i="34"/>
  <c r="F2450" i="34" s="1"/>
  <c r="H2434" i="34"/>
  <c r="H2519" i="34"/>
  <c r="H2503" i="34"/>
  <c r="F2503" i="34" s="1"/>
  <c r="H2487" i="34"/>
  <c r="F2487" i="34" s="1"/>
  <c r="H2471" i="34"/>
  <c r="H2455" i="34"/>
  <c r="H2439" i="34"/>
  <c r="F2439" i="34" s="1"/>
  <c r="H2529" i="34"/>
  <c r="F2529" i="34" s="1"/>
  <c r="H2513" i="34"/>
  <c r="H2497" i="34"/>
  <c r="H2481" i="34"/>
  <c r="F2481" i="34" s="1"/>
  <c r="H2465" i="34"/>
  <c r="F2465" i="34" s="1"/>
  <c r="H2449" i="34"/>
  <c r="H494" i="34"/>
  <c r="H506" i="34"/>
  <c r="F506" i="34" s="1"/>
  <c r="H490" i="34"/>
  <c r="F490" i="34" s="1"/>
  <c r="H502" i="34"/>
  <c r="H486" i="34"/>
  <c r="H498" i="34"/>
  <c r="F498" i="34" s="1"/>
  <c r="H497" i="34"/>
  <c r="F497" i="34" s="1"/>
  <c r="H500" i="34"/>
  <c r="H484" i="34"/>
  <c r="H489" i="34"/>
  <c r="F489" i="34" s="1"/>
  <c r="H496" i="34"/>
  <c r="F496" i="34" s="1"/>
  <c r="H507" i="34"/>
  <c r="H499" i="34"/>
  <c r="H491" i="34"/>
  <c r="F491" i="34" s="1"/>
  <c r="H505" i="34"/>
  <c r="F505" i="34" s="1"/>
  <c r="H485" i="34"/>
  <c r="H492" i="34"/>
  <c r="H493" i="34"/>
  <c r="F493" i="34" s="1"/>
  <c r="H501" i="34"/>
  <c r="F501" i="34" s="1"/>
  <c r="H504" i="34"/>
  <c r="H488" i="34"/>
  <c r="H503" i="34"/>
  <c r="F503" i="34" s="1"/>
  <c r="H495" i="34"/>
  <c r="F495" i="34" s="1"/>
  <c r="H487" i="34"/>
  <c r="H3096" i="34"/>
  <c r="H3104" i="34"/>
  <c r="F3104" i="34" s="1"/>
  <c r="H3100" i="34"/>
  <c r="F3100" i="34" s="1"/>
  <c r="H3106" i="34"/>
  <c r="H3099" i="34"/>
  <c r="H3102" i="34"/>
  <c r="F3102" i="34" s="1"/>
  <c r="H3105" i="34"/>
  <c r="F3105" i="34" s="1"/>
  <c r="H3098" i="34"/>
  <c r="H3107" i="34"/>
  <c r="H3101" i="34"/>
  <c r="F3101" i="34" s="1"/>
  <c r="H3103" i="34"/>
  <c r="F3103" i="34" s="1"/>
  <c r="H3097" i="34"/>
  <c r="H692" i="34"/>
  <c r="H688" i="34"/>
  <c r="F688" i="34" s="1"/>
  <c r="H684" i="34"/>
  <c r="F684" i="34" s="1"/>
  <c r="H696" i="34"/>
  <c r="H686" i="34"/>
  <c r="H694" i="34"/>
  <c r="F694" i="34" s="1"/>
  <c r="H690" i="34"/>
  <c r="F690" i="34" s="1"/>
  <c r="H693" i="34"/>
  <c r="H689" i="34"/>
  <c r="H695" i="34"/>
  <c r="F695" i="34" s="1"/>
  <c r="H687" i="34"/>
  <c r="F687" i="34" s="1"/>
  <c r="H685" i="34"/>
  <c r="H697" i="34"/>
  <c r="H691" i="34"/>
  <c r="F691" i="34" s="1"/>
  <c r="H660" i="34"/>
  <c r="F660" i="34" s="1"/>
  <c r="H656" i="34"/>
  <c r="H652" i="34"/>
  <c r="H664" i="34"/>
  <c r="F664" i="34" s="1"/>
  <c r="H654" i="34"/>
  <c r="F654" i="34" s="1"/>
  <c r="H666" i="34"/>
  <c r="H662" i="34"/>
  <c r="H658" i="34"/>
  <c r="F658" i="34" s="1"/>
  <c r="H665" i="34"/>
  <c r="F665" i="34" s="1"/>
  <c r="H667" i="34"/>
  <c r="H659" i="34"/>
  <c r="H661" i="34"/>
  <c r="F661" i="34" s="1"/>
  <c r="H653" i="34"/>
  <c r="F653" i="34" s="1"/>
  <c r="H657" i="34"/>
  <c r="H663" i="34"/>
  <c r="H655" i="34"/>
  <c r="H4288" i="34"/>
  <c r="F4288" i="34" s="1"/>
  <c r="H4284" i="34"/>
  <c r="H4292" i="34"/>
  <c r="H4291" i="34"/>
  <c r="F4291" i="34" s="1"/>
  <c r="H4290" i="34"/>
  <c r="F4290" i="34" s="1"/>
  <c r="H4287" i="34"/>
  <c r="H4286" i="34"/>
  <c r="H4293" i="34"/>
  <c r="F4293" i="34" s="1"/>
  <c r="H4283" i="34"/>
  <c r="F4283" i="34" s="1"/>
  <c r="H4282" i="34"/>
  <c r="H4289" i="34"/>
  <c r="H4295" i="34"/>
  <c r="F4295" i="34" s="1"/>
  <c r="H4294" i="34"/>
  <c r="F4294" i="34" s="1"/>
  <c r="H4285" i="34"/>
  <c r="H4864" i="34"/>
  <c r="H4848" i="34"/>
  <c r="F4848" i="34" s="1"/>
  <c r="H4867" i="34"/>
  <c r="F4867" i="34" s="1"/>
  <c r="H4851" i="34"/>
  <c r="H4860" i="34"/>
  <c r="H4863" i="34"/>
  <c r="H4866" i="34"/>
  <c r="F4866" i="34" s="1"/>
  <c r="H4850" i="34"/>
  <c r="H4872" i="34"/>
  <c r="H4856" i="34"/>
  <c r="H4875" i="34"/>
  <c r="F4875" i="34" s="1"/>
  <c r="H4859" i="34"/>
  <c r="H4868" i="34"/>
  <c r="H4852" i="34"/>
  <c r="F4852" i="34" s="1"/>
  <c r="H4871" i="34"/>
  <c r="F4871" i="34" s="1"/>
  <c r="H4855" i="34"/>
  <c r="H4862" i="34"/>
  <c r="H4861" i="34"/>
  <c r="F4861" i="34" s="1"/>
  <c r="H4858" i="34"/>
  <c r="F4858" i="34" s="1"/>
  <c r="H4873" i="34"/>
  <c r="H4857" i="34"/>
  <c r="H4874" i="34"/>
  <c r="F4874" i="34" s="1"/>
  <c r="H4854" i="34"/>
  <c r="H4869" i="34"/>
  <c r="H4853" i="34"/>
  <c r="H4870" i="34"/>
  <c r="H4865" i="34"/>
  <c r="F4865" i="34" s="1"/>
  <c r="H4849" i="34"/>
  <c r="H4720" i="34"/>
  <c r="H4716" i="34"/>
  <c r="F4716" i="34" s="1"/>
  <c r="H4722" i="34"/>
  <c r="F4722" i="34" s="1"/>
  <c r="H4712" i="34"/>
  <c r="H4724" i="34"/>
  <c r="H4714" i="34"/>
  <c r="F4714" i="34" s="1"/>
  <c r="H4723" i="34"/>
  <c r="H4713" i="34"/>
  <c r="H4710" i="34"/>
  <c r="H4719" i="34"/>
  <c r="F4719" i="34" s="1"/>
  <c r="H4725" i="34"/>
  <c r="H4726" i="34"/>
  <c r="H4715" i="34"/>
  <c r="H4721" i="34"/>
  <c r="F4721" i="34" s="1"/>
  <c r="H4718" i="34"/>
  <c r="F4718" i="34" s="1"/>
  <c r="H4727" i="34"/>
  <c r="H4711" i="34"/>
  <c r="H4717" i="34"/>
  <c r="F4717" i="34" s="1"/>
  <c r="H3032" i="34"/>
  <c r="F3032" i="34" s="1"/>
  <c r="H3016" i="34"/>
  <c r="H3000" i="34"/>
  <c r="H3028" i="34"/>
  <c r="F3028" i="34" s="1"/>
  <c r="H3012" i="34"/>
  <c r="F3012" i="34" s="1"/>
  <c r="H2996" i="34"/>
  <c r="H3024" i="34"/>
  <c r="H3008" i="34"/>
  <c r="F3008" i="34" s="1"/>
  <c r="H2992" i="34"/>
  <c r="F2992" i="34" s="1"/>
  <c r="H3020" i="34"/>
  <c r="H3004" i="34"/>
  <c r="H2988" i="34"/>
  <c r="F2988" i="34" s="1"/>
  <c r="H3026" i="34"/>
  <c r="F3026" i="34" s="1"/>
  <c r="H3010" i="34"/>
  <c r="H2994" i="34"/>
  <c r="H3035" i="34"/>
  <c r="F3035" i="34" s="1"/>
  <c r="H3019" i="34"/>
  <c r="F3019" i="34" s="1"/>
  <c r="H3003" i="34"/>
  <c r="H3029" i="34"/>
  <c r="H3013" i="34"/>
  <c r="F3013" i="34" s="1"/>
  <c r="H2997" i="34"/>
  <c r="F2997" i="34" s="1"/>
  <c r="H3022" i="34"/>
  <c r="H3006" i="34"/>
  <c r="H2990" i="34"/>
  <c r="F2990" i="34" s="1"/>
  <c r="H3031" i="34"/>
  <c r="F3031" i="34" s="1"/>
  <c r="H3015" i="34"/>
  <c r="H2999" i="34"/>
  <c r="H3025" i="34"/>
  <c r="F3025" i="34" s="1"/>
  <c r="H3009" i="34"/>
  <c r="F3009" i="34" s="1"/>
  <c r="H2993" i="34"/>
  <c r="H3034" i="34"/>
  <c r="H3018" i="34"/>
  <c r="F3018" i="34" s="1"/>
  <c r="H3002" i="34"/>
  <c r="F3002" i="34" s="1"/>
  <c r="H3027" i="34"/>
  <c r="H3011" i="34"/>
  <c r="H2995" i="34"/>
  <c r="F2995" i="34" s="1"/>
  <c r="H3021" i="34"/>
  <c r="F3021" i="34" s="1"/>
  <c r="H3005" i="34"/>
  <c r="H2989" i="34"/>
  <c r="H3030" i="34"/>
  <c r="F3030" i="34" s="1"/>
  <c r="H3014" i="34"/>
  <c r="F3014" i="34" s="1"/>
  <c r="H2998" i="34"/>
  <c r="H3023" i="34"/>
  <c r="H3007" i="34"/>
  <c r="F3007" i="34" s="1"/>
  <c r="H2991" i="34"/>
  <c r="F2991" i="34" s="1"/>
  <c r="H3033" i="34"/>
  <c r="H3017" i="34"/>
  <c r="H3001" i="34"/>
  <c r="F3001" i="34" s="1"/>
  <c r="H720" i="34"/>
  <c r="F720" i="34" s="1"/>
  <c r="H716" i="34"/>
  <c r="H718" i="34"/>
  <c r="H714" i="34"/>
  <c r="F714" i="34" s="1"/>
  <c r="H719" i="34"/>
  <c r="F719" i="34" s="1"/>
  <c r="H717" i="34"/>
  <c r="H721" i="34"/>
  <c r="H715" i="34"/>
  <c r="F715" i="34" s="1"/>
  <c r="H4976" i="34"/>
  <c r="F4976" i="34" s="1"/>
  <c r="H4960" i="34"/>
  <c r="H4979" i="34"/>
  <c r="H4963" i="34"/>
  <c r="F4963" i="34" s="1"/>
  <c r="H4972" i="34"/>
  <c r="F4972" i="34" s="1"/>
  <c r="H4975" i="34"/>
  <c r="H4978" i="34"/>
  <c r="H4962" i="34"/>
  <c r="F4962" i="34" s="1"/>
  <c r="H4968" i="34"/>
  <c r="F4968" i="34" s="1"/>
  <c r="H4971" i="34"/>
  <c r="H4964" i="34"/>
  <c r="H4967" i="34"/>
  <c r="F4967" i="34" s="1"/>
  <c r="H4970" i="34"/>
  <c r="F4970" i="34" s="1"/>
  <c r="H4973" i="34"/>
  <c r="H4966" i="34"/>
  <c r="H4969" i="34"/>
  <c r="F4969" i="34" s="1"/>
  <c r="H4965" i="34"/>
  <c r="H4974" i="34"/>
  <c r="H4977" i="34"/>
  <c r="H4961" i="34"/>
  <c r="F4961" i="34" s="1"/>
  <c r="H5664" i="34"/>
  <c r="H5658" i="34"/>
  <c r="H5667" i="34"/>
  <c r="H5660" i="34"/>
  <c r="F5660" i="34" s="1"/>
  <c r="H5654" i="34"/>
  <c r="F5654" i="34" s="1"/>
  <c r="H5663" i="34"/>
  <c r="H5656" i="34"/>
  <c r="H5666" i="34"/>
  <c r="F5666" i="34" s="1"/>
  <c r="H5659" i="34"/>
  <c r="F5659" i="34" s="1"/>
  <c r="H5662" i="34"/>
  <c r="H5655" i="34"/>
  <c r="H5661" i="34"/>
  <c r="F5661" i="34" s="1"/>
  <c r="H5657" i="34"/>
  <c r="H5665" i="34"/>
  <c r="H6560" i="34"/>
  <c r="H6566" i="34"/>
  <c r="F6566" i="34" s="1"/>
  <c r="H6567" i="34"/>
  <c r="F6567" i="34" s="1"/>
  <c r="H6562" i="34"/>
  <c r="H6565" i="34"/>
  <c r="H6563" i="34"/>
  <c r="F6563" i="34" s="1"/>
  <c r="H6561" i="34"/>
  <c r="F6561" i="34" s="1"/>
  <c r="H6564" i="34"/>
  <c r="H4928" i="34"/>
  <c r="H4931" i="34"/>
  <c r="F4931" i="34" s="1"/>
  <c r="H4924" i="34"/>
  <c r="F4924" i="34" s="1"/>
  <c r="H4927" i="34"/>
  <c r="H4930" i="34"/>
  <c r="H4920" i="34"/>
  <c r="F4920" i="34" s="1"/>
  <c r="H4923" i="34"/>
  <c r="F4923" i="34" s="1"/>
  <c r="H4926" i="34"/>
  <c r="H4925" i="34"/>
  <c r="H4922" i="34"/>
  <c r="F4922" i="34" s="1"/>
  <c r="H4921" i="34"/>
  <c r="F4921" i="34" s="1"/>
  <c r="H4929" i="34"/>
  <c r="H5600" i="34"/>
  <c r="H5584" i="34"/>
  <c r="F5584" i="34" s="1"/>
  <c r="H5594" i="34"/>
  <c r="F5594" i="34" s="1"/>
  <c r="H5603" i="34"/>
  <c r="H5587" i="34"/>
  <c r="H5596" i="34"/>
  <c r="F5596" i="34" s="1"/>
  <c r="H5590" i="34"/>
  <c r="F5590" i="34" s="1"/>
  <c r="H5599" i="34"/>
  <c r="H5592" i="34"/>
  <c r="H5602" i="34"/>
  <c r="H5586" i="34"/>
  <c r="F5586" i="34" s="1"/>
  <c r="H5595" i="34"/>
  <c r="H5604" i="34"/>
  <c r="H5588" i="34"/>
  <c r="F5588" i="34" s="1"/>
  <c r="H5598" i="34"/>
  <c r="F5598" i="34" s="1"/>
  <c r="H5591" i="34"/>
  <c r="H5597" i="34"/>
  <c r="H5593" i="34"/>
  <c r="F5593" i="34" s="1"/>
  <c r="H5605" i="34"/>
  <c r="F5605" i="34" s="1"/>
  <c r="H5589" i="34"/>
  <c r="H5601" i="34"/>
  <c r="H5585" i="34"/>
  <c r="F5585" i="34" s="1"/>
  <c r="H6534" i="34"/>
  <c r="F6534" i="34" s="1"/>
  <c r="H6537" i="34"/>
  <c r="H6535" i="34"/>
  <c r="H6540" i="34"/>
  <c r="F6540" i="34" s="1"/>
  <c r="H6536" i="34"/>
  <c r="F6536" i="34" s="1"/>
  <c r="H6538" i="34"/>
  <c r="H6541" i="34"/>
  <c r="H6539" i="34"/>
  <c r="F6539" i="34" s="1"/>
  <c r="H4880" i="34"/>
  <c r="F4880" i="34" s="1"/>
  <c r="H4883" i="34"/>
  <c r="H4892" i="34"/>
  <c r="H4876" i="34"/>
  <c r="F4876" i="34" s="1"/>
  <c r="H4895" i="34"/>
  <c r="H4879" i="34"/>
  <c r="H4882" i="34"/>
  <c r="H4888" i="34"/>
  <c r="F4888" i="34" s="1"/>
  <c r="H4891" i="34"/>
  <c r="F4891" i="34" s="1"/>
  <c r="H4884" i="34"/>
  <c r="H4887" i="34"/>
  <c r="H4886" i="34"/>
  <c r="F4886" i="34" s="1"/>
  <c r="H4893" i="34"/>
  <c r="H4877" i="34"/>
  <c r="H4878" i="34"/>
  <c r="H4889" i="34"/>
  <c r="F4889" i="34" s="1"/>
  <c r="H4894" i="34"/>
  <c r="F4894" i="34" s="1"/>
  <c r="H4885" i="34"/>
  <c r="H4890" i="34"/>
  <c r="H4881" i="34"/>
  <c r="F4881" i="34" s="1"/>
  <c r="H5536" i="34"/>
  <c r="F5536" i="34" s="1"/>
  <c r="H5520" i="34"/>
  <c r="H5530" i="34"/>
  <c r="H5523" i="34"/>
  <c r="F5523" i="34" s="1"/>
  <c r="H5532" i="34"/>
  <c r="F5532" i="34" s="1"/>
  <c r="H5516" i="34"/>
  <c r="H5526" i="34"/>
  <c r="H5535" i="34"/>
  <c r="F5535" i="34" s="1"/>
  <c r="H5519" i="34"/>
  <c r="F5519" i="34" s="1"/>
  <c r="H5528" i="34"/>
  <c r="H5522" i="34"/>
  <c r="H5531" i="34"/>
  <c r="F5531" i="34" s="1"/>
  <c r="H5524" i="34"/>
  <c r="F5524" i="34" s="1"/>
  <c r="H5534" i="34"/>
  <c r="H5518" i="34"/>
  <c r="H5527" i="34"/>
  <c r="F5527" i="34" s="1"/>
  <c r="H5533" i="34"/>
  <c r="F5533" i="34" s="1"/>
  <c r="H5517" i="34"/>
  <c r="H5529" i="34"/>
  <c r="H5525" i="34"/>
  <c r="F5525" i="34" s="1"/>
  <c r="H5537" i="34"/>
  <c r="F5537" i="34" s="1"/>
  <c r="H5521" i="34"/>
  <c r="H6512" i="34"/>
  <c r="H6505" i="34"/>
  <c r="F6505" i="34" s="1"/>
  <c r="H6508" i="34"/>
  <c r="F6508" i="34" s="1"/>
  <c r="H6514" i="34"/>
  <c r="H6515" i="34"/>
  <c r="H6504" i="34"/>
  <c r="F6504" i="34" s="1"/>
  <c r="H6510" i="34"/>
  <c r="F6510" i="34" s="1"/>
  <c r="H6513" i="34"/>
  <c r="H6511" i="34"/>
  <c r="H6506" i="34"/>
  <c r="F6506" i="34" s="1"/>
  <c r="H6509" i="34"/>
  <c r="F6509" i="34" s="1"/>
  <c r="H6507" i="34"/>
  <c r="H5952" i="34"/>
  <c r="H5936" i="34"/>
  <c r="F5936" i="34" s="1"/>
  <c r="H5961" i="34"/>
  <c r="F5961" i="34" s="1"/>
  <c r="H5959" i="34"/>
  <c r="H5943" i="34"/>
  <c r="H5962" i="34"/>
  <c r="F5962" i="34" s="1"/>
  <c r="H5946" i="34"/>
  <c r="F5946" i="34" s="1"/>
  <c r="H5964" i="34"/>
  <c r="H5948" i="34"/>
  <c r="H5932" i="34"/>
  <c r="F5932" i="34" s="1"/>
  <c r="H5957" i="34"/>
  <c r="F5957" i="34" s="1"/>
  <c r="H5955" i="34"/>
  <c r="H5939" i="34"/>
  <c r="H5958" i="34"/>
  <c r="F5958" i="34" s="1"/>
  <c r="H5942" i="34"/>
  <c r="F5942" i="34" s="1"/>
  <c r="H5960" i="34"/>
  <c r="H5944" i="34"/>
  <c r="H5953" i="34"/>
  <c r="F5953" i="34" s="1"/>
  <c r="H5967" i="34"/>
  <c r="F5967" i="34" s="1"/>
  <c r="H5951" i="34"/>
  <c r="H5935" i="34"/>
  <c r="H5954" i="34"/>
  <c r="F5954" i="34" s="1"/>
  <c r="H5938" i="34"/>
  <c r="F5938" i="34" s="1"/>
  <c r="H5956" i="34"/>
  <c r="H5940" i="34"/>
  <c r="H5965" i="34"/>
  <c r="F5965" i="34" s="1"/>
  <c r="H5963" i="34"/>
  <c r="F5963" i="34" s="1"/>
  <c r="H5947" i="34"/>
  <c r="H5966" i="34"/>
  <c r="H5950" i="34"/>
  <c r="F5950" i="34" s="1"/>
  <c r="H5934" i="34"/>
  <c r="F5934" i="34" s="1"/>
  <c r="H5949" i="34"/>
  <c r="H5933" i="34"/>
  <c r="H5945" i="34"/>
  <c r="F5945" i="34" s="1"/>
  <c r="H5941" i="34"/>
  <c r="H5937" i="34"/>
  <c r="H5414" i="34"/>
  <c r="H5420" i="34"/>
  <c r="F5420" i="34" s="1"/>
  <c r="H5416" i="34"/>
  <c r="F5416" i="34" s="1"/>
  <c r="H5419" i="34"/>
  <c r="H5415" i="34"/>
  <c r="H5418" i="34"/>
  <c r="F5418" i="34" s="1"/>
  <c r="H5421" i="34"/>
  <c r="F5421" i="34" s="1"/>
  <c r="H5417" i="34"/>
  <c r="H542" i="34"/>
  <c r="H554" i="34"/>
  <c r="F554" i="34" s="1"/>
  <c r="H538" i="34"/>
  <c r="F538" i="34" s="1"/>
  <c r="H550" i="34"/>
  <c r="H534" i="34"/>
  <c r="H546" i="34"/>
  <c r="H537" i="34"/>
  <c r="F537" i="34" s="1"/>
  <c r="H548" i="34"/>
  <c r="H532" i="34"/>
  <c r="H541" i="34"/>
  <c r="F541" i="34" s="1"/>
  <c r="H553" i="34"/>
  <c r="F553" i="34" s="1"/>
  <c r="H533" i="34"/>
  <c r="H544" i="34"/>
  <c r="H543" i="34"/>
  <c r="F543" i="34" s="1"/>
  <c r="H555" i="34"/>
  <c r="F555" i="34" s="1"/>
  <c r="H547" i="34"/>
  <c r="H535" i="34"/>
  <c r="H549" i="34"/>
  <c r="F549" i="34" s="1"/>
  <c r="H540" i="34"/>
  <c r="F540" i="34" s="1"/>
  <c r="H545" i="34"/>
  <c r="H552" i="34"/>
  <c r="H536" i="34"/>
  <c r="F536" i="34" s="1"/>
  <c r="H551" i="34"/>
  <c r="F551" i="34" s="1"/>
  <c r="H539" i="34"/>
  <c r="H996" i="34"/>
  <c r="H1004" i="34"/>
  <c r="F1004" i="34" s="1"/>
  <c r="H1000" i="34"/>
  <c r="F1000" i="34" s="1"/>
  <c r="H1002" i="34"/>
  <c r="H998" i="34"/>
  <c r="H994" i="34"/>
  <c r="F994" i="34" s="1"/>
  <c r="H1005" i="34"/>
  <c r="F1005" i="34" s="1"/>
  <c r="H1001" i="34"/>
  <c r="H999" i="34"/>
  <c r="H997" i="34"/>
  <c r="F997" i="34" s="1"/>
  <c r="H1003" i="34"/>
  <c r="F1003" i="34" s="1"/>
  <c r="H995" i="34"/>
  <c r="H1044" i="34"/>
  <c r="H1040" i="34"/>
  <c r="F1040" i="34" s="1"/>
  <c r="H1052" i="34"/>
  <c r="F1052" i="34" s="1"/>
  <c r="H1048" i="34"/>
  <c r="H1038" i="34"/>
  <c r="H1050" i="34"/>
  <c r="F1050" i="34" s="1"/>
  <c r="H1046" i="34"/>
  <c r="F1046" i="34" s="1"/>
  <c r="H1042" i="34"/>
  <c r="H1053" i="34"/>
  <c r="H1049" i="34"/>
  <c r="F1049" i="34" s="1"/>
  <c r="H1047" i="34"/>
  <c r="F1047" i="34" s="1"/>
  <c r="H1039" i="34"/>
  <c r="H1045" i="34"/>
  <c r="H1041" i="34"/>
  <c r="F1041" i="34" s="1"/>
  <c r="H1051" i="34"/>
  <c r="F1051" i="34" s="1"/>
  <c r="H1043" i="34"/>
  <c r="H1540" i="34"/>
  <c r="H1524" i="34"/>
  <c r="F1524" i="34" s="1"/>
  <c r="H1536" i="34"/>
  <c r="F1536" i="34" s="1"/>
  <c r="H1532" i="34"/>
  <c r="H1544" i="34"/>
  <c r="H1528" i="34"/>
  <c r="F1528" i="34" s="1"/>
  <c r="H1542" i="34"/>
  <c r="F1542" i="34" s="1"/>
  <c r="H1526" i="34"/>
  <c r="H1529" i="34"/>
  <c r="H1538" i="34"/>
  <c r="F1538" i="34" s="1"/>
  <c r="H1522" i="34"/>
  <c r="F1522" i="34" s="1"/>
  <c r="H1541" i="34"/>
  <c r="H1525" i="34"/>
  <c r="H1534" i="34"/>
  <c r="F1534" i="34" s="1"/>
  <c r="H1537" i="34"/>
  <c r="F1537" i="34" s="1"/>
  <c r="H1530" i="34"/>
  <c r="H1533" i="34"/>
  <c r="H1535" i="34"/>
  <c r="F1535" i="34" s="1"/>
  <c r="H1543" i="34"/>
  <c r="F1543" i="34" s="1"/>
  <c r="H1531" i="34"/>
  <c r="H1523" i="34"/>
  <c r="H1545" i="34"/>
  <c r="F1545" i="34" s="1"/>
  <c r="H1539" i="34"/>
  <c r="F1539" i="34" s="1"/>
  <c r="H1527" i="34"/>
  <c r="H1460" i="34"/>
  <c r="H1444" i="34"/>
  <c r="F1444" i="34" s="1"/>
  <c r="H1428" i="34"/>
  <c r="F1428" i="34" s="1"/>
  <c r="H1456" i="34"/>
  <c r="H1440" i="34"/>
  <c r="H1452" i="34"/>
  <c r="F1452" i="34" s="1"/>
  <c r="H1436" i="34"/>
  <c r="F1436" i="34" s="1"/>
  <c r="H1448" i="34"/>
  <c r="H1432" i="34"/>
  <c r="H1446" i="34"/>
  <c r="F1446" i="34" s="1"/>
  <c r="H1430" i="34"/>
  <c r="F1430" i="34" s="1"/>
  <c r="H1449" i="34"/>
  <c r="H1433" i="34"/>
  <c r="H1458" i="34"/>
  <c r="F1458" i="34" s="1"/>
  <c r="H1442" i="34"/>
  <c r="F1442" i="34" s="1"/>
  <c r="H1426" i="34"/>
  <c r="H1461" i="34"/>
  <c r="H1445" i="34"/>
  <c r="F1445" i="34" s="1"/>
  <c r="H1429" i="34"/>
  <c r="F1429" i="34" s="1"/>
  <c r="H1454" i="34"/>
  <c r="H1438" i="34"/>
  <c r="H1457" i="34"/>
  <c r="F1457" i="34" s="1"/>
  <c r="H1441" i="34"/>
  <c r="F1441" i="34" s="1"/>
  <c r="H1450" i="34"/>
  <c r="H1434" i="34"/>
  <c r="H1443" i="34"/>
  <c r="F1443" i="34" s="1"/>
  <c r="H1453" i="34"/>
  <c r="F1453" i="34" s="1"/>
  <c r="H1459" i="34"/>
  <c r="H1451" i="34"/>
  <c r="H1439" i="34"/>
  <c r="F1439" i="34" s="1"/>
  <c r="H1431" i="34"/>
  <c r="F1431" i="34" s="1"/>
  <c r="H1437" i="34"/>
  <c r="H1455" i="34"/>
  <c r="H1447" i="34"/>
  <c r="F1447" i="34" s="1"/>
  <c r="H1435" i="34"/>
  <c r="F1435" i="34" s="1"/>
  <c r="H1427" i="34"/>
  <c r="H2060" i="34"/>
  <c r="H2056" i="34"/>
  <c r="F2056" i="34" s="1"/>
  <c r="H2052" i="34"/>
  <c r="F2052" i="34" s="1"/>
  <c r="H2050" i="34"/>
  <c r="H2061" i="34"/>
  <c r="H2057" i="34"/>
  <c r="F2057" i="34" s="1"/>
  <c r="H2058" i="34"/>
  <c r="F2058" i="34" s="1"/>
  <c r="H2053" i="34"/>
  <c r="H2054" i="34"/>
  <c r="H2059" i="34"/>
  <c r="F2059" i="34" s="1"/>
  <c r="H2055" i="34"/>
  <c r="F2055" i="34" s="1"/>
  <c r="H2051" i="34"/>
  <c r="H1904" i="34"/>
  <c r="H1900" i="34"/>
  <c r="F1900" i="34" s="1"/>
  <c r="H1896" i="34"/>
  <c r="F1896" i="34" s="1"/>
  <c r="H1902" i="34"/>
  <c r="H1898" i="34"/>
  <c r="H1905" i="34"/>
  <c r="F1905" i="34" s="1"/>
  <c r="H1901" i="34"/>
  <c r="F1901" i="34" s="1"/>
  <c r="H1906" i="34"/>
  <c r="H1899" i="34"/>
  <c r="H1897" i="34"/>
  <c r="F1897" i="34" s="1"/>
  <c r="H1907" i="34"/>
  <c r="F1907" i="34" s="1"/>
  <c r="H1903" i="34"/>
  <c r="H1492" i="34"/>
  <c r="H1476" i="34"/>
  <c r="F1476" i="34" s="1"/>
  <c r="H1488" i="34"/>
  <c r="F1488" i="34" s="1"/>
  <c r="H1472" i="34"/>
  <c r="H1484" i="34"/>
  <c r="H1468" i="34"/>
  <c r="F1468" i="34" s="1"/>
  <c r="H1496" i="34"/>
  <c r="F1496" i="34" s="1"/>
  <c r="H1480" i="34"/>
  <c r="H1464" i="34"/>
  <c r="H1494" i="34"/>
  <c r="F1494" i="34" s="1"/>
  <c r="H1478" i="34"/>
  <c r="F1478" i="34" s="1"/>
  <c r="H1462" i="34"/>
  <c r="H1497" i="34"/>
  <c r="H1481" i="34"/>
  <c r="F1481" i="34" s="1"/>
  <c r="H1465" i="34"/>
  <c r="H1490" i="34"/>
  <c r="H1474" i="34"/>
  <c r="H1493" i="34"/>
  <c r="F1493" i="34" s="1"/>
  <c r="H1477" i="34"/>
  <c r="F1477" i="34" s="1"/>
  <c r="H1486" i="34"/>
  <c r="H1470" i="34"/>
  <c r="H1489" i="34"/>
  <c r="F1489" i="34" s="1"/>
  <c r="H1473" i="34"/>
  <c r="F1473" i="34" s="1"/>
  <c r="H1482" i="34"/>
  <c r="H1466" i="34"/>
  <c r="H1469" i="34"/>
  <c r="F1469" i="34" s="1"/>
  <c r="H1475" i="34"/>
  <c r="F1475" i="34" s="1"/>
  <c r="H1491" i="34"/>
  <c r="H1483" i="34"/>
  <c r="H1471" i="34"/>
  <c r="F1471" i="34" s="1"/>
  <c r="H1463" i="34"/>
  <c r="F1463" i="34" s="1"/>
  <c r="H1485" i="34"/>
  <c r="H1495" i="34"/>
  <c r="H1487" i="34"/>
  <c r="F1487" i="34" s="1"/>
  <c r="H1479" i="34"/>
  <c r="F1479" i="34" s="1"/>
  <c r="H1467" i="34"/>
  <c r="H4624" i="34"/>
  <c r="H4608" i="34"/>
  <c r="F4608" i="34" s="1"/>
  <c r="H4620" i="34"/>
  <c r="F4620" i="34" s="1"/>
  <c r="H4626" i="34"/>
  <c r="H4610" i="34"/>
  <c r="H4616" i="34"/>
  <c r="F4616" i="34" s="1"/>
  <c r="H4628" i="34"/>
  <c r="F4628" i="34" s="1"/>
  <c r="H4612" i="34"/>
  <c r="H4630" i="34"/>
  <c r="H4627" i="34"/>
  <c r="F4627" i="34" s="1"/>
  <c r="H4611" i="34"/>
  <c r="F4611" i="34" s="1"/>
  <c r="H4617" i="34"/>
  <c r="H4622" i="34"/>
  <c r="H4623" i="34"/>
  <c r="F4623" i="34" s="1"/>
  <c r="H4629" i="34"/>
  <c r="F4629" i="34" s="1"/>
  <c r="H4613" i="34"/>
  <c r="H4618" i="34"/>
  <c r="H4619" i="34"/>
  <c r="F4619" i="34" s="1"/>
  <c r="H4625" i="34"/>
  <c r="F4625" i="34" s="1"/>
  <c r="H4609" i="34"/>
  <c r="H4614" i="34"/>
  <c r="H4631" i="34"/>
  <c r="F4631" i="34" s="1"/>
  <c r="H4615" i="34"/>
  <c r="F4615" i="34" s="1"/>
  <c r="H4621" i="34"/>
  <c r="H4064" i="34"/>
  <c r="H4048" i="34"/>
  <c r="F4048" i="34" s="1"/>
  <c r="H4032" i="34"/>
  <c r="F4032" i="34" s="1"/>
  <c r="H4060" i="34"/>
  <c r="H4044" i="34"/>
  <c r="H4056" i="34"/>
  <c r="F4056" i="34" s="1"/>
  <c r="H4040" i="34"/>
  <c r="F4040" i="34" s="1"/>
  <c r="H4052" i="34"/>
  <c r="F4052" i="34" s="1"/>
  <c r="H4036" i="34"/>
  <c r="H4051" i="34"/>
  <c r="F4051" i="34" s="1"/>
  <c r="H4035" i="34"/>
  <c r="F4035" i="34" s="1"/>
  <c r="H4050" i="34"/>
  <c r="H4034" i="34"/>
  <c r="H4057" i="34"/>
  <c r="F4057" i="34" s="1"/>
  <c r="H4041" i="34"/>
  <c r="F4041" i="34" s="1"/>
  <c r="H4063" i="34"/>
  <c r="H4047" i="34"/>
  <c r="H4031" i="34"/>
  <c r="F4031" i="34" s="1"/>
  <c r="H4062" i="34"/>
  <c r="F4062" i="34" s="1"/>
  <c r="H4046" i="34"/>
  <c r="H4030" i="34"/>
  <c r="H4053" i="34"/>
  <c r="F4053" i="34" s="1"/>
  <c r="H4037" i="34"/>
  <c r="F4037" i="34" s="1"/>
  <c r="H4059" i="34"/>
  <c r="H4043" i="34"/>
  <c r="H4058" i="34"/>
  <c r="F4058" i="34" s="1"/>
  <c r="H4042" i="34"/>
  <c r="F4042" i="34" s="1"/>
  <c r="H4065" i="34"/>
  <c r="H4049" i="34"/>
  <c r="H4033" i="34"/>
  <c r="F4033" i="34" s="1"/>
  <c r="H4055" i="34"/>
  <c r="F4055" i="34" s="1"/>
  <c r="H4039" i="34"/>
  <c r="F4039" i="34" s="1"/>
  <c r="H4054" i="34"/>
  <c r="H4038" i="34"/>
  <c r="F4038" i="34" s="1"/>
  <c r="H4061" i="34"/>
  <c r="F4061" i="34" s="1"/>
  <c r="H4045" i="34"/>
  <c r="F4045" i="34" s="1"/>
  <c r="H4352" i="34"/>
  <c r="H4354" i="34"/>
  <c r="F4354" i="34" s="1"/>
  <c r="H4360" i="34"/>
  <c r="F4360" i="34" s="1"/>
  <c r="H4356" i="34"/>
  <c r="H4355" i="34"/>
  <c r="H4361" i="34"/>
  <c r="F4361" i="34" s="1"/>
  <c r="H4357" i="34"/>
  <c r="F4357" i="34" s="1"/>
  <c r="H4353" i="34"/>
  <c r="H4358" i="34"/>
  <c r="H4359" i="34"/>
  <c r="F4359" i="34" s="1"/>
  <c r="H4348" i="34"/>
  <c r="F4348" i="34" s="1"/>
  <c r="H4338" i="34"/>
  <c r="H4344" i="34"/>
  <c r="H4340" i="34"/>
  <c r="F4340" i="34" s="1"/>
  <c r="H4350" i="34"/>
  <c r="F4350" i="34" s="1"/>
  <c r="H4339" i="34"/>
  <c r="H4345" i="34"/>
  <c r="H4346" i="34"/>
  <c r="F4346" i="34" s="1"/>
  <c r="H4351" i="34"/>
  <c r="F4351" i="34" s="1"/>
  <c r="H4341" i="34"/>
  <c r="H4342" i="34"/>
  <c r="H4347" i="34"/>
  <c r="F4347" i="34" s="1"/>
  <c r="H4343" i="34"/>
  <c r="F4343" i="34" s="1"/>
  <c r="H4349" i="34"/>
  <c r="H2088" i="34"/>
  <c r="H2096" i="34"/>
  <c r="F2096" i="34" s="1"/>
  <c r="H2092" i="34"/>
  <c r="F2092" i="34" s="1"/>
  <c r="H2094" i="34"/>
  <c r="H2093" i="34"/>
  <c r="H2090" i="34"/>
  <c r="F2090" i="34" s="1"/>
  <c r="H2089" i="34"/>
  <c r="F2089" i="34" s="1"/>
  <c r="H2086" i="34"/>
  <c r="H2098" i="34"/>
  <c r="H2097" i="34"/>
  <c r="F2097" i="34" s="1"/>
  <c r="H2091" i="34"/>
  <c r="F2091" i="34" s="1"/>
  <c r="H2087" i="34"/>
  <c r="H2099" i="34"/>
  <c r="H2095" i="34"/>
  <c r="F2095" i="34" s="1"/>
  <c r="H2872" i="34"/>
  <c r="F2872" i="34" s="1"/>
  <c r="H2856" i="34"/>
  <c r="H2868" i="34"/>
  <c r="H2852" i="34"/>
  <c r="F2852" i="34" s="1"/>
  <c r="H2864" i="34"/>
  <c r="F2864" i="34" s="1"/>
  <c r="H2848" i="34"/>
  <c r="H2860" i="34"/>
  <c r="H2866" i="34"/>
  <c r="F2866" i="34" s="1"/>
  <c r="H2850" i="34"/>
  <c r="F2850" i="34" s="1"/>
  <c r="H2859" i="34"/>
  <c r="H2869" i="34"/>
  <c r="H2853" i="34"/>
  <c r="F2853" i="34" s="1"/>
  <c r="H2862" i="34"/>
  <c r="H2846" i="34"/>
  <c r="F2846" i="34" s="1"/>
  <c r="H2871" i="34"/>
  <c r="H2855" i="34"/>
  <c r="F2855" i="34" s="1"/>
  <c r="H2865" i="34"/>
  <c r="F2865" i="34" s="1"/>
  <c r="H2849" i="34"/>
  <c r="H2858" i="34"/>
  <c r="H2867" i="34"/>
  <c r="F2867" i="34" s="1"/>
  <c r="H2851" i="34"/>
  <c r="F2851" i="34" s="1"/>
  <c r="H2861" i="34"/>
  <c r="H2870" i="34"/>
  <c r="H2854" i="34"/>
  <c r="F2854" i="34" s="1"/>
  <c r="H2863" i="34"/>
  <c r="H2847" i="34"/>
  <c r="H2873" i="34"/>
  <c r="H2857" i="34"/>
  <c r="F2857" i="34" s="1"/>
  <c r="H3952" i="34"/>
  <c r="F3952" i="34" s="1"/>
  <c r="H3936" i="34"/>
  <c r="H3948" i="34"/>
  <c r="H3932" i="34"/>
  <c r="F3932" i="34" s="1"/>
  <c r="H3944" i="34"/>
  <c r="F3944" i="34" s="1"/>
  <c r="H3928" i="34"/>
  <c r="H3956" i="34"/>
  <c r="H3940" i="34"/>
  <c r="F3940" i="34" s="1"/>
  <c r="H3924" i="34"/>
  <c r="F3924" i="34" s="1"/>
  <c r="H3955" i="34"/>
  <c r="H3939" i="34"/>
  <c r="H3923" i="34"/>
  <c r="F3923" i="34" s="1"/>
  <c r="H3954" i="34"/>
  <c r="F3954" i="34" s="1"/>
  <c r="H3938" i="34"/>
  <c r="H3922" i="34"/>
  <c r="H3945" i="34"/>
  <c r="F3945" i="34" s="1"/>
  <c r="H3929" i="34"/>
  <c r="F3929" i="34" s="1"/>
  <c r="H3951" i="34"/>
  <c r="H3935" i="34"/>
  <c r="H3950" i="34"/>
  <c r="F3950" i="34" s="1"/>
  <c r="H3934" i="34"/>
  <c r="F3934" i="34" s="1"/>
  <c r="H3957" i="34"/>
  <c r="H3941" i="34"/>
  <c r="H3925" i="34"/>
  <c r="F3925" i="34" s="1"/>
  <c r="H3947" i="34"/>
  <c r="F3947" i="34" s="1"/>
  <c r="H3931" i="34"/>
  <c r="H3946" i="34"/>
  <c r="H3930" i="34"/>
  <c r="F3930" i="34" s="1"/>
  <c r="H3953" i="34"/>
  <c r="F3953" i="34" s="1"/>
  <c r="H3937" i="34"/>
  <c r="H3943" i="34"/>
  <c r="H3927" i="34"/>
  <c r="F3927" i="34" s="1"/>
  <c r="H3942" i="34"/>
  <c r="F3942" i="34" s="1"/>
  <c r="H3926" i="34"/>
  <c r="H3949" i="34"/>
  <c r="H3933" i="34"/>
  <c r="F3933" i="34" s="1"/>
  <c r="H4488" i="34"/>
  <c r="F4488" i="34" s="1"/>
  <c r="H4484" i="34"/>
  <c r="H4489" i="34"/>
  <c r="H4485" i="34"/>
  <c r="F4485" i="34" s="1"/>
  <c r="H4490" i="34"/>
  <c r="F4490" i="34" s="1"/>
  <c r="H4491" i="34"/>
  <c r="H4486" i="34"/>
  <c r="H4487" i="34"/>
  <c r="F4487" i="34" s="1"/>
  <c r="H772" i="34"/>
  <c r="H756" i="34"/>
  <c r="H768" i="34"/>
  <c r="H764" i="34"/>
  <c r="F764" i="34" s="1"/>
  <c r="H776" i="34"/>
  <c r="H760" i="34"/>
  <c r="H766" i="34"/>
  <c r="H762" i="34"/>
  <c r="F762" i="34" s="1"/>
  <c r="H774" i="34"/>
  <c r="F774" i="34" s="1"/>
  <c r="H758" i="34"/>
  <c r="H770" i="34"/>
  <c r="H754" i="34"/>
  <c r="F754" i="34" s="1"/>
  <c r="H777" i="34"/>
  <c r="F777" i="34" s="1"/>
  <c r="H757" i="34"/>
  <c r="H765" i="34"/>
  <c r="H773" i="34"/>
  <c r="F773" i="34" s="1"/>
  <c r="H767" i="34"/>
  <c r="F767" i="34" s="1"/>
  <c r="H759" i="34"/>
  <c r="H769" i="34"/>
  <c r="H771" i="34"/>
  <c r="F771" i="34" s="1"/>
  <c r="H761" i="34"/>
  <c r="F761" i="34" s="1"/>
  <c r="H775" i="34"/>
  <c r="H763" i="34"/>
  <c r="H755" i="34"/>
  <c r="F755" i="34" s="1"/>
  <c r="H5424" i="34"/>
  <c r="F5424" i="34" s="1"/>
  <c r="H5427" i="34"/>
  <c r="H5430" i="34"/>
  <c r="H5423" i="34"/>
  <c r="F5423" i="34" s="1"/>
  <c r="H5426" i="34"/>
  <c r="F5426" i="34" s="1"/>
  <c r="H5432" i="34"/>
  <c r="H5422" i="34"/>
  <c r="H5428" i="34"/>
  <c r="F5428" i="34" s="1"/>
  <c r="H5431" i="34"/>
  <c r="F5431" i="34" s="1"/>
  <c r="H5433" i="34"/>
  <c r="H5429" i="34"/>
  <c r="H5425" i="34"/>
  <c r="F5425" i="34" s="1"/>
  <c r="H6416" i="34"/>
  <c r="F6416" i="34" s="1"/>
  <c r="H6409" i="34"/>
  <c r="H6412" i="34"/>
  <c r="H6418" i="34"/>
  <c r="F6418" i="34" s="1"/>
  <c r="H6419" i="34"/>
  <c r="H6408" i="34"/>
  <c r="H6414" i="34"/>
  <c r="H6417" i="34"/>
  <c r="F6417" i="34" s="1"/>
  <c r="H6415" i="34"/>
  <c r="F6415" i="34" s="1"/>
  <c r="H6410" i="34"/>
  <c r="H6413" i="34"/>
  <c r="H6411" i="34"/>
  <c r="F6411" i="34" s="1"/>
  <c r="H6336" i="34"/>
  <c r="H6342" i="34"/>
  <c r="H6326" i="34"/>
  <c r="H6345" i="34"/>
  <c r="F6345" i="34" s="1"/>
  <c r="H6329" i="34"/>
  <c r="F6329" i="34" s="1"/>
  <c r="H6343" i="34"/>
  <c r="H6327" i="34"/>
  <c r="H6332" i="34"/>
  <c r="F6332" i="34" s="1"/>
  <c r="H6338" i="34"/>
  <c r="F6338" i="34" s="1"/>
  <c r="H6341" i="34"/>
  <c r="H6325" i="34"/>
  <c r="H6339" i="34"/>
  <c r="F6339" i="34" s="1"/>
  <c r="H6344" i="34"/>
  <c r="F6344" i="34" s="1"/>
  <c r="H6328" i="34"/>
  <c r="H6334" i="34"/>
  <c r="H6337" i="34"/>
  <c r="F6337" i="34" s="1"/>
  <c r="H6335" i="34"/>
  <c r="F6335" i="34" s="1"/>
  <c r="H6340" i="34"/>
  <c r="H6324" i="34"/>
  <c r="H6346" i="34"/>
  <c r="F6346" i="34" s="1"/>
  <c r="H6330" i="34"/>
  <c r="F6330" i="34" s="1"/>
  <c r="H6333" i="34"/>
  <c r="H6347" i="34"/>
  <c r="H6331" i="34"/>
  <c r="F6331" i="34" s="1"/>
  <c r="H5392" i="34"/>
  <c r="F5392" i="34" s="1"/>
  <c r="H5395" i="34"/>
  <c r="H5398" i="34"/>
  <c r="H5382" i="34"/>
  <c r="F5382" i="34" s="1"/>
  <c r="H5404" i="34"/>
  <c r="F5404" i="34" s="1"/>
  <c r="H5388" i="34"/>
  <c r="H5391" i="34"/>
  <c r="H5394" i="34"/>
  <c r="F5394" i="34" s="1"/>
  <c r="H5400" i="34"/>
  <c r="F5400" i="34" s="1"/>
  <c r="H5384" i="34"/>
  <c r="H5403" i="34"/>
  <c r="H5387" i="34"/>
  <c r="F5387" i="34" s="1"/>
  <c r="H5390" i="34"/>
  <c r="F5390" i="34" s="1"/>
  <c r="H5396" i="34"/>
  <c r="H5399" i="34"/>
  <c r="H5383" i="34"/>
  <c r="F5383" i="34" s="1"/>
  <c r="H5402" i="34"/>
  <c r="F5402" i="34" s="1"/>
  <c r="H5386" i="34"/>
  <c r="H5405" i="34"/>
  <c r="H5389" i="34"/>
  <c r="F5389" i="34" s="1"/>
  <c r="H5401" i="34"/>
  <c r="F5401" i="34" s="1"/>
  <c r="H5385" i="34"/>
  <c r="H5397" i="34"/>
  <c r="H5393" i="34"/>
  <c r="F5393" i="34" s="1"/>
  <c r="H6374" i="34"/>
  <c r="F6374" i="34" s="1"/>
  <c r="H6377" i="34"/>
  <c r="H6375" i="34"/>
  <c r="H6380" i="34"/>
  <c r="F6380" i="34" s="1"/>
  <c r="H6373" i="34"/>
  <c r="F6373" i="34" s="1"/>
  <c r="H6376" i="34"/>
  <c r="H6382" i="34"/>
  <c r="H6383" i="34"/>
  <c r="F6383" i="34" s="1"/>
  <c r="H6372" i="34"/>
  <c r="F6372" i="34" s="1"/>
  <c r="H6378" i="34"/>
  <c r="H6381" i="34"/>
  <c r="H6379" i="34"/>
  <c r="H6256" i="34"/>
  <c r="F6256" i="34" s="1"/>
  <c r="H6240" i="34"/>
  <c r="H6249" i="34"/>
  <c r="H6233" i="34"/>
  <c r="F6233" i="34" s="1"/>
  <c r="H6263" i="34"/>
  <c r="F6263" i="34" s="1"/>
  <c r="H6247" i="34"/>
  <c r="F6247" i="34" s="1"/>
  <c r="H6231" i="34"/>
  <c r="H6250" i="34"/>
  <c r="F6250" i="34" s="1"/>
  <c r="H6234" i="34"/>
  <c r="F6234" i="34" s="1"/>
  <c r="H6252" i="34"/>
  <c r="F6252" i="34" s="1"/>
  <c r="H6236" i="34"/>
  <c r="H6261" i="34"/>
  <c r="F6261" i="34" s="1"/>
  <c r="H6245" i="34"/>
  <c r="F6245" i="34" s="1"/>
  <c r="H6229" i="34"/>
  <c r="F6229" i="34" s="1"/>
  <c r="H6259" i="34"/>
  <c r="H6243" i="34"/>
  <c r="F6243" i="34" s="1"/>
  <c r="H6262" i="34"/>
  <c r="F6262" i="34" s="1"/>
  <c r="H6246" i="34"/>
  <c r="F6246" i="34" s="1"/>
  <c r="H6230" i="34"/>
  <c r="H6248" i="34"/>
  <c r="F6248" i="34" s="1"/>
  <c r="H6232" i="34"/>
  <c r="F6232" i="34" s="1"/>
  <c r="H6257" i="34"/>
  <c r="H6241" i="34"/>
  <c r="H6255" i="34"/>
  <c r="F6255" i="34" s="1"/>
  <c r="H6239" i="34"/>
  <c r="F6239" i="34" s="1"/>
  <c r="H6258" i="34"/>
  <c r="H6242" i="34"/>
  <c r="H6260" i="34"/>
  <c r="F6260" i="34" s="1"/>
  <c r="H6244" i="34"/>
  <c r="F6244" i="34" s="1"/>
  <c r="H6228" i="34"/>
  <c r="H6253" i="34"/>
  <c r="H6237" i="34"/>
  <c r="F6237" i="34" s="1"/>
  <c r="H6251" i="34"/>
  <c r="F6251" i="34" s="1"/>
  <c r="H6235" i="34"/>
  <c r="F6235" i="34" s="1"/>
  <c r="H6254" i="34"/>
  <c r="H6238" i="34"/>
  <c r="F6238" i="34" s="1"/>
  <c r="H5296" i="34"/>
  <c r="F5296" i="34" s="1"/>
  <c r="H5280" i="34"/>
  <c r="H5299" i="34"/>
  <c r="H5283" i="34"/>
  <c r="F5283" i="34" s="1"/>
  <c r="H5302" i="34"/>
  <c r="F5302" i="34" s="1"/>
  <c r="H5286" i="34"/>
  <c r="H5308" i="34"/>
  <c r="H5292" i="34"/>
  <c r="F5292" i="34" s="1"/>
  <c r="H5276" i="34"/>
  <c r="F5276" i="34" s="1"/>
  <c r="H5295" i="34"/>
  <c r="F5295" i="34" s="1"/>
  <c r="H5279" i="34"/>
  <c r="H5298" i="34"/>
  <c r="F5298" i="34" s="1"/>
  <c r="H5282" i="34"/>
  <c r="F5282" i="34" s="1"/>
  <c r="H5304" i="34"/>
  <c r="H5288" i="34"/>
  <c r="H5307" i="34"/>
  <c r="F5307" i="34" s="1"/>
  <c r="H5291" i="34"/>
  <c r="F5291" i="34" s="1"/>
  <c r="H5275" i="34"/>
  <c r="H5294" i="34"/>
  <c r="H5278" i="34"/>
  <c r="F5278" i="34" s="1"/>
  <c r="H5300" i="34"/>
  <c r="F5300" i="34" s="1"/>
  <c r="H5284" i="34"/>
  <c r="H5303" i="34"/>
  <c r="H5287" i="34"/>
  <c r="F5287" i="34" s="1"/>
  <c r="H5306" i="34"/>
  <c r="F5306" i="34" s="1"/>
  <c r="H5290" i="34"/>
  <c r="F5290" i="34" s="1"/>
  <c r="H5274" i="34"/>
  <c r="H5309" i="34"/>
  <c r="F5309" i="34" s="1"/>
  <c r="H5293" i="34"/>
  <c r="F5293" i="34" s="1"/>
  <c r="H5277" i="34"/>
  <c r="H5305" i="34"/>
  <c r="H5289" i="34"/>
  <c r="F5289" i="34" s="1"/>
  <c r="H5301" i="34"/>
  <c r="F5301" i="34" s="1"/>
  <c r="H5285" i="34"/>
  <c r="F5285" i="34" s="1"/>
  <c r="H5297" i="34"/>
  <c r="H5281" i="34"/>
  <c r="F5281" i="34" s="1"/>
  <c r="H6320" i="34"/>
  <c r="F6320" i="34" s="1"/>
  <c r="H6304" i="34"/>
  <c r="H6313" i="34"/>
  <c r="H6311" i="34"/>
  <c r="F6311" i="34" s="1"/>
  <c r="H6314" i="34"/>
  <c r="F6314" i="34" s="1"/>
  <c r="H6316" i="34"/>
  <c r="H6300" i="34"/>
  <c r="H6309" i="34"/>
  <c r="F6309" i="34" s="1"/>
  <c r="H6323" i="34"/>
  <c r="F6323" i="34" s="1"/>
  <c r="H6307" i="34"/>
  <c r="H6310" i="34"/>
  <c r="H6312" i="34"/>
  <c r="F6312" i="34" s="1"/>
  <c r="H6321" i="34"/>
  <c r="F6321" i="34" s="1"/>
  <c r="H6305" i="34"/>
  <c r="H6319" i="34"/>
  <c r="H6303" i="34"/>
  <c r="F6303" i="34" s="1"/>
  <c r="H6322" i="34"/>
  <c r="F6322" i="34" s="1"/>
  <c r="H6306" i="34"/>
  <c r="H6308" i="34"/>
  <c r="H6317" i="34"/>
  <c r="F6317" i="34" s="1"/>
  <c r="H6301" i="34"/>
  <c r="F6301" i="34" s="1"/>
  <c r="H6315" i="34"/>
  <c r="H6318" i="34"/>
  <c r="H6302" i="34"/>
  <c r="F6302" i="34" s="1"/>
  <c r="H6400" i="34"/>
  <c r="F6400" i="34" s="1"/>
  <c r="H6406" i="34"/>
  <c r="F6406" i="34" s="1"/>
  <c r="H6407" i="34"/>
  <c r="H6396" i="34"/>
  <c r="F6396" i="34" s="1"/>
  <c r="H6402" i="34"/>
  <c r="F6402" i="34" s="1"/>
  <c r="H6405" i="34"/>
  <c r="H6403" i="34"/>
  <c r="H6398" i="34"/>
  <c r="F6398" i="34" s="1"/>
  <c r="H6401" i="34"/>
  <c r="F6401" i="34" s="1"/>
  <c r="H6399" i="34"/>
  <c r="H6404" i="34"/>
  <c r="H6397" i="34"/>
  <c r="F6397" i="34" s="1"/>
  <c r="H446" i="34"/>
  <c r="F446" i="34" s="1"/>
  <c r="H458" i="34"/>
  <c r="H442" i="34"/>
  <c r="H454" i="34"/>
  <c r="F454" i="34" s="1"/>
  <c r="H438" i="34"/>
  <c r="F438" i="34" s="1"/>
  <c r="H450" i="34"/>
  <c r="F450" i="34" s="1"/>
  <c r="H453" i="34"/>
  <c r="H452" i="34"/>
  <c r="F452" i="34" s="1"/>
  <c r="H436" i="34"/>
  <c r="F436" i="34" s="1"/>
  <c r="H445" i="34"/>
  <c r="H449" i="34"/>
  <c r="H448" i="34"/>
  <c r="F448" i="34" s="1"/>
  <c r="H459" i="34"/>
  <c r="F459" i="34" s="1"/>
  <c r="H451" i="34"/>
  <c r="F451" i="34" s="1"/>
  <c r="H443" i="34"/>
  <c r="H441" i="34"/>
  <c r="F441" i="34" s="1"/>
  <c r="H444" i="34"/>
  <c r="F444" i="34" s="1"/>
  <c r="H457" i="34"/>
  <c r="F457" i="34" s="1"/>
  <c r="H437" i="34"/>
  <c r="H456" i="34"/>
  <c r="F456" i="34" s="1"/>
  <c r="H440" i="34"/>
  <c r="F440" i="34" s="1"/>
  <c r="H455" i="34"/>
  <c r="H447" i="34"/>
  <c r="H439" i="34"/>
  <c r="F439" i="34" s="1"/>
  <c r="H2984" i="34"/>
  <c r="F2984" i="34" s="1"/>
  <c r="H2987" i="34"/>
  <c r="H2983" i="34"/>
  <c r="H2986" i="34"/>
  <c r="F2986" i="34" s="1"/>
  <c r="H2982" i="34"/>
  <c r="F2982" i="34" s="1"/>
  <c r="H2985" i="34"/>
  <c r="F2985" i="34" s="1"/>
  <c r="H3256" i="34"/>
  <c r="H3240" i="34"/>
  <c r="F3240" i="34" s="1"/>
  <c r="H3252" i="34"/>
  <c r="F3252" i="34" s="1"/>
  <c r="H3236" i="34"/>
  <c r="H3264" i="34"/>
  <c r="H3248" i="34"/>
  <c r="F3248" i="34" s="1"/>
  <c r="H3260" i="34"/>
  <c r="F3260" i="34" s="1"/>
  <c r="H3244" i="34"/>
  <c r="H3266" i="34"/>
  <c r="H3250" i="34"/>
  <c r="F3250" i="34" s="1"/>
  <c r="H3257" i="34"/>
  <c r="F3257" i="34" s="1"/>
  <c r="H3241" i="34"/>
  <c r="H3259" i="34"/>
  <c r="H3243" i="34"/>
  <c r="F3243" i="34" s="1"/>
  <c r="H3262" i="34"/>
  <c r="F3262" i="34" s="1"/>
  <c r="H3246" i="34"/>
  <c r="H3253" i="34"/>
  <c r="H3237" i="34"/>
  <c r="F3237" i="34" s="1"/>
  <c r="H3255" i="34"/>
  <c r="F3255" i="34" s="1"/>
  <c r="H3239" i="34"/>
  <c r="H3258" i="34"/>
  <c r="H3242" i="34"/>
  <c r="F3242" i="34" s="1"/>
  <c r="H3265" i="34"/>
  <c r="F3265" i="34" s="1"/>
  <c r="H3249" i="34"/>
  <c r="H3267" i="34"/>
  <c r="H3251" i="34"/>
  <c r="F3251" i="34" s="1"/>
  <c r="H3254" i="34"/>
  <c r="F3254" i="34" s="1"/>
  <c r="H3238" i="34"/>
  <c r="H3261" i="34"/>
  <c r="H3245" i="34"/>
  <c r="F3245" i="34" s="1"/>
  <c r="H3263" i="34"/>
  <c r="F3263" i="34" s="1"/>
  <c r="H3247" i="34"/>
  <c r="H2136" i="34"/>
  <c r="H2132" i="34"/>
  <c r="F2132" i="34" s="1"/>
  <c r="H2144" i="34"/>
  <c r="F2144" i="34" s="1"/>
  <c r="H2140" i="34"/>
  <c r="F2140" i="34" s="1"/>
  <c r="H2142" i="34"/>
  <c r="H2141" i="34"/>
  <c r="F2141" i="34" s="1"/>
  <c r="H2143" i="34"/>
  <c r="F2143" i="34" s="1"/>
  <c r="H2138" i="34"/>
  <c r="H2137" i="34"/>
  <c r="H2139" i="34"/>
  <c r="F2139" i="34" s="1"/>
  <c r="H2134" i="34"/>
  <c r="F2134" i="34" s="1"/>
  <c r="H2133" i="34"/>
  <c r="F2133" i="34" s="1"/>
  <c r="H2135" i="34"/>
  <c r="H2130" i="34"/>
  <c r="F2130" i="34" s="1"/>
  <c r="H2145" i="34"/>
  <c r="F2145" i="34" s="1"/>
  <c r="H2131" i="34"/>
  <c r="F2131" i="34" s="1"/>
  <c r="H1364" i="34"/>
  <c r="H1348" i="34"/>
  <c r="F1348" i="34" s="1"/>
  <c r="H1360" i="34"/>
  <c r="F1360" i="34" s="1"/>
  <c r="H1344" i="34"/>
  <c r="H1356" i="34"/>
  <c r="H1352" i="34"/>
  <c r="F1352" i="34" s="1"/>
  <c r="H1350" i="34"/>
  <c r="F1350" i="34" s="1"/>
  <c r="H1353" i="34"/>
  <c r="F1353" i="34" s="1"/>
  <c r="H1362" i="34"/>
  <c r="H1346" i="34"/>
  <c r="F1346" i="34" s="1"/>
  <c r="H1358" i="34"/>
  <c r="F1358" i="34" s="1"/>
  <c r="H1342" i="34"/>
  <c r="H1361" i="34"/>
  <c r="H1345" i="34"/>
  <c r="F1345" i="34" s="1"/>
  <c r="H1354" i="34"/>
  <c r="F1354" i="34" s="1"/>
  <c r="H1365" i="34"/>
  <c r="H1359" i="34"/>
  <c r="H1351" i="34"/>
  <c r="F1351" i="34" s="1"/>
  <c r="H1357" i="34"/>
  <c r="F1357" i="34" s="1"/>
  <c r="H1343" i="34"/>
  <c r="F1343" i="34" s="1"/>
  <c r="H1347" i="34"/>
  <c r="H1363" i="34"/>
  <c r="F1363" i="34" s="1"/>
  <c r="H1349" i="34"/>
  <c r="F1349" i="34" s="1"/>
  <c r="H1355" i="34"/>
  <c r="F1355" i="34" s="1"/>
  <c r="H4512" i="34"/>
  <c r="H4508" i="34"/>
  <c r="F4508" i="34" s="1"/>
  <c r="H4514" i="34"/>
  <c r="F4514" i="34" s="1"/>
  <c r="H4520" i="34"/>
  <c r="H4516" i="34"/>
  <c r="H4522" i="34"/>
  <c r="F4522" i="34" s="1"/>
  <c r="H4515" i="34"/>
  <c r="F4515" i="34" s="1"/>
  <c r="H4521" i="34"/>
  <c r="H4518" i="34"/>
  <c r="H4511" i="34"/>
  <c r="F4511" i="34" s="1"/>
  <c r="H4517" i="34"/>
  <c r="F4517" i="34" s="1"/>
  <c r="H4510" i="34"/>
  <c r="H4523" i="34"/>
  <c r="H4513" i="34"/>
  <c r="F4513" i="34" s="1"/>
  <c r="H4519" i="34"/>
  <c r="F4519" i="34" s="1"/>
  <c r="H4509" i="34"/>
  <c r="F4509" i="34" s="1"/>
  <c r="H1908" i="34"/>
  <c r="H1916" i="34"/>
  <c r="F1916" i="34" s="1"/>
  <c r="H1912" i="34"/>
  <c r="F1912" i="34" s="1"/>
  <c r="H1918" i="34"/>
  <c r="H1909" i="34"/>
  <c r="H1914" i="34"/>
  <c r="F1914" i="34" s="1"/>
  <c r="H1910" i="34"/>
  <c r="F1910" i="34" s="1"/>
  <c r="H1917" i="34"/>
  <c r="H1913" i="34"/>
  <c r="H1915" i="34"/>
  <c r="F1915" i="34" s="1"/>
  <c r="H1911" i="34"/>
  <c r="F1911" i="34" s="1"/>
  <c r="H1919" i="34"/>
  <c r="H2712" i="34"/>
  <c r="H2696" i="34"/>
  <c r="F2696" i="34" s="1"/>
  <c r="H2680" i="34"/>
  <c r="F2680" i="34" s="1"/>
  <c r="H2664" i="34"/>
  <c r="F2664" i="34" s="1"/>
  <c r="H2648" i="34"/>
  <c r="H2632" i="34"/>
  <c r="F2632" i="34" s="1"/>
  <c r="H2708" i="34"/>
  <c r="F2708" i="34" s="1"/>
  <c r="H2692" i="34"/>
  <c r="F2692" i="34" s="1"/>
  <c r="H2676" i="34"/>
  <c r="H2660" i="34"/>
  <c r="F2660" i="34" s="1"/>
  <c r="H2644" i="34"/>
  <c r="F2644" i="34" s="1"/>
  <c r="H2628" i="34"/>
  <c r="H2720" i="34"/>
  <c r="H2704" i="34"/>
  <c r="F2704" i="34" s="1"/>
  <c r="H2688" i="34"/>
  <c r="F2688" i="34" s="1"/>
  <c r="H2672" i="34"/>
  <c r="H2656" i="34"/>
  <c r="H2640" i="34"/>
  <c r="F2640" i="34" s="1"/>
  <c r="H2716" i="34"/>
  <c r="F2716" i="34" s="1"/>
  <c r="H2700" i="34"/>
  <c r="F2700" i="34" s="1"/>
  <c r="H2684" i="34"/>
  <c r="H2668" i="34"/>
  <c r="F2668" i="34" s="1"/>
  <c r="H2652" i="34"/>
  <c r="F2652" i="34" s="1"/>
  <c r="H2636" i="34"/>
  <c r="H2706" i="34"/>
  <c r="H2690" i="34"/>
  <c r="F2690" i="34" s="1"/>
  <c r="H2674" i="34"/>
  <c r="F2674" i="34" s="1"/>
  <c r="H2658" i="34"/>
  <c r="H2642" i="34"/>
  <c r="H2715" i="34"/>
  <c r="F2715" i="34" s="1"/>
  <c r="H2699" i="34"/>
  <c r="F2699" i="34" s="1"/>
  <c r="H2683" i="34"/>
  <c r="F2683" i="34" s="1"/>
  <c r="H2667" i="34"/>
  <c r="H2651" i="34"/>
  <c r="F2651" i="34" s="1"/>
  <c r="H2635" i="34"/>
  <c r="F2635" i="34" s="1"/>
  <c r="H2709" i="34"/>
  <c r="F2709" i="34" s="1"/>
  <c r="H2693" i="34"/>
  <c r="H2677" i="34"/>
  <c r="F2677" i="34" s="1"/>
  <c r="H2661" i="34"/>
  <c r="F2661" i="34" s="1"/>
  <c r="H2645" i="34"/>
  <c r="F2645" i="34" s="1"/>
  <c r="H2629" i="34"/>
  <c r="H2627" i="34"/>
  <c r="F2627" i="34" s="1"/>
  <c r="H2718" i="34"/>
  <c r="F2718" i="34" s="1"/>
  <c r="H2702" i="34"/>
  <c r="F2702" i="34" s="1"/>
  <c r="H2686" i="34"/>
  <c r="H2670" i="34"/>
  <c r="F2670" i="34" s="1"/>
  <c r="H2654" i="34"/>
  <c r="F2654" i="34" s="1"/>
  <c r="H2638" i="34"/>
  <c r="H2711" i="34"/>
  <c r="H2695" i="34"/>
  <c r="F2695" i="34" s="1"/>
  <c r="H2679" i="34"/>
  <c r="F2679" i="34" s="1"/>
  <c r="H2663" i="34"/>
  <c r="H2647" i="34"/>
  <c r="H2631" i="34"/>
  <c r="F2631" i="34" s="1"/>
  <c r="H2721" i="34"/>
  <c r="F2721" i="34" s="1"/>
  <c r="H2705" i="34"/>
  <c r="H2689" i="34"/>
  <c r="H2673" i="34"/>
  <c r="F2673" i="34" s="1"/>
  <c r="H2657" i="34"/>
  <c r="F2657" i="34" s="1"/>
  <c r="H2641" i="34"/>
  <c r="F2641" i="34" s="1"/>
  <c r="H2714" i="34"/>
  <c r="H2698" i="34"/>
  <c r="F2698" i="34" s="1"/>
  <c r="H2682" i="34"/>
  <c r="F2682" i="34" s="1"/>
  <c r="H2666" i="34"/>
  <c r="H2650" i="34"/>
  <c r="H2634" i="34"/>
  <c r="F2634" i="34" s="1"/>
  <c r="H2707" i="34"/>
  <c r="F2707" i="34" s="1"/>
  <c r="H2691" i="34"/>
  <c r="H2675" i="34"/>
  <c r="H2659" i="34"/>
  <c r="F2659" i="34" s="1"/>
  <c r="H2643" i="34"/>
  <c r="F2643" i="34" s="1"/>
  <c r="H2630" i="34"/>
  <c r="H2717" i="34"/>
  <c r="H2701" i="34"/>
  <c r="F2701" i="34" s="1"/>
  <c r="H2685" i="34"/>
  <c r="F2685" i="34" s="1"/>
  <c r="H2669" i="34"/>
  <c r="F2669" i="34" s="1"/>
  <c r="H2653" i="34"/>
  <c r="H2637" i="34"/>
  <c r="F2637" i="34" s="1"/>
  <c r="H2710" i="34"/>
  <c r="F2710" i="34" s="1"/>
  <c r="H2694" i="34"/>
  <c r="F2694" i="34" s="1"/>
  <c r="H2678" i="34"/>
  <c r="H2662" i="34"/>
  <c r="F2662" i="34" s="1"/>
  <c r="H2646" i="34"/>
  <c r="F2646" i="34" s="1"/>
  <c r="H2719" i="34"/>
  <c r="H2703" i="34"/>
  <c r="H2687" i="34"/>
  <c r="F2687" i="34" s="1"/>
  <c r="H2671" i="34"/>
  <c r="F2671" i="34" s="1"/>
  <c r="H2655" i="34"/>
  <c r="H2639" i="34"/>
  <c r="H2626" i="34"/>
  <c r="F2626" i="34" s="1"/>
  <c r="H2713" i="34"/>
  <c r="F2713" i="34" s="1"/>
  <c r="H2697" i="34"/>
  <c r="H2681" i="34"/>
  <c r="H2665" i="34"/>
  <c r="F2665" i="34" s="1"/>
  <c r="H2649" i="34"/>
  <c r="F2649" i="34" s="1"/>
  <c r="H2633" i="34"/>
  <c r="H4816" i="34"/>
  <c r="H4800" i="34"/>
  <c r="F4800" i="34" s="1"/>
  <c r="H4819" i="34"/>
  <c r="F4819" i="34" s="1"/>
  <c r="H4812" i="34"/>
  <c r="F4812" i="34" s="1"/>
  <c r="H4796" i="34"/>
  <c r="H4815" i="34"/>
  <c r="F4815" i="34" s="1"/>
  <c r="H4818" i="34"/>
  <c r="F4818" i="34" s="1"/>
  <c r="H4802" i="34"/>
  <c r="F4802" i="34" s="1"/>
  <c r="H4808" i="34"/>
  <c r="H4792" i="34"/>
  <c r="F4792" i="34" s="1"/>
  <c r="H4811" i="34"/>
  <c r="F4811" i="34" s="1"/>
  <c r="H4804" i="34"/>
  <c r="F4804" i="34" s="1"/>
  <c r="H4807" i="34"/>
  <c r="H4798" i="34"/>
  <c r="F4798" i="34" s="1"/>
  <c r="H4813" i="34"/>
  <c r="F4813" i="34" s="1"/>
  <c r="H4797" i="34"/>
  <c r="H4803" i="34"/>
  <c r="H4814" i="34"/>
  <c r="F4814" i="34" s="1"/>
  <c r="H4794" i="34"/>
  <c r="F4794" i="34" s="1"/>
  <c r="H4809" i="34"/>
  <c r="F4809" i="34" s="1"/>
  <c r="H4793" i="34"/>
  <c r="H4799" i="34"/>
  <c r="F4799" i="34" s="1"/>
  <c r="H4810" i="34"/>
  <c r="F4810" i="34" s="1"/>
  <c r="H4805" i="34"/>
  <c r="F4805" i="34" s="1"/>
  <c r="H4795" i="34"/>
  <c r="H4806" i="34"/>
  <c r="F4806" i="34" s="1"/>
  <c r="H4817" i="34"/>
  <c r="F4817" i="34" s="1"/>
  <c r="H4801" i="34"/>
  <c r="F4801" i="34" s="1"/>
  <c r="H2120" i="34"/>
  <c r="H2116" i="34"/>
  <c r="F2116" i="34" s="1"/>
  <c r="H2128" i="34"/>
  <c r="F2128" i="34" s="1"/>
  <c r="H2112" i="34"/>
  <c r="F2112" i="34" s="1"/>
  <c r="H2124" i="34"/>
  <c r="H2126" i="34"/>
  <c r="F2126" i="34" s="1"/>
  <c r="H2125" i="34"/>
  <c r="F2125" i="34" s="1"/>
  <c r="H2127" i="34"/>
  <c r="F2127" i="34" s="1"/>
  <c r="H2122" i="34"/>
  <c r="H2121" i="34"/>
  <c r="F2121" i="34" s="1"/>
  <c r="H2118" i="34"/>
  <c r="F2118" i="34" s="1"/>
  <c r="H2117" i="34"/>
  <c r="F2117" i="34" s="1"/>
  <c r="H2114" i="34"/>
  <c r="H2129" i="34"/>
  <c r="F2129" i="34" s="1"/>
  <c r="H2113" i="34"/>
  <c r="F2113" i="34" s="1"/>
  <c r="H2123" i="34"/>
  <c r="F2123" i="34" s="1"/>
  <c r="H2119" i="34"/>
  <c r="H2115" i="34"/>
  <c r="F2115" i="34" s="1"/>
  <c r="H644" i="34"/>
  <c r="F644" i="34" s="1"/>
  <c r="H628" i="34"/>
  <c r="H640" i="34"/>
  <c r="H636" i="34"/>
  <c r="F636" i="34" s="1"/>
  <c r="H648" i="34"/>
  <c r="F648" i="34" s="1"/>
  <c r="H632" i="34"/>
  <c r="H638" i="34"/>
  <c r="H650" i="34"/>
  <c r="F650" i="34" s="1"/>
  <c r="H634" i="34"/>
  <c r="F634" i="34" s="1"/>
  <c r="H646" i="34"/>
  <c r="F646" i="34" s="1"/>
  <c r="H630" i="34"/>
  <c r="H642" i="34"/>
  <c r="F642" i="34" s="1"/>
  <c r="H649" i="34"/>
  <c r="F649" i="34" s="1"/>
  <c r="H629" i="34"/>
  <c r="F629" i="34" s="1"/>
  <c r="H637" i="34"/>
  <c r="H645" i="34"/>
  <c r="F645" i="34" s="1"/>
  <c r="H651" i="34"/>
  <c r="F651" i="34" s="1"/>
  <c r="H643" i="34"/>
  <c r="F643" i="34" s="1"/>
  <c r="H635" i="34"/>
  <c r="H641" i="34"/>
  <c r="F641" i="34" s="1"/>
  <c r="H633" i="34"/>
  <c r="F633" i="34" s="1"/>
  <c r="H647" i="34"/>
  <c r="F647" i="34" s="1"/>
  <c r="H639" i="34"/>
  <c r="H631" i="34"/>
  <c r="F631" i="34" s="1"/>
  <c r="H1588" i="34"/>
  <c r="F1588" i="34" s="1"/>
  <c r="H1572" i="34"/>
  <c r="F1572" i="34" s="1"/>
  <c r="H1584" i="34"/>
  <c r="H1580" i="34"/>
  <c r="F1580" i="34" s="1"/>
  <c r="H1592" i="34"/>
  <c r="F1592" i="34" s="1"/>
  <c r="H1576" i="34"/>
  <c r="F1576" i="34" s="1"/>
  <c r="H1590" i="34"/>
  <c r="H1574" i="34"/>
  <c r="F1574" i="34" s="1"/>
  <c r="H1589" i="34"/>
  <c r="F1589" i="34" s="1"/>
  <c r="H1573" i="34"/>
  <c r="F1573" i="34" s="1"/>
  <c r="H1586" i="34"/>
  <c r="H1570" i="34"/>
  <c r="F1570" i="34" s="1"/>
  <c r="H1585" i="34"/>
  <c r="F1585" i="34" s="1"/>
  <c r="H1582" i="34"/>
  <c r="F1582" i="34" s="1"/>
  <c r="H1581" i="34"/>
  <c r="H1578" i="34"/>
  <c r="F1578" i="34" s="1"/>
  <c r="H1593" i="34"/>
  <c r="F1593" i="34" s="1"/>
  <c r="H1571" i="34"/>
  <c r="F1571" i="34" s="1"/>
  <c r="H1577" i="34"/>
  <c r="H1587" i="34"/>
  <c r="F1587" i="34" s="1"/>
  <c r="H1579" i="34"/>
  <c r="F1579" i="34" s="1"/>
  <c r="H1591" i="34"/>
  <c r="F1591" i="34" s="1"/>
  <c r="H1583" i="34"/>
  <c r="H1575" i="34"/>
  <c r="F1575" i="34" s="1"/>
  <c r="H3400" i="34"/>
  <c r="F3400" i="34" s="1"/>
  <c r="H3384" i="34"/>
  <c r="F3384" i="34" s="1"/>
  <c r="H3368" i="34"/>
  <c r="H3352" i="34"/>
  <c r="F3352" i="34" s="1"/>
  <c r="H3336" i="34"/>
  <c r="F3336" i="34" s="1"/>
  <c r="H3320" i="34"/>
  <c r="F3320" i="34" s="1"/>
  <c r="H3304" i="34"/>
  <c r="H3288" i="34"/>
  <c r="F3288" i="34" s="1"/>
  <c r="H3272" i="34"/>
  <c r="F3272" i="34" s="1"/>
  <c r="H3396" i="34"/>
  <c r="F3396" i="34" s="1"/>
  <c r="H3380" i="34"/>
  <c r="H3364" i="34"/>
  <c r="F3364" i="34" s="1"/>
  <c r="H3348" i="34"/>
  <c r="F3348" i="34" s="1"/>
  <c r="H3332" i="34"/>
  <c r="F3332" i="34" s="1"/>
  <c r="H3316" i="34"/>
  <c r="H3300" i="34"/>
  <c r="F3300" i="34" s="1"/>
  <c r="H3284" i="34"/>
  <c r="F3284" i="34" s="1"/>
  <c r="H3268" i="34"/>
  <c r="F3268" i="34" s="1"/>
  <c r="H3408" i="34"/>
  <c r="H3392" i="34"/>
  <c r="F3392" i="34" s="1"/>
  <c r="H3376" i="34"/>
  <c r="F3376" i="34" s="1"/>
  <c r="H3360" i="34"/>
  <c r="F3360" i="34" s="1"/>
  <c r="H3344" i="34"/>
  <c r="H3328" i="34"/>
  <c r="F3328" i="34" s="1"/>
  <c r="H3312" i="34"/>
  <c r="F3312" i="34" s="1"/>
  <c r="H3296" i="34"/>
  <c r="F3296" i="34" s="1"/>
  <c r="H3280" i="34"/>
  <c r="H3404" i="34"/>
  <c r="F3404" i="34" s="1"/>
  <c r="H3388" i="34"/>
  <c r="F3388" i="34" s="1"/>
  <c r="H3372" i="34"/>
  <c r="F3372" i="34" s="1"/>
  <c r="H3356" i="34"/>
  <c r="H3340" i="34"/>
  <c r="F3340" i="34" s="1"/>
  <c r="H3324" i="34"/>
  <c r="F3324" i="34" s="1"/>
  <c r="H3308" i="34"/>
  <c r="F3308" i="34" s="1"/>
  <c r="H3292" i="34"/>
  <c r="H3276" i="34"/>
  <c r="F3276" i="34" s="1"/>
  <c r="H3411" i="34"/>
  <c r="F3411" i="34" s="1"/>
  <c r="H3395" i="34"/>
  <c r="H3379" i="34"/>
  <c r="H3363" i="34"/>
  <c r="F3363" i="34" s="1"/>
  <c r="H3347" i="34"/>
  <c r="F3347" i="34" s="1"/>
  <c r="H3331" i="34"/>
  <c r="H3315" i="34"/>
  <c r="H3410" i="34"/>
  <c r="F3410" i="34" s="1"/>
  <c r="H3394" i="34"/>
  <c r="F3394" i="34" s="1"/>
  <c r="H3378" i="34"/>
  <c r="F3378" i="34" s="1"/>
  <c r="H3362" i="34"/>
  <c r="H3346" i="34"/>
  <c r="F3346" i="34" s="1"/>
  <c r="H3330" i="34"/>
  <c r="F3330" i="34" s="1"/>
  <c r="H3314" i="34"/>
  <c r="F3314" i="34" s="1"/>
  <c r="H3298" i="34"/>
  <c r="H3282" i="34"/>
  <c r="F3282" i="34" s="1"/>
  <c r="H3401" i="34"/>
  <c r="F3401" i="34" s="1"/>
  <c r="H3385" i="34"/>
  <c r="F3385" i="34" s="1"/>
  <c r="H3369" i="34"/>
  <c r="H3353" i="34"/>
  <c r="F3353" i="34" s="1"/>
  <c r="H3337" i="34"/>
  <c r="F3337" i="34" s="1"/>
  <c r="H3321" i="34"/>
  <c r="F3321" i="34" s="1"/>
  <c r="H3305" i="34"/>
  <c r="H3289" i="34"/>
  <c r="F3289" i="34" s="1"/>
  <c r="H3273" i="34"/>
  <c r="F3273" i="34" s="1"/>
  <c r="H3307" i="34"/>
  <c r="F3307" i="34" s="1"/>
  <c r="H3291" i="34"/>
  <c r="H3275" i="34"/>
  <c r="F3275" i="34" s="1"/>
  <c r="H3407" i="34"/>
  <c r="F3407" i="34" s="1"/>
  <c r="H3391" i="34"/>
  <c r="F3391" i="34" s="1"/>
  <c r="H3375" i="34"/>
  <c r="H3359" i="34"/>
  <c r="F3359" i="34" s="1"/>
  <c r="H3343" i="34"/>
  <c r="F3343" i="34" s="1"/>
  <c r="H3327" i="34"/>
  <c r="F3327" i="34" s="1"/>
  <c r="H3311" i="34"/>
  <c r="H3406" i="34"/>
  <c r="F3406" i="34" s="1"/>
  <c r="H3390" i="34"/>
  <c r="F3390" i="34" s="1"/>
  <c r="H3374" i="34"/>
  <c r="F3374" i="34" s="1"/>
  <c r="H3358" i="34"/>
  <c r="H3342" i="34"/>
  <c r="F3342" i="34" s="1"/>
  <c r="H3326" i="34"/>
  <c r="F3326" i="34" s="1"/>
  <c r="H3310" i="34"/>
  <c r="H3294" i="34"/>
  <c r="H3278" i="34"/>
  <c r="F3278" i="34" s="1"/>
  <c r="H3397" i="34"/>
  <c r="F3397" i="34" s="1"/>
  <c r="H3381" i="34"/>
  <c r="F3381" i="34" s="1"/>
  <c r="H3365" i="34"/>
  <c r="H3349" i="34"/>
  <c r="F3349" i="34" s="1"/>
  <c r="H3333" i="34"/>
  <c r="F3333" i="34" s="1"/>
  <c r="H3317" i="34"/>
  <c r="F3317" i="34" s="1"/>
  <c r="H3301" i="34"/>
  <c r="H3285" i="34"/>
  <c r="F3285" i="34" s="1"/>
  <c r="H3269" i="34"/>
  <c r="F3269" i="34" s="1"/>
  <c r="H3303" i="34"/>
  <c r="F3303" i="34" s="1"/>
  <c r="H3287" i="34"/>
  <c r="H3271" i="34"/>
  <c r="F3271" i="34" s="1"/>
  <c r="H3403" i="34"/>
  <c r="F3403" i="34" s="1"/>
  <c r="H3387" i="34"/>
  <c r="F3387" i="34" s="1"/>
  <c r="H3371" i="34"/>
  <c r="H3355" i="34"/>
  <c r="F3355" i="34" s="1"/>
  <c r="H3339" i="34"/>
  <c r="F3339" i="34" s="1"/>
  <c r="H3323" i="34"/>
  <c r="H3402" i="34"/>
  <c r="H3386" i="34"/>
  <c r="F3386" i="34" s="1"/>
  <c r="H3370" i="34"/>
  <c r="F3370" i="34" s="1"/>
  <c r="H3354" i="34"/>
  <c r="F3354" i="34" s="1"/>
  <c r="H3338" i="34"/>
  <c r="H3322" i="34"/>
  <c r="F3322" i="34" s="1"/>
  <c r="H3306" i="34"/>
  <c r="F3306" i="34" s="1"/>
  <c r="H3290" i="34"/>
  <c r="H3274" i="34"/>
  <c r="H3409" i="34"/>
  <c r="F3409" i="34" s="1"/>
  <c r="H3393" i="34"/>
  <c r="F3393" i="34" s="1"/>
  <c r="H3377" i="34"/>
  <c r="F3377" i="34" s="1"/>
  <c r="H3361" i="34"/>
  <c r="H3345" i="34"/>
  <c r="F3345" i="34" s="1"/>
  <c r="H3329" i="34"/>
  <c r="F3329" i="34" s="1"/>
  <c r="H3313" i="34"/>
  <c r="F3313" i="34" s="1"/>
  <c r="H3297" i="34"/>
  <c r="H3281" i="34"/>
  <c r="F3281" i="34" s="1"/>
  <c r="H3299" i="34"/>
  <c r="F3299" i="34" s="1"/>
  <c r="H3283" i="34"/>
  <c r="F3283" i="34" s="1"/>
  <c r="H3399" i="34"/>
  <c r="H3383" i="34"/>
  <c r="F3383" i="34" s="1"/>
  <c r="H3367" i="34"/>
  <c r="F3367" i="34" s="1"/>
  <c r="H3351" i="34"/>
  <c r="F3351" i="34" s="1"/>
  <c r="H3335" i="34"/>
  <c r="H3319" i="34"/>
  <c r="F3319" i="34" s="1"/>
  <c r="H3398" i="34"/>
  <c r="F3398" i="34" s="1"/>
  <c r="H3382" i="34"/>
  <c r="F3382" i="34" s="1"/>
  <c r="H3366" i="34"/>
  <c r="H3350" i="34"/>
  <c r="F3350" i="34" s="1"/>
  <c r="H3334" i="34"/>
  <c r="F3334" i="34" s="1"/>
  <c r="H3318" i="34"/>
  <c r="F3318" i="34" s="1"/>
  <c r="H3302" i="34"/>
  <c r="H3286" i="34"/>
  <c r="F3286" i="34" s="1"/>
  <c r="H3270" i="34"/>
  <c r="F3270" i="34" s="1"/>
  <c r="H3405" i="34"/>
  <c r="F3405" i="34" s="1"/>
  <c r="H3389" i="34"/>
  <c r="H3373" i="34"/>
  <c r="F3373" i="34" s="1"/>
  <c r="H3357" i="34"/>
  <c r="F3357" i="34" s="1"/>
  <c r="H3341" i="34"/>
  <c r="F3341" i="34" s="1"/>
  <c r="H3325" i="34"/>
  <c r="H3309" i="34"/>
  <c r="F3309" i="34" s="1"/>
  <c r="H3293" i="34"/>
  <c r="F3293" i="34" s="1"/>
  <c r="H3277" i="34"/>
  <c r="F3277" i="34" s="1"/>
  <c r="H3295" i="34"/>
  <c r="H3279" i="34"/>
  <c r="F3279" i="34" s="1"/>
  <c r="H1876" i="34"/>
  <c r="F1876" i="34" s="1"/>
  <c r="H1860" i="34"/>
  <c r="H1872" i="34"/>
  <c r="H1856" i="34"/>
  <c r="F1856" i="34" s="1"/>
  <c r="H1868" i="34"/>
  <c r="F1868" i="34" s="1"/>
  <c r="H1880" i="34"/>
  <c r="F1880" i="34" s="1"/>
  <c r="H1864" i="34"/>
  <c r="H1870" i="34"/>
  <c r="F1870" i="34" s="1"/>
  <c r="H1877" i="34"/>
  <c r="F1877" i="34" s="1"/>
  <c r="H1861" i="34"/>
  <c r="F1861" i="34" s="1"/>
  <c r="H1866" i="34"/>
  <c r="H1858" i="34"/>
  <c r="F1858" i="34" s="1"/>
  <c r="H1873" i="34"/>
  <c r="F1873" i="34" s="1"/>
  <c r="H1857" i="34"/>
  <c r="F1857" i="34" s="1"/>
  <c r="H1878" i="34"/>
  <c r="H1862" i="34"/>
  <c r="F1862" i="34" s="1"/>
  <c r="H1854" i="34"/>
  <c r="F1854" i="34" s="1"/>
  <c r="H1869" i="34"/>
  <c r="F1869" i="34" s="1"/>
  <c r="H1874" i="34"/>
  <c r="H1875" i="34"/>
  <c r="H1859" i="34"/>
  <c r="F1859" i="34" s="1"/>
  <c r="H1871" i="34"/>
  <c r="F1871" i="34" s="1"/>
  <c r="H1863" i="34"/>
  <c r="H1881" i="34"/>
  <c r="F1881" i="34" s="1"/>
  <c r="H1855" i="34"/>
  <c r="F1855" i="34" s="1"/>
  <c r="H1865" i="34"/>
  <c r="F1865" i="34" s="1"/>
  <c r="H1879" i="34"/>
  <c r="H1867" i="34"/>
  <c r="F1867" i="34" s="1"/>
  <c r="H4544" i="34"/>
  <c r="F4544" i="34" s="1"/>
  <c r="H4528" i="34"/>
  <c r="F4528" i="34" s="1"/>
  <c r="H4540" i="34"/>
  <c r="H4524" i="34"/>
  <c r="F4524" i="34" s="1"/>
  <c r="H4546" i="34"/>
  <c r="F4546" i="34" s="1"/>
  <c r="H4530" i="34"/>
  <c r="F4530" i="34" s="1"/>
  <c r="H4536" i="34"/>
  <c r="H4532" i="34"/>
  <c r="F4532" i="34" s="1"/>
  <c r="H4542" i="34"/>
  <c r="F4542" i="34" s="1"/>
  <c r="H4547" i="34"/>
  <c r="F4547" i="34" s="1"/>
  <c r="H4531" i="34"/>
  <c r="H4537" i="34"/>
  <c r="F4537" i="34" s="1"/>
  <c r="H4538" i="34"/>
  <c r="F4538" i="34" s="1"/>
  <c r="H4543" i="34"/>
  <c r="F4543" i="34" s="1"/>
  <c r="H4527" i="34"/>
  <c r="H4533" i="34"/>
  <c r="F4533" i="34" s="1"/>
  <c r="H4534" i="34"/>
  <c r="F4534" i="34" s="1"/>
  <c r="H4539" i="34"/>
  <c r="F4539" i="34" s="1"/>
  <c r="H4545" i="34"/>
  <c r="H4529" i="34"/>
  <c r="F4529" i="34" s="1"/>
  <c r="H4526" i="34"/>
  <c r="F4526" i="34" s="1"/>
  <c r="H4535" i="34"/>
  <c r="F4535" i="34" s="1"/>
  <c r="H4541" i="34"/>
  <c r="H4525" i="34"/>
  <c r="F4525" i="34" s="1"/>
  <c r="H4464" i="34"/>
  <c r="F4464" i="34" s="1"/>
  <c r="H4448" i="34"/>
  <c r="F4448" i="34" s="1"/>
  <c r="H4460" i="34"/>
  <c r="H4444" i="34"/>
  <c r="F4444" i="34" s="1"/>
  <c r="H4466" i="34"/>
  <c r="F4466" i="34" s="1"/>
  <c r="H4450" i="34"/>
  <c r="F4450" i="34" s="1"/>
  <c r="H4434" i="34"/>
  <c r="H4456" i="34"/>
  <c r="F4456" i="34" s="1"/>
  <c r="H4440" i="34"/>
  <c r="F4440" i="34" s="1"/>
  <c r="H4468" i="34"/>
  <c r="F4468" i="34" s="1"/>
  <c r="H4452" i="34"/>
  <c r="H4436" i="34"/>
  <c r="F4436" i="34" s="1"/>
  <c r="H4458" i="34"/>
  <c r="F4458" i="34" s="1"/>
  <c r="H4438" i="34"/>
  <c r="F4438" i="34" s="1"/>
  <c r="H4467" i="34"/>
  <c r="H4451" i="34"/>
  <c r="F4451" i="34" s="1"/>
  <c r="H4435" i="34"/>
  <c r="F4435" i="34" s="1"/>
  <c r="H4457" i="34"/>
  <c r="F4457" i="34" s="1"/>
  <c r="H4441" i="34"/>
  <c r="H4454" i="34"/>
  <c r="F4454" i="34" s="1"/>
  <c r="H4463" i="34"/>
  <c r="F4463" i="34" s="1"/>
  <c r="H4447" i="34"/>
  <c r="F4447" i="34" s="1"/>
  <c r="H4469" i="34"/>
  <c r="H4453" i="34"/>
  <c r="F4453" i="34" s="1"/>
  <c r="H4437" i="34"/>
  <c r="F4437" i="34" s="1"/>
  <c r="H4446" i="34"/>
  <c r="F4446" i="34" s="1"/>
  <c r="H4459" i="34"/>
  <c r="H4443" i="34"/>
  <c r="F4443" i="34" s="1"/>
  <c r="H4465" i="34"/>
  <c r="F4465" i="34" s="1"/>
  <c r="H4449" i="34"/>
  <c r="F4449" i="34" s="1"/>
  <c r="H4462" i="34"/>
  <c r="H4442" i="34"/>
  <c r="F4442" i="34" s="1"/>
  <c r="H4455" i="34"/>
  <c r="F4455" i="34" s="1"/>
  <c r="H4439" i="34"/>
  <c r="F4439" i="34" s="1"/>
  <c r="H4461" i="34"/>
  <c r="H4445" i="34"/>
  <c r="F4445" i="34" s="1"/>
  <c r="H4560" i="34"/>
  <c r="F4560" i="34" s="1"/>
  <c r="H4556" i="34"/>
  <c r="F4556" i="34" s="1"/>
  <c r="H4562" i="34"/>
  <c r="H4568" i="34"/>
  <c r="F4568" i="34" s="1"/>
  <c r="H4552" i="34"/>
  <c r="F4552" i="34" s="1"/>
  <c r="H4564" i="34"/>
  <c r="F4564" i="34" s="1"/>
  <c r="H4548" i="34"/>
  <c r="H4566" i="34"/>
  <c r="F4566" i="34" s="1"/>
  <c r="H4563" i="34"/>
  <c r="F4563" i="34" s="1"/>
  <c r="H4569" i="34"/>
  <c r="F4569" i="34" s="1"/>
  <c r="H4553" i="34"/>
  <c r="F4553" i="34" s="1"/>
  <c r="H4558" i="34"/>
  <c r="F4558" i="34" s="1"/>
  <c r="H4559" i="34"/>
  <c r="F4559" i="34" s="1"/>
  <c r="H4565" i="34"/>
  <c r="F4565" i="34" s="1"/>
  <c r="H4549" i="34"/>
  <c r="H4554" i="34"/>
  <c r="F4554" i="34" s="1"/>
  <c r="H4571" i="34"/>
  <c r="F4571" i="34" s="1"/>
  <c r="H4555" i="34"/>
  <c r="F4555" i="34" s="1"/>
  <c r="H4561" i="34"/>
  <c r="H4570" i="34"/>
  <c r="F4570" i="34" s="1"/>
  <c r="H4550" i="34"/>
  <c r="F4550" i="34" s="1"/>
  <c r="H4567" i="34"/>
  <c r="F4567" i="34" s="1"/>
  <c r="H4551" i="34"/>
  <c r="H4557" i="34"/>
  <c r="F4557" i="34" s="1"/>
  <c r="H1332" i="34"/>
  <c r="F1332" i="34" s="1"/>
  <c r="H1328" i="34"/>
  <c r="F1328" i="34" s="1"/>
  <c r="H1340" i="34"/>
  <c r="H1324" i="34"/>
  <c r="F1324" i="34" s="1"/>
  <c r="H1336" i="34"/>
  <c r="F1336" i="34" s="1"/>
  <c r="H1320" i="34"/>
  <c r="F1320" i="34" s="1"/>
  <c r="H1334" i="34"/>
  <c r="H1318" i="34"/>
  <c r="F1318" i="34" s="1"/>
  <c r="H1337" i="34"/>
  <c r="F1337" i="34" s="1"/>
  <c r="H1321" i="34"/>
  <c r="F1321" i="34" s="1"/>
  <c r="H1330" i="34"/>
  <c r="H1326" i="34"/>
  <c r="F1326" i="34" s="1"/>
  <c r="H1329" i="34"/>
  <c r="F1329" i="34" s="1"/>
  <c r="H1338" i="34"/>
  <c r="F1338" i="34" s="1"/>
  <c r="H1322" i="34"/>
  <c r="F1322" i="34" s="1"/>
  <c r="H1341" i="34"/>
  <c r="F1341" i="34" s="1"/>
  <c r="H1333" i="34"/>
  <c r="F1333" i="34" s="1"/>
  <c r="H1331" i="34"/>
  <c r="F1331" i="34" s="1"/>
  <c r="H1335" i="34"/>
  <c r="H1323" i="34"/>
  <c r="F1323" i="34" s="1"/>
  <c r="H1325" i="34"/>
  <c r="F1325" i="34" s="1"/>
  <c r="H1339" i="34"/>
  <c r="F1339" i="34" s="1"/>
  <c r="H1327" i="34"/>
  <c r="F1327" i="34" s="1"/>
  <c r="H1319" i="34"/>
  <c r="F1319" i="34" s="1"/>
  <c r="H478" i="34"/>
  <c r="F478" i="34" s="1"/>
  <c r="H462" i="34"/>
  <c r="F462" i="34" s="1"/>
  <c r="H474" i="34"/>
  <c r="H470" i="34"/>
  <c r="F470" i="34" s="1"/>
  <c r="H482" i="34"/>
  <c r="F482" i="34" s="1"/>
  <c r="H466" i="34"/>
  <c r="F466" i="34" s="1"/>
  <c r="H473" i="34"/>
  <c r="H468" i="34"/>
  <c r="F468" i="34" s="1"/>
  <c r="H477" i="34"/>
  <c r="F477" i="34" s="1"/>
  <c r="H469" i="34"/>
  <c r="F469" i="34" s="1"/>
  <c r="H480" i="34"/>
  <c r="H464" i="34"/>
  <c r="F464" i="34" s="1"/>
  <c r="H483" i="34"/>
  <c r="F483" i="34" s="1"/>
  <c r="H475" i="34"/>
  <c r="F475" i="34" s="1"/>
  <c r="H467" i="34"/>
  <c r="H465" i="34"/>
  <c r="F465" i="34" s="1"/>
  <c r="H476" i="34"/>
  <c r="F476" i="34" s="1"/>
  <c r="H460" i="34"/>
  <c r="F460" i="34" s="1"/>
  <c r="H461" i="34"/>
  <c r="H481" i="34"/>
  <c r="F481" i="34" s="1"/>
  <c r="H472" i="34"/>
  <c r="F472" i="34" s="1"/>
  <c r="H479" i="34"/>
  <c r="F479" i="34" s="1"/>
  <c r="H471" i="34"/>
  <c r="H463" i="34"/>
  <c r="F463" i="34" s="1"/>
  <c r="H5488" i="34"/>
  <c r="F5488" i="34" s="1"/>
  <c r="H5482" i="34"/>
  <c r="F5482" i="34" s="1"/>
  <c r="H5491" i="34"/>
  <c r="H5484" i="34"/>
  <c r="F5484" i="34" s="1"/>
  <c r="H5494" i="34"/>
  <c r="F5494" i="34" s="1"/>
  <c r="H5478" i="34"/>
  <c r="F5478" i="34" s="1"/>
  <c r="H5487" i="34"/>
  <c r="H5480" i="34"/>
  <c r="F5480" i="34" s="1"/>
  <c r="H5490" i="34"/>
  <c r="F5490" i="34" s="1"/>
  <c r="H5483" i="34"/>
  <c r="F5483" i="34" s="1"/>
  <c r="H5492" i="34"/>
  <c r="H5486" i="34"/>
  <c r="F5486" i="34" s="1"/>
  <c r="H5495" i="34"/>
  <c r="F5495" i="34" s="1"/>
  <c r="H5479" i="34"/>
  <c r="F5479" i="34" s="1"/>
  <c r="H5485" i="34"/>
  <c r="H5481" i="34"/>
  <c r="F5481" i="34" s="1"/>
  <c r="H5493" i="34"/>
  <c r="F5493" i="34" s="1"/>
  <c r="H5489" i="34"/>
  <c r="F5489" i="34" s="1"/>
  <c r="H6480" i="34"/>
  <c r="H6486" i="34"/>
  <c r="F6486" i="34" s="1"/>
  <c r="H6489" i="34"/>
  <c r="F6489" i="34" s="1"/>
  <c r="H6487" i="34"/>
  <c r="F6487" i="34" s="1"/>
  <c r="H6482" i="34"/>
  <c r="H6485" i="34"/>
  <c r="F6485" i="34" s="1"/>
  <c r="H6483" i="34"/>
  <c r="F6483" i="34" s="1"/>
  <c r="H6488" i="34"/>
  <c r="F6488" i="34" s="1"/>
  <c r="H6481" i="34"/>
  <c r="H6484" i="34"/>
  <c r="F6484" i="34" s="1"/>
  <c r="H6490" i="34"/>
  <c r="F6490" i="34" s="1"/>
  <c r="H6491" i="34"/>
  <c r="F6491" i="34" s="1"/>
  <c r="H6518" i="34"/>
  <c r="H6521" i="34"/>
  <c r="F6521" i="34" s="1"/>
  <c r="H6519" i="34"/>
  <c r="F6519" i="34" s="1"/>
  <c r="H6517" i="34"/>
  <c r="F6517" i="34" s="1"/>
  <c r="H6520" i="34"/>
  <c r="H6516" i="34"/>
  <c r="F6516" i="34" s="1"/>
  <c r="H5440" i="34"/>
  <c r="F5440" i="34" s="1"/>
  <c r="H5434" i="34"/>
  <c r="F5434" i="34" s="1"/>
  <c r="H5443" i="34"/>
  <c r="H5436" i="34"/>
  <c r="F5436" i="34" s="1"/>
  <c r="H5439" i="34"/>
  <c r="F5439" i="34" s="1"/>
  <c r="H5442" i="34"/>
  <c r="F5442" i="34" s="1"/>
  <c r="H5435" i="34"/>
  <c r="H5444" i="34"/>
  <c r="F5444" i="34" s="1"/>
  <c r="H5438" i="34"/>
  <c r="F5438" i="34" s="1"/>
  <c r="H5437" i="34"/>
  <c r="F5437" i="34" s="1"/>
  <c r="H5445" i="34"/>
  <c r="H5441" i="34"/>
  <c r="F5441" i="34" s="1"/>
  <c r="H6448" i="34"/>
  <c r="F6448" i="34" s="1"/>
  <c r="H6432" i="34"/>
  <c r="F6432" i="34" s="1"/>
  <c r="H6454" i="34"/>
  <c r="H6438" i="34"/>
  <c r="F6438" i="34" s="1"/>
  <c r="H6422" i="34"/>
  <c r="F6422" i="34" s="1"/>
  <c r="H6441" i="34"/>
  <c r="F6441" i="34" s="1"/>
  <c r="H6425" i="34"/>
  <c r="H6455" i="34"/>
  <c r="F6455" i="34" s="1"/>
  <c r="H6439" i="34"/>
  <c r="F6439" i="34" s="1"/>
  <c r="H6423" i="34"/>
  <c r="F6423" i="34" s="1"/>
  <c r="H6444" i="34"/>
  <c r="H6428" i="34"/>
  <c r="F6428" i="34" s="1"/>
  <c r="H6450" i="34"/>
  <c r="F6450" i="34" s="1"/>
  <c r="H6434" i="34"/>
  <c r="F6434" i="34" s="1"/>
  <c r="H6453" i="34"/>
  <c r="H6437" i="34"/>
  <c r="F6437" i="34" s="1"/>
  <c r="H6421" i="34"/>
  <c r="F6421" i="34" s="1"/>
  <c r="H6451" i="34"/>
  <c r="F6451" i="34" s="1"/>
  <c r="H6435" i="34"/>
  <c r="H6440" i="34"/>
  <c r="F6440" i="34" s="1"/>
  <c r="H6424" i="34"/>
  <c r="F6424" i="34" s="1"/>
  <c r="H6446" i="34"/>
  <c r="F6446" i="34" s="1"/>
  <c r="H6430" i="34"/>
  <c r="H6449" i="34"/>
  <c r="F6449" i="34" s="1"/>
  <c r="H6433" i="34"/>
  <c r="F6433" i="34" s="1"/>
  <c r="H6447" i="34"/>
  <c r="F6447" i="34" s="1"/>
  <c r="H6431" i="34"/>
  <c r="H6452" i="34"/>
  <c r="H6436" i="34"/>
  <c r="F6436" i="34" s="1"/>
  <c r="H6420" i="34"/>
  <c r="F6420" i="34" s="1"/>
  <c r="H6442" i="34"/>
  <c r="H6426" i="34"/>
  <c r="F6426" i="34" s="1"/>
  <c r="H6445" i="34"/>
  <c r="F6445" i="34" s="1"/>
  <c r="H6429" i="34"/>
  <c r="F6429" i="34" s="1"/>
  <c r="H6443" i="34"/>
  <c r="H6427" i="34"/>
  <c r="F6427" i="34" s="1"/>
  <c r="H6470" i="34"/>
  <c r="F6470" i="34" s="1"/>
  <c r="H6473" i="34"/>
  <c r="F6473" i="34" s="1"/>
  <c r="H6471" i="34"/>
  <c r="H6476" i="34"/>
  <c r="F6476" i="34" s="1"/>
  <c r="H6469" i="34"/>
  <c r="F6469" i="34" s="1"/>
  <c r="H6472" i="34"/>
  <c r="F6472" i="34" s="1"/>
  <c r="H6478" i="34"/>
  <c r="H6479" i="34"/>
  <c r="F6479" i="34" s="1"/>
  <c r="H6468" i="34"/>
  <c r="F6468" i="34" s="1"/>
  <c r="H6474" i="34"/>
  <c r="F6474" i="34" s="1"/>
  <c r="H6477" i="34"/>
  <c r="H6475" i="34"/>
  <c r="F6475" i="34" s="1"/>
  <c r="H5408" i="34"/>
  <c r="F5408" i="34" s="1"/>
  <c r="H5411" i="34"/>
  <c r="F5411" i="34" s="1"/>
  <c r="H5407" i="34"/>
  <c r="H5410" i="34"/>
  <c r="F5410" i="34" s="1"/>
  <c r="H5406" i="34"/>
  <c r="F5406" i="34" s="1"/>
  <c r="H5412" i="34"/>
  <c r="F5412" i="34" s="1"/>
  <c r="H5413" i="34"/>
  <c r="F5413" i="34" s="1"/>
  <c r="H5409" i="34"/>
  <c r="F5409" i="34" s="1"/>
  <c r="H6384" i="34"/>
  <c r="F6384" i="34" s="1"/>
  <c r="H6390" i="34"/>
  <c r="F6390" i="34" s="1"/>
  <c r="H6393" i="34"/>
  <c r="H6391" i="34"/>
  <c r="F6391" i="34" s="1"/>
  <c r="H6386" i="34"/>
  <c r="F6386" i="34" s="1"/>
  <c r="H6389" i="34"/>
  <c r="F6389" i="34" s="1"/>
  <c r="H6387" i="34"/>
  <c r="H6392" i="34"/>
  <c r="F6392" i="34" s="1"/>
  <c r="H6385" i="34"/>
  <c r="F6385" i="34" s="1"/>
  <c r="H6388" i="34"/>
  <c r="F6388" i="34" s="1"/>
  <c r="H6394" i="34"/>
  <c r="H6395" i="34"/>
  <c r="F6395" i="34" s="1"/>
  <c r="H1412" i="34"/>
  <c r="F1412" i="34" s="1"/>
  <c r="H1396" i="34"/>
  <c r="F1396" i="34" s="1"/>
  <c r="H1424" i="34"/>
  <c r="H1408" i="34"/>
  <c r="F1408" i="34" s="1"/>
  <c r="H1392" i="34"/>
  <c r="F1392" i="34" s="1"/>
  <c r="H1420" i="34"/>
  <c r="F1420" i="34" s="1"/>
  <c r="H1404" i="34"/>
  <c r="F1404" i="34" s="1"/>
  <c r="H1416" i="34"/>
  <c r="F1416" i="34" s="1"/>
  <c r="H1400" i="34"/>
  <c r="F1400" i="34" s="1"/>
  <c r="H1414" i="34"/>
  <c r="H1398" i="34"/>
  <c r="H1417" i="34"/>
  <c r="F1417" i="34" s="1"/>
  <c r="H1401" i="34"/>
  <c r="F1401" i="34" s="1"/>
  <c r="H1410" i="34"/>
  <c r="F1410" i="34" s="1"/>
  <c r="H1394" i="34"/>
  <c r="H1413" i="34"/>
  <c r="F1413" i="34" s="1"/>
  <c r="H1422" i="34"/>
  <c r="F1422" i="34" s="1"/>
  <c r="H1406" i="34"/>
  <c r="F1406" i="34" s="1"/>
  <c r="H1390" i="34"/>
  <c r="H1425" i="34"/>
  <c r="F1425" i="34" s="1"/>
  <c r="H1409" i="34"/>
  <c r="F1409" i="34" s="1"/>
  <c r="H1393" i="34"/>
  <c r="F1393" i="34" s="1"/>
  <c r="H1418" i="34"/>
  <c r="H1402" i="34"/>
  <c r="F1402" i="34" s="1"/>
  <c r="H1405" i="34"/>
  <c r="F1405" i="34" s="1"/>
  <c r="H1397" i="34"/>
  <c r="F1397" i="34" s="1"/>
  <c r="H1423" i="34"/>
  <c r="H1415" i="34"/>
  <c r="F1415" i="34" s="1"/>
  <c r="H1407" i="34"/>
  <c r="F1407" i="34" s="1"/>
  <c r="H1399" i="34"/>
  <c r="F1399" i="34" s="1"/>
  <c r="H1391" i="34"/>
  <c r="H1421" i="34"/>
  <c r="F1421" i="34" s="1"/>
  <c r="H1419" i="34"/>
  <c r="F1419" i="34" s="1"/>
  <c r="H1411" i="34"/>
  <c r="F1411" i="34" s="1"/>
  <c r="H1403" i="34"/>
  <c r="H1395" i="34"/>
  <c r="F1395" i="34" s="1"/>
  <c r="H2968" i="34"/>
  <c r="F2968" i="34" s="1"/>
  <c r="H2980" i="34"/>
  <c r="F2980" i="34" s="1"/>
  <c r="H2964" i="34"/>
  <c r="H2976" i="34"/>
  <c r="F2976" i="34" s="1"/>
  <c r="H2960" i="34"/>
  <c r="F2960" i="34" s="1"/>
  <c r="H2972" i="34"/>
  <c r="F2972" i="34" s="1"/>
  <c r="H2978" i="34"/>
  <c r="H2962" i="34"/>
  <c r="F2962" i="34" s="1"/>
  <c r="H2971" i="34"/>
  <c r="F2971" i="34" s="1"/>
  <c r="H2981" i="34"/>
  <c r="F2981" i="34" s="1"/>
  <c r="H2965" i="34"/>
  <c r="F2965" i="34" s="1"/>
  <c r="H2974" i="34"/>
  <c r="F2974" i="34" s="1"/>
  <c r="H2958" i="34"/>
  <c r="F2958" i="34" s="1"/>
  <c r="H2967" i="34"/>
  <c r="F2967" i="34" s="1"/>
  <c r="H2977" i="34"/>
  <c r="H2961" i="34"/>
  <c r="F2961" i="34" s="1"/>
  <c r="H2970" i="34"/>
  <c r="F2970" i="34" s="1"/>
  <c r="H2979" i="34"/>
  <c r="F2979" i="34" s="1"/>
  <c r="H2963" i="34"/>
  <c r="H2973" i="34"/>
  <c r="F2973" i="34" s="1"/>
  <c r="H2966" i="34"/>
  <c r="F2966" i="34" s="1"/>
  <c r="H2975" i="34"/>
  <c r="F2975" i="34" s="1"/>
  <c r="H2959" i="34"/>
  <c r="H2969" i="34"/>
  <c r="F2969" i="34" s="1"/>
  <c r="H1012" i="34"/>
  <c r="F1012" i="34" s="1"/>
  <c r="H1008" i="34"/>
  <c r="F1008" i="34" s="1"/>
  <c r="H1020" i="34"/>
  <c r="F1020" i="34" s="1"/>
  <c r="H1016" i="34"/>
  <c r="F1016" i="34" s="1"/>
  <c r="H1006" i="34"/>
  <c r="F1006" i="34" s="1"/>
  <c r="H1018" i="34"/>
  <c r="F1018" i="34" s="1"/>
  <c r="H1014" i="34"/>
  <c r="F1014" i="34" s="1"/>
  <c r="H1010" i="34"/>
  <c r="F1010" i="34" s="1"/>
  <c r="H1021" i="34"/>
  <c r="F1021" i="34" s="1"/>
  <c r="H1017" i="34"/>
  <c r="F1017" i="34" s="1"/>
  <c r="H1015" i="34"/>
  <c r="F1015" i="34" s="1"/>
  <c r="H1007" i="34"/>
  <c r="F1007" i="34" s="1"/>
  <c r="H1013" i="34"/>
  <c r="F1013" i="34" s="1"/>
  <c r="H1009" i="34"/>
  <c r="F1009" i="34" s="1"/>
  <c r="H1019" i="34"/>
  <c r="F1019" i="34" s="1"/>
  <c r="H1011" i="34"/>
  <c r="F1011" i="34" s="1"/>
  <c r="H4272" i="34"/>
  <c r="F4272" i="34" s="1"/>
  <c r="H4268" i="34"/>
  <c r="F4268" i="34" s="1"/>
  <c r="H4280" i="34"/>
  <c r="H4264" i="34"/>
  <c r="F4264" i="34" s="1"/>
  <c r="H4276" i="34"/>
  <c r="F4276" i="34" s="1"/>
  <c r="H4260" i="34"/>
  <c r="F4260" i="34" s="1"/>
  <c r="H4275" i="34"/>
  <c r="H4259" i="34"/>
  <c r="F4259" i="34" s="1"/>
  <c r="H4274" i="34"/>
  <c r="F4274" i="34" s="1"/>
  <c r="H4258" i="34"/>
  <c r="F4258" i="34" s="1"/>
  <c r="H4281" i="34"/>
  <c r="H4265" i="34"/>
  <c r="F4265" i="34" s="1"/>
  <c r="H4271" i="34"/>
  <c r="F4271" i="34" s="1"/>
  <c r="H4270" i="34"/>
  <c r="F4270" i="34" s="1"/>
  <c r="H4277" i="34"/>
  <c r="H4261" i="34"/>
  <c r="F4261" i="34" s="1"/>
  <c r="H4267" i="34"/>
  <c r="F4267" i="34" s="1"/>
  <c r="H4266" i="34"/>
  <c r="F4266" i="34" s="1"/>
  <c r="H4273" i="34"/>
  <c r="F4273" i="34" s="1"/>
  <c r="H4279" i="34"/>
  <c r="F4279" i="34" s="1"/>
  <c r="H4263" i="34"/>
  <c r="F4263" i="34" s="1"/>
  <c r="H4278" i="34"/>
  <c r="F4278" i="34" s="1"/>
  <c r="H4262" i="34"/>
  <c r="F4262" i="34" s="1"/>
  <c r="H4269" i="34"/>
  <c r="F4269" i="34" s="1"/>
  <c r="H3192" i="34"/>
  <c r="F3192" i="34" s="1"/>
  <c r="H3188" i="34"/>
  <c r="F3188" i="34" s="1"/>
  <c r="H3200" i="34"/>
  <c r="H3184" i="34"/>
  <c r="F3184" i="34" s="1"/>
  <c r="H3196" i="34"/>
  <c r="F3196" i="34" s="1"/>
  <c r="H3180" i="34"/>
  <c r="F3180" i="34" s="1"/>
  <c r="H3202" i="34"/>
  <c r="F3202" i="34" s="1"/>
  <c r="H3186" i="34"/>
  <c r="F3186" i="34" s="1"/>
  <c r="H3195" i="34"/>
  <c r="F3195" i="34" s="1"/>
  <c r="H3179" i="34"/>
  <c r="F3179" i="34" s="1"/>
  <c r="H3189" i="34"/>
  <c r="H3198" i="34"/>
  <c r="F3198" i="34" s="1"/>
  <c r="H3182" i="34"/>
  <c r="F3182" i="34" s="1"/>
  <c r="H3191" i="34"/>
  <c r="F3191" i="34" s="1"/>
  <c r="H3201" i="34"/>
  <c r="H3185" i="34"/>
  <c r="F3185" i="34" s="1"/>
  <c r="H3194" i="34"/>
  <c r="F3194" i="34" s="1"/>
  <c r="H3178" i="34"/>
  <c r="F3178" i="34" s="1"/>
  <c r="H3203" i="34"/>
  <c r="H3187" i="34"/>
  <c r="F3187" i="34" s="1"/>
  <c r="H3197" i="34"/>
  <c r="F3197" i="34" s="1"/>
  <c r="H3181" i="34"/>
  <c r="F3181" i="34" s="1"/>
  <c r="H3190" i="34"/>
  <c r="H3199" i="34"/>
  <c r="F3199" i="34" s="1"/>
  <c r="H3183" i="34"/>
  <c r="F3183" i="34" s="1"/>
  <c r="H3193" i="34"/>
  <c r="F3193" i="34" s="1"/>
  <c r="H2020" i="34"/>
  <c r="H2004" i="34"/>
  <c r="F2004" i="34" s="1"/>
  <c r="H2016" i="34"/>
  <c r="F2016" i="34" s="1"/>
  <c r="H2012" i="34"/>
  <c r="F2012" i="34" s="1"/>
  <c r="H2024" i="34"/>
  <c r="H2008" i="34"/>
  <c r="F2008" i="34" s="1"/>
  <c r="H2014" i="34"/>
  <c r="F2014" i="34" s="1"/>
  <c r="H2021" i="34"/>
  <c r="F2021" i="34" s="1"/>
  <c r="H2005" i="34"/>
  <c r="H2026" i="34"/>
  <c r="F2026" i="34" s="1"/>
  <c r="H2010" i="34"/>
  <c r="F2010" i="34" s="1"/>
  <c r="H2017" i="34"/>
  <c r="F2017" i="34" s="1"/>
  <c r="H2022" i="34"/>
  <c r="F2022" i="34" s="1"/>
  <c r="H2006" i="34"/>
  <c r="F2006" i="34" s="1"/>
  <c r="H2013" i="34"/>
  <c r="F2013" i="34" s="1"/>
  <c r="H2018" i="34"/>
  <c r="F2018" i="34" s="1"/>
  <c r="H2027" i="34"/>
  <c r="H2011" i="34"/>
  <c r="F2011" i="34" s="1"/>
  <c r="H2025" i="34"/>
  <c r="F2025" i="34" s="1"/>
  <c r="H2023" i="34"/>
  <c r="F2023" i="34" s="1"/>
  <c r="H2007" i="34"/>
  <c r="H2009" i="34"/>
  <c r="F2009" i="34" s="1"/>
  <c r="H2019" i="34"/>
  <c r="F2019" i="34" s="1"/>
  <c r="H2015" i="34"/>
  <c r="F2015" i="34" s="1"/>
  <c r="H3568" i="34"/>
  <c r="H3552" i="34"/>
  <c r="F3552" i="34" s="1"/>
  <c r="H3564" i="34"/>
  <c r="F3564" i="34" s="1"/>
  <c r="H3548" i="34"/>
  <c r="F3548" i="34" s="1"/>
  <c r="H3560" i="34"/>
  <c r="H3544" i="34"/>
  <c r="F3544" i="34" s="1"/>
  <c r="H3572" i="34"/>
  <c r="F3572" i="34" s="1"/>
  <c r="H3556" i="34"/>
  <c r="H3540" i="34"/>
  <c r="H3571" i="34"/>
  <c r="F3571" i="34" s="1"/>
  <c r="H3555" i="34"/>
  <c r="F3555" i="34" s="1"/>
  <c r="H3570" i="34"/>
  <c r="F3570" i="34" s="1"/>
  <c r="H3554" i="34"/>
  <c r="H3561" i="34"/>
  <c r="F3561" i="34" s="1"/>
  <c r="H3545" i="34"/>
  <c r="F3545" i="34" s="1"/>
  <c r="H3567" i="34"/>
  <c r="F3567" i="34" s="1"/>
  <c r="H3551" i="34"/>
  <c r="H3566" i="34"/>
  <c r="F3566" i="34" s="1"/>
  <c r="H3550" i="34"/>
  <c r="F3550" i="34" s="1"/>
  <c r="H3573" i="34"/>
  <c r="F3573" i="34" s="1"/>
  <c r="H3557" i="34"/>
  <c r="H3541" i="34"/>
  <c r="F3541" i="34" s="1"/>
  <c r="H3563" i="34"/>
  <c r="F3563" i="34" s="1"/>
  <c r="H3547" i="34"/>
  <c r="F3547" i="34" s="1"/>
  <c r="H3562" i="34"/>
  <c r="H3546" i="34"/>
  <c r="F3546" i="34" s="1"/>
  <c r="H3569" i="34"/>
  <c r="F3569" i="34" s="1"/>
  <c r="H3553" i="34"/>
  <c r="F3553" i="34" s="1"/>
  <c r="H3559" i="34"/>
  <c r="H3543" i="34"/>
  <c r="F3543" i="34" s="1"/>
  <c r="H3558" i="34"/>
  <c r="F3558" i="34" s="1"/>
  <c r="H3542" i="34"/>
  <c r="F3542" i="34" s="1"/>
  <c r="H3565" i="34"/>
  <c r="H3549" i="34"/>
  <c r="F3549" i="34" s="1"/>
  <c r="H6528" i="34"/>
  <c r="F6528" i="34" s="1"/>
  <c r="H6524" i="34"/>
  <c r="F6524" i="34" s="1"/>
  <c r="H6530" i="34"/>
  <c r="H6533" i="34"/>
  <c r="F6533" i="34" s="1"/>
  <c r="H6531" i="34"/>
  <c r="F6531" i="34" s="1"/>
  <c r="H6526" i="34"/>
  <c r="F6526" i="34" s="1"/>
  <c r="H6529" i="34"/>
  <c r="H6527" i="34"/>
  <c r="F6527" i="34" s="1"/>
  <c r="H6532" i="34"/>
  <c r="F6532" i="34" s="1"/>
  <c r="H6522" i="34"/>
  <c r="F6522" i="34" s="1"/>
  <c r="H6525" i="34"/>
  <c r="H6523" i="34"/>
  <c r="F6523" i="34" s="1"/>
  <c r="H5504" i="34"/>
  <c r="F5504" i="34" s="1"/>
  <c r="H5514" i="34"/>
  <c r="F5514" i="34" s="1"/>
  <c r="H5498" i="34"/>
  <c r="H5507" i="34"/>
  <c r="F5507" i="34" s="1"/>
  <c r="H5500" i="34"/>
  <c r="F5500" i="34" s="1"/>
  <c r="H5510" i="34"/>
  <c r="F5510" i="34" s="1"/>
  <c r="H5503" i="34"/>
  <c r="F5503" i="34" s="1"/>
  <c r="H5512" i="34"/>
  <c r="F5512" i="34" s="1"/>
  <c r="H5496" i="34"/>
  <c r="F5496" i="34" s="1"/>
  <c r="H5506" i="34"/>
  <c r="F5506" i="34" s="1"/>
  <c r="H5515" i="34"/>
  <c r="H5499" i="34"/>
  <c r="F5499" i="34" s="1"/>
  <c r="H5508" i="34"/>
  <c r="F5508" i="34" s="1"/>
  <c r="H5502" i="34"/>
  <c r="F5502" i="34" s="1"/>
  <c r="H5511" i="34"/>
  <c r="H5501" i="34"/>
  <c r="F5501" i="34" s="1"/>
  <c r="H5513" i="34"/>
  <c r="F5513" i="34" s="1"/>
  <c r="H5497" i="34"/>
  <c r="F5497" i="34" s="1"/>
  <c r="H5509" i="34"/>
  <c r="F5509" i="34" s="1"/>
  <c r="H5505" i="34"/>
  <c r="F5505" i="34" s="1"/>
  <c r="H5456" i="34"/>
  <c r="F5456" i="34" s="1"/>
  <c r="H5450" i="34"/>
  <c r="F5450" i="34" s="1"/>
  <c r="H5452" i="34"/>
  <c r="H5446" i="34"/>
  <c r="F5446" i="34" s="1"/>
  <c r="H5455" i="34"/>
  <c r="F5455" i="34" s="1"/>
  <c r="H5448" i="34"/>
  <c r="F5448" i="34" s="1"/>
  <c r="H5451" i="34"/>
  <c r="F5451" i="34" s="1"/>
  <c r="H5454" i="34"/>
  <c r="F5454" i="34" s="1"/>
  <c r="H5447" i="34"/>
  <c r="F5447" i="34" s="1"/>
  <c r="H5453" i="34"/>
  <c r="F5453" i="34" s="1"/>
  <c r="H5449" i="34"/>
  <c r="H5457" i="34"/>
  <c r="F5457" i="34" s="1"/>
  <c r="H964" i="34"/>
  <c r="F964" i="34" s="1"/>
  <c r="H976" i="34"/>
  <c r="F976" i="34" s="1"/>
  <c r="H972" i="34"/>
  <c r="H968" i="34"/>
  <c r="F968" i="34" s="1"/>
  <c r="H974" i="34"/>
  <c r="F974" i="34" s="1"/>
  <c r="H970" i="34"/>
  <c r="F970" i="34" s="1"/>
  <c r="H966" i="34"/>
  <c r="F966" i="34" s="1"/>
  <c r="H962" i="34"/>
  <c r="F962" i="34" s="1"/>
  <c r="H969" i="34"/>
  <c r="F969" i="34" s="1"/>
  <c r="H965" i="34"/>
  <c r="F965" i="34" s="1"/>
  <c r="H975" i="34"/>
  <c r="F975" i="34" s="1"/>
  <c r="H967" i="34"/>
  <c r="F967" i="34" s="1"/>
  <c r="H973" i="34"/>
  <c r="F973" i="34" s="1"/>
  <c r="H977" i="34"/>
  <c r="F977" i="34" s="1"/>
  <c r="H971" i="34"/>
  <c r="F971" i="34" s="1"/>
  <c r="H963" i="34"/>
  <c r="F963" i="34" s="1"/>
  <c r="H2616" i="34"/>
  <c r="F2616" i="34" s="1"/>
  <c r="H2600" i="34"/>
  <c r="F2600" i="34" s="1"/>
  <c r="H2584" i="34"/>
  <c r="F2584" i="34" s="1"/>
  <c r="H2568" i="34"/>
  <c r="F2568" i="34" s="1"/>
  <c r="H2552" i="34"/>
  <c r="F2552" i="34" s="1"/>
  <c r="H2536" i="34"/>
  <c r="F2536" i="34" s="1"/>
  <c r="H2612" i="34"/>
  <c r="H2596" i="34"/>
  <c r="F2596" i="34" s="1"/>
  <c r="H2580" i="34"/>
  <c r="F2580" i="34" s="1"/>
  <c r="H2564" i="34"/>
  <c r="F2564" i="34" s="1"/>
  <c r="H2548" i="34"/>
  <c r="H2532" i="34"/>
  <c r="F2532" i="34" s="1"/>
  <c r="H2624" i="34"/>
  <c r="F2624" i="34" s="1"/>
  <c r="H2608" i="34"/>
  <c r="F2608" i="34" s="1"/>
  <c r="H2592" i="34"/>
  <c r="F2592" i="34" s="1"/>
  <c r="H2576" i="34"/>
  <c r="F2576" i="34" s="1"/>
  <c r="H2560" i="34"/>
  <c r="F2560" i="34" s="1"/>
  <c r="H2544" i="34"/>
  <c r="F2544" i="34" s="1"/>
  <c r="H2620" i="34"/>
  <c r="F2620" i="34" s="1"/>
  <c r="H2604" i="34"/>
  <c r="F2604" i="34" s="1"/>
  <c r="H2588" i="34"/>
  <c r="F2588" i="34" s="1"/>
  <c r="H2572" i="34"/>
  <c r="F2572" i="34" s="1"/>
  <c r="H2556" i="34"/>
  <c r="H2540" i="34"/>
  <c r="F2540" i="34" s="1"/>
  <c r="H2622" i="34"/>
  <c r="F2622" i="34" s="1"/>
  <c r="H2606" i="34"/>
  <c r="F2606" i="34" s="1"/>
  <c r="H2590" i="34"/>
  <c r="F2590" i="34" s="1"/>
  <c r="H2574" i="34"/>
  <c r="F2574" i="34" s="1"/>
  <c r="H2558" i="34"/>
  <c r="F2558" i="34" s="1"/>
  <c r="H2542" i="34"/>
  <c r="F2542" i="34" s="1"/>
  <c r="H2613" i="34"/>
  <c r="F2613" i="34" s="1"/>
  <c r="H2597" i="34"/>
  <c r="F2597" i="34" s="1"/>
  <c r="H2611" i="34"/>
  <c r="F2611" i="34" s="1"/>
  <c r="H2595" i="34"/>
  <c r="F2595" i="34" s="1"/>
  <c r="H2579" i="34"/>
  <c r="F2579" i="34" s="1"/>
  <c r="H2563" i="34"/>
  <c r="F2563" i="34" s="1"/>
  <c r="H2547" i="34"/>
  <c r="F2547" i="34" s="1"/>
  <c r="H2531" i="34"/>
  <c r="F2531" i="34" s="1"/>
  <c r="H2573" i="34"/>
  <c r="H2557" i="34"/>
  <c r="F2557" i="34" s="1"/>
  <c r="H2541" i="34"/>
  <c r="F2541" i="34" s="1"/>
  <c r="H2618" i="34"/>
  <c r="F2618" i="34" s="1"/>
  <c r="H2602" i="34"/>
  <c r="F2602" i="34" s="1"/>
  <c r="H2586" i="34"/>
  <c r="F2586" i="34" s="1"/>
  <c r="H2570" i="34"/>
  <c r="F2570" i="34" s="1"/>
  <c r="H2554" i="34"/>
  <c r="F2554" i="34" s="1"/>
  <c r="H2538" i="34"/>
  <c r="F2538" i="34" s="1"/>
  <c r="H2625" i="34"/>
  <c r="F2625" i="34" s="1"/>
  <c r="H2609" i="34"/>
  <c r="F2609" i="34" s="1"/>
  <c r="H2593" i="34"/>
  <c r="F2593" i="34" s="1"/>
  <c r="H2623" i="34"/>
  <c r="F2623" i="34" s="1"/>
  <c r="H2607" i="34"/>
  <c r="F2607" i="34" s="1"/>
  <c r="H2591" i="34"/>
  <c r="F2591" i="34" s="1"/>
  <c r="H2575" i="34"/>
  <c r="F2575" i="34" s="1"/>
  <c r="H2559" i="34"/>
  <c r="F2559" i="34" s="1"/>
  <c r="H2543" i="34"/>
  <c r="F2543" i="34" s="1"/>
  <c r="H2569" i="34"/>
  <c r="F2569" i="34" s="1"/>
  <c r="H2553" i="34"/>
  <c r="F2553" i="34" s="1"/>
  <c r="H2537" i="34"/>
  <c r="F2537" i="34" s="1"/>
  <c r="H2614" i="34"/>
  <c r="F2614" i="34" s="1"/>
  <c r="H2598" i="34"/>
  <c r="F2598" i="34" s="1"/>
  <c r="H2582" i="34"/>
  <c r="F2582" i="34" s="1"/>
  <c r="H2566" i="34"/>
  <c r="F2566" i="34" s="1"/>
  <c r="H2550" i="34"/>
  <c r="F2550" i="34" s="1"/>
  <c r="H2534" i="34"/>
  <c r="F2534" i="34" s="1"/>
  <c r="H2621" i="34"/>
  <c r="F2621" i="34" s="1"/>
  <c r="H2605" i="34"/>
  <c r="F2605" i="34" s="1"/>
  <c r="H2589" i="34"/>
  <c r="F2589" i="34" s="1"/>
  <c r="H2619" i="34"/>
  <c r="F2619" i="34" s="1"/>
  <c r="H2603" i="34"/>
  <c r="F2603" i="34" s="1"/>
  <c r="H2587" i="34"/>
  <c r="F2587" i="34" s="1"/>
  <c r="H2571" i="34"/>
  <c r="F2571" i="34" s="1"/>
  <c r="H2555" i="34"/>
  <c r="F2555" i="34" s="1"/>
  <c r="H2539" i="34"/>
  <c r="F2539" i="34" s="1"/>
  <c r="H2581" i="34"/>
  <c r="F2581" i="34" s="1"/>
  <c r="H2565" i="34"/>
  <c r="F2565" i="34" s="1"/>
  <c r="H2549" i="34"/>
  <c r="F2549" i="34" s="1"/>
  <c r="H2533" i="34"/>
  <c r="F2533" i="34" s="1"/>
  <c r="H2610" i="34"/>
  <c r="H2594" i="34"/>
  <c r="F2594" i="34" s="1"/>
  <c r="H2578" i="34"/>
  <c r="F2578" i="34" s="1"/>
  <c r="H2562" i="34"/>
  <c r="F2562" i="34" s="1"/>
  <c r="H2546" i="34"/>
  <c r="F2546" i="34" s="1"/>
  <c r="H2530" i="34"/>
  <c r="F2530" i="34" s="1"/>
  <c r="H2617" i="34"/>
  <c r="F2617" i="34" s="1"/>
  <c r="H2601" i="34"/>
  <c r="F2601" i="34" s="1"/>
  <c r="H2585" i="34"/>
  <c r="F2585" i="34" s="1"/>
  <c r="H2615" i="34"/>
  <c r="F2615" i="34" s="1"/>
  <c r="H2599" i="34"/>
  <c r="F2599" i="34" s="1"/>
  <c r="H2583" i="34"/>
  <c r="F2583" i="34" s="1"/>
  <c r="H2567" i="34"/>
  <c r="F2567" i="34" s="1"/>
  <c r="H2551" i="34"/>
  <c r="F2551" i="34" s="1"/>
  <c r="H2535" i="34"/>
  <c r="F2535" i="34" s="1"/>
  <c r="H2577" i="34"/>
  <c r="F2577" i="34" s="1"/>
  <c r="H2561" i="34"/>
  <c r="H2545" i="34"/>
  <c r="F2545" i="34" s="1"/>
  <c r="H4640" i="34"/>
  <c r="F4640" i="34" s="1"/>
  <c r="H4652" i="34"/>
  <c r="F4652" i="34" s="1"/>
  <c r="H4636" i="34"/>
  <c r="F4636" i="34" s="1"/>
  <c r="H4642" i="34"/>
  <c r="F4642" i="34" s="1"/>
  <c r="H4648" i="34"/>
  <c r="F4648" i="34" s="1"/>
  <c r="H4632" i="34"/>
  <c r="F4632" i="34" s="1"/>
  <c r="H4644" i="34"/>
  <c r="F4644" i="34" s="1"/>
  <c r="H4650" i="34"/>
  <c r="F4650" i="34" s="1"/>
  <c r="H4643" i="34"/>
  <c r="F4643" i="34" s="1"/>
  <c r="H4649" i="34"/>
  <c r="F4649" i="34" s="1"/>
  <c r="H4633" i="34"/>
  <c r="H4646" i="34"/>
  <c r="F4646" i="34" s="1"/>
  <c r="H4655" i="34"/>
  <c r="F4655" i="34" s="1"/>
  <c r="H4639" i="34"/>
  <c r="F4639" i="34" s="1"/>
  <c r="H4645" i="34"/>
  <c r="F4645" i="34" s="1"/>
  <c r="H4638" i="34"/>
  <c r="F4638" i="34" s="1"/>
  <c r="H4651" i="34"/>
  <c r="F4651" i="34" s="1"/>
  <c r="H4635" i="34"/>
  <c r="F4635" i="34" s="1"/>
  <c r="H4641" i="34"/>
  <c r="H4654" i="34"/>
  <c r="F4654" i="34" s="1"/>
  <c r="H4634" i="34"/>
  <c r="F4634" i="34" s="1"/>
  <c r="H4647" i="34"/>
  <c r="F4647" i="34" s="1"/>
  <c r="H4653" i="34"/>
  <c r="H4637" i="34"/>
  <c r="F4637" i="34" s="1"/>
  <c r="H526" i="34"/>
  <c r="F526" i="34" s="1"/>
  <c r="H510" i="34"/>
  <c r="F510" i="34" s="1"/>
  <c r="H522" i="34"/>
  <c r="F522" i="34" s="1"/>
  <c r="H518" i="34"/>
  <c r="F518" i="34" s="1"/>
  <c r="H530" i="34"/>
  <c r="F530" i="34" s="1"/>
  <c r="H514" i="34"/>
  <c r="F514" i="34" s="1"/>
  <c r="H517" i="34"/>
  <c r="F517" i="34" s="1"/>
  <c r="H516" i="34"/>
  <c r="F516" i="34" s="1"/>
  <c r="H509" i="34"/>
  <c r="F509" i="34" s="1"/>
  <c r="H513" i="34"/>
  <c r="F513" i="34" s="1"/>
  <c r="H528" i="34"/>
  <c r="F528" i="34" s="1"/>
  <c r="H512" i="34"/>
  <c r="F512" i="34" s="1"/>
  <c r="H527" i="34"/>
  <c r="F527" i="34" s="1"/>
  <c r="H519" i="34"/>
  <c r="F519" i="34" s="1"/>
  <c r="H529" i="34"/>
  <c r="F529" i="34" s="1"/>
  <c r="H524" i="34"/>
  <c r="F524" i="34" s="1"/>
  <c r="H508" i="34"/>
  <c r="F508" i="34" s="1"/>
  <c r="H525" i="34"/>
  <c r="F525" i="34" s="1"/>
  <c r="H515" i="34"/>
  <c r="H521" i="34"/>
  <c r="F521" i="34" s="1"/>
  <c r="H520" i="34"/>
  <c r="F520" i="34" s="1"/>
  <c r="H531" i="34"/>
  <c r="F531" i="34" s="1"/>
  <c r="H523" i="34"/>
  <c r="F523" i="34" s="1"/>
  <c r="H511" i="34"/>
  <c r="F511" i="34" s="1"/>
  <c r="H3792" i="34"/>
  <c r="F3792" i="34" s="1"/>
  <c r="H3804" i="34"/>
  <c r="F3804" i="34" s="1"/>
  <c r="H3788" i="34"/>
  <c r="F3788" i="34" s="1"/>
  <c r="H3800" i="34"/>
  <c r="F3800" i="34" s="1"/>
  <c r="H3784" i="34"/>
  <c r="F3784" i="34" s="1"/>
  <c r="H3796" i="34"/>
  <c r="F3796" i="34" s="1"/>
  <c r="H3795" i="34"/>
  <c r="F3795" i="34" s="1"/>
  <c r="H3794" i="34"/>
  <c r="F3794" i="34" s="1"/>
  <c r="H3801" i="34"/>
  <c r="F3801" i="34" s="1"/>
  <c r="H3785" i="34"/>
  <c r="F3785" i="34" s="1"/>
  <c r="H3791" i="34"/>
  <c r="F3791" i="34" s="1"/>
  <c r="H3790" i="34"/>
  <c r="F3790" i="34" s="1"/>
  <c r="H3797" i="34"/>
  <c r="F3797" i="34" s="1"/>
  <c r="H3803" i="34"/>
  <c r="F3803" i="34" s="1"/>
  <c r="H3787" i="34"/>
  <c r="F3787" i="34" s="1"/>
  <c r="H3802" i="34"/>
  <c r="F3802" i="34" s="1"/>
  <c r="H3786" i="34"/>
  <c r="F3786" i="34" s="1"/>
  <c r="H3793" i="34"/>
  <c r="F3793" i="34" s="1"/>
  <c r="H3799" i="34"/>
  <c r="H3783" i="34"/>
  <c r="F3783" i="34" s="1"/>
  <c r="H3798" i="34"/>
  <c r="F3798" i="34" s="1"/>
  <c r="H3782" i="34"/>
  <c r="F3782" i="34" s="1"/>
  <c r="H3805" i="34"/>
  <c r="H3789" i="34"/>
  <c r="F3789" i="34" s="1"/>
  <c r="H4112" i="34"/>
  <c r="F4112" i="34" s="1"/>
  <c r="H4124" i="34"/>
  <c r="F4124" i="34" s="1"/>
  <c r="H4108" i="34"/>
  <c r="H4120" i="34"/>
  <c r="F4120" i="34" s="1"/>
  <c r="H4104" i="34"/>
  <c r="F4104" i="34" s="1"/>
  <c r="H4116" i="34"/>
  <c r="F4116" i="34" s="1"/>
  <c r="H4115" i="34"/>
  <c r="H4114" i="34"/>
  <c r="F4114" i="34" s="1"/>
  <c r="H4121" i="34"/>
  <c r="F4121" i="34" s="1"/>
  <c r="H4105" i="34"/>
  <c r="F4105" i="34" s="1"/>
  <c r="H4111" i="34"/>
  <c r="F4111" i="34" s="1"/>
  <c r="H4110" i="34"/>
  <c r="F4110" i="34" s="1"/>
  <c r="H4117" i="34"/>
  <c r="F4117" i="34" s="1"/>
  <c r="H4123" i="34"/>
  <c r="F4123" i="34" s="1"/>
  <c r="H4107" i="34"/>
  <c r="F4107" i="34" s="1"/>
  <c r="H4122" i="34"/>
  <c r="F4122" i="34" s="1"/>
  <c r="H4106" i="34"/>
  <c r="F4106" i="34" s="1"/>
  <c r="H4113" i="34"/>
  <c r="F4113" i="34" s="1"/>
  <c r="H4119" i="34"/>
  <c r="F4119" i="34" s="1"/>
  <c r="H4103" i="34"/>
  <c r="F4103" i="34" s="1"/>
  <c r="H4118" i="34"/>
  <c r="F4118" i="34" s="1"/>
  <c r="H4102" i="34"/>
  <c r="H4125" i="34"/>
  <c r="F4125" i="34" s="1"/>
  <c r="H4109" i="34"/>
  <c r="F4109" i="34" s="1"/>
  <c r="H5760" i="34"/>
  <c r="F5760" i="34" s="1"/>
  <c r="H5744" i="34"/>
  <c r="F5744" i="34" s="1"/>
  <c r="H5728" i="34"/>
  <c r="F5728" i="34" s="1"/>
  <c r="H5712" i="34"/>
  <c r="F5712" i="34" s="1"/>
  <c r="H5696" i="34"/>
  <c r="F5696" i="34" s="1"/>
  <c r="H5754" i="34"/>
  <c r="F5754" i="34" s="1"/>
  <c r="H5738" i="34"/>
  <c r="F5738" i="34" s="1"/>
  <c r="H5722" i="34"/>
  <c r="F5722" i="34" s="1"/>
  <c r="H5706" i="34"/>
  <c r="F5706" i="34" s="1"/>
  <c r="H5763" i="34"/>
  <c r="F5763" i="34" s="1"/>
  <c r="H5747" i="34"/>
  <c r="H5731" i="34"/>
  <c r="F5731" i="34" s="1"/>
  <c r="H5715" i="34"/>
  <c r="F5715" i="34" s="1"/>
  <c r="H5699" i="34"/>
  <c r="F5699" i="34" s="1"/>
  <c r="H5756" i="34"/>
  <c r="H5740" i="34"/>
  <c r="F5740" i="34" s="1"/>
  <c r="H5724" i="34"/>
  <c r="F5724" i="34" s="1"/>
  <c r="H5708" i="34"/>
  <c r="F5708" i="34" s="1"/>
  <c r="H5766" i="34"/>
  <c r="F5766" i="34" s="1"/>
  <c r="H5750" i="34"/>
  <c r="F5750" i="34" s="1"/>
  <c r="H5734" i="34"/>
  <c r="F5734" i="34" s="1"/>
  <c r="H5718" i="34"/>
  <c r="F5718" i="34" s="1"/>
  <c r="H5702" i="34"/>
  <c r="F5702" i="34" s="1"/>
  <c r="H5759" i="34"/>
  <c r="F5759" i="34" s="1"/>
  <c r="H5743" i="34"/>
  <c r="F5743" i="34" s="1"/>
  <c r="H5727" i="34"/>
  <c r="F5727" i="34" s="1"/>
  <c r="H5711" i="34"/>
  <c r="F5711" i="34" s="1"/>
  <c r="H5752" i="34"/>
  <c r="F5752" i="34" s="1"/>
  <c r="H5736" i="34"/>
  <c r="F5736" i="34" s="1"/>
  <c r="H5720" i="34"/>
  <c r="F5720" i="34" s="1"/>
  <c r="H5704" i="34"/>
  <c r="F5704" i="34" s="1"/>
  <c r="H5762" i="34"/>
  <c r="F5762" i="34" s="1"/>
  <c r="H5746" i="34"/>
  <c r="F5746" i="34" s="1"/>
  <c r="H5730" i="34"/>
  <c r="F5730" i="34" s="1"/>
  <c r="H5714" i="34"/>
  <c r="F5714" i="34" s="1"/>
  <c r="H5698" i="34"/>
  <c r="F5698" i="34" s="1"/>
  <c r="H5755" i="34"/>
  <c r="F5755" i="34" s="1"/>
  <c r="H5739" i="34"/>
  <c r="F5739" i="34" s="1"/>
  <c r="H5723" i="34"/>
  <c r="F5723" i="34" s="1"/>
  <c r="H5707" i="34"/>
  <c r="F5707" i="34" s="1"/>
  <c r="H5764" i="34"/>
  <c r="F5764" i="34" s="1"/>
  <c r="H5748" i="34"/>
  <c r="F5748" i="34" s="1"/>
  <c r="H5732" i="34"/>
  <c r="F5732" i="34" s="1"/>
  <c r="H5716" i="34"/>
  <c r="F5716" i="34" s="1"/>
  <c r="H5700" i="34"/>
  <c r="F5700" i="34" s="1"/>
  <c r="H5758" i="34"/>
  <c r="F5758" i="34" s="1"/>
  <c r="H5742" i="34"/>
  <c r="H5726" i="34"/>
  <c r="F5726" i="34" s="1"/>
  <c r="H5710" i="34"/>
  <c r="F5710" i="34" s="1"/>
  <c r="H5767" i="34"/>
  <c r="F5767" i="34" s="1"/>
  <c r="H5751" i="34"/>
  <c r="F5751" i="34" s="1"/>
  <c r="H5735" i="34"/>
  <c r="F5735" i="34" s="1"/>
  <c r="H5719" i="34"/>
  <c r="F5719" i="34" s="1"/>
  <c r="H5703" i="34"/>
  <c r="F5703" i="34" s="1"/>
  <c r="H5757" i="34"/>
  <c r="F5757" i="34" s="1"/>
  <c r="H5741" i="34"/>
  <c r="F5741" i="34" s="1"/>
  <c r="H5725" i="34"/>
  <c r="F5725" i="34" s="1"/>
  <c r="H5709" i="34"/>
  <c r="F5709" i="34" s="1"/>
  <c r="H5753" i="34"/>
  <c r="F5753" i="34" s="1"/>
  <c r="H5737" i="34"/>
  <c r="F5737" i="34" s="1"/>
  <c r="H5721" i="34"/>
  <c r="F5721" i="34" s="1"/>
  <c r="H5705" i="34"/>
  <c r="F5705" i="34" s="1"/>
  <c r="H5765" i="34"/>
  <c r="F5765" i="34" s="1"/>
  <c r="H5749" i="34"/>
  <c r="F5749" i="34" s="1"/>
  <c r="H5733" i="34"/>
  <c r="F5733" i="34" s="1"/>
  <c r="H5717" i="34"/>
  <c r="F5717" i="34" s="1"/>
  <c r="H5701" i="34"/>
  <c r="F5701" i="34" s="1"/>
  <c r="H5761" i="34"/>
  <c r="F5761" i="34" s="1"/>
  <c r="H5745" i="34"/>
  <c r="F5745" i="34" s="1"/>
  <c r="H5729" i="34"/>
  <c r="F5729" i="34" s="1"/>
  <c r="H5713" i="34"/>
  <c r="H5697" i="34"/>
  <c r="F5697" i="34" s="1"/>
  <c r="H5552" i="34"/>
  <c r="F5552" i="34" s="1"/>
  <c r="H5546" i="34"/>
  <c r="F5546" i="34" s="1"/>
  <c r="H5555" i="34"/>
  <c r="F5555" i="34" s="1"/>
  <c r="H5539" i="34"/>
  <c r="F5539" i="34" s="1"/>
  <c r="H5548" i="34"/>
  <c r="F5548" i="34" s="1"/>
  <c r="H5558" i="34"/>
  <c r="F5558" i="34" s="1"/>
  <c r="H5542" i="34"/>
  <c r="F5542" i="34" s="1"/>
  <c r="H5551" i="34"/>
  <c r="F5551" i="34" s="1"/>
  <c r="H5544" i="34"/>
  <c r="F5544" i="34" s="1"/>
  <c r="H5554" i="34"/>
  <c r="F5554" i="34" s="1"/>
  <c r="H5538" i="34"/>
  <c r="F5538" i="34" s="1"/>
  <c r="H5547" i="34"/>
  <c r="F5547" i="34" s="1"/>
  <c r="H5556" i="34"/>
  <c r="F5556" i="34" s="1"/>
  <c r="H5540" i="34"/>
  <c r="F5540" i="34" s="1"/>
  <c r="H5550" i="34"/>
  <c r="H5559" i="34"/>
  <c r="F5559" i="34" s="1"/>
  <c r="H5543" i="34"/>
  <c r="F5543" i="34" s="1"/>
  <c r="H5549" i="34"/>
  <c r="F5549" i="34" s="1"/>
  <c r="H5545" i="34"/>
  <c r="F5545" i="34" s="1"/>
  <c r="H5557" i="34"/>
  <c r="F5557" i="34" s="1"/>
  <c r="H5541" i="34"/>
  <c r="F5541" i="34" s="1"/>
  <c r="H5553" i="34"/>
  <c r="F5553" i="34" s="1"/>
  <c r="H5104" i="34"/>
  <c r="F5104" i="34" s="1"/>
  <c r="H5088" i="34"/>
  <c r="F5088" i="34" s="1"/>
  <c r="H5091" i="34"/>
  <c r="F5091" i="34" s="1"/>
  <c r="H5094" i="34"/>
  <c r="F5094" i="34" s="1"/>
  <c r="H5100" i="34"/>
  <c r="F5100" i="34" s="1"/>
  <c r="H5084" i="34"/>
  <c r="F5084" i="34" s="1"/>
  <c r="H5103" i="34"/>
  <c r="F5103" i="34" s="1"/>
  <c r="H5087" i="34"/>
  <c r="F5087" i="34" s="1"/>
  <c r="H5090" i="34"/>
  <c r="F5090" i="34" s="1"/>
  <c r="H5096" i="34"/>
  <c r="F5096" i="34" s="1"/>
  <c r="H5099" i="34"/>
  <c r="F5099" i="34" s="1"/>
  <c r="H5092" i="34"/>
  <c r="F5092" i="34" s="1"/>
  <c r="H5095" i="34"/>
  <c r="F5095" i="34" s="1"/>
  <c r="H5102" i="34"/>
  <c r="F5102" i="34" s="1"/>
  <c r="H5101" i="34"/>
  <c r="F5101" i="34" s="1"/>
  <c r="H5085" i="34"/>
  <c r="F5085" i="34" s="1"/>
  <c r="H5098" i="34"/>
  <c r="H5097" i="34"/>
  <c r="F5097" i="34" s="1"/>
  <c r="H5086" i="34"/>
  <c r="F5086" i="34" s="1"/>
  <c r="H5093" i="34"/>
  <c r="F5093" i="34" s="1"/>
  <c r="H5105" i="34"/>
  <c r="F5105" i="34" s="1"/>
  <c r="H5089" i="34"/>
  <c r="F5089" i="34" s="1"/>
  <c r="H6544" i="34"/>
  <c r="F6544" i="34" s="1"/>
  <c r="H6550" i="34"/>
  <c r="F6550" i="34" s="1"/>
  <c r="H6551" i="34"/>
  <c r="F6551" i="34" s="1"/>
  <c r="H6546" i="34"/>
  <c r="F6546" i="34" s="1"/>
  <c r="H6549" i="34"/>
  <c r="F6549" i="34" s="1"/>
  <c r="H6547" i="34"/>
  <c r="F6547" i="34" s="1"/>
  <c r="H6542" i="34"/>
  <c r="H6545" i="34"/>
  <c r="F6545" i="34" s="1"/>
  <c r="H6543" i="34"/>
  <c r="F6543" i="34" s="1"/>
  <c r="H6548" i="34"/>
  <c r="F6548" i="34" s="1"/>
  <c r="H1508" i="34"/>
  <c r="H1504" i="34"/>
  <c r="F1504" i="34" s="1"/>
  <c r="H1500" i="34"/>
  <c r="F1500" i="34" s="1"/>
  <c r="H1506" i="34"/>
  <c r="F1506" i="34" s="1"/>
  <c r="H1509" i="34"/>
  <c r="F1509" i="34" s="1"/>
  <c r="H1502" i="34"/>
  <c r="F1502" i="34" s="1"/>
  <c r="H1505" i="34"/>
  <c r="F1505" i="34" s="1"/>
  <c r="H1498" i="34"/>
  <c r="F1498" i="34" s="1"/>
  <c r="H1507" i="34"/>
  <c r="F1507" i="34" s="1"/>
  <c r="H1499" i="34"/>
  <c r="F1499" i="34" s="1"/>
  <c r="H1501" i="34"/>
  <c r="F1501" i="34" s="1"/>
  <c r="H1503" i="34"/>
  <c r="F1503" i="34" s="1"/>
  <c r="H820" i="34"/>
  <c r="F820" i="34" s="1"/>
  <c r="H804" i="34"/>
  <c r="F804" i="34" s="1"/>
  <c r="H816" i="34"/>
  <c r="F816" i="34" s="1"/>
  <c r="H812" i="34"/>
  <c r="F812" i="34" s="1"/>
  <c r="H824" i="34"/>
  <c r="F824" i="34" s="1"/>
  <c r="H808" i="34"/>
  <c r="F808" i="34" s="1"/>
  <c r="H814" i="34"/>
  <c r="F814" i="34" s="1"/>
  <c r="H810" i="34"/>
  <c r="F810" i="34" s="1"/>
  <c r="H822" i="34"/>
  <c r="F822" i="34" s="1"/>
  <c r="H806" i="34"/>
  <c r="F806" i="34" s="1"/>
  <c r="H818" i="34"/>
  <c r="F818" i="34" s="1"/>
  <c r="H802" i="34"/>
  <c r="F802" i="34" s="1"/>
  <c r="H821" i="34"/>
  <c r="F821" i="34" s="1"/>
  <c r="H817" i="34"/>
  <c r="F817" i="34" s="1"/>
  <c r="H823" i="34"/>
  <c r="F823" i="34" s="1"/>
  <c r="H811" i="34"/>
  <c r="F811" i="34" s="1"/>
  <c r="H803" i="34"/>
  <c r="H809" i="34"/>
  <c r="F809" i="34" s="1"/>
  <c r="H813" i="34"/>
  <c r="F813" i="34" s="1"/>
  <c r="H815" i="34"/>
  <c r="F815" i="34" s="1"/>
  <c r="H825" i="34"/>
  <c r="H805" i="34"/>
  <c r="F805" i="34" s="1"/>
  <c r="H819" i="34"/>
  <c r="F819" i="34" s="1"/>
  <c r="H807" i="34"/>
  <c r="F807" i="34" s="1"/>
  <c r="H948" i="34"/>
  <c r="F948" i="34" s="1"/>
  <c r="H960" i="34"/>
  <c r="F960" i="34" s="1"/>
  <c r="H956" i="34"/>
  <c r="F956" i="34" s="1"/>
  <c r="H952" i="34"/>
  <c r="F952" i="34" s="1"/>
  <c r="H958" i="34"/>
  <c r="F958" i="34" s="1"/>
  <c r="H954" i="34"/>
  <c r="F954" i="34" s="1"/>
  <c r="H950" i="34"/>
  <c r="F950" i="34" s="1"/>
  <c r="H946" i="34"/>
  <c r="F946" i="34" s="1"/>
  <c r="H949" i="34"/>
  <c r="F949" i="34" s="1"/>
  <c r="H957" i="34"/>
  <c r="F957" i="34" s="1"/>
  <c r="H959" i="34"/>
  <c r="F959" i="34" s="1"/>
  <c r="H951" i="34"/>
  <c r="F951" i="34" s="1"/>
  <c r="H961" i="34"/>
  <c r="F961" i="34" s="1"/>
  <c r="H953" i="34"/>
  <c r="F953" i="34" s="1"/>
  <c r="H955" i="34"/>
  <c r="F955" i="34" s="1"/>
  <c r="H947" i="34"/>
  <c r="F947" i="34" s="1"/>
  <c r="H1988" i="34"/>
  <c r="F1988" i="34" s="1"/>
  <c r="H2000" i="34"/>
  <c r="F2000" i="34" s="1"/>
  <c r="H1984" i="34"/>
  <c r="F1984" i="34" s="1"/>
  <c r="H1996" i="34"/>
  <c r="F1996" i="34" s="1"/>
  <c r="H1980" i="34"/>
  <c r="F1980" i="34" s="1"/>
  <c r="H1992" i="34"/>
  <c r="F1992" i="34" s="1"/>
  <c r="H1998" i="34"/>
  <c r="F1998" i="34" s="1"/>
  <c r="H1982" i="34"/>
  <c r="F1982" i="34" s="1"/>
  <c r="H1989" i="34"/>
  <c r="F1989" i="34" s="1"/>
  <c r="H1994" i="34"/>
  <c r="F1994" i="34" s="1"/>
  <c r="H2001" i="34"/>
  <c r="F2001" i="34" s="1"/>
  <c r="H1985" i="34"/>
  <c r="F1985" i="34" s="1"/>
  <c r="H1990" i="34"/>
  <c r="H1997" i="34"/>
  <c r="F1997" i="34" s="1"/>
  <c r="H1981" i="34"/>
  <c r="F1981" i="34" s="1"/>
  <c r="H2002" i="34"/>
  <c r="F2002" i="34" s="1"/>
  <c r="H1986" i="34"/>
  <c r="F1986" i="34" s="1"/>
  <c r="H1995" i="34"/>
  <c r="F1995" i="34" s="1"/>
  <c r="H1991" i="34"/>
  <c r="F1991" i="34" s="1"/>
  <c r="H2003" i="34"/>
  <c r="F2003" i="34" s="1"/>
  <c r="H1987" i="34"/>
  <c r="F1987" i="34" s="1"/>
  <c r="H1993" i="34"/>
  <c r="F1993" i="34" s="1"/>
  <c r="H1999" i="34"/>
  <c r="F1999" i="34" s="1"/>
  <c r="H1983" i="34"/>
  <c r="F1983" i="34" s="1"/>
  <c r="H4752" i="34"/>
  <c r="F4752" i="34" s="1"/>
  <c r="H4748" i="34"/>
  <c r="F4748" i="34" s="1"/>
  <c r="H4754" i="34"/>
  <c r="F4754" i="34" s="1"/>
  <c r="H4760" i="34"/>
  <c r="F4760" i="34" s="1"/>
  <c r="H4756" i="34"/>
  <c r="F4756" i="34" s="1"/>
  <c r="H4758" i="34"/>
  <c r="F4758" i="34" s="1"/>
  <c r="H4755" i="34"/>
  <c r="F4755" i="34" s="1"/>
  <c r="H4761" i="34"/>
  <c r="F4761" i="34" s="1"/>
  <c r="H4750" i="34"/>
  <c r="F4750" i="34" s="1"/>
  <c r="H4751" i="34"/>
  <c r="F4751" i="34" s="1"/>
  <c r="H4757" i="34"/>
  <c r="F4757" i="34" s="1"/>
  <c r="H4746" i="34"/>
  <c r="F4746" i="34" s="1"/>
  <c r="H4763" i="34"/>
  <c r="F4763" i="34" s="1"/>
  <c r="H4747" i="34"/>
  <c r="F4747" i="34" s="1"/>
  <c r="H4753" i="34"/>
  <c r="F4753" i="34" s="1"/>
  <c r="H4762" i="34"/>
  <c r="F4762" i="34" s="1"/>
  <c r="H4759" i="34"/>
  <c r="F4759" i="34" s="1"/>
  <c r="H4749" i="34"/>
  <c r="F4749" i="34" s="1"/>
  <c r="H5792" i="34"/>
  <c r="F5792" i="34" s="1"/>
  <c r="H5776" i="34"/>
  <c r="F5776" i="34" s="1"/>
  <c r="H5802" i="34"/>
  <c r="F5802" i="34" s="1"/>
  <c r="H5786" i="34"/>
  <c r="F5786" i="34" s="1"/>
  <c r="H5770" i="34"/>
  <c r="F5770" i="34" s="1"/>
  <c r="H5795" i="34"/>
  <c r="F5795" i="34" s="1"/>
  <c r="H5779" i="34"/>
  <c r="H5788" i="34"/>
  <c r="F5788" i="34" s="1"/>
  <c r="H5772" i="34"/>
  <c r="F5772" i="34" s="1"/>
  <c r="H5798" i="34"/>
  <c r="F5798" i="34" s="1"/>
  <c r="H5782" i="34"/>
  <c r="H5791" i="34"/>
  <c r="F5791" i="34" s="1"/>
  <c r="H5775" i="34"/>
  <c r="F5775" i="34" s="1"/>
  <c r="H5800" i="34"/>
  <c r="F5800" i="34" s="1"/>
  <c r="H5784" i="34"/>
  <c r="F5784" i="34" s="1"/>
  <c r="H5768" i="34"/>
  <c r="F5768" i="34" s="1"/>
  <c r="H5794" i="34"/>
  <c r="F5794" i="34" s="1"/>
  <c r="H5778" i="34"/>
  <c r="F5778" i="34" s="1"/>
  <c r="H5803" i="34"/>
  <c r="F5803" i="34" s="1"/>
  <c r="H5787" i="34"/>
  <c r="F5787" i="34" s="1"/>
  <c r="H5771" i="34"/>
  <c r="F5771" i="34" s="1"/>
  <c r="H5796" i="34"/>
  <c r="F5796" i="34" s="1"/>
  <c r="H5780" i="34"/>
  <c r="F5780" i="34" s="1"/>
  <c r="H5790" i="34"/>
  <c r="F5790" i="34" s="1"/>
  <c r="H5774" i="34"/>
  <c r="F5774" i="34" s="1"/>
  <c r="H5799" i="34"/>
  <c r="F5799" i="34" s="1"/>
  <c r="H5783" i="34"/>
  <c r="F5783" i="34" s="1"/>
  <c r="H5789" i="34"/>
  <c r="F5789" i="34" s="1"/>
  <c r="H5773" i="34"/>
  <c r="F5773" i="34" s="1"/>
  <c r="H5801" i="34"/>
  <c r="F5801" i="34" s="1"/>
  <c r="H5785" i="34"/>
  <c r="F5785" i="34" s="1"/>
  <c r="H5769" i="34"/>
  <c r="F5769" i="34" s="1"/>
  <c r="H5797" i="34"/>
  <c r="F5797" i="34" s="1"/>
  <c r="H5781" i="34"/>
  <c r="F5781" i="34" s="1"/>
  <c r="H5793" i="34"/>
  <c r="F5793" i="34" s="1"/>
  <c r="H5777" i="34"/>
  <c r="F5777" i="34" s="1"/>
  <c r="H5680" i="34"/>
  <c r="F5680" i="34" s="1"/>
  <c r="H5674" i="34"/>
  <c r="F5674" i="34" s="1"/>
  <c r="H5676" i="34"/>
  <c r="F5676" i="34" s="1"/>
  <c r="H5670" i="34"/>
  <c r="F5670" i="34" s="1"/>
  <c r="H5679" i="34"/>
  <c r="F5679" i="34" s="1"/>
  <c r="H5672" i="34"/>
  <c r="F5672" i="34" s="1"/>
  <c r="H5675" i="34"/>
  <c r="F5675" i="34" s="1"/>
  <c r="H5668" i="34"/>
  <c r="F5668" i="34" s="1"/>
  <c r="H5678" i="34"/>
  <c r="F5678" i="34" s="1"/>
  <c r="H5671" i="34"/>
  <c r="F5671" i="34" s="1"/>
  <c r="H5677" i="34"/>
  <c r="F5677" i="34" s="1"/>
  <c r="H5673" i="34"/>
  <c r="F5673" i="34" s="1"/>
  <c r="H5669" i="34"/>
  <c r="F5669" i="34" s="1"/>
  <c r="H5681" i="34"/>
  <c r="F5681" i="34" s="1"/>
  <c r="H5616" i="34"/>
  <c r="F5616" i="34" s="1"/>
  <c r="H5626" i="34"/>
  <c r="F5626" i="34" s="1"/>
  <c r="H5610" i="34"/>
  <c r="F5610" i="34" s="1"/>
  <c r="H5619" i="34"/>
  <c r="F5619" i="34" s="1"/>
  <c r="H5628" i="34"/>
  <c r="H5612" i="34"/>
  <c r="F5612" i="34" s="1"/>
  <c r="H5622" i="34"/>
  <c r="F5622" i="34" s="1"/>
  <c r="H5606" i="34"/>
  <c r="F5606" i="34" s="1"/>
  <c r="H5615" i="34"/>
  <c r="F5615" i="34" s="1"/>
  <c r="H5624" i="34"/>
  <c r="F5624" i="34" s="1"/>
  <c r="H5608" i="34"/>
  <c r="F5608" i="34" s="1"/>
  <c r="H5618" i="34"/>
  <c r="F5618" i="34" s="1"/>
  <c r="H5627" i="34"/>
  <c r="H5611" i="34"/>
  <c r="F5611" i="34" s="1"/>
  <c r="H5620" i="34"/>
  <c r="F5620" i="34" s="1"/>
  <c r="H5614" i="34"/>
  <c r="F5614" i="34" s="1"/>
  <c r="H5623" i="34"/>
  <c r="F5623" i="34" s="1"/>
  <c r="H5607" i="34"/>
  <c r="F5607" i="34" s="1"/>
  <c r="H5629" i="34"/>
  <c r="F5629" i="34" s="1"/>
  <c r="H5613" i="34"/>
  <c r="F5613" i="34" s="1"/>
  <c r="H5625" i="34"/>
  <c r="F5625" i="34" s="1"/>
  <c r="H5609" i="34"/>
  <c r="F5609" i="34" s="1"/>
  <c r="H5621" i="34"/>
  <c r="F5621" i="34" s="1"/>
  <c r="H5617" i="34"/>
  <c r="F5617" i="34" s="1"/>
  <c r="H740" i="34"/>
  <c r="F740" i="34" s="1"/>
  <c r="H752" i="34"/>
  <c r="F752" i="34" s="1"/>
  <c r="H736" i="34"/>
  <c r="F736" i="34" s="1"/>
  <c r="H748" i="34"/>
  <c r="F748" i="34" s="1"/>
  <c r="H744" i="34"/>
  <c r="F744" i="34" s="1"/>
  <c r="H750" i="34"/>
  <c r="F750" i="34" s="1"/>
  <c r="H746" i="34"/>
  <c r="F746" i="34" s="1"/>
  <c r="H742" i="34"/>
  <c r="F742" i="34" s="1"/>
  <c r="H738" i="34"/>
  <c r="F738" i="34" s="1"/>
  <c r="H737" i="34"/>
  <c r="F737" i="34" s="1"/>
  <c r="H753" i="34"/>
  <c r="F753" i="34" s="1"/>
  <c r="H751" i="34"/>
  <c r="F751" i="34" s="1"/>
  <c r="H743" i="34"/>
  <c r="F743" i="34" s="1"/>
  <c r="H745" i="34"/>
  <c r="F745" i="34" s="1"/>
  <c r="H749" i="34"/>
  <c r="F749" i="34" s="1"/>
  <c r="H741" i="34"/>
  <c r="F741" i="34" s="1"/>
  <c r="H747" i="34"/>
  <c r="F747" i="34" s="1"/>
  <c r="H739" i="34"/>
  <c r="F739" i="34" s="1"/>
  <c r="H1316" i="34"/>
  <c r="F1316" i="34" s="1"/>
  <c r="H1300" i="34"/>
  <c r="F1300" i="34" s="1"/>
  <c r="H1312" i="34"/>
  <c r="F1312" i="34" s="1"/>
  <c r="H1296" i="34"/>
  <c r="F1296" i="34" s="1"/>
  <c r="H1308" i="34"/>
  <c r="F1308" i="34" s="1"/>
  <c r="H1304" i="34"/>
  <c r="F1304" i="34" s="1"/>
  <c r="H1302" i="34"/>
  <c r="F1302" i="34" s="1"/>
  <c r="H1305" i="34"/>
  <c r="F1305" i="34" s="1"/>
  <c r="H1314" i="34"/>
  <c r="F1314" i="34" s="1"/>
  <c r="H1298" i="34"/>
  <c r="F1298" i="34" s="1"/>
  <c r="H1310" i="34"/>
  <c r="H1294" i="34"/>
  <c r="F1294" i="34" s="1"/>
  <c r="H1306" i="34"/>
  <c r="F1306" i="34" s="1"/>
  <c r="H1313" i="34"/>
  <c r="F1313" i="34" s="1"/>
  <c r="H1309" i="34"/>
  <c r="F1309" i="34" s="1"/>
  <c r="H1315" i="34"/>
  <c r="F1315" i="34" s="1"/>
  <c r="H1307" i="34"/>
  <c r="F1307" i="34" s="1"/>
  <c r="H1299" i="34"/>
  <c r="F1299" i="34" s="1"/>
  <c r="H1301" i="34"/>
  <c r="F1301" i="34" s="1"/>
  <c r="H1317" i="34"/>
  <c r="F1317" i="34" s="1"/>
  <c r="H1297" i="34"/>
  <c r="F1297" i="34" s="1"/>
  <c r="H1311" i="34"/>
  <c r="F1311" i="34" s="1"/>
  <c r="H1303" i="34"/>
  <c r="F1303" i="34" s="1"/>
  <c r="H1295" i="34"/>
  <c r="F1295" i="34" s="1"/>
  <c r="H2952" i="34"/>
  <c r="F2952" i="34" s="1"/>
  <c r="H2936" i="34"/>
  <c r="F2936" i="34" s="1"/>
  <c r="H2948" i="34"/>
  <c r="F2948" i="34" s="1"/>
  <c r="H2932" i="34"/>
  <c r="F2932" i="34" s="1"/>
  <c r="H2944" i="34"/>
  <c r="F2944" i="34" s="1"/>
  <c r="H2956" i="34"/>
  <c r="F2956" i="34" s="1"/>
  <c r="H2940" i="34"/>
  <c r="F2940" i="34" s="1"/>
  <c r="H2946" i="34"/>
  <c r="F2946" i="34" s="1"/>
  <c r="H2930" i="34"/>
  <c r="F2930" i="34" s="1"/>
  <c r="H2955" i="34"/>
  <c r="F2955" i="34" s="1"/>
  <c r="H2939" i="34"/>
  <c r="F2939" i="34" s="1"/>
  <c r="H2949" i="34"/>
  <c r="F2949" i="34" s="1"/>
  <c r="H2933" i="34"/>
  <c r="F2933" i="34" s="1"/>
  <c r="H2942" i="34"/>
  <c r="F2942" i="34" s="1"/>
  <c r="H2951" i="34"/>
  <c r="F2951" i="34" s="1"/>
  <c r="H2935" i="34"/>
  <c r="F2935" i="34" s="1"/>
  <c r="H2945" i="34"/>
  <c r="F2945" i="34" s="1"/>
  <c r="H2954" i="34"/>
  <c r="F2954" i="34" s="1"/>
  <c r="H2938" i="34"/>
  <c r="F2938" i="34" s="1"/>
  <c r="H2947" i="34"/>
  <c r="F2947" i="34" s="1"/>
  <c r="H2931" i="34"/>
  <c r="F2931" i="34" s="1"/>
  <c r="H2957" i="34"/>
  <c r="F2957" i="34" s="1"/>
  <c r="H2941" i="34"/>
  <c r="F2941" i="34" s="1"/>
  <c r="H2950" i="34"/>
  <c r="F2950" i="34" s="1"/>
  <c r="H2934" i="34"/>
  <c r="F2934" i="34" s="1"/>
  <c r="H2943" i="34"/>
  <c r="F2943" i="34" s="1"/>
  <c r="H2953" i="34"/>
  <c r="F2953" i="34" s="1"/>
  <c r="H2937" i="34"/>
  <c r="F2937" i="34" s="1"/>
  <c r="H932" i="34"/>
  <c r="F932" i="34" s="1"/>
  <c r="H916" i="34"/>
  <c r="F916" i="34" s="1"/>
  <c r="H900" i="34"/>
  <c r="H944" i="34"/>
  <c r="F944" i="34" s="1"/>
  <c r="H928" i="34"/>
  <c r="F928" i="34" s="1"/>
  <c r="H912" i="34"/>
  <c r="F912" i="34" s="1"/>
  <c r="H940" i="34"/>
  <c r="H924" i="34"/>
  <c r="F924" i="34" s="1"/>
  <c r="H908" i="34"/>
  <c r="F908" i="34" s="1"/>
  <c r="H936" i="34"/>
  <c r="F936" i="34" s="1"/>
  <c r="H920" i="34"/>
  <c r="F920" i="34" s="1"/>
  <c r="H904" i="34"/>
  <c r="F904" i="34" s="1"/>
  <c r="H942" i="34"/>
  <c r="F942" i="34" s="1"/>
  <c r="H926" i="34"/>
  <c r="F926" i="34" s="1"/>
  <c r="H910" i="34"/>
  <c r="F910" i="34" s="1"/>
  <c r="H938" i="34"/>
  <c r="F938" i="34" s="1"/>
  <c r="H922" i="34"/>
  <c r="F922" i="34" s="1"/>
  <c r="H906" i="34"/>
  <c r="F906" i="34" s="1"/>
  <c r="H934" i="34"/>
  <c r="F934" i="34" s="1"/>
  <c r="H918" i="34"/>
  <c r="F918" i="34" s="1"/>
  <c r="H902" i="34"/>
  <c r="F902" i="34" s="1"/>
  <c r="H930" i="34"/>
  <c r="F930" i="34" s="1"/>
  <c r="H914" i="34"/>
  <c r="F914" i="34" s="1"/>
  <c r="H898" i="34"/>
  <c r="F898" i="34" s="1"/>
  <c r="H929" i="34"/>
  <c r="F929" i="34" s="1"/>
  <c r="H905" i="34"/>
  <c r="F905" i="34" s="1"/>
  <c r="H925" i="34"/>
  <c r="F925" i="34" s="1"/>
  <c r="H945" i="34"/>
  <c r="F945" i="34" s="1"/>
  <c r="H921" i="34"/>
  <c r="F921" i="34" s="1"/>
  <c r="H901" i="34"/>
  <c r="F901" i="34" s="1"/>
  <c r="H943" i="34"/>
  <c r="F943" i="34" s="1"/>
  <c r="H935" i="34"/>
  <c r="F935" i="34" s="1"/>
  <c r="H927" i="34"/>
  <c r="F927" i="34" s="1"/>
  <c r="H919" i="34"/>
  <c r="F919" i="34" s="1"/>
  <c r="H911" i="34"/>
  <c r="F911" i="34" s="1"/>
  <c r="H903" i="34"/>
  <c r="F903" i="34" s="1"/>
  <c r="H937" i="34"/>
  <c r="F937" i="34" s="1"/>
  <c r="H917" i="34"/>
  <c r="F917" i="34" s="1"/>
  <c r="H941" i="34"/>
  <c r="F941" i="34" s="1"/>
  <c r="H909" i="34"/>
  <c r="F909" i="34" s="1"/>
  <c r="H933" i="34"/>
  <c r="F933" i="34" s="1"/>
  <c r="H913" i="34"/>
  <c r="F913" i="34" s="1"/>
  <c r="H939" i="34"/>
  <c r="F939" i="34" s="1"/>
  <c r="H931" i="34"/>
  <c r="F931" i="34" s="1"/>
  <c r="H923" i="34"/>
  <c r="F923" i="34" s="1"/>
  <c r="H915" i="34"/>
  <c r="F915" i="34" s="1"/>
  <c r="H907" i="34"/>
  <c r="F907" i="34" s="1"/>
  <c r="H899" i="34"/>
  <c r="F899" i="34" s="1"/>
  <c r="H1556" i="34"/>
  <c r="F1556" i="34" s="1"/>
  <c r="H1568" i="34"/>
  <c r="F1568" i="34" s="1"/>
  <c r="H1552" i="34"/>
  <c r="F1552" i="34" s="1"/>
  <c r="H1564" i="34"/>
  <c r="F1564" i="34" s="1"/>
  <c r="H1548" i="34"/>
  <c r="F1548" i="34" s="1"/>
  <c r="H1560" i="34"/>
  <c r="F1560" i="34" s="1"/>
  <c r="H1558" i="34"/>
  <c r="F1558" i="34" s="1"/>
  <c r="H1557" i="34"/>
  <c r="F1557" i="34" s="1"/>
  <c r="H1554" i="34"/>
  <c r="F1554" i="34" s="1"/>
  <c r="H1569" i="34"/>
  <c r="F1569" i="34" s="1"/>
  <c r="H1553" i="34"/>
  <c r="F1553" i="34" s="1"/>
  <c r="H1566" i="34"/>
  <c r="F1566" i="34" s="1"/>
  <c r="H1550" i="34"/>
  <c r="F1550" i="34" s="1"/>
  <c r="H1565" i="34"/>
  <c r="F1565" i="34" s="1"/>
  <c r="H1549" i="34"/>
  <c r="F1549" i="34" s="1"/>
  <c r="H1562" i="34"/>
  <c r="F1562" i="34" s="1"/>
  <c r="H1546" i="34"/>
  <c r="F1546" i="34" s="1"/>
  <c r="H1567" i="34"/>
  <c r="F1567" i="34" s="1"/>
  <c r="H1559" i="34"/>
  <c r="F1559" i="34" s="1"/>
  <c r="H1551" i="34"/>
  <c r="F1551" i="34" s="1"/>
  <c r="H1561" i="34"/>
  <c r="F1561" i="34" s="1"/>
  <c r="H1563" i="34"/>
  <c r="F1563" i="34" s="1"/>
  <c r="H1555" i="34"/>
  <c r="H1547" i="34"/>
  <c r="F1547" i="34" s="1"/>
  <c r="H3856" i="34"/>
  <c r="F3856" i="34" s="1"/>
  <c r="H3852" i="34"/>
  <c r="F3852" i="34" s="1"/>
  <c r="H3864" i="34"/>
  <c r="F3864" i="34" s="1"/>
  <c r="H3848" i="34"/>
  <c r="F3848" i="34" s="1"/>
  <c r="H3860" i="34"/>
  <c r="F3860" i="34" s="1"/>
  <c r="H3859" i="34"/>
  <c r="F3859" i="34" s="1"/>
  <c r="H3858" i="34"/>
  <c r="F3858" i="34" s="1"/>
  <c r="H3865" i="34"/>
  <c r="F3865" i="34" s="1"/>
  <c r="H3849" i="34"/>
  <c r="F3849" i="34" s="1"/>
  <c r="H3855" i="34"/>
  <c r="F3855" i="34" s="1"/>
  <c r="H3854" i="34"/>
  <c r="F3854" i="34" s="1"/>
  <c r="H3861" i="34"/>
  <c r="F3861" i="34" s="1"/>
  <c r="H3851" i="34"/>
  <c r="F3851" i="34" s="1"/>
  <c r="H3850" i="34"/>
  <c r="F3850" i="34" s="1"/>
  <c r="H3857" i="34"/>
  <c r="F3857" i="34" s="1"/>
  <c r="H3863" i="34"/>
  <c r="F3863" i="34" s="1"/>
  <c r="H3847" i="34"/>
  <c r="F3847" i="34" s="1"/>
  <c r="H3862" i="34"/>
  <c r="F3862" i="34" s="1"/>
  <c r="H3846" i="34"/>
  <c r="F3846" i="34" s="1"/>
  <c r="H3853" i="34"/>
  <c r="F3853" i="34" s="1"/>
  <c r="H5136" i="34"/>
  <c r="F5136" i="34" s="1"/>
  <c r="H5120" i="34"/>
  <c r="F5120" i="34" s="1"/>
  <c r="H5139" i="34"/>
  <c r="H5123" i="34"/>
  <c r="F5123" i="34" s="1"/>
  <c r="H5107" i="34"/>
  <c r="F5107" i="34" s="1"/>
  <c r="H5126" i="34"/>
  <c r="F5126" i="34" s="1"/>
  <c r="H5110" i="34"/>
  <c r="F5110" i="34" s="1"/>
  <c r="H5132" i="34"/>
  <c r="F5132" i="34" s="1"/>
  <c r="H5116" i="34"/>
  <c r="F5116" i="34" s="1"/>
  <c r="H5135" i="34"/>
  <c r="F5135" i="34" s="1"/>
  <c r="H5119" i="34"/>
  <c r="F5119" i="34" s="1"/>
  <c r="H5138" i="34"/>
  <c r="F5138" i="34" s="1"/>
  <c r="H5122" i="34"/>
  <c r="F5122" i="34" s="1"/>
  <c r="H5106" i="34"/>
  <c r="F5106" i="34" s="1"/>
  <c r="H5128" i="34"/>
  <c r="F5128" i="34" s="1"/>
  <c r="H5112" i="34"/>
  <c r="F5112" i="34" s="1"/>
  <c r="H5131" i="34"/>
  <c r="F5131" i="34" s="1"/>
  <c r="H5115" i="34"/>
  <c r="F5115" i="34" s="1"/>
  <c r="H5134" i="34"/>
  <c r="F5134" i="34" s="1"/>
  <c r="H5140" i="34"/>
  <c r="F5140" i="34" s="1"/>
  <c r="H5124" i="34"/>
  <c r="F5124" i="34" s="1"/>
  <c r="H5108" i="34"/>
  <c r="F5108" i="34" s="1"/>
  <c r="H5127" i="34"/>
  <c r="F5127" i="34" s="1"/>
  <c r="H5111" i="34"/>
  <c r="F5111" i="34" s="1"/>
  <c r="H5133" i="34"/>
  <c r="F5133" i="34" s="1"/>
  <c r="H5117" i="34"/>
  <c r="F5117" i="34" s="1"/>
  <c r="H5130" i="34"/>
  <c r="F5130" i="34" s="1"/>
  <c r="H5129" i="34"/>
  <c r="F5129" i="34" s="1"/>
  <c r="H5113" i="34"/>
  <c r="F5113" i="34" s="1"/>
  <c r="H5118" i="34"/>
  <c r="F5118" i="34" s="1"/>
  <c r="H5141" i="34"/>
  <c r="H5125" i="34"/>
  <c r="F5125" i="34" s="1"/>
  <c r="H5109" i="34"/>
  <c r="F5109" i="34" s="1"/>
  <c r="H5114" i="34"/>
  <c r="F5114" i="34" s="1"/>
  <c r="H5137" i="34"/>
  <c r="F5137" i="34" s="1"/>
  <c r="H5121" i="34"/>
  <c r="F5121" i="34" s="1"/>
  <c r="H5068" i="34"/>
  <c r="F5068" i="34" s="1"/>
  <c r="H5071" i="34"/>
  <c r="F5071" i="34" s="1"/>
  <c r="H5064" i="34"/>
  <c r="H5067" i="34"/>
  <c r="F5067" i="34" s="1"/>
  <c r="H5060" i="34"/>
  <c r="F5060" i="34" s="1"/>
  <c r="H5063" i="34"/>
  <c r="F5063" i="34" s="1"/>
  <c r="H5069" i="34"/>
  <c r="F5069" i="34" s="1"/>
  <c r="H5070" i="34"/>
  <c r="F5070" i="34" s="1"/>
  <c r="H5065" i="34"/>
  <c r="F5065" i="34" s="1"/>
  <c r="H5066" i="34"/>
  <c r="F5066" i="34" s="1"/>
  <c r="H5061" i="34"/>
  <c r="H5062" i="34"/>
  <c r="F5062" i="34" s="1"/>
  <c r="H4944" i="34"/>
  <c r="F4944" i="34" s="1"/>
  <c r="H4947" i="34"/>
  <c r="F4947" i="34" s="1"/>
  <c r="H4956" i="34"/>
  <c r="F4956" i="34" s="1"/>
  <c r="H4959" i="34"/>
  <c r="F4959" i="34" s="1"/>
  <c r="H4946" i="34"/>
  <c r="F4946" i="34" s="1"/>
  <c r="H4952" i="34"/>
  <c r="F4952" i="34" s="1"/>
  <c r="H4955" i="34"/>
  <c r="F4955" i="34" s="1"/>
  <c r="H4948" i="34"/>
  <c r="F4948" i="34" s="1"/>
  <c r="H4951" i="34"/>
  <c r="F4951" i="34" s="1"/>
  <c r="H4950" i="34"/>
  <c r="F4950" i="34" s="1"/>
  <c r="H4957" i="34"/>
  <c r="F4957" i="34" s="1"/>
  <c r="H4953" i="34"/>
  <c r="F4953" i="34" s="1"/>
  <c r="H4958" i="34"/>
  <c r="F4958" i="34" s="1"/>
  <c r="H4949" i="34"/>
  <c r="F4949" i="34" s="1"/>
  <c r="H4954" i="34"/>
  <c r="F4954" i="34" s="1"/>
  <c r="H4945" i="34"/>
  <c r="F4945" i="34" s="1"/>
  <c r="H5690" i="34"/>
  <c r="F5690" i="34" s="1"/>
  <c r="H5683" i="34"/>
  <c r="F5683" i="34" s="1"/>
  <c r="H5692" i="34"/>
  <c r="F5692" i="34" s="1"/>
  <c r="H5686" i="34"/>
  <c r="F5686" i="34" s="1"/>
  <c r="H5695" i="34"/>
  <c r="F5695" i="34" s="1"/>
  <c r="H5688" i="34"/>
  <c r="F5688" i="34" s="1"/>
  <c r="H5682" i="34"/>
  <c r="F5682" i="34" s="1"/>
  <c r="H5691" i="34"/>
  <c r="F5691" i="34" s="1"/>
  <c r="H5684" i="34"/>
  <c r="F5684" i="34" s="1"/>
  <c r="H5694" i="34"/>
  <c r="F5694" i="34" s="1"/>
  <c r="H5687" i="34"/>
  <c r="F5687" i="34" s="1"/>
  <c r="H5693" i="34"/>
  <c r="F5693" i="34" s="1"/>
  <c r="H5689" i="34"/>
  <c r="F5689" i="34" s="1"/>
  <c r="H5685" i="34"/>
  <c r="F5685" i="34" s="1"/>
  <c r="H3440" i="34"/>
  <c r="F3440" i="34" s="1"/>
  <c r="H3424" i="34"/>
  <c r="F3424" i="34" s="1"/>
  <c r="H3416" i="34"/>
  <c r="F3416" i="34" s="1"/>
  <c r="H3436" i="34"/>
  <c r="F3436" i="34" s="1"/>
  <c r="H3412" i="34"/>
  <c r="F3412" i="34" s="1"/>
  <c r="H3432" i="34"/>
  <c r="F3432" i="34" s="1"/>
  <c r="H3428" i="34"/>
  <c r="F3428" i="34" s="1"/>
  <c r="H3420" i="34"/>
  <c r="F3420" i="34" s="1"/>
  <c r="H3443" i="34"/>
  <c r="F3443" i="34" s="1"/>
  <c r="H3427" i="34"/>
  <c r="F3427" i="34" s="1"/>
  <c r="H3442" i="34"/>
  <c r="F3442" i="34" s="1"/>
  <c r="H3426" i="34"/>
  <c r="F3426" i="34" s="1"/>
  <c r="H3433" i="34"/>
  <c r="F3433" i="34" s="1"/>
  <c r="H3417" i="34"/>
  <c r="F3417" i="34" s="1"/>
  <c r="H3439" i="34"/>
  <c r="F3439" i="34" s="1"/>
  <c r="H3423" i="34"/>
  <c r="F3423" i="34" s="1"/>
  <c r="H3438" i="34"/>
  <c r="F3438" i="34" s="1"/>
  <c r="H3422" i="34"/>
  <c r="F3422" i="34" s="1"/>
  <c r="H3429" i="34"/>
  <c r="F3429" i="34" s="1"/>
  <c r="H3413" i="34"/>
  <c r="F3413" i="34" s="1"/>
  <c r="H3435" i="34"/>
  <c r="F3435" i="34" s="1"/>
  <c r="H3419" i="34"/>
  <c r="F3419" i="34" s="1"/>
  <c r="H3434" i="34"/>
  <c r="F3434" i="34" s="1"/>
  <c r="H3418" i="34"/>
  <c r="F3418" i="34" s="1"/>
  <c r="H3441" i="34"/>
  <c r="F3441" i="34" s="1"/>
  <c r="H3425" i="34"/>
  <c r="F3425" i="34" s="1"/>
  <c r="H3431" i="34"/>
  <c r="F3431" i="34" s="1"/>
  <c r="H3415" i="34"/>
  <c r="F3415" i="34" s="1"/>
  <c r="H3430" i="34"/>
  <c r="F3430" i="34" s="1"/>
  <c r="H3414" i="34"/>
  <c r="F3414" i="34" s="1"/>
  <c r="H3437" i="34"/>
  <c r="F3437" i="34" s="1"/>
  <c r="H3421" i="34"/>
  <c r="F3421" i="34" s="1"/>
  <c r="H3824" i="34"/>
  <c r="H3808" i="34"/>
  <c r="F3808" i="34" s="1"/>
  <c r="H3820" i="34"/>
  <c r="F3820" i="34" s="1"/>
  <c r="H3816" i="34"/>
  <c r="F3816" i="34" s="1"/>
  <c r="H3812" i="34"/>
  <c r="F3812" i="34" s="1"/>
  <c r="H3811" i="34"/>
  <c r="F3811" i="34" s="1"/>
  <c r="H3810" i="34"/>
  <c r="F3810" i="34" s="1"/>
  <c r="H3817" i="34"/>
  <c r="F3817" i="34" s="1"/>
  <c r="H3823" i="34"/>
  <c r="F3823" i="34" s="1"/>
  <c r="H3807" i="34"/>
  <c r="F3807" i="34" s="1"/>
  <c r="H3822" i="34"/>
  <c r="F3822" i="34" s="1"/>
  <c r="H3806" i="34"/>
  <c r="F3806" i="34" s="1"/>
  <c r="H3813" i="34"/>
  <c r="F3813" i="34" s="1"/>
  <c r="H3819" i="34"/>
  <c r="F3819" i="34" s="1"/>
  <c r="H3818" i="34"/>
  <c r="F3818" i="34" s="1"/>
  <c r="H3825" i="34"/>
  <c r="F3825" i="34" s="1"/>
  <c r="H3809" i="34"/>
  <c r="H3815" i="34"/>
  <c r="F3815" i="34" s="1"/>
  <c r="H3814" i="34"/>
  <c r="F3814" i="34" s="1"/>
  <c r="H3821" i="34"/>
  <c r="F3821" i="34" s="1"/>
  <c r="H398" i="34"/>
  <c r="F398" i="34" s="1"/>
  <c r="H382" i="34"/>
  <c r="F382" i="34" s="1"/>
  <c r="H366" i="34"/>
  <c r="F366" i="34" s="1"/>
  <c r="H410" i="34"/>
  <c r="F410" i="34" s="1"/>
  <c r="H394" i="34"/>
  <c r="F394" i="34" s="1"/>
  <c r="H378" i="34"/>
  <c r="F378" i="34" s="1"/>
  <c r="H406" i="34"/>
  <c r="F406" i="34" s="1"/>
  <c r="H390" i="34"/>
  <c r="F390" i="34" s="1"/>
  <c r="H374" i="34"/>
  <c r="F374" i="34" s="1"/>
  <c r="H402" i="34"/>
  <c r="F402" i="34" s="1"/>
  <c r="H386" i="34"/>
  <c r="F386" i="34" s="1"/>
  <c r="H370" i="34"/>
  <c r="F370" i="34" s="1"/>
  <c r="H409" i="34"/>
  <c r="F409" i="34" s="1"/>
  <c r="H389" i="34"/>
  <c r="F389" i="34" s="1"/>
  <c r="H369" i="34"/>
  <c r="F369" i="34" s="1"/>
  <c r="H404" i="34"/>
  <c r="F404" i="34" s="1"/>
  <c r="H388" i="34"/>
  <c r="F388" i="34" s="1"/>
  <c r="H372" i="34"/>
  <c r="F372" i="34" s="1"/>
  <c r="H381" i="34"/>
  <c r="F381" i="34" s="1"/>
  <c r="H405" i="34"/>
  <c r="F405" i="34" s="1"/>
  <c r="H385" i="34"/>
  <c r="F385" i="34" s="1"/>
  <c r="H400" i="34"/>
  <c r="F400" i="34" s="1"/>
  <c r="H384" i="34"/>
  <c r="F384" i="34" s="1"/>
  <c r="H368" i="34"/>
  <c r="F368" i="34" s="1"/>
  <c r="H411" i="34"/>
  <c r="F411" i="34" s="1"/>
  <c r="H403" i="34"/>
  <c r="F403" i="34" s="1"/>
  <c r="H395" i="34"/>
  <c r="F395" i="34" s="1"/>
  <c r="H387" i="34"/>
  <c r="F387" i="34" s="1"/>
  <c r="H379" i="34"/>
  <c r="F379" i="34" s="1"/>
  <c r="H371" i="34"/>
  <c r="F371" i="34" s="1"/>
  <c r="H401" i="34"/>
  <c r="F401" i="34" s="1"/>
  <c r="H377" i="34"/>
  <c r="F377" i="34" s="1"/>
  <c r="H396" i="34"/>
  <c r="F396" i="34" s="1"/>
  <c r="H380" i="34"/>
  <c r="F380" i="34" s="1"/>
  <c r="H364" i="34"/>
  <c r="F364" i="34" s="1"/>
  <c r="H397" i="34"/>
  <c r="F397" i="34" s="1"/>
  <c r="H365" i="34"/>
  <c r="F365" i="34" s="1"/>
  <c r="H393" i="34"/>
  <c r="F393" i="34" s="1"/>
  <c r="H373" i="34"/>
  <c r="F373" i="34" s="1"/>
  <c r="H408" i="34"/>
  <c r="F408" i="34" s="1"/>
  <c r="H392" i="34"/>
  <c r="F392" i="34" s="1"/>
  <c r="H376" i="34"/>
  <c r="F376" i="34" s="1"/>
  <c r="H407" i="34"/>
  <c r="F407" i="34" s="1"/>
  <c r="H399" i="34"/>
  <c r="F399" i="34" s="1"/>
  <c r="H391" i="34"/>
  <c r="F391" i="34" s="1"/>
  <c r="H383" i="34"/>
  <c r="F383" i="34" s="1"/>
  <c r="H375" i="34"/>
  <c r="F375" i="34" s="1"/>
  <c r="H367" i="34"/>
  <c r="F367" i="34" s="1"/>
  <c r="H4576" i="34"/>
  <c r="F4576" i="34" s="1"/>
  <c r="H4572" i="34"/>
  <c r="F4572" i="34" s="1"/>
  <c r="H4578" i="34"/>
  <c r="F4578" i="34" s="1"/>
  <c r="H4580" i="34"/>
  <c r="F4580" i="34" s="1"/>
  <c r="H4579" i="34"/>
  <c r="F4579" i="34" s="1"/>
  <c r="H4582" i="34"/>
  <c r="F4582" i="34" s="1"/>
  <c r="H4575" i="34"/>
  <c r="F4575" i="34" s="1"/>
  <c r="H4581" i="34"/>
  <c r="F4581" i="34" s="1"/>
  <c r="H4574" i="34"/>
  <c r="F4574" i="34" s="1"/>
  <c r="H4577" i="34"/>
  <c r="F4577" i="34" s="1"/>
  <c r="H4583" i="34"/>
  <c r="F4583" i="34" s="1"/>
  <c r="H4573" i="34"/>
  <c r="F4573" i="34" s="1"/>
  <c r="H4736" i="34"/>
  <c r="F4736" i="34" s="1"/>
  <c r="H4732" i="34"/>
  <c r="F4732" i="34" s="1"/>
  <c r="H4738" i="34"/>
  <c r="F4738" i="34" s="1"/>
  <c r="H4744" i="34"/>
  <c r="F4744" i="34" s="1"/>
  <c r="H4728" i="34"/>
  <c r="F4728" i="34" s="1"/>
  <c r="H4740" i="34"/>
  <c r="F4740" i="34" s="1"/>
  <c r="H4734" i="34"/>
  <c r="F4734" i="34" s="1"/>
  <c r="H4739" i="34"/>
  <c r="F4739" i="34" s="1"/>
  <c r="H4745" i="34"/>
  <c r="F4745" i="34" s="1"/>
  <c r="H4729" i="34"/>
  <c r="F4729" i="34" s="1"/>
  <c r="H4730" i="34"/>
  <c r="F4730" i="34" s="1"/>
  <c r="H4735" i="34"/>
  <c r="F4735" i="34" s="1"/>
  <c r="H4741" i="34"/>
  <c r="F4741" i="34" s="1"/>
  <c r="H4731" i="34"/>
  <c r="F4731" i="34" s="1"/>
  <c r="H4737" i="34"/>
  <c r="F4737" i="34" s="1"/>
  <c r="H4742" i="34"/>
  <c r="F4742" i="34" s="1"/>
  <c r="H4743" i="34"/>
  <c r="F4743" i="34" s="1"/>
  <c r="H4733" i="34"/>
  <c r="F4733" i="34" s="1"/>
  <c r="F4693" i="34"/>
  <c r="F4685" i="34"/>
  <c r="F4697" i="34"/>
  <c r="F4689" i="34"/>
  <c r="F4681" i="34"/>
  <c r="F4684" i="34"/>
  <c r="F4692" i="34"/>
  <c r="F4688" i="34"/>
  <c r="F4696" i="34"/>
  <c r="F4695" i="34"/>
  <c r="F4687" i="34"/>
  <c r="F4683" i="34"/>
  <c r="F4680" i="34"/>
  <c r="F4691" i="34"/>
  <c r="F4686" i="34"/>
  <c r="F4690" i="34"/>
  <c r="F4682" i="34"/>
  <c r="F4694" i="34"/>
  <c r="F3477" i="34"/>
  <c r="F3485" i="34"/>
  <c r="F3473" i="34"/>
  <c r="F3465" i="34"/>
  <c r="F3481" i="34"/>
  <c r="F3489" i="34"/>
  <c r="F3469" i="34"/>
  <c r="F3461" i="34"/>
  <c r="F3488" i="34"/>
  <c r="F3480" i="34"/>
  <c r="F3472" i="34"/>
  <c r="F3464" i="34"/>
  <c r="F3476" i="34"/>
  <c r="F3460" i="34"/>
  <c r="F3484" i="34"/>
  <c r="F3468" i="34"/>
  <c r="F3491" i="34"/>
  <c r="F3475" i="34"/>
  <c r="F3483" i="34"/>
  <c r="F3467" i="34"/>
  <c r="F3463" i="34"/>
  <c r="F3471" i="34"/>
  <c r="F3479" i="34"/>
  <c r="F3487" i="34"/>
  <c r="F3486" i="34"/>
  <c r="F3470" i="34"/>
  <c r="F3490" i="34"/>
  <c r="F3482" i="34"/>
  <c r="F3474" i="34"/>
  <c r="F3466" i="34"/>
  <c r="F3478" i="34"/>
  <c r="F3462" i="34"/>
  <c r="F1757" i="34"/>
  <c r="F1741" i="34"/>
  <c r="F1773" i="34"/>
  <c r="F1765" i="34"/>
  <c r="F1749" i="34"/>
  <c r="F1733" i="34"/>
  <c r="F1769" i="34"/>
  <c r="F1745" i="34"/>
  <c r="F1753" i="34"/>
  <c r="F1776" i="34"/>
  <c r="F1760" i="34"/>
  <c r="F1736" i="34"/>
  <c r="F1764" i="34"/>
  <c r="F1756" i="34"/>
  <c r="F1740" i="34"/>
  <c r="F1771" i="34"/>
  <c r="F1763" i="34"/>
  <c r="F1731" i="34"/>
  <c r="F1767" i="34"/>
  <c r="F1735" i="34"/>
  <c r="F1775" i="34"/>
  <c r="F1766" i="34"/>
  <c r="F1750" i="34"/>
  <c r="F1774" i="34"/>
  <c r="F1746" i="34"/>
  <c r="F1754" i="34"/>
  <c r="F1730" i="34"/>
  <c r="F1738" i="34"/>
  <c r="B89" i="34"/>
  <c r="B106" i="34"/>
  <c r="B93" i="34"/>
  <c r="B105" i="34"/>
  <c r="B94" i="34"/>
  <c r="B111" i="34"/>
  <c r="B99" i="34"/>
  <c r="B104" i="34"/>
  <c r="B100" i="34"/>
  <c r="B25" i="34"/>
  <c r="B26" i="34"/>
  <c r="B58" i="34"/>
  <c r="B41" i="34"/>
  <c r="B21" i="34"/>
  <c r="B22" i="34"/>
  <c r="B17" i="34"/>
  <c r="B29" i="34"/>
  <c r="B14" i="34"/>
  <c r="B15" i="34"/>
  <c r="B7" i="34"/>
  <c r="F7" i="34"/>
  <c r="B71" i="34"/>
  <c r="B67" i="34"/>
  <c r="B59" i="34"/>
  <c r="B8" i="34"/>
  <c r="B64" i="34"/>
  <c r="B28" i="34"/>
  <c r="B20" i="34"/>
  <c r="F1373" i="34"/>
  <c r="F1365" i="34"/>
  <c r="F1361" i="34"/>
  <c r="F1377" i="34"/>
  <c r="F1364" i="34"/>
  <c r="F1372" i="34"/>
  <c r="F1356" i="34"/>
  <c r="F1344" i="34"/>
  <c r="F1347" i="34"/>
  <c r="F1359" i="34"/>
  <c r="F1367" i="34"/>
  <c r="F1374" i="34"/>
  <c r="F1342" i="34"/>
  <c r="F1366" i="34"/>
  <c r="F1362" i="34"/>
  <c r="F4275" i="34"/>
  <c r="F2929" i="34"/>
  <c r="F2921" i="34"/>
  <c r="F2913" i="34"/>
  <c r="F2917" i="34"/>
  <c r="F2925" i="34"/>
  <c r="F2928" i="34"/>
  <c r="F2920" i="34"/>
  <c r="F2912" i="34"/>
  <c r="F2924" i="34"/>
  <c r="F2916" i="34"/>
  <c r="F2923" i="34"/>
  <c r="F2915" i="34"/>
  <c r="F2919" i="34"/>
  <c r="F2927" i="34"/>
  <c r="F2911" i="34"/>
  <c r="F2926" i="34"/>
  <c r="F2910" i="34"/>
  <c r="F2914" i="34"/>
  <c r="F2922" i="34"/>
  <c r="F2918" i="34"/>
  <c r="F4653" i="34"/>
  <c r="F4657" i="34"/>
  <c r="F4660" i="34"/>
  <c r="F4656" i="34"/>
  <c r="F4659" i="34"/>
  <c r="F4658" i="34"/>
  <c r="F2769" i="34"/>
  <c r="F2761" i="34"/>
  <c r="F2753" i="34"/>
  <c r="F2745" i="34"/>
  <c r="F2737" i="34"/>
  <c r="F2729" i="34"/>
  <c r="F2705" i="34"/>
  <c r="F2697" i="34"/>
  <c r="F2689" i="34"/>
  <c r="F2681" i="34"/>
  <c r="F2749" i="34"/>
  <c r="F2733" i="34"/>
  <c r="F2725" i="34"/>
  <c r="F2693" i="34"/>
  <c r="F2765" i="34"/>
  <c r="F2757" i="34"/>
  <c r="F2741" i="34"/>
  <c r="F2717" i="34"/>
  <c r="F2768" i="34"/>
  <c r="F2760" i="34"/>
  <c r="F2752" i="34"/>
  <c r="F2744" i="34"/>
  <c r="F2736" i="34"/>
  <c r="F2728" i="34"/>
  <c r="F2720" i="34"/>
  <c r="F2712" i="34"/>
  <c r="F2764" i="34"/>
  <c r="F2756" i="34"/>
  <c r="F2740" i="34"/>
  <c r="F2724" i="34"/>
  <c r="F2676" i="34"/>
  <c r="F2748" i="34"/>
  <c r="F2732" i="34"/>
  <c r="F2684" i="34"/>
  <c r="F2755" i="34"/>
  <c r="F2739" i="34"/>
  <c r="F2723" i="34"/>
  <c r="F2691" i="34"/>
  <c r="F2675" i="34"/>
  <c r="F2763" i="34"/>
  <c r="F2747" i="34"/>
  <c r="F2731" i="34"/>
  <c r="F2759" i="34"/>
  <c r="F2727" i="34"/>
  <c r="F2767" i="34"/>
  <c r="F2735" i="34"/>
  <c r="F2703" i="34"/>
  <c r="F2743" i="34"/>
  <c r="F2711" i="34"/>
  <c r="F2751" i="34"/>
  <c r="F2719" i="34"/>
  <c r="F2758" i="34"/>
  <c r="F2742" i="34"/>
  <c r="F2726" i="34"/>
  <c r="F2678" i="34"/>
  <c r="F2754" i="34"/>
  <c r="F2746" i="34"/>
  <c r="F2730" i="34"/>
  <c r="F2714" i="34"/>
  <c r="F2762" i="34"/>
  <c r="F2738" i="34"/>
  <c r="F2722" i="34"/>
  <c r="F2706" i="34"/>
  <c r="F2766" i="34"/>
  <c r="F2750" i="34"/>
  <c r="F2734" i="34"/>
  <c r="F2686" i="34"/>
  <c r="F2381" i="34"/>
  <c r="F2365" i="34"/>
  <c r="F2349" i="34"/>
  <c r="F2333" i="34"/>
  <c r="F2317" i="34"/>
  <c r="F2373" i="34"/>
  <c r="F2357" i="34"/>
  <c r="F2325" i="34"/>
  <c r="F2309" i="34"/>
  <c r="F2345" i="34"/>
  <c r="F2385" i="34"/>
  <c r="F2353" i="34"/>
  <c r="F2297" i="34"/>
  <c r="F2305" i="34"/>
  <c r="F2384" i="34"/>
  <c r="F2376" i="34"/>
  <c r="F2368" i="34"/>
  <c r="F2360" i="34"/>
  <c r="F2344" i="34"/>
  <c r="F2320" i="34"/>
  <c r="F2312" i="34"/>
  <c r="F2304" i="34"/>
  <c r="F2296" i="34"/>
  <c r="F2348" i="34"/>
  <c r="F2332" i="34"/>
  <c r="F2340" i="34"/>
  <c r="F2324" i="34"/>
  <c r="F2379" i="34"/>
  <c r="F2347" i="34"/>
  <c r="F2331" i="34"/>
  <c r="F2339" i="34"/>
  <c r="F2323" i="34"/>
  <c r="F2375" i="34"/>
  <c r="F2343" i="34"/>
  <c r="F2311" i="34"/>
  <c r="F2383" i="34"/>
  <c r="F2319" i="34"/>
  <c r="F2359" i="34"/>
  <c r="F2295" i="34"/>
  <c r="F2367" i="34"/>
  <c r="F2303" i="34"/>
  <c r="F2374" i="34"/>
  <c r="F2358" i="34"/>
  <c r="F2310" i="34"/>
  <c r="F2294" i="34"/>
  <c r="F2382" i="34"/>
  <c r="F2366" i="34"/>
  <c r="F2350" i="34"/>
  <c r="F2318" i="34"/>
  <c r="F2302" i="34"/>
  <c r="F2322" i="34"/>
  <c r="F2330" i="34"/>
  <c r="F2338" i="34"/>
  <c r="F2346" i="34"/>
  <c r="F3369" i="34"/>
  <c r="F3389" i="34"/>
  <c r="F3365" i="34"/>
  <c r="F3368" i="34"/>
  <c r="F3380" i="34"/>
  <c r="F3395" i="34"/>
  <c r="F3379" i="34"/>
  <c r="F3371" i="34"/>
  <c r="F3375" i="34"/>
  <c r="F3366" i="34"/>
  <c r="F3717" i="34"/>
  <c r="F3701" i="34"/>
  <c r="F3709" i="34"/>
  <c r="F3693" i="34"/>
  <c r="F3697" i="34"/>
  <c r="F3705" i="34"/>
  <c r="F3713" i="34"/>
  <c r="F3689" i="34"/>
  <c r="F3712" i="34"/>
  <c r="F3704" i="34"/>
  <c r="F3696" i="34"/>
  <c r="F3688" i="34"/>
  <c r="F3716" i="34"/>
  <c r="F3708" i="34"/>
  <c r="F3692" i="34"/>
  <c r="F3700" i="34"/>
  <c r="F3715" i="34"/>
  <c r="F3699" i="34"/>
  <c r="F3707" i="34"/>
  <c r="F3691" i="34"/>
  <c r="F3687" i="34"/>
  <c r="F3695" i="34"/>
  <c r="F3703" i="34"/>
  <c r="F3711" i="34"/>
  <c r="F3710" i="34"/>
  <c r="F3702" i="34"/>
  <c r="F3694" i="34"/>
  <c r="F3686" i="34"/>
  <c r="F3714" i="34"/>
  <c r="F3706" i="34"/>
  <c r="F3698" i="34"/>
  <c r="F3690" i="34"/>
  <c r="F3765" i="34"/>
  <c r="F3773" i="34"/>
  <c r="F3761" i="34"/>
  <c r="F3769" i="34"/>
  <c r="F3777" i="34"/>
  <c r="F3776" i="34"/>
  <c r="F3768" i="34"/>
  <c r="F3760" i="34"/>
  <c r="F3764" i="34"/>
  <c r="F3772" i="34"/>
  <c r="F3763" i="34"/>
  <c r="F3771" i="34"/>
  <c r="F3759" i="34"/>
  <c r="F3767" i="34"/>
  <c r="F3775" i="34"/>
  <c r="F3766" i="34"/>
  <c r="F3770" i="34"/>
  <c r="F3762" i="34"/>
  <c r="F3774" i="34"/>
  <c r="F3758" i="34"/>
  <c r="F3957" i="34"/>
  <c r="F3965" i="34"/>
  <c r="F3949" i="34"/>
  <c r="F3961" i="34"/>
  <c r="F3969" i="34"/>
  <c r="F3964" i="34"/>
  <c r="F3948" i="34"/>
  <c r="F3972" i="34"/>
  <c r="F3956" i="34"/>
  <c r="F3963" i="34"/>
  <c r="F3971" i="34"/>
  <c r="F3955" i="34"/>
  <c r="F3951" i="34"/>
  <c r="F3967" i="34"/>
  <c r="F3974" i="34"/>
  <c r="F3978" i="34"/>
  <c r="F3970" i="34"/>
  <c r="F3962" i="34"/>
  <c r="F3946" i="34"/>
  <c r="F3966" i="34"/>
  <c r="F4021" i="34"/>
  <c r="F4029" i="34"/>
  <c r="F4049" i="34"/>
  <c r="F4025" i="34"/>
  <c r="F4044" i="34"/>
  <c r="F4028" i="34"/>
  <c r="F4036" i="34"/>
  <c r="F4020" i="34"/>
  <c r="F4043" i="34"/>
  <c r="F4019" i="34"/>
  <c r="F4047" i="34"/>
  <c r="F4023" i="34"/>
  <c r="F4022" i="34"/>
  <c r="F4050" i="34"/>
  <c r="F4034" i="34"/>
  <c r="F4026" i="34"/>
  <c r="F4018" i="34"/>
  <c r="F4046" i="34"/>
  <c r="F4030" i="34"/>
  <c r="F1340" i="34"/>
  <c r="F1335" i="34"/>
  <c r="F1334" i="34"/>
  <c r="F1330" i="34"/>
  <c r="F1033" i="34"/>
  <c r="F1025" i="34"/>
  <c r="F1036" i="34"/>
  <c r="F1024" i="34"/>
  <c r="F1035" i="34"/>
  <c r="F1039" i="34"/>
  <c r="F1031" i="34"/>
  <c r="F1038" i="34"/>
  <c r="F1030" i="34"/>
  <c r="F1034" i="34"/>
  <c r="F3941" i="34"/>
  <c r="F3917" i="34"/>
  <c r="F3921" i="34"/>
  <c r="F3937" i="34"/>
  <c r="F3913" i="34"/>
  <c r="F3916" i="34"/>
  <c r="F3936" i="34"/>
  <c r="F3912" i="34"/>
  <c r="F3928" i="34"/>
  <c r="F3931" i="34"/>
  <c r="F3915" i="34"/>
  <c r="F3939" i="34"/>
  <c r="F3943" i="34"/>
  <c r="F3911" i="34"/>
  <c r="F3919" i="34"/>
  <c r="F3935" i="34"/>
  <c r="F3918" i="34"/>
  <c r="F3938" i="34"/>
  <c r="F3922" i="34"/>
  <c r="F3914" i="34"/>
  <c r="F3926" i="34"/>
  <c r="F3910" i="34"/>
  <c r="F4527" i="34"/>
  <c r="F4531" i="34"/>
  <c r="F3408" i="34"/>
  <c r="F3399" i="34"/>
  <c r="F3402" i="34"/>
  <c r="F1245" i="34"/>
  <c r="F1237" i="34"/>
  <c r="F1241" i="34"/>
  <c r="F1233" i="34"/>
  <c r="F1225" i="34"/>
  <c r="F1236" i="34"/>
  <c r="F1244" i="34"/>
  <c r="F1228" i="34"/>
  <c r="F1240" i="34"/>
  <c r="F1224" i="34"/>
  <c r="F1243" i="34"/>
  <c r="F1227" i="34"/>
  <c r="F1235" i="34"/>
  <c r="F1239" i="34"/>
  <c r="F1238" i="34"/>
  <c r="F1222" i="34"/>
  <c r="F1230" i="34"/>
  <c r="F1234" i="34"/>
  <c r="F1242" i="34"/>
  <c r="F4253" i="34"/>
  <c r="F4257" i="34"/>
  <c r="F4252" i="34"/>
  <c r="F4255" i="34"/>
  <c r="F4251" i="34"/>
  <c r="F989" i="34"/>
  <c r="F981" i="34"/>
  <c r="F985" i="34"/>
  <c r="F988" i="34"/>
  <c r="F980" i="34"/>
  <c r="F984" i="34"/>
  <c r="F987" i="34"/>
  <c r="F979" i="34"/>
  <c r="F983" i="34"/>
  <c r="F982" i="34"/>
  <c r="F978" i="34"/>
  <c r="F986" i="34"/>
  <c r="F4541" i="34"/>
  <c r="F4549" i="34"/>
  <c r="F4545" i="34"/>
  <c r="F4540" i="34"/>
  <c r="F4548" i="34"/>
  <c r="F4536" i="34"/>
  <c r="F4551" i="34"/>
  <c r="F3781" i="34"/>
  <c r="F3780" i="34"/>
  <c r="F3779" i="34"/>
  <c r="F3778" i="34"/>
  <c r="F2181" i="34"/>
  <c r="F2165" i="34"/>
  <c r="F2101" i="34"/>
  <c r="F2189" i="34"/>
  <c r="F2173" i="34"/>
  <c r="F2153" i="34"/>
  <c r="F2161" i="34"/>
  <c r="F2137" i="34"/>
  <c r="F2105" i="34"/>
  <c r="F2160" i="34"/>
  <c r="F2152" i="34"/>
  <c r="F2136" i="34"/>
  <c r="F2120" i="34"/>
  <c r="F2188" i="34"/>
  <c r="F2172" i="34"/>
  <c r="F2124" i="34"/>
  <c r="F2108" i="34"/>
  <c r="F2180" i="34"/>
  <c r="F2164" i="34"/>
  <c r="F2100" i="34"/>
  <c r="F2187" i="34"/>
  <c r="F2171" i="34"/>
  <c r="F2107" i="34"/>
  <c r="F2179" i="34"/>
  <c r="F2163" i="34"/>
  <c r="F2099" i="34"/>
  <c r="F2151" i="34"/>
  <c r="F2119" i="34"/>
  <c r="F2159" i="34"/>
  <c r="F2135" i="34"/>
  <c r="F2103" i="34"/>
  <c r="F2111" i="34"/>
  <c r="F2158" i="34"/>
  <c r="F2142" i="34"/>
  <c r="F2150" i="34"/>
  <c r="F2110" i="34"/>
  <c r="F2162" i="34"/>
  <c r="F2098" i="34"/>
  <c r="F2170" i="34"/>
  <c r="F2138" i="34"/>
  <c r="F2106" i="34"/>
  <c r="F2178" i="34"/>
  <c r="F2114" i="34"/>
  <c r="F2186" i="34"/>
  <c r="F2122" i="34"/>
  <c r="F4197" i="34"/>
  <c r="F4205" i="34"/>
  <c r="F4189" i="34"/>
  <c r="F4193" i="34"/>
  <c r="F4201" i="34"/>
  <c r="F4209" i="34"/>
  <c r="F4204" i="34"/>
  <c r="F4188" i="34"/>
  <c r="F4196" i="34"/>
  <c r="F4208" i="34"/>
  <c r="F4192" i="34"/>
  <c r="F4207" i="34"/>
  <c r="F4199" i="34"/>
  <c r="F4200" i="34"/>
  <c r="F4195" i="34"/>
  <c r="F4203" i="34"/>
  <c r="F4187" i="34"/>
  <c r="F4191" i="34"/>
  <c r="F4198" i="34"/>
  <c r="F4202" i="34"/>
  <c r="F4194" i="34"/>
  <c r="F4186" i="34"/>
  <c r="F4206" i="34"/>
  <c r="F4190" i="34"/>
  <c r="F180" i="34"/>
  <c r="F172" i="34"/>
  <c r="F156" i="34"/>
  <c r="F140" i="34"/>
  <c r="F124" i="34"/>
  <c r="F164" i="34"/>
  <c r="F148" i="34"/>
  <c r="F132" i="34"/>
  <c r="F116" i="34"/>
  <c r="F152" i="34"/>
  <c r="F120" i="34"/>
  <c r="F160" i="34"/>
  <c r="F128" i="34"/>
  <c r="F168" i="34"/>
  <c r="F136" i="34"/>
  <c r="F176" i="34"/>
  <c r="F144" i="34"/>
  <c r="F112" i="34"/>
  <c r="F179" i="34"/>
  <c r="F163" i="34"/>
  <c r="F147" i="34"/>
  <c r="F131" i="34"/>
  <c r="F123" i="34"/>
  <c r="F171" i="34"/>
  <c r="F155" i="34"/>
  <c r="F139" i="34"/>
  <c r="F115" i="34"/>
  <c r="F183" i="34"/>
  <c r="F167" i="34"/>
  <c r="F151" i="34"/>
  <c r="F135" i="34"/>
  <c r="F119" i="34"/>
  <c r="F175" i="34"/>
  <c r="F159" i="34"/>
  <c r="F143" i="34"/>
  <c r="F127" i="34"/>
  <c r="F174" i="34"/>
  <c r="F158" i="34"/>
  <c r="F142" i="34"/>
  <c r="F126" i="34"/>
  <c r="F181" i="34"/>
  <c r="F165" i="34"/>
  <c r="F149" i="34"/>
  <c r="F133" i="34"/>
  <c r="F117" i="34"/>
  <c r="F169" i="34"/>
  <c r="F137" i="34"/>
  <c r="F182" i="34"/>
  <c r="F166" i="34"/>
  <c r="F150" i="34"/>
  <c r="F134" i="34"/>
  <c r="F118" i="34"/>
  <c r="F173" i="34"/>
  <c r="F157" i="34"/>
  <c r="F141" i="34"/>
  <c r="F125" i="34"/>
  <c r="F177" i="34"/>
  <c r="F161" i="34"/>
  <c r="F129" i="34"/>
  <c r="F145" i="34"/>
  <c r="F113" i="34"/>
  <c r="F178" i="34"/>
  <c r="F170" i="34"/>
  <c r="F162" i="34"/>
  <c r="F154" i="34"/>
  <c r="F146" i="34"/>
  <c r="F138" i="34"/>
  <c r="F130" i="34"/>
  <c r="F122" i="34"/>
  <c r="F114" i="34"/>
  <c r="F153" i="34"/>
  <c r="F121" i="34"/>
  <c r="F5181" i="34"/>
  <c r="F5189" i="34"/>
  <c r="F5185" i="34"/>
  <c r="F5180" i="34"/>
  <c r="F5188" i="34"/>
  <c r="F5184" i="34"/>
  <c r="F5183" i="34"/>
  <c r="F5187" i="34"/>
  <c r="F5179" i="34"/>
  <c r="F5178" i="34"/>
  <c r="F5186" i="34"/>
  <c r="F5182" i="34"/>
  <c r="F6249" i="34"/>
  <c r="F6241" i="34"/>
  <c r="F6225" i="34"/>
  <c r="F6217" i="34"/>
  <c r="F6221" i="34"/>
  <c r="F6236" i="34"/>
  <c r="F6220" i="34"/>
  <c r="F6228" i="34"/>
  <c r="F6240" i="34"/>
  <c r="F6224" i="34"/>
  <c r="F6216" i="34"/>
  <c r="F6219" i="34"/>
  <c r="F6227" i="34"/>
  <c r="F6223" i="34"/>
  <c r="F6231" i="34"/>
  <c r="F6242" i="34"/>
  <c r="F6218" i="34"/>
  <c r="F6226" i="34"/>
  <c r="F6230" i="34"/>
  <c r="F6222" i="34"/>
  <c r="F5417" i="34"/>
  <c r="F5429" i="34"/>
  <c r="F5415" i="34"/>
  <c r="F5419" i="34"/>
  <c r="F5427" i="34"/>
  <c r="F5422" i="34"/>
  <c r="F5414" i="34"/>
  <c r="F5098" i="34"/>
  <c r="F6045" i="34"/>
  <c r="F6041" i="34"/>
  <c r="F6033" i="34"/>
  <c r="F6025" i="34"/>
  <c r="F6001" i="34"/>
  <c r="F5993" i="34"/>
  <c r="F5985" i="34"/>
  <c r="F5977" i="34"/>
  <c r="F5969" i="34"/>
  <c r="F6049" i="34"/>
  <c r="F6037" i="34"/>
  <c r="F6029" i="34"/>
  <c r="F6021" i="34"/>
  <c r="F5997" i="34"/>
  <c r="F5989" i="34"/>
  <c r="F5981" i="34"/>
  <c r="F5973" i="34"/>
  <c r="F6004" i="34"/>
  <c r="F5988" i="34"/>
  <c r="F5980" i="34"/>
  <c r="F5964" i="34"/>
  <c r="F6012" i="34"/>
  <c r="F5996" i="34"/>
  <c r="F5972" i="34"/>
  <c r="F5956" i="34"/>
  <c r="F6016" i="34"/>
  <c r="F6008" i="34"/>
  <c r="F6000" i="34"/>
  <c r="F5992" i="34"/>
  <c r="F5984" i="34"/>
  <c r="F5976" i="34"/>
  <c r="F5968" i="34"/>
  <c r="F5960" i="34"/>
  <c r="F6011" i="34"/>
  <c r="F5995" i="34"/>
  <c r="F5979" i="34"/>
  <c r="F6019" i="34"/>
  <c r="F6003" i="34"/>
  <c r="F5987" i="34"/>
  <c r="F5971" i="34"/>
  <c r="F5991" i="34"/>
  <c r="F5959" i="34"/>
  <c r="F5999" i="34"/>
  <c r="F6007" i="34"/>
  <c r="F5975" i="34"/>
  <c r="F5983" i="34"/>
  <c r="F6015" i="34"/>
  <c r="F6050" i="34"/>
  <c r="F6034" i="34"/>
  <c r="F6002" i="34"/>
  <c r="F5986" i="34"/>
  <c r="F5970" i="34"/>
  <c r="F6042" i="34"/>
  <c r="F6026" i="34"/>
  <c r="F5994" i="34"/>
  <c r="F5978" i="34"/>
  <c r="F6038" i="34"/>
  <c r="F6022" i="34"/>
  <c r="F5990" i="34"/>
  <c r="F5974" i="34"/>
  <c r="F6046" i="34"/>
  <c r="F6030" i="34"/>
  <c r="F5998" i="34"/>
  <c r="F5982" i="34"/>
  <c r="F5966" i="34"/>
  <c r="F5269" i="34"/>
  <c r="F5277" i="34"/>
  <c r="F5297" i="34"/>
  <c r="F5265" i="34"/>
  <c r="F5273" i="34"/>
  <c r="F5284" i="34"/>
  <c r="F5268" i="34"/>
  <c r="F5264" i="34"/>
  <c r="F5272" i="34"/>
  <c r="F5280" i="34"/>
  <c r="F5279" i="34"/>
  <c r="F5271" i="34"/>
  <c r="F5263" i="34"/>
  <c r="F5275" i="34"/>
  <c r="F5267" i="34"/>
  <c r="F5288" i="34"/>
  <c r="F5286" i="34"/>
  <c r="F5270" i="34"/>
  <c r="F5274" i="34"/>
  <c r="F5266" i="34"/>
  <c r="F5294" i="34"/>
  <c r="F5262" i="34"/>
  <c r="F5025" i="34"/>
  <c r="F5028" i="34"/>
  <c r="F5031" i="34"/>
  <c r="F5027" i="34"/>
  <c r="F5032" i="34"/>
  <c r="F5030" i="34"/>
  <c r="F5026" i="34"/>
  <c r="F5865" i="34"/>
  <c r="F5857" i="34"/>
  <c r="F5849" i="34"/>
  <c r="F5841" i="34"/>
  <c r="F5833" i="34"/>
  <c r="F5825" i="34"/>
  <c r="F5877" i="34"/>
  <c r="F5861" i="34"/>
  <c r="F5853" i="34"/>
  <c r="F5845" i="34"/>
  <c r="F5837" i="34"/>
  <c r="F5829" i="34"/>
  <c r="F5821" i="34"/>
  <c r="F5852" i="34"/>
  <c r="F5836" i="34"/>
  <c r="F5828" i="34"/>
  <c r="F5860" i="34"/>
  <c r="F5844" i="34"/>
  <c r="F5820" i="34"/>
  <c r="F5864" i="34"/>
  <c r="F5856" i="34"/>
  <c r="F5848" i="34"/>
  <c r="F5840" i="34"/>
  <c r="F5832" i="34"/>
  <c r="F5824" i="34"/>
  <c r="F5863" i="34"/>
  <c r="F5855" i="34"/>
  <c r="F5847" i="34"/>
  <c r="F5839" i="34"/>
  <c r="F5831" i="34"/>
  <c r="F5823" i="34"/>
  <c r="F5859" i="34"/>
  <c r="F5843" i="34"/>
  <c r="F5827" i="34"/>
  <c r="F5867" i="34"/>
  <c r="F5851" i="34"/>
  <c r="F5835" i="34"/>
  <c r="F5858" i="34"/>
  <c r="F5842" i="34"/>
  <c r="F5826" i="34"/>
  <c r="F5866" i="34"/>
  <c r="F5850" i="34"/>
  <c r="F5834" i="34"/>
  <c r="F5862" i="34"/>
  <c r="F5846" i="34"/>
  <c r="F5830" i="34"/>
  <c r="F5854" i="34"/>
  <c r="F5838" i="34"/>
  <c r="F5822" i="34"/>
  <c r="F4853" i="34"/>
  <c r="F4857" i="34"/>
  <c r="F4849" i="34"/>
  <c r="F4856" i="34"/>
  <c r="F4855" i="34"/>
  <c r="F4859" i="34"/>
  <c r="F4851" i="34"/>
  <c r="F4850" i="34"/>
  <c r="F4854" i="34"/>
  <c r="F2269" i="34"/>
  <c r="F2253" i="34"/>
  <c r="F2237" i="34"/>
  <c r="F2261" i="34"/>
  <c r="F2245" i="34"/>
  <c r="F2229" i="34"/>
  <c r="F2281" i="34"/>
  <c r="F2249" i="34"/>
  <c r="F2217" i="34"/>
  <c r="F2289" i="34"/>
  <c r="F2225" i="34"/>
  <c r="F2233" i="34"/>
  <c r="F2201" i="34"/>
  <c r="F2209" i="34"/>
  <c r="F2256" i="34"/>
  <c r="F2248" i="34"/>
  <c r="F2224" i="34"/>
  <c r="F2216" i="34"/>
  <c r="F2208" i="34"/>
  <c r="F2200" i="34"/>
  <c r="F2284" i="34"/>
  <c r="F2268" i="34"/>
  <c r="F2236" i="34"/>
  <c r="F2276" i="34"/>
  <c r="F2260" i="34"/>
  <c r="F2228" i="34"/>
  <c r="F2283" i="34"/>
  <c r="F2267" i="34"/>
  <c r="F2235" i="34"/>
  <c r="F2275" i="34"/>
  <c r="F2259" i="34"/>
  <c r="F2227" i="34"/>
  <c r="F2247" i="34"/>
  <c r="F2215" i="34"/>
  <c r="F2255" i="34"/>
  <c r="F2223" i="34"/>
  <c r="F2199" i="34"/>
  <c r="F2207" i="34"/>
  <c r="F2254" i="34"/>
  <c r="F2222" i="34"/>
  <c r="F2206" i="34"/>
  <c r="F2246" i="34"/>
  <c r="F2214" i="34"/>
  <c r="F2198" i="34"/>
  <c r="F2258" i="34"/>
  <c r="F2226" i="34"/>
  <c r="F2266" i="34"/>
  <c r="F2234" i="34"/>
  <c r="F2202" i="34"/>
  <c r="F2274" i="34"/>
  <c r="F2282" i="34"/>
  <c r="F2849" i="34"/>
  <c r="F2841" i="34"/>
  <c r="F2845" i="34"/>
  <c r="F2829" i="34"/>
  <c r="F2837" i="34"/>
  <c r="F2848" i="34"/>
  <c r="F2844" i="34"/>
  <c r="F2828" i="34"/>
  <c r="F2836" i="34"/>
  <c r="F2843" i="34"/>
  <c r="F2827" i="34"/>
  <c r="F2831" i="34"/>
  <c r="F2839" i="34"/>
  <c r="F2847" i="34"/>
  <c r="F2830" i="34"/>
  <c r="F2834" i="34"/>
  <c r="F2842" i="34"/>
  <c r="F2826" i="34"/>
  <c r="F1157" i="34"/>
  <c r="F1149" i="34"/>
  <c r="F1141" i="34"/>
  <c r="F1133" i="34"/>
  <c r="F1125" i="34"/>
  <c r="F1169" i="34"/>
  <c r="F1161" i="34"/>
  <c r="F1153" i="34"/>
  <c r="F1137" i="34"/>
  <c r="F1129" i="34"/>
  <c r="F1121" i="34"/>
  <c r="F1164" i="34"/>
  <c r="F1148" i="34"/>
  <c r="F1116" i="34"/>
  <c r="F1156" i="34"/>
  <c r="F1140" i="34"/>
  <c r="F1124" i="34"/>
  <c r="F1176" i="34"/>
  <c r="F1152" i="34"/>
  <c r="F1120" i="34"/>
  <c r="F1160" i="34"/>
  <c r="F1128" i="34"/>
  <c r="F1136" i="34"/>
  <c r="F1179" i="34"/>
  <c r="F1171" i="34"/>
  <c r="F1155" i="34"/>
  <c r="F1139" i="34"/>
  <c r="F1123" i="34"/>
  <c r="F1147" i="34"/>
  <c r="F1131" i="34"/>
  <c r="F1115" i="34"/>
  <c r="F1183" i="34"/>
  <c r="F1151" i="34"/>
  <c r="F1135" i="34"/>
  <c r="F1119" i="34"/>
  <c r="F1159" i="34"/>
  <c r="F1127" i="34"/>
  <c r="F1174" i="34"/>
  <c r="F1158" i="34"/>
  <c r="F1142" i="34"/>
  <c r="F1126" i="34"/>
  <c r="F1182" i="34"/>
  <c r="F1166" i="34"/>
  <c r="F1150" i="34"/>
  <c r="F1134" i="34"/>
  <c r="F1118" i="34"/>
  <c r="F1170" i="34"/>
  <c r="F1138" i="34"/>
  <c r="F1178" i="34"/>
  <c r="F1146" i="34"/>
  <c r="F1114" i="34"/>
  <c r="F1154" i="34"/>
  <c r="F1122" i="34"/>
  <c r="F1130" i="34"/>
  <c r="F2037" i="34"/>
  <c r="F2029" i="34"/>
  <c r="F2033" i="34"/>
  <c r="F2032" i="34"/>
  <c r="F2024" i="34"/>
  <c r="F2036" i="34"/>
  <c r="F2028" i="34"/>
  <c r="F2035" i="34"/>
  <c r="F2027" i="34"/>
  <c r="F2031" i="34"/>
  <c r="F2030" i="34"/>
  <c r="F2034" i="34"/>
  <c r="F1629" i="34"/>
  <c r="F1613" i="34"/>
  <c r="F1597" i="34"/>
  <c r="F1581" i="34"/>
  <c r="F1621" i="34"/>
  <c r="F1605" i="34"/>
  <c r="F1609" i="34"/>
  <c r="F1577" i="34"/>
  <c r="F1617" i="34"/>
  <c r="F1633" i="34"/>
  <c r="F1601" i="34"/>
  <c r="F1632" i="34"/>
  <c r="F1624" i="34"/>
  <c r="F1616" i="34"/>
  <c r="F1608" i="34"/>
  <c r="F1600" i="34"/>
  <c r="F1584" i="34"/>
  <c r="F1620" i="34"/>
  <c r="F1604" i="34"/>
  <c r="F1628" i="34"/>
  <c r="F1612" i="34"/>
  <c r="F1596" i="34"/>
  <c r="F1627" i="34"/>
  <c r="F1611" i="34"/>
  <c r="F1595" i="34"/>
  <c r="F1603" i="34"/>
  <c r="F1623" i="34"/>
  <c r="F1599" i="34"/>
  <c r="F1607" i="34"/>
  <c r="F1615" i="34"/>
  <c r="F1583" i="34"/>
  <c r="F1622" i="34"/>
  <c r="F1606" i="34"/>
  <c r="F1590" i="34"/>
  <c r="F1630" i="34"/>
  <c r="F1614" i="34"/>
  <c r="F1598" i="34"/>
  <c r="F1618" i="34"/>
  <c r="F1586" i="34"/>
  <c r="F1626" i="34"/>
  <c r="F1594" i="34"/>
  <c r="F1602" i="34"/>
  <c r="F1610" i="34"/>
  <c r="F733" i="34"/>
  <c r="F732" i="34"/>
  <c r="F731" i="34"/>
  <c r="F735" i="34"/>
  <c r="F734" i="34"/>
  <c r="F730" i="34"/>
  <c r="F659" i="34"/>
  <c r="F663" i="34"/>
  <c r="F662" i="34"/>
  <c r="F1725" i="34"/>
  <c r="F1693" i="34"/>
  <c r="F1717" i="34"/>
  <c r="F1685" i="34"/>
  <c r="F1713" i="34"/>
  <c r="F1721" i="34"/>
  <c r="F1689" i="34"/>
  <c r="F1729" i="34"/>
  <c r="F1697" i="34"/>
  <c r="F1728" i="34"/>
  <c r="F1720" i="34"/>
  <c r="F1704" i="34"/>
  <c r="F1696" i="34"/>
  <c r="F1688" i="34"/>
  <c r="F1700" i="34"/>
  <c r="F1684" i="34"/>
  <c r="F1724" i="34"/>
  <c r="F1715" i="34"/>
  <c r="F1699" i="34"/>
  <c r="F1723" i="34"/>
  <c r="F1691" i="34"/>
  <c r="F1711" i="34"/>
  <c r="F1687" i="34"/>
  <c r="F1727" i="34"/>
  <c r="F1703" i="34"/>
  <c r="F1702" i="34"/>
  <c r="F1686" i="34"/>
  <c r="F1710" i="34"/>
  <c r="F1694" i="34"/>
  <c r="F1714" i="34"/>
  <c r="F1722" i="34"/>
  <c r="F1706" i="34"/>
  <c r="F2477" i="34"/>
  <c r="F2469" i="34"/>
  <c r="F2453" i="34"/>
  <c r="F2429" i="34"/>
  <c r="F2461" i="34"/>
  <c r="F2421" i="34"/>
  <c r="F2441" i="34"/>
  <c r="F2409" i="34"/>
  <c r="F2449" i="34"/>
  <c r="F2417" i="34"/>
  <c r="F2393" i="34"/>
  <c r="F2401" i="34"/>
  <c r="F2480" i="34"/>
  <c r="F2472" i="34"/>
  <c r="F2464" i="34"/>
  <c r="F2456" i="34"/>
  <c r="F2432" i="34"/>
  <c r="F2424" i="34"/>
  <c r="F2416" i="34"/>
  <c r="F2400" i="34"/>
  <c r="F2444" i="34"/>
  <c r="F2412" i="34"/>
  <c r="F2396" i="34"/>
  <c r="F2436" i="34"/>
  <c r="F2404" i="34"/>
  <c r="F2388" i="34"/>
  <c r="F2443" i="34"/>
  <c r="F2411" i="34"/>
  <c r="F2395" i="34"/>
  <c r="F2435" i="34"/>
  <c r="F2403" i="34"/>
  <c r="F2387" i="34"/>
  <c r="F2471" i="34"/>
  <c r="F2479" i="34"/>
  <c r="F2455" i="34"/>
  <c r="F2423" i="34"/>
  <c r="F2463" i="34"/>
  <c r="F2431" i="34"/>
  <c r="F2462" i="34"/>
  <c r="F2454" i="34"/>
  <c r="F2422" i="34"/>
  <c r="F2478" i="34"/>
  <c r="F2470" i="34"/>
  <c r="F2430" i="34"/>
  <c r="F2414" i="34"/>
  <c r="F2386" i="34"/>
  <c r="F2394" i="34"/>
  <c r="F2434" i="34"/>
  <c r="F2402" i="34"/>
  <c r="F2442" i="34"/>
  <c r="F2410" i="34"/>
  <c r="F500" i="34"/>
  <c r="F484" i="34"/>
  <c r="F492" i="34"/>
  <c r="F504" i="34"/>
  <c r="F488" i="34"/>
  <c r="F507" i="34"/>
  <c r="F499" i="34"/>
  <c r="F487" i="34"/>
  <c r="F486" i="34"/>
  <c r="F485" i="34"/>
  <c r="F502" i="34"/>
  <c r="F494" i="34"/>
  <c r="F3057" i="34"/>
  <c r="F3049" i="34"/>
  <c r="F3053" i="34"/>
  <c r="F3056" i="34"/>
  <c r="F3048" i="34"/>
  <c r="F3052" i="34"/>
  <c r="F3051" i="34"/>
  <c r="F3059" i="34"/>
  <c r="F3055" i="34"/>
  <c r="F3058" i="34"/>
  <c r="F3050" i="34"/>
  <c r="F3054" i="34"/>
  <c r="F244" i="34"/>
  <c r="F228" i="34"/>
  <c r="F212" i="34"/>
  <c r="F196" i="34"/>
  <c r="F252" i="34"/>
  <c r="F236" i="34"/>
  <c r="F220" i="34"/>
  <c r="F204" i="34"/>
  <c r="F188" i="34"/>
  <c r="F248" i="34"/>
  <c r="F216" i="34"/>
  <c r="F184" i="34"/>
  <c r="F224" i="34"/>
  <c r="F192" i="34"/>
  <c r="F232" i="34"/>
  <c r="F200" i="34"/>
  <c r="F240" i="34"/>
  <c r="F208" i="34"/>
  <c r="F243" i="34"/>
  <c r="F227" i="34"/>
  <c r="F211" i="34"/>
  <c r="F195" i="34"/>
  <c r="F251" i="34"/>
  <c r="F235" i="34"/>
  <c r="F219" i="34"/>
  <c r="F203" i="34"/>
  <c r="F187" i="34"/>
  <c r="F247" i="34"/>
  <c r="F231" i="34"/>
  <c r="F215" i="34"/>
  <c r="F199" i="34"/>
  <c r="F255" i="34"/>
  <c r="F239" i="34"/>
  <c r="F223" i="34"/>
  <c r="F207" i="34"/>
  <c r="F191" i="34"/>
  <c r="F254" i="34"/>
  <c r="F238" i="34"/>
  <c r="F222" i="34"/>
  <c r="F206" i="34"/>
  <c r="F190" i="34"/>
  <c r="F245" i="34"/>
  <c r="F229" i="34"/>
  <c r="F213" i="34"/>
  <c r="F197" i="34"/>
  <c r="F233" i="34"/>
  <c r="F201" i="34"/>
  <c r="F246" i="34"/>
  <c r="F230" i="34"/>
  <c r="F214" i="34"/>
  <c r="F198" i="34"/>
  <c r="F253" i="34"/>
  <c r="F237" i="34"/>
  <c r="F221" i="34"/>
  <c r="F205" i="34"/>
  <c r="F189" i="34"/>
  <c r="F241" i="34"/>
  <c r="F209" i="34"/>
  <c r="F217" i="34"/>
  <c r="F185" i="34"/>
  <c r="F250" i="34"/>
  <c r="F242" i="34"/>
  <c r="F234" i="34"/>
  <c r="F226" i="34"/>
  <c r="F218" i="34"/>
  <c r="F210" i="34"/>
  <c r="F202" i="34"/>
  <c r="F194" i="34"/>
  <c r="F186" i="34"/>
  <c r="F249" i="34"/>
  <c r="F225" i="34"/>
  <c r="F193" i="34"/>
  <c r="F637" i="34"/>
  <c r="F640" i="34"/>
  <c r="F639" i="34"/>
  <c r="F638" i="34"/>
  <c r="F605" i="34"/>
  <c r="F613" i="34"/>
  <c r="F609" i="34"/>
  <c r="F617" i="34"/>
  <c r="F612" i="34"/>
  <c r="F604" i="34"/>
  <c r="F608" i="34"/>
  <c r="F616" i="34"/>
  <c r="F619" i="34"/>
  <c r="F611" i="34"/>
  <c r="F615" i="34"/>
  <c r="F607" i="34"/>
  <c r="F606" i="34"/>
  <c r="F614" i="34"/>
  <c r="F610" i="34"/>
  <c r="F618" i="34"/>
  <c r="F4245" i="34"/>
  <c r="F4244" i="34"/>
  <c r="F4240" i="34"/>
  <c r="F4239" i="34"/>
  <c r="F4243" i="34"/>
  <c r="F4246" i="34"/>
  <c r="F4234" i="34"/>
  <c r="F4821" i="34"/>
  <c r="F4825" i="34"/>
  <c r="F4820" i="34"/>
  <c r="F4816" i="34"/>
  <c r="F4824" i="34"/>
  <c r="F4823" i="34"/>
  <c r="F4807" i="34"/>
  <c r="F4827" i="34"/>
  <c r="F4808" i="34"/>
  <c r="F4803" i="34"/>
  <c r="F4822" i="34"/>
  <c r="F4826" i="34"/>
  <c r="F4677" i="34"/>
  <c r="F4669" i="34"/>
  <c r="F4673" i="34"/>
  <c r="F4668" i="34"/>
  <c r="F4676" i="34"/>
  <c r="F4679" i="34"/>
  <c r="F4671" i="34"/>
  <c r="F4663" i="34"/>
  <c r="F4667" i="34"/>
  <c r="F4675" i="34"/>
  <c r="F4670" i="34"/>
  <c r="F4674" i="34"/>
  <c r="F4666" i="34"/>
  <c r="F4678" i="34"/>
  <c r="F4662" i="34"/>
  <c r="F2977" i="34"/>
  <c r="F2964" i="34"/>
  <c r="F2987" i="34"/>
  <c r="F2963" i="34"/>
  <c r="F2983" i="34"/>
  <c r="F2959" i="34"/>
  <c r="F2978" i="34"/>
  <c r="F669" i="34"/>
  <c r="F673" i="34"/>
  <c r="F668" i="34"/>
  <c r="F672" i="34"/>
  <c r="F667" i="34"/>
  <c r="F671" i="34"/>
  <c r="F670" i="34"/>
  <c r="F666" i="34"/>
  <c r="F4925" i="34"/>
  <c r="F4917" i="34"/>
  <c r="F4929" i="34"/>
  <c r="F4913" i="34"/>
  <c r="F4916" i="34"/>
  <c r="F4912" i="34"/>
  <c r="F4928" i="34"/>
  <c r="F4927" i="34"/>
  <c r="F4919" i="34"/>
  <c r="F4915" i="34"/>
  <c r="F4926" i="34"/>
  <c r="F4930" i="34"/>
  <c r="F4914" i="34"/>
  <c r="F4918" i="34"/>
  <c r="F6513" i="34"/>
  <c r="F6512" i="34"/>
  <c r="F6515" i="34"/>
  <c r="F6514" i="34"/>
  <c r="F6518" i="34"/>
  <c r="F4877" i="34"/>
  <c r="F4873" i="34"/>
  <c r="F4872" i="34"/>
  <c r="F4879" i="34"/>
  <c r="F4883" i="34"/>
  <c r="F4878" i="34"/>
  <c r="F4882" i="34"/>
  <c r="F5550" i="34"/>
  <c r="F6493" i="34"/>
  <c r="F6492" i="34"/>
  <c r="F4845" i="34"/>
  <c r="F4837" i="34"/>
  <c r="F4829" i="34"/>
  <c r="F4841" i="34"/>
  <c r="F4833" i="34"/>
  <c r="F4836" i="34"/>
  <c r="F4844" i="34"/>
  <c r="F4828" i="34"/>
  <c r="F4832" i="34"/>
  <c r="F4847" i="34"/>
  <c r="F4839" i="34"/>
  <c r="F4831" i="34"/>
  <c r="F4840" i="34"/>
  <c r="F4843" i="34"/>
  <c r="F4835" i="34"/>
  <c r="F4838" i="34"/>
  <c r="F4842" i="34"/>
  <c r="F4834" i="34"/>
  <c r="F4846" i="34"/>
  <c r="F4830" i="34"/>
  <c r="F5485" i="34"/>
  <c r="F5477" i="34"/>
  <c r="F5487" i="34"/>
  <c r="F5471" i="34"/>
  <c r="F5475" i="34"/>
  <c r="F5470" i="34"/>
  <c r="F6465" i="34"/>
  <c r="F6457" i="34"/>
  <c r="F6461" i="34"/>
  <c r="F6456" i="34"/>
  <c r="F6464" i="34"/>
  <c r="F6460" i="34"/>
  <c r="F6459" i="34"/>
  <c r="F6467" i="34"/>
  <c r="F6463" i="34"/>
  <c r="F6458" i="34"/>
  <c r="F6466" i="34"/>
  <c r="F6462" i="34"/>
  <c r="F5913" i="34"/>
  <c r="F5905" i="34"/>
  <c r="F5897" i="34"/>
  <c r="F5889" i="34"/>
  <c r="F5909" i="34"/>
  <c r="F5901" i="34"/>
  <c r="F5893" i="34"/>
  <c r="F5885" i="34"/>
  <c r="F5900" i="34"/>
  <c r="F5884" i="34"/>
  <c r="F5908" i="34"/>
  <c r="F5892" i="34"/>
  <c r="F5912" i="34"/>
  <c r="F5904" i="34"/>
  <c r="F5896" i="34"/>
  <c r="F5888" i="34"/>
  <c r="F5911" i="34"/>
  <c r="F5903" i="34"/>
  <c r="F5895" i="34"/>
  <c r="F5887" i="34"/>
  <c r="F5915" i="34"/>
  <c r="F5907" i="34"/>
  <c r="F5899" i="34"/>
  <c r="F5891" i="34"/>
  <c r="F5906" i="34"/>
  <c r="F5890" i="34"/>
  <c r="F5914" i="34"/>
  <c r="F5898" i="34"/>
  <c r="F5910" i="34"/>
  <c r="F5894" i="34"/>
  <c r="F5902" i="34"/>
  <c r="F5886" i="34"/>
  <c r="F5373" i="34"/>
  <c r="F5369" i="34"/>
  <c r="F5372" i="34"/>
  <c r="F5368" i="34"/>
  <c r="F5367" i="34"/>
  <c r="F5371" i="34"/>
  <c r="F5370" i="34"/>
  <c r="F5366" i="34"/>
  <c r="F533" i="34"/>
  <c r="F545" i="34"/>
  <c r="F548" i="34"/>
  <c r="F532" i="34"/>
  <c r="F544" i="34"/>
  <c r="F552" i="34"/>
  <c r="F539" i="34"/>
  <c r="F547" i="34"/>
  <c r="F535" i="34"/>
  <c r="F550" i="34"/>
  <c r="F542" i="34"/>
  <c r="F534" i="34"/>
  <c r="F546" i="34"/>
  <c r="F1001" i="34"/>
  <c r="F993" i="34"/>
  <c r="F996" i="34"/>
  <c r="F992" i="34"/>
  <c r="F995" i="34"/>
  <c r="F991" i="34"/>
  <c r="F999" i="34"/>
  <c r="F990" i="34"/>
  <c r="F998" i="34"/>
  <c r="F1002" i="34"/>
  <c r="F1485" i="34"/>
  <c r="F1497" i="34"/>
  <c r="F1492" i="34"/>
  <c r="F1484" i="34"/>
  <c r="F1480" i="34"/>
  <c r="F1483" i="34"/>
  <c r="F1491" i="34"/>
  <c r="F1495" i="34"/>
  <c r="F1486" i="34"/>
  <c r="F1490" i="34"/>
  <c r="F1474" i="34"/>
  <c r="F1482" i="34"/>
  <c r="F3605" i="34"/>
  <c r="F3589" i="34"/>
  <c r="F3613" i="34"/>
  <c r="F3597" i="34"/>
  <c r="F3581" i="34"/>
  <c r="F3601" i="34"/>
  <c r="F3609" i="34"/>
  <c r="F3617" i="34"/>
  <c r="F3585" i="34"/>
  <c r="F3593" i="34"/>
  <c r="F3608" i="34"/>
  <c r="F3600" i="34"/>
  <c r="F3592" i="34"/>
  <c r="F3584" i="34"/>
  <c r="F3576" i="34"/>
  <c r="F3612" i="34"/>
  <c r="F3580" i="34"/>
  <c r="F3620" i="34"/>
  <c r="F3604" i="34"/>
  <c r="F3588" i="34"/>
  <c r="F3603" i="34"/>
  <c r="F3587" i="34"/>
  <c r="F3611" i="34"/>
  <c r="F3599" i="34"/>
  <c r="F3575" i="34"/>
  <c r="F3615" i="34"/>
  <c r="F3583" i="34"/>
  <c r="F3606" i="34"/>
  <c r="F3598" i="34"/>
  <c r="F3590" i="34"/>
  <c r="F3582" i="34"/>
  <c r="F3618" i="34"/>
  <c r="F3610" i="34"/>
  <c r="F3594" i="34"/>
  <c r="F3586" i="34"/>
  <c r="F3578" i="34"/>
  <c r="F1389" i="34"/>
  <c r="F1381" i="34"/>
  <c r="F1385" i="34"/>
  <c r="F1380" i="34"/>
  <c r="F1384" i="34"/>
  <c r="F1403" i="34"/>
  <c r="F1387" i="34"/>
  <c r="F1379" i="34"/>
  <c r="F1391" i="34"/>
  <c r="F1398" i="34"/>
  <c r="F1382" i="34"/>
  <c r="F1390" i="34"/>
  <c r="F1394" i="34"/>
  <c r="F1386" i="34"/>
  <c r="F2005" i="34"/>
  <c r="F2020" i="34"/>
  <c r="F2007" i="34"/>
  <c r="F1853" i="34"/>
  <c r="F1849" i="34"/>
  <c r="F1848" i="34"/>
  <c r="F1852" i="34"/>
  <c r="F1851" i="34"/>
  <c r="F1850" i="34"/>
  <c r="F1437" i="34"/>
  <c r="F1449" i="34"/>
  <c r="F1433" i="34"/>
  <c r="F1432" i="34"/>
  <c r="F1440" i="34"/>
  <c r="F1448" i="34"/>
  <c r="F1424" i="34"/>
  <c r="F1427" i="34"/>
  <c r="F1423" i="34"/>
  <c r="F1414" i="34"/>
  <c r="F1438" i="34"/>
  <c r="F1426" i="34"/>
  <c r="F1434" i="34"/>
  <c r="F1418" i="34"/>
  <c r="F4561" i="34"/>
  <c r="F4562" i="34"/>
  <c r="F4005" i="34"/>
  <c r="F3989" i="34"/>
  <c r="F3997" i="34"/>
  <c r="F4017" i="34"/>
  <c r="F3985" i="34"/>
  <c r="F3993" i="34"/>
  <c r="F4001" i="34"/>
  <c r="F4012" i="34"/>
  <c r="F3996" i="34"/>
  <c r="F4004" i="34"/>
  <c r="F3988" i="34"/>
  <c r="F4016" i="34"/>
  <c r="F3984" i="34"/>
  <c r="F3995" i="34"/>
  <c r="F3992" i="34"/>
  <c r="F4015" i="34"/>
  <c r="F3983" i="34"/>
  <c r="F3991" i="34"/>
  <c r="F3999" i="34"/>
  <c r="F4006" i="34"/>
  <c r="F3990" i="34"/>
  <c r="F4002" i="34"/>
  <c r="F3986" i="34"/>
  <c r="F3998" i="34"/>
  <c r="F324" i="34"/>
  <c r="F308" i="34"/>
  <c r="F292" i="34"/>
  <c r="F276" i="34"/>
  <c r="F260" i="34"/>
  <c r="F316" i="34"/>
  <c r="F300" i="34"/>
  <c r="F284" i="34"/>
  <c r="F268" i="34"/>
  <c r="F312" i="34"/>
  <c r="F280" i="34"/>
  <c r="F320" i="34"/>
  <c r="F288" i="34"/>
  <c r="F256" i="34"/>
  <c r="F296" i="34"/>
  <c r="F264" i="34"/>
  <c r="F304" i="34"/>
  <c r="F272" i="34"/>
  <c r="F323" i="34"/>
  <c r="F307" i="34"/>
  <c r="F291" i="34"/>
  <c r="F275" i="34"/>
  <c r="F259" i="34"/>
  <c r="F315" i="34"/>
  <c r="F299" i="34"/>
  <c r="F283" i="34"/>
  <c r="F267" i="34"/>
  <c r="F327" i="34"/>
  <c r="F311" i="34"/>
  <c r="F295" i="34"/>
  <c r="F279" i="34"/>
  <c r="F263" i="34"/>
  <c r="F319" i="34"/>
  <c r="F303" i="34"/>
  <c r="F287" i="34"/>
  <c r="F271" i="34"/>
  <c r="F318" i="34"/>
  <c r="F302" i="34"/>
  <c r="F286" i="34"/>
  <c r="F270" i="34"/>
  <c r="F325" i="34"/>
  <c r="F309" i="34"/>
  <c r="F293" i="34"/>
  <c r="F277" i="34"/>
  <c r="F261" i="34"/>
  <c r="F297" i="34"/>
  <c r="F265" i="34"/>
  <c r="F326" i="34"/>
  <c r="F310" i="34"/>
  <c r="F294" i="34"/>
  <c r="F278" i="34"/>
  <c r="F262" i="34"/>
  <c r="F317" i="34"/>
  <c r="F301" i="34"/>
  <c r="F285" i="34"/>
  <c r="F269" i="34"/>
  <c r="F305" i="34"/>
  <c r="F273" i="34"/>
  <c r="F321" i="34"/>
  <c r="F289" i="34"/>
  <c r="F257" i="34"/>
  <c r="F322" i="34"/>
  <c r="F314" i="34"/>
  <c r="F306" i="34"/>
  <c r="F298" i="34"/>
  <c r="F290" i="34"/>
  <c r="F282" i="34"/>
  <c r="F274" i="34"/>
  <c r="F266" i="34"/>
  <c r="F258" i="34"/>
  <c r="F313" i="34"/>
  <c r="F281" i="34"/>
  <c r="F4309" i="34"/>
  <c r="F4305" i="34"/>
  <c r="F4313" i="34"/>
  <c r="F4308" i="34"/>
  <c r="F4304" i="34"/>
  <c r="F4312" i="34"/>
  <c r="F4311" i="34"/>
  <c r="F4307" i="34"/>
  <c r="F4310" i="34"/>
  <c r="F4306" i="34"/>
  <c r="F4301" i="34"/>
  <c r="F4292" i="34"/>
  <c r="F4302" i="34"/>
  <c r="F3457" i="34"/>
  <c r="F3449" i="34"/>
  <c r="F3453" i="34"/>
  <c r="F3445" i="34"/>
  <c r="F3456" i="34"/>
  <c r="F3448" i="34"/>
  <c r="F3444" i="34"/>
  <c r="F3452" i="34"/>
  <c r="F3459" i="34"/>
  <c r="F3451" i="34"/>
  <c r="F3447" i="34"/>
  <c r="F3455" i="34"/>
  <c r="F3454" i="34"/>
  <c r="F3458" i="34"/>
  <c r="F3450" i="34"/>
  <c r="F3446" i="34"/>
  <c r="F2045" i="34"/>
  <c r="F2041" i="34"/>
  <c r="F2049" i="34"/>
  <c r="F2048" i="34"/>
  <c r="F2040" i="34"/>
  <c r="F2044" i="34"/>
  <c r="F2051" i="34"/>
  <c r="F2043" i="34"/>
  <c r="F2039" i="34"/>
  <c r="F2047" i="34"/>
  <c r="F2038" i="34"/>
  <c r="F2046" i="34"/>
  <c r="F2042" i="34"/>
  <c r="F2050" i="34"/>
  <c r="F2825" i="34"/>
  <c r="F2817" i="34"/>
  <c r="F2809" i="34"/>
  <c r="F2801" i="34"/>
  <c r="F2813" i="34"/>
  <c r="F2805" i="34"/>
  <c r="F2824" i="34"/>
  <c r="F2816" i="34"/>
  <c r="F2808" i="34"/>
  <c r="F2800" i="34"/>
  <c r="F2812" i="34"/>
  <c r="F2820" i="34"/>
  <c r="F2804" i="34"/>
  <c r="F2803" i="34"/>
  <c r="F2811" i="34"/>
  <c r="F2799" i="34"/>
  <c r="F2807" i="34"/>
  <c r="F2815" i="34"/>
  <c r="F2806" i="34"/>
  <c r="F2802" i="34"/>
  <c r="F2810" i="34"/>
  <c r="F2814" i="34"/>
  <c r="F2798" i="34"/>
  <c r="F3909" i="34"/>
  <c r="F3893" i="34"/>
  <c r="F3877" i="34"/>
  <c r="F3901" i="34"/>
  <c r="F3885" i="34"/>
  <c r="F3889" i="34"/>
  <c r="F3897" i="34"/>
  <c r="F3905" i="34"/>
  <c r="F3881" i="34"/>
  <c r="F3900" i="34"/>
  <c r="F3884" i="34"/>
  <c r="F3908" i="34"/>
  <c r="F3892" i="34"/>
  <c r="F3904" i="34"/>
  <c r="F3880" i="34"/>
  <c r="F3888" i="34"/>
  <c r="F3896" i="34"/>
  <c r="F3891" i="34"/>
  <c r="F3875" i="34"/>
  <c r="F3907" i="34"/>
  <c r="F3899" i="34"/>
  <c r="F3883" i="34"/>
  <c r="F3879" i="34"/>
  <c r="F3887" i="34"/>
  <c r="F3895" i="34"/>
  <c r="F3903" i="34"/>
  <c r="F3902" i="34"/>
  <c r="F3894" i="34"/>
  <c r="F3878" i="34"/>
  <c r="F3906" i="34"/>
  <c r="F3898" i="34"/>
  <c r="F3890" i="34"/>
  <c r="F3882" i="34"/>
  <c r="F3874" i="34"/>
  <c r="F3886" i="34"/>
  <c r="F4441" i="34"/>
  <c r="F725" i="34"/>
  <c r="F717" i="34"/>
  <c r="F729" i="34"/>
  <c r="F721" i="34"/>
  <c r="F713" i="34"/>
  <c r="F716" i="34"/>
  <c r="F724" i="34"/>
  <c r="F708" i="34"/>
  <c r="F728" i="34"/>
  <c r="F723" i="34"/>
  <c r="F707" i="34"/>
  <c r="F727" i="34"/>
  <c r="F726" i="34"/>
  <c r="F718" i="34"/>
  <c r="F722" i="34"/>
  <c r="F706" i="34"/>
  <c r="F5381" i="34"/>
  <c r="F5377" i="34"/>
  <c r="F5385" i="34"/>
  <c r="F5380" i="34"/>
  <c r="F5376" i="34"/>
  <c r="F5384" i="34"/>
  <c r="F5375" i="34"/>
  <c r="F5379" i="34"/>
  <c r="F5378" i="34"/>
  <c r="F6369" i="34"/>
  <c r="F6361" i="34"/>
  <c r="F6365" i="34"/>
  <c r="F6364" i="34"/>
  <c r="F6368" i="34"/>
  <c r="F6360" i="34"/>
  <c r="F6363" i="34"/>
  <c r="F6371" i="34"/>
  <c r="F6367" i="34"/>
  <c r="F6370" i="34"/>
  <c r="F6362" i="34"/>
  <c r="F6366" i="34"/>
  <c r="F6297" i="34"/>
  <c r="F6289" i="34"/>
  <c r="F6285" i="34"/>
  <c r="F6277" i="34"/>
  <c r="F6284" i="34"/>
  <c r="F6296" i="34"/>
  <c r="F6291" i="34"/>
  <c r="F6279" i="34"/>
  <c r="F6295" i="34"/>
  <c r="F6290" i="34"/>
  <c r="F6278" i="34"/>
  <c r="F6286" i="34"/>
  <c r="F5357" i="34"/>
  <c r="F5349" i="34"/>
  <c r="F5337" i="34"/>
  <c r="F5345" i="34"/>
  <c r="F5356" i="34"/>
  <c r="F5348" i="34"/>
  <c r="F5336" i="34"/>
  <c r="F5351" i="34"/>
  <c r="F5343" i="34"/>
  <c r="F5352" i="34"/>
  <c r="F5355" i="34"/>
  <c r="F5347" i="34"/>
  <c r="F5342" i="34"/>
  <c r="F5338" i="34"/>
  <c r="F5346" i="34"/>
  <c r="F5350" i="34"/>
  <c r="F5334" i="34"/>
  <c r="F6333" i="34"/>
  <c r="F6325" i="34"/>
  <c r="F6324" i="34"/>
  <c r="F6328" i="34"/>
  <c r="F6327" i="34"/>
  <c r="F6326" i="34"/>
  <c r="F6334" i="34"/>
  <c r="F6209" i="34"/>
  <c r="F6201" i="34"/>
  <c r="F6213" i="34"/>
  <c r="F6205" i="34"/>
  <c r="F6197" i="34"/>
  <c r="F6181" i="34"/>
  <c r="F6185" i="34"/>
  <c r="F6204" i="34"/>
  <c r="F6212" i="34"/>
  <c r="F6196" i="34"/>
  <c r="F6208" i="34"/>
  <c r="F6200" i="34"/>
  <c r="F6192" i="34"/>
  <c r="F6203" i="34"/>
  <c r="F6211" i="34"/>
  <c r="F6215" i="34"/>
  <c r="F6183" i="34"/>
  <c r="F6199" i="34"/>
  <c r="F6207" i="34"/>
  <c r="F6202" i="34"/>
  <c r="F6210" i="34"/>
  <c r="F6194" i="34"/>
  <c r="F6214" i="34"/>
  <c r="F6198" i="34"/>
  <c r="F6206" i="34"/>
  <c r="F6190" i="34"/>
  <c r="F5253" i="34"/>
  <c r="F5245" i="34"/>
  <c r="F5261" i="34"/>
  <c r="F5237" i="34"/>
  <c r="F5241" i="34"/>
  <c r="F5249" i="34"/>
  <c r="F5257" i="34"/>
  <c r="F5260" i="34"/>
  <c r="F5244" i="34"/>
  <c r="F5228" i="34"/>
  <c r="F5252" i="34"/>
  <c r="F5240" i="34"/>
  <c r="F5248" i="34"/>
  <c r="F5256" i="34"/>
  <c r="F5255" i="34"/>
  <c r="F5247" i="34"/>
  <c r="F5239" i="34"/>
  <c r="F5259" i="34"/>
  <c r="F5243" i="34"/>
  <c r="F5227" i="34"/>
  <c r="F5251" i="34"/>
  <c r="F5235" i="34"/>
  <c r="F5254" i="34"/>
  <c r="F5238" i="34"/>
  <c r="F5258" i="34"/>
  <c r="F5242" i="34"/>
  <c r="F5226" i="34"/>
  <c r="F5250" i="34"/>
  <c r="F5246" i="34"/>
  <c r="F5230" i="34"/>
  <c r="F6273" i="34"/>
  <c r="F6257" i="34"/>
  <c r="F6269" i="34"/>
  <c r="F6253" i="34"/>
  <c r="F6272" i="34"/>
  <c r="F6267" i="34"/>
  <c r="F6259" i="34"/>
  <c r="F6266" i="34"/>
  <c r="F6274" i="34"/>
  <c r="F6258" i="34"/>
  <c r="F6254" i="34"/>
  <c r="F6353" i="34"/>
  <c r="F6357" i="34"/>
  <c r="F6349" i="34"/>
  <c r="F6356" i="34"/>
  <c r="F6348" i="34"/>
  <c r="F6352" i="34"/>
  <c r="F6355" i="34"/>
  <c r="F6351" i="34"/>
  <c r="F6359" i="34"/>
  <c r="F6354" i="34"/>
  <c r="F6358" i="34"/>
  <c r="F6350" i="34"/>
  <c r="F443" i="34"/>
  <c r="F447" i="34"/>
  <c r="F455" i="34"/>
  <c r="F453" i="34"/>
  <c r="F437" i="34"/>
  <c r="F445" i="34"/>
  <c r="F458" i="34"/>
  <c r="F442" i="34"/>
  <c r="F449" i="34"/>
  <c r="F3217" i="34"/>
  <c r="F3201" i="34"/>
  <c r="F3205" i="34"/>
  <c r="F3189" i="34"/>
  <c r="F3216" i="34"/>
  <c r="F3208" i="34"/>
  <c r="F3200" i="34"/>
  <c r="F3212" i="34"/>
  <c r="F3219" i="34"/>
  <c r="F3203" i="34"/>
  <c r="F3207" i="34"/>
  <c r="F3215" i="34"/>
  <c r="F3214" i="34"/>
  <c r="F3218" i="34"/>
  <c r="F3206" i="34"/>
  <c r="F3190" i="34"/>
  <c r="F2093" i="34"/>
  <c r="F2085" i="34"/>
  <c r="F2088" i="34"/>
  <c r="F2084" i="34"/>
  <c r="F2087" i="34"/>
  <c r="F2086" i="34"/>
  <c r="F2094" i="34"/>
  <c r="F1310" i="34"/>
  <c r="F4461" i="34"/>
  <c r="F4469" i="34"/>
  <c r="F4473" i="34"/>
  <c r="F4460" i="34"/>
  <c r="F4472" i="34"/>
  <c r="F4471" i="34"/>
  <c r="F4467" i="34"/>
  <c r="F4475" i="34"/>
  <c r="F4470" i="34"/>
  <c r="F4474" i="34"/>
  <c r="F4462" i="34"/>
  <c r="F1864" i="34"/>
  <c r="F1860" i="34"/>
  <c r="F1863" i="34"/>
  <c r="F1866" i="34"/>
  <c r="F2633" i="34"/>
  <c r="F2629" i="34"/>
  <c r="F2653" i="34"/>
  <c r="F2672" i="34"/>
  <c r="F2656" i="34"/>
  <c r="F2648" i="34"/>
  <c r="F2628" i="34"/>
  <c r="F2612" i="34"/>
  <c r="F2636" i="34"/>
  <c r="F2667" i="34"/>
  <c r="F2663" i="34"/>
  <c r="F2639" i="34"/>
  <c r="F2647" i="34"/>
  <c r="F2655" i="34"/>
  <c r="F2638" i="34"/>
  <c r="F2666" i="34"/>
  <c r="F2650" i="34"/>
  <c r="F2658" i="34"/>
  <c r="F2642" i="34"/>
  <c r="F2630" i="34"/>
  <c r="F2610" i="34"/>
  <c r="F4765" i="34"/>
  <c r="F4769" i="34"/>
  <c r="F4764" i="34"/>
  <c r="F4768" i="34"/>
  <c r="F4767" i="34"/>
  <c r="F4771" i="34"/>
  <c r="F4770" i="34"/>
  <c r="F4766" i="34"/>
  <c r="F2069" i="34"/>
  <c r="F2065" i="34"/>
  <c r="F2073" i="34"/>
  <c r="F2081" i="34"/>
  <c r="F2080" i="34"/>
  <c r="F2064" i="34"/>
  <c r="F2068" i="34"/>
  <c r="F2067" i="34"/>
  <c r="F2071" i="34"/>
  <c r="F2079" i="34"/>
  <c r="F2070" i="34"/>
  <c r="F2066" i="34"/>
  <c r="F2074" i="34"/>
  <c r="F589" i="34"/>
  <c r="F581" i="34"/>
  <c r="F597" i="34"/>
  <c r="F585" i="34"/>
  <c r="F593" i="34"/>
  <c r="F601" i="34"/>
  <c r="F596" i="34"/>
  <c r="F580" i="34"/>
  <c r="F588" i="34"/>
  <c r="F600" i="34"/>
  <c r="F584" i="34"/>
  <c r="F592" i="34"/>
  <c r="F603" i="34"/>
  <c r="F587" i="34"/>
  <c r="F595" i="34"/>
  <c r="F591" i="34"/>
  <c r="F599" i="34"/>
  <c r="F583" i="34"/>
  <c r="F590" i="34"/>
  <c r="F598" i="34"/>
  <c r="F582" i="34"/>
  <c r="F594" i="34"/>
  <c r="F602" i="34"/>
  <c r="F586" i="34"/>
  <c r="F1990" i="34"/>
  <c r="F1533" i="34"/>
  <c r="F1541" i="34"/>
  <c r="F1525" i="34"/>
  <c r="F1529" i="34"/>
  <c r="F1544" i="34"/>
  <c r="F1540" i="34"/>
  <c r="F1532" i="34"/>
  <c r="F1531" i="34"/>
  <c r="F1523" i="34"/>
  <c r="F1527" i="34"/>
  <c r="F1526" i="34"/>
  <c r="F1530" i="34"/>
  <c r="F3361" i="34"/>
  <c r="F3305" i="34"/>
  <c r="F3297" i="34"/>
  <c r="F3249" i="34"/>
  <c r="F3241" i="34"/>
  <c r="F3233" i="34"/>
  <c r="F3225" i="34"/>
  <c r="F3325" i="34"/>
  <c r="F3301" i="34"/>
  <c r="F3253" i="34"/>
  <c r="F3261" i="34"/>
  <c r="F3344" i="34"/>
  <c r="F3304" i="34"/>
  <c r="F3280" i="34"/>
  <c r="F3264" i="34"/>
  <c r="F3256" i="34"/>
  <c r="F3356" i="34"/>
  <c r="F3292" i="34"/>
  <c r="F3236" i="34"/>
  <c r="F3220" i="34"/>
  <c r="F3316" i="34"/>
  <c r="F3244" i="34"/>
  <c r="F3228" i="34"/>
  <c r="F3331" i="34"/>
  <c r="F3315" i="34"/>
  <c r="F3267" i="34"/>
  <c r="F3235" i="34"/>
  <c r="F3323" i="34"/>
  <c r="F3291" i="34"/>
  <c r="F3259" i="34"/>
  <c r="F3227" i="34"/>
  <c r="F3335" i="34"/>
  <c r="F3239" i="34"/>
  <c r="F3311" i="34"/>
  <c r="F3247" i="34"/>
  <c r="F3287" i="34"/>
  <c r="F3223" i="34"/>
  <c r="F3295" i="34"/>
  <c r="F3302" i="34"/>
  <c r="F3246" i="34"/>
  <c r="F3230" i="34"/>
  <c r="F3362" i="34"/>
  <c r="F3338" i="34"/>
  <c r="F3298" i="34"/>
  <c r="F3290" i="34"/>
  <c r="F3274" i="34"/>
  <c r="F3266" i="34"/>
  <c r="F3258" i="34"/>
  <c r="F3226" i="34"/>
  <c r="F3358" i="34"/>
  <c r="F3310" i="34"/>
  <c r="F3294" i="34"/>
  <c r="F3238" i="34"/>
  <c r="F3222" i="34"/>
  <c r="F1829" i="34"/>
  <c r="F1813" i="34"/>
  <c r="F1821" i="34"/>
  <c r="F1833" i="34"/>
  <c r="F1809" i="34"/>
  <c r="F1817" i="34"/>
  <c r="F1825" i="34"/>
  <c r="F1832" i="34"/>
  <c r="F1824" i="34"/>
  <c r="F1816" i="34"/>
  <c r="F1808" i="34"/>
  <c r="F1828" i="34"/>
  <c r="F1812" i="34"/>
  <c r="F1820" i="34"/>
  <c r="F1827" i="34"/>
  <c r="F1811" i="34"/>
  <c r="F1819" i="34"/>
  <c r="F1831" i="34"/>
  <c r="F1807" i="34"/>
  <c r="F1815" i="34"/>
  <c r="F1823" i="34"/>
  <c r="F1830" i="34"/>
  <c r="F1814" i="34"/>
  <c r="F1822" i="34"/>
  <c r="F1806" i="34"/>
  <c r="F1810" i="34"/>
  <c r="F1818" i="34"/>
  <c r="F1826" i="34"/>
  <c r="F4493" i="34"/>
  <c r="F4477" i="34"/>
  <c r="F4481" i="34"/>
  <c r="F4489" i="34"/>
  <c r="F4497" i="34"/>
  <c r="F4492" i="34"/>
  <c r="F4476" i="34"/>
  <c r="F4484" i="34"/>
  <c r="F4496" i="34"/>
  <c r="F4480" i="34"/>
  <c r="F4495" i="34"/>
  <c r="F4479" i="34"/>
  <c r="F4499" i="34"/>
  <c r="F4483" i="34"/>
  <c r="F4491" i="34"/>
  <c r="F4494" i="34"/>
  <c r="F4486" i="34"/>
  <c r="F4498" i="34"/>
  <c r="F4482" i="34"/>
  <c r="F4478" i="34"/>
  <c r="F4413" i="34"/>
  <c r="F4397" i="34"/>
  <c r="F4421" i="34"/>
  <c r="F4405" i="34"/>
  <c r="F4389" i="34"/>
  <c r="F4417" i="34"/>
  <c r="F4393" i="34"/>
  <c r="F4401" i="34"/>
  <c r="F4409" i="34"/>
  <c r="F4412" i="34"/>
  <c r="F4396" i="34"/>
  <c r="F4420" i="34"/>
  <c r="F4404" i="34"/>
  <c r="F4388" i="34"/>
  <c r="F4400" i="34"/>
  <c r="F4408" i="34"/>
  <c r="F4416" i="34"/>
  <c r="F4415" i="34"/>
  <c r="F4407" i="34"/>
  <c r="F4399" i="34"/>
  <c r="F4391" i="34"/>
  <c r="F4419" i="34"/>
  <c r="F4403" i="34"/>
  <c r="F4387" i="34"/>
  <c r="F4411" i="34"/>
  <c r="F4395" i="34"/>
  <c r="F4392" i="34"/>
  <c r="F4406" i="34"/>
  <c r="F4390" i="34"/>
  <c r="F4410" i="34"/>
  <c r="F4394" i="34"/>
  <c r="F4418" i="34"/>
  <c r="F4402" i="34"/>
  <c r="F4386" i="34"/>
  <c r="F4414" i="34"/>
  <c r="F4398" i="34"/>
  <c r="F4501" i="34"/>
  <c r="F4521" i="34"/>
  <c r="F4505" i="34"/>
  <c r="F4516" i="34"/>
  <c r="F4500" i="34"/>
  <c r="F4504" i="34"/>
  <c r="F4512" i="34"/>
  <c r="F4503" i="34"/>
  <c r="F4523" i="34"/>
  <c r="F4507" i="34"/>
  <c r="F4520" i="34"/>
  <c r="F4510" i="34"/>
  <c r="F4506" i="34"/>
  <c r="F4518" i="34"/>
  <c r="F4502" i="34"/>
  <c r="F1285" i="34"/>
  <c r="F1289" i="34"/>
  <c r="F1277" i="34"/>
  <c r="F1281" i="34"/>
  <c r="F1284" i="34"/>
  <c r="F1292" i="34"/>
  <c r="F1276" i="34"/>
  <c r="F1280" i="34"/>
  <c r="F1288" i="34"/>
  <c r="F1283" i="34"/>
  <c r="F1291" i="34"/>
  <c r="F1287" i="34"/>
  <c r="F1271" i="34"/>
  <c r="F1278" i="34"/>
  <c r="F1270" i="34"/>
  <c r="F1290" i="34"/>
  <c r="F480" i="34"/>
  <c r="F467" i="34"/>
  <c r="F471" i="34"/>
  <c r="F461" i="34"/>
  <c r="F474" i="34"/>
  <c r="F473" i="34"/>
  <c r="F5433" i="34"/>
  <c r="F5445" i="34"/>
  <c r="F5432" i="34"/>
  <c r="F5435" i="34"/>
  <c r="F5443" i="34"/>
  <c r="F5430" i="34"/>
  <c r="F6443" i="34"/>
  <c r="F6435" i="34"/>
  <c r="F6442" i="34"/>
  <c r="F6471" i="34"/>
  <c r="F5397" i="34"/>
  <c r="F5388" i="34"/>
  <c r="F5396" i="34"/>
  <c r="F5391" i="34"/>
  <c r="F5395" i="34"/>
  <c r="F5386" i="34"/>
  <c r="F6393" i="34"/>
  <c r="F6377" i="34"/>
  <c r="F6381" i="34"/>
  <c r="F6405" i="34"/>
  <c r="F6404" i="34"/>
  <c r="F6376" i="34"/>
  <c r="F6379" i="34"/>
  <c r="F6403" i="34"/>
  <c r="F6387" i="34"/>
  <c r="F6407" i="34"/>
  <c r="F6375" i="34"/>
  <c r="F6399" i="34"/>
  <c r="F6394" i="34"/>
  <c r="F6378" i="34"/>
  <c r="F6382" i="34"/>
  <c r="F6425" i="34"/>
  <c r="F6431" i="34"/>
  <c r="F6430" i="34"/>
  <c r="F5365" i="34"/>
  <c r="F5361" i="34"/>
  <c r="F5364" i="34"/>
  <c r="F5360" i="34"/>
  <c r="F5359" i="34"/>
  <c r="F5363" i="34"/>
  <c r="F5362" i="34"/>
  <c r="F5358" i="34"/>
  <c r="F6341" i="34"/>
  <c r="F6340" i="34"/>
  <c r="F6336" i="34"/>
  <c r="F6347" i="34"/>
  <c r="F6343" i="34"/>
  <c r="F6342" i="34"/>
  <c r="B82" i="34"/>
  <c r="B81" i="34"/>
  <c r="B109" i="34"/>
  <c r="B85" i="34"/>
  <c r="B110" i="34"/>
  <c r="B87" i="34"/>
  <c r="B91" i="34"/>
  <c r="B96" i="34"/>
  <c r="B76" i="34"/>
  <c r="B57" i="34"/>
  <c r="B34" i="34"/>
  <c r="B66" i="34"/>
  <c r="B33" i="34"/>
  <c r="B37" i="34"/>
  <c r="B38" i="34"/>
  <c r="B49" i="34"/>
  <c r="B45" i="34"/>
  <c r="B30" i="34"/>
  <c r="B31" i="34"/>
  <c r="B23" i="34"/>
  <c r="B19" i="34"/>
  <c r="B11" i="34"/>
  <c r="B75" i="34"/>
  <c r="B40" i="34"/>
  <c r="B24" i="34"/>
  <c r="B36" i="34"/>
  <c r="B44" i="34"/>
  <c r="B90" i="34"/>
  <c r="B97" i="34"/>
  <c r="B86" i="34"/>
  <c r="B101" i="34"/>
  <c r="B79" i="34"/>
  <c r="B103" i="34"/>
  <c r="B107" i="34"/>
  <c r="B88" i="34"/>
  <c r="B92" i="34"/>
  <c r="B10" i="34"/>
  <c r="B42" i="34"/>
  <c r="B74" i="34"/>
  <c r="B65" i="34"/>
  <c r="B53" i="34"/>
  <c r="B54" i="34"/>
  <c r="B73" i="34"/>
  <c r="B61" i="34"/>
  <c r="B46" i="34"/>
  <c r="B47" i="34"/>
  <c r="B39" i="34"/>
  <c r="B35" i="34"/>
  <c r="B27" i="34"/>
  <c r="B16" i="34"/>
  <c r="B72" i="34"/>
  <c r="B56" i="34"/>
  <c r="B52" i="34"/>
  <c r="B60" i="34"/>
  <c r="F420" i="34"/>
  <c r="F428" i="34"/>
  <c r="F412" i="34"/>
  <c r="F416" i="34"/>
  <c r="F424" i="34"/>
  <c r="F432" i="34"/>
  <c r="F427" i="34"/>
  <c r="F435" i="34"/>
  <c r="F419" i="34"/>
  <c r="F431" i="34"/>
  <c r="F415" i="34"/>
  <c r="F423" i="34"/>
  <c r="F422" i="34"/>
  <c r="F421" i="34"/>
  <c r="F430" i="34"/>
  <c r="F414" i="34"/>
  <c r="F429" i="34"/>
  <c r="F413" i="34"/>
  <c r="F433" i="34"/>
  <c r="F417" i="34"/>
  <c r="F434" i="34"/>
  <c r="F426" i="34"/>
  <c r="F418" i="34"/>
  <c r="F425" i="34"/>
  <c r="F781" i="34"/>
  <c r="F801" i="34"/>
  <c r="F785" i="34"/>
  <c r="F796" i="34"/>
  <c r="F780" i="34"/>
  <c r="F788" i="34"/>
  <c r="F795" i="34"/>
  <c r="F787" i="34"/>
  <c r="F783" i="34"/>
  <c r="F782" i="34"/>
  <c r="F786" i="34"/>
  <c r="F794" i="34"/>
  <c r="F972" i="34"/>
  <c r="F4213" i="34"/>
  <c r="F4229" i="34"/>
  <c r="F4221" i="34"/>
  <c r="F4225" i="34"/>
  <c r="F4233" i="34"/>
  <c r="F4217" i="34"/>
  <c r="F4220" i="34"/>
  <c r="F4228" i="34"/>
  <c r="F4212" i="34"/>
  <c r="F4216" i="34"/>
  <c r="F4224" i="34"/>
  <c r="F4232" i="34"/>
  <c r="F4231" i="34"/>
  <c r="F4223" i="34"/>
  <c r="F4215" i="34"/>
  <c r="F4227" i="34"/>
  <c r="F4211" i="34"/>
  <c r="F4219" i="34"/>
  <c r="F4230" i="34"/>
  <c r="F4214" i="34"/>
  <c r="F4226" i="34"/>
  <c r="F4218" i="34"/>
  <c r="F4210" i="34"/>
  <c r="F4222" i="34"/>
  <c r="F1893" i="34"/>
  <c r="F1885" i="34"/>
  <c r="F1889" i="34"/>
  <c r="F1904" i="34"/>
  <c r="F1888" i="34"/>
  <c r="F1892" i="34"/>
  <c r="F1884" i="34"/>
  <c r="F1891" i="34"/>
  <c r="F1899" i="34"/>
  <c r="F1895" i="34"/>
  <c r="F1903" i="34"/>
  <c r="F1887" i="34"/>
  <c r="F1902" i="34"/>
  <c r="F1886" i="34"/>
  <c r="F1894" i="34"/>
  <c r="F1906" i="34"/>
  <c r="F1890" i="34"/>
  <c r="F1898" i="34"/>
  <c r="F3153" i="34"/>
  <c r="F3145" i="34"/>
  <c r="F3149" i="34"/>
  <c r="F3133" i="34"/>
  <c r="F3152" i="34"/>
  <c r="F3144" i="34"/>
  <c r="F3136" i="34"/>
  <c r="F3148" i="34"/>
  <c r="F3140" i="34"/>
  <c r="F3155" i="34"/>
  <c r="F3139" i="34"/>
  <c r="F3147" i="34"/>
  <c r="F3131" i="34"/>
  <c r="F3143" i="34"/>
  <c r="F3151" i="34"/>
  <c r="F3135" i="34"/>
  <c r="F3150" i="34"/>
  <c r="F3134" i="34"/>
  <c r="F3154" i="34"/>
  <c r="F3138" i="34"/>
  <c r="F3130" i="34"/>
  <c r="F1973" i="34"/>
  <c r="F1957" i="34"/>
  <c r="F1965" i="34"/>
  <c r="F1961" i="34"/>
  <c r="F1969" i="34"/>
  <c r="F1977" i="34"/>
  <c r="F1976" i="34"/>
  <c r="F1968" i="34"/>
  <c r="F1960" i="34"/>
  <c r="F1972" i="34"/>
  <c r="F1956" i="34"/>
  <c r="F1964" i="34"/>
  <c r="F1971" i="34"/>
  <c r="F1979" i="34"/>
  <c r="F1963" i="34"/>
  <c r="F1967" i="34"/>
  <c r="F1975" i="34"/>
  <c r="F1959" i="34"/>
  <c r="F1974" i="34"/>
  <c r="F1966" i="34"/>
  <c r="F1958" i="34"/>
  <c r="F1970" i="34"/>
  <c r="F1978" i="34"/>
  <c r="F1962" i="34"/>
  <c r="F4781" i="34"/>
  <c r="F4797" i="34"/>
  <c r="F4789" i="34"/>
  <c r="F4773" i="34"/>
  <c r="F4793" i="34"/>
  <c r="F4785" i="34"/>
  <c r="F4777" i="34"/>
  <c r="F4788" i="34"/>
  <c r="F4772" i="34"/>
  <c r="F4796" i="34"/>
  <c r="F4780" i="34"/>
  <c r="F4784" i="34"/>
  <c r="F4791" i="34"/>
  <c r="F4783" i="34"/>
  <c r="F4775" i="34"/>
  <c r="F4795" i="34"/>
  <c r="F4779" i="34"/>
  <c r="F4787" i="34"/>
  <c r="F4776" i="34"/>
  <c r="F4790" i="34"/>
  <c r="F4774" i="34"/>
  <c r="F4786" i="34"/>
  <c r="F4778" i="34"/>
  <c r="F4782" i="34"/>
  <c r="F2881" i="34"/>
  <c r="F2873" i="34"/>
  <c r="F2861" i="34"/>
  <c r="F2869" i="34"/>
  <c r="F2856" i="34"/>
  <c r="F2876" i="34"/>
  <c r="F2860" i="34"/>
  <c r="F2868" i="34"/>
  <c r="F2875" i="34"/>
  <c r="F2859" i="34"/>
  <c r="F2863" i="34"/>
  <c r="F2871" i="34"/>
  <c r="F2879" i="34"/>
  <c r="F2878" i="34"/>
  <c r="F2862" i="34"/>
  <c r="F2858" i="34"/>
  <c r="F2870" i="34"/>
  <c r="F3525" i="34"/>
  <c r="F3509" i="34"/>
  <c r="F3493" i="34"/>
  <c r="F3517" i="34"/>
  <c r="F3501" i="34"/>
  <c r="F3505" i="34"/>
  <c r="F3513" i="34"/>
  <c r="F3521" i="34"/>
  <c r="F3497" i="34"/>
  <c r="F3520" i="34"/>
  <c r="F3512" i="34"/>
  <c r="F3504" i="34"/>
  <c r="F3496" i="34"/>
  <c r="F3524" i="34"/>
  <c r="F3508" i="34"/>
  <c r="F3492" i="34"/>
  <c r="F3516" i="34"/>
  <c r="F3500" i="34"/>
  <c r="F3523" i="34"/>
  <c r="F3507" i="34"/>
  <c r="F3515" i="34"/>
  <c r="F3499" i="34"/>
  <c r="F3495" i="34"/>
  <c r="F3503" i="34"/>
  <c r="F3511" i="34"/>
  <c r="F3519" i="34"/>
  <c r="F3518" i="34"/>
  <c r="F3502" i="34"/>
  <c r="F3522" i="34"/>
  <c r="F3514" i="34"/>
  <c r="F3506" i="34"/>
  <c r="F3498" i="34"/>
  <c r="F3510" i="34"/>
  <c r="F3494" i="34"/>
  <c r="F4869" i="34"/>
  <c r="F4860" i="34"/>
  <c r="F4868" i="34"/>
  <c r="F4864" i="34"/>
  <c r="F4863" i="34"/>
  <c r="F4862" i="34"/>
  <c r="F4870" i="34"/>
  <c r="F5529" i="34"/>
  <c r="F5521" i="34"/>
  <c r="F5517" i="34"/>
  <c r="F5516" i="34"/>
  <c r="F5520" i="34"/>
  <c r="F5528" i="34"/>
  <c r="F5515" i="34"/>
  <c r="F5534" i="34"/>
  <c r="F5518" i="34"/>
  <c r="F5522" i="34"/>
  <c r="F5530" i="34"/>
  <c r="F5526" i="34"/>
  <c r="F6481" i="34"/>
  <c r="F6477" i="34"/>
  <c r="F6480" i="34"/>
  <c r="F6482" i="34"/>
  <c r="F6478" i="34"/>
  <c r="F6553" i="34"/>
  <c r="F6537" i="34"/>
  <c r="F6565" i="34"/>
  <c r="F6557" i="34"/>
  <c r="F6541" i="34"/>
  <c r="F6568" i="34"/>
  <c r="F6552" i="34"/>
  <c r="F6560" i="34"/>
  <c r="F6556" i="34"/>
  <c r="F6564" i="34"/>
  <c r="F6571" i="34"/>
  <c r="F6555" i="34"/>
  <c r="F6570" i="34"/>
  <c r="F6554" i="34"/>
  <c r="F6538" i="34"/>
  <c r="F6562" i="34"/>
  <c r="F6558" i="34"/>
  <c r="F6542" i="34"/>
  <c r="F5449" i="34"/>
  <c r="F5461" i="34"/>
  <c r="F5452" i="34"/>
  <c r="F5463" i="34"/>
  <c r="F5467" i="34"/>
  <c r="F5466" i="34"/>
  <c r="F5458" i="34"/>
  <c r="F5462" i="34"/>
  <c r="F6453" i="34"/>
  <c r="F6452" i="34"/>
  <c r="F6444" i="34"/>
  <c r="F6454" i="34"/>
  <c r="F4725" i="34"/>
  <c r="F4724" i="34"/>
  <c r="F4720" i="34"/>
  <c r="F4727" i="34"/>
  <c r="F4723" i="34"/>
  <c r="F4726" i="34"/>
  <c r="F5405" i="34"/>
  <c r="F5407" i="34"/>
  <c r="F5399" i="34"/>
  <c r="F5403" i="34"/>
  <c r="F5398" i="34"/>
  <c r="F6409" i="34"/>
  <c r="F6413" i="34"/>
  <c r="F6408" i="34"/>
  <c r="F6412" i="34"/>
  <c r="F6419" i="34"/>
  <c r="F6410" i="34"/>
  <c r="F6414" i="34"/>
  <c r="F1925" i="34"/>
  <c r="F1909" i="34"/>
  <c r="F1917" i="34"/>
  <c r="F1929" i="34"/>
  <c r="F1913" i="34"/>
  <c r="F1921" i="34"/>
  <c r="F1928" i="34"/>
  <c r="F1920" i="34"/>
  <c r="F1924" i="34"/>
  <c r="F1908" i="34"/>
  <c r="F1923" i="34"/>
  <c r="F1931" i="34"/>
  <c r="F1919" i="34"/>
  <c r="F1927" i="34"/>
  <c r="F1918" i="34"/>
  <c r="F1926" i="34"/>
  <c r="F1922" i="34"/>
  <c r="F1930" i="34"/>
  <c r="F3873" i="34"/>
  <c r="F3868" i="34"/>
  <c r="F3872" i="34"/>
  <c r="F3843" i="34"/>
  <c r="F3867" i="34"/>
  <c r="F3871" i="34"/>
  <c r="F3839" i="34"/>
  <c r="F3866" i="34"/>
  <c r="F3842" i="34"/>
  <c r="F3870" i="34"/>
  <c r="F1221" i="34"/>
  <c r="F1213" i="34"/>
  <c r="F1205" i="34"/>
  <c r="F1197" i="34"/>
  <c r="F1217" i="34"/>
  <c r="F1209" i="34"/>
  <c r="F1204" i="34"/>
  <c r="F1188" i="34"/>
  <c r="F1212" i="34"/>
  <c r="F1216" i="34"/>
  <c r="F1200" i="34"/>
  <c r="F1211" i="34"/>
  <c r="F1219" i="34"/>
  <c r="F1203" i="34"/>
  <c r="F1215" i="34"/>
  <c r="F1191" i="34"/>
  <c r="F1218" i="34"/>
  <c r="F1194" i="34"/>
  <c r="F4133" i="34"/>
  <c r="F4101" i="34"/>
  <c r="F4129" i="34"/>
  <c r="F4097" i="34"/>
  <c r="F4137" i="34"/>
  <c r="F4108" i="34"/>
  <c r="F4132" i="34"/>
  <c r="F4100" i="34"/>
  <c r="F4128" i="34"/>
  <c r="F4096" i="34"/>
  <c r="F4136" i="34"/>
  <c r="F4131" i="34"/>
  <c r="F4115" i="34"/>
  <c r="F4099" i="34"/>
  <c r="F4091" i="34"/>
  <c r="F4135" i="34"/>
  <c r="F4127" i="34"/>
  <c r="F4095" i="34"/>
  <c r="F4134" i="34"/>
  <c r="F4126" i="34"/>
  <c r="F4102" i="34"/>
  <c r="F4130" i="34"/>
  <c r="F4098" i="34"/>
  <c r="F4090" i="34"/>
  <c r="F4094" i="34"/>
  <c r="F2561" i="34"/>
  <c r="F2573" i="34"/>
  <c r="F2525" i="34"/>
  <c r="F2517" i="34"/>
  <c r="F2505" i="34"/>
  <c r="F2513" i="34"/>
  <c r="F2489" i="34"/>
  <c r="F2497" i="34"/>
  <c r="F2528" i="34"/>
  <c r="F2520" i="34"/>
  <c r="F2556" i="34"/>
  <c r="F2548" i="34"/>
  <c r="F2508" i="34"/>
  <c r="F2492" i="34"/>
  <c r="F2500" i="34"/>
  <c r="F2484" i="34"/>
  <c r="F2499" i="34"/>
  <c r="F2483" i="34"/>
  <c r="F2507" i="34"/>
  <c r="F2491" i="34"/>
  <c r="F2519" i="34"/>
  <c r="F2527" i="34"/>
  <c r="F2526" i="34"/>
  <c r="F2518" i="34"/>
  <c r="F2482" i="34"/>
  <c r="F2490" i="34"/>
  <c r="F2498" i="34"/>
  <c r="F2506" i="34"/>
  <c r="F685" i="34"/>
  <c r="F677" i="34"/>
  <c r="F681" i="34"/>
  <c r="F676" i="34"/>
  <c r="F680" i="34"/>
  <c r="F675" i="34"/>
  <c r="F683" i="34"/>
  <c r="F679" i="34"/>
  <c r="F678" i="34"/>
  <c r="F686" i="34"/>
  <c r="F674" i="34"/>
  <c r="F682" i="34"/>
  <c r="F3121" i="34"/>
  <c r="F3113" i="34"/>
  <c r="F3117" i="34"/>
  <c r="F3125" i="34"/>
  <c r="F3109" i="34"/>
  <c r="F3128" i="34"/>
  <c r="F3120" i="34"/>
  <c r="F3112" i="34"/>
  <c r="F3108" i="34"/>
  <c r="F3124" i="34"/>
  <c r="F3116" i="34"/>
  <c r="F3123" i="34"/>
  <c r="F3115" i="34"/>
  <c r="F3107" i="34"/>
  <c r="F3111" i="34"/>
  <c r="F3119" i="34"/>
  <c r="F3127" i="34"/>
  <c r="F3126" i="34"/>
  <c r="F3110" i="34"/>
  <c r="F3122" i="34"/>
  <c r="F3114" i="34"/>
  <c r="F3106" i="34"/>
  <c r="F3118" i="34"/>
  <c r="F4605" i="34"/>
  <c r="F4601" i="34"/>
  <c r="F4585" i="34"/>
  <c r="F4604" i="34"/>
  <c r="F4588" i="34"/>
  <c r="F4596" i="34"/>
  <c r="F4607" i="34"/>
  <c r="F4599" i="34"/>
  <c r="F4591" i="34"/>
  <c r="F4584" i="34"/>
  <c r="F4603" i="34"/>
  <c r="F4587" i="34"/>
  <c r="F4595" i="34"/>
  <c r="F4602" i="34"/>
  <c r="F621" i="34"/>
  <c r="F625" i="34"/>
  <c r="F628" i="34"/>
  <c r="F620" i="34"/>
  <c r="F632" i="34"/>
  <c r="F624" i="34"/>
  <c r="F635" i="34"/>
  <c r="F627" i="34"/>
  <c r="F623" i="34"/>
  <c r="F622" i="34"/>
  <c r="F630" i="34"/>
  <c r="F626" i="34"/>
  <c r="F3073" i="34"/>
  <c r="F3065" i="34"/>
  <c r="F3069" i="34"/>
  <c r="F3077" i="34"/>
  <c r="F3061" i="34"/>
  <c r="F3072" i="34"/>
  <c r="F3064" i="34"/>
  <c r="F3076" i="34"/>
  <c r="F3060" i="34"/>
  <c r="F3068" i="34"/>
  <c r="F3067" i="34"/>
  <c r="F3075" i="34"/>
  <c r="F3079" i="34"/>
  <c r="F3063" i="34"/>
  <c r="F3071" i="34"/>
  <c r="F3078" i="34"/>
  <c r="F3062" i="34"/>
  <c r="F3074" i="34"/>
  <c r="F3066" i="34"/>
  <c r="F3070" i="34"/>
  <c r="F515" i="34"/>
  <c r="F1555" i="34"/>
  <c r="F4381" i="34"/>
  <c r="F4365" i="34"/>
  <c r="F4349" i="34"/>
  <c r="F4325" i="34"/>
  <c r="F4373" i="34"/>
  <c r="F4341" i="34"/>
  <c r="F4317" i="34"/>
  <c r="F4385" i="34"/>
  <c r="F4353" i="34"/>
  <c r="F4321" i="34"/>
  <c r="F4329" i="34"/>
  <c r="F4369" i="34"/>
  <c r="F4337" i="34"/>
  <c r="F4377" i="34"/>
  <c r="F4345" i="34"/>
  <c r="F4380" i="34"/>
  <c r="F4364" i="34"/>
  <c r="F4332" i="34"/>
  <c r="F4316" i="34"/>
  <c r="F4372" i="34"/>
  <c r="F4356" i="34"/>
  <c r="F4324" i="34"/>
  <c r="F4368" i="34"/>
  <c r="F4336" i="34"/>
  <c r="F4376" i="34"/>
  <c r="F4344" i="34"/>
  <c r="F4384" i="34"/>
  <c r="F4352" i="34"/>
  <c r="F4320" i="34"/>
  <c r="F4383" i="34"/>
  <c r="F4375" i="34"/>
  <c r="F4367" i="34"/>
  <c r="F4335" i="34"/>
  <c r="F4327" i="34"/>
  <c r="F4319" i="34"/>
  <c r="F4328" i="34"/>
  <c r="F4371" i="34"/>
  <c r="F4355" i="34"/>
  <c r="F4339" i="34"/>
  <c r="F4323" i="34"/>
  <c r="F4379" i="34"/>
  <c r="F4363" i="34"/>
  <c r="F4331" i="34"/>
  <c r="F4315" i="34"/>
  <c r="F4374" i="34"/>
  <c r="F4358" i="34"/>
  <c r="F4342" i="34"/>
  <c r="F4326" i="34"/>
  <c r="F4378" i="34"/>
  <c r="F4370" i="34"/>
  <c r="F4362" i="34"/>
  <c r="F4338" i="34"/>
  <c r="F4330" i="34"/>
  <c r="F4322" i="34"/>
  <c r="F4314" i="34"/>
  <c r="F4382" i="34"/>
  <c r="F4366" i="34"/>
  <c r="F4334" i="34"/>
  <c r="F4318" i="34"/>
  <c r="F3749" i="34"/>
  <c r="F3757" i="34"/>
  <c r="F3741" i="34"/>
  <c r="F3737" i="34"/>
  <c r="F3745" i="34"/>
  <c r="F3753" i="34"/>
  <c r="F3752" i="34"/>
  <c r="F3744" i="34"/>
  <c r="F3736" i="34"/>
  <c r="F3756" i="34"/>
  <c r="F3748" i="34"/>
  <c r="F3740" i="34"/>
  <c r="F3747" i="34"/>
  <c r="F3755" i="34"/>
  <c r="F3739" i="34"/>
  <c r="F3751" i="34"/>
  <c r="F3735" i="34"/>
  <c r="F3743" i="34"/>
  <c r="F3750" i="34"/>
  <c r="F3734" i="34"/>
  <c r="F3754" i="34"/>
  <c r="F3746" i="34"/>
  <c r="F3738" i="34"/>
  <c r="F3742" i="34"/>
  <c r="F4429" i="34"/>
  <c r="F4425" i="34"/>
  <c r="F4433" i="34"/>
  <c r="F4428" i="34"/>
  <c r="F4432" i="34"/>
  <c r="F4431" i="34"/>
  <c r="F4423" i="34"/>
  <c r="F4424" i="34"/>
  <c r="F4427" i="34"/>
  <c r="F4422" i="34"/>
  <c r="F4426" i="34"/>
  <c r="F4434" i="34"/>
  <c r="F4430" i="34"/>
  <c r="F1109" i="34"/>
  <c r="F1101" i="34"/>
  <c r="F1093" i="34"/>
  <c r="F1077" i="34"/>
  <c r="F1069" i="34"/>
  <c r="F1061" i="34"/>
  <c r="F1053" i="34"/>
  <c r="F1045" i="34"/>
  <c r="F1113" i="34"/>
  <c r="F1105" i="34"/>
  <c r="F1097" i="34"/>
  <c r="F1081" i="34"/>
  <c r="F1065" i="34"/>
  <c r="F1057" i="34"/>
  <c r="F1100" i="34"/>
  <c r="F1084" i="34"/>
  <c r="F1108" i="34"/>
  <c r="F1092" i="34"/>
  <c r="F1076" i="34"/>
  <c r="F1044" i="34"/>
  <c r="F1112" i="34"/>
  <c r="F1080" i="34"/>
  <c r="F1048" i="34"/>
  <c r="F1056" i="34"/>
  <c r="F1096" i="34"/>
  <c r="F1064" i="34"/>
  <c r="F1104" i="34"/>
  <c r="F1072" i="34"/>
  <c r="F1107" i="34"/>
  <c r="F1091" i="34"/>
  <c r="F1075" i="34"/>
  <c r="F1059" i="34"/>
  <c r="F1043" i="34"/>
  <c r="F1099" i="34"/>
  <c r="F1083" i="34"/>
  <c r="F1067" i="34"/>
  <c r="F1103" i="34"/>
  <c r="F1071" i="34"/>
  <c r="F1111" i="34"/>
  <c r="F1095" i="34"/>
  <c r="F1079" i="34"/>
  <c r="F1063" i="34"/>
  <c r="F1110" i="34"/>
  <c r="F1094" i="34"/>
  <c r="F1078" i="34"/>
  <c r="F1070" i="34"/>
  <c r="F1054" i="34"/>
  <c r="F1102" i="34"/>
  <c r="F1106" i="34"/>
  <c r="F1074" i="34"/>
  <c r="F1042" i="34"/>
  <c r="F1082" i="34"/>
  <c r="F1090" i="34"/>
  <c r="F1098" i="34"/>
  <c r="F1066" i="34"/>
  <c r="F1797" i="34"/>
  <c r="F1781" i="34"/>
  <c r="F1805" i="34"/>
  <c r="F1789" i="34"/>
  <c r="F1801" i="34"/>
  <c r="F1785" i="34"/>
  <c r="F1793" i="34"/>
  <c r="F1800" i="34"/>
  <c r="F1792" i="34"/>
  <c r="F1784" i="34"/>
  <c r="F1788" i="34"/>
  <c r="F1804" i="34"/>
  <c r="F1796" i="34"/>
  <c r="F1780" i="34"/>
  <c r="F1787" i="34"/>
  <c r="F1803" i="34"/>
  <c r="F1795" i="34"/>
  <c r="F1779" i="34"/>
  <c r="F1783" i="34"/>
  <c r="F1791" i="34"/>
  <c r="F1799" i="34"/>
  <c r="F1798" i="34"/>
  <c r="F1782" i="34"/>
  <c r="F1790" i="34"/>
  <c r="F1778" i="34"/>
  <c r="F1786" i="34"/>
  <c r="F1794" i="34"/>
  <c r="F1802" i="34"/>
  <c r="F4069" i="34"/>
  <c r="F4077" i="34"/>
  <c r="F4065" i="34"/>
  <c r="F4073" i="34"/>
  <c r="F4076" i="34"/>
  <c r="F4060" i="34"/>
  <c r="F4068" i="34"/>
  <c r="F4064" i="34"/>
  <c r="F4075" i="34"/>
  <c r="F4059" i="34"/>
  <c r="F4067" i="34"/>
  <c r="F4071" i="34"/>
  <c r="F4063" i="34"/>
  <c r="F4070" i="34"/>
  <c r="F4054" i="34"/>
  <c r="F4074" i="34"/>
  <c r="F5329" i="34"/>
  <c r="F5305" i="34"/>
  <c r="F5321" i="34"/>
  <c r="F5332" i="34"/>
  <c r="F5316" i="34"/>
  <c r="F5308" i="34"/>
  <c r="F5328" i="34"/>
  <c r="F5304" i="34"/>
  <c r="F5312" i="34"/>
  <c r="F5327" i="34"/>
  <c r="F5303" i="34"/>
  <c r="F5323" i="34"/>
  <c r="F5315" i="34"/>
  <c r="F5299" i="34"/>
  <c r="F5318" i="34"/>
  <c r="F5322" i="34"/>
  <c r="F5314" i="34"/>
  <c r="F6313" i="34"/>
  <c r="F6305" i="34"/>
  <c r="F6316" i="34"/>
  <c r="F6300" i="34"/>
  <c r="F6308" i="34"/>
  <c r="F6304" i="34"/>
  <c r="F6315" i="34"/>
  <c r="F6307" i="34"/>
  <c r="F6319" i="34"/>
  <c r="F6306" i="34"/>
  <c r="F6310" i="34"/>
  <c r="F6318" i="34"/>
  <c r="F5713" i="34"/>
  <c r="F5665" i="34"/>
  <c r="F5657" i="34"/>
  <c r="F5649" i="34"/>
  <c r="F5653" i="34"/>
  <c r="F5652" i="34"/>
  <c r="F5664" i="34"/>
  <c r="F5656" i="34"/>
  <c r="F5648" i="34"/>
  <c r="F5663" i="34"/>
  <c r="F5655" i="34"/>
  <c r="F5667" i="34"/>
  <c r="F5651" i="34"/>
  <c r="F5662" i="34"/>
  <c r="F5650" i="34"/>
  <c r="F5658" i="34"/>
  <c r="F5213" i="34"/>
  <c r="F5197" i="34"/>
  <c r="F5221" i="34"/>
  <c r="F5205" i="34"/>
  <c r="F5201" i="34"/>
  <c r="F5209" i="34"/>
  <c r="F5217" i="34"/>
  <c r="F5225" i="34"/>
  <c r="F5193" i="34"/>
  <c r="F5212" i="34"/>
  <c r="F5196" i="34"/>
  <c r="F5220" i="34"/>
  <c r="F5204" i="34"/>
  <c r="F5200" i="34"/>
  <c r="F5208" i="34"/>
  <c r="F5216" i="34"/>
  <c r="F5223" i="34"/>
  <c r="F5215" i="34"/>
  <c r="F5207" i="34"/>
  <c r="F5199" i="34"/>
  <c r="F5191" i="34"/>
  <c r="F5224" i="34"/>
  <c r="F5203" i="34"/>
  <c r="F5192" i="34"/>
  <c r="F5219" i="34"/>
  <c r="F5211" i="34"/>
  <c r="F5195" i="34"/>
  <c r="F5222" i="34"/>
  <c r="F5206" i="34"/>
  <c r="F5190" i="34"/>
  <c r="F5210" i="34"/>
  <c r="F5194" i="34"/>
  <c r="F5218" i="34"/>
  <c r="F5202" i="34"/>
  <c r="F5214" i="34"/>
  <c r="F5198" i="34"/>
  <c r="F6109" i="34"/>
  <c r="F6101" i="34"/>
  <c r="F6093" i="34"/>
  <c r="F6085" i="34"/>
  <c r="F6061" i="34"/>
  <c r="F6105" i="34"/>
  <c r="F6113" i="34"/>
  <c r="F6089" i="34"/>
  <c r="F6097" i="34"/>
  <c r="F6108" i="34"/>
  <c r="F6068" i="34"/>
  <c r="F6052" i="34"/>
  <c r="F6100" i="34"/>
  <c r="F6076" i="34"/>
  <c r="F6060" i="34"/>
  <c r="F6112" i="34"/>
  <c r="F6104" i="34"/>
  <c r="F6080" i="34"/>
  <c r="F6072" i="34"/>
  <c r="F6064" i="34"/>
  <c r="F6056" i="34"/>
  <c r="F6107" i="34"/>
  <c r="F6075" i="34"/>
  <c r="F6059" i="34"/>
  <c r="F6115" i="34"/>
  <c r="F6083" i="34"/>
  <c r="F6067" i="34"/>
  <c r="F6055" i="34"/>
  <c r="F6063" i="34"/>
  <c r="F6103" i="34"/>
  <c r="F6071" i="34"/>
  <c r="F6111" i="34"/>
  <c r="F6079" i="34"/>
  <c r="F6114" i="34"/>
  <c r="F6098" i="34"/>
  <c r="F6106" i="34"/>
  <c r="F6090" i="34"/>
  <c r="F6102" i="34"/>
  <c r="F6086" i="34"/>
  <c r="F6054" i="34"/>
  <c r="F6110" i="34"/>
  <c r="F6094" i="34"/>
  <c r="F5492" i="34"/>
  <c r="F5511" i="34"/>
  <c r="F5491" i="34"/>
  <c r="F5498" i="34"/>
  <c r="F5165" i="34"/>
  <c r="F5141" i="34"/>
  <c r="F5145" i="34"/>
  <c r="F5161" i="34"/>
  <c r="F5156" i="34"/>
  <c r="F5152" i="34"/>
  <c r="F5151" i="34"/>
  <c r="F5147" i="34"/>
  <c r="F5139" i="34"/>
  <c r="F5160" i="34"/>
  <c r="F5158" i="34"/>
  <c r="F5142" i="34"/>
  <c r="F5162" i="34"/>
  <c r="F5146" i="34"/>
  <c r="F6173" i="34"/>
  <c r="F6165" i="34"/>
  <c r="F6157" i="34"/>
  <c r="F6149" i="34"/>
  <c r="F6141" i="34"/>
  <c r="F6133" i="34"/>
  <c r="F6125" i="34"/>
  <c r="F6117" i="34"/>
  <c r="F6169" i="34"/>
  <c r="F6137" i="34"/>
  <c r="F6177" i="34"/>
  <c r="F6145" i="34"/>
  <c r="F6153" i="34"/>
  <c r="F6121" i="34"/>
  <c r="F6161" i="34"/>
  <c r="F6129" i="34"/>
  <c r="F6172" i="34"/>
  <c r="F6156" i="34"/>
  <c r="F6140" i="34"/>
  <c r="F6124" i="34"/>
  <c r="F6164" i="34"/>
  <c r="F6148" i="34"/>
  <c r="F6132" i="34"/>
  <c r="F6116" i="34"/>
  <c r="F6176" i="34"/>
  <c r="F6168" i="34"/>
  <c r="F6160" i="34"/>
  <c r="F6152" i="34"/>
  <c r="F6144" i="34"/>
  <c r="F6136" i="34"/>
  <c r="F6128" i="34"/>
  <c r="F6120" i="34"/>
  <c r="F6171" i="34"/>
  <c r="F6155" i="34"/>
  <c r="F6139" i="34"/>
  <c r="F6123" i="34"/>
  <c r="F6179" i="34"/>
  <c r="F6163" i="34"/>
  <c r="F6147" i="34"/>
  <c r="F6131" i="34"/>
  <c r="F6151" i="34"/>
  <c r="F6119" i="34"/>
  <c r="F6159" i="34"/>
  <c r="F6127" i="34"/>
  <c r="F6167" i="34"/>
  <c r="F6135" i="34"/>
  <c r="F6175" i="34"/>
  <c r="F6143" i="34"/>
  <c r="F6170" i="34"/>
  <c r="F6154" i="34"/>
  <c r="F6146" i="34"/>
  <c r="F6130" i="34"/>
  <c r="F6178" i="34"/>
  <c r="F6162" i="34"/>
  <c r="F6138" i="34"/>
  <c r="F6122" i="34"/>
  <c r="F6166" i="34"/>
  <c r="F6150" i="34"/>
  <c r="F6134" i="34"/>
  <c r="F6118" i="34"/>
  <c r="F6174" i="34"/>
  <c r="F6158" i="34"/>
  <c r="F6142" i="34"/>
  <c r="F6126" i="34"/>
  <c r="F5037" i="34"/>
  <c r="F5045" i="34"/>
  <c r="F5049" i="34"/>
  <c r="F5057" i="34"/>
  <c r="F5036" i="34"/>
  <c r="F5052" i="34"/>
  <c r="F5044" i="34"/>
  <c r="F5040" i="34"/>
  <c r="F5048" i="34"/>
  <c r="F5056" i="34"/>
  <c r="F5055" i="34"/>
  <c r="F5047" i="34"/>
  <c r="F5051" i="34"/>
  <c r="F5043" i="34"/>
  <c r="F5054" i="34"/>
  <c r="F5046" i="34"/>
  <c r="F5050" i="34"/>
  <c r="F5042" i="34"/>
  <c r="F5038" i="34"/>
  <c r="F6497" i="34"/>
  <c r="F6501" i="34"/>
  <c r="F6496" i="34"/>
  <c r="F6500" i="34"/>
  <c r="F6499" i="34"/>
  <c r="F6503" i="34"/>
  <c r="F6495" i="34"/>
  <c r="F6498" i="34"/>
  <c r="F6494" i="34"/>
  <c r="F6502" i="34"/>
  <c r="F5601" i="34"/>
  <c r="F5589" i="34"/>
  <c r="F5597" i="34"/>
  <c r="F5604" i="34"/>
  <c r="F5600" i="34"/>
  <c r="F5592" i="34"/>
  <c r="F5599" i="34"/>
  <c r="F5591" i="34"/>
  <c r="F5583" i="34"/>
  <c r="F5603" i="34"/>
  <c r="F5595" i="34"/>
  <c r="F5587" i="34"/>
  <c r="F5582" i="34"/>
  <c r="F5602" i="34"/>
  <c r="F657" i="34"/>
  <c r="F652" i="34"/>
  <c r="F656" i="34"/>
  <c r="F655" i="34"/>
  <c r="F1461" i="34"/>
  <c r="F1460" i="34"/>
  <c r="F1456" i="34"/>
  <c r="F1459" i="34"/>
  <c r="F1451" i="34"/>
  <c r="F1455" i="34"/>
  <c r="F1454" i="34"/>
  <c r="F1450" i="34"/>
  <c r="F825" i="34"/>
  <c r="F803" i="34"/>
  <c r="F3033" i="34"/>
  <c r="F3017" i="34"/>
  <c r="F2993" i="34"/>
  <c r="F3029" i="34"/>
  <c r="F3005" i="34"/>
  <c r="F2989" i="34"/>
  <c r="F3024" i="34"/>
  <c r="F3016" i="34"/>
  <c r="F3000" i="34"/>
  <c r="F3020" i="34"/>
  <c r="F3004" i="34"/>
  <c r="F2996" i="34"/>
  <c r="F3003" i="34"/>
  <c r="F3027" i="34"/>
  <c r="F3011" i="34"/>
  <c r="F3015" i="34"/>
  <c r="F3023" i="34"/>
  <c r="F2999" i="34"/>
  <c r="F2998" i="34"/>
  <c r="F3034" i="34"/>
  <c r="F3010" i="34"/>
  <c r="F2994" i="34"/>
  <c r="F3022" i="34"/>
  <c r="F3006" i="34"/>
  <c r="F3733" i="34"/>
  <c r="F3725" i="34"/>
  <c r="F3729" i="34"/>
  <c r="F3721" i="34"/>
  <c r="F3728" i="34"/>
  <c r="F3720" i="34"/>
  <c r="F3732" i="34"/>
  <c r="F3724" i="34"/>
  <c r="F3731" i="34"/>
  <c r="F3723" i="34"/>
  <c r="F3719" i="34"/>
  <c r="F3727" i="34"/>
  <c r="F3718" i="34"/>
  <c r="F3730" i="34"/>
  <c r="F3722" i="34"/>
  <c r="F3726" i="34"/>
  <c r="F4452" i="34"/>
  <c r="F4459" i="34"/>
  <c r="F757" i="34"/>
  <c r="F765" i="34"/>
  <c r="F769" i="34"/>
  <c r="F772" i="34"/>
  <c r="F756" i="34"/>
  <c r="F760" i="34"/>
  <c r="F768" i="34"/>
  <c r="F776" i="34"/>
  <c r="F763" i="34"/>
  <c r="F775" i="34"/>
  <c r="F759" i="34"/>
  <c r="F766" i="34"/>
  <c r="F758" i="34"/>
  <c r="F770" i="34"/>
  <c r="F4285" i="34"/>
  <c r="F4277" i="34"/>
  <c r="F4289" i="34"/>
  <c r="F4281" i="34"/>
  <c r="F4284" i="34"/>
  <c r="F4280" i="34"/>
  <c r="F4287" i="34"/>
  <c r="F4282" i="34"/>
  <c r="F4286" i="34"/>
  <c r="F3685" i="34"/>
  <c r="F3669" i="34"/>
  <c r="F3677" i="34"/>
  <c r="F3661" i="34"/>
  <c r="F3665" i="34"/>
  <c r="F3673" i="34"/>
  <c r="F3681" i="34"/>
  <c r="F3657" i="34"/>
  <c r="F3680" i="34"/>
  <c r="F3672" i="34"/>
  <c r="F3664" i="34"/>
  <c r="F3656" i="34"/>
  <c r="F3676" i="34"/>
  <c r="F3660" i="34"/>
  <c r="F3684" i="34"/>
  <c r="F3668" i="34"/>
  <c r="F3683" i="34"/>
  <c r="F3667" i="34"/>
  <c r="F3675" i="34"/>
  <c r="F3659" i="34"/>
  <c r="F3655" i="34"/>
  <c r="F3663" i="34"/>
  <c r="F3671" i="34"/>
  <c r="F3679" i="34"/>
  <c r="F3678" i="34"/>
  <c r="F3670" i="34"/>
  <c r="F3662" i="34"/>
  <c r="F3654" i="34"/>
  <c r="F3682" i="34"/>
  <c r="F3674" i="34"/>
  <c r="F3666" i="34"/>
  <c r="F3658" i="34"/>
  <c r="F1845" i="34"/>
  <c r="F1837" i="34"/>
  <c r="F1841" i="34"/>
  <c r="F1840" i="34"/>
  <c r="F1844" i="34"/>
  <c r="F1836" i="34"/>
  <c r="F1843" i="34"/>
  <c r="F1835" i="34"/>
  <c r="F1839" i="34"/>
  <c r="F1847" i="34"/>
  <c r="F1846" i="34"/>
  <c r="F1838" i="34"/>
  <c r="F1842" i="34"/>
  <c r="F1834" i="34"/>
  <c r="F3177" i="34"/>
  <c r="F3169" i="34"/>
  <c r="F3161" i="34"/>
  <c r="F3165" i="34"/>
  <c r="F3173" i="34"/>
  <c r="F3157" i="34"/>
  <c r="F3176" i="34"/>
  <c r="F3168" i="34"/>
  <c r="F3160" i="34"/>
  <c r="F3172" i="34"/>
  <c r="F3156" i="34"/>
  <c r="F3164" i="34"/>
  <c r="F3171" i="34"/>
  <c r="F3163" i="34"/>
  <c r="F3175" i="34"/>
  <c r="F3159" i="34"/>
  <c r="F3167" i="34"/>
  <c r="F3166" i="34"/>
  <c r="F3170" i="34"/>
  <c r="F3162" i="34"/>
  <c r="F3174" i="34"/>
  <c r="F3158" i="34"/>
  <c r="F900" i="34"/>
  <c r="F4641" i="34"/>
  <c r="F4633" i="34"/>
  <c r="F4626" i="34"/>
  <c r="F4630" i="34"/>
  <c r="F3097" i="34"/>
  <c r="F3089" i="34"/>
  <c r="F3081" i="34"/>
  <c r="F3085" i="34"/>
  <c r="F3093" i="34"/>
  <c r="F3096" i="34"/>
  <c r="F3088" i="34"/>
  <c r="F3080" i="34"/>
  <c r="F3092" i="34"/>
  <c r="F3084" i="34"/>
  <c r="F3099" i="34"/>
  <c r="F3083" i="34"/>
  <c r="F3091" i="34"/>
  <c r="F3087" i="34"/>
  <c r="F3095" i="34"/>
  <c r="F3094" i="34"/>
  <c r="F3098" i="34"/>
  <c r="F3090" i="34"/>
  <c r="F3082" i="34"/>
  <c r="F3086" i="34"/>
  <c r="F1941" i="34"/>
  <c r="F1949" i="34"/>
  <c r="F1933" i="34"/>
  <c r="F1937" i="34"/>
  <c r="F1945" i="34"/>
  <c r="F1953" i="34"/>
  <c r="F1952" i="34"/>
  <c r="F1944" i="34"/>
  <c r="F1936" i="34"/>
  <c r="F1940" i="34"/>
  <c r="F1948" i="34"/>
  <c r="F1932" i="34"/>
  <c r="F1955" i="34"/>
  <c r="F1939" i="34"/>
  <c r="F1947" i="34"/>
  <c r="F1935" i="34"/>
  <c r="F1943" i="34"/>
  <c r="F1951" i="34"/>
  <c r="F1950" i="34"/>
  <c r="F1934" i="34"/>
  <c r="F1942" i="34"/>
  <c r="F1938" i="34"/>
  <c r="F1946" i="34"/>
  <c r="F1954" i="34"/>
  <c r="F4613" i="34"/>
  <c r="F4621" i="34"/>
  <c r="F4617" i="34"/>
  <c r="F4609" i="34"/>
  <c r="F4612" i="34"/>
  <c r="F4624" i="34"/>
  <c r="F4622" i="34"/>
  <c r="F4618" i="34"/>
  <c r="F4610" i="34"/>
  <c r="F4614" i="34"/>
  <c r="F356" i="34"/>
  <c r="F340" i="34"/>
  <c r="F348" i="34"/>
  <c r="F332" i="34"/>
  <c r="F344" i="34"/>
  <c r="F352" i="34"/>
  <c r="F360" i="34"/>
  <c r="F328" i="34"/>
  <c r="F336" i="34"/>
  <c r="F355" i="34"/>
  <c r="F339" i="34"/>
  <c r="F363" i="34"/>
  <c r="F347" i="34"/>
  <c r="F331" i="34"/>
  <c r="F359" i="34"/>
  <c r="F343" i="34"/>
  <c r="F351" i="34"/>
  <c r="F335" i="34"/>
  <c r="F358" i="34"/>
  <c r="F350" i="34"/>
  <c r="F334" i="34"/>
  <c r="F357" i="34"/>
  <c r="F341" i="34"/>
  <c r="F353" i="34"/>
  <c r="F329" i="34"/>
  <c r="F342" i="34"/>
  <c r="F349" i="34"/>
  <c r="F333" i="34"/>
  <c r="F337" i="34"/>
  <c r="F361" i="34"/>
  <c r="F362" i="34"/>
  <c r="F354" i="34"/>
  <c r="F346" i="34"/>
  <c r="F338" i="34"/>
  <c r="F330" i="34"/>
  <c r="F345" i="34"/>
  <c r="F4709" i="34"/>
  <c r="F4701" i="34"/>
  <c r="F4713" i="34"/>
  <c r="F4705" i="34"/>
  <c r="F4708" i="34"/>
  <c r="F4700" i="34"/>
  <c r="F4704" i="34"/>
  <c r="F4711" i="34"/>
  <c r="F4703" i="34"/>
  <c r="F4712" i="34"/>
  <c r="F4715" i="34"/>
  <c r="F4699" i="34"/>
  <c r="F4707" i="34"/>
  <c r="F4710" i="34"/>
  <c r="F4702" i="34"/>
  <c r="F4706" i="34"/>
  <c r="F4698" i="34"/>
  <c r="F5005" i="34"/>
  <c r="F4997" i="34"/>
  <c r="F5009" i="34"/>
  <c r="F4993" i="34"/>
  <c r="F5004" i="34"/>
  <c r="F4996" i="34"/>
  <c r="F5008" i="34"/>
  <c r="F5000" i="34"/>
  <c r="F5007" i="34"/>
  <c r="F4999" i="34"/>
  <c r="F4991" i="34"/>
  <c r="F5003" i="34"/>
  <c r="F4995" i="34"/>
  <c r="F4998" i="34"/>
  <c r="F5002" i="34"/>
  <c r="F5010" i="34"/>
  <c r="F4994" i="34"/>
  <c r="F5006" i="34"/>
  <c r="F4990" i="34"/>
  <c r="F5747" i="34"/>
  <c r="F5742" i="34"/>
  <c r="F6737" i="34"/>
  <c r="F6729" i="34"/>
  <c r="F6721" i="34"/>
  <c r="F6713" i="34"/>
  <c r="F6705" i="34"/>
  <c r="F6697" i="34"/>
  <c r="F6689" i="34"/>
  <c r="F6681" i="34"/>
  <c r="F6673" i="34"/>
  <c r="F6665" i="34"/>
  <c r="F6657" i="34"/>
  <c r="F6649" i="34"/>
  <c r="F6641" i="34"/>
  <c r="F6633" i="34"/>
  <c r="F6625" i="34"/>
  <c r="F6617" i="34"/>
  <c r="F6609" i="34"/>
  <c r="F6601" i="34"/>
  <c r="F6593" i="34"/>
  <c r="F6585" i="34"/>
  <c r="F6577" i="34"/>
  <c r="F6733" i="34"/>
  <c r="F6725" i="34"/>
  <c r="F6717" i="34"/>
  <c r="F6709" i="34"/>
  <c r="F6701" i="34"/>
  <c r="F6693" i="34"/>
  <c r="F6685" i="34"/>
  <c r="F6677" i="34"/>
  <c r="F6669" i="34"/>
  <c r="F6661" i="34"/>
  <c r="F6653" i="34"/>
  <c r="F6645" i="34"/>
  <c r="F6637" i="34"/>
  <c r="F6629" i="34"/>
  <c r="F6621" i="34"/>
  <c r="F6605" i="34"/>
  <c r="F6597" i="34"/>
  <c r="F6589" i="34"/>
  <c r="F6581" i="34"/>
  <c r="F6573" i="34"/>
  <c r="F6613" i="34"/>
  <c r="F6728" i="34"/>
  <c r="F6720" i="34"/>
  <c r="F6704" i="34"/>
  <c r="F6688" i="34"/>
  <c r="F6672" i="34"/>
  <c r="F6656" i="34"/>
  <c r="F6640" i="34"/>
  <c r="F6624" i="34"/>
  <c r="F6608" i="34"/>
  <c r="F6600" i="34"/>
  <c r="F6584" i="34"/>
  <c r="F6736" i="34"/>
  <c r="F6712" i="34"/>
  <c r="F6696" i="34"/>
  <c r="F6680" i="34"/>
  <c r="F6664" i="34"/>
  <c r="F6648" i="34"/>
  <c r="F6632" i="34"/>
  <c r="F6616" i="34"/>
  <c r="F6592" i="34"/>
  <c r="F6576" i="34"/>
  <c r="F6708" i="34"/>
  <c r="F6676" i="34"/>
  <c r="F6644" i="34"/>
  <c r="F6612" i="34"/>
  <c r="F6580" i="34"/>
  <c r="F6716" i="34"/>
  <c r="F6684" i="34"/>
  <c r="F6652" i="34"/>
  <c r="F6620" i="34"/>
  <c r="F6588" i="34"/>
  <c r="F6724" i="34"/>
  <c r="F6692" i="34"/>
  <c r="F6660" i="34"/>
  <c r="F6628" i="34"/>
  <c r="F6596" i="34"/>
  <c r="F6732" i="34"/>
  <c r="F6700" i="34"/>
  <c r="F6668" i="34"/>
  <c r="F6636" i="34"/>
  <c r="F6604" i="34"/>
  <c r="F6572" i="34"/>
  <c r="F6739" i="34"/>
  <c r="F6723" i="34"/>
  <c r="F6707" i="34"/>
  <c r="F6691" i="34"/>
  <c r="F6675" i="34"/>
  <c r="F6659" i="34"/>
  <c r="F6643" i="34"/>
  <c r="F6619" i="34"/>
  <c r="F6603" i="34"/>
  <c r="F6587" i="34"/>
  <c r="F6731" i="34"/>
  <c r="F6715" i="34"/>
  <c r="F6699" i="34"/>
  <c r="F6683" i="34"/>
  <c r="F6667" i="34"/>
  <c r="F6651" i="34"/>
  <c r="F6635" i="34"/>
  <c r="F6627" i="34"/>
  <c r="F6611" i="34"/>
  <c r="F6595" i="34"/>
  <c r="F6579" i="34"/>
  <c r="F6727" i="34"/>
  <c r="F6695" i="34"/>
  <c r="F6663" i="34"/>
  <c r="F6631" i="34"/>
  <c r="F6599" i="34"/>
  <c r="F6735" i="34"/>
  <c r="F6703" i="34"/>
  <c r="F6671" i="34"/>
  <c r="F6639" i="34"/>
  <c r="F6607" i="34"/>
  <c r="F6575" i="34"/>
  <c r="F6711" i="34"/>
  <c r="F6679" i="34"/>
  <c r="F6647" i="34"/>
  <c r="F6615" i="34"/>
  <c r="F6583" i="34"/>
  <c r="F6719" i="34"/>
  <c r="F6687" i="34"/>
  <c r="F6655" i="34"/>
  <c r="F6623" i="34"/>
  <c r="F6591" i="34"/>
  <c r="F6730" i="34"/>
  <c r="F6722" i="34"/>
  <c r="F6706" i="34"/>
  <c r="F6690" i="34"/>
  <c r="F6674" i="34"/>
  <c r="F6658" i="34"/>
  <c r="F6642" i="34"/>
  <c r="F6626" i="34"/>
  <c r="F6610" i="34"/>
  <c r="F6594" i="34"/>
  <c r="F6586" i="34"/>
  <c r="F6738" i="34"/>
  <c r="F6714" i="34"/>
  <c r="F6698" i="34"/>
  <c r="F6682" i="34"/>
  <c r="F6666" i="34"/>
  <c r="F6650" i="34"/>
  <c r="F6634" i="34"/>
  <c r="F6618" i="34"/>
  <c r="F6602" i="34"/>
  <c r="F6578" i="34"/>
  <c r="F6726" i="34"/>
  <c r="F6710" i="34"/>
  <c r="F6694" i="34"/>
  <c r="F6686" i="34"/>
  <c r="F6670" i="34"/>
  <c r="F6654" i="34"/>
  <c r="F6638" i="34"/>
  <c r="F6622" i="34"/>
  <c r="F6606" i="34"/>
  <c r="F6590" i="34"/>
  <c r="F6574" i="34"/>
  <c r="F6734" i="34"/>
  <c r="F6718" i="34"/>
  <c r="F6702" i="34"/>
  <c r="F6678" i="34"/>
  <c r="F6662" i="34"/>
  <c r="F6646" i="34"/>
  <c r="F6630" i="34"/>
  <c r="F6614" i="34"/>
  <c r="F6598" i="34"/>
  <c r="F6582" i="34"/>
  <c r="F4941" i="34"/>
  <c r="F4933" i="34"/>
  <c r="F4937" i="34"/>
  <c r="F4932" i="34"/>
  <c r="F4940" i="34"/>
  <c r="F4943" i="34"/>
  <c r="F4935" i="34"/>
  <c r="F4939" i="34"/>
  <c r="F4936" i="34"/>
  <c r="F4942" i="34"/>
  <c r="F4938" i="34"/>
  <c r="F4934" i="34"/>
  <c r="F5633" i="34"/>
  <c r="F5628" i="34"/>
  <c r="F5632" i="34"/>
  <c r="F5631" i="34"/>
  <c r="F5627" i="34"/>
  <c r="F5630" i="34"/>
  <c r="F6525" i="34"/>
  <c r="F6520" i="34"/>
  <c r="F4893" i="34"/>
  <c r="F4885" i="34"/>
  <c r="F4892" i="34"/>
  <c r="F4884" i="34"/>
  <c r="F4895" i="34"/>
  <c r="F4887" i="34"/>
  <c r="F4890" i="34"/>
  <c r="F5577" i="34"/>
  <c r="F5569" i="34"/>
  <c r="F5561" i="34"/>
  <c r="F5573" i="34"/>
  <c r="F5581" i="34"/>
  <c r="F5565" i="34"/>
  <c r="F5580" i="34"/>
  <c r="F5564" i="34"/>
  <c r="F5572" i="34"/>
  <c r="F5576" i="34"/>
  <c r="F5568" i="34"/>
  <c r="F5560" i="34"/>
  <c r="F5575" i="34"/>
  <c r="F5567" i="34"/>
  <c r="F5579" i="34"/>
  <c r="F5563" i="34"/>
  <c r="F5571" i="34"/>
  <c r="F5566" i="34"/>
  <c r="F5570" i="34"/>
  <c r="F5578" i="34"/>
  <c r="F5562" i="34"/>
  <c r="F5574" i="34"/>
  <c r="F5169" i="34"/>
  <c r="F5176" i="34"/>
  <c r="F5175" i="34"/>
  <c r="F5167" i="34"/>
  <c r="F5171" i="34"/>
  <c r="F5166" i="34"/>
  <c r="F6507" i="34"/>
  <c r="F6511" i="34"/>
  <c r="F701" i="34"/>
  <c r="F693" i="34"/>
  <c r="F705" i="34"/>
  <c r="F697" i="34"/>
  <c r="F689" i="34"/>
  <c r="F700" i="34"/>
  <c r="F692" i="34"/>
  <c r="F696" i="34"/>
  <c r="F704" i="34"/>
  <c r="F699" i="34"/>
  <c r="F703" i="34"/>
  <c r="F702" i="34"/>
  <c r="F698" i="34"/>
  <c r="F565" i="34"/>
  <c r="F573" i="34"/>
  <c r="F557" i="34"/>
  <c r="F577" i="34"/>
  <c r="F561" i="34"/>
  <c r="F569" i="34"/>
  <c r="F572" i="34"/>
  <c r="F564" i="34"/>
  <c r="F556" i="34"/>
  <c r="F568" i="34"/>
  <c r="F576" i="34"/>
  <c r="F560" i="34"/>
  <c r="F571" i="34"/>
  <c r="F579" i="34"/>
  <c r="F563" i="34"/>
  <c r="F575" i="34"/>
  <c r="F567" i="34"/>
  <c r="F559" i="34"/>
  <c r="F574" i="34"/>
  <c r="F566" i="34"/>
  <c r="F558" i="34"/>
  <c r="F562" i="34"/>
  <c r="F570" i="34"/>
  <c r="F578" i="34"/>
  <c r="F3557" i="34"/>
  <c r="F3565" i="34"/>
  <c r="F3533" i="34"/>
  <c r="F3537" i="34"/>
  <c r="F3529" i="34"/>
  <c r="F3568" i="34"/>
  <c r="F3560" i="34"/>
  <c r="F3536" i="34"/>
  <c r="F3528" i="34"/>
  <c r="F3556" i="34"/>
  <c r="F3540" i="34"/>
  <c r="F3532" i="34"/>
  <c r="F3539" i="34"/>
  <c r="F3531" i="34"/>
  <c r="F3559" i="34"/>
  <c r="F3527" i="34"/>
  <c r="F3535" i="34"/>
  <c r="F3551" i="34"/>
  <c r="F3526" i="34"/>
  <c r="F3562" i="34"/>
  <c r="F3554" i="34"/>
  <c r="F3538" i="34"/>
  <c r="F3530" i="34"/>
  <c r="F3534" i="34"/>
  <c r="F1269" i="34"/>
  <c r="F1261" i="34"/>
  <c r="F1253" i="34"/>
  <c r="F1265" i="34"/>
  <c r="F1257" i="34"/>
  <c r="F1249" i="34"/>
  <c r="F1268" i="34"/>
  <c r="F1252" i="34"/>
  <c r="F1260" i="34"/>
  <c r="F1248" i="34"/>
  <c r="F1256" i="34"/>
  <c r="F1264" i="34"/>
  <c r="F1267" i="34"/>
  <c r="F1251" i="34"/>
  <c r="F1259" i="34"/>
  <c r="F1263" i="34"/>
  <c r="F1247" i="34"/>
  <c r="F1255" i="34"/>
  <c r="F1262" i="34"/>
  <c r="F1254" i="34"/>
  <c r="F1246" i="34"/>
  <c r="F1266" i="34"/>
  <c r="F1250" i="34"/>
  <c r="F1258" i="34"/>
  <c r="F1872" i="34"/>
  <c r="F1883" i="34"/>
  <c r="F1875" i="34"/>
  <c r="F1879" i="34"/>
  <c r="F1878" i="34"/>
  <c r="F1874" i="34"/>
  <c r="F1882" i="34"/>
  <c r="F845" i="34"/>
  <c r="F837" i="34"/>
  <c r="F829" i="34"/>
  <c r="F849" i="34"/>
  <c r="F841" i="34"/>
  <c r="F833" i="34"/>
  <c r="F844" i="34"/>
  <c r="F828" i="34"/>
  <c r="F836" i="34"/>
  <c r="F832" i="34"/>
  <c r="F840" i="34"/>
  <c r="F848" i="34"/>
  <c r="F843" i="34"/>
  <c r="F827" i="34"/>
  <c r="F835" i="34"/>
  <c r="F847" i="34"/>
  <c r="F831" i="34"/>
  <c r="F839" i="34"/>
  <c r="F846" i="34"/>
  <c r="F830" i="34"/>
  <c r="F838" i="34"/>
  <c r="F826" i="34"/>
  <c r="F834" i="34"/>
  <c r="F842" i="34"/>
  <c r="F2905" i="34"/>
  <c r="F2893" i="34"/>
  <c r="F2909" i="34"/>
  <c r="F2904" i="34"/>
  <c r="F2908" i="34"/>
  <c r="F2892" i="34"/>
  <c r="F2900" i="34"/>
  <c r="F2884" i="34"/>
  <c r="F2883" i="34"/>
  <c r="F2907" i="34"/>
  <c r="F2891" i="34"/>
  <c r="F2895" i="34"/>
  <c r="F2903" i="34"/>
  <c r="F2894" i="34"/>
  <c r="F2906" i="34"/>
  <c r="F2890" i="34"/>
  <c r="F2902" i="34"/>
  <c r="F1465" i="34"/>
  <c r="F1464" i="34"/>
  <c r="F1472" i="34"/>
  <c r="F1467" i="34"/>
  <c r="F1470" i="34"/>
  <c r="F1462" i="34"/>
  <c r="F1466" i="34"/>
  <c r="F1677" i="34"/>
  <c r="F1669" i="34"/>
  <c r="F1673" i="34"/>
  <c r="F1681" i="34"/>
  <c r="F1649" i="34"/>
  <c r="F1657" i="34"/>
  <c r="F1680" i="34"/>
  <c r="F1672" i="34"/>
  <c r="F1648" i="34"/>
  <c r="F1668" i="34"/>
  <c r="F1676" i="34"/>
  <c r="F1671" i="34"/>
  <c r="F1679" i="34"/>
  <c r="F1667" i="34"/>
  <c r="F1651" i="34"/>
  <c r="F1655" i="34"/>
  <c r="F1639" i="34"/>
  <c r="F1670" i="34"/>
  <c r="F1678" i="34"/>
  <c r="F1666" i="34"/>
  <c r="F1674" i="34"/>
  <c r="F3653" i="34"/>
  <c r="F3637" i="34"/>
  <c r="F3645" i="34"/>
  <c r="F3629" i="34"/>
  <c r="F3633" i="34"/>
  <c r="F3641" i="34"/>
  <c r="F3649" i="34"/>
  <c r="F3625" i="34"/>
  <c r="F3648" i="34"/>
  <c r="F3640" i="34"/>
  <c r="F3632" i="34"/>
  <c r="F3624" i="34"/>
  <c r="F3644" i="34"/>
  <c r="F3628" i="34"/>
  <c r="F3652" i="34"/>
  <c r="F3636" i="34"/>
  <c r="F3651" i="34"/>
  <c r="F3635" i="34"/>
  <c r="F3643" i="34"/>
  <c r="F3627" i="34"/>
  <c r="F3623" i="34"/>
  <c r="F3631" i="34"/>
  <c r="F3639" i="34"/>
  <c r="F3647" i="34"/>
  <c r="F3646" i="34"/>
  <c r="F3638" i="34"/>
  <c r="F3630" i="34"/>
  <c r="F3622" i="34"/>
  <c r="F3650" i="34"/>
  <c r="F3642" i="34"/>
  <c r="F3634" i="34"/>
  <c r="F3626" i="34"/>
  <c r="F893" i="34"/>
  <c r="F885" i="34"/>
  <c r="F869" i="34"/>
  <c r="F861" i="34"/>
  <c r="F853" i="34"/>
  <c r="F897" i="34"/>
  <c r="F889" i="34"/>
  <c r="F873" i="34"/>
  <c r="F865" i="34"/>
  <c r="F857" i="34"/>
  <c r="F860" i="34"/>
  <c r="F884" i="34"/>
  <c r="F868" i="34"/>
  <c r="F852" i="34"/>
  <c r="F888" i="34"/>
  <c r="F856" i="34"/>
  <c r="F896" i="34"/>
  <c r="F864" i="34"/>
  <c r="F872" i="34"/>
  <c r="F880" i="34"/>
  <c r="F883" i="34"/>
  <c r="F867" i="34"/>
  <c r="F859" i="34"/>
  <c r="F891" i="34"/>
  <c r="F875" i="34"/>
  <c r="F851" i="34"/>
  <c r="F895" i="34"/>
  <c r="F879" i="34"/>
  <c r="F863" i="34"/>
  <c r="F887" i="34"/>
  <c r="F871" i="34"/>
  <c r="F855" i="34"/>
  <c r="F886" i="34"/>
  <c r="F870" i="34"/>
  <c r="F854" i="34"/>
  <c r="F894" i="34"/>
  <c r="F862" i="34"/>
  <c r="F882" i="34"/>
  <c r="F850" i="34"/>
  <c r="F890" i="34"/>
  <c r="F858" i="34"/>
  <c r="F866" i="34"/>
  <c r="F874" i="34"/>
  <c r="F2061" i="34"/>
  <c r="F2053" i="34"/>
  <c r="F2060" i="34"/>
  <c r="F2063" i="34"/>
  <c r="F2054" i="34"/>
  <c r="F2062" i="34"/>
  <c r="F940" i="34"/>
  <c r="F3829" i="34"/>
  <c r="F3837" i="34"/>
  <c r="F3833" i="34"/>
  <c r="F3832" i="34"/>
  <c r="F3824" i="34"/>
  <c r="F3836" i="34"/>
  <c r="F3828" i="34"/>
  <c r="F3827" i="34"/>
  <c r="F3835" i="34"/>
  <c r="F3831" i="34"/>
  <c r="F3830" i="34"/>
  <c r="F3834" i="34"/>
  <c r="F1517" i="34"/>
  <c r="F1513" i="34"/>
  <c r="F1521" i="34"/>
  <c r="F1508" i="34"/>
  <c r="F1516" i="34"/>
  <c r="F1512" i="34"/>
  <c r="F1520" i="34"/>
  <c r="F1515" i="34"/>
  <c r="F1519" i="34"/>
  <c r="F1511" i="34"/>
  <c r="F1518" i="34"/>
  <c r="F1510" i="34"/>
  <c r="F1514" i="34"/>
  <c r="F3041" i="34"/>
  <c r="F3037" i="34"/>
  <c r="F3045" i="34"/>
  <c r="F3040" i="34"/>
  <c r="F3044" i="34"/>
  <c r="F3036" i="34"/>
  <c r="F3043" i="34"/>
  <c r="F3047" i="34"/>
  <c r="F3039" i="34"/>
  <c r="F3046" i="34"/>
  <c r="F3042" i="34"/>
  <c r="F3038" i="34"/>
  <c r="F3805" i="34"/>
  <c r="F3809" i="34"/>
  <c r="F3799" i="34"/>
  <c r="F4085" i="34"/>
  <c r="F4081" i="34"/>
  <c r="F4089" i="34"/>
  <c r="F4084" i="34"/>
  <c r="F4080" i="34"/>
  <c r="F4088" i="34"/>
  <c r="F4087" i="34"/>
  <c r="F4086" i="34"/>
  <c r="F4078" i="34"/>
  <c r="F2793" i="34"/>
  <c r="F2785" i="34"/>
  <c r="F2777" i="34"/>
  <c r="F2797" i="34"/>
  <c r="F2781" i="34"/>
  <c r="F2773" i="34"/>
  <c r="F2789" i="34"/>
  <c r="F2792" i="34"/>
  <c r="F2784" i="34"/>
  <c r="F2776" i="34"/>
  <c r="F2796" i="34"/>
  <c r="F2780" i="34"/>
  <c r="F2788" i="34"/>
  <c r="F2772" i="34"/>
  <c r="F2787" i="34"/>
  <c r="F2771" i="34"/>
  <c r="F2795" i="34"/>
  <c r="F2779" i="34"/>
  <c r="F2791" i="34"/>
  <c r="F2775" i="34"/>
  <c r="F2783" i="34"/>
  <c r="F2790" i="34"/>
  <c r="F2774" i="34"/>
  <c r="F2786" i="34"/>
  <c r="F2770" i="34"/>
  <c r="F2794" i="34"/>
  <c r="F2778" i="34"/>
  <c r="F2782" i="34"/>
  <c r="F5061" i="34"/>
  <c r="F5077" i="34"/>
  <c r="F5076" i="34"/>
  <c r="F5079" i="34"/>
  <c r="F5064" i="34"/>
  <c r="F5075" i="34"/>
  <c r="F5059" i="34"/>
  <c r="F5082" i="34"/>
  <c r="F5074" i="34"/>
  <c r="F5058" i="34"/>
  <c r="F5937" i="34"/>
  <c r="F5949" i="34"/>
  <c r="F5941" i="34"/>
  <c r="F5933" i="34"/>
  <c r="F5948" i="34"/>
  <c r="F5940" i="34"/>
  <c r="F5952" i="34"/>
  <c r="F5944" i="34"/>
  <c r="F5951" i="34"/>
  <c r="F5943" i="34"/>
  <c r="F5935" i="34"/>
  <c r="F5955" i="34"/>
  <c r="F5947" i="34"/>
  <c r="F5939" i="34"/>
  <c r="F4989" i="34"/>
  <c r="F4973" i="34"/>
  <c r="F4981" i="34"/>
  <c r="F4977" i="34"/>
  <c r="F4985" i="34"/>
  <c r="F4980" i="34"/>
  <c r="F4988" i="34"/>
  <c r="F4984" i="34"/>
  <c r="F4983" i="34"/>
  <c r="F4975" i="34"/>
  <c r="F4987" i="34"/>
  <c r="F4971" i="34"/>
  <c r="F4979" i="34"/>
  <c r="F4982" i="34"/>
  <c r="F4978" i="34"/>
  <c r="F4974" i="34"/>
  <c r="F5021" i="34"/>
  <c r="F5013" i="34"/>
  <c r="F5017" i="34"/>
  <c r="F5020" i="34"/>
  <c r="F5016" i="34"/>
  <c r="F5023" i="34"/>
  <c r="F5015" i="34"/>
  <c r="F5019" i="34"/>
  <c r="F5014" i="34"/>
  <c r="F5018" i="34"/>
  <c r="F5022" i="34"/>
  <c r="F5817" i="34"/>
  <c r="F5809" i="34"/>
  <c r="F5813" i="34"/>
  <c r="F5805" i="34"/>
  <c r="F5812" i="34"/>
  <c r="F5804" i="34"/>
  <c r="F5756" i="34"/>
  <c r="F5816" i="34"/>
  <c r="F5808" i="34"/>
  <c r="F5815" i="34"/>
  <c r="F5807" i="34"/>
  <c r="F5811" i="34"/>
  <c r="F5779" i="34"/>
  <c r="F5819" i="34"/>
  <c r="F5810" i="34"/>
  <c r="F5818" i="34"/>
  <c r="F5814" i="34"/>
  <c r="F5782" i="34"/>
  <c r="F5806" i="34"/>
  <c r="F4909" i="34"/>
  <c r="F4901" i="34"/>
  <c r="F4905" i="34"/>
  <c r="F4908" i="34"/>
  <c r="F4900" i="34"/>
  <c r="F4911" i="34"/>
  <c r="F4903" i="34"/>
  <c r="F4899" i="34"/>
  <c r="F4910" i="34"/>
  <c r="F4898" i="34"/>
  <c r="F4965" i="34"/>
  <c r="F4964" i="34"/>
  <c r="F4960" i="34"/>
  <c r="F4966" i="34"/>
  <c r="F5641" i="34"/>
  <c r="F5637" i="34"/>
  <c r="F5645" i="34"/>
  <c r="F5644" i="34"/>
  <c r="F5636" i="34"/>
  <c r="F5640" i="34"/>
  <c r="F5647" i="34"/>
  <c r="F5639" i="34"/>
  <c r="F5635" i="34"/>
  <c r="F5643" i="34"/>
  <c r="F5638" i="34"/>
  <c r="F5646" i="34"/>
  <c r="F5634" i="34"/>
  <c r="F5642" i="34"/>
  <c r="F6529" i="34"/>
  <c r="F6535" i="34"/>
  <c r="F6530" i="34"/>
  <c r="B98" i="34"/>
  <c r="B77" i="34"/>
  <c r="B102" i="34"/>
  <c r="B78" i="34"/>
  <c r="B95" i="34"/>
  <c r="B83" i="34"/>
  <c r="B80" i="34"/>
  <c r="B84" i="34"/>
  <c r="B108" i="34"/>
  <c r="B18" i="34"/>
  <c r="B50" i="34"/>
  <c r="B9" i="34"/>
  <c r="F5" i="34"/>
  <c r="B5" i="34"/>
  <c r="F6" i="34"/>
  <c r="B6" i="34"/>
  <c r="B70" i="34"/>
  <c r="B13" i="34"/>
  <c r="B69" i="34"/>
  <c r="B62" i="34"/>
  <c r="B63" i="34"/>
  <c r="B55" i="34"/>
  <c r="B51" i="34"/>
  <c r="B43" i="34"/>
  <c r="B48" i="34"/>
  <c r="B32" i="34"/>
  <c r="B12" i="34"/>
  <c r="B68" i="34"/>
  <c r="F4" i="34"/>
  <c r="B4" i="34"/>
  <c r="F4141" i="34" l="1"/>
  <c r="B4141" i="34"/>
  <c r="F4166" i="34"/>
  <c r="B4166" i="34"/>
  <c r="F4183" i="34"/>
  <c r="B4183" i="34"/>
  <c r="F4138" i="34"/>
  <c r="B4138" i="34"/>
  <c r="F4155" i="34"/>
  <c r="B4155" i="34"/>
  <c r="F4181" i="34"/>
  <c r="B4181" i="34"/>
  <c r="F4143" i="34"/>
  <c r="B4143" i="34"/>
  <c r="F4169" i="34"/>
  <c r="B4169" i="34"/>
  <c r="F4178" i="34"/>
  <c r="B4178" i="34"/>
  <c r="F4148" i="34"/>
  <c r="B4148" i="34"/>
  <c r="F4168" i="34"/>
  <c r="B4168" i="34"/>
  <c r="F4172" i="34"/>
  <c r="B4172" i="34"/>
  <c r="F6749" i="34"/>
  <c r="B6749" i="34"/>
  <c r="F6781" i="34"/>
  <c r="B6781" i="34"/>
  <c r="B6770" i="34"/>
  <c r="F6770" i="34"/>
  <c r="B6740" i="34"/>
  <c r="F6740" i="34"/>
  <c r="B6742" i="34"/>
  <c r="F6742" i="34"/>
  <c r="F6747" i="34"/>
  <c r="B6747" i="34"/>
  <c r="B6776" i="34"/>
  <c r="F6776" i="34"/>
  <c r="F6769" i="34"/>
  <c r="B6769" i="34"/>
  <c r="B6758" i="34"/>
  <c r="F6758" i="34"/>
  <c r="B6755" i="34"/>
  <c r="F6755" i="34"/>
  <c r="B6780" i="34"/>
  <c r="F6780" i="34"/>
  <c r="F6787" i="34"/>
  <c r="B6787" i="34"/>
  <c r="F4157" i="34"/>
  <c r="B4157" i="34"/>
  <c r="F4182" i="34"/>
  <c r="B4182" i="34"/>
  <c r="F4145" i="34"/>
  <c r="B4145" i="34"/>
  <c r="F4154" i="34"/>
  <c r="B4154" i="34"/>
  <c r="F4171" i="34"/>
  <c r="B4171" i="34"/>
  <c r="F4142" i="34"/>
  <c r="B4142" i="34"/>
  <c r="F4159" i="34"/>
  <c r="B4159" i="34"/>
  <c r="F4185" i="34"/>
  <c r="B4185" i="34"/>
  <c r="F4147" i="34"/>
  <c r="B4147" i="34"/>
  <c r="F4164" i="34"/>
  <c r="B4164" i="34"/>
  <c r="F4184" i="34"/>
  <c r="B4184" i="34"/>
  <c r="F4144" i="34"/>
  <c r="B4144" i="34"/>
  <c r="F6757" i="34"/>
  <c r="B6757" i="34"/>
  <c r="F6746" i="34"/>
  <c r="B6746" i="34"/>
  <c r="B6778" i="34"/>
  <c r="F6778" i="34"/>
  <c r="B6756" i="34"/>
  <c r="F6756" i="34"/>
  <c r="F6763" i="34"/>
  <c r="B6763" i="34"/>
  <c r="F6775" i="34"/>
  <c r="B6775" i="34"/>
  <c r="B6745" i="34"/>
  <c r="F6745" i="34"/>
  <c r="B6777" i="34"/>
  <c r="F6777" i="34"/>
  <c r="F6766" i="34"/>
  <c r="B6766" i="34"/>
  <c r="F6783" i="34"/>
  <c r="B6783" i="34"/>
  <c r="F6751" i="34"/>
  <c r="B6751" i="34"/>
  <c r="B6752" i="34"/>
  <c r="F6752" i="34"/>
  <c r="F4173" i="34"/>
  <c r="B4173" i="34"/>
  <c r="F4151" i="34"/>
  <c r="B4151" i="34"/>
  <c r="F4161" i="34"/>
  <c r="B4161" i="34"/>
  <c r="F4170" i="34"/>
  <c r="B4170" i="34"/>
  <c r="F4149" i="34"/>
  <c r="B4149" i="34"/>
  <c r="F4158" i="34"/>
  <c r="B4158" i="34"/>
  <c r="F4175" i="34"/>
  <c r="B4175" i="34"/>
  <c r="F4146" i="34"/>
  <c r="B4146" i="34"/>
  <c r="F4163" i="34"/>
  <c r="B4163" i="34"/>
  <c r="F4180" i="34"/>
  <c r="B4180" i="34"/>
  <c r="F4140" i="34"/>
  <c r="B4140" i="34"/>
  <c r="F4160" i="34"/>
  <c r="B4160" i="34"/>
  <c r="F6765" i="34"/>
  <c r="B6765" i="34"/>
  <c r="F6754" i="34"/>
  <c r="B6754" i="34"/>
  <c r="B6786" i="34"/>
  <c r="F6786" i="34"/>
  <c r="B6772" i="34"/>
  <c r="F6772" i="34"/>
  <c r="F6779" i="34"/>
  <c r="B6779" i="34"/>
  <c r="B6744" i="34"/>
  <c r="F6744" i="34"/>
  <c r="B6753" i="34"/>
  <c r="F6753" i="34"/>
  <c r="B6785" i="34"/>
  <c r="F6785" i="34"/>
  <c r="F6774" i="34"/>
  <c r="B6774" i="34"/>
  <c r="B6748" i="34"/>
  <c r="F6748" i="34"/>
  <c r="F6771" i="34"/>
  <c r="B6771" i="34"/>
  <c r="B6768" i="34"/>
  <c r="F6768" i="34"/>
  <c r="F4150" i="34"/>
  <c r="B4150" i="34"/>
  <c r="F4167" i="34"/>
  <c r="B4167" i="34"/>
  <c r="F4177" i="34"/>
  <c r="B4177" i="34"/>
  <c r="F4139" i="34"/>
  <c r="B4139" i="34"/>
  <c r="F4165" i="34"/>
  <c r="B4165" i="34"/>
  <c r="F4174" i="34"/>
  <c r="B4174" i="34"/>
  <c r="F4153" i="34"/>
  <c r="B4153" i="34"/>
  <c r="F4162" i="34"/>
  <c r="B4162" i="34"/>
  <c r="F4179" i="34"/>
  <c r="B4179" i="34"/>
  <c r="F4152" i="34"/>
  <c r="B4152" i="34"/>
  <c r="F4156" i="34"/>
  <c r="B4156" i="34"/>
  <c r="F4176" i="34"/>
  <c r="B4176" i="34"/>
  <c r="F6773" i="34"/>
  <c r="B6773" i="34"/>
  <c r="B6762" i="34"/>
  <c r="F6762" i="34"/>
  <c r="F6767" i="34"/>
  <c r="B6767" i="34"/>
  <c r="F6743" i="34"/>
  <c r="B6743" i="34"/>
  <c r="B6741" i="34"/>
  <c r="F6741" i="34"/>
  <c r="B6760" i="34"/>
  <c r="F6760" i="34"/>
  <c r="F6761" i="34"/>
  <c r="B6761" i="34"/>
  <c r="F6750" i="34"/>
  <c r="B6750" i="34"/>
  <c r="B6782" i="34"/>
  <c r="F6782" i="34"/>
  <c r="B6764" i="34"/>
  <c r="F6764" i="34"/>
  <c r="F6759" i="34"/>
  <c r="B6759" i="34"/>
  <c r="B6784" i="34"/>
  <c r="F6784" i="34"/>
  <c r="B5646" i="34"/>
  <c r="B5644" i="34"/>
  <c r="B4959" i="34"/>
  <c r="B4964" i="34"/>
  <c r="B4902" i="34"/>
  <c r="B4904" i="34"/>
  <c r="B4911" i="34"/>
  <c r="B4897" i="34"/>
  <c r="B5766" i="34"/>
  <c r="B5771" i="34"/>
  <c r="B5763" i="34"/>
  <c r="B5791" i="34"/>
  <c r="B5792" i="34"/>
  <c r="B5764" i="34"/>
  <c r="B5773" i="34"/>
  <c r="B5793" i="34"/>
  <c r="B5015" i="34"/>
  <c r="B4974" i="34"/>
  <c r="B4968" i="34"/>
  <c r="B4976" i="34"/>
  <c r="B4969" i="34"/>
  <c r="B4973" i="34"/>
  <c r="B5926" i="34"/>
  <c r="B5922" i="34"/>
  <c r="B5931" i="34"/>
  <c r="B5927" i="34"/>
  <c r="B5920" i="34"/>
  <c r="B5952" i="34"/>
  <c r="B5948" i="34"/>
  <c r="B5949" i="34"/>
  <c r="B5945" i="34"/>
  <c r="B5086" i="34"/>
  <c r="B5074" i="34"/>
  <c r="B5075" i="34"/>
  <c r="B5083" i="34"/>
  <c r="B5087" i="34"/>
  <c r="B5068" i="34"/>
  <c r="B5092" i="34"/>
  <c r="B5073" i="34"/>
  <c r="B5069" i="34"/>
  <c r="B2794" i="34"/>
  <c r="B2790" i="34"/>
  <c r="B2779" i="34"/>
  <c r="B2772" i="34"/>
  <c r="B2776" i="34"/>
  <c r="B2773" i="34"/>
  <c r="B2785" i="34"/>
  <c r="B4086" i="34"/>
  <c r="B4083" i="34"/>
  <c r="B4081" i="34"/>
  <c r="B3810" i="34"/>
  <c r="B3799" i="34"/>
  <c r="B3804" i="34"/>
  <c r="B3816" i="34"/>
  <c r="B3805" i="34"/>
  <c r="B3046" i="34"/>
  <c r="B3036" i="34"/>
  <c r="B3037" i="34"/>
  <c r="B1498" i="34"/>
  <c r="B1503" i="34"/>
  <c r="B1507" i="34"/>
  <c r="B1504" i="34"/>
  <c r="B1505" i="34"/>
  <c r="B1501" i="34"/>
  <c r="B3826" i="34"/>
  <c r="B3823" i="34"/>
  <c r="B3820" i="34"/>
  <c r="B3832" i="34"/>
  <c r="B3837" i="34"/>
  <c r="B934" i="34"/>
  <c r="B931" i="34"/>
  <c r="B932" i="34"/>
  <c r="B933" i="34"/>
  <c r="B2054" i="34"/>
  <c r="B2052" i="34"/>
  <c r="B2053" i="34"/>
  <c r="B858" i="34"/>
  <c r="B862" i="34"/>
  <c r="B870" i="34"/>
  <c r="B887" i="34"/>
  <c r="B851" i="34"/>
  <c r="B867" i="34"/>
  <c r="B864" i="34"/>
  <c r="B852" i="34"/>
  <c r="B876" i="34"/>
  <c r="B873" i="34"/>
  <c r="B853" i="34"/>
  <c r="B885" i="34"/>
  <c r="B3642" i="34"/>
  <c r="B3638" i="34"/>
  <c r="B3631" i="34"/>
  <c r="B3635" i="34"/>
  <c r="B3628" i="34"/>
  <c r="B3640" i="34"/>
  <c r="B3641" i="34"/>
  <c r="B3637" i="34"/>
  <c r="B1634" i="34"/>
  <c r="B1646" i="34"/>
  <c r="B1654" i="34"/>
  <c r="B1663" i="34"/>
  <c r="B1667" i="34"/>
  <c r="B1671" i="34"/>
  <c r="B1676" i="34"/>
  <c r="B1640" i="34"/>
  <c r="B1672" i="34"/>
  <c r="B1649" i="34"/>
  <c r="B1637" i="34"/>
  <c r="B1661" i="34"/>
  <c r="B1470" i="34"/>
  <c r="B1472" i="34"/>
  <c r="B1465" i="34"/>
  <c r="B2890" i="34"/>
  <c r="B2894" i="34"/>
  <c r="B2891" i="34"/>
  <c r="B2884" i="34"/>
  <c r="B2888" i="34"/>
  <c r="B2909" i="34"/>
  <c r="B2897" i="34"/>
  <c r="B826" i="34"/>
  <c r="B839" i="34"/>
  <c r="B827" i="34"/>
  <c r="B832" i="34"/>
  <c r="B833" i="34"/>
  <c r="B837" i="34"/>
  <c r="B1878" i="34"/>
  <c r="B1876" i="34"/>
  <c r="B1873" i="34"/>
  <c r="B1266" i="34"/>
  <c r="B1255" i="34"/>
  <c r="B1251" i="34"/>
  <c r="B1248" i="34"/>
  <c r="B1249" i="34"/>
  <c r="B1261" i="34"/>
  <c r="B3566" i="34"/>
  <c r="B3554" i="34"/>
  <c r="B3542" i="34"/>
  <c r="B3535" i="34"/>
  <c r="B3531" i="34"/>
  <c r="B3555" i="34"/>
  <c r="B3564" i="34"/>
  <c r="B3528" i="34"/>
  <c r="B3560" i="34"/>
  <c r="B3553" i="34"/>
  <c r="B3533" i="34"/>
  <c r="B3557" i="34"/>
  <c r="B562" i="34"/>
  <c r="B559" i="34"/>
  <c r="B579" i="34"/>
  <c r="B568" i="34"/>
  <c r="B569" i="34"/>
  <c r="B573" i="34"/>
  <c r="B702" i="34"/>
  <c r="B699" i="34"/>
  <c r="B696" i="34"/>
  <c r="B697" i="34"/>
  <c r="B6510" i="34"/>
  <c r="B6508" i="34"/>
  <c r="B5166" i="34"/>
  <c r="B5167" i="34"/>
  <c r="B5172" i="34"/>
  <c r="B5558" i="34"/>
  <c r="B5570" i="34"/>
  <c r="B5579" i="34"/>
  <c r="B5560" i="34"/>
  <c r="B5564" i="34"/>
  <c r="B5573" i="34"/>
  <c r="B4886" i="34"/>
  <c r="B4887" i="34"/>
  <c r="B4892" i="34"/>
  <c r="B6526" i="34"/>
  <c r="B6524" i="34"/>
  <c r="B5626" i="34"/>
  <c r="B5623" i="34"/>
  <c r="B5620" i="34"/>
  <c r="B5625" i="34"/>
  <c r="B4946" i="34"/>
  <c r="B4947" i="34"/>
  <c r="B4935" i="34"/>
  <c r="B4944" i="34"/>
  <c r="B4937" i="34"/>
  <c r="B4941" i="34"/>
  <c r="B6614" i="34"/>
  <c r="B6678" i="34"/>
  <c r="B6574" i="34"/>
  <c r="B6638" i="34"/>
  <c r="B6694" i="34"/>
  <c r="B6602" i="34"/>
  <c r="B6666" i="34"/>
  <c r="B6738" i="34"/>
  <c r="B6626" i="34"/>
  <c r="B6690" i="34"/>
  <c r="B6591" i="34"/>
  <c r="B6719" i="34"/>
  <c r="B6679" i="34"/>
  <c r="B6639" i="34"/>
  <c r="B6599" i="34"/>
  <c r="B6727" i="34"/>
  <c r="B6627" i="34"/>
  <c r="B6683" i="34"/>
  <c r="B6587" i="34"/>
  <c r="B6659" i="34"/>
  <c r="B6723" i="34"/>
  <c r="B6636" i="34"/>
  <c r="B6596" i="34"/>
  <c r="B6724" i="34"/>
  <c r="B6684" i="34"/>
  <c r="B6644" i="34"/>
  <c r="B6592" i="34"/>
  <c r="B6664" i="34"/>
  <c r="B6736" i="34"/>
  <c r="B6624" i="34"/>
  <c r="B6688" i="34"/>
  <c r="B6613" i="34"/>
  <c r="B6597" i="34"/>
  <c r="B6637" i="34"/>
  <c r="B6669" i="34"/>
  <c r="B6701" i="34"/>
  <c r="B6733" i="34"/>
  <c r="B6601" i="34"/>
  <c r="B6633" i="34"/>
  <c r="B6665" i="34"/>
  <c r="B6697" i="34"/>
  <c r="B6729" i="34"/>
  <c r="B5734" i="34"/>
  <c r="B5754" i="34"/>
  <c r="B5739" i="34"/>
  <c r="B5727" i="34"/>
  <c r="B5720" i="34"/>
  <c r="B5752" i="34"/>
  <c r="B5748" i="34"/>
  <c r="B5741" i="34"/>
  <c r="B5745" i="34"/>
  <c r="B4994" i="34"/>
  <c r="B4995" i="34"/>
  <c r="B4999" i="34"/>
  <c r="B5008" i="34"/>
  <c r="B4993" i="34"/>
  <c r="B4698" i="34"/>
  <c r="B4710" i="34"/>
  <c r="B4712" i="34"/>
  <c r="B4700" i="34"/>
  <c r="B4701" i="34"/>
  <c r="B338" i="34"/>
  <c r="B361" i="34"/>
  <c r="B342" i="34"/>
  <c r="B357" i="34"/>
  <c r="B335" i="34"/>
  <c r="B331" i="34"/>
  <c r="B355" i="34"/>
  <c r="B352" i="34"/>
  <c r="B340" i="34"/>
  <c r="B4618" i="34"/>
  <c r="B4615" i="34"/>
  <c r="B4624" i="34"/>
  <c r="B4617" i="34"/>
  <c r="B1954" i="34"/>
  <c r="B1934" i="34"/>
  <c r="B1935" i="34"/>
  <c r="B1932" i="34"/>
  <c r="B1944" i="34"/>
  <c r="B1937" i="34"/>
  <c r="B3086" i="34"/>
  <c r="B3094" i="34"/>
  <c r="B3083" i="34"/>
  <c r="B3080" i="34"/>
  <c r="B3085" i="34"/>
  <c r="B4630" i="34"/>
  <c r="B4638" i="34"/>
  <c r="B4631" i="34"/>
  <c r="B4628" i="34"/>
  <c r="B4637" i="34"/>
  <c r="B910" i="34"/>
  <c r="B907" i="34"/>
  <c r="B900" i="34"/>
  <c r="B901" i="34"/>
  <c r="B3162" i="34"/>
  <c r="B3166" i="34"/>
  <c r="B3183" i="34"/>
  <c r="B3171" i="34"/>
  <c r="B3156" i="34"/>
  <c r="B3176" i="34"/>
  <c r="B3165" i="34"/>
  <c r="B3177" i="34"/>
  <c r="B1838" i="34"/>
  <c r="B1835" i="34"/>
  <c r="B1840" i="34"/>
  <c r="B3658" i="34"/>
  <c r="B3654" i="34"/>
  <c r="B3679" i="34"/>
  <c r="B3659" i="34"/>
  <c r="B3668" i="34"/>
  <c r="B3656" i="34"/>
  <c r="B3657" i="34"/>
  <c r="B3661" i="34"/>
  <c r="B4286" i="34"/>
  <c r="B4279" i="34"/>
  <c r="B4276" i="34"/>
  <c r="B4277" i="34"/>
  <c r="B754" i="34"/>
  <c r="B759" i="34"/>
  <c r="B771" i="34"/>
  <c r="B760" i="34"/>
  <c r="B761" i="34"/>
  <c r="B757" i="34"/>
  <c r="B4450" i="34"/>
  <c r="B4456" i="34"/>
  <c r="B4452" i="34"/>
  <c r="B4453" i="34"/>
  <c r="B3730" i="34"/>
  <c r="B3723" i="34"/>
  <c r="B3720" i="34"/>
  <c r="B3725" i="34"/>
  <c r="B3022" i="34"/>
  <c r="B3018" i="34"/>
  <c r="B3014" i="34"/>
  <c r="B3031" i="34"/>
  <c r="B2995" i="34"/>
  <c r="B3019" i="34"/>
  <c r="B2988" i="34"/>
  <c r="B2992" i="34"/>
  <c r="B3024" i="34"/>
  <c r="B3021" i="34"/>
  <c r="B2993" i="34"/>
  <c r="B3025" i="34"/>
  <c r="B818" i="34"/>
  <c r="B807" i="34"/>
  <c r="B819" i="34"/>
  <c r="B824" i="34"/>
  <c r="B809" i="34"/>
  <c r="B813" i="34"/>
  <c r="B1454" i="34"/>
  <c r="B1456" i="34"/>
  <c r="B1461" i="34"/>
  <c r="B655" i="34"/>
  <c r="B657" i="34"/>
  <c r="B5586" i="34"/>
  <c r="B5587" i="34"/>
  <c r="B5591" i="34"/>
  <c r="B5600" i="34"/>
  <c r="B5597" i="34"/>
  <c r="B5593" i="34"/>
  <c r="B6498" i="34"/>
  <c r="B6500" i="34"/>
  <c r="B5038" i="34"/>
  <c r="B5054" i="34"/>
  <c r="B5047" i="34"/>
  <c r="B5040" i="34"/>
  <c r="B5057" i="34"/>
  <c r="B5053" i="34"/>
  <c r="B6158" i="34"/>
  <c r="B6150" i="34"/>
  <c r="B6162" i="34"/>
  <c r="B6154" i="34"/>
  <c r="B6135" i="34"/>
  <c r="B6119" i="34"/>
  <c r="B6163" i="34"/>
  <c r="B6155" i="34"/>
  <c r="B6136" i="34"/>
  <c r="B6168" i="34"/>
  <c r="B6148" i="34"/>
  <c r="B6156" i="34"/>
  <c r="B6121" i="34"/>
  <c r="B6137" i="34"/>
  <c r="B6133" i="34"/>
  <c r="B6165" i="34"/>
  <c r="B5138" i="34"/>
  <c r="B5162" i="34"/>
  <c r="B5139" i="34"/>
  <c r="B5163" i="34"/>
  <c r="B5159" i="34"/>
  <c r="B5140" i="34"/>
  <c r="B5164" i="34"/>
  <c r="B5137" i="34"/>
  <c r="B5149" i="34"/>
  <c r="B5498" i="34"/>
  <c r="B5491" i="34"/>
  <c r="B5503" i="34"/>
  <c r="B5500" i="34"/>
  <c r="B5493" i="34"/>
  <c r="B6062" i="34"/>
  <c r="B6054" i="34"/>
  <c r="B6058" i="34"/>
  <c r="B6066" i="34"/>
  <c r="B6079" i="34"/>
  <c r="B6063" i="34"/>
  <c r="B6067" i="34"/>
  <c r="B6059" i="34"/>
  <c r="B6056" i="34"/>
  <c r="B6088" i="34"/>
  <c r="B6060" i="34"/>
  <c r="B6068" i="34"/>
  <c r="B6065" i="34"/>
  <c r="B6081" i="34"/>
  <c r="B6053" i="34"/>
  <c r="B6085" i="34"/>
  <c r="B5198" i="34"/>
  <c r="B5194" i="34"/>
  <c r="B5222" i="34"/>
  <c r="B5192" i="34"/>
  <c r="B5199" i="34"/>
  <c r="B5216" i="34"/>
  <c r="B5220" i="34"/>
  <c r="B5225" i="34"/>
  <c r="B5205" i="34"/>
  <c r="B5658" i="34"/>
  <c r="B5674" i="34"/>
  <c r="B5678" i="34"/>
  <c r="B5670" i="34"/>
  <c r="B5706" i="34"/>
  <c r="B5691" i="34"/>
  <c r="B5683" i="34"/>
  <c r="B5663" i="34"/>
  <c r="B5695" i="34"/>
  <c r="B5648" i="34"/>
  <c r="B5680" i="34"/>
  <c r="B5712" i="34"/>
  <c r="B5708" i="34"/>
  <c r="B5700" i="34"/>
  <c r="B5701" i="34"/>
  <c r="B5677" i="34"/>
  <c r="B5657" i="34"/>
  <c r="B5689" i="34"/>
  <c r="B6302" i="34"/>
  <c r="B6322" i="34"/>
  <c r="B6311" i="34"/>
  <c r="B6304" i="34"/>
  <c r="B6300" i="34"/>
  <c r="B6317" i="34"/>
  <c r="B5298" i="34"/>
  <c r="B5306" i="34"/>
  <c r="B5326" i="34"/>
  <c r="B5323" i="34"/>
  <c r="B5311" i="34"/>
  <c r="B5304" i="34"/>
  <c r="B5316" i="34"/>
  <c r="B5313" i="34"/>
  <c r="B5317" i="34"/>
  <c r="B4062" i="34"/>
  <c r="B4054" i="34"/>
  <c r="B4071" i="34"/>
  <c r="B4056" i="34"/>
  <c r="B4060" i="34"/>
  <c r="B4057" i="34"/>
  <c r="B1802" i="34"/>
  <c r="B1790" i="34"/>
  <c r="B1791" i="34"/>
  <c r="B1803" i="34"/>
  <c r="B1804" i="34"/>
  <c r="B1800" i="34"/>
  <c r="B1789" i="34"/>
  <c r="B1066" i="34"/>
  <c r="B1050" i="34"/>
  <c r="B1106" i="34"/>
  <c r="B1102" i="34"/>
  <c r="B1094" i="34"/>
  <c r="B1079" i="34"/>
  <c r="B1071" i="34"/>
  <c r="B1067" i="34"/>
  <c r="B1059" i="34"/>
  <c r="B1072" i="34"/>
  <c r="B1056" i="34"/>
  <c r="B1112" i="34"/>
  <c r="B1092" i="34"/>
  <c r="B1084" i="34"/>
  <c r="B1065" i="34"/>
  <c r="B1097" i="34"/>
  <c r="B1053" i="34"/>
  <c r="B1085" i="34"/>
  <c r="B4430" i="34"/>
  <c r="B4427" i="34"/>
  <c r="B4431" i="34"/>
  <c r="B4425" i="34"/>
  <c r="B3746" i="34"/>
  <c r="B3743" i="34"/>
  <c r="B3755" i="34"/>
  <c r="B3756" i="34"/>
  <c r="B3753" i="34"/>
  <c r="B3757" i="34"/>
  <c r="B4350" i="34"/>
  <c r="B4322" i="34"/>
  <c r="B4354" i="34"/>
  <c r="B4326" i="34"/>
  <c r="B4315" i="34"/>
  <c r="B4379" i="34"/>
  <c r="B4371" i="34"/>
  <c r="B4335" i="34"/>
  <c r="B4367" i="34"/>
  <c r="B4320" i="34"/>
  <c r="B4376" i="34"/>
  <c r="B4340" i="34"/>
  <c r="B4332" i="34"/>
  <c r="B4345" i="34"/>
  <c r="B4329" i="34"/>
  <c r="B4385" i="34"/>
  <c r="B4357" i="34"/>
  <c r="B4365" i="34"/>
  <c r="B1554" i="34"/>
  <c r="B1551" i="34"/>
  <c r="B1547" i="34"/>
  <c r="B1556" i="34"/>
  <c r="B1569" i="34"/>
  <c r="B1549" i="34"/>
  <c r="B522" i="34"/>
  <c r="B509" i="34"/>
  <c r="B511" i="34"/>
  <c r="B528" i="34"/>
  <c r="B516" i="34"/>
  <c r="B525" i="34"/>
  <c r="B3074" i="34"/>
  <c r="B3063" i="34"/>
  <c r="B3068" i="34"/>
  <c r="B3072" i="34"/>
  <c r="B3065" i="34"/>
  <c r="B630" i="34"/>
  <c r="B627" i="34"/>
  <c r="B620" i="34"/>
  <c r="B629" i="34"/>
  <c r="B4586" i="34"/>
  <c r="B4595" i="34"/>
  <c r="B4591" i="34"/>
  <c r="B4592" i="34"/>
  <c r="B4585" i="34"/>
  <c r="B4605" i="34"/>
  <c r="B3106" i="34"/>
  <c r="B3126" i="34"/>
  <c r="B3111" i="34"/>
  <c r="B3100" i="34"/>
  <c r="B3104" i="34"/>
  <c r="B3109" i="34"/>
  <c r="B3105" i="34"/>
  <c r="B682" i="34"/>
  <c r="B679" i="34"/>
  <c r="B680" i="34"/>
  <c r="B677" i="34"/>
  <c r="B2570" i="34"/>
  <c r="B2490" i="34"/>
  <c r="B2514" i="34"/>
  <c r="B2534" i="34"/>
  <c r="B2502" i="34"/>
  <c r="B2558" i="34"/>
  <c r="B2559" i="34"/>
  <c r="B2511" i="34"/>
  <c r="B2535" i="34"/>
  <c r="B2523" i="34"/>
  <c r="B2483" i="34"/>
  <c r="B2547" i="34"/>
  <c r="B2516" i="34"/>
  <c r="B2508" i="34"/>
  <c r="B2556" i="34"/>
  <c r="B2504" i="34"/>
  <c r="B2536" i="34"/>
  <c r="B2568" i="34"/>
  <c r="B2489" i="34"/>
  <c r="B2485" i="34"/>
  <c r="B2549" i="34"/>
  <c r="B2525" i="34"/>
  <c r="B2537" i="34"/>
  <c r="B2569" i="34"/>
  <c r="B4090" i="34"/>
  <c r="B4122" i="34"/>
  <c r="B4126" i="34"/>
  <c r="B4119" i="34"/>
  <c r="B4091" i="34"/>
  <c r="B4115" i="34"/>
  <c r="B4104" i="34"/>
  <c r="B4100" i="34"/>
  <c r="B4092" i="34"/>
  <c r="B4097" i="34"/>
  <c r="B4093" i="34"/>
  <c r="B4125" i="34"/>
  <c r="B1218" i="34"/>
  <c r="B1214" i="34"/>
  <c r="B1207" i="34"/>
  <c r="B1203" i="34"/>
  <c r="B1200" i="34"/>
  <c r="B1196" i="34"/>
  <c r="B1220" i="34"/>
  <c r="B1217" i="34"/>
  <c r="B1213" i="34"/>
  <c r="B918" i="34"/>
  <c r="B915" i="34"/>
  <c r="B916" i="34"/>
  <c r="B917" i="34"/>
  <c r="B3870" i="34"/>
  <c r="B3866" i="34"/>
  <c r="B3871" i="34"/>
  <c r="B3851" i="34"/>
  <c r="B3859" i="34"/>
  <c r="B3872" i="34"/>
  <c r="B3868" i="34"/>
  <c r="B3865" i="34"/>
  <c r="B3845" i="34"/>
  <c r="B1914" i="34"/>
  <c r="B1927" i="34"/>
  <c r="B1931" i="34"/>
  <c r="B1924" i="34"/>
  <c r="B1921" i="34"/>
  <c r="B1909" i="34"/>
  <c r="B6418" i="34"/>
  <c r="B6412" i="34"/>
  <c r="B6409" i="34"/>
  <c r="B5406" i="34"/>
  <c r="B5408" i="34"/>
  <c r="B5401" i="34"/>
  <c r="B4730" i="34"/>
  <c r="B4742" i="34"/>
  <c r="B4719" i="34"/>
  <c r="B4736" i="34"/>
  <c r="B4732" i="34"/>
  <c r="B4729" i="34"/>
  <c r="B4717" i="34"/>
  <c r="B6450" i="34"/>
  <c r="B6444" i="34"/>
  <c r="B6453" i="34"/>
  <c r="B5450" i="34"/>
  <c r="B5448" i="34"/>
  <c r="B5463" i="34"/>
  <c r="B5460" i="34"/>
  <c r="B5457" i="34"/>
  <c r="B6542" i="34"/>
  <c r="B6538" i="34"/>
  <c r="B6551" i="34"/>
  <c r="B6563" i="34"/>
  <c r="B6540" i="34"/>
  <c r="B6544" i="34"/>
  <c r="B6568" i="34"/>
  <c r="B6565" i="34"/>
  <c r="B6561" i="34"/>
  <c r="B6482" i="34"/>
  <c r="B6476" i="34"/>
  <c r="B6485" i="34"/>
  <c r="B5530" i="34"/>
  <c r="B5523" i="34"/>
  <c r="B5527" i="34"/>
  <c r="B5520" i="34"/>
  <c r="B5517" i="34"/>
  <c r="B5521" i="34"/>
  <c r="B4862" i="34"/>
  <c r="B4864" i="34"/>
  <c r="B4861" i="34"/>
  <c r="B3498" i="34"/>
  <c r="B3502" i="34"/>
  <c r="B3503" i="34"/>
  <c r="B3507" i="34"/>
  <c r="B3492" i="34"/>
  <c r="B3504" i="34"/>
  <c r="B3521" i="34"/>
  <c r="B3517" i="34"/>
  <c r="B2854" i="34"/>
  <c r="B2866" i="34"/>
  <c r="B2871" i="34"/>
  <c r="B2875" i="34"/>
  <c r="B2876" i="34"/>
  <c r="B2880" i="34"/>
  <c r="B2857" i="34"/>
  <c r="B4782" i="34"/>
  <c r="B4786" i="34"/>
  <c r="B4787" i="34"/>
  <c r="B4783" i="34"/>
  <c r="B4784" i="34"/>
  <c r="B4788" i="34"/>
  <c r="B4773" i="34"/>
  <c r="B1962" i="34"/>
  <c r="B1966" i="34"/>
  <c r="B1967" i="34"/>
  <c r="B1964" i="34"/>
  <c r="B1968" i="34"/>
  <c r="B1961" i="34"/>
  <c r="B3142" i="34"/>
  <c r="B3154" i="34"/>
  <c r="B3151" i="34"/>
  <c r="B3139" i="34"/>
  <c r="B3148" i="34"/>
  <c r="B3141" i="34"/>
  <c r="B3145" i="34"/>
  <c r="B1906" i="34"/>
  <c r="B1887" i="34"/>
  <c r="B1891" i="34"/>
  <c r="B1892" i="34"/>
  <c r="B1889" i="34"/>
  <c r="B1901" i="34"/>
  <c r="B4218" i="34"/>
  <c r="B4219" i="34"/>
  <c r="B4223" i="34"/>
  <c r="B4216" i="34"/>
  <c r="B4217" i="34"/>
  <c r="B4229" i="34"/>
  <c r="B966" i="34"/>
  <c r="B963" i="34"/>
  <c r="B964" i="34"/>
  <c r="B965" i="34"/>
  <c r="B786" i="34"/>
  <c r="B791" i="34"/>
  <c r="B779" i="34"/>
  <c r="B792" i="34"/>
  <c r="B785" i="34"/>
  <c r="B797" i="34"/>
  <c r="B426" i="34"/>
  <c r="B413" i="34"/>
  <c r="B421" i="34"/>
  <c r="B431" i="34"/>
  <c r="B432" i="34"/>
  <c r="B428" i="34"/>
  <c r="B6346" i="34"/>
  <c r="B6336" i="34"/>
  <c r="B6337" i="34"/>
  <c r="B5363" i="34"/>
  <c r="B5361" i="34"/>
  <c r="B6426" i="34"/>
  <c r="B6428" i="34"/>
  <c r="B6429" i="34"/>
  <c r="B6406" i="34"/>
  <c r="B6394" i="34"/>
  <c r="B6391" i="34"/>
  <c r="B6387" i="34"/>
  <c r="B6376" i="34"/>
  <c r="B6372" i="34"/>
  <c r="B6400" i="34"/>
  <c r="B6389" i="34"/>
  <c r="B6393" i="34"/>
  <c r="B5390" i="34"/>
  <c r="B5392" i="34"/>
  <c r="B5397" i="34"/>
  <c r="B6468" i="34"/>
  <c r="B6438" i="34"/>
  <c r="B6435" i="34"/>
  <c r="B6440" i="34"/>
  <c r="B5430" i="34"/>
  <c r="B5438" i="34"/>
  <c r="B5439" i="34"/>
  <c r="B5436" i="34"/>
  <c r="B5433" i="34"/>
  <c r="B466" i="34"/>
  <c r="B461" i="34"/>
  <c r="B469" i="34"/>
  <c r="B479" i="34"/>
  <c r="B464" i="34"/>
  <c r="B476" i="34"/>
  <c r="B1274" i="34"/>
  <c r="B1271" i="34"/>
  <c r="B1291" i="34"/>
  <c r="B1272" i="34"/>
  <c r="B1273" i="34"/>
  <c r="B1285" i="34"/>
  <c r="B4506" i="34"/>
  <c r="B4520" i="34"/>
  <c r="B4503" i="34"/>
  <c r="B4504" i="34"/>
  <c r="B4505" i="34"/>
  <c r="B4517" i="34"/>
  <c r="B4386" i="34"/>
  <c r="B4410" i="34"/>
  <c r="B4395" i="34"/>
  <c r="B4419" i="34"/>
  <c r="B4415" i="34"/>
  <c r="B4388" i="34"/>
  <c r="B4412" i="34"/>
  <c r="B4417" i="34"/>
  <c r="B4397" i="34"/>
  <c r="B4482" i="34"/>
  <c r="B4491" i="34"/>
  <c r="B4487" i="34"/>
  <c r="B4496" i="34"/>
  <c r="B4497" i="34"/>
  <c r="B4477" i="34"/>
  <c r="B1810" i="34"/>
  <c r="B1830" i="34"/>
  <c r="B1831" i="34"/>
  <c r="B1820" i="34"/>
  <c r="B1816" i="34"/>
  <c r="B1817" i="34"/>
  <c r="B1813" i="34"/>
  <c r="B3262" i="34"/>
  <c r="B3326" i="34"/>
  <c r="B3234" i="34"/>
  <c r="B3266" i="34"/>
  <c r="B3298" i="34"/>
  <c r="B3330" i="34"/>
  <c r="B3362" i="34"/>
  <c r="B3270" i="34"/>
  <c r="B3334" i="34"/>
  <c r="B3295" i="34"/>
  <c r="B3255" i="34"/>
  <c r="B3247" i="34"/>
  <c r="B3239" i="34"/>
  <c r="B3227" i="34"/>
  <c r="B3291" i="34"/>
  <c r="B3355" i="34"/>
  <c r="B3283" i="34"/>
  <c r="B3347" i="34"/>
  <c r="B3260" i="34"/>
  <c r="B3332" i="34"/>
  <c r="B3252" i="34"/>
  <c r="B3308" i="34"/>
  <c r="B3224" i="34"/>
  <c r="B3256" i="34"/>
  <c r="B3288" i="34"/>
  <c r="B3320" i="34"/>
  <c r="B3352" i="34"/>
  <c r="B3261" i="34"/>
  <c r="B3333" i="34"/>
  <c r="B3253" i="34"/>
  <c r="B3317" i="34"/>
  <c r="B3225" i="34"/>
  <c r="B3257" i="34"/>
  <c r="B3289" i="34"/>
  <c r="B3321" i="34"/>
  <c r="B3353" i="34"/>
  <c r="B1522" i="34"/>
  <c r="B1543" i="34"/>
  <c r="B1539" i="34"/>
  <c r="B1532" i="34"/>
  <c r="B1537" i="34"/>
  <c r="B1541" i="34"/>
  <c r="B1982" i="34"/>
  <c r="B1999" i="34"/>
  <c r="B1980" i="34"/>
  <c r="B1992" i="34"/>
  <c r="B1993" i="34"/>
  <c r="B586" i="34"/>
  <c r="B598" i="34"/>
  <c r="B591" i="34"/>
  <c r="B592" i="34"/>
  <c r="B580" i="34"/>
  <c r="B585" i="34"/>
  <c r="B2074" i="34"/>
  <c r="B2079" i="34"/>
  <c r="B2068" i="34"/>
  <c r="B2080" i="34"/>
  <c r="B2069" i="34"/>
  <c r="B4746" i="34"/>
  <c r="B4758" i="34"/>
  <c r="B4763" i="34"/>
  <c r="B4744" i="34"/>
  <c r="B4748" i="34"/>
  <c r="B4753" i="34"/>
  <c r="B4749" i="34"/>
  <c r="B2586" i="34"/>
  <c r="B2598" i="34"/>
  <c r="B2670" i="34"/>
  <c r="B2618" i="34"/>
  <c r="B2590" i="34"/>
  <c r="B2646" i="34"/>
  <c r="B2655" i="34"/>
  <c r="B2607" i="34"/>
  <c r="B2631" i="34"/>
  <c r="B2619" i="34"/>
  <c r="B2579" i="34"/>
  <c r="B2643" i="34"/>
  <c r="B2620" i="34"/>
  <c r="B2580" i="34"/>
  <c r="B2644" i="34"/>
  <c r="B2600" i="34"/>
  <c r="B2632" i="34"/>
  <c r="B2664" i="34"/>
  <c r="B2621" i="34"/>
  <c r="B2589" i="34"/>
  <c r="B2645" i="34"/>
  <c r="B2601" i="34"/>
  <c r="B2633" i="34"/>
  <c r="B2665" i="34"/>
  <c r="B1862" i="34"/>
  <c r="B1860" i="34"/>
  <c r="B1861" i="34"/>
  <c r="B4466" i="34"/>
  <c r="B4463" i="34"/>
  <c r="B4468" i="34"/>
  <c r="B4469" i="34"/>
  <c r="B1298" i="34"/>
  <c r="B1303" i="34"/>
  <c r="B1299" i="34"/>
  <c r="B1304" i="34"/>
  <c r="B1313" i="34"/>
  <c r="B1317" i="34"/>
  <c r="B2094" i="34"/>
  <c r="B2083" i="34"/>
  <c r="B2088" i="34"/>
  <c r="B2085" i="34"/>
  <c r="B3194" i="34"/>
  <c r="B3198" i="34"/>
  <c r="B3215" i="34"/>
  <c r="B3203" i="34"/>
  <c r="B3188" i="34"/>
  <c r="B3208" i="34"/>
  <c r="B3189" i="34"/>
  <c r="B3209" i="34"/>
  <c r="B2935" i="34"/>
  <c r="B449" i="34"/>
  <c r="B457" i="34"/>
  <c r="B437" i="34"/>
  <c r="B439" i="34"/>
  <c r="B443" i="34"/>
  <c r="B440" i="34"/>
  <c r="B6350" i="34"/>
  <c r="B6351" i="34"/>
  <c r="B6356" i="34"/>
  <c r="B6254" i="34"/>
  <c r="B6274" i="34"/>
  <c r="B6255" i="34"/>
  <c r="B6256" i="34"/>
  <c r="B6252" i="34"/>
  <c r="B6269" i="34"/>
  <c r="B5230" i="34"/>
  <c r="B5226" i="34"/>
  <c r="B5254" i="34"/>
  <c r="B5243" i="34"/>
  <c r="B5247" i="34"/>
  <c r="B5240" i="34"/>
  <c r="B5228" i="34"/>
  <c r="B5249" i="34"/>
  <c r="B5261" i="34"/>
  <c r="B6190" i="34"/>
  <c r="B6214" i="34"/>
  <c r="B6202" i="34"/>
  <c r="B6183" i="34"/>
  <c r="B6187" i="34"/>
  <c r="B6200" i="34"/>
  <c r="B6212" i="34"/>
  <c r="B6181" i="34"/>
  <c r="B6213" i="34"/>
  <c r="B6334" i="34"/>
  <c r="B6327" i="34"/>
  <c r="B6332" i="34"/>
  <c r="B5334" i="34"/>
  <c r="B5354" i="34"/>
  <c r="B5355" i="34"/>
  <c r="B5351" i="34"/>
  <c r="B5340" i="34"/>
  <c r="B5337" i="34"/>
  <c r="B6286" i="34"/>
  <c r="B6282" i="34"/>
  <c r="B6279" i="34"/>
  <c r="B6280" i="34"/>
  <c r="B6292" i="34"/>
  <c r="B6293" i="34"/>
  <c r="B6366" i="34"/>
  <c r="B6371" i="34"/>
  <c r="B6364" i="34"/>
  <c r="B5382" i="34"/>
  <c r="B5375" i="34"/>
  <c r="B5380" i="34"/>
  <c r="B714" i="34"/>
  <c r="B710" i="34"/>
  <c r="B719" i="34"/>
  <c r="B720" i="34"/>
  <c r="B724" i="34"/>
  <c r="B729" i="34"/>
  <c r="B4442" i="34"/>
  <c r="B4440" i="34"/>
  <c r="B3886" i="34"/>
  <c r="B3898" i="34"/>
  <c r="B3902" i="34"/>
  <c r="B3879" i="34"/>
  <c r="B3875" i="34"/>
  <c r="B3880" i="34"/>
  <c r="B3908" i="34"/>
  <c r="B3905" i="34"/>
  <c r="B3901" i="34"/>
  <c r="B2798" i="34"/>
  <c r="B2818" i="34"/>
  <c r="B2807" i="34"/>
  <c r="B2803" i="34"/>
  <c r="B2812" i="34"/>
  <c r="B2824" i="34"/>
  <c r="B2801" i="34"/>
  <c r="B2050" i="34"/>
  <c r="B2047" i="34"/>
  <c r="B2044" i="34"/>
  <c r="B2041" i="34"/>
  <c r="B3434" i="34"/>
  <c r="B3438" i="34"/>
  <c r="B3439" i="34"/>
  <c r="B3443" i="34"/>
  <c r="B3436" i="34"/>
  <c r="B3448" i="34"/>
  <c r="B3453" i="34"/>
  <c r="B3449" i="34"/>
  <c r="B4298" i="34"/>
  <c r="B4291" i="34"/>
  <c r="B4300" i="34"/>
  <c r="B4306" i="34"/>
  <c r="B4312" i="34"/>
  <c r="B4305" i="34"/>
  <c r="B258" i="34"/>
  <c r="B290" i="34"/>
  <c r="B322" i="34"/>
  <c r="B273" i="34"/>
  <c r="B301" i="34"/>
  <c r="B294" i="34"/>
  <c r="B297" i="34"/>
  <c r="B309" i="34"/>
  <c r="B302" i="34"/>
  <c r="B303" i="34"/>
  <c r="B295" i="34"/>
  <c r="B283" i="34"/>
  <c r="B275" i="34"/>
  <c r="B272" i="34"/>
  <c r="B256" i="34"/>
  <c r="B312" i="34"/>
  <c r="B316" i="34"/>
  <c r="B308" i="34"/>
  <c r="B4014" i="34"/>
  <c r="B4010" i="34"/>
  <c r="B3991" i="34"/>
  <c r="B3987" i="34"/>
  <c r="B4011" i="34"/>
  <c r="B4000" i="34"/>
  <c r="B4012" i="34"/>
  <c r="B3985" i="34"/>
  <c r="B3989" i="34"/>
  <c r="B4570" i="34"/>
  <c r="B4563" i="34"/>
  <c r="B4575" i="34"/>
  <c r="B4560" i="34"/>
  <c r="B4561" i="34"/>
  <c r="B4573" i="34"/>
  <c r="B1434" i="34"/>
  <c r="B1414" i="34"/>
  <c r="B1431" i="34"/>
  <c r="B1427" i="34"/>
  <c r="B1424" i="34"/>
  <c r="B1432" i="34"/>
  <c r="B1444" i="34"/>
  <c r="B1417" i="34"/>
  <c r="B1421" i="34"/>
  <c r="B1854" i="34"/>
  <c r="B1852" i="34"/>
  <c r="B1849" i="34"/>
  <c r="B2002" i="34"/>
  <c r="B2015" i="34"/>
  <c r="B2019" i="34"/>
  <c r="B2020" i="34"/>
  <c r="B2009" i="34"/>
  <c r="B1386" i="34"/>
  <c r="B1394" i="34"/>
  <c r="B1398" i="34"/>
  <c r="B1407" i="34"/>
  <c r="B1387" i="34"/>
  <c r="B1408" i="34"/>
  <c r="B1380" i="34"/>
  <c r="B1401" i="34"/>
  <c r="B1397" i="34"/>
  <c r="B3578" i="34"/>
  <c r="B3610" i="34"/>
  <c r="B3590" i="34"/>
  <c r="B3583" i="34"/>
  <c r="B3599" i="34"/>
  <c r="B3611" i="34"/>
  <c r="B3588" i="34"/>
  <c r="B3596" i="34"/>
  <c r="B3592" i="34"/>
  <c r="B3593" i="34"/>
  <c r="B3609" i="34"/>
  <c r="B3613" i="34"/>
  <c r="B1482" i="34"/>
  <c r="B1494" i="34"/>
  <c r="B1479" i="34"/>
  <c r="B1488" i="34"/>
  <c r="B1476" i="34"/>
  <c r="B1481" i="34"/>
  <c r="B1002" i="34"/>
  <c r="B999" i="34"/>
  <c r="B1000" i="34"/>
  <c r="B993" i="34"/>
  <c r="B954" i="34"/>
  <c r="B947" i="34"/>
  <c r="B956" i="34"/>
  <c r="B538" i="34"/>
  <c r="B542" i="34"/>
  <c r="B543" i="34"/>
  <c r="B552" i="34"/>
  <c r="B540" i="34"/>
  <c r="B545" i="34"/>
  <c r="B5366" i="34"/>
  <c r="B5368" i="34"/>
  <c r="B5886" i="34"/>
  <c r="B5910" i="34"/>
  <c r="B5906" i="34"/>
  <c r="B5915" i="34"/>
  <c r="B5911" i="34"/>
  <c r="B5904" i="34"/>
  <c r="B5884" i="34"/>
  <c r="B5893" i="34"/>
  <c r="B5889" i="34"/>
  <c r="B6462" i="34"/>
  <c r="B6467" i="34"/>
  <c r="B6456" i="34"/>
  <c r="B5478" i="34"/>
  <c r="B5486" i="34"/>
  <c r="B5471" i="34"/>
  <c r="B5488" i="34"/>
  <c r="B5477" i="34"/>
  <c r="B5481" i="34"/>
  <c r="B4834" i="34"/>
  <c r="B4843" i="34"/>
  <c r="B4847" i="34"/>
  <c r="B4836" i="34"/>
  <c r="B4837" i="34"/>
  <c r="B6487" i="34"/>
  <c r="B6493" i="34"/>
  <c r="B5538" i="34"/>
  <c r="B5539" i="34"/>
  <c r="B5551" i="34"/>
  <c r="B5540" i="34"/>
  <c r="B5557" i="34"/>
  <c r="B4882" i="34"/>
  <c r="B4875" i="34"/>
  <c r="B4876" i="34"/>
  <c r="B6518" i="34"/>
  <c r="B6516" i="34"/>
  <c r="B5610" i="34"/>
  <c r="B5611" i="34"/>
  <c r="B5608" i="34"/>
  <c r="B5609" i="34"/>
  <c r="B4914" i="34"/>
  <c r="B4931" i="34"/>
  <c r="B4928" i="34"/>
  <c r="B4916" i="34"/>
  <c r="B4917" i="34"/>
  <c r="B671" i="34"/>
  <c r="B673" i="34"/>
  <c r="B2974" i="34"/>
  <c r="B2962" i="34"/>
  <c r="B2966" i="34"/>
  <c r="B2967" i="34"/>
  <c r="B2947" i="34"/>
  <c r="B2971" i="34"/>
  <c r="B2980" i="34"/>
  <c r="B2944" i="34"/>
  <c r="B2976" i="34"/>
  <c r="B2973" i="34"/>
  <c r="B2945" i="34"/>
  <c r="B2977" i="34"/>
  <c r="B4666" i="34"/>
  <c r="B4667" i="34"/>
  <c r="B4672" i="34"/>
  <c r="B4665" i="34"/>
  <c r="B4814" i="34"/>
  <c r="B4826" i="34"/>
  <c r="B4819" i="34"/>
  <c r="B4807" i="34"/>
  <c r="B4824" i="34"/>
  <c r="B4820" i="34"/>
  <c r="B4825" i="34"/>
  <c r="B4238" i="34"/>
  <c r="B4235" i="34"/>
  <c r="B4240" i="34"/>
  <c r="B4245" i="34"/>
  <c r="B614" i="34"/>
  <c r="B611" i="34"/>
  <c r="B604" i="34"/>
  <c r="B613" i="34"/>
  <c r="B646" i="34"/>
  <c r="B648" i="34"/>
  <c r="B649" i="34"/>
  <c r="B193" i="34"/>
  <c r="B194" i="34"/>
  <c r="B226" i="34"/>
  <c r="B185" i="34"/>
  <c r="B189" i="34"/>
  <c r="B253" i="34"/>
  <c r="B246" i="34"/>
  <c r="B213" i="34"/>
  <c r="B206" i="34"/>
  <c r="B191" i="34"/>
  <c r="B255" i="34"/>
  <c r="B247" i="34"/>
  <c r="B235" i="34"/>
  <c r="B227" i="34"/>
  <c r="B200" i="34"/>
  <c r="B184" i="34"/>
  <c r="B204" i="34"/>
  <c r="B196" i="34"/>
  <c r="B3054" i="34"/>
  <c r="B3059" i="34"/>
  <c r="B3056" i="34"/>
  <c r="B489" i="34"/>
  <c r="B498" i="34"/>
  <c r="B494" i="34"/>
  <c r="B487" i="34"/>
  <c r="B491" i="34"/>
  <c r="B504" i="34"/>
  <c r="B2410" i="34"/>
  <c r="B2434" i="34"/>
  <c r="B2458" i="34"/>
  <c r="B2398" i="34"/>
  <c r="B2470" i="34"/>
  <c r="B2422" i="34"/>
  <c r="B2399" i="34"/>
  <c r="B2423" i="34"/>
  <c r="B2479" i="34"/>
  <c r="B2387" i="34"/>
  <c r="B2451" i="34"/>
  <c r="B2411" i="34"/>
  <c r="B2388" i="34"/>
  <c r="B2452" i="34"/>
  <c r="B2428" i="34"/>
  <c r="B2392" i="34"/>
  <c r="B2424" i="34"/>
  <c r="B2456" i="34"/>
  <c r="B2401" i="34"/>
  <c r="B2425" i="34"/>
  <c r="B2481" i="34"/>
  <c r="B2389" i="34"/>
  <c r="B2461" i="34"/>
  <c r="B2445" i="34"/>
  <c r="B1706" i="34"/>
  <c r="B1682" i="34"/>
  <c r="B1726" i="34"/>
  <c r="B1703" i="34"/>
  <c r="B1719" i="34"/>
  <c r="B1723" i="34"/>
  <c r="B1692" i="34"/>
  <c r="B1700" i="34"/>
  <c r="B1704" i="34"/>
  <c r="B1697" i="34"/>
  <c r="B1713" i="34"/>
  <c r="B1717" i="34"/>
  <c r="B658" i="34"/>
  <c r="B664" i="34"/>
  <c r="B746" i="34"/>
  <c r="B742" i="34"/>
  <c r="B751" i="34"/>
  <c r="B752" i="34"/>
  <c r="B732" i="34"/>
  <c r="B753" i="34"/>
  <c r="B1578" i="34"/>
  <c r="B1594" i="34"/>
  <c r="B1582" i="34"/>
  <c r="B1574" i="34"/>
  <c r="B1583" i="34"/>
  <c r="B1599" i="34"/>
  <c r="B1571" i="34"/>
  <c r="B1579" i="34"/>
  <c r="B1580" i="34"/>
  <c r="B1572" i="34"/>
  <c r="B1576" i="34"/>
  <c r="B1608" i="34"/>
  <c r="B1601" i="34"/>
  <c r="B1585" i="34"/>
  <c r="B1573" i="34"/>
  <c r="B1581" i="34"/>
  <c r="B2026" i="34"/>
  <c r="B2027" i="34"/>
  <c r="B2024" i="34"/>
  <c r="B2029" i="34"/>
  <c r="B1122" i="34"/>
  <c r="B1178" i="34"/>
  <c r="B1134" i="34"/>
  <c r="B1126" i="34"/>
  <c r="B1127" i="34"/>
  <c r="B1119" i="34"/>
  <c r="B1183" i="34"/>
  <c r="B1163" i="34"/>
  <c r="B1171" i="34"/>
  <c r="B1128" i="34"/>
  <c r="B1184" i="34"/>
  <c r="B1140" i="34"/>
  <c r="B1116" i="34"/>
  <c r="B1121" i="34"/>
  <c r="B1153" i="34"/>
  <c r="B1185" i="34"/>
  <c r="B1141" i="34"/>
  <c r="B1173" i="34"/>
  <c r="B2842" i="34"/>
  <c r="B2846" i="34"/>
  <c r="B2827" i="34"/>
  <c r="B2836" i="34"/>
  <c r="B2832" i="34"/>
  <c r="B2853" i="34"/>
  <c r="B2841" i="34"/>
  <c r="B2282" i="34"/>
  <c r="B2202" i="34"/>
  <c r="B2226" i="34"/>
  <c r="B2230" i="34"/>
  <c r="B2206" i="34"/>
  <c r="B2270" i="34"/>
  <c r="B2271" i="34"/>
  <c r="B2223" i="34"/>
  <c r="B2247" i="34"/>
  <c r="B2227" i="34"/>
  <c r="B2203" i="34"/>
  <c r="B2267" i="34"/>
  <c r="B2228" i="34"/>
  <c r="B2204" i="34"/>
  <c r="B2268" i="34"/>
  <c r="B2216" i="34"/>
  <c r="B2248" i="34"/>
  <c r="B2280" i="34"/>
  <c r="B2273" i="34"/>
  <c r="B2225" i="34"/>
  <c r="B2249" i="34"/>
  <c r="B2245" i="34"/>
  <c r="B2213" i="34"/>
  <c r="B2269" i="34"/>
  <c r="B4858" i="34"/>
  <c r="B4856" i="34"/>
  <c r="B4857" i="34"/>
  <c r="B5854" i="34"/>
  <c r="B5862" i="34"/>
  <c r="B5866" i="34"/>
  <c r="B5858" i="34"/>
  <c r="B5867" i="34"/>
  <c r="B5859" i="34"/>
  <c r="B5839" i="34"/>
  <c r="B5871" i="34"/>
  <c r="B5840" i="34"/>
  <c r="B5872" i="34"/>
  <c r="B5860" i="34"/>
  <c r="B5852" i="34"/>
  <c r="B5837" i="34"/>
  <c r="B5869" i="34"/>
  <c r="B5841" i="34"/>
  <c r="B5873" i="34"/>
  <c r="B5030" i="34"/>
  <c r="B5031" i="34"/>
  <c r="B5025" i="34"/>
  <c r="B5294" i="34"/>
  <c r="B5290" i="34"/>
  <c r="B5267" i="34"/>
  <c r="B5263" i="34"/>
  <c r="B5295" i="34"/>
  <c r="B5296" i="34"/>
  <c r="B5292" i="34"/>
  <c r="B5265" i="34"/>
  <c r="B5269" i="34"/>
  <c r="B5998" i="34"/>
  <c r="B5958" i="34"/>
  <c r="B6022" i="34"/>
  <c r="B5994" i="34"/>
  <c r="B5970" i="34"/>
  <c r="B6034" i="34"/>
  <c r="B5983" i="34"/>
  <c r="B5967" i="34"/>
  <c r="B5991" i="34"/>
  <c r="B6003" i="34"/>
  <c r="B5963" i="34"/>
  <c r="B6027" i="34"/>
  <c r="B5976" i="34"/>
  <c r="B6008" i="34"/>
  <c r="B6040" i="34"/>
  <c r="B5996" i="34"/>
  <c r="B5964" i="34"/>
  <c r="B6020" i="34"/>
  <c r="B5973" i="34"/>
  <c r="B6005" i="34"/>
  <c r="B6037" i="34"/>
  <c r="B5977" i="34"/>
  <c r="B6009" i="34"/>
  <c r="B6041" i="34"/>
  <c r="B5106" i="34"/>
  <c r="B5094" i="34"/>
  <c r="B5123" i="34"/>
  <c r="B5095" i="34"/>
  <c r="B5127" i="34"/>
  <c r="B5104" i="34"/>
  <c r="B5116" i="34"/>
  <c r="B5113" i="34"/>
  <c r="B5101" i="34"/>
  <c r="B5426" i="34"/>
  <c r="B5411" i="34"/>
  <c r="B5423" i="34"/>
  <c r="B5428" i="34"/>
  <c r="B5417" i="34"/>
  <c r="B6238" i="34"/>
  <c r="B6234" i="34"/>
  <c r="B6231" i="34"/>
  <c r="B6243" i="34"/>
  <c r="B6216" i="34"/>
  <c r="B6248" i="34"/>
  <c r="B6236" i="34"/>
  <c r="B6245" i="34"/>
  <c r="B6241" i="34"/>
  <c r="B5178" i="34"/>
  <c r="B5184" i="34"/>
  <c r="B5189" i="34"/>
  <c r="B114" i="34"/>
  <c r="B146" i="34"/>
  <c r="B178" i="34"/>
  <c r="B161" i="34"/>
  <c r="B157" i="34"/>
  <c r="B150" i="34"/>
  <c r="B169" i="34"/>
  <c r="B165" i="34"/>
  <c r="B158" i="34"/>
  <c r="B159" i="34"/>
  <c r="B151" i="34"/>
  <c r="B139" i="34"/>
  <c r="B131" i="34"/>
  <c r="B112" i="34"/>
  <c r="B168" i="34"/>
  <c r="B152" i="34"/>
  <c r="B164" i="34"/>
  <c r="B172" i="34"/>
  <c r="B4186" i="34"/>
  <c r="B4191" i="34"/>
  <c r="B4200" i="34"/>
  <c r="B4208" i="34"/>
  <c r="B4209" i="34"/>
  <c r="B4205" i="34"/>
  <c r="B2186" i="34"/>
  <c r="B2106" i="34"/>
  <c r="B2130" i="34"/>
  <c r="B2150" i="34"/>
  <c r="B2118" i="34"/>
  <c r="B2174" i="34"/>
  <c r="B2175" i="34"/>
  <c r="B2127" i="34"/>
  <c r="B2151" i="34"/>
  <c r="B2131" i="34"/>
  <c r="B2107" i="34"/>
  <c r="B2171" i="34"/>
  <c r="B2132" i="34"/>
  <c r="B2108" i="34"/>
  <c r="B2172" i="34"/>
  <c r="B2120" i="34"/>
  <c r="B2152" i="34"/>
  <c r="B2184" i="34"/>
  <c r="B2177" i="34"/>
  <c r="B2129" i="34"/>
  <c r="B2153" i="34"/>
  <c r="B2141" i="34"/>
  <c r="B2101" i="34"/>
  <c r="B2165" i="34"/>
  <c r="B3786" i="34"/>
  <c r="B3783" i="34"/>
  <c r="B3780" i="34"/>
  <c r="B3792" i="34"/>
  <c r="B3781" i="34"/>
  <c r="B4554" i="34"/>
  <c r="B4547" i="34"/>
  <c r="B4543" i="34"/>
  <c r="B4536" i="34"/>
  <c r="B4537" i="34"/>
  <c r="B4541" i="34"/>
  <c r="B982" i="34"/>
  <c r="B979" i="34"/>
  <c r="B980" i="34"/>
  <c r="B981" i="34"/>
  <c r="B4258" i="34"/>
  <c r="B4256" i="34"/>
  <c r="B4249" i="34"/>
  <c r="B1226" i="34"/>
  <c r="B1222" i="34"/>
  <c r="B1231" i="34"/>
  <c r="B1232" i="34"/>
  <c r="B1244" i="34"/>
  <c r="B1241" i="34"/>
  <c r="B3398" i="34"/>
  <c r="B3418" i="34"/>
  <c r="B3423" i="34"/>
  <c r="B3403" i="34"/>
  <c r="B3396" i="34"/>
  <c r="B3400" i="34"/>
  <c r="B3397" i="34"/>
  <c r="B3401" i="34"/>
  <c r="B4534" i="34"/>
  <c r="B4527" i="34"/>
  <c r="B4524" i="34"/>
  <c r="B3910" i="34"/>
  <c r="B3930" i="34"/>
  <c r="B3942" i="34"/>
  <c r="B3911" i="34"/>
  <c r="B3915" i="34"/>
  <c r="B3912" i="34"/>
  <c r="B3940" i="34"/>
  <c r="B3945" i="34"/>
  <c r="B3917" i="34"/>
  <c r="B1034" i="34"/>
  <c r="B1014" i="34"/>
  <c r="B1038" i="34"/>
  <c r="B1023" i="34"/>
  <c r="B1019" i="34"/>
  <c r="B1032" i="34"/>
  <c r="B1028" i="34"/>
  <c r="B1017" i="34"/>
  <c r="B1013" i="34"/>
  <c r="B1322" i="34"/>
  <c r="B1334" i="34"/>
  <c r="B1327" i="34"/>
  <c r="B1328" i="34"/>
  <c r="B1340" i="34"/>
  <c r="B1321" i="34"/>
  <c r="B377" i="34"/>
  <c r="B386" i="34"/>
  <c r="B385" i="34"/>
  <c r="B381" i="34"/>
  <c r="B398" i="34"/>
  <c r="B405" i="34"/>
  <c r="B367" i="34"/>
  <c r="B391" i="34"/>
  <c r="B371" i="34"/>
  <c r="B368" i="34"/>
  <c r="B376" i="34"/>
  <c r="B396" i="34"/>
  <c r="B4030" i="34"/>
  <c r="B4034" i="34"/>
  <c r="B4038" i="34"/>
  <c r="B4039" i="34"/>
  <c r="B4027" i="34"/>
  <c r="B4040" i="34"/>
  <c r="B4052" i="34"/>
  <c r="B4033" i="34"/>
  <c r="B4045" i="34"/>
  <c r="B3950" i="34"/>
  <c r="B3962" i="34"/>
  <c r="B3974" i="34"/>
  <c r="B3975" i="34"/>
  <c r="B3947" i="34"/>
  <c r="B3976" i="34"/>
  <c r="B3948" i="34"/>
  <c r="B3969" i="34"/>
  <c r="B3965" i="34"/>
  <c r="B3758" i="34"/>
  <c r="B3766" i="34"/>
  <c r="B3771" i="34"/>
  <c r="B3760" i="34"/>
  <c r="B3769" i="34"/>
  <c r="B3690" i="34"/>
  <c r="B3686" i="34"/>
  <c r="B3711" i="34"/>
  <c r="B3691" i="34"/>
  <c r="B3700" i="34"/>
  <c r="B3688" i="34"/>
  <c r="B3689" i="34"/>
  <c r="B3693" i="34"/>
  <c r="B3374" i="34"/>
  <c r="B3394" i="34"/>
  <c r="B3391" i="34"/>
  <c r="B3371" i="34"/>
  <c r="B3364" i="34"/>
  <c r="B3368" i="34"/>
  <c r="B3365" i="34"/>
  <c r="B3369" i="34"/>
  <c r="B2314" i="34"/>
  <c r="B2338" i="34"/>
  <c r="B2362" i="34"/>
  <c r="B2302" i="34"/>
  <c r="B2366" i="34"/>
  <c r="B2326" i="34"/>
  <c r="B2303" i="34"/>
  <c r="B2327" i="34"/>
  <c r="B2383" i="34"/>
  <c r="B2291" i="34"/>
  <c r="B2355" i="34"/>
  <c r="B2331" i="34"/>
  <c r="B2292" i="34"/>
  <c r="B2356" i="34"/>
  <c r="B2332" i="34"/>
  <c r="B2296" i="34"/>
  <c r="B2328" i="34"/>
  <c r="B2360" i="34"/>
  <c r="B2305" i="34"/>
  <c r="B2329" i="34"/>
  <c r="B2385" i="34"/>
  <c r="B2293" i="34"/>
  <c r="B2357" i="34"/>
  <c r="B2333" i="34"/>
  <c r="B2686" i="34"/>
  <c r="B2750" i="34"/>
  <c r="B2706" i="34"/>
  <c r="B2682" i="34"/>
  <c r="B2746" i="34"/>
  <c r="B2710" i="34"/>
  <c r="B2687" i="34"/>
  <c r="B2711" i="34"/>
  <c r="B2767" i="34"/>
  <c r="B2683" i="34"/>
  <c r="B2747" i="34"/>
  <c r="B2707" i="34"/>
  <c r="B2684" i="34"/>
  <c r="B2748" i="34"/>
  <c r="B2724" i="34"/>
  <c r="B2680" i="34"/>
  <c r="B2712" i="34"/>
  <c r="B2744" i="34"/>
  <c r="B2685" i="34"/>
  <c r="B2757" i="34"/>
  <c r="B2709" i="34"/>
  <c r="B2681" i="34"/>
  <c r="B2713" i="34"/>
  <c r="B2745" i="34"/>
  <c r="B4646" i="34"/>
  <c r="B4648" i="34"/>
  <c r="B4655" i="34"/>
  <c r="B4652" i="34"/>
  <c r="B4645" i="34"/>
  <c r="B2914" i="34"/>
  <c r="B2911" i="34"/>
  <c r="B2931" i="34"/>
  <c r="B2924" i="34"/>
  <c r="B2925" i="34"/>
  <c r="B2921" i="34"/>
  <c r="B4274" i="34"/>
  <c r="B4275" i="34"/>
  <c r="B4268" i="34"/>
  <c r="B1354" i="34"/>
  <c r="B1350" i="34"/>
  <c r="B1374" i="34"/>
  <c r="B1359" i="34"/>
  <c r="B1363" i="34"/>
  <c r="B1344" i="34"/>
  <c r="B1372" i="34"/>
  <c r="B1377" i="34"/>
  <c r="B1349" i="34"/>
  <c r="B1730" i="34"/>
  <c r="B1742" i="34"/>
  <c r="B1750" i="34"/>
  <c r="B1743" i="34"/>
  <c r="B1739" i="34"/>
  <c r="B1763" i="34"/>
  <c r="B1732" i="34"/>
  <c r="B1736" i="34"/>
  <c r="B1768" i="34"/>
  <c r="B1745" i="34"/>
  <c r="B1733" i="34"/>
  <c r="B1741" i="34"/>
  <c r="B3466" i="34"/>
  <c r="B3470" i="34"/>
  <c r="B3471" i="34"/>
  <c r="B3475" i="34"/>
  <c r="B3460" i="34"/>
  <c r="B3480" i="34"/>
  <c r="B3489" i="34"/>
  <c r="B3485" i="34"/>
  <c r="B4690" i="34"/>
  <c r="B4683" i="34"/>
  <c r="B4688" i="34"/>
  <c r="B4689" i="34"/>
  <c r="B6535" i="34"/>
  <c r="B6533" i="34"/>
  <c r="B5639" i="34"/>
  <c r="B4962" i="34"/>
  <c r="B5758" i="34"/>
  <c r="B5770" i="34"/>
  <c r="B5762" i="34"/>
  <c r="B5759" i="34"/>
  <c r="B5760" i="34"/>
  <c r="B5756" i="34"/>
  <c r="B5765" i="34"/>
  <c r="B5761" i="34"/>
  <c r="B5022" i="34"/>
  <c r="B5020" i="34"/>
  <c r="B4982" i="34"/>
  <c r="B6531" i="34"/>
  <c r="B6529" i="34"/>
  <c r="B5638" i="34"/>
  <c r="B5647" i="34"/>
  <c r="B5645" i="34"/>
  <c r="B4958" i="34"/>
  <c r="B4967" i="34"/>
  <c r="B4961" i="34"/>
  <c r="B4898" i="34"/>
  <c r="B4899" i="34"/>
  <c r="B4896" i="34"/>
  <c r="B4905" i="34"/>
  <c r="B5774" i="34"/>
  <c r="B5782" i="34"/>
  <c r="B5786" i="34"/>
  <c r="B5778" i="34"/>
  <c r="B5787" i="34"/>
  <c r="B5779" i="34"/>
  <c r="B5767" i="34"/>
  <c r="B5799" i="34"/>
  <c r="B5768" i="34"/>
  <c r="B5800" i="34"/>
  <c r="B5772" i="34"/>
  <c r="B5780" i="34"/>
  <c r="B5789" i="34"/>
  <c r="B5781" i="34"/>
  <c r="B5769" i="34"/>
  <c r="B5801" i="34"/>
  <c r="B5018" i="34"/>
  <c r="B5023" i="34"/>
  <c r="B5017" i="34"/>
  <c r="B4978" i="34"/>
  <c r="B4979" i="34"/>
  <c r="B4975" i="34"/>
  <c r="B4972" i="34"/>
  <c r="B4985" i="34"/>
  <c r="B4989" i="34"/>
  <c r="B5942" i="34"/>
  <c r="B5938" i="34"/>
  <c r="B5939" i="34"/>
  <c r="B5935" i="34"/>
  <c r="B5928" i="34"/>
  <c r="B5924" i="34"/>
  <c r="B5925" i="34"/>
  <c r="B5921" i="34"/>
  <c r="B5953" i="34"/>
  <c r="B5066" i="34"/>
  <c r="B5082" i="34"/>
  <c r="B5091" i="34"/>
  <c r="B5063" i="34"/>
  <c r="B5088" i="34"/>
  <c r="B5084" i="34"/>
  <c r="B5065" i="34"/>
  <c r="B5077" i="34"/>
  <c r="B5085" i="34"/>
  <c r="B2770" i="34"/>
  <c r="B2783" i="34"/>
  <c r="B2795" i="34"/>
  <c r="B2788" i="34"/>
  <c r="B2784" i="34"/>
  <c r="B2781" i="34"/>
  <c r="B2793" i="34"/>
  <c r="B4087" i="34"/>
  <c r="B4080" i="34"/>
  <c r="B4085" i="34"/>
  <c r="B3798" i="34"/>
  <c r="B3815" i="34"/>
  <c r="B3812" i="34"/>
  <c r="B3817" i="34"/>
  <c r="B3813" i="34"/>
  <c r="B3039" i="34"/>
  <c r="B3044" i="34"/>
  <c r="B3041" i="34"/>
  <c r="B1510" i="34"/>
  <c r="B1511" i="34"/>
  <c r="B1515" i="34"/>
  <c r="B1500" i="34"/>
  <c r="B1521" i="34"/>
  <c r="B1517" i="34"/>
  <c r="B3834" i="34"/>
  <c r="B3819" i="34"/>
  <c r="B3828" i="34"/>
  <c r="B3833" i="34"/>
  <c r="B3829" i="34"/>
  <c r="B942" i="34"/>
  <c r="B939" i="34"/>
  <c r="B940" i="34"/>
  <c r="B941" i="34"/>
  <c r="B2063" i="34"/>
  <c r="B2060" i="34"/>
  <c r="B2061" i="34"/>
  <c r="B890" i="34"/>
  <c r="B878" i="34"/>
  <c r="B886" i="34"/>
  <c r="B863" i="34"/>
  <c r="B875" i="34"/>
  <c r="B883" i="34"/>
  <c r="B896" i="34"/>
  <c r="B868" i="34"/>
  <c r="B892" i="34"/>
  <c r="B881" i="34"/>
  <c r="B861" i="34"/>
  <c r="B893" i="34"/>
  <c r="B3650" i="34"/>
  <c r="B3646" i="34"/>
  <c r="B3623" i="34"/>
  <c r="B3651" i="34"/>
  <c r="B3644" i="34"/>
  <c r="B3648" i="34"/>
  <c r="B3633" i="34"/>
  <c r="B3653" i="34"/>
  <c r="B1666" i="34"/>
  <c r="B1662" i="34"/>
  <c r="B1670" i="34"/>
  <c r="B1655" i="34"/>
  <c r="B1643" i="34"/>
  <c r="B1675" i="34"/>
  <c r="B1636" i="34"/>
  <c r="B1648" i="34"/>
  <c r="B1680" i="34"/>
  <c r="B1681" i="34"/>
  <c r="B1653" i="34"/>
  <c r="B1677" i="34"/>
  <c r="B1463" i="34"/>
  <c r="B1464" i="34"/>
  <c r="B1469" i="34"/>
  <c r="B2906" i="34"/>
  <c r="B2903" i="34"/>
  <c r="B2907" i="34"/>
  <c r="B2900" i="34"/>
  <c r="B2896" i="34"/>
  <c r="B2893" i="34"/>
  <c r="B2905" i="34"/>
  <c r="B838" i="34"/>
  <c r="B831" i="34"/>
  <c r="B843" i="34"/>
  <c r="B836" i="34"/>
  <c r="B841" i="34"/>
  <c r="B845" i="34"/>
  <c r="B1879" i="34"/>
  <c r="B1872" i="34"/>
  <c r="B1877" i="34"/>
  <c r="B1246" i="34"/>
  <c r="B1247" i="34"/>
  <c r="B1267" i="34"/>
  <c r="B1260" i="34"/>
  <c r="B1257" i="34"/>
  <c r="B1269" i="34"/>
  <c r="B3530" i="34"/>
  <c r="B3562" i="34"/>
  <c r="B3558" i="34"/>
  <c r="B3567" i="34"/>
  <c r="B3547" i="34"/>
  <c r="B3571" i="34"/>
  <c r="B3540" i="34"/>
  <c r="B3536" i="34"/>
  <c r="B3568" i="34"/>
  <c r="B3545" i="34"/>
  <c r="B3549" i="34"/>
  <c r="B3573" i="34"/>
  <c r="B558" i="34"/>
  <c r="B567" i="34"/>
  <c r="B571" i="34"/>
  <c r="B556" i="34"/>
  <c r="B561" i="34"/>
  <c r="B565" i="34"/>
  <c r="B694" i="34"/>
  <c r="B691" i="34"/>
  <c r="B692" i="34"/>
  <c r="B705" i="34"/>
  <c r="B6506" i="34"/>
  <c r="B6504" i="34"/>
  <c r="B5170" i="34"/>
  <c r="B5175" i="34"/>
  <c r="B5177" i="34"/>
  <c r="B5574" i="34"/>
  <c r="B5566" i="34"/>
  <c r="B5559" i="34"/>
  <c r="B5568" i="34"/>
  <c r="B5580" i="34"/>
  <c r="B5561" i="34"/>
  <c r="B4890" i="34"/>
  <c r="B4895" i="34"/>
  <c r="B4889" i="34"/>
  <c r="B6522" i="34"/>
  <c r="B6520" i="34"/>
  <c r="B5630" i="34"/>
  <c r="B5631" i="34"/>
  <c r="B5628" i="34"/>
  <c r="B5633" i="34"/>
  <c r="B4938" i="34"/>
  <c r="B4955" i="34"/>
  <c r="B4943" i="34"/>
  <c r="B4940" i="34"/>
  <c r="B4945" i="34"/>
  <c r="B4949" i="34"/>
  <c r="B6630" i="34"/>
  <c r="B6702" i="34"/>
  <c r="B6590" i="34"/>
  <c r="B6654" i="34"/>
  <c r="B6710" i="34"/>
  <c r="B6618" i="34"/>
  <c r="B6682" i="34"/>
  <c r="B6586" i="34"/>
  <c r="B6642" i="34"/>
  <c r="B6706" i="34"/>
  <c r="B6623" i="34"/>
  <c r="B6583" i="34"/>
  <c r="B6711" i="34"/>
  <c r="B6671" i="34"/>
  <c r="B6631" i="34"/>
  <c r="B6579" i="34"/>
  <c r="B6635" i="34"/>
  <c r="B6699" i="34"/>
  <c r="B6603" i="34"/>
  <c r="B6675" i="34"/>
  <c r="B6739" i="34"/>
  <c r="B6668" i="34"/>
  <c r="B6628" i="34"/>
  <c r="B6588" i="34"/>
  <c r="B6716" i="34"/>
  <c r="B6676" i="34"/>
  <c r="B6616" i="34"/>
  <c r="B6680" i="34"/>
  <c r="B6584" i="34"/>
  <c r="B6640" i="34"/>
  <c r="B6704" i="34"/>
  <c r="B6573" i="34"/>
  <c r="B6605" i="34"/>
  <c r="B6645" i="34"/>
  <c r="B6677" i="34"/>
  <c r="B6709" i="34"/>
  <c r="B6577" i="34"/>
  <c r="B6609" i="34"/>
  <c r="B6641" i="34"/>
  <c r="B6673" i="34"/>
  <c r="B6705" i="34"/>
  <c r="B6737" i="34"/>
  <c r="B5750" i="34"/>
  <c r="B5730" i="34"/>
  <c r="B5755" i="34"/>
  <c r="B5735" i="34"/>
  <c r="B5728" i="34"/>
  <c r="B5724" i="34"/>
  <c r="B5733" i="34"/>
  <c r="B5721" i="34"/>
  <c r="B5753" i="34"/>
  <c r="B5010" i="34"/>
  <c r="B5003" i="34"/>
  <c r="B5007" i="34"/>
  <c r="B4996" i="34"/>
  <c r="B5009" i="34"/>
  <c r="B4714" i="34"/>
  <c r="B4707" i="34"/>
  <c r="B4703" i="34"/>
  <c r="B4708" i="34"/>
  <c r="B4709" i="34"/>
  <c r="B346" i="34"/>
  <c r="B337" i="34"/>
  <c r="B329" i="34"/>
  <c r="B334" i="34"/>
  <c r="B351" i="34"/>
  <c r="B347" i="34"/>
  <c r="B336" i="34"/>
  <c r="B344" i="34"/>
  <c r="B356" i="34"/>
  <c r="B4622" i="34"/>
  <c r="B4623" i="34"/>
  <c r="B4612" i="34"/>
  <c r="B4625" i="34"/>
  <c r="B1946" i="34"/>
  <c r="B1950" i="34"/>
  <c r="B1947" i="34"/>
  <c r="B1948" i="34"/>
  <c r="B1952" i="34"/>
  <c r="B1933" i="34"/>
  <c r="B3082" i="34"/>
  <c r="B3095" i="34"/>
  <c r="B3099" i="34"/>
  <c r="B3088" i="34"/>
  <c r="B3081" i="34"/>
  <c r="B4626" i="34"/>
  <c r="B4627" i="34"/>
  <c r="B4639" i="34"/>
  <c r="B4636" i="34"/>
  <c r="B4629" i="34"/>
  <c r="B902" i="34"/>
  <c r="B899" i="34"/>
  <c r="B908" i="34"/>
  <c r="B909" i="34"/>
  <c r="B3170" i="34"/>
  <c r="B3182" i="34"/>
  <c r="B3175" i="34"/>
  <c r="B3187" i="34"/>
  <c r="B3172" i="34"/>
  <c r="B3184" i="34"/>
  <c r="B3181" i="34"/>
  <c r="B3185" i="34"/>
  <c r="B1846" i="34"/>
  <c r="B1843" i="34"/>
  <c r="B1841" i="34"/>
  <c r="B3666" i="34"/>
  <c r="B3662" i="34"/>
  <c r="B3671" i="34"/>
  <c r="B3675" i="34"/>
  <c r="B3684" i="34"/>
  <c r="B3664" i="34"/>
  <c r="B3681" i="34"/>
  <c r="B3677" i="34"/>
  <c r="B4282" i="34"/>
  <c r="B4287" i="34"/>
  <c r="B4284" i="34"/>
  <c r="B4285" i="34"/>
  <c r="B758" i="34"/>
  <c r="B775" i="34"/>
  <c r="B763" i="34"/>
  <c r="B756" i="34"/>
  <c r="B769" i="34"/>
  <c r="B773" i="34"/>
  <c r="B4454" i="34"/>
  <c r="B4447" i="34"/>
  <c r="B4444" i="34"/>
  <c r="B4445" i="34"/>
  <c r="B3718" i="34"/>
  <c r="B3731" i="34"/>
  <c r="B3728" i="34"/>
  <c r="B3733" i="34"/>
  <c r="B2994" i="34"/>
  <c r="B3026" i="34"/>
  <c r="B3030" i="34"/>
  <c r="B2991" i="34"/>
  <c r="B3011" i="34"/>
  <c r="B3035" i="34"/>
  <c r="B3004" i="34"/>
  <c r="B3000" i="34"/>
  <c r="B3032" i="34"/>
  <c r="B2997" i="34"/>
  <c r="B3001" i="34"/>
  <c r="B3033" i="34"/>
  <c r="B806" i="34"/>
  <c r="B823" i="34"/>
  <c r="B811" i="34"/>
  <c r="B804" i="34"/>
  <c r="B817" i="34"/>
  <c r="B821" i="34"/>
  <c r="B1455" i="34"/>
  <c r="B1452" i="34"/>
  <c r="B1453" i="34"/>
  <c r="B651" i="34"/>
  <c r="B653" i="34"/>
  <c r="B5602" i="34"/>
  <c r="B5595" i="34"/>
  <c r="B5599" i="34"/>
  <c r="B5588" i="34"/>
  <c r="B5589" i="34"/>
  <c r="B5601" i="34"/>
  <c r="B6495" i="34"/>
  <c r="B6496" i="34"/>
  <c r="B5042" i="34"/>
  <c r="B5043" i="34"/>
  <c r="B5055" i="34"/>
  <c r="B5044" i="34"/>
  <c r="B5049" i="34"/>
  <c r="B5037" i="34"/>
  <c r="B6174" i="34"/>
  <c r="B6166" i="34"/>
  <c r="B6178" i="34"/>
  <c r="B6170" i="34"/>
  <c r="B6167" i="34"/>
  <c r="B6151" i="34"/>
  <c r="B6179" i="34"/>
  <c r="B6171" i="34"/>
  <c r="B6144" i="34"/>
  <c r="B6176" i="34"/>
  <c r="B6164" i="34"/>
  <c r="B6172" i="34"/>
  <c r="B6153" i="34"/>
  <c r="B6169" i="34"/>
  <c r="B6141" i="34"/>
  <c r="B6173" i="34"/>
  <c r="B5154" i="34"/>
  <c r="B5142" i="34"/>
  <c r="B5155" i="34"/>
  <c r="B5135" i="34"/>
  <c r="B5152" i="34"/>
  <c r="B5156" i="34"/>
  <c r="B5161" i="34"/>
  <c r="B5141" i="34"/>
  <c r="B5165" i="34"/>
  <c r="B5490" i="34"/>
  <c r="B5507" i="34"/>
  <c r="B5511" i="34"/>
  <c r="B5492" i="34"/>
  <c r="B5509" i="34"/>
  <c r="B6078" i="34"/>
  <c r="B6070" i="34"/>
  <c r="B6074" i="34"/>
  <c r="B6082" i="34"/>
  <c r="B6111" i="34"/>
  <c r="B6095" i="34"/>
  <c r="B6083" i="34"/>
  <c r="B6075" i="34"/>
  <c r="B6064" i="34"/>
  <c r="B6096" i="34"/>
  <c r="B6076" i="34"/>
  <c r="B6084" i="34"/>
  <c r="B6097" i="34"/>
  <c r="B6113" i="34"/>
  <c r="B6061" i="34"/>
  <c r="B6093" i="34"/>
  <c r="B5214" i="34"/>
  <c r="B5210" i="34"/>
  <c r="B5195" i="34"/>
  <c r="B5203" i="34"/>
  <c r="B5207" i="34"/>
  <c r="B5208" i="34"/>
  <c r="B5196" i="34"/>
  <c r="B5217" i="34"/>
  <c r="B5221" i="34"/>
  <c r="B5690" i="34"/>
  <c r="B5666" i="34"/>
  <c r="B5694" i="34"/>
  <c r="B5686" i="34"/>
  <c r="B5714" i="34"/>
  <c r="B5707" i="34"/>
  <c r="B5699" i="34"/>
  <c r="B5671" i="34"/>
  <c r="B5703" i="34"/>
  <c r="B5656" i="34"/>
  <c r="B5688" i="34"/>
  <c r="B5652" i="34"/>
  <c r="B5660" i="34"/>
  <c r="B5716" i="34"/>
  <c r="B5717" i="34"/>
  <c r="B5693" i="34"/>
  <c r="B5665" i="34"/>
  <c r="B5697" i="34"/>
  <c r="B6318" i="34"/>
  <c r="B6314" i="34"/>
  <c r="B6307" i="34"/>
  <c r="B6312" i="34"/>
  <c r="B6316" i="34"/>
  <c r="B6305" i="34"/>
  <c r="B5314" i="34"/>
  <c r="B5302" i="34"/>
  <c r="B5299" i="34"/>
  <c r="B5331" i="34"/>
  <c r="B5319" i="34"/>
  <c r="B5328" i="34"/>
  <c r="B5324" i="34"/>
  <c r="B5305" i="34"/>
  <c r="B5325" i="34"/>
  <c r="B4058" i="34"/>
  <c r="B4070" i="34"/>
  <c r="B4067" i="34"/>
  <c r="B4072" i="34"/>
  <c r="B4076" i="34"/>
  <c r="B4061" i="34"/>
  <c r="B1794" i="34"/>
  <c r="B1782" i="34"/>
  <c r="B1783" i="34"/>
  <c r="B1787" i="34"/>
  <c r="B1788" i="34"/>
  <c r="B1793" i="34"/>
  <c r="B1805" i="34"/>
  <c r="B1098" i="34"/>
  <c r="B1082" i="34"/>
  <c r="B1046" i="34"/>
  <c r="B1054" i="34"/>
  <c r="B1110" i="34"/>
  <c r="B1095" i="34"/>
  <c r="B1087" i="34"/>
  <c r="B1083" i="34"/>
  <c r="B1075" i="34"/>
  <c r="B1104" i="34"/>
  <c r="B1088" i="34"/>
  <c r="B1044" i="34"/>
  <c r="B1108" i="34"/>
  <c r="B1100" i="34"/>
  <c r="B1073" i="34"/>
  <c r="B1105" i="34"/>
  <c r="B1061" i="34"/>
  <c r="B1093" i="34"/>
  <c r="B4434" i="34"/>
  <c r="B4424" i="34"/>
  <c r="B4432" i="34"/>
  <c r="B4429" i="34"/>
  <c r="B3754" i="34"/>
  <c r="B3735" i="34"/>
  <c r="B3747" i="34"/>
  <c r="B3736" i="34"/>
  <c r="B3745" i="34"/>
  <c r="B3749" i="34"/>
  <c r="B4366" i="34"/>
  <c r="B4330" i="34"/>
  <c r="B4362" i="34"/>
  <c r="B4342" i="34"/>
  <c r="B4331" i="34"/>
  <c r="B4323" i="34"/>
  <c r="B4328" i="34"/>
  <c r="B4343" i="34"/>
  <c r="B4375" i="34"/>
  <c r="B4352" i="34"/>
  <c r="B4336" i="34"/>
  <c r="B4356" i="34"/>
  <c r="B4348" i="34"/>
  <c r="B4377" i="34"/>
  <c r="B4361" i="34"/>
  <c r="B4317" i="34"/>
  <c r="B4373" i="34"/>
  <c r="B4381" i="34"/>
  <c r="B1550" i="34"/>
  <c r="B1567" i="34"/>
  <c r="B1563" i="34"/>
  <c r="B1552" i="34"/>
  <c r="B1561" i="34"/>
  <c r="B1565" i="34"/>
  <c r="B530" i="34"/>
  <c r="B510" i="34"/>
  <c r="B515" i="34"/>
  <c r="B520" i="34"/>
  <c r="B524" i="34"/>
  <c r="B517" i="34"/>
  <c r="B3062" i="34"/>
  <c r="B3079" i="34"/>
  <c r="B3060" i="34"/>
  <c r="B3061" i="34"/>
  <c r="B3073" i="34"/>
  <c r="B622" i="34"/>
  <c r="B635" i="34"/>
  <c r="B628" i="34"/>
  <c r="B621" i="34"/>
  <c r="B4602" i="34"/>
  <c r="B4587" i="34"/>
  <c r="B4599" i="34"/>
  <c r="B4596" i="34"/>
  <c r="B4593" i="34"/>
  <c r="B4597" i="34"/>
  <c r="B3114" i="34"/>
  <c r="B3103" i="34"/>
  <c r="B3107" i="34"/>
  <c r="B3116" i="34"/>
  <c r="B3112" i="34"/>
  <c r="B3125" i="34"/>
  <c r="B3113" i="34"/>
  <c r="B674" i="34"/>
  <c r="B687" i="34"/>
  <c r="B684" i="34"/>
  <c r="B685" i="34"/>
  <c r="B2498" i="34"/>
  <c r="B2522" i="34"/>
  <c r="B2546" i="34"/>
  <c r="B2550" i="34"/>
  <c r="B2518" i="34"/>
  <c r="B2574" i="34"/>
  <c r="B2487" i="34"/>
  <c r="B2543" i="34"/>
  <c r="B2567" i="34"/>
  <c r="B2539" i="34"/>
  <c r="B2499" i="34"/>
  <c r="B2563" i="34"/>
  <c r="B2532" i="34"/>
  <c r="B2524" i="34"/>
  <c r="B2564" i="34"/>
  <c r="B2512" i="34"/>
  <c r="B2544" i="34"/>
  <c r="B2576" i="34"/>
  <c r="B2521" i="34"/>
  <c r="B2501" i="34"/>
  <c r="B2565" i="34"/>
  <c r="B2541" i="34"/>
  <c r="B2545" i="34"/>
  <c r="B2577" i="34"/>
  <c r="B4098" i="34"/>
  <c r="B4130" i="34"/>
  <c r="B4134" i="34"/>
  <c r="B4111" i="34"/>
  <c r="B4107" i="34"/>
  <c r="B4123" i="34"/>
  <c r="B4136" i="34"/>
  <c r="B4116" i="34"/>
  <c r="B4108" i="34"/>
  <c r="B4129" i="34"/>
  <c r="B4109" i="34"/>
  <c r="B4133" i="34"/>
  <c r="B1210" i="34"/>
  <c r="B1190" i="34"/>
  <c r="B1199" i="34"/>
  <c r="B1219" i="34"/>
  <c r="B1192" i="34"/>
  <c r="B1212" i="34"/>
  <c r="B1193" i="34"/>
  <c r="B1189" i="34"/>
  <c r="B1221" i="34"/>
  <c r="B926" i="34"/>
  <c r="B923" i="34"/>
  <c r="B924" i="34"/>
  <c r="B925" i="34"/>
  <c r="B3842" i="34"/>
  <c r="B3846" i="34"/>
  <c r="B3863" i="34"/>
  <c r="B3867" i="34"/>
  <c r="B3856" i="34"/>
  <c r="B3844" i="34"/>
  <c r="B3849" i="34"/>
  <c r="B3857" i="34"/>
  <c r="B3861" i="34"/>
  <c r="B1910" i="34"/>
  <c r="B1919" i="34"/>
  <c r="B1923" i="34"/>
  <c r="B1912" i="34"/>
  <c r="B1913" i="34"/>
  <c r="B1925" i="34"/>
  <c r="B6415" i="34"/>
  <c r="B6408" i="34"/>
  <c r="B6417" i="34"/>
  <c r="B5403" i="34"/>
  <c r="B5400" i="34"/>
  <c r="B5409" i="34"/>
  <c r="B4722" i="34"/>
  <c r="B4723" i="34"/>
  <c r="B4727" i="34"/>
  <c r="B4728" i="34"/>
  <c r="B4724" i="34"/>
  <c r="B4737" i="34"/>
  <c r="B4733" i="34"/>
  <c r="B6455" i="34"/>
  <c r="B6452" i="34"/>
  <c r="B6449" i="34"/>
  <c r="B5466" i="34"/>
  <c r="B5451" i="34"/>
  <c r="B5464" i="34"/>
  <c r="B5461" i="34"/>
  <c r="B5465" i="34"/>
  <c r="B6558" i="34"/>
  <c r="B6554" i="34"/>
  <c r="B6543" i="34"/>
  <c r="B6539" i="34"/>
  <c r="B6564" i="34"/>
  <c r="B6560" i="34"/>
  <c r="B6541" i="34"/>
  <c r="B6537" i="34"/>
  <c r="B6569" i="34"/>
  <c r="B6479" i="34"/>
  <c r="B6484" i="34"/>
  <c r="B6481" i="34"/>
  <c r="B5522" i="34"/>
  <c r="B5515" i="34"/>
  <c r="B5535" i="34"/>
  <c r="B5516" i="34"/>
  <c r="B5533" i="34"/>
  <c r="B5529" i="34"/>
  <c r="B4867" i="34"/>
  <c r="B4868" i="34"/>
  <c r="B4869" i="34"/>
  <c r="B3506" i="34"/>
  <c r="B3518" i="34"/>
  <c r="B3495" i="34"/>
  <c r="B3523" i="34"/>
  <c r="B3508" i="34"/>
  <c r="B3512" i="34"/>
  <c r="B3513" i="34"/>
  <c r="B3493" i="34"/>
  <c r="B2870" i="34"/>
  <c r="B2862" i="34"/>
  <c r="B2863" i="34"/>
  <c r="B2867" i="34"/>
  <c r="B2856" i="34"/>
  <c r="B2869" i="34"/>
  <c r="B2865" i="34"/>
  <c r="B4798" i="34"/>
  <c r="B4774" i="34"/>
  <c r="B4779" i="34"/>
  <c r="B4791" i="34"/>
  <c r="B4780" i="34"/>
  <c r="B4777" i="34"/>
  <c r="B4789" i="34"/>
  <c r="B1978" i="34"/>
  <c r="B1974" i="34"/>
  <c r="B1963" i="34"/>
  <c r="B1956" i="34"/>
  <c r="B1976" i="34"/>
  <c r="B1965" i="34"/>
  <c r="B3130" i="34"/>
  <c r="B3134" i="34"/>
  <c r="B3143" i="34"/>
  <c r="B3155" i="34"/>
  <c r="B3136" i="34"/>
  <c r="B3133" i="34"/>
  <c r="B3153" i="34"/>
  <c r="B1894" i="34"/>
  <c r="B1903" i="34"/>
  <c r="B1907" i="34"/>
  <c r="B1888" i="34"/>
  <c r="B1905" i="34"/>
  <c r="B1893" i="34"/>
  <c r="B4226" i="34"/>
  <c r="B4211" i="34"/>
  <c r="B4231" i="34"/>
  <c r="B4212" i="34"/>
  <c r="B4233" i="34"/>
  <c r="B4213" i="34"/>
  <c r="B958" i="34"/>
  <c r="B971" i="34"/>
  <c r="B972" i="34"/>
  <c r="B973" i="34"/>
  <c r="B790" i="34"/>
  <c r="B783" i="34"/>
  <c r="B795" i="34"/>
  <c r="B788" i="34"/>
  <c r="B793" i="34"/>
  <c r="B789" i="34"/>
  <c r="B434" i="34"/>
  <c r="B429" i="34"/>
  <c r="B422" i="34"/>
  <c r="B419" i="34"/>
  <c r="B424" i="34"/>
  <c r="B420" i="34"/>
  <c r="B6343" i="34"/>
  <c r="B6344" i="34"/>
  <c r="B6345" i="34"/>
  <c r="B5359" i="34"/>
  <c r="B5365" i="34"/>
  <c r="B6431" i="34"/>
  <c r="B6420" i="34"/>
  <c r="B6425" i="34"/>
  <c r="B6374" i="34"/>
  <c r="B6386" i="34"/>
  <c r="B6383" i="34"/>
  <c r="B6403" i="34"/>
  <c r="B6384" i="34"/>
  <c r="B6380" i="34"/>
  <c r="B6405" i="34"/>
  <c r="B6397" i="34"/>
  <c r="B6401" i="34"/>
  <c r="B5395" i="34"/>
  <c r="B5396" i="34"/>
  <c r="B5389" i="34"/>
  <c r="B6472" i="34"/>
  <c r="B6434" i="34"/>
  <c r="B6443" i="34"/>
  <c r="B6437" i="34"/>
  <c r="B5446" i="34"/>
  <c r="B5443" i="34"/>
  <c r="B5447" i="34"/>
  <c r="B5444" i="34"/>
  <c r="B5441" i="34"/>
  <c r="B474" i="34"/>
  <c r="B477" i="34"/>
  <c r="B470" i="34"/>
  <c r="B467" i="34"/>
  <c r="B480" i="34"/>
  <c r="B468" i="34"/>
  <c r="B1270" i="34"/>
  <c r="B1287" i="34"/>
  <c r="B1283" i="34"/>
  <c r="B1276" i="34"/>
  <c r="B1281" i="34"/>
  <c r="B1293" i="34"/>
  <c r="B4522" i="34"/>
  <c r="B4507" i="34"/>
  <c r="B4511" i="34"/>
  <c r="B4500" i="34"/>
  <c r="B4513" i="34"/>
  <c r="B4509" i="34"/>
  <c r="B4402" i="34"/>
  <c r="B4390" i="34"/>
  <c r="B4411" i="34"/>
  <c r="B4391" i="34"/>
  <c r="B4416" i="34"/>
  <c r="B4404" i="34"/>
  <c r="B4409" i="34"/>
  <c r="B4389" i="34"/>
  <c r="B4413" i="34"/>
  <c r="B4498" i="34"/>
  <c r="B4483" i="34"/>
  <c r="B4495" i="34"/>
  <c r="B4484" i="34"/>
  <c r="B4489" i="34"/>
  <c r="B4493" i="34"/>
  <c r="B1806" i="34"/>
  <c r="B1823" i="34"/>
  <c r="B1819" i="34"/>
  <c r="B1812" i="34"/>
  <c r="B1824" i="34"/>
  <c r="B1809" i="34"/>
  <c r="B1829" i="34"/>
  <c r="B3278" i="34"/>
  <c r="B3342" i="34"/>
  <c r="B3242" i="34"/>
  <c r="B3274" i="34"/>
  <c r="B3306" i="34"/>
  <c r="B3338" i="34"/>
  <c r="B3230" i="34"/>
  <c r="B3286" i="34"/>
  <c r="B3350" i="34"/>
  <c r="B3327" i="34"/>
  <c r="B3287" i="34"/>
  <c r="B3279" i="34"/>
  <c r="B3271" i="34"/>
  <c r="B3243" i="34"/>
  <c r="B3307" i="34"/>
  <c r="B3235" i="34"/>
  <c r="B3299" i="34"/>
  <c r="B3363" i="34"/>
  <c r="B3276" i="34"/>
  <c r="B3348" i="34"/>
  <c r="B3268" i="34"/>
  <c r="B3324" i="34"/>
  <c r="B3232" i="34"/>
  <c r="B3264" i="34"/>
  <c r="B3296" i="34"/>
  <c r="B3328" i="34"/>
  <c r="B3360" i="34"/>
  <c r="B3277" i="34"/>
  <c r="B3349" i="34"/>
  <c r="B3269" i="34"/>
  <c r="B3325" i="34"/>
  <c r="B3233" i="34"/>
  <c r="B3265" i="34"/>
  <c r="B3297" i="34"/>
  <c r="B3329" i="34"/>
  <c r="B3361" i="34"/>
  <c r="B1534" i="34"/>
  <c r="B1535" i="34"/>
  <c r="B1531" i="34"/>
  <c r="B1540" i="34"/>
  <c r="B1529" i="34"/>
  <c r="B1533" i="34"/>
  <c r="B1998" i="34"/>
  <c r="B1991" i="34"/>
  <c r="B1996" i="34"/>
  <c r="B2000" i="34"/>
  <c r="B1981" i="34"/>
  <c r="B602" i="34"/>
  <c r="B590" i="34"/>
  <c r="B595" i="34"/>
  <c r="B584" i="34"/>
  <c r="B596" i="34"/>
  <c r="B597" i="34"/>
  <c r="B2066" i="34"/>
  <c r="B2071" i="34"/>
  <c r="B2076" i="34"/>
  <c r="B2081" i="34"/>
  <c r="B2077" i="34"/>
  <c r="B4762" i="34"/>
  <c r="B4755" i="34"/>
  <c r="B4751" i="34"/>
  <c r="B4768" i="34"/>
  <c r="B4764" i="34"/>
  <c r="B4761" i="34"/>
  <c r="B4765" i="34"/>
  <c r="B2578" i="34"/>
  <c r="B2614" i="34"/>
  <c r="B2626" i="34"/>
  <c r="B2634" i="34"/>
  <c r="B2606" i="34"/>
  <c r="B2662" i="34"/>
  <c r="B2583" i="34"/>
  <c r="B2639" i="34"/>
  <c r="B2663" i="34"/>
  <c r="B2635" i="34"/>
  <c r="B2595" i="34"/>
  <c r="B2659" i="34"/>
  <c r="B2636" i="34"/>
  <c r="B2596" i="34"/>
  <c r="B2660" i="34"/>
  <c r="B2608" i="34"/>
  <c r="B2640" i="34"/>
  <c r="B2672" i="34"/>
  <c r="B2637" i="34"/>
  <c r="B2605" i="34"/>
  <c r="B2661" i="34"/>
  <c r="B2609" i="34"/>
  <c r="B2641" i="34"/>
  <c r="B2673" i="34"/>
  <c r="B1863" i="34"/>
  <c r="B1868" i="34"/>
  <c r="B1869" i="34"/>
  <c r="B4470" i="34"/>
  <c r="B4471" i="34"/>
  <c r="B4460" i="34"/>
  <c r="B4461" i="34"/>
  <c r="B1302" i="34"/>
  <c r="B1295" i="34"/>
  <c r="B1315" i="34"/>
  <c r="B1308" i="34"/>
  <c r="B1305" i="34"/>
  <c r="B1309" i="34"/>
  <c r="B2086" i="34"/>
  <c r="B2091" i="34"/>
  <c r="B2096" i="34"/>
  <c r="B2093" i="34"/>
  <c r="B3202" i="34"/>
  <c r="B3214" i="34"/>
  <c r="B3207" i="34"/>
  <c r="B3219" i="34"/>
  <c r="B3204" i="34"/>
  <c r="B3216" i="34"/>
  <c r="B3205" i="34"/>
  <c r="B3217" i="34"/>
  <c r="B2939" i="34"/>
  <c r="B442" i="34"/>
  <c r="B441" i="34"/>
  <c r="B453" i="34"/>
  <c r="B455" i="34"/>
  <c r="B459" i="34"/>
  <c r="B444" i="34"/>
  <c r="B6358" i="34"/>
  <c r="B6355" i="34"/>
  <c r="B6349" i="34"/>
  <c r="B6270" i="34"/>
  <c r="B6266" i="34"/>
  <c r="B6259" i="34"/>
  <c r="B6264" i="34"/>
  <c r="B6268" i="34"/>
  <c r="B6257" i="34"/>
  <c r="B5246" i="34"/>
  <c r="B5242" i="34"/>
  <c r="B5235" i="34"/>
  <c r="B5259" i="34"/>
  <c r="B5255" i="34"/>
  <c r="B5232" i="34"/>
  <c r="B5244" i="34"/>
  <c r="B5241" i="34"/>
  <c r="B5229" i="34"/>
  <c r="B6206" i="34"/>
  <c r="B6194" i="34"/>
  <c r="B6207" i="34"/>
  <c r="B6215" i="34"/>
  <c r="B6203" i="34"/>
  <c r="B6208" i="34"/>
  <c r="B6188" i="34"/>
  <c r="B6189" i="34"/>
  <c r="B6193" i="34"/>
  <c r="B6326" i="34"/>
  <c r="B6331" i="34"/>
  <c r="B6325" i="34"/>
  <c r="B5350" i="34"/>
  <c r="B5342" i="34"/>
  <c r="B5352" i="34"/>
  <c r="B5344" i="34"/>
  <c r="B5356" i="34"/>
  <c r="B5349" i="34"/>
  <c r="B6278" i="34"/>
  <c r="B6298" i="34"/>
  <c r="B6291" i="34"/>
  <c r="B6288" i="34"/>
  <c r="B6284" i="34"/>
  <c r="B6281" i="34"/>
  <c r="B6362" i="34"/>
  <c r="B6363" i="34"/>
  <c r="B6365" i="34"/>
  <c r="B5378" i="34"/>
  <c r="B5383" i="34"/>
  <c r="B5385" i="34"/>
  <c r="B706" i="34"/>
  <c r="B726" i="34"/>
  <c r="B715" i="34"/>
  <c r="B712" i="34"/>
  <c r="B716" i="34"/>
  <c r="B709" i="34"/>
  <c r="B4438" i="34"/>
  <c r="B4436" i="34"/>
  <c r="B3874" i="34"/>
  <c r="B3906" i="34"/>
  <c r="B3903" i="34"/>
  <c r="B3883" i="34"/>
  <c r="B3891" i="34"/>
  <c r="B3904" i="34"/>
  <c r="B3884" i="34"/>
  <c r="B3897" i="34"/>
  <c r="B3877" i="34"/>
  <c r="B2814" i="34"/>
  <c r="B2806" i="34"/>
  <c r="B2799" i="34"/>
  <c r="B2819" i="34"/>
  <c r="B2800" i="34"/>
  <c r="B2805" i="34"/>
  <c r="B2809" i="34"/>
  <c r="B2042" i="34"/>
  <c r="B2039" i="34"/>
  <c r="B2040" i="34"/>
  <c r="B2045" i="34"/>
  <c r="B3442" i="34"/>
  <c r="B3454" i="34"/>
  <c r="B3431" i="34"/>
  <c r="B3459" i="34"/>
  <c r="B3444" i="34"/>
  <c r="B3456" i="34"/>
  <c r="B3437" i="34"/>
  <c r="B3457" i="34"/>
  <c r="B4294" i="34"/>
  <c r="B4295" i="34"/>
  <c r="B4297" i="34"/>
  <c r="B4310" i="34"/>
  <c r="B4304" i="34"/>
  <c r="B4309" i="34"/>
  <c r="B266" i="34"/>
  <c r="B298" i="34"/>
  <c r="B257" i="34"/>
  <c r="B305" i="34"/>
  <c r="B317" i="34"/>
  <c r="B310" i="34"/>
  <c r="B261" i="34"/>
  <c r="B325" i="34"/>
  <c r="B318" i="34"/>
  <c r="B319" i="34"/>
  <c r="B311" i="34"/>
  <c r="B299" i="34"/>
  <c r="B291" i="34"/>
  <c r="B304" i="34"/>
  <c r="B288" i="34"/>
  <c r="B268" i="34"/>
  <c r="B260" i="34"/>
  <c r="B324" i="34"/>
  <c r="B3986" i="34"/>
  <c r="B3990" i="34"/>
  <c r="B3983" i="34"/>
  <c r="B4003" i="34"/>
  <c r="B3984" i="34"/>
  <c r="B3988" i="34"/>
  <c r="B4009" i="34"/>
  <c r="B4017" i="34"/>
  <c r="B4005" i="34"/>
  <c r="B4562" i="34"/>
  <c r="B4579" i="34"/>
  <c r="B4583" i="34"/>
  <c r="B4564" i="34"/>
  <c r="B4569" i="34"/>
  <c r="B4581" i="34"/>
  <c r="B1426" i="34"/>
  <c r="B1430" i="34"/>
  <c r="B1439" i="34"/>
  <c r="B1443" i="34"/>
  <c r="B1416" i="34"/>
  <c r="B1420" i="34"/>
  <c r="B1441" i="34"/>
  <c r="B1449" i="34"/>
  <c r="B1437" i="34"/>
  <c r="B1855" i="34"/>
  <c r="B1848" i="34"/>
  <c r="B1853" i="34"/>
  <c r="B2014" i="34"/>
  <c r="B2007" i="34"/>
  <c r="B2011" i="34"/>
  <c r="B2008" i="34"/>
  <c r="B2013" i="34"/>
  <c r="B1378" i="34"/>
  <c r="B1390" i="34"/>
  <c r="B1383" i="34"/>
  <c r="B1379" i="34"/>
  <c r="B1403" i="34"/>
  <c r="B1400" i="34"/>
  <c r="B1396" i="34"/>
  <c r="B1393" i="34"/>
  <c r="B1413" i="34"/>
  <c r="B3586" i="34"/>
  <c r="B3618" i="34"/>
  <c r="B3598" i="34"/>
  <c r="B3615" i="34"/>
  <c r="B3591" i="34"/>
  <c r="B3587" i="34"/>
  <c r="B3604" i="34"/>
  <c r="B3612" i="34"/>
  <c r="B3600" i="34"/>
  <c r="B3585" i="34"/>
  <c r="B3601" i="34"/>
  <c r="B3589" i="34"/>
  <c r="B1474" i="34"/>
  <c r="B1486" i="34"/>
  <c r="B1475" i="34"/>
  <c r="B1480" i="34"/>
  <c r="B1492" i="34"/>
  <c r="B1477" i="34"/>
  <c r="B994" i="34"/>
  <c r="B991" i="34"/>
  <c r="B992" i="34"/>
  <c r="B1001" i="34"/>
  <c r="B946" i="34"/>
  <c r="B955" i="34"/>
  <c r="B953" i="34"/>
  <c r="B546" i="34"/>
  <c r="B550" i="34"/>
  <c r="B547" i="34"/>
  <c r="B544" i="34"/>
  <c r="B548" i="34"/>
  <c r="B541" i="34"/>
  <c r="B5370" i="34"/>
  <c r="B5372" i="34"/>
  <c r="B5902" i="34"/>
  <c r="B5898" i="34"/>
  <c r="B5891" i="34"/>
  <c r="B5887" i="34"/>
  <c r="B5919" i="34"/>
  <c r="B5912" i="34"/>
  <c r="B5900" i="34"/>
  <c r="B5901" i="34"/>
  <c r="B5897" i="34"/>
  <c r="B6466" i="34"/>
  <c r="B6459" i="34"/>
  <c r="B6461" i="34"/>
  <c r="B5474" i="34"/>
  <c r="B5475" i="34"/>
  <c r="B5479" i="34"/>
  <c r="B5468" i="34"/>
  <c r="B5469" i="34"/>
  <c r="B5489" i="34"/>
  <c r="B4842" i="34"/>
  <c r="B4840" i="34"/>
  <c r="B4832" i="34"/>
  <c r="B4833" i="34"/>
  <c r="B4845" i="34"/>
  <c r="B6491" i="34"/>
  <c r="B6489" i="34"/>
  <c r="B5554" i="34"/>
  <c r="B5555" i="34"/>
  <c r="B5536" i="34"/>
  <c r="B5556" i="34"/>
  <c r="B5537" i="34"/>
  <c r="B4874" i="34"/>
  <c r="B4879" i="34"/>
  <c r="B4873" i="34"/>
  <c r="B6514" i="34"/>
  <c r="B6512" i="34"/>
  <c r="B5618" i="34"/>
  <c r="B5619" i="34"/>
  <c r="B5616" i="34"/>
  <c r="B5617" i="34"/>
  <c r="B4930" i="34"/>
  <c r="B4923" i="34"/>
  <c r="B4920" i="34"/>
  <c r="B4913" i="34"/>
  <c r="B4925" i="34"/>
  <c r="B667" i="34"/>
  <c r="B669" i="34"/>
  <c r="B2954" i="34"/>
  <c r="B2970" i="34"/>
  <c r="B2982" i="34"/>
  <c r="B2959" i="34"/>
  <c r="B2963" i="34"/>
  <c r="B2987" i="34"/>
  <c r="B2940" i="34"/>
  <c r="B2952" i="34"/>
  <c r="B2984" i="34"/>
  <c r="B2949" i="34"/>
  <c r="B2953" i="34"/>
  <c r="B2985" i="34"/>
  <c r="B4674" i="34"/>
  <c r="B4663" i="34"/>
  <c r="B4664" i="34"/>
  <c r="B4673" i="34"/>
  <c r="B4818" i="34"/>
  <c r="B4806" i="34"/>
  <c r="B4808" i="34"/>
  <c r="B4815" i="34"/>
  <c r="B4816" i="34"/>
  <c r="B4801" i="34"/>
  <c r="B4813" i="34"/>
  <c r="B4234" i="34"/>
  <c r="B4243" i="34"/>
  <c r="B4244" i="34"/>
  <c r="B4237" i="34"/>
  <c r="B606" i="34"/>
  <c r="B619" i="34"/>
  <c r="B612" i="34"/>
  <c r="B605" i="34"/>
  <c r="B639" i="34"/>
  <c r="B640" i="34"/>
  <c r="B641" i="34"/>
  <c r="B225" i="34"/>
  <c r="B202" i="34"/>
  <c r="B234" i="34"/>
  <c r="B217" i="34"/>
  <c r="B205" i="34"/>
  <c r="B198" i="34"/>
  <c r="B201" i="34"/>
  <c r="B229" i="34"/>
  <c r="B222" i="34"/>
  <c r="B207" i="34"/>
  <c r="B199" i="34"/>
  <c r="B187" i="34"/>
  <c r="B251" i="34"/>
  <c r="B243" i="34"/>
  <c r="B232" i="34"/>
  <c r="B216" i="34"/>
  <c r="B220" i="34"/>
  <c r="B212" i="34"/>
  <c r="B3050" i="34"/>
  <c r="B3051" i="34"/>
  <c r="B3053" i="34"/>
  <c r="B497" i="34"/>
  <c r="B506" i="34"/>
  <c r="B502" i="34"/>
  <c r="B503" i="34"/>
  <c r="B507" i="34"/>
  <c r="B492" i="34"/>
  <c r="B2442" i="34"/>
  <c r="B2466" i="34"/>
  <c r="B2386" i="34"/>
  <c r="B2414" i="34"/>
  <c r="B2478" i="34"/>
  <c r="B2438" i="34"/>
  <c r="B2431" i="34"/>
  <c r="B2455" i="34"/>
  <c r="B2407" i="34"/>
  <c r="B2403" i="34"/>
  <c r="B2467" i="34"/>
  <c r="B2427" i="34"/>
  <c r="B2404" i="34"/>
  <c r="B2468" i="34"/>
  <c r="B2444" i="34"/>
  <c r="B2400" i="34"/>
  <c r="B2432" i="34"/>
  <c r="B2464" i="34"/>
  <c r="B2433" i="34"/>
  <c r="B2457" i="34"/>
  <c r="B2409" i="34"/>
  <c r="B2405" i="34"/>
  <c r="B2397" i="34"/>
  <c r="B2453" i="34"/>
  <c r="B1698" i="34"/>
  <c r="B1714" i="34"/>
  <c r="B1686" i="34"/>
  <c r="B1695" i="34"/>
  <c r="B1711" i="34"/>
  <c r="B1683" i="34"/>
  <c r="B1708" i="34"/>
  <c r="B1716" i="34"/>
  <c r="B1712" i="34"/>
  <c r="B1729" i="34"/>
  <c r="B1705" i="34"/>
  <c r="B1693" i="34"/>
  <c r="B662" i="34"/>
  <c r="B660" i="34"/>
  <c r="B738" i="34"/>
  <c r="B750" i="34"/>
  <c r="B731" i="34"/>
  <c r="B744" i="34"/>
  <c r="B748" i="34"/>
  <c r="B733" i="34"/>
  <c r="B1610" i="34"/>
  <c r="B1626" i="34"/>
  <c r="B1598" i="34"/>
  <c r="B1590" i="34"/>
  <c r="B1615" i="34"/>
  <c r="B1631" i="34"/>
  <c r="B1587" i="34"/>
  <c r="B1595" i="34"/>
  <c r="B1596" i="34"/>
  <c r="B1588" i="34"/>
  <c r="B1584" i="34"/>
  <c r="B1616" i="34"/>
  <c r="B1633" i="34"/>
  <c r="B1617" i="34"/>
  <c r="B1589" i="34"/>
  <c r="B1597" i="34"/>
  <c r="B2034" i="34"/>
  <c r="B2035" i="34"/>
  <c r="B2032" i="34"/>
  <c r="B2037" i="34"/>
  <c r="B1154" i="34"/>
  <c r="B1138" i="34"/>
  <c r="B1150" i="34"/>
  <c r="B1142" i="34"/>
  <c r="B1143" i="34"/>
  <c r="B1135" i="34"/>
  <c r="B1115" i="34"/>
  <c r="B1123" i="34"/>
  <c r="B1179" i="34"/>
  <c r="B1160" i="34"/>
  <c r="B1144" i="34"/>
  <c r="B1156" i="34"/>
  <c r="B1132" i="34"/>
  <c r="B1129" i="34"/>
  <c r="B1161" i="34"/>
  <c r="B1117" i="34"/>
  <c r="B1149" i="34"/>
  <c r="B1181" i="34"/>
  <c r="B2834" i="34"/>
  <c r="B2847" i="34"/>
  <c r="B2843" i="34"/>
  <c r="B2852" i="34"/>
  <c r="B2840" i="34"/>
  <c r="B2829" i="34"/>
  <c r="B2849" i="34"/>
  <c r="B2210" i="34"/>
  <c r="B2234" i="34"/>
  <c r="B2258" i="34"/>
  <c r="B2246" i="34"/>
  <c r="B2222" i="34"/>
  <c r="B2278" i="34"/>
  <c r="B2199" i="34"/>
  <c r="B2255" i="34"/>
  <c r="B2279" i="34"/>
  <c r="B2243" i="34"/>
  <c r="B2219" i="34"/>
  <c r="B2283" i="34"/>
  <c r="B2244" i="34"/>
  <c r="B2220" i="34"/>
  <c r="B2284" i="34"/>
  <c r="B2224" i="34"/>
  <c r="B2256" i="34"/>
  <c r="B2288" i="34"/>
  <c r="B2201" i="34"/>
  <c r="B2257" i="34"/>
  <c r="B2281" i="34"/>
  <c r="B2261" i="34"/>
  <c r="B2221" i="34"/>
  <c r="B2285" i="34"/>
  <c r="B4851" i="34"/>
  <c r="B4848" i="34"/>
  <c r="B4853" i="34"/>
  <c r="B5870" i="34"/>
  <c r="B5878" i="34"/>
  <c r="B5882" i="34"/>
  <c r="B5874" i="34"/>
  <c r="B5875" i="34"/>
  <c r="B5883" i="34"/>
  <c r="B5847" i="34"/>
  <c r="B5879" i="34"/>
  <c r="B5848" i="34"/>
  <c r="B5880" i="34"/>
  <c r="B5876" i="34"/>
  <c r="B5868" i="34"/>
  <c r="B5845" i="34"/>
  <c r="B5877" i="34"/>
  <c r="B5849" i="34"/>
  <c r="B5881" i="34"/>
  <c r="B5032" i="34"/>
  <c r="B5024" i="34"/>
  <c r="B5029" i="34"/>
  <c r="B5266" i="34"/>
  <c r="B5270" i="34"/>
  <c r="B5283" i="34"/>
  <c r="B5271" i="34"/>
  <c r="B5280" i="34"/>
  <c r="B5268" i="34"/>
  <c r="B5289" i="34"/>
  <c r="B5297" i="34"/>
  <c r="B5285" i="34"/>
  <c r="B6014" i="34"/>
  <c r="B5974" i="34"/>
  <c r="B6038" i="34"/>
  <c r="B6010" i="34"/>
  <c r="B5986" i="34"/>
  <c r="B6050" i="34"/>
  <c r="B5975" i="34"/>
  <c r="B5999" i="34"/>
  <c r="B6023" i="34"/>
  <c r="B6019" i="34"/>
  <c r="B5979" i="34"/>
  <c r="B6043" i="34"/>
  <c r="B5984" i="34"/>
  <c r="B6016" i="34"/>
  <c r="B6048" i="34"/>
  <c r="B6012" i="34"/>
  <c r="B5980" i="34"/>
  <c r="B6036" i="34"/>
  <c r="B5981" i="34"/>
  <c r="B6013" i="34"/>
  <c r="B6049" i="34"/>
  <c r="B5985" i="34"/>
  <c r="B6017" i="34"/>
  <c r="B6045" i="34"/>
  <c r="B5122" i="34"/>
  <c r="B5110" i="34"/>
  <c r="B5099" i="34"/>
  <c r="B5103" i="34"/>
  <c r="B5128" i="34"/>
  <c r="B5108" i="34"/>
  <c r="B5097" i="34"/>
  <c r="B5105" i="34"/>
  <c r="B5117" i="34"/>
  <c r="B5418" i="34"/>
  <c r="B5427" i="34"/>
  <c r="B5424" i="34"/>
  <c r="B5413" i="34"/>
  <c r="B5425" i="34"/>
  <c r="B6246" i="34"/>
  <c r="B6242" i="34"/>
  <c r="B6223" i="34"/>
  <c r="B6219" i="34"/>
  <c r="B6224" i="34"/>
  <c r="B6228" i="34"/>
  <c r="B6221" i="34"/>
  <c r="B6217" i="34"/>
  <c r="B6249" i="34"/>
  <c r="B5179" i="34"/>
  <c r="B5188" i="34"/>
  <c r="B5181" i="34"/>
  <c r="B122" i="34"/>
  <c r="B154" i="34"/>
  <c r="B113" i="34"/>
  <c r="B177" i="34"/>
  <c r="B173" i="34"/>
  <c r="B166" i="34"/>
  <c r="B117" i="34"/>
  <c r="B181" i="34"/>
  <c r="B174" i="34"/>
  <c r="B175" i="34"/>
  <c r="B167" i="34"/>
  <c r="B155" i="34"/>
  <c r="B147" i="34"/>
  <c r="B144" i="34"/>
  <c r="B128" i="34"/>
  <c r="B116" i="34"/>
  <c r="B124" i="34"/>
  <c r="B180" i="34"/>
  <c r="B4194" i="34"/>
  <c r="B4187" i="34"/>
  <c r="B4199" i="34"/>
  <c r="B4196" i="34"/>
  <c r="B4201" i="34"/>
  <c r="B4197" i="34"/>
  <c r="B2114" i="34"/>
  <c r="B2138" i="34"/>
  <c r="B2162" i="34"/>
  <c r="B2166" i="34"/>
  <c r="B2134" i="34"/>
  <c r="B2190" i="34"/>
  <c r="B2103" i="34"/>
  <c r="B2159" i="34"/>
  <c r="B2183" i="34"/>
  <c r="B2147" i="34"/>
  <c r="B2123" i="34"/>
  <c r="B2187" i="34"/>
  <c r="B2148" i="34"/>
  <c r="B2124" i="34"/>
  <c r="B2188" i="34"/>
  <c r="B2128" i="34"/>
  <c r="B2160" i="34"/>
  <c r="B2192" i="34"/>
  <c r="B2105" i="34"/>
  <c r="B2161" i="34"/>
  <c r="B2185" i="34"/>
  <c r="B2157" i="34"/>
  <c r="B2117" i="34"/>
  <c r="B2181" i="34"/>
  <c r="B3794" i="34"/>
  <c r="B3787" i="34"/>
  <c r="B3788" i="34"/>
  <c r="B3785" i="34"/>
  <c r="B3797" i="34"/>
  <c r="B4546" i="34"/>
  <c r="B4552" i="34"/>
  <c r="B4551" i="34"/>
  <c r="B4548" i="34"/>
  <c r="B4545" i="34"/>
  <c r="B4557" i="34"/>
  <c r="B974" i="34"/>
  <c r="B987" i="34"/>
  <c r="B988" i="34"/>
  <c r="B989" i="34"/>
  <c r="B4251" i="34"/>
  <c r="B4248" i="34"/>
  <c r="B4257" i="34"/>
  <c r="B1242" i="34"/>
  <c r="B1238" i="34"/>
  <c r="B1235" i="34"/>
  <c r="B1224" i="34"/>
  <c r="B1236" i="34"/>
  <c r="B1229" i="34"/>
  <c r="B3414" i="34"/>
  <c r="B3426" i="34"/>
  <c r="B3415" i="34"/>
  <c r="B3419" i="34"/>
  <c r="B3412" i="34"/>
  <c r="B3408" i="34"/>
  <c r="B3413" i="34"/>
  <c r="B3409" i="34"/>
  <c r="B4530" i="34"/>
  <c r="B4535" i="34"/>
  <c r="B4529" i="34"/>
  <c r="B3926" i="34"/>
  <c r="B3938" i="34"/>
  <c r="B3935" i="34"/>
  <c r="B3943" i="34"/>
  <c r="B3931" i="34"/>
  <c r="B3944" i="34"/>
  <c r="B3916" i="34"/>
  <c r="B3937" i="34"/>
  <c r="B3933" i="34"/>
  <c r="B1026" i="34"/>
  <c r="B1030" i="34"/>
  <c r="B1015" i="34"/>
  <c r="B1039" i="34"/>
  <c r="B1035" i="34"/>
  <c r="B1024" i="34"/>
  <c r="B1020" i="34"/>
  <c r="B1025" i="34"/>
  <c r="B1021" i="34"/>
  <c r="B1338" i="34"/>
  <c r="B1326" i="34"/>
  <c r="B1323" i="34"/>
  <c r="B1320" i="34"/>
  <c r="B1332" i="34"/>
  <c r="B1333" i="34"/>
  <c r="B401" i="34"/>
  <c r="B394" i="34"/>
  <c r="B369" i="34"/>
  <c r="B397" i="34"/>
  <c r="B409" i="34"/>
  <c r="B374" i="34"/>
  <c r="B383" i="34"/>
  <c r="B407" i="34"/>
  <c r="B387" i="34"/>
  <c r="B400" i="34"/>
  <c r="B408" i="34"/>
  <c r="B372" i="34"/>
  <c r="B4046" i="34"/>
  <c r="B4042" i="34"/>
  <c r="B4031" i="34"/>
  <c r="B4019" i="34"/>
  <c r="B4043" i="34"/>
  <c r="B4032" i="34"/>
  <c r="B4028" i="34"/>
  <c r="B4025" i="34"/>
  <c r="B4021" i="34"/>
  <c r="B3966" i="34"/>
  <c r="B3970" i="34"/>
  <c r="B3967" i="34"/>
  <c r="B3960" i="34"/>
  <c r="B3963" i="34"/>
  <c r="B3968" i="34"/>
  <c r="B3964" i="34"/>
  <c r="B3961" i="34"/>
  <c r="B3981" i="34"/>
  <c r="B3774" i="34"/>
  <c r="B3775" i="34"/>
  <c r="B3763" i="34"/>
  <c r="B3768" i="34"/>
  <c r="B3761" i="34"/>
  <c r="B3698" i="34"/>
  <c r="B3694" i="34"/>
  <c r="B3703" i="34"/>
  <c r="B3707" i="34"/>
  <c r="B3692" i="34"/>
  <c r="B3696" i="34"/>
  <c r="B3713" i="34"/>
  <c r="B3709" i="34"/>
  <c r="B3370" i="34"/>
  <c r="B3366" i="34"/>
  <c r="B3383" i="34"/>
  <c r="B3387" i="34"/>
  <c r="B3380" i="34"/>
  <c r="B3376" i="34"/>
  <c r="B3381" i="34"/>
  <c r="B3377" i="34"/>
  <c r="B2346" i="34"/>
  <c r="B2370" i="34"/>
  <c r="B2290" i="34"/>
  <c r="B2318" i="34"/>
  <c r="B2382" i="34"/>
  <c r="B2342" i="34"/>
  <c r="B2335" i="34"/>
  <c r="B2359" i="34"/>
  <c r="B2311" i="34"/>
  <c r="B2307" i="34"/>
  <c r="B2371" i="34"/>
  <c r="B2347" i="34"/>
  <c r="B2308" i="34"/>
  <c r="B2372" i="34"/>
  <c r="B2348" i="34"/>
  <c r="B2304" i="34"/>
  <c r="B2336" i="34"/>
  <c r="B2368" i="34"/>
  <c r="B2337" i="34"/>
  <c r="B2361" i="34"/>
  <c r="B2313" i="34"/>
  <c r="B2309" i="34"/>
  <c r="B2373" i="34"/>
  <c r="B2349" i="34"/>
  <c r="B2702" i="34"/>
  <c r="B2766" i="34"/>
  <c r="B2722" i="34"/>
  <c r="B2698" i="34"/>
  <c r="B2754" i="34"/>
  <c r="B2726" i="34"/>
  <c r="B2719" i="34"/>
  <c r="B2743" i="34"/>
  <c r="B2695" i="34"/>
  <c r="B2699" i="34"/>
  <c r="B2763" i="34"/>
  <c r="B2723" i="34"/>
  <c r="B2700" i="34"/>
  <c r="B2676" i="34"/>
  <c r="B2740" i="34"/>
  <c r="B2688" i="34"/>
  <c r="B2720" i="34"/>
  <c r="B2752" i="34"/>
  <c r="B2701" i="34"/>
  <c r="B2765" i="34"/>
  <c r="B2725" i="34"/>
  <c r="B2689" i="34"/>
  <c r="B2721" i="34"/>
  <c r="B2753" i="34"/>
  <c r="B4650" i="34"/>
  <c r="B4659" i="34"/>
  <c r="B4656" i="34"/>
  <c r="B4649" i="34"/>
  <c r="B4661" i="34"/>
  <c r="B2930" i="34"/>
  <c r="B2927" i="34"/>
  <c r="B2923" i="34"/>
  <c r="B2912" i="34"/>
  <c r="B2917" i="34"/>
  <c r="B2929" i="34"/>
  <c r="B4262" i="34"/>
  <c r="B4263" i="34"/>
  <c r="B4273" i="34"/>
  <c r="B1346" i="34"/>
  <c r="B1366" i="34"/>
  <c r="B1351" i="34"/>
  <c r="B1375" i="34"/>
  <c r="B1371" i="34"/>
  <c r="B1376" i="34"/>
  <c r="B1348" i="34"/>
  <c r="B1369" i="34"/>
  <c r="B1365" i="34"/>
  <c r="B1762" i="34"/>
  <c r="B1758" i="34"/>
  <c r="B1766" i="34"/>
  <c r="B1775" i="34"/>
  <c r="B1755" i="34"/>
  <c r="B1771" i="34"/>
  <c r="B1748" i="34"/>
  <c r="B1744" i="34"/>
  <c r="B1776" i="34"/>
  <c r="B1777" i="34"/>
  <c r="B1749" i="34"/>
  <c r="B1757" i="34"/>
  <c r="B3474" i="34"/>
  <c r="B3486" i="34"/>
  <c r="B3463" i="34"/>
  <c r="B3491" i="34"/>
  <c r="B3476" i="34"/>
  <c r="B3488" i="34"/>
  <c r="B3481" i="34"/>
  <c r="B3477" i="34"/>
  <c r="B4686" i="34"/>
  <c r="B4687" i="34"/>
  <c r="B4692" i="34"/>
  <c r="B4697" i="34"/>
  <c r="B6534" i="34"/>
  <c r="B5642" i="34"/>
  <c r="B5640" i="34"/>
  <c r="B4966" i="34"/>
  <c r="B4960" i="34"/>
  <c r="B4957" i="34"/>
  <c r="B4906" i="34"/>
  <c r="B4907" i="34"/>
  <c r="B4900" i="34"/>
  <c r="B4901" i="34"/>
  <c r="B5790" i="34"/>
  <c r="B5798" i="34"/>
  <c r="B5802" i="34"/>
  <c r="B5794" i="34"/>
  <c r="B5803" i="34"/>
  <c r="B5795" i="34"/>
  <c r="B5775" i="34"/>
  <c r="B5807" i="34"/>
  <c r="B5776" i="34"/>
  <c r="B5808" i="34"/>
  <c r="B5788" i="34"/>
  <c r="B5796" i="34"/>
  <c r="B5805" i="34"/>
  <c r="B5797" i="34"/>
  <c r="B5777" i="34"/>
  <c r="B5809" i="34"/>
  <c r="B5014" i="34"/>
  <c r="B5016" i="34"/>
  <c r="B5013" i="34"/>
  <c r="B4970" i="34"/>
  <c r="B4971" i="34"/>
  <c r="B4983" i="34"/>
  <c r="B4988" i="34"/>
  <c r="B4977" i="34"/>
  <c r="B5934" i="34"/>
  <c r="B5930" i="34"/>
  <c r="B5954" i="34"/>
  <c r="B5947" i="34"/>
  <c r="B5943" i="34"/>
  <c r="B5936" i="34"/>
  <c r="B5940" i="34"/>
  <c r="B5933" i="34"/>
  <c r="B5929" i="34"/>
  <c r="B5062" i="34"/>
  <c r="B5090" i="34"/>
  <c r="B5070" i="34"/>
  <c r="B5064" i="34"/>
  <c r="B5071" i="34"/>
  <c r="B5080" i="34"/>
  <c r="B5060" i="34"/>
  <c r="B5089" i="34"/>
  <c r="B5093" i="34"/>
  <c r="B2782" i="34"/>
  <c r="B2786" i="34"/>
  <c r="B2775" i="34"/>
  <c r="B2771" i="34"/>
  <c r="B2780" i="34"/>
  <c r="B2792" i="34"/>
  <c r="B2797" i="34"/>
  <c r="B4078" i="34"/>
  <c r="B4079" i="34"/>
  <c r="B4084" i="34"/>
  <c r="B3806" i="34"/>
  <c r="B3814" i="34"/>
  <c r="B3803" i="34"/>
  <c r="B3800" i="34"/>
  <c r="B3809" i="34"/>
  <c r="B3038" i="34"/>
  <c r="B3047" i="34"/>
  <c r="B3040" i="34"/>
  <c r="B1514" i="34"/>
  <c r="B1502" i="34"/>
  <c r="B1519" i="34"/>
  <c r="B1520" i="34"/>
  <c r="B1516" i="34"/>
  <c r="B1513" i="34"/>
  <c r="B3822" i="34"/>
  <c r="B3830" i="34"/>
  <c r="B3835" i="34"/>
  <c r="B3836" i="34"/>
  <c r="B3825" i="34"/>
  <c r="B938" i="34"/>
  <c r="B935" i="34"/>
  <c r="B944" i="34"/>
  <c r="B937" i="34"/>
  <c r="B2058" i="34"/>
  <c r="B2055" i="34"/>
  <c r="B2056" i="34"/>
  <c r="B874" i="34"/>
  <c r="B850" i="34"/>
  <c r="B894" i="34"/>
  <c r="B855" i="34"/>
  <c r="B879" i="34"/>
  <c r="B891" i="34"/>
  <c r="B880" i="34"/>
  <c r="B856" i="34"/>
  <c r="B884" i="34"/>
  <c r="B857" i="34"/>
  <c r="B889" i="34"/>
  <c r="B869" i="34"/>
  <c r="B3626" i="34"/>
  <c r="B3622" i="34"/>
  <c r="B3647" i="34"/>
  <c r="B3627" i="34"/>
  <c r="B3636" i="34"/>
  <c r="B3624" i="34"/>
  <c r="B3625" i="34"/>
  <c r="B3629" i="34"/>
  <c r="B1642" i="34"/>
  <c r="B1658" i="34"/>
  <c r="B1678" i="34"/>
  <c r="B1647" i="34"/>
  <c r="B1635" i="34"/>
  <c r="B1659" i="34"/>
  <c r="B1644" i="34"/>
  <c r="B1652" i="34"/>
  <c r="B1656" i="34"/>
  <c r="B1665" i="34"/>
  <c r="B1641" i="34"/>
  <c r="B1669" i="34"/>
  <c r="B1466" i="34"/>
  <c r="B1471" i="34"/>
  <c r="B1468" i="34"/>
  <c r="B2886" i="34"/>
  <c r="B2882" i="34"/>
  <c r="B2895" i="34"/>
  <c r="B2883" i="34"/>
  <c r="B2892" i="34"/>
  <c r="B2904" i="34"/>
  <c r="B2901" i="34"/>
  <c r="B842" i="34"/>
  <c r="B830" i="34"/>
  <c r="B847" i="34"/>
  <c r="B848" i="34"/>
  <c r="B828" i="34"/>
  <c r="B849" i="34"/>
  <c r="B1882" i="34"/>
  <c r="B1875" i="34"/>
  <c r="B1880" i="34"/>
  <c r="B1258" i="34"/>
  <c r="B1254" i="34"/>
  <c r="B1263" i="34"/>
  <c r="B1264" i="34"/>
  <c r="B1252" i="34"/>
  <c r="B1265" i="34"/>
  <c r="B3534" i="34"/>
  <c r="B3538" i="34"/>
  <c r="B3570" i="34"/>
  <c r="B3551" i="34"/>
  <c r="B3527" i="34"/>
  <c r="B3563" i="34"/>
  <c r="B3532" i="34"/>
  <c r="B3556" i="34"/>
  <c r="B3544" i="34"/>
  <c r="B3529" i="34"/>
  <c r="B3537" i="34"/>
  <c r="B3565" i="34"/>
  <c r="B578" i="34"/>
  <c r="B566" i="34"/>
  <c r="B575" i="34"/>
  <c r="B560" i="34"/>
  <c r="B564" i="34"/>
  <c r="B577" i="34"/>
  <c r="B698" i="34"/>
  <c r="B695" i="34"/>
  <c r="B688" i="34"/>
  <c r="B700" i="34"/>
  <c r="B693" i="34"/>
  <c r="B6511" i="34"/>
  <c r="B6509" i="34"/>
  <c r="B5174" i="34"/>
  <c r="B5176" i="34"/>
  <c r="B5169" i="34"/>
  <c r="B5562" i="34"/>
  <c r="B5571" i="34"/>
  <c r="B5567" i="34"/>
  <c r="B5576" i="34"/>
  <c r="B5565" i="34"/>
  <c r="B5569" i="34"/>
  <c r="B4894" i="34"/>
  <c r="B4888" i="34"/>
  <c r="B4885" i="34"/>
  <c r="B6527" i="34"/>
  <c r="B6525" i="34"/>
  <c r="B5622" i="34"/>
  <c r="B5624" i="34"/>
  <c r="B5629" i="34"/>
  <c r="B4934" i="34"/>
  <c r="B4954" i="34"/>
  <c r="B4936" i="34"/>
  <c r="B4951" i="34"/>
  <c r="B4932" i="34"/>
  <c r="B4953" i="34"/>
  <c r="B6582" i="34"/>
  <c r="B6646" i="34"/>
  <c r="B6718" i="34"/>
  <c r="B6606" i="34"/>
  <c r="B6670" i="34"/>
  <c r="B6726" i="34"/>
  <c r="B6634" i="34"/>
  <c r="B6698" i="34"/>
  <c r="B6594" i="34"/>
  <c r="B6658" i="34"/>
  <c r="B6722" i="34"/>
  <c r="B6655" i="34"/>
  <c r="B6615" i="34"/>
  <c r="B6575" i="34"/>
  <c r="B6703" i="34"/>
  <c r="B6663" i="34"/>
  <c r="B6595" i="34"/>
  <c r="B6651" i="34"/>
  <c r="B6715" i="34"/>
  <c r="B6619" i="34"/>
  <c r="B6691" i="34"/>
  <c r="B6572" i="34"/>
  <c r="B6700" i="34"/>
  <c r="B6660" i="34"/>
  <c r="B6620" i="34"/>
  <c r="B6580" i="34"/>
  <c r="B6708" i="34"/>
  <c r="B6632" i="34"/>
  <c r="B6696" i="34"/>
  <c r="B6600" i="34"/>
  <c r="B6656" i="34"/>
  <c r="B6720" i="34"/>
  <c r="B6581" i="34"/>
  <c r="B6621" i="34"/>
  <c r="B6653" i="34"/>
  <c r="B6685" i="34"/>
  <c r="B6717" i="34"/>
  <c r="B6585" i="34"/>
  <c r="B6617" i="34"/>
  <c r="B6649" i="34"/>
  <c r="B6681" i="34"/>
  <c r="B6713" i="34"/>
  <c r="B5726" i="34"/>
  <c r="B5722" i="34"/>
  <c r="B5746" i="34"/>
  <c r="B5731" i="34"/>
  <c r="B5743" i="34"/>
  <c r="B5736" i="34"/>
  <c r="B5740" i="34"/>
  <c r="B5749" i="34"/>
  <c r="B5729" i="34"/>
  <c r="B4990" i="34"/>
  <c r="B5002" i="34"/>
  <c r="B5011" i="34"/>
  <c r="B5000" i="34"/>
  <c r="B5004" i="34"/>
  <c r="B4997" i="34"/>
  <c r="B4706" i="34"/>
  <c r="B4699" i="34"/>
  <c r="B4711" i="34"/>
  <c r="B4705" i="34"/>
  <c r="B345" i="34"/>
  <c r="B354" i="34"/>
  <c r="B333" i="34"/>
  <c r="B353" i="34"/>
  <c r="B350" i="34"/>
  <c r="B343" i="34"/>
  <c r="B363" i="34"/>
  <c r="B328" i="34"/>
  <c r="B332" i="34"/>
  <c r="B4614" i="34"/>
  <c r="B4611" i="34"/>
  <c r="B4616" i="34"/>
  <c r="B4620" i="34"/>
  <c r="B4621" i="34"/>
  <c r="B1938" i="34"/>
  <c r="B1951" i="34"/>
  <c r="B1939" i="34"/>
  <c r="B1940" i="34"/>
  <c r="B1953" i="34"/>
  <c r="B1949" i="34"/>
  <c r="B3090" i="34"/>
  <c r="B3087" i="34"/>
  <c r="B3084" i="34"/>
  <c r="B3096" i="34"/>
  <c r="B3089" i="34"/>
  <c r="B4642" i="34"/>
  <c r="B4643" i="34"/>
  <c r="B4640" i="34"/>
  <c r="B4633" i="34"/>
  <c r="B906" i="34"/>
  <c r="B903" i="34"/>
  <c r="B912" i="34"/>
  <c r="B905" i="34"/>
  <c r="B3158" i="34"/>
  <c r="B3178" i="34"/>
  <c r="B3167" i="34"/>
  <c r="B3163" i="34"/>
  <c r="B3164" i="34"/>
  <c r="B3160" i="34"/>
  <c r="B3157" i="34"/>
  <c r="B3161" i="34"/>
  <c r="B1834" i="34"/>
  <c r="B1847" i="34"/>
  <c r="B1836" i="34"/>
  <c r="B1837" i="34"/>
  <c r="B3674" i="34"/>
  <c r="B3670" i="34"/>
  <c r="B3663" i="34"/>
  <c r="B3667" i="34"/>
  <c r="B3660" i="34"/>
  <c r="B3672" i="34"/>
  <c r="B3673" i="34"/>
  <c r="B3669" i="34"/>
  <c r="B4278" i="34"/>
  <c r="B4288" i="34"/>
  <c r="B4281" i="34"/>
  <c r="B770" i="34"/>
  <c r="B774" i="34"/>
  <c r="B767" i="34"/>
  <c r="B776" i="34"/>
  <c r="B772" i="34"/>
  <c r="B777" i="34"/>
  <c r="B4446" i="34"/>
  <c r="B4459" i="34"/>
  <c r="B4455" i="34"/>
  <c r="B4457" i="34"/>
  <c r="B3726" i="34"/>
  <c r="B3727" i="34"/>
  <c r="B3724" i="34"/>
  <c r="B3721" i="34"/>
  <c r="B2990" i="34"/>
  <c r="B3010" i="34"/>
  <c r="B3034" i="34"/>
  <c r="B3007" i="34"/>
  <c r="B3023" i="34"/>
  <c r="B3027" i="34"/>
  <c r="B2996" i="34"/>
  <c r="B3020" i="34"/>
  <c r="B3008" i="34"/>
  <c r="B2989" i="34"/>
  <c r="B3013" i="34"/>
  <c r="B3009" i="34"/>
  <c r="B810" i="34"/>
  <c r="B822" i="34"/>
  <c r="B815" i="34"/>
  <c r="B816" i="34"/>
  <c r="B820" i="34"/>
  <c r="B825" i="34"/>
  <c r="B1450" i="34"/>
  <c r="B1451" i="34"/>
  <c r="B1460" i="34"/>
  <c r="B650" i="34"/>
  <c r="B656" i="34"/>
  <c r="B5598" i="34"/>
  <c r="B5582" i="34"/>
  <c r="B5603" i="34"/>
  <c r="B5584" i="34"/>
  <c r="B5604" i="34"/>
  <c r="B5605" i="34"/>
  <c r="B6502" i="34"/>
  <c r="B6503" i="34"/>
  <c r="B6501" i="34"/>
  <c r="B5050" i="34"/>
  <c r="B5051" i="34"/>
  <c r="B5056" i="34"/>
  <c r="B5052" i="34"/>
  <c r="B5041" i="34"/>
  <c r="B6126" i="34"/>
  <c r="B6118" i="34"/>
  <c r="B6122" i="34"/>
  <c r="B6130" i="34"/>
  <c r="B6143" i="34"/>
  <c r="B6127" i="34"/>
  <c r="B6131" i="34"/>
  <c r="B6123" i="34"/>
  <c r="B6120" i="34"/>
  <c r="B6152" i="34"/>
  <c r="B6116" i="34"/>
  <c r="B6124" i="34"/>
  <c r="B6129" i="34"/>
  <c r="B6145" i="34"/>
  <c r="B6117" i="34"/>
  <c r="B6149" i="34"/>
  <c r="B5134" i="34"/>
  <c r="B5130" i="34"/>
  <c r="B5158" i="34"/>
  <c r="B5131" i="34"/>
  <c r="B5143" i="34"/>
  <c r="B5144" i="34"/>
  <c r="B5132" i="34"/>
  <c r="B5153" i="34"/>
  <c r="B5157" i="34"/>
  <c r="B5494" i="34"/>
  <c r="B5506" i="34"/>
  <c r="B5499" i="34"/>
  <c r="B5504" i="34"/>
  <c r="B5508" i="34"/>
  <c r="B5497" i="34"/>
  <c r="B6094" i="34"/>
  <c r="B6086" i="34"/>
  <c r="B6090" i="34"/>
  <c r="B6098" i="34"/>
  <c r="B6071" i="34"/>
  <c r="B6055" i="34"/>
  <c r="B6099" i="34"/>
  <c r="B6091" i="34"/>
  <c r="B6072" i="34"/>
  <c r="B6104" i="34"/>
  <c r="B6100" i="34"/>
  <c r="B6092" i="34"/>
  <c r="B6057" i="34"/>
  <c r="B6073" i="34"/>
  <c r="B6069" i="34"/>
  <c r="B6101" i="34"/>
  <c r="B5202" i="34"/>
  <c r="B5190" i="34"/>
  <c r="B5211" i="34"/>
  <c r="B5224" i="34"/>
  <c r="B5215" i="34"/>
  <c r="B5200" i="34"/>
  <c r="B5212" i="34"/>
  <c r="B5209" i="34"/>
  <c r="B5197" i="34"/>
  <c r="B5650" i="34"/>
  <c r="B5698" i="34"/>
  <c r="B5710" i="34"/>
  <c r="B5702" i="34"/>
  <c r="B5659" i="34"/>
  <c r="B5651" i="34"/>
  <c r="B5715" i="34"/>
  <c r="B5679" i="34"/>
  <c r="B5711" i="34"/>
  <c r="B5664" i="34"/>
  <c r="B5696" i="34"/>
  <c r="B5668" i="34"/>
  <c r="B5676" i="34"/>
  <c r="B5669" i="34"/>
  <c r="B5653" i="34"/>
  <c r="B5709" i="34"/>
  <c r="B5673" i="34"/>
  <c r="B5705" i="34"/>
  <c r="B6310" i="34"/>
  <c r="B6303" i="34"/>
  <c r="B6323" i="34"/>
  <c r="B6320" i="34"/>
  <c r="B6301" i="34"/>
  <c r="B6313" i="34"/>
  <c r="B5322" i="34"/>
  <c r="B5310" i="34"/>
  <c r="B5307" i="34"/>
  <c r="B5320" i="34"/>
  <c r="B5327" i="34"/>
  <c r="B5300" i="34"/>
  <c r="B5332" i="34"/>
  <c r="B5329" i="34"/>
  <c r="B5333" i="34"/>
  <c r="B4066" i="34"/>
  <c r="B4063" i="34"/>
  <c r="B4059" i="34"/>
  <c r="B4064" i="34"/>
  <c r="B4073" i="34"/>
  <c r="B4077" i="34"/>
  <c r="B1786" i="34"/>
  <c r="B1798" i="34"/>
  <c r="B1779" i="34"/>
  <c r="B1780" i="34"/>
  <c r="B1784" i="34"/>
  <c r="B1785" i="34"/>
  <c r="B1781" i="34"/>
  <c r="B1058" i="34"/>
  <c r="B1042" i="34"/>
  <c r="B1062" i="34"/>
  <c r="B1070" i="34"/>
  <c r="B1047" i="34"/>
  <c r="B1111" i="34"/>
  <c r="B1103" i="34"/>
  <c r="B1099" i="34"/>
  <c r="B1091" i="34"/>
  <c r="B1064" i="34"/>
  <c r="B1048" i="34"/>
  <c r="B1060" i="34"/>
  <c r="B1052" i="34"/>
  <c r="B1049" i="34"/>
  <c r="B1081" i="34"/>
  <c r="B1113" i="34"/>
  <c r="B1069" i="34"/>
  <c r="B1101" i="34"/>
  <c r="B4426" i="34"/>
  <c r="B4435" i="34"/>
  <c r="B4428" i="34"/>
  <c r="B3742" i="34"/>
  <c r="B3734" i="34"/>
  <c r="B3751" i="34"/>
  <c r="B3740" i="34"/>
  <c r="B3744" i="34"/>
  <c r="B3737" i="34"/>
  <c r="B4318" i="34"/>
  <c r="B4382" i="34"/>
  <c r="B4338" i="34"/>
  <c r="B4370" i="34"/>
  <c r="B4358" i="34"/>
  <c r="B4347" i="34"/>
  <c r="B4339" i="34"/>
  <c r="B4319" i="34"/>
  <c r="B4351" i="34"/>
  <c r="B4383" i="34"/>
  <c r="B4384" i="34"/>
  <c r="B4368" i="34"/>
  <c r="B4372" i="34"/>
  <c r="B4364" i="34"/>
  <c r="B4337" i="34"/>
  <c r="B4321" i="34"/>
  <c r="B4333" i="34"/>
  <c r="B4325" i="34"/>
  <c r="B1546" i="34"/>
  <c r="B1566" i="34"/>
  <c r="B1559" i="34"/>
  <c r="B1564" i="34"/>
  <c r="B1560" i="34"/>
  <c r="B1553" i="34"/>
  <c r="B513" i="34"/>
  <c r="B518" i="34"/>
  <c r="B519" i="34"/>
  <c r="B531" i="34"/>
  <c r="B512" i="34"/>
  <c r="B529" i="34"/>
  <c r="B3070" i="34"/>
  <c r="B3078" i="34"/>
  <c r="B3075" i="34"/>
  <c r="B3076" i="34"/>
  <c r="B3077" i="34"/>
  <c r="B634" i="34"/>
  <c r="B623" i="34"/>
  <c r="B624" i="34"/>
  <c r="B633" i="34"/>
  <c r="B4598" i="34"/>
  <c r="B4590" i="34"/>
  <c r="B4603" i="34"/>
  <c r="B4607" i="34"/>
  <c r="B4588" i="34"/>
  <c r="B4601" i="34"/>
  <c r="B3102" i="34"/>
  <c r="B3122" i="34"/>
  <c r="B3127" i="34"/>
  <c r="B3115" i="34"/>
  <c r="B3124" i="34"/>
  <c r="B3120" i="34"/>
  <c r="B3101" i="34"/>
  <c r="B3121" i="34"/>
  <c r="B686" i="34"/>
  <c r="B683" i="34"/>
  <c r="B676" i="34"/>
  <c r="B2506" i="34"/>
  <c r="B2530" i="34"/>
  <c r="B2554" i="34"/>
  <c r="B2494" i="34"/>
  <c r="B2566" i="34"/>
  <c r="B2526" i="34"/>
  <c r="B2495" i="34"/>
  <c r="B2519" i="34"/>
  <c r="B2575" i="34"/>
  <c r="B2491" i="34"/>
  <c r="B2555" i="34"/>
  <c r="B2515" i="34"/>
  <c r="B2484" i="34"/>
  <c r="B2572" i="34"/>
  <c r="B2540" i="34"/>
  <c r="B2488" i="34"/>
  <c r="B2520" i="34"/>
  <c r="B2552" i="34"/>
  <c r="B2497" i="34"/>
  <c r="B2513" i="34"/>
  <c r="B2517" i="34"/>
  <c r="B2493" i="34"/>
  <c r="B2557" i="34"/>
  <c r="B2553" i="34"/>
  <c r="B4094" i="34"/>
  <c r="B4106" i="34"/>
  <c r="B4102" i="34"/>
  <c r="B4095" i="34"/>
  <c r="B4103" i="34"/>
  <c r="B4120" i="34"/>
  <c r="B4131" i="34"/>
  <c r="B4096" i="34"/>
  <c r="B4124" i="34"/>
  <c r="B4105" i="34"/>
  <c r="B4121" i="34"/>
  <c r="B4101" i="34"/>
  <c r="B1194" i="34"/>
  <c r="B1202" i="34"/>
  <c r="B1206" i="34"/>
  <c r="B1215" i="34"/>
  <c r="B1195" i="34"/>
  <c r="B1216" i="34"/>
  <c r="B1188" i="34"/>
  <c r="B1201" i="34"/>
  <c r="B1197" i="34"/>
  <c r="B922" i="34"/>
  <c r="B919" i="34"/>
  <c r="B928" i="34"/>
  <c r="B921" i="34"/>
  <c r="B3838" i="34"/>
  <c r="B3850" i="34"/>
  <c r="B3862" i="34"/>
  <c r="B3855" i="34"/>
  <c r="B3864" i="34"/>
  <c r="B3848" i="34"/>
  <c r="B3860" i="34"/>
  <c r="B3841" i="34"/>
  <c r="B3853" i="34"/>
  <c r="B1930" i="34"/>
  <c r="B1926" i="34"/>
  <c r="B1911" i="34"/>
  <c r="B1916" i="34"/>
  <c r="B1920" i="34"/>
  <c r="B1929" i="34"/>
  <c r="B6414" i="34"/>
  <c r="B6419" i="34"/>
  <c r="B6416" i="34"/>
  <c r="B5398" i="34"/>
  <c r="B5399" i="34"/>
  <c r="B5404" i="34"/>
  <c r="B4718" i="34"/>
  <c r="B4738" i="34"/>
  <c r="B4739" i="34"/>
  <c r="B4735" i="34"/>
  <c r="B4720" i="34"/>
  <c r="B4740" i="34"/>
  <c r="B4725" i="34"/>
  <c r="B6446" i="34"/>
  <c r="B6447" i="34"/>
  <c r="B6448" i="34"/>
  <c r="B5462" i="34"/>
  <c r="B5454" i="34"/>
  <c r="B5467" i="34"/>
  <c r="B5456" i="34"/>
  <c r="B5453" i="34"/>
  <c r="B6550" i="34"/>
  <c r="B6546" i="34"/>
  <c r="B6570" i="34"/>
  <c r="B6567" i="34"/>
  <c r="B6555" i="34"/>
  <c r="B6556" i="34"/>
  <c r="B6536" i="34"/>
  <c r="B6549" i="34"/>
  <c r="B6545" i="34"/>
  <c r="B6478" i="34"/>
  <c r="B6483" i="34"/>
  <c r="B6480" i="34"/>
  <c r="B5526" i="34"/>
  <c r="B5518" i="34"/>
  <c r="B5531" i="34"/>
  <c r="B5512" i="34"/>
  <c r="B5532" i="34"/>
  <c r="B5525" i="34"/>
  <c r="B4870" i="34"/>
  <c r="B4863" i="34"/>
  <c r="B4860" i="34"/>
  <c r="B3494" i="34"/>
  <c r="B3514" i="34"/>
  <c r="B3519" i="34"/>
  <c r="B3499" i="34"/>
  <c r="B3500" i="34"/>
  <c r="B3524" i="34"/>
  <c r="B3520" i="34"/>
  <c r="B3505" i="34"/>
  <c r="B3509" i="34"/>
  <c r="B2858" i="34"/>
  <c r="B2878" i="34"/>
  <c r="B2855" i="34"/>
  <c r="B2868" i="34"/>
  <c r="B2864" i="34"/>
  <c r="B2861" i="34"/>
  <c r="B2873" i="34"/>
  <c r="B4778" i="34"/>
  <c r="B4790" i="34"/>
  <c r="B4795" i="34"/>
  <c r="B4799" i="34"/>
  <c r="B4796" i="34"/>
  <c r="B4785" i="34"/>
  <c r="B4797" i="34"/>
  <c r="B1970" i="34"/>
  <c r="B1959" i="34"/>
  <c r="B1979" i="34"/>
  <c r="B1972" i="34"/>
  <c r="B1977" i="34"/>
  <c r="B1957" i="34"/>
  <c r="B3138" i="34"/>
  <c r="B3150" i="34"/>
  <c r="B3131" i="34"/>
  <c r="B3140" i="34"/>
  <c r="B3144" i="34"/>
  <c r="B3149" i="34"/>
  <c r="B1898" i="34"/>
  <c r="B1886" i="34"/>
  <c r="B1895" i="34"/>
  <c r="B1884" i="34"/>
  <c r="B1896" i="34"/>
  <c r="B1897" i="34"/>
  <c r="B4222" i="34"/>
  <c r="B4214" i="34"/>
  <c r="B4227" i="34"/>
  <c r="B4232" i="34"/>
  <c r="B4228" i="34"/>
  <c r="B4225" i="34"/>
  <c r="B970" i="34"/>
  <c r="B967" i="34"/>
  <c r="B968" i="34"/>
  <c r="B961" i="34"/>
  <c r="B778" i="34"/>
  <c r="B782" i="34"/>
  <c r="B799" i="34"/>
  <c r="B784" i="34"/>
  <c r="B780" i="34"/>
  <c r="B801" i="34"/>
  <c r="B425" i="34"/>
  <c r="B417" i="34"/>
  <c r="B414" i="34"/>
  <c r="B423" i="34"/>
  <c r="B435" i="34"/>
  <c r="B416" i="34"/>
  <c r="B6342" i="34"/>
  <c r="B6339" i="34"/>
  <c r="B6340" i="34"/>
  <c r="B5358" i="34"/>
  <c r="B5360" i="34"/>
  <c r="B6422" i="34"/>
  <c r="B6423" i="34"/>
  <c r="B6424" i="34"/>
  <c r="B6382" i="34"/>
  <c r="B6390" i="34"/>
  <c r="B6402" i="34"/>
  <c r="B6375" i="34"/>
  <c r="B6379" i="34"/>
  <c r="B6392" i="34"/>
  <c r="B6388" i="34"/>
  <c r="B6373" i="34"/>
  <c r="B6377" i="34"/>
  <c r="B5394" i="34"/>
  <c r="B5387" i="34"/>
  <c r="B5388" i="34"/>
  <c r="B6470" i="34"/>
  <c r="B6469" i="34"/>
  <c r="B6442" i="34"/>
  <c r="B6436" i="34"/>
  <c r="B6433" i="34"/>
  <c r="B5442" i="34"/>
  <c r="B5435" i="34"/>
  <c r="B5440" i="34"/>
  <c r="B5445" i="34"/>
  <c r="B465" i="34"/>
  <c r="B482" i="34"/>
  <c r="B462" i="34"/>
  <c r="B471" i="34"/>
  <c r="B483" i="34"/>
  <c r="B472" i="34"/>
  <c r="B1290" i="34"/>
  <c r="B1286" i="34"/>
  <c r="B1279" i="34"/>
  <c r="B1288" i="34"/>
  <c r="B1292" i="34"/>
  <c r="B1277" i="34"/>
  <c r="B4502" i="34"/>
  <c r="B4514" i="34"/>
  <c r="B4515" i="34"/>
  <c r="B4519" i="34"/>
  <c r="B4516" i="34"/>
  <c r="B4521" i="34"/>
  <c r="B4398" i="34"/>
  <c r="B4418" i="34"/>
  <c r="B4406" i="34"/>
  <c r="B4387" i="34"/>
  <c r="B4399" i="34"/>
  <c r="B4408" i="34"/>
  <c r="B4420" i="34"/>
  <c r="B4401" i="34"/>
  <c r="B4405" i="34"/>
  <c r="B4478" i="34"/>
  <c r="B4486" i="34"/>
  <c r="B4499" i="34"/>
  <c r="B4488" i="34"/>
  <c r="B4476" i="34"/>
  <c r="B4481" i="34"/>
  <c r="B1826" i="34"/>
  <c r="B1822" i="34"/>
  <c r="B1815" i="34"/>
  <c r="B1811" i="34"/>
  <c r="B1828" i="34"/>
  <c r="B1832" i="34"/>
  <c r="B1833" i="34"/>
  <c r="B3222" i="34"/>
  <c r="B3294" i="34"/>
  <c r="B3358" i="34"/>
  <c r="B3250" i="34"/>
  <c r="B3282" i="34"/>
  <c r="B3314" i="34"/>
  <c r="B3346" i="34"/>
  <c r="B3246" i="34"/>
  <c r="B3302" i="34"/>
  <c r="B3231" i="34"/>
  <c r="B3359" i="34"/>
  <c r="B3319" i="34"/>
  <c r="B3311" i="34"/>
  <c r="B3303" i="34"/>
  <c r="B3259" i="34"/>
  <c r="B3323" i="34"/>
  <c r="B3251" i="34"/>
  <c r="B3315" i="34"/>
  <c r="B3228" i="34"/>
  <c r="B3300" i="34"/>
  <c r="B3220" i="34"/>
  <c r="B3284" i="34"/>
  <c r="B3340" i="34"/>
  <c r="B3240" i="34"/>
  <c r="B3272" i="34"/>
  <c r="B3304" i="34"/>
  <c r="B3336" i="34"/>
  <c r="B3229" i="34"/>
  <c r="B3293" i="34"/>
  <c r="B3221" i="34"/>
  <c r="B3285" i="34"/>
  <c r="B3341" i="34"/>
  <c r="B3241" i="34"/>
  <c r="B3273" i="34"/>
  <c r="B3305" i="34"/>
  <c r="B3337" i="34"/>
  <c r="B1538" i="34"/>
  <c r="B1526" i="34"/>
  <c r="B1527" i="34"/>
  <c r="B1536" i="34"/>
  <c r="B1524" i="34"/>
  <c r="B1545" i="34"/>
  <c r="B1994" i="34"/>
  <c r="B1990" i="34"/>
  <c r="B1995" i="34"/>
  <c r="B1988" i="34"/>
  <c r="B1985" i="34"/>
  <c r="B1997" i="34"/>
  <c r="B594" i="34"/>
  <c r="B583" i="34"/>
  <c r="B587" i="34"/>
  <c r="B600" i="34"/>
  <c r="B601" i="34"/>
  <c r="B581" i="34"/>
  <c r="B2078" i="34"/>
  <c r="B2067" i="34"/>
  <c r="B2064" i="34"/>
  <c r="B2073" i="34"/>
  <c r="B4750" i="34"/>
  <c r="B4754" i="34"/>
  <c r="B4771" i="34"/>
  <c r="B4759" i="34"/>
  <c r="B4760" i="34"/>
  <c r="B4756" i="34"/>
  <c r="B4769" i="34"/>
  <c r="B2602" i="34"/>
  <c r="B2610" i="34"/>
  <c r="B2630" i="34"/>
  <c r="B2642" i="34"/>
  <c r="B2650" i="34"/>
  <c r="B2622" i="34"/>
  <c r="B2591" i="34"/>
  <c r="B2615" i="34"/>
  <c r="B2671" i="34"/>
  <c r="B2587" i="34"/>
  <c r="B2651" i="34"/>
  <c r="B2611" i="34"/>
  <c r="B2588" i="34"/>
  <c r="B2652" i="34"/>
  <c r="B2612" i="34"/>
  <c r="B2584" i="34"/>
  <c r="B2616" i="34"/>
  <c r="B2648" i="34"/>
  <c r="B2581" i="34"/>
  <c r="B2653" i="34"/>
  <c r="B2613" i="34"/>
  <c r="B2585" i="34"/>
  <c r="B2617" i="34"/>
  <c r="B2649" i="34"/>
  <c r="B1866" i="34"/>
  <c r="B1871" i="34"/>
  <c r="B1864" i="34"/>
  <c r="B4462" i="34"/>
  <c r="B4475" i="34"/>
  <c r="B4472" i="34"/>
  <c r="B4473" i="34"/>
  <c r="B1314" i="34"/>
  <c r="B1294" i="34"/>
  <c r="B1311" i="34"/>
  <c r="B1296" i="34"/>
  <c r="B1300" i="34"/>
  <c r="B1297" i="34"/>
  <c r="B2090" i="34"/>
  <c r="B2095" i="34"/>
  <c r="B2084" i="34"/>
  <c r="B2097" i="34"/>
  <c r="B3190" i="34"/>
  <c r="B3210" i="34"/>
  <c r="B3199" i="34"/>
  <c r="B3195" i="34"/>
  <c r="B3196" i="34"/>
  <c r="B3192" i="34"/>
  <c r="B3197" i="34"/>
  <c r="B3193" i="34"/>
  <c r="B2938" i="34"/>
  <c r="B2936" i="34"/>
  <c r="B450" i="34"/>
  <c r="B445" i="34"/>
  <c r="B438" i="34"/>
  <c r="B447" i="34"/>
  <c r="B456" i="34"/>
  <c r="B436" i="34"/>
  <c r="B6354" i="34"/>
  <c r="B6352" i="34"/>
  <c r="B6357" i="34"/>
  <c r="B6262" i="34"/>
  <c r="B6271" i="34"/>
  <c r="B6275" i="34"/>
  <c r="B6272" i="34"/>
  <c r="B6253" i="34"/>
  <c r="B6265" i="34"/>
  <c r="B5234" i="34"/>
  <c r="B5258" i="34"/>
  <c r="B5251" i="34"/>
  <c r="B5231" i="34"/>
  <c r="B5256" i="34"/>
  <c r="B5236" i="34"/>
  <c r="B5260" i="34"/>
  <c r="B5233" i="34"/>
  <c r="B5245" i="34"/>
  <c r="B6182" i="34"/>
  <c r="B6210" i="34"/>
  <c r="B6199" i="34"/>
  <c r="B6195" i="34"/>
  <c r="B6184" i="34"/>
  <c r="B6180" i="34"/>
  <c r="B6204" i="34"/>
  <c r="B6197" i="34"/>
  <c r="B6201" i="34"/>
  <c r="B6330" i="34"/>
  <c r="B6328" i="34"/>
  <c r="B6333" i="34"/>
  <c r="B5346" i="34"/>
  <c r="B5347" i="34"/>
  <c r="B5335" i="34"/>
  <c r="B5336" i="34"/>
  <c r="B5353" i="34"/>
  <c r="B5341" i="34"/>
  <c r="B6294" i="34"/>
  <c r="B6295" i="34"/>
  <c r="B6283" i="34"/>
  <c r="B6296" i="34"/>
  <c r="B6277" i="34"/>
  <c r="B6289" i="34"/>
  <c r="B6370" i="34"/>
  <c r="B6360" i="34"/>
  <c r="B6361" i="34"/>
  <c r="B5374" i="34"/>
  <c r="B5384" i="34"/>
  <c r="B5377" i="34"/>
  <c r="B722" i="34"/>
  <c r="B711" i="34"/>
  <c r="B707" i="34"/>
  <c r="B728" i="34"/>
  <c r="B713" i="34"/>
  <c r="B717" i="34"/>
  <c r="B4443" i="34"/>
  <c r="B4441" i="34"/>
  <c r="B3882" i="34"/>
  <c r="B3878" i="34"/>
  <c r="B3895" i="34"/>
  <c r="B3899" i="34"/>
  <c r="B3896" i="34"/>
  <c r="B3876" i="34"/>
  <c r="B3900" i="34"/>
  <c r="B3889" i="34"/>
  <c r="B3893" i="34"/>
  <c r="B2810" i="34"/>
  <c r="B2822" i="34"/>
  <c r="B2823" i="34"/>
  <c r="B2804" i="34"/>
  <c r="B2808" i="34"/>
  <c r="B2821" i="34"/>
  <c r="B2817" i="34"/>
  <c r="B2046" i="34"/>
  <c r="B2043" i="34"/>
  <c r="B2048" i="34"/>
  <c r="B3430" i="34"/>
  <c r="B3450" i="34"/>
  <c r="B3455" i="34"/>
  <c r="B3435" i="34"/>
  <c r="B3428" i="34"/>
  <c r="B3432" i="34"/>
  <c r="B3429" i="34"/>
  <c r="B3433" i="34"/>
  <c r="B4302" i="34"/>
  <c r="B4299" i="34"/>
  <c r="B4303" i="34"/>
  <c r="B4293" i="34"/>
  <c r="B4307" i="34"/>
  <c r="B4308" i="34"/>
  <c r="B281" i="34"/>
  <c r="B274" i="34"/>
  <c r="B306" i="34"/>
  <c r="B289" i="34"/>
  <c r="B269" i="34"/>
  <c r="B262" i="34"/>
  <c r="B326" i="34"/>
  <c r="B277" i="34"/>
  <c r="B270" i="34"/>
  <c r="B271" i="34"/>
  <c r="B263" i="34"/>
  <c r="B327" i="34"/>
  <c r="B315" i="34"/>
  <c r="B307" i="34"/>
  <c r="B264" i="34"/>
  <c r="B320" i="34"/>
  <c r="B284" i="34"/>
  <c r="B276" i="34"/>
  <c r="B3982" i="34"/>
  <c r="B3994" i="34"/>
  <c r="B4006" i="34"/>
  <c r="B4015" i="34"/>
  <c r="B3992" i="34"/>
  <c r="B4016" i="34"/>
  <c r="B4004" i="34"/>
  <c r="B4001" i="34"/>
  <c r="B3997" i="34"/>
  <c r="B4566" i="34"/>
  <c r="B4578" i="34"/>
  <c r="B4571" i="34"/>
  <c r="B4576" i="34"/>
  <c r="B4580" i="34"/>
  <c r="B4577" i="34"/>
  <c r="B1418" i="34"/>
  <c r="B1422" i="34"/>
  <c r="B1446" i="34"/>
  <c r="B1447" i="34"/>
  <c r="B1419" i="34"/>
  <c r="B1448" i="34"/>
  <c r="B1436" i="34"/>
  <c r="B1433" i="34"/>
  <c r="B1429" i="34"/>
  <c r="B1858" i="34"/>
  <c r="B1859" i="34"/>
  <c r="B1856" i="34"/>
  <c r="B2018" i="34"/>
  <c r="B2006" i="34"/>
  <c r="B2023" i="34"/>
  <c r="B2012" i="34"/>
  <c r="B2016" i="34"/>
  <c r="B2005" i="34"/>
  <c r="B1410" i="34"/>
  <c r="B1406" i="34"/>
  <c r="B1399" i="34"/>
  <c r="B1395" i="34"/>
  <c r="B1392" i="34"/>
  <c r="B1388" i="34"/>
  <c r="B1412" i="34"/>
  <c r="B1385" i="34"/>
  <c r="B1389" i="34"/>
  <c r="B3594" i="34"/>
  <c r="B3574" i="34"/>
  <c r="B3606" i="34"/>
  <c r="B3575" i="34"/>
  <c r="B3579" i="34"/>
  <c r="B3603" i="34"/>
  <c r="B3620" i="34"/>
  <c r="B3576" i="34"/>
  <c r="B3608" i="34"/>
  <c r="B3617" i="34"/>
  <c r="B3581" i="34"/>
  <c r="B3605" i="34"/>
  <c r="B1490" i="34"/>
  <c r="B1487" i="34"/>
  <c r="B1491" i="34"/>
  <c r="B1496" i="34"/>
  <c r="B1497" i="34"/>
  <c r="B1493" i="34"/>
  <c r="B998" i="34"/>
  <c r="B995" i="34"/>
  <c r="B996" i="34"/>
  <c r="B997" i="34"/>
  <c r="B950" i="34"/>
  <c r="B952" i="34"/>
  <c r="B949" i="34"/>
  <c r="B554" i="34"/>
  <c r="B551" i="34"/>
  <c r="B539" i="34"/>
  <c r="B536" i="34"/>
  <c r="B537" i="34"/>
  <c r="B533" i="34"/>
  <c r="B5371" i="34"/>
  <c r="B5369" i="34"/>
  <c r="B5918" i="34"/>
  <c r="B5914" i="34"/>
  <c r="B5899" i="34"/>
  <c r="B5895" i="34"/>
  <c r="B5888" i="34"/>
  <c r="B5892" i="34"/>
  <c r="B5916" i="34"/>
  <c r="B5909" i="34"/>
  <c r="B5905" i="34"/>
  <c r="B6458" i="34"/>
  <c r="B6460" i="34"/>
  <c r="B6457" i="34"/>
  <c r="B5482" i="34"/>
  <c r="B5483" i="34"/>
  <c r="B5487" i="34"/>
  <c r="B5484" i="34"/>
  <c r="B5485" i="34"/>
  <c r="B4830" i="34"/>
  <c r="B4838" i="34"/>
  <c r="B4831" i="34"/>
  <c r="B4828" i="34"/>
  <c r="B4841" i="34"/>
  <c r="B6486" i="34"/>
  <c r="B6492" i="34"/>
  <c r="B5542" i="34"/>
  <c r="B5550" i="34"/>
  <c r="B5547" i="34"/>
  <c r="B5552" i="34"/>
  <c r="B5549" i="34"/>
  <c r="B5545" i="34"/>
  <c r="B4878" i="34"/>
  <c r="B4872" i="34"/>
  <c r="B4881" i="34"/>
  <c r="B6519" i="34"/>
  <c r="B6517" i="34"/>
  <c r="B5606" i="34"/>
  <c r="B5607" i="34"/>
  <c r="B5612" i="34"/>
  <c r="B4918" i="34"/>
  <c r="B4926" i="34"/>
  <c r="B4919" i="34"/>
  <c r="B4912" i="34"/>
  <c r="B4921" i="34"/>
  <c r="B666" i="34"/>
  <c r="B672" i="34"/>
  <c r="B2942" i="34"/>
  <c r="B2978" i="34"/>
  <c r="B2986" i="34"/>
  <c r="B2943" i="34"/>
  <c r="B2951" i="34"/>
  <c r="B2979" i="34"/>
  <c r="B2948" i="34"/>
  <c r="B2956" i="34"/>
  <c r="B2960" i="34"/>
  <c r="B2941" i="34"/>
  <c r="B2965" i="34"/>
  <c r="B2961" i="34"/>
  <c r="B4662" i="34"/>
  <c r="B4670" i="34"/>
  <c r="B4671" i="34"/>
  <c r="B4676" i="34"/>
  <c r="B4669" i="34"/>
  <c r="B4802" i="34"/>
  <c r="B4822" i="34"/>
  <c r="B4811" i="34"/>
  <c r="B4823" i="34"/>
  <c r="B4812" i="34"/>
  <c r="B4809" i="34"/>
  <c r="B4805" i="34"/>
  <c r="B4242" i="34"/>
  <c r="B4239" i="34"/>
  <c r="B4236" i="34"/>
  <c r="B618" i="34"/>
  <c r="B607" i="34"/>
  <c r="B616" i="34"/>
  <c r="B617" i="34"/>
  <c r="B642" i="34"/>
  <c r="B647" i="34"/>
  <c r="B636" i="34"/>
  <c r="B645" i="34"/>
  <c r="B249" i="34"/>
  <c r="B210" i="34"/>
  <c r="B242" i="34"/>
  <c r="B209" i="34"/>
  <c r="B221" i="34"/>
  <c r="B214" i="34"/>
  <c r="B233" i="34"/>
  <c r="B245" i="34"/>
  <c r="B238" i="34"/>
  <c r="B223" i="34"/>
  <c r="B215" i="34"/>
  <c r="B203" i="34"/>
  <c r="B195" i="34"/>
  <c r="B208" i="34"/>
  <c r="B192" i="34"/>
  <c r="B248" i="34"/>
  <c r="B236" i="34"/>
  <c r="B228" i="34"/>
  <c r="B3058" i="34"/>
  <c r="B3052" i="34"/>
  <c r="B3049" i="34"/>
  <c r="B505" i="34"/>
  <c r="B493" i="34"/>
  <c r="B485" i="34"/>
  <c r="B495" i="34"/>
  <c r="B496" i="34"/>
  <c r="B484" i="34"/>
  <c r="B2474" i="34"/>
  <c r="B2394" i="34"/>
  <c r="B2418" i="34"/>
  <c r="B2430" i="34"/>
  <c r="B2390" i="34"/>
  <c r="B2454" i="34"/>
  <c r="B2463" i="34"/>
  <c r="B2415" i="34"/>
  <c r="B2439" i="34"/>
  <c r="B2419" i="34"/>
  <c r="B2475" i="34"/>
  <c r="B2443" i="34"/>
  <c r="B2420" i="34"/>
  <c r="B2396" i="34"/>
  <c r="B2460" i="34"/>
  <c r="B2408" i="34"/>
  <c r="B2440" i="34"/>
  <c r="B2472" i="34"/>
  <c r="B2465" i="34"/>
  <c r="B2417" i="34"/>
  <c r="B2441" i="34"/>
  <c r="B2421" i="34"/>
  <c r="B2413" i="34"/>
  <c r="B2469" i="34"/>
  <c r="B1690" i="34"/>
  <c r="B1694" i="34"/>
  <c r="B1702" i="34"/>
  <c r="B1727" i="34"/>
  <c r="B1691" i="34"/>
  <c r="B1699" i="34"/>
  <c r="B1724" i="34"/>
  <c r="B1688" i="34"/>
  <c r="B1720" i="34"/>
  <c r="B1689" i="34"/>
  <c r="B1685" i="34"/>
  <c r="B1709" i="34"/>
  <c r="B663" i="34"/>
  <c r="B665" i="34"/>
  <c r="B730" i="34"/>
  <c r="B743" i="34"/>
  <c r="B739" i="34"/>
  <c r="B736" i="34"/>
  <c r="B737" i="34"/>
  <c r="B749" i="34"/>
  <c r="B1570" i="34"/>
  <c r="B1586" i="34"/>
  <c r="B1614" i="34"/>
  <c r="B1606" i="34"/>
  <c r="B1575" i="34"/>
  <c r="B1591" i="34"/>
  <c r="B1603" i="34"/>
  <c r="B1611" i="34"/>
  <c r="B1612" i="34"/>
  <c r="B1604" i="34"/>
  <c r="B1592" i="34"/>
  <c r="B1624" i="34"/>
  <c r="B1593" i="34"/>
  <c r="B1577" i="34"/>
  <c r="B1605" i="34"/>
  <c r="B1613" i="34"/>
  <c r="B2030" i="34"/>
  <c r="B2028" i="34"/>
  <c r="B2033" i="34"/>
  <c r="B1130" i="34"/>
  <c r="B1114" i="34"/>
  <c r="B1170" i="34"/>
  <c r="B1166" i="34"/>
  <c r="B1158" i="34"/>
  <c r="B1159" i="34"/>
  <c r="B1151" i="34"/>
  <c r="B1131" i="34"/>
  <c r="B1139" i="34"/>
  <c r="B1136" i="34"/>
  <c r="B1120" i="34"/>
  <c r="B1176" i="34"/>
  <c r="B1172" i="34"/>
  <c r="B1148" i="34"/>
  <c r="B1137" i="34"/>
  <c r="B1169" i="34"/>
  <c r="B1125" i="34"/>
  <c r="B1157" i="34"/>
  <c r="B2838" i="34"/>
  <c r="B2850" i="34"/>
  <c r="B2839" i="34"/>
  <c r="B2835" i="34"/>
  <c r="B2828" i="34"/>
  <c r="B2848" i="34"/>
  <c r="B2845" i="34"/>
  <c r="B2218" i="34"/>
  <c r="B2242" i="34"/>
  <c r="B2266" i="34"/>
  <c r="B2198" i="34"/>
  <c r="B2262" i="34"/>
  <c r="B2238" i="34"/>
  <c r="B2207" i="34"/>
  <c r="B2231" i="34"/>
  <c r="B2287" i="34"/>
  <c r="B2195" i="34"/>
  <c r="B2259" i="34"/>
  <c r="B2235" i="34"/>
  <c r="B2196" i="34"/>
  <c r="B2260" i="34"/>
  <c r="B2236" i="34"/>
  <c r="B2200" i="34"/>
  <c r="B2232" i="34"/>
  <c r="B2264" i="34"/>
  <c r="B2209" i="34"/>
  <c r="B2233" i="34"/>
  <c r="B2289" i="34"/>
  <c r="B2205" i="34"/>
  <c r="B2277" i="34"/>
  <c r="B2237" i="34"/>
  <c r="B4854" i="34"/>
  <c r="B4859" i="34"/>
  <c r="B4852" i="34"/>
  <c r="B5822" i="34"/>
  <c r="B5830" i="34"/>
  <c r="B5834" i="34"/>
  <c r="B5826" i="34"/>
  <c r="B5835" i="34"/>
  <c r="B5827" i="34"/>
  <c r="B5823" i="34"/>
  <c r="B5855" i="34"/>
  <c r="B5824" i="34"/>
  <c r="B5856" i="34"/>
  <c r="B5820" i="34"/>
  <c r="B5828" i="34"/>
  <c r="B5821" i="34"/>
  <c r="B5853" i="34"/>
  <c r="B5825" i="34"/>
  <c r="B5857" i="34"/>
  <c r="B5026" i="34"/>
  <c r="B5027" i="34"/>
  <c r="B5028" i="34"/>
  <c r="B5262" i="34"/>
  <c r="B5282" i="34"/>
  <c r="B5286" i="34"/>
  <c r="B5275" i="34"/>
  <c r="B5279" i="34"/>
  <c r="B5272" i="34"/>
  <c r="B5284" i="34"/>
  <c r="B5281" i="34"/>
  <c r="B5277" i="34"/>
  <c r="B5966" i="34"/>
  <c r="B6030" i="34"/>
  <c r="B5990" i="34"/>
  <c r="B5962" i="34"/>
  <c r="B6026" i="34"/>
  <c r="B6002" i="34"/>
  <c r="B6015" i="34"/>
  <c r="B6007" i="34"/>
  <c r="B6031" i="34"/>
  <c r="B5971" i="34"/>
  <c r="B6035" i="34"/>
  <c r="B5995" i="34"/>
  <c r="B5960" i="34"/>
  <c r="B5992" i="34"/>
  <c r="B6024" i="34"/>
  <c r="B5956" i="34"/>
  <c r="B6028" i="34"/>
  <c r="B5988" i="34"/>
  <c r="B5957" i="34"/>
  <c r="B5989" i="34"/>
  <c r="B6021" i="34"/>
  <c r="B5961" i="34"/>
  <c r="B5993" i="34"/>
  <c r="B6025" i="34"/>
  <c r="B5102" i="34"/>
  <c r="B5098" i="34"/>
  <c r="B5126" i="34"/>
  <c r="B5115" i="34"/>
  <c r="B5111" i="34"/>
  <c r="B5120" i="34"/>
  <c r="B5124" i="34"/>
  <c r="B5129" i="34"/>
  <c r="B5109" i="34"/>
  <c r="B5414" i="34"/>
  <c r="B5422" i="34"/>
  <c r="B5419" i="34"/>
  <c r="B5420" i="34"/>
  <c r="B5429" i="34"/>
  <c r="B6222" i="34"/>
  <c r="B6226" i="34"/>
  <c r="B6250" i="34"/>
  <c r="B6247" i="34"/>
  <c r="B6235" i="34"/>
  <c r="B6232" i="34"/>
  <c r="B6244" i="34"/>
  <c r="B6229" i="34"/>
  <c r="B6225" i="34"/>
  <c r="B5182" i="34"/>
  <c r="B5187" i="34"/>
  <c r="B5180" i="34"/>
  <c r="B121" i="34"/>
  <c r="B130" i="34"/>
  <c r="B162" i="34"/>
  <c r="B145" i="34"/>
  <c r="B125" i="34"/>
  <c r="B118" i="34"/>
  <c r="B182" i="34"/>
  <c r="B133" i="34"/>
  <c r="B126" i="34"/>
  <c r="B127" i="34"/>
  <c r="B119" i="34"/>
  <c r="B183" i="34"/>
  <c r="B171" i="34"/>
  <c r="B163" i="34"/>
  <c r="B176" i="34"/>
  <c r="B160" i="34"/>
  <c r="B132" i="34"/>
  <c r="B140" i="34"/>
  <c r="B4190" i="34"/>
  <c r="B4202" i="34"/>
  <c r="B4203" i="34"/>
  <c r="B4207" i="34"/>
  <c r="B4188" i="34"/>
  <c r="B4193" i="34"/>
  <c r="B2122" i="34"/>
  <c r="B2146" i="34"/>
  <c r="B2170" i="34"/>
  <c r="B2110" i="34"/>
  <c r="B2182" i="34"/>
  <c r="B2142" i="34"/>
  <c r="B2111" i="34"/>
  <c r="B2135" i="34"/>
  <c r="B2191" i="34"/>
  <c r="B2099" i="34"/>
  <c r="B2163" i="34"/>
  <c r="B2139" i="34"/>
  <c r="B2100" i="34"/>
  <c r="B2164" i="34"/>
  <c r="B2140" i="34"/>
  <c r="B2104" i="34"/>
  <c r="B2136" i="34"/>
  <c r="B2168" i="34"/>
  <c r="B2113" i="34"/>
  <c r="B2137" i="34"/>
  <c r="B2193" i="34"/>
  <c r="B2109" i="34"/>
  <c r="B2173" i="34"/>
  <c r="B2133" i="34"/>
  <c r="B3790" i="34"/>
  <c r="B3782" i="34"/>
  <c r="B3779" i="34"/>
  <c r="B3796" i="34"/>
  <c r="B3793" i="34"/>
  <c r="B4550" i="34"/>
  <c r="B4542" i="34"/>
  <c r="B4539" i="34"/>
  <c r="B4559" i="34"/>
  <c r="B4540" i="34"/>
  <c r="B4553" i="34"/>
  <c r="B986" i="34"/>
  <c r="B983" i="34"/>
  <c r="B976" i="34"/>
  <c r="B977" i="34"/>
  <c r="B4254" i="34"/>
  <c r="B4259" i="34"/>
  <c r="B4260" i="34"/>
  <c r="B4261" i="34"/>
  <c r="B1234" i="34"/>
  <c r="B1223" i="34"/>
  <c r="B1227" i="34"/>
  <c r="B1240" i="34"/>
  <c r="B1225" i="34"/>
  <c r="B1237" i="34"/>
  <c r="B3402" i="34"/>
  <c r="B3406" i="34"/>
  <c r="B3407" i="34"/>
  <c r="B3411" i="34"/>
  <c r="B3404" i="34"/>
  <c r="B3416" i="34"/>
  <c r="B3405" i="34"/>
  <c r="B3417" i="34"/>
  <c r="B4526" i="34"/>
  <c r="B4528" i="34"/>
  <c r="B4533" i="34"/>
  <c r="B3914" i="34"/>
  <c r="B3918" i="34"/>
  <c r="B3927" i="34"/>
  <c r="B3923" i="34"/>
  <c r="B3928" i="34"/>
  <c r="B3936" i="34"/>
  <c r="B3932" i="34"/>
  <c r="B3929" i="34"/>
  <c r="B3925" i="34"/>
  <c r="B1018" i="34"/>
  <c r="B1006" i="34"/>
  <c r="B1031" i="34"/>
  <c r="B1011" i="34"/>
  <c r="B1008" i="34"/>
  <c r="B1016" i="34"/>
  <c r="B1036" i="34"/>
  <c r="B1033" i="34"/>
  <c r="B1029" i="34"/>
  <c r="B1330" i="34"/>
  <c r="B1319" i="34"/>
  <c r="B1339" i="34"/>
  <c r="B1336" i="34"/>
  <c r="B1337" i="34"/>
  <c r="B1325" i="34"/>
  <c r="B370" i="34"/>
  <c r="B402" i="34"/>
  <c r="B393" i="34"/>
  <c r="B366" i="34"/>
  <c r="B373" i="34"/>
  <c r="B390" i="34"/>
  <c r="B399" i="34"/>
  <c r="B379" i="34"/>
  <c r="B395" i="34"/>
  <c r="B392" i="34"/>
  <c r="B364" i="34"/>
  <c r="B388" i="34"/>
  <c r="B4018" i="34"/>
  <c r="B4050" i="34"/>
  <c r="B4023" i="34"/>
  <c r="B4035" i="34"/>
  <c r="B4024" i="34"/>
  <c r="B4020" i="34"/>
  <c r="B4044" i="34"/>
  <c r="B4049" i="34"/>
  <c r="B4037" i="34"/>
  <c r="B3946" i="34"/>
  <c r="B3978" i="34"/>
  <c r="B3959" i="34"/>
  <c r="B3955" i="34"/>
  <c r="B3979" i="34"/>
  <c r="B3956" i="34"/>
  <c r="B3980" i="34"/>
  <c r="B3953" i="34"/>
  <c r="B3957" i="34"/>
  <c r="B3762" i="34"/>
  <c r="B3767" i="34"/>
  <c r="B3772" i="34"/>
  <c r="B3776" i="34"/>
  <c r="B3773" i="34"/>
  <c r="B3706" i="34"/>
  <c r="B3702" i="34"/>
  <c r="B3695" i="34"/>
  <c r="B3699" i="34"/>
  <c r="B3708" i="34"/>
  <c r="B3704" i="34"/>
  <c r="B3705" i="34"/>
  <c r="B3701" i="34"/>
  <c r="B3378" i="34"/>
  <c r="B3382" i="34"/>
  <c r="B3375" i="34"/>
  <c r="B3379" i="34"/>
  <c r="B3372" i="34"/>
  <c r="B3384" i="34"/>
  <c r="B3373" i="34"/>
  <c r="B3385" i="34"/>
  <c r="B2378" i="34"/>
  <c r="B2298" i="34"/>
  <c r="B2322" i="34"/>
  <c r="B2334" i="34"/>
  <c r="B2294" i="34"/>
  <c r="B2358" i="34"/>
  <c r="B2367" i="34"/>
  <c r="B2319" i="34"/>
  <c r="B2343" i="34"/>
  <c r="B2323" i="34"/>
  <c r="B2299" i="34"/>
  <c r="B2363" i="34"/>
  <c r="B2324" i="34"/>
  <c r="B2300" i="34"/>
  <c r="B2364" i="34"/>
  <c r="B2312" i="34"/>
  <c r="B2344" i="34"/>
  <c r="B2376" i="34"/>
  <c r="B2369" i="34"/>
  <c r="B2321" i="34"/>
  <c r="B2345" i="34"/>
  <c r="B2325" i="34"/>
  <c r="B2301" i="34"/>
  <c r="B2365" i="34"/>
  <c r="B2718" i="34"/>
  <c r="B2674" i="34"/>
  <c r="B2738" i="34"/>
  <c r="B2714" i="34"/>
  <c r="B2678" i="34"/>
  <c r="B2742" i="34"/>
  <c r="B2751" i="34"/>
  <c r="B2703" i="34"/>
  <c r="B2727" i="34"/>
  <c r="B2715" i="34"/>
  <c r="B2675" i="34"/>
  <c r="B2739" i="34"/>
  <c r="B2716" i="34"/>
  <c r="B2692" i="34"/>
  <c r="B2756" i="34"/>
  <c r="B2696" i="34"/>
  <c r="B2728" i="34"/>
  <c r="B2760" i="34"/>
  <c r="B2717" i="34"/>
  <c r="B2677" i="34"/>
  <c r="B2733" i="34"/>
  <c r="B2697" i="34"/>
  <c r="B2729" i="34"/>
  <c r="B2761" i="34"/>
  <c r="B4658" i="34"/>
  <c r="B4651" i="34"/>
  <c r="B4644" i="34"/>
  <c r="B4657" i="34"/>
  <c r="B2918" i="34"/>
  <c r="B2910" i="34"/>
  <c r="B2919" i="34"/>
  <c r="B2916" i="34"/>
  <c r="B2920" i="34"/>
  <c r="B2933" i="34"/>
  <c r="B4270" i="34"/>
  <c r="B4264" i="34"/>
  <c r="B4271" i="34"/>
  <c r="B4265" i="34"/>
  <c r="B1370" i="34"/>
  <c r="B1342" i="34"/>
  <c r="B1367" i="34"/>
  <c r="B1355" i="34"/>
  <c r="B1360" i="34"/>
  <c r="B1368" i="34"/>
  <c r="B1364" i="34"/>
  <c r="B1361" i="34"/>
  <c r="B1357" i="34"/>
  <c r="B1738" i="34"/>
  <c r="B1754" i="34"/>
  <c r="B1774" i="34"/>
  <c r="B1759" i="34"/>
  <c r="B1735" i="34"/>
  <c r="B1731" i="34"/>
  <c r="B1740" i="34"/>
  <c r="B1764" i="34"/>
  <c r="B1752" i="34"/>
  <c r="B1761" i="34"/>
  <c r="B1737" i="34"/>
  <c r="B1765" i="34"/>
  <c r="B3462" i="34"/>
  <c r="B3482" i="34"/>
  <c r="B3487" i="34"/>
  <c r="B3467" i="34"/>
  <c r="B3468" i="34"/>
  <c r="B3464" i="34"/>
  <c r="B3461" i="34"/>
  <c r="B3465" i="34"/>
  <c r="B4694" i="34"/>
  <c r="B4691" i="34"/>
  <c r="B4695" i="34"/>
  <c r="B4684" i="34"/>
  <c r="B4685" i="34"/>
  <c r="B6532" i="34"/>
  <c r="B5643" i="34"/>
  <c r="B5637" i="34"/>
  <c r="B6530" i="34"/>
  <c r="B6528" i="34"/>
  <c r="B5634" i="34"/>
  <c r="B5635" i="34"/>
  <c r="B5636" i="34"/>
  <c r="B5641" i="34"/>
  <c r="B4963" i="34"/>
  <c r="B4956" i="34"/>
  <c r="B4965" i="34"/>
  <c r="B4910" i="34"/>
  <c r="B4903" i="34"/>
  <c r="B4908" i="34"/>
  <c r="B4909" i="34"/>
  <c r="B5806" i="34"/>
  <c r="B5814" i="34"/>
  <c r="B5818" i="34"/>
  <c r="B5810" i="34"/>
  <c r="B5819" i="34"/>
  <c r="B5811" i="34"/>
  <c r="B5783" i="34"/>
  <c r="B5815" i="34"/>
  <c r="B5784" i="34"/>
  <c r="B5816" i="34"/>
  <c r="B5804" i="34"/>
  <c r="B5812" i="34"/>
  <c r="B5757" i="34"/>
  <c r="B5813" i="34"/>
  <c r="B5785" i="34"/>
  <c r="B5817" i="34"/>
  <c r="B5019" i="34"/>
  <c r="B5012" i="34"/>
  <c r="B5021" i="34"/>
  <c r="B4986" i="34"/>
  <c r="B4987" i="34"/>
  <c r="B4984" i="34"/>
  <c r="B4980" i="34"/>
  <c r="B4981" i="34"/>
  <c r="B5950" i="34"/>
  <c r="B5946" i="34"/>
  <c r="B5923" i="34"/>
  <c r="B5955" i="34"/>
  <c r="B5951" i="34"/>
  <c r="B5944" i="34"/>
  <c r="B5932" i="34"/>
  <c r="B5941" i="34"/>
  <c r="B5937" i="34"/>
  <c r="B5078" i="34"/>
  <c r="B5058" i="34"/>
  <c r="B5059" i="34"/>
  <c r="B5067" i="34"/>
  <c r="B5079" i="34"/>
  <c r="B5072" i="34"/>
  <c r="B5076" i="34"/>
  <c r="B5081" i="34"/>
  <c r="B5061" i="34"/>
  <c r="B2778" i="34"/>
  <c r="B2774" i="34"/>
  <c r="B2791" i="34"/>
  <c r="B2787" i="34"/>
  <c r="B2796" i="34"/>
  <c r="B2789" i="34"/>
  <c r="B2777" i="34"/>
  <c r="B4082" i="34"/>
  <c r="B4088" i="34"/>
  <c r="B4089" i="34"/>
  <c r="B3802" i="34"/>
  <c r="B3807" i="34"/>
  <c r="B3811" i="34"/>
  <c r="B3808" i="34"/>
  <c r="B3801" i="34"/>
  <c r="B3042" i="34"/>
  <c r="B3043" i="34"/>
  <c r="B3045" i="34"/>
  <c r="B1506" i="34"/>
  <c r="B1518" i="34"/>
  <c r="B1499" i="34"/>
  <c r="B1512" i="34"/>
  <c r="B1508" i="34"/>
  <c r="B1509" i="34"/>
  <c r="B3818" i="34"/>
  <c r="B3831" i="34"/>
  <c r="B3827" i="34"/>
  <c r="B3824" i="34"/>
  <c r="B3821" i="34"/>
  <c r="B930" i="34"/>
  <c r="B943" i="34"/>
  <c r="B936" i="34"/>
  <c r="B945" i="34"/>
  <c r="B2062" i="34"/>
  <c r="B2059" i="34"/>
  <c r="B2057" i="34"/>
  <c r="B866" i="34"/>
  <c r="B882" i="34"/>
  <c r="B854" i="34"/>
  <c r="B871" i="34"/>
  <c r="B895" i="34"/>
  <c r="B859" i="34"/>
  <c r="B872" i="34"/>
  <c r="B888" i="34"/>
  <c r="B860" i="34"/>
  <c r="B865" i="34"/>
  <c r="B897" i="34"/>
  <c r="B877" i="34"/>
  <c r="B3634" i="34"/>
  <c r="B3630" i="34"/>
  <c r="B3639" i="34"/>
  <c r="B3643" i="34"/>
  <c r="B3652" i="34"/>
  <c r="B3632" i="34"/>
  <c r="B3649" i="34"/>
  <c r="B3645" i="34"/>
  <c r="B1674" i="34"/>
  <c r="B1650" i="34"/>
  <c r="B1638" i="34"/>
  <c r="B1639" i="34"/>
  <c r="B1651" i="34"/>
  <c r="B1679" i="34"/>
  <c r="B1660" i="34"/>
  <c r="B1668" i="34"/>
  <c r="B1664" i="34"/>
  <c r="B1657" i="34"/>
  <c r="B1673" i="34"/>
  <c r="B1645" i="34"/>
  <c r="B1462" i="34"/>
  <c r="B1467" i="34"/>
  <c r="B1473" i="34"/>
  <c r="B2902" i="34"/>
  <c r="B2898" i="34"/>
  <c r="B2887" i="34"/>
  <c r="B2899" i="34"/>
  <c r="B2908" i="34"/>
  <c r="B2885" i="34"/>
  <c r="B2889" i="34"/>
  <c r="B834" i="34"/>
  <c r="B846" i="34"/>
  <c r="B835" i="34"/>
  <c r="B840" i="34"/>
  <c r="B844" i="34"/>
  <c r="B829" i="34"/>
  <c r="B1874" i="34"/>
  <c r="B1883" i="34"/>
  <c r="B1881" i="34"/>
  <c r="B1250" i="34"/>
  <c r="B1262" i="34"/>
  <c r="B1259" i="34"/>
  <c r="B1256" i="34"/>
  <c r="B1268" i="34"/>
  <c r="B1253" i="34"/>
  <c r="B3550" i="34"/>
  <c r="B3546" i="34"/>
  <c r="B3526" i="34"/>
  <c r="B3543" i="34"/>
  <c r="B3559" i="34"/>
  <c r="B3539" i="34"/>
  <c r="B3548" i="34"/>
  <c r="B3572" i="34"/>
  <c r="B3552" i="34"/>
  <c r="B3561" i="34"/>
  <c r="B3569" i="34"/>
  <c r="B3541" i="34"/>
  <c r="B570" i="34"/>
  <c r="B574" i="34"/>
  <c r="B563" i="34"/>
  <c r="B576" i="34"/>
  <c r="B572" i="34"/>
  <c r="B557" i="34"/>
  <c r="B690" i="34"/>
  <c r="B703" i="34"/>
  <c r="B704" i="34"/>
  <c r="B689" i="34"/>
  <c r="B701" i="34"/>
  <c r="B6507" i="34"/>
  <c r="B6505" i="34"/>
  <c r="B5171" i="34"/>
  <c r="B5168" i="34"/>
  <c r="B5173" i="34"/>
  <c r="B5578" i="34"/>
  <c r="B5563" i="34"/>
  <c r="B5575" i="34"/>
  <c r="B5572" i="34"/>
  <c r="B5581" i="34"/>
  <c r="B5577" i="34"/>
  <c r="B4891" i="34"/>
  <c r="B4884" i="34"/>
  <c r="B4893" i="34"/>
  <c r="B6523" i="34"/>
  <c r="B6521" i="34"/>
  <c r="B5627" i="34"/>
  <c r="B5632" i="34"/>
  <c r="B5621" i="34"/>
  <c r="B4950" i="34"/>
  <c r="B4942" i="34"/>
  <c r="B4939" i="34"/>
  <c r="B4952" i="34"/>
  <c r="B4948" i="34"/>
  <c r="B4933" i="34"/>
  <c r="B6598" i="34"/>
  <c r="B6662" i="34"/>
  <c r="B6734" i="34"/>
  <c r="B6622" i="34"/>
  <c r="B6686" i="34"/>
  <c r="B6578" i="34"/>
  <c r="B6650" i="34"/>
  <c r="B6714" i="34"/>
  <c r="B6610" i="34"/>
  <c r="B6674" i="34"/>
  <c r="B6730" i="34"/>
  <c r="B6687" i="34"/>
  <c r="B6647" i="34"/>
  <c r="B6607" i="34"/>
  <c r="B6735" i="34"/>
  <c r="B6695" i="34"/>
  <c r="B6611" i="34"/>
  <c r="B6667" i="34"/>
  <c r="B6731" i="34"/>
  <c r="B6643" i="34"/>
  <c r="B6707" i="34"/>
  <c r="B6604" i="34"/>
  <c r="B6732" i="34"/>
  <c r="B6692" i="34"/>
  <c r="B6652" i="34"/>
  <c r="B6612" i="34"/>
  <c r="B6576" i="34"/>
  <c r="B6648" i="34"/>
  <c r="B6712" i="34"/>
  <c r="B6608" i="34"/>
  <c r="B6672" i="34"/>
  <c r="B6728" i="34"/>
  <c r="B6589" i="34"/>
  <c r="B6629" i="34"/>
  <c r="B6661" i="34"/>
  <c r="B6693" i="34"/>
  <c r="B6725" i="34"/>
  <c r="B6593" i="34"/>
  <c r="B6625" i="34"/>
  <c r="B6657" i="34"/>
  <c r="B6689" i="34"/>
  <c r="B6721" i="34"/>
  <c r="B5742" i="34"/>
  <c r="B5738" i="34"/>
  <c r="B5723" i="34"/>
  <c r="B5747" i="34"/>
  <c r="B5751" i="34"/>
  <c r="B5744" i="34"/>
  <c r="B5732" i="34"/>
  <c r="B5725" i="34"/>
  <c r="B5737" i="34"/>
  <c r="B5006" i="34"/>
  <c r="B4998" i="34"/>
  <c r="B4991" i="34"/>
  <c r="B4992" i="34"/>
  <c r="B5001" i="34"/>
  <c r="B5005" i="34"/>
  <c r="B4702" i="34"/>
  <c r="B4715" i="34"/>
  <c r="B4704" i="34"/>
  <c r="B4713" i="34"/>
  <c r="B330" i="34"/>
  <c r="B362" i="34"/>
  <c r="B349" i="34"/>
  <c r="B341" i="34"/>
  <c r="B358" i="34"/>
  <c r="B359" i="34"/>
  <c r="B339" i="34"/>
  <c r="B360" i="34"/>
  <c r="B348" i="34"/>
  <c r="B4610" i="34"/>
  <c r="B4619" i="34"/>
  <c r="B4608" i="34"/>
  <c r="B4609" i="34"/>
  <c r="B4613" i="34"/>
  <c r="B1942" i="34"/>
  <c r="B1943" i="34"/>
  <c r="B1955" i="34"/>
  <c r="B1936" i="34"/>
  <c r="B1945" i="34"/>
  <c r="B1941" i="34"/>
  <c r="B3098" i="34"/>
  <c r="B3091" i="34"/>
  <c r="B3092" i="34"/>
  <c r="B3093" i="34"/>
  <c r="B3097" i="34"/>
  <c r="B4634" i="34"/>
  <c r="B4635" i="34"/>
  <c r="B4632" i="34"/>
  <c r="B4641" i="34"/>
  <c r="B898" i="34"/>
  <c r="B911" i="34"/>
  <c r="B904" i="34"/>
  <c r="B913" i="34"/>
  <c r="B3174" i="34"/>
  <c r="B3186" i="34"/>
  <c r="B3159" i="34"/>
  <c r="B3179" i="34"/>
  <c r="B3180" i="34"/>
  <c r="B3168" i="34"/>
  <c r="B3173" i="34"/>
  <c r="B3169" i="34"/>
  <c r="B1842" i="34"/>
  <c r="B1839" i="34"/>
  <c r="B1844" i="34"/>
  <c r="B1845" i="34"/>
  <c r="B3682" i="34"/>
  <c r="B3678" i="34"/>
  <c r="B3655" i="34"/>
  <c r="B3683" i="34"/>
  <c r="B3676" i="34"/>
  <c r="B3680" i="34"/>
  <c r="B3665" i="34"/>
  <c r="B3685" i="34"/>
  <c r="B4283" i="34"/>
  <c r="B4280" i="34"/>
  <c r="B4289" i="34"/>
  <c r="B762" i="34"/>
  <c r="B766" i="34"/>
  <c r="B755" i="34"/>
  <c r="B768" i="34"/>
  <c r="B764" i="34"/>
  <c r="B765" i="34"/>
  <c r="B4458" i="34"/>
  <c r="B4451" i="34"/>
  <c r="B4448" i="34"/>
  <c r="B4449" i="34"/>
  <c r="B3722" i="34"/>
  <c r="B3719" i="34"/>
  <c r="B3732" i="34"/>
  <c r="B3729" i="34"/>
  <c r="B3006" i="34"/>
  <c r="B3002" i="34"/>
  <c r="B2998" i="34"/>
  <c r="B2999" i="34"/>
  <c r="B3015" i="34"/>
  <c r="B3003" i="34"/>
  <c r="B3012" i="34"/>
  <c r="B3028" i="34"/>
  <c r="B3016" i="34"/>
  <c r="B3005" i="34"/>
  <c r="B3029" i="34"/>
  <c r="B3017" i="34"/>
  <c r="B802" i="34"/>
  <c r="B814" i="34"/>
  <c r="B803" i="34"/>
  <c r="B808" i="34"/>
  <c r="B812" i="34"/>
  <c r="B805" i="34"/>
  <c r="B1458" i="34"/>
  <c r="B1459" i="34"/>
  <c r="B1457" i="34"/>
  <c r="B654" i="34"/>
  <c r="B652" i="34"/>
  <c r="B5594" i="34"/>
  <c r="B5590" i="34"/>
  <c r="B5583" i="34"/>
  <c r="B5592" i="34"/>
  <c r="B5596" i="34"/>
  <c r="B5585" i="34"/>
  <c r="B6494" i="34"/>
  <c r="B6499" i="34"/>
  <c r="B6497" i="34"/>
  <c r="B5046" i="34"/>
  <c r="B5039" i="34"/>
  <c r="B5048" i="34"/>
  <c r="B5036" i="34"/>
  <c r="B5045" i="34"/>
  <c r="B6142" i="34"/>
  <c r="B6134" i="34"/>
  <c r="B6138" i="34"/>
  <c r="B6146" i="34"/>
  <c r="B6175" i="34"/>
  <c r="B6159" i="34"/>
  <c r="B6147" i="34"/>
  <c r="B6139" i="34"/>
  <c r="B6128" i="34"/>
  <c r="B6160" i="34"/>
  <c r="B6132" i="34"/>
  <c r="B6140" i="34"/>
  <c r="B6161" i="34"/>
  <c r="B6177" i="34"/>
  <c r="B6125" i="34"/>
  <c r="B6157" i="34"/>
  <c r="B5150" i="34"/>
  <c r="B5146" i="34"/>
  <c r="B5160" i="34"/>
  <c r="B5147" i="34"/>
  <c r="B5151" i="34"/>
  <c r="B5136" i="34"/>
  <c r="B5148" i="34"/>
  <c r="B5145" i="34"/>
  <c r="B5133" i="34"/>
  <c r="B5510" i="34"/>
  <c r="B5502" i="34"/>
  <c r="B5495" i="34"/>
  <c r="B5496" i="34"/>
  <c r="B5501" i="34"/>
  <c r="B5505" i="34"/>
  <c r="B6110" i="34"/>
  <c r="B6102" i="34"/>
  <c r="B6106" i="34"/>
  <c r="B6114" i="34"/>
  <c r="B6103" i="34"/>
  <c r="B6087" i="34"/>
  <c r="B6115" i="34"/>
  <c r="B6107" i="34"/>
  <c r="B6080" i="34"/>
  <c r="B6112" i="34"/>
  <c r="B6052" i="34"/>
  <c r="B6108" i="34"/>
  <c r="B6089" i="34"/>
  <c r="B6105" i="34"/>
  <c r="B6077" i="34"/>
  <c r="B6109" i="34"/>
  <c r="B5218" i="34"/>
  <c r="B5206" i="34"/>
  <c r="B5219" i="34"/>
  <c r="B5191" i="34"/>
  <c r="B5223" i="34"/>
  <c r="B5204" i="34"/>
  <c r="B5193" i="34"/>
  <c r="B5201" i="34"/>
  <c r="B5213" i="34"/>
  <c r="B5682" i="34"/>
  <c r="B5662" i="34"/>
  <c r="B5654" i="34"/>
  <c r="B5718" i="34"/>
  <c r="B5675" i="34"/>
  <c r="B5667" i="34"/>
  <c r="B5655" i="34"/>
  <c r="B5687" i="34"/>
  <c r="B5719" i="34"/>
  <c r="B5672" i="34"/>
  <c r="B5704" i="34"/>
  <c r="B5684" i="34"/>
  <c r="B5692" i="34"/>
  <c r="B5685" i="34"/>
  <c r="B5661" i="34"/>
  <c r="B5649" i="34"/>
  <c r="B5681" i="34"/>
  <c r="B5713" i="34"/>
  <c r="B6306" i="34"/>
  <c r="B6319" i="34"/>
  <c r="B6315" i="34"/>
  <c r="B6308" i="34"/>
  <c r="B6309" i="34"/>
  <c r="B6321" i="34"/>
  <c r="B5330" i="34"/>
  <c r="B5318" i="34"/>
  <c r="B5315" i="34"/>
  <c r="B5303" i="34"/>
  <c r="B5312" i="34"/>
  <c r="B5308" i="34"/>
  <c r="B5321" i="34"/>
  <c r="B5309" i="34"/>
  <c r="B5301" i="34"/>
  <c r="B4074" i="34"/>
  <c r="B4055" i="34"/>
  <c r="B4075" i="34"/>
  <c r="B4068" i="34"/>
  <c r="B4065" i="34"/>
  <c r="B4069" i="34"/>
  <c r="B1778" i="34"/>
  <c r="B1799" i="34"/>
  <c r="B1795" i="34"/>
  <c r="B1796" i="34"/>
  <c r="B1792" i="34"/>
  <c r="B1801" i="34"/>
  <c r="B1797" i="34"/>
  <c r="B1090" i="34"/>
  <c r="B1074" i="34"/>
  <c r="B1086" i="34"/>
  <c r="B1078" i="34"/>
  <c r="B1063" i="34"/>
  <c r="B1055" i="34"/>
  <c r="B1051" i="34"/>
  <c r="B1043" i="34"/>
  <c r="B1107" i="34"/>
  <c r="B1096" i="34"/>
  <c r="B1080" i="34"/>
  <c r="B1076" i="34"/>
  <c r="B1068" i="34"/>
  <c r="B1057" i="34"/>
  <c r="B1089" i="34"/>
  <c r="B1045" i="34"/>
  <c r="B1077" i="34"/>
  <c r="B1109" i="34"/>
  <c r="B4422" i="34"/>
  <c r="B4423" i="34"/>
  <c r="B4433" i="34"/>
  <c r="B3738" i="34"/>
  <c r="B3750" i="34"/>
  <c r="B3739" i="34"/>
  <c r="B3748" i="34"/>
  <c r="B3752" i="34"/>
  <c r="B3741" i="34"/>
  <c r="B4334" i="34"/>
  <c r="B4314" i="34"/>
  <c r="B4346" i="34"/>
  <c r="B4378" i="34"/>
  <c r="B4374" i="34"/>
  <c r="B4363" i="34"/>
  <c r="B4355" i="34"/>
  <c r="B4327" i="34"/>
  <c r="B4359" i="34"/>
  <c r="B4360" i="34"/>
  <c r="B4344" i="34"/>
  <c r="B4324" i="34"/>
  <c r="B4316" i="34"/>
  <c r="B4380" i="34"/>
  <c r="B4369" i="34"/>
  <c r="B4353" i="34"/>
  <c r="B4341" i="34"/>
  <c r="B4349" i="34"/>
  <c r="B1562" i="34"/>
  <c r="B1558" i="34"/>
  <c r="B1555" i="34"/>
  <c r="B1548" i="34"/>
  <c r="B1568" i="34"/>
  <c r="B1557" i="34"/>
  <c r="B514" i="34"/>
  <c r="B526" i="34"/>
  <c r="B527" i="34"/>
  <c r="B523" i="34"/>
  <c r="B508" i="34"/>
  <c r="B521" i="34"/>
  <c r="B3066" i="34"/>
  <c r="B3071" i="34"/>
  <c r="B3067" i="34"/>
  <c r="B3064" i="34"/>
  <c r="B3069" i="34"/>
  <c r="B626" i="34"/>
  <c r="B631" i="34"/>
  <c r="B632" i="34"/>
  <c r="B625" i="34"/>
  <c r="B4594" i="34"/>
  <c r="B4606" i="34"/>
  <c r="B4584" i="34"/>
  <c r="B4600" i="34"/>
  <c r="B4604" i="34"/>
  <c r="B4589" i="34"/>
  <c r="B3118" i="34"/>
  <c r="B3110" i="34"/>
  <c r="B3119" i="34"/>
  <c r="B3123" i="34"/>
  <c r="B3108" i="34"/>
  <c r="B3128" i="34"/>
  <c r="B3117" i="34"/>
  <c r="B3129" i="34"/>
  <c r="B678" i="34"/>
  <c r="B675" i="34"/>
  <c r="B681" i="34"/>
  <c r="B2538" i="34"/>
  <c r="B2562" i="34"/>
  <c r="B2482" i="34"/>
  <c r="B2510" i="34"/>
  <c r="B2486" i="34"/>
  <c r="B2542" i="34"/>
  <c r="B2527" i="34"/>
  <c r="B2551" i="34"/>
  <c r="B2503" i="34"/>
  <c r="B2507" i="34"/>
  <c r="B2571" i="34"/>
  <c r="B2531" i="34"/>
  <c r="B2500" i="34"/>
  <c r="B2492" i="34"/>
  <c r="B2548" i="34"/>
  <c r="B2496" i="34"/>
  <c r="B2528" i="34"/>
  <c r="B2560" i="34"/>
  <c r="B2529" i="34"/>
  <c r="B2505" i="34"/>
  <c r="B2533" i="34"/>
  <c r="B2509" i="34"/>
  <c r="B2573" i="34"/>
  <c r="B2561" i="34"/>
  <c r="B4110" i="34"/>
  <c r="B4114" i="34"/>
  <c r="B4118" i="34"/>
  <c r="B4127" i="34"/>
  <c r="B4135" i="34"/>
  <c r="B4099" i="34"/>
  <c r="B4112" i="34"/>
  <c r="B4128" i="34"/>
  <c r="B4132" i="34"/>
  <c r="B4137" i="34"/>
  <c r="B4113" i="34"/>
  <c r="B4117" i="34"/>
  <c r="B1186" i="34"/>
  <c r="B1198" i="34"/>
  <c r="B1191" i="34"/>
  <c r="B1187" i="34"/>
  <c r="B1211" i="34"/>
  <c r="B1208" i="34"/>
  <c r="B1204" i="34"/>
  <c r="B1209" i="34"/>
  <c r="B1205" i="34"/>
  <c r="B914" i="34"/>
  <c r="B927" i="34"/>
  <c r="B920" i="34"/>
  <c r="B929" i="34"/>
  <c r="B3854" i="34"/>
  <c r="B3858" i="34"/>
  <c r="B3839" i="34"/>
  <c r="B3847" i="34"/>
  <c r="B3843" i="34"/>
  <c r="B3840" i="34"/>
  <c r="B3852" i="34"/>
  <c r="B3873" i="34"/>
  <c r="B3869" i="34"/>
  <c r="B1922" i="34"/>
  <c r="B1918" i="34"/>
  <c r="B1915" i="34"/>
  <c r="B1908" i="34"/>
  <c r="B1928" i="34"/>
  <c r="B1917" i="34"/>
  <c r="B6410" i="34"/>
  <c r="B6411" i="34"/>
  <c r="B6413" i="34"/>
  <c r="B5402" i="34"/>
  <c r="B5407" i="34"/>
  <c r="B5405" i="34"/>
  <c r="B4734" i="34"/>
  <c r="B4726" i="34"/>
  <c r="B4731" i="34"/>
  <c r="B4743" i="34"/>
  <c r="B4716" i="34"/>
  <c r="B4721" i="34"/>
  <c r="B4741" i="34"/>
  <c r="B6454" i="34"/>
  <c r="B6451" i="34"/>
  <c r="B6445" i="34"/>
  <c r="B5458" i="34"/>
  <c r="B5459" i="34"/>
  <c r="B5455" i="34"/>
  <c r="B5452" i="34"/>
  <c r="B5449" i="34"/>
  <c r="B6566" i="34"/>
  <c r="B6562" i="34"/>
  <c r="B6559" i="34"/>
  <c r="B6547" i="34"/>
  <c r="B6571" i="34"/>
  <c r="B6548" i="34"/>
  <c r="B6552" i="34"/>
  <c r="B6557" i="34"/>
  <c r="B6553" i="34"/>
  <c r="B6474" i="34"/>
  <c r="B6475" i="34"/>
  <c r="B6477" i="34"/>
  <c r="B5514" i="34"/>
  <c r="B5534" i="34"/>
  <c r="B5519" i="34"/>
  <c r="B5528" i="34"/>
  <c r="B5524" i="34"/>
  <c r="B5513" i="34"/>
  <c r="B4866" i="34"/>
  <c r="B4871" i="34"/>
  <c r="B4865" i="34"/>
  <c r="B3510" i="34"/>
  <c r="B3522" i="34"/>
  <c r="B3511" i="34"/>
  <c r="B3515" i="34"/>
  <c r="B3516" i="34"/>
  <c r="B3496" i="34"/>
  <c r="B3497" i="34"/>
  <c r="B3501" i="34"/>
  <c r="B3525" i="34"/>
  <c r="B2874" i="34"/>
  <c r="B2879" i="34"/>
  <c r="B2859" i="34"/>
  <c r="B2860" i="34"/>
  <c r="B2872" i="34"/>
  <c r="B2877" i="34"/>
  <c r="B2881" i="34"/>
  <c r="B4794" i="34"/>
  <c r="B4776" i="34"/>
  <c r="B4775" i="34"/>
  <c r="B4792" i="34"/>
  <c r="B4772" i="34"/>
  <c r="B4793" i="34"/>
  <c r="B4781" i="34"/>
  <c r="B1958" i="34"/>
  <c r="B1975" i="34"/>
  <c r="B1971" i="34"/>
  <c r="B1960" i="34"/>
  <c r="B1969" i="34"/>
  <c r="B1973" i="34"/>
  <c r="B3146" i="34"/>
  <c r="B3135" i="34"/>
  <c r="B3147" i="34"/>
  <c r="B3132" i="34"/>
  <c r="B3152" i="34"/>
  <c r="B3137" i="34"/>
  <c r="B1890" i="34"/>
  <c r="B1902" i="34"/>
  <c r="B1899" i="34"/>
  <c r="B1900" i="34"/>
  <c r="B1904" i="34"/>
  <c r="B1885" i="34"/>
  <c r="B4210" i="34"/>
  <c r="B4230" i="34"/>
  <c r="B4215" i="34"/>
  <c r="B4224" i="34"/>
  <c r="B4220" i="34"/>
  <c r="B4221" i="34"/>
  <c r="B962" i="34"/>
  <c r="B959" i="34"/>
  <c r="B960" i="34"/>
  <c r="B969" i="34"/>
  <c r="B794" i="34"/>
  <c r="B798" i="34"/>
  <c r="B787" i="34"/>
  <c r="B800" i="34"/>
  <c r="B796" i="34"/>
  <c r="B781" i="34"/>
  <c r="B418" i="34"/>
  <c r="B433" i="34"/>
  <c r="B430" i="34"/>
  <c r="B415" i="34"/>
  <c r="B427" i="34"/>
  <c r="B412" i="34"/>
  <c r="B6338" i="34"/>
  <c r="B6347" i="34"/>
  <c r="B6341" i="34"/>
  <c r="B5362" i="34"/>
  <c r="B5364" i="34"/>
  <c r="B6430" i="34"/>
  <c r="B6427" i="34"/>
  <c r="B6421" i="34"/>
  <c r="B6398" i="34"/>
  <c r="B6378" i="34"/>
  <c r="B6399" i="34"/>
  <c r="B6407" i="34"/>
  <c r="B6395" i="34"/>
  <c r="B6404" i="34"/>
  <c r="B6396" i="34"/>
  <c r="B6381" i="34"/>
  <c r="B6385" i="34"/>
  <c r="B5386" i="34"/>
  <c r="B5391" i="34"/>
  <c r="B5393" i="34"/>
  <c r="B6471" i="34"/>
  <c r="B6473" i="34"/>
  <c r="B6439" i="34"/>
  <c r="B6432" i="34"/>
  <c r="B6441" i="34"/>
  <c r="B5434" i="34"/>
  <c r="B5431" i="34"/>
  <c r="B5432" i="34"/>
  <c r="B5437" i="34"/>
  <c r="B473" i="34"/>
  <c r="B481" i="34"/>
  <c r="B478" i="34"/>
  <c r="B463" i="34"/>
  <c r="B475" i="34"/>
  <c r="B460" i="34"/>
  <c r="B1282" i="34"/>
  <c r="B1278" i="34"/>
  <c r="B1275" i="34"/>
  <c r="B1280" i="34"/>
  <c r="B1284" i="34"/>
  <c r="B1289" i="34"/>
  <c r="B4518" i="34"/>
  <c r="B4510" i="34"/>
  <c r="B4523" i="34"/>
  <c r="B4512" i="34"/>
  <c r="B4508" i="34"/>
  <c r="B4501" i="34"/>
  <c r="B4414" i="34"/>
  <c r="B4394" i="34"/>
  <c r="B4392" i="34"/>
  <c r="B4403" i="34"/>
  <c r="B4407" i="34"/>
  <c r="B4400" i="34"/>
  <c r="B4396" i="34"/>
  <c r="B4393" i="34"/>
  <c r="B4421" i="34"/>
  <c r="B4490" i="34"/>
  <c r="B4494" i="34"/>
  <c r="B4479" i="34"/>
  <c r="B4480" i="34"/>
  <c r="B4492" i="34"/>
  <c r="B4485" i="34"/>
  <c r="B1818" i="34"/>
  <c r="B1814" i="34"/>
  <c r="B1807" i="34"/>
  <c r="B1827" i="34"/>
  <c r="B1808" i="34"/>
  <c r="B1825" i="34"/>
  <c r="B1821" i="34"/>
  <c r="B3238" i="34"/>
  <c r="B3310" i="34"/>
  <c r="B3226" i="34"/>
  <c r="B3258" i="34"/>
  <c r="B3290" i="34"/>
  <c r="B3322" i="34"/>
  <c r="B3354" i="34"/>
  <c r="B3254" i="34"/>
  <c r="B3318" i="34"/>
  <c r="B3263" i="34"/>
  <c r="B3223" i="34"/>
  <c r="B3351" i="34"/>
  <c r="B3343" i="34"/>
  <c r="B3335" i="34"/>
  <c r="B3275" i="34"/>
  <c r="B3339" i="34"/>
  <c r="B3267" i="34"/>
  <c r="B3331" i="34"/>
  <c r="B3244" i="34"/>
  <c r="B3316" i="34"/>
  <c r="B3236" i="34"/>
  <c r="B3292" i="34"/>
  <c r="B3356" i="34"/>
  <c r="B3248" i="34"/>
  <c r="B3280" i="34"/>
  <c r="B3312" i="34"/>
  <c r="B3344" i="34"/>
  <c r="B3245" i="34"/>
  <c r="B3309" i="34"/>
  <c r="B3237" i="34"/>
  <c r="B3301" i="34"/>
  <c r="B3357" i="34"/>
  <c r="B3249" i="34"/>
  <c r="B3281" i="34"/>
  <c r="B3313" i="34"/>
  <c r="B3345" i="34"/>
  <c r="B1530" i="34"/>
  <c r="B1542" i="34"/>
  <c r="B1523" i="34"/>
  <c r="B1528" i="34"/>
  <c r="B1544" i="34"/>
  <c r="B1525" i="34"/>
  <c r="B1986" i="34"/>
  <c r="B1983" i="34"/>
  <c r="B1987" i="34"/>
  <c r="B1984" i="34"/>
  <c r="B2001" i="34"/>
  <c r="B1989" i="34"/>
  <c r="B582" i="34"/>
  <c r="B599" i="34"/>
  <c r="B603" i="34"/>
  <c r="B588" i="34"/>
  <c r="B593" i="34"/>
  <c r="B589" i="34"/>
  <c r="B2070" i="34"/>
  <c r="B2075" i="34"/>
  <c r="B2072" i="34"/>
  <c r="B2065" i="34"/>
  <c r="B4766" i="34"/>
  <c r="B4770" i="34"/>
  <c r="B4747" i="34"/>
  <c r="B4767" i="34"/>
  <c r="B4752" i="34"/>
  <c r="B4745" i="34"/>
  <c r="B4757" i="34"/>
  <c r="B2594" i="34"/>
  <c r="B2582" i="34"/>
  <c r="B2654" i="34"/>
  <c r="B2658" i="34"/>
  <c r="B2666" i="34"/>
  <c r="B2638" i="34"/>
  <c r="B2623" i="34"/>
  <c r="B2647" i="34"/>
  <c r="B2599" i="34"/>
  <c r="B2603" i="34"/>
  <c r="B2667" i="34"/>
  <c r="B2627" i="34"/>
  <c r="B2604" i="34"/>
  <c r="B2668" i="34"/>
  <c r="B2628" i="34"/>
  <c r="B2592" i="34"/>
  <c r="B2624" i="34"/>
  <c r="B2656" i="34"/>
  <c r="B2597" i="34"/>
  <c r="B2669" i="34"/>
  <c r="B2629" i="34"/>
  <c r="B2593" i="34"/>
  <c r="B2625" i="34"/>
  <c r="B2657" i="34"/>
  <c r="B1870" i="34"/>
  <c r="B1867" i="34"/>
  <c r="B1865" i="34"/>
  <c r="B4474" i="34"/>
  <c r="B4467" i="34"/>
  <c r="B4464" i="34"/>
  <c r="B4465" i="34"/>
  <c r="B1306" i="34"/>
  <c r="B1310" i="34"/>
  <c r="B1307" i="34"/>
  <c r="B1312" i="34"/>
  <c r="B1316" i="34"/>
  <c r="B1301" i="34"/>
  <c r="B2082" i="34"/>
  <c r="B2087" i="34"/>
  <c r="B2092" i="34"/>
  <c r="B2089" i="34"/>
  <c r="B3206" i="34"/>
  <c r="B3218" i="34"/>
  <c r="B3191" i="34"/>
  <c r="B3211" i="34"/>
  <c r="B3212" i="34"/>
  <c r="B3200" i="34"/>
  <c r="B3213" i="34"/>
  <c r="B3201" i="34"/>
  <c r="B2934" i="34"/>
  <c r="B2937" i="34"/>
  <c r="B458" i="34"/>
  <c r="B446" i="34"/>
  <c r="B454" i="34"/>
  <c r="B451" i="34"/>
  <c r="B448" i="34"/>
  <c r="B452" i="34"/>
  <c r="B6359" i="34"/>
  <c r="B6348" i="34"/>
  <c r="B6353" i="34"/>
  <c r="B6258" i="34"/>
  <c r="B6263" i="34"/>
  <c r="B6267" i="34"/>
  <c r="B6260" i="34"/>
  <c r="B6261" i="34"/>
  <c r="B6273" i="34"/>
  <c r="B5250" i="34"/>
  <c r="B5238" i="34"/>
  <c r="B5227" i="34"/>
  <c r="B5239" i="34"/>
  <c r="B5248" i="34"/>
  <c r="B5252" i="34"/>
  <c r="B5257" i="34"/>
  <c r="B5237" i="34"/>
  <c r="B5253" i="34"/>
  <c r="B6198" i="34"/>
  <c r="B6186" i="34"/>
  <c r="B6191" i="34"/>
  <c r="B6211" i="34"/>
  <c r="B6192" i="34"/>
  <c r="B6196" i="34"/>
  <c r="B6185" i="34"/>
  <c r="B6205" i="34"/>
  <c r="B6209" i="34"/>
  <c r="B6335" i="34"/>
  <c r="B6324" i="34"/>
  <c r="B6329" i="34"/>
  <c r="B5338" i="34"/>
  <c r="B5339" i="34"/>
  <c r="B5343" i="34"/>
  <c r="B5348" i="34"/>
  <c r="B5345" i="34"/>
  <c r="B5357" i="34"/>
  <c r="B6290" i="34"/>
  <c r="B6287" i="34"/>
  <c r="B6299" i="34"/>
  <c r="B6276" i="34"/>
  <c r="B6285" i="34"/>
  <c r="B6297" i="34"/>
  <c r="B6367" i="34"/>
  <c r="B6368" i="34"/>
  <c r="B6369" i="34"/>
  <c r="B5379" i="34"/>
  <c r="B5376" i="34"/>
  <c r="B5381" i="34"/>
  <c r="B718" i="34"/>
  <c r="B727" i="34"/>
  <c r="B723" i="34"/>
  <c r="B708" i="34"/>
  <c r="B721" i="34"/>
  <c r="B725" i="34"/>
  <c r="B4439" i="34"/>
  <c r="B4437" i="34"/>
  <c r="B3890" i="34"/>
  <c r="B3894" i="34"/>
  <c r="B3887" i="34"/>
  <c r="B3907" i="34"/>
  <c r="B3888" i="34"/>
  <c r="B3892" i="34"/>
  <c r="B3881" i="34"/>
  <c r="B3885" i="34"/>
  <c r="B3909" i="34"/>
  <c r="B2802" i="34"/>
  <c r="B2815" i="34"/>
  <c r="B2811" i="34"/>
  <c r="B2820" i="34"/>
  <c r="B2816" i="34"/>
  <c r="B2813" i="34"/>
  <c r="B2825" i="34"/>
  <c r="B2038" i="34"/>
  <c r="B2051" i="34"/>
  <c r="B2049" i="34"/>
  <c r="B3446" i="34"/>
  <c r="B3458" i="34"/>
  <c r="B3447" i="34"/>
  <c r="B3451" i="34"/>
  <c r="B3452" i="34"/>
  <c r="B3440" i="34"/>
  <c r="B3445" i="34"/>
  <c r="B3441" i="34"/>
  <c r="B4290" i="34"/>
  <c r="B4296" i="34"/>
  <c r="B4292" i="34"/>
  <c r="B4301" i="34"/>
  <c r="B4311" i="34"/>
  <c r="B4313" i="34"/>
  <c r="B313" i="34"/>
  <c r="B282" i="34"/>
  <c r="B314" i="34"/>
  <c r="B321" i="34"/>
  <c r="B285" i="34"/>
  <c r="B278" i="34"/>
  <c r="B265" i="34"/>
  <c r="B293" i="34"/>
  <c r="B286" i="34"/>
  <c r="B287" i="34"/>
  <c r="B279" i="34"/>
  <c r="B267" i="34"/>
  <c r="B259" i="34"/>
  <c r="B323" i="34"/>
  <c r="B296" i="34"/>
  <c r="B280" i="34"/>
  <c r="B300" i="34"/>
  <c r="B292" i="34"/>
  <c r="B3998" i="34"/>
  <c r="B4002" i="34"/>
  <c r="B3999" i="34"/>
  <c r="B4007" i="34"/>
  <c r="B3995" i="34"/>
  <c r="B4008" i="34"/>
  <c r="B3996" i="34"/>
  <c r="B3993" i="34"/>
  <c r="B4013" i="34"/>
  <c r="B4582" i="34"/>
  <c r="B4574" i="34"/>
  <c r="B4567" i="34"/>
  <c r="B4568" i="34"/>
  <c r="B4572" i="34"/>
  <c r="B4565" i="34"/>
  <c r="B1442" i="34"/>
  <c r="B1438" i="34"/>
  <c r="B1415" i="34"/>
  <c r="B1423" i="34"/>
  <c r="B1435" i="34"/>
  <c r="B1440" i="34"/>
  <c r="B1428" i="34"/>
  <c r="B1425" i="34"/>
  <c r="B1445" i="34"/>
  <c r="B1850" i="34"/>
  <c r="B1851" i="34"/>
  <c r="B1857" i="34"/>
  <c r="B2010" i="34"/>
  <c r="B2022" i="34"/>
  <c r="B2003" i="34"/>
  <c r="B2004" i="34"/>
  <c r="B2017" i="34"/>
  <c r="B2021" i="34"/>
  <c r="B1402" i="34"/>
  <c r="B1382" i="34"/>
  <c r="B1391" i="34"/>
  <c r="B1411" i="34"/>
  <c r="B1384" i="34"/>
  <c r="B1404" i="34"/>
  <c r="B1409" i="34"/>
  <c r="B1381" i="34"/>
  <c r="B1405" i="34"/>
  <c r="B3602" i="34"/>
  <c r="B3582" i="34"/>
  <c r="B3614" i="34"/>
  <c r="B3607" i="34"/>
  <c r="B3595" i="34"/>
  <c r="B3619" i="34"/>
  <c r="B3580" i="34"/>
  <c r="B3584" i="34"/>
  <c r="B3616" i="34"/>
  <c r="B3577" i="34"/>
  <c r="B3597" i="34"/>
  <c r="B3621" i="34"/>
  <c r="B1478" i="34"/>
  <c r="B1495" i="34"/>
  <c r="B1483" i="34"/>
  <c r="B1484" i="34"/>
  <c r="B1489" i="34"/>
  <c r="B1485" i="34"/>
  <c r="B990" i="34"/>
  <c r="B1003" i="34"/>
  <c r="B1004" i="34"/>
  <c r="B1005" i="34"/>
  <c r="B951" i="34"/>
  <c r="B948" i="34"/>
  <c r="B957" i="34"/>
  <c r="B534" i="34"/>
  <c r="B535" i="34"/>
  <c r="B555" i="34"/>
  <c r="B532" i="34"/>
  <c r="B553" i="34"/>
  <c r="B549" i="34"/>
  <c r="B5367" i="34"/>
  <c r="B5373" i="34"/>
  <c r="B5894" i="34"/>
  <c r="B5890" i="34"/>
  <c r="B5907" i="34"/>
  <c r="B5903" i="34"/>
  <c r="B5896" i="34"/>
  <c r="B5908" i="34"/>
  <c r="B5885" i="34"/>
  <c r="B5917" i="34"/>
  <c r="B5913" i="34"/>
  <c r="B6463" i="34"/>
  <c r="B6464" i="34"/>
  <c r="B6465" i="34"/>
  <c r="B5470" i="34"/>
  <c r="B5480" i="34"/>
  <c r="B5472" i="34"/>
  <c r="B5476" i="34"/>
  <c r="B5473" i="34"/>
  <c r="B4846" i="34"/>
  <c r="B4835" i="34"/>
  <c r="B4839" i="34"/>
  <c r="B4844" i="34"/>
  <c r="B4829" i="34"/>
  <c r="B6490" i="34"/>
  <c r="B6488" i="34"/>
  <c r="B5546" i="34"/>
  <c r="B5544" i="34"/>
  <c r="B5543" i="34"/>
  <c r="B5548" i="34"/>
  <c r="B5541" i="34"/>
  <c r="B5553" i="34"/>
  <c r="B4883" i="34"/>
  <c r="B4880" i="34"/>
  <c r="B4877" i="34"/>
  <c r="B6515" i="34"/>
  <c r="B6513" i="34"/>
  <c r="B5614" i="34"/>
  <c r="B5615" i="34"/>
  <c r="B5613" i="34"/>
  <c r="B4922" i="34"/>
  <c r="B4915" i="34"/>
  <c r="B4927" i="34"/>
  <c r="B4924" i="34"/>
  <c r="B4929" i="34"/>
  <c r="B670" i="34"/>
  <c r="B668" i="34"/>
  <c r="B2958" i="34"/>
  <c r="B2946" i="34"/>
  <c r="B2950" i="34"/>
  <c r="B2975" i="34"/>
  <c r="B2983" i="34"/>
  <c r="B2955" i="34"/>
  <c r="B2964" i="34"/>
  <c r="B2972" i="34"/>
  <c r="B2968" i="34"/>
  <c r="B2957" i="34"/>
  <c r="B2981" i="34"/>
  <c r="B2969" i="34"/>
  <c r="B4678" i="34"/>
  <c r="B4675" i="34"/>
  <c r="B4679" i="34"/>
  <c r="B4668" i="34"/>
  <c r="B4677" i="34"/>
  <c r="B4810" i="34"/>
  <c r="B4803" i="34"/>
  <c r="B4827" i="34"/>
  <c r="B4800" i="34"/>
  <c r="B4804" i="34"/>
  <c r="B4817" i="34"/>
  <c r="B4821" i="34"/>
  <c r="B4246" i="34"/>
  <c r="B4247" i="34"/>
  <c r="B4241" i="34"/>
  <c r="B610" i="34"/>
  <c r="B615" i="34"/>
  <c r="B608" i="34"/>
  <c r="B609" i="34"/>
  <c r="B638" i="34"/>
  <c r="B643" i="34"/>
  <c r="B644" i="34"/>
  <c r="B637" i="34"/>
  <c r="B186" i="34"/>
  <c r="B218" i="34"/>
  <c r="B250" i="34"/>
  <c r="B241" i="34"/>
  <c r="B237" i="34"/>
  <c r="B230" i="34"/>
  <c r="B197" i="34"/>
  <c r="B190" i="34"/>
  <c r="B254" i="34"/>
  <c r="B239" i="34"/>
  <c r="B231" i="34"/>
  <c r="B219" i="34"/>
  <c r="B211" i="34"/>
  <c r="B240" i="34"/>
  <c r="B224" i="34"/>
  <c r="B188" i="34"/>
  <c r="B252" i="34"/>
  <c r="B244" i="34"/>
  <c r="B3055" i="34"/>
  <c r="B3048" i="34"/>
  <c r="B3057" i="34"/>
  <c r="B490" i="34"/>
  <c r="B501" i="34"/>
  <c r="B486" i="34"/>
  <c r="B499" i="34"/>
  <c r="B488" i="34"/>
  <c r="B500" i="34"/>
  <c r="B2402" i="34"/>
  <c r="B2426" i="34"/>
  <c r="B2450" i="34"/>
  <c r="B2446" i="34"/>
  <c r="B2406" i="34"/>
  <c r="B2462" i="34"/>
  <c r="B2391" i="34"/>
  <c r="B2447" i="34"/>
  <c r="B2471" i="34"/>
  <c r="B2435" i="34"/>
  <c r="B2395" i="34"/>
  <c r="B2459" i="34"/>
  <c r="B2436" i="34"/>
  <c r="B2412" i="34"/>
  <c r="B2476" i="34"/>
  <c r="B2416" i="34"/>
  <c r="B2448" i="34"/>
  <c r="B2480" i="34"/>
  <c r="B2393" i="34"/>
  <c r="B2449" i="34"/>
  <c r="B2473" i="34"/>
  <c r="B2437" i="34"/>
  <c r="B2429" i="34"/>
  <c r="B2477" i="34"/>
  <c r="B1722" i="34"/>
  <c r="B1710" i="34"/>
  <c r="B1718" i="34"/>
  <c r="B1687" i="34"/>
  <c r="B1707" i="34"/>
  <c r="B1715" i="34"/>
  <c r="B1684" i="34"/>
  <c r="B1696" i="34"/>
  <c r="B1728" i="34"/>
  <c r="B1721" i="34"/>
  <c r="B1701" i="34"/>
  <c r="B1725" i="34"/>
  <c r="B659" i="34"/>
  <c r="B661" i="34"/>
  <c r="B734" i="34"/>
  <c r="B735" i="34"/>
  <c r="B747" i="34"/>
  <c r="B740" i="34"/>
  <c r="B745" i="34"/>
  <c r="B741" i="34"/>
  <c r="B1602" i="34"/>
  <c r="B1618" i="34"/>
  <c r="B1630" i="34"/>
  <c r="B1622" i="34"/>
  <c r="B1607" i="34"/>
  <c r="B1623" i="34"/>
  <c r="B1619" i="34"/>
  <c r="B1627" i="34"/>
  <c r="B1628" i="34"/>
  <c r="B1620" i="34"/>
  <c r="B1600" i="34"/>
  <c r="B1632" i="34"/>
  <c r="B1625" i="34"/>
  <c r="B1609" i="34"/>
  <c r="B1621" i="34"/>
  <c r="B1629" i="34"/>
  <c r="B2031" i="34"/>
  <c r="B2036" i="34"/>
  <c r="B2025" i="34"/>
  <c r="B1162" i="34"/>
  <c r="B1146" i="34"/>
  <c r="B1118" i="34"/>
  <c r="B1182" i="34"/>
  <c r="B1174" i="34"/>
  <c r="B1175" i="34"/>
  <c r="B1167" i="34"/>
  <c r="B1147" i="34"/>
  <c r="B1155" i="34"/>
  <c r="B1168" i="34"/>
  <c r="B1152" i="34"/>
  <c r="B1124" i="34"/>
  <c r="B1180" i="34"/>
  <c r="B1164" i="34"/>
  <c r="B1145" i="34"/>
  <c r="B1177" i="34"/>
  <c r="B1133" i="34"/>
  <c r="B1165" i="34"/>
  <c r="B2826" i="34"/>
  <c r="B2830" i="34"/>
  <c r="B2831" i="34"/>
  <c r="B2851" i="34"/>
  <c r="B2844" i="34"/>
  <c r="B2837" i="34"/>
  <c r="B2833" i="34"/>
  <c r="B2250" i="34"/>
  <c r="B2274" i="34"/>
  <c r="B2194" i="34"/>
  <c r="B2214" i="34"/>
  <c r="B2286" i="34"/>
  <c r="B2254" i="34"/>
  <c r="B2239" i="34"/>
  <c r="B2263" i="34"/>
  <c r="B2215" i="34"/>
  <c r="B2211" i="34"/>
  <c r="B2275" i="34"/>
  <c r="B2251" i="34"/>
  <c r="B2212" i="34"/>
  <c r="B2276" i="34"/>
  <c r="B2252" i="34"/>
  <c r="B2208" i="34"/>
  <c r="B2240" i="34"/>
  <c r="B2272" i="34"/>
  <c r="B2241" i="34"/>
  <c r="B2265" i="34"/>
  <c r="B2217" i="34"/>
  <c r="B2229" i="34"/>
  <c r="B2197" i="34"/>
  <c r="B2253" i="34"/>
  <c r="B4850" i="34"/>
  <c r="B4855" i="34"/>
  <c r="B4849" i="34"/>
  <c r="B5838" i="34"/>
  <c r="B5846" i="34"/>
  <c r="B5850" i="34"/>
  <c r="B5842" i="34"/>
  <c r="B5851" i="34"/>
  <c r="B5843" i="34"/>
  <c r="B5831" i="34"/>
  <c r="B5863" i="34"/>
  <c r="B5832" i="34"/>
  <c r="B5864" i="34"/>
  <c r="B5844" i="34"/>
  <c r="B5836" i="34"/>
  <c r="B5829" i="34"/>
  <c r="B5861" i="34"/>
  <c r="B5833" i="34"/>
  <c r="B5865" i="34"/>
  <c r="B5034" i="34"/>
  <c r="B5035" i="34"/>
  <c r="B5033" i="34"/>
  <c r="B5278" i="34"/>
  <c r="B5274" i="34"/>
  <c r="B5288" i="34"/>
  <c r="B5291" i="34"/>
  <c r="B5287" i="34"/>
  <c r="B5264" i="34"/>
  <c r="B5276" i="34"/>
  <c r="B5273" i="34"/>
  <c r="B5293" i="34"/>
  <c r="B5982" i="34"/>
  <c r="B6046" i="34"/>
  <c r="B6006" i="34"/>
  <c r="B5978" i="34"/>
  <c r="B6042" i="34"/>
  <c r="B6018" i="34"/>
  <c r="B6047" i="34"/>
  <c r="B6039" i="34"/>
  <c r="B5959" i="34"/>
  <c r="B5987" i="34"/>
  <c r="B6051" i="34"/>
  <c r="B6011" i="34"/>
  <c r="B5968" i="34"/>
  <c r="B6000" i="34"/>
  <c r="B6032" i="34"/>
  <c r="B5972" i="34"/>
  <c r="B6044" i="34"/>
  <c r="B6004" i="34"/>
  <c r="B5965" i="34"/>
  <c r="B5997" i="34"/>
  <c r="B6029" i="34"/>
  <c r="B5969" i="34"/>
  <c r="B6001" i="34"/>
  <c r="B6033" i="34"/>
  <c r="B5118" i="34"/>
  <c r="B5114" i="34"/>
  <c r="B5107" i="34"/>
  <c r="B5096" i="34"/>
  <c r="B5119" i="34"/>
  <c r="B5112" i="34"/>
  <c r="B5100" i="34"/>
  <c r="B5121" i="34"/>
  <c r="B5125" i="34"/>
  <c r="B5410" i="34"/>
  <c r="B5416" i="34"/>
  <c r="B5415" i="34"/>
  <c r="B5412" i="34"/>
  <c r="B5421" i="34"/>
  <c r="B6230" i="34"/>
  <c r="B6218" i="34"/>
  <c r="B6239" i="34"/>
  <c r="B6227" i="34"/>
  <c r="B6251" i="34"/>
  <c r="B6240" i="34"/>
  <c r="B6220" i="34"/>
  <c r="B6237" i="34"/>
  <c r="B6233" i="34"/>
  <c r="B5186" i="34"/>
  <c r="B5183" i="34"/>
  <c r="B5185" i="34"/>
  <c r="B153" i="34"/>
  <c r="B138" i="34"/>
  <c r="B170" i="34"/>
  <c r="B129" i="34"/>
  <c r="B141" i="34"/>
  <c r="B134" i="34"/>
  <c r="B137" i="34"/>
  <c r="B149" i="34"/>
  <c r="B142" i="34"/>
  <c r="B143" i="34"/>
  <c r="B135" i="34"/>
  <c r="B115" i="34"/>
  <c r="B123" i="34"/>
  <c r="B179" i="34"/>
  <c r="B136" i="34"/>
  <c r="B120" i="34"/>
  <c r="B148" i="34"/>
  <c r="B156" i="34"/>
  <c r="B4206" i="34"/>
  <c r="B4198" i="34"/>
  <c r="B4195" i="34"/>
  <c r="B4192" i="34"/>
  <c r="B4204" i="34"/>
  <c r="B4189" i="34"/>
  <c r="B2154" i="34"/>
  <c r="B2178" i="34"/>
  <c r="B2098" i="34"/>
  <c r="B2126" i="34"/>
  <c r="B2102" i="34"/>
  <c r="B2158" i="34"/>
  <c r="B2143" i="34"/>
  <c r="B2167" i="34"/>
  <c r="B2119" i="34"/>
  <c r="B2115" i="34"/>
  <c r="B2179" i="34"/>
  <c r="B2155" i="34"/>
  <c r="B2116" i="34"/>
  <c r="B2180" i="34"/>
  <c r="B2156" i="34"/>
  <c r="B2112" i="34"/>
  <c r="B2144" i="34"/>
  <c r="B2176" i="34"/>
  <c r="B2145" i="34"/>
  <c r="B2169" i="34"/>
  <c r="B2121" i="34"/>
  <c r="B2125" i="34"/>
  <c r="B2189" i="34"/>
  <c r="B2149" i="34"/>
  <c r="B3778" i="34"/>
  <c r="B3791" i="34"/>
  <c r="B3795" i="34"/>
  <c r="B3784" i="34"/>
  <c r="B3789" i="34"/>
  <c r="B4538" i="34"/>
  <c r="B4558" i="34"/>
  <c r="B4555" i="34"/>
  <c r="B4544" i="34"/>
  <c r="B4556" i="34"/>
  <c r="B4549" i="34"/>
  <c r="B978" i="34"/>
  <c r="B975" i="34"/>
  <c r="B984" i="34"/>
  <c r="B985" i="34"/>
  <c r="B4250" i="34"/>
  <c r="B4255" i="34"/>
  <c r="B4252" i="34"/>
  <c r="B4253" i="34"/>
  <c r="B1230" i="34"/>
  <c r="B1239" i="34"/>
  <c r="B1243" i="34"/>
  <c r="B1228" i="34"/>
  <c r="B1233" i="34"/>
  <c r="B1245" i="34"/>
  <c r="B3410" i="34"/>
  <c r="B3422" i="34"/>
  <c r="B3399" i="34"/>
  <c r="B3427" i="34"/>
  <c r="B3420" i="34"/>
  <c r="B3424" i="34"/>
  <c r="B3421" i="34"/>
  <c r="B3425" i="34"/>
  <c r="B4531" i="34"/>
  <c r="B4532" i="34"/>
  <c r="B4525" i="34"/>
  <c r="B3922" i="34"/>
  <c r="B3934" i="34"/>
  <c r="B3919" i="34"/>
  <c r="B3939" i="34"/>
  <c r="B3920" i="34"/>
  <c r="B3924" i="34"/>
  <c r="B3913" i="34"/>
  <c r="B3921" i="34"/>
  <c r="B3941" i="34"/>
  <c r="B1010" i="34"/>
  <c r="B1022" i="34"/>
  <c r="B1007" i="34"/>
  <c r="B1027" i="34"/>
  <c r="B1040" i="34"/>
  <c r="B1012" i="34"/>
  <c r="B1009" i="34"/>
  <c r="B1041" i="34"/>
  <c r="B1037" i="34"/>
  <c r="B1318" i="34"/>
  <c r="B1335" i="34"/>
  <c r="B1331" i="34"/>
  <c r="B1324" i="34"/>
  <c r="B1329" i="34"/>
  <c r="B1341" i="34"/>
  <c r="B378" i="34"/>
  <c r="B410" i="34"/>
  <c r="B365" i="34"/>
  <c r="B382" i="34"/>
  <c r="B389" i="34"/>
  <c r="B406" i="34"/>
  <c r="B375" i="34"/>
  <c r="B403" i="34"/>
  <c r="B411" i="34"/>
  <c r="B384" i="34"/>
  <c r="B380" i="34"/>
  <c r="B404" i="34"/>
  <c r="B4026" i="34"/>
  <c r="B4022" i="34"/>
  <c r="B4047" i="34"/>
  <c r="B4051" i="34"/>
  <c r="B4048" i="34"/>
  <c r="B4036" i="34"/>
  <c r="B4041" i="34"/>
  <c r="B4029" i="34"/>
  <c r="B4053" i="34"/>
  <c r="B3954" i="34"/>
  <c r="B3958" i="34"/>
  <c r="B3951" i="34"/>
  <c r="B3971" i="34"/>
  <c r="B3952" i="34"/>
  <c r="B3972" i="34"/>
  <c r="B3977" i="34"/>
  <c r="B3949" i="34"/>
  <c r="B3973" i="34"/>
  <c r="B3770" i="34"/>
  <c r="B3759" i="34"/>
  <c r="B3764" i="34"/>
  <c r="B3777" i="34"/>
  <c r="B3765" i="34"/>
  <c r="B3714" i="34"/>
  <c r="B3710" i="34"/>
  <c r="B3687" i="34"/>
  <c r="B3715" i="34"/>
  <c r="B3716" i="34"/>
  <c r="B3712" i="34"/>
  <c r="B3697" i="34"/>
  <c r="B3717" i="34"/>
  <c r="B3386" i="34"/>
  <c r="B3390" i="34"/>
  <c r="B3367" i="34"/>
  <c r="B3395" i="34"/>
  <c r="B3388" i="34"/>
  <c r="B3392" i="34"/>
  <c r="B3389" i="34"/>
  <c r="B3393" i="34"/>
  <c r="B2306" i="34"/>
  <c r="B2330" i="34"/>
  <c r="B2354" i="34"/>
  <c r="B2350" i="34"/>
  <c r="B2310" i="34"/>
  <c r="B2374" i="34"/>
  <c r="B2295" i="34"/>
  <c r="B2351" i="34"/>
  <c r="B2375" i="34"/>
  <c r="B2339" i="34"/>
  <c r="B2315" i="34"/>
  <c r="B2379" i="34"/>
  <c r="B2340" i="34"/>
  <c r="B2316" i="34"/>
  <c r="B2380" i="34"/>
  <c r="B2320" i="34"/>
  <c r="B2352" i="34"/>
  <c r="B2384" i="34"/>
  <c r="B2297" i="34"/>
  <c r="B2353" i="34"/>
  <c r="B2377" i="34"/>
  <c r="B2341" i="34"/>
  <c r="B2317" i="34"/>
  <c r="B2381" i="34"/>
  <c r="B2734" i="34"/>
  <c r="B2690" i="34"/>
  <c r="B2762" i="34"/>
  <c r="B2730" i="34"/>
  <c r="B2694" i="34"/>
  <c r="B2758" i="34"/>
  <c r="B2679" i="34"/>
  <c r="B2735" i="34"/>
  <c r="B2759" i="34"/>
  <c r="B2731" i="34"/>
  <c r="B2691" i="34"/>
  <c r="B2755" i="34"/>
  <c r="B2732" i="34"/>
  <c r="B2708" i="34"/>
  <c r="B2764" i="34"/>
  <c r="B2704" i="34"/>
  <c r="B2736" i="34"/>
  <c r="B2768" i="34"/>
  <c r="B2741" i="34"/>
  <c r="B2693" i="34"/>
  <c r="B2749" i="34"/>
  <c r="B2705" i="34"/>
  <c r="B2737" i="34"/>
  <c r="B2769" i="34"/>
  <c r="B4654" i="34"/>
  <c r="B4647" i="34"/>
  <c r="B4660" i="34"/>
  <c r="B4653" i="34"/>
  <c r="B2922" i="34"/>
  <c r="B2926" i="34"/>
  <c r="B2915" i="34"/>
  <c r="B2932" i="34"/>
  <c r="B2928" i="34"/>
  <c r="B2913" i="34"/>
  <c r="B4266" i="34"/>
  <c r="B4267" i="34"/>
  <c r="B4272" i="34"/>
  <c r="B4269" i="34"/>
  <c r="B1362" i="34"/>
  <c r="B1358" i="34"/>
  <c r="B1343" i="34"/>
  <c r="B1347" i="34"/>
  <c r="B1352" i="34"/>
  <c r="B1356" i="34"/>
  <c r="B1345" i="34"/>
  <c r="B1353" i="34"/>
  <c r="B1373" i="34"/>
  <c r="B1770" i="34"/>
  <c r="B1746" i="34"/>
  <c r="B1734" i="34"/>
  <c r="B1751" i="34"/>
  <c r="B1767" i="34"/>
  <c r="B1747" i="34"/>
  <c r="B1756" i="34"/>
  <c r="B1772" i="34"/>
  <c r="B1760" i="34"/>
  <c r="B1753" i="34"/>
  <c r="B1769" i="34"/>
  <c r="B1773" i="34"/>
  <c r="B3478" i="34"/>
  <c r="B3490" i="34"/>
  <c r="B3479" i="34"/>
  <c r="B3483" i="34"/>
  <c r="B3484" i="34"/>
  <c r="B3472" i="34"/>
  <c r="B3469" i="34"/>
  <c r="B3473" i="34"/>
  <c r="B4682" i="34"/>
  <c r="B4680" i="34"/>
  <c r="B4696" i="34"/>
  <c r="B4681" i="34"/>
  <c r="B4693" i="34"/>
</calcChain>
</file>

<file path=xl/sharedStrings.xml><?xml version="1.0" encoding="utf-8"?>
<sst xmlns="http://schemas.openxmlformats.org/spreadsheetml/2006/main" count="54172" uniqueCount="1285">
  <si>
    <t>sheet名</t>
  </si>
  <si>
    <t>导出客户端文件</t>
    <phoneticPr fontId="3" type="noConversion"/>
  </si>
  <si>
    <t>导出服务端文件</t>
    <phoneticPr fontId="3" type="noConversion"/>
  </si>
  <si>
    <t>主键</t>
  </si>
  <si>
    <t>是否导出</t>
    <phoneticPr fontId="3" type="noConversion"/>
  </si>
  <si>
    <t>屏蔽字段</t>
    <phoneticPr fontId="3" type="noConversion"/>
  </si>
  <si>
    <t>表注释</t>
    <phoneticPr fontId="3" type="noConversion"/>
  </si>
  <si>
    <t>乐陵兴隆南大街</t>
  </si>
  <si>
    <t>庆云新华路</t>
  </si>
  <si>
    <t>无棣中心大街</t>
  </si>
  <si>
    <t>阳信幸福三路</t>
  </si>
  <si>
    <t>惠民南门街</t>
  </si>
  <si>
    <t>滨州黄河十路</t>
  </si>
  <si>
    <t>利津通信楼</t>
  </si>
  <si>
    <t>德州东风中路</t>
  </si>
  <si>
    <t>临邑临盘</t>
  </si>
  <si>
    <t>惠民姜楼</t>
  </si>
  <si>
    <t>滨州黄五审计局</t>
  </si>
  <si>
    <t>东营运河路</t>
  </si>
  <si>
    <t>寿光营里</t>
  </si>
  <si>
    <t>昌邑青乡</t>
  </si>
  <si>
    <t>莱州平里店</t>
  </si>
  <si>
    <t>莱山迎春大街</t>
  </si>
  <si>
    <t>德州共青团路</t>
  </si>
  <si>
    <t>武城振华街</t>
  </si>
  <si>
    <t>夏津中山南街</t>
  </si>
  <si>
    <t>临清红星路东段</t>
  </si>
  <si>
    <t>聊城东昌西路</t>
  </si>
  <si>
    <t>阳谷谷山路</t>
  </si>
  <si>
    <t>梁山水泊路</t>
  </si>
  <si>
    <t>郓城通信楼</t>
  </si>
  <si>
    <t>临东机房</t>
  </si>
  <si>
    <t>宁津中心大街</t>
  </si>
  <si>
    <t>德州湖滨南路</t>
  </si>
  <si>
    <t>菏泽中华路老局</t>
  </si>
  <si>
    <t>巨野新华路</t>
  </si>
  <si>
    <t>济宁洸河路</t>
  </si>
  <si>
    <t>兖州九仙桥路</t>
  </si>
  <si>
    <t>滕州善国北路</t>
  </si>
  <si>
    <t>禹城行政街</t>
  </si>
  <si>
    <t>齐河新华路</t>
  </si>
  <si>
    <t>济南经十路</t>
  </si>
  <si>
    <t>聊城龙山路</t>
  </si>
  <si>
    <t>程屯支局</t>
  </si>
  <si>
    <t>济南山大路</t>
  </si>
  <si>
    <t>齐河务头</t>
  </si>
  <si>
    <t>聊城联通建设路</t>
  </si>
  <si>
    <t>济南四里村</t>
  </si>
  <si>
    <t>平原平安大街</t>
  </si>
  <si>
    <t>德州解放北路</t>
  </si>
  <si>
    <t>禹城火车站</t>
  </si>
  <si>
    <t>济南共青团</t>
  </si>
  <si>
    <t>长清通信楼</t>
  </si>
  <si>
    <t>平阴</t>
  </si>
  <si>
    <t>东阿府前街</t>
  </si>
  <si>
    <t>平阴西基站</t>
  </si>
  <si>
    <t>邹平老局</t>
  </si>
  <si>
    <t>淄博中心路</t>
  </si>
  <si>
    <t>潍坊河西局</t>
  </si>
  <si>
    <t>昌邑饮马</t>
  </si>
  <si>
    <t>高密</t>
  </si>
  <si>
    <t>胶州马店</t>
  </si>
  <si>
    <t>城阳</t>
  </si>
  <si>
    <t>明水</t>
  </si>
  <si>
    <t>淄博柳泉路</t>
  </si>
  <si>
    <t>昌乐北局</t>
  </si>
  <si>
    <t>潍坊四平路</t>
  </si>
  <si>
    <t>章丘普集</t>
  </si>
  <si>
    <t>淄博人民路</t>
  </si>
  <si>
    <t>潍坊东方路</t>
  </si>
  <si>
    <t>高密火车站</t>
  </si>
  <si>
    <t>即墨蓝村</t>
  </si>
  <si>
    <t>泰安东岳大街</t>
  </si>
  <si>
    <t>曲阜鼓楼街</t>
  </si>
  <si>
    <t>兖州建设路</t>
  </si>
  <si>
    <t>济宁红星东路</t>
  </si>
  <si>
    <t>邹城太平西路</t>
  </si>
  <si>
    <t>滕州51中心局</t>
  </si>
  <si>
    <t>薛城441局</t>
  </si>
  <si>
    <t>淄博潘庄</t>
  </si>
  <si>
    <t>栖霞桃村</t>
  </si>
  <si>
    <t>泰安中心局</t>
  </si>
  <si>
    <t>平邑老局</t>
  </si>
  <si>
    <t>费县和平路</t>
  </si>
  <si>
    <t>莱芜大桥路</t>
  </si>
  <si>
    <t>沂源振兴路324局</t>
  </si>
  <si>
    <t>沂水马站</t>
  </si>
  <si>
    <t>诸城</t>
  </si>
  <si>
    <t>胶州营房</t>
  </si>
  <si>
    <t>莱芜原山路</t>
  </si>
  <si>
    <t>临淄区南二路基站</t>
  </si>
  <si>
    <t>临沂金雀山</t>
  </si>
  <si>
    <t>河东汤头</t>
  </si>
  <si>
    <t>沂南花山路</t>
  </si>
  <si>
    <t>沂水中心街</t>
  </si>
  <si>
    <t>莒县振兴路</t>
  </si>
  <si>
    <t>五莲解放路</t>
  </si>
  <si>
    <t>临沂沂蒙路</t>
  </si>
  <si>
    <t>苍山塔山路</t>
  </si>
  <si>
    <t>莒南十泉路</t>
  </si>
  <si>
    <t>临沂沂蒙路201局</t>
  </si>
  <si>
    <t>莒南滨海路</t>
  </si>
  <si>
    <t>青岛振华路</t>
  </si>
  <si>
    <t>胶州九龙</t>
  </si>
  <si>
    <t>胶南张家楼</t>
  </si>
  <si>
    <t>即墨振华街</t>
  </si>
  <si>
    <t>莱阳穴坊</t>
  </si>
  <si>
    <t>海阳海政路</t>
  </si>
  <si>
    <t>乳山青山路</t>
  </si>
  <si>
    <t>乳山冯家</t>
  </si>
  <si>
    <t>文登文山路</t>
  </si>
  <si>
    <t>海阳留格庄</t>
  </si>
  <si>
    <t>文泽头</t>
  </si>
  <si>
    <t>嘉祥中心街</t>
  </si>
  <si>
    <t>巨野</t>
  </si>
  <si>
    <t>泰安青年路中心局</t>
  </si>
  <si>
    <t>莱阳旌旗路</t>
  </si>
  <si>
    <t>栖霞市局</t>
  </si>
  <si>
    <t>寿光东局</t>
  </si>
  <si>
    <t>广饶</t>
  </si>
  <si>
    <t>吾山南逯</t>
  </si>
  <si>
    <t>沂南_苏村_牛家小河基站</t>
  </si>
  <si>
    <t>诸城原联通高级技工学校</t>
  </si>
  <si>
    <t>安丘兴安路</t>
  </si>
  <si>
    <t>昌邑</t>
  </si>
  <si>
    <t>莱州沙河</t>
  </si>
  <si>
    <t>莱州市局</t>
  </si>
  <si>
    <t>莱州朱桥</t>
  </si>
  <si>
    <t>龙口龙口镇</t>
  </si>
  <si>
    <t>龙口黄城</t>
  </si>
  <si>
    <t>蓬莱老局</t>
  </si>
  <si>
    <t>烟台大季家</t>
  </si>
  <si>
    <t>烟台大海阳</t>
  </si>
  <si>
    <t>牟平42局</t>
  </si>
  <si>
    <t>威海初村</t>
  </si>
  <si>
    <t>蓬莱大辛店</t>
  </si>
  <si>
    <t>烟台开发区</t>
  </si>
  <si>
    <t>威海新威路522局</t>
  </si>
  <si>
    <t>枣庄振兴路</t>
  </si>
  <si>
    <t>莱西威海中路</t>
  </si>
  <si>
    <t>青岛山东路</t>
  </si>
  <si>
    <t>青岛香江路</t>
  </si>
  <si>
    <t>胶南珠海中路</t>
  </si>
  <si>
    <t>胶南泊里</t>
  </si>
  <si>
    <t>博兴安柴</t>
  </si>
  <si>
    <t>博兴老局</t>
  </si>
  <si>
    <t>东营济南路</t>
  </si>
  <si>
    <t>滨小营镇</t>
  </si>
  <si>
    <t>威海南竹岛</t>
  </si>
  <si>
    <t>菏泽中华东路</t>
  </si>
  <si>
    <t>乐陵新局</t>
  </si>
  <si>
    <t>薛城天山路</t>
  </si>
  <si>
    <t>菏泽中华路新局</t>
  </si>
  <si>
    <t>聊城柳园南路</t>
  </si>
  <si>
    <t>青岛辽阳东路</t>
  </si>
  <si>
    <t>蒙阴新城路</t>
  </si>
  <si>
    <t>日照正阳路</t>
  </si>
  <si>
    <t>枣庄光明西路</t>
  </si>
  <si>
    <t>日照海滨五路</t>
  </si>
  <si>
    <t>肥城新城路</t>
  </si>
  <si>
    <t>威海青岛北路</t>
  </si>
  <si>
    <t>芝罘区青年路</t>
  </si>
  <si>
    <t>滨州渤海七路</t>
  </si>
  <si>
    <t>name</t>
    <phoneticPr fontId="3" type="noConversion"/>
  </si>
  <si>
    <t>rowId</t>
    <phoneticPr fontId="3" type="noConversion"/>
  </si>
  <si>
    <t>int:&gt;</t>
    <phoneticPr fontId="3" type="noConversion"/>
  </si>
  <si>
    <t>string:&gt;</t>
    <phoneticPr fontId="3" type="noConversion"/>
  </si>
  <si>
    <t>double:&gt;</t>
    <phoneticPr fontId="3" type="noConversion"/>
  </si>
  <si>
    <t>行Id</t>
    <phoneticPr fontId="3" type="noConversion"/>
  </si>
  <si>
    <t>齐河务头中继站</t>
  </si>
  <si>
    <t>locate_id:&gt;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</si>
  <si>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</si>
  <si>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</si>
  <si>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</si>
  <si>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</si>
  <si>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</si>
  <si>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</si>
  <si>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</si>
  <si>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</si>
  <si>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</si>
  <si>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</si>
  <si>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滨州市</t>
  </si>
  <si>
    <t>德州市</t>
  </si>
  <si>
    <t>聊城市</t>
  </si>
  <si>
    <t>临沂市</t>
  </si>
  <si>
    <t>菏泽市</t>
  </si>
  <si>
    <t>length</t>
    <phoneticPr fontId="3" type="noConversion"/>
  </si>
  <si>
    <t>名称</t>
    <phoneticPr fontId="3" type="noConversion"/>
  </si>
  <si>
    <t>光缆名</t>
    <phoneticPr fontId="3" type="noConversion"/>
  </si>
  <si>
    <t>光放段长度</t>
    <phoneticPr fontId="3" type="noConversion"/>
  </si>
  <si>
    <t>所属中继段</t>
    <phoneticPr fontId="3" type="noConversion"/>
  </si>
  <si>
    <t>fiberCount</t>
    <phoneticPr fontId="3" type="noConversion"/>
  </si>
  <si>
    <t>光纤数量</t>
    <phoneticPr fontId="3" type="noConversion"/>
  </si>
  <si>
    <t>startIsSection</t>
    <phoneticPr fontId="3" type="noConversion"/>
  </si>
  <si>
    <t>是否是中继段起点</t>
    <phoneticPr fontId="3" type="noConversion"/>
  </si>
  <si>
    <t>起始局房</t>
    <phoneticPr fontId="3" type="noConversion"/>
  </si>
  <si>
    <t>startOpticalRepeater</t>
    <phoneticPr fontId="3" type="noConversion"/>
  </si>
  <si>
    <t>endIsSection</t>
    <phoneticPr fontId="3" type="noConversion"/>
  </si>
  <si>
    <t>是否是中继段终点</t>
    <phoneticPr fontId="3" type="noConversion"/>
  </si>
  <si>
    <t>endOpticalRepeater</t>
    <phoneticPr fontId="3" type="noConversion"/>
  </si>
  <si>
    <t>光缆段终点机房</t>
    <phoneticPr fontId="3" type="noConversion"/>
  </si>
  <si>
    <t>repeater_id:&gt;</t>
    <phoneticPr fontId="3" type="noConversion"/>
  </si>
  <si>
    <t>滨州东营光缆</t>
  </si>
  <si>
    <t>德东威光缆</t>
  </si>
  <si>
    <t>德聊菏1号架空光缆</t>
  </si>
  <si>
    <t>德聊菏2号光缆</t>
  </si>
  <si>
    <t>德州滨州架空光缆</t>
  </si>
  <si>
    <t>德州乐陵光缆</t>
  </si>
  <si>
    <t>菏泽薛城光缆</t>
  </si>
  <si>
    <t>禹城务头光缆</t>
  </si>
  <si>
    <t>济聊菏1号光缆</t>
  </si>
  <si>
    <t>济聊菏2号光缆</t>
  </si>
  <si>
    <t>济南德州1号管道光缆</t>
  </si>
  <si>
    <t>济南德州2号光缆</t>
  </si>
  <si>
    <t>济南聊城1号架空光缆</t>
  </si>
  <si>
    <t>济南聊城2号光缆</t>
  </si>
  <si>
    <t>济南青岛2号管道光缆</t>
  </si>
  <si>
    <t>济南青岛3号管道光缆</t>
  </si>
  <si>
    <t>济南青岛4号光缆</t>
  </si>
  <si>
    <t>济南泰安光缆</t>
  </si>
  <si>
    <t>济南兖州光缆</t>
  </si>
  <si>
    <t>济宁曲阜架空光缆</t>
  </si>
  <si>
    <t>济宁枣庄光缆</t>
  </si>
  <si>
    <t>济青烟威光缆</t>
  </si>
  <si>
    <t>济青烟威光缆延伸</t>
  </si>
  <si>
    <t>济曲临架空光缆</t>
  </si>
  <si>
    <t>莱芜蒙阴管道光缆</t>
  </si>
  <si>
    <t>莱芜青岛光缆</t>
  </si>
  <si>
    <t>莱芜淄博1号管道光缆</t>
  </si>
  <si>
    <t>莱芜淄博2号光缆</t>
  </si>
  <si>
    <t>聊城长清架空光缆</t>
  </si>
  <si>
    <t>临五日光缆</t>
  </si>
  <si>
    <t>临沂枣庄光缆</t>
  </si>
  <si>
    <t>临沂枣庄架空光缆</t>
  </si>
  <si>
    <t>临莒日1号光缆</t>
  </si>
  <si>
    <t>临莒日2号光缆</t>
  </si>
  <si>
    <t>青岛蓝村光缆</t>
  </si>
  <si>
    <t>青岛日照光缆</t>
  </si>
  <si>
    <t>青岛威海1号光缆</t>
  </si>
  <si>
    <t>青岛威海2号光缆</t>
  </si>
  <si>
    <t>曲济菏光缆</t>
  </si>
  <si>
    <t>泰安肥城光缆</t>
  </si>
  <si>
    <t>泰安莱芜1号架空光缆</t>
  </si>
  <si>
    <t>泰安莱芜2号光缆</t>
  </si>
  <si>
    <t>泰安莱芜3号光缆</t>
  </si>
  <si>
    <t>泰安莱芜4号光缆</t>
  </si>
  <si>
    <t>威海蓝村光缆</t>
  </si>
  <si>
    <t>威海蓝村光缆延伸</t>
  </si>
  <si>
    <t>潍坊东营光缆</t>
  </si>
  <si>
    <t>潍坊广饶架空光缆</t>
  </si>
  <si>
    <t>潍坊临沂光缆</t>
  </si>
  <si>
    <t>潍坊青乡光缆</t>
  </si>
  <si>
    <t>潍坊日照架空光缆</t>
  </si>
  <si>
    <t>潍坊五莲光缆</t>
  </si>
  <si>
    <t>潍烟威1号光缆</t>
  </si>
  <si>
    <t>潍烟威2号光缆</t>
  </si>
  <si>
    <t>潍烟威2号光缆延伸</t>
  </si>
  <si>
    <t>薛城临沂光缆</t>
  </si>
  <si>
    <t>烟台日照光缆</t>
  </si>
  <si>
    <t>枣庄薛城架空光缆</t>
  </si>
  <si>
    <t>张东滨1号架空光缆</t>
  </si>
  <si>
    <t>张东滨1号架空光缆(滨州安柴支线)</t>
  </si>
  <si>
    <t>张东滨2号光缆</t>
  </si>
  <si>
    <t>淄博滨州光缆</t>
  </si>
  <si>
    <t>山东二干|滨州东营光缆:滨州黄河十路-利津通信楼</t>
  </si>
  <si>
    <t>山东二干|滨州东营光缆:利津通信楼-东营济南路</t>
  </si>
  <si>
    <t>山东二干|德东威光缆:德州东风中路-临邑临盘</t>
  </si>
  <si>
    <t>山东二干|德东威光缆:临邑临盘-惠民姜楼</t>
  </si>
  <si>
    <t>山东二干|德东威光缆:惠民姜楼-滨州黄五审计局</t>
  </si>
  <si>
    <t>山东二干|德东威光缆:滨州黄五审计局-东营运河路</t>
  </si>
  <si>
    <t>山东二干|德东威光缆:东营运河路-寿光营里</t>
  </si>
  <si>
    <t>山东二干|德东威光缆:寿光营里-昌邑青乡</t>
  </si>
  <si>
    <t>山东二干|德东威光缆:昌邑青乡-莱州平里店</t>
  </si>
  <si>
    <t>山东二干|德东威光缆:莱州平里店-龙口黄城</t>
  </si>
  <si>
    <t>山东二干|德东威光缆:龙口黄城-莱山迎春大街</t>
  </si>
  <si>
    <t>山东二干|德东威光缆:莱山迎春大街-威海南竹岛</t>
  </si>
  <si>
    <t>山东二干|德聊菏1号架空光缆:德州共青团路-武城振华街</t>
  </si>
  <si>
    <t>山东二干|德聊菏1号架空光缆:武城振华街-夏津中山南街</t>
  </si>
  <si>
    <t>山东二干|德聊菏1号架空光缆:夏津中山南街-临清红星路东段</t>
  </si>
  <si>
    <t>山东二干|德聊菏1号架空光缆:临清红星路东段-聊城东昌西路</t>
  </si>
  <si>
    <t>山东二干|德聊菏1号架空光缆:聊城东昌西路-阳谷谷山路</t>
  </si>
  <si>
    <t>山东二干|德聊菏1号架空光缆:阳谷谷山路-梁山水泊路</t>
  </si>
  <si>
    <t>山东二干|德聊菏1号架空光缆:梁山水泊路-郓城通信楼</t>
  </si>
  <si>
    <t>山东二干|德聊菏1号架空光缆:郓城通信楼-菏泽中华东路</t>
  </si>
  <si>
    <t>山东二干|德聊菏2号光缆:德州共青团路-夏津中山南街</t>
  </si>
  <si>
    <t>山东二干|德聊菏2号光缆:夏津中山南街-临东机房</t>
  </si>
  <si>
    <t>山东二干|德聊菏2号光缆:临东机房-聊城东昌西路</t>
  </si>
  <si>
    <t>山东二干|德聊菏2号光缆:聊城东昌西路-阳谷谷山路</t>
  </si>
  <si>
    <t>山东二干|德聊菏2号光缆:阳谷谷山路-梁山水泊路</t>
  </si>
  <si>
    <t>山东二干|德聊菏2号光缆:梁山水泊路-郓城通信楼</t>
  </si>
  <si>
    <t>山东二干|德聊菏2号光缆:郓城通信楼-菏泽中华东路</t>
  </si>
  <si>
    <t>山东二干|德州滨州架空光缆:德州共青团路-宁津中心大街</t>
  </si>
  <si>
    <t>山东二干|德州滨州架空光缆:宁津中心大街-乐陵兴隆南大街</t>
  </si>
  <si>
    <t>山东二干|德州滨州架空光缆:乐陵兴隆南大街-庆云新华路</t>
  </si>
  <si>
    <t>山东二干|德州滨州架空光缆:庆云新华路-无棣中心大街</t>
  </si>
  <si>
    <t>山东二干|德州滨州架空光缆:无棣中心大街-阳信幸福三路</t>
  </si>
  <si>
    <t>山东二干|德州滨州架空光缆:阳信幸福三路-惠民南门街</t>
  </si>
  <si>
    <t>山东二干|德州滨州架空光缆:惠民南门街-滨州黄河十路</t>
  </si>
  <si>
    <t>山东二干|德州乐陵光缆:德州湖滨南路-德州共青团路</t>
  </si>
  <si>
    <t>山东二干|德州乐陵光缆:德州共青团路-宁津中心大街</t>
  </si>
  <si>
    <t>山东二干|德州乐陵光缆:宁津中心大街-乐陵兴隆南大街</t>
  </si>
  <si>
    <t>山东二干|德州乐陵光缆:乐陵兴隆南大街-乐陵新局</t>
  </si>
  <si>
    <t>山东二干|菏泽薛城光缆:菏泽中华路老局-巨野新华路</t>
  </si>
  <si>
    <t>山东二干|菏泽薛城光缆:巨野新华路-济宁洸河路</t>
  </si>
  <si>
    <t>山东二干|菏泽薛城光缆:济宁洸河路-兖州九仙桥路</t>
  </si>
  <si>
    <t>山东二干|菏泽薛城光缆:兖州九仙桥路-滕州善国北路</t>
  </si>
  <si>
    <t>山东二干|菏泽薛城光缆:滕州善国北路-薛城天山路</t>
  </si>
  <si>
    <t>山东二干|禹城务头光缆:禹城行政街-齐河新华路</t>
  </si>
  <si>
    <t>山东二干|禹城务头光缆:齐河新华路-齐河务头</t>
  </si>
  <si>
    <t>山东二干|济聊菏1号光缆:济南经十路-聊城龙山路</t>
  </si>
  <si>
    <t>山东二干|济聊菏1号光缆:聊城龙山路-程屯支局</t>
  </si>
  <si>
    <t>山东二干|济聊菏1号光缆:程屯支局-菏泽中华路新局</t>
  </si>
  <si>
    <t>山东二干|济聊菏2号光缆:济南山大路-齐河务头</t>
  </si>
  <si>
    <t>山东二干|济聊菏2号光缆:齐河务头-聊城联通建设路</t>
  </si>
  <si>
    <t>山东二干|济聊菏2号光缆:聊城联通建设路-程屯支局</t>
  </si>
  <si>
    <t>山东二干|济聊菏2号光缆:程屯支局-菏泽中华路新局</t>
  </si>
  <si>
    <t>山东二干|济南德州1号管道光缆:济南四里村-齐河新华路</t>
  </si>
  <si>
    <t>山东二干|济南德州1号管道光缆:齐河新华路-禹城行政街</t>
  </si>
  <si>
    <t>山东二干|济南德州1号管道光缆:禹城行政街-平原平安大街</t>
  </si>
  <si>
    <t>山东二干|济南德州1号管道光缆:平原平安大街-德州湖滨南路</t>
  </si>
  <si>
    <t>山东二干|济南德州2号光缆:德州解放北路-禹城火车站</t>
  </si>
  <si>
    <t>山东二干|济南德州2号光缆:禹城火车站-济南经十路</t>
  </si>
  <si>
    <t>山东二干|济南聊城1号架空光缆:济南共青团-长清通信楼</t>
  </si>
  <si>
    <t>山东二干|济南聊城1号架空光缆:长清通信楼-平阴</t>
  </si>
  <si>
    <t>山东二干|济南聊城1号架空光缆:平阴-东阿府前街</t>
  </si>
  <si>
    <t>山东二干|济南聊城1号架空光缆:东阿府前街-聊城柳园南路</t>
  </si>
  <si>
    <t>山东二干|济南聊城2号光缆:济南经十路-平阴西基站</t>
  </si>
  <si>
    <t>山东二干|济南聊城2号光缆:平阴西基站-聊城联通建设路</t>
  </si>
  <si>
    <t>山东二干|济南青岛2号管道光缆:济南共青团-邹平老局</t>
  </si>
  <si>
    <t>山东二干|济南青岛2号管道光缆:邹平老局-淄博中心路</t>
  </si>
  <si>
    <t>山东二干|济南青岛2号管道光缆:潍坊河西局-昌邑饮马</t>
  </si>
  <si>
    <t>山东二干|济南青岛2号管道光缆:昌邑饮马-高密</t>
  </si>
  <si>
    <t>山东二干|济南青岛2号管道光缆:高密-胶州马店</t>
  </si>
  <si>
    <t>山东二干|济南青岛2号管道光缆:胶州马店-城阳</t>
  </si>
  <si>
    <t>山东二干|济南青岛2号管道光缆:城阳-青岛山东路</t>
  </si>
  <si>
    <t>山东二干|济南青岛3号管道光缆:济南四里村-明水</t>
  </si>
  <si>
    <t>山东二干|济南青岛3号管道光缆:明水-淄博柳泉路</t>
  </si>
  <si>
    <t>山东二干|济南青岛3号管道光缆:淄博柳泉路-昌乐北局</t>
  </si>
  <si>
    <t>山东二干|济南青岛3号管道光缆:昌乐北局-潍坊四平路</t>
  </si>
  <si>
    <t>山东二干|济南青岛3号管道光缆:潍坊四平路-高密</t>
  </si>
  <si>
    <t>山东二干|济南青岛3号管道光缆:高密-城阳</t>
  </si>
  <si>
    <t>山东二干|济南青岛3号管道光缆:城阳-青岛辽阳东路</t>
  </si>
  <si>
    <t>山东二干|济南青岛4号光缆:济南山大路-章丘普集</t>
  </si>
  <si>
    <t>山东二干|济南青岛4号光缆:章丘普集-淄博人民路</t>
  </si>
  <si>
    <t>山东二干|济南青岛4号光缆:淄博人民路-潍坊东方路</t>
  </si>
  <si>
    <t>山东二干|济南青岛4号光缆:潍坊东方路-高密火车站</t>
  </si>
  <si>
    <t>山东二干|济南青岛4号光缆:高密火车站-即墨蓝村</t>
  </si>
  <si>
    <t>山东二干|济南青岛4号光缆:即墨蓝村-青岛振华路</t>
  </si>
  <si>
    <t>山东二干|济南泰安光缆:济南经十路-泰安东岳大街</t>
  </si>
  <si>
    <t>山东二干|济南兖州光缆:济南四里村-泰安东岳大街</t>
  </si>
  <si>
    <t>山东二干|济南兖州光缆:泰安东岳大街-兖州建设路</t>
  </si>
  <si>
    <t>山东二干|济宁曲阜架空光缆:曲阜鼓楼街-兖州建设路</t>
  </si>
  <si>
    <t>山东二干|济宁曲阜架空光缆:兖州建设路-济宁红星东路</t>
  </si>
  <si>
    <t>山东二干|济宁枣庄光缆:济宁红星东路-邹城太平西路</t>
  </si>
  <si>
    <t>山东二干|济宁枣庄光缆:邹城太平西路-滕州51中心局</t>
  </si>
  <si>
    <t>山东二干|济宁枣庄光缆:滕州51中心局-薛城441局</t>
  </si>
  <si>
    <t>山东二干|济宁枣庄光缆:薛城441局-枣庄振兴路</t>
  </si>
  <si>
    <t>山东二干|济青烟威光缆:济南四里村-明水</t>
  </si>
  <si>
    <t>山东二干|济青烟威光缆:明水-淄博潘庄</t>
  </si>
  <si>
    <t>山东二干|济青烟威光缆:淄博潘庄-淄博柳泉路</t>
  </si>
  <si>
    <t>山东二干|济青烟威光缆:淄博柳泉路-昌乐北局</t>
  </si>
  <si>
    <t>山东二干|济青烟威光缆:高密-即墨蓝村</t>
  </si>
  <si>
    <t>山东二干|济青烟威光缆:即墨蓝村-城阳</t>
  </si>
  <si>
    <t>山东二干|济曲临架空光缆:济南四里村-泰安中心局</t>
  </si>
  <si>
    <t>山东二干|济曲临架空光缆:泰安中心局-曲阜鼓楼街</t>
  </si>
  <si>
    <t>山东二干|济曲临架空光缆:曲阜鼓楼街-平邑老局</t>
  </si>
  <si>
    <t>山东二干|济曲临架空光缆:平邑老局-费县和平路</t>
  </si>
  <si>
    <t>山东二干|济曲临架空光缆:费县和平路-临沂金雀山</t>
  </si>
  <si>
    <t>山东二干|莱芜蒙阴管道光缆:莱芜大桥路-蒙阴新城路</t>
  </si>
  <si>
    <t>山东二干|莱芜青岛光缆:莱芜大桥路-沂源振兴路324局</t>
  </si>
  <si>
    <t>山东二干|莱芜青岛光缆:沂源振兴路324局-沂水马站</t>
  </si>
  <si>
    <t>山东二干|莱芜青岛光缆:沂水马站-诸城</t>
  </si>
  <si>
    <t>山东二干|莱芜青岛光缆:诸城-胶州营房</t>
  </si>
  <si>
    <t>山东二干|莱芜青岛光缆:胶州营房-青岛山东路</t>
  </si>
  <si>
    <t>山东二干|莱芜淄博1号管道光缆:莱芜大桥路-淄博柳泉路</t>
  </si>
  <si>
    <t>山东二干|莱芜淄博2号光缆:莱芜原山路-临淄区南二路基站</t>
  </si>
  <si>
    <t>山东二干|莱芜淄博2号光缆:临淄区南二路基站-淄博潘庄</t>
  </si>
  <si>
    <t>山东二干|聊城长清架空光缆:长清通信楼-平阴</t>
  </si>
  <si>
    <t>山东二干|聊城长清架空光缆:平阴-东阿府前街</t>
  </si>
  <si>
    <t>山东二干|聊城长清架空光缆:东阿府前街-聊城东昌西路</t>
  </si>
  <si>
    <t>山东二干|临五日光缆:临沂金雀山-河东汤头</t>
  </si>
  <si>
    <t>山东二干|临五日光缆:河东汤头-沂南花山路</t>
  </si>
  <si>
    <t>山东二干|临五日光缆:沂南花山路-沂水中心街</t>
  </si>
  <si>
    <t>山东二干|临五日光缆:沂水中心街-莒县振兴路</t>
  </si>
  <si>
    <t>山东二干|临五日光缆:莒县振兴路-五莲解放路</t>
  </si>
  <si>
    <t>山东二干|临五日光缆:五莲解放路-日照正阳路</t>
  </si>
  <si>
    <t>山东二干|临沂枣庄光缆:临沂沂蒙路-苍山塔山路</t>
  </si>
  <si>
    <t>山东二干|临沂枣庄光缆:苍山塔山路-枣庄光明西路</t>
  </si>
  <si>
    <t>山东二干|临沂枣庄架空光缆:临沂金雀山-苍山塔山路</t>
  </si>
  <si>
    <t>山东二干|临沂枣庄架空光缆:苍山塔山路-枣庄振兴路</t>
  </si>
  <si>
    <t>山东二干|临莒日1号光缆:临沂金雀山-莒南十泉路</t>
  </si>
  <si>
    <t>山东二干|临莒日1号光缆:莒南十泉路-日照正阳路</t>
  </si>
  <si>
    <t>山东二干|临莒日2号光缆:临沂沂蒙路201局-莒南滨海路</t>
  </si>
  <si>
    <t>山东二干|临莒日2号光缆:莒南滨海路-日照海滨五路</t>
  </si>
  <si>
    <t>山东二干|青岛蓝村光缆:青岛振华路-即墨蓝村</t>
  </si>
  <si>
    <t>山东二干|青岛日照光缆:青岛振华路-胶州九龙</t>
  </si>
  <si>
    <t>山东二干|青岛日照光缆:胶州九龙-胶南张家楼</t>
  </si>
  <si>
    <t>山东二干|青岛日照光缆:胶南张家楼-日照海滨五路</t>
  </si>
  <si>
    <t>山东二干|青岛威海1号光缆:即墨振华街-莱阳穴坊</t>
  </si>
  <si>
    <t>山东二干|青岛威海1号光缆:莱阳穴坊-海阳海政路</t>
  </si>
  <si>
    <t>山东二干|青岛威海1号光缆:海阳海政路-乳山青山路</t>
  </si>
  <si>
    <t>山东二干|青岛威海1号光缆:乳山青山路-乳山冯家</t>
  </si>
  <si>
    <t>山东二干|青岛威海1号光缆:乳山冯家-文登文山路</t>
  </si>
  <si>
    <t>山东二干|青岛威海1号光缆:文登文山路-威海南竹岛</t>
  </si>
  <si>
    <t>山东二干|青岛威海2号光缆:青岛振华路-莱阳穴坊</t>
  </si>
  <si>
    <t>山东二干|青岛威海2号光缆:莱阳穴坊-海阳留格庄</t>
  </si>
  <si>
    <t>山东二干|青岛威海2号光缆:海阳留格庄-文泽头</t>
  </si>
  <si>
    <t>山东二干|青岛威海2号光缆:文泽头-威海南竹岛</t>
  </si>
  <si>
    <t>山东二干|曲济菏光缆:曲阜鼓楼街-济宁红星东路</t>
  </si>
  <si>
    <t>山东二干|曲济菏光缆:济宁红星东路-嘉祥中心街</t>
  </si>
  <si>
    <t>山东二干|曲济菏光缆:嘉祥中心街-巨野</t>
  </si>
  <si>
    <t>山东二干|曲济菏光缆:巨野-菏泽中华东路</t>
  </si>
  <si>
    <t>山东二干|泰安肥城光缆:泰安中心局-肥城新城路</t>
  </si>
  <si>
    <t>山东二干|泰安莱芜1号架空光缆:泰安青年路中心局-莱芜大桥路</t>
  </si>
  <si>
    <t>山东二干|泰安莱芜2号光缆:泰安青年路中心局-莱芜大桥路</t>
  </si>
  <si>
    <t>山东二干|泰安莱芜3号光缆:泰安东岳大街-莱芜原山路</t>
  </si>
  <si>
    <t>山东二干|泰安莱芜4号光缆:泰安东岳大街-莱芜原山路</t>
  </si>
  <si>
    <t>山东二干|威海蓝村光缆:即墨蓝村-莱阳旌旗路</t>
  </si>
  <si>
    <t>山东二干|威海蓝村光缆:莱阳旌旗路-栖霞市局</t>
  </si>
  <si>
    <t>山东二干|威海蓝村光缆:栖霞市局-乳山冯家</t>
  </si>
  <si>
    <t>山东二干|威海蓝村光缆:乳山冯家-威海青岛北路</t>
  </si>
  <si>
    <t>山东二干|威海蓝村光缆延伸:栖霞市局-芝罘区青年路</t>
  </si>
  <si>
    <t>山东二干|潍坊东营光缆:潍坊河西局-寿光东局</t>
  </si>
  <si>
    <t>山东二干|潍坊东营光缆:寿光东局-广饶</t>
  </si>
  <si>
    <t>山东二干|潍坊东营光缆:广饶-东营济南路</t>
  </si>
  <si>
    <t>山东二干|潍坊广饶架空光缆:潍坊河西局-寿光东局</t>
  </si>
  <si>
    <t>山东二干|潍坊广饶架空光缆:寿光东局-广饶</t>
  </si>
  <si>
    <t>山东二干|潍坊临沂光缆:潍坊东方路-吾山南逯</t>
  </si>
  <si>
    <t>山东二干|潍坊临沂光缆:吾山南逯-沂水马站</t>
  </si>
  <si>
    <t>山东二干|潍坊临沂光缆:沂水马站-沂南_苏村_牛家小河基站</t>
  </si>
  <si>
    <t>山东二干|潍坊临沂光缆:沂南_苏村_牛家小河基站-临沂金雀山</t>
  </si>
  <si>
    <t>山东二干|潍坊青乡光缆:潍坊东方路-昌邑青乡</t>
  </si>
  <si>
    <t>山东二干|潍坊日照架空光缆:潍坊东方路-诸城原联通高级技工学校</t>
  </si>
  <si>
    <t>山东二干|潍坊日照架空光缆:诸城原联通高级技工学校-日照海滨五路</t>
  </si>
  <si>
    <t>山东二干|潍坊五莲光缆:潍坊河西局-安丘兴安路</t>
  </si>
  <si>
    <t>山东二干|潍坊五莲光缆:安丘兴安路-诸城</t>
  </si>
  <si>
    <t>山东二干|潍坊五莲光缆:诸城-五莲解放路</t>
  </si>
  <si>
    <t>山东二干|潍烟威1号光缆:潍坊河西局-昌邑</t>
  </si>
  <si>
    <t>山东二干|潍烟威1号光缆:昌邑-莱州沙河</t>
  </si>
  <si>
    <t>山东二干|潍烟威1号光缆:莱州沙河-莱州市局</t>
  </si>
  <si>
    <t>山东二干|潍烟威1号光缆:莱州市局-莱州朱桥</t>
  </si>
  <si>
    <t>山东二干|潍烟威1号光缆:莱州朱桥-龙口龙口镇</t>
  </si>
  <si>
    <t>山东二干|潍烟威1号光缆:龙口龙口镇-龙口黄城</t>
  </si>
  <si>
    <t>山东二干|潍烟威1号光缆:龙口黄城-蓬莱老局</t>
  </si>
  <si>
    <t>山东二干|潍烟威1号光缆:蓬莱老局-烟台大季家</t>
  </si>
  <si>
    <t>山东二干|潍烟威1号光缆:烟台大季家-烟台大海阳</t>
  </si>
  <si>
    <t>山东二干|潍烟威1号光缆:烟台大海阳-牟平42局</t>
  </si>
  <si>
    <t>山东二干|潍烟威1号光缆:牟平42局-威海初村</t>
  </si>
  <si>
    <t>山东二干|潍烟威1号光缆:威海初村-威海南竹岛</t>
  </si>
  <si>
    <t>山东二干|潍烟威2号光缆:潍坊四平路-昌邑</t>
  </si>
  <si>
    <t>山东二干|潍烟威2号光缆:昌邑-莱州市局</t>
  </si>
  <si>
    <t>山东二干|潍烟威2号光缆:莱州市局-龙口龙口镇</t>
  </si>
  <si>
    <t>山东二干|潍烟威2号光缆:龙口龙口镇-蓬莱老局</t>
  </si>
  <si>
    <t>山东二干|潍烟威2号光缆:蓬莱老局-蓬莱大辛店</t>
  </si>
  <si>
    <t>山东二干|潍烟威2号光缆:蓬莱大辛店-烟台开发区</t>
  </si>
  <si>
    <t>山东二干|潍烟威2号光缆:烟台开发区-烟台大海阳</t>
  </si>
  <si>
    <t>山东二干|潍烟威2号光缆:烟台大海阳-牟平42局</t>
  </si>
  <si>
    <t>山东二干|潍烟威2号光缆:牟平42局-威海新威路522局</t>
  </si>
  <si>
    <t>山东二干|潍烟威2号光缆:威海新威路522局-威海南竹岛</t>
  </si>
  <si>
    <t>山东二干|潍烟威2号光缆延伸:烟台大海阳-栖霞市局</t>
  </si>
  <si>
    <t>山东二干|薛城临沂光缆:薛城441局-枣庄振兴路</t>
  </si>
  <si>
    <t>山东二干|薛城临沂光缆:枣庄振兴路-苍山塔山路</t>
  </si>
  <si>
    <t>山东二干|薛城临沂光缆:苍山塔山路-临沂金雀山</t>
  </si>
  <si>
    <t>山东二干|烟台日照光缆:烟台大海阳-栖霞桃村</t>
  </si>
  <si>
    <t>山东二干|烟台日照光缆:栖霞桃村-莱阳旌旗路</t>
  </si>
  <si>
    <t>山东二干|烟台日照光缆:莱阳旌旗路-莱西威海中路</t>
  </si>
  <si>
    <t>山东二干|烟台日照光缆:莱西威海中路-即墨振华街</t>
  </si>
  <si>
    <t>山东二干|烟台日照光缆:即墨振华街-青岛山东路</t>
  </si>
  <si>
    <t>山东二干|烟台日照光缆:青岛山东路-胶州营房</t>
  </si>
  <si>
    <t>山东二干|烟台日照光缆:胶州营房-青岛香江路</t>
  </si>
  <si>
    <t>山东二干|烟台日照光缆:青岛香江路-胶南珠海中路</t>
  </si>
  <si>
    <t>山东二干|烟台日照光缆:胶南珠海中路-胶南泊里</t>
  </si>
  <si>
    <t>山东二干|烟台日照光缆:胶南泊里-日照正阳路</t>
  </si>
  <si>
    <t>山东二干|枣庄薛城架空光缆:薛城441局-枣庄振兴路</t>
  </si>
  <si>
    <t>山东二干|张东滨1号架空光缆:淄博中心路-博兴安柴</t>
  </si>
  <si>
    <t>山东二干|张东滨1号架空光缆:博兴安柴-广饶</t>
  </si>
  <si>
    <t>山东二干|张东滨1号架空光缆:广饶-东营济南路</t>
  </si>
  <si>
    <t>山东二干|张东滨1号架空光缆(滨州安柴支线):博兴安柴-博兴老局</t>
  </si>
  <si>
    <t>山东二干|张东滨1号架空光缆(滨州安柴支线):博兴老局-滨州渤海七路</t>
  </si>
  <si>
    <t>山东二干|张东滨2号光缆:东营济南路-淄博人民路</t>
  </si>
  <si>
    <t>山东二干|张东滨2号光缆:淄博人民路-滨州黄五审计局</t>
  </si>
  <si>
    <t>山东二干|淄博滨州光缆:淄博柳泉路-滨小营镇</t>
  </si>
  <si>
    <t>山东二干|淄博滨州光缆:滨小营镇-滨州渤海七路</t>
  </si>
  <si>
    <t>deliveryTimeY</t>
    <phoneticPr fontId="3" type="noConversion"/>
  </si>
  <si>
    <t>出场时间-年份</t>
    <phoneticPr fontId="3" type="noConversion"/>
  </si>
  <si>
    <t>架设方式</t>
    <phoneticPr fontId="3" type="noConversion"/>
  </si>
  <si>
    <t>局站路径</t>
  </si>
  <si>
    <t>局站路径</t>
    <phoneticPr fontId="3" type="noConversion"/>
  </si>
  <si>
    <t>repeaterPath[1]</t>
  </si>
  <si>
    <t>repeaterPath[2]</t>
  </si>
  <si>
    <t>repeaterPath[3]</t>
  </si>
  <si>
    <t>repeaterPath[4]</t>
  </si>
  <si>
    <t>repeater_id:e&gt;</t>
    <phoneticPr fontId="3" type="noConversion"/>
  </si>
  <si>
    <t>id</t>
    <phoneticPr fontId="3" type="noConversion"/>
  </si>
  <si>
    <t>long:&gt;</t>
    <phoneticPr fontId="3" type="noConversion"/>
  </si>
  <si>
    <t>Id</t>
    <phoneticPr fontId="3" type="noConversion"/>
  </si>
  <si>
    <t>纤芯数量</t>
    <phoneticPr fontId="3" type="noConversion"/>
  </si>
  <si>
    <t>fiberCount</t>
    <phoneticPr fontId="3" type="noConversion"/>
  </si>
  <si>
    <t>起点省份</t>
  </si>
  <si>
    <t>起点省份</t>
    <phoneticPr fontId="3" type="noConversion"/>
  </si>
  <si>
    <t>起点城市</t>
  </si>
  <si>
    <t>起点城市</t>
    <phoneticPr fontId="3" type="noConversion"/>
  </si>
  <si>
    <t>终点省份</t>
  </si>
  <si>
    <t>终点省份</t>
    <phoneticPr fontId="3" type="noConversion"/>
  </si>
  <si>
    <t>终点城市</t>
  </si>
  <si>
    <t>终点城市</t>
    <phoneticPr fontId="3" type="noConversion"/>
  </si>
  <si>
    <t>startProvince</t>
    <phoneticPr fontId="3" type="noConversion"/>
  </si>
  <si>
    <t>startCity</t>
    <phoneticPr fontId="3" type="noConversion"/>
  </si>
  <si>
    <t>endProvince</t>
  </si>
  <si>
    <t>endProvince</t>
    <phoneticPr fontId="3" type="noConversion"/>
  </si>
  <si>
    <t>endCity</t>
  </si>
  <si>
    <t>endCity</t>
    <phoneticPr fontId="3" type="noConversion"/>
  </si>
  <si>
    <t>locate_id:&gt;</t>
    <phoneticPr fontId="3" type="noConversion"/>
  </si>
  <si>
    <t>起始局房</t>
    <phoneticPr fontId="3" type="noConversion"/>
  </si>
  <si>
    <t>终点局房</t>
    <phoneticPr fontId="3" type="noConversion"/>
  </si>
  <si>
    <t>startRepeater</t>
    <phoneticPr fontId="3" type="noConversion"/>
  </si>
  <si>
    <t>endRepeater</t>
    <phoneticPr fontId="3" type="noConversion"/>
  </si>
  <si>
    <t>repeaterPath[1]</t>
    <phoneticPr fontId="3" type="noConversion"/>
  </si>
  <si>
    <t>repeaterPath[5]</t>
  </si>
  <si>
    <t>repeaterPath[6]</t>
  </si>
  <si>
    <t>repeaterPath[7]</t>
  </si>
  <si>
    <t>length</t>
    <phoneticPr fontId="3" type="noConversion"/>
  </si>
  <si>
    <t>长度</t>
    <phoneticPr fontId="3" type="noConversion"/>
  </si>
  <si>
    <t>山东二干|滨州东营光缆:滨州黄河十路-东营济南路</t>
  </si>
  <si>
    <t>山东二干|德东威光缆:德州东风中路-滨州黄五审计局</t>
  </si>
  <si>
    <t>山东二干|德东威光缆:东营运河路-威海南竹岛</t>
  </si>
  <si>
    <t>山东二干|德聊菏1号架空光缆:德州共青团路-聊城东昌西路</t>
  </si>
  <si>
    <t>山东二干|德聊菏1号架空光缆:聊城东昌西路-菏泽中华东路</t>
  </si>
  <si>
    <t>山东二干|德聊菏2号光缆:德州共青团路-聊城东昌西路</t>
  </si>
  <si>
    <t>山东二干|德聊菏2号光缆:聊城东昌西路-菏泽中华东路</t>
  </si>
  <si>
    <t>山东二干|德州滨州架空光缆:德州共青团路-滨州黄河十路</t>
  </si>
  <si>
    <t>山东二干|德州乐陵光缆:德州共青团路-乐陵新局</t>
  </si>
  <si>
    <t>山东二干|菏泽薛城光缆:菏泽中华路老局-济宁洸河路</t>
  </si>
  <si>
    <t>山东二干|菏泽薛城光缆:济宁洸河路-滕州善国北路</t>
  </si>
  <si>
    <t>山东二干|禹城务头光缆:禹城行政街-齐河务头中继站</t>
  </si>
  <si>
    <t>山东二干|济聊菏1号光缆:聊城龙山路-菏泽中华路新局</t>
  </si>
  <si>
    <t>山东二干|济聊菏2号光缆:济南山大路-聊城联通建设路</t>
  </si>
  <si>
    <t>山东二干|济聊菏2号光缆:聊城联通建设路-菏泽中华路新局</t>
  </si>
  <si>
    <t>山东二干|济南德州1号管道光缆:济南四里村-德州湖滨南路</t>
  </si>
  <si>
    <t>山东二干|济南德州2号光缆:德州解放北路-济南经十路</t>
  </si>
  <si>
    <t>山东二干|济南聊城1号架空光缆:济南共青团-聊城柳园南路</t>
  </si>
  <si>
    <t>山东二干|济南聊城2号光缆:济南经十路-聊城联通建设路</t>
  </si>
  <si>
    <t>山东二干|济南青岛2号管道光缆:济南共青团-淄博中心路</t>
  </si>
  <si>
    <t>山东二干|济南青岛2号管道光缆:淄博中心路-潍坊河西局</t>
  </si>
  <si>
    <t>山东二干|济南青岛2号管道光缆:潍坊河西局-青岛山东路</t>
  </si>
  <si>
    <t>山东二干|济南青岛3号管道光缆:济南四里村-淄博柳泉路</t>
  </si>
  <si>
    <t>山东二干|济南青岛3号管道光缆:淄博柳泉路-潍坊四平路</t>
  </si>
  <si>
    <t>山东二干|济南青岛3号管道光缆:潍坊四平路-青岛辽阳东路</t>
  </si>
  <si>
    <t>山东二干|济南青岛4号光缆:济南山大路-淄博人民路</t>
  </si>
  <si>
    <t>山东二干|济南青岛4号光缆:潍坊东方路-青岛振华路</t>
  </si>
  <si>
    <t>山东二干|济宁曲阜架空光缆:曲阜鼓楼街-济宁红星东路</t>
  </si>
  <si>
    <t>山东二干|济宁枣庄光缆:济宁红星东路-枣庄振兴路</t>
  </si>
  <si>
    <t>山东二干|济青烟威光缆:济南四里村-淄博柳泉路</t>
  </si>
  <si>
    <t>山东二干|济青烟威光缆:淄博柳泉路-潍坊四平路</t>
  </si>
  <si>
    <t>山东二干|济青烟威光缆:潍坊四平路-青岛辽阳东路</t>
  </si>
  <si>
    <t>山东二干|济青烟威光缆延伸:即墨蓝村-烟台大海阳</t>
  </si>
  <si>
    <t>山东二干|济青烟威光缆延伸:栖霞桃村-威海南竹岛</t>
  </si>
  <si>
    <t>山东二干|济曲临架空光缆:泰安中心局-临沂金雀山</t>
  </si>
  <si>
    <t>山东二干|莱芜青岛光缆:莱芜大桥路-青岛山东路</t>
  </si>
  <si>
    <t>山东二干|莱芜淄博2号光缆:莱芜原山路-淄博潘庄</t>
  </si>
  <si>
    <t>山东二干|聊城长清架空光缆:长清通信楼-聊城东昌西路</t>
  </si>
  <si>
    <t>山东二干|临五日光缆:临沂金雀山-日照正阳路</t>
  </si>
  <si>
    <t>山东二干|临沂枣庄光缆:临沂沂蒙路-枣庄光明西路</t>
  </si>
  <si>
    <t>山东二干|临沂枣庄架空光缆:临沂金雀山-枣庄振兴路</t>
  </si>
  <si>
    <t>山东二干|临莒日1号光缆:临沂金雀山-日照正阳路</t>
  </si>
  <si>
    <t>山东二干|临莒日2号光缆:临沂沂蒙路201局-日照海滨五路</t>
  </si>
  <si>
    <t>山东二干|青岛日照光缆:青岛振华路-日照海滨五路</t>
  </si>
  <si>
    <t>山东二干|青岛威海1号光缆:即墨振华街-威海南竹岛</t>
  </si>
  <si>
    <t>山东二干|曲济菏光缆:济宁红星东路-菏泽中华东路</t>
  </si>
  <si>
    <t>山东二干|威海蓝村光缆:即墨蓝村-威海青岛北路</t>
  </si>
  <si>
    <t>山东二干|潍坊东营光缆:潍坊河西局-东营济南路</t>
  </si>
  <si>
    <t>山东二干|潍坊广饶架空光缆:潍坊河西局-广饶</t>
  </si>
  <si>
    <t>山东二干|潍坊临沂光缆:潍坊东方路-临沂金雀山</t>
  </si>
  <si>
    <t>山东二干|潍坊日照架空光缆:潍坊东方路-日照海滨五路</t>
  </si>
  <si>
    <t>山东二干|潍坊五莲光缆:潍坊河西局-五莲解放路</t>
  </si>
  <si>
    <t>山东二干|潍烟威1号光缆:潍坊河西局-烟台大季家</t>
  </si>
  <si>
    <t>山东二干|潍烟威1号光缆:烟台大海阳-威海初村</t>
  </si>
  <si>
    <t>山东二干|潍烟威2号光缆:潍坊四平路-烟台开发区</t>
  </si>
  <si>
    <t>山东二干|潍烟威2号光缆:烟台大海阳-威海新威路522局</t>
  </si>
  <si>
    <t>山东二干|薛城临沂光缆:枣庄振兴路-临沂金雀山</t>
  </si>
  <si>
    <t>山东二干|烟台日照光缆:烟台大海阳-青岛山东路</t>
  </si>
  <si>
    <t>山东二干|烟台日照光缆:青岛山东路-青岛香江路</t>
  </si>
  <si>
    <t>山东二干|烟台日照光缆:青岛香江路-日照正阳路</t>
  </si>
  <si>
    <t>山东二干|张东滨1号架空光缆:淄博中心路-东营济南路</t>
  </si>
  <si>
    <t>山东二干|张东滨1号架空光缆(滨州安柴支线):博兴安柴-滨州渤海七路</t>
  </si>
  <si>
    <t>山东二干|淄博滨州光缆:淄博柳泉路-滨州渤海七路</t>
  </si>
  <si>
    <t>#note</t>
    <phoneticPr fontId="3" type="noConversion"/>
  </si>
  <si>
    <t>int:</t>
    <phoneticPr fontId="3" type="noConversion"/>
  </si>
  <si>
    <t>string:</t>
    <phoneticPr fontId="3" type="noConversion"/>
  </si>
  <si>
    <t>备注</t>
    <phoneticPr fontId="3" type="noConversion"/>
  </si>
  <si>
    <t>直埋</t>
  </si>
  <si>
    <t>直埋</t>
    <phoneticPr fontId="3" type="noConversion"/>
  </si>
  <si>
    <t>架空</t>
  </si>
  <si>
    <t>架空</t>
    <phoneticPr fontId="3" type="noConversion"/>
  </si>
  <si>
    <t>管道</t>
  </si>
  <si>
    <t>管道</t>
    <phoneticPr fontId="3" type="noConversion"/>
  </si>
  <si>
    <t>高速</t>
    <phoneticPr fontId="3" type="noConversion"/>
  </si>
  <si>
    <t>BURY</t>
    <phoneticPr fontId="3" type="noConversion"/>
  </si>
  <si>
    <t>OVER_HEAD</t>
    <phoneticPr fontId="3" type="noConversion"/>
  </si>
  <si>
    <t>EXPRESSWAY</t>
    <phoneticPr fontId="3" type="noConversion"/>
  </si>
  <si>
    <t>8</t>
  </si>
  <si>
    <t>济南市</t>
  </si>
  <si>
    <t>莱芜区</t>
  </si>
  <si>
    <t>蒙阴县</t>
  </si>
  <si>
    <t>山东省</t>
  </si>
  <si>
    <t>山东省</t>
    <phoneticPr fontId="3" type="noConversion"/>
  </si>
  <si>
    <t>[乐陵兴隆南大街]</t>
  </si>
  <si>
    <t>[滨州黄河十路]</t>
  </si>
  <si>
    <t>[东营济南路]</t>
  </si>
  <si>
    <t>[德州东风中路]</t>
  </si>
  <si>
    <t>[滨州黄五审计局]</t>
  </si>
  <si>
    <t>[东营运河路]</t>
  </si>
  <si>
    <t>[威海南竹岛]</t>
  </si>
  <si>
    <t>[德州共青团路]</t>
  </si>
  <si>
    <t>[聊城东昌西路]</t>
  </si>
  <si>
    <t>[菏泽中华东路]</t>
  </si>
  <si>
    <t>[德州湖滨南路]</t>
  </si>
  <si>
    <t>[乐陵新局]</t>
  </si>
  <si>
    <t>[菏泽中华路老局]</t>
  </si>
  <si>
    <t>[济宁洸河路]</t>
  </si>
  <si>
    <t>[滕州善国北路]</t>
  </si>
  <si>
    <t>[薛城天山路]</t>
  </si>
  <si>
    <t>[禹城行政街]</t>
  </si>
  <si>
    <t>[齐河务头中继站]</t>
  </si>
  <si>
    <t>[济南经十路]</t>
  </si>
  <si>
    <t>[聊城龙山路]</t>
  </si>
  <si>
    <t>[菏泽中华路新局]</t>
  </si>
  <si>
    <t>[济南山大路]</t>
  </si>
  <si>
    <t>[聊城联通建设路]</t>
  </si>
  <si>
    <t>[济南四里村]</t>
  </si>
  <si>
    <t>[德州解放北路]</t>
  </si>
  <si>
    <t>[济南共青团]</t>
  </si>
  <si>
    <t>[聊城柳园南路]</t>
  </si>
  <si>
    <t>[淄博中心路]</t>
  </si>
  <si>
    <t>[潍坊河西局]</t>
  </si>
  <si>
    <t>[青岛山东路]</t>
  </si>
  <si>
    <t>[淄博柳泉路]</t>
  </si>
  <si>
    <t>[潍坊四平路]</t>
  </si>
  <si>
    <t>[青岛辽阳东路]</t>
  </si>
  <si>
    <t>[淄博人民路]</t>
  </si>
  <si>
    <t>[潍坊东方路]</t>
  </si>
  <si>
    <t>[青岛振华路]</t>
  </si>
  <si>
    <t>[泰安东岳大街]</t>
  </si>
  <si>
    <t>[兖州建设路]</t>
  </si>
  <si>
    <t>[曲阜鼓楼街]</t>
  </si>
  <si>
    <t>[济宁红星东路]</t>
  </si>
  <si>
    <t>[枣庄振兴路]</t>
  </si>
  <si>
    <t>[即墨蓝村]</t>
  </si>
  <si>
    <t>[烟台大海阳]</t>
  </si>
  <si>
    <t>[栖霞桃村]</t>
  </si>
  <si>
    <t>[泰安中心局]</t>
  </si>
  <si>
    <t>[临沂金雀山]</t>
  </si>
  <si>
    <t>[莱芜大桥路]</t>
  </si>
  <si>
    <t>[蒙阴新城路]</t>
  </si>
  <si>
    <t>[莱芜原山路]</t>
  </si>
  <si>
    <t>[淄博潘庄]</t>
  </si>
  <si>
    <t>[长清通信楼]</t>
  </si>
  <si>
    <t>[日照正阳路]</t>
  </si>
  <si>
    <t>[临沂沂蒙路]</t>
  </si>
  <si>
    <t>[枣庄光明西路]</t>
  </si>
  <si>
    <t>[临沂沂蒙路201局]</t>
  </si>
  <si>
    <t>[日照海滨五路]</t>
  </si>
  <si>
    <t>[即墨振华街]</t>
  </si>
  <si>
    <t>[肥城新城路]</t>
  </si>
  <si>
    <t>[泰安青年路中心局]</t>
  </si>
  <si>
    <t>[威海青岛北路]</t>
  </si>
  <si>
    <t>[栖霞市局]</t>
  </si>
  <si>
    <t>[芝罘区青年路]</t>
  </si>
  <si>
    <t>[广饶]</t>
  </si>
  <si>
    <t>[昌邑青乡]</t>
  </si>
  <si>
    <t>[潍坊东方路</t>
  </si>
  <si>
    <t>[五莲解放路]</t>
  </si>
  <si>
    <t>[烟台大季家]</t>
  </si>
  <si>
    <t>[威海初村]</t>
  </si>
  <si>
    <t>[烟台开发区]</t>
  </si>
  <si>
    <t>[威海新威路522局]</t>
  </si>
  <si>
    <t>[薛城441局]</t>
  </si>
  <si>
    <t>[青岛香江路]</t>
  </si>
  <si>
    <t>[博兴安柴]</t>
  </si>
  <si>
    <t>[滨州渤海七路]</t>
  </si>
  <si>
    <t/>
  </si>
  <si>
    <t>所属光缆</t>
    <phoneticPr fontId="3" type="noConversion"/>
  </si>
  <si>
    <t>string:&gt;</t>
    <phoneticPr fontId="3" type="noConversion"/>
  </si>
  <si>
    <t>cableName</t>
    <phoneticPr fontId="3" type="noConversion"/>
  </si>
  <si>
    <t>provinceId</t>
    <phoneticPr fontId="3" type="noConversion"/>
  </si>
  <si>
    <t>省Id</t>
    <phoneticPr fontId="3" type="noConversion"/>
  </si>
  <si>
    <t>subNum</t>
    <phoneticPr fontId="3" type="noConversion"/>
  </si>
  <si>
    <t>子编号</t>
    <phoneticPr fontId="3" type="noConversion"/>
  </si>
  <si>
    <t>cableId</t>
    <phoneticPr fontId="3" type="noConversion"/>
  </si>
  <si>
    <t>光缆Id</t>
    <phoneticPr fontId="3" type="noConversion"/>
  </si>
  <si>
    <t>cable_id:e&gt;</t>
    <phoneticPr fontId="3" type="noConversion"/>
  </si>
  <si>
    <t>cableIdRel</t>
    <phoneticPr fontId="3" type="noConversion"/>
  </si>
  <si>
    <t>辅助列-光缆Id</t>
    <phoneticPr fontId="3" type="noConversion"/>
  </si>
  <si>
    <t>long:&gt;</t>
    <phoneticPr fontId="3" type="noConversion"/>
  </si>
  <si>
    <t>FIRST</t>
    <phoneticPr fontId="3" type="noConversion"/>
  </si>
  <si>
    <t>乐陵滨州光缆</t>
    <phoneticPr fontId="3" type="noConversion"/>
  </si>
  <si>
    <t>山东二干|乐陵滨州光缆:乐陵兴隆南大街-滨州黄河十路</t>
    <phoneticPr fontId="3" type="noConversion"/>
  </si>
  <si>
    <t>局房路径</t>
    <phoneticPr fontId="3" type="noConversion"/>
  </si>
  <si>
    <t>源数据局房-起</t>
    <phoneticPr fontId="3" type="noConversion"/>
  </si>
  <si>
    <t>源数据局房-终</t>
    <phoneticPr fontId="3" type="noConversion"/>
  </si>
  <si>
    <t>中继段起</t>
    <phoneticPr fontId="3" type="noConversion"/>
  </si>
  <si>
    <t>中继段终</t>
    <phoneticPr fontId="3" type="noConversion"/>
  </si>
  <si>
    <t>cable_mid_section_id:&gt;</t>
    <phoneticPr fontId="3" type="noConversion"/>
  </si>
  <si>
    <t>relaySectionIdRel</t>
    <phoneticPr fontId="3" type="noConversion"/>
  </si>
  <si>
    <t>long:</t>
    <phoneticPr fontId="3" type="noConversion"/>
  </si>
  <si>
    <t>中继段序号</t>
    <phoneticPr fontId="3" type="noConversion"/>
  </si>
  <si>
    <t>辅助列-中继段Id</t>
    <phoneticPr fontId="3" type="noConversion"/>
  </si>
  <si>
    <t>中继段位置</t>
    <phoneticPr fontId="3" type="noConversion"/>
  </si>
  <si>
    <t>即墨蓝村</t>
    <phoneticPr fontId="3" type="noConversion"/>
  </si>
  <si>
    <t>中继段Id-子Id</t>
    <phoneticPr fontId="3" type="noConversion"/>
  </si>
  <si>
    <t>即墨振华街</t>
    <phoneticPr fontId="3" type="noConversion"/>
  </si>
  <si>
    <t>青岛振华路</t>
    <phoneticPr fontId="3" type="noConversion"/>
  </si>
  <si>
    <t>山东二干|青岛威海2号光缆:青岛振华路-威海南竹岛</t>
  </si>
  <si>
    <t>[庆云新华路]</t>
  </si>
  <si>
    <t>[无棣中心大街]</t>
  </si>
  <si>
    <t>[阳信幸福三路]</t>
  </si>
  <si>
    <t>[惠民南门街]</t>
  </si>
  <si>
    <t>[利津通信楼]</t>
  </si>
  <si>
    <t>[临邑临盘]</t>
  </si>
  <si>
    <t>[惠民姜楼]</t>
  </si>
  <si>
    <t>[寿光营里]</t>
  </si>
  <si>
    <t>[莱州平里店]</t>
  </si>
  <si>
    <t>[龙口黄城]</t>
  </si>
  <si>
    <t>[莱山迎春大街]</t>
  </si>
  <si>
    <t>[武城振华街]</t>
  </si>
  <si>
    <t>[夏津中山南街]</t>
  </si>
  <si>
    <t>[临清红星路东段]</t>
  </si>
  <si>
    <t>[阳谷谷山路]</t>
  </si>
  <si>
    <t>[梁山水泊路]</t>
  </si>
  <si>
    <t>[郓城通信楼]</t>
  </si>
  <si>
    <t>[临东机房]</t>
  </si>
  <si>
    <t>[宁津中心大街]</t>
  </si>
  <si>
    <t>[巨野新华路]</t>
  </si>
  <si>
    <t>[兖州九仙桥路]</t>
  </si>
  <si>
    <t>[齐河新华路]</t>
  </si>
  <si>
    <t>[程屯支局]</t>
  </si>
  <si>
    <t>[齐河务头]</t>
  </si>
  <si>
    <t>[平原平安大街]</t>
  </si>
  <si>
    <t>[禹城火车站]</t>
  </si>
  <si>
    <t>[平阴]</t>
  </si>
  <si>
    <t>[东阿府前街]</t>
  </si>
  <si>
    <t>[平阴西基站]</t>
  </si>
  <si>
    <t>[邹平老局]</t>
  </si>
  <si>
    <t>[昌乐]</t>
  </si>
  <si>
    <t>[昌邑饮马]</t>
  </si>
  <si>
    <t>[高密]</t>
  </si>
  <si>
    <t>[胶州马店]</t>
  </si>
  <si>
    <t>[城阳]</t>
  </si>
  <si>
    <t>[明水]</t>
  </si>
  <si>
    <t>[昌乐北局]</t>
  </si>
  <si>
    <t>[章丘普集]</t>
  </si>
  <si>
    <t>[高密火车站]</t>
  </si>
  <si>
    <t>[邹城太平西路]</t>
  </si>
  <si>
    <t>[滕州51中心局]</t>
  </si>
  <si>
    <t>[莱阳]</t>
  </si>
  <si>
    <t>[平邑老局]</t>
  </si>
  <si>
    <t>[费县和平路]</t>
  </si>
  <si>
    <t>[沂源振兴路324局]</t>
  </si>
  <si>
    <t>[沂水马站]</t>
  </si>
  <si>
    <t>[诸城]</t>
  </si>
  <si>
    <t>[胶州营房]</t>
  </si>
  <si>
    <t>[临淄区南二路基站]</t>
  </si>
  <si>
    <t>[河东汤头]</t>
  </si>
  <si>
    <t>[沂南花山路]</t>
  </si>
  <si>
    <t>[沂水中心街]</t>
  </si>
  <si>
    <t>[莒县振兴路]</t>
  </si>
  <si>
    <t>[苍山塔山路]</t>
  </si>
  <si>
    <t>[莒南十泉路]</t>
  </si>
  <si>
    <t>[莒南滨海路]</t>
  </si>
  <si>
    <t>[胶州九龙]</t>
  </si>
  <si>
    <t>[胶南张家楼]</t>
  </si>
  <si>
    <t>[莱阳穴坊]</t>
  </si>
  <si>
    <t>[海阳海政路]</t>
  </si>
  <si>
    <t>[乳山青山路]</t>
  </si>
  <si>
    <t>[乳山冯家]</t>
  </si>
  <si>
    <t>[文登文山路]</t>
  </si>
  <si>
    <t>[海阳留格庄]</t>
  </si>
  <si>
    <t>[文泽头]</t>
  </si>
  <si>
    <t>[嘉祥中心街]</t>
  </si>
  <si>
    <t>[巨野]</t>
  </si>
  <si>
    <t>[莱阳旌旗路]</t>
  </si>
  <si>
    <t>[寿光东局]</t>
  </si>
  <si>
    <t>[吾山南逯]</t>
  </si>
  <si>
    <t>[沂南_苏村_牛家小河基站]</t>
  </si>
  <si>
    <t>[诸城原联通高级技工学校]</t>
  </si>
  <si>
    <t>[安丘兴安路]</t>
  </si>
  <si>
    <t>[昌邑]</t>
  </si>
  <si>
    <t>[莱州沙河]</t>
  </si>
  <si>
    <t>[莱州市局]</t>
  </si>
  <si>
    <t>[莱州朱桥]</t>
  </si>
  <si>
    <t>[龙口龙口镇]</t>
  </si>
  <si>
    <t>[蓬莱老局]</t>
  </si>
  <si>
    <t>[牟平42局]</t>
  </si>
  <si>
    <t>[蓬莱大辛店]</t>
  </si>
  <si>
    <t>[莱西威海中路]</t>
  </si>
  <si>
    <t>[胶南珠海中路]</t>
  </si>
  <si>
    <t>[胶南泊里]</t>
  </si>
  <si>
    <t>[博兴老局]</t>
  </si>
  <si>
    <t>[滨小营镇]</t>
  </si>
  <si>
    <t>repeaterPath[8]</t>
  </si>
  <si>
    <t>repeaterPath[9]</t>
  </si>
  <si>
    <t>cnt</t>
    <phoneticPr fontId="3" type="noConversion"/>
  </si>
  <si>
    <t>光缆</t>
    <phoneticPr fontId="3" type="noConversion"/>
  </si>
  <si>
    <t>中继段</t>
    <phoneticPr fontId="3" type="noConversion"/>
  </si>
  <si>
    <t>光放段</t>
    <phoneticPr fontId="3" type="noConversion"/>
  </si>
  <si>
    <t>cable.json</t>
    <phoneticPr fontId="3" type="noConversion"/>
  </si>
  <si>
    <t>cable_mid.json</t>
    <phoneticPr fontId="3" type="noConversion"/>
  </si>
  <si>
    <t>cable_section.json</t>
    <phoneticPr fontId="3" type="noConversion"/>
  </si>
  <si>
    <t>rowId</t>
    <phoneticPr fontId="3" type="noConversion"/>
  </si>
  <si>
    <t>莱芜区</t>
    <phoneticPr fontId="3" type="noConversion"/>
  </si>
  <si>
    <t>东营市</t>
    <phoneticPr fontId="3" type="noConversion"/>
  </si>
  <si>
    <t>bool:e&gt;</t>
    <phoneticPr fontId="3" type="noConversion"/>
  </si>
  <si>
    <t>莱芜区</t>
    <phoneticPr fontId="3" type="noConversion"/>
  </si>
  <si>
    <t>repeater_id:e&gt;</t>
    <phoneticPr fontId="3" type="noConversion"/>
  </si>
  <si>
    <t>opticalCableName</t>
    <phoneticPr fontId="3" type="noConversion"/>
  </si>
  <si>
    <t>光缆子Id</t>
    <phoneticPr fontId="3" type="noConversion"/>
  </si>
  <si>
    <t>type</t>
    <phoneticPr fontId="3" type="noConversion"/>
  </si>
  <si>
    <t>干线名称</t>
    <phoneticPr fontId="3" type="noConversion"/>
  </si>
  <si>
    <t>山东2干</t>
    <phoneticPr fontId="3" type="noConversion"/>
  </si>
  <si>
    <t>bury_id:</t>
    <phoneticPr fontId="3" type="noConversion"/>
  </si>
  <si>
    <t>buryOrg</t>
    <phoneticPr fontId="3" type="noConversion"/>
  </si>
  <si>
    <t>bury</t>
    <phoneticPr fontId="3" type="noConversion"/>
  </si>
  <si>
    <t>string:&gt;</t>
    <phoneticPr fontId="3" type="noConversion"/>
  </si>
  <si>
    <t>架设方式</t>
    <phoneticPr fontId="3" type="noConversion"/>
  </si>
  <si>
    <t>PIPELINE</t>
    <phoneticPr fontId="3" type="noConversion"/>
  </si>
  <si>
    <t>subIndex</t>
    <phoneticPr fontId="3" type="noConversion"/>
  </si>
  <si>
    <t>subIndexAll</t>
    <phoneticPr fontId="3" type="noConversion"/>
  </si>
  <si>
    <t>干线类型</t>
    <phoneticPr fontId="3" type="noConversion"/>
  </si>
  <si>
    <t>山东二干</t>
  </si>
  <si>
    <t>cableMidName</t>
    <phoneticPr fontId="3" type="noConversion"/>
  </si>
  <si>
    <t>所属中继段名字</t>
    <phoneticPr fontId="3" type="noConversion"/>
  </si>
  <si>
    <t>startCityId</t>
    <phoneticPr fontId="3" type="noConversion"/>
  </si>
  <si>
    <t>startProvinceId</t>
    <phoneticPr fontId="3" type="noConversion"/>
  </si>
  <si>
    <t>昌乐南局</t>
  </si>
  <si>
    <t>opticalCableId</t>
    <phoneticPr fontId="3" type="noConversion"/>
  </si>
  <si>
    <t>opticalCableMidId</t>
    <phoneticPr fontId="3" type="noConversion"/>
  </si>
  <si>
    <t>opticalCableSectionId</t>
    <phoneticPr fontId="3" type="noConversion"/>
  </si>
  <si>
    <t>fiberNumber</t>
    <phoneticPr fontId="3" type="noConversion"/>
  </si>
  <si>
    <t>opticalCableSectionSubName</t>
    <phoneticPr fontId="3" type="noConversion"/>
  </si>
  <si>
    <t>startRackId</t>
    <phoneticPr fontId="3" type="noConversion"/>
  </si>
  <si>
    <t>startShelfId</t>
    <phoneticPr fontId="3" type="noConversion"/>
  </si>
  <si>
    <t>startPortNumber</t>
    <phoneticPr fontId="3" type="noConversion"/>
  </si>
  <si>
    <t>endOpticalRepeater</t>
  </si>
  <si>
    <t>endRackId</t>
  </si>
  <si>
    <t>endShelfId</t>
  </si>
  <si>
    <t>endPortNumber</t>
  </si>
  <si>
    <t>cableMidId</t>
    <phoneticPr fontId="3" type="noConversion"/>
  </si>
  <si>
    <t>光缆Id</t>
    <phoneticPr fontId="3" type="noConversion"/>
  </si>
  <si>
    <t>cable_id:e&gt;</t>
    <phoneticPr fontId="3" type="noConversion"/>
  </si>
  <si>
    <t>opticalCableId</t>
    <phoneticPr fontId="3" type="noConversion"/>
  </si>
  <si>
    <t>一干</t>
  </si>
  <si>
    <t>一干</t>
    <phoneticPr fontId="3" type="noConversion"/>
  </si>
  <si>
    <t>二干</t>
  </si>
  <si>
    <t>二干</t>
    <phoneticPr fontId="3" type="noConversion"/>
  </si>
  <si>
    <t>本地</t>
  </si>
  <si>
    <t>本地</t>
    <phoneticPr fontId="3" type="noConversion"/>
  </si>
  <si>
    <t>ONE</t>
    <phoneticPr fontId="3" type="noConversion"/>
  </si>
  <si>
    <t>TWO</t>
    <phoneticPr fontId="3" type="noConversion"/>
  </si>
  <si>
    <t>LOCAL</t>
    <phoneticPr fontId="3" type="noConversion"/>
  </si>
  <si>
    <t>IDLE</t>
    <phoneticPr fontId="3" type="noConversion"/>
  </si>
  <si>
    <t>systemName</t>
    <phoneticPr fontId="3" type="noConversion"/>
  </si>
  <si>
    <t>中继段Id</t>
    <phoneticPr fontId="3" type="noConversion"/>
  </si>
  <si>
    <t>子缆名</t>
    <phoneticPr fontId="3" type="noConversion"/>
  </si>
  <si>
    <t>fiberSubNumber</t>
    <phoneticPr fontId="3" type="noConversion"/>
  </si>
  <si>
    <t>光纤子缆索引</t>
    <phoneticPr fontId="3" type="noConversion"/>
  </si>
  <si>
    <t>光纤光放段索引</t>
    <phoneticPr fontId="3" type="noConversion"/>
  </si>
  <si>
    <t>起始局站</t>
    <phoneticPr fontId="3" type="noConversion"/>
  </si>
  <si>
    <t>起始机架</t>
    <phoneticPr fontId="3" type="noConversion"/>
  </si>
  <si>
    <t>起始子架</t>
    <phoneticPr fontId="3" type="noConversion"/>
  </si>
  <si>
    <t>起始端口</t>
    <phoneticPr fontId="3" type="noConversion"/>
  </si>
  <si>
    <t>终止局站</t>
  </si>
  <si>
    <t>终止机架</t>
  </si>
  <si>
    <t>终止子架</t>
  </si>
  <si>
    <t>终止端口</t>
  </si>
  <si>
    <t>承载业务名称</t>
    <phoneticPr fontId="3" type="noConversion"/>
  </si>
  <si>
    <t>cable_id:&gt;</t>
    <phoneticPr fontId="3" type="noConversion"/>
  </si>
  <si>
    <t>光放段Id</t>
    <phoneticPr fontId="3" type="noConversion"/>
  </si>
  <si>
    <t>cable_section_id:&gt;</t>
    <phoneticPr fontId="3" type="noConversion"/>
  </si>
  <si>
    <t>高速北环DWDM32λ</t>
  </si>
  <si>
    <t>本地网占用</t>
  </si>
  <si>
    <t>空闲</t>
  </si>
  <si>
    <t>其他</t>
  </si>
  <si>
    <t>中国移动</t>
  </si>
  <si>
    <t>东营占用</t>
  </si>
  <si>
    <t>德州乐陵新局RTU第_3_监测缆</t>
  </si>
  <si>
    <t>高速北环WDM80λ（40G）-1</t>
  </si>
  <si>
    <t>高速北环OTN80λ(100G)-1</t>
  </si>
  <si>
    <t>庆云新华路2层综合宁津中心大街2层综合008DWDM</t>
  </si>
  <si>
    <t>光缆检测</t>
  </si>
  <si>
    <t>滨州黄河十路RTU第_2_监测缆</t>
  </si>
  <si>
    <t>东营济南路OS1-2-2</t>
  </si>
  <si>
    <t>高速中环OTN80λ(100G)-1</t>
  </si>
  <si>
    <t>SDH系统占用</t>
  </si>
  <si>
    <t>IP承载网备用</t>
  </si>
  <si>
    <t>波分系统互连</t>
  </si>
  <si>
    <t>济德烟青WDM40λ/L-1</t>
  </si>
  <si>
    <t>中国电信</t>
  </si>
  <si>
    <t>德州湖滨南路RTU第_4_监测缆</t>
  </si>
  <si>
    <t>滨州黄河五路RTU第_1_监测缆</t>
  </si>
  <si>
    <t>东营府前街OS1-2-1</t>
  </si>
  <si>
    <t>山东联合能源管道输送有限公司东营正和石化--滨州京博石化光路1</t>
  </si>
  <si>
    <t>青烟东OTN80λ(100G)-1</t>
  </si>
  <si>
    <t>东营府前街RTU1-1-1</t>
  </si>
  <si>
    <t>青烟东WDM80λ（40G）-1</t>
  </si>
  <si>
    <t>龙口港—寿光港光路</t>
  </si>
  <si>
    <t>高速东环WDM80λ（40G）-1</t>
  </si>
  <si>
    <t>德东威光缆-昌邑-莱州方向</t>
  </si>
  <si>
    <t>高速东环OTN80λ(100G)-1</t>
  </si>
  <si>
    <t>德东威光缆（莱州-昌邑）</t>
  </si>
  <si>
    <t>德东威光缆（平里店-黄城集）</t>
  </si>
  <si>
    <t>德东威光缆（黄城集-迎春大街）</t>
  </si>
  <si>
    <t>532局OS-1/2/1——德东威光缆（莱山迎春大街-L3层传输--威海南竹岛532局3层传输）</t>
  </si>
  <si>
    <t>德州夏津中山路RTU第_1_监测缆_1</t>
  </si>
  <si>
    <t>德州夏津中山路RTU第_1_监测缆</t>
  </si>
  <si>
    <t>德州聊城WDM80λ（40G）-1</t>
  </si>
  <si>
    <t>高速西环DWDM32λ</t>
  </si>
  <si>
    <t>高速西环OTN80λ(100G)-1</t>
  </si>
  <si>
    <t>德州夏津中山路RTU第_2_监测缆_1</t>
  </si>
  <si>
    <t>德州共青团路5层传输夏津中山路2层综合002DWDM</t>
  </si>
  <si>
    <t>军用</t>
  </si>
  <si>
    <t>德州夏津中山路RTU第_4_监测缆</t>
  </si>
  <si>
    <t>聊城临清红星路东段RTU第_3_监测缆</t>
  </si>
  <si>
    <t>聊城东昌西路201层综合临东机房004MSTP</t>
  </si>
  <si>
    <t>聊城东昌西路201层综合临东机房004DWDM</t>
  </si>
  <si>
    <t>聊842局201机房临东机房002DWDM</t>
  </si>
  <si>
    <t>聊城临清红星路东段RTU第_4_监测缆</t>
  </si>
  <si>
    <t>高速西南环WDM80λ（40G）-1</t>
  </si>
  <si>
    <t>济宁梁山水泊路RTU第_2_监测缆</t>
  </si>
  <si>
    <t>京合昌广WDM80λ-1</t>
  </si>
  <si>
    <t>京衡合昌WDM80λ/L-1</t>
  </si>
  <si>
    <t>聊城东昌西路RTU第_3_监测缆</t>
  </si>
  <si>
    <t>菏泽中华东路RTU第_1_监测缆</t>
  </si>
  <si>
    <t>菏泽中华路新局-L2层综合郓城通信楼2层综合001DWDM</t>
  </si>
  <si>
    <t>菏泽中华东路3层综合郓城通信楼2层综合003GLJC</t>
  </si>
  <si>
    <t>京济沪广OTN80λ(40G)-1</t>
  </si>
  <si>
    <t>京津济WDM80λ（40G）-1</t>
  </si>
  <si>
    <t>德州乐陵新局RTU第_4_监测缆</t>
  </si>
  <si>
    <t>德州湖滨南路RTU第_5_监测缆</t>
  </si>
  <si>
    <t>德州共青团路5层传输宁津中心大街2层综合001YYS</t>
  </si>
  <si>
    <t>德州共青团路5层传输宁津中心大街2层综合002DWDM</t>
  </si>
  <si>
    <t>德州共青团路5层传输宁津中心大街2层综合004DWDM</t>
  </si>
  <si>
    <t>宁津中心大街2层综合德州共青团路1层测量001DWDM</t>
  </si>
  <si>
    <t>德州乐陵新局RTU第_6_监测缆</t>
  </si>
  <si>
    <t>天津济南WDM80λ(100G)-1</t>
  </si>
  <si>
    <t>宁津中心大街2层综合庆云新华路2层综合006YYS</t>
  </si>
  <si>
    <t>宁津中心大街2层综合庆云新华路2层综合010DWDM</t>
  </si>
  <si>
    <t>乐陵新局3层综合宁津中心大街2层综合001DWDM</t>
  </si>
  <si>
    <t>菏泽巨野通信楼RTU第_1_监测缆</t>
  </si>
  <si>
    <t>济宁菏泽GL0001</t>
  </si>
  <si>
    <t>济南郑州WDM80λ（40G）-1</t>
  </si>
  <si>
    <t>济南郑州WDM80λ(100G)-1</t>
  </si>
  <si>
    <t>高速西南环WDM32λ/L</t>
  </si>
  <si>
    <t>菏泽巨野通信楼RTU第_1_监测缆_1</t>
  </si>
  <si>
    <t>济宁红星东路31局RTU第_2_监测缆_1</t>
  </si>
  <si>
    <t>高速中环WDM80λ（40G）-1</t>
  </si>
  <si>
    <t>高速中环WDM80λ（40G）-2</t>
  </si>
  <si>
    <t>淄莱临WDM80λ（40G）-1</t>
  </si>
  <si>
    <t>枣庄滕州51局RTU第_6_监测缆</t>
  </si>
  <si>
    <t>枣庄滕州51局RTU第_10_监测缆</t>
  </si>
  <si>
    <t>枣庄移动公司（振兴路二楼）滕移动公司机房001NP</t>
  </si>
  <si>
    <t>德州禹城行政街RTU第_2_监测缆_1</t>
  </si>
  <si>
    <t>德州禹城行政街RTU第_4_监测缆_1</t>
  </si>
  <si>
    <t>德州齐河新华路LSU第_8_监测缆</t>
  </si>
  <si>
    <t>德州齐河新华路LSU第_7_监测缆</t>
  </si>
  <si>
    <t>德州齐河新华路LSU第_5_监测缆</t>
  </si>
  <si>
    <t>德州齐河新华路LSU第_3_监测缆</t>
  </si>
  <si>
    <t>济南聊城OTN80λ(100G)-1</t>
  </si>
  <si>
    <t>济南石家庄WDM80λ（100G)-1系统</t>
  </si>
  <si>
    <t>石济宁WDM80λ(100G)-1</t>
  </si>
  <si>
    <t>济石太WDM80λ/L-1</t>
  </si>
  <si>
    <t>京津济石京WDM80λ(40G)-1</t>
  </si>
  <si>
    <t>京津济石京WDM80λ(40G)-2</t>
  </si>
  <si>
    <t>聊城建设路RTU第_3_监测缆</t>
  </si>
  <si>
    <t>德州齐河新华路LSU第_6_监测缆</t>
  </si>
  <si>
    <t>德州禹城行政街RTU第_4_监测缆</t>
  </si>
  <si>
    <t>德州湖滨南路RTU第_6_监测缆</t>
  </si>
  <si>
    <t>济南章丘明水光缆监测 光源-1/11/2 济南聊城1号架空光缆</t>
  </si>
  <si>
    <t>济南章丘明水光缆监测CH 1 济南聊城1号架空光缆</t>
  </si>
  <si>
    <t>中国联通</t>
  </si>
  <si>
    <t>光缆检测(218局4楼-218局2楼济青2号光缆邹平方向)</t>
  </si>
  <si>
    <t>济南青岛2号管道光缆-昌乐-淄博方向</t>
  </si>
  <si>
    <t>济南青岛2号管道光缆-潍坊-昌乐方向</t>
  </si>
  <si>
    <t>济南青岛2号管道光缆-潍坊-饮马方向</t>
  </si>
  <si>
    <t>济南青岛2号管道光缆-饮马-高密方向</t>
  </si>
  <si>
    <t>网通占用</t>
  </si>
  <si>
    <t>济南青岛2号管道光缆（高密-胶州）青岛城阳正阳中路OS-1/2/1</t>
  </si>
  <si>
    <t>高速中环DWDM40λ</t>
  </si>
  <si>
    <t>京津济青WDM80λ</t>
  </si>
  <si>
    <t>济南青岛DWDM80λ-3</t>
  </si>
  <si>
    <t>京津济青沪WDM80入（100G）-1</t>
  </si>
  <si>
    <t>济南章丘明水光缆监测 光源-1/11/1 济南青岛3号管道光缆</t>
  </si>
  <si>
    <t>济南青岛WDM80λ(40G)-1</t>
  </si>
  <si>
    <t>济南章丘明水光缆监测 光源-1/11/4 济南青岛3号光缆</t>
  </si>
  <si>
    <t>高速中环WDM40λ/L</t>
  </si>
  <si>
    <t>泰莱青WDM80λ（40G）-1</t>
  </si>
  <si>
    <t>济南青岛3号管道光缆-昌乐-淄博方向</t>
  </si>
  <si>
    <t>光缆检测(230局3楼-230局6楼济青3号光缆昌乐方向)</t>
  </si>
  <si>
    <t>济南青岛3号管道光缆-昌乐-潍坊方向</t>
  </si>
  <si>
    <t>济南青岛3号管道光缆潍坊四平路-淄博方向</t>
  </si>
  <si>
    <t>高速东环DWDM32λ</t>
  </si>
  <si>
    <t>济南青岛3号管道光缆-高密-四平路方向</t>
  </si>
  <si>
    <t>省网中南环SDH2.5G/L-1</t>
  </si>
  <si>
    <t>济南青岛4号光缆潍坊东方路-淄博方向</t>
  </si>
  <si>
    <t>济南青岛4号光缆-高密-潍坊方向</t>
  </si>
  <si>
    <t>济南青岛4号光缆（高密-即墨）青岛即墨蓝村局OS-1/2/1</t>
  </si>
  <si>
    <t>中国铁通</t>
  </si>
  <si>
    <t>OLP网管</t>
  </si>
  <si>
    <t>济南青岛OTN80λ(100G)-1</t>
  </si>
  <si>
    <t>京津济郑环SDH2.5G/L-1</t>
  </si>
  <si>
    <t>济宁兖州建设路RTU第_3_监测缆</t>
  </si>
  <si>
    <t>京沪穗WDM80λ-2</t>
  </si>
  <si>
    <t>泰安中心局RTU第_7_监测缆</t>
  </si>
  <si>
    <t>济宁兖州建设路RTU第_2_监测缆_1</t>
  </si>
  <si>
    <t>济宁红星东路31局RTU第_4_监测缆</t>
  </si>
  <si>
    <t>临沂济宁DWDM80λ</t>
  </si>
  <si>
    <t>枣庄滕州51局RTU第_8_监测缆</t>
  </si>
  <si>
    <t>枣庄薛城441局RTU第_7_监测缆</t>
  </si>
  <si>
    <t>滕州51局4层综合薛城441局2层综合012SDH</t>
  </si>
  <si>
    <t>滕州51局4层综合薛城441局2层综合001SDH</t>
  </si>
  <si>
    <t>滕州51局4层综合薛城441局2层综合002SDH</t>
  </si>
  <si>
    <t>滕州51局4层综合薛城441局2层综合031SDH</t>
  </si>
  <si>
    <t>津济青WDM80λ(100G)-1</t>
  </si>
  <si>
    <t>沪济宁WDM80λ(40G)-1</t>
  </si>
  <si>
    <t>京沪穗WDM80λ/L-1</t>
  </si>
  <si>
    <t>济南章丘明水光缆监测CH 2 济青烟威光缆</t>
  </si>
  <si>
    <t>济青烟威光缆-昌乐-淄博方向</t>
  </si>
  <si>
    <t>济青烟威光缆潍坊四平路-淄博方向</t>
  </si>
  <si>
    <t>济青烟威光缆-高密-东方路方向</t>
  </si>
  <si>
    <t>沈大青WDM96λ-1</t>
  </si>
  <si>
    <t>济青烟威光缆（城阳-市区）青岛辽阳东路RTU-1/5/1</t>
  </si>
  <si>
    <t>济青烟威光缆（栖霞-莱阳）</t>
  </si>
  <si>
    <t>济青烟威光缆（大海阳-栖霞）</t>
  </si>
  <si>
    <t>532局RTU-1/1/1——济青烟威光缆（栖霞桃村通信楼3层传输--威海南竹岛532局3层传输）</t>
  </si>
  <si>
    <t>济南四里村光缆监测CH 16 济曲临架空光缆</t>
  </si>
  <si>
    <t>济南青岛DWDM80λ-1</t>
  </si>
  <si>
    <t>泰安中心局RTU第_1_监测缆</t>
  </si>
  <si>
    <t>泰安中心局RTU第_2_监测缆</t>
  </si>
  <si>
    <t>济曲临架空光缆-曲阜-平邑方向</t>
  </si>
  <si>
    <t>济曲临架空光缆-平邑-费县方向</t>
  </si>
  <si>
    <t>济曲临架空光缆-费县-北园方向</t>
  </si>
  <si>
    <t>淄莱临OTN80λ(100G)-1</t>
  </si>
  <si>
    <t>莱芜蒙阴管道光缆-莱芜-蒙阴方向</t>
  </si>
  <si>
    <t>莱青光缆(沂源324局-莱芜方向)</t>
  </si>
  <si>
    <t>泰莱青DWDM80λ</t>
  </si>
  <si>
    <t>京津济青WDM80λ-2</t>
  </si>
  <si>
    <t>济南青岛OTN80λ(100G)-2</t>
  </si>
  <si>
    <t>泰莱青OTN80λ(100G)-1</t>
  </si>
  <si>
    <t>莱青光缆(沂源324局-马站方向)</t>
  </si>
  <si>
    <t>莱芜青岛光缆-马站-诸城方向</t>
  </si>
  <si>
    <t>莱芜青岛光缆（诸城-胶州）青岛胶州市湖州路RTU-1/1/4</t>
  </si>
  <si>
    <t>青沪WDM80λ-2</t>
  </si>
  <si>
    <t>莱芜青岛光缆（胶州-市区）青岛山东路OS-1/2/8</t>
  </si>
  <si>
    <t>青岛上海WDM80λ(100G)-1</t>
  </si>
  <si>
    <t>光缆检测(230局3楼-230局6楼莱芜淄博1号光缆)</t>
  </si>
  <si>
    <t>济南聊城DWDM80λ</t>
  </si>
  <si>
    <t>济南长清光缆监测CH 2 聊城长清架空光缆</t>
  </si>
  <si>
    <t>济南长清光缆监测 光源-1/11/4 聊城长清架空光缆</t>
  </si>
  <si>
    <t>北京路光缆监测-临五日光缆（光开关）</t>
  </si>
  <si>
    <t>五莲光缆监测-临五日光缆（光源）</t>
  </si>
  <si>
    <t>临沂枣庄架空光缆-苍山-枣庄方向</t>
  </si>
  <si>
    <t>临沂枣庄光缆-苍山-枣庄方向</t>
  </si>
  <si>
    <t>临沂枣庄光缆-沂蒙路-苍山方向</t>
  </si>
  <si>
    <t>枣庄振兴路RTU第_2_监测缆</t>
  </si>
  <si>
    <t>青岛临沂DWDM80λ</t>
  </si>
  <si>
    <t>临莒日1号光缆-莒南-日照方向</t>
  </si>
  <si>
    <t>青岛日照光缆（胶州-胶南）青岛胶南张家楼OS-1/2/4</t>
  </si>
  <si>
    <t>青岛日照光缆（胶南-日照）青岛胶南张家楼OS-1/2/3</t>
  </si>
  <si>
    <t>青岛威海GL0001</t>
  </si>
  <si>
    <t>662局RTU-1/1/1——青岛威海1号光缆（海阳2综合机房--乳山青山路662局新机房2层综合）</t>
  </si>
  <si>
    <t>文825局二楼机房乳山青山路662局新机房2层综合003SDH</t>
  </si>
  <si>
    <t>乳山青山路662局新机房2层综合文825局二楼机房002DWDM</t>
  </si>
  <si>
    <t>835局OS-1/1/1——青岛威海1号光缆（乳山青山路662局新机房2层综合--乳山冯家支局2层综合--文开发区模块局机房）</t>
  </si>
  <si>
    <t>835局OS-1/1/2——青岛威海1号光缆（文开发区模块局机房--威海南竹岛532局3层传输）</t>
  </si>
  <si>
    <t>威海南竹岛532局3层传输文825局二楼机房003DWDM</t>
  </si>
  <si>
    <t>田村通信连001ZDH文三里河机务站001ZDH002NP</t>
  </si>
  <si>
    <t>青岛威海2号光缆（莱阳-青岛）</t>
  </si>
  <si>
    <t>835局OS-1/1/3——青岛威海2号光缆（留格营业部机房--文泽头支局机房）</t>
  </si>
  <si>
    <t>青岛威海2号光缆（留格-泽头）</t>
  </si>
  <si>
    <t>835局OS-1/1/4——青岛威海2号光缆（文泽头支局机房--威海南竹岛532局3层传输）</t>
  </si>
  <si>
    <t>济宁洸河路联通机房曲阜鼓楼街1层综合001NP</t>
  </si>
  <si>
    <t>济宁红星东路5层传输嘉祥685局呈祥街2层综合001SDH</t>
  </si>
  <si>
    <t>济宁红星东路31局RTU第_3_监测缆</t>
  </si>
  <si>
    <t>菏泽中华东路3层综合移动公司中心机房001ZDH004YYS</t>
  </si>
  <si>
    <t>菏泽中华东路RTU第_3_监测缆</t>
  </si>
  <si>
    <t>菏泽中华东路3层综合巨野通信楼2层综合008DWDM</t>
  </si>
  <si>
    <t>菏泽中华东路3层综合巨野通信楼2层综合010YYS</t>
  </si>
  <si>
    <t>泰安中心局RTU第_3_监测缆</t>
  </si>
  <si>
    <t>泰安中心局RTU第_4_监测缆</t>
  </si>
  <si>
    <t>莱芜大桥路RTU第_1_监测缆</t>
  </si>
  <si>
    <t>泰安中心局RTU第_5_监测缆</t>
  </si>
  <si>
    <t>泰安中心局RTU第_8_监测缆</t>
  </si>
  <si>
    <t>莱芜原山路RTU第_1_监测缆</t>
  </si>
  <si>
    <t>威海蓝村光缆（即墨-莱阳）青岛即墨蓝村局OS-1/2/10</t>
  </si>
  <si>
    <t>威海蓝村光缆（即墨-莱阳）</t>
  </si>
  <si>
    <t>沈大青WDM80λ/L-1</t>
  </si>
  <si>
    <t>威海蓝村光缆（莱阳-栖霞）</t>
  </si>
  <si>
    <t>威海蓝村光缆（大海阳-莱阳）</t>
  </si>
  <si>
    <t>济南菏泽S-1N0006ATM</t>
  </si>
  <si>
    <t>潍坊东营光缆-寿光-东营方向</t>
  </si>
  <si>
    <t>华星分输站---寿光港</t>
  </si>
  <si>
    <t>东营济南路RTU1-1-1</t>
  </si>
  <si>
    <t>光纤传输机房广饶通信楼4层传输002SDH</t>
  </si>
  <si>
    <t>东城区东营市公安局三楼信息机房广饶分局公安局10层综合001NP</t>
  </si>
  <si>
    <t>东营府前街6层综合东营济南路2层综合053ASON</t>
  </si>
  <si>
    <t>东营济南路2层综合广饶通信楼4层传输008IP</t>
  </si>
  <si>
    <t>潍坊广饶架空光缆-寿光</t>
  </si>
  <si>
    <t>潍坊临沂WDM40λ/L</t>
  </si>
  <si>
    <t>潍坊临沂光缆-潍坊-吾山方向</t>
  </si>
  <si>
    <t>潍坊临沂光缆-南逯-马站方向</t>
  </si>
  <si>
    <t>潍坊临沂光缆-马站-苏村方向</t>
  </si>
  <si>
    <t>潍坊临沂光缆-苏村-金雀山方向</t>
  </si>
  <si>
    <t>潍坊临沂光-沂南-金雀山方向</t>
  </si>
  <si>
    <t>潍坊青乡光缆-昌邑</t>
  </si>
  <si>
    <t>潍坊青乡光缆-潍坊-昌邑方向</t>
  </si>
  <si>
    <t>潍坊日照架空光缆-潍坊-诸城方向</t>
  </si>
  <si>
    <t>潍坊五莲光缆-潍坊-安丘方向</t>
  </si>
  <si>
    <t>潍坊五莲光缆-安丘-诸城方向</t>
  </si>
  <si>
    <t>五莲光缆监测-潍坊五莲光缆（光源）</t>
  </si>
  <si>
    <t>潍坊五莲光缆-诸城-五莲方向</t>
  </si>
  <si>
    <t>潍烟威1号光缆-潍坊-昌邑方向</t>
  </si>
  <si>
    <t>潍烟威1号光缆（昌邑-莱州）</t>
  </si>
  <si>
    <t>潍烟威1号光缆（莱州-黄城）</t>
  </si>
  <si>
    <t>潍烟威1号光缆（龙口-蓬莱）</t>
  </si>
  <si>
    <t>潍烟威1号光缆（大海阳-蓬莱）</t>
  </si>
  <si>
    <t>潍烟威1号光缆（大海阳-牟平）</t>
  </si>
  <si>
    <t>532局RTU-1/1/5——潍烟威1号光缆（牟平42局2层综合--威海初村支局2层综合--威海南竹岛532局3层传输）</t>
  </si>
  <si>
    <t>文汪疃支局机房532局三楼传输机房001SDH</t>
  </si>
  <si>
    <t>潍烟威2号光缆-昌邑-四平路方向</t>
  </si>
  <si>
    <t>潍烟威2号光缆-潍坊-昌邑方向</t>
  </si>
  <si>
    <t>潍烟威2号光缆（昌邑-莱州）</t>
  </si>
  <si>
    <t>潍烟威2号光缆（莱州-龙口）</t>
  </si>
  <si>
    <t>潍烟威2号光缆（大海阳-蓬莱）</t>
  </si>
  <si>
    <t>潍烟威2号光缆（大海阳-栖霞）</t>
  </si>
  <si>
    <t>潍烟威2号光缆（大海阳-威海）</t>
  </si>
  <si>
    <t>522局RTU-1/1/1——潍烟威2号光缆（牟平42局2层综合--威海新威路522局2层南综合）</t>
  </si>
  <si>
    <t>威海南竹岛532局3层传输威海新威路522局2层南综合044NGN</t>
  </si>
  <si>
    <t>威海新威路522局2层南综合威海南竹岛532局3层传输096AN</t>
  </si>
  <si>
    <t>威海市公安局新大楼3楼主机房532局三楼传输机房001SDH</t>
  </si>
  <si>
    <t>532局三楼传输机房522局二楼南机房019AN</t>
  </si>
  <si>
    <t>威海新威路522局2层南综合威海南竹岛532局3层传输032SDH</t>
  </si>
  <si>
    <t>威海市公安局新大楼3楼主机房乳山公安通信机房11层002NP</t>
  </si>
  <si>
    <t>薛城临沂光缆-金雀山-苍山方向</t>
  </si>
  <si>
    <t>枣庄振兴路RTU第_4_监测缆</t>
  </si>
  <si>
    <t>临莒日2号缆-金雀山-莒南方向</t>
  </si>
  <si>
    <t>烟台日照光缆（大海阳-莱阳）</t>
  </si>
  <si>
    <t>烟台日照光缆（市区-胶州）青岛香江路OS-1/2/2</t>
  </si>
  <si>
    <t>广电使用</t>
  </si>
  <si>
    <t>光缆检测(218局4楼-218局2楼张东滨1号光缆广饶方向)</t>
  </si>
  <si>
    <t>滨州淄博WDM80λ</t>
  </si>
  <si>
    <t>滨州黄河十路RTU第_5_监测缆</t>
  </si>
  <si>
    <t>滨州淄博WDM80λ（40G）-1</t>
  </si>
  <si>
    <t>滨州淄博OTN80λ(100G)-1</t>
  </si>
  <si>
    <t>光缆检测(230局3楼-230局6楼淄滨光缆)</t>
  </si>
  <si>
    <t>光缆检测(230局3楼-230局6楼淄滨光缆监测小营)</t>
  </si>
  <si>
    <t>businessName</t>
    <phoneticPr fontId="3" type="noConversion"/>
  </si>
  <si>
    <t>承载业务种类-名称</t>
    <phoneticPr fontId="3" type="noConversion"/>
  </si>
  <si>
    <t>business</t>
    <phoneticPr fontId="3" type="noConversion"/>
  </si>
  <si>
    <t>string:</t>
    <phoneticPr fontId="3" type="noConversion"/>
  </si>
  <si>
    <t>承载业务种类</t>
    <phoneticPr fontId="3" type="noConversion"/>
  </si>
  <si>
    <t>空闲</t>
    <phoneticPr fontId="3" type="noConversion"/>
  </si>
  <si>
    <t>其他</t>
    <phoneticPr fontId="3" type="noConversion"/>
  </si>
  <si>
    <t>OTHER</t>
    <phoneticPr fontId="3" type="noConversion"/>
  </si>
  <si>
    <t>midSectionId</t>
    <phoneticPr fontId="3" type="noConversion"/>
  </si>
  <si>
    <t>int:</t>
    <phoneticPr fontId="3" type="noConversion"/>
  </si>
  <si>
    <t>type</t>
    <phoneticPr fontId="3" type="noConversion"/>
  </si>
  <si>
    <t>干线类型</t>
    <phoneticPr fontId="3" type="noConversion"/>
  </si>
  <si>
    <t>山东二干</t>
    <phoneticPr fontId="3" type="noConversion"/>
  </si>
  <si>
    <t>A缆</t>
  </si>
  <si>
    <t>A缆</t>
    <phoneticPr fontId="3" type="noConversion"/>
  </si>
  <si>
    <t>B缆</t>
  </si>
  <si>
    <t>B缆</t>
    <phoneticPr fontId="3" type="noConversion"/>
  </si>
  <si>
    <t>C缆</t>
  </si>
  <si>
    <t>C缆</t>
    <phoneticPr fontId="3" type="noConversion"/>
  </si>
  <si>
    <t>D缆</t>
  </si>
  <si>
    <t>D缆</t>
    <phoneticPr fontId="3" type="noConversion"/>
  </si>
  <si>
    <t>E缆</t>
  </si>
  <si>
    <t>E缆</t>
    <phoneticPr fontId="3" type="noConversion"/>
  </si>
  <si>
    <t>F缆</t>
  </si>
  <si>
    <t>F缆</t>
    <phoneticPr fontId="3" type="noConversion"/>
  </si>
  <si>
    <t>G缆</t>
  </si>
  <si>
    <t>G缆</t>
    <phoneticPr fontId="3" type="noConversion"/>
  </si>
  <si>
    <t>H缆</t>
  </si>
  <si>
    <t>H缆</t>
    <phoneticPr fontId="3" type="noConversion"/>
  </si>
  <si>
    <t>I缆</t>
  </si>
  <si>
    <t>I缆</t>
    <phoneticPr fontId="3" type="noConversion"/>
  </si>
  <si>
    <t>J缆</t>
  </si>
  <si>
    <t>J缆</t>
    <phoneticPr fontId="3" type="noConversion"/>
  </si>
  <si>
    <t>K缆</t>
  </si>
  <si>
    <t>K缆</t>
    <phoneticPr fontId="3" type="noConversion"/>
  </si>
  <si>
    <t>L缆</t>
  </si>
  <si>
    <t>L缆</t>
    <phoneticPr fontId="3" type="noConversion"/>
  </si>
  <si>
    <t>M缆</t>
  </si>
  <si>
    <t>M缆</t>
    <phoneticPr fontId="3" type="noConversion"/>
  </si>
  <si>
    <t>N缆</t>
  </si>
  <si>
    <t>N缆</t>
    <phoneticPr fontId="3" type="noConversion"/>
  </si>
  <si>
    <t>O缆</t>
    <phoneticPr fontId="3" type="noConversion"/>
  </si>
  <si>
    <t>P缆</t>
    <phoneticPr fontId="3" type="noConversion"/>
  </si>
  <si>
    <t>Q缆</t>
    <phoneticPr fontId="3" type="noConversion"/>
  </si>
  <si>
    <t>R缆</t>
    <phoneticPr fontId="3" type="noConversion"/>
  </si>
  <si>
    <t>S缆</t>
    <phoneticPr fontId="3" type="noConversion"/>
  </si>
  <si>
    <t>T缆</t>
    <phoneticPr fontId="3" type="noConversion"/>
  </si>
  <si>
    <t>U缆</t>
    <phoneticPr fontId="3" type="noConversion"/>
  </si>
  <si>
    <t>V缆</t>
    <phoneticPr fontId="3" type="noConversion"/>
  </si>
  <si>
    <t>W缆</t>
    <phoneticPr fontId="3" type="noConversion"/>
  </si>
  <si>
    <t>X缆</t>
    <phoneticPr fontId="3" type="noConversion"/>
  </si>
  <si>
    <t>Y缆</t>
    <phoneticPr fontId="3" type="noConversion"/>
  </si>
  <si>
    <t>Z缆</t>
    <phoneticPr fontId="3" type="noConversion"/>
  </si>
  <si>
    <t>子缆号Id</t>
    <phoneticPr fontId="3" type="noConversion"/>
  </si>
  <si>
    <t>opticalCableMidRel</t>
    <phoneticPr fontId="3" type="noConversion"/>
  </si>
  <si>
    <t>long:</t>
    <phoneticPr fontId="3" type="noConversion"/>
  </si>
  <si>
    <t>中继段Id-rel</t>
    <phoneticPr fontId="3" type="noConversion"/>
  </si>
  <si>
    <t>opticalCableSectionIdRel</t>
    <phoneticPr fontId="3" type="noConversion"/>
  </si>
  <si>
    <t>光放段Id-rel</t>
    <phoneticPr fontId="3" type="noConversion"/>
  </si>
  <si>
    <t>光纤型号</t>
    <phoneticPr fontId="3" type="noConversion"/>
  </si>
  <si>
    <t>G.655</t>
  </si>
  <si>
    <t>G.652</t>
  </si>
  <si>
    <t>id</t>
    <phoneticPr fontId="3" type="noConversion"/>
  </si>
  <si>
    <t>rowId</t>
    <phoneticPr fontId="3" type="noConversion"/>
  </si>
  <si>
    <t>model</t>
    <phoneticPr fontId="3" type="noConversion"/>
  </si>
  <si>
    <t>opticalCableSectionId</t>
    <phoneticPr fontId="3" type="noConversion"/>
  </si>
  <si>
    <t>name</t>
    <phoneticPr fontId="3" type="noConversion"/>
  </si>
  <si>
    <t>fiberCnt</t>
    <phoneticPr fontId="3" type="noConversion"/>
  </si>
  <si>
    <t>manufacturer</t>
    <phoneticPr fontId="3" type="noConversion"/>
  </si>
  <si>
    <t>fiberType</t>
    <phoneticPr fontId="3" type="noConversion"/>
  </si>
  <si>
    <t>startOpticalRepeater</t>
    <phoneticPr fontId="3" type="noConversion"/>
  </si>
  <si>
    <t>startRackId</t>
    <phoneticPr fontId="3" type="noConversion"/>
  </si>
  <si>
    <t>startShelfId</t>
    <phoneticPr fontId="3" type="noConversion"/>
  </si>
  <si>
    <t>int:&gt;</t>
    <phoneticPr fontId="3" type="noConversion"/>
  </si>
  <si>
    <t>行Id</t>
    <phoneticPr fontId="3" type="noConversion"/>
  </si>
  <si>
    <t>Id</t>
    <phoneticPr fontId="3" type="noConversion"/>
  </si>
  <si>
    <t>光放段Id</t>
    <phoneticPr fontId="3" type="noConversion"/>
  </si>
  <si>
    <t>名称</t>
    <phoneticPr fontId="3" type="noConversion"/>
  </si>
  <si>
    <t>纤芯数量</t>
    <phoneticPr fontId="3" type="noConversion"/>
  </si>
  <si>
    <t>出产厂商</t>
    <phoneticPr fontId="3" type="noConversion"/>
  </si>
  <si>
    <t>纤芯类型</t>
    <phoneticPr fontId="3" type="noConversion"/>
  </si>
  <si>
    <t>光缆型号</t>
    <phoneticPr fontId="3" type="noConversion"/>
  </si>
  <si>
    <t>起始局站</t>
    <phoneticPr fontId="3" type="noConversion"/>
  </si>
  <si>
    <t>起始机架</t>
    <phoneticPr fontId="3" type="noConversion"/>
  </si>
  <si>
    <t>起始子架</t>
    <phoneticPr fontId="3" type="noConversion"/>
  </si>
  <si>
    <t>终点机架</t>
    <phoneticPr fontId="3" type="noConversion"/>
  </si>
  <si>
    <t>终点子架</t>
    <phoneticPr fontId="3" type="noConversion"/>
  </si>
  <si>
    <t>终点局站</t>
    <phoneticPr fontId="3" type="noConversion"/>
  </si>
  <si>
    <t>long:&gt;</t>
    <phoneticPr fontId="3" type="noConversion"/>
  </si>
  <si>
    <t>cable_section_id:&gt;</t>
    <phoneticPr fontId="3" type="noConversion"/>
  </si>
  <si>
    <t>string:&gt;</t>
    <phoneticPr fontId="3" type="noConversion"/>
  </si>
  <si>
    <t>repeater_id:&gt;</t>
    <phoneticPr fontId="3" type="noConversion"/>
  </si>
  <si>
    <t>暂无数据</t>
    <phoneticPr fontId="3" type="noConversion"/>
  </si>
  <si>
    <t>GYTA53</t>
    <phoneticPr fontId="3" type="noConversion"/>
  </si>
  <si>
    <t>光放段Id-辅助</t>
    <phoneticPr fontId="3" type="noConversion"/>
  </si>
  <si>
    <t>subId</t>
    <phoneticPr fontId="3" type="noConversion"/>
  </si>
  <si>
    <t>第几根子缆</t>
    <phoneticPr fontId="3" type="noConversion"/>
  </si>
  <si>
    <t>长清通信楼</t>
    <phoneticPr fontId="3" type="noConversion"/>
  </si>
  <si>
    <t>startOpticalRepeaterExist</t>
    <phoneticPr fontId="3" type="noConversion"/>
  </si>
  <si>
    <t>起始局站是否存在</t>
    <phoneticPr fontId="3" type="noConversion"/>
  </si>
  <si>
    <t>endOpticalRepeaterExist</t>
    <phoneticPr fontId="3" type="noConversion"/>
  </si>
  <si>
    <t>终止局站是否存在</t>
    <phoneticPr fontId="3" type="noConversion"/>
  </si>
  <si>
    <t>昌乐北局</t>
    <phoneticPr fontId="3" type="noConversion"/>
  </si>
  <si>
    <t>龙口黄城</t>
    <phoneticPr fontId="3" type="noConversion"/>
  </si>
  <si>
    <t>潍坊四平路</t>
    <phoneticPr fontId="3" type="noConversion"/>
  </si>
  <si>
    <t>潍坊东方路</t>
    <phoneticPr fontId="3" type="noConversion"/>
  </si>
  <si>
    <t>莱阳穴坊</t>
    <phoneticPr fontId="3" type="noConversion"/>
  </si>
  <si>
    <t>昌乐南局</t>
    <phoneticPr fontId="3" type="noConversion"/>
  </si>
  <si>
    <t>青岛辽阳东路</t>
    <phoneticPr fontId="3" type="noConversion"/>
  </si>
  <si>
    <t>烟台大海阳</t>
    <phoneticPr fontId="3" type="noConversion"/>
  </si>
  <si>
    <t>威海南竹岛</t>
    <phoneticPr fontId="3" type="noConversion"/>
  </si>
  <si>
    <t>乐陵滨州光缆</t>
    <phoneticPr fontId="3" type="noConversion"/>
  </si>
  <si>
    <t>山东二干|乐陵滨州光缆:乐陵兴隆南大街-庆云新华路</t>
  </si>
  <si>
    <t>山东二干|乐陵滨州光缆:庆云新华路-无棣中心大街</t>
  </si>
  <si>
    <t>山东二干|乐陵滨州光缆:无棣中心大街-阳信幸福三路</t>
  </si>
  <si>
    <t>山东二干|乐陵滨州光缆:阳信幸福三路-惠民南门街</t>
  </si>
  <si>
    <t>山东二干|乐陵滨州光缆:惠民南门街-滨州黄河十路</t>
  </si>
  <si>
    <t>山东二干|济南青岛2号管道光缆:淄博中心路-昌乐南局</t>
  </si>
  <si>
    <t>山东二干|济南青岛2号管道光缆:昌乐北局-潍坊河西局</t>
  </si>
  <si>
    <t>山东二干|济青烟威光缆:昌乐北局-潍坊四平路</t>
  </si>
  <si>
    <t>山东二干|济青烟威光缆:潍坊四平路-潍坊东方路</t>
  </si>
  <si>
    <t>山东二干|济青烟威光缆:潍坊东方路-高密</t>
  </si>
  <si>
    <t>山东二干|济青烟威光缆:城阳-青岛辽阳东路</t>
  </si>
  <si>
    <t>山东二干|济青烟威光缆延伸:即墨蓝村-莱阳穴坊</t>
  </si>
  <si>
    <t>山东二干|济青烟威光缆延伸:莱阳穴坊-栖霞桃村</t>
  </si>
  <si>
    <t>山东二干|济青烟威光缆延伸:栖霞桃村-烟台大海阳</t>
  </si>
  <si>
    <t>子缆</t>
    <phoneticPr fontId="3" type="noConversion"/>
  </si>
  <si>
    <t>纤芯</t>
    <phoneticPr fontId="3" type="noConversion"/>
  </si>
  <si>
    <t>cable_section_sub.json</t>
    <phoneticPr fontId="3" type="noConversion"/>
  </si>
  <si>
    <r>
      <t>fiber</t>
    </r>
    <r>
      <rPr>
        <sz val="11"/>
        <color theme="1"/>
        <rFont val="微软雅黑"/>
        <family val="2"/>
        <charset val="134"/>
      </rPr>
      <t>.json</t>
    </r>
    <phoneticPr fontId="3" type="noConversion"/>
  </si>
  <si>
    <t>string:e&gt;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</si>
</sst>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1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sz val="12"/>
      <color theme="1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0" fontId="2" fillId="0" borderId="0">
      <alignment vertical="center"/>
    </xf>
    <xf numFmtId="0" fontId="4" fillId="3" borderId="0">
      <alignment horizontal="center" vertical="top" wrapText="1"/>
    </xf>
    <xf numFmtId="0" fontId="7" fillId="0" borderId="1">
      <alignment horizontal="center" vertical="center"/>
    </xf>
    <xf numFmtId="0" fontId="6" fillId="0" borderId="2">
      <alignment vertical="top" wrapText="1"/>
    </xf>
    <xf numFmtId="0" fontId="5" fillId="4" borderId="2">
      <alignment horizontal="center" vertical="center" shrinkToFit="1"/>
    </xf>
    <xf numFmtId="0" fontId="8" fillId="5" borderId="0"/>
    <xf numFmtId="0" fontId="1" fillId="6" borderId="2">
      <alignment horizontal="center" vertical="center" wrapText="1"/>
    </xf>
    <xf numFmtId="0" fontId="2" fillId="7" borderId="2" applyFont="0">
      <alignment horizontal="center" vertical="center" wrapText="1"/>
    </xf>
    <xf numFmtId="0" fontId="6" fillId="2" borderId="0"/>
    <xf numFmtId="0" fontId="9" fillId="0" borderId="0"/>
    <xf numFmtId="0" fontId="10" fillId="0" borderId="0" applyNumberFormat="0" applyFill="0" applyBorder="0" applyAlignment="0" applyProtection="0"/>
    <xf numFmtId="0" fontId="4" fillId="0" borderId="0">
      <alignment horizontal="center" vertical="center"/>
    </xf>
  </cellStyleXfs>
  <cellXfs count="8">
    <xf numFmtId="0" fontId="0" fillId="0" borderId="0" xfId="0"/>
    <xf numFmtId="0" fontId="2" fillId="0" borderId="0" xfId="1">
      <alignment vertical="center"/>
    </xf>
    <xf numFmtId="0" fontId="4" fillId="3" borderId="0" xfId="2">
      <alignment horizontal="center" vertical="top" wrapText="1"/>
    </xf>
    <xf numFmtId="0" fontId="6" fillId="0" borderId="2" xfId="4">
      <alignment vertical="top" wrapText="1"/>
    </xf>
    <xf numFmtId="0" fontId="1" fillId="0" borderId="2" xfId="4" applyFont="1">
      <alignment vertical="top" wrapText="1"/>
    </xf>
    <xf numFmtId="0" fontId="4" fillId="0" borderId="0" xfId="12">
      <alignment horizontal="center" vertical="center"/>
    </xf>
    <xf numFmtId="0" fontId="4" fillId="0" borderId="0" xfId="12" applyFill="1">
      <alignment horizontal="center" vertical="center"/>
    </xf>
    <xf numFmtId="176" fontId="6" fillId="0" borderId="2" xfId="4" applyNumberFormat="1">
      <alignment vertical="top" wrapText="1"/>
    </xf>
  </cellXfs>
  <cellStyles count="13">
    <cellStyle name="Grid" xfId="4" xr:uid="{00000000-0005-0000-0000-000000000000}"/>
    <cellStyle name="Normal" xfId="1" xr:uid="{00000000-0005-0000-0000-000001000000}"/>
    <cellStyle name="常规" xfId="0" builtinId="0"/>
    <cellStyle name="常规 2" xfId="10" xr:uid="{00000000-0005-0000-0000-000003000000}"/>
    <cellStyle name="超链接 2" xfId="11" xr:uid="{00000000-0005-0000-0000-000004000000}"/>
    <cellStyle name="大标题" xfId="3" xr:uid="{00000000-0005-0000-0000-000005000000}"/>
    <cellStyle name="横向标题" xfId="5" xr:uid="{00000000-0005-0000-0000-000006000000}"/>
    <cellStyle name="文本" xfId="9" xr:uid="{00000000-0005-0000-0000-000007000000}"/>
    <cellStyle name="无效" xfId="6" xr:uid="{00000000-0005-0000-0000-000008000000}"/>
    <cellStyle name="因变Grid" xfId="7" xr:uid="{00000000-0005-0000-0000-000009000000}"/>
    <cellStyle name="英文标题" xfId="12" xr:uid="{00000000-0005-0000-0000-00000A000000}"/>
    <cellStyle name="中文标题" xfId="2" xr:uid="{00000000-0005-0000-0000-00000B000000}"/>
    <cellStyle name="纵向标题" xfId="8" xr:uid="{00000000-0005-0000-0000-00000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peater.&#23616;&#3144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局站"/>
    </sheetNames>
    <sheetDataSet>
      <sheetData sheetId="0" refreshError="1"/>
      <sheetData sheetId="1">
        <row r="4">
          <cell r="D4" t="str">
            <v>济南经十路</v>
          </cell>
        </row>
        <row r="5">
          <cell r="D5" t="str">
            <v>济南山大路</v>
          </cell>
        </row>
        <row r="6">
          <cell r="D6" t="str">
            <v>济南四里村</v>
          </cell>
        </row>
        <row r="7">
          <cell r="D7" t="str">
            <v>济南三枢纽</v>
          </cell>
        </row>
        <row r="8">
          <cell r="D8" t="str">
            <v>济南共青团</v>
          </cell>
        </row>
        <row r="9">
          <cell r="D9" t="str">
            <v>济南唐王</v>
          </cell>
        </row>
        <row r="10">
          <cell r="D10" t="str">
            <v>长清通信楼</v>
          </cell>
        </row>
        <row r="11">
          <cell r="D11" t="str">
            <v>长清万德</v>
          </cell>
        </row>
        <row r="12">
          <cell r="D12" t="str">
            <v>平阴西基站</v>
          </cell>
        </row>
        <row r="13">
          <cell r="D13" t="str">
            <v>平阴</v>
          </cell>
        </row>
        <row r="14">
          <cell r="D14" t="str">
            <v>明水</v>
          </cell>
        </row>
        <row r="15">
          <cell r="D15" t="str">
            <v>章丘普集</v>
          </cell>
        </row>
        <row r="16">
          <cell r="D16" t="str">
            <v>青岛振华路</v>
          </cell>
        </row>
        <row r="17">
          <cell r="D17" t="str">
            <v>青岛山东路</v>
          </cell>
        </row>
        <row r="18">
          <cell r="D18" t="str">
            <v>青岛香江路</v>
          </cell>
        </row>
        <row r="19">
          <cell r="D19" t="str">
            <v>青岛辽阳东路</v>
          </cell>
        </row>
        <row r="20">
          <cell r="D20" t="str">
            <v>胶州马店</v>
          </cell>
        </row>
        <row r="21">
          <cell r="D21" t="str">
            <v>胶州营房</v>
          </cell>
        </row>
        <row r="22">
          <cell r="D22" t="str">
            <v>胶州九龙</v>
          </cell>
        </row>
        <row r="23">
          <cell r="D23" t="str">
            <v>城阳</v>
          </cell>
        </row>
        <row r="24">
          <cell r="D24" t="str">
            <v>即墨南泉</v>
          </cell>
        </row>
        <row r="25">
          <cell r="D25" t="str">
            <v>即墨蓝村</v>
          </cell>
        </row>
        <row r="26">
          <cell r="D26" t="str">
            <v>即墨振华街</v>
          </cell>
        </row>
        <row r="27">
          <cell r="D27" t="str">
            <v>莱西威海中路</v>
          </cell>
        </row>
        <row r="28">
          <cell r="D28" t="str">
            <v>胶南珠海中路</v>
          </cell>
        </row>
        <row r="29">
          <cell r="D29" t="str">
            <v>胶南泊里</v>
          </cell>
        </row>
        <row r="30">
          <cell r="D30" t="str">
            <v>胶南张家楼</v>
          </cell>
        </row>
        <row r="31">
          <cell r="D31" t="str">
            <v>淄博中心路</v>
          </cell>
        </row>
        <row r="32">
          <cell r="D32" t="str">
            <v>淄博柳泉路</v>
          </cell>
        </row>
        <row r="33">
          <cell r="D33" t="str">
            <v>淄博人民路</v>
          </cell>
        </row>
        <row r="34">
          <cell r="D34" t="str">
            <v>淄博潘庄</v>
          </cell>
        </row>
        <row r="35">
          <cell r="D35" t="str">
            <v>沂源振兴路324局</v>
          </cell>
        </row>
        <row r="36">
          <cell r="D36" t="str">
            <v>博山沿河西路</v>
          </cell>
        </row>
        <row r="37">
          <cell r="D37" t="str">
            <v>临淄区南二路基站</v>
          </cell>
        </row>
        <row r="38">
          <cell r="D38" t="str">
            <v>枣庄青檀路</v>
          </cell>
        </row>
        <row r="39">
          <cell r="D39" t="str">
            <v>枣庄光明西路</v>
          </cell>
        </row>
        <row r="40">
          <cell r="D40" t="str">
            <v>枣庄振兴路</v>
          </cell>
        </row>
        <row r="41">
          <cell r="D41" t="str">
            <v>滕州善国北路</v>
          </cell>
        </row>
        <row r="42">
          <cell r="D42" t="str">
            <v>滕州51中心局</v>
          </cell>
        </row>
        <row r="43">
          <cell r="D43" t="str">
            <v>薛城441局</v>
          </cell>
        </row>
        <row r="44">
          <cell r="D44" t="str">
            <v>薛城天山路</v>
          </cell>
        </row>
        <row r="45">
          <cell r="D45" t="str">
            <v>东营济南路</v>
          </cell>
        </row>
        <row r="46">
          <cell r="D46" t="str">
            <v>东营运河路</v>
          </cell>
        </row>
        <row r="47">
          <cell r="D47" t="str">
            <v>利津通信楼</v>
          </cell>
        </row>
        <row r="48">
          <cell r="D48" t="str">
            <v>利津陈庄</v>
          </cell>
        </row>
        <row r="49">
          <cell r="D49" t="str">
            <v>垦利</v>
          </cell>
        </row>
        <row r="50">
          <cell r="D50" t="str">
            <v>广饶</v>
          </cell>
        </row>
        <row r="51">
          <cell r="D51" t="str">
            <v>烟台大季家</v>
          </cell>
        </row>
        <row r="52">
          <cell r="D52" t="str">
            <v>烟台大海阳</v>
          </cell>
        </row>
        <row r="53">
          <cell r="D53" t="str">
            <v>烟台开发区</v>
          </cell>
        </row>
        <row r="54">
          <cell r="D54" t="str">
            <v>芝罘区青年路</v>
          </cell>
        </row>
        <row r="55">
          <cell r="D55" t="str">
            <v>龙口龙口镇</v>
          </cell>
        </row>
        <row r="56">
          <cell r="D56" t="str">
            <v>龙口黄城</v>
          </cell>
        </row>
        <row r="57">
          <cell r="D57" t="str">
            <v>莱山迎春大街</v>
          </cell>
        </row>
        <row r="58">
          <cell r="D58" t="str">
            <v>莱阳穴坊</v>
          </cell>
        </row>
        <row r="59">
          <cell r="D59" t="str">
            <v>莱阳旌旗路</v>
          </cell>
        </row>
        <row r="60">
          <cell r="D60" t="str">
            <v>海阳海政路</v>
          </cell>
        </row>
        <row r="61">
          <cell r="D61" t="str">
            <v>海阳留格庄</v>
          </cell>
        </row>
        <row r="62">
          <cell r="D62" t="str">
            <v>栖霞市局</v>
          </cell>
        </row>
        <row r="63">
          <cell r="D63" t="str">
            <v>栖霞桃村</v>
          </cell>
        </row>
        <row r="64">
          <cell r="D64" t="str">
            <v>莱州平里店</v>
          </cell>
        </row>
        <row r="65">
          <cell r="D65" t="str">
            <v>莱州沙河</v>
          </cell>
        </row>
        <row r="66">
          <cell r="D66" t="str">
            <v>莱州市局</v>
          </cell>
        </row>
        <row r="67">
          <cell r="D67" t="str">
            <v>莱州朱桥</v>
          </cell>
        </row>
        <row r="68">
          <cell r="D68" t="str">
            <v>蓬莱老局</v>
          </cell>
        </row>
        <row r="69">
          <cell r="D69" t="str">
            <v>蓬莱大辛店</v>
          </cell>
        </row>
        <row r="70">
          <cell r="D70" t="str">
            <v>牟平42局</v>
          </cell>
        </row>
        <row r="71">
          <cell r="D71" t="str">
            <v>潍坊河西局</v>
          </cell>
        </row>
        <row r="72">
          <cell r="D72" t="str">
            <v>潍坊四平路</v>
          </cell>
        </row>
        <row r="73">
          <cell r="D73" t="str">
            <v>潍坊东方路</v>
          </cell>
        </row>
        <row r="74">
          <cell r="D74" t="str">
            <v>寿光营里</v>
          </cell>
        </row>
        <row r="75">
          <cell r="D75" t="str">
            <v>寿光东局</v>
          </cell>
        </row>
        <row r="76">
          <cell r="D76" t="str">
            <v>昌邑青乡</v>
          </cell>
        </row>
        <row r="77">
          <cell r="D77" t="str">
            <v>昌邑</v>
          </cell>
        </row>
        <row r="78">
          <cell r="D78" t="str">
            <v>昌邑饮马</v>
          </cell>
        </row>
        <row r="79">
          <cell r="D79" t="str">
            <v>青州高柳</v>
          </cell>
        </row>
        <row r="80">
          <cell r="D80" t="str">
            <v>昌乐南局</v>
          </cell>
        </row>
        <row r="81">
          <cell r="D81" t="str">
            <v>昌乐北局</v>
          </cell>
        </row>
        <row r="82">
          <cell r="D82" t="str">
            <v>高密</v>
          </cell>
        </row>
        <row r="83">
          <cell r="D83" t="str">
            <v>高密火车站</v>
          </cell>
        </row>
        <row r="84">
          <cell r="D84" t="str">
            <v>诸城</v>
          </cell>
        </row>
        <row r="85">
          <cell r="D85" t="str">
            <v>诸城原联通高级技工学校</v>
          </cell>
        </row>
        <row r="86">
          <cell r="D86" t="str">
            <v>安丘兴安路</v>
          </cell>
        </row>
        <row r="87">
          <cell r="D87" t="str">
            <v>安丘景芝</v>
          </cell>
        </row>
        <row r="88">
          <cell r="D88" t="str">
            <v>吾山南逯</v>
          </cell>
        </row>
        <row r="89">
          <cell r="D89" t="str">
            <v>济宁洸河路</v>
          </cell>
        </row>
        <row r="90">
          <cell r="D90" t="str">
            <v>济宁红星东路</v>
          </cell>
        </row>
        <row r="91">
          <cell r="D91" t="str">
            <v>兖州九仙桥路</v>
          </cell>
        </row>
        <row r="92">
          <cell r="D92" t="str">
            <v>兖州建设路</v>
          </cell>
        </row>
        <row r="93">
          <cell r="D93" t="str">
            <v>邹城太平西路</v>
          </cell>
        </row>
        <row r="94">
          <cell r="D94" t="str">
            <v>曲阜鼓楼街</v>
          </cell>
        </row>
        <row r="95">
          <cell r="D95" t="str">
            <v>嘉祥中心街</v>
          </cell>
        </row>
        <row r="96">
          <cell r="D96" t="str">
            <v>梁山水泊路</v>
          </cell>
        </row>
        <row r="97">
          <cell r="D97" t="str">
            <v>泰安东岳大街</v>
          </cell>
        </row>
        <row r="98">
          <cell r="D98" t="str">
            <v>泰安中心局</v>
          </cell>
        </row>
        <row r="99">
          <cell r="D99" t="str">
            <v>泰安青年路中心局</v>
          </cell>
        </row>
        <row r="100">
          <cell r="D100" t="str">
            <v>肥城新城路</v>
          </cell>
        </row>
        <row r="101">
          <cell r="D101" t="str">
            <v>威海南竹岛</v>
          </cell>
        </row>
        <row r="102">
          <cell r="D102" t="str">
            <v>威海青岛北路</v>
          </cell>
        </row>
        <row r="103">
          <cell r="D103" t="str">
            <v>威海新威路522局</v>
          </cell>
        </row>
        <row r="104">
          <cell r="D104" t="str">
            <v>威海初村</v>
          </cell>
        </row>
        <row r="105">
          <cell r="D105" t="str">
            <v>威海田村</v>
          </cell>
        </row>
        <row r="106">
          <cell r="D106" t="str">
            <v>乳山青山路</v>
          </cell>
        </row>
        <row r="107">
          <cell r="D107" t="str">
            <v>乳山冯家</v>
          </cell>
        </row>
        <row r="108">
          <cell r="D108" t="str">
            <v>文登文山路</v>
          </cell>
        </row>
        <row r="109">
          <cell r="D109" t="str">
            <v>文泽头</v>
          </cell>
        </row>
        <row r="110">
          <cell r="D110" t="str">
            <v>日照正阳路</v>
          </cell>
        </row>
        <row r="111">
          <cell r="D111" t="str">
            <v>日照海滨五路</v>
          </cell>
        </row>
        <row r="112">
          <cell r="D112" t="str">
            <v>莒县振兴路</v>
          </cell>
        </row>
        <row r="113">
          <cell r="D113" t="str">
            <v>五莲解放路</v>
          </cell>
        </row>
        <row r="114">
          <cell r="D114" t="str">
            <v>滨州渤海七路</v>
          </cell>
        </row>
        <row r="115">
          <cell r="D115" t="str">
            <v>滨州黄五审计局</v>
          </cell>
        </row>
        <row r="116">
          <cell r="D116" t="str">
            <v>滨州黄河十路</v>
          </cell>
        </row>
        <row r="117">
          <cell r="D117" t="str">
            <v>无棣中心大街</v>
          </cell>
        </row>
        <row r="118">
          <cell r="D118" t="str">
            <v>阳信幸福三路</v>
          </cell>
        </row>
        <row r="119">
          <cell r="D119" t="str">
            <v>惠民南门街</v>
          </cell>
        </row>
        <row r="120">
          <cell r="D120" t="str">
            <v>惠民姜楼</v>
          </cell>
        </row>
        <row r="121">
          <cell r="D121" t="str">
            <v>邹平老局</v>
          </cell>
        </row>
        <row r="122">
          <cell r="D122" t="str">
            <v>博兴安柴</v>
          </cell>
        </row>
        <row r="123">
          <cell r="D123" t="str">
            <v>博兴老局</v>
          </cell>
        </row>
        <row r="124">
          <cell r="D124" t="str">
            <v>滨小营镇</v>
          </cell>
        </row>
        <row r="125">
          <cell r="D125" t="str">
            <v>德州共青团路</v>
          </cell>
        </row>
        <row r="126">
          <cell r="D126" t="str">
            <v>德州湖滨南路</v>
          </cell>
        </row>
        <row r="127">
          <cell r="D127" t="str">
            <v>德州东风中路</v>
          </cell>
        </row>
        <row r="128">
          <cell r="D128" t="str">
            <v>德州解放北路</v>
          </cell>
        </row>
        <row r="129">
          <cell r="D129" t="str">
            <v>乐陵兴隆南大街</v>
          </cell>
        </row>
        <row r="130">
          <cell r="D130" t="str">
            <v>庆云新华路</v>
          </cell>
        </row>
        <row r="131">
          <cell r="D131" t="str">
            <v>临邑临盘</v>
          </cell>
        </row>
        <row r="132">
          <cell r="D132" t="str">
            <v>武城振华街</v>
          </cell>
        </row>
        <row r="133">
          <cell r="D133" t="str">
            <v>夏津中山南街</v>
          </cell>
        </row>
        <row r="134">
          <cell r="D134" t="str">
            <v>宁津中心大街</v>
          </cell>
        </row>
        <row r="135">
          <cell r="D135" t="str">
            <v>齐河新华路</v>
          </cell>
        </row>
        <row r="136">
          <cell r="D136" t="str">
            <v>齐河务头</v>
          </cell>
        </row>
        <row r="137">
          <cell r="D137" t="str">
            <v>禹城行政街</v>
          </cell>
        </row>
        <row r="138">
          <cell r="D138" t="str">
            <v>禹城火车站</v>
          </cell>
        </row>
        <row r="139">
          <cell r="D139" t="str">
            <v>平原平安大街</v>
          </cell>
        </row>
        <row r="140">
          <cell r="D140" t="str">
            <v>聊城东昌西路</v>
          </cell>
        </row>
        <row r="141">
          <cell r="D141" t="str">
            <v>聊城龙山路</v>
          </cell>
        </row>
        <row r="142">
          <cell r="D142" t="str">
            <v>聊城联通建设路</v>
          </cell>
        </row>
        <row r="143">
          <cell r="D143" t="str">
            <v>聊城柳园南路</v>
          </cell>
        </row>
        <row r="144">
          <cell r="D144" t="str">
            <v>阳谷谷山路</v>
          </cell>
        </row>
        <row r="145">
          <cell r="D145" t="str">
            <v>临东机房</v>
          </cell>
        </row>
        <row r="146">
          <cell r="D146" t="str">
            <v>东阿府前街</v>
          </cell>
        </row>
        <row r="147">
          <cell r="D147" t="str">
            <v>临清红星路东段</v>
          </cell>
        </row>
        <row r="148">
          <cell r="D148" t="str">
            <v>临沂金雀山</v>
          </cell>
        </row>
        <row r="149">
          <cell r="D149" t="str">
            <v>临沂沂蒙路201局</v>
          </cell>
        </row>
        <row r="150">
          <cell r="D150" t="str">
            <v>临沂沂蒙路</v>
          </cell>
        </row>
        <row r="151">
          <cell r="D151" t="str">
            <v>平邑老局</v>
          </cell>
        </row>
        <row r="152">
          <cell r="D152" t="str">
            <v>费县和平路</v>
          </cell>
        </row>
        <row r="153">
          <cell r="D153" t="str">
            <v>沂水马站</v>
          </cell>
        </row>
        <row r="154">
          <cell r="D154" t="str">
            <v>沂水中心街</v>
          </cell>
        </row>
        <row r="155">
          <cell r="D155" t="str">
            <v>河东汤头</v>
          </cell>
        </row>
        <row r="156">
          <cell r="D156" t="str">
            <v>沂南花山路</v>
          </cell>
        </row>
        <row r="157">
          <cell r="D157" t="str">
            <v>沂南_苏村_牛家小河基站</v>
          </cell>
        </row>
        <row r="158">
          <cell r="D158" t="str">
            <v>苍山塔山路</v>
          </cell>
        </row>
        <row r="159">
          <cell r="D159" t="str">
            <v>莒南十泉路</v>
          </cell>
        </row>
        <row r="160">
          <cell r="D160" t="str">
            <v>莒南滨海路</v>
          </cell>
        </row>
        <row r="161">
          <cell r="D161" t="str">
            <v>蒙阴新城路</v>
          </cell>
        </row>
        <row r="162">
          <cell r="D162" t="str">
            <v>菏泽中华路老局</v>
          </cell>
        </row>
        <row r="163">
          <cell r="D163" t="str">
            <v>菏泽中华东路</v>
          </cell>
        </row>
        <row r="164">
          <cell r="D164" t="str">
            <v>菏泽中华路新局</v>
          </cell>
        </row>
        <row r="165">
          <cell r="D165" t="str">
            <v>郓城通信楼</v>
          </cell>
        </row>
        <row r="166">
          <cell r="D166" t="str">
            <v>巨野新华路</v>
          </cell>
        </row>
        <row r="167">
          <cell r="D167" t="str">
            <v>巨野</v>
          </cell>
        </row>
        <row r="168">
          <cell r="D168" t="str">
            <v>程屯支局</v>
          </cell>
        </row>
        <row r="169">
          <cell r="D169" t="str">
            <v>莱芜大桥路</v>
          </cell>
        </row>
        <row r="170">
          <cell r="D170" t="str">
            <v>莱芜原山路</v>
          </cell>
        </row>
        <row r="171">
          <cell r="D171" t="str">
            <v>齐河务头中继站</v>
          </cell>
        </row>
        <row r="172">
          <cell r="D172" t="str">
            <v>乐陵新局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"/>
  <sheetViews>
    <sheetView workbookViewId="0">
      <selection activeCell="F5" sqref="F5"/>
    </sheetView>
  </sheetViews>
  <sheetFormatPr defaultRowHeight="14.25" x14ac:dyDescent="0.2"/>
  <cols>
    <col min="1" max="1" width="20.5" customWidth="1"/>
    <col min="2" max="2" width="27.125" customWidth="1"/>
    <col min="3" max="3" width="32.625" customWidth="1"/>
    <col min="4" max="4" width="29.375" customWidth="1"/>
    <col min="5" max="5" width="29.5" customWidth="1"/>
    <col min="6" max="6" width="79.625" customWidth="1"/>
    <col min="7" max="7" width="12" customWidth="1"/>
  </cols>
  <sheetData>
    <row r="1" spans="1:7" ht="1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4</v>
      </c>
    </row>
    <row r="2" spans="1:7" ht="47.25" customHeight="1" x14ac:dyDescent="0.2">
      <c r="A2" s="4" t="s">
        <v>802</v>
      </c>
      <c r="B2" s="4"/>
      <c r="C2" s="4" t="s">
        <v>805</v>
      </c>
      <c r="D2" s="4" t="s">
        <v>808</v>
      </c>
      <c r="E2" s="4"/>
      <c r="F2" s="4"/>
      <c r="G2" s="3" t="b">
        <v>1</v>
      </c>
    </row>
    <row r="3" spans="1:7" ht="47.25" customHeight="1" x14ac:dyDescent="0.2">
      <c r="A3" s="4" t="s">
        <v>803</v>
      </c>
      <c r="B3" s="4"/>
      <c r="C3" s="4" t="s">
        <v>806</v>
      </c>
      <c r="D3" s="4" t="s">
        <v>808</v>
      </c>
      <c r="E3" s="4"/>
      <c r="F3" s="4"/>
      <c r="G3" s="3" t="b">
        <v>1</v>
      </c>
    </row>
    <row r="4" spans="1:7" ht="57.75" customHeight="1" x14ac:dyDescent="0.2">
      <c r="A4" s="4" t="s">
        <v>804</v>
      </c>
      <c r="B4" s="4"/>
      <c r="C4" s="4" t="s">
        <v>807</v>
      </c>
      <c r="D4" s="4" t="s">
        <v>808</v>
      </c>
      <c r="E4" s="4"/>
      <c r="F4" s="4"/>
      <c r="G4" s="3" t="b">
        <v>1</v>
      </c>
    </row>
    <row r="5" spans="1:7" ht="54" customHeight="1" x14ac:dyDescent="0.2">
      <c r="A5" s="4" t="s">
        <v>1280</v>
      </c>
      <c r="B5" s="3"/>
      <c r="C5" s="4" t="s">
        <v>1282</v>
      </c>
      <c r="D5" s="4" t="s">
        <v>164</v>
      </c>
      <c r="E5" s="3"/>
      <c r="F5" s="3"/>
      <c r="G5" s="3" t="b">
        <v>1</v>
      </c>
    </row>
    <row r="6" spans="1:7" ht="54.75" customHeight="1" x14ac:dyDescent="0.2">
      <c r="A6" s="4" t="s">
        <v>1281</v>
      </c>
      <c r="B6" s="3"/>
      <c r="C6" s="4" t="s">
        <v>1283</v>
      </c>
      <c r="D6" s="4" t="s">
        <v>164</v>
      </c>
      <c r="E6" s="3"/>
      <c r="F6" s="3"/>
      <c r="G6" s="3" t="b">
        <v>1</v>
      </c>
    </row>
    <row r="9" spans="1:7" x14ac:dyDescent="0.2">
      <c r="A9" s="1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84BB2-C16B-439B-ABA6-F46E2ACA70D2}">
  <dimension ref="A1:C7"/>
  <sheetViews>
    <sheetView workbookViewId="0">
      <selection activeCell="B15" sqref="B15"/>
    </sheetView>
  </sheetViews>
  <sheetFormatPr defaultRowHeight="14.25" x14ac:dyDescent="0.2"/>
  <cols>
    <col min="1" max="1" width="11" customWidth="1"/>
    <col min="2" max="2" width="14.875" customWidth="1"/>
    <col min="3" max="3" width="14.375" customWidth="1"/>
  </cols>
  <sheetData>
    <row r="1" spans="1:3" ht="15" x14ac:dyDescent="0.2">
      <c r="A1" s="5" t="s">
        <v>493</v>
      </c>
      <c r="B1" s="5" t="s">
        <v>586</v>
      </c>
      <c r="C1" s="5" t="s">
        <v>163</v>
      </c>
    </row>
    <row r="2" spans="1:3" x14ac:dyDescent="0.2">
      <c r="A2" t="s">
        <v>587</v>
      </c>
      <c r="B2" t="s">
        <v>588</v>
      </c>
      <c r="C2" t="s">
        <v>588</v>
      </c>
    </row>
    <row r="3" spans="1:3" ht="15" x14ac:dyDescent="0.2">
      <c r="A3" s="2" t="s">
        <v>495</v>
      </c>
      <c r="B3" s="2" t="s">
        <v>589</v>
      </c>
      <c r="C3" s="2" t="s">
        <v>187</v>
      </c>
    </row>
    <row r="4" spans="1:3" x14ac:dyDescent="0.2">
      <c r="A4">
        <v>0</v>
      </c>
      <c r="B4" t="s">
        <v>591</v>
      </c>
      <c r="C4" t="s">
        <v>597</v>
      </c>
    </row>
    <row r="5" spans="1:3" x14ac:dyDescent="0.2">
      <c r="A5">
        <v>1</v>
      </c>
      <c r="B5" t="s">
        <v>593</v>
      </c>
      <c r="C5" t="s">
        <v>598</v>
      </c>
    </row>
    <row r="6" spans="1:3" x14ac:dyDescent="0.2">
      <c r="A6">
        <v>2</v>
      </c>
      <c r="B6" t="s">
        <v>596</v>
      </c>
      <c r="C6" t="s">
        <v>599</v>
      </c>
    </row>
    <row r="7" spans="1:3" x14ac:dyDescent="0.2">
      <c r="A7">
        <v>3</v>
      </c>
      <c r="B7" t="s">
        <v>595</v>
      </c>
      <c r="C7" t="s">
        <v>824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E56FA-DA2A-478E-97AA-08EDCB8E7A96}">
  <dimension ref="A1:C8"/>
  <sheetViews>
    <sheetView workbookViewId="0">
      <selection activeCell="C8" sqref="A8:C8"/>
    </sheetView>
  </sheetViews>
  <sheetFormatPr defaultRowHeight="14.25" x14ac:dyDescent="0.2"/>
  <cols>
    <col min="1" max="1" width="11" customWidth="1"/>
    <col min="2" max="2" width="15" customWidth="1"/>
    <col min="3" max="3" width="17.375" customWidth="1"/>
  </cols>
  <sheetData>
    <row r="1" spans="1:3" ht="15" x14ac:dyDescent="0.2">
      <c r="A1" s="5" t="s">
        <v>493</v>
      </c>
      <c r="B1" s="5" t="s">
        <v>586</v>
      </c>
      <c r="C1" s="5" t="s">
        <v>163</v>
      </c>
    </row>
    <row r="2" spans="1:3" x14ac:dyDescent="0.2">
      <c r="A2" t="s">
        <v>587</v>
      </c>
      <c r="B2" t="s">
        <v>588</v>
      </c>
      <c r="C2" t="s">
        <v>588</v>
      </c>
    </row>
    <row r="3" spans="1:3" ht="15" x14ac:dyDescent="0.2">
      <c r="A3" s="2" t="s">
        <v>495</v>
      </c>
      <c r="B3" s="2" t="s">
        <v>589</v>
      </c>
      <c r="C3" s="2" t="s">
        <v>187</v>
      </c>
    </row>
    <row r="4" spans="1:3" x14ac:dyDescent="0.2">
      <c r="A4">
        <v>0</v>
      </c>
      <c r="B4" t="s">
        <v>851</v>
      </c>
      <c r="C4" t="s">
        <v>856</v>
      </c>
    </row>
    <row r="5" spans="1:3" x14ac:dyDescent="0.2">
      <c r="A5">
        <v>1</v>
      </c>
      <c r="B5" t="s">
        <v>853</v>
      </c>
      <c r="C5" t="s">
        <v>857</v>
      </c>
    </row>
    <row r="6" spans="1:3" x14ac:dyDescent="0.2">
      <c r="A6">
        <v>2</v>
      </c>
      <c r="B6" t="s">
        <v>855</v>
      </c>
      <c r="C6" t="s">
        <v>858</v>
      </c>
    </row>
    <row r="7" spans="1:3" x14ac:dyDescent="0.2">
      <c r="A7">
        <v>3</v>
      </c>
      <c r="B7" t="s">
        <v>1159</v>
      </c>
      <c r="C7" t="s">
        <v>859</v>
      </c>
    </row>
    <row r="8" spans="1:3" x14ac:dyDescent="0.2">
      <c r="A8">
        <v>4</v>
      </c>
      <c r="B8" t="s">
        <v>1160</v>
      </c>
      <c r="C8" t="s">
        <v>1161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06441-2D6E-423E-9572-95E83B8B8683}">
  <dimension ref="A1:C29"/>
  <sheetViews>
    <sheetView workbookViewId="0">
      <selection activeCell="H13" sqref="H13"/>
    </sheetView>
  </sheetViews>
  <sheetFormatPr defaultRowHeight="14.25" x14ac:dyDescent="0.2"/>
  <cols>
    <col min="1" max="1" width="10.5" customWidth="1"/>
    <col min="2" max="2" width="14.75" customWidth="1"/>
    <col min="3" max="3" width="14.5" customWidth="1"/>
  </cols>
  <sheetData>
    <row r="1" spans="1:3" ht="15" x14ac:dyDescent="0.2">
      <c r="A1" s="5" t="s">
        <v>493</v>
      </c>
      <c r="B1" s="5" t="s">
        <v>586</v>
      </c>
      <c r="C1" s="5" t="s">
        <v>163</v>
      </c>
    </row>
    <row r="2" spans="1:3" x14ac:dyDescent="0.2">
      <c r="A2" t="s">
        <v>587</v>
      </c>
      <c r="B2" t="s">
        <v>588</v>
      </c>
      <c r="C2" t="s">
        <v>588</v>
      </c>
    </row>
    <row r="3" spans="1:3" ht="15" x14ac:dyDescent="0.2">
      <c r="A3" s="2" t="s">
        <v>495</v>
      </c>
      <c r="B3" s="2" t="s">
        <v>589</v>
      </c>
      <c r="C3" s="2" t="s">
        <v>187</v>
      </c>
    </row>
    <row r="4" spans="1:3" x14ac:dyDescent="0.2">
      <c r="A4">
        <v>0</v>
      </c>
      <c r="B4" t="s">
        <v>1168</v>
      </c>
      <c r="C4" t="s">
        <v>1168</v>
      </c>
    </row>
    <row r="5" spans="1:3" x14ac:dyDescent="0.2">
      <c r="A5">
        <v>1</v>
      </c>
      <c r="B5" t="s">
        <v>1170</v>
      </c>
      <c r="C5" t="s">
        <v>1170</v>
      </c>
    </row>
    <row r="6" spans="1:3" x14ac:dyDescent="0.2">
      <c r="A6">
        <v>2</v>
      </c>
      <c r="B6" t="s">
        <v>1172</v>
      </c>
      <c r="C6" t="s">
        <v>1172</v>
      </c>
    </row>
    <row r="7" spans="1:3" x14ac:dyDescent="0.2">
      <c r="A7">
        <v>3</v>
      </c>
      <c r="B7" t="s">
        <v>1174</v>
      </c>
      <c r="C7" t="s">
        <v>1174</v>
      </c>
    </row>
    <row r="8" spans="1:3" x14ac:dyDescent="0.2">
      <c r="A8">
        <v>4</v>
      </c>
      <c r="B8" t="s">
        <v>1176</v>
      </c>
      <c r="C8" t="s">
        <v>1176</v>
      </c>
    </row>
    <row r="9" spans="1:3" x14ac:dyDescent="0.2">
      <c r="A9">
        <v>5</v>
      </c>
      <c r="B9" t="s">
        <v>1178</v>
      </c>
      <c r="C9" t="s">
        <v>1178</v>
      </c>
    </row>
    <row r="10" spans="1:3" x14ac:dyDescent="0.2">
      <c r="A10">
        <v>6</v>
      </c>
      <c r="B10" t="s">
        <v>1180</v>
      </c>
      <c r="C10" t="s">
        <v>1180</v>
      </c>
    </row>
    <row r="11" spans="1:3" x14ac:dyDescent="0.2">
      <c r="A11">
        <v>7</v>
      </c>
      <c r="B11" t="s">
        <v>1182</v>
      </c>
      <c r="C11" t="s">
        <v>1182</v>
      </c>
    </row>
    <row r="12" spans="1:3" x14ac:dyDescent="0.2">
      <c r="A12">
        <v>8</v>
      </c>
      <c r="B12" t="s">
        <v>1184</v>
      </c>
      <c r="C12" t="s">
        <v>1184</v>
      </c>
    </row>
    <row r="13" spans="1:3" x14ac:dyDescent="0.2">
      <c r="A13">
        <v>9</v>
      </c>
      <c r="B13" t="s">
        <v>1186</v>
      </c>
      <c r="C13" t="s">
        <v>1186</v>
      </c>
    </row>
    <row r="14" spans="1:3" x14ac:dyDescent="0.2">
      <c r="A14">
        <v>10</v>
      </c>
      <c r="B14" t="s">
        <v>1188</v>
      </c>
      <c r="C14" t="s">
        <v>1188</v>
      </c>
    </row>
    <row r="15" spans="1:3" x14ac:dyDescent="0.2">
      <c r="A15">
        <v>11</v>
      </c>
      <c r="B15" t="s">
        <v>1190</v>
      </c>
      <c r="C15" t="s">
        <v>1190</v>
      </c>
    </row>
    <row r="16" spans="1:3" x14ac:dyDescent="0.2">
      <c r="A16">
        <v>12</v>
      </c>
      <c r="B16" t="s">
        <v>1192</v>
      </c>
      <c r="C16" t="s">
        <v>1192</v>
      </c>
    </row>
    <row r="17" spans="1:3" x14ac:dyDescent="0.2">
      <c r="A17">
        <v>13</v>
      </c>
      <c r="B17" t="s">
        <v>1194</v>
      </c>
      <c r="C17" t="s">
        <v>1194</v>
      </c>
    </row>
    <row r="18" spans="1:3" x14ac:dyDescent="0.2">
      <c r="A18">
        <v>14</v>
      </c>
      <c r="B18" t="s">
        <v>1195</v>
      </c>
      <c r="C18" t="s">
        <v>1195</v>
      </c>
    </row>
    <row r="19" spans="1:3" x14ac:dyDescent="0.2">
      <c r="A19">
        <v>15</v>
      </c>
      <c r="B19" t="s">
        <v>1196</v>
      </c>
      <c r="C19" t="s">
        <v>1196</v>
      </c>
    </row>
    <row r="20" spans="1:3" x14ac:dyDescent="0.2">
      <c r="A20">
        <v>16</v>
      </c>
      <c r="B20" t="s">
        <v>1197</v>
      </c>
      <c r="C20" t="s">
        <v>1197</v>
      </c>
    </row>
    <row r="21" spans="1:3" x14ac:dyDescent="0.2">
      <c r="A21">
        <v>17</v>
      </c>
      <c r="B21" t="s">
        <v>1198</v>
      </c>
      <c r="C21" t="s">
        <v>1198</v>
      </c>
    </row>
    <row r="22" spans="1:3" x14ac:dyDescent="0.2">
      <c r="A22">
        <v>18</v>
      </c>
      <c r="B22" t="s">
        <v>1199</v>
      </c>
      <c r="C22" t="s">
        <v>1199</v>
      </c>
    </row>
    <row r="23" spans="1:3" x14ac:dyDescent="0.2">
      <c r="A23">
        <v>19</v>
      </c>
      <c r="B23" t="s">
        <v>1200</v>
      </c>
      <c r="C23" t="s">
        <v>1200</v>
      </c>
    </row>
    <row r="24" spans="1:3" x14ac:dyDescent="0.2">
      <c r="A24">
        <v>20</v>
      </c>
      <c r="B24" t="s">
        <v>1201</v>
      </c>
      <c r="C24" t="s">
        <v>1201</v>
      </c>
    </row>
    <row r="25" spans="1:3" x14ac:dyDescent="0.2">
      <c r="A25">
        <v>21</v>
      </c>
      <c r="B25" t="s">
        <v>1202</v>
      </c>
      <c r="C25" t="s">
        <v>1202</v>
      </c>
    </row>
    <row r="26" spans="1:3" x14ac:dyDescent="0.2">
      <c r="A26">
        <v>22</v>
      </c>
      <c r="B26" t="s">
        <v>1203</v>
      </c>
      <c r="C26" t="s">
        <v>1203</v>
      </c>
    </row>
    <row r="27" spans="1:3" x14ac:dyDescent="0.2">
      <c r="A27">
        <v>23</v>
      </c>
      <c r="B27" t="s">
        <v>1204</v>
      </c>
      <c r="C27" t="s">
        <v>1204</v>
      </c>
    </row>
    <row r="28" spans="1:3" x14ac:dyDescent="0.2">
      <c r="A28">
        <v>24</v>
      </c>
      <c r="B28" t="s">
        <v>1205</v>
      </c>
      <c r="C28" t="s">
        <v>1205</v>
      </c>
    </row>
    <row r="29" spans="1:3" x14ac:dyDescent="0.2">
      <c r="A29">
        <v>25</v>
      </c>
      <c r="B29" t="s">
        <v>1206</v>
      </c>
      <c r="C29" t="s">
        <v>1206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30CF-6BE4-4558-A1AD-D5F503DEC031}">
  <dimension ref="A1:L66"/>
  <sheetViews>
    <sheetView workbookViewId="0">
      <selection activeCell="B4" sqref="B4:B66"/>
    </sheetView>
  </sheetViews>
  <sheetFormatPr defaultRowHeight="14.25" x14ac:dyDescent="0.2"/>
  <cols>
    <col min="1" max="1" width="11.125" customWidth="1"/>
    <col min="2" max="2" width="17.875" customWidth="1"/>
    <col min="3" max="3" width="12.375" customWidth="1"/>
    <col min="4" max="5" width="12.875" customWidth="1"/>
    <col min="6" max="6" width="31" customWidth="1"/>
    <col min="7" max="11" width="25.625" customWidth="1"/>
  </cols>
  <sheetData>
    <row r="1" spans="1:12" ht="15" x14ac:dyDescent="0.2">
      <c r="A1" s="5" t="s">
        <v>164</v>
      </c>
      <c r="B1" s="5" t="s">
        <v>493</v>
      </c>
      <c r="C1" s="5" t="s">
        <v>684</v>
      </c>
      <c r="D1" s="5" t="s">
        <v>686</v>
      </c>
      <c r="E1" s="5" t="s">
        <v>816</v>
      </c>
      <c r="F1" s="5" t="s">
        <v>163</v>
      </c>
      <c r="G1" s="5" t="s">
        <v>488</v>
      </c>
      <c r="H1" s="5" t="s">
        <v>489</v>
      </c>
      <c r="I1" s="5" t="s">
        <v>490</v>
      </c>
      <c r="J1" s="5" t="s">
        <v>491</v>
      </c>
      <c r="K1" s="5" t="s">
        <v>518</v>
      </c>
      <c r="L1" s="5"/>
    </row>
    <row r="2" spans="1:12" x14ac:dyDescent="0.2">
      <c r="A2" t="s">
        <v>587</v>
      </c>
      <c r="B2" t="s">
        <v>693</v>
      </c>
      <c r="C2" t="s">
        <v>587</v>
      </c>
      <c r="D2" t="s">
        <v>587</v>
      </c>
      <c r="E2" t="s">
        <v>166</v>
      </c>
      <c r="F2" t="s">
        <v>166</v>
      </c>
      <c r="G2" t="s">
        <v>813</v>
      </c>
      <c r="H2" t="s">
        <v>813</v>
      </c>
      <c r="I2" t="s">
        <v>813</v>
      </c>
      <c r="J2" t="s">
        <v>813</v>
      </c>
      <c r="K2" t="s">
        <v>813</v>
      </c>
    </row>
    <row r="3" spans="1:12" ht="15" x14ac:dyDescent="0.2">
      <c r="A3" s="2" t="s">
        <v>168</v>
      </c>
      <c r="B3" s="2" t="s">
        <v>495</v>
      </c>
      <c r="C3" s="2" t="s">
        <v>685</v>
      </c>
      <c r="D3" s="2" t="s">
        <v>687</v>
      </c>
      <c r="E3" s="2" t="s">
        <v>817</v>
      </c>
      <c r="F3" s="2" t="s">
        <v>187</v>
      </c>
      <c r="G3" s="2" t="s">
        <v>486</v>
      </c>
      <c r="H3" s="2" t="s">
        <v>486</v>
      </c>
      <c r="I3" s="2" t="s">
        <v>486</v>
      </c>
      <c r="J3" s="2" t="s">
        <v>486</v>
      </c>
      <c r="K3" s="2" t="s">
        <v>486</v>
      </c>
    </row>
    <row r="4" spans="1:12" ht="16.5" x14ac:dyDescent="0.2">
      <c r="A4" s="3">
        <v>1</v>
      </c>
      <c r="B4" s="7">
        <f>C4*100000+D4*1000000</f>
        <v>37001000000</v>
      </c>
      <c r="C4" s="3">
        <v>370000</v>
      </c>
      <c r="D4" s="3">
        <v>1</v>
      </c>
      <c r="E4" s="4" t="s">
        <v>818</v>
      </c>
      <c r="F4" s="4" t="s">
        <v>695</v>
      </c>
      <c r="G4" s="3" t="s">
        <v>7</v>
      </c>
      <c r="H4" s="3" t="s">
        <v>12</v>
      </c>
      <c r="I4" s="3"/>
      <c r="J4" s="3" t="s">
        <v>680</v>
      </c>
      <c r="K4" s="3" t="s">
        <v>680</v>
      </c>
    </row>
    <row r="5" spans="1:12" ht="16.5" x14ac:dyDescent="0.2">
      <c r="A5" s="3">
        <v>2</v>
      </c>
      <c r="B5" s="7">
        <f t="shared" ref="B5:B66" si="0">C5*100000+D5*1000000</f>
        <v>37002000000</v>
      </c>
      <c r="C5" s="3">
        <v>370000</v>
      </c>
      <c r="D5" s="3">
        <v>2</v>
      </c>
      <c r="E5" s="4" t="s">
        <v>818</v>
      </c>
      <c r="F5" s="3" t="s">
        <v>202</v>
      </c>
      <c r="G5" s="3" t="s">
        <v>12</v>
      </c>
      <c r="H5" s="3" t="s">
        <v>146</v>
      </c>
      <c r="I5" s="3"/>
      <c r="J5" s="3" t="s">
        <v>680</v>
      </c>
      <c r="K5" s="3" t="s">
        <v>680</v>
      </c>
    </row>
    <row r="6" spans="1:12" ht="16.5" x14ac:dyDescent="0.2">
      <c r="A6" s="3">
        <v>3</v>
      </c>
      <c r="B6" s="7">
        <f t="shared" si="0"/>
        <v>37003000000</v>
      </c>
      <c r="C6" s="3">
        <v>370000</v>
      </c>
      <c r="D6" s="3">
        <v>3</v>
      </c>
      <c r="E6" s="4" t="s">
        <v>818</v>
      </c>
      <c r="F6" s="3" t="s">
        <v>203</v>
      </c>
      <c r="G6" s="3" t="s">
        <v>14</v>
      </c>
      <c r="H6" s="3" t="s">
        <v>17</v>
      </c>
      <c r="I6" s="3" t="s">
        <v>18</v>
      </c>
      <c r="J6" s="3" t="s">
        <v>148</v>
      </c>
      <c r="K6" s="3" t="s">
        <v>680</v>
      </c>
    </row>
    <row r="7" spans="1:12" ht="16.5" x14ac:dyDescent="0.2">
      <c r="A7" s="3">
        <v>4</v>
      </c>
      <c r="B7" s="7">
        <f t="shared" si="0"/>
        <v>37004000000</v>
      </c>
      <c r="C7" s="3">
        <v>370000</v>
      </c>
      <c r="D7" s="3">
        <v>4</v>
      </c>
      <c r="E7" s="4" t="s">
        <v>818</v>
      </c>
      <c r="F7" s="3" t="s">
        <v>204</v>
      </c>
      <c r="G7" s="3" t="s">
        <v>23</v>
      </c>
      <c r="H7" s="3" t="s">
        <v>27</v>
      </c>
      <c r="I7" s="3" t="s">
        <v>149</v>
      </c>
      <c r="J7" s="3" t="s">
        <v>680</v>
      </c>
      <c r="K7" s="3" t="s">
        <v>680</v>
      </c>
    </row>
    <row r="8" spans="1:12" ht="16.5" x14ac:dyDescent="0.2">
      <c r="A8" s="3">
        <v>5</v>
      </c>
      <c r="B8" s="7">
        <f t="shared" si="0"/>
        <v>37005000000</v>
      </c>
      <c r="C8" s="3">
        <v>370000</v>
      </c>
      <c r="D8" s="3">
        <v>5</v>
      </c>
      <c r="E8" s="4" t="s">
        <v>818</v>
      </c>
      <c r="F8" s="3" t="s">
        <v>205</v>
      </c>
      <c r="G8" s="3" t="s">
        <v>23</v>
      </c>
      <c r="H8" s="3" t="s">
        <v>27</v>
      </c>
      <c r="I8" s="3" t="s">
        <v>149</v>
      </c>
      <c r="J8" s="3" t="s">
        <v>680</v>
      </c>
      <c r="K8" s="3" t="s">
        <v>680</v>
      </c>
    </row>
    <row r="9" spans="1:12" ht="16.5" x14ac:dyDescent="0.2">
      <c r="A9" s="3">
        <v>6</v>
      </c>
      <c r="B9" s="7">
        <f t="shared" si="0"/>
        <v>37006000000</v>
      </c>
      <c r="C9" s="3">
        <v>370000</v>
      </c>
      <c r="D9" s="3">
        <v>6</v>
      </c>
      <c r="E9" s="4" t="s">
        <v>818</v>
      </c>
      <c r="F9" s="3" t="s">
        <v>206</v>
      </c>
      <c r="G9" s="3" t="s">
        <v>23</v>
      </c>
      <c r="H9" s="3" t="s">
        <v>12</v>
      </c>
      <c r="I9" s="3" t="s">
        <v>680</v>
      </c>
      <c r="J9" s="3" t="s">
        <v>680</v>
      </c>
      <c r="K9" s="3" t="s">
        <v>680</v>
      </c>
    </row>
    <row r="10" spans="1:12" ht="16.5" x14ac:dyDescent="0.2">
      <c r="A10" s="3">
        <v>7</v>
      </c>
      <c r="B10" s="7">
        <f t="shared" si="0"/>
        <v>37007000000</v>
      </c>
      <c r="C10" s="3">
        <v>370000</v>
      </c>
      <c r="D10" s="3">
        <v>7</v>
      </c>
      <c r="E10" s="4" t="s">
        <v>818</v>
      </c>
      <c r="F10" s="3" t="s">
        <v>207</v>
      </c>
      <c r="G10" s="3" t="s">
        <v>33</v>
      </c>
      <c r="H10" s="3" t="s">
        <v>23</v>
      </c>
      <c r="I10" s="3" t="s">
        <v>150</v>
      </c>
      <c r="J10" s="3" t="s">
        <v>680</v>
      </c>
      <c r="K10" s="3" t="s">
        <v>680</v>
      </c>
    </row>
    <row r="11" spans="1:12" ht="16.5" x14ac:dyDescent="0.2">
      <c r="A11" s="3">
        <v>8</v>
      </c>
      <c r="B11" s="7">
        <f t="shared" si="0"/>
        <v>37008000000</v>
      </c>
      <c r="C11" s="3">
        <v>370000</v>
      </c>
      <c r="D11" s="3">
        <v>8</v>
      </c>
      <c r="E11" s="4" t="s">
        <v>818</v>
      </c>
      <c r="F11" s="3" t="s">
        <v>208</v>
      </c>
      <c r="G11" s="3" t="s">
        <v>34</v>
      </c>
      <c r="H11" s="3" t="s">
        <v>36</v>
      </c>
      <c r="I11" s="3" t="s">
        <v>38</v>
      </c>
      <c r="J11" s="3" t="s">
        <v>151</v>
      </c>
      <c r="K11" s="3" t="s">
        <v>680</v>
      </c>
    </row>
    <row r="12" spans="1:12" ht="16.5" x14ac:dyDescent="0.2">
      <c r="A12" s="3">
        <v>9</v>
      </c>
      <c r="B12" s="7">
        <f t="shared" si="0"/>
        <v>37009000000</v>
      </c>
      <c r="C12" s="3">
        <v>370000</v>
      </c>
      <c r="D12" s="3">
        <v>9</v>
      </c>
      <c r="E12" s="4" t="s">
        <v>818</v>
      </c>
      <c r="F12" s="3" t="s">
        <v>209</v>
      </c>
      <c r="G12" s="3" t="s">
        <v>39</v>
      </c>
      <c r="H12" s="3" t="s">
        <v>169</v>
      </c>
      <c r="I12" s="3" t="s">
        <v>680</v>
      </c>
      <c r="J12" s="3" t="s">
        <v>680</v>
      </c>
      <c r="K12" s="3" t="s">
        <v>680</v>
      </c>
    </row>
    <row r="13" spans="1:12" ht="16.5" x14ac:dyDescent="0.2">
      <c r="A13" s="3">
        <v>10</v>
      </c>
      <c r="B13" s="7">
        <f t="shared" si="0"/>
        <v>37010000000</v>
      </c>
      <c r="C13" s="3">
        <v>370000</v>
      </c>
      <c r="D13" s="3">
        <v>10</v>
      </c>
      <c r="E13" s="4" t="s">
        <v>818</v>
      </c>
      <c r="F13" s="3" t="s">
        <v>210</v>
      </c>
      <c r="G13" s="3" t="s">
        <v>41</v>
      </c>
      <c r="H13" s="3" t="s">
        <v>42</v>
      </c>
      <c r="I13" s="3" t="s">
        <v>152</v>
      </c>
      <c r="J13" s="3" t="s">
        <v>680</v>
      </c>
      <c r="K13" s="3" t="s">
        <v>680</v>
      </c>
    </row>
    <row r="14" spans="1:12" ht="16.5" x14ac:dyDescent="0.2">
      <c r="A14" s="3">
        <v>11</v>
      </c>
      <c r="B14" s="7">
        <f t="shared" si="0"/>
        <v>37011000000</v>
      </c>
      <c r="C14" s="3">
        <v>370000</v>
      </c>
      <c r="D14" s="3">
        <v>11</v>
      </c>
      <c r="E14" s="4" t="s">
        <v>818</v>
      </c>
      <c r="F14" s="3" t="s">
        <v>211</v>
      </c>
      <c r="G14" s="3" t="s">
        <v>44</v>
      </c>
      <c r="H14" s="3" t="s">
        <v>46</v>
      </c>
      <c r="I14" s="3" t="s">
        <v>152</v>
      </c>
      <c r="J14" s="3" t="s">
        <v>680</v>
      </c>
      <c r="K14" s="3" t="s">
        <v>680</v>
      </c>
    </row>
    <row r="15" spans="1:12" ht="16.5" x14ac:dyDescent="0.2">
      <c r="A15" s="3">
        <v>12</v>
      </c>
      <c r="B15" s="7">
        <f t="shared" si="0"/>
        <v>37012000000</v>
      </c>
      <c r="C15" s="3">
        <v>370000</v>
      </c>
      <c r="D15" s="3">
        <v>12</v>
      </c>
      <c r="E15" s="4" t="s">
        <v>818</v>
      </c>
      <c r="F15" s="3" t="s">
        <v>212</v>
      </c>
      <c r="G15" s="3" t="s">
        <v>47</v>
      </c>
      <c r="H15" s="3" t="s">
        <v>33</v>
      </c>
      <c r="I15" s="3" t="s">
        <v>680</v>
      </c>
      <c r="J15" s="3" t="s">
        <v>680</v>
      </c>
      <c r="K15" s="3" t="s">
        <v>680</v>
      </c>
    </row>
    <row r="16" spans="1:12" ht="16.5" x14ac:dyDescent="0.2">
      <c r="A16" s="3">
        <v>13</v>
      </c>
      <c r="B16" s="7">
        <f t="shared" si="0"/>
        <v>37013000000</v>
      </c>
      <c r="C16" s="3">
        <v>370000</v>
      </c>
      <c r="D16" s="3">
        <v>13</v>
      </c>
      <c r="E16" s="4" t="s">
        <v>818</v>
      </c>
      <c r="F16" s="3" t="s">
        <v>213</v>
      </c>
      <c r="G16" s="3" t="s">
        <v>49</v>
      </c>
      <c r="H16" s="3" t="s">
        <v>41</v>
      </c>
      <c r="I16" s="3" t="s">
        <v>680</v>
      </c>
      <c r="J16" s="3" t="s">
        <v>680</v>
      </c>
      <c r="K16" s="3" t="s">
        <v>680</v>
      </c>
    </row>
    <row r="17" spans="1:11" ht="16.5" x14ac:dyDescent="0.2">
      <c r="A17" s="3">
        <v>14</v>
      </c>
      <c r="B17" s="7">
        <f t="shared" si="0"/>
        <v>37014000000</v>
      </c>
      <c r="C17" s="3">
        <v>370000</v>
      </c>
      <c r="D17" s="3">
        <v>14</v>
      </c>
      <c r="E17" s="4" t="s">
        <v>818</v>
      </c>
      <c r="F17" s="3" t="s">
        <v>214</v>
      </c>
      <c r="G17" s="3" t="s">
        <v>51</v>
      </c>
      <c r="H17" s="3" t="s">
        <v>153</v>
      </c>
      <c r="I17" s="3" t="s">
        <v>680</v>
      </c>
      <c r="J17" s="3" t="s">
        <v>680</v>
      </c>
      <c r="K17" s="3" t="s">
        <v>680</v>
      </c>
    </row>
    <row r="18" spans="1:11" ht="16.5" x14ac:dyDescent="0.2">
      <c r="A18" s="3">
        <v>15</v>
      </c>
      <c r="B18" s="7">
        <f t="shared" si="0"/>
        <v>37015000000</v>
      </c>
      <c r="C18" s="3">
        <v>370000</v>
      </c>
      <c r="D18" s="3">
        <v>15</v>
      </c>
      <c r="E18" s="4" t="s">
        <v>818</v>
      </c>
      <c r="F18" s="3" t="s">
        <v>215</v>
      </c>
      <c r="G18" s="3" t="s">
        <v>41</v>
      </c>
      <c r="H18" s="3" t="s">
        <v>46</v>
      </c>
      <c r="I18" s="3" t="s">
        <v>680</v>
      </c>
      <c r="J18" s="3" t="s">
        <v>680</v>
      </c>
      <c r="K18" s="3" t="s">
        <v>680</v>
      </c>
    </row>
    <row r="19" spans="1:11" ht="16.5" x14ac:dyDescent="0.2">
      <c r="A19" s="3">
        <v>16</v>
      </c>
      <c r="B19" s="7">
        <f t="shared" si="0"/>
        <v>37016000000</v>
      </c>
      <c r="C19" s="3">
        <v>370000</v>
      </c>
      <c r="D19" s="3">
        <v>16</v>
      </c>
      <c r="E19" s="4" t="s">
        <v>818</v>
      </c>
      <c r="F19" s="3" t="s">
        <v>216</v>
      </c>
      <c r="G19" s="3" t="s">
        <v>51</v>
      </c>
      <c r="H19" s="3" t="s">
        <v>57</v>
      </c>
      <c r="I19" s="3" t="s">
        <v>58</v>
      </c>
      <c r="J19" s="3" t="s">
        <v>140</v>
      </c>
      <c r="K19" s="3" t="s">
        <v>680</v>
      </c>
    </row>
    <row r="20" spans="1:11" ht="16.5" x14ac:dyDescent="0.2">
      <c r="A20" s="3">
        <v>17</v>
      </c>
      <c r="B20" s="7">
        <f t="shared" si="0"/>
        <v>37017000000</v>
      </c>
      <c r="C20" s="3">
        <v>370000</v>
      </c>
      <c r="D20" s="3">
        <v>17</v>
      </c>
      <c r="E20" s="4" t="s">
        <v>818</v>
      </c>
      <c r="F20" s="3" t="s">
        <v>217</v>
      </c>
      <c r="G20" s="3" t="s">
        <v>47</v>
      </c>
      <c r="H20" s="3" t="s">
        <v>64</v>
      </c>
      <c r="I20" s="3" t="s">
        <v>66</v>
      </c>
      <c r="J20" s="3" t="s">
        <v>154</v>
      </c>
      <c r="K20" s="3" t="s">
        <v>680</v>
      </c>
    </row>
    <row r="21" spans="1:11" ht="16.5" x14ac:dyDescent="0.2">
      <c r="A21" s="3">
        <v>18</v>
      </c>
      <c r="B21" s="7">
        <f t="shared" si="0"/>
        <v>37018000000</v>
      </c>
      <c r="C21" s="3">
        <v>370000</v>
      </c>
      <c r="D21" s="3">
        <v>18</v>
      </c>
      <c r="E21" s="4" t="s">
        <v>818</v>
      </c>
      <c r="F21" s="3" t="s">
        <v>218</v>
      </c>
      <c r="G21" s="3" t="s">
        <v>44</v>
      </c>
      <c r="H21" s="3" t="s">
        <v>68</v>
      </c>
      <c r="I21" s="3" t="s">
        <v>69</v>
      </c>
      <c r="J21" s="3" t="s">
        <v>102</v>
      </c>
      <c r="K21" s="3" t="s">
        <v>680</v>
      </c>
    </row>
    <row r="22" spans="1:11" ht="16.5" x14ac:dyDescent="0.2">
      <c r="A22" s="3">
        <v>19</v>
      </c>
      <c r="B22" s="7">
        <f t="shared" si="0"/>
        <v>37019000000</v>
      </c>
      <c r="C22" s="3">
        <v>370000</v>
      </c>
      <c r="D22" s="3">
        <v>19</v>
      </c>
      <c r="E22" s="4" t="s">
        <v>818</v>
      </c>
      <c r="F22" s="3" t="s">
        <v>219</v>
      </c>
      <c r="G22" s="3" t="s">
        <v>41</v>
      </c>
      <c r="H22" s="3" t="s">
        <v>72</v>
      </c>
      <c r="I22" s="3" t="s">
        <v>680</v>
      </c>
      <c r="J22" s="3" t="s">
        <v>680</v>
      </c>
      <c r="K22" s="3" t="s">
        <v>680</v>
      </c>
    </row>
    <row r="23" spans="1:11" ht="16.5" x14ac:dyDescent="0.2">
      <c r="A23" s="3">
        <v>20</v>
      </c>
      <c r="B23" s="7">
        <f t="shared" si="0"/>
        <v>37020000000</v>
      </c>
      <c r="C23" s="3">
        <v>370000</v>
      </c>
      <c r="D23" s="3">
        <v>20</v>
      </c>
      <c r="E23" s="4" t="s">
        <v>818</v>
      </c>
      <c r="F23" s="3" t="s">
        <v>220</v>
      </c>
      <c r="G23" s="3" t="s">
        <v>47</v>
      </c>
      <c r="H23" s="3" t="s">
        <v>72</v>
      </c>
      <c r="I23" s="3" t="s">
        <v>74</v>
      </c>
      <c r="J23" s="3" t="s">
        <v>680</v>
      </c>
      <c r="K23" s="3" t="s">
        <v>680</v>
      </c>
    </row>
    <row r="24" spans="1:11" ht="16.5" x14ac:dyDescent="0.2">
      <c r="A24" s="3">
        <v>21</v>
      </c>
      <c r="B24" s="7">
        <f t="shared" si="0"/>
        <v>37021000000</v>
      </c>
      <c r="C24" s="3">
        <v>370000</v>
      </c>
      <c r="D24" s="3">
        <v>21</v>
      </c>
      <c r="E24" s="4" t="s">
        <v>818</v>
      </c>
      <c r="F24" s="3" t="s">
        <v>221</v>
      </c>
      <c r="G24" s="3" t="s">
        <v>73</v>
      </c>
      <c r="H24" s="3" t="s">
        <v>75</v>
      </c>
      <c r="I24" s="3" t="s">
        <v>680</v>
      </c>
      <c r="J24" s="3" t="s">
        <v>680</v>
      </c>
      <c r="K24" s="3" t="s">
        <v>680</v>
      </c>
    </row>
    <row r="25" spans="1:11" ht="16.5" x14ac:dyDescent="0.2">
      <c r="A25" s="3">
        <v>22</v>
      </c>
      <c r="B25" s="7">
        <f t="shared" si="0"/>
        <v>37022000000</v>
      </c>
      <c r="C25" s="3">
        <v>370000</v>
      </c>
      <c r="D25" s="3">
        <v>22</v>
      </c>
      <c r="E25" s="4" t="s">
        <v>818</v>
      </c>
      <c r="F25" s="3" t="s">
        <v>222</v>
      </c>
      <c r="G25" s="3" t="s">
        <v>75</v>
      </c>
      <c r="H25" s="3" t="s">
        <v>138</v>
      </c>
      <c r="I25" s="3" t="s">
        <v>680</v>
      </c>
      <c r="J25" s="3" t="s">
        <v>680</v>
      </c>
      <c r="K25" s="3" t="s">
        <v>680</v>
      </c>
    </row>
    <row r="26" spans="1:11" ht="16.5" x14ac:dyDescent="0.2">
      <c r="A26" s="3">
        <v>23</v>
      </c>
      <c r="B26" s="7">
        <f t="shared" si="0"/>
        <v>37023000000</v>
      </c>
      <c r="C26" s="3">
        <v>370000</v>
      </c>
      <c r="D26" s="3">
        <v>23</v>
      </c>
      <c r="E26" s="4" t="s">
        <v>818</v>
      </c>
      <c r="F26" s="3" t="s">
        <v>223</v>
      </c>
      <c r="G26" s="3" t="s">
        <v>47</v>
      </c>
      <c r="H26" s="3" t="s">
        <v>64</v>
      </c>
      <c r="I26" s="3" t="s">
        <v>66</v>
      </c>
      <c r="J26" s="3" t="s">
        <v>154</v>
      </c>
      <c r="K26" s="3" t="s">
        <v>680</v>
      </c>
    </row>
    <row r="27" spans="1:11" ht="16.5" x14ac:dyDescent="0.2">
      <c r="A27" s="3">
        <v>24</v>
      </c>
      <c r="B27" s="7">
        <f t="shared" si="0"/>
        <v>37024000000</v>
      </c>
      <c r="C27" s="3">
        <v>370000</v>
      </c>
      <c r="D27" s="3">
        <v>24</v>
      </c>
      <c r="E27" s="4" t="s">
        <v>818</v>
      </c>
      <c r="F27" s="3" t="s">
        <v>224</v>
      </c>
      <c r="G27" s="3" t="s">
        <v>71</v>
      </c>
      <c r="H27" s="3" t="s">
        <v>132</v>
      </c>
      <c r="I27" s="3" t="s">
        <v>680</v>
      </c>
      <c r="J27" s="3" t="s">
        <v>680</v>
      </c>
      <c r="K27" s="3" t="s">
        <v>680</v>
      </c>
    </row>
    <row r="28" spans="1:11" ht="16.5" x14ac:dyDescent="0.2">
      <c r="A28" s="3">
        <v>25</v>
      </c>
      <c r="B28" s="7">
        <f t="shared" si="0"/>
        <v>37025000000</v>
      </c>
      <c r="C28" s="3">
        <v>370000</v>
      </c>
      <c r="D28" s="3">
        <v>25</v>
      </c>
      <c r="E28" s="4" t="s">
        <v>818</v>
      </c>
      <c r="F28" s="3" t="s">
        <v>225</v>
      </c>
      <c r="G28" s="3" t="s">
        <v>47</v>
      </c>
      <c r="H28" s="3" t="s">
        <v>81</v>
      </c>
      <c r="I28" s="3" t="s">
        <v>91</v>
      </c>
      <c r="J28" s="3" t="s">
        <v>680</v>
      </c>
      <c r="K28" s="3" t="s">
        <v>680</v>
      </c>
    </row>
    <row r="29" spans="1:11" ht="16.5" x14ac:dyDescent="0.2">
      <c r="A29" s="3">
        <v>26</v>
      </c>
      <c r="B29" s="7">
        <f t="shared" si="0"/>
        <v>37026000000</v>
      </c>
      <c r="C29" s="3">
        <v>370000</v>
      </c>
      <c r="D29" s="3">
        <v>26</v>
      </c>
      <c r="E29" s="4" t="s">
        <v>818</v>
      </c>
      <c r="F29" s="3" t="s">
        <v>226</v>
      </c>
      <c r="G29" s="3" t="s">
        <v>84</v>
      </c>
      <c r="H29" s="3" t="s">
        <v>155</v>
      </c>
      <c r="I29" s="3" t="s">
        <v>680</v>
      </c>
      <c r="J29" s="3" t="s">
        <v>680</v>
      </c>
      <c r="K29" s="3" t="s">
        <v>680</v>
      </c>
    </row>
    <row r="30" spans="1:11" ht="16.5" x14ac:dyDescent="0.2">
      <c r="A30" s="3">
        <v>27</v>
      </c>
      <c r="B30" s="7">
        <f t="shared" si="0"/>
        <v>37027000000</v>
      </c>
      <c r="C30" s="3">
        <v>370000</v>
      </c>
      <c r="D30" s="3">
        <v>27</v>
      </c>
      <c r="E30" s="4" t="s">
        <v>818</v>
      </c>
      <c r="F30" s="3" t="s">
        <v>227</v>
      </c>
      <c r="G30" s="3" t="s">
        <v>84</v>
      </c>
      <c r="H30" s="3" t="s">
        <v>140</v>
      </c>
      <c r="I30" s="3" t="s">
        <v>680</v>
      </c>
      <c r="J30" s="3" t="s">
        <v>680</v>
      </c>
      <c r="K30" s="3" t="s">
        <v>680</v>
      </c>
    </row>
    <row r="31" spans="1:11" ht="16.5" x14ac:dyDescent="0.2">
      <c r="A31" s="3">
        <v>28</v>
      </c>
      <c r="B31" s="7">
        <f t="shared" si="0"/>
        <v>37028000000</v>
      </c>
      <c r="C31" s="3">
        <v>370000</v>
      </c>
      <c r="D31" s="3">
        <v>28</v>
      </c>
      <c r="E31" s="4" t="s">
        <v>818</v>
      </c>
      <c r="F31" s="3" t="s">
        <v>228</v>
      </c>
      <c r="G31" s="3" t="s">
        <v>84</v>
      </c>
      <c r="H31" s="3" t="s">
        <v>64</v>
      </c>
      <c r="I31" s="3" t="s">
        <v>680</v>
      </c>
      <c r="J31" s="3" t="s">
        <v>680</v>
      </c>
      <c r="K31" s="3" t="s">
        <v>680</v>
      </c>
    </row>
    <row r="32" spans="1:11" ht="16.5" x14ac:dyDescent="0.2">
      <c r="A32" s="3">
        <v>29</v>
      </c>
      <c r="B32" s="7">
        <f t="shared" si="0"/>
        <v>37029000000</v>
      </c>
      <c r="C32" s="3">
        <v>370000</v>
      </c>
      <c r="D32" s="3">
        <v>29</v>
      </c>
      <c r="E32" s="4" t="s">
        <v>818</v>
      </c>
      <c r="F32" s="3" t="s">
        <v>229</v>
      </c>
      <c r="G32" s="3" t="s">
        <v>89</v>
      </c>
      <c r="H32" s="3" t="s">
        <v>79</v>
      </c>
      <c r="I32" s="3" t="s">
        <v>680</v>
      </c>
      <c r="J32" s="3" t="s">
        <v>680</v>
      </c>
      <c r="K32" s="3" t="s">
        <v>680</v>
      </c>
    </row>
    <row r="33" spans="1:11" ht="16.5" x14ac:dyDescent="0.2">
      <c r="A33" s="3">
        <v>30</v>
      </c>
      <c r="B33" s="7">
        <f t="shared" si="0"/>
        <v>37030000000</v>
      </c>
      <c r="C33" s="3">
        <v>370000</v>
      </c>
      <c r="D33" s="3">
        <v>30</v>
      </c>
      <c r="E33" s="4" t="s">
        <v>818</v>
      </c>
      <c r="F33" s="3" t="s">
        <v>230</v>
      </c>
      <c r="G33" s="3" t="s">
        <v>52</v>
      </c>
      <c r="H33" s="3" t="s">
        <v>27</v>
      </c>
      <c r="I33" s="3" t="s">
        <v>680</v>
      </c>
      <c r="J33" s="3" t="s">
        <v>680</v>
      </c>
      <c r="K33" s="3" t="s">
        <v>680</v>
      </c>
    </row>
    <row r="34" spans="1:11" ht="16.5" x14ac:dyDescent="0.2">
      <c r="A34" s="3">
        <v>31</v>
      </c>
      <c r="B34" s="7">
        <f t="shared" si="0"/>
        <v>37031000000</v>
      </c>
      <c r="C34" s="3">
        <v>370000</v>
      </c>
      <c r="D34" s="3">
        <v>31</v>
      </c>
      <c r="E34" s="4" t="s">
        <v>818</v>
      </c>
      <c r="F34" s="3" t="s">
        <v>231</v>
      </c>
      <c r="G34" s="3" t="s">
        <v>91</v>
      </c>
      <c r="H34" s="3" t="s">
        <v>156</v>
      </c>
      <c r="I34" s="3" t="s">
        <v>680</v>
      </c>
      <c r="J34" s="3" t="s">
        <v>680</v>
      </c>
      <c r="K34" s="3" t="s">
        <v>680</v>
      </c>
    </row>
    <row r="35" spans="1:11" ht="16.5" x14ac:dyDescent="0.2">
      <c r="A35" s="3">
        <v>32</v>
      </c>
      <c r="B35" s="7">
        <f t="shared" si="0"/>
        <v>37032000000</v>
      </c>
      <c r="C35" s="3">
        <v>370000</v>
      </c>
      <c r="D35" s="3">
        <v>32</v>
      </c>
      <c r="E35" s="4" t="s">
        <v>818</v>
      </c>
      <c r="F35" s="3" t="s">
        <v>232</v>
      </c>
      <c r="G35" s="3" t="s">
        <v>97</v>
      </c>
      <c r="H35" s="3" t="s">
        <v>157</v>
      </c>
      <c r="I35" s="3" t="s">
        <v>680</v>
      </c>
      <c r="J35" s="3" t="s">
        <v>680</v>
      </c>
      <c r="K35" s="3" t="s">
        <v>680</v>
      </c>
    </row>
    <row r="36" spans="1:11" ht="16.5" x14ac:dyDescent="0.2">
      <c r="A36" s="3">
        <v>33</v>
      </c>
      <c r="B36" s="7">
        <f t="shared" si="0"/>
        <v>37033000000</v>
      </c>
      <c r="C36" s="3">
        <v>370000</v>
      </c>
      <c r="D36" s="3">
        <v>33</v>
      </c>
      <c r="E36" s="4" t="s">
        <v>818</v>
      </c>
      <c r="F36" s="3" t="s">
        <v>233</v>
      </c>
      <c r="G36" s="3" t="s">
        <v>91</v>
      </c>
      <c r="H36" s="3" t="s">
        <v>138</v>
      </c>
      <c r="I36" s="3" t="s">
        <v>680</v>
      </c>
      <c r="J36" s="3" t="s">
        <v>680</v>
      </c>
      <c r="K36" s="3" t="s">
        <v>680</v>
      </c>
    </row>
    <row r="37" spans="1:11" ht="16.5" x14ac:dyDescent="0.2">
      <c r="A37" s="3">
        <v>34</v>
      </c>
      <c r="B37" s="7">
        <f t="shared" si="0"/>
        <v>37034000000</v>
      </c>
      <c r="C37" s="3">
        <v>370000</v>
      </c>
      <c r="D37" s="3">
        <v>34</v>
      </c>
      <c r="E37" s="4" t="s">
        <v>818</v>
      </c>
      <c r="F37" s="3" t="s">
        <v>234</v>
      </c>
      <c r="G37" s="3" t="s">
        <v>91</v>
      </c>
      <c r="H37" s="3" t="s">
        <v>156</v>
      </c>
      <c r="I37" s="3" t="s">
        <v>680</v>
      </c>
      <c r="J37" s="3" t="s">
        <v>680</v>
      </c>
      <c r="K37" s="3" t="s">
        <v>680</v>
      </c>
    </row>
    <row r="38" spans="1:11" ht="16.5" x14ac:dyDescent="0.2">
      <c r="A38" s="3">
        <v>35</v>
      </c>
      <c r="B38" s="7">
        <f t="shared" si="0"/>
        <v>37035000000</v>
      </c>
      <c r="C38" s="3">
        <v>370000</v>
      </c>
      <c r="D38" s="3">
        <v>35</v>
      </c>
      <c r="E38" s="4" t="s">
        <v>818</v>
      </c>
      <c r="F38" s="3" t="s">
        <v>235</v>
      </c>
      <c r="G38" s="3" t="s">
        <v>100</v>
      </c>
      <c r="H38" s="3" t="s">
        <v>158</v>
      </c>
      <c r="I38" s="3" t="s">
        <v>680</v>
      </c>
      <c r="J38" s="3" t="s">
        <v>680</v>
      </c>
      <c r="K38" s="3" t="s">
        <v>680</v>
      </c>
    </row>
    <row r="39" spans="1:11" ht="16.5" x14ac:dyDescent="0.2">
      <c r="A39" s="3">
        <v>36</v>
      </c>
      <c r="B39" s="7">
        <f t="shared" si="0"/>
        <v>37036000000</v>
      </c>
      <c r="C39" s="3">
        <v>370000</v>
      </c>
      <c r="D39" s="3">
        <v>36</v>
      </c>
      <c r="E39" s="4" t="s">
        <v>818</v>
      </c>
      <c r="F39" s="3" t="s">
        <v>236</v>
      </c>
      <c r="G39" s="3" t="s">
        <v>102</v>
      </c>
      <c r="H39" s="3" t="s">
        <v>71</v>
      </c>
      <c r="I39" s="3" t="s">
        <v>680</v>
      </c>
      <c r="J39" s="3" t="s">
        <v>680</v>
      </c>
      <c r="K39" s="3" t="s">
        <v>680</v>
      </c>
    </row>
    <row r="40" spans="1:11" ht="16.5" x14ac:dyDescent="0.2">
      <c r="A40" s="3">
        <v>37</v>
      </c>
      <c r="B40" s="7">
        <f t="shared" si="0"/>
        <v>37037000000</v>
      </c>
      <c r="C40" s="3">
        <v>370000</v>
      </c>
      <c r="D40" s="3">
        <v>37</v>
      </c>
      <c r="E40" s="4" t="s">
        <v>818</v>
      </c>
      <c r="F40" s="3" t="s">
        <v>237</v>
      </c>
      <c r="G40" s="3" t="s">
        <v>102</v>
      </c>
      <c r="H40" s="3" t="s">
        <v>158</v>
      </c>
      <c r="I40" s="3" t="s">
        <v>680</v>
      </c>
      <c r="J40" s="3" t="s">
        <v>680</v>
      </c>
      <c r="K40" s="3" t="s">
        <v>680</v>
      </c>
    </row>
    <row r="41" spans="1:11" ht="16.5" x14ac:dyDescent="0.2">
      <c r="A41" s="3">
        <v>38</v>
      </c>
      <c r="B41" s="7">
        <f t="shared" si="0"/>
        <v>37038000000</v>
      </c>
      <c r="C41" s="3">
        <v>370000</v>
      </c>
      <c r="D41" s="3">
        <v>38</v>
      </c>
      <c r="E41" s="4" t="s">
        <v>818</v>
      </c>
      <c r="F41" s="3" t="s">
        <v>238</v>
      </c>
      <c r="G41" s="3" t="s">
        <v>105</v>
      </c>
      <c r="H41" s="3" t="s">
        <v>148</v>
      </c>
      <c r="I41" s="3" t="s">
        <v>680</v>
      </c>
      <c r="J41" s="3" t="s">
        <v>680</v>
      </c>
      <c r="K41" s="3" t="s">
        <v>680</v>
      </c>
    </row>
    <row r="42" spans="1:11" ht="16.5" x14ac:dyDescent="0.2">
      <c r="A42" s="3">
        <v>39</v>
      </c>
      <c r="B42" s="7">
        <f t="shared" si="0"/>
        <v>37039000000</v>
      </c>
      <c r="C42" s="3">
        <v>370000</v>
      </c>
      <c r="D42" s="3">
        <v>39</v>
      </c>
      <c r="E42" s="4" t="s">
        <v>818</v>
      </c>
      <c r="F42" s="3" t="s">
        <v>239</v>
      </c>
      <c r="G42" s="3" t="s">
        <v>105</v>
      </c>
      <c r="H42" s="3" t="s">
        <v>148</v>
      </c>
      <c r="I42" s="3" t="s">
        <v>680</v>
      </c>
      <c r="J42" s="3" t="s">
        <v>680</v>
      </c>
      <c r="K42" s="3" t="s">
        <v>680</v>
      </c>
    </row>
    <row r="43" spans="1:11" ht="16.5" x14ac:dyDescent="0.2">
      <c r="A43" s="3">
        <v>40</v>
      </c>
      <c r="B43" s="7">
        <f t="shared" si="0"/>
        <v>37040000000</v>
      </c>
      <c r="C43" s="3">
        <v>370000</v>
      </c>
      <c r="D43" s="3">
        <v>40</v>
      </c>
      <c r="E43" s="4" t="s">
        <v>818</v>
      </c>
      <c r="F43" s="3" t="s">
        <v>240</v>
      </c>
      <c r="G43" s="3" t="s">
        <v>73</v>
      </c>
      <c r="H43" s="3" t="s">
        <v>75</v>
      </c>
      <c r="I43" s="3" t="s">
        <v>149</v>
      </c>
      <c r="J43" s="3" t="s">
        <v>680</v>
      </c>
      <c r="K43" s="3" t="s">
        <v>680</v>
      </c>
    </row>
    <row r="44" spans="1:11" ht="16.5" x14ac:dyDescent="0.2">
      <c r="A44" s="3">
        <v>41</v>
      </c>
      <c r="B44" s="7">
        <f t="shared" si="0"/>
        <v>37041000000</v>
      </c>
      <c r="C44" s="3">
        <v>370000</v>
      </c>
      <c r="D44" s="3">
        <v>41</v>
      </c>
      <c r="E44" s="4" t="s">
        <v>818</v>
      </c>
      <c r="F44" s="3" t="s">
        <v>241</v>
      </c>
      <c r="G44" s="3" t="s">
        <v>81</v>
      </c>
      <c r="H44" s="3" t="s">
        <v>159</v>
      </c>
      <c r="I44" s="3" t="s">
        <v>680</v>
      </c>
      <c r="J44" s="3" t="s">
        <v>680</v>
      </c>
      <c r="K44" s="3" t="s">
        <v>680</v>
      </c>
    </row>
    <row r="45" spans="1:11" ht="16.5" x14ac:dyDescent="0.2">
      <c r="A45" s="3">
        <v>42</v>
      </c>
      <c r="B45" s="7">
        <f t="shared" si="0"/>
        <v>37042000000</v>
      </c>
      <c r="C45" s="3">
        <v>370000</v>
      </c>
      <c r="D45" s="3">
        <v>42</v>
      </c>
      <c r="E45" s="4" t="s">
        <v>818</v>
      </c>
      <c r="F45" s="3" t="s">
        <v>242</v>
      </c>
      <c r="G45" s="3" t="s">
        <v>115</v>
      </c>
      <c r="H45" s="3" t="s">
        <v>84</v>
      </c>
      <c r="I45" s="3" t="s">
        <v>680</v>
      </c>
      <c r="J45" s="3" t="s">
        <v>680</v>
      </c>
      <c r="K45" s="3" t="s">
        <v>680</v>
      </c>
    </row>
    <row r="46" spans="1:11" ht="16.5" x14ac:dyDescent="0.2">
      <c r="A46" s="3">
        <v>43</v>
      </c>
      <c r="B46" s="7">
        <f t="shared" si="0"/>
        <v>37043000000</v>
      </c>
      <c r="C46" s="3">
        <v>370000</v>
      </c>
      <c r="D46" s="3">
        <v>43</v>
      </c>
      <c r="E46" s="4" t="s">
        <v>818</v>
      </c>
      <c r="F46" s="3" t="s">
        <v>243</v>
      </c>
      <c r="G46" s="3" t="s">
        <v>115</v>
      </c>
      <c r="H46" s="3" t="s">
        <v>84</v>
      </c>
      <c r="I46" s="3" t="s">
        <v>680</v>
      </c>
      <c r="J46" s="3" t="s">
        <v>680</v>
      </c>
      <c r="K46" s="3" t="s">
        <v>680</v>
      </c>
    </row>
    <row r="47" spans="1:11" ht="16.5" x14ac:dyDescent="0.2">
      <c r="A47" s="3">
        <v>44</v>
      </c>
      <c r="B47" s="7">
        <f t="shared" si="0"/>
        <v>37044000000</v>
      </c>
      <c r="C47" s="3">
        <v>370000</v>
      </c>
      <c r="D47" s="3">
        <v>44</v>
      </c>
      <c r="E47" s="4" t="s">
        <v>818</v>
      </c>
      <c r="F47" s="3" t="s">
        <v>244</v>
      </c>
      <c r="G47" s="3" t="s">
        <v>72</v>
      </c>
      <c r="H47" s="3" t="s">
        <v>89</v>
      </c>
      <c r="I47" s="3" t="s">
        <v>680</v>
      </c>
      <c r="J47" s="3" t="s">
        <v>680</v>
      </c>
      <c r="K47" s="3" t="s">
        <v>680</v>
      </c>
    </row>
    <row r="48" spans="1:11" ht="16.5" x14ac:dyDescent="0.2">
      <c r="A48" s="3">
        <v>45</v>
      </c>
      <c r="B48" s="7">
        <f t="shared" si="0"/>
        <v>37045000000</v>
      </c>
      <c r="C48" s="3">
        <v>370000</v>
      </c>
      <c r="D48" s="3">
        <v>45</v>
      </c>
      <c r="E48" s="4" t="s">
        <v>818</v>
      </c>
      <c r="F48" s="3" t="s">
        <v>245</v>
      </c>
      <c r="G48" s="3" t="s">
        <v>72</v>
      </c>
      <c r="H48" s="3" t="s">
        <v>89</v>
      </c>
      <c r="I48" s="3" t="s">
        <v>680</v>
      </c>
      <c r="J48" s="3" t="s">
        <v>680</v>
      </c>
      <c r="K48" s="3" t="s">
        <v>680</v>
      </c>
    </row>
    <row r="49" spans="1:11" ht="16.5" x14ac:dyDescent="0.2">
      <c r="A49" s="3">
        <v>46</v>
      </c>
      <c r="B49" s="7">
        <f t="shared" si="0"/>
        <v>37046000000</v>
      </c>
      <c r="C49" s="3">
        <v>370000</v>
      </c>
      <c r="D49" s="3">
        <v>46</v>
      </c>
      <c r="E49" s="4" t="s">
        <v>818</v>
      </c>
      <c r="F49" s="3" t="s">
        <v>246</v>
      </c>
      <c r="G49" s="3" t="s">
        <v>71</v>
      </c>
      <c r="H49" s="3" t="s">
        <v>160</v>
      </c>
      <c r="I49" s="3" t="s">
        <v>680</v>
      </c>
      <c r="J49" s="3" t="s">
        <v>680</v>
      </c>
      <c r="K49" s="3" t="s">
        <v>680</v>
      </c>
    </row>
    <row r="50" spans="1:11" ht="16.5" x14ac:dyDescent="0.2">
      <c r="A50" s="3">
        <v>47</v>
      </c>
      <c r="B50" s="7">
        <f t="shared" si="0"/>
        <v>37047000000</v>
      </c>
      <c r="C50" s="3">
        <v>370000</v>
      </c>
      <c r="D50" s="3">
        <v>47</v>
      </c>
      <c r="E50" s="4" t="s">
        <v>818</v>
      </c>
      <c r="F50" s="3" t="s">
        <v>247</v>
      </c>
      <c r="G50" s="3" t="s">
        <v>117</v>
      </c>
      <c r="H50" s="3" t="s">
        <v>161</v>
      </c>
      <c r="I50" s="3" t="s">
        <v>680</v>
      </c>
      <c r="J50" s="3" t="s">
        <v>680</v>
      </c>
      <c r="K50" s="3" t="s">
        <v>680</v>
      </c>
    </row>
    <row r="51" spans="1:11" ht="16.5" x14ac:dyDescent="0.2">
      <c r="A51" s="3">
        <v>48</v>
      </c>
      <c r="B51" s="7">
        <f t="shared" si="0"/>
        <v>37048000000</v>
      </c>
      <c r="C51" s="3">
        <v>370000</v>
      </c>
      <c r="D51" s="3">
        <v>48</v>
      </c>
      <c r="E51" s="4" t="s">
        <v>818</v>
      </c>
      <c r="F51" s="3" t="s">
        <v>248</v>
      </c>
      <c r="G51" s="3" t="s">
        <v>58</v>
      </c>
      <c r="H51" s="3" t="s">
        <v>146</v>
      </c>
      <c r="I51" s="3" t="s">
        <v>680</v>
      </c>
      <c r="J51" s="3" t="s">
        <v>680</v>
      </c>
      <c r="K51" s="3" t="s">
        <v>680</v>
      </c>
    </row>
    <row r="52" spans="1:11" ht="16.5" x14ac:dyDescent="0.2">
      <c r="A52" s="3">
        <v>49</v>
      </c>
      <c r="B52" s="7">
        <f t="shared" si="0"/>
        <v>37049000000</v>
      </c>
      <c r="C52" s="3">
        <v>370000</v>
      </c>
      <c r="D52" s="3">
        <v>49</v>
      </c>
      <c r="E52" s="4" t="s">
        <v>818</v>
      </c>
      <c r="F52" s="3" t="s">
        <v>249</v>
      </c>
      <c r="G52" s="3" t="s">
        <v>58</v>
      </c>
      <c r="H52" s="3" t="s">
        <v>119</v>
      </c>
      <c r="I52" s="3" t="s">
        <v>680</v>
      </c>
      <c r="J52" s="3" t="s">
        <v>680</v>
      </c>
      <c r="K52" s="3" t="s">
        <v>680</v>
      </c>
    </row>
    <row r="53" spans="1:11" ht="16.5" x14ac:dyDescent="0.2">
      <c r="A53" s="3">
        <v>50</v>
      </c>
      <c r="B53" s="7">
        <f t="shared" si="0"/>
        <v>37050000000</v>
      </c>
      <c r="C53" s="3">
        <v>370000</v>
      </c>
      <c r="D53" s="3">
        <v>50</v>
      </c>
      <c r="E53" s="4" t="s">
        <v>818</v>
      </c>
      <c r="F53" s="3" t="s">
        <v>250</v>
      </c>
      <c r="G53" s="3" t="s">
        <v>69</v>
      </c>
      <c r="H53" s="3" t="s">
        <v>91</v>
      </c>
      <c r="I53" s="3" t="s">
        <v>680</v>
      </c>
      <c r="J53" s="3" t="s">
        <v>680</v>
      </c>
      <c r="K53" s="3" t="s">
        <v>680</v>
      </c>
    </row>
    <row r="54" spans="1:11" ht="16.5" x14ac:dyDescent="0.2">
      <c r="A54" s="3">
        <v>51</v>
      </c>
      <c r="B54" s="7">
        <f t="shared" si="0"/>
        <v>37051000000</v>
      </c>
      <c r="C54" s="3">
        <v>370000</v>
      </c>
      <c r="D54" s="3">
        <v>51</v>
      </c>
      <c r="E54" s="4" t="s">
        <v>818</v>
      </c>
      <c r="F54" s="3" t="s">
        <v>251</v>
      </c>
      <c r="G54" s="3" t="s">
        <v>69</v>
      </c>
      <c r="H54" s="3" t="s">
        <v>20</v>
      </c>
      <c r="I54" s="3" t="s">
        <v>680</v>
      </c>
      <c r="J54" s="3" t="s">
        <v>680</v>
      </c>
      <c r="K54" s="3" t="s">
        <v>680</v>
      </c>
    </row>
    <row r="55" spans="1:11" ht="16.5" x14ac:dyDescent="0.2">
      <c r="A55" s="3">
        <v>52</v>
      </c>
      <c r="B55" s="7">
        <f t="shared" si="0"/>
        <v>37052000000</v>
      </c>
      <c r="C55" s="3">
        <v>370000</v>
      </c>
      <c r="D55" s="3">
        <v>52</v>
      </c>
      <c r="E55" s="4" t="s">
        <v>818</v>
      </c>
      <c r="F55" s="3" t="s">
        <v>252</v>
      </c>
      <c r="G55" s="3" t="s">
        <v>69</v>
      </c>
      <c r="H55" s="3" t="s">
        <v>158</v>
      </c>
      <c r="I55" s="3" t="s">
        <v>680</v>
      </c>
      <c r="J55" s="3" t="s">
        <v>680</v>
      </c>
      <c r="K55" s="3" t="s">
        <v>680</v>
      </c>
    </row>
    <row r="56" spans="1:11" ht="16.5" x14ac:dyDescent="0.2">
      <c r="A56" s="3">
        <v>53</v>
      </c>
      <c r="B56" s="7">
        <f t="shared" si="0"/>
        <v>37053000000</v>
      </c>
      <c r="C56" s="3">
        <v>370000</v>
      </c>
      <c r="D56" s="3">
        <v>53</v>
      </c>
      <c r="E56" s="4" t="s">
        <v>818</v>
      </c>
      <c r="F56" s="3" t="s">
        <v>253</v>
      </c>
      <c r="G56" s="3" t="s">
        <v>58</v>
      </c>
      <c r="H56" s="3" t="s">
        <v>96</v>
      </c>
      <c r="I56" s="3" t="s">
        <v>680</v>
      </c>
      <c r="J56" s="3" t="s">
        <v>680</v>
      </c>
      <c r="K56" s="3" t="s">
        <v>680</v>
      </c>
    </row>
    <row r="57" spans="1:11" ht="16.5" x14ac:dyDescent="0.2">
      <c r="A57" s="3">
        <v>54</v>
      </c>
      <c r="B57" s="7">
        <f t="shared" si="0"/>
        <v>37054000000</v>
      </c>
      <c r="C57" s="3">
        <v>370000</v>
      </c>
      <c r="D57" s="3">
        <v>54</v>
      </c>
      <c r="E57" s="4" t="s">
        <v>818</v>
      </c>
      <c r="F57" s="3" t="s">
        <v>254</v>
      </c>
      <c r="G57" s="3" t="s">
        <v>58</v>
      </c>
      <c r="H57" s="3" t="s">
        <v>131</v>
      </c>
      <c r="I57" s="3" t="s">
        <v>132</v>
      </c>
      <c r="J57" s="3" t="s">
        <v>134</v>
      </c>
      <c r="K57" s="3" t="s">
        <v>148</v>
      </c>
    </row>
    <row r="58" spans="1:11" ht="16.5" x14ac:dyDescent="0.2">
      <c r="A58" s="3">
        <v>55</v>
      </c>
      <c r="B58" s="7">
        <f t="shared" si="0"/>
        <v>37055000000</v>
      </c>
      <c r="C58" s="3">
        <v>370000</v>
      </c>
      <c r="D58" s="3">
        <v>55</v>
      </c>
      <c r="E58" s="4" t="s">
        <v>818</v>
      </c>
      <c r="F58" s="3" t="s">
        <v>255</v>
      </c>
      <c r="G58" s="3" t="s">
        <v>66</v>
      </c>
      <c r="H58" s="3" t="s">
        <v>136</v>
      </c>
      <c r="I58" s="3" t="s">
        <v>132</v>
      </c>
      <c r="J58" s="3" t="s">
        <v>137</v>
      </c>
      <c r="K58" s="3" t="s">
        <v>148</v>
      </c>
    </row>
    <row r="59" spans="1:11" ht="16.5" x14ac:dyDescent="0.2">
      <c r="A59" s="3">
        <v>56</v>
      </c>
      <c r="B59" s="7">
        <f t="shared" si="0"/>
        <v>37056000000</v>
      </c>
      <c r="C59" s="3">
        <v>370000</v>
      </c>
      <c r="D59" s="3">
        <v>56</v>
      </c>
      <c r="E59" s="4" t="s">
        <v>818</v>
      </c>
      <c r="F59" s="3" t="s">
        <v>256</v>
      </c>
      <c r="G59" s="3" t="s">
        <v>132</v>
      </c>
      <c r="H59" s="3" t="s">
        <v>117</v>
      </c>
      <c r="I59" s="3" t="s">
        <v>680</v>
      </c>
      <c r="J59" s="3" t="s">
        <v>680</v>
      </c>
      <c r="K59" s="3" t="s">
        <v>680</v>
      </c>
    </row>
    <row r="60" spans="1:11" ht="16.5" x14ac:dyDescent="0.2">
      <c r="A60" s="3">
        <v>57</v>
      </c>
      <c r="B60" s="7">
        <f t="shared" si="0"/>
        <v>37057000000</v>
      </c>
      <c r="C60" s="3">
        <v>370000</v>
      </c>
      <c r="D60" s="3">
        <v>57</v>
      </c>
      <c r="E60" s="4" t="s">
        <v>818</v>
      </c>
      <c r="F60" s="3" t="s">
        <v>257</v>
      </c>
      <c r="G60" s="3" t="s">
        <v>78</v>
      </c>
      <c r="H60" s="3" t="s">
        <v>138</v>
      </c>
      <c r="I60" s="3" t="s">
        <v>91</v>
      </c>
      <c r="J60" s="3" t="s">
        <v>680</v>
      </c>
      <c r="K60" s="3" t="s">
        <v>680</v>
      </c>
    </row>
    <row r="61" spans="1:11" ht="16.5" x14ac:dyDescent="0.2">
      <c r="A61" s="3">
        <v>58</v>
      </c>
      <c r="B61" s="7">
        <f t="shared" si="0"/>
        <v>37058000000</v>
      </c>
      <c r="C61" s="3">
        <v>370000</v>
      </c>
      <c r="D61" s="3">
        <v>58</v>
      </c>
      <c r="E61" s="4" t="s">
        <v>818</v>
      </c>
      <c r="F61" s="3" t="s">
        <v>258</v>
      </c>
      <c r="G61" s="3" t="s">
        <v>132</v>
      </c>
      <c r="H61" s="3" t="s">
        <v>140</v>
      </c>
      <c r="I61" s="3" t="s">
        <v>141</v>
      </c>
      <c r="J61" s="3" t="s">
        <v>156</v>
      </c>
      <c r="K61" s="3" t="s">
        <v>680</v>
      </c>
    </row>
    <row r="62" spans="1:11" ht="16.5" x14ac:dyDescent="0.2">
      <c r="A62" s="3">
        <v>59</v>
      </c>
      <c r="B62" s="7">
        <f t="shared" si="0"/>
        <v>37059000000</v>
      </c>
      <c r="C62" s="3">
        <v>370000</v>
      </c>
      <c r="D62" s="3">
        <v>59</v>
      </c>
      <c r="E62" s="4" t="s">
        <v>818</v>
      </c>
      <c r="F62" s="3" t="s">
        <v>259</v>
      </c>
      <c r="G62" s="3" t="s">
        <v>78</v>
      </c>
      <c r="H62" s="3" t="s">
        <v>138</v>
      </c>
      <c r="I62" s="3" t="s">
        <v>680</v>
      </c>
      <c r="J62" s="3" t="s">
        <v>680</v>
      </c>
      <c r="K62" s="3" t="s">
        <v>680</v>
      </c>
    </row>
    <row r="63" spans="1:11" ht="16.5" x14ac:dyDescent="0.2">
      <c r="A63" s="3">
        <v>60</v>
      </c>
      <c r="B63" s="7">
        <f t="shared" si="0"/>
        <v>37060000000</v>
      </c>
      <c r="C63" s="3">
        <v>370000</v>
      </c>
      <c r="D63" s="3">
        <v>60</v>
      </c>
      <c r="E63" s="4" t="s">
        <v>818</v>
      </c>
      <c r="F63" s="3" t="s">
        <v>260</v>
      </c>
      <c r="G63" s="3" t="s">
        <v>57</v>
      </c>
      <c r="H63" s="3" t="s">
        <v>146</v>
      </c>
      <c r="I63" s="3" t="s">
        <v>680</v>
      </c>
      <c r="J63" s="3" t="s">
        <v>680</v>
      </c>
      <c r="K63" s="3" t="s">
        <v>680</v>
      </c>
    </row>
    <row r="64" spans="1:11" ht="16.5" x14ac:dyDescent="0.2">
      <c r="A64" s="3">
        <v>61</v>
      </c>
      <c r="B64" s="7">
        <f t="shared" si="0"/>
        <v>37061000000</v>
      </c>
      <c r="C64" s="3">
        <v>370000</v>
      </c>
      <c r="D64" s="3">
        <v>61</v>
      </c>
      <c r="E64" s="4" t="s">
        <v>818</v>
      </c>
      <c r="F64" s="3" t="s">
        <v>261</v>
      </c>
      <c r="G64" s="3" t="s">
        <v>144</v>
      </c>
      <c r="H64" s="3" t="s">
        <v>162</v>
      </c>
      <c r="I64" s="3" t="s">
        <v>680</v>
      </c>
      <c r="J64" s="3" t="s">
        <v>680</v>
      </c>
      <c r="K64" s="3" t="s">
        <v>680</v>
      </c>
    </row>
    <row r="65" spans="1:11" ht="16.5" x14ac:dyDescent="0.2">
      <c r="A65" s="3">
        <v>62</v>
      </c>
      <c r="B65" s="7">
        <f t="shared" si="0"/>
        <v>37062000000</v>
      </c>
      <c r="C65" s="3">
        <v>370000</v>
      </c>
      <c r="D65" s="3">
        <v>62</v>
      </c>
      <c r="E65" s="4" t="s">
        <v>818</v>
      </c>
      <c r="F65" s="3" t="s">
        <v>262</v>
      </c>
      <c r="G65" s="3" t="s">
        <v>146</v>
      </c>
      <c r="H65" s="3" t="s">
        <v>68</v>
      </c>
      <c r="I65" s="3" t="s">
        <v>17</v>
      </c>
      <c r="J65" s="3" t="s">
        <v>680</v>
      </c>
      <c r="K65" s="3" t="s">
        <v>680</v>
      </c>
    </row>
    <row r="66" spans="1:11" ht="16.5" x14ac:dyDescent="0.2">
      <c r="A66" s="3">
        <v>63</v>
      </c>
      <c r="B66" s="7">
        <f t="shared" si="0"/>
        <v>37063000000</v>
      </c>
      <c r="C66" s="3">
        <v>370000</v>
      </c>
      <c r="D66" s="3">
        <v>63</v>
      </c>
      <c r="E66" s="4" t="s">
        <v>818</v>
      </c>
      <c r="F66" s="3" t="s">
        <v>263</v>
      </c>
      <c r="G66" s="3" t="s">
        <v>64</v>
      </c>
      <c r="H66" s="3" t="s">
        <v>162</v>
      </c>
      <c r="I66" s="3" t="s">
        <v>680</v>
      </c>
      <c r="J66" s="3" t="s">
        <v>680</v>
      </c>
      <c r="K66" s="3" t="s">
        <v>680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42DBE-AA6E-4414-BDA6-9479988BB667}">
  <dimension ref="A1:AJ237"/>
  <sheetViews>
    <sheetView workbookViewId="0">
      <pane ySplit="3" topLeftCell="A4" activePane="bottomLeft" state="frozen"/>
      <selection pane="bottomLeft" activeCell="B4" sqref="B4"/>
    </sheetView>
  </sheetViews>
  <sheetFormatPr defaultRowHeight="14.25" x14ac:dyDescent="0.2"/>
  <cols>
    <col min="1" max="1" width="11.875" customWidth="1"/>
    <col min="2" max="2" width="18.125" customWidth="1"/>
    <col min="3" max="3" width="61.5" customWidth="1"/>
    <col min="4" max="4" width="18.625" customWidth="1"/>
    <col min="5" max="6" width="16" customWidth="1"/>
    <col min="7" max="7" width="15.125" customWidth="1"/>
    <col min="8" max="8" width="34.25" customWidth="1"/>
    <col min="9" max="9" width="32.375" customWidth="1"/>
    <col min="10" max="10" width="19.625" customWidth="1"/>
    <col min="11" max="11" width="18.25" customWidth="1"/>
    <col min="12" max="12" width="16.5" customWidth="1"/>
    <col min="13" max="13" width="17.875" customWidth="1"/>
    <col min="14" max="14" width="18.25" customWidth="1"/>
    <col min="15" max="15" width="17.375" customWidth="1"/>
    <col min="16" max="16" width="16.5" customWidth="1"/>
    <col min="17" max="17" width="23.25" customWidth="1"/>
    <col min="18" max="28" width="24" customWidth="1"/>
    <col min="29" max="30" width="17" customWidth="1"/>
    <col min="31" max="31" width="51.125" customWidth="1"/>
    <col min="32" max="32" width="17.5" customWidth="1"/>
    <col min="33" max="33" width="17.125" customWidth="1"/>
    <col min="34" max="34" width="15.75" customWidth="1"/>
  </cols>
  <sheetData>
    <row r="1" spans="1:36" ht="15" x14ac:dyDescent="0.2">
      <c r="A1" s="5" t="s">
        <v>164</v>
      </c>
      <c r="B1" s="5" t="s">
        <v>493</v>
      </c>
      <c r="C1" s="5" t="s">
        <v>163</v>
      </c>
      <c r="D1" s="6" t="s">
        <v>483</v>
      </c>
      <c r="E1" s="6" t="s">
        <v>820</v>
      </c>
      <c r="F1" s="6" t="s">
        <v>821</v>
      </c>
      <c r="G1" s="6" t="s">
        <v>521</v>
      </c>
      <c r="H1" s="6" t="s">
        <v>683</v>
      </c>
      <c r="I1" s="6" t="s">
        <v>688</v>
      </c>
      <c r="J1" s="6" t="s">
        <v>691</v>
      </c>
      <c r="K1" s="6" t="s">
        <v>825</v>
      </c>
      <c r="L1" s="6" t="s">
        <v>497</v>
      </c>
      <c r="M1" s="6" t="s">
        <v>506</v>
      </c>
      <c r="N1" s="6" t="s">
        <v>507</v>
      </c>
      <c r="O1" s="6" t="s">
        <v>509</v>
      </c>
      <c r="P1" s="6" t="s">
        <v>511</v>
      </c>
      <c r="Q1" s="6" t="s">
        <v>515</v>
      </c>
      <c r="R1" s="6" t="s">
        <v>516</v>
      </c>
      <c r="S1" s="6" t="s">
        <v>517</v>
      </c>
      <c r="T1" s="6" t="s">
        <v>489</v>
      </c>
      <c r="U1" s="6" t="s">
        <v>490</v>
      </c>
      <c r="V1" s="6" t="s">
        <v>491</v>
      </c>
      <c r="W1" s="6" t="s">
        <v>518</v>
      </c>
      <c r="X1" s="6" t="s">
        <v>519</v>
      </c>
      <c r="Y1" s="6" t="s">
        <v>520</v>
      </c>
      <c r="Z1" s="6" t="s">
        <v>799</v>
      </c>
      <c r="AA1" s="6" t="s">
        <v>800</v>
      </c>
      <c r="AB1" s="6"/>
    </row>
    <row r="2" spans="1:36" x14ac:dyDescent="0.2">
      <c r="A2" t="s">
        <v>587</v>
      </c>
      <c r="B2" t="s">
        <v>693</v>
      </c>
      <c r="C2" t="s">
        <v>166</v>
      </c>
      <c r="D2" t="s">
        <v>165</v>
      </c>
      <c r="E2" t="s">
        <v>819</v>
      </c>
      <c r="F2" t="s">
        <v>822</v>
      </c>
      <c r="G2" t="s">
        <v>167</v>
      </c>
      <c r="H2" t="s">
        <v>682</v>
      </c>
      <c r="I2" t="s">
        <v>690</v>
      </c>
      <c r="J2" t="s">
        <v>704</v>
      </c>
      <c r="K2" t="s">
        <v>165</v>
      </c>
      <c r="L2" t="s">
        <v>165</v>
      </c>
      <c r="M2" t="s">
        <v>512</v>
      </c>
      <c r="N2" t="s">
        <v>512</v>
      </c>
      <c r="O2" t="s">
        <v>512</v>
      </c>
      <c r="P2" t="s">
        <v>512</v>
      </c>
      <c r="Q2" t="s">
        <v>492</v>
      </c>
      <c r="R2" t="s">
        <v>492</v>
      </c>
      <c r="S2" t="s">
        <v>492</v>
      </c>
      <c r="T2" t="s">
        <v>492</v>
      </c>
      <c r="U2" t="s">
        <v>492</v>
      </c>
      <c r="V2" t="s">
        <v>492</v>
      </c>
      <c r="W2" t="s">
        <v>492</v>
      </c>
      <c r="X2" t="s">
        <v>492</v>
      </c>
      <c r="Y2" t="s">
        <v>492</v>
      </c>
      <c r="Z2" t="s">
        <v>492</v>
      </c>
      <c r="AA2" t="s">
        <v>492</v>
      </c>
    </row>
    <row r="3" spans="1:36" ht="15" customHeight="1" x14ac:dyDescent="0.2">
      <c r="A3" s="2" t="s">
        <v>168</v>
      </c>
      <c r="B3" s="2" t="s">
        <v>495</v>
      </c>
      <c r="C3" s="2" t="s">
        <v>187</v>
      </c>
      <c r="D3" s="2" t="s">
        <v>484</v>
      </c>
      <c r="E3" s="2" t="s">
        <v>485</v>
      </c>
      <c r="F3" s="2" t="s">
        <v>823</v>
      </c>
      <c r="G3" s="2" t="s">
        <v>522</v>
      </c>
      <c r="H3" s="2" t="s">
        <v>681</v>
      </c>
      <c r="I3" s="2" t="s">
        <v>689</v>
      </c>
      <c r="J3" s="2" t="s">
        <v>692</v>
      </c>
      <c r="K3" s="2" t="s">
        <v>705</v>
      </c>
      <c r="L3" s="2" t="s">
        <v>496</v>
      </c>
      <c r="M3" s="2" t="s">
        <v>499</v>
      </c>
      <c r="N3" s="2" t="s">
        <v>501</v>
      </c>
      <c r="O3" s="2" t="s">
        <v>503</v>
      </c>
      <c r="P3" s="2" t="s">
        <v>505</v>
      </c>
      <c r="Q3" s="2" t="s">
        <v>513</v>
      </c>
      <c r="R3" s="2" t="s">
        <v>514</v>
      </c>
      <c r="S3" s="2" t="s">
        <v>487</v>
      </c>
      <c r="T3" s="2" t="s">
        <v>487</v>
      </c>
      <c r="U3" s="2" t="s">
        <v>487</v>
      </c>
      <c r="V3" s="2" t="s">
        <v>487</v>
      </c>
      <c r="W3" s="2" t="s">
        <v>487</v>
      </c>
      <c r="X3" s="2" t="s">
        <v>487</v>
      </c>
      <c r="Y3" s="2" t="s">
        <v>487</v>
      </c>
      <c r="Z3" s="2" t="s">
        <v>487</v>
      </c>
      <c r="AA3" s="2" t="s">
        <v>487</v>
      </c>
      <c r="AB3" s="2"/>
      <c r="AC3" s="2" t="s">
        <v>694</v>
      </c>
      <c r="AD3" s="2" t="s">
        <v>801</v>
      </c>
      <c r="AE3" s="2" t="s">
        <v>697</v>
      </c>
      <c r="AG3" s="2" t="s">
        <v>698</v>
      </c>
      <c r="AH3" s="2" t="s">
        <v>699</v>
      </c>
    </row>
    <row r="4" spans="1:36" ht="16.5" x14ac:dyDescent="0.2">
      <c r="A4" s="3">
        <v>1</v>
      </c>
      <c r="B4" s="7">
        <f>J4+K4*1000000</f>
        <v>37002000000</v>
      </c>
      <c r="C4" s="3" t="s">
        <v>696</v>
      </c>
      <c r="D4" s="3">
        <v>2005</v>
      </c>
      <c r="E4" s="3" t="s">
        <v>590</v>
      </c>
      <c r="F4" s="3" t="str">
        <f>INDEX(敷设方式!$C$4:$C$7,MATCH(中继段!E4,敷设方式!$B$4:$B$7,0))</f>
        <v>BURY</v>
      </c>
      <c r="G4" s="3">
        <v>142.84800000000001</v>
      </c>
      <c r="H4" s="3" t="s">
        <v>695</v>
      </c>
      <c r="I4" s="3" t="s">
        <v>695</v>
      </c>
      <c r="J4" s="3">
        <f>INDEX(光缆!$B$4:$B$66,MATCH(中继段!I4,光缆!$F$4:$F$66,0))</f>
        <v>37001000000</v>
      </c>
      <c r="K4" s="3">
        <f>COUNTIF(I$4:I4,"="&amp;I4)</f>
        <v>1</v>
      </c>
      <c r="L4" s="3">
        <v>72</v>
      </c>
      <c r="M4" s="3" t="s">
        <v>605</v>
      </c>
      <c r="N4" s="3" t="s">
        <v>182</v>
      </c>
      <c r="O4" s="3" t="s">
        <v>605</v>
      </c>
      <c r="P4" s="3" t="s">
        <v>181</v>
      </c>
      <c r="Q4" s="3" t="s">
        <v>7</v>
      </c>
      <c r="R4" s="3" t="s">
        <v>12</v>
      </c>
      <c r="S4" s="3" t="s">
        <v>7</v>
      </c>
      <c r="T4" s="3" t="s">
        <v>8</v>
      </c>
      <c r="U4" s="3" t="s">
        <v>9</v>
      </c>
      <c r="V4" s="3" t="s">
        <v>10</v>
      </c>
      <c r="W4" s="3" t="s">
        <v>11</v>
      </c>
      <c r="X4" s="3" t="s">
        <v>12</v>
      </c>
      <c r="Y4" s="3" t="s">
        <v>680</v>
      </c>
      <c r="Z4" s="3" t="s">
        <v>680</v>
      </c>
      <c r="AA4" s="3" t="s">
        <v>680</v>
      </c>
      <c r="AB4" s="3"/>
      <c r="AC4" s="3" t="b">
        <f>IF(COUNTIF(H$4:H4,"="&amp;H4)&gt;1,FALSE,TRUE)</f>
        <v>1</v>
      </c>
      <c r="AD4" s="3" t="e">
        <f>COUNTIF(#REF!,"="&amp;C4)</f>
        <v>#REF!</v>
      </c>
      <c r="AE4" s="3" t="str">
        <f t="shared" ref="AE4:AE35" si="0">H4&amp;":"&amp;AG4&amp;"+"&amp;AH4</f>
        <v>乐陵滨州光缆:乐陵兴隆南大街+滨州黄河十路</v>
      </c>
      <c r="AF4" s="3"/>
      <c r="AG4" s="3" t="s">
        <v>7</v>
      </c>
      <c r="AH4" s="3" t="s">
        <v>12</v>
      </c>
      <c r="AI4" s="3"/>
      <c r="AJ4" s="3"/>
    </row>
    <row r="5" spans="1:36" ht="16.5" x14ac:dyDescent="0.2">
      <c r="A5" s="3">
        <v>2</v>
      </c>
      <c r="B5" s="3">
        <f t="shared" ref="B5:B68" si="1">J5+K5*100000</f>
        <v>37002100000</v>
      </c>
      <c r="C5" s="3" t="s">
        <v>523</v>
      </c>
      <c r="D5" s="3">
        <v>2005</v>
      </c>
      <c r="E5" s="3" t="s">
        <v>590</v>
      </c>
      <c r="F5" s="3" t="str">
        <f>INDEX(敷设方式!$C$4:$C$7,MATCH(中继段!E5,敷设方式!$B$4:$B$7,0))</f>
        <v>BURY</v>
      </c>
      <c r="G5" s="3">
        <v>58.744</v>
      </c>
      <c r="H5" s="3" t="s">
        <v>202</v>
      </c>
      <c r="I5" s="3" t="s">
        <v>202</v>
      </c>
      <c r="J5" s="3">
        <f>INDEX(光缆!$B$4:$B$66,MATCH(中继段!I5,光缆!$F$4:$F$66,0))</f>
        <v>37002000000</v>
      </c>
      <c r="K5" s="3">
        <f>COUNTIF(I$4:I5,"="&amp;I5)</f>
        <v>1</v>
      </c>
      <c r="L5" s="3">
        <v>48</v>
      </c>
      <c r="M5" s="3" t="s">
        <v>605</v>
      </c>
      <c r="N5" s="3" t="s">
        <v>181</v>
      </c>
      <c r="O5" s="3" t="s">
        <v>605</v>
      </c>
      <c r="P5" s="3" t="s">
        <v>174</v>
      </c>
      <c r="Q5" s="3" t="s">
        <v>12</v>
      </c>
      <c r="R5" s="3" t="s">
        <v>146</v>
      </c>
      <c r="S5" s="3" t="s">
        <v>7</v>
      </c>
      <c r="T5" s="3" t="s">
        <v>8</v>
      </c>
      <c r="U5" s="3" t="s">
        <v>9</v>
      </c>
      <c r="V5" s="3" t="s">
        <v>10</v>
      </c>
      <c r="W5" s="3" t="s">
        <v>11</v>
      </c>
      <c r="X5" s="3" t="s">
        <v>12</v>
      </c>
      <c r="Y5" s="3" t="s">
        <v>680</v>
      </c>
      <c r="Z5" s="3" t="s">
        <v>680</v>
      </c>
      <c r="AA5" s="3" t="s">
        <v>680</v>
      </c>
      <c r="AB5" s="3"/>
      <c r="AC5" s="3" t="b">
        <f>IF(COUNTIF(H$4:H5,"="&amp;H5)&gt;1,FALSE,TRUE)</f>
        <v>1</v>
      </c>
      <c r="AD5" s="3" t="e">
        <f>COUNTIF(#REF!,"="&amp;C5)</f>
        <v>#REF!</v>
      </c>
      <c r="AE5" s="3" t="str">
        <f t="shared" si="0"/>
        <v>滨州东营光缆:滨州黄河十路+东营济南路</v>
      </c>
      <c r="AF5" s="3"/>
      <c r="AG5" s="3" t="s">
        <v>12</v>
      </c>
      <c r="AH5" s="3" t="s">
        <v>146</v>
      </c>
      <c r="AI5" s="3"/>
      <c r="AJ5" s="3"/>
    </row>
    <row r="6" spans="1:36" ht="16.5" x14ac:dyDescent="0.2">
      <c r="A6" s="3">
        <v>3</v>
      </c>
      <c r="B6" s="3">
        <f t="shared" si="1"/>
        <v>37003100000</v>
      </c>
      <c r="C6" s="3" t="s">
        <v>524</v>
      </c>
      <c r="D6" s="3">
        <v>1996</v>
      </c>
      <c r="E6" s="3" t="s">
        <v>590</v>
      </c>
      <c r="F6" s="3" t="str">
        <f>INDEX(敷设方式!$C$4:$C$7,MATCH(中继段!E6,敷设方式!$B$4:$B$7,0))</f>
        <v>BURY</v>
      </c>
      <c r="G6" s="3">
        <v>201.1</v>
      </c>
      <c r="H6" s="3" t="s">
        <v>203</v>
      </c>
      <c r="I6" s="3" t="s">
        <v>203</v>
      </c>
      <c r="J6" s="3">
        <f>INDEX(光缆!$B$4:$B$66,MATCH(中继段!I6,光缆!$F$4:$F$66,0))</f>
        <v>37003000000</v>
      </c>
      <c r="K6" s="3">
        <f>COUNTIF(I$4:I6,"="&amp;I6)</f>
        <v>1</v>
      </c>
      <c r="L6" s="3">
        <v>24</v>
      </c>
      <c r="M6" s="3" t="s">
        <v>605</v>
      </c>
      <c r="N6" s="3" t="s">
        <v>182</v>
      </c>
      <c r="O6" s="3" t="s">
        <v>605</v>
      </c>
      <c r="P6" s="3" t="s">
        <v>181</v>
      </c>
      <c r="Q6" s="3" t="s">
        <v>14</v>
      </c>
      <c r="R6" s="3" t="s">
        <v>17</v>
      </c>
      <c r="S6" s="3" t="s">
        <v>7</v>
      </c>
      <c r="T6" s="3" t="s">
        <v>8</v>
      </c>
      <c r="U6" s="3" t="s">
        <v>9</v>
      </c>
      <c r="V6" s="3" t="s">
        <v>10</v>
      </c>
      <c r="W6" s="3" t="s">
        <v>11</v>
      </c>
      <c r="X6" s="3" t="s">
        <v>12</v>
      </c>
      <c r="Y6" s="3" t="s">
        <v>680</v>
      </c>
      <c r="Z6" s="3" t="s">
        <v>680</v>
      </c>
      <c r="AA6" s="3" t="s">
        <v>680</v>
      </c>
      <c r="AB6" s="3"/>
      <c r="AC6" s="3" t="b">
        <f>IF(COUNTIF(H$4:H6,"="&amp;H6)&gt;1,FALSE,TRUE)</f>
        <v>1</v>
      </c>
      <c r="AD6" s="3" t="e">
        <f>COUNTIF(#REF!,"="&amp;C6)</f>
        <v>#REF!</v>
      </c>
      <c r="AE6" s="3" t="str">
        <f t="shared" si="0"/>
        <v>德东威光缆:德州东风中路+滨州黄五审计局</v>
      </c>
      <c r="AF6" s="3"/>
      <c r="AG6" s="3" t="s">
        <v>14</v>
      </c>
      <c r="AH6" s="3" t="s">
        <v>17</v>
      </c>
      <c r="AI6" s="3"/>
      <c r="AJ6" s="3"/>
    </row>
    <row r="7" spans="1:36" ht="16.5" x14ac:dyDescent="0.2">
      <c r="A7" s="3">
        <v>4</v>
      </c>
      <c r="B7" s="3">
        <f t="shared" si="1"/>
        <v>37003200000</v>
      </c>
      <c r="C7" s="3" t="s">
        <v>269</v>
      </c>
      <c r="D7" s="3">
        <v>1997</v>
      </c>
      <c r="E7" s="3" t="s">
        <v>590</v>
      </c>
      <c r="F7" s="3" t="str">
        <f>INDEX(敷设方式!$C$4:$C$7,MATCH(中继段!E7,敷设方式!$B$4:$B$7,0))</f>
        <v>BURY</v>
      </c>
      <c r="G7" s="3">
        <v>63.6</v>
      </c>
      <c r="H7" s="3" t="s">
        <v>203</v>
      </c>
      <c r="I7" s="3" t="s">
        <v>203</v>
      </c>
      <c r="J7" s="3">
        <f>INDEX(光缆!$B$4:$B$66,MATCH(中继段!I7,光缆!$F$4:$F$66,0))</f>
        <v>37003000000</v>
      </c>
      <c r="K7" s="3">
        <f>COUNTIF(I$4:I7,"="&amp;I7)</f>
        <v>2</v>
      </c>
      <c r="L7" s="3">
        <v>24</v>
      </c>
      <c r="M7" s="3" t="s">
        <v>605</v>
      </c>
      <c r="N7" s="3" t="s">
        <v>181</v>
      </c>
      <c r="O7" s="3" t="s">
        <v>605</v>
      </c>
      <c r="P7" s="3" t="s">
        <v>174</v>
      </c>
      <c r="Q7" s="3" t="s">
        <v>17</v>
      </c>
      <c r="R7" s="3" t="s">
        <v>18</v>
      </c>
      <c r="S7" s="3" t="s">
        <v>7</v>
      </c>
      <c r="T7" s="3" t="s">
        <v>8</v>
      </c>
      <c r="U7" s="3" t="s">
        <v>9</v>
      </c>
      <c r="V7" s="3" t="s">
        <v>10</v>
      </c>
      <c r="W7" s="3" t="s">
        <v>11</v>
      </c>
      <c r="X7" s="3" t="s">
        <v>12</v>
      </c>
      <c r="Y7" s="3" t="s">
        <v>680</v>
      </c>
      <c r="Z7" s="3" t="s">
        <v>680</v>
      </c>
      <c r="AA7" s="3" t="s">
        <v>680</v>
      </c>
      <c r="AB7" s="3"/>
      <c r="AC7" s="3" t="b">
        <f>IF(COUNTIF(H$4:H7,"="&amp;H7)&gt;1,FALSE,TRUE)</f>
        <v>0</v>
      </c>
      <c r="AD7" s="3" t="e">
        <f>COUNTIF(#REF!,"="&amp;C7)</f>
        <v>#REF!</v>
      </c>
      <c r="AE7" s="3" t="str">
        <f t="shared" si="0"/>
        <v>德东威光缆:滨州黄五审计局+东营运河路</v>
      </c>
      <c r="AF7" s="3"/>
      <c r="AG7" s="3" t="s">
        <v>17</v>
      </c>
      <c r="AH7" s="3" t="s">
        <v>18</v>
      </c>
      <c r="AI7" s="3"/>
      <c r="AJ7" s="3"/>
    </row>
    <row r="8" spans="1:36" ht="16.5" x14ac:dyDescent="0.2">
      <c r="A8" s="3">
        <v>5</v>
      </c>
      <c r="B8" s="3">
        <f t="shared" si="1"/>
        <v>37003300000</v>
      </c>
      <c r="C8" s="3" t="s">
        <v>525</v>
      </c>
      <c r="D8" s="3">
        <v>2000</v>
      </c>
      <c r="E8" s="3" t="s">
        <v>590</v>
      </c>
      <c r="F8" s="3" t="str">
        <f>INDEX(敷设方式!$C$4:$C$7,MATCH(中继段!E8,敷设方式!$B$4:$B$7,0))</f>
        <v>BURY</v>
      </c>
      <c r="G8" s="3">
        <v>487.4</v>
      </c>
      <c r="H8" s="3" t="s">
        <v>203</v>
      </c>
      <c r="I8" s="3" t="s">
        <v>203</v>
      </c>
      <c r="J8" s="3">
        <f>INDEX(光缆!$B$4:$B$66,MATCH(中继段!I8,光缆!$F$4:$F$66,0))</f>
        <v>37003000000</v>
      </c>
      <c r="K8" s="3">
        <f>COUNTIF(I$4:I8,"="&amp;I8)</f>
        <v>3</v>
      </c>
      <c r="L8" s="3">
        <v>24</v>
      </c>
      <c r="M8" s="3" t="s">
        <v>605</v>
      </c>
      <c r="N8" s="3" t="s">
        <v>174</v>
      </c>
      <c r="O8" s="3" t="s">
        <v>605</v>
      </c>
      <c r="P8" s="3" t="s">
        <v>179</v>
      </c>
      <c r="Q8" s="3" t="s">
        <v>18</v>
      </c>
      <c r="R8" s="3" t="s">
        <v>148</v>
      </c>
      <c r="S8" s="3" t="s">
        <v>7</v>
      </c>
      <c r="T8" s="3" t="s">
        <v>8</v>
      </c>
      <c r="U8" s="3" t="s">
        <v>9</v>
      </c>
      <c r="V8" s="3" t="s">
        <v>10</v>
      </c>
      <c r="W8" s="3" t="s">
        <v>11</v>
      </c>
      <c r="X8" s="3" t="s">
        <v>12</v>
      </c>
      <c r="Y8" s="3" t="s">
        <v>680</v>
      </c>
      <c r="Z8" s="3" t="s">
        <v>680</v>
      </c>
      <c r="AA8" s="3" t="s">
        <v>680</v>
      </c>
      <c r="AB8" s="3"/>
      <c r="AC8" s="3" t="b">
        <f>IF(COUNTIF(H$4:H8,"="&amp;H8)&gt;1,FALSE,TRUE)</f>
        <v>0</v>
      </c>
      <c r="AD8" s="3" t="e">
        <f>COUNTIF(#REF!,"="&amp;C8)</f>
        <v>#REF!</v>
      </c>
      <c r="AE8" s="3" t="str">
        <f t="shared" si="0"/>
        <v>德东威光缆:东营运河路+威海南竹岛</v>
      </c>
      <c r="AF8" s="3"/>
      <c r="AG8" s="3" t="s">
        <v>18</v>
      </c>
      <c r="AH8" s="3" t="s">
        <v>148</v>
      </c>
      <c r="AI8" s="3"/>
      <c r="AJ8" s="3"/>
    </row>
    <row r="9" spans="1:36" ht="16.5" x14ac:dyDescent="0.2">
      <c r="A9" s="3">
        <v>6</v>
      </c>
      <c r="B9" s="3">
        <f t="shared" si="1"/>
        <v>37004100000</v>
      </c>
      <c r="C9" s="3" t="s">
        <v>526</v>
      </c>
      <c r="D9" s="3">
        <v>1996</v>
      </c>
      <c r="E9" s="3" t="s">
        <v>592</v>
      </c>
      <c r="F9" s="3" t="str">
        <f>INDEX(敷设方式!$C$4:$C$7,MATCH(中继段!E9,敷设方式!$B$4:$B$7,0))</f>
        <v>OVER_HEAD</v>
      </c>
      <c r="G9" s="3">
        <v>174</v>
      </c>
      <c r="H9" s="3" t="s">
        <v>204</v>
      </c>
      <c r="I9" s="3" t="s">
        <v>204</v>
      </c>
      <c r="J9" s="3">
        <f>INDEX(光缆!$B$4:$B$66,MATCH(中继段!I9,光缆!$F$4:$F$66,0))</f>
        <v>37004000000</v>
      </c>
      <c r="K9" s="3">
        <f>COUNTIF(I$4:I9,"="&amp;I9)</f>
        <v>1</v>
      </c>
      <c r="L9" s="3">
        <v>16</v>
      </c>
      <c r="M9" s="3" t="s">
        <v>605</v>
      </c>
      <c r="N9" s="3" t="s">
        <v>182</v>
      </c>
      <c r="O9" s="3" t="s">
        <v>605</v>
      </c>
      <c r="P9" s="3" t="s">
        <v>183</v>
      </c>
      <c r="Q9" s="3" t="s">
        <v>23</v>
      </c>
      <c r="R9" s="3" t="s">
        <v>27</v>
      </c>
      <c r="S9" s="3" t="s">
        <v>12</v>
      </c>
      <c r="T9" s="3" t="s">
        <v>13</v>
      </c>
      <c r="U9" s="3" t="s">
        <v>146</v>
      </c>
      <c r="V9" s="3" t="s">
        <v>680</v>
      </c>
      <c r="W9" s="3" t="s">
        <v>680</v>
      </c>
      <c r="X9" s="3" t="s">
        <v>680</v>
      </c>
      <c r="Y9" s="3" t="s">
        <v>680</v>
      </c>
      <c r="Z9" s="3" t="s">
        <v>680</v>
      </c>
      <c r="AA9" s="3" t="s">
        <v>680</v>
      </c>
      <c r="AB9" s="3"/>
      <c r="AC9" s="3" t="b">
        <f>IF(COUNTIF(H$4:H9,"="&amp;H9)&gt;1,FALSE,TRUE)</f>
        <v>1</v>
      </c>
      <c r="AD9" s="3" t="e">
        <f>COUNTIF(#REF!,"="&amp;C9)</f>
        <v>#REF!</v>
      </c>
      <c r="AE9" s="3" t="str">
        <f t="shared" si="0"/>
        <v>德聊菏1号架空光缆:德州共青团路+聊城东昌西路</v>
      </c>
      <c r="AF9" s="3"/>
      <c r="AG9" s="3" t="s">
        <v>23</v>
      </c>
      <c r="AH9" s="3" t="s">
        <v>27</v>
      </c>
      <c r="AI9" s="3"/>
      <c r="AJ9" s="3"/>
    </row>
    <row r="10" spans="1:36" ht="16.5" x14ac:dyDescent="0.2">
      <c r="A10" s="3">
        <v>7</v>
      </c>
      <c r="B10" s="3">
        <f t="shared" si="1"/>
        <v>37004200000</v>
      </c>
      <c r="C10" s="3" t="s">
        <v>527</v>
      </c>
      <c r="D10" s="3">
        <v>1996</v>
      </c>
      <c r="E10" s="3" t="s">
        <v>592</v>
      </c>
      <c r="F10" s="3" t="str">
        <f>INDEX(敷设方式!$C$4:$C$7,MATCH(中继段!E10,敷设方式!$B$4:$B$7,0))</f>
        <v>OVER_HEAD</v>
      </c>
      <c r="G10" s="3">
        <v>203.5</v>
      </c>
      <c r="H10" s="3" t="s">
        <v>204</v>
      </c>
      <c r="I10" s="3" t="s">
        <v>204</v>
      </c>
      <c r="J10" s="3">
        <f>INDEX(光缆!$B$4:$B$66,MATCH(中继段!I10,光缆!$F$4:$F$66,0))</f>
        <v>37004000000</v>
      </c>
      <c r="K10" s="3">
        <f>COUNTIF(I$4:I10,"="&amp;I10)</f>
        <v>2</v>
      </c>
      <c r="L10" s="3">
        <v>18</v>
      </c>
      <c r="M10" s="3" t="s">
        <v>605</v>
      </c>
      <c r="N10" s="3" t="s">
        <v>183</v>
      </c>
      <c r="O10" s="3" t="s">
        <v>605</v>
      </c>
      <c r="P10" s="3" t="s">
        <v>185</v>
      </c>
      <c r="Q10" s="3" t="s">
        <v>27</v>
      </c>
      <c r="R10" s="3" t="s">
        <v>149</v>
      </c>
      <c r="S10" s="3" t="s">
        <v>12</v>
      </c>
      <c r="T10" s="3" t="s">
        <v>13</v>
      </c>
      <c r="U10" s="3" t="s">
        <v>146</v>
      </c>
      <c r="V10" s="3" t="s">
        <v>680</v>
      </c>
      <c r="W10" s="3" t="s">
        <v>680</v>
      </c>
      <c r="X10" s="3" t="s">
        <v>680</v>
      </c>
      <c r="Y10" s="3" t="s">
        <v>680</v>
      </c>
      <c r="Z10" s="3" t="s">
        <v>680</v>
      </c>
      <c r="AA10" s="3" t="s">
        <v>680</v>
      </c>
      <c r="AB10" s="3"/>
      <c r="AC10" s="3" t="b">
        <f>IF(COUNTIF(H$4:H10,"="&amp;H10)&gt;1,FALSE,TRUE)</f>
        <v>0</v>
      </c>
      <c r="AD10" s="3" t="e">
        <f>COUNTIF(#REF!,"="&amp;C10)</f>
        <v>#REF!</v>
      </c>
      <c r="AE10" s="3" t="str">
        <f t="shared" si="0"/>
        <v>德聊菏1号架空光缆:聊城东昌西路+菏泽中华东路</v>
      </c>
      <c r="AF10" s="3"/>
      <c r="AG10" s="3" t="s">
        <v>27</v>
      </c>
      <c r="AH10" s="3" t="s">
        <v>149</v>
      </c>
      <c r="AI10" s="3"/>
      <c r="AJ10" s="3"/>
    </row>
    <row r="11" spans="1:36" ht="16.5" x14ac:dyDescent="0.2">
      <c r="A11" s="3">
        <v>8</v>
      </c>
      <c r="B11" s="3">
        <f t="shared" si="1"/>
        <v>37005100000</v>
      </c>
      <c r="C11" s="3" t="s">
        <v>528</v>
      </c>
      <c r="D11" s="3">
        <v>2003</v>
      </c>
      <c r="E11" s="3" t="s">
        <v>590</v>
      </c>
      <c r="F11" s="3" t="str">
        <f>INDEX(敷设方式!$C$4:$C$7,MATCH(中继段!E11,敷设方式!$B$4:$B$7,0))</f>
        <v>BURY</v>
      </c>
      <c r="G11" s="3">
        <v>175.477</v>
      </c>
      <c r="H11" s="3" t="s">
        <v>205</v>
      </c>
      <c r="I11" s="3" t="s">
        <v>205</v>
      </c>
      <c r="J11" s="3">
        <f>INDEX(光缆!$B$4:$B$66,MATCH(中继段!I11,光缆!$F$4:$F$66,0))</f>
        <v>37005000000</v>
      </c>
      <c r="K11" s="3">
        <f>COUNTIF(I$4:I11,"="&amp;I11)</f>
        <v>1</v>
      </c>
      <c r="L11" s="3">
        <v>24</v>
      </c>
      <c r="M11" s="3" t="s">
        <v>605</v>
      </c>
      <c r="N11" s="3" t="s">
        <v>182</v>
      </c>
      <c r="O11" s="3" t="s">
        <v>605</v>
      </c>
      <c r="P11" s="3" t="s">
        <v>183</v>
      </c>
      <c r="Q11" s="3" t="s">
        <v>23</v>
      </c>
      <c r="R11" s="3" t="s">
        <v>27</v>
      </c>
      <c r="S11" s="3" t="s">
        <v>14</v>
      </c>
      <c r="T11" s="3" t="s">
        <v>15</v>
      </c>
      <c r="U11" s="3" t="s">
        <v>16</v>
      </c>
      <c r="V11" s="3" t="s">
        <v>17</v>
      </c>
      <c r="W11" s="3" t="s">
        <v>680</v>
      </c>
      <c r="X11" s="3" t="s">
        <v>680</v>
      </c>
      <c r="Y11" s="3" t="s">
        <v>680</v>
      </c>
      <c r="Z11" s="3" t="s">
        <v>680</v>
      </c>
      <c r="AA11" s="3" t="s">
        <v>680</v>
      </c>
      <c r="AB11" s="3"/>
      <c r="AC11" s="3" t="b">
        <f>IF(COUNTIF(H$4:H11,"="&amp;H11)&gt;1,FALSE,TRUE)</f>
        <v>1</v>
      </c>
      <c r="AD11" s="3" t="e">
        <f>COUNTIF(#REF!,"="&amp;C11)</f>
        <v>#REF!</v>
      </c>
      <c r="AE11" s="3" t="str">
        <f t="shared" si="0"/>
        <v>德聊菏2号光缆:德州共青团路+聊城东昌西路</v>
      </c>
      <c r="AF11" s="3"/>
      <c r="AG11" s="3" t="s">
        <v>23</v>
      </c>
      <c r="AH11" s="3" t="s">
        <v>27</v>
      </c>
      <c r="AI11" s="3"/>
      <c r="AJ11" s="3"/>
    </row>
    <row r="12" spans="1:36" ht="16.5" x14ac:dyDescent="0.2">
      <c r="A12" s="3">
        <v>9</v>
      </c>
      <c r="B12" s="3">
        <f t="shared" si="1"/>
        <v>37005200000</v>
      </c>
      <c r="C12" s="3" t="s">
        <v>529</v>
      </c>
      <c r="D12" s="3">
        <v>2003</v>
      </c>
      <c r="E12" s="3" t="s">
        <v>590</v>
      </c>
      <c r="F12" s="3" t="str">
        <f>INDEX(敷设方式!$C$4:$C$7,MATCH(中继段!E12,敷设方式!$B$4:$B$7,0))</f>
        <v>BURY</v>
      </c>
      <c r="G12" s="3">
        <v>207.447</v>
      </c>
      <c r="H12" s="3" t="s">
        <v>205</v>
      </c>
      <c r="I12" s="3" t="s">
        <v>205</v>
      </c>
      <c r="J12" s="3">
        <f>INDEX(光缆!$B$4:$B$66,MATCH(中继段!I12,光缆!$F$4:$F$66,0))</f>
        <v>37005000000</v>
      </c>
      <c r="K12" s="3">
        <f>COUNTIF(I$4:I12,"="&amp;I12)</f>
        <v>2</v>
      </c>
      <c r="L12" s="3">
        <v>24</v>
      </c>
      <c r="M12" s="3" t="s">
        <v>605</v>
      </c>
      <c r="N12" s="3" t="s">
        <v>183</v>
      </c>
      <c r="O12" s="3" t="s">
        <v>605</v>
      </c>
      <c r="P12" s="3" t="s">
        <v>185</v>
      </c>
      <c r="Q12" s="3" t="s">
        <v>27</v>
      </c>
      <c r="R12" s="3" t="s">
        <v>149</v>
      </c>
      <c r="S12" s="3" t="s">
        <v>14</v>
      </c>
      <c r="T12" s="3" t="s">
        <v>15</v>
      </c>
      <c r="U12" s="3" t="s">
        <v>16</v>
      </c>
      <c r="V12" s="3" t="s">
        <v>17</v>
      </c>
      <c r="W12" s="3" t="s">
        <v>680</v>
      </c>
      <c r="X12" s="3" t="s">
        <v>680</v>
      </c>
      <c r="Y12" s="3" t="s">
        <v>680</v>
      </c>
      <c r="Z12" s="3" t="s">
        <v>680</v>
      </c>
      <c r="AA12" s="3" t="s">
        <v>680</v>
      </c>
      <c r="AB12" s="3"/>
      <c r="AC12" s="3" t="b">
        <f>IF(COUNTIF(H$4:H12,"="&amp;H12)&gt;1,FALSE,TRUE)</f>
        <v>0</v>
      </c>
      <c r="AD12" s="3" t="e">
        <f>COUNTIF(#REF!,"="&amp;C12)</f>
        <v>#REF!</v>
      </c>
      <c r="AE12" s="3" t="str">
        <f t="shared" si="0"/>
        <v>德聊菏2号光缆:聊城东昌西路+菏泽中华东路</v>
      </c>
      <c r="AF12" s="3"/>
      <c r="AG12" s="3" t="s">
        <v>27</v>
      </c>
      <c r="AH12" s="3" t="s">
        <v>149</v>
      </c>
      <c r="AI12" s="3"/>
      <c r="AJ12" s="3"/>
    </row>
    <row r="13" spans="1:36" ht="16.5" x14ac:dyDescent="0.2">
      <c r="A13" s="3">
        <v>10</v>
      </c>
      <c r="B13" s="3">
        <f t="shared" si="1"/>
        <v>37006100000</v>
      </c>
      <c r="C13" s="3" t="s">
        <v>530</v>
      </c>
      <c r="D13" s="3">
        <v>1995</v>
      </c>
      <c r="E13" s="3" t="s">
        <v>592</v>
      </c>
      <c r="F13" s="3" t="str">
        <f>INDEX(敷设方式!$C$4:$C$7,MATCH(中继段!E13,敷设方式!$B$4:$B$7,0))</f>
        <v>OVER_HEAD</v>
      </c>
      <c r="G13" s="3">
        <v>252</v>
      </c>
      <c r="H13" s="3" t="s">
        <v>206</v>
      </c>
      <c r="I13" s="3" t="s">
        <v>206</v>
      </c>
      <c r="J13" s="3">
        <f>INDEX(光缆!$B$4:$B$66,MATCH(中继段!I13,光缆!$F$4:$F$66,0))</f>
        <v>37006000000</v>
      </c>
      <c r="K13" s="3">
        <f>COUNTIF(I$4:I13,"="&amp;I13)</f>
        <v>1</v>
      </c>
      <c r="L13" s="3">
        <v>16</v>
      </c>
      <c r="M13" s="3" t="s">
        <v>605</v>
      </c>
      <c r="N13" s="3" t="s">
        <v>182</v>
      </c>
      <c r="O13" s="3" t="s">
        <v>605</v>
      </c>
      <c r="P13" s="3" t="s">
        <v>181</v>
      </c>
      <c r="Q13" s="3" t="s">
        <v>23</v>
      </c>
      <c r="R13" s="3" t="s">
        <v>12</v>
      </c>
      <c r="S13" s="3" t="s">
        <v>14</v>
      </c>
      <c r="T13" s="3" t="s">
        <v>15</v>
      </c>
      <c r="U13" s="3" t="s">
        <v>16</v>
      </c>
      <c r="V13" s="3" t="s">
        <v>17</v>
      </c>
      <c r="W13" s="3" t="s">
        <v>680</v>
      </c>
      <c r="X13" s="3" t="s">
        <v>680</v>
      </c>
      <c r="Y13" s="3" t="s">
        <v>680</v>
      </c>
      <c r="Z13" s="3" t="s">
        <v>680</v>
      </c>
      <c r="AA13" s="3" t="s">
        <v>680</v>
      </c>
      <c r="AB13" s="3"/>
      <c r="AC13" s="3" t="b">
        <f>IF(COUNTIF(H$4:H13,"="&amp;H13)&gt;1,FALSE,TRUE)</f>
        <v>1</v>
      </c>
      <c r="AD13" s="3" t="e">
        <f>COUNTIF(#REF!,"="&amp;C13)</f>
        <v>#REF!</v>
      </c>
      <c r="AE13" s="3" t="str">
        <f t="shared" si="0"/>
        <v>德州滨州架空光缆:德州共青团路+滨州黄河十路</v>
      </c>
      <c r="AF13" s="3"/>
      <c r="AG13" s="3" t="s">
        <v>23</v>
      </c>
      <c r="AH13" s="3" t="s">
        <v>12</v>
      </c>
      <c r="AI13" s="3"/>
      <c r="AJ13" s="3"/>
    </row>
    <row r="14" spans="1:36" ht="16.5" x14ac:dyDescent="0.2">
      <c r="A14" s="3">
        <v>11</v>
      </c>
      <c r="B14" s="3">
        <f t="shared" si="1"/>
        <v>37007100000</v>
      </c>
      <c r="C14" s="3" t="s">
        <v>298</v>
      </c>
      <c r="D14" s="3">
        <v>2009</v>
      </c>
      <c r="E14" s="3" t="s">
        <v>590</v>
      </c>
      <c r="F14" s="3" t="str">
        <f>INDEX(敷设方式!$C$4:$C$7,MATCH(中继段!E14,敷设方式!$B$4:$B$7,0))</f>
        <v>BURY</v>
      </c>
      <c r="G14" s="3">
        <v>4.8</v>
      </c>
      <c r="H14" s="3" t="s">
        <v>207</v>
      </c>
      <c r="I14" s="3" t="s">
        <v>207</v>
      </c>
      <c r="J14" s="3">
        <f>INDEX(光缆!$B$4:$B$66,MATCH(中继段!I14,光缆!$F$4:$F$66,0))</f>
        <v>37007000000</v>
      </c>
      <c r="K14" s="3">
        <f>COUNTIF(I$4:I14,"="&amp;I14)</f>
        <v>1</v>
      </c>
      <c r="L14" s="3">
        <v>36</v>
      </c>
      <c r="M14" s="3" t="s">
        <v>605</v>
      </c>
      <c r="N14" s="3" t="s">
        <v>182</v>
      </c>
      <c r="O14" s="3" t="s">
        <v>605</v>
      </c>
      <c r="P14" s="3" t="s">
        <v>182</v>
      </c>
      <c r="Q14" s="3" t="s">
        <v>33</v>
      </c>
      <c r="R14" s="3" t="s">
        <v>23</v>
      </c>
      <c r="S14" s="3" t="s">
        <v>17</v>
      </c>
      <c r="T14" s="3" t="s">
        <v>18</v>
      </c>
      <c r="U14" s="3" t="s">
        <v>680</v>
      </c>
      <c r="V14" s="3" t="s">
        <v>680</v>
      </c>
      <c r="W14" s="3" t="s">
        <v>680</v>
      </c>
      <c r="X14" s="3" t="s">
        <v>680</v>
      </c>
      <c r="Y14" s="3" t="s">
        <v>680</v>
      </c>
      <c r="Z14" s="3" t="s">
        <v>680</v>
      </c>
      <c r="AA14" s="3" t="s">
        <v>680</v>
      </c>
      <c r="AB14" s="3"/>
      <c r="AC14" s="3" t="b">
        <f>IF(COUNTIF(H$4:H14,"="&amp;H14)&gt;1,FALSE,TRUE)</f>
        <v>1</v>
      </c>
      <c r="AD14" s="3" t="e">
        <f>COUNTIF(#REF!,"="&amp;C14)</f>
        <v>#REF!</v>
      </c>
      <c r="AE14" s="3" t="str">
        <f t="shared" si="0"/>
        <v>德州乐陵光缆:德州湖滨南路+德州共青团路</v>
      </c>
      <c r="AF14" s="3"/>
      <c r="AG14" s="3" t="s">
        <v>33</v>
      </c>
      <c r="AH14" s="3" t="s">
        <v>23</v>
      </c>
      <c r="AI14" s="3"/>
      <c r="AJ14" s="3"/>
    </row>
    <row r="15" spans="1:36" ht="16.5" x14ac:dyDescent="0.2">
      <c r="A15" s="3">
        <v>12</v>
      </c>
      <c r="B15" s="3">
        <f t="shared" si="1"/>
        <v>37007200000</v>
      </c>
      <c r="C15" s="3" t="s">
        <v>531</v>
      </c>
      <c r="D15" s="3">
        <v>2009</v>
      </c>
      <c r="E15" s="3" t="s">
        <v>590</v>
      </c>
      <c r="F15" s="3" t="str">
        <f>INDEX(敷设方式!$C$4:$C$7,MATCH(中继段!E15,敷设方式!$B$4:$B$7,0))</f>
        <v>BURY</v>
      </c>
      <c r="G15" s="3">
        <v>120.8</v>
      </c>
      <c r="H15" s="3" t="s">
        <v>207</v>
      </c>
      <c r="I15" s="3" t="s">
        <v>207</v>
      </c>
      <c r="J15" s="3">
        <f>INDEX(光缆!$B$4:$B$66,MATCH(中继段!I15,光缆!$F$4:$F$66,0))</f>
        <v>37007000000</v>
      </c>
      <c r="K15" s="3">
        <f>COUNTIF(I$4:I15,"="&amp;I15)</f>
        <v>2</v>
      </c>
      <c r="L15" s="3">
        <v>72</v>
      </c>
      <c r="M15" s="3" t="s">
        <v>605</v>
      </c>
      <c r="N15" s="3" t="s">
        <v>182</v>
      </c>
      <c r="O15" s="3" t="s">
        <v>605</v>
      </c>
      <c r="P15" s="4" t="s">
        <v>809</v>
      </c>
      <c r="Q15" s="3" t="s">
        <v>23</v>
      </c>
      <c r="R15" s="3" t="s">
        <v>150</v>
      </c>
      <c r="S15" s="3" t="s">
        <v>18</v>
      </c>
      <c r="T15" s="3" t="s">
        <v>19</v>
      </c>
      <c r="U15" s="3" t="s">
        <v>20</v>
      </c>
      <c r="V15" s="3" t="s">
        <v>21</v>
      </c>
      <c r="W15" s="3" t="s">
        <v>129</v>
      </c>
      <c r="X15" s="3" t="s">
        <v>22</v>
      </c>
      <c r="Y15" s="3" t="s">
        <v>148</v>
      </c>
      <c r="Z15" s="3" t="s">
        <v>680</v>
      </c>
      <c r="AA15" s="3" t="s">
        <v>680</v>
      </c>
      <c r="AB15" s="3"/>
      <c r="AC15" s="3" t="b">
        <f>IF(COUNTIF(H$4:H15,"="&amp;H15)&gt;1,FALSE,TRUE)</f>
        <v>0</v>
      </c>
      <c r="AD15" s="3" t="e">
        <f>COUNTIF(#REF!,"="&amp;C15)</f>
        <v>#REF!</v>
      </c>
      <c r="AE15" s="3" t="str">
        <f t="shared" si="0"/>
        <v>德州乐陵光缆:德州共青团路+乐陵新局</v>
      </c>
      <c r="AF15" s="3"/>
      <c r="AG15" s="3" t="s">
        <v>23</v>
      </c>
      <c r="AH15" s="3" t="s">
        <v>150</v>
      </c>
      <c r="AI15" s="3"/>
      <c r="AJ15" s="3"/>
    </row>
    <row r="16" spans="1:36" ht="16.5" x14ac:dyDescent="0.2">
      <c r="A16" s="3">
        <v>13</v>
      </c>
      <c r="B16" s="3">
        <f t="shared" si="1"/>
        <v>37008100000</v>
      </c>
      <c r="C16" s="3" t="s">
        <v>532</v>
      </c>
      <c r="D16" s="3">
        <v>1996</v>
      </c>
      <c r="E16" s="3" t="s">
        <v>590</v>
      </c>
      <c r="F16" s="3" t="str">
        <f>INDEX(敷设方式!$C$4:$C$7,MATCH(中继段!E16,敷设方式!$B$4:$B$7,0))</f>
        <v>BURY</v>
      </c>
      <c r="G16" s="3">
        <v>135.6</v>
      </c>
      <c r="H16" s="3" t="s">
        <v>208</v>
      </c>
      <c r="I16" s="3" t="s">
        <v>208</v>
      </c>
      <c r="J16" s="3">
        <f>INDEX(光缆!$B$4:$B$66,MATCH(中继段!I16,光缆!$F$4:$F$66,0))</f>
        <v>37008000000</v>
      </c>
      <c r="K16" s="3">
        <f>COUNTIF(I$4:I16,"="&amp;I16)</f>
        <v>1</v>
      </c>
      <c r="L16" s="3">
        <v>24</v>
      </c>
      <c r="M16" s="3" t="s">
        <v>605</v>
      </c>
      <c r="N16" s="3" t="s">
        <v>185</v>
      </c>
      <c r="O16" s="3" t="s">
        <v>605</v>
      </c>
      <c r="P16" s="3" t="s">
        <v>177</v>
      </c>
      <c r="Q16" s="3" t="s">
        <v>34</v>
      </c>
      <c r="R16" s="3" t="s">
        <v>36</v>
      </c>
      <c r="S16" s="3" t="s">
        <v>18</v>
      </c>
      <c r="T16" s="3" t="s">
        <v>19</v>
      </c>
      <c r="U16" s="3" t="s">
        <v>20</v>
      </c>
      <c r="V16" s="3" t="s">
        <v>21</v>
      </c>
      <c r="W16" s="3" t="s">
        <v>129</v>
      </c>
      <c r="X16" s="3" t="s">
        <v>22</v>
      </c>
      <c r="Y16" s="3" t="s">
        <v>148</v>
      </c>
      <c r="Z16" s="3" t="s">
        <v>680</v>
      </c>
      <c r="AA16" s="3" t="s">
        <v>680</v>
      </c>
      <c r="AB16" s="3"/>
      <c r="AC16" s="3" t="b">
        <f>IF(COUNTIF(H$4:H16,"="&amp;H16)&gt;1,FALSE,TRUE)</f>
        <v>1</v>
      </c>
      <c r="AD16" s="3" t="e">
        <f>COUNTIF(#REF!,"="&amp;C16)</f>
        <v>#REF!</v>
      </c>
      <c r="AE16" s="3" t="str">
        <f t="shared" si="0"/>
        <v>菏泽薛城光缆:菏泽中华路老局+济宁洸河路</v>
      </c>
      <c r="AF16" s="3"/>
      <c r="AG16" s="3" t="s">
        <v>34</v>
      </c>
      <c r="AH16" s="3" t="s">
        <v>36</v>
      </c>
      <c r="AI16" s="3"/>
      <c r="AJ16" s="3"/>
    </row>
    <row r="17" spans="1:36" ht="16.5" x14ac:dyDescent="0.2">
      <c r="A17" s="3">
        <v>14</v>
      </c>
      <c r="B17" s="3">
        <f t="shared" si="1"/>
        <v>37008200000</v>
      </c>
      <c r="C17" s="3" t="s">
        <v>533</v>
      </c>
      <c r="D17" s="3">
        <v>1997</v>
      </c>
      <c r="E17" s="3" t="s">
        <v>590</v>
      </c>
      <c r="F17" s="3" t="str">
        <f>INDEX(敷设方式!$C$4:$C$7,MATCH(中继段!E17,敷设方式!$B$4:$B$7,0))</f>
        <v>BURY</v>
      </c>
      <c r="G17" s="3">
        <v>110.2</v>
      </c>
      <c r="H17" s="3" t="s">
        <v>208</v>
      </c>
      <c r="I17" s="3" t="s">
        <v>208</v>
      </c>
      <c r="J17" s="3">
        <f>INDEX(光缆!$B$4:$B$66,MATCH(中继段!I17,光缆!$F$4:$F$66,0))</f>
        <v>37008000000</v>
      </c>
      <c r="K17" s="3">
        <f>COUNTIF(I$4:I17,"="&amp;I17)</f>
        <v>2</v>
      </c>
      <c r="L17" s="3">
        <v>24</v>
      </c>
      <c r="M17" s="3" t="s">
        <v>605</v>
      </c>
      <c r="N17" s="3" t="s">
        <v>177</v>
      </c>
      <c r="O17" s="3" t="s">
        <v>605</v>
      </c>
      <c r="P17" s="3" t="s">
        <v>173</v>
      </c>
      <c r="Q17" s="3" t="s">
        <v>36</v>
      </c>
      <c r="R17" s="3" t="s">
        <v>38</v>
      </c>
      <c r="S17" s="3" t="s">
        <v>18</v>
      </c>
      <c r="T17" s="3" t="s">
        <v>19</v>
      </c>
      <c r="U17" s="3" t="s">
        <v>20</v>
      </c>
      <c r="V17" s="3" t="s">
        <v>21</v>
      </c>
      <c r="W17" s="3" t="s">
        <v>129</v>
      </c>
      <c r="X17" s="3" t="s">
        <v>22</v>
      </c>
      <c r="Y17" s="3" t="s">
        <v>148</v>
      </c>
      <c r="Z17" s="3" t="s">
        <v>680</v>
      </c>
      <c r="AA17" s="3" t="s">
        <v>680</v>
      </c>
      <c r="AB17" s="3"/>
      <c r="AC17" s="3" t="b">
        <f>IF(COUNTIF(H$4:H17,"="&amp;H17)&gt;1,FALSE,TRUE)</f>
        <v>0</v>
      </c>
      <c r="AD17" s="3" t="e">
        <f>COUNTIF(#REF!,"="&amp;C17)</f>
        <v>#REF!</v>
      </c>
      <c r="AE17" s="3" t="str">
        <f t="shared" si="0"/>
        <v>菏泽薛城光缆:济宁洸河路+滕州善国北路</v>
      </c>
      <c r="AF17" s="3"/>
      <c r="AG17" s="3" t="s">
        <v>36</v>
      </c>
      <c r="AH17" s="3" t="s">
        <v>38</v>
      </c>
      <c r="AI17" s="3"/>
      <c r="AJ17" s="3"/>
    </row>
    <row r="18" spans="1:36" ht="16.5" x14ac:dyDescent="0.2">
      <c r="A18" s="3">
        <v>15</v>
      </c>
      <c r="B18" s="3">
        <f t="shared" si="1"/>
        <v>37008300000</v>
      </c>
      <c r="C18" s="3" t="s">
        <v>306</v>
      </c>
      <c r="D18" s="3">
        <v>1998</v>
      </c>
      <c r="E18" s="3" t="s">
        <v>590</v>
      </c>
      <c r="F18" s="3" t="str">
        <f>INDEX(敷设方式!$C$4:$C$7,MATCH(中继段!E18,敷设方式!$B$4:$B$7,0))</f>
        <v>BURY</v>
      </c>
      <c r="G18" s="3">
        <v>38</v>
      </c>
      <c r="H18" s="3" t="s">
        <v>208</v>
      </c>
      <c r="I18" s="3" t="s">
        <v>208</v>
      </c>
      <c r="J18" s="3">
        <f>INDEX(光缆!$B$4:$B$66,MATCH(中继段!I18,光缆!$F$4:$F$66,0))</f>
        <v>37008000000</v>
      </c>
      <c r="K18" s="3">
        <f>COUNTIF(I$4:I18,"="&amp;I18)</f>
        <v>3</v>
      </c>
      <c r="L18" s="3">
        <v>24</v>
      </c>
      <c r="M18" s="3" t="s">
        <v>605</v>
      </c>
      <c r="N18" s="3" t="s">
        <v>173</v>
      </c>
      <c r="O18" s="3" t="s">
        <v>605</v>
      </c>
      <c r="P18" s="3" t="s">
        <v>173</v>
      </c>
      <c r="Q18" s="3" t="s">
        <v>38</v>
      </c>
      <c r="R18" s="3" t="s">
        <v>151</v>
      </c>
      <c r="S18" s="3" t="s">
        <v>18</v>
      </c>
      <c r="T18" s="3" t="s">
        <v>19</v>
      </c>
      <c r="U18" s="3" t="s">
        <v>20</v>
      </c>
      <c r="V18" s="3" t="s">
        <v>21</v>
      </c>
      <c r="W18" s="3" t="s">
        <v>129</v>
      </c>
      <c r="X18" s="3" t="s">
        <v>22</v>
      </c>
      <c r="Y18" s="3" t="s">
        <v>148</v>
      </c>
      <c r="Z18" s="3" t="s">
        <v>680</v>
      </c>
      <c r="AA18" s="3" t="s">
        <v>680</v>
      </c>
      <c r="AB18" s="3"/>
      <c r="AC18" s="3" t="b">
        <f>IF(COUNTIF(H$4:H18,"="&amp;H18)&gt;1,FALSE,TRUE)</f>
        <v>0</v>
      </c>
      <c r="AD18" s="3" t="e">
        <f>COUNTIF(#REF!,"="&amp;C18)</f>
        <v>#REF!</v>
      </c>
      <c r="AE18" s="3" t="str">
        <f t="shared" si="0"/>
        <v>菏泽薛城光缆:滕州善国北路+薛城天山路</v>
      </c>
      <c r="AF18" s="3"/>
      <c r="AG18" s="3" t="s">
        <v>38</v>
      </c>
      <c r="AH18" s="3" t="s">
        <v>151</v>
      </c>
      <c r="AI18" s="3"/>
      <c r="AJ18" s="3"/>
    </row>
    <row r="19" spans="1:36" ht="16.5" x14ac:dyDescent="0.2">
      <c r="A19" s="3">
        <v>16</v>
      </c>
      <c r="B19" s="3">
        <f t="shared" si="1"/>
        <v>37009100000</v>
      </c>
      <c r="C19" s="3" t="s">
        <v>534</v>
      </c>
      <c r="D19" s="3">
        <v>2012</v>
      </c>
      <c r="E19" s="3" t="s">
        <v>594</v>
      </c>
      <c r="F19" s="3" t="str">
        <f>INDEX(敷设方式!$C$4:$C$7,MATCH(中继段!E19,敷设方式!$B$4:$B$7,0))</f>
        <v>PIPELINE</v>
      </c>
      <c r="G19" s="3">
        <v>68.382000000000005</v>
      </c>
      <c r="H19" s="3" t="s">
        <v>209</v>
      </c>
      <c r="I19" s="3" t="s">
        <v>209</v>
      </c>
      <c r="J19" s="3">
        <f>INDEX(光缆!$B$4:$B$66,MATCH(中继段!I19,光缆!$F$4:$F$66,0))</f>
        <v>37009000000</v>
      </c>
      <c r="K19" s="3">
        <f>COUNTIF(I$4:I19,"="&amp;I19)</f>
        <v>1</v>
      </c>
      <c r="L19" s="3">
        <v>36</v>
      </c>
      <c r="M19" s="3" t="s">
        <v>605</v>
      </c>
      <c r="N19" s="3" t="s">
        <v>182</v>
      </c>
      <c r="O19" s="3" t="s">
        <v>605</v>
      </c>
      <c r="P19" s="4" t="s">
        <v>809</v>
      </c>
      <c r="Q19" s="3" t="s">
        <v>39</v>
      </c>
      <c r="R19" s="3" t="s">
        <v>169</v>
      </c>
      <c r="S19" s="3" t="s">
        <v>18</v>
      </c>
      <c r="T19" s="3" t="s">
        <v>19</v>
      </c>
      <c r="U19" s="3" t="s">
        <v>20</v>
      </c>
      <c r="V19" s="3" t="s">
        <v>21</v>
      </c>
      <c r="W19" s="3" t="s">
        <v>129</v>
      </c>
      <c r="X19" s="3" t="s">
        <v>22</v>
      </c>
      <c r="Y19" s="3" t="s">
        <v>148</v>
      </c>
      <c r="Z19" s="3" t="s">
        <v>680</v>
      </c>
      <c r="AA19" s="3" t="s">
        <v>680</v>
      </c>
      <c r="AB19" s="3"/>
      <c r="AC19" s="3" t="b">
        <f>IF(COUNTIF(H$4:H19,"="&amp;H19)&gt;1,FALSE,TRUE)</f>
        <v>1</v>
      </c>
      <c r="AD19" s="3" t="e">
        <f>COUNTIF(#REF!,"="&amp;C19)</f>
        <v>#REF!</v>
      </c>
      <c r="AE19" s="3" t="str">
        <f t="shared" si="0"/>
        <v>禹城务头光缆:禹城行政街+齐河务头中继站</v>
      </c>
      <c r="AF19" s="3"/>
      <c r="AG19" s="3" t="s">
        <v>39</v>
      </c>
      <c r="AH19" s="3" t="s">
        <v>169</v>
      </c>
      <c r="AI19" s="3"/>
      <c r="AJ19" s="3"/>
    </row>
    <row r="20" spans="1:36" ht="16.5" x14ac:dyDescent="0.2">
      <c r="A20" s="3">
        <v>17</v>
      </c>
      <c r="B20" s="3">
        <f t="shared" si="1"/>
        <v>37010100000</v>
      </c>
      <c r="C20" s="3" t="s">
        <v>309</v>
      </c>
      <c r="D20" s="3">
        <v>2000</v>
      </c>
      <c r="E20" s="3" t="s">
        <v>590</v>
      </c>
      <c r="F20" s="3" t="str">
        <f>INDEX(敷设方式!$C$4:$C$7,MATCH(中继段!E20,敷设方式!$B$4:$B$7,0))</f>
        <v>BURY</v>
      </c>
      <c r="G20" s="3">
        <v>147.6</v>
      </c>
      <c r="H20" s="3" t="s">
        <v>210</v>
      </c>
      <c r="I20" s="3" t="s">
        <v>210</v>
      </c>
      <c r="J20" s="3">
        <f>INDEX(光缆!$B$4:$B$66,MATCH(中继段!I20,光缆!$F$4:$F$66,0))</f>
        <v>37010000000</v>
      </c>
      <c r="K20" s="3">
        <f>COUNTIF(I$4:I20,"="&amp;I20)</f>
        <v>1</v>
      </c>
      <c r="L20" s="3">
        <v>36</v>
      </c>
      <c r="M20" s="3" t="s">
        <v>605</v>
      </c>
      <c r="N20" s="3" t="s">
        <v>601</v>
      </c>
      <c r="O20" s="3" t="s">
        <v>605</v>
      </c>
      <c r="P20" s="3" t="s">
        <v>183</v>
      </c>
      <c r="Q20" s="3" t="s">
        <v>41</v>
      </c>
      <c r="R20" s="3" t="s">
        <v>42</v>
      </c>
      <c r="S20" s="3" t="s">
        <v>18</v>
      </c>
      <c r="T20" s="3" t="s">
        <v>19</v>
      </c>
      <c r="U20" s="3" t="s">
        <v>20</v>
      </c>
      <c r="V20" s="3" t="s">
        <v>21</v>
      </c>
      <c r="W20" s="3" t="s">
        <v>129</v>
      </c>
      <c r="X20" s="3" t="s">
        <v>22</v>
      </c>
      <c r="Y20" s="3" t="s">
        <v>148</v>
      </c>
      <c r="Z20" s="3" t="s">
        <v>680</v>
      </c>
      <c r="AA20" s="3" t="s">
        <v>680</v>
      </c>
      <c r="AB20" s="3"/>
      <c r="AC20" s="3" t="b">
        <f>IF(COUNTIF(H$4:H20,"="&amp;H20)&gt;1,FALSE,TRUE)</f>
        <v>1</v>
      </c>
      <c r="AD20" s="3" t="e">
        <f>COUNTIF(#REF!,"="&amp;C20)</f>
        <v>#REF!</v>
      </c>
      <c r="AE20" s="3" t="str">
        <f t="shared" si="0"/>
        <v>济聊菏1号光缆:济南经十路+聊城龙山路</v>
      </c>
      <c r="AF20" s="3"/>
      <c r="AG20" s="3" t="s">
        <v>41</v>
      </c>
      <c r="AH20" s="3" t="s">
        <v>42</v>
      </c>
      <c r="AI20" s="3"/>
      <c r="AJ20" s="3"/>
    </row>
    <row r="21" spans="1:36" ht="16.5" x14ac:dyDescent="0.2">
      <c r="A21" s="3">
        <v>18</v>
      </c>
      <c r="B21" s="3">
        <f t="shared" si="1"/>
        <v>37010200000</v>
      </c>
      <c r="C21" s="3" t="s">
        <v>535</v>
      </c>
      <c r="D21" s="3">
        <v>2000</v>
      </c>
      <c r="E21" s="3" t="s">
        <v>590</v>
      </c>
      <c r="F21" s="3" t="str">
        <f>INDEX(敷设方式!$C$4:$C$7,MATCH(中继段!E21,敷设方式!$B$4:$B$7,0))</f>
        <v>BURY</v>
      </c>
      <c r="G21" s="3">
        <v>189.5</v>
      </c>
      <c r="H21" s="3" t="s">
        <v>210</v>
      </c>
      <c r="I21" s="3" t="s">
        <v>210</v>
      </c>
      <c r="J21" s="3">
        <f>INDEX(光缆!$B$4:$B$66,MATCH(中继段!I21,光缆!$F$4:$F$66,0))</f>
        <v>37010000000</v>
      </c>
      <c r="K21" s="3">
        <f>COUNTIF(I$4:I21,"="&amp;I21)</f>
        <v>2</v>
      </c>
      <c r="L21" s="3">
        <v>12</v>
      </c>
      <c r="M21" s="3" t="s">
        <v>605</v>
      </c>
      <c r="N21" s="3" t="s">
        <v>183</v>
      </c>
      <c r="O21" s="3" t="s">
        <v>605</v>
      </c>
      <c r="P21" s="3" t="s">
        <v>185</v>
      </c>
      <c r="Q21" s="3" t="s">
        <v>42</v>
      </c>
      <c r="R21" s="3" t="s">
        <v>152</v>
      </c>
      <c r="S21" s="3" t="s">
        <v>23</v>
      </c>
      <c r="T21" s="3" t="s">
        <v>24</v>
      </c>
      <c r="U21" s="3" t="s">
        <v>25</v>
      </c>
      <c r="V21" s="3" t="s">
        <v>26</v>
      </c>
      <c r="W21" s="3" t="s">
        <v>27</v>
      </c>
      <c r="X21" s="3" t="s">
        <v>680</v>
      </c>
      <c r="Y21" s="3" t="s">
        <v>680</v>
      </c>
      <c r="Z21" s="3" t="s">
        <v>680</v>
      </c>
      <c r="AA21" s="3" t="s">
        <v>680</v>
      </c>
      <c r="AB21" s="3"/>
      <c r="AC21" s="3" t="b">
        <f>IF(COUNTIF(H$4:H21,"="&amp;H21)&gt;1,FALSE,TRUE)</f>
        <v>0</v>
      </c>
      <c r="AD21" s="3" t="e">
        <f>COUNTIF(#REF!,"="&amp;C21)</f>
        <v>#REF!</v>
      </c>
      <c r="AE21" s="3" t="str">
        <f t="shared" si="0"/>
        <v>济聊菏1号光缆:聊城龙山路+菏泽中华路新局</v>
      </c>
      <c r="AF21" s="3"/>
      <c r="AG21" s="3" t="s">
        <v>42</v>
      </c>
      <c r="AH21" s="3" t="s">
        <v>152</v>
      </c>
      <c r="AI21" s="3"/>
      <c r="AJ21" s="3"/>
    </row>
    <row r="22" spans="1:36" ht="16.5" x14ac:dyDescent="0.2">
      <c r="A22" s="3">
        <v>19</v>
      </c>
      <c r="B22" s="3">
        <f t="shared" si="1"/>
        <v>37011100000</v>
      </c>
      <c r="C22" s="3" t="s">
        <v>536</v>
      </c>
      <c r="D22" s="3">
        <v>2000</v>
      </c>
      <c r="E22" s="3" t="s">
        <v>590</v>
      </c>
      <c r="F22" s="3" t="str">
        <f>INDEX(敷设方式!$C$4:$C$7,MATCH(中继段!E22,敷设方式!$B$4:$B$7,0))</f>
        <v>BURY</v>
      </c>
      <c r="G22" s="3">
        <v>144.19999999999999</v>
      </c>
      <c r="H22" s="3" t="s">
        <v>211</v>
      </c>
      <c r="I22" s="3" t="s">
        <v>211</v>
      </c>
      <c r="J22" s="3">
        <f>INDEX(光缆!$B$4:$B$66,MATCH(中继段!I22,光缆!$F$4:$F$66,0))</f>
        <v>37011000000</v>
      </c>
      <c r="K22" s="3">
        <f>COUNTIF(I$4:I22,"="&amp;I22)</f>
        <v>1</v>
      </c>
      <c r="L22" s="3">
        <v>24</v>
      </c>
      <c r="M22" s="3" t="s">
        <v>605</v>
      </c>
      <c r="N22" s="3" t="s">
        <v>601</v>
      </c>
      <c r="O22" s="3" t="s">
        <v>605</v>
      </c>
      <c r="P22" s="3" t="s">
        <v>183</v>
      </c>
      <c r="Q22" s="3" t="s">
        <v>44</v>
      </c>
      <c r="R22" s="3" t="s">
        <v>46</v>
      </c>
      <c r="S22" s="3" t="s">
        <v>23</v>
      </c>
      <c r="T22" s="3" t="s">
        <v>24</v>
      </c>
      <c r="U22" s="3" t="s">
        <v>25</v>
      </c>
      <c r="V22" s="3" t="s">
        <v>26</v>
      </c>
      <c r="W22" s="3" t="s">
        <v>27</v>
      </c>
      <c r="X22" s="3" t="s">
        <v>680</v>
      </c>
      <c r="Y22" s="3" t="s">
        <v>680</v>
      </c>
      <c r="Z22" s="3" t="s">
        <v>680</v>
      </c>
      <c r="AA22" s="3" t="s">
        <v>680</v>
      </c>
      <c r="AB22" s="3"/>
      <c r="AC22" s="3" t="b">
        <f>IF(COUNTIF(H$4:H22,"="&amp;H22)&gt;1,FALSE,TRUE)</f>
        <v>1</v>
      </c>
      <c r="AD22" s="3" t="e">
        <f>COUNTIF(#REF!,"="&amp;C22)</f>
        <v>#REF!</v>
      </c>
      <c r="AE22" s="3" t="str">
        <f t="shared" si="0"/>
        <v>济聊菏2号光缆:济南山大路+聊城联通建设路</v>
      </c>
      <c r="AF22" s="3"/>
      <c r="AG22" s="3" t="s">
        <v>44</v>
      </c>
      <c r="AH22" s="3" t="s">
        <v>46</v>
      </c>
      <c r="AI22" s="3"/>
      <c r="AJ22" s="3"/>
    </row>
    <row r="23" spans="1:36" ht="16.5" x14ac:dyDescent="0.2">
      <c r="A23" s="3">
        <v>20</v>
      </c>
      <c r="B23" s="3">
        <f t="shared" si="1"/>
        <v>37011200000</v>
      </c>
      <c r="C23" s="3" t="s">
        <v>537</v>
      </c>
      <c r="D23" s="3">
        <v>2000</v>
      </c>
      <c r="E23" s="3" t="s">
        <v>590</v>
      </c>
      <c r="F23" s="3" t="str">
        <f>INDEX(敷设方式!$C$4:$C$7,MATCH(中继段!E23,敷设方式!$B$4:$B$7,0))</f>
        <v>BURY</v>
      </c>
      <c r="G23" s="3">
        <v>177.6</v>
      </c>
      <c r="H23" s="3" t="s">
        <v>211</v>
      </c>
      <c r="I23" s="3" t="s">
        <v>211</v>
      </c>
      <c r="J23" s="3">
        <f>INDEX(光缆!$B$4:$B$66,MATCH(中继段!I23,光缆!$F$4:$F$66,0))</f>
        <v>37011000000</v>
      </c>
      <c r="K23" s="3">
        <f>COUNTIF(I$4:I23,"="&amp;I23)</f>
        <v>2</v>
      </c>
      <c r="L23" s="3">
        <v>24</v>
      </c>
      <c r="M23" s="3" t="s">
        <v>605</v>
      </c>
      <c r="N23" s="3" t="s">
        <v>183</v>
      </c>
      <c r="O23" s="3" t="s">
        <v>605</v>
      </c>
      <c r="P23" s="3" t="s">
        <v>185</v>
      </c>
      <c r="Q23" s="3" t="s">
        <v>46</v>
      </c>
      <c r="R23" s="3" t="s">
        <v>152</v>
      </c>
      <c r="S23" s="3" t="s">
        <v>23</v>
      </c>
      <c r="T23" s="3" t="s">
        <v>24</v>
      </c>
      <c r="U23" s="3" t="s">
        <v>25</v>
      </c>
      <c r="V23" s="3" t="s">
        <v>26</v>
      </c>
      <c r="W23" s="3" t="s">
        <v>27</v>
      </c>
      <c r="X23" s="3" t="s">
        <v>680</v>
      </c>
      <c r="Y23" s="3" t="s">
        <v>680</v>
      </c>
      <c r="Z23" s="3" t="s">
        <v>680</v>
      </c>
      <c r="AA23" s="3" t="s">
        <v>680</v>
      </c>
      <c r="AB23" s="3"/>
      <c r="AC23" s="3" t="b">
        <f>IF(COUNTIF(H$4:H23,"="&amp;H23)&gt;1,FALSE,TRUE)</f>
        <v>0</v>
      </c>
      <c r="AD23" s="3" t="e">
        <f>COUNTIF(#REF!,"="&amp;C23)</f>
        <v>#REF!</v>
      </c>
      <c r="AE23" s="3" t="str">
        <f t="shared" si="0"/>
        <v>济聊菏2号光缆:聊城联通建设路+菏泽中华路新局</v>
      </c>
      <c r="AF23" s="3"/>
      <c r="AG23" s="3" t="s">
        <v>46</v>
      </c>
      <c r="AH23" s="3" t="s">
        <v>152</v>
      </c>
      <c r="AI23" s="3"/>
      <c r="AJ23" s="3"/>
    </row>
    <row r="24" spans="1:36" ht="16.5" x14ac:dyDescent="0.2">
      <c r="A24" s="3">
        <v>21</v>
      </c>
      <c r="B24" s="3">
        <f t="shared" si="1"/>
        <v>37012100000</v>
      </c>
      <c r="C24" s="3" t="s">
        <v>538</v>
      </c>
      <c r="D24" s="3">
        <v>2002</v>
      </c>
      <c r="E24" s="3" t="s">
        <v>594</v>
      </c>
      <c r="F24" s="3" t="str">
        <f>INDEX(敷设方式!$C$4:$C$7,MATCH(中继段!E24,敷设方式!$B$4:$B$7,0))</f>
        <v>PIPELINE</v>
      </c>
      <c r="G24" s="3">
        <v>143.33600000000001</v>
      </c>
      <c r="H24" s="3" t="s">
        <v>212</v>
      </c>
      <c r="I24" s="3" t="s">
        <v>212</v>
      </c>
      <c r="J24" s="3">
        <f>INDEX(光缆!$B$4:$B$66,MATCH(中继段!I24,光缆!$F$4:$F$66,0))</f>
        <v>37012000000</v>
      </c>
      <c r="K24" s="3">
        <f>COUNTIF(I$4:I24,"="&amp;I24)</f>
        <v>1</v>
      </c>
      <c r="L24" s="3">
        <v>48</v>
      </c>
      <c r="M24" s="3" t="s">
        <v>605</v>
      </c>
      <c r="N24" s="3" t="s">
        <v>601</v>
      </c>
      <c r="O24" s="3" t="s">
        <v>605</v>
      </c>
      <c r="P24" s="3" t="s">
        <v>182</v>
      </c>
      <c r="Q24" s="3" t="s">
        <v>47</v>
      </c>
      <c r="R24" s="3" t="s">
        <v>33</v>
      </c>
      <c r="S24" s="3" t="s">
        <v>23</v>
      </c>
      <c r="T24" s="3" t="s">
        <v>24</v>
      </c>
      <c r="U24" s="3" t="s">
        <v>25</v>
      </c>
      <c r="V24" s="3" t="s">
        <v>26</v>
      </c>
      <c r="W24" s="3" t="s">
        <v>27</v>
      </c>
      <c r="X24" s="3" t="s">
        <v>680</v>
      </c>
      <c r="Y24" s="3" t="s">
        <v>680</v>
      </c>
      <c r="Z24" s="3" t="s">
        <v>680</v>
      </c>
      <c r="AA24" s="3" t="s">
        <v>680</v>
      </c>
      <c r="AB24" s="3"/>
      <c r="AC24" s="3" t="b">
        <f>IF(COUNTIF(H$4:H24,"="&amp;H24)&gt;1,FALSE,TRUE)</f>
        <v>1</v>
      </c>
      <c r="AD24" s="3" t="e">
        <f>COUNTIF(#REF!,"="&amp;C24)</f>
        <v>#REF!</v>
      </c>
      <c r="AE24" s="3" t="str">
        <f t="shared" si="0"/>
        <v>济南德州1号管道光缆:济南四里村+德州湖滨南路</v>
      </c>
      <c r="AF24" s="3"/>
      <c r="AG24" s="3" t="s">
        <v>47</v>
      </c>
      <c r="AH24" s="3" t="s">
        <v>33</v>
      </c>
      <c r="AI24" s="3"/>
      <c r="AJ24" s="3"/>
    </row>
    <row r="25" spans="1:36" ht="16.5" x14ac:dyDescent="0.2">
      <c r="A25" s="3">
        <v>22</v>
      </c>
      <c r="B25" s="3">
        <f t="shared" si="1"/>
        <v>37013100000</v>
      </c>
      <c r="C25" s="3" t="s">
        <v>539</v>
      </c>
      <c r="D25" s="3">
        <v>1999</v>
      </c>
      <c r="E25" s="3" t="s">
        <v>590</v>
      </c>
      <c r="F25" s="3" t="str">
        <f>INDEX(敷设方式!$C$4:$C$7,MATCH(中继段!E25,敷设方式!$B$4:$B$7,0))</f>
        <v>BURY</v>
      </c>
      <c r="G25" s="3">
        <v>142.1</v>
      </c>
      <c r="H25" s="3" t="s">
        <v>213</v>
      </c>
      <c r="I25" s="3" t="s">
        <v>213</v>
      </c>
      <c r="J25" s="3">
        <f>INDEX(光缆!$B$4:$B$66,MATCH(中继段!I25,光缆!$F$4:$F$66,0))</f>
        <v>37013000000</v>
      </c>
      <c r="K25" s="3">
        <f>COUNTIF(I$4:I25,"="&amp;I25)</f>
        <v>1</v>
      </c>
      <c r="L25" s="3">
        <v>28</v>
      </c>
      <c r="M25" s="3" t="s">
        <v>605</v>
      </c>
      <c r="N25" s="3" t="s">
        <v>182</v>
      </c>
      <c r="O25" s="3" t="s">
        <v>605</v>
      </c>
      <c r="P25" s="3" t="s">
        <v>601</v>
      </c>
      <c r="Q25" s="3" t="s">
        <v>49</v>
      </c>
      <c r="R25" s="3" t="s">
        <v>41</v>
      </c>
      <c r="S25" s="3" t="s">
        <v>27</v>
      </c>
      <c r="T25" s="3" t="s">
        <v>28</v>
      </c>
      <c r="U25" s="3" t="s">
        <v>29</v>
      </c>
      <c r="V25" s="3" t="s">
        <v>30</v>
      </c>
      <c r="W25" s="3" t="s">
        <v>149</v>
      </c>
      <c r="X25" s="3" t="s">
        <v>680</v>
      </c>
      <c r="Y25" s="3" t="s">
        <v>680</v>
      </c>
      <c r="Z25" s="3" t="s">
        <v>680</v>
      </c>
      <c r="AA25" s="3" t="s">
        <v>680</v>
      </c>
      <c r="AB25" s="3"/>
      <c r="AC25" s="3" t="b">
        <f>IF(COUNTIF(H$4:H25,"="&amp;H25)&gt;1,FALSE,TRUE)</f>
        <v>1</v>
      </c>
      <c r="AD25" s="3" t="e">
        <f>COUNTIF(#REF!,"="&amp;C25)</f>
        <v>#REF!</v>
      </c>
      <c r="AE25" s="3" t="str">
        <f t="shared" si="0"/>
        <v>济南德州2号光缆:德州解放北路+济南经十路</v>
      </c>
      <c r="AF25" s="3"/>
      <c r="AG25" s="3" t="s">
        <v>49</v>
      </c>
      <c r="AH25" s="3" t="s">
        <v>41</v>
      </c>
      <c r="AI25" s="3"/>
      <c r="AJ25" s="3"/>
    </row>
    <row r="26" spans="1:36" ht="16.5" x14ac:dyDescent="0.2">
      <c r="A26" s="3">
        <v>23</v>
      </c>
      <c r="B26" s="3">
        <f t="shared" si="1"/>
        <v>37014100000</v>
      </c>
      <c r="C26" s="3" t="s">
        <v>540</v>
      </c>
      <c r="D26" s="3">
        <v>2003</v>
      </c>
      <c r="E26" s="3" t="s">
        <v>592</v>
      </c>
      <c r="F26" s="3" t="str">
        <f>INDEX(敷设方式!$C$4:$C$7,MATCH(中继段!E26,敷设方式!$B$4:$B$7,0))</f>
        <v>OVER_HEAD</v>
      </c>
      <c r="G26" s="3">
        <v>141.489</v>
      </c>
      <c r="H26" s="3" t="s">
        <v>214</v>
      </c>
      <c r="I26" s="3" t="s">
        <v>214</v>
      </c>
      <c r="J26" s="3">
        <f>INDEX(光缆!$B$4:$B$66,MATCH(中继段!I26,光缆!$F$4:$F$66,0))</f>
        <v>37014000000</v>
      </c>
      <c r="K26" s="3">
        <f>COUNTIF(I$4:I26,"="&amp;I26)</f>
        <v>1</v>
      </c>
      <c r="L26" s="3">
        <v>12</v>
      </c>
      <c r="M26" s="3" t="s">
        <v>605</v>
      </c>
      <c r="N26" s="3" t="s">
        <v>601</v>
      </c>
      <c r="O26" s="3" t="s">
        <v>605</v>
      </c>
      <c r="P26" s="3" t="s">
        <v>183</v>
      </c>
      <c r="Q26" s="3" t="s">
        <v>51</v>
      </c>
      <c r="R26" s="3" t="s">
        <v>153</v>
      </c>
      <c r="S26" s="3" t="s">
        <v>27</v>
      </c>
      <c r="T26" s="3" t="s">
        <v>28</v>
      </c>
      <c r="U26" s="3" t="s">
        <v>29</v>
      </c>
      <c r="V26" s="3" t="s">
        <v>30</v>
      </c>
      <c r="W26" s="3" t="s">
        <v>149</v>
      </c>
      <c r="X26" s="3" t="s">
        <v>680</v>
      </c>
      <c r="Y26" s="3" t="s">
        <v>680</v>
      </c>
      <c r="Z26" s="3" t="s">
        <v>680</v>
      </c>
      <c r="AA26" s="3" t="s">
        <v>680</v>
      </c>
      <c r="AB26" s="3"/>
      <c r="AC26" s="3" t="b">
        <f>IF(COUNTIF(H$4:H26,"="&amp;H26)&gt;1,FALSE,TRUE)</f>
        <v>1</v>
      </c>
      <c r="AD26" s="3" t="e">
        <f>COUNTIF(#REF!,"="&amp;C26)</f>
        <v>#REF!</v>
      </c>
      <c r="AE26" s="3" t="str">
        <f t="shared" si="0"/>
        <v>济南聊城1号架空光缆:济南共青团+聊城柳园南路</v>
      </c>
      <c r="AF26" s="3"/>
      <c r="AG26" s="3" t="s">
        <v>51</v>
      </c>
      <c r="AH26" s="3" t="s">
        <v>153</v>
      </c>
      <c r="AI26" s="3"/>
      <c r="AJ26" s="3"/>
    </row>
    <row r="27" spans="1:36" ht="16.5" x14ac:dyDescent="0.2">
      <c r="A27" s="3">
        <v>24</v>
      </c>
      <c r="B27" s="3">
        <f t="shared" si="1"/>
        <v>37015100000</v>
      </c>
      <c r="C27" s="3" t="s">
        <v>541</v>
      </c>
      <c r="D27" s="3">
        <v>1996</v>
      </c>
      <c r="E27" s="3" t="s">
        <v>590</v>
      </c>
      <c r="F27" s="3" t="str">
        <f>INDEX(敷设方式!$C$4:$C$7,MATCH(中继段!E27,敷设方式!$B$4:$B$7,0))</f>
        <v>BURY</v>
      </c>
      <c r="G27" s="3">
        <v>147.6</v>
      </c>
      <c r="H27" s="3" t="s">
        <v>215</v>
      </c>
      <c r="I27" s="3" t="s">
        <v>215</v>
      </c>
      <c r="J27" s="3">
        <f>INDEX(光缆!$B$4:$B$66,MATCH(中继段!I27,光缆!$F$4:$F$66,0))</f>
        <v>37015000000</v>
      </c>
      <c r="K27" s="3">
        <f>COUNTIF(I$4:I27,"="&amp;I27)</f>
        <v>1</v>
      </c>
      <c r="L27" s="3">
        <v>24</v>
      </c>
      <c r="M27" s="3" t="s">
        <v>605</v>
      </c>
      <c r="N27" s="3" t="s">
        <v>601</v>
      </c>
      <c r="O27" s="3" t="s">
        <v>605</v>
      </c>
      <c r="P27" s="3" t="s">
        <v>183</v>
      </c>
      <c r="Q27" s="3" t="s">
        <v>41</v>
      </c>
      <c r="R27" s="3" t="s">
        <v>46</v>
      </c>
      <c r="S27" s="3" t="s">
        <v>27</v>
      </c>
      <c r="T27" s="3" t="s">
        <v>28</v>
      </c>
      <c r="U27" s="3" t="s">
        <v>29</v>
      </c>
      <c r="V27" s="3" t="s">
        <v>30</v>
      </c>
      <c r="W27" s="3" t="s">
        <v>149</v>
      </c>
      <c r="X27" s="3" t="s">
        <v>680</v>
      </c>
      <c r="Y27" s="3" t="s">
        <v>680</v>
      </c>
      <c r="Z27" s="3" t="s">
        <v>680</v>
      </c>
      <c r="AA27" s="3" t="s">
        <v>680</v>
      </c>
      <c r="AB27" s="3"/>
      <c r="AC27" s="3" t="b">
        <f>IF(COUNTIF(H$4:H27,"="&amp;H27)&gt;1,FALSE,TRUE)</f>
        <v>1</v>
      </c>
      <c r="AD27" s="3" t="e">
        <f>COUNTIF(#REF!,"="&amp;C27)</f>
        <v>#REF!</v>
      </c>
      <c r="AE27" s="3" t="str">
        <f t="shared" si="0"/>
        <v>济南聊城2号光缆:济南经十路+聊城联通建设路</v>
      </c>
      <c r="AF27" s="3"/>
      <c r="AG27" s="3" t="s">
        <v>41</v>
      </c>
      <c r="AH27" s="3" t="s">
        <v>46</v>
      </c>
      <c r="AI27" s="3"/>
      <c r="AJ27" s="3"/>
    </row>
    <row r="28" spans="1:36" ht="16.5" x14ac:dyDescent="0.2">
      <c r="A28" s="3">
        <v>25</v>
      </c>
      <c r="B28" s="3">
        <f t="shared" si="1"/>
        <v>37016100000</v>
      </c>
      <c r="C28" s="3" t="s">
        <v>542</v>
      </c>
      <c r="D28" s="3">
        <v>1993</v>
      </c>
      <c r="E28" s="3" t="s">
        <v>594</v>
      </c>
      <c r="F28" s="3" t="str">
        <f>INDEX(敷设方式!$C$4:$C$7,MATCH(中继段!E28,敷设方式!$B$4:$B$7,0))</f>
        <v>PIPELINE</v>
      </c>
      <c r="G28" s="3">
        <v>87.332999999999998</v>
      </c>
      <c r="H28" s="3" t="s">
        <v>216</v>
      </c>
      <c r="I28" s="3" t="s">
        <v>216</v>
      </c>
      <c r="J28" s="3">
        <f>INDEX(光缆!$B$4:$B$66,MATCH(中继段!I28,光缆!$F$4:$F$66,0))</f>
        <v>37016000000</v>
      </c>
      <c r="K28" s="3">
        <f>COUNTIF(I$4:I28,"="&amp;I28)</f>
        <v>1</v>
      </c>
      <c r="L28" s="3">
        <v>24</v>
      </c>
      <c r="M28" s="3" t="s">
        <v>605</v>
      </c>
      <c r="N28" s="3" t="s">
        <v>601</v>
      </c>
      <c r="O28" s="3" t="s">
        <v>605</v>
      </c>
      <c r="P28" s="3" t="s">
        <v>172</v>
      </c>
      <c r="Q28" s="3" t="s">
        <v>51</v>
      </c>
      <c r="R28" s="3" t="s">
        <v>57</v>
      </c>
      <c r="S28" s="3" t="s">
        <v>27</v>
      </c>
      <c r="T28" s="3" t="s">
        <v>28</v>
      </c>
      <c r="U28" s="3" t="s">
        <v>29</v>
      </c>
      <c r="V28" s="3" t="s">
        <v>30</v>
      </c>
      <c r="W28" s="3" t="s">
        <v>149</v>
      </c>
      <c r="X28" s="3" t="s">
        <v>680</v>
      </c>
      <c r="Y28" s="3" t="s">
        <v>680</v>
      </c>
      <c r="Z28" s="3" t="s">
        <v>680</v>
      </c>
      <c r="AA28" s="3" t="s">
        <v>680</v>
      </c>
      <c r="AB28" s="3"/>
      <c r="AC28" s="3" t="b">
        <f>IF(COUNTIF(H$4:H28,"="&amp;H28)&gt;1,FALSE,TRUE)</f>
        <v>1</v>
      </c>
      <c r="AD28" s="3" t="e">
        <f>COUNTIF(#REF!,"="&amp;C28)</f>
        <v>#REF!</v>
      </c>
      <c r="AE28" s="3" t="str">
        <f t="shared" si="0"/>
        <v>济南青岛2号管道光缆:济南共青团+淄博中心路</v>
      </c>
      <c r="AF28" s="3"/>
      <c r="AG28" s="3" t="s">
        <v>51</v>
      </c>
      <c r="AH28" s="3" t="s">
        <v>57</v>
      </c>
      <c r="AI28" s="3"/>
      <c r="AJ28" s="3"/>
    </row>
    <row r="29" spans="1:36" ht="16.5" x14ac:dyDescent="0.2">
      <c r="A29" s="3">
        <v>26</v>
      </c>
      <c r="B29" s="3">
        <f t="shared" si="1"/>
        <v>37016200000</v>
      </c>
      <c r="C29" s="3" t="s">
        <v>543</v>
      </c>
      <c r="D29" s="3">
        <v>1993</v>
      </c>
      <c r="E29" s="3" t="s">
        <v>594</v>
      </c>
      <c r="F29" s="3" t="str">
        <f>INDEX(敷设方式!$C$4:$C$7,MATCH(中继段!E29,敷设方式!$B$4:$B$7,0))</f>
        <v>PIPELINE</v>
      </c>
      <c r="G29" s="3">
        <v>85.888999999999996</v>
      </c>
      <c r="H29" s="3" t="s">
        <v>216</v>
      </c>
      <c r="I29" s="3" t="s">
        <v>216</v>
      </c>
      <c r="J29" s="3">
        <f>INDEX(光缆!$B$4:$B$66,MATCH(中继段!I29,光缆!$F$4:$F$66,0))</f>
        <v>37016000000</v>
      </c>
      <c r="K29" s="3">
        <f>COUNTIF(I$4:I29,"="&amp;I29)</f>
        <v>2</v>
      </c>
      <c r="L29" s="3">
        <v>22</v>
      </c>
      <c r="M29" s="3" t="s">
        <v>605</v>
      </c>
      <c r="N29" s="3" t="s">
        <v>172</v>
      </c>
      <c r="O29" s="3" t="s">
        <v>605</v>
      </c>
      <c r="P29" s="3" t="s">
        <v>176</v>
      </c>
      <c r="Q29" s="3" t="s">
        <v>57</v>
      </c>
      <c r="R29" s="3" t="s">
        <v>58</v>
      </c>
      <c r="S29" s="3" t="s">
        <v>23</v>
      </c>
      <c r="T29" s="3" t="s">
        <v>25</v>
      </c>
      <c r="U29" s="3" t="s">
        <v>31</v>
      </c>
      <c r="V29" s="3" t="s">
        <v>27</v>
      </c>
      <c r="W29" s="3" t="s">
        <v>680</v>
      </c>
      <c r="X29" s="3" t="s">
        <v>680</v>
      </c>
      <c r="Y29" s="3" t="s">
        <v>680</v>
      </c>
      <c r="Z29" s="3" t="s">
        <v>680</v>
      </c>
      <c r="AA29" s="3" t="s">
        <v>680</v>
      </c>
      <c r="AB29" s="3"/>
      <c r="AC29" s="3" t="b">
        <f>IF(COUNTIF(H$4:H29,"="&amp;H29)&gt;1,FALSE,TRUE)</f>
        <v>0</v>
      </c>
      <c r="AD29" s="3" t="e">
        <f>COUNTIF(#REF!,"="&amp;C29)</f>
        <v>#REF!</v>
      </c>
      <c r="AE29" s="3" t="str">
        <f t="shared" si="0"/>
        <v>济南青岛2号管道光缆:淄博中心路+潍坊河西局</v>
      </c>
      <c r="AF29" s="3"/>
      <c r="AG29" s="3" t="s">
        <v>57</v>
      </c>
      <c r="AH29" s="3" t="s">
        <v>58</v>
      </c>
      <c r="AI29" s="3"/>
      <c r="AJ29" s="3"/>
    </row>
    <row r="30" spans="1:36" ht="16.5" x14ac:dyDescent="0.2">
      <c r="A30" s="3">
        <v>27</v>
      </c>
      <c r="B30" s="3">
        <f t="shared" si="1"/>
        <v>37016300000</v>
      </c>
      <c r="C30" s="3" t="s">
        <v>544</v>
      </c>
      <c r="D30" s="3">
        <v>1993</v>
      </c>
      <c r="E30" s="3" t="s">
        <v>594</v>
      </c>
      <c r="F30" s="3" t="str">
        <f>INDEX(敷设方式!$C$4:$C$7,MATCH(中继段!E30,敷设方式!$B$4:$B$7,0))</f>
        <v>PIPELINE</v>
      </c>
      <c r="G30" s="3">
        <v>205.666</v>
      </c>
      <c r="H30" s="3" t="s">
        <v>216</v>
      </c>
      <c r="I30" s="3" t="s">
        <v>216</v>
      </c>
      <c r="J30" s="3">
        <f>INDEX(光缆!$B$4:$B$66,MATCH(中继段!I30,光缆!$F$4:$F$66,0))</f>
        <v>37016000000</v>
      </c>
      <c r="K30" s="3">
        <f>COUNTIF(I$4:I30,"="&amp;I30)</f>
        <v>3</v>
      </c>
      <c r="L30" s="3">
        <v>16</v>
      </c>
      <c r="M30" s="3" t="s">
        <v>605</v>
      </c>
      <c r="N30" s="3" t="s">
        <v>176</v>
      </c>
      <c r="O30" s="3" t="s">
        <v>605</v>
      </c>
      <c r="P30" s="3" t="s">
        <v>171</v>
      </c>
      <c r="Q30" s="3" t="s">
        <v>58</v>
      </c>
      <c r="R30" s="3" t="s">
        <v>140</v>
      </c>
      <c r="S30" s="3" t="s">
        <v>23</v>
      </c>
      <c r="T30" s="3" t="s">
        <v>25</v>
      </c>
      <c r="U30" s="3" t="s">
        <v>31</v>
      </c>
      <c r="V30" s="3" t="s">
        <v>27</v>
      </c>
      <c r="W30" s="3" t="s">
        <v>680</v>
      </c>
      <c r="X30" s="3" t="s">
        <v>680</v>
      </c>
      <c r="Y30" s="3" t="s">
        <v>680</v>
      </c>
      <c r="Z30" s="3" t="s">
        <v>680</v>
      </c>
      <c r="AA30" s="3" t="s">
        <v>680</v>
      </c>
      <c r="AB30" s="3"/>
      <c r="AC30" s="3" t="b">
        <f>IF(COUNTIF(H$4:H30,"="&amp;H30)&gt;1,FALSE,TRUE)</f>
        <v>0</v>
      </c>
      <c r="AD30" s="3" t="e">
        <f>COUNTIF(#REF!,"="&amp;C30)</f>
        <v>#REF!</v>
      </c>
      <c r="AE30" s="3" t="str">
        <f t="shared" si="0"/>
        <v>济南青岛2号管道光缆:潍坊河西局+青岛山东路</v>
      </c>
      <c r="AF30" s="3"/>
      <c r="AG30" s="3" t="s">
        <v>58</v>
      </c>
      <c r="AH30" s="3" t="s">
        <v>140</v>
      </c>
      <c r="AI30" s="3"/>
      <c r="AJ30" s="3"/>
    </row>
    <row r="31" spans="1:36" ht="16.5" x14ac:dyDescent="0.2">
      <c r="A31" s="3">
        <v>28</v>
      </c>
      <c r="B31" s="3">
        <f t="shared" si="1"/>
        <v>37017100000</v>
      </c>
      <c r="C31" s="3" t="s">
        <v>545</v>
      </c>
      <c r="D31" s="3">
        <v>2002</v>
      </c>
      <c r="E31" s="3" t="s">
        <v>594</v>
      </c>
      <c r="F31" s="3" t="str">
        <f>INDEX(敷设方式!$C$4:$C$7,MATCH(中继段!E31,敷设方式!$B$4:$B$7,0))</f>
        <v>PIPELINE</v>
      </c>
      <c r="G31" s="3">
        <v>121.169</v>
      </c>
      <c r="H31" s="3" t="s">
        <v>217</v>
      </c>
      <c r="I31" s="3" t="s">
        <v>217</v>
      </c>
      <c r="J31" s="3">
        <f>INDEX(光缆!$B$4:$B$66,MATCH(中继段!I31,光缆!$F$4:$F$66,0))</f>
        <v>37017000000</v>
      </c>
      <c r="K31" s="3">
        <f>COUNTIF(I$4:I31,"="&amp;I31)</f>
        <v>1</v>
      </c>
      <c r="L31" s="3">
        <v>96</v>
      </c>
      <c r="M31" s="3" t="s">
        <v>605</v>
      </c>
      <c r="N31" s="3" t="s">
        <v>601</v>
      </c>
      <c r="O31" s="3" t="s">
        <v>605</v>
      </c>
      <c r="P31" s="3" t="s">
        <v>172</v>
      </c>
      <c r="Q31" s="3" t="s">
        <v>47</v>
      </c>
      <c r="R31" s="3" t="s">
        <v>64</v>
      </c>
      <c r="S31" s="3" t="s">
        <v>23</v>
      </c>
      <c r="T31" s="3" t="s">
        <v>25</v>
      </c>
      <c r="U31" s="3" t="s">
        <v>31</v>
      </c>
      <c r="V31" s="3" t="s">
        <v>27</v>
      </c>
      <c r="W31" s="3" t="s">
        <v>680</v>
      </c>
      <c r="X31" s="3" t="s">
        <v>680</v>
      </c>
      <c r="Y31" s="3" t="s">
        <v>680</v>
      </c>
      <c r="Z31" s="3" t="s">
        <v>680</v>
      </c>
      <c r="AA31" s="3" t="s">
        <v>680</v>
      </c>
      <c r="AB31" s="3"/>
      <c r="AC31" s="3" t="b">
        <f>IF(COUNTIF(H$4:H31,"="&amp;H31)&gt;1,FALSE,TRUE)</f>
        <v>1</v>
      </c>
      <c r="AD31" s="3" t="e">
        <f>COUNTIF(#REF!,"="&amp;C31)</f>
        <v>#REF!</v>
      </c>
      <c r="AE31" s="3" t="str">
        <f t="shared" si="0"/>
        <v>济南青岛3号管道光缆:济南四里村+淄博柳泉路</v>
      </c>
      <c r="AF31" s="3"/>
      <c r="AG31" s="3" t="s">
        <v>47</v>
      </c>
      <c r="AH31" s="3" t="s">
        <v>64</v>
      </c>
      <c r="AI31" s="3"/>
      <c r="AJ31" s="3"/>
    </row>
    <row r="32" spans="1:36" ht="16.5" x14ac:dyDescent="0.2">
      <c r="A32" s="3">
        <v>29</v>
      </c>
      <c r="B32" s="3">
        <f t="shared" si="1"/>
        <v>37017200000</v>
      </c>
      <c r="C32" s="3" t="s">
        <v>546</v>
      </c>
      <c r="D32" s="3">
        <v>2002</v>
      </c>
      <c r="E32" s="3" t="s">
        <v>594</v>
      </c>
      <c r="F32" s="3" t="str">
        <f>INDEX(敷设方式!$C$4:$C$7,MATCH(中继段!E32,敷设方式!$B$4:$B$7,0))</f>
        <v>PIPELINE</v>
      </c>
      <c r="G32" s="3">
        <v>110.539</v>
      </c>
      <c r="H32" s="3" t="s">
        <v>217</v>
      </c>
      <c r="I32" s="3" t="s">
        <v>217</v>
      </c>
      <c r="J32" s="3">
        <f>INDEX(光缆!$B$4:$B$66,MATCH(中继段!I32,光缆!$F$4:$F$66,0))</f>
        <v>37017000000</v>
      </c>
      <c r="K32" s="3">
        <f>COUNTIF(I$4:I32,"="&amp;I32)</f>
        <v>2</v>
      </c>
      <c r="L32" s="3">
        <v>96</v>
      </c>
      <c r="M32" s="3" t="s">
        <v>605</v>
      </c>
      <c r="N32" s="3" t="s">
        <v>172</v>
      </c>
      <c r="O32" s="3" t="s">
        <v>605</v>
      </c>
      <c r="P32" s="3" t="s">
        <v>176</v>
      </c>
      <c r="Q32" s="3" t="s">
        <v>64</v>
      </c>
      <c r="R32" s="3" t="s">
        <v>66</v>
      </c>
      <c r="S32" s="3" t="s">
        <v>27</v>
      </c>
      <c r="T32" s="3" t="s">
        <v>28</v>
      </c>
      <c r="U32" s="3" t="s">
        <v>29</v>
      </c>
      <c r="V32" s="3" t="s">
        <v>30</v>
      </c>
      <c r="W32" s="3" t="s">
        <v>149</v>
      </c>
      <c r="X32" s="3" t="s">
        <v>680</v>
      </c>
      <c r="Y32" s="3" t="s">
        <v>680</v>
      </c>
      <c r="Z32" s="3" t="s">
        <v>680</v>
      </c>
      <c r="AA32" s="3" t="s">
        <v>680</v>
      </c>
      <c r="AB32" s="3"/>
      <c r="AC32" s="3" t="b">
        <f>IF(COUNTIF(H$4:H32,"="&amp;H32)&gt;1,FALSE,TRUE)</f>
        <v>0</v>
      </c>
      <c r="AD32" s="3" t="e">
        <f>COUNTIF(#REF!,"="&amp;C32)</f>
        <v>#REF!</v>
      </c>
      <c r="AE32" s="3" t="str">
        <f t="shared" si="0"/>
        <v>济南青岛3号管道光缆:淄博柳泉路+潍坊四平路</v>
      </c>
      <c r="AF32" s="3"/>
      <c r="AG32" s="3" t="s">
        <v>64</v>
      </c>
      <c r="AH32" s="3" t="s">
        <v>66</v>
      </c>
      <c r="AI32" s="3"/>
      <c r="AJ32" s="3"/>
    </row>
    <row r="33" spans="1:36" ht="16.5" x14ac:dyDescent="0.2">
      <c r="A33" s="3">
        <v>30</v>
      </c>
      <c r="B33" s="3">
        <f t="shared" si="1"/>
        <v>37017300000</v>
      </c>
      <c r="C33" s="3" t="s">
        <v>547</v>
      </c>
      <c r="D33" s="3">
        <v>2002</v>
      </c>
      <c r="E33" s="3" t="s">
        <v>594</v>
      </c>
      <c r="F33" s="3" t="str">
        <f>INDEX(敷设方式!$C$4:$C$7,MATCH(中继段!E33,敷设方式!$B$4:$B$7,0))</f>
        <v>PIPELINE</v>
      </c>
      <c r="G33" s="3">
        <v>193.708</v>
      </c>
      <c r="H33" s="3" t="s">
        <v>217</v>
      </c>
      <c r="I33" s="3" t="s">
        <v>217</v>
      </c>
      <c r="J33" s="3">
        <f>INDEX(光缆!$B$4:$B$66,MATCH(中继段!I33,光缆!$F$4:$F$66,0))</f>
        <v>37017000000</v>
      </c>
      <c r="K33" s="3">
        <f>COUNTIF(I$4:I33,"="&amp;I33)</f>
        <v>3</v>
      </c>
      <c r="L33" s="3">
        <v>96</v>
      </c>
      <c r="M33" s="3" t="s">
        <v>605</v>
      </c>
      <c r="N33" s="3" t="s">
        <v>176</v>
      </c>
      <c r="O33" s="3" t="s">
        <v>605</v>
      </c>
      <c r="P33" s="3" t="s">
        <v>171</v>
      </c>
      <c r="Q33" s="3" t="s">
        <v>66</v>
      </c>
      <c r="R33" s="3" t="s">
        <v>154</v>
      </c>
      <c r="S33" s="3" t="s">
        <v>27</v>
      </c>
      <c r="T33" s="3" t="s">
        <v>28</v>
      </c>
      <c r="U33" s="3" t="s">
        <v>29</v>
      </c>
      <c r="V33" s="3" t="s">
        <v>30</v>
      </c>
      <c r="W33" s="3" t="s">
        <v>149</v>
      </c>
      <c r="X33" s="3" t="s">
        <v>680</v>
      </c>
      <c r="Y33" s="3" t="s">
        <v>680</v>
      </c>
      <c r="Z33" s="3" t="s">
        <v>680</v>
      </c>
      <c r="AA33" s="3" t="s">
        <v>680</v>
      </c>
      <c r="AB33" s="3"/>
      <c r="AC33" s="3" t="b">
        <f>IF(COUNTIF(H$4:H33,"="&amp;H33)&gt;1,FALSE,TRUE)</f>
        <v>0</v>
      </c>
      <c r="AD33" s="3" t="e">
        <f>COUNTIF(#REF!,"="&amp;C33)</f>
        <v>#REF!</v>
      </c>
      <c r="AE33" s="3" t="str">
        <f t="shared" si="0"/>
        <v>济南青岛3号管道光缆:潍坊四平路+青岛辽阳东路</v>
      </c>
      <c r="AF33" s="3"/>
      <c r="AG33" s="3" t="s">
        <v>66</v>
      </c>
      <c r="AH33" s="3" t="s">
        <v>154</v>
      </c>
      <c r="AI33" s="3"/>
      <c r="AJ33" s="3"/>
    </row>
    <row r="34" spans="1:36" ht="16.5" x14ac:dyDescent="0.2">
      <c r="A34" s="3">
        <v>31</v>
      </c>
      <c r="B34" s="3">
        <f t="shared" si="1"/>
        <v>37018100000</v>
      </c>
      <c r="C34" s="3" t="s">
        <v>548</v>
      </c>
      <c r="D34" s="3">
        <v>1996</v>
      </c>
      <c r="E34" s="3" t="s">
        <v>590</v>
      </c>
      <c r="F34" s="3" t="str">
        <f>INDEX(敷设方式!$C$4:$C$7,MATCH(中继段!E34,敷设方式!$B$4:$B$7,0))</f>
        <v>BURY</v>
      </c>
      <c r="G34" s="3">
        <v>131.30000000000001</v>
      </c>
      <c r="H34" s="3" t="s">
        <v>218</v>
      </c>
      <c r="I34" s="3" t="s">
        <v>218</v>
      </c>
      <c r="J34" s="3">
        <f>INDEX(光缆!$B$4:$B$66,MATCH(中继段!I34,光缆!$F$4:$F$66,0))</f>
        <v>37018000000</v>
      </c>
      <c r="K34" s="3">
        <f>COUNTIF(I$4:I34,"="&amp;I34)</f>
        <v>1</v>
      </c>
      <c r="L34" s="3">
        <v>28</v>
      </c>
      <c r="M34" s="3" t="s">
        <v>605</v>
      </c>
      <c r="N34" s="3" t="s">
        <v>601</v>
      </c>
      <c r="O34" s="3" t="s">
        <v>605</v>
      </c>
      <c r="P34" s="3" t="s">
        <v>172</v>
      </c>
      <c r="Q34" s="3" t="s">
        <v>44</v>
      </c>
      <c r="R34" s="3" t="s">
        <v>68</v>
      </c>
      <c r="S34" s="3" t="s">
        <v>27</v>
      </c>
      <c r="T34" s="3" t="s">
        <v>28</v>
      </c>
      <c r="U34" s="3" t="s">
        <v>29</v>
      </c>
      <c r="V34" s="3" t="s">
        <v>30</v>
      </c>
      <c r="W34" s="3" t="s">
        <v>149</v>
      </c>
      <c r="X34" s="3" t="s">
        <v>680</v>
      </c>
      <c r="Y34" s="3" t="s">
        <v>680</v>
      </c>
      <c r="Z34" s="3" t="s">
        <v>680</v>
      </c>
      <c r="AA34" s="3" t="s">
        <v>680</v>
      </c>
      <c r="AB34" s="3"/>
      <c r="AC34" s="3" t="b">
        <f>IF(COUNTIF(H$4:H34,"="&amp;H34)&gt;1,FALSE,TRUE)</f>
        <v>1</v>
      </c>
      <c r="AD34" s="3" t="e">
        <f>COUNTIF(#REF!,"="&amp;C34)</f>
        <v>#REF!</v>
      </c>
      <c r="AE34" s="3" t="str">
        <f t="shared" si="0"/>
        <v>济南青岛4号光缆:济南山大路+淄博人民路</v>
      </c>
      <c r="AF34" s="3"/>
      <c r="AG34" s="3" t="s">
        <v>44</v>
      </c>
      <c r="AH34" s="3" t="s">
        <v>68</v>
      </c>
      <c r="AI34" s="3"/>
      <c r="AJ34" s="3"/>
    </row>
    <row r="35" spans="1:36" ht="16.5" x14ac:dyDescent="0.2">
      <c r="A35" s="3">
        <v>32</v>
      </c>
      <c r="B35" s="3">
        <f t="shared" si="1"/>
        <v>37018200000</v>
      </c>
      <c r="C35" s="3" t="s">
        <v>344</v>
      </c>
      <c r="D35" s="3">
        <v>1998</v>
      </c>
      <c r="E35" s="3" t="s">
        <v>590</v>
      </c>
      <c r="F35" s="3" t="str">
        <f>INDEX(敷设方式!$C$4:$C$7,MATCH(中继段!E35,敷设方式!$B$4:$B$7,0))</f>
        <v>BURY</v>
      </c>
      <c r="G35" s="3">
        <v>122.2</v>
      </c>
      <c r="H35" s="3" t="s">
        <v>218</v>
      </c>
      <c r="I35" s="3" t="s">
        <v>218</v>
      </c>
      <c r="J35" s="3">
        <f>INDEX(光缆!$B$4:$B$66,MATCH(中继段!I35,光缆!$F$4:$F$66,0))</f>
        <v>37018000000</v>
      </c>
      <c r="K35" s="3">
        <f>COUNTIF(I$4:I35,"="&amp;I35)</f>
        <v>2</v>
      </c>
      <c r="L35" s="3">
        <v>28</v>
      </c>
      <c r="M35" s="3" t="s">
        <v>605</v>
      </c>
      <c r="N35" s="3" t="s">
        <v>172</v>
      </c>
      <c r="O35" s="3" t="s">
        <v>605</v>
      </c>
      <c r="P35" s="3" t="s">
        <v>176</v>
      </c>
      <c r="Q35" s="3" t="s">
        <v>68</v>
      </c>
      <c r="R35" s="3" t="s">
        <v>69</v>
      </c>
      <c r="S35" s="3" t="s">
        <v>27</v>
      </c>
      <c r="T35" s="3" t="s">
        <v>28</v>
      </c>
      <c r="U35" s="3" t="s">
        <v>29</v>
      </c>
      <c r="V35" s="3" t="s">
        <v>30</v>
      </c>
      <c r="W35" s="3" t="s">
        <v>149</v>
      </c>
      <c r="X35" s="3" t="s">
        <v>680</v>
      </c>
      <c r="Y35" s="3" t="s">
        <v>680</v>
      </c>
      <c r="Z35" s="3" t="s">
        <v>680</v>
      </c>
      <c r="AA35" s="3" t="s">
        <v>680</v>
      </c>
      <c r="AB35" s="3"/>
      <c r="AC35" s="3" t="b">
        <f>IF(COUNTIF(H$4:H35,"="&amp;H35)&gt;1,FALSE,TRUE)</f>
        <v>0</v>
      </c>
      <c r="AD35" s="3" t="e">
        <f>COUNTIF(#REF!,"="&amp;C35)</f>
        <v>#REF!</v>
      </c>
      <c r="AE35" s="3" t="str">
        <f t="shared" si="0"/>
        <v>济南青岛4号光缆:淄博人民路+潍坊东方路</v>
      </c>
      <c r="AF35" s="3"/>
      <c r="AG35" s="3" t="s">
        <v>68</v>
      </c>
      <c r="AH35" s="3" t="s">
        <v>69</v>
      </c>
      <c r="AI35" s="3"/>
      <c r="AJ35" s="3"/>
    </row>
    <row r="36" spans="1:36" ht="16.5" x14ac:dyDescent="0.2">
      <c r="A36" s="3">
        <v>33</v>
      </c>
      <c r="B36" s="3">
        <f t="shared" si="1"/>
        <v>37018300000</v>
      </c>
      <c r="C36" s="3" t="s">
        <v>549</v>
      </c>
      <c r="D36" s="3">
        <v>1998</v>
      </c>
      <c r="E36" s="3" t="s">
        <v>590</v>
      </c>
      <c r="F36" s="3" t="str">
        <f>INDEX(敷设方式!$C$4:$C$7,MATCH(中继段!E36,敷设方式!$B$4:$B$7,0))</f>
        <v>BURY</v>
      </c>
      <c r="G36" s="3">
        <v>170.5</v>
      </c>
      <c r="H36" s="3" t="s">
        <v>218</v>
      </c>
      <c r="I36" s="3" t="s">
        <v>218</v>
      </c>
      <c r="J36" s="3">
        <f>INDEX(光缆!$B$4:$B$66,MATCH(中继段!I36,光缆!$F$4:$F$66,0))</f>
        <v>37018000000</v>
      </c>
      <c r="K36" s="3">
        <f>COUNTIF(I$4:I36,"="&amp;I36)</f>
        <v>3</v>
      </c>
      <c r="L36" s="3">
        <v>28</v>
      </c>
      <c r="M36" s="3" t="s">
        <v>605</v>
      </c>
      <c r="N36" s="3" t="s">
        <v>176</v>
      </c>
      <c r="O36" s="3" t="s">
        <v>605</v>
      </c>
      <c r="P36" s="3" t="s">
        <v>171</v>
      </c>
      <c r="Q36" s="3" t="s">
        <v>69</v>
      </c>
      <c r="R36" s="3" t="s">
        <v>102</v>
      </c>
      <c r="S36" s="3" t="s">
        <v>23</v>
      </c>
      <c r="T36" s="3" t="s">
        <v>32</v>
      </c>
      <c r="U36" s="3" t="s">
        <v>7</v>
      </c>
      <c r="V36" s="3" t="s">
        <v>8</v>
      </c>
      <c r="W36" s="3" t="s">
        <v>9</v>
      </c>
      <c r="X36" s="3" t="s">
        <v>10</v>
      </c>
      <c r="Y36" s="3" t="s">
        <v>11</v>
      </c>
      <c r="Z36" s="3" t="s">
        <v>12</v>
      </c>
      <c r="AA36" s="3" t="s">
        <v>680</v>
      </c>
      <c r="AB36" s="3"/>
      <c r="AC36" s="3" t="b">
        <f>IF(COUNTIF(H$4:H36,"="&amp;H36)&gt;1,FALSE,TRUE)</f>
        <v>0</v>
      </c>
      <c r="AD36" s="3" t="e">
        <f>COUNTIF(#REF!,"="&amp;C36)</f>
        <v>#REF!</v>
      </c>
      <c r="AE36" s="3" t="str">
        <f t="shared" ref="AE36:AE67" si="2">H36&amp;":"&amp;AG36&amp;"+"&amp;AH36</f>
        <v>济南青岛4号光缆:潍坊东方路+青岛振华路</v>
      </c>
      <c r="AF36" s="3"/>
      <c r="AG36" s="3" t="s">
        <v>69</v>
      </c>
      <c r="AH36" s="3" t="s">
        <v>102</v>
      </c>
      <c r="AI36" s="3"/>
      <c r="AJ36" s="3"/>
    </row>
    <row r="37" spans="1:36" ht="16.5" x14ac:dyDescent="0.2">
      <c r="A37" s="3">
        <v>34</v>
      </c>
      <c r="B37" s="3">
        <f t="shared" si="1"/>
        <v>37019100000</v>
      </c>
      <c r="C37" s="3" t="s">
        <v>348</v>
      </c>
      <c r="D37" s="3">
        <v>2000</v>
      </c>
      <c r="E37" s="3" t="s">
        <v>590</v>
      </c>
      <c r="F37" s="3" t="str">
        <f>INDEX(敷设方式!$C$4:$C$7,MATCH(中继段!E37,敷设方式!$B$4:$B$7,0))</f>
        <v>BURY</v>
      </c>
      <c r="G37" s="3">
        <v>81</v>
      </c>
      <c r="H37" s="3" t="s">
        <v>219</v>
      </c>
      <c r="I37" s="3" t="s">
        <v>219</v>
      </c>
      <c r="J37" s="3">
        <f>INDEX(光缆!$B$4:$B$66,MATCH(中继段!I37,光缆!$F$4:$F$66,0))</f>
        <v>37019000000</v>
      </c>
      <c r="K37" s="3">
        <f>COUNTIF(I$4:I37,"="&amp;I37)</f>
        <v>1</v>
      </c>
      <c r="L37" s="3">
        <v>6</v>
      </c>
      <c r="M37" s="3" t="s">
        <v>605</v>
      </c>
      <c r="N37" s="3" t="s">
        <v>601</v>
      </c>
      <c r="O37" s="3" t="s">
        <v>605</v>
      </c>
      <c r="P37" s="3" t="s">
        <v>178</v>
      </c>
      <c r="Q37" s="3" t="s">
        <v>41</v>
      </c>
      <c r="R37" s="3" t="s">
        <v>72</v>
      </c>
      <c r="S37" s="3" t="s">
        <v>23</v>
      </c>
      <c r="T37" s="3" t="s">
        <v>32</v>
      </c>
      <c r="U37" s="3" t="s">
        <v>7</v>
      </c>
      <c r="V37" s="3" t="s">
        <v>8</v>
      </c>
      <c r="W37" s="3" t="s">
        <v>9</v>
      </c>
      <c r="X37" s="3" t="s">
        <v>10</v>
      </c>
      <c r="Y37" s="3" t="s">
        <v>11</v>
      </c>
      <c r="Z37" s="3" t="s">
        <v>12</v>
      </c>
      <c r="AA37" s="3" t="s">
        <v>680</v>
      </c>
      <c r="AB37" s="3"/>
      <c r="AC37" s="3" t="b">
        <f>IF(COUNTIF(H$4:H37,"="&amp;H37)&gt;1,FALSE,TRUE)</f>
        <v>1</v>
      </c>
      <c r="AD37" s="3" t="e">
        <f>COUNTIF(#REF!,"="&amp;C37)</f>
        <v>#REF!</v>
      </c>
      <c r="AE37" s="3" t="str">
        <f t="shared" si="2"/>
        <v>济南泰安光缆:济南经十路+泰安东岳大街</v>
      </c>
      <c r="AF37" s="3"/>
      <c r="AG37" s="3" t="s">
        <v>41</v>
      </c>
      <c r="AH37" s="3" t="s">
        <v>72</v>
      </c>
      <c r="AI37" s="3"/>
      <c r="AJ37" s="3"/>
    </row>
    <row r="38" spans="1:36" ht="16.5" x14ac:dyDescent="0.2">
      <c r="A38" s="3">
        <v>35</v>
      </c>
      <c r="B38" s="3">
        <f t="shared" si="1"/>
        <v>37020100000</v>
      </c>
      <c r="C38" s="3" t="s">
        <v>349</v>
      </c>
      <c r="D38" s="3">
        <v>2000</v>
      </c>
      <c r="E38" s="3" t="s">
        <v>590</v>
      </c>
      <c r="F38" s="3" t="str">
        <f>INDEX(敷设方式!$C$4:$C$7,MATCH(中继段!E38,敷设方式!$B$4:$B$7,0))</f>
        <v>BURY</v>
      </c>
      <c r="G38" s="3">
        <v>82.6</v>
      </c>
      <c r="H38" s="3" t="s">
        <v>220</v>
      </c>
      <c r="I38" s="3" t="s">
        <v>220</v>
      </c>
      <c r="J38" s="3">
        <f>INDEX(光缆!$B$4:$B$66,MATCH(中继段!I38,光缆!$F$4:$F$66,0))</f>
        <v>37020000000</v>
      </c>
      <c r="K38" s="3">
        <f>COUNTIF(I$4:I38,"="&amp;I38)</f>
        <v>1</v>
      </c>
      <c r="L38" s="3">
        <v>48</v>
      </c>
      <c r="M38" s="3" t="s">
        <v>605</v>
      </c>
      <c r="N38" s="3" t="s">
        <v>601</v>
      </c>
      <c r="O38" s="3" t="s">
        <v>605</v>
      </c>
      <c r="P38" s="3" t="s">
        <v>178</v>
      </c>
      <c r="Q38" s="3" t="s">
        <v>47</v>
      </c>
      <c r="R38" s="3" t="s">
        <v>72</v>
      </c>
      <c r="S38" s="3" t="s">
        <v>23</v>
      </c>
      <c r="T38" s="3" t="s">
        <v>32</v>
      </c>
      <c r="U38" s="3" t="s">
        <v>7</v>
      </c>
      <c r="V38" s="3" t="s">
        <v>8</v>
      </c>
      <c r="W38" s="3" t="s">
        <v>9</v>
      </c>
      <c r="X38" s="3" t="s">
        <v>10</v>
      </c>
      <c r="Y38" s="3" t="s">
        <v>11</v>
      </c>
      <c r="Z38" s="3" t="s">
        <v>12</v>
      </c>
      <c r="AA38" s="3" t="s">
        <v>680</v>
      </c>
      <c r="AB38" s="3"/>
      <c r="AC38" s="3" t="b">
        <f>IF(COUNTIF(H$4:H38,"="&amp;H38)&gt;1,FALSE,TRUE)</f>
        <v>1</v>
      </c>
      <c r="AD38" s="3" t="e">
        <f>COUNTIF(#REF!,"="&amp;C38)</f>
        <v>#REF!</v>
      </c>
      <c r="AE38" s="3" t="str">
        <f t="shared" si="2"/>
        <v>济南兖州光缆:济南四里村+泰安东岳大街</v>
      </c>
      <c r="AF38" s="3"/>
      <c r="AG38" s="3" t="s">
        <v>47</v>
      </c>
      <c r="AH38" s="3" t="s">
        <v>72</v>
      </c>
      <c r="AI38" s="3"/>
      <c r="AJ38" s="3"/>
    </row>
    <row r="39" spans="1:36" ht="16.5" x14ac:dyDescent="0.2">
      <c r="A39" s="3">
        <v>36</v>
      </c>
      <c r="B39" s="3">
        <f t="shared" si="1"/>
        <v>37020200000</v>
      </c>
      <c r="C39" s="3" t="s">
        <v>350</v>
      </c>
      <c r="D39" s="3">
        <v>2001</v>
      </c>
      <c r="E39" s="3" t="s">
        <v>590</v>
      </c>
      <c r="F39" s="3" t="str">
        <f>INDEX(敷设方式!$C$4:$C$7,MATCH(中继段!E39,敷设方式!$B$4:$B$7,0))</f>
        <v>BURY</v>
      </c>
      <c r="G39" s="3">
        <v>90.8</v>
      </c>
      <c r="H39" s="3" t="s">
        <v>220</v>
      </c>
      <c r="I39" s="3" t="s">
        <v>220</v>
      </c>
      <c r="J39" s="3">
        <f>INDEX(光缆!$B$4:$B$66,MATCH(中继段!I39,光缆!$F$4:$F$66,0))</f>
        <v>37020000000</v>
      </c>
      <c r="K39" s="3">
        <f>COUNTIF(I$4:I39,"="&amp;I39)</f>
        <v>2</v>
      </c>
      <c r="L39" s="3">
        <v>48</v>
      </c>
      <c r="M39" s="3" t="s">
        <v>605</v>
      </c>
      <c r="N39" s="3" t="s">
        <v>178</v>
      </c>
      <c r="O39" s="3" t="s">
        <v>605</v>
      </c>
      <c r="P39" s="3" t="s">
        <v>177</v>
      </c>
      <c r="Q39" s="3" t="s">
        <v>72</v>
      </c>
      <c r="R39" s="3" t="s">
        <v>74</v>
      </c>
      <c r="S39" s="3" t="s">
        <v>23</v>
      </c>
      <c r="T39" s="3" t="s">
        <v>32</v>
      </c>
      <c r="U39" s="3" t="s">
        <v>7</v>
      </c>
      <c r="V39" s="3" t="s">
        <v>8</v>
      </c>
      <c r="W39" s="3" t="s">
        <v>9</v>
      </c>
      <c r="X39" s="3" t="s">
        <v>10</v>
      </c>
      <c r="Y39" s="3" t="s">
        <v>11</v>
      </c>
      <c r="Z39" s="3" t="s">
        <v>12</v>
      </c>
      <c r="AA39" s="3" t="s">
        <v>680</v>
      </c>
      <c r="AB39" s="3"/>
      <c r="AC39" s="3" t="b">
        <f>IF(COUNTIF(H$4:H39,"="&amp;H39)&gt;1,FALSE,TRUE)</f>
        <v>0</v>
      </c>
      <c r="AD39" s="3" t="e">
        <f>COUNTIF(#REF!,"="&amp;C39)</f>
        <v>#REF!</v>
      </c>
      <c r="AE39" s="3" t="str">
        <f t="shared" si="2"/>
        <v>济南兖州光缆:泰安东岳大街+兖州建设路</v>
      </c>
      <c r="AF39" s="3"/>
      <c r="AG39" s="3" t="s">
        <v>72</v>
      </c>
      <c r="AH39" s="3" t="s">
        <v>74</v>
      </c>
      <c r="AI39" s="3"/>
      <c r="AJ39" s="3"/>
    </row>
    <row r="40" spans="1:36" ht="16.5" x14ac:dyDescent="0.2">
      <c r="A40" s="3">
        <v>37</v>
      </c>
      <c r="B40" s="3">
        <f t="shared" si="1"/>
        <v>37021100000</v>
      </c>
      <c r="C40" s="3" t="s">
        <v>550</v>
      </c>
      <c r="D40" s="3">
        <v>2003</v>
      </c>
      <c r="E40" s="3" t="s">
        <v>592</v>
      </c>
      <c r="F40" s="3" t="str">
        <f>INDEX(敷设方式!$C$4:$C$7,MATCH(中继段!E40,敷设方式!$B$4:$B$7,0))</f>
        <v>OVER_HEAD</v>
      </c>
      <c r="G40" s="3">
        <v>84.04</v>
      </c>
      <c r="H40" s="3" t="s">
        <v>221</v>
      </c>
      <c r="I40" s="3" t="s">
        <v>221</v>
      </c>
      <c r="J40" s="3">
        <f>INDEX(光缆!$B$4:$B$66,MATCH(中继段!I40,光缆!$F$4:$F$66,0))</f>
        <v>37021000000</v>
      </c>
      <c r="K40" s="3">
        <f>COUNTIF(I$4:I40,"="&amp;I40)</f>
        <v>1</v>
      </c>
      <c r="L40" s="3">
        <v>12</v>
      </c>
      <c r="M40" s="3" t="s">
        <v>605</v>
      </c>
      <c r="N40" s="3" t="s">
        <v>177</v>
      </c>
      <c r="O40" s="3" t="s">
        <v>605</v>
      </c>
      <c r="P40" s="3" t="s">
        <v>177</v>
      </c>
      <c r="Q40" s="3" t="s">
        <v>73</v>
      </c>
      <c r="R40" s="3" t="s">
        <v>75</v>
      </c>
      <c r="S40" s="3" t="s">
        <v>23</v>
      </c>
      <c r="T40" s="3" t="s">
        <v>32</v>
      </c>
      <c r="U40" s="3" t="s">
        <v>7</v>
      </c>
      <c r="V40" s="3" t="s">
        <v>8</v>
      </c>
      <c r="W40" s="3" t="s">
        <v>9</v>
      </c>
      <c r="X40" s="3" t="s">
        <v>10</v>
      </c>
      <c r="Y40" s="3" t="s">
        <v>11</v>
      </c>
      <c r="Z40" s="3" t="s">
        <v>12</v>
      </c>
      <c r="AA40" s="3" t="s">
        <v>680</v>
      </c>
      <c r="AB40" s="3"/>
      <c r="AC40" s="3" t="b">
        <f>IF(COUNTIF(H$4:H40,"="&amp;H40)&gt;1,FALSE,TRUE)</f>
        <v>1</v>
      </c>
      <c r="AD40" s="3" t="e">
        <f>COUNTIF(#REF!,"="&amp;C40)</f>
        <v>#REF!</v>
      </c>
      <c r="AE40" s="3" t="str">
        <f t="shared" si="2"/>
        <v>济宁曲阜架空光缆:曲阜鼓楼街+济宁红星东路</v>
      </c>
      <c r="AF40" s="3"/>
      <c r="AG40" s="3" t="s">
        <v>73</v>
      </c>
      <c r="AH40" s="3" t="s">
        <v>75</v>
      </c>
      <c r="AI40" s="3"/>
      <c r="AJ40" s="3"/>
    </row>
    <row r="41" spans="1:36" ht="16.5" x14ac:dyDescent="0.2">
      <c r="A41" s="3">
        <v>38</v>
      </c>
      <c r="B41" s="3">
        <f t="shared" si="1"/>
        <v>37022100000</v>
      </c>
      <c r="C41" s="3" t="s">
        <v>551</v>
      </c>
      <c r="D41" s="3">
        <v>2003</v>
      </c>
      <c r="E41" s="3" t="s">
        <v>590</v>
      </c>
      <c r="F41" s="3" t="str">
        <f>INDEX(敷设方式!$C$4:$C$7,MATCH(中继段!E41,敷设方式!$B$4:$B$7,0))</f>
        <v>BURY</v>
      </c>
      <c r="G41" s="3">
        <v>162.447</v>
      </c>
      <c r="H41" s="3" t="s">
        <v>222</v>
      </c>
      <c r="I41" s="3" t="s">
        <v>222</v>
      </c>
      <c r="J41" s="3">
        <f>INDEX(光缆!$B$4:$B$66,MATCH(中继段!I41,光缆!$F$4:$F$66,0))</f>
        <v>37022000000</v>
      </c>
      <c r="K41" s="3">
        <f>COUNTIF(I$4:I41,"="&amp;I41)</f>
        <v>1</v>
      </c>
      <c r="L41" s="3">
        <v>20</v>
      </c>
      <c r="M41" s="3" t="s">
        <v>605</v>
      </c>
      <c r="N41" s="3" t="s">
        <v>177</v>
      </c>
      <c r="O41" s="3" t="s">
        <v>605</v>
      </c>
      <c r="P41" s="3" t="s">
        <v>173</v>
      </c>
      <c r="Q41" s="3" t="s">
        <v>75</v>
      </c>
      <c r="R41" s="3" t="s">
        <v>138</v>
      </c>
      <c r="S41" s="3" t="s">
        <v>23</v>
      </c>
      <c r="T41" s="3" t="s">
        <v>32</v>
      </c>
      <c r="U41" s="3" t="s">
        <v>7</v>
      </c>
      <c r="V41" s="3" t="s">
        <v>8</v>
      </c>
      <c r="W41" s="3" t="s">
        <v>9</v>
      </c>
      <c r="X41" s="3" t="s">
        <v>10</v>
      </c>
      <c r="Y41" s="3" t="s">
        <v>11</v>
      </c>
      <c r="Z41" s="3" t="s">
        <v>12</v>
      </c>
      <c r="AA41" s="3" t="s">
        <v>680</v>
      </c>
      <c r="AB41" s="3"/>
      <c r="AC41" s="3" t="b">
        <f>IF(COUNTIF(H$4:H41,"="&amp;H41)&gt;1,FALSE,TRUE)</f>
        <v>1</v>
      </c>
      <c r="AD41" s="3" t="e">
        <f>COUNTIF(#REF!,"="&amp;C41)</f>
        <v>#REF!</v>
      </c>
      <c r="AE41" s="3" t="str">
        <f t="shared" si="2"/>
        <v>济宁枣庄光缆:济宁红星东路+枣庄振兴路</v>
      </c>
      <c r="AF41" s="3"/>
      <c r="AG41" s="3" t="s">
        <v>75</v>
      </c>
      <c r="AH41" s="3" t="s">
        <v>138</v>
      </c>
      <c r="AI41" s="3"/>
      <c r="AJ41" s="3"/>
    </row>
    <row r="42" spans="1:36" ht="16.5" x14ac:dyDescent="0.2">
      <c r="A42" s="3">
        <v>39</v>
      </c>
      <c r="B42" s="3">
        <f t="shared" si="1"/>
        <v>37023100000</v>
      </c>
      <c r="C42" s="3" t="s">
        <v>552</v>
      </c>
      <c r="D42" s="3">
        <v>2001</v>
      </c>
      <c r="E42" s="3" t="s">
        <v>590</v>
      </c>
      <c r="F42" s="3" t="str">
        <f>INDEX(敷设方式!$C$4:$C$7,MATCH(中继段!E42,敷设方式!$B$4:$B$7,0))</f>
        <v>BURY</v>
      </c>
      <c r="G42" s="3">
        <v>124.98</v>
      </c>
      <c r="H42" s="3" t="s">
        <v>223</v>
      </c>
      <c r="I42" s="3" t="s">
        <v>223</v>
      </c>
      <c r="J42" s="3">
        <f>INDEX(光缆!$B$4:$B$66,MATCH(中继段!I42,光缆!$F$4:$F$66,0))</f>
        <v>37023000000</v>
      </c>
      <c r="K42" s="3">
        <f>COUNTIF(I$4:I42,"="&amp;I42)</f>
        <v>1</v>
      </c>
      <c r="L42" s="3">
        <v>32</v>
      </c>
      <c r="M42" s="3" t="s">
        <v>605</v>
      </c>
      <c r="N42" s="3" t="s">
        <v>601</v>
      </c>
      <c r="O42" s="3" t="s">
        <v>605</v>
      </c>
      <c r="P42" s="3" t="s">
        <v>172</v>
      </c>
      <c r="Q42" s="3" t="s">
        <v>47</v>
      </c>
      <c r="R42" s="3" t="s">
        <v>64</v>
      </c>
      <c r="S42" s="3" t="s">
        <v>23</v>
      </c>
      <c r="T42" s="3" t="s">
        <v>32</v>
      </c>
      <c r="U42" s="3" t="s">
        <v>7</v>
      </c>
      <c r="V42" s="3" t="s">
        <v>8</v>
      </c>
      <c r="W42" s="3" t="s">
        <v>9</v>
      </c>
      <c r="X42" s="3" t="s">
        <v>10</v>
      </c>
      <c r="Y42" s="3" t="s">
        <v>11</v>
      </c>
      <c r="Z42" s="3" t="s">
        <v>12</v>
      </c>
      <c r="AA42" s="3" t="s">
        <v>680</v>
      </c>
      <c r="AB42" s="3"/>
      <c r="AC42" s="3" t="b">
        <f>IF(COUNTIF(H$4:H42,"="&amp;H42)&gt;1,FALSE,TRUE)</f>
        <v>1</v>
      </c>
      <c r="AD42" s="3" t="e">
        <f>COUNTIF(#REF!,"="&amp;C42)</f>
        <v>#REF!</v>
      </c>
      <c r="AE42" s="3" t="str">
        <f t="shared" si="2"/>
        <v>济青烟威光缆:济南四里村+淄博柳泉路</v>
      </c>
      <c r="AF42" s="3"/>
      <c r="AG42" s="3" t="s">
        <v>47</v>
      </c>
      <c r="AH42" s="3" t="s">
        <v>64</v>
      </c>
      <c r="AI42" s="3"/>
      <c r="AJ42" s="3"/>
    </row>
    <row r="43" spans="1:36" ht="16.5" x14ac:dyDescent="0.2">
      <c r="A43" s="3">
        <v>40</v>
      </c>
      <c r="B43" s="3">
        <f t="shared" si="1"/>
        <v>37023200000</v>
      </c>
      <c r="C43" s="3" t="s">
        <v>553</v>
      </c>
      <c r="D43" s="3">
        <v>2001</v>
      </c>
      <c r="E43" s="3" t="s">
        <v>590</v>
      </c>
      <c r="F43" s="3" t="str">
        <f>INDEX(敷设方式!$C$4:$C$7,MATCH(中继段!E43,敷设方式!$B$4:$B$7,0))</f>
        <v>BURY</v>
      </c>
      <c r="G43" s="3">
        <v>118.071</v>
      </c>
      <c r="H43" s="3" t="s">
        <v>223</v>
      </c>
      <c r="I43" s="3" t="s">
        <v>223</v>
      </c>
      <c r="J43" s="3">
        <f>INDEX(光缆!$B$4:$B$66,MATCH(中继段!I43,光缆!$F$4:$F$66,0))</f>
        <v>37023000000</v>
      </c>
      <c r="K43" s="3">
        <f>COUNTIF(I$4:I43,"="&amp;I43)</f>
        <v>2</v>
      </c>
      <c r="L43" s="3">
        <v>32</v>
      </c>
      <c r="M43" s="3" t="s">
        <v>605</v>
      </c>
      <c r="N43" s="3" t="s">
        <v>172</v>
      </c>
      <c r="O43" s="3" t="s">
        <v>605</v>
      </c>
      <c r="P43" s="3" t="s">
        <v>176</v>
      </c>
      <c r="Q43" s="3" t="s">
        <v>64</v>
      </c>
      <c r="R43" s="3" t="s">
        <v>66</v>
      </c>
      <c r="S43" s="3" t="s">
        <v>33</v>
      </c>
      <c r="T43" s="3" t="s">
        <v>23</v>
      </c>
      <c r="U43" s="3" t="s">
        <v>680</v>
      </c>
      <c r="V43" s="3" t="s">
        <v>680</v>
      </c>
      <c r="W43" s="3" t="s">
        <v>680</v>
      </c>
      <c r="X43" s="3" t="s">
        <v>680</v>
      </c>
      <c r="Y43" s="3" t="s">
        <v>680</v>
      </c>
      <c r="Z43" s="3" t="s">
        <v>680</v>
      </c>
      <c r="AA43" s="3" t="s">
        <v>680</v>
      </c>
      <c r="AB43" s="3"/>
      <c r="AC43" s="3" t="b">
        <f>IF(COUNTIF(H$4:H43,"="&amp;H43)&gt;1,FALSE,TRUE)</f>
        <v>0</v>
      </c>
      <c r="AD43" s="3" t="e">
        <f>COUNTIF(#REF!,"="&amp;C43)</f>
        <v>#REF!</v>
      </c>
      <c r="AE43" s="3" t="str">
        <f t="shared" si="2"/>
        <v>济青烟威光缆:淄博柳泉路+潍坊四平路</v>
      </c>
      <c r="AF43" s="3"/>
      <c r="AG43" s="3" t="s">
        <v>64</v>
      </c>
      <c r="AH43" s="3" t="s">
        <v>66</v>
      </c>
      <c r="AI43" s="3"/>
      <c r="AJ43" s="3"/>
    </row>
    <row r="44" spans="1:36" ht="16.5" x14ac:dyDescent="0.2">
      <c r="A44" s="3">
        <v>41</v>
      </c>
      <c r="B44" s="3">
        <f t="shared" si="1"/>
        <v>37023300000</v>
      </c>
      <c r="C44" s="3" t="s">
        <v>554</v>
      </c>
      <c r="D44" s="3">
        <v>2001</v>
      </c>
      <c r="E44" s="3" t="s">
        <v>590</v>
      </c>
      <c r="F44" s="3" t="str">
        <f>INDEX(敷设方式!$C$4:$C$7,MATCH(中继段!E44,敷设方式!$B$4:$B$7,0))</f>
        <v>BURY</v>
      </c>
      <c r="G44" s="3">
        <v>189.16200000000001</v>
      </c>
      <c r="H44" s="3" t="s">
        <v>223</v>
      </c>
      <c r="I44" s="3" t="s">
        <v>223</v>
      </c>
      <c r="J44" s="3">
        <f>INDEX(光缆!$B$4:$B$66,MATCH(中继段!I44,光缆!$F$4:$F$66,0))</f>
        <v>37023000000</v>
      </c>
      <c r="K44" s="3">
        <f>COUNTIF(I$4:I44,"="&amp;I44)</f>
        <v>3</v>
      </c>
      <c r="L44" s="3">
        <v>32</v>
      </c>
      <c r="M44" s="3" t="s">
        <v>605</v>
      </c>
      <c r="N44" s="3" t="s">
        <v>176</v>
      </c>
      <c r="O44" s="3" t="s">
        <v>605</v>
      </c>
      <c r="P44" s="3" t="s">
        <v>171</v>
      </c>
      <c r="Q44" s="3" t="s">
        <v>66</v>
      </c>
      <c r="R44" s="3" t="s">
        <v>154</v>
      </c>
      <c r="S44" s="3" t="s">
        <v>23</v>
      </c>
      <c r="T44" s="3" t="s">
        <v>32</v>
      </c>
      <c r="U44" s="3" t="s">
        <v>7</v>
      </c>
      <c r="V44" s="3" t="s">
        <v>150</v>
      </c>
      <c r="W44" s="3" t="s">
        <v>680</v>
      </c>
      <c r="X44" s="3" t="s">
        <v>680</v>
      </c>
      <c r="Y44" s="3" t="s">
        <v>680</v>
      </c>
      <c r="Z44" s="3" t="s">
        <v>680</v>
      </c>
      <c r="AA44" s="3" t="s">
        <v>680</v>
      </c>
      <c r="AB44" s="3"/>
      <c r="AC44" s="3" t="b">
        <f>IF(COUNTIF(H$4:H44,"="&amp;H44)&gt;1,FALSE,TRUE)</f>
        <v>0</v>
      </c>
      <c r="AD44" s="3" t="e">
        <f>COUNTIF(#REF!,"="&amp;C44)</f>
        <v>#REF!</v>
      </c>
      <c r="AE44" s="3" t="str">
        <f t="shared" si="2"/>
        <v>济青烟威光缆:潍坊四平路+青岛辽阳东路</v>
      </c>
      <c r="AF44" s="3"/>
      <c r="AG44" s="3" t="s">
        <v>66</v>
      </c>
      <c r="AH44" s="3" t="s">
        <v>154</v>
      </c>
      <c r="AI44" s="3"/>
      <c r="AJ44" s="3"/>
    </row>
    <row r="45" spans="1:36" ht="16.5" x14ac:dyDescent="0.2">
      <c r="A45" s="3">
        <v>42</v>
      </c>
      <c r="B45" s="3">
        <f t="shared" si="1"/>
        <v>37024100000</v>
      </c>
      <c r="C45" s="3" t="s">
        <v>555</v>
      </c>
      <c r="D45" s="3">
        <v>2001</v>
      </c>
      <c r="E45" s="3" t="s">
        <v>590</v>
      </c>
      <c r="F45" s="3" t="str">
        <f>INDEX(敷设方式!$C$4:$C$7,MATCH(中继段!E45,敷设方式!$B$4:$B$7,0))</f>
        <v>BURY</v>
      </c>
      <c r="G45" s="3">
        <v>203.011</v>
      </c>
      <c r="H45" s="3" t="s">
        <v>224</v>
      </c>
      <c r="I45" s="3" t="s">
        <v>224</v>
      </c>
      <c r="J45" s="3">
        <f>INDEX(光缆!$B$4:$B$66,MATCH(中继段!I45,光缆!$F$4:$F$66,0))</f>
        <v>37024000000</v>
      </c>
      <c r="K45" s="3">
        <f>COUNTIF(I$4:I45,"="&amp;I45)</f>
        <v>1</v>
      </c>
      <c r="L45" s="3">
        <v>32</v>
      </c>
      <c r="M45" s="3" t="s">
        <v>605</v>
      </c>
      <c r="N45" s="3" t="s">
        <v>171</v>
      </c>
      <c r="O45" s="3" t="s">
        <v>605</v>
      </c>
      <c r="P45" s="3" t="s">
        <v>175</v>
      </c>
      <c r="Q45" s="3" t="s">
        <v>71</v>
      </c>
      <c r="R45" s="3" t="s">
        <v>132</v>
      </c>
      <c r="S45" s="3" t="s">
        <v>23</v>
      </c>
      <c r="T45" s="3" t="s">
        <v>32</v>
      </c>
      <c r="U45" s="3" t="s">
        <v>7</v>
      </c>
      <c r="V45" s="3" t="s">
        <v>150</v>
      </c>
      <c r="W45" s="3" t="s">
        <v>680</v>
      </c>
      <c r="X45" s="3" t="s">
        <v>680</v>
      </c>
      <c r="Y45" s="3" t="s">
        <v>680</v>
      </c>
      <c r="Z45" s="3" t="s">
        <v>680</v>
      </c>
      <c r="AA45" s="3" t="s">
        <v>680</v>
      </c>
      <c r="AB45" s="3"/>
      <c r="AC45" s="3" t="b">
        <f>IF(COUNTIF(H$4:H45,"="&amp;H45)&gt;1,FALSE,TRUE)</f>
        <v>1</v>
      </c>
      <c r="AD45" s="3" t="e">
        <f>COUNTIF(#REF!,"="&amp;C45)</f>
        <v>#REF!</v>
      </c>
      <c r="AE45" s="3" t="str">
        <f t="shared" si="2"/>
        <v>济青烟威光缆延伸:即墨蓝村+烟台大海阳</v>
      </c>
      <c r="AF45" s="3"/>
      <c r="AG45" s="3" t="s">
        <v>71</v>
      </c>
      <c r="AH45" s="3" t="s">
        <v>132</v>
      </c>
      <c r="AI45" s="3"/>
      <c r="AJ45" s="3"/>
    </row>
    <row r="46" spans="1:36" ht="16.5" x14ac:dyDescent="0.2">
      <c r="A46" s="3">
        <v>43</v>
      </c>
      <c r="B46" s="3">
        <f t="shared" si="1"/>
        <v>37024200000</v>
      </c>
      <c r="C46" s="3" t="s">
        <v>556</v>
      </c>
      <c r="D46" s="3">
        <v>2001</v>
      </c>
      <c r="E46" s="3" t="s">
        <v>590</v>
      </c>
      <c r="F46" s="3" t="str">
        <f>INDEX(敷设方式!$C$4:$C$7,MATCH(中继段!E46,敷设方式!$B$4:$B$7,0))</f>
        <v>BURY</v>
      </c>
      <c r="G46" s="3">
        <v>158.61099999999999</v>
      </c>
      <c r="H46" s="3" t="s">
        <v>224</v>
      </c>
      <c r="I46" s="3" t="s">
        <v>224</v>
      </c>
      <c r="J46" s="3">
        <f>INDEX(光缆!$B$4:$B$66,MATCH(中继段!I46,光缆!$F$4:$F$66,0))</f>
        <v>37024000000</v>
      </c>
      <c r="K46" s="3">
        <f>COUNTIF(I$4:I46,"="&amp;I46)</f>
        <v>2</v>
      </c>
      <c r="L46" s="3">
        <v>16</v>
      </c>
      <c r="M46" s="3" t="s">
        <v>605</v>
      </c>
      <c r="N46" s="3" t="s">
        <v>175</v>
      </c>
      <c r="O46" s="3" t="s">
        <v>605</v>
      </c>
      <c r="P46" s="3" t="s">
        <v>179</v>
      </c>
      <c r="Q46" s="3" t="s">
        <v>80</v>
      </c>
      <c r="R46" s="3" t="s">
        <v>148</v>
      </c>
      <c r="S46" s="3" t="s">
        <v>23</v>
      </c>
      <c r="T46" s="3" t="s">
        <v>32</v>
      </c>
      <c r="U46" s="3" t="s">
        <v>7</v>
      </c>
      <c r="V46" s="3" t="s">
        <v>150</v>
      </c>
      <c r="W46" s="3" t="s">
        <v>680</v>
      </c>
      <c r="X46" s="3" t="s">
        <v>680</v>
      </c>
      <c r="Y46" s="3" t="s">
        <v>680</v>
      </c>
      <c r="Z46" s="3" t="s">
        <v>680</v>
      </c>
      <c r="AA46" s="3" t="s">
        <v>680</v>
      </c>
      <c r="AB46" s="3"/>
      <c r="AC46" s="3" t="b">
        <f>IF(COUNTIF(H$4:H46,"="&amp;H46)&gt;1,FALSE,TRUE)</f>
        <v>0</v>
      </c>
      <c r="AD46" s="3" t="e">
        <f>COUNTIF(#REF!,"="&amp;C46)</f>
        <v>#REF!</v>
      </c>
      <c r="AE46" s="3" t="str">
        <f t="shared" si="2"/>
        <v>济青烟威光缆延伸:栖霞桃村+威海南竹岛</v>
      </c>
      <c r="AF46" s="3"/>
      <c r="AG46" s="3" t="s">
        <v>80</v>
      </c>
      <c r="AH46" s="3" t="s">
        <v>148</v>
      </c>
      <c r="AI46" s="3"/>
      <c r="AJ46" s="3"/>
    </row>
    <row r="47" spans="1:36" ht="16.5" x14ac:dyDescent="0.2">
      <c r="A47" s="3">
        <v>44</v>
      </c>
      <c r="B47" s="3">
        <f t="shared" si="1"/>
        <v>37025100000</v>
      </c>
      <c r="C47" s="3" t="s">
        <v>363</v>
      </c>
      <c r="D47" s="3">
        <v>1996</v>
      </c>
      <c r="E47" s="3" t="s">
        <v>592</v>
      </c>
      <c r="F47" s="3" t="str">
        <f>INDEX(敷设方式!$C$4:$C$7,MATCH(中继段!E47,敷设方式!$B$4:$B$7,0))</f>
        <v>OVER_HEAD</v>
      </c>
      <c r="G47" s="3">
        <v>47.625999999999998</v>
      </c>
      <c r="H47" s="3" t="s">
        <v>225</v>
      </c>
      <c r="I47" s="3" t="s">
        <v>225</v>
      </c>
      <c r="J47" s="3">
        <f>INDEX(光缆!$B$4:$B$66,MATCH(中继段!I47,光缆!$F$4:$F$66,0))</f>
        <v>37025000000</v>
      </c>
      <c r="K47" s="3">
        <f>COUNTIF(I$4:I47,"="&amp;I47)</f>
        <v>1</v>
      </c>
      <c r="L47" s="3">
        <v>24</v>
      </c>
      <c r="M47" s="3" t="s">
        <v>605</v>
      </c>
      <c r="N47" s="3" t="s">
        <v>601</v>
      </c>
      <c r="O47" s="3" t="s">
        <v>605</v>
      </c>
      <c r="P47" s="3" t="s">
        <v>178</v>
      </c>
      <c r="Q47" s="3" t="s">
        <v>47</v>
      </c>
      <c r="R47" s="3" t="s">
        <v>81</v>
      </c>
      <c r="S47" s="3" t="s">
        <v>34</v>
      </c>
      <c r="T47" s="3" t="s">
        <v>35</v>
      </c>
      <c r="U47" s="3" t="s">
        <v>36</v>
      </c>
      <c r="V47" s="3" t="s">
        <v>680</v>
      </c>
      <c r="W47" s="3" t="s">
        <v>680</v>
      </c>
      <c r="X47" s="3" t="s">
        <v>680</v>
      </c>
      <c r="Y47" s="3" t="s">
        <v>680</v>
      </c>
      <c r="Z47" s="3" t="s">
        <v>680</v>
      </c>
      <c r="AA47" s="3" t="s">
        <v>680</v>
      </c>
      <c r="AB47" s="3"/>
      <c r="AC47" s="3" t="b">
        <f>IF(COUNTIF(H$4:H47,"="&amp;H47)&gt;1,FALSE,TRUE)</f>
        <v>1</v>
      </c>
      <c r="AD47" s="3" t="e">
        <f>COUNTIF(#REF!,"="&amp;C47)</f>
        <v>#REF!</v>
      </c>
      <c r="AE47" s="3" t="str">
        <f t="shared" si="2"/>
        <v>济曲临架空光缆:济南四里村+泰安中心局</v>
      </c>
      <c r="AF47" s="3"/>
      <c r="AG47" s="3" t="s">
        <v>47</v>
      </c>
      <c r="AH47" s="3" t="s">
        <v>81</v>
      </c>
      <c r="AI47" s="3"/>
      <c r="AJ47" s="3"/>
    </row>
    <row r="48" spans="1:36" ht="16.5" x14ac:dyDescent="0.2">
      <c r="A48" s="3">
        <v>45</v>
      </c>
      <c r="B48" s="3">
        <f t="shared" si="1"/>
        <v>37025200000</v>
      </c>
      <c r="C48" s="3" t="s">
        <v>557</v>
      </c>
      <c r="D48" s="3">
        <v>1996</v>
      </c>
      <c r="E48" s="3" t="s">
        <v>592</v>
      </c>
      <c r="F48" s="3" t="str">
        <f>INDEX(敷设方式!$C$4:$C$7,MATCH(中继段!E48,敷设方式!$B$4:$B$7,0))</f>
        <v>OVER_HEAD</v>
      </c>
      <c r="G48" s="3">
        <v>245.47</v>
      </c>
      <c r="H48" s="3" t="s">
        <v>225</v>
      </c>
      <c r="I48" s="3" t="s">
        <v>225</v>
      </c>
      <c r="J48" s="3">
        <f>INDEX(光缆!$B$4:$B$66,MATCH(中继段!I48,光缆!$F$4:$F$66,0))</f>
        <v>37025000000</v>
      </c>
      <c r="K48" s="3">
        <f>COUNTIF(I$4:I48,"="&amp;I48)</f>
        <v>2</v>
      </c>
      <c r="L48" s="3">
        <v>20</v>
      </c>
      <c r="M48" s="3" t="s">
        <v>605</v>
      </c>
      <c r="N48" s="3" t="s">
        <v>178</v>
      </c>
      <c r="O48" s="3" t="s">
        <v>605</v>
      </c>
      <c r="P48" s="3" t="s">
        <v>184</v>
      </c>
      <c r="Q48" s="3" t="s">
        <v>81</v>
      </c>
      <c r="R48" s="3" t="s">
        <v>91</v>
      </c>
      <c r="S48" s="3" t="s">
        <v>34</v>
      </c>
      <c r="T48" s="3" t="s">
        <v>35</v>
      </c>
      <c r="U48" s="3" t="s">
        <v>36</v>
      </c>
      <c r="V48" s="3" t="s">
        <v>680</v>
      </c>
      <c r="W48" s="3" t="s">
        <v>680</v>
      </c>
      <c r="X48" s="3" t="s">
        <v>680</v>
      </c>
      <c r="Y48" s="3" t="s">
        <v>680</v>
      </c>
      <c r="Z48" s="3" t="s">
        <v>680</v>
      </c>
      <c r="AA48" s="3" t="s">
        <v>680</v>
      </c>
      <c r="AB48" s="3"/>
      <c r="AC48" s="3" t="b">
        <f>IF(COUNTIF(H$4:H48,"="&amp;H48)&gt;1,FALSE,TRUE)</f>
        <v>0</v>
      </c>
      <c r="AD48" s="3" t="e">
        <f>COUNTIF(#REF!,"="&amp;C48)</f>
        <v>#REF!</v>
      </c>
      <c r="AE48" s="3" t="str">
        <f t="shared" si="2"/>
        <v>济曲临架空光缆:泰安中心局+临沂金雀山</v>
      </c>
      <c r="AF48" s="3"/>
      <c r="AG48" s="3" t="s">
        <v>81</v>
      </c>
      <c r="AH48" s="3" t="s">
        <v>91</v>
      </c>
      <c r="AI48" s="3"/>
      <c r="AJ48" s="3"/>
    </row>
    <row r="49" spans="1:36" ht="16.5" x14ac:dyDescent="0.2">
      <c r="A49" s="3">
        <v>46</v>
      </c>
      <c r="B49" s="3">
        <f t="shared" si="1"/>
        <v>37026100000</v>
      </c>
      <c r="C49" s="3" t="s">
        <v>368</v>
      </c>
      <c r="D49" s="3">
        <v>2007</v>
      </c>
      <c r="E49" s="3" t="s">
        <v>594</v>
      </c>
      <c r="F49" s="3" t="str">
        <f>INDEX(敷设方式!$C$4:$C$7,MATCH(中继段!E49,敷设方式!$B$4:$B$7,0))</f>
        <v>PIPELINE</v>
      </c>
      <c r="G49" s="3">
        <v>79.727000000000004</v>
      </c>
      <c r="H49" s="3" t="s">
        <v>226</v>
      </c>
      <c r="I49" s="3" t="s">
        <v>226</v>
      </c>
      <c r="J49" s="3">
        <f>INDEX(光缆!$B$4:$B$66,MATCH(中继段!I49,光缆!$F$4:$F$66,0))</f>
        <v>37026000000</v>
      </c>
      <c r="K49" s="3">
        <f>COUNTIF(I$4:I49,"="&amp;I49)</f>
        <v>1</v>
      </c>
      <c r="L49" s="3">
        <v>36</v>
      </c>
      <c r="M49" s="3" t="s">
        <v>605</v>
      </c>
      <c r="N49" s="3" t="s">
        <v>602</v>
      </c>
      <c r="O49" s="3" t="s">
        <v>605</v>
      </c>
      <c r="P49" s="3" t="s">
        <v>603</v>
      </c>
      <c r="Q49" s="3" t="s">
        <v>84</v>
      </c>
      <c r="R49" s="3" t="s">
        <v>155</v>
      </c>
      <c r="S49" s="3" t="s">
        <v>36</v>
      </c>
      <c r="T49" s="3" t="s">
        <v>37</v>
      </c>
      <c r="U49" s="3" t="s">
        <v>38</v>
      </c>
      <c r="V49" s="3" t="s">
        <v>680</v>
      </c>
      <c r="W49" s="3" t="s">
        <v>680</v>
      </c>
      <c r="X49" s="3" t="s">
        <v>680</v>
      </c>
      <c r="Y49" s="3" t="s">
        <v>680</v>
      </c>
      <c r="Z49" s="3" t="s">
        <v>680</v>
      </c>
      <c r="AA49" s="3" t="s">
        <v>680</v>
      </c>
      <c r="AB49" s="3"/>
      <c r="AC49" s="3" t="b">
        <f>IF(COUNTIF(H$4:H49,"="&amp;H49)&gt;1,FALSE,TRUE)</f>
        <v>1</v>
      </c>
      <c r="AD49" s="3" t="e">
        <f>COUNTIF(#REF!,"="&amp;C49)</f>
        <v>#REF!</v>
      </c>
      <c r="AE49" s="3" t="str">
        <f t="shared" si="2"/>
        <v>莱芜蒙阴管道光缆:莱芜大桥路+蒙阴新城路</v>
      </c>
      <c r="AF49" s="3"/>
      <c r="AG49" s="3" t="s">
        <v>84</v>
      </c>
      <c r="AH49" s="3" t="s">
        <v>155</v>
      </c>
      <c r="AI49" s="3"/>
      <c r="AJ49" s="3"/>
    </row>
    <row r="50" spans="1:36" ht="16.5" x14ac:dyDescent="0.2">
      <c r="A50" s="3">
        <v>47</v>
      </c>
      <c r="B50" s="3">
        <f t="shared" si="1"/>
        <v>37027100000</v>
      </c>
      <c r="C50" s="3" t="s">
        <v>558</v>
      </c>
      <c r="D50" s="3">
        <v>2000</v>
      </c>
      <c r="E50" s="3" t="s">
        <v>590</v>
      </c>
      <c r="F50" s="3" t="str">
        <f>INDEX(敷设方式!$C$4:$C$7,MATCH(中继段!E50,敷设方式!$B$4:$B$7,0))</f>
        <v>BURY</v>
      </c>
      <c r="G50" s="3">
        <v>326.36599999999999</v>
      </c>
      <c r="H50" s="3" t="s">
        <v>227</v>
      </c>
      <c r="I50" s="3" t="s">
        <v>227</v>
      </c>
      <c r="J50" s="3">
        <f>INDEX(光缆!$B$4:$B$66,MATCH(中继段!I50,光缆!$F$4:$F$66,0))</f>
        <v>37027000000</v>
      </c>
      <c r="K50" s="3">
        <f>COUNTIF(I$4:I50,"="&amp;I50)</f>
        <v>1</v>
      </c>
      <c r="L50" s="3">
        <v>36</v>
      </c>
      <c r="M50" s="3" t="s">
        <v>605</v>
      </c>
      <c r="N50" s="3" t="s">
        <v>602</v>
      </c>
      <c r="O50" s="3" t="s">
        <v>605</v>
      </c>
      <c r="P50" s="3" t="s">
        <v>171</v>
      </c>
      <c r="Q50" s="3" t="s">
        <v>84</v>
      </c>
      <c r="R50" s="3" t="s">
        <v>140</v>
      </c>
      <c r="S50" s="3" t="s">
        <v>36</v>
      </c>
      <c r="T50" s="3" t="s">
        <v>37</v>
      </c>
      <c r="U50" s="3" t="s">
        <v>38</v>
      </c>
      <c r="V50" s="3" t="s">
        <v>680</v>
      </c>
      <c r="W50" s="3" t="s">
        <v>680</v>
      </c>
      <c r="X50" s="3" t="s">
        <v>680</v>
      </c>
      <c r="Y50" s="3" t="s">
        <v>680</v>
      </c>
      <c r="Z50" s="3" t="s">
        <v>680</v>
      </c>
      <c r="AA50" s="3" t="s">
        <v>680</v>
      </c>
      <c r="AB50" s="3"/>
      <c r="AC50" s="3" t="b">
        <f>IF(COUNTIF(H$4:H50,"="&amp;H50)&gt;1,FALSE,TRUE)</f>
        <v>1</v>
      </c>
      <c r="AD50" s="3" t="e">
        <f>COUNTIF(#REF!,"="&amp;C50)</f>
        <v>#REF!</v>
      </c>
      <c r="AE50" s="3" t="str">
        <f t="shared" si="2"/>
        <v>莱芜青岛光缆:莱芜大桥路+青岛山东路</v>
      </c>
      <c r="AF50" s="3"/>
      <c r="AG50" s="3" t="s">
        <v>84</v>
      </c>
      <c r="AH50" s="3" t="s">
        <v>140</v>
      </c>
      <c r="AI50" s="3"/>
      <c r="AJ50" s="3"/>
    </row>
    <row r="51" spans="1:36" ht="16.5" x14ac:dyDescent="0.2">
      <c r="A51" s="3">
        <v>48</v>
      </c>
      <c r="B51" s="3">
        <f t="shared" si="1"/>
        <v>37028100000</v>
      </c>
      <c r="C51" s="3" t="s">
        <v>374</v>
      </c>
      <c r="D51" s="3">
        <v>1999</v>
      </c>
      <c r="E51" s="3" t="s">
        <v>594</v>
      </c>
      <c r="F51" s="3" t="str">
        <f>INDEX(敷设方式!$C$4:$C$7,MATCH(中继段!E51,敷设方式!$B$4:$B$7,0))</f>
        <v>PIPELINE</v>
      </c>
      <c r="G51" s="3">
        <v>88.266000000000005</v>
      </c>
      <c r="H51" s="3" t="s">
        <v>228</v>
      </c>
      <c r="I51" s="3" t="s">
        <v>228</v>
      </c>
      <c r="J51" s="3">
        <f>INDEX(光缆!$B$4:$B$66,MATCH(中继段!I51,光缆!$F$4:$F$66,0))</f>
        <v>37028000000</v>
      </c>
      <c r="K51" s="3">
        <f>COUNTIF(I$4:I51,"="&amp;I51)</f>
        <v>1</v>
      </c>
      <c r="L51" s="3">
        <v>24</v>
      </c>
      <c r="M51" s="3" t="s">
        <v>605</v>
      </c>
      <c r="N51" s="3" t="s">
        <v>602</v>
      </c>
      <c r="O51" s="3" t="s">
        <v>605</v>
      </c>
      <c r="P51" s="3" t="s">
        <v>172</v>
      </c>
      <c r="Q51" s="3" t="s">
        <v>84</v>
      </c>
      <c r="R51" s="3" t="s">
        <v>64</v>
      </c>
      <c r="S51" s="3" t="s">
        <v>38</v>
      </c>
      <c r="T51" s="3" t="s">
        <v>151</v>
      </c>
      <c r="U51" s="3" t="s">
        <v>680</v>
      </c>
      <c r="V51" s="3" t="s">
        <v>680</v>
      </c>
      <c r="W51" s="3" t="s">
        <v>680</v>
      </c>
      <c r="X51" s="3" t="s">
        <v>680</v>
      </c>
      <c r="Y51" s="3" t="s">
        <v>680</v>
      </c>
      <c r="Z51" s="3" t="s">
        <v>680</v>
      </c>
      <c r="AA51" s="3" t="s">
        <v>680</v>
      </c>
      <c r="AB51" s="3"/>
      <c r="AC51" s="3" t="b">
        <f>IF(COUNTIF(H$4:H51,"="&amp;H51)&gt;1,FALSE,TRUE)</f>
        <v>1</v>
      </c>
      <c r="AD51" s="3" t="e">
        <f>COUNTIF(#REF!,"="&amp;C51)</f>
        <v>#REF!</v>
      </c>
      <c r="AE51" s="3" t="str">
        <f t="shared" si="2"/>
        <v>莱芜淄博1号管道光缆:莱芜大桥路+淄博柳泉路</v>
      </c>
      <c r="AF51" s="3"/>
      <c r="AG51" s="3" t="s">
        <v>84</v>
      </c>
      <c r="AH51" s="3" t="s">
        <v>64</v>
      </c>
      <c r="AI51" s="3"/>
      <c r="AJ51" s="3"/>
    </row>
    <row r="52" spans="1:36" ht="16.5" x14ac:dyDescent="0.2">
      <c r="A52" s="3">
        <v>49</v>
      </c>
      <c r="B52" s="3">
        <f t="shared" si="1"/>
        <v>37029100000</v>
      </c>
      <c r="C52" s="3" t="s">
        <v>559</v>
      </c>
      <c r="D52" s="3">
        <v>1999</v>
      </c>
      <c r="E52" s="3" t="s">
        <v>590</v>
      </c>
      <c r="F52" s="3" t="str">
        <f>INDEX(敷设方式!$C$4:$C$7,MATCH(中继段!E52,敷设方式!$B$4:$B$7,0))</f>
        <v>BURY</v>
      </c>
      <c r="G52" s="3">
        <v>153</v>
      </c>
      <c r="H52" s="3" t="s">
        <v>229</v>
      </c>
      <c r="I52" s="3" t="s">
        <v>229</v>
      </c>
      <c r="J52" s="3">
        <f>INDEX(光缆!$B$4:$B$66,MATCH(中继段!I52,光缆!$F$4:$F$66,0))</f>
        <v>37029000000</v>
      </c>
      <c r="K52" s="3">
        <f>COUNTIF(I$4:I52,"="&amp;I52)</f>
        <v>1</v>
      </c>
      <c r="L52" s="3">
        <v>12</v>
      </c>
      <c r="M52" s="3" t="s">
        <v>605</v>
      </c>
      <c r="N52" s="3" t="s">
        <v>602</v>
      </c>
      <c r="O52" s="3" t="s">
        <v>605</v>
      </c>
      <c r="P52" s="3" t="s">
        <v>172</v>
      </c>
      <c r="Q52" s="3" t="s">
        <v>89</v>
      </c>
      <c r="R52" s="3" t="s">
        <v>79</v>
      </c>
      <c r="S52" s="3" t="s">
        <v>39</v>
      </c>
      <c r="T52" s="3" t="s">
        <v>40</v>
      </c>
      <c r="U52" s="3" t="s">
        <v>169</v>
      </c>
      <c r="V52" s="3" t="s">
        <v>680</v>
      </c>
      <c r="W52" s="3" t="s">
        <v>680</v>
      </c>
      <c r="X52" s="3" t="s">
        <v>680</v>
      </c>
      <c r="Y52" s="3" t="s">
        <v>680</v>
      </c>
      <c r="Z52" s="3" t="s">
        <v>680</v>
      </c>
      <c r="AA52" s="3" t="s">
        <v>680</v>
      </c>
      <c r="AB52" s="3"/>
      <c r="AC52" s="3" t="b">
        <f>IF(COUNTIF(H$4:H52,"="&amp;H52)&gt;1,FALSE,TRUE)</f>
        <v>1</v>
      </c>
      <c r="AD52" s="3" t="e">
        <f>COUNTIF(#REF!,"="&amp;C52)</f>
        <v>#REF!</v>
      </c>
      <c r="AE52" s="3" t="str">
        <f t="shared" si="2"/>
        <v>莱芜淄博2号光缆:莱芜原山路+淄博潘庄</v>
      </c>
      <c r="AF52" s="3"/>
      <c r="AG52" s="3" t="s">
        <v>89</v>
      </c>
      <c r="AH52" s="3" t="s">
        <v>79</v>
      </c>
      <c r="AI52" s="3"/>
      <c r="AJ52" s="3"/>
    </row>
    <row r="53" spans="1:36" ht="16.5" x14ac:dyDescent="0.2">
      <c r="A53" s="3">
        <v>50</v>
      </c>
      <c r="B53" s="3">
        <f t="shared" si="1"/>
        <v>37030100000</v>
      </c>
      <c r="C53" s="3" t="s">
        <v>560</v>
      </c>
      <c r="D53" s="3">
        <v>2006</v>
      </c>
      <c r="E53" s="3" t="s">
        <v>592</v>
      </c>
      <c r="F53" s="3" t="str">
        <f>INDEX(敷设方式!$C$4:$C$7,MATCH(中继段!E53,敷设方式!$B$4:$B$7,0))</f>
        <v>OVER_HEAD</v>
      </c>
      <c r="G53" s="3">
        <v>108.15</v>
      </c>
      <c r="H53" s="3" t="s">
        <v>230</v>
      </c>
      <c r="I53" s="3" t="s">
        <v>230</v>
      </c>
      <c r="J53" s="3">
        <f>INDEX(光缆!$B$4:$B$66,MATCH(中继段!I53,光缆!$F$4:$F$66,0))</f>
        <v>37030000000</v>
      </c>
      <c r="K53" s="3">
        <f>COUNTIF(I$4:I53,"="&amp;I53)</f>
        <v>1</v>
      </c>
      <c r="L53" s="3">
        <v>24</v>
      </c>
      <c r="M53" s="3" t="s">
        <v>605</v>
      </c>
      <c r="N53" s="3" t="s">
        <v>601</v>
      </c>
      <c r="O53" s="3" t="s">
        <v>605</v>
      </c>
      <c r="P53" s="3" t="s">
        <v>183</v>
      </c>
      <c r="Q53" s="3" t="s">
        <v>52</v>
      </c>
      <c r="R53" s="3" t="s">
        <v>27</v>
      </c>
      <c r="S53" s="3" t="s">
        <v>39</v>
      </c>
      <c r="T53" s="3" t="s">
        <v>40</v>
      </c>
      <c r="U53" s="3" t="s">
        <v>169</v>
      </c>
      <c r="V53" s="3" t="s">
        <v>680</v>
      </c>
      <c r="W53" s="3" t="s">
        <v>680</v>
      </c>
      <c r="X53" s="3" t="s">
        <v>680</v>
      </c>
      <c r="Y53" s="3" t="s">
        <v>680</v>
      </c>
      <c r="Z53" s="3" t="s">
        <v>680</v>
      </c>
      <c r="AA53" s="3" t="s">
        <v>680</v>
      </c>
      <c r="AB53" s="3"/>
      <c r="AC53" s="3" t="b">
        <f>IF(COUNTIF(H$4:H53,"="&amp;H53)&gt;1,FALSE,TRUE)</f>
        <v>1</v>
      </c>
      <c r="AD53" s="3" t="e">
        <f>COUNTIF(#REF!,"="&amp;C53)</f>
        <v>#REF!</v>
      </c>
      <c r="AE53" s="3" t="str">
        <f t="shared" si="2"/>
        <v>聊城长清架空光缆:长清通信楼+聊城东昌西路</v>
      </c>
      <c r="AF53" s="3"/>
      <c r="AG53" s="3" t="s">
        <v>52</v>
      </c>
      <c r="AH53" s="3" t="s">
        <v>27</v>
      </c>
      <c r="AI53" s="3"/>
      <c r="AJ53" s="3"/>
    </row>
    <row r="54" spans="1:36" ht="16.5" x14ac:dyDescent="0.2">
      <c r="A54" s="3">
        <v>51</v>
      </c>
      <c r="B54" s="3">
        <f t="shared" si="1"/>
        <v>37031100000</v>
      </c>
      <c r="C54" s="3" t="s">
        <v>561</v>
      </c>
      <c r="D54" s="3">
        <v>2003</v>
      </c>
      <c r="E54" s="3" t="s">
        <v>590</v>
      </c>
      <c r="F54" s="3" t="str">
        <f>INDEX(敷设方式!$C$4:$C$7,MATCH(中继段!E54,敷设方式!$B$4:$B$7,0))</f>
        <v>BURY</v>
      </c>
      <c r="G54" s="3">
        <v>249.72300000000001</v>
      </c>
      <c r="H54" s="3" t="s">
        <v>231</v>
      </c>
      <c r="I54" s="3" t="s">
        <v>231</v>
      </c>
      <c r="J54" s="3">
        <f>INDEX(光缆!$B$4:$B$66,MATCH(中继段!I54,光缆!$F$4:$F$66,0))</f>
        <v>37031000000</v>
      </c>
      <c r="K54" s="3">
        <f>COUNTIF(I$4:I54,"="&amp;I54)</f>
        <v>1</v>
      </c>
      <c r="L54" s="3">
        <v>14</v>
      </c>
      <c r="M54" s="3" t="s">
        <v>605</v>
      </c>
      <c r="N54" s="3" t="s">
        <v>184</v>
      </c>
      <c r="O54" s="3" t="s">
        <v>605</v>
      </c>
      <c r="P54" s="3" t="s">
        <v>180</v>
      </c>
      <c r="Q54" s="3" t="s">
        <v>91</v>
      </c>
      <c r="R54" s="3" t="s">
        <v>156</v>
      </c>
      <c r="S54" s="3" t="s">
        <v>41</v>
      </c>
      <c r="T54" s="3" t="s">
        <v>42</v>
      </c>
      <c r="U54" s="3" t="s">
        <v>680</v>
      </c>
      <c r="V54" s="3" t="s">
        <v>680</v>
      </c>
      <c r="W54" s="3" t="s">
        <v>680</v>
      </c>
      <c r="X54" s="3" t="s">
        <v>680</v>
      </c>
      <c r="Y54" s="3" t="s">
        <v>680</v>
      </c>
      <c r="Z54" s="3" t="s">
        <v>680</v>
      </c>
      <c r="AA54" s="3" t="s">
        <v>680</v>
      </c>
      <c r="AB54" s="3"/>
      <c r="AC54" s="3" t="b">
        <f>IF(COUNTIF(H$4:H54,"="&amp;H54)&gt;1,FALSE,TRUE)</f>
        <v>1</v>
      </c>
      <c r="AD54" s="3" t="e">
        <f>COUNTIF(#REF!,"="&amp;C54)</f>
        <v>#REF!</v>
      </c>
      <c r="AE54" s="3" t="str">
        <f t="shared" si="2"/>
        <v>临五日光缆:临沂金雀山+日照正阳路</v>
      </c>
      <c r="AF54" s="3"/>
      <c r="AG54" s="3" t="s">
        <v>91</v>
      </c>
      <c r="AH54" s="3" t="s">
        <v>156</v>
      </c>
      <c r="AI54" s="3"/>
      <c r="AJ54" s="3"/>
    </row>
    <row r="55" spans="1:36" ht="16.5" x14ac:dyDescent="0.2">
      <c r="A55" s="3">
        <v>52</v>
      </c>
      <c r="B55" s="3">
        <f t="shared" si="1"/>
        <v>37032100000</v>
      </c>
      <c r="C55" s="3" t="s">
        <v>562</v>
      </c>
      <c r="D55" s="3">
        <v>2003</v>
      </c>
      <c r="E55" s="3" t="s">
        <v>590</v>
      </c>
      <c r="F55" s="3" t="str">
        <f>INDEX(敷设方式!$C$4:$C$7,MATCH(中继段!E55,敷设方式!$B$4:$B$7,0))</f>
        <v>BURY</v>
      </c>
      <c r="G55" s="3">
        <v>99.87</v>
      </c>
      <c r="H55" s="3" t="s">
        <v>232</v>
      </c>
      <c r="I55" s="3" t="s">
        <v>232</v>
      </c>
      <c r="J55" s="3">
        <f>INDEX(光缆!$B$4:$B$66,MATCH(中继段!I55,光缆!$F$4:$F$66,0))</f>
        <v>37032000000</v>
      </c>
      <c r="K55" s="3">
        <f>COUNTIF(I$4:I55,"="&amp;I55)</f>
        <v>1</v>
      </c>
      <c r="L55" s="3">
        <v>72</v>
      </c>
      <c r="M55" s="3" t="s">
        <v>605</v>
      </c>
      <c r="N55" s="3" t="s">
        <v>184</v>
      </c>
      <c r="O55" s="3" t="s">
        <v>605</v>
      </c>
      <c r="P55" s="3" t="s">
        <v>173</v>
      </c>
      <c r="Q55" s="3" t="s">
        <v>97</v>
      </c>
      <c r="R55" s="3" t="s">
        <v>157</v>
      </c>
      <c r="S55" s="3" t="s">
        <v>42</v>
      </c>
      <c r="T55" s="3" t="s">
        <v>43</v>
      </c>
      <c r="U55" s="3" t="s">
        <v>152</v>
      </c>
      <c r="V55" s="3" t="s">
        <v>680</v>
      </c>
      <c r="W55" s="3" t="s">
        <v>680</v>
      </c>
      <c r="X55" s="3" t="s">
        <v>680</v>
      </c>
      <c r="Y55" s="3" t="s">
        <v>680</v>
      </c>
      <c r="Z55" s="3" t="s">
        <v>680</v>
      </c>
      <c r="AA55" s="3" t="s">
        <v>680</v>
      </c>
      <c r="AB55" s="3"/>
      <c r="AC55" s="3" t="b">
        <f>IF(COUNTIF(H$4:H55,"="&amp;H55)&gt;1,FALSE,TRUE)</f>
        <v>1</v>
      </c>
      <c r="AD55" s="3" t="e">
        <f>COUNTIF(#REF!,"="&amp;C55)</f>
        <v>#REF!</v>
      </c>
      <c r="AE55" s="3" t="str">
        <f t="shared" si="2"/>
        <v>临沂枣庄光缆:临沂沂蒙路+枣庄光明西路</v>
      </c>
      <c r="AF55" s="3"/>
      <c r="AG55" s="3" t="s">
        <v>97</v>
      </c>
      <c r="AH55" s="3" t="s">
        <v>157</v>
      </c>
      <c r="AI55" s="3"/>
      <c r="AJ55" s="3"/>
    </row>
    <row r="56" spans="1:36" ht="16.5" x14ac:dyDescent="0.2">
      <c r="A56" s="3">
        <v>53</v>
      </c>
      <c r="B56" s="3">
        <f t="shared" si="1"/>
        <v>37033100000</v>
      </c>
      <c r="C56" s="3" t="s">
        <v>563</v>
      </c>
      <c r="D56" s="3">
        <v>2003</v>
      </c>
      <c r="E56" s="3" t="s">
        <v>592</v>
      </c>
      <c r="F56" s="3" t="str">
        <f>INDEX(敷设方式!$C$4:$C$7,MATCH(中继段!E56,敷设方式!$B$4:$B$7,0))</f>
        <v>OVER_HEAD</v>
      </c>
      <c r="G56" s="3">
        <v>95.480999999999995</v>
      </c>
      <c r="H56" s="3" t="s">
        <v>233</v>
      </c>
      <c r="I56" s="3" t="s">
        <v>233</v>
      </c>
      <c r="J56" s="3">
        <f>INDEX(光缆!$B$4:$B$66,MATCH(中继段!I56,光缆!$F$4:$F$66,0))</f>
        <v>37033000000</v>
      </c>
      <c r="K56" s="3">
        <f>COUNTIF(I$4:I56,"="&amp;I56)</f>
        <v>1</v>
      </c>
      <c r="L56" s="3">
        <v>14</v>
      </c>
      <c r="M56" s="3" t="s">
        <v>605</v>
      </c>
      <c r="N56" s="3" t="s">
        <v>184</v>
      </c>
      <c r="O56" s="3" t="s">
        <v>605</v>
      </c>
      <c r="P56" s="3" t="s">
        <v>173</v>
      </c>
      <c r="Q56" s="3" t="s">
        <v>91</v>
      </c>
      <c r="R56" s="3" t="s">
        <v>138</v>
      </c>
      <c r="S56" s="3" t="s">
        <v>42</v>
      </c>
      <c r="T56" s="3" t="s">
        <v>43</v>
      </c>
      <c r="U56" s="3" t="s">
        <v>152</v>
      </c>
      <c r="V56" s="3" t="s">
        <v>680</v>
      </c>
      <c r="W56" s="3" t="s">
        <v>680</v>
      </c>
      <c r="X56" s="3" t="s">
        <v>680</v>
      </c>
      <c r="Y56" s="3" t="s">
        <v>680</v>
      </c>
      <c r="Z56" s="3" t="s">
        <v>680</v>
      </c>
      <c r="AA56" s="3" t="s">
        <v>680</v>
      </c>
      <c r="AB56" s="3"/>
      <c r="AC56" s="3" t="b">
        <f>IF(COUNTIF(H$4:H56,"="&amp;H56)&gt;1,FALSE,TRUE)</f>
        <v>1</v>
      </c>
      <c r="AD56" s="3" t="e">
        <f>COUNTIF(#REF!,"="&amp;C56)</f>
        <v>#REF!</v>
      </c>
      <c r="AE56" s="3" t="str">
        <f t="shared" si="2"/>
        <v>临沂枣庄架空光缆:临沂金雀山+枣庄振兴路</v>
      </c>
      <c r="AF56" s="3"/>
      <c r="AG56" s="3" t="s">
        <v>91</v>
      </c>
      <c r="AH56" s="3" t="s">
        <v>138</v>
      </c>
      <c r="AI56" s="3"/>
      <c r="AJ56" s="3"/>
    </row>
    <row r="57" spans="1:36" ht="16.5" x14ac:dyDescent="0.2">
      <c r="A57" s="3">
        <v>54</v>
      </c>
      <c r="B57" s="3">
        <f t="shared" si="1"/>
        <v>37034100000</v>
      </c>
      <c r="C57" s="3" t="s">
        <v>564</v>
      </c>
      <c r="D57" s="3">
        <v>2003</v>
      </c>
      <c r="E57" s="3" t="s">
        <v>590</v>
      </c>
      <c r="F57" s="3" t="str">
        <f>INDEX(敷设方式!$C$4:$C$7,MATCH(中继段!E57,敷设方式!$B$4:$B$7,0))</f>
        <v>BURY</v>
      </c>
      <c r="G57" s="3">
        <v>130.13</v>
      </c>
      <c r="H57" s="3" t="s">
        <v>234</v>
      </c>
      <c r="I57" s="3" t="s">
        <v>234</v>
      </c>
      <c r="J57" s="3">
        <f>INDEX(光缆!$B$4:$B$66,MATCH(中继段!I57,光缆!$F$4:$F$66,0))</f>
        <v>37034000000</v>
      </c>
      <c r="K57" s="3">
        <f>COUNTIF(I$4:I57,"="&amp;I57)</f>
        <v>1</v>
      </c>
      <c r="L57" s="3">
        <v>16</v>
      </c>
      <c r="M57" s="3" t="s">
        <v>605</v>
      </c>
      <c r="N57" s="3" t="s">
        <v>184</v>
      </c>
      <c r="O57" s="3" t="s">
        <v>605</v>
      </c>
      <c r="P57" s="3" t="s">
        <v>180</v>
      </c>
      <c r="Q57" s="3" t="s">
        <v>91</v>
      </c>
      <c r="R57" s="3" t="s">
        <v>156</v>
      </c>
      <c r="S57" s="3" t="s">
        <v>44</v>
      </c>
      <c r="T57" s="3" t="s">
        <v>45</v>
      </c>
      <c r="U57" s="3" t="s">
        <v>46</v>
      </c>
      <c r="V57" s="3" t="s">
        <v>680</v>
      </c>
      <c r="W57" s="3" t="s">
        <v>680</v>
      </c>
      <c r="X57" s="3" t="s">
        <v>680</v>
      </c>
      <c r="Y57" s="3" t="s">
        <v>680</v>
      </c>
      <c r="Z57" s="3" t="s">
        <v>680</v>
      </c>
      <c r="AA57" s="3" t="s">
        <v>680</v>
      </c>
      <c r="AB57" s="3"/>
      <c r="AC57" s="3" t="b">
        <f>IF(COUNTIF(H$4:H57,"="&amp;H57)&gt;1,FALSE,TRUE)</f>
        <v>1</v>
      </c>
      <c r="AD57" s="3" t="e">
        <f>COUNTIF(#REF!,"="&amp;C57)</f>
        <v>#REF!</v>
      </c>
      <c r="AE57" s="3" t="str">
        <f t="shared" si="2"/>
        <v>临莒日1号光缆:临沂金雀山+日照正阳路</v>
      </c>
      <c r="AF57" s="3"/>
      <c r="AG57" s="3" t="s">
        <v>91</v>
      </c>
      <c r="AH57" s="3" t="s">
        <v>156</v>
      </c>
      <c r="AI57" s="3"/>
      <c r="AJ57" s="3"/>
    </row>
    <row r="58" spans="1:36" ht="16.5" x14ac:dyDescent="0.2">
      <c r="A58" s="3">
        <v>55</v>
      </c>
      <c r="B58" s="3">
        <f t="shared" si="1"/>
        <v>37035100000</v>
      </c>
      <c r="C58" s="3" t="s">
        <v>565</v>
      </c>
      <c r="D58" s="3">
        <v>2003</v>
      </c>
      <c r="E58" s="3" t="s">
        <v>590</v>
      </c>
      <c r="F58" s="3" t="str">
        <f>INDEX(敷设方式!$C$4:$C$7,MATCH(中继段!E58,敷设方式!$B$4:$B$7,0))</f>
        <v>BURY</v>
      </c>
      <c r="G58" s="3">
        <v>149.30000000000001</v>
      </c>
      <c r="H58" s="3" t="s">
        <v>235</v>
      </c>
      <c r="I58" s="3" t="s">
        <v>235</v>
      </c>
      <c r="J58" s="3">
        <f>INDEX(光缆!$B$4:$B$66,MATCH(中继段!I58,光缆!$F$4:$F$66,0))</f>
        <v>37035000000</v>
      </c>
      <c r="K58" s="3">
        <f>COUNTIF(I$4:I58,"="&amp;I58)</f>
        <v>1</v>
      </c>
      <c r="L58" s="3">
        <v>24</v>
      </c>
      <c r="M58" s="3" t="s">
        <v>605</v>
      </c>
      <c r="N58" s="3" t="s">
        <v>184</v>
      </c>
      <c r="O58" s="3" t="s">
        <v>605</v>
      </c>
      <c r="P58" s="3" t="s">
        <v>180</v>
      </c>
      <c r="Q58" s="3" t="s">
        <v>100</v>
      </c>
      <c r="R58" s="3" t="s">
        <v>158</v>
      </c>
      <c r="S58" s="3" t="s">
        <v>44</v>
      </c>
      <c r="T58" s="3" t="s">
        <v>45</v>
      </c>
      <c r="U58" s="3" t="s">
        <v>46</v>
      </c>
      <c r="V58" s="3" t="s">
        <v>680</v>
      </c>
      <c r="W58" s="3" t="s">
        <v>680</v>
      </c>
      <c r="X58" s="3" t="s">
        <v>680</v>
      </c>
      <c r="Y58" s="3" t="s">
        <v>680</v>
      </c>
      <c r="Z58" s="3" t="s">
        <v>680</v>
      </c>
      <c r="AA58" s="3" t="s">
        <v>680</v>
      </c>
      <c r="AB58" s="3"/>
      <c r="AC58" s="3" t="b">
        <f>IF(COUNTIF(H$4:H58,"="&amp;H58)&gt;1,FALSE,TRUE)</f>
        <v>1</v>
      </c>
      <c r="AD58" s="3" t="e">
        <f>COUNTIF(#REF!,"="&amp;C58)</f>
        <v>#REF!</v>
      </c>
      <c r="AE58" s="3" t="str">
        <f t="shared" si="2"/>
        <v>临莒日2号光缆:临沂沂蒙路201局+日照海滨五路</v>
      </c>
      <c r="AF58" s="3"/>
      <c r="AG58" s="3" t="s">
        <v>100</v>
      </c>
      <c r="AH58" s="3" t="s">
        <v>158</v>
      </c>
      <c r="AI58" s="3"/>
      <c r="AJ58" s="3"/>
    </row>
    <row r="59" spans="1:36" ht="16.5" x14ac:dyDescent="0.2">
      <c r="A59" s="3">
        <v>56</v>
      </c>
      <c r="B59" s="3">
        <f t="shared" si="1"/>
        <v>37036100000</v>
      </c>
      <c r="C59" s="3" t="s">
        <v>394</v>
      </c>
      <c r="D59" s="3">
        <v>2003</v>
      </c>
      <c r="E59" s="3" t="s">
        <v>590</v>
      </c>
      <c r="F59" s="3" t="str">
        <f>INDEX(敷设方式!$C$4:$C$7,MATCH(中继段!E59,敷设方式!$B$4:$B$7,0))</f>
        <v>BURY</v>
      </c>
      <c r="G59" s="3">
        <v>28</v>
      </c>
      <c r="H59" s="3" t="s">
        <v>236</v>
      </c>
      <c r="I59" s="3" t="s">
        <v>236</v>
      </c>
      <c r="J59" s="3">
        <f>INDEX(光缆!$B$4:$B$66,MATCH(中继段!I59,光缆!$F$4:$F$66,0))</f>
        <v>37036000000</v>
      </c>
      <c r="K59" s="3">
        <f>COUNTIF(I$4:I59,"="&amp;I59)</f>
        <v>1</v>
      </c>
      <c r="L59" s="3">
        <v>12</v>
      </c>
      <c r="M59" s="3" t="s">
        <v>605</v>
      </c>
      <c r="N59" s="3" t="s">
        <v>171</v>
      </c>
      <c r="O59" s="3" t="s">
        <v>605</v>
      </c>
      <c r="P59" s="3" t="s">
        <v>171</v>
      </c>
      <c r="Q59" s="3" t="s">
        <v>102</v>
      </c>
      <c r="R59" s="3" t="s">
        <v>71</v>
      </c>
      <c r="S59" s="3" t="s">
        <v>46</v>
      </c>
      <c r="T59" s="3" t="s">
        <v>43</v>
      </c>
      <c r="U59" s="3" t="s">
        <v>152</v>
      </c>
      <c r="V59" s="3" t="s">
        <v>680</v>
      </c>
      <c r="W59" s="3" t="s">
        <v>680</v>
      </c>
      <c r="X59" s="3" t="s">
        <v>680</v>
      </c>
      <c r="Y59" s="3" t="s">
        <v>680</v>
      </c>
      <c r="Z59" s="3" t="s">
        <v>680</v>
      </c>
      <c r="AA59" s="3" t="s">
        <v>680</v>
      </c>
      <c r="AB59" s="3"/>
      <c r="AC59" s="3" t="b">
        <f>IF(COUNTIF(H$4:H59,"="&amp;H59)&gt;1,FALSE,TRUE)</f>
        <v>1</v>
      </c>
      <c r="AD59" s="3" t="e">
        <f>COUNTIF(#REF!,"="&amp;C59)</f>
        <v>#REF!</v>
      </c>
      <c r="AE59" s="3" t="str">
        <f t="shared" si="2"/>
        <v>青岛蓝村光缆:青岛振华路+即墨蓝村</v>
      </c>
      <c r="AF59" s="3"/>
      <c r="AG59" s="3" t="s">
        <v>102</v>
      </c>
      <c r="AH59" s="4" t="s">
        <v>708</v>
      </c>
      <c r="AI59" s="3"/>
      <c r="AJ59" s="3"/>
    </row>
    <row r="60" spans="1:36" ht="16.5" x14ac:dyDescent="0.2">
      <c r="A60" s="3">
        <v>57</v>
      </c>
      <c r="B60" s="3">
        <f t="shared" si="1"/>
        <v>37037100000</v>
      </c>
      <c r="C60" s="3" t="s">
        <v>566</v>
      </c>
      <c r="D60" s="3">
        <v>2003</v>
      </c>
      <c r="E60" s="3" t="s">
        <v>590</v>
      </c>
      <c r="F60" s="3" t="str">
        <f>INDEX(敷设方式!$C$4:$C$7,MATCH(中继段!E60,敷设方式!$B$4:$B$7,0))</f>
        <v>BURY</v>
      </c>
      <c r="G60" s="3">
        <v>200.2</v>
      </c>
      <c r="H60" s="3" t="s">
        <v>237</v>
      </c>
      <c r="I60" s="3" t="s">
        <v>237</v>
      </c>
      <c r="J60" s="3">
        <f>INDEX(光缆!$B$4:$B$66,MATCH(中继段!I60,光缆!$F$4:$F$66,0))</f>
        <v>37037000000</v>
      </c>
      <c r="K60" s="3">
        <f>COUNTIF(I$4:I60,"="&amp;I60)</f>
        <v>1</v>
      </c>
      <c r="L60" s="3">
        <v>24</v>
      </c>
      <c r="M60" s="3" t="s">
        <v>605</v>
      </c>
      <c r="N60" s="3" t="s">
        <v>171</v>
      </c>
      <c r="O60" s="3" t="s">
        <v>605</v>
      </c>
      <c r="P60" s="3" t="s">
        <v>180</v>
      </c>
      <c r="Q60" s="3" t="s">
        <v>102</v>
      </c>
      <c r="R60" s="3" t="s">
        <v>158</v>
      </c>
      <c r="S60" s="3" t="s">
        <v>46</v>
      </c>
      <c r="T60" s="3" t="s">
        <v>43</v>
      </c>
      <c r="U60" s="3" t="s">
        <v>152</v>
      </c>
      <c r="V60" s="3" t="s">
        <v>680</v>
      </c>
      <c r="W60" s="3" t="s">
        <v>680</v>
      </c>
      <c r="X60" s="3" t="s">
        <v>680</v>
      </c>
      <c r="Y60" s="3" t="s">
        <v>680</v>
      </c>
      <c r="Z60" s="3" t="s">
        <v>680</v>
      </c>
      <c r="AA60" s="3" t="s">
        <v>680</v>
      </c>
      <c r="AB60" s="3"/>
      <c r="AC60" s="3" t="b">
        <f>IF(COUNTIF(H$4:H60,"="&amp;H60)&gt;1,FALSE,TRUE)</f>
        <v>1</v>
      </c>
      <c r="AD60" s="3" t="e">
        <f>COUNTIF(#REF!,"="&amp;C60)</f>
        <v>#REF!</v>
      </c>
      <c r="AE60" s="3" t="str">
        <f t="shared" si="2"/>
        <v>青岛日照光缆:青岛振华路+日照海滨五路</v>
      </c>
      <c r="AF60" s="3"/>
      <c r="AG60" s="3" t="s">
        <v>102</v>
      </c>
      <c r="AH60" s="3" t="s">
        <v>158</v>
      </c>
      <c r="AI60" s="3"/>
      <c r="AJ60" s="3"/>
    </row>
    <row r="61" spans="1:36" ht="16.5" x14ac:dyDescent="0.2">
      <c r="A61" s="3">
        <v>58</v>
      </c>
      <c r="B61" s="3">
        <f t="shared" si="1"/>
        <v>37038100000</v>
      </c>
      <c r="C61" s="3" t="s">
        <v>567</v>
      </c>
      <c r="D61" s="3">
        <v>2000</v>
      </c>
      <c r="E61" s="3" t="s">
        <v>590</v>
      </c>
      <c r="F61" s="3" t="str">
        <f>INDEX(敷设方式!$C$4:$C$7,MATCH(中继段!E61,敷设方式!$B$4:$B$7,0))</f>
        <v>BURY</v>
      </c>
      <c r="G61" s="3">
        <v>240.18799999999999</v>
      </c>
      <c r="H61" s="3" t="s">
        <v>238</v>
      </c>
      <c r="I61" s="3" t="s">
        <v>238</v>
      </c>
      <c r="J61" s="3">
        <f>INDEX(光缆!$B$4:$B$66,MATCH(中继段!I61,光缆!$F$4:$F$66,0))</f>
        <v>37038000000</v>
      </c>
      <c r="K61" s="3">
        <f>COUNTIF(I$4:I61,"="&amp;I61)</f>
        <v>1</v>
      </c>
      <c r="L61" s="3">
        <v>18</v>
      </c>
      <c r="M61" s="3" t="s">
        <v>605</v>
      </c>
      <c r="N61" s="3" t="s">
        <v>171</v>
      </c>
      <c r="O61" s="3" t="s">
        <v>605</v>
      </c>
      <c r="P61" s="3" t="s">
        <v>179</v>
      </c>
      <c r="Q61" s="3" t="s">
        <v>105</v>
      </c>
      <c r="R61" s="3" t="s">
        <v>148</v>
      </c>
      <c r="S61" s="3" t="s">
        <v>47</v>
      </c>
      <c r="T61" s="3" t="s">
        <v>40</v>
      </c>
      <c r="U61" s="3" t="s">
        <v>39</v>
      </c>
      <c r="V61" s="3" t="s">
        <v>48</v>
      </c>
      <c r="W61" s="3" t="s">
        <v>33</v>
      </c>
      <c r="X61" s="3" t="s">
        <v>680</v>
      </c>
      <c r="Y61" s="3" t="s">
        <v>680</v>
      </c>
      <c r="Z61" s="3" t="s">
        <v>680</v>
      </c>
      <c r="AA61" s="3" t="s">
        <v>680</v>
      </c>
      <c r="AB61" s="3"/>
      <c r="AC61" s="3" t="b">
        <f>IF(COUNTIF(H$4:H61,"="&amp;H61)&gt;1,FALSE,TRUE)</f>
        <v>1</v>
      </c>
      <c r="AD61" s="3" t="e">
        <f>COUNTIF(#REF!,"="&amp;C61)</f>
        <v>#REF!</v>
      </c>
      <c r="AE61" s="3" t="str">
        <f t="shared" si="2"/>
        <v>青岛威海1号光缆:即墨振华街+威海南竹岛</v>
      </c>
      <c r="AF61" s="3"/>
      <c r="AG61" s="4" t="s">
        <v>710</v>
      </c>
      <c r="AH61" s="3" t="s">
        <v>148</v>
      </c>
      <c r="AI61" s="3"/>
      <c r="AJ61" s="3"/>
    </row>
    <row r="62" spans="1:36" ht="16.5" x14ac:dyDescent="0.2">
      <c r="A62" s="3">
        <v>59</v>
      </c>
      <c r="B62" s="3">
        <f t="shared" si="1"/>
        <v>37039100000</v>
      </c>
      <c r="C62" s="3" t="s">
        <v>712</v>
      </c>
      <c r="D62" s="3">
        <v>1997</v>
      </c>
      <c r="E62" s="3" t="s">
        <v>590</v>
      </c>
      <c r="F62" s="3" t="str">
        <f>INDEX(敷设方式!$C$4:$C$7,MATCH(中继段!E62,敷设方式!$B$4:$B$7,0))</f>
        <v>BURY</v>
      </c>
      <c r="G62" s="3">
        <v>285.8</v>
      </c>
      <c r="H62" s="3" t="s">
        <v>239</v>
      </c>
      <c r="I62" s="3" t="s">
        <v>239</v>
      </c>
      <c r="J62" s="3">
        <f>INDEX(光缆!$B$4:$B$66,MATCH(中继段!I62,光缆!$F$4:$F$66,0))</f>
        <v>37039000000</v>
      </c>
      <c r="K62" s="3">
        <f>COUNTIF(I$4:I62,"="&amp;I62)</f>
        <v>1</v>
      </c>
      <c r="L62" s="3">
        <v>28</v>
      </c>
      <c r="M62" s="3" t="s">
        <v>605</v>
      </c>
      <c r="N62" s="3" t="s">
        <v>171</v>
      </c>
      <c r="O62" s="3" t="s">
        <v>605</v>
      </c>
      <c r="P62" s="3" t="s">
        <v>179</v>
      </c>
      <c r="Q62" s="3" t="s">
        <v>102</v>
      </c>
      <c r="R62" s="3" t="s">
        <v>148</v>
      </c>
      <c r="S62" s="3" t="s">
        <v>47</v>
      </c>
      <c r="T62" s="3" t="s">
        <v>40</v>
      </c>
      <c r="U62" s="3" t="s">
        <v>39</v>
      </c>
      <c r="V62" s="3" t="s">
        <v>48</v>
      </c>
      <c r="W62" s="3" t="s">
        <v>33</v>
      </c>
      <c r="X62" s="3" t="s">
        <v>680</v>
      </c>
      <c r="Y62" s="3" t="s">
        <v>680</v>
      </c>
      <c r="Z62" s="3" t="s">
        <v>680</v>
      </c>
      <c r="AA62" s="3" t="s">
        <v>680</v>
      </c>
      <c r="AB62" s="3"/>
      <c r="AC62" s="3" t="b">
        <f>IF(COUNTIF(H$4:H62,"="&amp;H62)&gt;1,FALSE,TRUE)</f>
        <v>1</v>
      </c>
      <c r="AD62" s="3" t="e">
        <f>COUNTIF(#REF!,"="&amp;C62)</f>
        <v>#REF!</v>
      </c>
      <c r="AE62" s="3" t="str">
        <f t="shared" si="2"/>
        <v>青岛威海2号光缆:青岛振华路+威海南竹岛</v>
      </c>
      <c r="AF62" s="3"/>
      <c r="AG62" s="4" t="s">
        <v>711</v>
      </c>
      <c r="AH62" s="3" t="s">
        <v>148</v>
      </c>
      <c r="AI62" s="3"/>
      <c r="AJ62" s="3"/>
    </row>
    <row r="63" spans="1:36" ht="16.5" x14ac:dyDescent="0.2">
      <c r="A63" s="3">
        <v>60</v>
      </c>
      <c r="B63" s="3">
        <f t="shared" si="1"/>
        <v>37040100000</v>
      </c>
      <c r="C63" s="3" t="s">
        <v>408</v>
      </c>
      <c r="D63" s="3">
        <v>1997</v>
      </c>
      <c r="E63" s="3" t="s">
        <v>590</v>
      </c>
      <c r="F63" s="3" t="str">
        <f>INDEX(敷设方式!$C$4:$C$7,MATCH(中继段!E63,敷设方式!$B$4:$B$7,0))</f>
        <v>BURY</v>
      </c>
      <c r="G63" s="3">
        <v>55.399000000000001</v>
      </c>
      <c r="H63" s="3" t="s">
        <v>240</v>
      </c>
      <c r="I63" s="3" t="s">
        <v>240</v>
      </c>
      <c r="J63" s="3">
        <f>INDEX(光缆!$B$4:$B$66,MATCH(中继段!I63,光缆!$F$4:$F$66,0))</f>
        <v>37040000000</v>
      </c>
      <c r="K63" s="3">
        <f>COUNTIF(I$4:I63,"="&amp;I63)</f>
        <v>1</v>
      </c>
      <c r="L63" s="3">
        <v>20</v>
      </c>
      <c r="M63" s="3" t="s">
        <v>605</v>
      </c>
      <c r="N63" s="3" t="s">
        <v>177</v>
      </c>
      <c r="O63" s="3" t="s">
        <v>605</v>
      </c>
      <c r="P63" s="3" t="s">
        <v>177</v>
      </c>
      <c r="Q63" s="3" t="s">
        <v>73</v>
      </c>
      <c r="R63" s="3" t="s">
        <v>75</v>
      </c>
      <c r="S63" s="3" t="s">
        <v>47</v>
      </c>
      <c r="T63" s="3" t="s">
        <v>40</v>
      </c>
      <c r="U63" s="3" t="s">
        <v>39</v>
      </c>
      <c r="V63" s="3" t="s">
        <v>48</v>
      </c>
      <c r="W63" s="3" t="s">
        <v>33</v>
      </c>
      <c r="X63" s="3" t="s">
        <v>680</v>
      </c>
      <c r="Y63" s="3" t="s">
        <v>680</v>
      </c>
      <c r="Z63" s="3" t="s">
        <v>680</v>
      </c>
      <c r="AA63" s="3" t="s">
        <v>680</v>
      </c>
      <c r="AB63" s="3"/>
      <c r="AC63" s="3" t="b">
        <f>IF(COUNTIF(H$4:H63,"="&amp;H63)&gt;1,FALSE,TRUE)</f>
        <v>1</v>
      </c>
      <c r="AD63" s="3" t="e">
        <f>COUNTIF(#REF!,"="&amp;C63)</f>
        <v>#REF!</v>
      </c>
      <c r="AE63" s="3" t="str">
        <f t="shared" si="2"/>
        <v>曲济菏光缆:曲阜鼓楼街+济宁红星东路</v>
      </c>
      <c r="AF63" s="3"/>
      <c r="AG63" s="3" t="s">
        <v>73</v>
      </c>
      <c r="AH63" s="3" t="s">
        <v>75</v>
      </c>
      <c r="AI63" s="3"/>
      <c r="AJ63" s="3"/>
    </row>
    <row r="64" spans="1:36" ht="16.5" x14ac:dyDescent="0.2">
      <c r="A64" s="3">
        <v>61</v>
      </c>
      <c r="B64" s="3">
        <f t="shared" si="1"/>
        <v>37040200000</v>
      </c>
      <c r="C64" s="3" t="s">
        <v>568</v>
      </c>
      <c r="D64" s="3">
        <v>1997</v>
      </c>
      <c r="E64" s="3" t="s">
        <v>590</v>
      </c>
      <c r="F64" s="3" t="str">
        <f>INDEX(敷设方式!$C$4:$C$7,MATCH(中继段!E64,敷设方式!$B$4:$B$7,0))</f>
        <v>BURY</v>
      </c>
      <c r="G64" s="3">
        <v>120.211</v>
      </c>
      <c r="H64" s="3" t="s">
        <v>240</v>
      </c>
      <c r="I64" s="3" t="s">
        <v>240</v>
      </c>
      <c r="J64" s="3">
        <f>INDEX(光缆!$B$4:$B$66,MATCH(中继段!I64,光缆!$F$4:$F$66,0))</f>
        <v>37040000000</v>
      </c>
      <c r="K64" s="3">
        <f>COUNTIF(I$4:I64,"="&amp;I64)</f>
        <v>2</v>
      </c>
      <c r="L64" s="3">
        <v>12</v>
      </c>
      <c r="M64" s="3" t="s">
        <v>605</v>
      </c>
      <c r="N64" s="3" t="s">
        <v>177</v>
      </c>
      <c r="O64" s="3" t="s">
        <v>605</v>
      </c>
      <c r="P64" s="3" t="s">
        <v>185</v>
      </c>
      <c r="Q64" s="3" t="s">
        <v>75</v>
      </c>
      <c r="R64" s="3" t="s">
        <v>149</v>
      </c>
      <c r="S64" s="3" t="s">
        <v>47</v>
      </c>
      <c r="T64" s="3" t="s">
        <v>40</v>
      </c>
      <c r="U64" s="3" t="s">
        <v>39</v>
      </c>
      <c r="V64" s="3" t="s">
        <v>48</v>
      </c>
      <c r="W64" s="3" t="s">
        <v>33</v>
      </c>
      <c r="X64" s="3" t="s">
        <v>680</v>
      </c>
      <c r="Y64" s="3" t="s">
        <v>680</v>
      </c>
      <c r="Z64" s="3" t="s">
        <v>680</v>
      </c>
      <c r="AA64" s="3" t="s">
        <v>680</v>
      </c>
      <c r="AB64" s="3"/>
      <c r="AC64" s="3" t="b">
        <f>IF(COUNTIF(H$4:H64,"="&amp;H64)&gt;1,FALSE,TRUE)</f>
        <v>0</v>
      </c>
      <c r="AD64" s="3" t="e">
        <f>COUNTIF(#REF!,"="&amp;C64)</f>
        <v>#REF!</v>
      </c>
      <c r="AE64" s="3" t="str">
        <f t="shared" si="2"/>
        <v>曲济菏光缆:济宁红星东路+菏泽中华东路</v>
      </c>
      <c r="AF64" s="3"/>
      <c r="AG64" s="3" t="s">
        <v>75</v>
      </c>
      <c r="AH64" s="3" t="s">
        <v>149</v>
      </c>
      <c r="AI64" s="3"/>
      <c r="AJ64" s="3"/>
    </row>
    <row r="65" spans="1:36" ht="16.5" x14ac:dyDescent="0.2">
      <c r="A65" s="3">
        <v>62</v>
      </c>
      <c r="B65" s="3">
        <f t="shared" si="1"/>
        <v>37041100000</v>
      </c>
      <c r="C65" s="3" t="s">
        <v>412</v>
      </c>
      <c r="D65" s="3">
        <v>2003</v>
      </c>
      <c r="E65" s="3" t="s">
        <v>590</v>
      </c>
      <c r="F65" s="3" t="str">
        <f>INDEX(敷设方式!$C$4:$C$7,MATCH(中继段!E65,敷设方式!$B$4:$B$7,0))</f>
        <v>BURY</v>
      </c>
      <c r="G65" s="3">
        <v>44.203000000000003</v>
      </c>
      <c r="H65" s="3" t="s">
        <v>241</v>
      </c>
      <c r="I65" s="3" t="s">
        <v>241</v>
      </c>
      <c r="J65" s="3">
        <f>INDEX(光缆!$B$4:$B$66,MATCH(中继段!I65,光缆!$F$4:$F$66,0))</f>
        <v>37041000000</v>
      </c>
      <c r="K65" s="3">
        <f>COUNTIF(I$4:I65,"="&amp;I65)</f>
        <v>1</v>
      </c>
      <c r="L65" s="3">
        <v>12</v>
      </c>
      <c r="M65" s="3" t="s">
        <v>605</v>
      </c>
      <c r="N65" s="3" t="s">
        <v>178</v>
      </c>
      <c r="O65" s="3" t="s">
        <v>605</v>
      </c>
      <c r="P65" s="3" t="s">
        <v>178</v>
      </c>
      <c r="Q65" s="3" t="s">
        <v>81</v>
      </c>
      <c r="R65" s="3" t="s">
        <v>159</v>
      </c>
      <c r="S65" s="3" t="s">
        <v>49</v>
      </c>
      <c r="T65" s="3" t="s">
        <v>50</v>
      </c>
      <c r="U65" s="3" t="s">
        <v>41</v>
      </c>
      <c r="V65" s="3" t="s">
        <v>680</v>
      </c>
      <c r="W65" s="3" t="s">
        <v>680</v>
      </c>
      <c r="X65" s="3" t="s">
        <v>680</v>
      </c>
      <c r="Y65" s="3" t="s">
        <v>680</v>
      </c>
      <c r="Z65" s="3" t="s">
        <v>680</v>
      </c>
      <c r="AA65" s="3" t="s">
        <v>680</v>
      </c>
      <c r="AB65" s="3"/>
      <c r="AC65" s="3" t="b">
        <f>IF(COUNTIF(H$4:H65,"="&amp;H65)&gt;1,FALSE,TRUE)</f>
        <v>1</v>
      </c>
      <c r="AD65" s="3" t="e">
        <f>COUNTIF(#REF!,"="&amp;C65)</f>
        <v>#REF!</v>
      </c>
      <c r="AE65" s="3" t="str">
        <f t="shared" si="2"/>
        <v>泰安肥城光缆:泰安中心局+肥城新城路</v>
      </c>
      <c r="AF65" s="3"/>
      <c r="AG65" s="3" t="s">
        <v>81</v>
      </c>
      <c r="AH65" s="3" t="s">
        <v>159</v>
      </c>
      <c r="AI65" s="3"/>
      <c r="AJ65" s="3"/>
    </row>
    <row r="66" spans="1:36" ht="16.5" x14ac:dyDescent="0.2">
      <c r="A66" s="3">
        <v>63</v>
      </c>
      <c r="B66" s="3">
        <f t="shared" si="1"/>
        <v>37042100000</v>
      </c>
      <c r="C66" s="3" t="s">
        <v>413</v>
      </c>
      <c r="D66" s="3">
        <v>2000</v>
      </c>
      <c r="E66" s="3" t="s">
        <v>592</v>
      </c>
      <c r="F66" s="3" t="str">
        <f>INDEX(敷设方式!$C$4:$C$7,MATCH(中继段!E66,敷设方式!$B$4:$B$7,0))</f>
        <v>OVER_HEAD</v>
      </c>
      <c r="G66" s="3">
        <v>56.109000000000002</v>
      </c>
      <c r="H66" s="3" t="s">
        <v>242</v>
      </c>
      <c r="I66" s="3" t="s">
        <v>242</v>
      </c>
      <c r="J66" s="3">
        <f>INDEX(光缆!$B$4:$B$66,MATCH(中继段!I66,光缆!$F$4:$F$66,0))</f>
        <v>37042000000</v>
      </c>
      <c r="K66" s="3">
        <f>COUNTIF(I$4:I66,"="&amp;I66)</f>
        <v>1</v>
      </c>
      <c r="L66" s="3">
        <v>16</v>
      </c>
      <c r="M66" s="3" t="s">
        <v>605</v>
      </c>
      <c r="N66" s="3" t="s">
        <v>178</v>
      </c>
      <c r="O66" s="3" t="s">
        <v>605</v>
      </c>
      <c r="P66" s="3" t="s">
        <v>602</v>
      </c>
      <c r="Q66" s="3" t="s">
        <v>115</v>
      </c>
      <c r="R66" s="3" t="s">
        <v>84</v>
      </c>
      <c r="S66" s="3" t="s">
        <v>49</v>
      </c>
      <c r="T66" s="3" t="s">
        <v>50</v>
      </c>
      <c r="U66" s="3" t="s">
        <v>41</v>
      </c>
      <c r="V66" s="3" t="s">
        <v>680</v>
      </c>
      <c r="W66" s="3" t="s">
        <v>680</v>
      </c>
      <c r="X66" s="3" t="s">
        <v>680</v>
      </c>
      <c r="Y66" s="3" t="s">
        <v>680</v>
      </c>
      <c r="Z66" s="3" t="s">
        <v>680</v>
      </c>
      <c r="AA66" s="3" t="s">
        <v>680</v>
      </c>
      <c r="AB66" s="3"/>
      <c r="AC66" s="3" t="b">
        <f>IF(COUNTIF(H$4:H66,"="&amp;H66)&gt;1,FALSE,TRUE)</f>
        <v>1</v>
      </c>
      <c r="AD66" s="3" t="e">
        <f>COUNTIF(#REF!,"="&amp;C66)</f>
        <v>#REF!</v>
      </c>
      <c r="AE66" s="3" t="str">
        <f t="shared" si="2"/>
        <v>泰安莱芜1号架空光缆:泰安青年路中心局+莱芜大桥路</v>
      </c>
      <c r="AF66" s="3"/>
      <c r="AG66" s="3" t="s">
        <v>115</v>
      </c>
      <c r="AH66" s="3" t="s">
        <v>84</v>
      </c>
      <c r="AI66" s="3"/>
      <c r="AJ66" s="3"/>
    </row>
    <row r="67" spans="1:36" ht="16.5" x14ac:dyDescent="0.2">
      <c r="A67" s="3">
        <v>64</v>
      </c>
      <c r="B67" s="3">
        <f t="shared" si="1"/>
        <v>37043100000</v>
      </c>
      <c r="C67" s="3" t="s">
        <v>414</v>
      </c>
      <c r="D67" s="3">
        <v>2003</v>
      </c>
      <c r="E67" s="3" t="s">
        <v>590</v>
      </c>
      <c r="F67" s="3" t="str">
        <f>INDEX(敷设方式!$C$4:$C$7,MATCH(中继段!E67,敷设方式!$B$4:$B$7,0))</f>
        <v>BURY</v>
      </c>
      <c r="G67" s="3">
        <v>57.087000000000003</v>
      </c>
      <c r="H67" s="3" t="s">
        <v>243</v>
      </c>
      <c r="I67" s="3" t="s">
        <v>243</v>
      </c>
      <c r="J67" s="3">
        <f>INDEX(光缆!$B$4:$B$66,MATCH(中继段!I67,光缆!$F$4:$F$66,0))</f>
        <v>37043000000</v>
      </c>
      <c r="K67" s="3">
        <f>COUNTIF(I$4:I67,"="&amp;I67)</f>
        <v>1</v>
      </c>
      <c r="L67" s="3">
        <v>20</v>
      </c>
      <c r="M67" s="3" t="s">
        <v>605</v>
      </c>
      <c r="N67" s="3" t="s">
        <v>178</v>
      </c>
      <c r="O67" s="3" t="s">
        <v>605</v>
      </c>
      <c r="P67" s="3" t="s">
        <v>602</v>
      </c>
      <c r="Q67" s="3" t="s">
        <v>115</v>
      </c>
      <c r="R67" s="3" t="s">
        <v>84</v>
      </c>
      <c r="S67" s="3" t="s">
        <v>51</v>
      </c>
      <c r="T67" s="3" t="s">
        <v>52</v>
      </c>
      <c r="U67" s="3" t="s">
        <v>53</v>
      </c>
      <c r="V67" s="3" t="s">
        <v>54</v>
      </c>
      <c r="W67" s="3" t="s">
        <v>153</v>
      </c>
      <c r="X67" s="3" t="s">
        <v>680</v>
      </c>
      <c r="Y67" s="3" t="s">
        <v>680</v>
      </c>
      <c r="Z67" s="3" t="s">
        <v>680</v>
      </c>
      <c r="AA67" s="3" t="s">
        <v>680</v>
      </c>
      <c r="AB67" s="3"/>
      <c r="AC67" s="3" t="b">
        <f>IF(COUNTIF(H$4:H67,"="&amp;H67)&gt;1,FALSE,TRUE)</f>
        <v>1</v>
      </c>
      <c r="AD67" s="3" t="e">
        <f>COUNTIF(#REF!,"="&amp;C67)</f>
        <v>#REF!</v>
      </c>
      <c r="AE67" s="3" t="str">
        <f t="shared" si="2"/>
        <v>泰安莱芜2号光缆:泰安青年路中心局+莱芜大桥路</v>
      </c>
      <c r="AF67" s="3"/>
      <c r="AG67" s="3" t="s">
        <v>115</v>
      </c>
      <c r="AH67" s="3" t="s">
        <v>84</v>
      </c>
      <c r="AI67" s="3"/>
      <c r="AJ67" s="3"/>
    </row>
    <row r="68" spans="1:36" ht="16.5" x14ac:dyDescent="0.2">
      <c r="A68" s="3">
        <v>65</v>
      </c>
      <c r="B68" s="3">
        <f t="shared" si="1"/>
        <v>37044100000</v>
      </c>
      <c r="C68" s="3" t="s">
        <v>415</v>
      </c>
      <c r="D68" s="3">
        <v>2003</v>
      </c>
      <c r="E68" s="3" t="s">
        <v>590</v>
      </c>
      <c r="F68" s="3" t="str">
        <f>INDEX(敷设方式!$C$4:$C$7,MATCH(中继段!E68,敷设方式!$B$4:$B$7,0))</f>
        <v>BURY</v>
      </c>
      <c r="G68" s="3">
        <v>66</v>
      </c>
      <c r="H68" s="3" t="s">
        <v>244</v>
      </c>
      <c r="I68" s="3" t="s">
        <v>244</v>
      </c>
      <c r="J68" s="3">
        <f>INDEX(光缆!$B$4:$B$66,MATCH(中继段!I68,光缆!$F$4:$F$66,0))</f>
        <v>37044000000</v>
      </c>
      <c r="K68" s="3">
        <f>COUNTIF(I$4:I68,"="&amp;I68)</f>
        <v>1</v>
      </c>
      <c r="L68" s="3">
        <v>24</v>
      </c>
      <c r="M68" s="3" t="s">
        <v>605</v>
      </c>
      <c r="N68" s="3" t="s">
        <v>178</v>
      </c>
      <c r="O68" s="3" t="s">
        <v>605</v>
      </c>
      <c r="P68" s="3" t="s">
        <v>602</v>
      </c>
      <c r="Q68" s="3" t="s">
        <v>72</v>
      </c>
      <c r="R68" s="3" t="s">
        <v>89</v>
      </c>
      <c r="S68" s="3" t="s">
        <v>51</v>
      </c>
      <c r="T68" s="3" t="s">
        <v>52</v>
      </c>
      <c r="U68" s="3" t="s">
        <v>53</v>
      </c>
      <c r="V68" s="3" t="s">
        <v>54</v>
      </c>
      <c r="W68" s="3" t="s">
        <v>153</v>
      </c>
      <c r="X68" s="3" t="s">
        <v>680</v>
      </c>
      <c r="Y68" s="3" t="s">
        <v>680</v>
      </c>
      <c r="Z68" s="3" t="s">
        <v>680</v>
      </c>
      <c r="AA68" s="3" t="s">
        <v>680</v>
      </c>
      <c r="AB68" s="3"/>
      <c r="AC68" s="3" t="b">
        <f>IF(COUNTIF(H$4:H68,"="&amp;H68)&gt;1,FALSE,TRUE)</f>
        <v>1</v>
      </c>
      <c r="AD68" s="3" t="e">
        <f>COUNTIF(#REF!,"="&amp;C68)</f>
        <v>#REF!</v>
      </c>
      <c r="AE68" s="3" t="str">
        <f t="shared" ref="AE68:AE97" si="3">H68&amp;":"&amp;AG68&amp;"+"&amp;AH68</f>
        <v>泰安莱芜3号光缆:泰安东岳大街+莱芜原山路</v>
      </c>
      <c r="AF68" s="3"/>
      <c r="AG68" s="3" t="s">
        <v>72</v>
      </c>
      <c r="AH68" s="3" t="s">
        <v>89</v>
      </c>
      <c r="AI68" s="3"/>
      <c r="AJ68" s="3"/>
    </row>
    <row r="69" spans="1:36" ht="16.5" x14ac:dyDescent="0.2">
      <c r="A69" s="3">
        <v>66</v>
      </c>
      <c r="B69" s="3">
        <f t="shared" ref="B69:B97" si="4">J69+K69*100000</f>
        <v>37045100000</v>
      </c>
      <c r="C69" s="3" t="s">
        <v>416</v>
      </c>
      <c r="D69" s="3">
        <v>2003</v>
      </c>
      <c r="E69" s="3" t="s">
        <v>590</v>
      </c>
      <c r="F69" s="3" t="str">
        <f>INDEX(敷设方式!$C$4:$C$7,MATCH(中继段!E69,敷设方式!$B$4:$B$7,0))</f>
        <v>BURY</v>
      </c>
      <c r="G69" s="3">
        <v>66</v>
      </c>
      <c r="H69" s="3" t="s">
        <v>245</v>
      </c>
      <c r="I69" s="3" t="s">
        <v>245</v>
      </c>
      <c r="J69" s="3">
        <f>INDEX(光缆!$B$4:$B$66,MATCH(中继段!I69,光缆!$F$4:$F$66,0))</f>
        <v>37045000000</v>
      </c>
      <c r="K69" s="3">
        <f>COUNTIF(I$4:I69,"="&amp;I69)</f>
        <v>1</v>
      </c>
      <c r="L69" s="3">
        <v>12</v>
      </c>
      <c r="M69" s="3" t="s">
        <v>605</v>
      </c>
      <c r="N69" s="3" t="s">
        <v>178</v>
      </c>
      <c r="O69" s="3" t="s">
        <v>605</v>
      </c>
      <c r="P69" s="3" t="s">
        <v>602</v>
      </c>
      <c r="Q69" s="3" t="s">
        <v>72</v>
      </c>
      <c r="R69" s="3" t="s">
        <v>89</v>
      </c>
      <c r="S69" s="3" t="s">
        <v>51</v>
      </c>
      <c r="T69" s="3" t="s">
        <v>52</v>
      </c>
      <c r="U69" s="3" t="s">
        <v>53</v>
      </c>
      <c r="V69" s="3" t="s">
        <v>54</v>
      </c>
      <c r="W69" s="3" t="s">
        <v>153</v>
      </c>
      <c r="X69" s="3" t="s">
        <v>680</v>
      </c>
      <c r="Y69" s="3" t="s">
        <v>680</v>
      </c>
      <c r="Z69" s="3" t="s">
        <v>680</v>
      </c>
      <c r="AA69" s="3" t="s">
        <v>680</v>
      </c>
      <c r="AB69" s="3"/>
      <c r="AC69" s="3" t="b">
        <f>IF(COUNTIF(H$4:H69,"="&amp;H69)&gt;1,FALSE,TRUE)</f>
        <v>1</v>
      </c>
      <c r="AD69" s="3" t="e">
        <f>COUNTIF(#REF!,"="&amp;C69)</f>
        <v>#REF!</v>
      </c>
      <c r="AE69" s="3" t="str">
        <f t="shared" si="3"/>
        <v>泰安莱芜4号光缆:泰安东岳大街+莱芜原山路</v>
      </c>
      <c r="AF69" s="3"/>
      <c r="AG69" s="3" t="s">
        <v>72</v>
      </c>
      <c r="AH69" s="3" t="s">
        <v>89</v>
      </c>
      <c r="AI69" s="3"/>
      <c r="AJ69" s="3"/>
    </row>
    <row r="70" spans="1:36" ht="16.5" x14ac:dyDescent="0.2">
      <c r="A70" s="3">
        <v>67</v>
      </c>
      <c r="B70" s="3">
        <f t="shared" si="4"/>
        <v>37046100000</v>
      </c>
      <c r="C70" s="3" t="s">
        <v>569</v>
      </c>
      <c r="D70" s="3">
        <v>1996</v>
      </c>
      <c r="E70" s="3" t="s">
        <v>590</v>
      </c>
      <c r="F70" s="3" t="str">
        <f>INDEX(敷设方式!$C$4:$C$7,MATCH(中继段!E70,敷设方式!$B$4:$B$7,0))</f>
        <v>BURY</v>
      </c>
      <c r="G70" s="3">
        <v>299</v>
      </c>
      <c r="H70" s="3" t="s">
        <v>246</v>
      </c>
      <c r="I70" s="3" t="s">
        <v>246</v>
      </c>
      <c r="J70" s="3">
        <f>INDEX(光缆!$B$4:$B$66,MATCH(中继段!I70,光缆!$F$4:$F$66,0))</f>
        <v>37046000000</v>
      </c>
      <c r="K70" s="3">
        <f>COUNTIF(I$4:I70,"="&amp;I70)</f>
        <v>1</v>
      </c>
      <c r="L70" s="3">
        <v>22</v>
      </c>
      <c r="M70" s="3" t="s">
        <v>605</v>
      </c>
      <c r="N70" s="3" t="s">
        <v>171</v>
      </c>
      <c r="O70" s="3" t="s">
        <v>605</v>
      </c>
      <c r="P70" s="3" t="s">
        <v>179</v>
      </c>
      <c r="Q70" s="3" t="s">
        <v>71</v>
      </c>
      <c r="R70" s="3" t="s">
        <v>160</v>
      </c>
      <c r="S70" s="3" t="s">
        <v>51</v>
      </c>
      <c r="T70" s="3" t="s">
        <v>52</v>
      </c>
      <c r="U70" s="3" t="s">
        <v>53</v>
      </c>
      <c r="V70" s="3" t="s">
        <v>54</v>
      </c>
      <c r="W70" s="3" t="s">
        <v>153</v>
      </c>
      <c r="X70" s="3" t="s">
        <v>680</v>
      </c>
      <c r="Y70" s="3" t="s">
        <v>680</v>
      </c>
      <c r="Z70" s="3" t="s">
        <v>680</v>
      </c>
      <c r="AA70" s="3" t="s">
        <v>680</v>
      </c>
      <c r="AB70" s="3"/>
      <c r="AC70" s="3" t="b">
        <f>IF(COUNTIF(H$4:H70,"="&amp;H70)&gt;1,FALSE,TRUE)</f>
        <v>1</v>
      </c>
      <c r="AD70" s="3" t="e">
        <f>COUNTIF(#REF!,"="&amp;C70)</f>
        <v>#REF!</v>
      </c>
      <c r="AE70" s="3" t="str">
        <f t="shared" si="3"/>
        <v>威海蓝村光缆:即墨蓝村+威海青岛北路</v>
      </c>
      <c r="AF70" s="3"/>
      <c r="AG70" s="3" t="s">
        <v>71</v>
      </c>
      <c r="AH70" s="3" t="s">
        <v>160</v>
      </c>
      <c r="AI70" s="3"/>
      <c r="AJ70" s="3"/>
    </row>
    <row r="71" spans="1:36" ht="16.5" x14ac:dyDescent="0.2">
      <c r="A71" s="3">
        <v>68</v>
      </c>
      <c r="B71" s="3">
        <f t="shared" si="4"/>
        <v>37047100000</v>
      </c>
      <c r="C71" s="3" t="s">
        <v>421</v>
      </c>
      <c r="D71" s="3">
        <v>1996</v>
      </c>
      <c r="E71" s="3" t="s">
        <v>590</v>
      </c>
      <c r="F71" s="3" t="str">
        <f>INDEX(敷设方式!$C$4:$C$7,MATCH(中继段!E71,敷设方式!$B$4:$B$7,0))</f>
        <v>BURY</v>
      </c>
      <c r="G71" s="3">
        <v>62</v>
      </c>
      <c r="H71" s="3" t="s">
        <v>247</v>
      </c>
      <c r="I71" s="3" t="s">
        <v>247</v>
      </c>
      <c r="J71" s="3">
        <f>INDEX(光缆!$B$4:$B$66,MATCH(中继段!I71,光缆!$F$4:$F$66,0))</f>
        <v>37047000000</v>
      </c>
      <c r="K71" s="3">
        <f>COUNTIF(I$4:I71,"="&amp;I71)</f>
        <v>1</v>
      </c>
      <c r="L71" s="3">
        <v>22</v>
      </c>
      <c r="M71" s="3" t="s">
        <v>605</v>
      </c>
      <c r="N71" s="3" t="s">
        <v>175</v>
      </c>
      <c r="O71" s="3" t="s">
        <v>605</v>
      </c>
      <c r="P71" s="3" t="s">
        <v>175</v>
      </c>
      <c r="Q71" s="3" t="s">
        <v>117</v>
      </c>
      <c r="R71" s="3" t="s">
        <v>161</v>
      </c>
      <c r="S71" s="3" t="s">
        <v>41</v>
      </c>
      <c r="T71" s="3" t="s">
        <v>55</v>
      </c>
      <c r="U71" s="3" t="s">
        <v>46</v>
      </c>
      <c r="V71" s="3" t="s">
        <v>680</v>
      </c>
      <c r="W71" s="3" t="s">
        <v>680</v>
      </c>
      <c r="X71" s="3" t="s">
        <v>680</v>
      </c>
      <c r="Y71" s="3" t="s">
        <v>680</v>
      </c>
      <c r="Z71" s="3" t="s">
        <v>680</v>
      </c>
      <c r="AA71" s="3" t="s">
        <v>680</v>
      </c>
      <c r="AB71" s="3"/>
      <c r="AC71" s="3" t="b">
        <f>IF(COUNTIF(H$4:H71,"="&amp;H71)&gt;1,FALSE,TRUE)</f>
        <v>1</v>
      </c>
      <c r="AD71" s="3" t="e">
        <f>COUNTIF(#REF!,"="&amp;C71)</f>
        <v>#REF!</v>
      </c>
      <c r="AE71" s="3" t="str">
        <f t="shared" si="3"/>
        <v>威海蓝村光缆延伸:栖霞市局+芝罘区青年路</v>
      </c>
      <c r="AF71" s="3"/>
      <c r="AG71" s="3" t="s">
        <v>117</v>
      </c>
      <c r="AH71" s="3" t="s">
        <v>161</v>
      </c>
      <c r="AI71" s="3"/>
      <c r="AJ71" s="3"/>
    </row>
    <row r="72" spans="1:36" ht="16.5" x14ac:dyDescent="0.2">
      <c r="A72" s="3">
        <v>69</v>
      </c>
      <c r="B72" s="3">
        <f t="shared" si="4"/>
        <v>37048100000</v>
      </c>
      <c r="C72" s="3" t="s">
        <v>570</v>
      </c>
      <c r="D72" s="3">
        <v>1996</v>
      </c>
      <c r="E72" s="3" t="s">
        <v>590</v>
      </c>
      <c r="F72" s="3" t="str">
        <f>INDEX(敷设方式!$C$4:$C$7,MATCH(中继段!E72,敷设方式!$B$4:$B$7,0))</f>
        <v>BURY</v>
      </c>
      <c r="G72" s="3">
        <v>136.13399999999999</v>
      </c>
      <c r="H72" s="3" t="s">
        <v>248</v>
      </c>
      <c r="I72" s="3" t="s">
        <v>248</v>
      </c>
      <c r="J72" s="3">
        <f>INDEX(光缆!$B$4:$B$66,MATCH(中继段!I72,光缆!$F$4:$F$66,0))</f>
        <v>37048000000</v>
      </c>
      <c r="K72" s="3">
        <f>COUNTIF(I$4:I72,"="&amp;I72)</f>
        <v>1</v>
      </c>
      <c r="L72" s="3">
        <v>36</v>
      </c>
      <c r="M72" s="3" t="s">
        <v>605</v>
      </c>
      <c r="N72" s="3" t="s">
        <v>176</v>
      </c>
      <c r="O72" s="3" t="s">
        <v>605</v>
      </c>
      <c r="P72" s="3" t="s">
        <v>174</v>
      </c>
      <c r="Q72" s="3" t="s">
        <v>58</v>
      </c>
      <c r="R72" s="3" t="s">
        <v>146</v>
      </c>
      <c r="S72" s="3" t="s">
        <v>41</v>
      </c>
      <c r="T72" s="3" t="s">
        <v>55</v>
      </c>
      <c r="U72" s="3" t="s">
        <v>46</v>
      </c>
      <c r="V72" s="3" t="s">
        <v>680</v>
      </c>
      <c r="W72" s="3" t="s">
        <v>680</v>
      </c>
      <c r="X72" s="3" t="s">
        <v>680</v>
      </c>
      <c r="Y72" s="3" t="s">
        <v>680</v>
      </c>
      <c r="Z72" s="3" t="s">
        <v>680</v>
      </c>
      <c r="AA72" s="3" t="s">
        <v>680</v>
      </c>
      <c r="AB72" s="3"/>
      <c r="AC72" s="3" t="b">
        <f>IF(COUNTIF(H$4:H72,"="&amp;H72)&gt;1,FALSE,TRUE)</f>
        <v>1</v>
      </c>
      <c r="AD72" s="3" t="e">
        <f>COUNTIF(#REF!,"="&amp;C72)</f>
        <v>#REF!</v>
      </c>
      <c r="AE72" s="3" t="str">
        <f t="shared" si="3"/>
        <v>潍坊东营光缆:潍坊河西局+东营济南路</v>
      </c>
      <c r="AF72" s="3"/>
      <c r="AG72" s="3" t="s">
        <v>58</v>
      </c>
      <c r="AH72" s="3" t="s">
        <v>146</v>
      </c>
      <c r="AI72" s="3"/>
      <c r="AJ72" s="3"/>
    </row>
    <row r="73" spans="1:36" ht="16.5" x14ac:dyDescent="0.2">
      <c r="A73" s="3">
        <v>70</v>
      </c>
      <c r="B73" s="3">
        <f t="shared" si="4"/>
        <v>37049100000</v>
      </c>
      <c r="C73" s="3" t="s">
        <v>571</v>
      </c>
      <c r="D73" s="3">
        <v>1996</v>
      </c>
      <c r="E73" s="3" t="s">
        <v>592</v>
      </c>
      <c r="F73" s="3" t="str">
        <f>INDEX(敷设方式!$C$4:$C$7,MATCH(中继段!E73,敷设方式!$B$4:$B$7,0))</f>
        <v>OVER_HEAD</v>
      </c>
      <c r="G73" s="3">
        <v>82.534999999999997</v>
      </c>
      <c r="H73" s="3" t="s">
        <v>249</v>
      </c>
      <c r="I73" s="3" t="s">
        <v>249</v>
      </c>
      <c r="J73" s="3">
        <f>INDEX(光缆!$B$4:$B$66,MATCH(中继段!I73,光缆!$F$4:$F$66,0))</f>
        <v>37049000000</v>
      </c>
      <c r="K73" s="3">
        <f>COUNTIF(I$4:I73,"="&amp;I73)</f>
        <v>1</v>
      </c>
      <c r="L73" s="3">
        <v>12</v>
      </c>
      <c r="M73" s="3" t="s">
        <v>605</v>
      </c>
      <c r="N73" s="3" t="s">
        <v>176</v>
      </c>
      <c r="O73" s="3" t="s">
        <v>605</v>
      </c>
      <c r="P73" s="4" t="s">
        <v>810</v>
      </c>
      <c r="Q73" s="3" t="s">
        <v>58</v>
      </c>
      <c r="R73" s="3" t="s">
        <v>119</v>
      </c>
      <c r="S73" s="3" t="s">
        <v>51</v>
      </c>
      <c r="T73" s="3" t="s">
        <v>56</v>
      </c>
      <c r="U73" s="3" t="s">
        <v>57</v>
      </c>
      <c r="V73" s="3" t="s">
        <v>680</v>
      </c>
      <c r="W73" s="3" t="s">
        <v>680</v>
      </c>
      <c r="X73" s="3" t="s">
        <v>680</v>
      </c>
      <c r="Y73" s="3" t="s">
        <v>680</v>
      </c>
      <c r="Z73" s="3" t="s">
        <v>680</v>
      </c>
      <c r="AA73" s="3" t="s">
        <v>680</v>
      </c>
      <c r="AB73" s="3"/>
      <c r="AC73" s="3" t="b">
        <f>IF(COUNTIF(H$4:H73,"="&amp;H73)&gt;1,FALSE,TRUE)</f>
        <v>1</v>
      </c>
      <c r="AD73" s="3" t="e">
        <f>COUNTIF(#REF!,"="&amp;C73)</f>
        <v>#REF!</v>
      </c>
      <c r="AE73" s="3" t="str">
        <f t="shared" si="3"/>
        <v>潍坊广饶架空光缆:潍坊河西局+广饶</v>
      </c>
      <c r="AF73" s="3"/>
      <c r="AG73" s="3" t="s">
        <v>58</v>
      </c>
      <c r="AH73" s="3" t="s">
        <v>119</v>
      </c>
      <c r="AI73" s="3"/>
      <c r="AJ73" s="3"/>
    </row>
    <row r="74" spans="1:36" ht="16.5" x14ac:dyDescent="0.2">
      <c r="A74" s="3">
        <v>71</v>
      </c>
      <c r="B74" s="3">
        <f t="shared" si="4"/>
        <v>37050100000</v>
      </c>
      <c r="C74" s="3" t="s">
        <v>572</v>
      </c>
      <c r="D74" s="3">
        <v>2000</v>
      </c>
      <c r="E74" s="3" t="s">
        <v>590</v>
      </c>
      <c r="F74" s="3" t="str">
        <f>INDEX(敷设方式!$C$4:$C$7,MATCH(中继段!E74,敷设方式!$B$4:$B$7,0))</f>
        <v>BURY</v>
      </c>
      <c r="G74" s="3">
        <v>316.14</v>
      </c>
      <c r="H74" s="3" t="s">
        <v>250</v>
      </c>
      <c r="I74" s="3" t="s">
        <v>250</v>
      </c>
      <c r="J74" s="3">
        <f>INDEX(光缆!$B$4:$B$66,MATCH(中继段!I74,光缆!$F$4:$F$66,0))</f>
        <v>37050000000</v>
      </c>
      <c r="K74" s="3">
        <f>COUNTIF(I$4:I74,"="&amp;I74)</f>
        <v>1</v>
      </c>
      <c r="L74" s="3">
        <v>36</v>
      </c>
      <c r="M74" s="3" t="s">
        <v>605</v>
      </c>
      <c r="N74" s="3" t="s">
        <v>176</v>
      </c>
      <c r="O74" s="3" t="s">
        <v>605</v>
      </c>
      <c r="P74" s="3" t="s">
        <v>184</v>
      </c>
      <c r="Q74" s="3" t="s">
        <v>69</v>
      </c>
      <c r="R74" s="3" t="s">
        <v>91</v>
      </c>
      <c r="S74" s="3" t="s">
        <v>51</v>
      </c>
      <c r="T74" s="3" t="s">
        <v>56</v>
      </c>
      <c r="U74" s="3" t="s">
        <v>57</v>
      </c>
      <c r="V74" s="3" t="s">
        <v>680</v>
      </c>
      <c r="W74" s="3" t="s">
        <v>680</v>
      </c>
      <c r="X74" s="3" t="s">
        <v>680</v>
      </c>
      <c r="Y74" s="3" t="s">
        <v>680</v>
      </c>
      <c r="Z74" s="3" t="s">
        <v>680</v>
      </c>
      <c r="AA74" s="3" t="s">
        <v>680</v>
      </c>
      <c r="AB74" s="3"/>
      <c r="AC74" s="3" t="b">
        <f>IF(COUNTIF(H$4:H74,"="&amp;H74)&gt;1,FALSE,TRUE)</f>
        <v>1</v>
      </c>
      <c r="AD74" s="3" t="e">
        <f>COUNTIF(#REF!,"="&amp;C74)</f>
        <v>#REF!</v>
      </c>
      <c r="AE74" s="3" t="str">
        <f t="shared" si="3"/>
        <v>潍坊临沂光缆:潍坊东方路+临沂金雀山</v>
      </c>
      <c r="AF74" s="3"/>
      <c r="AG74" s="3" t="s">
        <v>69</v>
      </c>
      <c r="AH74" s="3" t="s">
        <v>91</v>
      </c>
      <c r="AI74" s="3"/>
      <c r="AJ74" s="3"/>
    </row>
    <row r="75" spans="1:36" ht="16.5" x14ac:dyDescent="0.2">
      <c r="A75" s="3">
        <v>72</v>
      </c>
      <c r="B75" s="3">
        <f t="shared" si="4"/>
        <v>37051100000</v>
      </c>
      <c r="C75" s="3" t="s">
        <v>431</v>
      </c>
      <c r="D75" s="3">
        <v>2000</v>
      </c>
      <c r="E75" s="3" t="s">
        <v>590</v>
      </c>
      <c r="F75" s="3" t="str">
        <f>INDEX(敷设方式!$C$4:$C$7,MATCH(中继段!E75,敷设方式!$B$4:$B$7,0))</f>
        <v>BURY</v>
      </c>
      <c r="G75" s="3">
        <v>61.4</v>
      </c>
      <c r="H75" s="3" t="s">
        <v>251</v>
      </c>
      <c r="I75" s="3" t="s">
        <v>251</v>
      </c>
      <c r="J75" s="3">
        <f>INDEX(光缆!$B$4:$B$66,MATCH(中继段!I75,光缆!$F$4:$F$66,0))</f>
        <v>37051000000</v>
      </c>
      <c r="K75" s="3">
        <f>COUNTIF(I$4:I75,"="&amp;I75)</f>
        <v>1</v>
      </c>
      <c r="L75" s="3">
        <v>24</v>
      </c>
      <c r="M75" s="3" t="s">
        <v>605</v>
      </c>
      <c r="N75" s="3" t="s">
        <v>176</v>
      </c>
      <c r="O75" s="3" t="s">
        <v>605</v>
      </c>
      <c r="P75" s="3" t="s">
        <v>176</v>
      </c>
      <c r="Q75" s="3" t="s">
        <v>69</v>
      </c>
      <c r="R75" s="3" t="s">
        <v>20</v>
      </c>
      <c r="S75" s="3" t="s">
        <v>57</v>
      </c>
      <c r="T75" s="3" t="s">
        <v>65</v>
      </c>
      <c r="U75" s="3" t="s">
        <v>58</v>
      </c>
      <c r="V75" s="3" t="s">
        <v>680</v>
      </c>
      <c r="W75" s="3" t="s">
        <v>680</v>
      </c>
      <c r="X75" s="3" t="s">
        <v>680</v>
      </c>
      <c r="Y75" s="3" t="s">
        <v>680</v>
      </c>
      <c r="Z75" s="3" t="s">
        <v>680</v>
      </c>
      <c r="AA75" s="3" t="s">
        <v>680</v>
      </c>
      <c r="AB75" s="3"/>
      <c r="AC75" s="3" t="b">
        <f>IF(COUNTIF(H$4:H75,"="&amp;H75)&gt;1,FALSE,TRUE)</f>
        <v>1</v>
      </c>
      <c r="AD75" s="3" t="e">
        <f>COUNTIF(#REF!,"="&amp;C75)</f>
        <v>#REF!</v>
      </c>
      <c r="AE75" s="3" t="str">
        <f t="shared" si="3"/>
        <v>潍坊青乡光缆:潍坊东方路+昌邑青乡</v>
      </c>
      <c r="AF75" s="3"/>
      <c r="AG75" s="3" t="s">
        <v>69</v>
      </c>
      <c r="AH75" s="3" t="s">
        <v>20</v>
      </c>
      <c r="AI75" s="3"/>
      <c r="AJ75" s="3"/>
    </row>
    <row r="76" spans="1:36" ht="16.5" x14ac:dyDescent="0.2">
      <c r="A76" s="3">
        <v>73</v>
      </c>
      <c r="B76" s="3">
        <f t="shared" si="4"/>
        <v>37052100000</v>
      </c>
      <c r="C76" s="3" t="s">
        <v>573</v>
      </c>
      <c r="D76" s="3">
        <v>2000</v>
      </c>
      <c r="E76" s="3" t="s">
        <v>592</v>
      </c>
      <c r="F76" s="3" t="str">
        <f>INDEX(敷设方式!$C$4:$C$7,MATCH(中继段!E76,敷设方式!$B$4:$B$7,0))</f>
        <v>OVER_HEAD</v>
      </c>
      <c r="G76" s="3">
        <v>242.3</v>
      </c>
      <c r="H76" s="3" t="s">
        <v>252</v>
      </c>
      <c r="I76" s="3" t="s">
        <v>252</v>
      </c>
      <c r="J76" s="3">
        <f>INDEX(光缆!$B$4:$B$66,MATCH(中继段!I76,光缆!$F$4:$F$66,0))</f>
        <v>37052000000</v>
      </c>
      <c r="K76" s="3">
        <f>COUNTIF(I$4:I76,"="&amp;I76)</f>
        <v>1</v>
      </c>
      <c r="L76" s="3">
        <v>8</v>
      </c>
      <c r="M76" s="3" t="s">
        <v>605</v>
      </c>
      <c r="N76" s="3" t="s">
        <v>176</v>
      </c>
      <c r="O76" s="3" t="s">
        <v>605</v>
      </c>
      <c r="P76" s="3" t="s">
        <v>180</v>
      </c>
      <c r="Q76" s="3" t="s">
        <v>69</v>
      </c>
      <c r="R76" s="3" t="s">
        <v>158</v>
      </c>
      <c r="S76" s="3" t="s">
        <v>57</v>
      </c>
      <c r="T76" s="3" t="s">
        <v>833</v>
      </c>
      <c r="U76" s="3" t="s">
        <v>58</v>
      </c>
      <c r="V76" s="3" t="s">
        <v>680</v>
      </c>
      <c r="W76" s="3" t="s">
        <v>680</v>
      </c>
      <c r="X76" s="3" t="s">
        <v>680</v>
      </c>
      <c r="Y76" s="3" t="s">
        <v>680</v>
      </c>
      <c r="Z76" s="3" t="s">
        <v>680</v>
      </c>
      <c r="AA76" s="3" t="s">
        <v>680</v>
      </c>
      <c r="AB76" s="3"/>
      <c r="AC76" s="3" t="b">
        <f>IF(COUNTIF(H$4:H76,"="&amp;H76)&gt;1,FALSE,TRUE)</f>
        <v>1</v>
      </c>
      <c r="AD76" s="3" t="e">
        <f>COUNTIF(#REF!,"="&amp;C76)</f>
        <v>#REF!</v>
      </c>
      <c r="AE76" s="3" t="str">
        <f t="shared" si="3"/>
        <v>潍坊日照架空光缆:潍坊东方路+日照海滨五路</v>
      </c>
      <c r="AF76" s="3"/>
      <c r="AG76" s="3" t="s">
        <v>69</v>
      </c>
      <c r="AH76" s="3" t="s">
        <v>158</v>
      </c>
      <c r="AI76" s="3"/>
      <c r="AJ76" s="3"/>
    </row>
    <row r="77" spans="1:36" ht="16.5" x14ac:dyDescent="0.2">
      <c r="A77" s="3">
        <v>74</v>
      </c>
      <c r="B77" s="3">
        <f t="shared" si="4"/>
        <v>37053100000</v>
      </c>
      <c r="C77" s="3" t="s">
        <v>574</v>
      </c>
      <c r="D77" s="3">
        <v>2003</v>
      </c>
      <c r="E77" s="3" t="s">
        <v>590</v>
      </c>
      <c r="F77" s="3" t="str">
        <f>INDEX(敷设方式!$C$4:$C$7,MATCH(中继段!E77,敷设方式!$B$4:$B$7,0))</f>
        <v>BURY</v>
      </c>
      <c r="G77" s="3">
        <v>101.042</v>
      </c>
      <c r="H77" s="3" t="s">
        <v>253</v>
      </c>
      <c r="I77" s="3" t="s">
        <v>253</v>
      </c>
      <c r="J77" s="3">
        <f>INDEX(光缆!$B$4:$B$66,MATCH(中继段!I77,光缆!$F$4:$F$66,0))</f>
        <v>37053000000</v>
      </c>
      <c r="K77" s="3">
        <f>COUNTIF(I$4:I77,"="&amp;I77)</f>
        <v>1</v>
      </c>
      <c r="L77" s="3">
        <v>12</v>
      </c>
      <c r="M77" s="3" t="s">
        <v>605</v>
      </c>
      <c r="N77" s="3" t="s">
        <v>176</v>
      </c>
      <c r="O77" s="3" t="s">
        <v>605</v>
      </c>
      <c r="P77" s="3" t="s">
        <v>180</v>
      </c>
      <c r="Q77" s="3" t="s">
        <v>58</v>
      </c>
      <c r="R77" s="3" t="s">
        <v>96</v>
      </c>
      <c r="S77" s="3" t="s">
        <v>58</v>
      </c>
      <c r="T77" s="3" t="s">
        <v>59</v>
      </c>
      <c r="U77" s="3" t="s">
        <v>60</v>
      </c>
      <c r="V77" s="3" t="s">
        <v>61</v>
      </c>
      <c r="W77" s="3" t="s">
        <v>62</v>
      </c>
      <c r="X77" s="3" t="s">
        <v>140</v>
      </c>
      <c r="Y77" s="3" t="s">
        <v>680</v>
      </c>
      <c r="Z77" s="3" t="s">
        <v>680</v>
      </c>
      <c r="AA77" s="3" t="s">
        <v>680</v>
      </c>
      <c r="AB77" s="3"/>
      <c r="AC77" s="3" t="b">
        <f>IF(COUNTIF(H$4:H77,"="&amp;H77)&gt;1,FALSE,TRUE)</f>
        <v>1</v>
      </c>
      <c r="AD77" s="3" t="e">
        <f>COUNTIF(#REF!,"="&amp;C77)</f>
        <v>#REF!</v>
      </c>
      <c r="AE77" s="3" t="str">
        <f t="shared" si="3"/>
        <v>潍坊五莲光缆:潍坊河西局+五莲解放路</v>
      </c>
      <c r="AF77" s="3"/>
      <c r="AG77" s="3" t="s">
        <v>58</v>
      </c>
      <c r="AH77" s="3" t="s">
        <v>96</v>
      </c>
      <c r="AI77" s="3"/>
      <c r="AJ77" s="3"/>
    </row>
    <row r="78" spans="1:36" ht="16.5" x14ac:dyDescent="0.2">
      <c r="A78" s="3">
        <v>75</v>
      </c>
      <c r="B78" s="3">
        <f t="shared" si="4"/>
        <v>37054100000</v>
      </c>
      <c r="C78" s="3" t="s">
        <v>575</v>
      </c>
      <c r="D78" s="3">
        <v>2000</v>
      </c>
      <c r="E78" s="3" t="s">
        <v>590</v>
      </c>
      <c r="F78" s="3" t="str">
        <f>INDEX(敷设方式!$C$4:$C$7,MATCH(中继段!E78,敷设方式!$B$4:$B$7,0))</f>
        <v>BURY</v>
      </c>
      <c r="G78" s="3">
        <v>266.15699999999998</v>
      </c>
      <c r="H78" s="3" t="s">
        <v>254</v>
      </c>
      <c r="I78" s="3" t="s">
        <v>254</v>
      </c>
      <c r="J78" s="3">
        <f>INDEX(光缆!$B$4:$B$66,MATCH(中继段!I78,光缆!$F$4:$F$66,0))</f>
        <v>37054000000</v>
      </c>
      <c r="K78" s="3">
        <f>COUNTIF(I$4:I78,"="&amp;I78)</f>
        <v>1</v>
      </c>
      <c r="L78" s="3">
        <v>24</v>
      </c>
      <c r="M78" s="3" t="s">
        <v>605</v>
      </c>
      <c r="N78" s="3" t="s">
        <v>176</v>
      </c>
      <c r="O78" s="3" t="s">
        <v>605</v>
      </c>
      <c r="P78" s="3" t="s">
        <v>175</v>
      </c>
      <c r="Q78" s="3" t="s">
        <v>58</v>
      </c>
      <c r="R78" s="3" t="s">
        <v>131</v>
      </c>
      <c r="S78" s="3" t="s">
        <v>58</v>
      </c>
      <c r="T78" s="3" t="s">
        <v>59</v>
      </c>
      <c r="U78" s="3" t="s">
        <v>60</v>
      </c>
      <c r="V78" s="3" t="s">
        <v>61</v>
      </c>
      <c r="W78" s="3" t="s">
        <v>62</v>
      </c>
      <c r="X78" s="3" t="s">
        <v>140</v>
      </c>
      <c r="Y78" s="3" t="s">
        <v>680</v>
      </c>
      <c r="Z78" s="3" t="s">
        <v>680</v>
      </c>
      <c r="AA78" s="3" t="s">
        <v>680</v>
      </c>
      <c r="AB78" s="3"/>
      <c r="AC78" s="3" t="b">
        <f>IF(COUNTIF(H$4:H78,"="&amp;H78)&gt;1,FALSE,TRUE)</f>
        <v>1</v>
      </c>
      <c r="AD78" s="3" t="e">
        <f>COUNTIF(#REF!,"="&amp;C78)</f>
        <v>#REF!</v>
      </c>
      <c r="AE78" s="3" t="str">
        <f t="shared" si="3"/>
        <v>潍烟威1号光缆:潍坊河西局+烟台大季家</v>
      </c>
      <c r="AF78" s="3"/>
      <c r="AG78" s="3" t="s">
        <v>58</v>
      </c>
      <c r="AH78" s="3" t="s">
        <v>131</v>
      </c>
      <c r="AI78" s="3"/>
      <c r="AJ78" s="3"/>
    </row>
    <row r="79" spans="1:36" ht="16.5" x14ac:dyDescent="0.2">
      <c r="A79" s="3">
        <v>76</v>
      </c>
      <c r="B79" s="3">
        <f t="shared" si="4"/>
        <v>37054200000</v>
      </c>
      <c r="C79" s="3" t="s">
        <v>445</v>
      </c>
      <c r="D79" s="3">
        <v>2000</v>
      </c>
      <c r="E79" s="3" t="s">
        <v>590</v>
      </c>
      <c r="F79" s="3" t="str">
        <f>INDEX(敷设方式!$C$4:$C$7,MATCH(中继段!E79,敷设方式!$B$4:$B$7,0))</f>
        <v>BURY</v>
      </c>
      <c r="G79" s="3">
        <v>38.271000000000001</v>
      </c>
      <c r="H79" s="3" t="s">
        <v>254</v>
      </c>
      <c r="I79" s="3" t="s">
        <v>254</v>
      </c>
      <c r="J79" s="3">
        <f>INDEX(光缆!$B$4:$B$66,MATCH(中继段!I79,光缆!$F$4:$F$66,0))</f>
        <v>37054000000</v>
      </c>
      <c r="K79" s="3">
        <f>COUNTIF(I$4:I79,"="&amp;I79)</f>
        <v>2</v>
      </c>
      <c r="L79" s="3">
        <v>24</v>
      </c>
      <c r="M79" s="3" t="s">
        <v>605</v>
      </c>
      <c r="N79" s="3" t="s">
        <v>175</v>
      </c>
      <c r="O79" s="3" t="s">
        <v>605</v>
      </c>
      <c r="P79" s="3" t="s">
        <v>175</v>
      </c>
      <c r="Q79" s="3" t="s">
        <v>131</v>
      </c>
      <c r="R79" s="3" t="s">
        <v>132</v>
      </c>
      <c r="S79" s="3" t="s">
        <v>58</v>
      </c>
      <c r="T79" s="3" t="s">
        <v>59</v>
      </c>
      <c r="U79" s="3" t="s">
        <v>60</v>
      </c>
      <c r="V79" s="3" t="s">
        <v>61</v>
      </c>
      <c r="W79" s="3" t="s">
        <v>62</v>
      </c>
      <c r="X79" s="3" t="s">
        <v>140</v>
      </c>
      <c r="Y79" s="3" t="s">
        <v>680</v>
      </c>
      <c r="Z79" s="3" t="s">
        <v>680</v>
      </c>
      <c r="AA79" s="3" t="s">
        <v>680</v>
      </c>
      <c r="AB79" s="3"/>
      <c r="AC79" s="3" t="b">
        <f>IF(COUNTIF(H$4:H79,"="&amp;H79)&gt;1,FALSE,TRUE)</f>
        <v>0</v>
      </c>
      <c r="AD79" s="3" t="e">
        <f>COUNTIF(#REF!,"="&amp;C79)</f>
        <v>#REF!</v>
      </c>
      <c r="AE79" s="3" t="str">
        <f t="shared" si="3"/>
        <v>潍烟威1号光缆:烟台大季家+烟台大海阳</v>
      </c>
      <c r="AF79" s="3"/>
      <c r="AG79" s="3" t="s">
        <v>131</v>
      </c>
      <c r="AH79" s="3" t="s">
        <v>132</v>
      </c>
      <c r="AI79" s="3"/>
      <c r="AJ79" s="3"/>
    </row>
    <row r="80" spans="1:36" ht="16.5" x14ac:dyDescent="0.2">
      <c r="A80" s="3">
        <v>77</v>
      </c>
      <c r="B80" s="3">
        <f t="shared" si="4"/>
        <v>37054300000</v>
      </c>
      <c r="C80" s="3" t="s">
        <v>576</v>
      </c>
      <c r="D80" s="3">
        <v>2000</v>
      </c>
      <c r="E80" s="3" t="s">
        <v>590</v>
      </c>
      <c r="F80" s="3" t="str">
        <f>INDEX(敷设方式!$C$4:$C$7,MATCH(中继段!E80,敷设方式!$B$4:$B$7,0))</f>
        <v>BURY</v>
      </c>
      <c r="G80" s="3">
        <v>68.128</v>
      </c>
      <c r="H80" s="3" t="s">
        <v>254</v>
      </c>
      <c r="I80" s="3" t="s">
        <v>254</v>
      </c>
      <c r="J80" s="3">
        <f>INDEX(光缆!$B$4:$B$66,MATCH(中继段!I80,光缆!$F$4:$F$66,0))</f>
        <v>37054000000</v>
      </c>
      <c r="K80" s="3">
        <f>COUNTIF(I$4:I80,"="&amp;I80)</f>
        <v>3</v>
      </c>
      <c r="L80" s="3">
        <v>24</v>
      </c>
      <c r="M80" s="3" t="s">
        <v>605</v>
      </c>
      <c r="N80" s="3" t="s">
        <v>175</v>
      </c>
      <c r="O80" s="3" t="s">
        <v>605</v>
      </c>
      <c r="P80" s="3" t="s">
        <v>179</v>
      </c>
      <c r="Q80" s="3" t="s">
        <v>132</v>
      </c>
      <c r="R80" s="3" t="s">
        <v>134</v>
      </c>
      <c r="S80" s="3" t="s">
        <v>58</v>
      </c>
      <c r="T80" s="3" t="s">
        <v>59</v>
      </c>
      <c r="U80" s="3" t="s">
        <v>60</v>
      </c>
      <c r="V80" s="3" t="s">
        <v>61</v>
      </c>
      <c r="W80" s="3" t="s">
        <v>62</v>
      </c>
      <c r="X80" s="3" t="s">
        <v>140</v>
      </c>
      <c r="Y80" s="3" t="s">
        <v>680</v>
      </c>
      <c r="Z80" s="3" t="s">
        <v>680</v>
      </c>
      <c r="AA80" s="3" t="s">
        <v>680</v>
      </c>
      <c r="AB80" s="3"/>
      <c r="AC80" s="3" t="b">
        <f>IF(COUNTIF(H$4:H80,"="&amp;H80)&gt;1,FALSE,TRUE)</f>
        <v>0</v>
      </c>
      <c r="AD80" s="3" t="e">
        <f>COUNTIF(#REF!,"="&amp;C80)</f>
        <v>#REF!</v>
      </c>
      <c r="AE80" s="3" t="str">
        <f t="shared" si="3"/>
        <v>潍烟威1号光缆:烟台大海阳+威海初村</v>
      </c>
      <c r="AF80" s="3"/>
      <c r="AG80" s="3" t="s">
        <v>132</v>
      </c>
      <c r="AH80" s="3" t="s">
        <v>134</v>
      </c>
      <c r="AI80" s="3"/>
      <c r="AJ80" s="3"/>
    </row>
    <row r="81" spans="1:36" ht="16.5" x14ac:dyDescent="0.2">
      <c r="A81" s="3">
        <v>78</v>
      </c>
      <c r="B81" s="3">
        <f t="shared" si="4"/>
        <v>37054400000</v>
      </c>
      <c r="C81" s="3" t="s">
        <v>448</v>
      </c>
      <c r="D81" s="3">
        <v>2000</v>
      </c>
      <c r="E81" s="3" t="s">
        <v>590</v>
      </c>
      <c r="F81" s="3" t="str">
        <f>INDEX(敷设方式!$C$4:$C$7,MATCH(中继段!E81,敷设方式!$B$4:$B$7,0))</f>
        <v>BURY</v>
      </c>
      <c r="G81" s="3">
        <v>28.364999999999998</v>
      </c>
      <c r="H81" s="3" t="s">
        <v>254</v>
      </c>
      <c r="I81" s="3" t="s">
        <v>254</v>
      </c>
      <c r="J81" s="3">
        <f>INDEX(光缆!$B$4:$B$66,MATCH(中继段!I81,光缆!$F$4:$F$66,0))</f>
        <v>37054000000</v>
      </c>
      <c r="K81" s="3">
        <f>COUNTIF(I$4:I81,"="&amp;I81)</f>
        <v>4</v>
      </c>
      <c r="L81" s="3">
        <v>14</v>
      </c>
      <c r="M81" s="3" t="s">
        <v>605</v>
      </c>
      <c r="N81" s="3" t="s">
        <v>179</v>
      </c>
      <c r="O81" s="3" t="s">
        <v>605</v>
      </c>
      <c r="P81" s="3" t="s">
        <v>179</v>
      </c>
      <c r="Q81" s="3" t="s">
        <v>134</v>
      </c>
      <c r="R81" s="3" t="s">
        <v>148</v>
      </c>
      <c r="S81" s="3" t="s">
        <v>58</v>
      </c>
      <c r="T81" s="3" t="s">
        <v>59</v>
      </c>
      <c r="U81" s="3" t="s">
        <v>60</v>
      </c>
      <c r="V81" s="3" t="s">
        <v>61</v>
      </c>
      <c r="W81" s="3" t="s">
        <v>62</v>
      </c>
      <c r="X81" s="3" t="s">
        <v>140</v>
      </c>
      <c r="Y81" s="3" t="s">
        <v>680</v>
      </c>
      <c r="Z81" s="3" t="s">
        <v>680</v>
      </c>
      <c r="AA81" s="3" t="s">
        <v>680</v>
      </c>
      <c r="AB81" s="3"/>
      <c r="AC81" s="3" t="b">
        <f>IF(COUNTIF(H$4:H81,"="&amp;H81)&gt;1,FALSE,TRUE)</f>
        <v>0</v>
      </c>
      <c r="AD81" s="3" t="e">
        <f>COUNTIF(#REF!,"="&amp;C81)</f>
        <v>#REF!</v>
      </c>
      <c r="AE81" s="3" t="str">
        <f t="shared" si="3"/>
        <v>潍烟威1号光缆:威海初村+威海南竹岛</v>
      </c>
      <c r="AF81" s="3"/>
      <c r="AG81" s="3" t="s">
        <v>134</v>
      </c>
      <c r="AH81" s="3" t="s">
        <v>148</v>
      </c>
      <c r="AI81" s="3"/>
      <c r="AJ81" s="3"/>
    </row>
    <row r="82" spans="1:36" ht="16.5" x14ac:dyDescent="0.2">
      <c r="A82" s="3">
        <v>79</v>
      </c>
      <c r="B82" s="3">
        <f t="shared" si="4"/>
        <v>37055100000</v>
      </c>
      <c r="C82" s="3" t="s">
        <v>577</v>
      </c>
      <c r="D82" s="3">
        <v>2003</v>
      </c>
      <c r="E82" s="3" t="s">
        <v>590</v>
      </c>
      <c r="F82" s="3" t="str">
        <f>INDEX(敷设方式!$C$4:$C$7,MATCH(中继段!E82,敷设方式!$B$4:$B$7,0))</f>
        <v>BURY</v>
      </c>
      <c r="G82" s="3">
        <v>307.67500000000001</v>
      </c>
      <c r="H82" s="3" t="s">
        <v>255</v>
      </c>
      <c r="I82" s="3" t="s">
        <v>255</v>
      </c>
      <c r="J82" s="3">
        <f>INDEX(光缆!$B$4:$B$66,MATCH(中继段!I82,光缆!$F$4:$F$66,0))</f>
        <v>37055000000</v>
      </c>
      <c r="K82" s="3">
        <f>COUNTIF(I$4:I82,"="&amp;I82)</f>
        <v>1</v>
      </c>
      <c r="L82" s="3">
        <v>64</v>
      </c>
      <c r="M82" s="3" t="s">
        <v>605</v>
      </c>
      <c r="N82" s="3" t="s">
        <v>176</v>
      </c>
      <c r="O82" s="3" t="s">
        <v>605</v>
      </c>
      <c r="P82" s="3" t="s">
        <v>175</v>
      </c>
      <c r="Q82" s="3" t="s">
        <v>66</v>
      </c>
      <c r="R82" s="3" t="s">
        <v>136</v>
      </c>
      <c r="S82" s="3" t="s">
        <v>47</v>
      </c>
      <c r="T82" s="3" t="s">
        <v>63</v>
      </c>
      <c r="U82" s="3" t="s">
        <v>64</v>
      </c>
      <c r="V82" s="3" t="s">
        <v>680</v>
      </c>
      <c r="W82" s="3" t="s">
        <v>680</v>
      </c>
      <c r="X82" s="3" t="s">
        <v>680</v>
      </c>
      <c r="Y82" s="3" t="s">
        <v>680</v>
      </c>
      <c r="Z82" s="3" t="s">
        <v>680</v>
      </c>
      <c r="AA82" s="3" t="s">
        <v>680</v>
      </c>
      <c r="AB82" s="3"/>
      <c r="AC82" s="3" t="b">
        <f>IF(COUNTIF(H$4:H82,"="&amp;H82)&gt;1,FALSE,TRUE)</f>
        <v>1</v>
      </c>
      <c r="AD82" s="3" t="e">
        <f>COUNTIF(#REF!,"="&amp;C82)</f>
        <v>#REF!</v>
      </c>
      <c r="AE82" s="3" t="str">
        <f t="shared" si="3"/>
        <v>潍烟威2号光缆:潍坊四平路+烟台开发区</v>
      </c>
      <c r="AF82" s="3"/>
      <c r="AG82" s="3" t="s">
        <v>66</v>
      </c>
      <c r="AH82" s="3" t="s">
        <v>136</v>
      </c>
      <c r="AI82" s="3"/>
      <c r="AJ82" s="3"/>
    </row>
    <row r="83" spans="1:36" ht="16.5" x14ac:dyDescent="0.2">
      <c r="A83" s="3">
        <v>80</v>
      </c>
      <c r="B83" s="3">
        <f t="shared" si="4"/>
        <v>37055200000</v>
      </c>
      <c r="C83" s="3" t="s">
        <v>455</v>
      </c>
      <c r="D83" s="3">
        <v>2003</v>
      </c>
      <c r="E83" s="3" t="s">
        <v>590</v>
      </c>
      <c r="F83" s="3" t="str">
        <f>INDEX(敷设方式!$C$4:$C$7,MATCH(中继段!E83,敷设方式!$B$4:$B$7,0))</f>
        <v>BURY</v>
      </c>
      <c r="G83" s="3">
        <v>13.987</v>
      </c>
      <c r="H83" s="3" t="s">
        <v>255</v>
      </c>
      <c r="I83" s="3" t="s">
        <v>255</v>
      </c>
      <c r="J83" s="3">
        <f>INDEX(光缆!$B$4:$B$66,MATCH(中继段!I83,光缆!$F$4:$F$66,0))</f>
        <v>37055000000</v>
      </c>
      <c r="K83" s="3">
        <f>COUNTIF(I$4:I83,"="&amp;I83)</f>
        <v>2</v>
      </c>
      <c r="L83" s="3">
        <v>96</v>
      </c>
      <c r="M83" s="3" t="s">
        <v>605</v>
      </c>
      <c r="N83" s="3" t="s">
        <v>175</v>
      </c>
      <c r="O83" s="3" t="s">
        <v>605</v>
      </c>
      <c r="P83" s="3" t="s">
        <v>175</v>
      </c>
      <c r="Q83" s="3" t="s">
        <v>136</v>
      </c>
      <c r="R83" s="3" t="s">
        <v>132</v>
      </c>
      <c r="S83" s="3" t="s">
        <v>47</v>
      </c>
      <c r="T83" s="3" t="s">
        <v>63</v>
      </c>
      <c r="U83" s="3" t="s">
        <v>64</v>
      </c>
      <c r="V83" s="3" t="s">
        <v>680</v>
      </c>
      <c r="W83" s="3" t="s">
        <v>680</v>
      </c>
      <c r="X83" s="3" t="s">
        <v>680</v>
      </c>
      <c r="Y83" s="3" t="s">
        <v>680</v>
      </c>
      <c r="Z83" s="3" t="s">
        <v>680</v>
      </c>
      <c r="AA83" s="3" t="s">
        <v>680</v>
      </c>
      <c r="AB83" s="3"/>
      <c r="AC83" s="3" t="b">
        <f>IF(COUNTIF(H$4:H83,"="&amp;H83)&gt;1,FALSE,TRUE)</f>
        <v>0</v>
      </c>
      <c r="AD83" s="3" t="e">
        <f>COUNTIF(#REF!,"="&amp;C83)</f>
        <v>#REF!</v>
      </c>
      <c r="AE83" s="3" t="str">
        <f t="shared" si="3"/>
        <v>潍烟威2号光缆:烟台开发区+烟台大海阳</v>
      </c>
      <c r="AF83" s="3"/>
      <c r="AG83" s="3" t="s">
        <v>136</v>
      </c>
      <c r="AH83" s="3" t="s">
        <v>132</v>
      </c>
      <c r="AI83" s="3"/>
      <c r="AJ83" s="3"/>
    </row>
    <row r="84" spans="1:36" ht="16.5" x14ac:dyDescent="0.2">
      <c r="A84" s="3">
        <v>81</v>
      </c>
      <c r="B84" s="3">
        <f t="shared" si="4"/>
        <v>37056100000</v>
      </c>
      <c r="C84" s="3" t="s">
        <v>459</v>
      </c>
      <c r="D84" s="3">
        <v>2003</v>
      </c>
      <c r="E84" s="3" t="s">
        <v>590</v>
      </c>
      <c r="F84" s="3" t="str">
        <f>INDEX(敷设方式!$C$4:$C$7,MATCH(中继段!E84,敷设方式!$B$4:$B$7,0))</f>
        <v>BURY</v>
      </c>
      <c r="G84" s="3">
        <v>85.153999999999996</v>
      </c>
      <c r="H84" s="3" t="s">
        <v>256</v>
      </c>
      <c r="I84" s="3" t="s">
        <v>256</v>
      </c>
      <c r="J84" s="3">
        <f>INDEX(光缆!$B$4:$B$66,MATCH(中继段!I84,光缆!$F$4:$F$66,0))</f>
        <v>37056000000</v>
      </c>
      <c r="K84" s="3">
        <f>COUNTIF(I$4:I84,"="&amp;I84)</f>
        <v>1</v>
      </c>
      <c r="L84" s="3">
        <v>64</v>
      </c>
      <c r="M84" s="3" t="s">
        <v>605</v>
      </c>
      <c r="N84" s="3" t="s">
        <v>175</v>
      </c>
      <c r="O84" s="3" t="s">
        <v>605</v>
      </c>
      <c r="P84" s="3" t="s">
        <v>175</v>
      </c>
      <c r="Q84" s="3" t="s">
        <v>132</v>
      </c>
      <c r="R84" s="3" t="s">
        <v>117</v>
      </c>
      <c r="S84" s="3" t="s">
        <v>64</v>
      </c>
      <c r="T84" s="3" t="s">
        <v>65</v>
      </c>
      <c r="U84" s="3" t="s">
        <v>66</v>
      </c>
      <c r="V84" s="3" t="s">
        <v>680</v>
      </c>
      <c r="W84" s="3" t="s">
        <v>680</v>
      </c>
      <c r="X84" s="3" t="s">
        <v>680</v>
      </c>
      <c r="Y84" s="3" t="s">
        <v>680</v>
      </c>
      <c r="Z84" s="3" t="s">
        <v>680</v>
      </c>
      <c r="AA84" s="3" t="s">
        <v>680</v>
      </c>
      <c r="AB84" s="3"/>
      <c r="AC84" s="3" t="b">
        <f>IF(COUNTIF(H$4:H84,"="&amp;H84)&gt;1,FALSE,TRUE)</f>
        <v>1</v>
      </c>
      <c r="AD84" s="3" t="e">
        <f>COUNTIF(#REF!,"="&amp;C84)</f>
        <v>#REF!</v>
      </c>
      <c r="AE84" s="3" t="str">
        <f t="shared" si="3"/>
        <v>潍烟威2号光缆延伸:烟台大海阳+栖霞市局</v>
      </c>
      <c r="AF84" s="3"/>
      <c r="AG84" s="3" t="s">
        <v>132</v>
      </c>
      <c r="AH84" s="3" t="s">
        <v>117</v>
      </c>
      <c r="AI84" s="3"/>
      <c r="AJ84" s="3"/>
    </row>
    <row r="85" spans="1:36" ht="16.5" x14ac:dyDescent="0.2">
      <c r="A85" s="3">
        <v>82</v>
      </c>
      <c r="B85" s="3">
        <f t="shared" si="4"/>
        <v>37055300000</v>
      </c>
      <c r="C85" s="3" t="s">
        <v>578</v>
      </c>
      <c r="D85" s="3">
        <v>2003</v>
      </c>
      <c r="E85" s="3" t="s">
        <v>590</v>
      </c>
      <c r="F85" s="3" t="str">
        <f>INDEX(敷设方式!$C$4:$C$7,MATCH(中继段!E85,敷设方式!$B$4:$B$7,0))</f>
        <v>BURY</v>
      </c>
      <c r="G85" s="3">
        <v>103.286</v>
      </c>
      <c r="H85" s="3" t="s">
        <v>255</v>
      </c>
      <c r="I85" s="3" t="s">
        <v>255</v>
      </c>
      <c r="J85" s="3">
        <f>INDEX(光缆!$B$4:$B$66,MATCH(中继段!I85,光缆!$F$4:$F$66,0))</f>
        <v>37055000000</v>
      </c>
      <c r="K85" s="3">
        <f>COUNTIF(I$4:I85,"="&amp;I85)</f>
        <v>3</v>
      </c>
      <c r="L85" s="3">
        <v>36</v>
      </c>
      <c r="M85" s="3" t="s">
        <v>605</v>
      </c>
      <c r="N85" s="3" t="s">
        <v>175</v>
      </c>
      <c r="O85" s="3" t="s">
        <v>605</v>
      </c>
      <c r="P85" s="3" t="s">
        <v>179</v>
      </c>
      <c r="Q85" s="3" t="s">
        <v>132</v>
      </c>
      <c r="R85" s="3" t="s">
        <v>137</v>
      </c>
      <c r="S85" s="3" t="s">
        <v>64</v>
      </c>
      <c r="T85" s="3" t="s">
        <v>65</v>
      </c>
      <c r="U85" s="3" t="s">
        <v>66</v>
      </c>
      <c r="V85" s="3" t="s">
        <v>680</v>
      </c>
      <c r="W85" s="3" t="s">
        <v>680</v>
      </c>
      <c r="X85" s="3" t="s">
        <v>680</v>
      </c>
      <c r="Y85" s="3" t="s">
        <v>680</v>
      </c>
      <c r="Z85" s="3" t="s">
        <v>680</v>
      </c>
      <c r="AA85" s="3" t="s">
        <v>680</v>
      </c>
      <c r="AB85" s="3"/>
      <c r="AC85" s="3" t="b">
        <f>IF(COUNTIF(H$4:H85,"="&amp;H85)&gt;1,FALSE,TRUE)</f>
        <v>0</v>
      </c>
      <c r="AD85" s="3" t="e">
        <f>COUNTIF(#REF!,"="&amp;C85)</f>
        <v>#REF!</v>
      </c>
      <c r="AE85" s="3" t="str">
        <f t="shared" si="3"/>
        <v>潍烟威2号光缆:烟台大海阳+威海新威路522局</v>
      </c>
      <c r="AF85" s="3"/>
      <c r="AG85" s="3" t="s">
        <v>132</v>
      </c>
      <c r="AH85" s="3" t="s">
        <v>137</v>
      </c>
      <c r="AI85" s="3"/>
      <c r="AJ85" s="3"/>
    </row>
    <row r="86" spans="1:36" ht="16.5" x14ac:dyDescent="0.2">
      <c r="A86" s="3">
        <v>83</v>
      </c>
      <c r="B86" s="3">
        <f t="shared" si="4"/>
        <v>37055400000</v>
      </c>
      <c r="C86" s="3" t="s">
        <v>458</v>
      </c>
      <c r="D86" s="3">
        <v>2003</v>
      </c>
      <c r="E86" s="3" t="s">
        <v>590</v>
      </c>
      <c r="F86" s="3" t="str">
        <f>INDEX(敷设方式!$C$4:$C$7,MATCH(中继段!E86,敷设方式!$B$4:$B$7,0))</f>
        <v>BURY</v>
      </c>
      <c r="G86" s="3">
        <v>1</v>
      </c>
      <c r="H86" s="3" t="s">
        <v>255</v>
      </c>
      <c r="I86" s="3" t="s">
        <v>255</v>
      </c>
      <c r="J86" s="3">
        <f>INDEX(光缆!$B$4:$B$66,MATCH(中继段!I86,光缆!$F$4:$F$66,0))</f>
        <v>37055000000</v>
      </c>
      <c r="K86" s="3">
        <f>COUNTIF(I$4:I86,"="&amp;I86)</f>
        <v>4</v>
      </c>
      <c r="L86" s="3">
        <v>36</v>
      </c>
      <c r="M86" s="3" t="s">
        <v>605</v>
      </c>
      <c r="N86" s="3" t="s">
        <v>179</v>
      </c>
      <c r="O86" s="3" t="s">
        <v>605</v>
      </c>
      <c r="P86" s="3" t="s">
        <v>179</v>
      </c>
      <c r="Q86" s="3" t="s">
        <v>137</v>
      </c>
      <c r="R86" s="3" t="s">
        <v>148</v>
      </c>
      <c r="S86" s="3" t="s">
        <v>66</v>
      </c>
      <c r="T86" s="3" t="s">
        <v>60</v>
      </c>
      <c r="U86" s="3" t="s">
        <v>62</v>
      </c>
      <c r="V86" s="3" t="s">
        <v>154</v>
      </c>
      <c r="W86" s="3" t="s">
        <v>680</v>
      </c>
      <c r="X86" s="3" t="s">
        <v>680</v>
      </c>
      <c r="Y86" s="3" t="s">
        <v>680</v>
      </c>
      <c r="Z86" s="3" t="s">
        <v>680</v>
      </c>
      <c r="AA86" s="3" t="s">
        <v>680</v>
      </c>
      <c r="AB86" s="3"/>
      <c r="AC86" s="3" t="b">
        <f>IF(COUNTIF(H$4:H86,"="&amp;H86)&gt;1,FALSE,TRUE)</f>
        <v>0</v>
      </c>
      <c r="AD86" s="3" t="e">
        <f>COUNTIF(#REF!,"="&amp;C86)</f>
        <v>#REF!</v>
      </c>
      <c r="AE86" s="3" t="str">
        <f t="shared" si="3"/>
        <v>潍烟威2号光缆:威海新威路522局+威海南竹岛</v>
      </c>
      <c r="AF86" s="3"/>
      <c r="AG86" s="3" t="s">
        <v>137</v>
      </c>
      <c r="AH86" s="3" t="s">
        <v>148</v>
      </c>
      <c r="AI86" s="3"/>
      <c r="AJ86" s="3"/>
    </row>
    <row r="87" spans="1:36" ht="16.5" x14ac:dyDescent="0.2">
      <c r="A87" s="3">
        <v>84</v>
      </c>
      <c r="B87" s="3">
        <f t="shared" si="4"/>
        <v>37057100000</v>
      </c>
      <c r="C87" s="3" t="s">
        <v>460</v>
      </c>
      <c r="D87" s="3">
        <v>2003</v>
      </c>
      <c r="E87" s="3" t="s">
        <v>590</v>
      </c>
      <c r="F87" s="3" t="str">
        <f>INDEX(敷设方式!$C$4:$C$7,MATCH(中继段!E87,敷设方式!$B$4:$B$7,0))</f>
        <v>BURY</v>
      </c>
      <c r="G87" s="3">
        <v>34.799999999999997</v>
      </c>
      <c r="H87" s="3" t="s">
        <v>257</v>
      </c>
      <c r="I87" s="3" t="s">
        <v>257</v>
      </c>
      <c r="J87" s="3">
        <f>INDEX(光缆!$B$4:$B$66,MATCH(中继段!I87,光缆!$F$4:$F$66,0))</f>
        <v>37057000000</v>
      </c>
      <c r="K87" s="3">
        <f>COUNTIF(I$4:I87,"="&amp;I87)</f>
        <v>1</v>
      </c>
      <c r="L87" s="3">
        <v>24</v>
      </c>
      <c r="M87" s="3" t="s">
        <v>605</v>
      </c>
      <c r="N87" s="3" t="s">
        <v>173</v>
      </c>
      <c r="O87" s="3" t="s">
        <v>605</v>
      </c>
      <c r="P87" s="3" t="s">
        <v>173</v>
      </c>
      <c r="Q87" s="3" t="s">
        <v>78</v>
      </c>
      <c r="R87" s="3" t="s">
        <v>138</v>
      </c>
      <c r="S87" s="3" t="s">
        <v>66</v>
      </c>
      <c r="T87" s="3" t="s">
        <v>60</v>
      </c>
      <c r="U87" s="3" t="s">
        <v>62</v>
      </c>
      <c r="V87" s="3" t="s">
        <v>154</v>
      </c>
      <c r="W87" s="3" t="s">
        <v>680</v>
      </c>
      <c r="X87" s="3" t="s">
        <v>680</v>
      </c>
      <c r="Y87" s="3" t="s">
        <v>680</v>
      </c>
      <c r="Z87" s="3" t="s">
        <v>680</v>
      </c>
      <c r="AA87" s="3" t="s">
        <v>680</v>
      </c>
      <c r="AB87" s="3"/>
      <c r="AC87" s="3" t="b">
        <f>IF(COUNTIF(H$4:H87,"="&amp;H87)&gt;1,FALSE,TRUE)</f>
        <v>1</v>
      </c>
      <c r="AD87" s="3" t="e">
        <f>COUNTIF(#REF!,"="&amp;C87)</f>
        <v>#REF!</v>
      </c>
      <c r="AE87" s="3" t="str">
        <f t="shared" si="3"/>
        <v>薛城临沂光缆:薛城441局+枣庄振兴路</v>
      </c>
      <c r="AF87" s="3"/>
      <c r="AG87" s="3" t="s">
        <v>78</v>
      </c>
      <c r="AH87" s="3" t="s">
        <v>138</v>
      </c>
      <c r="AI87" s="3"/>
      <c r="AJ87" s="3"/>
    </row>
    <row r="88" spans="1:36" ht="16.5" x14ac:dyDescent="0.2">
      <c r="A88" s="3">
        <v>85</v>
      </c>
      <c r="B88" s="3">
        <f t="shared" si="4"/>
        <v>37057200000</v>
      </c>
      <c r="C88" s="3" t="s">
        <v>579</v>
      </c>
      <c r="D88" s="3">
        <v>2003</v>
      </c>
      <c r="E88" s="3" t="s">
        <v>590</v>
      </c>
      <c r="F88" s="3" t="str">
        <f>INDEX(敷设方式!$C$4:$C$7,MATCH(中继段!E88,敷设方式!$B$4:$B$7,0))</f>
        <v>BURY</v>
      </c>
      <c r="G88" s="3">
        <v>140.9</v>
      </c>
      <c r="H88" s="3" t="s">
        <v>257</v>
      </c>
      <c r="I88" s="3" t="s">
        <v>257</v>
      </c>
      <c r="J88" s="3">
        <f>INDEX(光缆!$B$4:$B$66,MATCH(中继段!I88,光缆!$F$4:$F$66,0))</f>
        <v>37057000000</v>
      </c>
      <c r="K88" s="3">
        <f>COUNTIF(I$4:I88,"="&amp;I88)</f>
        <v>2</v>
      </c>
      <c r="L88" s="3">
        <v>24</v>
      </c>
      <c r="M88" s="3" t="s">
        <v>605</v>
      </c>
      <c r="N88" s="3" t="s">
        <v>173</v>
      </c>
      <c r="O88" s="3" t="s">
        <v>605</v>
      </c>
      <c r="P88" s="3" t="s">
        <v>184</v>
      </c>
      <c r="Q88" s="3" t="s">
        <v>138</v>
      </c>
      <c r="R88" s="3" t="s">
        <v>91</v>
      </c>
      <c r="S88" s="3" t="s">
        <v>66</v>
      </c>
      <c r="T88" s="3" t="s">
        <v>60</v>
      </c>
      <c r="U88" s="3" t="s">
        <v>62</v>
      </c>
      <c r="V88" s="3" t="s">
        <v>154</v>
      </c>
      <c r="W88" s="3" t="s">
        <v>680</v>
      </c>
      <c r="X88" s="3" t="s">
        <v>680</v>
      </c>
      <c r="Y88" s="3" t="s">
        <v>680</v>
      </c>
      <c r="Z88" s="3" t="s">
        <v>680</v>
      </c>
      <c r="AA88" s="3" t="s">
        <v>680</v>
      </c>
      <c r="AB88" s="3"/>
      <c r="AC88" s="3" t="b">
        <f>IF(COUNTIF(H$4:H88,"="&amp;H88)&gt;1,FALSE,TRUE)</f>
        <v>0</v>
      </c>
      <c r="AD88" s="3" t="e">
        <f>COUNTIF(#REF!,"="&amp;C88)</f>
        <v>#REF!</v>
      </c>
      <c r="AE88" s="3" t="str">
        <f t="shared" si="3"/>
        <v>薛城临沂光缆:枣庄振兴路+临沂金雀山</v>
      </c>
      <c r="AF88" s="3"/>
      <c r="AG88" s="3" t="s">
        <v>138</v>
      </c>
      <c r="AH88" s="3" t="s">
        <v>91</v>
      </c>
      <c r="AI88" s="3"/>
      <c r="AJ88" s="3"/>
    </row>
    <row r="89" spans="1:36" ht="16.5" x14ac:dyDescent="0.2">
      <c r="A89" s="3">
        <v>86</v>
      </c>
      <c r="B89" s="3">
        <f t="shared" si="4"/>
        <v>37058100000</v>
      </c>
      <c r="C89" s="3" t="s">
        <v>580</v>
      </c>
      <c r="D89" s="3">
        <v>2003</v>
      </c>
      <c r="E89" s="3" t="s">
        <v>590</v>
      </c>
      <c r="F89" s="3" t="str">
        <f>INDEX(敷设方式!$C$4:$C$7,MATCH(中继段!E89,敷设方式!$B$4:$B$7,0))</f>
        <v>BURY</v>
      </c>
      <c r="G89" s="3">
        <v>233.32300000000001</v>
      </c>
      <c r="H89" s="3" t="s">
        <v>258</v>
      </c>
      <c r="I89" s="3" t="s">
        <v>258</v>
      </c>
      <c r="J89" s="3">
        <f>INDEX(光缆!$B$4:$B$66,MATCH(中继段!I89,光缆!$F$4:$F$66,0))</f>
        <v>37058000000</v>
      </c>
      <c r="K89" s="3">
        <f>COUNTIF(I$4:I89,"="&amp;I89)</f>
        <v>1</v>
      </c>
      <c r="L89" s="3">
        <v>12</v>
      </c>
      <c r="M89" s="3" t="s">
        <v>605</v>
      </c>
      <c r="N89" s="3" t="s">
        <v>175</v>
      </c>
      <c r="O89" s="3" t="s">
        <v>605</v>
      </c>
      <c r="P89" s="3" t="s">
        <v>171</v>
      </c>
      <c r="Q89" s="3" t="s">
        <v>132</v>
      </c>
      <c r="R89" s="3" t="s">
        <v>140</v>
      </c>
      <c r="S89" s="3" t="s">
        <v>44</v>
      </c>
      <c r="T89" s="3" t="s">
        <v>67</v>
      </c>
      <c r="U89" s="3" t="s">
        <v>68</v>
      </c>
      <c r="V89" s="3" t="s">
        <v>680</v>
      </c>
      <c r="W89" s="3" t="s">
        <v>680</v>
      </c>
      <c r="X89" s="3" t="s">
        <v>680</v>
      </c>
      <c r="Y89" s="3" t="s">
        <v>680</v>
      </c>
      <c r="Z89" s="3" t="s">
        <v>680</v>
      </c>
      <c r="AA89" s="3" t="s">
        <v>680</v>
      </c>
      <c r="AB89" s="3"/>
      <c r="AC89" s="3" t="b">
        <f>IF(COUNTIF(H$4:H89,"="&amp;H89)&gt;1,FALSE,TRUE)</f>
        <v>1</v>
      </c>
      <c r="AD89" s="3" t="e">
        <f>COUNTIF(#REF!,"="&amp;C89)</f>
        <v>#REF!</v>
      </c>
      <c r="AE89" s="3" t="str">
        <f t="shared" si="3"/>
        <v>烟台日照光缆:烟台大海阳+青岛山东路</v>
      </c>
      <c r="AF89" s="3"/>
      <c r="AG89" s="3" t="s">
        <v>132</v>
      </c>
      <c r="AH89" s="3" t="s">
        <v>140</v>
      </c>
      <c r="AI89" s="3"/>
      <c r="AJ89" s="3"/>
    </row>
    <row r="90" spans="1:36" ht="16.5" x14ac:dyDescent="0.2">
      <c r="A90" s="3">
        <v>87</v>
      </c>
      <c r="B90" s="3">
        <f t="shared" si="4"/>
        <v>37058200000</v>
      </c>
      <c r="C90" s="3" t="s">
        <v>581</v>
      </c>
      <c r="D90" s="3">
        <v>2003</v>
      </c>
      <c r="E90" s="3" t="s">
        <v>590</v>
      </c>
      <c r="F90" s="3" t="str">
        <f>INDEX(敷设方式!$C$4:$C$7,MATCH(中继段!E90,敷设方式!$B$4:$B$7,0))</f>
        <v>BURY</v>
      </c>
      <c r="G90" s="3">
        <v>87.626999999999995</v>
      </c>
      <c r="H90" s="3" t="s">
        <v>258</v>
      </c>
      <c r="I90" s="3" t="s">
        <v>258</v>
      </c>
      <c r="J90" s="3">
        <f>INDEX(光缆!$B$4:$B$66,MATCH(中继段!I90,光缆!$F$4:$F$66,0))</f>
        <v>37058000000</v>
      </c>
      <c r="K90" s="3">
        <f>COUNTIF(I$4:I90,"="&amp;I90)</f>
        <v>2</v>
      </c>
      <c r="L90" s="3">
        <v>12</v>
      </c>
      <c r="M90" s="3" t="s">
        <v>605</v>
      </c>
      <c r="N90" s="3" t="s">
        <v>171</v>
      </c>
      <c r="O90" s="3" t="s">
        <v>605</v>
      </c>
      <c r="P90" s="3" t="s">
        <v>171</v>
      </c>
      <c r="Q90" s="3" t="s">
        <v>140</v>
      </c>
      <c r="R90" s="3" t="s">
        <v>141</v>
      </c>
      <c r="S90" s="3" t="s">
        <v>44</v>
      </c>
      <c r="T90" s="3" t="s">
        <v>67</v>
      </c>
      <c r="U90" s="3" t="s">
        <v>68</v>
      </c>
      <c r="V90" s="3" t="s">
        <v>680</v>
      </c>
      <c r="W90" s="3" t="s">
        <v>680</v>
      </c>
      <c r="X90" s="3" t="s">
        <v>680</v>
      </c>
      <c r="Y90" s="3" t="s">
        <v>680</v>
      </c>
      <c r="Z90" s="3" t="s">
        <v>680</v>
      </c>
      <c r="AA90" s="3" t="s">
        <v>680</v>
      </c>
      <c r="AB90" s="3"/>
      <c r="AC90" s="3" t="b">
        <f>IF(COUNTIF(H$4:H90,"="&amp;H90)&gt;1,FALSE,TRUE)</f>
        <v>0</v>
      </c>
      <c r="AD90" s="3" t="e">
        <f>COUNTIF(#REF!,"="&amp;C90)</f>
        <v>#REF!</v>
      </c>
      <c r="AE90" s="3" t="str">
        <f t="shared" si="3"/>
        <v>烟台日照光缆:青岛山东路+青岛香江路</v>
      </c>
      <c r="AF90" s="3"/>
      <c r="AG90" s="3" t="s">
        <v>140</v>
      </c>
      <c r="AH90" s="3" t="s">
        <v>141</v>
      </c>
      <c r="AI90" s="3"/>
      <c r="AJ90" s="3"/>
    </row>
    <row r="91" spans="1:36" ht="16.5" x14ac:dyDescent="0.2">
      <c r="A91" s="3">
        <v>88</v>
      </c>
      <c r="B91" s="3">
        <f t="shared" si="4"/>
        <v>37058300000</v>
      </c>
      <c r="C91" s="3" t="s">
        <v>582</v>
      </c>
      <c r="D91" s="3">
        <v>2003</v>
      </c>
      <c r="E91" s="3" t="s">
        <v>590</v>
      </c>
      <c r="F91" s="3" t="str">
        <f>INDEX(敷设方式!$C$4:$C$7,MATCH(中继段!E91,敷设方式!$B$4:$B$7,0))</f>
        <v>BURY</v>
      </c>
      <c r="G91" s="3">
        <v>110.065</v>
      </c>
      <c r="H91" s="3" t="s">
        <v>258</v>
      </c>
      <c r="I91" s="3" t="s">
        <v>258</v>
      </c>
      <c r="J91" s="3">
        <f>INDEX(光缆!$B$4:$B$66,MATCH(中继段!I91,光缆!$F$4:$F$66,0))</f>
        <v>37058000000</v>
      </c>
      <c r="K91" s="3">
        <f>COUNTIF(I$4:I91,"="&amp;I91)</f>
        <v>3</v>
      </c>
      <c r="L91" s="3">
        <v>12</v>
      </c>
      <c r="M91" s="3" t="s">
        <v>605</v>
      </c>
      <c r="N91" s="3" t="s">
        <v>171</v>
      </c>
      <c r="O91" s="3" t="s">
        <v>605</v>
      </c>
      <c r="P91" s="3" t="s">
        <v>180</v>
      </c>
      <c r="Q91" s="3" t="s">
        <v>141</v>
      </c>
      <c r="R91" s="3" t="s">
        <v>156</v>
      </c>
      <c r="S91" s="3" t="s">
        <v>68</v>
      </c>
      <c r="T91" s="3" t="s">
        <v>69</v>
      </c>
      <c r="U91" s="3" t="s">
        <v>680</v>
      </c>
      <c r="V91" s="3" t="s">
        <v>680</v>
      </c>
      <c r="W91" s="3" t="s">
        <v>680</v>
      </c>
      <c r="X91" s="3" t="s">
        <v>680</v>
      </c>
      <c r="Y91" s="3" t="s">
        <v>680</v>
      </c>
      <c r="Z91" s="3" t="s">
        <v>680</v>
      </c>
      <c r="AA91" s="3" t="s">
        <v>680</v>
      </c>
      <c r="AB91" s="3"/>
      <c r="AC91" s="3" t="b">
        <f>IF(COUNTIF(H$4:H91,"="&amp;H91)&gt;1,FALSE,TRUE)</f>
        <v>0</v>
      </c>
      <c r="AD91" s="3" t="e">
        <f>COUNTIF(#REF!,"="&amp;C91)</f>
        <v>#REF!</v>
      </c>
      <c r="AE91" s="3" t="str">
        <f t="shared" si="3"/>
        <v>烟台日照光缆:青岛香江路+日照正阳路</v>
      </c>
      <c r="AF91" s="3"/>
      <c r="AG91" s="3" t="s">
        <v>141</v>
      </c>
      <c r="AH91" s="3" t="s">
        <v>156</v>
      </c>
      <c r="AI91" s="3"/>
      <c r="AJ91" s="3"/>
    </row>
    <row r="92" spans="1:36" ht="16.5" x14ac:dyDescent="0.2">
      <c r="A92" s="3">
        <v>89</v>
      </c>
      <c r="B92" s="3">
        <f t="shared" si="4"/>
        <v>37059100000</v>
      </c>
      <c r="C92" s="3" t="s">
        <v>473</v>
      </c>
      <c r="D92" s="3">
        <v>2003</v>
      </c>
      <c r="E92" s="3" t="s">
        <v>592</v>
      </c>
      <c r="F92" s="3" t="str">
        <f>INDEX(敷设方式!$C$4:$C$7,MATCH(中继段!E92,敷设方式!$B$4:$B$7,0))</f>
        <v>OVER_HEAD</v>
      </c>
      <c r="G92" s="3">
        <v>33.973999999999997</v>
      </c>
      <c r="H92" s="3" t="s">
        <v>259</v>
      </c>
      <c r="I92" s="3" t="s">
        <v>259</v>
      </c>
      <c r="J92" s="3">
        <f>INDEX(光缆!$B$4:$B$66,MATCH(中继段!I92,光缆!$F$4:$F$66,0))</f>
        <v>37059000000</v>
      </c>
      <c r="K92" s="3">
        <f>COUNTIF(I$4:I92,"="&amp;I92)</f>
        <v>1</v>
      </c>
      <c r="L92" s="3">
        <v>6</v>
      </c>
      <c r="M92" s="3" t="s">
        <v>605</v>
      </c>
      <c r="N92" s="3" t="s">
        <v>173</v>
      </c>
      <c r="O92" s="3" t="s">
        <v>605</v>
      </c>
      <c r="P92" s="3" t="s">
        <v>173</v>
      </c>
      <c r="Q92" s="3" t="s">
        <v>78</v>
      </c>
      <c r="R92" s="3" t="s">
        <v>138</v>
      </c>
      <c r="S92" s="3" t="s">
        <v>69</v>
      </c>
      <c r="T92" s="3" t="s">
        <v>70</v>
      </c>
      <c r="U92" s="3" t="s">
        <v>71</v>
      </c>
      <c r="V92" s="3" t="s">
        <v>102</v>
      </c>
      <c r="W92" s="3" t="s">
        <v>680</v>
      </c>
      <c r="X92" s="3" t="s">
        <v>680</v>
      </c>
      <c r="Y92" s="3" t="s">
        <v>680</v>
      </c>
      <c r="Z92" s="3" t="s">
        <v>680</v>
      </c>
      <c r="AA92" s="3" t="s">
        <v>680</v>
      </c>
      <c r="AB92" s="3"/>
      <c r="AC92" s="3" t="b">
        <f>IF(COUNTIF(H$4:H92,"="&amp;H92)&gt;1,FALSE,TRUE)</f>
        <v>1</v>
      </c>
      <c r="AD92" s="3" t="e">
        <f>COUNTIF(#REF!,"="&amp;C92)</f>
        <v>#REF!</v>
      </c>
      <c r="AE92" s="3" t="str">
        <f t="shared" si="3"/>
        <v>枣庄薛城架空光缆:薛城441局+枣庄振兴路</v>
      </c>
      <c r="AF92" s="3"/>
      <c r="AG92" s="3" t="s">
        <v>78</v>
      </c>
      <c r="AH92" s="3" t="s">
        <v>138</v>
      </c>
      <c r="AI92" s="3"/>
      <c r="AJ92" s="3"/>
    </row>
    <row r="93" spans="1:36" ht="16.5" x14ac:dyDescent="0.2">
      <c r="A93" s="3">
        <v>90</v>
      </c>
      <c r="B93" s="3">
        <f t="shared" si="4"/>
        <v>37060100000</v>
      </c>
      <c r="C93" s="3" t="s">
        <v>583</v>
      </c>
      <c r="D93" s="3">
        <v>1994</v>
      </c>
      <c r="E93" s="3" t="s">
        <v>592</v>
      </c>
      <c r="F93" s="3" t="str">
        <f>INDEX(敷设方式!$C$4:$C$7,MATCH(中继段!E93,敷设方式!$B$4:$B$7,0))</f>
        <v>OVER_HEAD</v>
      </c>
      <c r="G93" s="3">
        <v>109.52500000000001</v>
      </c>
      <c r="H93" s="3" t="s">
        <v>260</v>
      </c>
      <c r="I93" s="3" t="s">
        <v>260</v>
      </c>
      <c r="J93" s="3">
        <f>INDEX(光缆!$B$4:$B$66,MATCH(中继段!I93,光缆!$F$4:$F$66,0))</f>
        <v>37060000000</v>
      </c>
      <c r="K93" s="3">
        <f>COUNTIF(I$4:I93,"="&amp;I93)</f>
        <v>1</v>
      </c>
      <c r="L93" s="3">
        <v>12</v>
      </c>
      <c r="M93" s="3" t="s">
        <v>605</v>
      </c>
      <c r="N93" s="3" t="s">
        <v>172</v>
      </c>
      <c r="O93" s="3" t="s">
        <v>605</v>
      </c>
      <c r="P93" s="3" t="s">
        <v>174</v>
      </c>
      <c r="Q93" s="3" t="s">
        <v>57</v>
      </c>
      <c r="R93" s="3" t="s">
        <v>146</v>
      </c>
      <c r="S93" s="3" t="s">
        <v>69</v>
      </c>
      <c r="T93" s="3" t="s">
        <v>70</v>
      </c>
      <c r="U93" s="3" t="s">
        <v>71</v>
      </c>
      <c r="V93" s="3" t="s">
        <v>102</v>
      </c>
      <c r="W93" s="3" t="s">
        <v>680</v>
      </c>
      <c r="X93" s="3" t="s">
        <v>680</v>
      </c>
      <c r="Y93" s="3" t="s">
        <v>680</v>
      </c>
      <c r="Z93" s="3" t="s">
        <v>680</v>
      </c>
      <c r="AA93" s="3" t="s">
        <v>680</v>
      </c>
      <c r="AB93" s="3"/>
      <c r="AC93" s="3" t="b">
        <f>IF(COUNTIF(H$4:H93,"="&amp;H93)&gt;1,FALSE,TRUE)</f>
        <v>1</v>
      </c>
      <c r="AD93" s="3" t="e">
        <f>COUNTIF(#REF!,"="&amp;C93)</f>
        <v>#REF!</v>
      </c>
      <c r="AE93" s="3" t="str">
        <f t="shared" si="3"/>
        <v>张东滨1号架空光缆:淄博中心路+东营济南路</v>
      </c>
      <c r="AF93" s="3"/>
      <c r="AG93" s="3" t="s">
        <v>57</v>
      </c>
      <c r="AH93" s="3" t="s">
        <v>146</v>
      </c>
      <c r="AI93" s="3"/>
      <c r="AJ93" s="3"/>
    </row>
    <row r="94" spans="1:36" ht="16.5" x14ac:dyDescent="0.2">
      <c r="A94" s="3">
        <v>91</v>
      </c>
      <c r="B94" s="3">
        <f t="shared" si="4"/>
        <v>37061100000</v>
      </c>
      <c r="C94" s="3" t="s">
        <v>584</v>
      </c>
      <c r="D94" s="3">
        <v>1994</v>
      </c>
      <c r="E94" s="3" t="s">
        <v>592</v>
      </c>
      <c r="F94" s="3" t="str">
        <f>INDEX(敷设方式!$C$4:$C$7,MATCH(中继段!E94,敷设方式!$B$4:$B$7,0))</f>
        <v>OVER_HEAD</v>
      </c>
      <c r="G94" s="3">
        <v>39.738</v>
      </c>
      <c r="H94" s="3" t="s">
        <v>261</v>
      </c>
      <c r="I94" s="3" t="s">
        <v>261</v>
      </c>
      <c r="J94" s="3">
        <f>INDEX(光缆!$B$4:$B$66,MATCH(中继段!I94,光缆!$F$4:$F$66,0))</f>
        <v>37061000000</v>
      </c>
      <c r="K94" s="3">
        <f>COUNTIF(I$4:I94,"="&amp;I94)</f>
        <v>1</v>
      </c>
      <c r="L94" s="3">
        <v>8</v>
      </c>
      <c r="M94" s="3" t="s">
        <v>605</v>
      </c>
      <c r="N94" s="3" t="s">
        <v>181</v>
      </c>
      <c r="O94" s="3" t="s">
        <v>605</v>
      </c>
      <c r="P94" s="3" t="s">
        <v>181</v>
      </c>
      <c r="Q94" s="3" t="s">
        <v>144</v>
      </c>
      <c r="R94" s="3" t="s">
        <v>162</v>
      </c>
      <c r="S94" s="3" t="s">
        <v>69</v>
      </c>
      <c r="T94" s="3" t="s">
        <v>70</v>
      </c>
      <c r="U94" s="3" t="s">
        <v>71</v>
      </c>
      <c r="V94" s="3" t="s">
        <v>102</v>
      </c>
      <c r="W94" s="3" t="s">
        <v>680</v>
      </c>
      <c r="X94" s="3" t="s">
        <v>680</v>
      </c>
      <c r="Y94" s="3" t="s">
        <v>680</v>
      </c>
      <c r="Z94" s="3" t="s">
        <v>680</v>
      </c>
      <c r="AA94" s="3" t="s">
        <v>680</v>
      </c>
      <c r="AB94" s="3"/>
      <c r="AC94" s="3" t="b">
        <f>IF(COUNTIF(H$4:H94,"="&amp;H94)&gt;1,FALSE,TRUE)</f>
        <v>1</v>
      </c>
      <c r="AD94" s="3" t="e">
        <f>COUNTIF(#REF!,"="&amp;C94)</f>
        <v>#REF!</v>
      </c>
      <c r="AE94" s="3" t="str">
        <f t="shared" si="3"/>
        <v>张东滨1号架空光缆(滨州安柴支线):博兴安柴+滨州渤海七路</v>
      </c>
      <c r="AF94" s="3"/>
      <c r="AG94" s="3" t="s">
        <v>144</v>
      </c>
      <c r="AH94" s="3" t="s">
        <v>162</v>
      </c>
      <c r="AI94" s="3"/>
      <c r="AJ94" s="3"/>
    </row>
    <row r="95" spans="1:36" ht="16.5" x14ac:dyDescent="0.2">
      <c r="A95" s="3">
        <v>92</v>
      </c>
      <c r="B95" s="3">
        <f t="shared" si="4"/>
        <v>37062100000</v>
      </c>
      <c r="C95" s="3" t="s">
        <v>479</v>
      </c>
      <c r="D95" s="3">
        <v>1994</v>
      </c>
      <c r="E95" s="3" t="s">
        <v>590</v>
      </c>
      <c r="F95" s="3" t="str">
        <f>INDEX(敷设方式!$C$4:$C$7,MATCH(中继段!E95,敷设方式!$B$4:$B$7,0))</f>
        <v>BURY</v>
      </c>
      <c r="G95" s="3">
        <v>76.900000000000006</v>
      </c>
      <c r="H95" s="3" t="s">
        <v>262</v>
      </c>
      <c r="I95" s="3" t="s">
        <v>262</v>
      </c>
      <c r="J95" s="3">
        <f>INDEX(光缆!$B$4:$B$66,MATCH(中继段!I95,光缆!$F$4:$F$66,0))</f>
        <v>37062000000</v>
      </c>
      <c r="K95" s="3">
        <f>COUNTIF(I$4:I95,"="&amp;I95)</f>
        <v>1</v>
      </c>
      <c r="L95" s="3">
        <v>8</v>
      </c>
      <c r="M95" s="3" t="s">
        <v>605</v>
      </c>
      <c r="N95" s="3" t="s">
        <v>174</v>
      </c>
      <c r="O95" s="3" t="s">
        <v>605</v>
      </c>
      <c r="P95" s="3" t="s">
        <v>172</v>
      </c>
      <c r="Q95" s="3" t="s">
        <v>146</v>
      </c>
      <c r="R95" s="3" t="s">
        <v>68</v>
      </c>
      <c r="S95" s="3" t="s">
        <v>41</v>
      </c>
      <c r="T95" s="3" t="s">
        <v>72</v>
      </c>
      <c r="U95" s="3" t="s">
        <v>680</v>
      </c>
      <c r="V95" s="3" t="s">
        <v>680</v>
      </c>
      <c r="W95" s="3" t="s">
        <v>680</v>
      </c>
      <c r="X95" s="3" t="s">
        <v>680</v>
      </c>
      <c r="Y95" s="3" t="s">
        <v>680</v>
      </c>
      <c r="Z95" s="3" t="s">
        <v>680</v>
      </c>
      <c r="AA95" s="3" t="s">
        <v>680</v>
      </c>
      <c r="AB95" s="3"/>
      <c r="AC95" s="3" t="b">
        <f>IF(COUNTIF(H$4:H95,"="&amp;H95)&gt;1,FALSE,TRUE)</f>
        <v>1</v>
      </c>
      <c r="AD95" s="3" t="e">
        <f>COUNTIF(#REF!,"="&amp;C95)</f>
        <v>#REF!</v>
      </c>
      <c r="AE95" s="3" t="str">
        <f t="shared" si="3"/>
        <v>张东滨2号光缆:东营济南路+淄博人民路</v>
      </c>
      <c r="AF95" s="3"/>
      <c r="AG95" s="3" t="s">
        <v>146</v>
      </c>
      <c r="AH95" s="3" t="s">
        <v>68</v>
      </c>
      <c r="AI95" s="3"/>
      <c r="AJ95" s="3"/>
    </row>
    <row r="96" spans="1:36" ht="16.5" x14ac:dyDescent="0.2">
      <c r="A96" s="3">
        <v>93</v>
      </c>
      <c r="B96" s="3">
        <f t="shared" si="4"/>
        <v>37062200000</v>
      </c>
      <c r="C96" s="3" t="s">
        <v>480</v>
      </c>
      <c r="D96" s="3">
        <v>1998</v>
      </c>
      <c r="E96" s="3" t="s">
        <v>590</v>
      </c>
      <c r="F96" s="3" t="str">
        <f>INDEX(敷设方式!$C$4:$C$7,MATCH(中继段!E96,敷设方式!$B$4:$B$7,0))</f>
        <v>BURY</v>
      </c>
      <c r="G96" s="3">
        <v>77.3</v>
      </c>
      <c r="H96" s="3" t="s">
        <v>262</v>
      </c>
      <c r="I96" s="3" t="s">
        <v>262</v>
      </c>
      <c r="J96" s="3">
        <f>INDEX(光缆!$B$4:$B$66,MATCH(中继段!I96,光缆!$F$4:$F$66,0))</f>
        <v>37062000000</v>
      </c>
      <c r="K96" s="3">
        <f>COUNTIF(I$4:I96,"="&amp;I96)</f>
        <v>2</v>
      </c>
      <c r="L96" s="3">
        <v>8</v>
      </c>
      <c r="M96" s="3" t="s">
        <v>605</v>
      </c>
      <c r="N96" s="3" t="s">
        <v>172</v>
      </c>
      <c r="O96" s="3" t="s">
        <v>605</v>
      </c>
      <c r="P96" s="3" t="s">
        <v>181</v>
      </c>
      <c r="Q96" s="3" t="s">
        <v>68</v>
      </c>
      <c r="R96" s="3" t="s">
        <v>17</v>
      </c>
      <c r="S96" s="3" t="s">
        <v>47</v>
      </c>
      <c r="T96" s="3" t="s">
        <v>72</v>
      </c>
      <c r="U96" s="3" t="s">
        <v>680</v>
      </c>
      <c r="V96" s="3" t="s">
        <v>680</v>
      </c>
      <c r="W96" s="3" t="s">
        <v>680</v>
      </c>
      <c r="X96" s="3" t="s">
        <v>680</v>
      </c>
      <c r="Y96" s="3" t="s">
        <v>680</v>
      </c>
      <c r="Z96" s="3" t="s">
        <v>680</v>
      </c>
      <c r="AA96" s="3" t="s">
        <v>680</v>
      </c>
      <c r="AB96" s="3"/>
      <c r="AC96" s="3" t="b">
        <f>IF(COUNTIF(H$4:H96,"="&amp;H96)&gt;1,FALSE,TRUE)</f>
        <v>0</v>
      </c>
      <c r="AD96" s="3" t="e">
        <f>COUNTIF(#REF!,"="&amp;C96)</f>
        <v>#REF!</v>
      </c>
      <c r="AE96" s="3" t="str">
        <f t="shared" si="3"/>
        <v>张东滨2号光缆:淄博人民路+滨州黄五审计局</v>
      </c>
      <c r="AF96" s="3"/>
      <c r="AG96" s="3" t="s">
        <v>68</v>
      </c>
      <c r="AH96" s="3" t="s">
        <v>17</v>
      </c>
      <c r="AI96" s="3"/>
      <c r="AJ96" s="3"/>
    </row>
    <row r="97" spans="1:36" ht="16.5" x14ac:dyDescent="0.2">
      <c r="A97" s="3">
        <v>94</v>
      </c>
      <c r="B97" s="3">
        <f t="shared" si="4"/>
        <v>37063100000</v>
      </c>
      <c r="C97" s="3" t="s">
        <v>585</v>
      </c>
      <c r="D97" s="3">
        <v>2008</v>
      </c>
      <c r="E97" s="3" t="s">
        <v>590</v>
      </c>
      <c r="F97" s="3" t="str">
        <f>INDEX(敷设方式!$C$4:$C$7,MATCH(中继段!E97,敷设方式!$B$4:$B$7,0))</f>
        <v>BURY</v>
      </c>
      <c r="G97" s="3">
        <v>76</v>
      </c>
      <c r="H97" s="3" t="s">
        <v>263</v>
      </c>
      <c r="I97" s="3" t="s">
        <v>263</v>
      </c>
      <c r="J97" s="3">
        <f>INDEX(光缆!$B$4:$B$66,MATCH(中继段!I97,光缆!$F$4:$F$66,0))</f>
        <v>37063000000</v>
      </c>
      <c r="K97" s="3">
        <f>COUNTIF(I$4:I97,"="&amp;I97)</f>
        <v>1</v>
      </c>
      <c r="L97" s="3">
        <v>36</v>
      </c>
      <c r="M97" s="3" t="s">
        <v>605</v>
      </c>
      <c r="N97" s="3" t="s">
        <v>172</v>
      </c>
      <c r="O97" s="3" t="s">
        <v>605</v>
      </c>
      <c r="P97" s="3" t="s">
        <v>181</v>
      </c>
      <c r="Q97" s="3" t="s">
        <v>64</v>
      </c>
      <c r="R97" s="3" t="s">
        <v>162</v>
      </c>
      <c r="S97" s="3" t="s">
        <v>72</v>
      </c>
      <c r="T97" s="3" t="s">
        <v>74</v>
      </c>
      <c r="U97" s="3" t="s">
        <v>680</v>
      </c>
      <c r="V97" s="3" t="s">
        <v>680</v>
      </c>
      <c r="W97" s="3" t="s">
        <v>680</v>
      </c>
      <c r="X97" s="3" t="s">
        <v>680</v>
      </c>
      <c r="Y97" s="3" t="s">
        <v>680</v>
      </c>
      <c r="Z97" s="3" t="s">
        <v>680</v>
      </c>
      <c r="AA97" s="3" t="s">
        <v>680</v>
      </c>
      <c r="AB97" s="3"/>
      <c r="AC97" s="3" t="b">
        <f>IF(COUNTIF(H$4:H97,"="&amp;H97)&gt;1,FALSE,TRUE)</f>
        <v>1</v>
      </c>
      <c r="AD97" s="3" t="e">
        <f>COUNTIF(#REF!,"="&amp;C97)</f>
        <v>#REF!</v>
      </c>
      <c r="AE97" s="3" t="str">
        <f t="shared" si="3"/>
        <v>淄博滨州光缆:淄博柳泉路+滨州渤海七路</v>
      </c>
      <c r="AF97" s="3"/>
      <c r="AG97" s="3" t="s">
        <v>64</v>
      </c>
      <c r="AH97" s="3" t="s">
        <v>162</v>
      </c>
      <c r="AI97" s="3"/>
      <c r="AJ97" s="3"/>
    </row>
    <row r="237" spans="19:27" x14ac:dyDescent="0.2">
      <c r="S237" t="s">
        <v>64</v>
      </c>
      <c r="T237" t="s">
        <v>147</v>
      </c>
      <c r="U237" t="s">
        <v>162</v>
      </c>
      <c r="V237" t="s">
        <v>680</v>
      </c>
      <c r="W237" t="s">
        <v>680</v>
      </c>
      <c r="X237" t="s">
        <v>680</v>
      </c>
      <c r="Y237" t="s">
        <v>680</v>
      </c>
      <c r="Z237" t="s">
        <v>680</v>
      </c>
      <c r="AA237" t="s">
        <v>680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B02D-2FB7-45C4-9D78-3BE72779A5D7}">
  <dimension ref="A1:AF237"/>
  <sheetViews>
    <sheetView topLeftCell="B1" workbookViewId="0">
      <pane ySplit="3" topLeftCell="A7" activePane="bottomLeft" state="frozen"/>
      <selection pane="bottomLeft" activeCell="B4" sqref="B4"/>
    </sheetView>
  </sheetViews>
  <sheetFormatPr defaultRowHeight="14.25" x14ac:dyDescent="0.2"/>
  <cols>
    <col min="1" max="1" width="12.625" customWidth="1"/>
    <col min="2" max="2" width="18" customWidth="1"/>
    <col min="3" max="3" width="58.75" customWidth="1"/>
    <col min="4" max="4" width="32.5" customWidth="1"/>
    <col min="5" max="5" width="33.5" customWidth="1"/>
    <col min="6" max="6" width="20" customWidth="1"/>
    <col min="7" max="7" width="60.625" customWidth="1"/>
    <col min="8" max="8" width="60.125" customWidth="1"/>
    <col min="9" max="9" width="27.25" customWidth="1"/>
    <col min="10" max="11" width="15.25" customWidth="1"/>
    <col min="12" max="12" width="13.25" customWidth="1"/>
    <col min="13" max="13" width="18.875" customWidth="1"/>
    <col min="14" max="16" width="18.5" customWidth="1"/>
    <col min="17" max="17" width="31.25" customWidth="1"/>
    <col min="18" max="20" width="18.875" customWidth="1"/>
    <col min="21" max="21" width="32.5" customWidth="1"/>
    <col min="28" max="28" width="21.125" customWidth="1"/>
    <col min="29" max="29" width="27" customWidth="1"/>
    <col min="30" max="30" width="51.375" customWidth="1"/>
    <col min="32" max="32" width="13.875" customWidth="1"/>
  </cols>
  <sheetData>
    <row r="1" spans="1:32" ht="15" x14ac:dyDescent="0.2">
      <c r="A1" s="5" t="s">
        <v>164</v>
      </c>
      <c r="B1" s="5" t="s">
        <v>493</v>
      </c>
      <c r="C1" s="5" t="s">
        <v>163</v>
      </c>
      <c r="D1" s="5" t="s">
        <v>814</v>
      </c>
      <c r="E1" s="5" t="s">
        <v>849</v>
      </c>
      <c r="F1" s="5" t="s">
        <v>816</v>
      </c>
      <c r="G1" s="5" t="s">
        <v>846</v>
      </c>
      <c r="H1" s="5" t="s">
        <v>829</v>
      </c>
      <c r="I1" s="5" t="s">
        <v>703</v>
      </c>
      <c r="J1" s="5" t="s">
        <v>825</v>
      </c>
      <c r="K1" s="5" t="s">
        <v>826</v>
      </c>
      <c r="L1" s="5" t="s">
        <v>186</v>
      </c>
      <c r="M1" s="5" t="s">
        <v>191</v>
      </c>
      <c r="N1" s="5" t="s">
        <v>193</v>
      </c>
      <c r="O1" s="5" t="s">
        <v>832</v>
      </c>
      <c r="P1" s="5" t="s">
        <v>831</v>
      </c>
      <c r="Q1" s="5" t="s">
        <v>196</v>
      </c>
      <c r="R1" s="5" t="s">
        <v>197</v>
      </c>
      <c r="S1" s="5" t="s">
        <v>508</v>
      </c>
      <c r="T1" s="5" t="s">
        <v>510</v>
      </c>
      <c r="U1" s="5" t="s">
        <v>199</v>
      </c>
    </row>
    <row r="2" spans="1:32" x14ac:dyDescent="0.2">
      <c r="A2" t="s">
        <v>587</v>
      </c>
      <c r="B2" t="s">
        <v>494</v>
      </c>
      <c r="C2" t="s">
        <v>166</v>
      </c>
      <c r="D2" t="s">
        <v>166</v>
      </c>
      <c r="E2" t="s">
        <v>848</v>
      </c>
      <c r="F2" t="s">
        <v>166</v>
      </c>
      <c r="G2" t="s">
        <v>702</v>
      </c>
      <c r="H2" t="s">
        <v>822</v>
      </c>
      <c r="I2" t="s">
        <v>704</v>
      </c>
      <c r="J2" t="s">
        <v>165</v>
      </c>
      <c r="K2" t="s">
        <v>165</v>
      </c>
      <c r="L2" t="s">
        <v>167</v>
      </c>
      <c r="M2" t="s">
        <v>165</v>
      </c>
      <c r="N2" t="s">
        <v>811</v>
      </c>
      <c r="O2" t="s">
        <v>170</v>
      </c>
      <c r="P2" t="s">
        <v>170</v>
      </c>
      <c r="Q2" t="s">
        <v>201</v>
      </c>
      <c r="R2" t="s">
        <v>811</v>
      </c>
      <c r="S2" t="s">
        <v>170</v>
      </c>
      <c r="T2" t="s">
        <v>170</v>
      </c>
      <c r="U2" t="s">
        <v>201</v>
      </c>
    </row>
    <row r="3" spans="1:32" ht="15" x14ac:dyDescent="0.2">
      <c r="A3" s="2" t="s">
        <v>168</v>
      </c>
      <c r="B3" s="2" t="s">
        <v>495</v>
      </c>
      <c r="C3" s="2" t="s">
        <v>187</v>
      </c>
      <c r="D3" s="2" t="s">
        <v>188</v>
      </c>
      <c r="E3" s="2" t="s">
        <v>847</v>
      </c>
      <c r="F3" s="2" t="s">
        <v>827</v>
      </c>
      <c r="G3" s="2" t="s">
        <v>190</v>
      </c>
      <c r="H3" s="2" t="s">
        <v>830</v>
      </c>
      <c r="I3" s="2" t="s">
        <v>706</v>
      </c>
      <c r="J3" s="2" t="s">
        <v>709</v>
      </c>
      <c r="K3" s="2" t="s">
        <v>815</v>
      </c>
      <c r="L3" s="2" t="s">
        <v>189</v>
      </c>
      <c r="M3" s="2" t="s">
        <v>192</v>
      </c>
      <c r="N3" s="2" t="s">
        <v>194</v>
      </c>
      <c r="O3" s="2" t="s">
        <v>498</v>
      </c>
      <c r="P3" s="2" t="s">
        <v>500</v>
      </c>
      <c r="Q3" s="2" t="s">
        <v>195</v>
      </c>
      <c r="R3" s="2" t="s">
        <v>198</v>
      </c>
      <c r="S3" s="2" t="s">
        <v>502</v>
      </c>
      <c r="T3" s="2" t="s">
        <v>504</v>
      </c>
      <c r="U3" s="2" t="s">
        <v>200</v>
      </c>
      <c r="W3" s="2" t="s">
        <v>694</v>
      </c>
      <c r="AB3" s="2" t="s">
        <v>700</v>
      </c>
      <c r="AC3" s="2" t="s">
        <v>701</v>
      </c>
      <c r="AD3" s="2" t="s">
        <v>697</v>
      </c>
      <c r="AF3" s="2" t="s">
        <v>707</v>
      </c>
    </row>
    <row r="4" spans="1:32" ht="16.5" x14ac:dyDescent="0.2">
      <c r="A4" s="3">
        <v>1</v>
      </c>
      <c r="B4" s="3">
        <f>I4+J4*1000</f>
        <v>37002001000</v>
      </c>
      <c r="C4" s="4" t="str">
        <f>F4&amp;"|"&amp;D4&amp;":"&amp;Q4&amp;"-"&amp;U4</f>
        <v>山东二干|乐陵滨州光缆:乐陵兴隆南大街-庆云新华路</v>
      </c>
      <c r="D4" s="4" t="s">
        <v>695</v>
      </c>
      <c r="E4" s="4" t="str">
        <f>D4</f>
        <v>乐陵滨州光缆</v>
      </c>
      <c r="F4" s="4" t="s">
        <v>1166</v>
      </c>
      <c r="G4" s="3" t="str">
        <f>INDEX(中继段!$C$4:$C$97,AF4)</f>
        <v>山东二干|乐陵滨州光缆:乐陵兴隆南大街-滨州黄河十路</v>
      </c>
      <c r="H4" s="3" t="str">
        <f>G4</f>
        <v>山东二干|乐陵滨州光缆:乐陵兴隆南大街-滨州黄河十路</v>
      </c>
      <c r="I4" s="3">
        <f>INDEX(中继段!$B$4:$B$97,光放段!AF4)</f>
        <v>37002000000</v>
      </c>
      <c r="J4" s="3">
        <f>COUNTIF(I$4:I4,"="&amp;I4)</f>
        <v>1</v>
      </c>
      <c r="K4" s="3">
        <f>COUNTIF(D$4:D4,"="&amp;D4)</f>
        <v>1</v>
      </c>
      <c r="L4" s="3">
        <v>19.045999999999999</v>
      </c>
      <c r="M4" s="3">
        <v>72</v>
      </c>
      <c r="N4" s="3" t="b">
        <f>J4=1</f>
        <v>1</v>
      </c>
      <c r="O4" s="3" t="s">
        <v>604</v>
      </c>
      <c r="P4" s="3" t="s">
        <v>182</v>
      </c>
      <c r="Q4" s="3" t="s">
        <v>7</v>
      </c>
      <c r="R4" s="3" t="b">
        <f>I5&lt;&gt;I4</f>
        <v>0</v>
      </c>
      <c r="S4" s="3" t="s">
        <v>604</v>
      </c>
      <c r="T4" s="3" t="s">
        <v>182</v>
      </c>
      <c r="U4" s="3" t="s">
        <v>8</v>
      </c>
      <c r="V4" s="3"/>
      <c r="W4" s="3"/>
      <c r="X4" s="3"/>
      <c r="Y4" s="3"/>
      <c r="Z4" s="3"/>
      <c r="AA4" s="3"/>
      <c r="AB4" s="3" t="s">
        <v>7</v>
      </c>
      <c r="AC4" s="3" t="s">
        <v>12</v>
      </c>
      <c r="AD4" s="3" t="str">
        <f t="shared" ref="AD4:AD67" si="0">D4&amp;":"&amp;AB4&amp;"+"&amp;AC4</f>
        <v>乐陵滨州光缆:乐陵兴隆南大街+滨州黄河十路</v>
      </c>
      <c r="AF4" s="3">
        <f>MATCH(AD4,中继段!$AE$4:$AE$97,0)</f>
        <v>1</v>
      </c>
    </row>
    <row r="5" spans="1:32" ht="16.5" x14ac:dyDescent="0.2">
      <c r="A5" s="3">
        <v>2</v>
      </c>
      <c r="B5" s="3">
        <f t="shared" ref="B5:B68" si="1">I5+J5*1000</f>
        <v>37002002000</v>
      </c>
      <c r="C5" s="4" t="str">
        <f t="shared" ref="C5:C68" si="2">F5&amp;"|"&amp;D5&amp;":"&amp;Q5&amp;"-"&amp;U5</f>
        <v>山东二干|乐陵滨州光缆:庆云新华路-无棣中心大街</v>
      </c>
      <c r="D5" s="4" t="s">
        <v>695</v>
      </c>
      <c r="E5" s="4" t="str">
        <f t="shared" ref="E5:E68" si="3">D5</f>
        <v>乐陵滨州光缆</v>
      </c>
      <c r="F5" s="4" t="s">
        <v>828</v>
      </c>
      <c r="G5" s="3" t="str">
        <f>INDEX(中继段!$C$4:$C$97,AF5)</f>
        <v>山东二干|乐陵滨州光缆:乐陵兴隆南大街-滨州黄河十路</v>
      </c>
      <c r="H5" s="3" t="str">
        <f t="shared" ref="H5:H68" si="4">G5</f>
        <v>山东二干|乐陵滨州光缆:乐陵兴隆南大街-滨州黄河十路</v>
      </c>
      <c r="I5" s="3">
        <f>INDEX(中继段!$B$4:$B$97,光放段!AF5)</f>
        <v>37002000000</v>
      </c>
      <c r="J5" s="3">
        <f>COUNTIF(I$4:I5,"="&amp;I5)</f>
        <v>2</v>
      </c>
      <c r="K5" s="3">
        <f>COUNTIF(D$4:D5,"="&amp;D5)</f>
        <v>2</v>
      </c>
      <c r="L5" s="3">
        <v>27.655000000000001</v>
      </c>
      <c r="M5" s="3">
        <v>36</v>
      </c>
      <c r="N5" s="3" t="b">
        <f t="shared" ref="N5:N68" si="5">J5=1</f>
        <v>0</v>
      </c>
      <c r="O5" s="3" t="s">
        <v>604</v>
      </c>
      <c r="P5" s="3" t="s">
        <v>182</v>
      </c>
      <c r="Q5" s="3" t="s">
        <v>8</v>
      </c>
      <c r="R5" s="3" t="b">
        <f t="shared" ref="R5:R68" si="6">I6&lt;&gt;I5</f>
        <v>0</v>
      </c>
      <c r="S5" s="3" t="s">
        <v>604</v>
      </c>
      <c r="T5" s="3" t="s">
        <v>181</v>
      </c>
      <c r="U5" s="3" t="s">
        <v>9</v>
      </c>
      <c r="V5" s="3"/>
      <c r="W5" s="3"/>
      <c r="X5" s="3"/>
      <c r="Y5" s="3"/>
      <c r="Z5" s="3"/>
      <c r="AA5" s="3"/>
      <c r="AB5" s="3" t="s">
        <v>7</v>
      </c>
      <c r="AC5" s="3" t="s">
        <v>12</v>
      </c>
      <c r="AD5" s="3" t="str">
        <f t="shared" si="0"/>
        <v>乐陵滨州光缆:乐陵兴隆南大街+滨州黄河十路</v>
      </c>
      <c r="AF5" s="3">
        <f>MATCH(AD5,中继段!$AE$4:$AE$97,0)</f>
        <v>1</v>
      </c>
    </row>
    <row r="6" spans="1:32" ht="16.5" x14ac:dyDescent="0.2">
      <c r="A6" s="3">
        <v>3</v>
      </c>
      <c r="B6" s="3">
        <f t="shared" si="1"/>
        <v>37002003000</v>
      </c>
      <c r="C6" s="4" t="str">
        <f t="shared" si="2"/>
        <v>山东二干|乐陵滨州光缆:无棣中心大街-阳信幸福三路</v>
      </c>
      <c r="D6" s="4" t="s">
        <v>695</v>
      </c>
      <c r="E6" s="4" t="str">
        <f t="shared" si="3"/>
        <v>乐陵滨州光缆</v>
      </c>
      <c r="F6" s="4" t="s">
        <v>828</v>
      </c>
      <c r="G6" s="3" t="str">
        <f>INDEX(中继段!$C$4:$C$97,AF6)</f>
        <v>山东二干|乐陵滨州光缆:乐陵兴隆南大街-滨州黄河十路</v>
      </c>
      <c r="H6" s="3" t="str">
        <f t="shared" si="4"/>
        <v>山东二干|乐陵滨州光缆:乐陵兴隆南大街-滨州黄河十路</v>
      </c>
      <c r="I6" s="3">
        <f>INDEX(中继段!$B$4:$B$97,光放段!AF6)</f>
        <v>37002000000</v>
      </c>
      <c r="J6" s="3">
        <f>COUNTIF(I$4:I6,"="&amp;I6)</f>
        <v>3</v>
      </c>
      <c r="K6" s="3">
        <f>COUNTIF(D$4:D6,"="&amp;D6)</f>
        <v>3</v>
      </c>
      <c r="L6" s="3">
        <v>14.715</v>
      </c>
      <c r="M6" s="3">
        <v>72</v>
      </c>
      <c r="N6" s="3" t="b">
        <f t="shared" si="5"/>
        <v>0</v>
      </c>
      <c r="O6" s="3" t="s">
        <v>604</v>
      </c>
      <c r="P6" s="3" t="s">
        <v>181</v>
      </c>
      <c r="Q6" s="3" t="s">
        <v>9</v>
      </c>
      <c r="R6" s="3" t="b">
        <f t="shared" si="6"/>
        <v>0</v>
      </c>
      <c r="S6" s="3" t="s">
        <v>604</v>
      </c>
      <c r="T6" s="3" t="s">
        <v>181</v>
      </c>
      <c r="U6" s="3" t="s">
        <v>10</v>
      </c>
      <c r="V6" s="3"/>
      <c r="W6" s="3"/>
      <c r="X6" s="3"/>
      <c r="Y6" s="3"/>
      <c r="Z6" s="3"/>
      <c r="AA6" s="3"/>
      <c r="AB6" s="3" t="s">
        <v>7</v>
      </c>
      <c r="AC6" s="3" t="s">
        <v>12</v>
      </c>
      <c r="AD6" s="3" t="str">
        <f t="shared" si="0"/>
        <v>乐陵滨州光缆:乐陵兴隆南大街+滨州黄河十路</v>
      </c>
      <c r="AF6" s="3">
        <f>MATCH(AD6,中继段!$AE$4:$AE$97,0)</f>
        <v>1</v>
      </c>
    </row>
    <row r="7" spans="1:32" ht="16.5" x14ac:dyDescent="0.2">
      <c r="A7" s="3">
        <v>4</v>
      </c>
      <c r="B7" s="3">
        <f t="shared" si="1"/>
        <v>37002004000</v>
      </c>
      <c r="C7" s="4" t="str">
        <f t="shared" si="2"/>
        <v>山东二干|乐陵滨州光缆:阳信幸福三路-惠民南门街</v>
      </c>
      <c r="D7" s="4" t="s">
        <v>695</v>
      </c>
      <c r="E7" s="4" t="str">
        <f t="shared" si="3"/>
        <v>乐陵滨州光缆</v>
      </c>
      <c r="F7" s="4" t="s">
        <v>828</v>
      </c>
      <c r="G7" s="3" t="str">
        <f>INDEX(中继段!$C$4:$C$97,AF7)</f>
        <v>山东二干|乐陵滨州光缆:乐陵兴隆南大街-滨州黄河十路</v>
      </c>
      <c r="H7" s="3" t="str">
        <f t="shared" si="4"/>
        <v>山东二干|乐陵滨州光缆:乐陵兴隆南大街-滨州黄河十路</v>
      </c>
      <c r="I7" s="3">
        <f>INDEX(中继段!$B$4:$B$97,光放段!AF7)</f>
        <v>37002000000</v>
      </c>
      <c r="J7" s="3">
        <f>COUNTIF(I$4:I7,"="&amp;I7)</f>
        <v>4</v>
      </c>
      <c r="K7" s="3">
        <f>COUNTIF(D$4:D7,"="&amp;D7)</f>
        <v>4</v>
      </c>
      <c r="L7" s="3">
        <v>23.67</v>
      </c>
      <c r="M7" s="3">
        <v>72</v>
      </c>
      <c r="N7" s="3" t="b">
        <f t="shared" si="5"/>
        <v>0</v>
      </c>
      <c r="O7" s="3" t="s">
        <v>604</v>
      </c>
      <c r="P7" s="3" t="s">
        <v>181</v>
      </c>
      <c r="Q7" s="3" t="s">
        <v>10</v>
      </c>
      <c r="R7" s="3" t="b">
        <f t="shared" si="6"/>
        <v>0</v>
      </c>
      <c r="S7" s="3" t="s">
        <v>604</v>
      </c>
      <c r="T7" s="3" t="s">
        <v>181</v>
      </c>
      <c r="U7" s="3" t="s">
        <v>11</v>
      </c>
      <c r="V7" s="3"/>
      <c r="W7" s="3"/>
      <c r="X7" s="3"/>
      <c r="Y7" s="3"/>
      <c r="Z7" s="3"/>
      <c r="AA7" s="3"/>
      <c r="AB7" s="3" t="s">
        <v>7</v>
      </c>
      <c r="AC7" s="3" t="s">
        <v>12</v>
      </c>
      <c r="AD7" s="3" t="str">
        <f t="shared" si="0"/>
        <v>乐陵滨州光缆:乐陵兴隆南大街+滨州黄河十路</v>
      </c>
      <c r="AF7" s="3">
        <f>MATCH(AD7,中继段!$AE$4:$AE$97,0)</f>
        <v>1</v>
      </c>
    </row>
    <row r="8" spans="1:32" ht="16.5" x14ac:dyDescent="0.2">
      <c r="A8" s="3">
        <v>5</v>
      </c>
      <c r="B8" s="3">
        <f t="shared" si="1"/>
        <v>37002005000</v>
      </c>
      <c r="C8" s="4" t="str">
        <f t="shared" si="2"/>
        <v>山东二干|乐陵滨州光缆:惠民南门街-滨州黄河十路</v>
      </c>
      <c r="D8" s="4" t="s">
        <v>695</v>
      </c>
      <c r="E8" s="4" t="str">
        <f t="shared" si="3"/>
        <v>乐陵滨州光缆</v>
      </c>
      <c r="F8" s="4" t="s">
        <v>828</v>
      </c>
      <c r="G8" s="3" t="str">
        <f>INDEX(中继段!$C$4:$C$97,AF8)</f>
        <v>山东二干|乐陵滨州光缆:乐陵兴隆南大街-滨州黄河十路</v>
      </c>
      <c r="H8" s="3" t="str">
        <f t="shared" si="4"/>
        <v>山东二干|乐陵滨州光缆:乐陵兴隆南大街-滨州黄河十路</v>
      </c>
      <c r="I8" s="3">
        <f>INDEX(中继段!$B$4:$B$97,光放段!AF8)</f>
        <v>37002000000</v>
      </c>
      <c r="J8" s="3">
        <f>COUNTIF(I$4:I8,"="&amp;I8)</f>
        <v>5</v>
      </c>
      <c r="K8" s="3">
        <f>COUNTIF(D$4:D8,"="&amp;D8)</f>
        <v>5</v>
      </c>
      <c r="L8" s="3">
        <v>57.762</v>
      </c>
      <c r="M8" s="3">
        <v>72</v>
      </c>
      <c r="N8" s="3" t="b">
        <f t="shared" si="5"/>
        <v>0</v>
      </c>
      <c r="O8" s="3" t="s">
        <v>604</v>
      </c>
      <c r="P8" s="3" t="s">
        <v>181</v>
      </c>
      <c r="Q8" s="3" t="s">
        <v>11</v>
      </c>
      <c r="R8" s="3" t="b">
        <f t="shared" si="6"/>
        <v>1</v>
      </c>
      <c r="S8" s="3" t="s">
        <v>604</v>
      </c>
      <c r="T8" s="3" t="s">
        <v>181</v>
      </c>
      <c r="U8" s="3" t="s">
        <v>12</v>
      </c>
      <c r="V8" s="3"/>
      <c r="W8" s="3"/>
      <c r="X8" s="3"/>
      <c r="Y8" s="3"/>
      <c r="Z8" s="3"/>
      <c r="AA8" s="3"/>
      <c r="AB8" s="3" t="s">
        <v>7</v>
      </c>
      <c r="AC8" s="3" t="s">
        <v>12</v>
      </c>
      <c r="AD8" s="3" t="str">
        <f t="shared" si="0"/>
        <v>乐陵滨州光缆:乐陵兴隆南大街+滨州黄河十路</v>
      </c>
      <c r="AF8" s="3">
        <f>MATCH(AD8,中继段!$AE$4:$AE$97,0)</f>
        <v>1</v>
      </c>
    </row>
    <row r="9" spans="1:32" ht="16.5" x14ac:dyDescent="0.2">
      <c r="A9" s="3">
        <v>6</v>
      </c>
      <c r="B9" s="3">
        <f t="shared" si="1"/>
        <v>37002101000</v>
      </c>
      <c r="C9" s="4" t="str">
        <f t="shared" si="2"/>
        <v>山东二干|滨州东营光缆:滨州黄河十路-利津通信楼</v>
      </c>
      <c r="D9" s="3" t="s">
        <v>202</v>
      </c>
      <c r="E9" s="4" t="str">
        <f t="shared" si="3"/>
        <v>滨州东营光缆</v>
      </c>
      <c r="F9" s="4" t="s">
        <v>828</v>
      </c>
      <c r="G9" s="3" t="str">
        <f>INDEX(中继段!$C$4:$C$97,AF9)</f>
        <v>山东二干|滨州东营光缆:滨州黄河十路-东营济南路</v>
      </c>
      <c r="H9" s="3" t="str">
        <f t="shared" si="4"/>
        <v>山东二干|滨州东营光缆:滨州黄河十路-东营济南路</v>
      </c>
      <c r="I9" s="3">
        <f>INDEX(中继段!$B$4:$B$97,光放段!AF9)</f>
        <v>37002100000</v>
      </c>
      <c r="J9" s="3">
        <f>COUNTIF(I$4:I9,"="&amp;I9)</f>
        <v>1</v>
      </c>
      <c r="K9" s="3">
        <f>COUNTIF(D$4:D9,"="&amp;D9)</f>
        <v>1</v>
      </c>
      <c r="L9" s="3">
        <v>31.952000000000002</v>
      </c>
      <c r="M9" s="3">
        <v>36</v>
      </c>
      <c r="N9" s="3" t="b">
        <f t="shared" si="5"/>
        <v>1</v>
      </c>
      <c r="O9" s="3" t="s">
        <v>604</v>
      </c>
      <c r="P9" s="3" t="s">
        <v>181</v>
      </c>
      <c r="Q9" s="3" t="s">
        <v>12</v>
      </c>
      <c r="R9" s="3" t="b">
        <f t="shared" si="6"/>
        <v>0</v>
      </c>
      <c r="S9" s="3" t="s">
        <v>604</v>
      </c>
      <c r="T9" s="3" t="s">
        <v>174</v>
      </c>
      <c r="U9" s="3" t="s">
        <v>13</v>
      </c>
      <c r="V9" s="3"/>
      <c r="W9" s="3"/>
      <c r="X9" s="3"/>
      <c r="Y9" s="3"/>
      <c r="Z9" s="3"/>
      <c r="AA9" s="3"/>
      <c r="AB9" s="3" t="s">
        <v>12</v>
      </c>
      <c r="AC9" s="3" t="s">
        <v>146</v>
      </c>
      <c r="AD9" s="3" t="str">
        <f t="shared" si="0"/>
        <v>滨州东营光缆:滨州黄河十路+东营济南路</v>
      </c>
      <c r="AF9" s="3">
        <f>MATCH(AD9,中继段!$AE$4:$AE$97,0)</f>
        <v>2</v>
      </c>
    </row>
    <row r="10" spans="1:32" ht="16.5" x14ac:dyDescent="0.2">
      <c r="A10" s="3">
        <v>7</v>
      </c>
      <c r="B10" s="3">
        <f t="shared" si="1"/>
        <v>37002102000</v>
      </c>
      <c r="C10" s="4" t="str">
        <f t="shared" si="2"/>
        <v>山东二干|滨州东营光缆:利津通信楼-东营济南路</v>
      </c>
      <c r="D10" s="3" t="s">
        <v>202</v>
      </c>
      <c r="E10" s="4" t="str">
        <f t="shared" si="3"/>
        <v>滨州东营光缆</v>
      </c>
      <c r="F10" s="4" t="s">
        <v>828</v>
      </c>
      <c r="G10" s="3" t="str">
        <f>INDEX(中继段!$C$4:$C$97,AF10)</f>
        <v>山东二干|滨州东营光缆:滨州黄河十路-东营济南路</v>
      </c>
      <c r="H10" s="3" t="str">
        <f t="shared" si="4"/>
        <v>山东二干|滨州东营光缆:滨州黄河十路-东营济南路</v>
      </c>
      <c r="I10" s="3">
        <f>INDEX(中继段!$B$4:$B$97,光放段!AF10)</f>
        <v>37002100000</v>
      </c>
      <c r="J10" s="3">
        <f>COUNTIF(I$4:I10,"="&amp;I10)</f>
        <v>2</v>
      </c>
      <c r="K10" s="3">
        <f>COUNTIF(D$4:D10,"="&amp;D10)</f>
        <v>2</v>
      </c>
      <c r="L10" s="3">
        <v>26.792000000000002</v>
      </c>
      <c r="M10" s="3">
        <v>48</v>
      </c>
      <c r="N10" s="3" t="b">
        <f t="shared" si="5"/>
        <v>0</v>
      </c>
      <c r="O10" s="3" t="s">
        <v>604</v>
      </c>
      <c r="P10" s="3" t="s">
        <v>174</v>
      </c>
      <c r="Q10" s="3" t="s">
        <v>13</v>
      </c>
      <c r="R10" s="3" t="b">
        <f t="shared" si="6"/>
        <v>1</v>
      </c>
      <c r="S10" s="3" t="s">
        <v>604</v>
      </c>
      <c r="T10" s="3" t="s">
        <v>174</v>
      </c>
      <c r="U10" s="3" t="s">
        <v>146</v>
      </c>
      <c r="V10" s="3"/>
      <c r="W10" s="3"/>
      <c r="X10" s="3"/>
      <c r="Y10" s="3"/>
      <c r="Z10" s="3"/>
      <c r="AA10" s="3"/>
      <c r="AB10" s="3" t="s">
        <v>12</v>
      </c>
      <c r="AC10" s="3" t="s">
        <v>146</v>
      </c>
      <c r="AD10" s="3" t="str">
        <f t="shared" si="0"/>
        <v>滨州东营光缆:滨州黄河十路+东营济南路</v>
      </c>
      <c r="AF10" s="3">
        <f>MATCH(AD10,中继段!$AE$4:$AE$97,0)</f>
        <v>2</v>
      </c>
    </row>
    <row r="11" spans="1:32" ht="16.5" x14ac:dyDescent="0.2">
      <c r="A11" s="3">
        <v>8</v>
      </c>
      <c r="B11" s="3">
        <f t="shared" si="1"/>
        <v>37003101000</v>
      </c>
      <c r="C11" s="4" t="str">
        <f t="shared" si="2"/>
        <v>山东二干|德东威光缆:德州东风中路-临邑临盘</v>
      </c>
      <c r="D11" s="3" t="s">
        <v>203</v>
      </c>
      <c r="E11" s="4" t="str">
        <f t="shared" si="3"/>
        <v>德东威光缆</v>
      </c>
      <c r="F11" s="4" t="s">
        <v>828</v>
      </c>
      <c r="G11" s="3" t="str">
        <f>INDEX(中继段!$C$4:$C$97,AF11)</f>
        <v>山东二干|德东威光缆:德州东风中路-滨州黄五审计局</v>
      </c>
      <c r="H11" s="3" t="str">
        <f t="shared" si="4"/>
        <v>山东二干|德东威光缆:德州东风中路-滨州黄五审计局</v>
      </c>
      <c r="I11" s="3">
        <f>INDEX(中继段!$B$4:$B$97,光放段!AF11)</f>
        <v>37003100000</v>
      </c>
      <c r="J11" s="3">
        <f>COUNTIF(I$4:I11,"="&amp;I11)</f>
        <v>1</v>
      </c>
      <c r="K11" s="3">
        <f>COUNTIF(D$4:D11,"="&amp;D11)</f>
        <v>1</v>
      </c>
      <c r="L11" s="3">
        <v>61.8</v>
      </c>
      <c r="M11" s="3">
        <v>24</v>
      </c>
      <c r="N11" s="3" t="b">
        <f t="shared" si="5"/>
        <v>1</v>
      </c>
      <c r="O11" s="3" t="s">
        <v>604</v>
      </c>
      <c r="P11" s="3" t="s">
        <v>182</v>
      </c>
      <c r="Q11" s="3" t="s">
        <v>14</v>
      </c>
      <c r="R11" s="3" t="b">
        <f t="shared" si="6"/>
        <v>0</v>
      </c>
      <c r="S11" s="3" t="s">
        <v>604</v>
      </c>
      <c r="T11" s="3" t="s">
        <v>182</v>
      </c>
      <c r="U11" s="3" t="s">
        <v>15</v>
      </c>
      <c r="V11" s="3"/>
      <c r="W11" s="3"/>
      <c r="X11" s="3"/>
      <c r="Y11" s="3"/>
      <c r="Z11" s="3"/>
      <c r="AA11" s="3"/>
      <c r="AB11" s="3" t="s">
        <v>14</v>
      </c>
      <c r="AC11" s="3" t="s">
        <v>17</v>
      </c>
      <c r="AD11" s="3" t="str">
        <f t="shared" si="0"/>
        <v>德东威光缆:德州东风中路+滨州黄五审计局</v>
      </c>
      <c r="AF11" s="3">
        <f>MATCH(AD11,中继段!$AE$4:$AE$97,0)</f>
        <v>3</v>
      </c>
    </row>
    <row r="12" spans="1:32" ht="16.5" x14ac:dyDescent="0.2">
      <c r="A12" s="3">
        <v>9</v>
      </c>
      <c r="B12" s="3">
        <f t="shared" si="1"/>
        <v>37003102000</v>
      </c>
      <c r="C12" s="4" t="str">
        <f t="shared" si="2"/>
        <v>山东二干|德东威光缆:临邑临盘-惠民姜楼</v>
      </c>
      <c r="D12" s="3" t="s">
        <v>203</v>
      </c>
      <c r="E12" s="4" t="str">
        <f t="shared" si="3"/>
        <v>德东威光缆</v>
      </c>
      <c r="F12" s="4" t="s">
        <v>828</v>
      </c>
      <c r="G12" s="3" t="str">
        <f>INDEX(中继段!$C$4:$C$97,AF12)</f>
        <v>山东二干|德东威光缆:德州东风中路-滨州黄五审计局</v>
      </c>
      <c r="H12" s="3" t="str">
        <f t="shared" si="4"/>
        <v>山东二干|德东威光缆:德州东风中路-滨州黄五审计局</v>
      </c>
      <c r="I12" s="3">
        <f>INDEX(中继段!$B$4:$B$97,光放段!AF12)</f>
        <v>37003100000</v>
      </c>
      <c r="J12" s="3">
        <f>COUNTIF(I$4:I12,"="&amp;I12)</f>
        <v>2</v>
      </c>
      <c r="K12" s="3">
        <f>COUNTIF(D$4:D12,"="&amp;D12)</f>
        <v>2</v>
      </c>
      <c r="L12" s="3">
        <v>84.2</v>
      </c>
      <c r="M12" s="3">
        <v>24</v>
      </c>
      <c r="N12" s="3" t="b">
        <f t="shared" si="5"/>
        <v>0</v>
      </c>
      <c r="O12" s="3" t="s">
        <v>604</v>
      </c>
      <c r="P12" s="3" t="s">
        <v>182</v>
      </c>
      <c r="Q12" s="3" t="s">
        <v>15</v>
      </c>
      <c r="R12" s="3" t="b">
        <f t="shared" si="6"/>
        <v>0</v>
      </c>
      <c r="S12" s="3" t="s">
        <v>604</v>
      </c>
      <c r="T12" s="3" t="s">
        <v>181</v>
      </c>
      <c r="U12" s="3" t="s">
        <v>16</v>
      </c>
      <c r="V12" s="3"/>
      <c r="W12" s="3"/>
      <c r="X12" s="3"/>
      <c r="Y12" s="3"/>
      <c r="Z12" s="3"/>
      <c r="AA12" s="3"/>
      <c r="AB12" s="3" t="s">
        <v>14</v>
      </c>
      <c r="AC12" s="3" t="s">
        <v>17</v>
      </c>
      <c r="AD12" s="3" t="str">
        <f t="shared" si="0"/>
        <v>德东威光缆:德州东风中路+滨州黄五审计局</v>
      </c>
      <c r="AF12" s="3">
        <f>MATCH(AD12,中继段!$AE$4:$AE$97,0)</f>
        <v>3</v>
      </c>
    </row>
    <row r="13" spans="1:32" ht="16.5" x14ac:dyDescent="0.2">
      <c r="A13" s="3">
        <v>10</v>
      </c>
      <c r="B13" s="3">
        <f t="shared" si="1"/>
        <v>37003103000</v>
      </c>
      <c r="C13" s="4" t="str">
        <f t="shared" si="2"/>
        <v>山东二干|德东威光缆:惠民姜楼-滨州黄五审计局</v>
      </c>
      <c r="D13" s="3" t="s">
        <v>203</v>
      </c>
      <c r="E13" s="4" t="str">
        <f t="shared" si="3"/>
        <v>德东威光缆</v>
      </c>
      <c r="F13" s="4" t="s">
        <v>828</v>
      </c>
      <c r="G13" s="3" t="str">
        <f>INDEX(中继段!$C$4:$C$97,AF13)</f>
        <v>山东二干|德东威光缆:德州东风中路-滨州黄五审计局</v>
      </c>
      <c r="H13" s="3" t="str">
        <f t="shared" si="4"/>
        <v>山东二干|德东威光缆:德州东风中路-滨州黄五审计局</v>
      </c>
      <c r="I13" s="3">
        <f>INDEX(中继段!$B$4:$B$97,光放段!AF13)</f>
        <v>37003100000</v>
      </c>
      <c r="J13" s="3">
        <f>COUNTIF(I$4:I13,"="&amp;I13)</f>
        <v>3</v>
      </c>
      <c r="K13" s="3">
        <f>COUNTIF(D$4:D13,"="&amp;D13)</f>
        <v>3</v>
      </c>
      <c r="L13" s="3">
        <v>55.1</v>
      </c>
      <c r="M13" s="3">
        <v>24</v>
      </c>
      <c r="N13" s="3" t="b">
        <f t="shared" si="5"/>
        <v>0</v>
      </c>
      <c r="O13" s="3" t="s">
        <v>604</v>
      </c>
      <c r="P13" s="3" t="s">
        <v>181</v>
      </c>
      <c r="Q13" s="3" t="s">
        <v>16</v>
      </c>
      <c r="R13" s="3" t="b">
        <f t="shared" si="6"/>
        <v>1</v>
      </c>
      <c r="S13" s="3" t="s">
        <v>604</v>
      </c>
      <c r="T13" s="3" t="s">
        <v>181</v>
      </c>
      <c r="U13" s="3" t="s">
        <v>17</v>
      </c>
      <c r="V13" s="3"/>
      <c r="W13" s="3"/>
      <c r="X13" s="3"/>
      <c r="Y13" s="3"/>
      <c r="Z13" s="3"/>
      <c r="AA13" s="3"/>
      <c r="AB13" s="3" t="s">
        <v>14</v>
      </c>
      <c r="AC13" s="3" t="s">
        <v>17</v>
      </c>
      <c r="AD13" s="3" t="str">
        <f t="shared" si="0"/>
        <v>德东威光缆:德州东风中路+滨州黄五审计局</v>
      </c>
      <c r="AF13" s="3">
        <f>MATCH(AD13,中继段!$AE$4:$AE$97,0)</f>
        <v>3</v>
      </c>
    </row>
    <row r="14" spans="1:32" ht="16.5" x14ac:dyDescent="0.2">
      <c r="A14" s="3">
        <v>11</v>
      </c>
      <c r="B14" s="3">
        <f t="shared" si="1"/>
        <v>37003201000</v>
      </c>
      <c r="C14" s="4" t="str">
        <f t="shared" si="2"/>
        <v>山东二干|德东威光缆:滨州黄五审计局-东营运河路</v>
      </c>
      <c r="D14" s="3" t="s">
        <v>203</v>
      </c>
      <c r="E14" s="4" t="str">
        <f t="shared" si="3"/>
        <v>德东威光缆</v>
      </c>
      <c r="F14" s="4" t="s">
        <v>828</v>
      </c>
      <c r="G14" s="3" t="str">
        <f>INDEX(中继段!$C$4:$C$97,AF14)</f>
        <v>山东二干|德东威光缆:滨州黄五审计局-东营运河路</v>
      </c>
      <c r="H14" s="3" t="str">
        <f t="shared" si="4"/>
        <v>山东二干|德东威光缆:滨州黄五审计局-东营运河路</v>
      </c>
      <c r="I14" s="3">
        <f>INDEX(中继段!$B$4:$B$97,光放段!AF14)</f>
        <v>37003200000</v>
      </c>
      <c r="J14" s="3">
        <f>COUNTIF(I$4:I14,"="&amp;I14)</f>
        <v>1</v>
      </c>
      <c r="K14" s="3">
        <f>COUNTIF(D$4:D14,"="&amp;D14)</f>
        <v>4</v>
      </c>
      <c r="L14" s="3">
        <v>63.6</v>
      </c>
      <c r="M14" s="3">
        <v>24</v>
      </c>
      <c r="N14" s="3" t="b">
        <f t="shared" si="5"/>
        <v>1</v>
      </c>
      <c r="O14" s="3" t="s">
        <v>604</v>
      </c>
      <c r="P14" s="3" t="s">
        <v>181</v>
      </c>
      <c r="Q14" s="3" t="s">
        <v>17</v>
      </c>
      <c r="R14" s="3" t="b">
        <f t="shared" si="6"/>
        <v>1</v>
      </c>
      <c r="S14" s="3" t="s">
        <v>604</v>
      </c>
      <c r="T14" s="3" t="s">
        <v>174</v>
      </c>
      <c r="U14" s="3" t="s">
        <v>18</v>
      </c>
      <c r="V14" s="3"/>
      <c r="W14" s="3"/>
      <c r="X14" s="3"/>
      <c r="Y14" s="3"/>
      <c r="Z14" s="3"/>
      <c r="AA14" s="3"/>
      <c r="AB14" s="3" t="s">
        <v>17</v>
      </c>
      <c r="AC14" s="3" t="s">
        <v>18</v>
      </c>
      <c r="AD14" s="3" t="str">
        <f t="shared" si="0"/>
        <v>德东威光缆:滨州黄五审计局+东营运河路</v>
      </c>
      <c r="AF14" s="3">
        <f>MATCH(AD14,中继段!$AE$4:$AE$97,0)</f>
        <v>4</v>
      </c>
    </row>
    <row r="15" spans="1:32" ht="16.5" x14ac:dyDescent="0.2">
      <c r="A15" s="3">
        <v>12</v>
      </c>
      <c r="B15" s="3">
        <f t="shared" si="1"/>
        <v>37003301000</v>
      </c>
      <c r="C15" s="4" t="str">
        <f t="shared" si="2"/>
        <v>山东二干|德东威光缆:东营运河路-寿光营里</v>
      </c>
      <c r="D15" s="3" t="s">
        <v>203</v>
      </c>
      <c r="E15" s="4" t="str">
        <f t="shared" si="3"/>
        <v>德东威光缆</v>
      </c>
      <c r="F15" s="4" t="s">
        <v>828</v>
      </c>
      <c r="G15" s="3" t="str">
        <f>INDEX(中继段!$C$4:$C$97,AF15)</f>
        <v>山东二干|德东威光缆:东营运河路-威海南竹岛</v>
      </c>
      <c r="H15" s="3" t="str">
        <f t="shared" si="4"/>
        <v>山东二干|德东威光缆:东营运河路-威海南竹岛</v>
      </c>
      <c r="I15" s="3">
        <f>INDEX(中继段!$B$4:$B$97,光放段!AF15)</f>
        <v>37003300000</v>
      </c>
      <c r="J15" s="3">
        <f>COUNTIF(I$4:I15,"="&amp;I15)</f>
        <v>1</v>
      </c>
      <c r="K15" s="3">
        <f>COUNTIF(D$4:D15,"="&amp;D15)</f>
        <v>5</v>
      </c>
      <c r="L15" s="3">
        <v>67.400000000000006</v>
      </c>
      <c r="M15" s="3">
        <v>24</v>
      </c>
      <c r="N15" s="3" t="b">
        <f t="shared" si="5"/>
        <v>1</v>
      </c>
      <c r="O15" s="3" t="s">
        <v>604</v>
      </c>
      <c r="P15" s="3" t="s">
        <v>174</v>
      </c>
      <c r="Q15" s="3" t="s">
        <v>18</v>
      </c>
      <c r="R15" s="3" t="b">
        <f t="shared" si="6"/>
        <v>0</v>
      </c>
      <c r="S15" s="3" t="s">
        <v>604</v>
      </c>
      <c r="T15" s="3" t="s">
        <v>176</v>
      </c>
      <c r="U15" s="3" t="s">
        <v>19</v>
      </c>
      <c r="V15" s="3"/>
      <c r="W15" s="3"/>
      <c r="X15" s="3"/>
      <c r="Y15" s="3"/>
      <c r="Z15" s="3"/>
      <c r="AA15" s="3"/>
      <c r="AB15" s="3" t="s">
        <v>18</v>
      </c>
      <c r="AC15" s="3" t="s">
        <v>148</v>
      </c>
      <c r="AD15" s="3" t="str">
        <f t="shared" si="0"/>
        <v>德东威光缆:东营运河路+威海南竹岛</v>
      </c>
      <c r="AF15" s="3">
        <f>MATCH(AD15,中继段!$AE$4:$AE$97,0)</f>
        <v>5</v>
      </c>
    </row>
    <row r="16" spans="1:32" ht="16.5" x14ac:dyDescent="0.2">
      <c r="A16" s="3">
        <v>13</v>
      </c>
      <c r="B16" s="3">
        <f t="shared" si="1"/>
        <v>37003302000</v>
      </c>
      <c r="C16" s="4" t="str">
        <f t="shared" si="2"/>
        <v>山东二干|德东威光缆:寿光营里-昌邑青乡</v>
      </c>
      <c r="D16" s="3" t="s">
        <v>203</v>
      </c>
      <c r="E16" s="4" t="str">
        <f t="shared" si="3"/>
        <v>德东威光缆</v>
      </c>
      <c r="F16" s="4" t="s">
        <v>828</v>
      </c>
      <c r="G16" s="3" t="str">
        <f>INDEX(中继段!$C$4:$C$97,AF16)</f>
        <v>山东二干|德东威光缆:东营运河路-威海南竹岛</v>
      </c>
      <c r="H16" s="3" t="str">
        <f t="shared" si="4"/>
        <v>山东二干|德东威光缆:东营运河路-威海南竹岛</v>
      </c>
      <c r="I16" s="3">
        <f>INDEX(中继段!$B$4:$B$97,光放段!AF16)</f>
        <v>37003300000</v>
      </c>
      <c r="J16" s="3">
        <f>COUNTIF(I$4:I16,"="&amp;I16)</f>
        <v>2</v>
      </c>
      <c r="K16" s="3">
        <f>COUNTIF(D$4:D16,"="&amp;D16)</f>
        <v>6</v>
      </c>
      <c r="L16" s="3">
        <v>62.4</v>
      </c>
      <c r="M16" s="3">
        <v>24</v>
      </c>
      <c r="N16" s="3" t="b">
        <f t="shared" si="5"/>
        <v>0</v>
      </c>
      <c r="O16" s="3" t="s">
        <v>604</v>
      </c>
      <c r="P16" s="3" t="s">
        <v>176</v>
      </c>
      <c r="Q16" s="3" t="s">
        <v>19</v>
      </c>
      <c r="R16" s="3" t="b">
        <f t="shared" si="6"/>
        <v>0</v>
      </c>
      <c r="S16" s="3" t="s">
        <v>604</v>
      </c>
      <c r="T16" s="3" t="s">
        <v>176</v>
      </c>
      <c r="U16" s="3" t="s">
        <v>20</v>
      </c>
      <c r="V16" s="3"/>
      <c r="W16" s="3"/>
      <c r="X16" s="3"/>
      <c r="Y16" s="3"/>
      <c r="Z16" s="3"/>
      <c r="AA16" s="3"/>
      <c r="AB16" s="3" t="s">
        <v>18</v>
      </c>
      <c r="AC16" s="3" t="s">
        <v>148</v>
      </c>
      <c r="AD16" s="3" t="str">
        <f t="shared" si="0"/>
        <v>德东威光缆:东营运河路+威海南竹岛</v>
      </c>
      <c r="AF16" s="3">
        <f>MATCH(AD16,中继段!$AE$4:$AE$97,0)</f>
        <v>5</v>
      </c>
    </row>
    <row r="17" spans="1:32" ht="16.5" x14ac:dyDescent="0.2">
      <c r="A17" s="3">
        <v>14</v>
      </c>
      <c r="B17" s="3">
        <f t="shared" si="1"/>
        <v>37003303000</v>
      </c>
      <c r="C17" s="4" t="str">
        <f t="shared" si="2"/>
        <v>山东二干|德东威光缆:昌邑青乡-莱州平里店</v>
      </c>
      <c r="D17" s="3" t="s">
        <v>203</v>
      </c>
      <c r="E17" s="4" t="str">
        <f t="shared" si="3"/>
        <v>德东威光缆</v>
      </c>
      <c r="F17" s="4" t="s">
        <v>828</v>
      </c>
      <c r="G17" s="3" t="str">
        <f>INDEX(中继段!$C$4:$C$97,AF17)</f>
        <v>山东二干|德东威光缆:东营运河路-威海南竹岛</v>
      </c>
      <c r="H17" s="3" t="str">
        <f t="shared" si="4"/>
        <v>山东二干|德东威光缆:东营运河路-威海南竹岛</v>
      </c>
      <c r="I17" s="3">
        <f>INDEX(中继段!$B$4:$B$97,光放段!AF17)</f>
        <v>37003300000</v>
      </c>
      <c r="J17" s="3">
        <f>COUNTIF(I$4:I17,"="&amp;I17)</f>
        <v>3</v>
      </c>
      <c r="K17" s="3">
        <f>COUNTIF(D$4:D17,"="&amp;D17)</f>
        <v>7</v>
      </c>
      <c r="L17" s="3">
        <v>82</v>
      </c>
      <c r="M17" s="3">
        <v>24</v>
      </c>
      <c r="N17" s="3" t="b">
        <f t="shared" si="5"/>
        <v>0</v>
      </c>
      <c r="O17" s="3" t="s">
        <v>604</v>
      </c>
      <c r="P17" s="3" t="s">
        <v>176</v>
      </c>
      <c r="Q17" s="3" t="s">
        <v>20</v>
      </c>
      <c r="R17" s="3" t="b">
        <f t="shared" si="6"/>
        <v>0</v>
      </c>
      <c r="S17" s="3" t="s">
        <v>604</v>
      </c>
      <c r="T17" s="3" t="s">
        <v>175</v>
      </c>
      <c r="U17" s="3" t="s">
        <v>21</v>
      </c>
      <c r="V17" s="3"/>
      <c r="W17" s="3"/>
      <c r="X17" s="3"/>
      <c r="Y17" s="3"/>
      <c r="Z17" s="3"/>
      <c r="AA17" s="3"/>
      <c r="AB17" s="3" t="s">
        <v>18</v>
      </c>
      <c r="AC17" s="3" t="s">
        <v>148</v>
      </c>
      <c r="AD17" s="3" t="str">
        <f t="shared" si="0"/>
        <v>德东威光缆:东营运河路+威海南竹岛</v>
      </c>
      <c r="AF17" s="3">
        <f>MATCH(AD17,中继段!$AE$4:$AE$97,0)</f>
        <v>5</v>
      </c>
    </row>
    <row r="18" spans="1:32" ht="16.5" x14ac:dyDescent="0.2">
      <c r="A18" s="3">
        <v>15</v>
      </c>
      <c r="B18" s="3">
        <f t="shared" si="1"/>
        <v>37003304000</v>
      </c>
      <c r="C18" s="4" t="str">
        <f t="shared" si="2"/>
        <v>山东二干|德东威光缆:莱州平里店-龙口黄城</v>
      </c>
      <c r="D18" s="3" t="s">
        <v>203</v>
      </c>
      <c r="E18" s="4" t="str">
        <f t="shared" si="3"/>
        <v>德东威光缆</v>
      </c>
      <c r="F18" s="4" t="s">
        <v>828</v>
      </c>
      <c r="G18" s="3" t="str">
        <f>INDEX(中继段!$C$4:$C$97,AF18)</f>
        <v>山东二干|德东威光缆:东营运河路-威海南竹岛</v>
      </c>
      <c r="H18" s="3" t="str">
        <f t="shared" si="4"/>
        <v>山东二干|德东威光缆:东营运河路-威海南竹岛</v>
      </c>
      <c r="I18" s="3">
        <f>INDEX(中继段!$B$4:$B$97,光放段!AF18)</f>
        <v>37003300000</v>
      </c>
      <c r="J18" s="3">
        <f>COUNTIF(I$4:I18,"="&amp;I18)</f>
        <v>4</v>
      </c>
      <c r="K18" s="3">
        <f>COUNTIF(D$4:D18,"="&amp;D18)</f>
        <v>8</v>
      </c>
      <c r="L18" s="3">
        <v>90.4</v>
      </c>
      <c r="M18" s="3">
        <v>24</v>
      </c>
      <c r="N18" s="3" t="b">
        <f t="shared" si="5"/>
        <v>0</v>
      </c>
      <c r="O18" s="3" t="s">
        <v>604</v>
      </c>
      <c r="P18" s="3" t="s">
        <v>175</v>
      </c>
      <c r="Q18" s="3" t="s">
        <v>21</v>
      </c>
      <c r="R18" s="3" t="b">
        <f t="shared" si="6"/>
        <v>0</v>
      </c>
      <c r="S18" s="3" t="s">
        <v>604</v>
      </c>
      <c r="T18" s="3" t="s">
        <v>175</v>
      </c>
      <c r="U18" s="4" t="s">
        <v>1257</v>
      </c>
      <c r="V18" s="3"/>
      <c r="W18" s="3"/>
      <c r="X18" s="3"/>
      <c r="Y18" s="3"/>
      <c r="Z18" s="3"/>
      <c r="AA18" s="3"/>
      <c r="AB18" s="3" t="s">
        <v>18</v>
      </c>
      <c r="AC18" s="3" t="s">
        <v>148</v>
      </c>
      <c r="AD18" s="3" t="str">
        <f t="shared" si="0"/>
        <v>德东威光缆:东营运河路+威海南竹岛</v>
      </c>
      <c r="AF18" s="3">
        <f>MATCH(AD18,中继段!$AE$4:$AE$97,0)</f>
        <v>5</v>
      </c>
    </row>
    <row r="19" spans="1:32" ht="16.5" x14ac:dyDescent="0.2">
      <c r="A19" s="3">
        <v>16</v>
      </c>
      <c r="B19" s="3">
        <f t="shared" si="1"/>
        <v>37003305000</v>
      </c>
      <c r="C19" s="4" t="str">
        <f t="shared" si="2"/>
        <v>山东二干|德东威光缆:龙口黄城-莱山迎春大街</v>
      </c>
      <c r="D19" s="3" t="s">
        <v>203</v>
      </c>
      <c r="E19" s="4" t="str">
        <f t="shared" si="3"/>
        <v>德东威光缆</v>
      </c>
      <c r="F19" s="4" t="s">
        <v>828</v>
      </c>
      <c r="G19" s="3" t="str">
        <f>INDEX(中继段!$C$4:$C$97,AF19)</f>
        <v>山东二干|德东威光缆:东营运河路-威海南竹岛</v>
      </c>
      <c r="H19" s="3" t="str">
        <f t="shared" si="4"/>
        <v>山东二干|德东威光缆:东营运河路-威海南竹岛</v>
      </c>
      <c r="I19" s="3">
        <f>INDEX(中继段!$B$4:$B$97,光放段!AF19)</f>
        <v>37003300000</v>
      </c>
      <c r="J19" s="3">
        <f>COUNTIF(I$4:I19,"="&amp;I19)</f>
        <v>5</v>
      </c>
      <c r="K19" s="3">
        <f>COUNTIF(D$4:D19,"="&amp;D19)</f>
        <v>9</v>
      </c>
      <c r="L19" s="3">
        <v>92.3</v>
      </c>
      <c r="M19" s="3">
        <v>24</v>
      </c>
      <c r="N19" s="3" t="b">
        <f t="shared" si="5"/>
        <v>0</v>
      </c>
      <c r="O19" s="3" t="s">
        <v>604</v>
      </c>
      <c r="P19" s="3" t="s">
        <v>175</v>
      </c>
      <c r="Q19" s="3" t="s">
        <v>129</v>
      </c>
      <c r="R19" s="3" t="b">
        <f t="shared" si="6"/>
        <v>0</v>
      </c>
      <c r="S19" s="3" t="s">
        <v>604</v>
      </c>
      <c r="T19" s="3" t="s">
        <v>175</v>
      </c>
      <c r="U19" s="3" t="s">
        <v>22</v>
      </c>
      <c r="V19" s="3"/>
      <c r="W19" s="3"/>
      <c r="X19" s="3"/>
      <c r="Y19" s="3"/>
      <c r="Z19" s="3"/>
      <c r="AA19" s="3"/>
      <c r="AB19" s="3" t="s">
        <v>18</v>
      </c>
      <c r="AC19" s="3" t="s">
        <v>148</v>
      </c>
      <c r="AD19" s="3" t="str">
        <f t="shared" si="0"/>
        <v>德东威光缆:东营运河路+威海南竹岛</v>
      </c>
      <c r="AF19" s="3">
        <f>MATCH(AD19,中继段!$AE$4:$AE$97,0)</f>
        <v>5</v>
      </c>
    </row>
    <row r="20" spans="1:32" ht="16.5" x14ac:dyDescent="0.2">
      <c r="A20" s="3">
        <v>17</v>
      </c>
      <c r="B20" s="3">
        <f t="shared" si="1"/>
        <v>37003306000</v>
      </c>
      <c r="C20" s="4" t="str">
        <f t="shared" si="2"/>
        <v>山东二干|德东威光缆:莱山迎春大街-威海南竹岛</v>
      </c>
      <c r="D20" s="3" t="s">
        <v>203</v>
      </c>
      <c r="E20" s="4" t="str">
        <f t="shared" si="3"/>
        <v>德东威光缆</v>
      </c>
      <c r="F20" s="4" t="s">
        <v>828</v>
      </c>
      <c r="G20" s="3" t="str">
        <f>INDEX(中继段!$C$4:$C$97,AF20)</f>
        <v>山东二干|德东威光缆:东营运河路-威海南竹岛</v>
      </c>
      <c r="H20" s="3" t="str">
        <f t="shared" si="4"/>
        <v>山东二干|德东威光缆:东营运河路-威海南竹岛</v>
      </c>
      <c r="I20" s="3">
        <f>INDEX(中继段!$B$4:$B$97,光放段!AF20)</f>
        <v>37003300000</v>
      </c>
      <c r="J20" s="3">
        <f>COUNTIF(I$4:I20,"="&amp;I20)</f>
        <v>6</v>
      </c>
      <c r="K20" s="3">
        <f>COUNTIF(D$4:D20,"="&amp;D20)</f>
        <v>10</v>
      </c>
      <c r="L20" s="3">
        <v>92.9</v>
      </c>
      <c r="M20" s="3">
        <v>24</v>
      </c>
      <c r="N20" s="3" t="b">
        <f t="shared" si="5"/>
        <v>0</v>
      </c>
      <c r="O20" s="3" t="s">
        <v>604</v>
      </c>
      <c r="P20" s="3" t="s">
        <v>175</v>
      </c>
      <c r="Q20" s="3" t="s">
        <v>22</v>
      </c>
      <c r="R20" s="3" t="b">
        <f t="shared" si="6"/>
        <v>1</v>
      </c>
      <c r="S20" s="3" t="s">
        <v>604</v>
      </c>
      <c r="T20" s="3" t="s">
        <v>179</v>
      </c>
      <c r="U20" s="3" t="s">
        <v>148</v>
      </c>
      <c r="V20" s="3"/>
      <c r="W20" s="3"/>
      <c r="X20" s="3"/>
      <c r="Y20" s="3"/>
      <c r="Z20" s="3"/>
      <c r="AA20" s="3"/>
      <c r="AB20" s="3" t="s">
        <v>18</v>
      </c>
      <c r="AC20" s="3" t="s">
        <v>148</v>
      </c>
      <c r="AD20" s="3" t="str">
        <f t="shared" si="0"/>
        <v>德东威光缆:东营运河路+威海南竹岛</v>
      </c>
      <c r="AF20" s="3">
        <f>MATCH(AD20,中继段!$AE$4:$AE$97,0)</f>
        <v>5</v>
      </c>
    </row>
    <row r="21" spans="1:32" ht="16.5" x14ac:dyDescent="0.2">
      <c r="A21" s="3">
        <v>18</v>
      </c>
      <c r="B21" s="3">
        <f t="shared" si="1"/>
        <v>37004101000</v>
      </c>
      <c r="C21" s="4" t="str">
        <f t="shared" si="2"/>
        <v>山东二干|德聊菏1号架空光缆:德州共青团路-武城振华街</v>
      </c>
      <c r="D21" s="3" t="s">
        <v>204</v>
      </c>
      <c r="E21" s="4" t="str">
        <f t="shared" si="3"/>
        <v>德聊菏1号架空光缆</v>
      </c>
      <c r="F21" s="4" t="s">
        <v>828</v>
      </c>
      <c r="G21" s="3" t="str">
        <f>INDEX(中继段!$C$4:$C$97,AF21)</f>
        <v>山东二干|德聊菏1号架空光缆:德州共青团路-聊城东昌西路</v>
      </c>
      <c r="H21" s="3" t="str">
        <f t="shared" si="4"/>
        <v>山东二干|德聊菏1号架空光缆:德州共青团路-聊城东昌西路</v>
      </c>
      <c r="I21" s="3">
        <f>INDEX(中继段!$B$4:$B$97,光放段!AF21)</f>
        <v>37004100000</v>
      </c>
      <c r="J21" s="3">
        <f>COUNTIF(I$4:I21,"="&amp;I21)</f>
        <v>1</v>
      </c>
      <c r="K21" s="3">
        <f>COUNTIF(D$4:D21,"="&amp;D21)</f>
        <v>1</v>
      </c>
      <c r="L21" s="3">
        <v>39</v>
      </c>
      <c r="M21" s="3">
        <v>16</v>
      </c>
      <c r="N21" s="3" t="b">
        <f t="shared" si="5"/>
        <v>1</v>
      </c>
      <c r="O21" s="3" t="s">
        <v>604</v>
      </c>
      <c r="P21" s="3" t="s">
        <v>182</v>
      </c>
      <c r="Q21" s="3" t="s">
        <v>23</v>
      </c>
      <c r="R21" s="3" t="b">
        <f t="shared" si="6"/>
        <v>0</v>
      </c>
      <c r="S21" s="3" t="s">
        <v>604</v>
      </c>
      <c r="T21" s="3" t="s">
        <v>182</v>
      </c>
      <c r="U21" s="3" t="s">
        <v>24</v>
      </c>
      <c r="V21" s="3"/>
      <c r="W21" s="3"/>
      <c r="X21" s="3"/>
      <c r="Y21" s="3"/>
      <c r="Z21" s="3"/>
      <c r="AA21" s="3"/>
      <c r="AB21" s="3" t="s">
        <v>23</v>
      </c>
      <c r="AC21" s="3" t="s">
        <v>27</v>
      </c>
      <c r="AD21" s="3" t="str">
        <f t="shared" si="0"/>
        <v>德聊菏1号架空光缆:德州共青团路+聊城东昌西路</v>
      </c>
      <c r="AF21" s="3">
        <f>MATCH(AD21,中继段!$AE$4:$AE$97,0)</f>
        <v>6</v>
      </c>
    </row>
    <row r="22" spans="1:32" ht="16.5" x14ac:dyDescent="0.2">
      <c r="A22" s="3">
        <v>19</v>
      </c>
      <c r="B22" s="3">
        <f t="shared" si="1"/>
        <v>37004102000</v>
      </c>
      <c r="C22" s="4" t="str">
        <f t="shared" si="2"/>
        <v>山东二干|德聊菏1号架空光缆:武城振华街-夏津中山南街</v>
      </c>
      <c r="D22" s="3" t="s">
        <v>204</v>
      </c>
      <c r="E22" s="4" t="str">
        <f t="shared" si="3"/>
        <v>德聊菏1号架空光缆</v>
      </c>
      <c r="F22" s="4" t="s">
        <v>828</v>
      </c>
      <c r="G22" s="3" t="str">
        <f>INDEX(中继段!$C$4:$C$97,AF22)</f>
        <v>山东二干|德聊菏1号架空光缆:德州共青团路-聊城东昌西路</v>
      </c>
      <c r="H22" s="3" t="str">
        <f t="shared" si="4"/>
        <v>山东二干|德聊菏1号架空光缆:德州共青团路-聊城东昌西路</v>
      </c>
      <c r="I22" s="3">
        <f>INDEX(中继段!$B$4:$B$97,光放段!AF22)</f>
        <v>37004100000</v>
      </c>
      <c r="J22" s="3">
        <f>COUNTIF(I$4:I22,"="&amp;I22)</f>
        <v>2</v>
      </c>
      <c r="K22" s="3">
        <f>COUNTIF(D$4:D22,"="&amp;D22)</f>
        <v>2</v>
      </c>
      <c r="L22" s="3">
        <v>40</v>
      </c>
      <c r="M22" s="3">
        <v>16</v>
      </c>
      <c r="N22" s="3" t="b">
        <f t="shared" si="5"/>
        <v>0</v>
      </c>
      <c r="O22" s="3" t="s">
        <v>604</v>
      </c>
      <c r="P22" s="3" t="s">
        <v>182</v>
      </c>
      <c r="Q22" s="3" t="s">
        <v>24</v>
      </c>
      <c r="R22" s="3" t="b">
        <f t="shared" si="6"/>
        <v>0</v>
      </c>
      <c r="S22" s="3" t="s">
        <v>604</v>
      </c>
      <c r="T22" s="3" t="s">
        <v>182</v>
      </c>
      <c r="U22" s="3" t="s">
        <v>25</v>
      </c>
      <c r="V22" s="3"/>
      <c r="W22" s="3"/>
      <c r="X22" s="3"/>
      <c r="Y22" s="3"/>
      <c r="Z22" s="3"/>
      <c r="AA22" s="3"/>
      <c r="AB22" s="3" t="s">
        <v>23</v>
      </c>
      <c r="AC22" s="3" t="s">
        <v>27</v>
      </c>
      <c r="AD22" s="3" t="str">
        <f t="shared" si="0"/>
        <v>德聊菏1号架空光缆:德州共青团路+聊城东昌西路</v>
      </c>
      <c r="AF22" s="3">
        <f>MATCH(AD22,中继段!$AE$4:$AE$97,0)</f>
        <v>6</v>
      </c>
    </row>
    <row r="23" spans="1:32" ht="16.5" x14ac:dyDescent="0.2">
      <c r="A23" s="3">
        <v>20</v>
      </c>
      <c r="B23" s="3">
        <f t="shared" si="1"/>
        <v>37004103000</v>
      </c>
      <c r="C23" s="4" t="str">
        <f t="shared" si="2"/>
        <v>山东二干|德聊菏1号架空光缆:夏津中山南街-临清红星路东段</v>
      </c>
      <c r="D23" s="3" t="s">
        <v>204</v>
      </c>
      <c r="E23" s="4" t="str">
        <f t="shared" si="3"/>
        <v>德聊菏1号架空光缆</v>
      </c>
      <c r="F23" s="4" t="s">
        <v>828</v>
      </c>
      <c r="G23" s="3" t="str">
        <f>INDEX(中继段!$C$4:$C$97,AF23)</f>
        <v>山东二干|德聊菏1号架空光缆:德州共青团路-聊城东昌西路</v>
      </c>
      <c r="H23" s="3" t="str">
        <f t="shared" si="4"/>
        <v>山东二干|德聊菏1号架空光缆:德州共青团路-聊城东昌西路</v>
      </c>
      <c r="I23" s="3">
        <f>INDEX(中继段!$B$4:$B$97,光放段!AF23)</f>
        <v>37004100000</v>
      </c>
      <c r="J23" s="3">
        <f>COUNTIF(I$4:I23,"="&amp;I23)</f>
        <v>3</v>
      </c>
      <c r="K23" s="3">
        <f>COUNTIF(D$4:D23,"="&amp;D23)</f>
        <v>3</v>
      </c>
      <c r="L23" s="3">
        <v>35</v>
      </c>
      <c r="M23" s="3">
        <v>14</v>
      </c>
      <c r="N23" s="3" t="b">
        <f t="shared" si="5"/>
        <v>0</v>
      </c>
      <c r="O23" s="3" t="s">
        <v>604</v>
      </c>
      <c r="P23" s="3" t="s">
        <v>182</v>
      </c>
      <c r="Q23" s="3" t="s">
        <v>25</v>
      </c>
      <c r="R23" s="3" t="b">
        <f t="shared" si="6"/>
        <v>0</v>
      </c>
      <c r="S23" s="3" t="s">
        <v>604</v>
      </c>
      <c r="T23" s="3" t="s">
        <v>183</v>
      </c>
      <c r="U23" s="3" t="s">
        <v>26</v>
      </c>
      <c r="V23" s="3"/>
      <c r="W23" s="3"/>
      <c r="X23" s="3"/>
      <c r="Y23" s="3"/>
      <c r="Z23" s="3"/>
      <c r="AA23" s="3"/>
      <c r="AB23" s="3" t="s">
        <v>23</v>
      </c>
      <c r="AC23" s="3" t="s">
        <v>27</v>
      </c>
      <c r="AD23" s="3" t="str">
        <f t="shared" si="0"/>
        <v>德聊菏1号架空光缆:德州共青团路+聊城东昌西路</v>
      </c>
      <c r="AF23" s="3">
        <f>MATCH(AD23,中继段!$AE$4:$AE$97,0)</f>
        <v>6</v>
      </c>
    </row>
    <row r="24" spans="1:32" ht="16.5" x14ac:dyDescent="0.2">
      <c r="A24" s="3">
        <v>21</v>
      </c>
      <c r="B24" s="3">
        <f t="shared" si="1"/>
        <v>37004104000</v>
      </c>
      <c r="C24" s="4" t="str">
        <f t="shared" si="2"/>
        <v>山东二干|德聊菏1号架空光缆:临清红星路东段-聊城东昌西路</v>
      </c>
      <c r="D24" s="3" t="s">
        <v>204</v>
      </c>
      <c r="E24" s="4" t="str">
        <f t="shared" si="3"/>
        <v>德聊菏1号架空光缆</v>
      </c>
      <c r="F24" s="4" t="s">
        <v>828</v>
      </c>
      <c r="G24" s="3" t="str">
        <f>INDEX(中继段!$C$4:$C$97,AF24)</f>
        <v>山东二干|德聊菏1号架空光缆:德州共青团路-聊城东昌西路</v>
      </c>
      <c r="H24" s="3" t="str">
        <f t="shared" si="4"/>
        <v>山东二干|德聊菏1号架空光缆:德州共青团路-聊城东昌西路</v>
      </c>
      <c r="I24" s="3">
        <f>INDEX(中继段!$B$4:$B$97,光放段!AF24)</f>
        <v>37004100000</v>
      </c>
      <c r="J24" s="3">
        <f>COUNTIF(I$4:I24,"="&amp;I24)</f>
        <v>4</v>
      </c>
      <c r="K24" s="3">
        <f>COUNTIF(D$4:D24,"="&amp;D24)</f>
        <v>4</v>
      </c>
      <c r="L24" s="3">
        <v>60</v>
      </c>
      <c r="M24" s="3">
        <v>8</v>
      </c>
      <c r="N24" s="3" t="b">
        <f t="shared" si="5"/>
        <v>0</v>
      </c>
      <c r="O24" s="3" t="s">
        <v>604</v>
      </c>
      <c r="P24" s="3" t="s">
        <v>183</v>
      </c>
      <c r="Q24" s="3" t="s">
        <v>26</v>
      </c>
      <c r="R24" s="3" t="b">
        <f t="shared" si="6"/>
        <v>1</v>
      </c>
      <c r="S24" s="3" t="s">
        <v>604</v>
      </c>
      <c r="T24" s="3" t="s">
        <v>183</v>
      </c>
      <c r="U24" s="3" t="s">
        <v>27</v>
      </c>
      <c r="V24" s="3"/>
      <c r="W24" s="3"/>
      <c r="X24" s="3"/>
      <c r="Y24" s="3"/>
      <c r="Z24" s="3"/>
      <c r="AA24" s="3"/>
      <c r="AB24" s="3" t="s">
        <v>23</v>
      </c>
      <c r="AC24" s="3" t="s">
        <v>27</v>
      </c>
      <c r="AD24" s="3" t="str">
        <f t="shared" si="0"/>
        <v>德聊菏1号架空光缆:德州共青团路+聊城东昌西路</v>
      </c>
      <c r="AF24" s="3">
        <f>MATCH(AD24,中继段!$AE$4:$AE$97,0)</f>
        <v>6</v>
      </c>
    </row>
    <row r="25" spans="1:32" ht="16.5" x14ac:dyDescent="0.2">
      <c r="A25" s="3">
        <v>22</v>
      </c>
      <c r="B25" s="3">
        <f t="shared" si="1"/>
        <v>37004201000</v>
      </c>
      <c r="C25" s="4" t="str">
        <f t="shared" si="2"/>
        <v>山东二干|德聊菏1号架空光缆:聊城东昌西路-阳谷谷山路</v>
      </c>
      <c r="D25" s="3" t="s">
        <v>204</v>
      </c>
      <c r="E25" s="4" t="str">
        <f t="shared" si="3"/>
        <v>德聊菏1号架空光缆</v>
      </c>
      <c r="F25" s="4" t="s">
        <v>828</v>
      </c>
      <c r="G25" s="3" t="str">
        <f>INDEX(中继段!$C$4:$C$97,AF25)</f>
        <v>山东二干|德聊菏1号架空光缆:聊城东昌西路-菏泽中华东路</v>
      </c>
      <c r="H25" s="3" t="str">
        <f t="shared" si="4"/>
        <v>山东二干|德聊菏1号架空光缆:聊城东昌西路-菏泽中华东路</v>
      </c>
      <c r="I25" s="3">
        <f>INDEX(中继段!$B$4:$B$97,光放段!AF25)</f>
        <v>37004200000</v>
      </c>
      <c r="J25" s="3">
        <f>COUNTIF(I$4:I25,"="&amp;I25)</f>
        <v>1</v>
      </c>
      <c r="K25" s="3">
        <f>COUNTIF(D$4:D25,"="&amp;D25)</f>
        <v>5</v>
      </c>
      <c r="L25" s="3">
        <v>46</v>
      </c>
      <c r="M25" s="3">
        <v>8</v>
      </c>
      <c r="N25" s="3" t="b">
        <f t="shared" si="5"/>
        <v>1</v>
      </c>
      <c r="O25" s="3" t="s">
        <v>604</v>
      </c>
      <c r="P25" s="3" t="s">
        <v>183</v>
      </c>
      <c r="Q25" s="3" t="s">
        <v>27</v>
      </c>
      <c r="R25" s="3" t="b">
        <f t="shared" si="6"/>
        <v>0</v>
      </c>
      <c r="S25" s="3" t="s">
        <v>604</v>
      </c>
      <c r="T25" s="3" t="s">
        <v>183</v>
      </c>
      <c r="U25" s="3" t="s">
        <v>28</v>
      </c>
      <c r="V25" s="3"/>
      <c r="W25" s="3"/>
      <c r="X25" s="3"/>
      <c r="Y25" s="3"/>
      <c r="Z25" s="3"/>
      <c r="AA25" s="3"/>
      <c r="AB25" s="3" t="s">
        <v>27</v>
      </c>
      <c r="AC25" s="3" t="s">
        <v>149</v>
      </c>
      <c r="AD25" s="3" t="str">
        <f t="shared" si="0"/>
        <v>德聊菏1号架空光缆:聊城东昌西路+菏泽中华东路</v>
      </c>
      <c r="AF25" s="3">
        <f>MATCH(AD25,中继段!$AE$4:$AE$97,0)</f>
        <v>7</v>
      </c>
    </row>
    <row r="26" spans="1:32" ht="16.5" x14ac:dyDescent="0.2">
      <c r="A26" s="3">
        <v>23</v>
      </c>
      <c r="B26" s="3">
        <f t="shared" si="1"/>
        <v>37004202000</v>
      </c>
      <c r="C26" s="4" t="str">
        <f t="shared" si="2"/>
        <v>山东二干|德聊菏1号架空光缆:阳谷谷山路-梁山水泊路</v>
      </c>
      <c r="D26" s="3" t="s">
        <v>204</v>
      </c>
      <c r="E26" s="4" t="str">
        <f t="shared" si="3"/>
        <v>德聊菏1号架空光缆</v>
      </c>
      <c r="F26" s="4" t="s">
        <v>828</v>
      </c>
      <c r="G26" s="3" t="str">
        <f>INDEX(中继段!$C$4:$C$97,AF26)</f>
        <v>山东二干|德聊菏1号架空光缆:聊城东昌西路-菏泽中华东路</v>
      </c>
      <c r="H26" s="3" t="str">
        <f t="shared" si="4"/>
        <v>山东二干|德聊菏1号架空光缆:聊城东昌西路-菏泽中华东路</v>
      </c>
      <c r="I26" s="3">
        <f>INDEX(中继段!$B$4:$B$97,光放段!AF26)</f>
        <v>37004200000</v>
      </c>
      <c r="J26" s="3">
        <f>COUNTIF(I$4:I26,"="&amp;I26)</f>
        <v>2</v>
      </c>
      <c r="K26" s="3">
        <f>COUNTIF(D$4:D26,"="&amp;D26)</f>
        <v>6</v>
      </c>
      <c r="L26" s="3">
        <v>56.35</v>
      </c>
      <c r="M26" s="3">
        <v>8</v>
      </c>
      <c r="N26" s="3" t="b">
        <f t="shared" si="5"/>
        <v>0</v>
      </c>
      <c r="O26" s="3" t="s">
        <v>604</v>
      </c>
      <c r="P26" s="3" t="s">
        <v>183</v>
      </c>
      <c r="Q26" s="3" t="s">
        <v>28</v>
      </c>
      <c r="R26" s="3" t="b">
        <f t="shared" si="6"/>
        <v>0</v>
      </c>
      <c r="S26" s="3" t="s">
        <v>604</v>
      </c>
      <c r="T26" s="3" t="s">
        <v>177</v>
      </c>
      <c r="U26" s="3" t="s">
        <v>29</v>
      </c>
      <c r="V26" s="3"/>
      <c r="W26" s="3"/>
      <c r="X26" s="3"/>
      <c r="Y26" s="3"/>
      <c r="Z26" s="3"/>
      <c r="AA26" s="3"/>
      <c r="AB26" s="3" t="s">
        <v>27</v>
      </c>
      <c r="AC26" s="3" t="s">
        <v>149</v>
      </c>
      <c r="AD26" s="3" t="str">
        <f t="shared" si="0"/>
        <v>德聊菏1号架空光缆:聊城东昌西路+菏泽中华东路</v>
      </c>
      <c r="AF26" s="3">
        <f>MATCH(AD26,中继段!$AE$4:$AE$97,0)</f>
        <v>7</v>
      </c>
    </row>
    <row r="27" spans="1:32" ht="16.5" x14ac:dyDescent="0.2">
      <c r="A27" s="3">
        <v>24</v>
      </c>
      <c r="B27" s="3">
        <f t="shared" si="1"/>
        <v>37004203000</v>
      </c>
      <c r="C27" s="4" t="str">
        <f t="shared" si="2"/>
        <v>山东二干|德聊菏1号架空光缆:梁山水泊路-郓城通信楼</v>
      </c>
      <c r="D27" s="3" t="s">
        <v>204</v>
      </c>
      <c r="E27" s="4" t="str">
        <f t="shared" si="3"/>
        <v>德聊菏1号架空光缆</v>
      </c>
      <c r="F27" s="4" t="s">
        <v>828</v>
      </c>
      <c r="G27" s="3" t="str">
        <f>INDEX(中继段!$C$4:$C$97,AF27)</f>
        <v>山东二干|德聊菏1号架空光缆:聊城东昌西路-菏泽中华东路</v>
      </c>
      <c r="H27" s="3" t="str">
        <f t="shared" si="4"/>
        <v>山东二干|德聊菏1号架空光缆:聊城东昌西路-菏泽中华东路</v>
      </c>
      <c r="I27" s="3">
        <f>INDEX(中继段!$B$4:$B$97,光放段!AF27)</f>
        <v>37004200000</v>
      </c>
      <c r="J27" s="3">
        <f>COUNTIF(I$4:I27,"="&amp;I27)</f>
        <v>3</v>
      </c>
      <c r="K27" s="3">
        <f>COUNTIF(D$4:D27,"="&amp;D27)</f>
        <v>7</v>
      </c>
      <c r="L27" s="3">
        <v>35.18</v>
      </c>
      <c r="M27" s="3">
        <v>14</v>
      </c>
      <c r="N27" s="3" t="b">
        <f t="shared" si="5"/>
        <v>0</v>
      </c>
      <c r="O27" s="3" t="s">
        <v>604</v>
      </c>
      <c r="P27" s="3" t="s">
        <v>177</v>
      </c>
      <c r="Q27" s="3" t="s">
        <v>29</v>
      </c>
      <c r="R27" s="3" t="b">
        <f t="shared" si="6"/>
        <v>0</v>
      </c>
      <c r="S27" s="3" t="s">
        <v>604</v>
      </c>
      <c r="T27" s="3" t="s">
        <v>185</v>
      </c>
      <c r="U27" s="3" t="s">
        <v>30</v>
      </c>
      <c r="V27" s="3"/>
      <c r="W27" s="3"/>
      <c r="X27" s="3"/>
      <c r="Y27" s="3"/>
      <c r="Z27" s="3"/>
      <c r="AA27" s="3"/>
      <c r="AB27" s="3" t="s">
        <v>27</v>
      </c>
      <c r="AC27" s="3" t="s">
        <v>149</v>
      </c>
      <c r="AD27" s="3" t="str">
        <f t="shared" si="0"/>
        <v>德聊菏1号架空光缆:聊城东昌西路+菏泽中华东路</v>
      </c>
      <c r="AF27" s="3">
        <f>MATCH(AD27,中继段!$AE$4:$AE$97,0)</f>
        <v>7</v>
      </c>
    </row>
    <row r="28" spans="1:32" ht="16.5" x14ac:dyDescent="0.2">
      <c r="A28" s="3">
        <v>25</v>
      </c>
      <c r="B28" s="3">
        <f t="shared" si="1"/>
        <v>37004204000</v>
      </c>
      <c r="C28" s="4" t="str">
        <f t="shared" si="2"/>
        <v>山东二干|德聊菏1号架空光缆:郓城通信楼-菏泽中华东路</v>
      </c>
      <c r="D28" s="3" t="s">
        <v>204</v>
      </c>
      <c r="E28" s="4" t="str">
        <f t="shared" si="3"/>
        <v>德聊菏1号架空光缆</v>
      </c>
      <c r="F28" s="4" t="s">
        <v>828</v>
      </c>
      <c r="G28" s="3" t="str">
        <f>INDEX(中继段!$C$4:$C$97,AF28)</f>
        <v>山东二干|德聊菏1号架空光缆:聊城东昌西路-菏泽中华东路</v>
      </c>
      <c r="H28" s="3" t="str">
        <f t="shared" si="4"/>
        <v>山东二干|德聊菏1号架空光缆:聊城东昌西路-菏泽中华东路</v>
      </c>
      <c r="I28" s="3">
        <f>INDEX(中继段!$B$4:$B$97,光放段!AF28)</f>
        <v>37004200000</v>
      </c>
      <c r="J28" s="3">
        <f>COUNTIF(I$4:I28,"="&amp;I28)</f>
        <v>4</v>
      </c>
      <c r="K28" s="3">
        <f>COUNTIF(D$4:D28,"="&amp;D28)</f>
        <v>8</v>
      </c>
      <c r="L28" s="3">
        <v>65.97</v>
      </c>
      <c r="M28" s="3">
        <v>18</v>
      </c>
      <c r="N28" s="3" t="b">
        <f t="shared" si="5"/>
        <v>0</v>
      </c>
      <c r="O28" s="3" t="s">
        <v>604</v>
      </c>
      <c r="P28" s="3" t="s">
        <v>185</v>
      </c>
      <c r="Q28" s="3" t="s">
        <v>30</v>
      </c>
      <c r="R28" s="3" t="b">
        <f t="shared" si="6"/>
        <v>1</v>
      </c>
      <c r="S28" s="3" t="s">
        <v>604</v>
      </c>
      <c r="T28" s="3" t="s">
        <v>185</v>
      </c>
      <c r="U28" s="3" t="s">
        <v>149</v>
      </c>
      <c r="V28" s="3"/>
      <c r="W28" s="3"/>
      <c r="X28" s="3"/>
      <c r="Y28" s="3"/>
      <c r="Z28" s="3"/>
      <c r="AA28" s="3"/>
      <c r="AB28" s="3" t="s">
        <v>27</v>
      </c>
      <c r="AC28" s="3" t="s">
        <v>149</v>
      </c>
      <c r="AD28" s="3" t="str">
        <f t="shared" si="0"/>
        <v>德聊菏1号架空光缆:聊城东昌西路+菏泽中华东路</v>
      </c>
      <c r="AF28" s="3">
        <f>MATCH(AD28,中继段!$AE$4:$AE$97,0)</f>
        <v>7</v>
      </c>
    </row>
    <row r="29" spans="1:32" ht="16.5" x14ac:dyDescent="0.2">
      <c r="A29" s="3">
        <v>26</v>
      </c>
      <c r="B29" s="3">
        <f t="shared" si="1"/>
        <v>37005101000</v>
      </c>
      <c r="C29" s="4" t="str">
        <f t="shared" si="2"/>
        <v>山东二干|德聊菏2号光缆:德州共青团路-夏津中山南街</v>
      </c>
      <c r="D29" s="3" t="s">
        <v>205</v>
      </c>
      <c r="E29" s="4" t="str">
        <f t="shared" si="3"/>
        <v>德聊菏2号光缆</v>
      </c>
      <c r="F29" s="4" t="s">
        <v>828</v>
      </c>
      <c r="G29" s="3" t="str">
        <f>INDEX(中继段!$C$4:$C$97,AF29)</f>
        <v>山东二干|德聊菏2号光缆:德州共青团路-聊城东昌西路</v>
      </c>
      <c r="H29" s="3" t="str">
        <f t="shared" si="4"/>
        <v>山东二干|德聊菏2号光缆:德州共青团路-聊城东昌西路</v>
      </c>
      <c r="I29" s="3">
        <f>INDEX(中继段!$B$4:$B$97,光放段!AF29)</f>
        <v>37005100000</v>
      </c>
      <c r="J29" s="3">
        <f>COUNTIF(I$4:I29,"="&amp;I29)</f>
        <v>1</v>
      </c>
      <c r="K29" s="3">
        <f>COUNTIF(D$4:D29,"="&amp;D29)</f>
        <v>1</v>
      </c>
      <c r="L29" s="3">
        <v>79.756</v>
      </c>
      <c r="M29" s="3">
        <v>24</v>
      </c>
      <c r="N29" s="3" t="b">
        <f t="shared" si="5"/>
        <v>1</v>
      </c>
      <c r="O29" s="3" t="s">
        <v>604</v>
      </c>
      <c r="P29" s="3" t="s">
        <v>182</v>
      </c>
      <c r="Q29" s="3" t="s">
        <v>23</v>
      </c>
      <c r="R29" s="3" t="b">
        <f t="shared" si="6"/>
        <v>0</v>
      </c>
      <c r="S29" s="3" t="s">
        <v>604</v>
      </c>
      <c r="T29" s="3" t="s">
        <v>182</v>
      </c>
      <c r="U29" s="3" t="s">
        <v>25</v>
      </c>
      <c r="V29" s="3"/>
      <c r="W29" s="3"/>
      <c r="X29" s="3"/>
      <c r="Y29" s="3"/>
      <c r="Z29" s="3"/>
      <c r="AA29" s="3"/>
      <c r="AB29" s="3" t="s">
        <v>23</v>
      </c>
      <c r="AC29" s="3" t="s">
        <v>27</v>
      </c>
      <c r="AD29" s="3" t="str">
        <f t="shared" si="0"/>
        <v>德聊菏2号光缆:德州共青团路+聊城东昌西路</v>
      </c>
      <c r="AF29" s="3">
        <f>MATCH(AD29,中继段!$AE$4:$AE$97,0)</f>
        <v>8</v>
      </c>
    </row>
    <row r="30" spans="1:32" ht="16.5" x14ac:dyDescent="0.2">
      <c r="A30" s="3">
        <v>27</v>
      </c>
      <c r="B30" s="3">
        <f t="shared" si="1"/>
        <v>37005102000</v>
      </c>
      <c r="C30" s="4" t="str">
        <f t="shared" si="2"/>
        <v>山东二干|德聊菏2号光缆:夏津中山南街-临东机房</v>
      </c>
      <c r="D30" s="3" t="s">
        <v>205</v>
      </c>
      <c r="E30" s="4" t="str">
        <f t="shared" si="3"/>
        <v>德聊菏2号光缆</v>
      </c>
      <c r="F30" s="4" t="s">
        <v>828</v>
      </c>
      <c r="G30" s="3" t="str">
        <f>INDEX(中继段!$C$4:$C$97,AF30)</f>
        <v>山东二干|德聊菏2号光缆:德州共青团路-聊城东昌西路</v>
      </c>
      <c r="H30" s="3" t="str">
        <f t="shared" si="4"/>
        <v>山东二干|德聊菏2号光缆:德州共青团路-聊城东昌西路</v>
      </c>
      <c r="I30" s="3">
        <f>INDEX(中继段!$B$4:$B$97,光放段!AF30)</f>
        <v>37005100000</v>
      </c>
      <c r="J30" s="3">
        <f>COUNTIF(I$4:I30,"="&amp;I30)</f>
        <v>2</v>
      </c>
      <c r="K30" s="3">
        <f>COUNTIF(D$4:D30,"="&amp;D30)</f>
        <v>2</v>
      </c>
      <c r="L30" s="3">
        <v>35.610999999999997</v>
      </c>
      <c r="M30" s="3">
        <v>24</v>
      </c>
      <c r="N30" s="3" t="b">
        <f t="shared" si="5"/>
        <v>0</v>
      </c>
      <c r="O30" s="3" t="s">
        <v>604</v>
      </c>
      <c r="P30" s="3" t="s">
        <v>182</v>
      </c>
      <c r="Q30" s="3" t="s">
        <v>25</v>
      </c>
      <c r="R30" s="3" t="b">
        <f t="shared" si="6"/>
        <v>0</v>
      </c>
      <c r="S30" s="3" t="s">
        <v>604</v>
      </c>
      <c r="T30" s="3" t="s">
        <v>183</v>
      </c>
      <c r="U30" s="3" t="s">
        <v>31</v>
      </c>
      <c r="V30" s="3"/>
      <c r="W30" s="3"/>
      <c r="X30" s="3"/>
      <c r="Y30" s="3"/>
      <c r="Z30" s="3"/>
      <c r="AA30" s="3"/>
      <c r="AB30" s="3" t="s">
        <v>23</v>
      </c>
      <c r="AC30" s="3" t="s">
        <v>27</v>
      </c>
      <c r="AD30" s="3" t="str">
        <f t="shared" si="0"/>
        <v>德聊菏2号光缆:德州共青团路+聊城东昌西路</v>
      </c>
      <c r="AF30" s="3">
        <f>MATCH(AD30,中继段!$AE$4:$AE$97,0)</f>
        <v>8</v>
      </c>
    </row>
    <row r="31" spans="1:32" ht="16.5" x14ac:dyDescent="0.2">
      <c r="A31" s="3">
        <v>28</v>
      </c>
      <c r="B31" s="3">
        <f t="shared" si="1"/>
        <v>37005103000</v>
      </c>
      <c r="C31" s="4" t="str">
        <f t="shared" si="2"/>
        <v>山东二干|德聊菏2号光缆:临东机房-聊城东昌西路</v>
      </c>
      <c r="D31" s="3" t="s">
        <v>205</v>
      </c>
      <c r="E31" s="4" t="str">
        <f t="shared" si="3"/>
        <v>德聊菏2号光缆</v>
      </c>
      <c r="F31" s="4" t="s">
        <v>828</v>
      </c>
      <c r="G31" s="3" t="str">
        <f>INDEX(中继段!$C$4:$C$97,AF31)</f>
        <v>山东二干|德聊菏2号光缆:德州共青团路-聊城东昌西路</v>
      </c>
      <c r="H31" s="3" t="str">
        <f t="shared" si="4"/>
        <v>山东二干|德聊菏2号光缆:德州共青团路-聊城东昌西路</v>
      </c>
      <c r="I31" s="3">
        <f>INDEX(中继段!$B$4:$B$97,光放段!AF31)</f>
        <v>37005100000</v>
      </c>
      <c r="J31" s="3">
        <f>COUNTIF(I$4:I31,"="&amp;I31)</f>
        <v>3</v>
      </c>
      <c r="K31" s="3">
        <f>COUNTIF(D$4:D31,"="&amp;D31)</f>
        <v>3</v>
      </c>
      <c r="L31" s="3">
        <v>60.11</v>
      </c>
      <c r="M31" s="3">
        <v>24</v>
      </c>
      <c r="N31" s="3" t="b">
        <f t="shared" si="5"/>
        <v>0</v>
      </c>
      <c r="O31" s="3" t="s">
        <v>604</v>
      </c>
      <c r="P31" s="3" t="s">
        <v>183</v>
      </c>
      <c r="Q31" s="3" t="s">
        <v>31</v>
      </c>
      <c r="R31" s="3" t="b">
        <f t="shared" si="6"/>
        <v>1</v>
      </c>
      <c r="S31" s="3" t="s">
        <v>604</v>
      </c>
      <c r="T31" s="3" t="s">
        <v>183</v>
      </c>
      <c r="U31" s="3" t="s">
        <v>27</v>
      </c>
      <c r="V31" s="3"/>
      <c r="W31" s="3"/>
      <c r="X31" s="3"/>
      <c r="Y31" s="3"/>
      <c r="Z31" s="3"/>
      <c r="AA31" s="3"/>
      <c r="AB31" s="3" t="s">
        <v>23</v>
      </c>
      <c r="AC31" s="3" t="s">
        <v>27</v>
      </c>
      <c r="AD31" s="3" t="str">
        <f t="shared" si="0"/>
        <v>德聊菏2号光缆:德州共青团路+聊城东昌西路</v>
      </c>
      <c r="AF31" s="3">
        <f>MATCH(AD31,中继段!$AE$4:$AE$97,0)</f>
        <v>8</v>
      </c>
    </row>
    <row r="32" spans="1:32" ht="16.5" x14ac:dyDescent="0.2">
      <c r="A32" s="3">
        <v>29</v>
      </c>
      <c r="B32" s="3">
        <f t="shared" si="1"/>
        <v>37005201000</v>
      </c>
      <c r="C32" s="4" t="str">
        <f t="shared" si="2"/>
        <v>山东二干|德聊菏2号光缆:聊城东昌西路-阳谷谷山路</v>
      </c>
      <c r="D32" s="3" t="s">
        <v>205</v>
      </c>
      <c r="E32" s="4" t="str">
        <f t="shared" si="3"/>
        <v>德聊菏2号光缆</v>
      </c>
      <c r="F32" s="4" t="s">
        <v>828</v>
      </c>
      <c r="G32" s="3" t="str">
        <f>INDEX(中继段!$C$4:$C$97,AF32)</f>
        <v>山东二干|德聊菏2号光缆:聊城东昌西路-菏泽中华东路</v>
      </c>
      <c r="H32" s="3" t="str">
        <f t="shared" si="4"/>
        <v>山东二干|德聊菏2号光缆:聊城东昌西路-菏泽中华东路</v>
      </c>
      <c r="I32" s="3">
        <f>INDEX(中继段!$B$4:$B$97,光放段!AF32)</f>
        <v>37005200000</v>
      </c>
      <c r="J32" s="3">
        <f>COUNTIF(I$4:I32,"="&amp;I32)</f>
        <v>1</v>
      </c>
      <c r="K32" s="3">
        <f>COUNTIF(D$4:D32,"="&amp;D32)</f>
        <v>4</v>
      </c>
      <c r="L32" s="3">
        <v>49.69</v>
      </c>
      <c r="M32" s="3">
        <v>24</v>
      </c>
      <c r="N32" s="3" t="b">
        <f t="shared" si="5"/>
        <v>1</v>
      </c>
      <c r="O32" s="3" t="s">
        <v>604</v>
      </c>
      <c r="P32" s="3" t="s">
        <v>183</v>
      </c>
      <c r="Q32" s="3" t="s">
        <v>27</v>
      </c>
      <c r="R32" s="3" t="b">
        <f t="shared" si="6"/>
        <v>0</v>
      </c>
      <c r="S32" s="3" t="s">
        <v>604</v>
      </c>
      <c r="T32" s="3" t="s">
        <v>183</v>
      </c>
      <c r="U32" s="3" t="s">
        <v>28</v>
      </c>
      <c r="V32" s="3"/>
      <c r="W32" s="3"/>
      <c r="X32" s="3"/>
      <c r="Y32" s="3"/>
      <c r="Z32" s="3"/>
      <c r="AA32" s="3"/>
      <c r="AB32" s="3" t="s">
        <v>27</v>
      </c>
      <c r="AC32" s="3" t="s">
        <v>149</v>
      </c>
      <c r="AD32" s="3" t="str">
        <f t="shared" si="0"/>
        <v>德聊菏2号光缆:聊城东昌西路+菏泽中华东路</v>
      </c>
      <c r="AF32" s="3">
        <f>MATCH(AD32,中继段!$AE$4:$AE$97,0)</f>
        <v>9</v>
      </c>
    </row>
    <row r="33" spans="1:32" ht="16.5" x14ac:dyDescent="0.2">
      <c r="A33" s="3">
        <v>30</v>
      </c>
      <c r="B33" s="3">
        <f t="shared" si="1"/>
        <v>37005202000</v>
      </c>
      <c r="C33" s="4" t="str">
        <f t="shared" si="2"/>
        <v>山东二干|德聊菏2号光缆:阳谷谷山路-梁山水泊路</v>
      </c>
      <c r="D33" s="3" t="s">
        <v>205</v>
      </c>
      <c r="E33" s="4" t="str">
        <f t="shared" si="3"/>
        <v>德聊菏2号光缆</v>
      </c>
      <c r="F33" s="4" t="s">
        <v>828</v>
      </c>
      <c r="G33" s="3" t="str">
        <f>INDEX(中继段!$C$4:$C$97,AF33)</f>
        <v>山东二干|德聊菏2号光缆:聊城东昌西路-菏泽中华东路</v>
      </c>
      <c r="H33" s="3" t="str">
        <f t="shared" si="4"/>
        <v>山东二干|德聊菏2号光缆:聊城东昌西路-菏泽中华东路</v>
      </c>
      <c r="I33" s="3">
        <f>INDEX(中继段!$B$4:$B$97,光放段!AF33)</f>
        <v>37005200000</v>
      </c>
      <c r="J33" s="3">
        <f>COUNTIF(I$4:I33,"="&amp;I33)</f>
        <v>2</v>
      </c>
      <c r="K33" s="3">
        <f>COUNTIF(D$4:D33,"="&amp;D33)</f>
        <v>5</v>
      </c>
      <c r="L33" s="3">
        <v>56.344999999999999</v>
      </c>
      <c r="M33" s="3">
        <v>24</v>
      </c>
      <c r="N33" s="3" t="b">
        <f t="shared" si="5"/>
        <v>0</v>
      </c>
      <c r="O33" s="3" t="s">
        <v>604</v>
      </c>
      <c r="P33" s="3" t="s">
        <v>183</v>
      </c>
      <c r="Q33" s="3" t="s">
        <v>28</v>
      </c>
      <c r="R33" s="3" t="b">
        <f t="shared" si="6"/>
        <v>0</v>
      </c>
      <c r="S33" s="3" t="s">
        <v>604</v>
      </c>
      <c r="T33" s="3" t="s">
        <v>177</v>
      </c>
      <c r="U33" s="3" t="s">
        <v>29</v>
      </c>
      <c r="V33" s="3"/>
      <c r="W33" s="3"/>
      <c r="X33" s="3"/>
      <c r="Y33" s="3"/>
      <c r="Z33" s="3"/>
      <c r="AA33" s="3"/>
      <c r="AB33" s="3" t="s">
        <v>27</v>
      </c>
      <c r="AC33" s="3" t="s">
        <v>149</v>
      </c>
      <c r="AD33" s="3" t="str">
        <f t="shared" si="0"/>
        <v>德聊菏2号光缆:聊城东昌西路+菏泽中华东路</v>
      </c>
      <c r="AF33" s="3">
        <f>MATCH(AD33,中继段!$AE$4:$AE$97,0)</f>
        <v>9</v>
      </c>
    </row>
    <row r="34" spans="1:32" ht="16.5" x14ac:dyDescent="0.2">
      <c r="A34" s="3">
        <v>31</v>
      </c>
      <c r="B34" s="3">
        <f t="shared" si="1"/>
        <v>37005203000</v>
      </c>
      <c r="C34" s="4" t="str">
        <f t="shared" si="2"/>
        <v>山东二干|德聊菏2号光缆:梁山水泊路-郓城通信楼</v>
      </c>
      <c r="D34" s="3" t="s">
        <v>205</v>
      </c>
      <c r="E34" s="4" t="str">
        <f t="shared" si="3"/>
        <v>德聊菏2号光缆</v>
      </c>
      <c r="F34" s="4" t="s">
        <v>828</v>
      </c>
      <c r="G34" s="3" t="str">
        <f>INDEX(中继段!$C$4:$C$97,AF34)</f>
        <v>山东二干|德聊菏2号光缆:聊城东昌西路-菏泽中华东路</v>
      </c>
      <c r="H34" s="3" t="str">
        <f t="shared" si="4"/>
        <v>山东二干|德聊菏2号光缆:聊城东昌西路-菏泽中华东路</v>
      </c>
      <c r="I34" s="3">
        <f>INDEX(中继段!$B$4:$B$97,光放段!AF34)</f>
        <v>37005200000</v>
      </c>
      <c r="J34" s="3">
        <f>COUNTIF(I$4:I34,"="&amp;I34)</f>
        <v>3</v>
      </c>
      <c r="K34" s="3">
        <f>COUNTIF(D$4:D34,"="&amp;D34)</f>
        <v>6</v>
      </c>
      <c r="L34" s="3">
        <v>35.179000000000002</v>
      </c>
      <c r="M34" s="3">
        <v>24</v>
      </c>
      <c r="N34" s="3" t="b">
        <f t="shared" si="5"/>
        <v>0</v>
      </c>
      <c r="O34" s="3" t="s">
        <v>604</v>
      </c>
      <c r="P34" s="3" t="s">
        <v>177</v>
      </c>
      <c r="Q34" s="3" t="s">
        <v>29</v>
      </c>
      <c r="R34" s="3" t="b">
        <f t="shared" si="6"/>
        <v>0</v>
      </c>
      <c r="S34" s="3" t="s">
        <v>604</v>
      </c>
      <c r="T34" s="3" t="s">
        <v>185</v>
      </c>
      <c r="U34" s="3" t="s">
        <v>30</v>
      </c>
      <c r="V34" s="3"/>
      <c r="W34" s="3"/>
      <c r="X34" s="3"/>
      <c r="Y34" s="3"/>
      <c r="Z34" s="3"/>
      <c r="AA34" s="3"/>
      <c r="AB34" s="3" t="s">
        <v>27</v>
      </c>
      <c r="AC34" s="3" t="s">
        <v>149</v>
      </c>
      <c r="AD34" s="3" t="str">
        <f t="shared" si="0"/>
        <v>德聊菏2号光缆:聊城东昌西路+菏泽中华东路</v>
      </c>
      <c r="AF34" s="3">
        <f>MATCH(AD34,中继段!$AE$4:$AE$97,0)</f>
        <v>9</v>
      </c>
    </row>
    <row r="35" spans="1:32" ht="16.5" x14ac:dyDescent="0.2">
      <c r="A35" s="3">
        <v>32</v>
      </c>
      <c r="B35" s="3">
        <f t="shared" si="1"/>
        <v>37005204000</v>
      </c>
      <c r="C35" s="4" t="str">
        <f t="shared" si="2"/>
        <v>山东二干|德聊菏2号光缆:郓城通信楼-菏泽中华东路</v>
      </c>
      <c r="D35" s="3" t="s">
        <v>205</v>
      </c>
      <c r="E35" s="4" t="str">
        <f t="shared" si="3"/>
        <v>德聊菏2号光缆</v>
      </c>
      <c r="F35" s="4" t="s">
        <v>828</v>
      </c>
      <c r="G35" s="3" t="str">
        <f>INDEX(中继段!$C$4:$C$97,AF35)</f>
        <v>山东二干|德聊菏2号光缆:聊城东昌西路-菏泽中华东路</v>
      </c>
      <c r="H35" s="3" t="str">
        <f t="shared" si="4"/>
        <v>山东二干|德聊菏2号光缆:聊城东昌西路-菏泽中华东路</v>
      </c>
      <c r="I35" s="3">
        <f>INDEX(中继段!$B$4:$B$97,光放段!AF35)</f>
        <v>37005200000</v>
      </c>
      <c r="J35" s="3">
        <f>COUNTIF(I$4:I35,"="&amp;I35)</f>
        <v>4</v>
      </c>
      <c r="K35" s="3">
        <f>COUNTIF(D$4:D35,"="&amp;D35)</f>
        <v>7</v>
      </c>
      <c r="L35" s="3">
        <v>66.233000000000004</v>
      </c>
      <c r="M35" s="3">
        <v>48</v>
      </c>
      <c r="N35" s="3" t="b">
        <f t="shared" si="5"/>
        <v>0</v>
      </c>
      <c r="O35" s="3" t="s">
        <v>604</v>
      </c>
      <c r="P35" s="3" t="s">
        <v>185</v>
      </c>
      <c r="Q35" s="3" t="s">
        <v>30</v>
      </c>
      <c r="R35" s="3" t="b">
        <f t="shared" si="6"/>
        <v>1</v>
      </c>
      <c r="S35" s="3" t="s">
        <v>604</v>
      </c>
      <c r="T35" s="3" t="s">
        <v>185</v>
      </c>
      <c r="U35" s="3" t="s">
        <v>149</v>
      </c>
      <c r="V35" s="3"/>
      <c r="W35" s="3"/>
      <c r="X35" s="3"/>
      <c r="Y35" s="3"/>
      <c r="Z35" s="3"/>
      <c r="AA35" s="3"/>
      <c r="AB35" s="3" t="s">
        <v>27</v>
      </c>
      <c r="AC35" s="3" t="s">
        <v>149</v>
      </c>
      <c r="AD35" s="3" t="str">
        <f t="shared" si="0"/>
        <v>德聊菏2号光缆:聊城东昌西路+菏泽中华东路</v>
      </c>
      <c r="AF35" s="3">
        <f>MATCH(AD35,中继段!$AE$4:$AE$97,0)</f>
        <v>9</v>
      </c>
    </row>
    <row r="36" spans="1:32" ht="16.5" x14ac:dyDescent="0.2">
      <c r="A36" s="3">
        <v>33</v>
      </c>
      <c r="B36" s="3">
        <f t="shared" si="1"/>
        <v>37006101000</v>
      </c>
      <c r="C36" s="4" t="str">
        <f t="shared" si="2"/>
        <v>山东二干|德州滨州架空光缆:德州共青团路-宁津中心大街</v>
      </c>
      <c r="D36" s="3" t="s">
        <v>206</v>
      </c>
      <c r="E36" s="4" t="str">
        <f t="shared" si="3"/>
        <v>德州滨州架空光缆</v>
      </c>
      <c r="F36" s="4" t="s">
        <v>828</v>
      </c>
      <c r="G36" s="3" t="str">
        <f>INDEX(中继段!$C$4:$C$97,AF36)</f>
        <v>山东二干|德州滨州架空光缆:德州共青团路-滨州黄河十路</v>
      </c>
      <c r="H36" s="3" t="str">
        <f t="shared" si="4"/>
        <v>山东二干|德州滨州架空光缆:德州共青团路-滨州黄河十路</v>
      </c>
      <c r="I36" s="3">
        <f>INDEX(中继段!$B$4:$B$97,光放段!AF36)</f>
        <v>37006100000</v>
      </c>
      <c r="J36" s="3">
        <f>COUNTIF(I$4:I36,"="&amp;I36)</f>
        <v>1</v>
      </c>
      <c r="K36" s="3">
        <f>COUNTIF(D$4:D36,"="&amp;D36)</f>
        <v>1</v>
      </c>
      <c r="L36" s="3">
        <v>64</v>
      </c>
      <c r="M36" s="3">
        <v>16</v>
      </c>
      <c r="N36" s="3" t="b">
        <f t="shared" si="5"/>
        <v>1</v>
      </c>
      <c r="O36" s="3" t="s">
        <v>604</v>
      </c>
      <c r="P36" s="3" t="s">
        <v>182</v>
      </c>
      <c r="Q36" s="3" t="s">
        <v>23</v>
      </c>
      <c r="R36" s="3" t="b">
        <f t="shared" si="6"/>
        <v>0</v>
      </c>
      <c r="S36" s="3" t="s">
        <v>604</v>
      </c>
      <c r="T36" s="3" t="s">
        <v>182</v>
      </c>
      <c r="U36" s="3" t="s">
        <v>32</v>
      </c>
      <c r="V36" s="3"/>
      <c r="W36" s="3"/>
      <c r="X36" s="3"/>
      <c r="Y36" s="3"/>
      <c r="Z36" s="3"/>
      <c r="AA36" s="3"/>
      <c r="AB36" s="3" t="s">
        <v>23</v>
      </c>
      <c r="AC36" s="3" t="s">
        <v>12</v>
      </c>
      <c r="AD36" s="3" t="str">
        <f t="shared" si="0"/>
        <v>德州滨州架空光缆:德州共青团路+滨州黄河十路</v>
      </c>
      <c r="AF36" s="3">
        <f>MATCH(AD36,中继段!$AE$4:$AE$97,0)</f>
        <v>10</v>
      </c>
    </row>
    <row r="37" spans="1:32" ht="16.5" x14ac:dyDescent="0.2">
      <c r="A37" s="3">
        <v>34</v>
      </c>
      <c r="B37" s="3">
        <f t="shared" si="1"/>
        <v>37006102000</v>
      </c>
      <c r="C37" s="4" t="str">
        <f t="shared" si="2"/>
        <v>山东二干|德州滨州架空光缆:宁津中心大街-乐陵兴隆南大街</v>
      </c>
      <c r="D37" s="3" t="s">
        <v>206</v>
      </c>
      <c r="E37" s="4" t="str">
        <f t="shared" si="3"/>
        <v>德州滨州架空光缆</v>
      </c>
      <c r="F37" s="4" t="s">
        <v>828</v>
      </c>
      <c r="G37" s="3" t="str">
        <f>INDEX(中继段!$C$4:$C$97,AF37)</f>
        <v>山东二干|德州滨州架空光缆:德州共青团路-滨州黄河十路</v>
      </c>
      <c r="H37" s="3" t="str">
        <f t="shared" si="4"/>
        <v>山东二干|德州滨州架空光缆:德州共青团路-滨州黄河十路</v>
      </c>
      <c r="I37" s="3">
        <f>INDEX(中继段!$B$4:$B$97,光放段!AF37)</f>
        <v>37006100000</v>
      </c>
      <c r="J37" s="3">
        <f>COUNTIF(I$4:I37,"="&amp;I37)</f>
        <v>2</v>
      </c>
      <c r="K37" s="3">
        <f>COUNTIF(D$4:D37,"="&amp;D37)</f>
        <v>2</v>
      </c>
      <c r="L37" s="3">
        <v>47</v>
      </c>
      <c r="M37" s="3">
        <v>16</v>
      </c>
      <c r="N37" s="3" t="b">
        <f t="shared" si="5"/>
        <v>0</v>
      </c>
      <c r="O37" s="3" t="s">
        <v>604</v>
      </c>
      <c r="P37" s="3" t="s">
        <v>182</v>
      </c>
      <c r="Q37" s="3" t="s">
        <v>32</v>
      </c>
      <c r="R37" s="3" t="b">
        <f t="shared" si="6"/>
        <v>0</v>
      </c>
      <c r="S37" s="3" t="s">
        <v>604</v>
      </c>
      <c r="T37" s="3" t="s">
        <v>182</v>
      </c>
      <c r="U37" s="3" t="s">
        <v>7</v>
      </c>
      <c r="V37" s="3"/>
      <c r="W37" s="3"/>
      <c r="X37" s="3"/>
      <c r="Y37" s="3"/>
      <c r="Z37" s="3"/>
      <c r="AA37" s="3"/>
      <c r="AB37" s="3" t="s">
        <v>23</v>
      </c>
      <c r="AC37" s="3" t="s">
        <v>12</v>
      </c>
      <c r="AD37" s="3" t="str">
        <f t="shared" si="0"/>
        <v>德州滨州架空光缆:德州共青团路+滨州黄河十路</v>
      </c>
      <c r="AF37" s="3">
        <f>MATCH(AD37,中继段!$AE$4:$AE$97,0)</f>
        <v>10</v>
      </c>
    </row>
    <row r="38" spans="1:32" ht="16.5" x14ac:dyDescent="0.2">
      <c r="A38" s="3">
        <v>35</v>
      </c>
      <c r="B38" s="3">
        <f t="shared" si="1"/>
        <v>37006103000</v>
      </c>
      <c r="C38" s="4" t="str">
        <f t="shared" si="2"/>
        <v>山东二干|德州滨州架空光缆:乐陵兴隆南大街-庆云新华路</v>
      </c>
      <c r="D38" s="3" t="s">
        <v>206</v>
      </c>
      <c r="E38" s="4" t="str">
        <f t="shared" si="3"/>
        <v>德州滨州架空光缆</v>
      </c>
      <c r="F38" s="4" t="s">
        <v>828</v>
      </c>
      <c r="G38" s="3" t="str">
        <f>INDEX(中继段!$C$4:$C$97,AF38)</f>
        <v>山东二干|德州滨州架空光缆:德州共青团路-滨州黄河十路</v>
      </c>
      <c r="H38" s="3" t="str">
        <f t="shared" si="4"/>
        <v>山东二干|德州滨州架空光缆:德州共青团路-滨州黄河十路</v>
      </c>
      <c r="I38" s="3">
        <f>INDEX(中继段!$B$4:$B$97,光放段!AF38)</f>
        <v>37006100000</v>
      </c>
      <c r="J38" s="3">
        <f>COUNTIF(I$4:I38,"="&amp;I38)</f>
        <v>3</v>
      </c>
      <c r="K38" s="3">
        <f>COUNTIF(D$4:D38,"="&amp;D38)</f>
        <v>3</v>
      </c>
      <c r="L38" s="3">
        <v>19</v>
      </c>
      <c r="M38" s="3">
        <v>16</v>
      </c>
      <c r="N38" s="3" t="b">
        <f t="shared" si="5"/>
        <v>0</v>
      </c>
      <c r="O38" s="3" t="s">
        <v>604</v>
      </c>
      <c r="P38" s="3" t="s">
        <v>182</v>
      </c>
      <c r="Q38" s="3" t="s">
        <v>7</v>
      </c>
      <c r="R38" s="3" t="b">
        <f t="shared" si="6"/>
        <v>0</v>
      </c>
      <c r="S38" s="3" t="s">
        <v>604</v>
      </c>
      <c r="T38" s="3" t="s">
        <v>182</v>
      </c>
      <c r="U38" s="3" t="s">
        <v>8</v>
      </c>
      <c r="V38" s="3"/>
      <c r="W38" s="3"/>
      <c r="X38" s="3"/>
      <c r="Y38" s="3"/>
      <c r="Z38" s="3"/>
      <c r="AA38" s="3"/>
      <c r="AB38" s="3" t="s">
        <v>23</v>
      </c>
      <c r="AC38" s="3" t="s">
        <v>12</v>
      </c>
      <c r="AD38" s="3" t="str">
        <f t="shared" si="0"/>
        <v>德州滨州架空光缆:德州共青团路+滨州黄河十路</v>
      </c>
      <c r="AF38" s="3">
        <f>MATCH(AD38,中继段!$AE$4:$AE$97,0)</f>
        <v>10</v>
      </c>
    </row>
    <row r="39" spans="1:32" ht="16.5" x14ac:dyDescent="0.2">
      <c r="A39" s="3">
        <v>36</v>
      </c>
      <c r="B39" s="3">
        <f t="shared" si="1"/>
        <v>37006104000</v>
      </c>
      <c r="C39" s="4" t="str">
        <f t="shared" si="2"/>
        <v>山东二干|德州滨州架空光缆:庆云新华路-无棣中心大街</v>
      </c>
      <c r="D39" s="3" t="s">
        <v>206</v>
      </c>
      <c r="E39" s="4" t="str">
        <f t="shared" si="3"/>
        <v>德州滨州架空光缆</v>
      </c>
      <c r="F39" s="4" t="s">
        <v>828</v>
      </c>
      <c r="G39" s="3" t="str">
        <f>INDEX(中继段!$C$4:$C$97,AF39)</f>
        <v>山东二干|德州滨州架空光缆:德州共青团路-滨州黄河十路</v>
      </c>
      <c r="H39" s="3" t="str">
        <f t="shared" si="4"/>
        <v>山东二干|德州滨州架空光缆:德州共青团路-滨州黄河十路</v>
      </c>
      <c r="I39" s="3">
        <f>INDEX(中继段!$B$4:$B$97,光放段!AF39)</f>
        <v>37006100000</v>
      </c>
      <c r="J39" s="3">
        <f>COUNTIF(I$4:I39,"="&amp;I39)</f>
        <v>4</v>
      </c>
      <c r="K39" s="3">
        <f>COUNTIF(D$4:D39,"="&amp;D39)</f>
        <v>4</v>
      </c>
      <c r="L39" s="3">
        <v>24</v>
      </c>
      <c r="M39" s="3">
        <v>12</v>
      </c>
      <c r="N39" s="3" t="b">
        <f t="shared" si="5"/>
        <v>0</v>
      </c>
      <c r="O39" s="3" t="s">
        <v>604</v>
      </c>
      <c r="P39" s="3" t="s">
        <v>182</v>
      </c>
      <c r="Q39" s="3" t="s">
        <v>8</v>
      </c>
      <c r="R39" s="3" t="b">
        <f t="shared" si="6"/>
        <v>0</v>
      </c>
      <c r="S39" s="3" t="s">
        <v>604</v>
      </c>
      <c r="T39" s="3" t="s">
        <v>181</v>
      </c>
      <c r="U39" s="3" t="s">
        <v>9</v>
      </c>
      <c r="V39" s="3"/>
      <c r="W39" s="3"/>
      <c r="X39" s="3"/>
      <c r="Y39" s="3"/>
      <c r="Z39" s="3"/>
      <c r="AA39" s="3"/>
      <c r="AB39" s="3" t="s">
        <v>23</v>
      </c>
      <c r="AC39" s="3" t="s">
        <v>12</v>
      </c>
      <c r="AD39" s="3" t="str">
        <f t="shared" si="0"/>
        <v>德州滨州架空光缆:德州共青团路+滨州黄河十路</v>
      </c>
      <c r="AF39" s="3">
        <f>MATCH(AD39,中继段!$AE$4:$AE$97,0)</f>
        <v>10</v>
      </c>
    </row>
    <row r="40" spans="1:32" ht="16.5" x14ac:dyDescent="0.2">
      <c r="A40" s="3">
        <v>37</v>
      </c>
      <c r="B40" s="3">
        <f t="shared" si="1"/>
        <v>37006105000</v>
      </c>
      <c r="C40" s="4" t="str">
        <f t="shared" si="2"/>
        <v>山东二干|德州滨州架空光缆:无棣中心大街-阳信幸福三路</v>
      </c>
      <c r="D40" s="3" t="s">
        <v>206</v>
      </c>
      <c r="E40" s="4" t="str">
        <f t="shared" si="3"/>
        <v>德州滨州架空光缆</v>
      </c>
      <c r="F40" s="4" t="s">
        <v>828</v>
      </c>
      <c r="G40" s="3" t="str">
        <f>INDEX(中继段!$C$4:$C$97,AF40)</f>
        <v>山东二干|德州滨州架空光缆:德州共青团路-滨州黄河十路</v>
      </c>
      <c r="H40" s="3" t="str">
        <f t="shared" si="4"/>
        <v>山东二干|德州滨州架空光缆:德州共青团路-滨州黄河十路</v>
      </c>
      <c r="I40" s="3">
        <f>INDEX(中继段!$B$4:$B$97,光放段!AF40)</f>
        <v>37006100000</v>
      </c>
      <c r="J40" s="3">
        <f>COUNTIF(I$4:I40,"="&amp;I40)</f>
        <v>5</v>
      </c>
      <c r="K40" s="3">
        <f>COUNTIF(D$4:D40,"="&amp;D40)</f>
        <v>5</v>
      </c>
      <c r="L40" s="3">
        <v>16</v>
      </c>
      <c r="M40" s="3">
        <v>16</v>
      </c>
      <c r="N40" s="3" t="b">
        <f t="shared" si="5"/>
        <v>0</v>
      </c>
      <c r="O40" s="3" t="s">
        <v>604</v>
      </c>
      <c r="P40" s="3" t="s">
        <v>181</v>
      </c>
      <c r="Q40" s="3" t="s">
        <v>9</v>
      </c>
      <c r="R40" s="3" t="b">
        <f t="shared" si="6"/>
        <v>0</v>
      </c>
      <c r="S40" s="3" t="s">
        <v>604</v>
      </c>
      <c r="T40" s="3" t="s">
        <v>181</v>
      </c>
      <c r="U40" s="3" t="s">
        <v>10</v>
      </c>
      <c r="V40" s="3"/>
      <c r="W40" s="3"/>
      <c r="X40" s="3"/>
      <c r="Y40" s="3"/>
      <c r="Z40" s="3"/>
      <c r="AA40" s="3"/>
      <c r="AB40" s="3" t="s">
        <v>23</v>
      </c>
      <c r="AC40" s="3" t="s">
        <v>12</v>
      </c>
      <c r="AD40" s="3" t="str">
        <f t="shared" si="0"/>
        <v>德州滨州架空光缆:德州共青团路+滨州黄河十路</v>
      </c>
      <c r="AF40" s="3">
        <f>MATCH(AD40,中继段!$AE$4:$AE$97,0)</f>
        <v>10</v>
      </c>
    </row>
    <row r="41" spans="1:32" ht="16.5" x14ac:dyDescent="0.2">
      <c r="A41" s="3">
        <v>38</v>
      </c>
      <c r="B41" s="3">
        <f t="shared" si="1"/>
        <v>37006106000</v>
      </c>
      <c r="C41" s="4" t="str">
        <f t="shared" si="2"/>
        <v>山东二干|德州滨州架空光缆:阳信幸福三路-惠民南门街</v>
      </c>
      <c r="D41" s="3" t="s">
        <v>206</v>
      </c>
      <c r="E41" s="4" t="str">
        <f t="shared" si="3"/>
        <v>德州滨州架空光缆</v>
      </c>
      <c r="F41" s="4" t="s">
        <v>828</v>
      </c>
      <c r="G41" s="3" t="str">
        <f>INDEX(中继段!$C$4:$C$97,AF41)</f>
        <v>山东二干|德州滨州架空光缆:德州共青团路-滨州黄河十路</v>
      </c>
      <c r="H41" s="3" t="str">
        <f t="shared" si="4"/>
        <v>山东二干|德州滨州架空光缆:德州共青团路-滨州黄河十路</v>
      </c>
      <c r="I41" s="3">
        <f>INDEX(中继段!$B$4:$B$97,光放段!AF41)</f>
        <v>37006100000</v>
      </c>
      <c r="J41" s="3">
        <f>COUNTIF(I$4:I41,"="&amp;I41)</f>
        <v>6</v>
      </c>
      <c r="K41" s="3">
        <f>COUNTIF(D$4:D41,"="&amp;D41)</f>
        <v>6</v>
      </c>
      <c r="L41" s="3">
        <v>24</v>
      </c>
      <c r="M41" s="3">
        <v>16</v>
      </c>
      <c r="N41" s="3" t="b">
        <f t="shared" si="5"/>
        <v>0</v>
      </c>
      <c r="O41" s="3" t="s">
        <v>604</v>
      </c>
      <c r="P41" s="3" t="s">
        <v>181</v>
      </c>
      <c r="Q41" s="3" t="s">
        <v>10</v>
      </c>
      <c r="R41" s="3" t="b">
        <f t="shared" si="6"/>
        <v>0</v>
      </c>
      <c r="S41" s="3" t="s">
        <v>604</v>
      </c>
      <c r="T41" s="3" t="s">
        <v>181</v>
      </c>
      <c r="U41" s="3" t="s">
        <v>11</v>
      </c>
      <c r="V41" s="3"/>
      <c r="W41" s="3"/>
      <c r="X41" s="3"/>
      <c r="Y41" s="3"/>
      <c r="Z41" s="3"/>
      <c r="AA41" s="3"/>
      <c r="AB41" s="3" t="s">
        <v>23</v>
      </c>
      <c r="AC41" s="3" t="s">
        <v>12</v>
      </c>
      <c r="AD41" s="3" t="str">
        <f t="shared" si="0"/>
        <v>德州滨州架空光缆:德州共青团路+滨州黄河十路</v>
      </c>
      <c r="AF41" s="3">
        <f>MATCH(AD41,中继段!$AE$4:$AE$97,0)</f>
        <v>10</v>
      </c>
    </row>
    <row r="42" spans="1:32" ht="16.5" x14ac:dyDescent="0.2">
      <c r="A42" s="3">
        <v>39</v>
      </c>
      <c r="B42" s="3">
        <f t="shared" si="1"/>
        <v>37006107000</v>
      </c>
      <c r="C42" s="4" t="str">
        <f t="shared" si="2"/>
        <v>山东二干|德州滨州架空光缆:惠民南门街-滨州黄河十路</v>
      </c>
      <c r="D42" s="3" t="s">
        <v>206</v>
      </c>
      <c r="E42" s="4" t="str">
        <f t="shared" si="3"/>
        <v>德州滨州架空光缆</v>
      </c>
      <c r="F42" s="4" t="s">
        <v>828</v>
      </c>
      <c r="G42" s="3" t="str">
        <f>INDEX(中继段!$C$4:$C$97,AF42)</f>
        <v>山东二干|德州滨州架空光缆:德州共青团路-滨州黄河十路</v>
      </c>
      <c r="H42" s="3" t="str">
        <f t="shared" si="4"/>
        <v>山东二干|德州滨州架空光缆:德州共青团路-滨州黄河十路</v>
      </c>
      <c r="I42" s="3">
        <f>INDEX(中继段!$B$4:$B$97,光放段!AF42)</f>
        <v>37006100000</v>
      </c>
      <c r="J42" s="3">
        <f>COUNTIF(I$4:I42,"="&amp;I42)</f>
        <v>7</v>
      </c>
      <c r="K42" s="3">
        <f>COUNTIF(D$4:D42,"="&amp;D42)</f>
        <v>7</v>
      </c>
      <c r="L42" s="3">
        <v>58</v>
      </c>
      <c r="M42" s="3">
        <v>16</v>
      </c>
      <c r="N42" s="3" t="b">
        <f t="shared" si="5"/>
        <v>0</v>
      </c>
      <c r="O42" s="3" t="s">
        <v>604</v>
      </c>
      <c r="P42" s="3" t="s">
        <v>181</v>
      </c>
      <c r="Q42" s="3" t="s">
        <v>11</v>
      </c>
      <c r="R42" s="3" t="b">
        <f t="shared" si="6"/>
        <v>1</v>
      </c>
      <c r="S42" s="3" t="s">
        <v>604</v>
      </c>
      <c r="T42" s="3" t="s">
        <v>181</v>
      </c>
      <c r="U42" s="3" t="s">
        <v>12</v>
      </c>
      <c r="V42" s="3"/>
      <c r="W42" s="3"/>
      <c r="X42" s="3"/>
      <c r="Y42" s="3"/>
      <c r="Z42" s="3"/>
      <c r="AA42" s="3"/>
      <c r="AB42" s="3" t="s">
        <v>23</v>
      </c>
      <c r="AC42" s="3" t="s">
        <v>12</v>
      </c>
      <c r="AD42" s="3" t="str">
        <f t="shared" si="0"/>
        <v>德州滨州架空光缆:德州共青团路+滨州黄河十路</v>
      </c>
      <c r="AF42" s="3">
        <f>MATCH(AD42,中继段!$AE$4:$AE$97,0)</f>
        <v>10</v>
      </c>
    </row>
    <row r="43" spans="1:32" ht="16.5" x14ac:dyDescent="0.2">
      <c r="A43" s="3">
        <v>40</v>
      </c>
      <c r="B43" s="3">
        <f t="shared" si="1"/>
        <v>37007101000</v>
      </c>
      <c r="C43" s="4" t="str">
        <f t="shared" si="2"/>
        <v>山东二干|德州乐陵光缆:德州湖滨南路-德州共青团路</v>
      </c>
      <c r="D43" s="3" t="s">
        <v>207</v>
      </c>
      <c r="E43" s="4" t="str">
        <f t="shared" si="3"/>
        <v>德州乐陵光缆</v>
      </c>
      <c r="F43" s="4" t="s">
        <v>828</v>
      </c>
      <c r="G43" s="3" t="str">
        <f>INDEX(中继段!$C$4:$C$97,AF43)</f>
        <v>山东二干|德州乐陵光缆:德州湖滨南路-德州共青团路</v>
      </c>
      <c r="H43" s="3" t="str">
        <f t="shared" si="4"/>
        <v>山东二干|德州乐陵光缆:德州湖滨南路-德州共青团路</v>
      </c>
      <c r="I43" s="3">
        <f>INDEX(中继段!$B$4:$B$97,光放段!AF43)</f>
        <v>37007100000</v>
      </c>
      <c r="J43" s="3">
        <f>COUNTIF(I$4:I43,"="&amp;I43)</f>
        <v>1</v>
      </c>
      <c r="K43" s="3">
        <f>COUNTIF(D$4:D43,"="&amp;D43)</f>
        <v>1</v>
      </c>
      <c r="L43" s="3">
        <v>4.8</v>
      </c>
      <c r="M43" s="3">
        <v>36</v>
      </c>
      <c r="N43" s="3" t="b">
        <f t="shared" si="5"/>
        <v>1</v>
      </c>
      <c r="O43" s="3" t="s">
        <v>604</v>
      </c>
      <c r="P43" s="3" t="s">
        <v>182</v>
      </c>
      <c r="Q43" s="3" t="s">
        <v>33</v>
      </c>
      <c r="R43" s="3" t="b">
        <f t="shared" si="6"/>
        <v>1</v>
      </c>
      <c r="S43" s="3" t="s">
        <v>604</v>
      </c>
      <c r="T43" s="3" t="s">
        <v>182</v>
      </c>
      <c r="U43" s="3" t="s">
        <v>23</v>
      </c>
      <c r="V43" s="3"/>
      <c r="W43" s="3"/>
      <c r="X43" s="3"/>
      <c r="Y43" s="3"/>
      <c r="Z43" s="3"/>
      <c r="AA43" s="3"/>
      <c r="AB43" s="3" t="s">
        <v>33</v>
      </c>
      <c r="AC43" s="3" t="s">
        <v>23</v>
      </c>
      <c r="AD43" s="3" t="str">
        <f t="shared" si="0"/>
        <v>德州乐陵光缆:德州湖滨南路+德州共青团路</v>
      </c>
      <c r="AF43" s="3">
        <f>MATCH(AD43,中继段!$AE$4:$AE$97,0)</f>
        <v>11</v>
      </c>
    </row>
    <row r="44" spans="1:32" ht="16.5" x14ac:dyDescent="0.2">
      <c r="A44" s="3">
        <v>41</v>
      </c>
      <c r="B44" s="3">
        <f t="shared" si="1"/>
        <v>37007201000</v>
      </c>
      <c r="C44" s="4" t="str">
        <f t="shared" si="2"/>
        <v>山东二干|德州乐陵光缆:德州共青团路-宁津中心大街</v>
      </c>
      <c r="D44" s="3" t="s">
        <v>207</v>
      </c>
      <c r="E44" s="4" t="str">
        <f t="shared" si="3"/>
        <v>德州乐陵光缆</v>
      </c>
      <c r="F44" s="4" t="s">
        <v>828</v>
      </c>
      <c r="G44" s="3" t="str">
        <f>INDEX(中继段!$C$4:$C$97,AF44)</f>
        <v>山东二干|德州乐陵光缆:德州共青团路-乐陵新局</v>
      </c>
      <c r="H44" s="3" t="str">
        <f t="shared" si="4"/>
        <v>山东二干|德州乐陵光缆:德州共青团路-乐陵新局</v>
      </c>
      <c r="I44" s="3">
        <f>INDEX(中继段!$B$4:$B$97,光放段!AF44)</f>
        <v>37007200000</v>
      </c>
      <c r="J44" s="3">
        <f>COUNTIF(I$4:I44,"="&amp;I44)</f>
        <v>1</v>
      </c>
      <c r="K44" s="3">
        <f>COUNTIF(D$4:D44,"="&amp;D44)</f>
        <v>2</v>
      </c>
      <c r="L44" s="3">
        <v>70.2</v>
      </c>
      <c r="M44" s="3">
        <v>72</v>
      </c>
      <c r="N44" s="3" t="b">
        <f t="shared" si="5"/>
        <v>1</v>
      </c>
      <c r="O44" s="3" t="s">
        <v>604</v>
      </c>
      <c r="P44" s="3" t="s">
        <v>182</v>
      </c>
      <c r="Q44" s="3" t="s">
        <v>23</v>
      </c>
      <c r="R44" s="3" t="b">
        <f t="shared" si="6"/>
        <v>0</v>
      </c>
      <c r="S44" s="3" t="s">
        <v>604</v>
      </c>
      <c r="T44" s="3" t="s">
        <v>182</v>
      </c>
      <c r="U44" s="3" t="s">
        <v>32</v>
      </c>
      <c r="V44" s="3"/>
      <c r="W44" s="3"/>
      <c r="X44" s="3"/>
      <c r="Y44" s="3"/>
      <c r="Z44" s="3"/>
      <c r="AA44" s="3"/>
      <c r="AB44" s="3" t="s">
        <v>23</v>
      </c>
      <c r="AC44" s="3" t="s">
        <v>150</v>
      </c>
      <c r="AD44" s="3" t="str">
        <f t="shared" si="0"/>
        <v>德州乐陵光缆:德州共青团路+乐陵新局</v>
      </c>
      <c r="AF44" s="3">
        <f>MATCH(AD44,中继段!$AE$4:$AE$97,0)</f>
        <v>12</v>
      </c>
    </row>
    <row r="45" spans="1:32" ht="16.5" x14ac:dyDescent="0.2">
      <c r="A45" s="3">
        <v>42</v>
      </c>
      <c r="B45" s="3">
        <f t="shared" si="1"/>
        <v>37007202000</v>
      </c>
      <c r="C45" s="4" t="str">
        <f t="shared" si="2"/>
        <v>山东二干|德州乐陵光缆:宁津中心大街-乐陵兴隆南大街</v>
      </c>
      <c r="D45" s="3" t="s">
        <v>207</v>
      </c>
      <c r="E45" s="4" t="str">
        <f t="shared" si="3"/>
        <v>德州乐陵光缆</v>
      </c>
      <c r="F45" s="4" t="s">
        <v>828</v>
      </c>
      <c r="G45" s="3" t="str">
        <f>INDEX(中继段!$C$4:$C$97,AF45)</f>
        <v>山东二干|德州乐陵光缆:德州共青团路-乐陵新局</v>
      </c>
      <c r="H45" s="3" t="str">
        <f t="shared" si="4"/>
        <v>山东二干|德州乐陵光缆:德州共青团路-乐陵新局</v>
      </c>
      <c r="I45" s="3">
        <f>INDEX(中继段!$B$4:$B$97,光放段!AF45)</f>
        <v>37007200000</v>
      </c>
      <c r="J45" s="3">
        <f>COUNTIF(I$4:I45,"="&amp;I45)</f>
        <v>2</v>
      </c>
      <c r="K45" s="3">
        <f>COUNTIF(D$4:D45,"="&amp;D45)</f>
        <v>3</v>
      </c>
      <c r="L45" s="3">
        <v>48.5</v>
      </c>
      <c r="M45" s="3">
        <v>72</v>
      </c>
      <c r="N45" s="3" t="b">
        <f t="shared" si="5"/>
        <v>0</v>
      </c>
      <c r="O45" s="3" t="s">
        <v>604</v>
      </c>
      <c r="P45" s="3" t="s">
        <v>182</v>
      </c>
      <c r="Q45" s="3" t="s">
        <v>32</v>
      </c>
      <c r="R45" s="3" t="b">
        <f t="shared" si="6"/>
        <v>0</v>
      </c>
      <c r="S45" s="3" t="s">
        <v>604</v>
      </c>
      <c r="T45" s="3" t="s">
        <v>182</v>
      </c>
      <c r="U45" s="3" t="s">
        <v>7</v>
      </c>
      <c r="V45" s="3"/>
      <c r="W45" s="3"/>
      <c r="X45" s="3"/>
      <c r="Y45" s="3"/>
      <c r="Z45" s="3"/>
      <c r="AA45" s="3"/>
      <c r="AB45" s="3" t="s">
        <v>23</v>
      </c>
      <c r="AC45" s="3" t="s">
        <v>150</v>
      </c>
      <c r="AD45" s="3" t="str">
        <f t="shared" si="0"/>
        <v>德州乐陵光缆:德州共青团路+乐陵新局</v>
      </c>
      <c r="AF45" s="3">
        <f>MATCH(AD45,中继段!$AE$4:$AE$97,0)</f>
        <v>12</v>
      </c>
    </row>
    <row r="46" spans="1:32" ht="16.5" x14ac:dyDescent="0.2">
      <c r="A46" s="3">
        <v>43</v>
      </c>
      <c r="B46" s="3">
        <f t="shared" si="1"/>
        <v>37007203000</v>
      </c>
      <c r="C46" s="4" t="str">
        <f t="shared" si="2"/>
        <v>山东二干|德州乐陵光缆:乐陵兴隆南大街-乐陵新局</v>
      </c>
      <c r="D46" s="3" t="s">
        <v>207</v>
      </c>
      <c r="E46" s="4" t="str">
        <f t="shared" si="3"/>
        <v>德州乐陵光缆</v>
      </c>
      <c r="F46" s="4" t="s">
        <v>828</v>
      </c>
      <c r="G46" s="3" t="str">
        <f>INDEX(中继段!$C$4:$C$97,AF46)</f>
        <v>山东二干|德州乐陵光缆:德州共青团路-乐陵新局</v>
      </c>
      <c r="H46" s="3" t="str">
        <f t="shared" si="4"/>
        <v>山东二干|德州乐陵光缆:德州共青团路-乐陵新局</v>
      </c>
      <c r="I46" s="3">
        <f>INDEX(中继段!$B$4:$B$97,光放段!AF46)</f>
        <v>37007200000</v>
      </c>
      <c r="J46" s="3">
        <f>COUNTIF(I$4:I46,"="&amp;I46)</f>
        <v>3</v>
      </c>
      <c r="K46" s="3">
        <f>COUNTIF(D$4:D46,"="&amp;D46)</f>
        <v>4</v>
      </c>
      <c r="L46" s="3">
        <v>2.1</v>
      </c>
      <c r="M46" s="3">
        <v>36</v>
      </c>
      <c r="N46" s="3" t="b">
        <f t="shared" si="5"/>
        <v>0</v>
      </c>
      <c r="O46" s="3" t="s">
        <v>604</v>
      </c>
      <c r="P46" s="3" t="s">
        <v>182</v>
      </c>
      <c r="Q46" s="3" t="s">
        <v>7</v>
      </c>
      <c r="R46" s="3" t="b">
        <f t="shared" si="6"/>
        <v>1</v>
      </c>
      <c r="S46" s="3" t="s">
        <v>604</v>
      </c>
      <c r="T46" s="4" t="s">
        <v>812</v>
      </c>
      <c r="U46" s="3" t="s">
        <v>150</v>
      </c>
      <c r="V46" s="3"/>
      <c r="W46" s="3"/>
      <c r="X46" s="3"/>
      <c r="Y46" s="3"/>
      <c r="Z46" s="3"/>
      <c r="AA46" s="3"/>
      <c r="AB46" s="3" t="s">
        <v>23</v>
      </c>
      <c r="AC46" s="3" t="s">
        <v>150</v>
      </c>
      <c r="AD46" s="3" t="str">
        <f t="shared" si="0"/>
        <v>德州乐陵光缆:德州共青团路+乐陵新局</v>
      </c>
      <c r="AF46" s="3">
        <f>MATCH(AD46,中继段!$AE$4:$AE$97,0)</f>
        <v>12</v>
      </c>
    </row>
    <row r="47" spans="1:32" ht="16.5" x14ac:dyDescent="0.2">
      <c r="A47" s="3">
        <v>44</v>
      </c>
      <c r="B47" s="3">
        <f t="shared" si="1"/>
        <v>37008101000</v>
      </c>
      <c r="C47" s="4" t="str">
        <f t="shared" si="2"/>
        <v>山东二干|菏泽薛城光缆:菏泽中华路老局-巨野新华路</v>
      </c>
      <c r="D47" s="3" t="s">
        <v>208</v>
      </c>
      <c r="E47" s="4" t="str">
        <f t="shared" si="3"/>
        <v>菏泽薛城光缆</v>
      </c>
      <c r="F47" s="4" t="s">
        <v>828</v>
      </c>
      <c r="G47" s="3" t="str">
        <f>INDEX(中继段!$C$4:$C$97,AF47)</f>
        <v>山东二干|菏泽薛城光缆:菏泽中华路老局-济宁洸河路</v>
      </c>
      <c r="H47" s="3" t="str">
        <f t="shared" si="4"/>
        <v>山东二干|菏泽薛城光缆:菏泽中华路老局-济宁洸河路</v>
      </c>
      <c r="I47" s="3">
        <f>INDEX(中继段!$B$4:$B$97,光放段!AF47)</f>
        <v>37008100000</v>
      </c>
      <c r="J47" s="3">
        <f>COUNTIF(I$4:I47,"="&amp;I47)</f>
        <v>1</v>
      </c>
      <c r="K47" s="3">
        <f>COUNTIF(D$4:D47,"="&amp;D47)</f>
        <v>1</v>
      </c>
      <c r="L47" s="3">
        <v>87</v>
      </c>
      <c r="M47" s="3">
        <v>24</v>
      </c>
      <c r="N47" s="3" t="b">
        <f t="shared" si="5"/>
        <v>1</v>
      </c>
      <c r="O47" s="3" t="s">
        <v>604</v>
      </c>
      <c r="P47" s="3" t="s">
        <v>185</v>
      </c>
      <c r="Q47" s="3" t="s">
        <v>34</v>
      </c>
      <c r="R47" s="3" t="b">
        <f t="shared" si="6"/>
        <v>0</v>
      </c>
      <c r="S47" s="3" t="s">
        <v>604</v>
      </c>
      <c r="T47" s="3" t="s">
        <v>185</v>
      </c>
      <c r="U47" s="3" t="s">
        <v>35</v>
      </c>
      <c r="V47" s="3"/>
      <c r="W47" s="3"/>
      <c r="X47" s="3"/>
      <c r="Y47" s="3"/>
      <c r="Z47" s="3"/>
      <c r="AA47" s="3"/>
      <c r="AB47" s="3" t="s">
        <v>34</v>
      </c>
      <c r="AC47" s="3" t="s">
        <v>36</v>
      </c>
      <c r="AD47" s="3" t="str">
        <f t="shared" si="0"/>
        <v>菏泽薛城光缆:菏泽中华路老局+济宁洸河路</v>
      </c>
      <c r="AF47" s="3">
        <f>MATCH(AD47,中继段!$AE$4:$AE$97,0)</f>
        <v>13</v>
      </c>
    </row>
    <row r="48" spans="1:32" ht="16.5" x14ac:dyDescent="0.2">
      <c r="A48" s="3">
        <v>45</v>
      </c>
      <c r="B48" s="3">
        <f t="shared" si="1"/>
        <v>37008102000</v>
      </c>
      <c r="C48" s="4" t="str">
        <f t="shared" si="2"/>
        <v>山东二干|菏泽薛城光缆:巨野新华路-济宁洸河路</v>
      </c>
      <c r="D48" s="3" t="s">
        <v>208</v>
      </c>
      <c r="E48" s="4" t="str">
        <f t="shared" si="3"/>
        <v>菏泽薛城光缆</v>
      </c>
      <c r="F48" s="4" t="s">
        <v>828</v>
      </c>
      <c r="G48" s="3" t="str">
        <f>INDEX(中继段!$C$4:$C$97,AF48)</f>
        <v>山东二干|菏泽薛城光缆:菏泽中华路老局-济宁洸河路</v>
      </c>
      <c r="H48" s="3" t="str">
        <f t="shared" si="4"/>
        <v>山东二干|菏泽薛城光缆:菏泽中华路老局-济宁洸河路</v>
      </c>
      <c r="I48" s="3">
        <f>INDEX(中继段!$B$4:$B$97,光放段!AF48)</f>
        <v>37008100000</v>
      </c>
      <c r="J48" s="3">
        <f>COUNTIF(I$4:I48,"="&amp;I48)</f>
        <v>2</v>
      </c>
      <c r="K48" s="3">
        <f>COUNTIF(D$4:D48,"="&amp;D48)</f>
        <v>2</v>
      </c>
      <c r="L48" s="3">
        <v>48.6</v>
      </c>
      <c r="M48" s="3">
        <v>24</v>
      </c>
      <c r="N48" s="3" t="b">
        <f t="shared" si="5"/>
        <v>0</v>
      </c>
      <c r="O48" s="3" t="s">
        <v>604</v>
      </c>
      <c r="P48" s="3" t="s">
        <v>185</v>
      </c>
      <c r="Q48" s="3" t="s">
        <v>35</v>
      </c>
      <c r="R48" s="3" t="b">
        <f t="shared" si="6"/>
        <v>1</v>
      </c>
      <c r="S48" s="3" t="s">
        <v>604</v>
      </c>
      <c r="T48" s="3" t="s">
        <v>177</v>
      </c>
      <c r="U48" s="3" t="s">
        <v>36</v>
      </c>
      <c r="V48" s="3"/>
      <c r="W48" s="3"/>
      <c r="X48" s="3"/>
      <c r="Y48" s="3"/>
      <c r="Z48" s="3"/>
      <c r="AA48" s="3"/>
      <c r="AB48" s="3" t="s">
        <v>34</v>
      </c>
      <c r="AC48" s="3" t="s">
        <v>36</v>
      </c>
      <c r="AD48" s="3" t="str">
        <f t="shared" si="0"/>
        <v>菏泽薛城光缆:菏泽中华路老局+济宁洸河路</v>
      </c>
      <c r="AF48" s="3">
        <f>MATCH(AD48,中继段!$AE$4:$AE$97,0)</f>
        <v>13</v>
      </c>
    </row>
    <row r="49" spans="1:32" ht="16.5" x14ac:dyDescent="0.2">
      <c r="A49" s="3">
        <v>46</v>
      </c>
      <c r="B49" s="3">
        <f t="shared" si="1"/>
        <v>37008201000</v>
      </c>
      <c r="C49" s="4" t="str">
        <f t="shared" si="2"/>
        <v>山东二干|菏泽薛城光缆:济宁洸河路-兖州九仙桥路</v>
      </c>
      <c r="D49" s="3" t="s">
        <v>208</v>
      </c>
      <c r="E49" s="4" t="str">
        <f t="shared" si="3"/>
        <v>菏泽薛城光缆</v>
      </c>
      <c r="F49" s="4" t="s">
        <v>828</v>
      </c>
      <c r="G49" s="3" t="str">
        <f>INDEX(中继段!$C$4:$C$97,AF49)</f>
        <v>山东二干|菏泽薛城光缆:济宁洸河路-滕州善国北路</v>
      </c>
      <c r="H49" s="3" t="str">
        <f t="shared" si="4"/>
        <v>山东二干|菏泽薛城光缆:济宁洸河路-滕州善国北路</v>
      </c>
      <c r="I49" s="3">
        <f>INDEX(中继段!$B$4:$B$97,光放段!AF49)</f>
        <v>37008200000</v>
      </c>
      <c r="J49" s="3">
        <f>COUNTIF(I$4:I49,"="&amp;I49)</f>
        <v>1</v>
      </c>
      <c r="K49" s="3">
        <f>COUNTIF(D$4:D49,"="&amp;D49)</f>
        <v>3</v>
      </c>
      <c r="L49" s="3">
        <v>42</v>
      </c>
      <c r="M49" s="3">
        <v>24</v>
      </c>
      <c r="N49" s="3" t="b">
        <f t="shared" si="5"/>
        <v>1</v>
      </c>
      <c r="O49" s="3" t="s">
        <v>604</v>
      </c>
      <c r="P49" s="3" t="s">
        <v>177</v>
      </c>
      <c r="Q49" s="3" t="s">
        <v>36</v>
      </c>
      <c r="R49" s="3" t="b">
        <f t="shared" si="6"/>
        <v>0</v>
      </c>
      <c r="S49" s="3" t="s">
        <v>604</v>
      </c>
      <c r="T49" s="3" t="s">
        <v>177</v>
      </c>
      <c r="U49" s="3" t="s">
        <v>37</v>
      </c>
      <c r="V49" s="3"/>
      <c r="W49" s="3"/>
      <c r="X49" s="3"/>
      <c r="Y49" s="3"/>
      <c r="Z49" s="3"/>
      <c r="AA49" s="3"/>
      <c r="AB49" s="3" t="s">
        <v>36</v>
      </c>
      <c r="AC49" s="3" t="s">
        <v>38</v>
      </c>
      <c r="AD49" s="3" t="str">
        <f t="shared" si="0"/>
        <v>菏泽薛城光缆:济宁洸河路+滕州善国北路</v>
      </c>
      <c r="AF49" s="3">
        <f>MATCH(AD49,中继段!$AE$4:$AE$97,0)</f>
        <v>14</v>
      </c>
    </row>
    <row r="50" spans="1:32" ht="16.5" x14ac:dyDescent="0.2">
      <c r="A50" s="3">
        <v>47</v>
      </c>
      <c r="B50" s="3">
        <f t="shared" si="1"/>
        <v>37008202000</v>
      </c>
      <c r="C50" s="4" t="str">
        <f t="shared" si="2"/>
        <v>山东二干|菏泽薛城光缆:兖州九仙桥路-滕州善国北路</v>
      </c>
      <c r="D50" s="3" t="s">
        <v>208</v>
      </c>
      <c r="E50" s="4" t="str">
        <f t="shared" si="3"/>
        <v>菏泽薛城光缆</v>
      </c>
      <c r="F50" s="4" t="s">
        <v>828</v>
      </c>
      <c r="G50" s="3" t="str">
        <f>INDEX(中继段!$C$4:$C$97,AF50)</f>
        <v>山东二干|菏泽薛城光缆:济宁洸河路-滕州善国北路</v>
      </c>
      <c r="H50" s="3" t="str">
        <f t="shared" si="4"/>
        <v>山东二干|菏泽薛城光缆:济宁洸河路-滕州善国北路</v>
      </c>
      <c r="I50" s="3">
        <f>INDEX(中继段!$B$4:$B$97,光放段!AF50)</f>
        <v>37008200000</v>
      </c>
      <c r="J50" s="3">
        <f>COUNTIF(I$4:I50,"="&amp;I50)</f>
        <v>2</v>
      </c>
      <c r="K50" s="3">
        <f>COUNTIF(D$4:D50,"="&amp;D50)</f>
        <v>4</v>
      </c>
      <c r="L50" s="3">
        <v>68.2</v>
      </c>
      <c r="M50" s="3">
        <v>24</v>
      </c>
      <c r="N50" s="3" t="b">
        <f t="shared" si="5"/>
        <v>0</v>
      </c>
      <c r="O50" s="3" t="s">
        <v>604</v>
      </c>
      <c r="P50" s="3" t="s">
        <v>177</v>
      </c>
      <c r="Q50" s="3" t="s">
        <v>37</v>
      </c>
      <c r="R50" s="3" t="b">
        <f t="shared" si="6"/>
        <v>1</v>
      </c>
      <c r="S50" s="3" t="s">
        <v>604</v>
      </c>
      <c r="T50" s="3" t="s">
        <v>173</v>
      </c>
      <c r="U50" s="3" t="s">
        <v>38</v>
      </c>
      <c r="V50" s="3"/>
      <c r="W50" s="3"/>
      <c r="X50" s="3"/>
      <c r="Y50" s="3"/>
      <c r="Z50" s="3"/>
      <c r="AA50" s="3"/>
      <c r="AB50" s="3" t="s">
        <v>36</v>
      </c>
      <c r="AC50" s="3" t="s">
        <v>38</v>
      </c>
      <c r="AD50" s="3" t="str">
        <f t="shared" si="0"/>
        <v>菏泽薛城光缆:济宁洸河路+滕州善国北路</v>
      </c>
      <c r="AF50" s="3">
        <f>MATCH(AD50,中继段!$AE$4:$AE$97,0)</f>
        <v>14</v>
      </c>
    </row>
    <row r="51" spans="1:32" ht="16.5" x14ac:dyDescent="0.2">
      <c r="A51" s="3">
        <v>48</v>
      </c>
      <c r="B51" s="3">
        <f t="shared" si="1"/>
        <v>37008301000</v>
      </c>
      <c r="C51" s="4" t="str">
        <f t="shared" si="2"/>
        <v>山东二干|菏泽薛城光缆:滕州善国北路-薛城天山路</v>
      </c>
      <c r="D51" s="3" t="s">
        <v>208</v>
      </c>
      <c r="E51" s="4" t="str">
        <f t="shared" si="3"/>
        <v>菏泽薛城光缆</v>
      </c>
      <c r="F51" s="4" t="s">
        <v>828</v>
      </c>
      <c r="G51" s="3" t="str">
        <f>INDEX(中继段!$C$4:$C$97,AF51)</f>
        <v>山东二干|菏泽薛城光缆:滕州善国北路-薛城天山路</v>
      </c>
      <c r="H51" s="3" t="str">
        <f t="shared" si="4"/>
        <v>山东二干|菏泽薛城光缆:滕州善国北路-薛城天山路</v>
      </c>
      <c r="I51" s="3">
        <f>INDEX(中继段!$B$4:$B$97,光放段!AF51)</f>
        <v>37008300000</v>
      </c>
      <c r="J51" s="3">
        <f>COUNTIF(I$4:I51,"="&amp;I51)</f>
        <v>1</v>
      </c>
      <c r="K51" s="3">
        <f>COUNTIF(D$4:D51,"="&amp;D51)</f>
        <v>5</v>
      </c>
      <c r="L51" s="3">
        <v>38</v>
      </c>
      <c r="M51" s="3">
        <v>24</v>
      </c>
      <c r="N51" s="3" t="b">
        <f t="shared" si="5"/>
        <v>1</v>
      </c>
      <c r="O51" s="3" t="s">
        <v>604</v>
      </c>
      <c r="P51" s="3" t="s">
        <v>173</v>
      </c>
      <c r="Q51" s="3" t="s">
        <v>38</v>
      </c>
      <c r="R51" s="3" t="b">
        <f t="shared" si="6"/>
        <v>1</v>
      </c>
      <c r="S51" s="3" t="s">
        <v>604</v>
      </c>
      <c r="T51" s="3" t="s">
        <v>173</v>
      </c>
      <c r="U51" s="3" t="s">
        <v>151</v>
      </c>
      <c r="V51" s="3"/>
      <c r="W51" s="3"/>
      <c r="X51" s="3"/>
      <c r="Y51" s="3"/>
      <c r="Z51" s="3"/>
      <c r="AA51" s="3"/>
      <c r="AB51" s="3" t="s">
        <v>38</v>
      </c>
      <c r="AC51" s="3" t="s">
        <v>151</v>
      </c>
      <c r="AD51" s="3" t="str">
        <f t="shared" si="0"/>
        <v>菏泽薛城光缆:滕州善国北路+薛城天山路</v>
      </c>
      <c r="AF51" s="3">
        <f>MATCH(AD51,中继段!$AE$4:$AE$97,0)</f>
        <v>15</v>
      </c>
    </row>
    <row r="52" spans="1:32" ht="16.5" x14ac:dyDescent="0.2">
      <c r="A52" s="3">
        <v>49</v>
      </c>
      <c r="B52" s="3">
        <f t="shared" si="1"/>
        <v>37009101000</v>
      </c>
      <c r="C52" s="4" t="str">
        <f t="shared" si="2"/>
        <v>山东二干|禹城务头光缆:禹城行政街-齐河新华路</v>
      </c>
      <c r="D52" s="3" t="s">
        <v>209</v>
      </c>
      <c r="E52" s="4" t="str">
        <f t="shared" si="3"/>
        <v>禹城务头光缆</v>
      </c>
      <c r="F52" s="4" t="s">
        <v>828</v>
      </c>
      <c r="G52" s="3" t="str">
        <f>INDEX(中继段!$C$4:$C$97,AF52)</f>
        <v>山东二干|禹城务头光缆:禹城行政街-齐河务头中继站</v>
      </c>
      <c r="H52" s="3" t="str">
        <f t="shared" si="4"/>
        <v>山东二干|禹城务头光缆:禹城行政街-齐河务头中继站</v>
      </c>
      <c r="I52" s="3">
        <f>INDEX(中继段!$B$4:$B$97,光放段!AF52)</f>
        <v>37009100000</v>
      </c>
      <c r="J52" s="3">
        <f>COUNTIF(I$4:I52,"="&amp;I52)</f>
        <v>1</v>
      </c>
      <c r="K52" s="3">
        <f>COUNTIF(D$4:D52,"="&amp;D52)</f>
        <v>1</v>
      </c>
      <c r="L52" s="3">
        <v>27.562000000000001</v>
      </c>
      <c r="M52" s="3">
        <v>36</v>
      </c>
      <c r="N52" s="3" t="b">
        <f t="shared" si="5"/>
        <v>1</v>
      </c>
      <c r="O52" s="3" t="s">
        <v>604</v>
      </c>
      <c r="P52" s="3" t="s">
        <v>182</v>
      </c>
      <c r="Q52" s="3" t="s">
        <v>39</v>
      </c>
      <c r="R52" s="3" t="b">
        <f t="shared" si="6"/>
        <v>0</v>
      </c>
      <c r="S52" s="3" t="s">
        <v>604</v>
      </c>
      <c r="T52" s="3" t="s">
        <v>182</v>
      </c>
      <c r="U52" s="3" t="s">
        <v>40</v>
      </c>
      <c r="V52" s="3"/>
      <c r="W52" s="3"/>
      <c r="X52" s="3"/>
      <c r="Y52" s="3"/>
      <c r="Z52" s="3"/>
      <c r="AA52" s="3"/>
      <c r="AB52" s="3" t="s">
        <v>39</v>
      </c>
      <c r="AC52" s="3" t="s">
        <v>169</v>
      </c>
      <c r="AD52" s="3" t="str">
        <f t="shared" si="0"/>
        <v>禹城务头光缆:禹城行政街+齐河务头中继站</v>
      </c>
      <c r="AF52" s="3">
        <f>MATCH(AD52,中继段!$AE$4:$AE$97,0)</f>
        <v>16</v>
      </c>
    </row>
    <row r="53" spans="1:32" ht="16.5" x14ac:dyDescent="0.2">
      <c r="A53" s="3">
        <v>50</v>
      </c>
      <c r="B53" s="3">
        <f t="shared" si="1"/>
        <v>37009102000</v>
      </c>
      <c r="C53" s="4" t="str">
        <f t="shared" si="2"/>
        <v>山东二干|禹城务头光缆:齐河新华路-齐河务头</v>
      </c>
      <c r="D53" s="3" t="s">
        <v>209</v>
      </c>
      <c r="E53" s="4" t="str">
        <f t="shared" si="3"/>
        <v>禹城务头光缆</v>
      </c>
      <c r="F53" s="4" t="s">
        <v>828</v>
      </c>
      <c r="G53" s="3" t="str">
        <f>INDEX(中继段!$C$4:$C$97,AF53)</f>
        <v>山东二干|禹城务头光缆:禹城行政街-齐河务头中继站</v>
      </c>
      <c r="H53" s="3" t="str">
        <f t="shared" si="4"/>
        <v>山东二干|禹城务头光缆:禹城行政街-齐河务头中继站</v>
      </c>
      <c r="I53" s="3">
        <f>INDEX(中继段!$B$4:$B$97,光放段!AF53)</f>
        <v>37009100000</v>
      </c>
      <c r="J53" s="3">
        <f>COUNTIF(I$4:I53,"="&amp;I53)</f>
        <v>2</v>
      </c>
      <c r="K53" s="3">
        <f>COUNTIF(D$4:D53,"="&amp;D53)</f>
        <v>2</v>
      </c>
      <c r="L53" s="3">
        <v>40.82</v>
      </c>
      <c r="M53" s="3">
        <v>36</v>
      </c>
      <c r="N53" s="3" t="b">
        <f t="shared" si="5"/>
        <v>0</v>
      </c>
      <c r="O53" s="3" t="s">
        <v>604</v>
      </c>
      <c r="P53" s="3" t="s">
        <v>182</v>
      </c>
      <c r="Q53" s="3" t="s">
        <v>40</v>
      </c>
      <c r="R53" s="3" t="b">
        <f t="shared" si="6"/>
        <v>1</v>
      </c>
      <c r="S53" s="3" t="s">
        <v>604</v>
      </c>
      <c r="T53" s="3" t="s">
        <v>182</v>
      </c>
      <c r="U53" s="3" t="s">
        <v>45</v>
      </c>
      <c r="V53" s="3"/>
      <c r="W53" s="3"/>
      <c r="X53" s="3"/>
      <c r="Y53" s="3"/>
      <c r="Z53" s="3"/>
      <c r="AA53" s="3"/>
      <c r="AB53" s="3" t="s">
        <v>39</v>
      </c>
      <c r="AC53" s="3" t="s">
        <v>169</v>
      </c>
      <c r="AD53" s="3" t="str">
        <f t="shared" si="0"/>
        <v>禹城务头光缆:禹城行政街+齐河务头中继站</v>
      </c>
      <c r="AF53" s="3">
        <f>MATCH(AD53,中继段!$AE$4:$AE$97,0)</f>
        <v>16</v>
      </c>
    </row>
    <row r="54" spans="1:32" ht="16.5" x14ac:dyDescent="0.2">
      <c r="A54" s="3">
        <v>51</v>
      </c>
      <c r="B54" s="3">
        <f t="shared" si="1"/>
        <v>37010101000</v>
      </c>
      <c r="C54" s="4" t="str">
        <f t="shared" si="2"/>
        <v>山东二干|济聊菏1号光缆:济南经十路-聊城龙山路</v>
      </c>
      <c r="D54" s="3" t="s">
        <v>210</v>
      </c>
      <c r="E54" s="4" t="str">
        <f t="shared" si="3"/>
        <v>济聊菏1号光缆</v>
      </c>
      <c r="F54" s="4" t="s">
        <v>828</v>
      </c>
      <c r="G54" s="3" t="str">
        <f>INDEX(中继段!$C$4:$C$97,AF54)</f>
        <v>山东二干|济聊菏1号光缆:济南经十路-聊城龙山路</v>
      </c>
      <c r="H54" s="3" t="str">
        <f t="shared" si="4"/>
        <v>山东二干|济聊菏1号光缆:济南经十路-聊城龙山路</v>
      </c>
      <c r="I54" s="3">
        <f>INDEX(中继段!$B$4:$B$97,光放段!AF54)</f>
        <v>37010100000</v>
      </c>
      <c r="J54" s="3">
        <f>COUNTIF(I$4:I54,"="&amp;I54)</f>
        <v>1</v>
      </c>
      <c r="K54" s="3">
        <f>COUNTIF(D$4:D54,"="&amp;D54)</f>
        <v>1</v>
      </c>
      <c r="L54" s="3">
        <v>147.6</v>
      </c>
      <c r="M54" s="3">
        <v>36</v>
      </c>
      <c r="N54" s="3" t="b">
        <f t="shared" si="5"/>
        <v>1</v>
      </c>
      <c r="O54" s="3" t="s">
        <v>604</v>
      </c>
      <c r="P54" s="3" t="s">
        <v>601</v>
      </c>
      <c r="Q54" s="3" t="s">
        <v>41</v>
      </c>
      <c r="R54" s="3" t="b">
        <f t="shared" si="6"/>
        <v>1</v>
      </c>
      <c r="S54" s="3" t="s">
        <v>604</v>
      </c>
      <c r="T54" s="3" t="s">
        <v>183</v>
      </c>
      <c r="U54" s="3" t="s">
        <v>42</v>
      </c>
      <c r="V54" s="3"/>
      <c r="W54" s="3"/>
      <c r="X54" s="3"/>
      <c r="Y54" s="3"/>
      <c r="Z54" s="3"/>
      <c r="AA54" s="3"/>
      <c r="AB54" s="3" t="s">
        <v>41</v>
      </c>
      <c r="AC54" s="3" t="s">
        <v>42</v>
      </c>
      <c r="AD54" s="3" t="str">
        <f t="shared" si="0"/>
        <v>济聊菏1号光缆:济南经十路+聊城龙山路</v>
      </c>
      <c r="AF54" s="3">
        <f>MATCH(AD54,中继段!$AE$4:$AE$97,0)</f>
        <v>17</v>
      </c>
    </row>
    <row r="55" spans="1:32" ht="16.5" x14ac:dyDescent="0.2">
      <c r="A55" s="3">
        <v>52</v>
      </c>
      <c r="B55" s="3">
        <f t="shared" si="1"/>
        <v>37010201000</v>
      </c>
      <c r="C55" s="4" t="str">
        <f t="shared" si="2"/>
        <v>山东二干|济聊菏1号光缆:聊城龙山路-程屯支局</v>
      </c>
      <c r="D55" s="3" t="s">
        <v>210</v>
      </c>
      <c r="E55" s="4" t="str">
        <f t="shared" si="3"/>
        <v>济聊菏1号光缆</v>
      </c>
      <c r="F55" s="4" t="s">
        <v>828</v>
      </c>
      <c r="G55" s="3" t="str">
        <f>INDEX(中继段!$C$4:$C$97,AF55)</f>
        <v>山东二干|济聊菏1号光缆:聊城龙山路-菏泽中华路新局</v>
      </c>
      <c r="H55" s="3" t="str">
        <f t="shared" si="4"/>
        <v>山东二干|济聊菏1号光缆:聊城龙山路-菏泽中华路新局</v>
      </c>
      <c r="I55" s="3">
        <f>INDEX(中继段!$B$4:$B$97,光放段!AF55)</f>
        <v>37010200000</v>
      </c>
      <c r="J55" s="3">
        <f>COUNTIF(I$4:I55,"="&amp;I55)</f>
        <v>1</v>
      </c>
      <c r="K55" s="3">
        <f>COUNTIF(D$4:D55,"="&amp;D55)</f>
        <v>2</v>
      </c>
      <c r="L55" s="3">
        <v>82.4</v>
      </c>
      <c r="M55" s="3">
        <v>12</v>
      </c>
      <c r="N55" s="3" t="b">
        <f t="shared" si="5"/>
        <v>1</v>
      </c>
      <c r="O55" s="3" t="s">
        <v>604</v>
      </c>
      <c r="P55" s="3" t="s">
        <v>183</v>
      </c>
      <c r="Q55" s="3" t="s">
        <v>42</v>
      </c>
      <c r="R55" s="3" t="b">
        <f t="shared" si="6"/>
        <v>0</v>
      </c>
      <c r="S55" s="3" t="s">
        <v>604</v>
      </c>
      <c r="T55" s="3" t="s">
        <v>185</v>
      </c>
      <c r="U55" s="3" t="s">
        <v>43</v>
      </c>
      <c r="V55" s="3"/>
      <c r="W55" s="3"/>
      <c r="X55" s="3"/>
      <c r="Y55" s="3"/>
      <c r="Z55" s="3"/>
      <c r="AA55" s="3"/>
      <c r="AB55" s="3" t="s">
        <v>42</v>
      </c>
      <c r="AC55" s="3" t="s">
        <v>152</v>
      </c>
      <c r="AD55" s="3" t="str">
        <f t="shared" si="0"/>
        <v>济聊菏1号光缆:聊城龙山路+菏泽中华路新局</v>
      </c>
      <c r="AF55" s="3">
        <f>MATCH(AD55,中继段!$AE$4:$AE$97,0)</f>
        <v>18</v>
      </c>
    </row>
    <row r="56" spans="1:32" ht="16.5" x14ac:dyDescent="0.2">
      <c r="A56" s="3">
        <v>53</v>
      </c>
      <c r="B56" s="3">
        <f t="shared" si="1"/>
        <v>37010202000</v>
      </c>
      <c r="C56" s="4" t="str">
        <f t="shared" si="2"/>
        <v>山东二干|济聊菏1号光缆:程屯支局-菏泽中华路新局</v>
      </c>
      <c r="D56" s="3" t="s">
        <v>210</v>
      </c>
      <c r="E56" s="4" t="str">
        <f t="shared" si="3"/>
        <v>济聊菏1号光缆</v>
      </c>
      <c r="F56" s="4" t="s">
        <v>828</v>
      </c>
      <c r="G56" s="3" t="str">
        <f>INDEX(中继段!$C$4:$C$97,AF56)</f>
        <v>山东二干|济聊菏1号光缆:聊城龙山路-菏泽中华路新局</v>
      </c>
      <c r="H56" s="3" t="str">
        <f t="shared" si="4"/>
        <v>山东二干|济聊菏1号光缆:聊城龙山路-菏泽中华路新局</v>
      </c>
      <c r="I56" s="3">
        <f>INDEX(中继段!$B$4:$B$97,光放段!AF56)</f>
        <v>37010200000</v>
      </c>
      <c r="J56" s="3">
        <f>COUNTIF(I$4:I56,"="&amp;I56)</f>
        <v>2</v>
      </c>
      <c r="K56" s="3">
        <f>COUNTIF(D$4:D56,"="&amp;D56)</f>
        <v>3</v>
      </c>
      <c r="L56" s="3">
        <v>107.1</v>
      </c>
      <c r="M56" s="3">
        <v>12</v>
      </c>
      <c r="N56" s="3" t="b">
        <f t="shared" si="5"/>
        <v>0</v>
      </c>
      <c r="O56" s="3" t="s">
        <v>604</v>
      </c>
      <c r="P56" s="3" t="s">
        <v>185</v>
      </c>
      <c r="Q56" s="3" t="s">
        <v>43</v>
      </c>
      <c r="R56" s="3" t="b">
        <f t="shared" si="6"/>
        <v>1</v>
      </c>
      <c r="S56" s="3" t="s">
        <v>604</v>
      </c>
      <c r="T56" s="3" t="s">
        <v>185</v>
      </c>
      <c r="U56" s="3" t="s">
        <v>152</v>
      </c>
      <c r="V56" s="3"/>
      <c r="W56" s="3"/>
      <c r="X56" s="3"/>
      <c r="Y56" s="3"/>
      <c r="Z56" s="3"/>
      <c r="AA56" s="3"/>
      <c r="AB56" s="3" t="s">
        <v>42</v>
      </c>
      <c r="AC56" s="3" t="s">
        <v>152</v>
      </c>
      <c r="AD56" s="3" t="str">
        <f t="shared" si="0"/>
        <v>济聊菏1号光缆:聊城龙山路+菏泽中华路新局</v>
      </c>
      <c r="AF56" s="3">
        <f>MATCH(AD56,中继段!$AE$4:$AE$97,0)</f>
        <v>18</v>
      </c>
    </row>
    <row r="57" spans="1:32" ht="16.5" x14ac:dyDescent="0.2">
      <c r="A57" s="3">
        <v>54</v>
      </c>
      <c r="B57" s="3">
        <f t="shared" si="1"/>
        <v>37011101000</v>
      </c>
      <c r="C57" s="4" t="str">
        <f t="shared" si="2"/>
        <v>山东二干|济聊菏2号光缆:济南山大路-齐河务头</v>
      </c>
      <c r="D57" s="3" t="s">
        <v>211</v>
      </c>
      <c r="E57" s="4" t="str">
        <f t="shared" si="3"/>
        <v>济聊菏2号光缆</v>
      </c>
      <c r="F57" s="4" t="s">
        <v>828</v>
      </c>
      <c r="G57" s="3" t="str">
        <f>INDEX(中继段!$C$4:$C$97,AF57)</f>
        <v>山东二干|济聊菏2号光缆:济南山大路-聊城联通建设路</v>
      </c>
      <c r="H57" s="3" t="str">
        <f t="shared" si="4"/>
        <v>山东二干|济聊菏2号光缆:济南山大路-聊城联通建设路</v>
      </c>
      <c r="I57" s="3">
        <f>INDEX(中继段!$B$4:$B$97,光放段!AF57)</f>
        <v>37011100000</v>
      </c>
      <c r="J57" s="3">
        <f>COUNTIF(I$4:I57,"="&amp;I57)</f>
        <v>1</v>
      </c>
      <c r="K57" s="3">
        <f>COUNTIF(D$4:D57,"="&amp;D57)</f>
        <v>1</v>
      </c>
      <c r="L57" s="3">
        <v>75.7</v>
      </c>
      <c r="M57" s="3">
        <v>24</v>
      </c>
      <c r="N57" s="3" t="b">
        <f t="shared" si="5"/>
        <v>1</v>
      </c>
      <c r="O57" s="3" t="s">
        <v>604</v>
      </c>
      <c r="P57" s="3" t="s">
        <v>601</v>
      </c>
      <c r="Q57" s="3" t="s">
        <v>44</v>
      </c>
      <c r="R57" s="3" t="b">
        <f t="shared" si="6"/>
        <v>0</v>
      </c>
      <c r="S57" s="3" t="s">
        <v>604</v>
      </c>
      <c r="T57" s="3" t="s">
        <v>182</v>
      </c>
      <c r="U57" s="3" t="s">
        <v>45</v>
      </c>
      <c r="V57" s="3"/>
      <c r="W57" s="3"/>
      <c r="X57" s="3"/>
      <c r="Y57" s="3"/>
      <c r="Z57" s="3"/>
      <c r="AA57" s="3"/>
      <c r="AB57" s="3" t="s">
        <v>44</v>
      </c>
      <c r="AC57" s="3" t="s">
        <v>46</v>
      </c>
      <c r="AD57" s="3" t="str">
        <f t="shared" si="0"/>
        <v>济聊菏2号光缆:济南山大路+聊城联通建设路</v>
      </c>
      <c r="AF57" s="3">
        <f>MATCH(AD57,中继段!$AE$4:$AE$97,0)</f>
        <v>19</v>
      </c>
    </row>
    <row r="58" spans="1:32" ht="16.5" x14ac:dyDescent="0.2">
      <c r="A58" s="3">
        <v>55</v>
      </c>
      <c r="B58" s="3">
        <f t="shared" si="1"/>
        <v>37011102000</v>
      </c>
      <c r="C58" s="4" t="str">
        <f t="shared" si="2"/>
        <v>山东二干|济聊菏2号光缆:齐河务头-聊城联通建设路</v>
      </c>
      <c r="D58" s="3" t="s">
        <v>211</v>
      </c>
      <c r="E58" s="4" t="str">
        <f t="shared" si="3"/>
        <v>济聊菏2号光缆</v>
      </c>
      <c r="F58" s="4" t="s">
        <v>828</v>
      </c>
      <c r="G58" s="3" t="str">
        <f>INDEX(中继段!$C$4:$C$97,AF58)</f>
        <v>山东二干|济聊菏2号光缆:济南山大路-聊城联通建设路</v>
      </c>
      <c r="H58" s="3" t="str">
        <f t="shared" si="4"/>
        <v>山东二干|济聊菏2号光缆:济南山大路-聊城联通建设路</v>
      </c>
      <c r="I58" s="3">
        <f>INDEX(中继段!$B$4:$B$97,光放段!AF58)</f>
        <v>37011100000</v>
      </c>
      <c r="J58" s="3">
        <f>COUNTIF(I$4:I58,"="&amp;I58)</f>
        <v>2</v>
      </c>
      <c r="K58" s="3">
        <f>COUNTIF(D$4:D58,"="&amp;D58)</f>
        <v>2</v>
      </c>
      <c r="L58" s="3">
        <v>68.5</v>
      </c>
      <c r="M58" s="3">
        <v>24</v>
      </c>
      <c r="N58" s="3" t="b">
        <f t="shared" si="5"/>
        <v>0</v>
      </c>
      <c r="O58" s="3" t="s">
        <v>604</v>
      </c>
      <c r="P58" s="3" t="s">
        <v>182</v>
      </c>
      <c r="Q58" s="3" t="s">
        <v>45</v>
      </c>
      <c r="R58" s="3" t="b">
        <f t="shared" si="6"/>
        <v>1</v>
      </c>
      <c r="S58" s="3" t="s">
        <v>604</v>
      </c>
      <c r="T58" s="3" t="s">
        <v>183</v>
      </c>
      <c r="U58" s="3" t="s">
        <v>46</v>
      </c>
      <c r="V58" s="3"/>
      <c r="W58" s="3"/>
      <c r="X58" s="3"/>
      <c r="Y58" s="3"/>
      <c r="Z58" s="3"/>
      <c r="AA58" s="3"/>
      <c r="AB58" s="3" t="s">
        <v>44</v>
      </c>
      <c r="AC58" s="3" t="s">
        <v>46</v>
      </c>
      <c r="AD58" s="3" t="str">
        <f t="shared" si="0"/>
        <v>济聊菏2号光缆:济南山大路+聊城联通建设路</v>
      </c>
      <c r="AF58" s="3">
        <f>MATCH(AD58,中继段!$AE$4:$AE$97,0)</f>
        <v>19</v>
      </c>
    </row>
    <row r="59" spans="1:32" ht="16.5" x14ac:dyDescent="0.2">
      <c r="A59" s="3">
        <v>56</v>
      </c>
      <c r="B59" s="3">
        <f t="shared" si="1"/>
        <v>37011201000</v>
      </c>
      <c r="C59" s="4" t="str">
        <f t="shared" si="2"/>
        <v>山东二干|济聊菏2号光缆:聊城联通建设路-程屯支局</v>
      </c>
      <c r="D59" s="3" t="s">
        <v>211</v>
      </c>
      <c r="E59" s="4" t="str">
        <f t="shared" si="3"/>
        <v>济聊菏2号光缆</v>
      </c>
      <c r="F59" s="4" t="s">
        <v>828</v>
      </c>
      <c r="G59" s="3" t="str">
        <f>INDEX(中继段!$C$4:$C$97,AF59)</f>
        <v>山东二干|济聊菏2号光缆:聊城联通建设路-菏泽中华路新局</v>
      </c>
      <c r="H59" s="3" t="str">
        <f t="shared" si="4"/>
        <v>山东二干|济聊菏2号光缆:聊城联通建设路-菏泽中华路新局</v>
      </c>
      <c r="I59" s="3">
        <f>INDEX(中继段!$B$4:$B$97,光放段!AF59)</f>
        <v>37011200000</v>
      </c>
      <c r="J59" s="3">
        <f>COUNTIF(I$4:I59,"="&amp;I59)</f>
        <v>1</v>
      </c>
      <c r="K59" s="3">
        <f>COUNTIF(D$4:D59,"="&amp;D59)</f>
        <v>3</v>
      </c>
      <c r="L59" s="3">
        <v>89.8</v>
      </c>
      <c r="M59" s="3">
        <v>24</v>
      </c>
      <c r="N59" s="3" t="b">
        <f t="shared" si="5"/>
        <v>1</v>
      </c>
      <c r="O59" s="3" t="s">
        <v>604</v>
      </c>
      <c r="P59" s="3" t="s">
        <v>183</v>
      </c>
      <c r="Q59" s="3" t="s">
        <v>46</v>
      </c>
      <c r="R59" s="3" t="b">
        <f t="shared" si="6"/>
        <v>0</v>
      </c>
      <c r="S59" s="3" t="s">
        <v>604</v>
      </c>
      <c r="T59" s="3" t="s">
        <v>185</v>
      </c>
      <c r="U59" s="3" t="s">
        <v>43</v>
      </c>
      <c r="V59" s="3"/>
      <c r="W59" s="3"/>
      <c r="X59" s="3"/>
      <c r="Y59" s="3"/>
      <c r="Z59" s="3"/>
      <c r="AA59" s="3"/>
      <c r="AB59" s="3" t="s">
        <v>46</v>
      </c>
      <c r="AC59" s="3" t="s">
        <v>152</v>
      </c>
      <c r="AD59" s="3" t="str">
        <f t="shared" si="0"/>
        <v>济聊菏2号光缆:聊城联通建设路+菏泽中华路新局</v>
      </c>
      <c r="AF59" s="3">
        <f>MATCH(AD59,中继段!$AE$4:$AE$97,0)</f>
        <v>20</v>
      </c>
    </row>
    <row r="60" spans="1:32" ht="16.5" x14ac:dyDescent="0.2">
      <c r="A60" s="3">
        <v>57</v>
      </c>
      <c r="B60" s="3">
        <f t="shared" si="1"/>
        <v>37011202000</v>
      </c>
      <c r="C60" s="4" t="str">
        <f t="shared" si="2"/>
        <v>山东二干|济聊菏2号光缆:程屯支局-菏泽中华路新局</v>
      </c>
      <c r="D60" s="3" t="s">
        <v>211</v>
      </c>
      <c r="E60" s="4" t="str">
        <f t="shared" si="3"/>
        <v>济聊菏2号光缆</v>
      </c>
      <c r="F60" s="4" t="s">
        <v>828</v>
      </c>
      <c r="G60" s="3" t="str">
        <f>INDEX(中继段!$C$4:$C$97,AF60)</f>
        <v>山东二干|济聊菏2号光缆:聊城联通建设路-菏泽中华路新局</v>
      </c>
      <c r="H60" s="3" t="str">
        <f t="shared" si="4"/>
        <v>山东二干|济聊菏2号光缆:聊城联通建设路-菏泽中华路新局</v>
      </c>
      <c r="I60" s="3">
        <f>INDEX(中继段!$B$4:$B$97,光放段!AF60)</f>
        <v>37011200000</v>
      </c>
      <c r="J60" s="3">
        <f>COUNTIF(I$4:I60,"="&amp;I60)</f>
        <v>2</v>
      </c>
      <c r="K60" s="3">
        <f>COUNTIF(D$4:D60,"="&amp;D60)</f>
        <v>4</v>
      </c>
      <c r="L60" s="3">
        <v>87.8</v>
      </c>
      <c r="M60" s="3">
        <v>24</v>
      </c>
      <c r="N60" s="3" t="b">
        <f t="shared" si="5"/>
        <v>0</v>
      </c>
      <c r="O60" s="3" t="s">
        <v>604</v>
      </c>
      <c r="P60" s="3" t="s">
        <v>185</v>
      </c>
      <c r="Q60" s="3" t="s">
        <v>43</v>
      </c>
      <c r="R60" s="3" t="b">
        <f t="shared" si="6"/>
        <v>1</v>
      </c>
      <c r="S60" s="3" t="s">
        <v>604</v>
      </c>
      <c r="T60" s="3" t="s">
        <v>185</v>
      </c>
      <c r="U60" s="3" t="s">
        <v>152</v>
      </c>
      <c r="V60" s="3"/>
      <c r="W60" s="3"/>
      <c r="X60" s="3"/>
      <c r="Y60" s="3"/>
      <c r="Z60" s="3"/>
      <c r="AA60" s="3"/>
      <c r="AB60" s="3" t="s">
        <v>46</v>
      </c>
      <c r="AC60" s="3" t="s">
        <v>152</v>
      </c>
      <c r="AD60" s="3" t="str">
        <f t="shared" si="0"/>
        <v>济聊菏2号光缆:聊城联通建设路+菏泽中华路新局</v>
      </c>
      <c r="AF60" s="3">
        <f>MATCH(AD60,中继段!$AE$4:$AE$97,0)</f>
        <v>20</v>
      </c>
    </row>
    <row r="61" spans="1:32" ht="16.5" x14ac:dyDescent="0.2">
      <c r="A61" s="3">
        <v>58</v>
      </c>
      <c r="B61" s="3">
        <f t="shared" si="1"/>
        <v>37012101000</v>
      </c>
      <c r="C61" s="4" t="str">
        <f t="shared" si="2"/>
        <v>山东二干|济南德州1号管道光缆:济南四里村-齐河新华路</v>
      </c>
      <c r="D61" s="3" t="s">
        <v>212</v>
      </c>
      <c r="E61" s="4" t="str">
        <f t="shared" si="3"/>
        <v>济南德州1号管道光缆</v>
      </c>
      <c r="F61" s="4" t="s">
        <v>828</v>
      </c>
      <c r="G61" s="3" t="str">
        <f>INDEX(中继段!$C$4:$C$97,AF61)</f>
        <v>山东二干|济南德州1号管道光缆:济南四里村-德州湖滨南路</v>
      </c>
      <c r="H61" s="3" t="str">
        <f t="shared" si="4"/>
        <v>山东二干|济南德州1号管道光缆:济南四里村-德州湖滨南路</v>
      </c>
      <c r="I61" s="3">
        <f>INDEX(中继段!$B$4:$B$97,光放段!AF61)</f>
        <v>37012100000</v>
      </c>
      <c r="J61" s="3">
        <f>COUNTIF(I$4:I61,"="&amp;I61)</f>
        <v>1</v>
      </c>
      <c r="K61" s="3">
        <f>COUNTIF(D$4:D61,"="&amp;D61)</f>
        <v>1</v>
      </c>
      <c r="L61" s="3">
        <v>35.686999999999998</v>
      </c>
      <c r="M61" s="3">
        <v>64</v>
      </c>
      <c r="N61" s="3" t="b">
        <f t="shared" si="5"/>
        <v>1</v>
      </c>
      <c r="O61" s="3" t="s">
        <v>604</v>
      </c>
      <c r="P61" s="3" t="s">
        <v>601</v>
      </c>
      <c r="Q61" s="3" t="s">
        <v>47</v>
      </c>
      <c r="R61" s="3" t="b">
        <f t="shared" si="6"/>
        <v>0</v>
      </c>
      <c r="S61" s="3" t="s">
        <v>604</v>
      </c>
      <c r="T61" s="3" t="s">
        <v>182</v>
      </c>
      <c r="U61" s="3" t="s">
        <v>40</v>
      </c>
      <c r="V61" s="3"/>
      <c r="W61" s="3"/>
      <c r="X61" s="3"/>
      <c r="Y61" s="3"/>
      <c r="Z61" s="3"/>
      <c r="AA61" s="3"/>
      <c r="AB61" s="3" t="s">
        <v>47</v>
      </c>
      <c r="AC61" s="3" t="s">
        <v>33</v>
      </c>
      <c r="AD61" s="3" t="str">
        <f t="shared" si="0"/>
        <v>济南德州1号管道光缆:济南四里村+德州湖滨南路</v>
      </c>
      <c r="AF61" s="3">
        <f>MATCH(AD61,中继段!$AE$4:$AE$97,0)</f>
        <v>21</v>
      </c>
    </row>
    <row r="62" spans="1:32" ht="16.5" x14ac:dyDescent="0.2">
      <c r="A62" s="3">
        <v>59</v>
      </c>
      <c r="B62" s="3">
        <f t="shared" si="1"/>
        <v>37012102000</v>
      </c>
      <c r="C62" s="4" t="str">
        <f t="shared" si="2"/>
        <v>山东二干|济南德州1号管道光缆:齐河新华路-禹城行政街</v>
      </c>
      <c r="D62" s="3" t="s">
        <v>212</v>
      </c>
      <c r="E62" s="4" t="str">
        <f t="shared" si="3"/>
        <v>济南德州1号管道光缆</v>
      </c>
      <c r="F62" s="4" t="s">
        <v>828</v>
      </c>
      <c r="G62" s="3" t="str">
        <f>INDEX(中继段!$C$4:$C$97,AF62)</f>
        <v>山东二干|济南德州1号管道光缆:济南四里村-德州湖滨南路</v>
      </c>
      <c r="H62" s="3" t="str">
        <f t="shared" si="4"/>
        <v>山东二干|济南德州1号管道光缆:济南四里村-德州湖滨南路</v>
      </c>
      <c r="I62" s="3">
        <f>INDEX(中继段!$B$4:$B$97,光放段!AF62)</f>
        <v>37012100000</v>
      </c>
      <c r="J62" s="3">
        <f>COUNTIF(I$4:I62,"="&amp;I62)</f>
        <v>2</v>
      </c>
      <c r="K62" s="3">
        <f>COUNTIF(D$4:D62,"="&amp;D62)</f>
        <v>2</v>
      </c>
      <c r="L62" s="3">
        <v>28.108000000000001</v>
      </c>
      <c r="M62" s="3">
        <v>48</v>
      </c>
      <c r="N62" s="3" t="b">
        <f t="shared" si="5"/>
        <v>0</v>
      </c>
      <c r="O62" s="3" t="s">
        <v>604</v>
      </c>
      <c r="P62" s="3" t="s">
        <v>182</v>
      </c>
      <c r="Q62" s="3" t="s">
        <v>40</v>
      </c>
      <c r="R62" s="3" t="b">
        <f t="shared" si="6"/>
        <v>0</v>
      </c>
      <c r="S62" s="3" t="s">
        <v>604</v>
      </c>
      <c r="T62" s="3" t="s">
        <v>182</v>
      </c>
      <c r="U62" s="3" t="s">
        <v>39</v>
      </c>
      <c r="V62" s="3"/>
      <c r="W62" s="3"/>
      <c r="X62" s="3"/>
      <c r="Y62" s="3"/>
      <c r="Z62" s="3"/>
      <c r="AA62" s="3"/>
      <c r="AB62" s="3" t="s">
        <v>47</v>
      </c>
      <c r="AC62" s="3" t="s">
        <v>33</v>
      </c>
      <c r="AD62" s="3" t="str">
        <f t="shared" si="0"/>
        <v>济南德州1号管道光缆:济南四里村+德州湖滨南路</v>
      </c>
      <c r="AF62" s="3">
        <f>MATCH(AD62,中继段!$AE$4:$AE$97,0)</f>
        <v>21</v>
      </c>
    </row>
    <row r="63" spans="1:32" ht="16.5" x14ac:dyDescent="0.2">
      <c r="A63" s="3">
        <v>60</v>
      </c>
      <c r="B63" s="3">
        <f t="shared" si="1"/>
        <v>37012103000</v>
      </c>
      <c r="C63" s="4" t="str">
        <f t="shared" si="2"/>
        <v>山东二干|济南德州1号管道光缆:禹城行政街-平原平安大街</v>
      </c>
      <c r="D63" s="3" t="s">
        <v>212</v>
      </c>
      <c r="E63" s="4" t="str">
        <f t="shared" si="3"/>
        <v>济南德州1号管道光缆</v>
      </c>
      <c r="F63" s="4" t="s">
        <v>828</v>
      </c>
      <c r="G63" s="3" t="str">
        <f>INDEX(中继段!$C$4:$C$97,AF63)</f>
        <v>山东二干|济南德州1号管道光缆:济南四里村-德州湖滨南路</v>
      </c>
      <c r="H63" s="3" t="str">
        <f t="shared" si="4"/>
        <v>山东二干|济南德州1号管道光缆:济南四里村-德州湖滨南路</v>
      </c>
      <c r="I63" s="3">
        <f>INDEX(中继段!$B$4:$B$97,光放段!AF63)</f>
        <v>37012100000</v>
      </c>
      <c r="J63" s="3">
        <f>COUNTIF(I$4:I63,"="&amp;I63)</f>
        <v>3</v>
      </c>
      <c r="K63" s="3">
        <f>COUNTIF(D$4:D63,"="&amp;D63)</f>
        <v>3</v>
      </c>
      <c r="L63" s="3">
        <v>37.658000000000001</v>
      </c>
      <c r="M63" s="3">
        <v>48</v>
      </c>
      <c r="N63" s="3" t="b">
        <f t="shared" si="5"/>
        <v>0</v>
      </c>
      <c r="O63" s="3" t="s">
        <v>604</v>
      </c>
      <c r="P63" s="3" t="s">
        <v>182</v>
      </c>
      <c r="Q63" s="3" t="s">
        <v>39</v>
      </c>
      <c r="R63" s="3" t="b">
        <f t="shared" si="6"/>
        <v>0</v>
      </c>
      <c r="S63" s="3" t="s">
        <v>604</v>
      </c>
      <c r="T63" s="3" t="s">
        <v>182</v>
      </c>
      <c r="U63" s="3" t="s">
        <v>48</v>
      </c>
      <c r="V63" s="3"/>
      <c r="W63" s="3"/>
      <c r="X63" s="3"/>
      <c r="Y63" s="3"/>
      <c r="Z63" s="3"/>
      <c r="AA63" s="3"/>
      <c r="AB63" s="3" t="s">
        <v>47</v>
      </c>
      <c r="AC63" s="3" t="s">
        <v>33</v>
      </c>
      <c r="AD63" s="3" t="str">
        <f t="shared" si="0"/>
        <v>济南德州1号管道光缆:济南四里村+德州湖滨南路</v>
      </c>
      <c r="AF63" s="3">
        <f>MATCH(AD63,中继段!$AE$4:$AE$97,0)</f>
        <v>21</v>
      </c>
    </row>
    <row r="64" spans="1:32" ht="16.5" x14ac:dyDescent="0.2">
      <c r="A64" s="3">
        <v>61</v>
      </c>
      <c r="B64" s="3">
        <f t="shared" si="1"/>
        <v>37012104000</v>
      </c>
      <c r="C64" s="4" t="str">
        <f t="shared" si="2"/>
        <v>山东二干|济南德州1号管道光缆:平原平安大街-德州湖滨南路</v>
      </c>
      <c r="D64" s="3" t="s">
        <v>212</v>
      </c>
      <c r="E64" s="4" t="str">
        <f t="shared" si="3"/>
        <v>济南德州1号管道光缆</v>
      </c>
      <c r="F64" s="4" t="s">
        <v>828</v>
      </c>
      <c r="G64" s="3" t="str">
        <f>INDEX(中继段!$C$4:$C$97,AF64)</f>
        <v>山东二干|济南德州1号管道光缆:济南四里村-德州湖滨南路</v>
      </c>
      <c r="H64" s="3" t="str">
        <f t="shared" si="4"/>
        <v>山东二干|济南德州1号管道光缆:济南四里村-德州湖滨南路</v>
      </c>
      <c r="I64" s="3">
        <f>INDEX(中继段!$B$4:$B$97,光放段!AF64)</f>
        <v>37012100000</v>
      </c>
      <c r="J64" s="3">
        <f>COUNTIF(I$4:I64,"="&amp;I64)</f>
        <v>4</v>
      </c>
      <c r="K64" s="3">
        <f>COUNTIF(D$4:D64,"="&amp;D64)</f>
        <v>4</v>
      </c>
      <c r="L64" s="3">
        <v>41.883000000000003</v>
      </c>
      <c r="M64" s="3">
        <v>48</v>
      </c>
      <c r="N64" s="3" t="b">
        <f t="shared" si="5"/>
        <v>0</v>
      </c>
      <c r="O64" s="3" t="s">
        <v>604</v>
      </c>
      <c r="P64" s="3" t="s">
        <v>182</v>
      </c>
      <c r="Q64" s="3" t="s">
        <v>48</v>
      </c>
      <c r="R64" s="3" t="b">
        <f t="shared" si="6"/>
        <v>1</v>
      </c>
      <c r="S64" s="3" t="s">
        <v>604</v>
      </c>
      <c r="T64" s="3" t="s">
        <v>182</v>
      </c>
      <c r="U64" s="3" t="s">
        <v>33</v>
      </c>
      <c r="V64" s="3"/>
      <c r="W64" s="3"/>
      <c r="X64" s="3"/>
      <c r="Y64" s="3"/>
      <c r="Z64" s="3"/>
      <c r="AA64" s="3"/>
      <c r="AB64" s="3" t="s">
        <v>47</v>
      </c>
      <c r="AC64" s="3" t="s">
        <v>33</v>
      </c>
      <c r="AD64" s="3" t="str">
        <f t="shared" si="0"/>
        <v>济南德州1号管道光缆:济南四里村+德州湖滨南路</v>
      </c>
      <c r="AF64" s="3">
        <f>MATCH(AD64,中继段!$AE$4:$AE$97,0)</f>
        <v>21</v>
      </c>
    </row>
    <row r="65" spans="1:32" ht="16.5" x14ac:dyDescent="0.2">
      <c r="A65" s="3">
        <v>62</v>
      </c>
      <c r="B65" s="3">
        <f t="shared" si="1"/>
        <v>37013101000</v>
      </c>
      <c r="C65" s="4" t="str">
        <f t="shared" si="2"/>
        <v>山东二干|济南德州2号光缆:德州解放北路-禹城火车站</v>
      </c>
      <c r="D65" s="3" t="s">
        <v>213</v>
      </c>
      <c r="E65" s="4" t="str">
        <f t="shared" si="3"/>
        <v>济南德州2号光缆</v>
      </c>
      <c r="F65" s="4" t="s">
        <v>828</v>
      </c>
      <c r="G65" s="3" t="str">
        <f>INDEX(中继段!$C$4:$C$97,AF65)</f>
        <v>山东二干|济南德州2号光缆:德州解放北路-济南经十路</v>
      </c>
      <c r="H65" s="3" t="str">
        <f t="shared" si="4"/>
        <v>山东二干|济南德州2号光缆:德州解放北路-济南经十路</v>
      </c>
      <c r="I65" s="3">
        <f>INDEX(中继段!$B$4:$B$97,光放段!AF65)</f>
        <v>37013100000</v>
      </c>
      <c r="J65" s="3">
        <f>COUNTIF(I$4:I65,"="&amp;I65)</f>
        <v>1</v>
      </c>
      <c r="K65" s="3">
        <f>COUNTIF(D$4:D65,"="&amp;D65)</f>
        <v>1</v>
      </c>
      <c r="L65" s="3">
        <v>75.2</v>
      </c>
      <c r="M65" s="3">
        <v>28</v>
      </c>
      <c r="N65" s="3" t="b">
        <f t="shared" si="5"/>
        <v>1</v>
      </c>
      <c r="O65" s="3" t="s">
        <v>604</v>
      </c>
      <c r="P65" s="3" t="s">
        <v>182</v>
      </c>
      <c r="Q65" s="3" t="s">
        <v>49</v>
      </c>
      <c r="R65" s="3" t="b">
        <f t="shared" si="6"/>
        <v>0</v>
      </c>
      <c r="S65" s="3" t="s">
        <v>604</v>
      </c>
      <c r="T65" s="3" t="s">
        <v>182</v>
      </c>
      <c r="U65" s="3" t="s">
        <v>50</v>
      </c>
      <c r="V65" s="3"/>
      <c r="W65" s="3"/>
      <c r="X65" s="3"/>
      <c r="Y65" s="3"/>
      <c r="Z65" s="3"/>
      <c r="AA65" s="3"/>
      <c r="AB65" s="3" t="s">
        <v>49</v>
      </c>
      <c r="AC65" s="3" t="s">
        <v>41</v>
      </c>
      <c r="AD65" s="3" t="str">
        <f t="shared" si="0"/>
        <v>济南德州2号光缆:德州解放北路+济南经十路</v>
      </c>
      <c r="AF65" s="3">
        <f>MATCH(AD65,中继段!$AE$4:$AE$97,0)</f>
        <v>22</v>
      </c>
    </row>
    <row r="66" spans="1:32" ht="16.5" x14ac:dyDescent="0.2">
      <c r="A66" s="3">
        <v>63</v>
      </c>
      <c r="B66" s="3">
        <f t="shared" si="1"/>
        <v>37013102000</v>
      </c>
      <c r="C66" s="4" t="str">
        <f t="shared" si="2"/>
        <v>山东二干|济南德州2号光缆:禹城火车站-济南经十路</v>
      </c>
      <c r="D66" s="3" t="s">
        <v>213</v>
      </c>
      <c r="E66" s="4" t="str">
        <f t="shared" si="3"/>
        <v>济南德州2号光缆</v>
      </c>
      <c r="F66" s="4" t="s">
        <v>828</v>
      </c>
      <c r="G66" s="3" t="str">
        <f>INDEX(中继段!$C$4:$C$97,AF66)</f>
        <v>山东二干|济南德州2号光缆:德州解放北路-济南经十路</v>
      </c>
      <c r="H66" s="3" t="str">
        <f t="shared" si="4"/>
        <v>山东二干|济南德州2号光缆:德州解放北路-济南经十路</v>
      </c>
      <c r="I66" s="3">
        <f>INDEX(中继段!$B$4:$B$97,光放段!AF66)</f>
        <v>37013100000</v>
      </c>
      <c r="J66" s="3">
        <f>COUNTIF(I$4:I66,"="&amp;I66)</f>
        <v>2</v>
      </c>
      <c r="K66" s="3">
        <f>COUNTIF(D$4:D66,"="&amp;D66)</f>
        <v>2</v>
      </c>
      <c r="L66" s="3">
        <v>66.900000000000006</v>
      </c>
      <c r="M66" s="3">
        <v>28</v>
      </c>
      <c r="N66" s="3" t="b">
        <f t="shared" si="5"/>
        <v>0</v>
      </c>
      <c r="O66" s="3" t="s">
        <v>604</v>
      </c>
      <c r="P66" s="3" t="s">
        <v>182</v>
      </c>
      <c r="Q66" s="3" t="s">
        <v>50</v>
      </c>
      <c r="R66" s="3" t="b">
        <f t="shared" si="6"/>
        <v>1</v>
      </c>
      <c r="S66" s="3" t="s">
        <v>604</v>
      </c>
      <c r="T66" s="3" t="s">
        <v>601</v>
      </c>
      <c r="U66" s="3" t="s">
        <v>41</v>
      </c>
      <c r="V66" s="3"/>
      <c r="W66" s="3"/>
      <c r="X66" s="3"/>
      <c r="Y66" s="3"/>
      <c r="Z66" s="3"/>
      <c r="AA66" s="3"/>
      <c r="AB66" s="3" t="s">
        <v>49</v>
      </c>
      <c r="AC66" s="3" t="s">
        <v>41</v>
      </c>
      <c r="AD66" s="3" t="str">
        <f t="shared" si="0"/>
        <v>济南德州2号光缆:德州解放北路+济南经十路</v>
      </c>
      <c r="AF66" s="3">
        <f>MATCH(AD66,中继段!$AE$4:$AE$97,0)</f>
        <v>22</v>
      </c>
    </row>
    <row r="67" spans="1:32" ht="16.5" x14ac:dyDescent="0.2">
      <c r="A67" s="3">
        <v>64</v>
      </c>
      <c r="B67" s="3">
        <f t="shared" si="1"/>
        <v>37014101000</v>
      </c>
      <c r="C67" s="4" t="str">
        <f t="shared" si="2"/>
        <v>山东二干|济南聊城1号架空光缆:济南共青团-长清通信楼</v>
      </c>
      <c r="D67" s="3" t="s">
        <v>214</v>
      </c>
      <c r="E67" s="4" t="str">
        <f t="shared" si="3"/>
        <v>济南聊城1号架空光缆</v>
      </c>
      <c r="F67" s="4" t="s">
        <v>828</v>
      </c>
      <c r="G67" s="3" t="str">
        <f>INDEX(中继段!$C$4:$C$97,AF67)</f>
        <v>山东二干|济南聊城1号架空光缆:济南共青团-聊城柳园南路</v>
      </c>
      <c r="H67" s="3" t="str">
        <f t="shared" si="4"/>
        <v>山东二干|济南聊城1号架空光缆:济南共青团-聊城柳园南路</v>
      </c>
      <c r="I67" s="3">
        <f>INDEX(中继段!$B$4:$B$97,光放段!AF67)</f>
        <v>37014100000</v>
      </c>
      <c r="J67" s="3">
        <f>COUNTIF(I$4:I67,"="&amp;I67)</f>
        <v>1</v>
      </c>
      <c r="K67" s="3">
        <f>COUNTIF(D$4:D67,"="&amp;D67)</f>
        <v>1</v>
      </c>
      <c r="L67" s="3">
        <v>34.787999999999997</v>
      </c>
      <c r="M67" s="3">
        <v>14</v>
      </c>
      <c r="N67" s="3" t="b">
        <f t="shared" si="5"/>
        <v>1</v>
      </c>
      <c r="O67" s="3" t="s">
        <v>604</v>
      </c>
      <c r="P67" s="3" t="s">
        <v>601</v>
      </c>
      <c r="Q67" s="3" t="s">
        <v>51</v>
      </c>
      <c r="R67" s="3" t="b">
        <f t="shared" si="6"/>
        <v>0</v>
      </c>
      <c r="S67" s="3" t="s">
        <v>604</v>
      </c>
      <c r="T67" s="3" t="s">
        <v>601</v>
      </c>
      <c r="U67" s="3" t="s">
        <v>52</v>
      </c>
      <c r="V67" s="3"/>
      <c r="W67" s="3"/>
      <c r="X67" s="3"/>
      <c r="Y67" s="3"/>
      <c r="Z67" s="3"/>
      <c r="AA67" s="3"/>
      <c r="AB67" s="3" t="s">
        <v>51</v>
      </c>
      <c r="AC67" s="3" t="s">
        <v>153</v>
      </c>
      <c r="AD67" s="3" t="str">
        <f t="shared" si="0"/>
        <v>济南聊城1号架空光缆:济南共青团+聊城柳园南路</v>
      </c>
      <c r="AF67" s="3">
        <f>MATCH(AD67,中继段!$AE$4:$AE$97,0)</f>
        <v>23</v>
      </c>
    </row>
    <row r="68" spans="1:32" ht="16.5" x14ac:dyDescent="0.2">
      <c r="A68" s="3">
        <v>65</v>
      </c>
      <c r="B68" s="3">
        <f t="shared" si="1"/>
        <v>37014102000</v>
      </c>
      <c r="C68" s="4" t="str">
        <f t="shared" si="2"/>
        <v>山东二干|济南聊城1号架空光缆:长清通信楼-平阴</v>
      </c>
      <c r="D68" s="3" t="s">
        <v>214</v>
      </c>
      <c r="E68" s="4" t="str">
        <f t="shared" si="3"/>
        <v>济南聊城1号架空光缆</v>
      </c>
      <c r="F68" s="4" t="s">
        <v>828</v>
      </c>
      <c r="G68" s="3" t="str">
        <f>INDEX(中继段!$C$4:$C$97,AF68)</f>
        <v>山东二干|济南聊城1号架空光缆:济南共青团-聊城柳园南路</v>
      </c>
      <c r="H68" s="3" t="str">
        <f t="shared" si="4"/>
        <v>山东二干|济南聊城1号架空光缆:济南共青团-聊城柳园南路</v>
      </c>
      <c r="I68" s="3">
        <f>INDEX(中继段!$B$4:$B$97,光放段!AF68)</f>
        <v>37014100000</v>
      </c>
      <c r="J68" s="3">
        <f>COUNTIF(I$4:I68,"="&amp;I68)</f>
        <v>2</v>
      </c>
      <c r="K68" s="3">
        <f>COUNTIF(D$4:D68,"="&amp;D68)</f>
        <v>2</v>
      </c>
      <c r="L68" s="3">
        <v>45.63</v>
      </c>
      <c r="M68" s="3">
        <v>12</v>
      </c>
      <c r="N68" s="3" t="b">
        <f t="shared" si="5"/>
        <v>0</v>
      </c>
      <c r="O68" s="3" t="s">
        <v>604</v>
      </c>
      <c r="P68" s="3" t="s">
        <v>601</v>
      </c>
      <c r="Q68" s="3" t="s">
        <v>52</v>
      </c>
      <c r="R68" s="3" t="b">
        <f t="shared" si="6"/>
        <v>0</v>
      </c>
      <c r="S68" s="3" t="s">
        <v>604</v>
      </c>
      <c r="T68" s="3" t="s">
        <v>601</v>
      </c>
      <c r="U68" s="3" t="s">
        <v>53</v>
      </c>
      <c r="V68" s="3"/>
      <c r="W68" s="3"/>
      <c r="X68" s="3"/>
      <c r="Y68" s="3"/>
      <c r="Z68" s="3"/>
      <c r="AA68" s="3"/>
      <c r="AB68" s="3" t="s">
        <v>51</v>
      </c>
      <c r="AC68" s="3" t="s">
        <v>153</v>
      </c>
      <c r="AD68" s="3" t="str">
        <f t="shared" ref="AD68:AD131" si="7">D68&amp;":"&amp;AB68&amp;"+"&amp;AC68</f>
        <v>济南聊城1号架空光缆:济南共青团+聊城柳园南路</v>
      </c>
      <c r="AF68" s="3">
        <f>MATCH(AD68,中继段!$AE$4:$AE$97,0)</f>
        <v>23</v>
      </c>
    </row>
    <row r="69" spans="1:32" ht="16.5" x14ac:dyDescent="0.2">
      <c r="A69" s="3">
        <v>66</v>
      </c>
      <c r="B69" s="3">
        <f t="shared" ref="B69:B132" si="8">I69+J69*1000</f>
        <v>37014103000</v>
      </c>
      <c r="C69" s="4" t="str">
        <f t="shared" ref="C69:C132" si="9">F69&amp;"|"&amp;D69&amp;":"&amp;Q69&amp;"-"&amp;U69</f>
        <v>山东二干|济南聊城1号架空光缆:平阴-东阿府前街</v>
      </c>
      <c r="D69" s="3" t="s">
        <v>214</v>
      </c>
      <c r="E69" s="4" t="str">
        <f t="shared" ref="E69:E132" si="10">D69</f>
        <v>济南聊城1号架空光缆</v>
      </c>
      <c r="F69" s="4" t="s">
        <v>828</v>
      </c>
      <c r="G69" s="3" t="str">
        <f>INDEX(中继段!$C$4:$C$97,AF69)</f>
        <v>山东二干|济南聊城1号架空光缆:济南共青团-聊城柳园南路</v>
      </c>
      <c r="H69" s="3" t="str">
        <f t="shared" ref="H69:H132" si="11">G69</f>
        <v>山东二干|济南聊城1号架空光缆:济南共青团-聊城柳园南路</v>
      </c>
      <c r="I69" s="3">
        <f>INDEX(中继段!$B$4:$B$97,光放段!AF69)</f>
        <v>37014100000</v>
      </c>
      <c r="J69" s="3">
        <f>COUNTIF(I$4:I69,"="&amp;I69)</f>
        <v>3</v>
      </c>
      <c r="K69" s="3">
        <f>COUNTIF(D$4:D69,"="&amp;D69)</f>
        <v>3</v>
      </c>
      <c r="L69" s="3">
        <v>26.716999999999999</v>
      </c>
      <c r="M69" s="3">
        <v>8</v>
      </c>
      <c r="N69" s="3" t="b">
        <f t="shared" ref="N69:N132" si="12">J69=1</f>
        <v>0</v>
      </c>
      <c r="O69" s="3" t="s">
        <v>604</v>
      </c>
      <c r="P69" s="3" t="s">
        <v>601</v>
      </c>
      <c r="Q69" s="3" t="s">
        <v>53</v>
      </c>
      <c r="R69" s="3" t="b">
        <f t="shared" ref="R69:R132" si="13">I70&lt;&gt;I69</f>
        <v>0</v>
      </c>
      <c r="S69" s="3" t="s">
        <v>604</v>
      </c>
      <c r="T69" s="3" t="s">
        <v>183</v>
      </c>
      <c r="U69" s="3" t="s">
        <v>54</v>
      </c>
      <c r="V69" s="3"/>
      <c r="W69" s="3"/>
      <c r="X69" s="3"/>
      <c r="Y69" s="3"/>
      <c r="Z69" s="3"/>
      <c r="AA69" s="3"/>
      <c r="AB69" s="3" t="s">
        <v>51</v>
      </c>
      <c r="AC69" s="3" t="s">
        <v>153</v>
      </c>
      <c r="AD69" s="3" t="str">
        <f t="shared" si="7"/>
        <v>济南聊城1号架空光缆:济南共青团+聊城柳园南路</v>
      </c>
      <c r="AF69" s="3">
        <f>MATCH(AD69,中继段!$AE$4:$AE$97,0)</f>
        <v>23</v>
      </c>
    </row>
    <row r="70" spans="1:32" ht="16.5" x14ac:dyDescent="0.2">
      <c r="A70" s="3">
        <v>67</v>
      </c>
      <c r="B70" s="3">
        <f t="shared" si="8"/>
        <v>37014104000</v>
      </c>
      <c r="C70" s="4" t="str">
        <f t="shared" si="9"/>
        <v>山东二干|济南聊城1号架空光缆:东阿府前街-聊城柳园南路</v>
      </c>
      <c r="D70" s="3" t="s">
        <v>214</v>
      </c>
      <c r="E70" s="4" t="str">
        <f t="shared" si="10"/>
        <v>济南聊城1号架空光缆</v>
      </c>
      <c r="F70" s="4" t="s">
        <v>828</v>
      </c>
      <c r="G70" s="3" t="str">
        <f>INDEX(中继段!$C$4:$C$97,AF70)</f>
        <v>山东二干|济南聊城1号架空光缆:济南共青团-聊城柳园南路</v>
      </c>
      <c r="H70" s="3" t="str">
        <f t="shared" si="11"/>
        <v>山东二干|济南聊城1号架空光缆:济南共青团-聊城柳园南路</v>
      </c>
      <c r="I70" s="3">
        <f>INDEX(中继段!$B$4:$B$97,光放段!AF70)</f>
        <v>37014100000</v>
      </c>
      <c r="J70" s="3">
        <f>COUNTIF(I$4:I70,"="&amp;I70)</f>
        <v>4</v>
      </c>
      <c r="K70" s="3">
        <f>COUNTIF(D$4:D70,"="&amp;D70)</f>
        <v>4</v>
      </c>
      <c r="L70" s="3">
        <v>34.353999999999999</v>
      </c>
      <c r="M70" s="3">
        <v>12</v>
      </c>
      <c r="N70" s="3" t="b">
        <f t="shared" si="12"/>
        <v>0</v>
      </c>
      <c r="O70" s="3" t="s">
        <v>604</v>
      </c>
      <c r="P70" s="3" t="s">
        <v>183</v>
      </c>
      <c r="Q70" s="3" t="s">
        <v>54</v>
      </c>
      <c r="R70" s="3" t="b">
        <f t="shared" si="13"/>
        <v>1</v>
      </c>
      <c r="S70" s="3" t="s">
        <v>604</v>
      </c>
      <c r="T70" s="3" t="s">
        <v>183</v>
      </c>
      <c r="U70" s="3" t="s">
        <v>153</v>
      </c>
      <c r="V70" s="3"/>
      <c r="W70" s="3"/>
      <c r="X70" s="3"/>
      <c r="Y70" s="3"/>
      <c r="Z70" s="3"/>
      <c r="AA70" s="3"/>
      <c r="AB70" s="3" t="s">
        <v>51</v>
      </c>
      <c r="AC70" s="3" t="s">
        <v>153</v>
      </c>
      <c r="AD70" s="3" t="str">
        <f t="shared" si="7"/>
        <v>济南聊城1号架空光缆:济南共青团+聊城柳园南路</v>
      </c>
      <c r="AF70" s="3">
        <f>MATCH(AD70,中继段!$AE$4:$AE$97,0)</f>
        <v>23</v>
      </c>
    </row>
    <row r="71" spans="1:32" ht="16.5" x14ac:dyDescent="0.2">
      <c r="A71" s="3">
        <v>68</v>
      </c>
      <c r="B71" s="3">
        <f t="shared" si="8"/>
        <v>37015101000</v>
      </c>
      <c r="C71" s="4" t="str">
        <f t="shared" si="9"/>
        <v>山东二干|济南聊城2号光缆:济南经十路-平阴西基站</v>
      </c>
      <c r="D71" s="3" t="s">
        <v>215</v>
      </c>
      <c r="E71" s="4" t="str">
        <f t="shared" si="10"/>
        <v>济南聊城2号光缆</v>
      </c>
      <c r="F71" s="4" t="s">
        <v>828</v>
      </c>
      <c r="G71" s="3" t="str">
        <f>INDEX(中继段!$C$4:$C$97,AF71)</f>
        <v>山东二干|济南聊城2号光缆:济南经十路-聊城联通建设路</v>
      </c>
      <c r="H71" s="3" t="str">
        <f t="shared" si="11"/>
        <v>山东二干|济南聊城2号光缆:济南经十路-聊城联通建设路</v>
      </c>
      <c r="I71" s="3">
        <f>INDEX(中继段!$B$4:$B$97,光放段!AF71)</f>
        <v>37015100000</v>
      </c>
      <c r="J71" s="3">
        <f>COUNTIF(I$4:I71,"="&amp;I71)</f>
        <v>1</v>
      </c>
      <c r="K71" s="3">
        <f>COUNTIF(D$4:D71,"="&amp;D71)</f>
        <v>1</v>
      </c>
      <c r="L71" s="3">
        <v>70.599999999999994</v>
      </c>
      <c r="M71" s="3">
        <v>24</v>
      </c>
      <c r="N71" s="3" t="b">
        <f t="shared" si="12"/>
        <v>1</v>
      </c>
      <c r="O71" s="3" t="s">
        <v>604</v>
      </c>
      <c r="P71" s="3" t="s">
        <v>601</v>
      </c>
      <c r="Q71" s="3" t="s">
        <v>41</v>
      </c>
      <c r="R71" s="3" t="b">
        <f t="shared" si="13"/>
        <v>0</v>
      </c>
      <c r="S71" s="3" t="s">
        <v>604</v>
      </c>
      <c r="T71" s="3" t="s">
        <v>601</v>
      </c>
      <c r="U71" s="3" t="s">
        <v>55</v>
      </c>
      <c r="V71" s="3"/>
      <c r="W71" s="3"/>
      <c r="X71" s="3"/>
      <c r="Y71" s="3"/>
      <c r="Z71" s="3"/>
      <c r="AA71" s="3"/>
      <c r="AB71" s="3" t="s">
        <v>41</v>
      </c>
      <c r="AC71" s="3" t="s">
        <v>46</v>
      </c>
      <c r="AD71" s="3" t="str">
        <f t="shared" si="7"/>
        <v>济南聊城2号光缆:济南经十路+聊城联通建设路</v>
      </c>
      <c r="AF71" s="3">
        <f>MATCH(AD71,中继段!$AE$4:$AE$97,0)</f>
        <v>24</v>
      </c>
    </row>
    <row r="72" spans="1:32" ht="16.5" x14ac:dyDescent="0.2">
      <c r="A72" s="3">
        <v>69</v>
      </c>
      <c r="B72" s="3">
        <f t="shared" si="8"/>
        <v>37015102000</v>
      </c>
      <c r="C72" s="4" t="str">
        <f t="shared" si="9"/>
        <v>山东二干|济南聊城2号光缆:平阴西基站-聊城联通建设路</v>
      </c>
      <c r="D72" s="3" t="s">
        <v>215</v>
      </c>
      <c r="E72" s="4" t="str">
        <f t="shared" si="10"/>
        <v>济南聊城2号光缆</v>
      </c>
      <c r="F72" s="4" t="s">
        <v>828</v>
      </c>
      <c r="G72" s="3" t="str">
        <f>INDEX(中继段!$C$4:$C$97,AF72)</f>
        <v>山东二干|济南聊城2号光缆:济南经十路-聊城联通建设路</v>
      </c>
      <c r="H72" s="3" t="str">
        <f t="shared" si="11"/>
        <v>山东二干|济南聊城2号光缆:济南经十路-聊城联通建设路</v>
      </c>
      <c r="I72" s="3">
        <f>INDEX(中继段!$B$4:$B$97,光放段!AF72)</f>
        <v>37015100000</v>
      </c>
      <c r="J72" s="3">
        <f>COUNTIF(I$4:I72,"="&amp;I72)</f>
        <v>2</v>
      </c>
      <c r="K72" s="3">
        <f>COUNTIF(D$4:D72,"="&amp;D72)</f>
        <v>2</v>
      </c>
      <c r="L72" s="3">
        <v>77</v>
      </c>
      <c r="M72" s="3">
        <v>24</v>
      </c>
      <c r="N72" s="3" t="b">
        <f t="shared" si="12"/>
        <v>0</v>
      </c>
      <c r="O72" s="3" t="s">
        <v>604</v>
      </c>
      <c r="P72" s="3" t="s">
        <v>601</v>
      </c>
      <c r="Q72" s="3" t="s">
        <v>55</v>
      </c>
      <c r="R72" s="3" t="b">
        <f t="shared" si="13"/>
        <v>1</v>
      </c>
      <c r="S72" s="3" t="s">
        <v>604</v>
      </c>
      <c r="T72" s="3" t="s">
        <v>183</v>
      </c>
      <c r="U72" s="3" t="s">
        <v>46</v>
      </c>
      <c r="V72" s="3"/>
      <c r="W72" s="3"/>
      <c r="X72" s="3"/>
      <c r="Y72" s="3"/>
      <c r="Z72" s="3"/>
      <c r="AA72" s="3"/>
      <c r="AB72" s="3" t="s">
        <v>41</v>
      </c>
      <c r="AC72" s="3" t="s">
        <v>46</v>
      </c>
      <c r="AD72" s="3" t="str">
        <f t="shared" si="7"/>
        <v>济南聊城2号光缆:济南经十路+聊城联通建设路</v>
      </c>
      <c r="AF72" s="3">
        <f>MATCH(AD72,中继段!$AE$4:$AE$97,0)</f>
        <v>24</v>
      </c>
    </row>
    <row r="73" spans="1:32" ht="16.5" x14ac:dyDescent="0.2">
      <c r="A73" s="3">
        <v>70</v>
      </c>
      <c r="B73" s="3">
        <f t="shared" si="8"/>
        <v>37016101000</v>
      </c>
      <c r="C73" s="4" t="str">
        <f t="shared" si="9"/>
        <v>山东二干|济南青岛2号管道光缆:济南共青团-邹平老局</v>
      </c>
      <c r="D73" s="3" t="s">
        <v>216</v>
      </c>
      <c r="E73" s="4" t="str">
        <f t="shared" si="10"/>
        <v>济南青岛2号管道光缆</v>
      </c>
      <c r="F73" s="4" t="s">
        <v>828</v>
      </c>
      <c r="G73" s="3" t="str">
        <f>INDEX(中继段!$C$4:$C$97,AF73)</f>
        <v>山东二干|济南青岛2号管道光缆:济南共青团-淄博中心路</v>
      </c>
      <c r="H73" s="3" t="str">
        <f t="shared" si="11"/>
        <v>山东二干|济南青岛2号管道光缆:济南共青团-淄博中心路</v>
      </c>
      <c r="I73" s="3">
        <f>INDEX(中继段!$B$4:$B$97,光放段!AF73)</f>
        <v>37016100000</v>
      </c>
      <c r="J73" s="3">
        <f>COUNTIF(I$4:I73,"="&amp;I73)</f>
        <v>1</v>
      </c>
      <c r="K73" s="3">
        <f>COUNTIF(D$4:D73,"="&amp;D73)</f>
        <v>1</v>
      </c>
      <c r="L73" s="3">
        <v>46.662999999999997</v>
      </c>
      <c r="M73" s="3">
        <v>24</v>
      </c>
      <c r="N73" s="3" t="b">
        <f t="shared" si="12"/>
        <v>1</v>
      </c>
      <c r="O73" s="3" t="s">
        <v>604</v>
      </c>
      <c r="P73" s="3" t="s">
        <v>601</v>
      </c>
      <c r="Q73" s="3" t="s">
        <v>51</v>
      </c>
      <c r="R73" s="3" t="b">
        <f t="shared" si="13"/>
        <v>0</v>
      </c>
      <c r="S73" s="3" t="s">
        <v>604</v>
      </c>
      <c r="T73" s="3" t="s">
        <v>181</v>
      </c>
      <c r="U73" s="3" t="s">
        <v>56</v>
      </c>
      <c r="V73" s="3"/>
      <c r="W73" s="3"/>
      <c r="X73" s="3"/>
      <c r="Y73" s="3"/>
      <c r="Z73" s="3"/>
      <c r="AA73" s="3"/>
      <c r="AB73" s="3" t="s">
        <v>51</v>
      </c>
      <c r="AC73" s="3" t="s">
        <v>57</v>
      </c>
      <c r="AD73" s="3" t="str">
        <f t="shared" si="7"/>
        <v>济南青岛2号管道光缆:济南共青团+淄博中心路</v>
      </c>
      <c r="AF73" s="3">
        <f>MATCH(AD73,中继段!$AE$4:$AE$97,0)</f>
        <v>25</v>
      </c>
    </row>
    <row r="74" spans="1:32" ht="16.5" x14ac:dyDescent="0.2">
      <c r="A74" s="3">
        <v>71</v>
      </c>
      <c r="B74" s="3">
        <f t="shared" si="8"/>
        <v>37016102000</v>
      </c>
      <c r="C74" s="4" t="str">
        <f t="shared" si="9"/>
        <v>山东二干|济南青岛2号管道光缆:邹平老局-淄博中心路</v>
      </c>
      <c r="D74" s="3" t="s">
        <v>216</v>
      </c>
      <c r="E74" s="4" t="str">
        <f t="shared" si="10"/>
        <v>济南青岛2号管道光缆</v>
      </c>
      <c r="F74" s="4" t="s">
        <v>828</v>
      </c>
      <c r="G74" s="3" t="str">
        <f>INDEX(中继段!$C$4:$C$97,AF74)</f>
        <v>山东二干|济南青岛2号管道光缆:济南共青团-淄博中心路</v>
      </c>
      <c r="H74" s="3" t="str">
        <f t="shared" si="11"/>
        <v>山东二干|济南青岛2号管道光缆:济南共青团-淄博中心路</v>
      </c>
      <c r="I74" s="3">
        <f>INDEX(中继段!$B$4:$B$97,光放段!AF74)</f>
        <v>37016100000</v>
      </c>
      <c r="J74" s="3">
        <f>COUNTIF(I$4:I74,"="&amp;I74)</f>
        <v>2</v>
      </c>
      <c r="K74" s="3">
        <f>COUNTIF(D$4:D74,"="&amp;D74)</f>
        <v>2</v>
      </c>
      <c r="L74" s="3">
        <v>40.67</v>
      </c>
      <c r="M74" s="3">
        <v>24</v>
      </c>
      <c r="N74" s="3" t="b">
        <f t="shared" si="12"/>
        <v>0</v>
      </c>
      <c r="O74" s="3" t="s">
        <v>604</v>
      </c>
      <c r="P74" s="3" t="s">
        <v>181</v>
      </c>
      <c r="Q74" s="3" t="s">
        <v>56</v>
      </c>
      <c r="R74" s="3" t="b">
        <f t="shared" si="13"/>
        <v>1</v>
      </c>
      <c r="S74" s="3" t="s">
        <v>604</v>
      </c>
      <c r="T74" s="3" t="s">
        <v>172</v>
      </c>
      <c r="U74" s="3" t="s">
        <v>57</v>
      </c>
      <c r="V74" s="3"/>
      <c r="W74" s="3"/>
      <c r="X74" s="3"/>
      <c r="Y74" s="3"/>
      <c r="Z74" s="3"/>
      <c r="AA74" s="3"/>
      <c r="AB74" s="3" t="s">
        <v>51</v>
      </c>
      <c r="AC74" s="3" t="s">
        <v>57</v>
      </c>
      <c r="AD74" s="3" t="str">
        <f t="shared" si="7"/>
        <v>济南青岛2号管道光缆:济南共青团+淄博中心路</v>
      </c>
      <c r="AF74" s="3">
        <f>MATCH(AD74,中继段!$AE$4:$AE$97,0)</f>
        <v>25</v>
      </c>
    </row>
    <row r="75" spans="1:32" ht="16.5" x14ac:dyDescent="0.2">
      <c r="A75" s="3">
        <v>72</v>
      </c>
      <c r="B75" s="3">
        <f t="shared" si="8"/>
        <v>37016201000</v>
      </c>
      <c r="C75" s="4" t="str">
        <f t="shared" si="9"/>
        <v>山东二干|济南青岛2号管道光缆:淄博中心路-昌乐南局</v>
      </c>
      <c r="D75" s="3" t="s">
        <v>216</v>
      </c>
      <c r="E75" s="4" t="str">
        <f t="shared" si="10"/>
        <v>济南青岛2号管道光缆</v>
      </c>
      <c r="F75" s="4" t="s">
        <v>828</v>
      </c>
      <c r="G75" s="3" t="str">
        <f>INDEX(中继段!$C$4:$C$97,AF75)</f>
        <v>山东二干|济南青岛2号管道光缆:淄博中心路-潍坊河西局</v>
      </c>
      <c r="H75" s="3" t="str">
        <f t="shared" si="11"/>
        <v>山东二干|济南青岛2号管道光缆:淄博中心路-潍坊河西局</v>
      </c>
      <c r="I75" s="3">
        <f>INDEX(中继段!$B$4:$B$97,光放段!AF75)</f>
        <v>37016200000</v>
      </c>
      <c r="J75" s="3">
        <f>COUNTIF(I$4:I75,"="&amp;I75)</f>
        <v>1</v>
      </c>
      <c r="K75" s="3">
        <f>COUNTIF(D$4:D75,"="&amp;D75)</f>
        <v>3</v>
      </c>
      <c r="L75" s="3">
        <v>47.743000000000002</v>
      </c>
      <c r="M75" s="3">
        <v>20</v>
      </c>
      <c r="N75" s="3" t="b">
        <f t="shared" si="12"/>
        <v>1</v>
      </c>
      <c r="O75" s="3" t="s">
        <v>604</v>
      </c>
      <c r="P75" s="3" t="s">
        <v>172</v>
      </c>
      <c r="Q75" s="3" t="s">
        <v>57</v>
      </c>
      <c r="R75" s="3" t="b">
        <f t="shared" si="13"/>
        <v>0</v>
      </c>
      <c r="S75" s="3" t="s">
        <v>604</v>
      </c>
      <c r="T75" s="3" t="s">
        <v>176</v>
      </c>
      <c r="U75" s="3" t="s">
        <v>833</v>
      </c>
      <c r="V75" s="3"/>
      <c r="W75" s="3"/>
      <c r="X75" s="3"/>
      <c r="Y75" s="3"/>
      <c r="Z75" s="3"/>
      <c r="AA75" s="3"/>
      <c r="AB75" s="3" t="s">
        <v>57</v>
      </c>
      <c r="AC75" s="3" t="s">
        <v>58</v>
      </c>
      <c r="AD75" s="3" t="str">
        <f t="shared" si="7"/>
        <v>济南青岛2号管道光缆:淄博中心路+潍坊河西局</v>
      </c>
      <c r="AF75" s="3">
        <f>MATCH(AD75,中继段!$AE$4:$AE$97,0)</f>
        <v>26</v>
      </c>
    </row>
    <row r="76" spans="1:32" ht="16.5" x14ac:dyDescent="0.2">
      <c r="A76" s="3">
        <v>73</v>
      </c>
      <c r="B76" s="3">
        <f t="shared" si="8"/>
        <v>37016202000</v>
      </c>
      <c r="C76" s="4" t="str">
        <f t="shared" si="9"/>
        <v>山东二干|济南青岛2号管道光缆:昌乐北局-潍坊河西局</v>
      </c>
      <c r="D76" s="3" t="s">
        <v>216</v>
      </c>
      <c r="E76" s="4" t="str">
        <f t="shared" si="10"/>
        <v>济南青岛2号管道光缆</v>
      </c>
      <c r="F76" s="4" t="s">
        <v>828</v>
      </c>
      <c r="G76" s="3" t="str">
        <f>INDEX(中继段!$C$4:$C$97,AF76)</f>
        <v>山东二干|济南青岛2号管道光缆:淄博中心路-潍坊河西局</v>
      </c>
      <c r="H76" s="3" t="str">
        <f t="shared" si="11"/>
        <v>山东二干|济南青岛2号管道光缆:淄博中心路-潍坊河西局</v>
      </c>
      <c r="I76" s="3">
        <f>INDEX(中继段!$B$4:$B$97,光放段!AF76)</f>
        <v>37016200000</v>
      </c>
      <c r="J76" s="3">
        <f>COUNTIF(I$4:I76,"="&amp;I76)</f>
        <v>2</v>
      </c>
      <c r="K76" s="3">
        <f>COUNTIF(D$4:D76,"="&amp;D76)</f>
        <v>4</v>
      </c>
      <c r="L76" s="3">
        <v>38.146000000000001</v>
      </c>
      <c r="M76" s="3">
        <v>22</v>
      </c>
      <c r="N76" s="3" t="b">
        <f t="shared" si="12"/>
        <v>0</v>
      </c>
      <c r="O76" s="3" t="s">
        <v>604</v>
      </c>
      <c r="P76" s="3" t="s">
        <v>176</v>
      </c>
      <c r="Q76" s="3" t="s">
        <v>65</v>
      </c>
      <c r="R76" s="3" t="b">
        <f t="shared" si="13"/>
        <v>1</v>
      </c>
      <c r="S76" s="3" t="s">
        <v>604</v>
      </c>
      <c r="T76" s="3" t="s">
        <v>176</v>
      </c>
      <c r="U76" s="3" t="s">
        <v>58</v>
      </c>
      <c r="V76" s="3"/>
      <c r="W76" s="3"/>
      <c r="X76" s="3"/>
      <c r="Y76" s="3"/>
      <c r="Z76" s="3"/>
      <c r="AA76" s="3"/>
      <c r="AB76" s="3" t="s">
        <v>57</v>
      </c>
      <c r="AC76" s="3" t="s">
        <v>58</v>
      </c>
      <c r="AD76" s="3" t="str">
        <f t="shared" si="7"/>
        <v>济南青岛2号管道光缆:淄博中心路+潍坊河西局</v>
      </c>
      <c r="AF76" s="3">
        <f>MATCH(AD76,中继段!$AE$4:$AE$97,0)</f>
        <v>26</v>
      </c>
    </row>
    <row r="77" spans="1:32" ht="16.5" x14ac:dyDescent="0.2">
      <c r="A77" s="3">
        <v>74</v>
      </c>
      <c r="B77" s="3">
        <f t="shared" si="8"/>
        <v>37016301000</v>
      </c>
      <c r="C77" s="4" t="str">
        <f t="shared" si="9"/>
        <v>山东二干|济南青岛2号管道光缆:潍坊河西局-昌邑饮马</v>
      </c>
      <c r="D77" s="3" t="s">
        <v>216</v>
      </c>
      <c r="E77" s="4" t="str">
        <f t="shared" si="10"/>
        <v>济南青岛2号管道光缆</v>
      </c>
      <c r="F77" s="4" t="s">
        <v>828</v>
      </c>
      <c r="G77" s="3" t="str">
        <f>INDEX(中继段!$C$4:$C$97,AF77)</f>
        <v>山东二干|济南青岛2号管道光缆:潍坊河西局-青岛山东路</v>
      </c>
      <c r="H77" s="3" t="str">
        <f t="shared" si="11"/>
        <v>山东二干|济南青岛2号管道光缆:潍坊河西局-青岛山东路</v>
      </c>
      <c r="I77" s="3">
        <f>INDEX(中继段!$B$4:$B$97,光放段!AF77)</f>
        <v>37016300000</v>
      </c>
      <c r="J77" s="3">
        <f>COUNTIF(I$4:I77,"="&amp;I77)</f>
        <v>1</v>
      </c>
      <c r="K77" s="3">
        <f>COUNTIF(D$4:D77,"="&amp;D77)</f>
        <v>5</v>
      </c>
      <c r="L77" s="3">
        <v>47.369</v>
      </c>
      <c r="M77" s="3">
        <v>14</v>
      </c>
      <c r="N77" s="3" t="b">
        <f t="shared" si="12"/>
        <v>1</v>
      </c>
      <c r="O77" s="3" t="s">
        <v>604</v>
      </c>
      <c r="P77" s="3" t="s">
        <v>176</v>
      </c>
      <c r="Q77" s="3" t="s">
        <v>58</v>
      </c>
      <c r="R77" s="3" t="b">
        <f t="shared" si="13"/>
        <v>0</v>
      </c>
      <c r="S77" s="3" t="s">
        <v>604</v>
      </c>
      <c r="T77" s="3" t="s">
        <v>176</v>
      </c>
      <c r="U77" s="3" t="s">
        <v>59</v>
      </c>
      <c r="V77" s="3"/>
      <c r="W77" s="3"/>
      <c r="X77" s="3"/>
      <c r="Y77" s="3"/>
      <c r="Z77" s="3"/>
      <c r="AA77" s="3"/>
      <c r="AB77" s="3" t="s">
        <v>58</v>
      </c>
      <c r="AC77" s="3" t="s">
        <v>140</v>
      </c>
      <c r="AD77" s="3" t="str">
        <f t="shared" si="7"/>
        <v>济南青岛2号管道光缆:潍坊河西局+青岛山东路</v>
      </c>
      <c r="AF77" s="3">
        <f>MATCH(AD77,中继段!$AE$4:$AE$97,0)</f>
        <v>27</v>
      </c>
    </row>
    <row r="78" spans="1:32" ht="16.5" x14ac:dyDescent="0.2">
      <c r="A78" s="3">
        <v>75</v>
      </c>
      <c r="B78" s="3">
        <f t="shared" si="8"/>
        <v>37016302000</v>
      </c>
      <c r="C78" s="4" t="str">
        <f t="shared" si="9"/>
        <v>山东二干|济南青岛2号管道光缆:昌邑饮马-高密</v>
      </c>
      <c r="D78" s="3" t="s">
        <v>216</v>
      </c>
      <c r="E78" s="4" t="str">
        <f t="shared" si="10"/>
        <v>济南青岛2号管道光缆</v>
      </c>
      <c r="F78" s="4" t="s">
        <v>828</v>
      </c>
      <c r="G78" s="3" t="str">
        <f>INDEX(中继段!$C$4:$C$97,AF78)</f>
        <v>山东二干|济南青岛2号管道光缆:潍坊河西局-青岛山东路</v>
      </c>
      <c r="H78" s="3" t="str">
        <f t="shared" si="11"/>
        <v>山东二干|济南青岛2号管道光缆:潍坊河西局-青岛山东路</v>
      </c>
      <c r="I78" s="3">
        <f>INDEX(中继段!$B$4:$B$97,光放段!AF78)</f>
        <v>37016300000</v>
      </c>
      <c r="J78" s="3">
        <f>COUNTIF(I$4:I78,"="&amp;I78)</f>
        <v>2</v>
      </c>
      <c r="K78" s="3">
        <f>COUNTIF(D$4:D78,"="&amp;D78)</f>
        <v>6</v>
      </c>
      <c r="L78" s="3">
        <v>50.536999999999999</v>
      </c>
      <c r="M78" s="3">
        <v>14</v>
      </c>
      <c r="N78" s="3" t="b">
        <f t="shared" si="12"/>
        <v>0</v>
      </c>
      <c r="O78" s="3" t="s">
        <v>604</v>
      </c>
      <c r="P78" s="3" t="s">
        <v>176</v>
      </c>
      <c r="Q78" s="3" t="s">
        <v>59</v>
      </c>
      <c r="R78" s="3" t="b">
        <f t="shared" si="13"/>
        <v>0</v>
      </c>
      <c r="S78" s="3" t="s">
        <v>604</v>
      </c>
      <c r="T78" s="3" t="s">
        <v>176</v>
      </c>
      <c r="U78" s="3" t="s">
        <v>60</v>
      </c>
      <c r="V78" s="3"/>
      <c r="W78" s="3"/>
      <c r="X78" s="3"/>
      <c r="Y78" s="3"/>
      <c r="Z78" s="3"/>
      <c r="AA78" s="3"/>
      <c r="AB78" s="3" t="s">
        <v>58</v>
      </c>
      <c r="AC78" s="3" t="s">
        <v>140</v>
      </c>
      <c r="AD78" s="3" t="str">
        <f t="shared" si="7"/>
        <v>济南青岛2号管道光缆:潍坊河西局+青岛山东路</v>
      </c>
      <c r="AF78" s="3">
        <f>MATCH(AD78,中继段!$AE$4:$AE$97,0)</f>
        <v>27</v>
      </c>
    </row>
    <row r="79" spans="1:32" ht="16.5" x14ac:dyDescent="0.2">
      <c r="A79" s="3">
        <v>76</v>
      </c>
      <c r="B79" s="3">
        <f t="shared" si="8"/>
        <v>37016303000</v>
      </c>
      <c r="C79" s="4" t="str">
        <f t="shared" si="9"/>
        <v>山东二干|济南青岛2号管道光缆:高密-胶州马店</v>
      </c>
      <c r="D79" s="3" t="s">
        <v>216</v>
      </c>
      <c r="E79" s="4" t="str">
        <f t="shared" si="10"/>
        <v>济南青岛2号管道光缆</v>
      </c>
      <c r="F79" s="4" t="s">
        <v>828</v>
      </c>
      <c r="G79" s="3" t="str">
        <f>INDEX(中继段!$C$4:$C$97,AF79)</f>
        <v>山东二干|济南青岛2号管道光缆:潍坊河西局-青岛山东路</v>
      </c>
      <c r="H79" s="3" t="str">
        <f t="shared" si="11"/>
        <v>山东二干|济南青岛2号管道光缆:潍坊河西局-青岛山东路</v>
      </c>
      <c r="I79" s="3">
        <f>INDEX(中继段!$B$4:$B$97,光放段!AF79)</f>
        <v>37016300000</v>
      </c>
      <c r="J79" s="3">
        <f>COUNTIF(I$4:I79,"="&amp;I79)</f>
        <v>3</v>
      </c>
      <c r="K79" s="3">
        <f>COUNTIF(D$4:D79,"="&amp;D79)</f>
        <v>7</v>
      </c>
      <c r="L79" s="3">
        <v>35.463000000000001</v>
      </c>
      <c r="M79" s="3">
        <v>12</v>
      </c>
      <c r="N79" s="3" t="b">
        <f t="shared" si="12"/>
        <v>0</v>
      </c>
      <c r="O79" s="3" t="s">
        <v>604</v>
      </c>
      <c r="P79" s="3" t="s">
        <v>176</v>
      </c>
      <c r="Q79" s="3" t="s">
        <v>60</v>
      </c>
      <c r="R79" s="3" t="b">
        <f t="shared" si="13"/>
        <v>0</v>
      </c>
      <c r="S79" s="3" t="s">
        <v>604</v>
      </c>
      <c r="T79" s="3" t="s">
        <v>171</v>
      </c>
      <c r="U79" s="3" t="s">
        <v>61</v>
      </c>
      <c r="V79" s="3"/>
      <c r="W79" s="3"/>
      <c r="X79" s="3"/>
      <c r="Y79" s="3"/>
      <c r="Z79" s="3"/>
      <c r="AA79" s="3"/>
      <c r="AB79" s="3" t="s">
        <v>58</v>
      </c>
      <c r="AC79" s="3" t="s">
        <v>140</v>
      </c>
      <c r="AD79" s="3" t="str">
        <f t="shared" si="7"/>
        <v>济南青岛2号管道光缆:潍坊河西局+青岛山东路</v>
      </c>
      <c r="AF79" s="3">
        <f>MATCH(AD79,中继段!$AE$4:$AE$97,0)</f>
        <v>27</v>
      </c>
    </row>
    <row r="80" spans="1:32" ht="16.5" x14ac:dyDescent="0.2">
      <c r="A80" s="3">
        <v>77</v>
      </c>
      <c r="B80" s="3">
        <f t="shared" si="8"/>
        <v>37016304000</v>
      </c>
      <c r="C80" s="4" t="str">
        <f t="shared" si="9"/>
        <v>山东二干|济南青岛2号管道光缆:胶州马店-城阳</v>
      </c>
      <c r="D80" s="3" t="s">
        <v>216</v>
      </c>
      <c r="E80" s="4" t="str">
        <f t="shared" si="10"/>
        <v>济南青岛2号管道光缆</v>
      </c>
      <c r="F80" s="4" t="s">
        <v>828</v>
      </c>
      <c r="G80" s="3" t="str">
        <f>INDEX(中继段!$C$4:$C$97,AF80)</f>
        <v>山东二干|济南青岛2号管道光缆:潍坊河西局-青岛山东路</v>
      </c>
      <c r="H80" s="3" t="str">
        <f t="shared" si="11"/>
        <v>山东二干|济南青岛2号管道光缆:潍坊河西局-青岛山东路</v>
      </c>
      <c r="I80" s="3">
        <f>INDEX(中继段!$B$4:$B$97,光放段!AF80)</f>
        <v>37016300000</v>
      </c>
      <c r="J80" s="3">
        <f>COUNTIF(I$4:I80,"="&amp;I80)</f>
        <v>4</v>
      </c>
      <c r="K80" s="3">
        <f>COUNTIF(D$4:D80,"="&amp;D80)</f>
        <v>8</v>
      </c>
      <c r="L80" s="3">
        <v>41.857999999999997</v>
      </c>
      <c r="M80" s="3">
        <v>18</v>
      </c>
      <c r="N80" s="3" t="b">
        <f t="shared" si="12"/>
        <v>0</v>
      </c>
      <c r="O80" s="3" t="s">
        <v>604</v>
      </c>
      <c r="P80" s="3" t="s">
        <v>171</v>
      </c>
      <c r="Q80" s="3" t="s">
        <v>61</v>
      </c>
      <c r="R80" s="3" t="b">
        <f t="shared" si="13"/>
        <v>0</v>
      </c>
      <c r="S80" s="3" t="s">
        <v>604</v>
      </c>
      <c r="T80" s="3" t="s">
        <v>171</v>
      </c>
      <c r="U80" s="3" t="s">
        <v>62</v>
      </c>
      <c r="V80" s="3"/>
      <c r="W80" s="3"/>
      <c r="X80" s="3"/>
      <c r="Y80" s="3"/>
      <c r="Z80" s="3"/>
      <c r="AA80" s="3"/>
      <c r="AB80" s="3" t="s">
        <v>58</v>
      </c>
      <c r="AC80" s="3" t="s">
        <v>140</v>
      </c>
      <c r="AD80" s="3" t="str">
        <f t="shared" si="7"/>
        <v>济南青岛2号管道光缆:潍坊河西局+青岛山东路</v>
      </c>
      <c r="AF80" s="3">
        <f>MATCH(AD80,中继段!$AE$4:$AE$97,0)</f>
        <v>27</v>
      </c>
    </row>
    <row r="81" spans="1:32" ht="16.5" x14ac:dyDescent="0.2">
      <c r="A81" s="3">
        <v>78</v>
      </c>
      <c r="B81" s="3">
        <f t="shared" si="8"/>
        <v>37016305000</v>
      </c>
      <c r="C81" s="4" t="str">
        <f t="shared" si="9"/>
        <v>山东二干|济南青岛2号管道光缆:城阳-青岛山东路</v>
      </c>
      <c r="D81" s="3" t="s">
        <v>216</v>
      </c>
      <c r="E81" s="4" t="str">
        <f t="shared" si="10"/>
        <v>济南青岛2号管道光缆</v>
      </c>
      <c r="F81" s="4" t="s">
        <v>828</v>
      </c>
      <c r="G81" s="3" t="str">
        <f>INDEX(中继段!$C$4:$C$97,AF81)</f>
        <v>山东二干|济南青岛2号管道光缆:潍坊河西局-青岛山东路</v>
      </c>
      <c r="H81" s="3" t="str">
        <f t="shared" si="11"/>
        <v>山东二干|济南青岛2号管道光缆:潍坊河西局-青岛山东路</v>
      </c>
      <c r="I81" s="3">
        <f>INDEX(中继段!$B$4:$B$97,光放段!AF81)</f>
        <v>37016300000</v>
      </c>
      <c r="J81" s="3">
        <f>COUNTIF(I$4:I81,"="&amp;I81)</f>
        <v>5</v>
      </c>
      <c r="K81" s="3">
        <f>COUNTIF(D$4:D81,"="&amp;D81)</f>
        <v>9</v>
      </c>
      <c r="L81" s="3">
        <v>30.439</v>
      </c>
      <c r="M81" s="3">
        <v>16</v>
      </c>
      <c r="N81" s="3" t="b">
        <f t="shared" si="12"/>
        <v>0</v>
      </c>
      <c r="O81" s="3" t="s">
        <v>604</v>
      </c>
      <c r="P81" s="3" t="s">
        <v>171</v>
      </c>
      <c r="Q81" s="3" t="s">
        <v>62</v>
      </c>
      <c r="R81" s="3" t="b">
        <f t="shared" si="13"/>
        <v>1</v>
      </c>
      <c r="S81" s="3" t="s">
        <v>604</v>
      </c>
      <c r="T81" s="3" t="s">
        <v>171</v>
      </c>
      <c r="U81" s="3" t="s">
        <v>140</v>
      </c>
      <c r="V81" s="3"/>
      <c r="W81" s="3"/>
      <c r="X81" s="3"/>
      <c r="Y81" s="3"/>
      <c r="Z81" s="3"/>
      <c r="AA81" s="3"/>
      <c r="AB81" s="3" t="s">
        <v>58</v>
      </c>
      <c r="AC81" s="3" t="s">
        <v>140</v>
      </c>
      <c r="AD81" s="3" t="str">
        <f t="shared" si="7"/>
        <v>济南青岛2号管道光缆:潍坊河西局+青岛山东路</v>
      </c>
      <c r="AF81" s="3">
        <f>MATCH(AD81,中继段!$AE$4:$AE$97,0)</f>
        <v>27</v>
      </c>
    </row>
    <row r="82" spans="1:32" ht="16.5" x14ac:dyDescent="0.2">
      <c r="A82" s="3">
        <v>79</v>
      </c>
      <c r="B82" s="3">
        <f t="shared" si="8"/>
        <v>37017101000</v>
      </c>
      <c r="C82" s="4" t="str">
        <f t="shared" si="9"/>
        <v>山东二干|济南青岛3号管道光缆:济南四里村-明水</v>
      </c>
      <c r="D82" s="3" t="s">
        <v>217</v>
      </c>
      <c r="E82" s="4" t="str">
        <f t="shared" si="10"/>
        <v>济南青岛3号管道光缆</v>
      </c>
      <c r="F82" s="4" t="s">
        <v>828</v>
      </c>
      <c r="G82" s="3" t="str">
        <f>INDEX(中继段!$C$4:$C$97,AF82)</f>
        <v>山东二干|济南青岛3号管道光缆:济南四里村-淄博柳泉路</v>
      </c>
      <c r="H82" s="3" t="str">
        <f t="shared" si="11"/>
        <v>山东二干|济南青岛3号管道光缆:济南四里村-淄博柳泉路</v>
      </c>
      <c r="I82" s="3">
        <f>INDEX(中继段!$B$4:$B$97,光放段!AF82)</f>
        <v>37017100000</v>
      </c>
      <c r="J82" s="3">
        <f>COUNTIF(I$4:I82,"="&amp;I82)</f>
        <v>1</v>
      </c>
      <c r="K82" s="3">
        <f>COUNTIF(D$4:D82,"="&amp;D82)</f>
        <v>1</v>
      </c>
      <c r="L82" s="3">
        <v>60</v>
      </c>
      <c r="M82" s="3">
        <v>96</v>
      </c>
      <c r="N82" s="3" t="b">
        <f t="shared" si="12"/>
        <v>1</v>
      </c>
      <c r="O82" s="3" t="s">
        <v>604</v>
      </c>
      <c r="P82" s="3" t="s">
        <v>601</v>
      </c>
      <c r="Q82" s="3" t="s">
        <v>47</v>
      </c>
      <c r="R82" s="3" t="b">
        <f t="shared" si="13"/>
        <v>0</v>
      </c>
      <c r="S82" s="3" t="s">
        <v>604</v>
      </c>
      <c r="T82" s="3" t="s">
        <v>601</v>
      </c>
      <c r="U82" s="3" t="s">
        <v>63</v>
      </c>
      <c r="V82" s="3"/>
      <c r="W82" s="3"/>
      <c r="X82" s="3"/>
      <c r="Y82" s="3"/>
      <c r="Z82" s="3"/>
      <c r="AA82" s="3"/>
      <c r="AB82" s="3" t="s">
        <v>47</v>
      </c>
      <c r="AC82" s="3" t="s">
        <v>64</v>
      </c>
      <c r="AD82" s="3" t="str">
        <f t="shared" si="7"/>
        <v>济南青岛3号管道光缆:济南四里村+淄博柳泉路</v>
      </c>
      <c r="AF82" s="3">
        <f>MATCH(AD82,中继段!$AE$4:$AE$97,0)</f>
        <v>28</v>
      </c>
    </row>
    <row r="83" spans="1:32" ht="16.5" x14ac:dyDescent="0.2">
      <c r="A83" s="3">
        <v>80</v>
      </c>
      <c r="B83" s="3">
        <f t="shared" si="8"/>
        <v>37017102000</v>
      </c>
      <c r="C83" s="4" t="str">
        <f t="shared" si="9"/>
        <v>山东二干|济南青岛3号管道光缆:明水-淄博柳泉路</v>
      </c>
      <c r="D83" s="3" t="s">
        <v>217</v>
      </c>
      <c r="E83" s="4" t="str">
        <f t="shared" si="10"/>
        <v>济南青岛3号管道光缆</v>
      </c>
      <c r="F83" s="4" t="s">
        <v>828</v>
      </c>
      <c r="G83" s="3" t="str">
        <f>INDEX(中继段!$C$4:$C$97,AF83)</f>
        <v>山东二干|济南青岛3号管道光缆:济南四里村-淄博柳泉路</v>
      </c>
      <c r="H83" s="3" t="str">
        <f t="shared" si="11"/>
        <v>山东二干|济南青岛3号管道光缆:济南四里村-淄博柳泉路</v>
      </c>
      <c r="I83" s="3">
        <f>INDEX(中继段!$B$4:$B$97,光放段!AF83)</f>
        <v>37017100000</v>
      </c>
      <c r="J83" s="3">
        <f>COUNTIF(I$4:I83,"="&amp;I83)</f>
        <v>2</v>
      </c>
      <c r="K83" s="3">
        <f>COUNTIF(D$4:D83,"="&amp;D83)</f>
        <v>2</v>
      </c>
      <c r="L83" s="3">
        <v>61.168999999999997</v>
      </c>
      <c r="M83" s="3">
        <v>96</v>
      </c>
      <c r="N83" s="3" t="b">
        <f t="shared" si="12"/>
        <v>0</v>
      </c>
      <c r="O83" s="3" t="s">
        <v>604</v>
      </c>
      <c r="P83" s="3" t="s">
        <v>601</v>
      </c>
      <c r="Q83" s="3" t="s">
        <v>63</v>
      </c>
      <c r="R83" s="3" t="b">
        <f t="shared" si="13"/>
        <v>1</v>
      </c>
      <c r="S83" s="3" t="s">
        <v>604</v>
      </c>
      <c r="T83" s="3" t="s">
        <v>172</v>
      </c>
      <c r="U83" s="3" t="s">
        <v>64</v>
      </c>
      <c r="V83" s="3"/>
      <c r="W83" s="3"/>
      <c r="X83" s="3"/>
      <c r="Y83" s="3"/>
      <c r="Z83" s="3"/>
      <c r="AA83" s="3"/>
      <c r="AB83" s="3" t="s">
        <v>47</v>
      </c>
      <c r="AC83" s="3" t="s">
        <v>64</v>
      </c>
      <c r="AD83" s="3" t="str">
        <f t="shared" si="7"/>
        <v>济南青岛3号管道光缆:济南四里村+淄博柳泉路</v>
      </c>
      <c r="AF83" s="3">
        <f>MATCH(AD83,中继段!$AE$4:$AE$97,0)</f>
        <v>28</v>
      </c>
    </row>
    <row r="84" spans="1:32" ht="16.5" x14ac:dyDescent="0.2">
      <c r="A84" s="3">
        <v>81</v>
      </c>
      <c r="B84" s="3">
        <f t="shared" si="8"/>
        <v>37017201000</v>
      </c>
      <c r="C84" s="4" t="str">
        <f t="shared" si="9"/>
        <v>山东二干|济南青岛3号管道光缆:淄博柳泉路-昌乐北局</v>
      </c>
      <c r="D84" s="3" t="s">
        <v>217</v>
      </c>
      <c r="E84" s="4" t="str">
        <f t="shared" si="10"/>
        <v>济南青岛3号管道光缆</v>
      </c>
      <c r="F84" s="4" t="s">
        <v>828</v>
      </c>
      <c r="G84" s="3" t="str">
        <f>INDEX(中继段!$C$4:$C$97,AF84)</f>
        <v>山东二干|济南青岛3号管道光缆:淄博柳泉路-潍坊四平路</v>
      </c>
      <c r="H84" s="3" t="str">
        <f t="shared" si="11"/>
        <v>山东二干|济南青岛3号管道光缆:淄博柳泉路-潍坊四平路</v>
      </c>
      <c r="I84" s="3">
        <f>INDEX(中继段!$B$4:$B$97,光放段!AF84)</f>
        <v>37017200000</v>
      </c>
      <c r="J84" s="3">
        <f>COUNTIF(I$4:I84,"="&amp;I84)</f>
        <v>1</v>
      </c>
      <c r="K84" s="3">
        <f>COUNTIF(D$4:D84,"="&amp;D84)</f>
        <v>3</v>
      </c>
      <c r="L84" s="3">
        <v>60.539000000000001</v>
      </c>
      <c r="M84" s="3">
        <v>96</v>
      </c>
      <c r="N84" s="3" t="b">
        <f t="shared" si="12"/>
        <v>1</v>
      </c>
      <c r="O84" s="3" t="s">
        <v>604</v>
      </c>
      <c r="P84" s="3" t="s">
        <v>172</v>
      </c>
      <c r="Q84" s="3" t="s">
        <v>64</v>
      </c>
      <c r="R84" s="3" t="b">
        <f t="shared" si="13"/>
        <v>0</v>
      </c>
      <c r="S84" s="3" t="s">
        <v>604</v>
      </c>
      <c r="T84" s="3" t="s">
        <v>176</v>
      </c>
      <c r="U84" s="3" t="s">
        <v>65</v>
      </c>
      <c r="V84" s="3"/>
      <c r="W84" s="3"/>
      <c r="X84" s="3"/>
      <c r="Y84" s="3"/>
      <c r="Z84" s="3"/>
      <c r="AA84" s="3"/>
      <c r="AB84" s="3" t="s">
        <v>64</v>
      </c>
      <c r="AC84" s="3" t="s">
        <v>66</v>
      </c>
      <c r="AD84" s="3" t="str">
        <f t="shared" si="7"/>
        <v>济南青岛3号管道光缆:淄博柳泉路+潍坊四平路</v>
      </c>
      <c r="AF84" s="3">
        <f>MATCH(AD84,中继段!$AE$4:$AE$97,0)</f>
        <v>29</v>
      </c>
    </row>
    <row r="85" spans="1:32" ht="16.5" x14ac:dyDescent="0.2">
      <c r="A85" s="3">
        <v>82</v>
      </c>
      <c r="B85" s="3">
        <f t="shared" si="8"/>
        <v>37017202000</v>
      </c>
      <c r="C85" s="4" t="str">
        <f t="shared" si="9"/>
        <v>山东二干|济南青岛3号管道光缆:昌乐北局-潍坊四平路</v>
      </c>
      <c r="D85" s="3" t="s">
        <v>217</v>
      </c>
      <c r="E85" s="4" t="str">
        <f t="shared" si="10"/>
        <v>济南青岛3号管道光缆</v>
      </c>
      <c r="F85" s="4" t="s">
        <v>828</v>
      </c>
      <c r="G85" s="3" t="str">
        <f>INDEX(中继段!$C$4:$C$97,AF85)</f>
        <v>山东二干|济南青岛3号管道光缆:淄博柳泉路-潍坊四平路</v>
      </c>
      <c r="H85" s="3" t="str">
        <f t="shared" si="11"/>
        <v>山东二干|济南青岛3号管道光缆:淄博柳泉路-潍坊四平路</v>
      </c>
      <c r="I85" s="3">
        <f>INDEX(中继段!$B$4:$B$97,光放段!AF85)</f>
        <v>37017200000</v>
      </c>
      <c r="J85" s="3">
        <f>COUNTIF(I$4:I85,"="&amp;I85)</f>
        <v>2</v>
      </c>
      <c r="K85" s="3">
        <f>COUNTIF(D$4:D85,"="&amp;D85)</f>
        <v>4</v>
      </c>
      <c r="L85" s="3">
        <v>50</v>
      </c>
      <c r="M85" s="3">
        <v>96</v>
      </c>
      <c r="N85" s="3" t="b">
        <f t="shared" si="12"/>
        <v>0</v>
      </c>
      <c r="O85" s="3" t="s">
        <v>604</v>
      </c>
      <c r="P85" s="3" t="s">
        <v>176</v>
      </c>
      <c r="Q85" s="3" t="s">
        <v>65</v>
      </c>
      <c r="R85" s="3" t="b">
        <f t="shared" si="13"/>
        <v>1</v>
      </c>
      <c r="S85" s="3" t="s">
        <v>604</v>
      </c>
      <c r="T85" s="3" t="s">
        <v>176</v>
      </c>
      <c r="U85" s="3" t="s">
        <v>66</v>
      </c>
      <c r="V85" s="3"/>
      <c r="W85" s="3"/>
      <c r="X85" s="3"/>
      <c r="Y85" s="3"/>
      <c r="Z85" s="3"/>
      <c r="AA85" s="3"/>
      <c r="AB85" s="3" t="s">
        <v>64</v>
      </c>
      <c r="AC85" s="3" t="s">
        <v>66</v>
      </c>
      <c r="AD85" s="3" t="str">
        <f t="shared" si="7"/>
        <v>济南青岛3号管道光缆:淄博柳泉路+潍坊四平路</v>
      </c>
      <c r="AF85" s="3">
        <f>MATCH(AD85,中继段!$AE$4:$AE$97,0)</f>
        <v>29</v>
      </c>
    </row>
    <row r="86" spans="1:32" ht="16.5" x14ac:dyDescent="0.2">
      <c r="A86" s="3">
        <v>83</v>
      </c>
      <c r="B86" s="3">
        <f t="shared" si="8"/>
        <v>37017301000</v>
      </c>
      <c r="C86" s="4" t="str">
        <f t="shared" si="9"/>
        <v>山东二干|济南青岛3号管道光缆:潍坊四平路-高密</v>
      </c>
      <c r="D86" s="3" t="s">
        <v>217</v>
      </c>
      <c r="E86" s="4" t="str">
        <f t="shared" si="10"/>
        <v>济南青岛3号管道光缆</v>
      </c>
      <c r="F86" s="4" t="s">
        <v>828</v>
      </c>
      <c r="G86" s="3" t="str">
        <f>INDEX(中继段!$C$4:$C$97,AF86)</f>
        <v>山东二干|济南青岛3号管道光缆:潍坊四平路-青岛辽阳东路</v>
      </c>
      <c r="H86" s="3" t="str">
        <f t="shared" si="11"/>
        <v>山东二干|济南青岛3号管道光缆:潍坊四平路-青岛辽阳东路</v>
      </c>
      <c r="I86" s="3">
        <f>INDEX(中继段!$B$4:$B$97,光放段!AF86)</f>
        <v>37017300000</v>
      </c>
      <c r="J86" s="3">
        <f>COUNTIF(I$4:I86,"="&amp;I86)</f>
        <v>1</v>
      </c>
      <c r="K86" s="3">
        <f>COUNTIF(D$4:D86,"="&amp;D86)</f>
        <v>5</v>
      </c>
      <c r="L86" s="3">
        <v>86.710999999999999</v>
      </c>
      <c r="M86" s="3">
        <v>96</v>
      </c>
      <c r="N86" s="3" t="b">
        <f t="shared" si="12"/>
        <v>1</v>
      </c>
      <c r="O86" s="3" t="s">
        <v>604</v>
      </c>
      <c r="P86" s="3" t="s">
        <v>176</v>
      </c>
      <c r="Q86" s="3" t="s">
        <v>66</v>
      </c>
      <c r="R86" s="3" t="b">
        <f t="shared" si="13"/>
        <v>0</v>
      </c>
      <c r="S86" s="3" t="s">
        <v>604</v>
      </c>
      <c r="T86" s="3" t="s">
        <v>176</v>
      </c>
      <c r="U86" s="3" t="s">
        <v>60</v>
      </c>
      <c r="V86" s="3"/>
      <c r="W86" s="3"/>
      <c r="X86" s="3"/>
      <c r="Y86" s="3"/>
      <c r="Z86" s="3"/>
      <c r="AA86" s="3"/>
      <c r="AB86" s="3" t="s">
        <v>66</v>
      </c>
      <c r="AC86" s="3" t="s">
        <v>154</v>
      </c>
      <c r="AD86" s="3" t="str">
        <f t="shared" si="7"/>
        <v>济南青岛3号管道光缆:潍坊四平路+青岛辽阳东路</v>
      </c>
      <c r="AF86" s="3">
        <f>MATCH(AD86,中继段!$AE$4:$AE$97,0)</f>
        <v>30</v>
      </c>
    </row>
    <row r="87" spans="1:32" ht="16.5" x14ac:dyDescent="0.2">
      <c r="A87" s="3">
        <v>84</v>
      </c>
      <c r="B87" s="3">
        <f t="shared" si="8"/>
        <v>37017302000</v>
      </c>
      <c r="C87" s="4" t="str">
        <f t="shared" si="9"/>
        <v>山东二干|济南青岛3号管道光缆:高密-城阳</v>
      </c>
      <c r="D87" s="3" t="s">
        <v>217</v>
      </c>
      <c r="E87" s="4" t="str">
        <f t="shared" si="10"/>
        <v>济南青岛3号管道光缆</v>
      </c>
      <c r="F87" s="4" t="s">
        <v>828</v>
      </c>
      <c r="G87" s="3" t="str">
        <f>INDEX(中继段!$C$4:$C$97,AF87)</f>
        <v>山东二干|济南青岛3号管道光缆:潍坊四平路-青岛辽阳东路</v>
      </c>
      <c r="H87" s="3" t="str">
        <f t="shared" si="11"/>
        <v>山东二干|济南青岛3号管道光缆:潍坊四平路-青岛辽阳东路</v>
      </c>
      <c r="I87" s="3">
        <f>INDEX(中继段!$B$4:$B$97,光放段!AF87)</f>
        <v>37017300000</v>
      </c>
      <c r="J87" s="3">
        <f>COUNTIF(I$4:I87,"="&amp;I87)</f>
        <v>2</v>
      </c>
      <c r="K87" s="3">
        <f>COUNTIF(D$4:D87,"="&amp;D87)</f>
        <v>6</v>
      </c>
      <c r="L87" s="3">
        <v>78.777000000000001</v>
      </c>
      <c r="M87" s="3">
        <v>96</v>
      </c>
      <c r="N87" s="3" t="b">
        <f t="shared" si="12"/>
        <v>0</v>
      </c>
      <c r="O87" s="3" t="s">
        <v>604</v>
      </c>
      <c r="P87" s="3" t="s">
        <v>176</v>
      </c>
      <c r="Q87" s="3" t="s">
        <v>60</v>
      </c>
      <c r="R87" s="3" t="b">
        <f t="shared" si="13"/>
        <v>0</v>
      </c>
      <c r="S87" s="3" t="s">
        <v>604</v>
      </c>
      <c r="T87" s="3" t="s">
        <v>171</v>
      </c>
      <c r="U87" s="3" t="s">
        <v>62</v>
      </c>
      <c r="V87" s="3"/>
      <c r="W87" s="3"/>
      <c r="X87" s="3"/>
      <c r="Y87" s="3"/>
      <c r="Z87" s="3"/>
      <c r="AA87" s="3"/>
      <c r="AB87" s="3" t="s">
        <v>66</v>
      </c>
      <c r="AC87" s="3" t="s">
        <v>154</v>
      </c>
      <c r="AD87" s="3" t="str">
        <f t="shared" si="7"/>
        <v>济南青岛3号管道光缆:潍坊四平路+青岛辽阳东路</v>
      </c>
      <c r="AF87" s="3">
        <f>MATCH(AD87,中继段!$AE$4:$AE$97,0)</f>
        <v>30</v>
      </c>
    </row>
    <row r="88" spans="1:32" ht="16.5" x14ac:dyDescent="0.2">
      <c r="A88" s="3">
        <v>85</v>
      </c>
      <c r="B88" s="3">
        <f t="shared" si="8"/>
        <v>37017303000</v>
      </c>
      <c r="C88" s="4" t="str">
        <f t="shared" si="9"/>
        <v>山东二干|济南青岛3号管道光缆:城阳-青岛辽阳东路</v>
      </c>
      <c r="D88" s="3" t="s">
        <v>217</v>
      </c>
      <c r="E88" s="4" t="str">
        <f t="shared" si="10"/>
        <v>济南青岛3号管道光缆</v>
      </c>
      <c r="F88" s="4" t="s">
        <v>828</v>
      </c>
      <c r="G88" s="3" t="str">
        <f>INDEX(中继段!$C$4:$C$97,AF88)</f>
        <v>山东二干|济南青岛3号管道光缆:潍坊四平路-青岛辽阳东路</v>
      </c>
      <c r="H88" s="3" t="str">
        <f t="shared" si="11"/>
        <v>山东二干|济南青岛3号管道光缆:潍坊四平路-青岛辽阳东路</v>
      </c>
      <c r="I88" s="3">
        <f>INDEX(中继段!$B$4:$B$97,光放段!AF88)</f>
        <v>37017300000</v>
      </c>
      <c r="J88" s="3">
        <f>COUNTIF(I$4:I88,"="&amp;I88)</f>
        <v>3</v>
      </c>
      <c r="K88" s="3">
        <f>COUNTIF(D$4:D88,"="&amp;D88)</f>
        <v>7</v>
      </c>
      <c r="L88" s="3">
        <v>28.22</v>
      </c>
      <c r="M88" s="3">
        <v>96</v>
      </c>
      <c r="N88" s="3" t="b">
        <f t="shared" si="12"/>
        <v>0</v>
      </c>
      <c r="O88" s="3" t="s">
        <v>604</v>
      </c>
      <c r="P88" s="3" t="s">
        <v>171</v>
      </c>
      <c r="Q88" s="3" t="s">
        <v>62</v>
      </c>
      <c r="R88" s="3" t="b">
        <f t="shared" si="13"/>
        <v>1</v>
      </c>
      <c r="S88" s="3" t="s">
        <v>604</v>
      </c>
      <c r="T88" s="3" t="s">
        <v>171</v>
      </c>
      <c r="U88" s="3" t="s">
        <v>154</v>
      </c>
      <c r="V88" s="3"/>
      <c r="W88" s="3"/>
      <c r="X88" s="3"/>
      <c r="Y88" s="3"/>
      <c r="Z88" s="3"/>
      <c r="AA88" s="3"/>
      <c r="AB88" s="3" t="s">
        <v>66</v>
      </c>
      <c r="AC88" s="3" t="s">
        <v>154</v>
      </c>
      <c r="AD88" s="3" t="str">
        <f t="shared" si="7"/>
        <v>济南青岛3号管道光缆:潍坊四平路+青岛辽阳东路</v>
      </c>
      <c r="AF88" s="3">
        <f>MATCH(AD88,中继段!$AE$4:$AE$97,0)</f>
        <v>30</v>
      </c>
    </row>
    <row r="89" spans="1:32" ht="16.5" x14ac:dyDescent="0.2">
      <c r="A89" s="3">
        <v>86</v>
      </c>
      <c r="B89" s="3">
        <f t="shared" si="8"/>
        <v>37018101000</v>
      </c>
      <c r="C89" s="4" t="str">
        <f t="shared" si="9"/>
        <v>山东二干|济南青岛4号光缆:济南山大路-章丘普集</v>
      </c>
      <c r="D89" s="3" t="s">
        <v>218</v>
      </c>
      <c r="E89" s="4" t="str">
        <f t="shared" si="10"/>
        <v>济南青岛4号光缆</v>
      </c>
      <c r="F89" s="4" t="s">
        <v>828</v>
      </c>
      <c r="G89" s="3" t="str">
        <f>INDEX(中继段!$C$4:$C$97,AF89)</f>
        <v>山东二干|济南青岛4号光缆:济南山大路-淄博人民路</v>
      </c>
      <c r="H89" s="3" t="str">
        <f t="shared" si="11"/>
        <v>山东二干|济南青岛4号光缆:济南山大路-淄博人民路</v>
      </c>
      <c r="I89" s="3">
        <f>INDEX(中继段!$B$4:$B$97,光放段!AF89)</f>
        <v>37018100000</v>
      </c>
      <c r="J89" s="3">
        <f>COUNTIF(I$4:I89,"="&amp;I89)</f>
        <v>1</v>
      </c>
      <c r="K89" s="3">
        <f>COUNTIF(D$4:D89,"="&amp;D89)</f>
        <v>1</v>
      </c>
      <c r="L89" s="3">
        <v>67.5</v>
      </c>
      <c r="M89" s="3">
        <v>28</v>
      </c>
      <c r="N89" s="3" t="b">
        <f t="shared" si="12"/>
        <v>1</v>
      </c>
      <c r="O89" s="3" t="s">
        <v>604</v>
      </c>
      <c r="P89" s="3" t="s">
        <v>601</v>
      </c>
      <c r="Q89" s="3" t="s">
        <v>44</v>
      </c>
      <c r="R89" s="3" t="b">
        <f t="shared" si="13"/>
        <v>0</v>
      </c>
      <c r="S89" s="3" t="s">
        <v>604</v>
      </c>
      <c r="T89" s="3" t="s">
        <v>601</v>
      </c>
      <c r="U89" s="3" t="s">
        <v>67</v>
      </c>
      <c r="V89" s="3"/>
      <c r="W89" s="3"/>
      <c r="X89" s="3"/>
      <c r="Y89" s="3"/>
      <c r="Z89" s="3"/>
      <c r="AA89" s="3"/>
      <c r="AB89" s="3" t="s">
        <v>44</v>
      </c>
      <c r="AC89" s="3" t="s">
        <v>68</v>
      </c>
      <c r="AD89" s="3" t="str">
        <f t="shared" si="7"/>
        <v>济南青岛4号光缆:济南山大路+淄博人民路</v>
      </c>
      <c r="AF89" s="3">
        <f>MATCH(AD89,中继段!$AE$4:$AE$97,0)</f>
        <v>31</v>
      </c>
    </row>
    <row r="90" spans="1:32" ht="16.5" x14ac:dyDescent="0.2">
      <c r="A90" s="3">
        <v>87</v>
      </c>
      <c r="B90" s="3">
        <f t="shared" si="8"/>
        <v>37018102000</v>
      </c>
      <c r="C90" s="4" t="str">
        <f t="shared" si="9"/>
        <v>山东二干|济南青岛4号光缆:章丘普集-淄博人民路</v>
      </c>
      <c r="D90" s="3" t="s">
        <v>218</v>
      </c>
      <c r="E90" s="4" t="str">
        <f t="shared" si="10"/>
        <v>济南青岛4号光缆</v>
      </c>
      <c r="F90" s="4" t="s">
        <v>828</v>
      </c>
      <c r="G90" s="3" t="str">
        <f>INDEX(中继段!$C$4:$C$97,AF90)</f>
        <v>山东二干|济南青岛4号光缆:济南山大路-淄博人民路</v>
      </c>
      <c r="H90" s="3" t="str">
        <f t="shared" si="11"/>
        <v>山东二干|济南青岛4号光缆:济南山大路-淄博人民路</v>
      </c>
      <c r="I90" s="3">
        <f>INDEX(中继段!$B$4:$B$97,光放段!AF90)</f>
        <v>37018100000</v>
      </c>
      <c r="J90" s="3">
        <f>COUNTIF(I$4:I90,"="&amp;I90)</f>
        <v>2</v>
      </c>
      <c r="K90" s="3">
        <f>COUNTIF(D$4:D90,"="&amp;D90)</f>
        <v>2</v>
      </c>
      <c r="L90" s="3">
        <v>63.8</v>
      </c>
      <c r="M90" s="3">
        <v>28</v>
      </c>
      <c r="N90" s="3" t="b">
        <f t="shared" si="12"/>
        <v>0</v>
      </c>
      <c r="O90" s="3" t="s">
        <v>604</v>
      </c>
      <c r="P90" s="3" t="s">
        <v>601</v>
      </c>
      <c r="Q90" s="3" t="s">
        <v>67</v>
      </c>
      <c r="R90" s="3" t="b">
        <f t="shared" si="13"/>
        <v>1</v>
      </c>
      <c r="S90" s="3" t="s">
        <v>604</v>
      </c>
      <c r="T90" s="3" t="s">
        <v>172</v>
      </c>
      <c r="U90" s="3" t="s">
        <v>68</v>
      </c>
      <c r="V90" s="3"/>
      <c r="W90" s="3"/>
      <c r="X90" s="3"/>
      <c r="Y90" s="3"/>
      <c r="Z90" s="3"/>
      <c r="AA90" s="3"/>
      <c r="AB90" s="3" t="s">
        <v>44</v>
      </c>
      <c r="AC90" s="3" t="s">
        <v>68</v>
      </c>
      <c r="AD90" s="3" t="str">
        <f t="shared" si="7"/>
        <v>济南青岛4号光缆:济南山大路+淄博人民路</v>
      </c>
      <c r="AF90" s="3">
        <f>MATCH(AD90,中继段!$AE$4:$AE$97,0)</f>
        <v>31</v>
      </c>
    </row>
    <row r="91" spans="1:32" ht="16.5" x14ac:dyDescent="0.2">
      <c r="A91" s="3">
        <v>88</v>
      </c>
      <c r="B91" s="3">
        <f t="shared" si="8"/>
        <v>37018201000</v>
      </c>
      <c r="C91" s="4" t="str">
        <f t="shared" si="9"/>
        <v>山东二干|济南青岛4号光缆:淄博人民路-潍坊东方路</v>
      </c>
      <c r="D91" s="3" t="s">
        <v>218</v>
      </c>
      <c r="E91" s="4" t="str">
        <f t="shared" si="10"/>
        <v>济南青岛4号光缆</v>
      </c>
      <c r="F91" s="4" t="s">
        <v>828</v>
      </c>
      <c r="G91" s="3" t="str">
        <f>INDEX(中继段!$C$4:$C$97,AF91)</f>
        <v>山东二干|济南青岛4号光缆:淄博人民路-潍坊东方路</v>
      </c>
      <c r="H91" s="3" t="str">
        <f t="shared" si="11"/>
        <v>山东二干|济南青岛4号光缆:淄博人民路-潍坊东方路</v>
      </c>
      <c r="I91" s="3">
        <f>INDEX(中继段!$B$4:$B$97,光放段!AF91)</f>
        <v>37018200000</v>
      </c>
      <c r="J91" s="3">
        <f>COUNTIF(I$4:I91,"="&amp;I91)</f>
        <v>1</v>
      </c>
      <c r="K91" s="3">
        <f>COUNTIF(D$4:D91,"="&amp;D91)</f>
        <v>3</v>
      </c>
      <c r="L91" s="3">
        <v>122.2</v>
      </c>
      <c r="M91" s="3">
        <v>28</v>
      </c>
      <c r="N91" s="3" t="b">
        <f t="shared" si="12"/>
        <v>1</v>
      </c>
      <c r="O91" s="3" t="s">
        <v>604</v>
      </c>
      <c r="P91" s="3" t="s">
        <v>172</v>
      </c>
      <c r="Q91" s="3" t="s">
        <v>68</v>
      </c>
      <c r="R91" s="3" t="b">
        <f t="shared" si="13"/>
        <v>1</v>
      </c>
      <c r="S91" s="3" t="s">
        <v>604</v>
      </c>
      <c r="T91" s="3" t="s">
        <v>176</v>
      </c>
      <c r="U91" s="3" t="s">
        <v>69</v>
      </c>
      <c r="V91" s="3"/>
      <c r="W91" s="3"/>
      <c r="X91" s="3"/>
      <c r="Y91" s="3"/>
      <c r="Z91" s="3"/>
      <c r="AA91" s="3"/>
      <c r="AB91" s="3" t="s">
        <v>68</v>
      </c>
      <c r="AC91" s="3" t="s">
        <v>69</v>
      </c>
      <c r="AD91" s="3" t="str">
        <f t="shared" si="7"/>
        <v>济南青岛4号光缆:淄博人民路+潍坊东方路</v>
      </c>
      <c r="AF91" s="3">
        <f>MATCH(AD91,中继段!$AE$4:$AE$97,0)</f>
        <v>32</v>
      </c>
    </row>
    <row r="92" spans="1:32" ht="16.5" x14ac:dyDescent="0.2">
      <c r="A92" s="3">
        <v>89</v>
      </c>
      <c r="B92" s="3">
        <f t="shared" si="8"/>
        <v>37018301000</v>
      </c>
      <c r="C92" s="4" t="str">
        <f t="shared" si="9"/>
        <v>山东二干|济南青岛4号光缆:潍坊东方路-高密火车站</v>
      </c>
      <c r="D92" s="3" t="s">
        <v>218</v>
      </c>
      <c r="E92" s="4" t="str">
        <f t="shared" si="10"/>
        <v>济南青岛4号光缆</v>
      </c>
      <c r="F92" s="4" t="s">
        <v>828</v>
      </c>
      <c r="G92" s="3" t="str">
        <f>INDEX(中继段!$C$4:$C$97,AF92)</f>
        <v>山东二干|济南青岛4号光缆:潍坊东方路-青岛振华路</v>
      </c>
      <c r="H92" s="3" t="str">
        <f t="shared" si="11"/>
        <v>山东二干|济南青岛4号光缆:潍坊东方路-青岛振华路</v>
      </c>
      <c r="I92" s="3">
        <f>INDEX(中继段!$B$4:$B$97,光放段!AF92)</f>
        <v>37018300000</v>
      </c>
      <c r="J92" s="3">
        <f>COUNTIF(I$4:I92,"="&amp;I92)</f>
        <v>1</v>
      </c>
      <c r="K92" s="3">
        <f>COUNTIF(D$4:D92,"="&amp;D92)</f>
        <v>4</v>
      </c>
      <c r="L92" s="3">
        <v>96</v>
      </c>
      <c r="M92" s="3">
        <v>28</v>
      </c>
      <c r="N92" s="3" t="b">
        <f t="shared" si="12"/>
        <v>1</v>
      </c>
      <c r="O92" s="3" t="s">
        <v>604</v>
      </c>
      <c r="P92" s="3" t="s">
        <v>176</v>
      </c>
      <c r="Q92" s="3" t="s">
        <v>69</v>
      </c>
      <c r="R92" s="3" t="b">
        <f t="shared" si="13"/>
        <v>0</v>
      </c>
      <c r="S92" s="3" t="s">
        <v>604</v>
      </c>
      <c r="T92" s="3" t="s">
        <v>176</v>
      </c>
      <c r="U92" s="3" t="s">
        <v>70</v>
      </c>
      <c r="V92" s="3"/>
      <c r="W92" s="3"/>
      <c r="X92" s="3"/>
      <c r="Y92" s="3"/>
      <c r="Z92" s="3"/>
      <c r="AA92" s="3"/>
      <c r="AB92" s="3" t="s">
        <v>69</v>
      </c>
      <c r="AC92" s="3" t="s">
        <v>102</v>
      </c>
      <c r="AD92" s="3" t="str">
        <f t="shared" si="7"/>
        <v>济南青岛4号光缆:潍坊东方路+青岛振华路</v>
      </c>
      <c r="AF92" s="3">
        <f>MATCH(AD92,中继段!$AE$4:$AE$97,0)</f>
        <v>33</v>
      </c>
    </row>
    <row r="93" spans="1:32" ht="16.5" x14ac:dyDescent="0.2">
      <c r="A93" s="3">
        <v>90</v>
      </c>
      <c r="B93" s="3">
        <f t="shared" si="8"/>
        <v>37018302000</v>
      </c>
      <c r="C93" s="4" t="str">
        <f t="shared" si="9"/>
        <v>山东二干|济南青岛4号光缆:高密火车站-即墨蓝村</v>
      </c>
      <c r="D93" s="3" t="s">
        <v>218</v>
      </c>
      <c r="E93" s="4" t="str">
        <f t="shared" si="10"/>
        <v>济南青岛4号光缆</v>
      </c>
      <c r="F93" s="4" t="s">
        <v>828</v>
      </c>
      <c r="G93" s="3" t="str">
        <f>INDEX(中继段!$C$4:$C$97,AF93)</f>
        <v>山东二干|济南青岛4号光缆:潍坊东方路-青岛振华路</v>
      </c>
      <c r="H93" s="3" t="str">
        <f t="shared" si="11"/>
        <v>山东二干|济南青岛4号光缆:潍坊东方路-青岛振华路</v>
      </c>
      <c r="I93" s="3">
        <f>INDEX(中继段!$B$4:$B$97,光放段!AF93)</f>
        <v>37018300000</v>
      </c>
      <c r="J93" s="3">
        <f>COUNTIF(I$4:I93,"="&amp;I93)</f>
        <v>2</v>
      </c>
      <c r="K93" s="3">
        <f>COUNTIF(D$4:D93,"="&amp;D93)</f>
        <v>5</v>
      </c>
      <c r="L93" s="3">
        <v>34.5</v>
      </c>
      <c r="M93" s="3">
        <v>28</v>
      </c>
      <c r="N93" s="3" t="b">
        <f t="shared" si="12"/>
        <v>0</v>
      </c>
      <c r="O93" s="3" t="s">
        <v>604</v>
      </c>
      <c r="P93" s="3" t="s">
        <v>176</v>
      </c>
      <c r="Q93" s="3" t="s">
        <v>70</v>
      </c>
      <c r="R93" s="3" t="b">
        <f t="shared" si="13"/>
        <v>0</v>
      </c>
      <c r="S93" s="3" t="s">
        <v>604</v>
      </c>
      <c r="T93" s="3" t="s">
        <v>171</v>
      </c>
      <c r="U93" s="3" t="s">
        <v>71</v>
      </c>
      <c r="V93" s="3"/>
      <c r="W93" s="3"/>
      <c r="X93" s="3"/>
      <c r="Y93" s="3"/>
      <c r="Z93" s="3"/>
      <c r="AA93" s="3"/>
      <c r="AB93" s="3" t="s">
        <v>69</v>
      </c>
      <c r="AC93" s="3" t="s">
        <v>102</v>
      </c>
      <c r="AD93" s="3" t="str">
        <f t="shared" si="7"/>
        <v>济南青岛4号光缆:潍坊东方路+青岛振华路</v>
      </c>
      <c r="AF93" s="3">
        <f>MATCH(AD93,中继段!$AE$4:$AE$97,0)</f>
        <v>33</v>
      </c>
    </row>
    <row r="94" spans="1:32" ht="16.5" x14ac:dyDescent="0.2">
      <c r="A94" s="3">
        <v>91</v>
      </c>
      <c r="B94" s="3">
        <f t="shared" si="8"/>
        <v>37018303000</v>
      </c>
      <c r="C94" s="4" t="str">
        <f t="shared" si="9"/>
        <v>山东二干|济南青岛4号光缆:即墨蓝村-青岛振华路</v>
      </c>
      <c r="D94" s="3" t="s">
        <v>218</v>
      </c>
      <c r="E94" s="4" t="str">
        <f t="shared" si="10"/>
        <v>济南青岛4号光缆</v>
      </c>
      <c r="F94" s="4" t="s">
        <v>828</v>
      </c>
      <c r="G94" s="3" t="str">
        <f>INDEX(中继段!$C$4:$C$97,AF94)</f>
        <v>山东二干|济南青岛4号光缆:潍坊东方路-青岛振华路</v>
      </c>
      <c r="H94" s="3" t="str">
        <f t="shared" si="11"/>
        <v>山东二干|济南青岛4号光缆:潍坊东方路-青岛振华路</v>
      </c>
      <c r="I94" s="3">
        <f>INDEX(中继段!$B$4:$B$97,光放段!AF94)</f>
        <v>37018300000</v>
      </c>
      <c r="J94" s="3">
        <f>COUNTIF(I$4:I94,"="&amp;I94)</f>
        <v>3</v>
      </c>
      <c r="K94" s="3">
        <f>COUNTIF(D$4:D94,"="&amp;D94)</f>
        <v>6</v>
      </c>
      <c r="L94" s="3">
        <v>40</v>
      </c>
      <c r="M94" s="3">
        <v>24</v>
      </c>
      <c r="N94" s="3" t="b">
        <f t="shared" si="12"/>
        <v>0</v>
      </c>
      <c r="O94" s="3" t="s">
        <v>604</v>
      </c>
      <c r="P94" s="3" t="s">
        <v>171</v>
      </c>
      <c r="Q94" s="3" t="s">
        <v>71</v>
      </c>
      <c r="R94" s="3" t="b">
        <f t="shared" si="13"/>
        <v>1</v>
      </c>
      <c r="S94" s="3" t="s">
        <v>604</v>
      </c>
      <c r="T94" s="3" t="s">
        <v>171</v>
      </c>
      <c r="U94" s="3" t="s">
        <v>102</v>
      </c>
      <c r="V94" s="3"/>
      <c r="W94" s="3"/>
      <c r="X94" s="3"/>
      <c r="Y94" s="3"/>
      <c r="Z94" s="3"/>
      <c r="AA94" s="3"/>
      <c r="AB94" s="3" t="s">
        <v>69</v>
      </c>
      <c r="AC94" s="3" t="s">
        <v>102</v>
      </c>
      <c r="AD94" s="3" t="str">
        <f t="shared" si="7"/>
        <v>济南青岛4号光缆:潍坊东方路+青岛振华路</v>
      </c>
      <c r="AF94" s="3">
        <f>MATCH(AD94,中继段!$AE$4:$AE$97,0)</f>
        <v>33</v>
      </c>
    </row>
    <row r="95" spans="1:32" ht="16.5" x14ac:dyDescent="0.2">
      <c r="A95" s="3">
        <v>92</v>
      </c>
      <c r="B95" s="3">
        <f t="shared" si="8"/>
        <v>37019101000</v>
      </c>
      <c r="C95" s="4" t="str">
        <f t="shared" si="9"/>
        <v>山东二干|济南泰安光缆:济南经十路-泰安东岳大街</v>
      </c>
      <c r="D95" s="3" t="s">
        <v>219</v>
      </c>
      <c r="E95" s="4" t="str">
        <f t="shared" si="10"/>
        <v>济南泰安光缆</v>
      </c>
      <c r="F95" s="4" t="s">
        <v>828</v>
      </c>
      <c r="G95" s="3" t="str">
        <f>INDEX(中继段!$C$4:$C$97,AF95)</f>
        <v>山东二干|济南泰安光缆:济南经十路-泰安东岳大街</v>
      </c>
      <c r="H95" s="3" t="str">
        <f t="shared" si="11"/>
        <v>山东二干|济南泰安光缆:济南经十路-泰安东岳大街</v>
      </c>
      <c r="I95" s="3">
        <f>INDEX(中继段!$B$4:$B$97,光放段!AF95)</f>
        <v>37019100000</v>
      </c>
      <c r="J95" s="3">
        <f>COUNTIF(I$4:I95,"="&amp;I95)</f>
        <v>1</v>
      </c>
      <c r="K95" s="3">
        <f>COUNTIF(D$4:D95,"="&amp;D95)</f>
        <v>1</v>
      </c>
      <c r="L95" s="3">
        <v>81</v>
      </c>
      <c r="M95" s="3">
        <v>6</v>
      </c>
      <c r="N95" s="3" t="b">
        <f t="shared" si="12"/>
        <v>1</v>
      </c>
      <c r="O95" s="3" t="s">
        <v>604</v>
      </c>
      <c r="P95" s="3" t="s">
        <v>601</v>
      </c>
      <c r="Q95" s="3" t="s">
        <v>41</v>
      </c>
      <c r="R95" s="3" t="b">
        <f t="shared" si="13"/>
        <v>1</v>
      </c>
      <c r="S95" s="3" t="s">
        <v>604</v>
      </c>
      <c r="T95" s="3" t="s">
        <v>178</v>
      </c>
      <c r="U95" s="3" t="s">
        <v>72</v>
      </c>
      <c r="V95" s="3"/>
      <c r="W95" s="3"/>
      <c r="X95" s="3"/>
      <c r="Y95" s="3"/>
      <c r="Z95" s="3"/>
      <c r="AA95" s="3"/>
      <c r="AB95" s="3" t="s">
        <v>41</v>
      </c>
      <c r="AC95" s="3" t="s">
        <v>72</v>
      </c>
      <c r="AD95" s="3" t="str">
        <f t="shared" si="7"/>
        <v>济南泰安光缆:济南经十路+泰安东岳大街</v>
      </c>
      <c r="AF95" s="3">
        <f>MATCH(AD95,中继段!$AE$4:$AE$97,0)</f>
        <v>34</v>
      </c>
    </row>
    <row r="96" spans="1:32" ht="16.5" x14ac:dyDescent="0.2">
      <c r="A96" s="3">
        <v>93</v>
      </c>
      <c r="B96" s="3">
        <f t="shared" si="8"/>
        <v>37020101000</v>
      </c>
      <c r="C96" s="4" t="str">
        <f t="shared" si="9"/>
        <v>山东二干|济南兖州光缆:济南四里村-泰安东岳大街</v>
      </c>
      <c r="D96" s="3" t="s">
        <v>220</v>
      </c>
      <c r="E96" s="4" t="str">
        <f t="shared" si="10"/>
        <v>济南兖州光缆</v>
      </c>
      <c r="F96" s="4" t="s">
        <v>828</v>
      </c>
      <c r="G96" s="3" t="str">
        <f>INDEX(中继段!$C$4:$C$97,AF96)</f>
        <v>山东二干|济南兖州光缆:济南四里村-泰安东岳大街</v>
      </c>
      <c r="H96" s="3" t="str">
        <f t="shared" si="11"/>
        <v>山东二干|济南兖州光缆:济南四里村-泰安东岳大街</v>
      </c>
      <c r="I96" s="3">
        <f>INDEX(中继段!$B$4:$B$97,光放段!AF96)</f>
        <v>37020100000</v>
      </c>
      <c r="J96" s="3">
        <f>COUNTIF(I$4:I96,"="&amp;I96)</f>
        <v>1</v>
      </c>
      <c r="K96" s="3">
        <f>COUNTIF(D$4:D96,"="&amp;D96)</f>
        <v>1</v>
      </c>
      <c r="L96" s="3">
        <v>82.6</v>
      </c>
      <c r="M96" s="3">
        <v>48</v>
      </c>
      <c r="N96" s="3" t="b">
        <f t="shared" si="12"/>
        <v>1</v>
      </c>
      <c r="O96" s="3" t="s">
        <v>604</v>
      </c>
      <c r="P96" s="3" t="s">
        <v>601</v>
      </c>
      <c r="Q96" s="3" t="s">
        <v>47</v>
      </c>
      <c r="R96" s="3" t="b">
        <f t="shared" si="13"/>
        <v>1</v>
      </c>
      <c r="S96" s="3" t="s">
        <v>604</v>
      </c>
      <c r="T96" s="3" t="s">
        <v>178</v>
      </c>
      <c r="U96" s="3" t="s">
        <v>72</v>
      </c>
      <c r="V96" s="3"/>
      <c r="W96" s="3"/>
      <c r="X96" s="3"/>
      <c r="Y96" s="3"/>
      <c r="Z96" s="3"/>
      <c r="AA96" s="3"/>
      <c r="AB96" s="3" t="s">
        <v>47</v>
      </c>
      <c r="AC96" s="3" t="s">
        <v>72</v>
      </c>
      <c r="AD96" s="3" t="str">
        <f t="shared" si="7"/>
        <v>济南兖州光缆:济南四里村+泰安东岳大街</v>
      </c>
      <c r="AF96" s="3">
        <f>MATCH(AD96,中继段!$AE$4:$AE$97,0)</f>
        <v>35</v>
      </c>
    </row>
    <row r="97" spans="1:32" ht="16.5" x14ac:dyDescent="0.2">
      <c r="A97" s="3">
        <v>94</v>
      </c>
      <c r="B97" s="3">
        <f t="shared" si="8"/>
        <v>37020201000</v>
      </c>
      <c r="C97" s="4" t="str">
        <f t="shared" si="9"/>
        <v>山东二干|济南兖州光缆:泰安东岳大街-兖州建设路</v>
      </c>
      <c r="D97" s="3" t="s">
        <v>220</v>
      </c>
      <c r="E97" s="4" t="str">
        <f t="shared" si="10"/>
        <v>济南兖州光缆</v>
      </c>
      <c r="F97" s="4" t="s">
        <v>828</v>
      </c>
      <c r="G97" s="3" t="str">
        <f>INDEX(中继段!$C$4:$C$97,AF97)</f>
        <v>山东二干|济南兖州光缆:泰安东岳大街-兖州建设路</v>
      </c>
      <c r="H97" s="3" t="str">
        <f t="shared" si="11"/>
        <v>山东二干|济南兖州光缆:泰安东岳大街-兖州建设路</v>
      </c>
      <c r="I97" s="3">
        <f>INDEX(中继段!$B$4:$B$97,光放段!AF97)</f>
        <v>37020200000</v>
      </c>
      <c r="J97" s="3">
        <f>COUNTIF(I$4:I97,"="&amp;I97)</f>
        <v>1</v>
      </c>
      <c r="K97" s="3">
        <f>COUNTIF(D$4:D97,"="&amp;D97)</f>
        <v>2</v>
      </c>
      <c r="L97" s="3">
        <v>90.8</v>
      </c>
      <c r="M97" s="3">
        <v>48</v>
      </c>
      <c r="N97" s="3" t="b">
        <f t="shared" si="12"/>
        <v>1</v>
      </c>
      <c r="O97" s="3" t="s">
        <v>604</v>
      </c>
      <c r="P97" s="3" t="s">
        <v>178</v>
      </c>
      <c r="Q97" s="3" t="s">
        <v>72</v>
      </c>
      <c r="R97" s="3" t="b">
        <f t="shared" si="13"/>
        <v>1</v>
      </c>
      <c r="S97" s="3" t="s">
        <v>604</v>
      </c>
      <c r="T97" s="3" t="s">
        <v>177</v>
      </c>
      <c r="U97" s="3" t="s">
        <v>74</v>
      </c>
      <c r="V97" s="3"/>
      <c r="W97" s="3"/>
      <c r="X97" s="3"/>
      <c r="Y97" s="3"/>
      <c r="Z97" s="3"/>
      <c r="AA97" s="3"/>
      <c r="AB97" s="3" t="s">
        <v>72</v>
      </c>
      <c r="AC97" s="3" t="s">
        <v>74</v>
      </c>
      <c r="AD97" s="3" t="str">
        <f t="shared" si="7"/>
        <v>济南兖州光缆:泰安东岳大街+兖州建设路</v>
      </c>
      <c r="AF97" s="3">
        <f>MATCH(AD97,中继段!$AE$4:$AE$97,0)</f>
        <v>36</v>
      </c>
    </row>
    <row r="98" spans="1:32" ht="16.5" x14ac:dyDescent="0.2">
      <c r="A98" s="3">
        <v>95</v>
      </c>
      <c r="B98" s="3">
        <f t="shared" si="8"/>
        <v>37021101000</v>
      </c>
      <c r="C98" s="4" t="str">
        <f t="shared" si="9"/>
        <v>山东二干|济宁曲阜架空光缆:曲阜鼓楼街-兖州建设路</v>
      </c>
      <c r="D98" s="3" t="s">
        <v>221</v>
      </c>
      <c r="E98" s="4" t="str">
        <f t="shared" si="10"/>
        <v>济宁曲阜架空光缆</v>
      </c>
      <c r="F98" s="4" t="s">
        <v>828</v>
      </c>
      <c r="G98" s="3" t="str">
        <f>INDEX(中继段!$C$4:$C$97,AF98)</f>
        <v>山东二干|济宁曲阜架空光缆:曲阜鼓楼街-济宁红星东路</v>
      </c>
      <c r="H98" s="3" t="str">
        <f t="shared" si="11"/>
        <v>山东二干|济宁曲阜架空光缆:曲阜鼓楼街-济宁红星东路</v>
      </c>
      <c r="I98" s="3">
        <f>INDEX(中继段!$B$4:$B$97,光放段!AF98)</f>
        <v>37021100000</v>
      </c>
      <c r="J98" s="3">
        <f>COUNTIF(I$4:I98,"="&amp;I98)</f>
        <v>1</v>
      </c>
      <c r="K98" s="3">
        <f>COUNTIF(D$4:D98,"="&amp;D98)</f>
        <v>1</v>
      </c>
      <c r="L98" s="3">
        <v>52.04</v>
      </c>
      <c r="M98" s="3">
        <v>12</v>
      </c>
      <c r="N98" s="3" t="b">
        <f t="shared" si="12"/>
        <v>1</v>
      </c>
      <c r="O98" s="3" t="s">
        <v>604</v>
      </c>
      <c r="P98" s="3" t="s">
        <v>177</v>
      </c>
      <c r="Q98" s="3" t="s">
        <v>73</v>
      </c>
      <c r="R98" s="3" t="b">
        <f t="shared" si="13"/>
        <v>0</v>
      </c>
      <c r="S98" s="3" t="s">
        <v>604</v>
      </c>
      <c r="T98" s="3" t="s">
        <v>177</v>
      </c>
      <c r="U98" s="3" t="s">
        <v>74</v>
      </c>
      <c r="V98" s="3"/>
      <c r="W98" s="3"/>
      <c r="X98" s="3"/>
      <c r="Y98" s="3"/>
      <c r="Z98" s="3"/>
      <c r="AA98" s="3"/>
      <c r="AB98" s="3" t="s">
        <v>73</v>
      </c>
      <c r="AC98" s="3" t="s">
        <v>75</v>
      </c>
      <c r="AD98" s="3" t="str">
        <f t="shared" si="7"/>
        <v>济宁曲阜架空光缆:曲阜鼓楼街+济宁红星东路</v>
      </c>
      <c r="AF98" s="3">
        <f>MATCH(AD98,中继段!$AE$4:$AE$97,0)</f>
        <v>37</v>
      </c>
    </row>
    <row r="99" spans="1:32" ht="16.5" x14ac:dyDescent="0.2">
      <c r="A99" s="3">
        <v>96</v>
      </c>
      <c r="B99" s="3">
        <f t="shared" si="8"/>
        <v>37021102000</v>
      </c>
      <c r="C99" s="4" t="str">
        <f t="shared" si="9"/>
        <v>山东二干|济宁曲阜架空光缆:兖州建设路-济宁红星东路</v>
      </c>
      <c r="D99" s="3" t="s">
        <v>221</v>
      </c>
      <c r="E99" s="4" t="str">
        <f t="shared" si="10"/>
        <v>济宁曲阜架空光缆</v>
      </c>
      <c r="F99" s="4" t="s">
        <v>828</v>
      </c>
      <c r="G99" s="3" t="str">
        <f>INDEX(中继段!$C$4:$C$97,AF99)</f>
        <v>山东二干|济宁曲阜架空光缆:曲阜鼓楼街-济宁红星东路</v>
      </c>
      <c r="H99" s="3" t="str">
        <f t="shared" si="11"/>
        <v>山东二干|济宁曲阜架空光缆:曲阜鼓楼街-济宁红星东路</v>
      </c>
      <c r="I99" s="3">
        <f>INDEX(中继段!$B$4:$B$97,光放段!AF99)</f>
        <v>37021100000</v>
      </c>
      <c r="J99" s="3">
        <f>COUNTIF(I$4:I99,"="&amp;I99)</f>
        <v>2</v>
      </c>
      <c r="K99" s="3">
        <f>COUNTIF(D$4:D99,"="&amp;D99)</f>
        <v>2</v>
      </c>
      <c r="L99" s="3">
        <v>32</v>
      </c>
      <c r="M99" s="3">
        <v>12</v>
      </c>
      <c r="N99" s="3" t="b">
        <f t="shared" si="12"/>
        <v>0</v>
      </c>
      <c r="O99" s="3" t="s">
        <v>604</v>
      </c>
      <c r="P99" s="3" t="s">
        <v>177</v>
      </c>
      <c r="Q99" s="3" t="s">
        <v>74</v>
      </c>
      <c r="R99" s="3" t="b">
        <f t="shared" si="13"/>
        <v>1</v>
      </c>
      <c r="S99" s="3" t="s">
        <v>604</v>
      </c>
      <c r="T99" s="3" t="s">
        <v>177</v>
      </c>
      <c r="U99" s="3" t="s">
        <v>75</v>
      </c>
      <c r="V99" s="3"/>
      <c r="W99" s="3"/>
      <c r="X99" s="3"/>
      <c r="Y99" s="3"/>
      <c r="Z99" s="3"/>
      <c r="AA99" s="3"/>
      <c r="AB99" s="3" t="s">
        <v>73</v>
      </c>
      <c r="AC99" s="3" t="s">
        <v>75</v>
      </c>
      <c r="AD99" s="3" t="str">
        <f t="shared" si="7"/>
        <v>济宁曲阜架空光缆:曲阜鼓楼街+济宁红星东路</v>
      </c>
      <c r="AF99" s="3">
        <f>MATCH(AD99,中继段!$AE$4:$AE$97,0)</f>
        <v>37</v>
      </c>
    </row>
    <row r="100" spans="1:32" ht="16.5" x14ac:dyDescent="0.2">
      <c r="A100" s="3">
        <v>97</v>
      </c>
      <c r="B100" s="3">
        <f t="shared" si="8"/>
        <v>37022101000</v>
      </c>
      <c r="C100" s="4" t="str">
        <f t="shared" si="9"/>
        <v>山东二干|济宁枣庄光缆:济宁红星东路-邹城太平西路</v>
      </c>
      <c r="D100" s="3" t="s">
        <v>222</v>
      </c>
      <c r="E100" s="4" t="str">
        <f t="shared" si="10"/>
        <v>济宁枣庄光缆</v>
      </c>
      <c r="F100" s="4" t="s">
        <v>828</v>
      </c>
      <c r="G100" s="3" t="str">
        <f>INDEX(中继段!$C$4:$C$97,AF100)</f>
        <v>山东二干|济宁枣庄光缆:济宁红星东路-枣庄振兴路</v>
      </c>
      <c r="H100" s="3" t="str">
        <f t="shared" si="11"/>
        <v>山东二干|济宁枣庄光缆:济宁红星东路-枣庄振兴路</v>
      </c>
      <c r="I100" s="3">
        <f>INDEX(中继段!$B$4:$B$97,光放段!AF100)</f>
        <v>37022100000</v>
      </c>
      <c r="J100" s="3">
        <f>COUNTIF(I$4:I100,"="&amp;I100)</f>
        <v>1</v>
      </c>
      <c r="K100" s="3">
        <f>COUNTIF(D$4:D100,"="&amp;D100)</f>
        <v>1</v>
      </c>
      <c r="L100" s="3">
        <v>46.597999999999999</v>
      </c>
      <c r="M100" s="3">
        <v>20</v>
      </c>
      <c r="N100" s="3" t="b">
        <f t="shared" si="12"/>
        <v>1</v>
      </c>
      <c r="O100" s="3" t="s">
        <v>604</v>
      </c>
      <c r="P100" s="3" t="s">
        <v>177</v>
      </c>
      <c r="Q100" s="3" t="s">
        <v>75</v>
      </c>
      <c r="R100" s="3" t="b">
        <f t="shared" si="13"/>
        <v>0</v>
      </c>
      <c r="S100" s="3" t="s">
        <v>604</v>
      </c>
      <c r="T100" s="3" t="s">
        <v>177</v>
      </c>
      <c r="U100" s="3" t="s">
        <v>76</v>
      </c>
      <c r="V100" s="3"/>
      <c r="W100" s="3"/>
      <c r="X100" s="3"/>
      <c r="Y100" s="3"/>
      <c r="Z100" s="3"/>
      <c r="AA100" s="3"/>
      <c r="AB100" s="3" t="s">
        <v>75</v>
      </c>
      <c r="AC100" s="3" t="s">
        <v>138</v>
      </c>
      <c r="AD100" s="3" t="str">
        <f t="shared" si="7"/>
        <v>济宁枣庄光缆:济宁红星东路+枣庄振兴路</v>
      </c>
      <c r="AF100" s="3">
        <f>MATCH(AD100,中继段!$AE$4:$AE$97,0)</f>
        <v>38</v>
      </c>
    </row>
    <row r="101" spans="1:32" ht="16.5" x14ac:dyDescent="0.2">
      <c r="A101" s="3">
        <v>98</v>
      </c>
      <c r="B101" s="3">
        <f t="shared" si="8"/>
        <v>37022102000</v>
      </c>
      <c r="C101" s="4" t="str">
        <f t="shared" si="9"/>
        <v>山东二干|济宁枣庄光缆:邹城太平西路-滕州51中心局</v>
      </c>
      <c r="D101" s="3" t="s">
        <v>222</v>
      </c>
      <c r="E101" s="4" t="str">
        <f t="shared" si="10"/>
        <v>济宁枣庄光缆</v>
      </c>
      <c r="F101" s="4" t="s">
        <v>828</v>
      </c>
      <c r="G101" s="3" t="str">
        <f>INDEX(中继段!$C$4:$C$97,AF101)</f>
        <v>山东二干|济宁枣庄光缆:济宁红星东路-枣庄振兴路</v>
      </c>
      <c r="H101" s="3" t="str">
        <f t="shared" si="11"/>
        <v>山东二干|济宁枣庄光缆:济宁红星东路-枣庄振兴路</v>
      </c>
      <c r="I101" s="3">
        <f>INDEX(中继段!$B$4:$B$97,光放段!AF101)</f>
        <v>37022100000</v>
      </c>
      <c r="J101" s="3">
        <f>COUNTIF(I$4:I101,"="&amp;I101)</f>
        <v>2</v>
      </c>
      <c r="K101" s="3">
        <f>COUNTIF(D$4:D101,"="&amp;D101)</f>
        <v>2</v>
      </c>
      <c r="L101" s="3">
        <v>43.533000000000001</v>
      </c>
      <c r="M101" s="3">
        <v>20</v>
      </c>
      <c r="N101" s="3" t="b">
        <f t="shared" si="12"/>
        <v>0</v>
      </c>
      <c r="O101" s="3" t="s">
        <v>604</v>
      </c>
      <c r="P101" s="3" t="s">
        <v>177</v>
      </c>
      <c r="Q101" s="3" t="s">
        <v>76</v>
      </c>
      <c r="R101" s="3" t="b">
        <f t="shared" si="13"/>
        <v>0</v>
      </c>
      <c r="S101" s="3" t="s">
        <v>604</v>
      </c>
      <c r="T101" s="3" t="s">
        <v>173</v>
      </c>
      <c r="U101" s="3" t="s">
        <v>77</v>
      </c>
      <c r="V101" s="3"/>
      <c r="W101" s="3"/>
      <c r="X101" s="3"/>
      <c r="Y101" s="3"/>
      <c r="Z101" s="3"/>
      <c r="AA101" s="3"/>
      <c r="AB101" s="3" t="s">
        <v>75</v>
      </c>
      <c r="AC101" s="3" t="s">
        <v>138</v>
      </c>
      <c r="AD101" s="3" t="str">
        <f t="shared" si="7"/>
        <v>济宁枣庄光缆:济宁红星东路+枣庄振兴路</v>
      </c>
      <c r="AF101" s="3">
        <f>MATCH(AD101,中继段!$AE$4:$AE$97,0)</f>
        <v>38</v>
      </c>
    </row>
    <row r="102" spans="1:32" ht="16.5" x14ac:dyDescent="0.2">
      <c r="A102" s="3">
        <v>99</v>
      </c>
      <c r="B102" s="3">
        <f t="shared" si="8"/>
        <v>37022103000</v>
      </c>
      <c r="C102" s="4" t="str">
        <f t="shared" si="9"/>
        <v>山东二干|济宁枣庄光缆:滕州51中心局-薛城441局</v>
      </c>
      <c r="D102" s="3" t="s">
        <v>222</v>
      </c>
      <c r="E102" s="4" t="str">
        <f t="shared" si="10"/>
        <v>济宁枣庄光缆</v>
      </c>
      <c r="F102" s="4" t="s">
        <v>828</v>
      </c>
      <c r="G102" s="3" t="str">
        <f>INDEX(中继段!$C$4:$C$97,AF102)</f>
        <v>山东二干|济宁枣庄光缆:济宁红星东路-枣庄振兴路</v>
      </c>
      <c r="H102" s="3" t="str">
        <f t="shared" si="11"/>
        <v>山东二干|济宁枣庄光缆:济宁红星东路-枣庄振兴路</v>
      </c>
      <c r="I102" s="3">
        <f>INDEX(中继段!$B$4:$B$97,光放段!AF102)</f>
        <v>37022100000</v>
      </c>
      <c r="J102" s="3">
        <f>COUNTIF(I$4:I102,"="&amp;I102)</f>
        <v>3</v>
      </c>
      <c r="K102" s="3">
        <f>COUNTIF(D$4:D102,"="&amp;D102)</f>
        <v>3</v>
      </c>
      <c r="L102" s="3">
        <v>39.537999999999997</v>
      </c>
      <c r="M102" s="3">
        <v>30</v>
      </c>
      <c r="N102" s="3" t="b">
        <f t="shared" si="12"/>
        <v>0</v>
      </c>
      <c r="O102" s="3" t="s">
        <v>604</v>
      </c>
      <c r="P102" s="3" t="s">
        <v>173</v>
      </c>
      <c r="Q102" s="3" t="s">
        <v>77</v>
      </c>
      <c r="R102" s="3" t="b">
        <f t="shared" si="13"/>
        <v>0</v>
      </c>
      <c r="S102" s="3" t="s">
        <v>604</v>
      </c>
      <c r="T102" s="3" t="s">
        <v>173</v>
      </c>
      <c r="U102" s="3" t="s">
        <v>78</v>
      </c>
      <c r="V102" s="3"/>
      <c r="W102" s="3"/>
      <c r="X102" s="3"/>
      <c r="Y102" s="3"/>
      <c r="Z102" s="3"/>
      <c r="AA102" s="3"/>
      <c r="AB102" s="3" t="s">
        <v>75</v>
      </c>
      <c r="AC102" s="3" t="s">
        <v>138</v>
      </c>
      <c r="AD102" s="3" t="str">
        <f t="shared" si="7"/>
        <v>济宁枣庄光缆:济宁红星东路+枣庄振兴路</v>
      </c>
      <c r="AF102" s="3">
        <f>MATCH(AD102,中继段!$AE$4:$AE$97,0)</f>
        <v>38</v>
      </c>
    </row>
    <row r="103" spans="1:32" ht="16.5" x14ac:dyDescent="0.2">
      <c r="A103" s="3">
        <v>100</v>
      </c>
      <c r="B103" s="3">
        <f t="shared" si="8"/>
        <v>37022104000</v>
      </c>
      <c r="C103" s="4" t="str">
        <f t="shared" si="9"/>
        <v>山东二干|济宁枣庄光缆:薛城441局-枣庄振兴路</v>
      </c>
      <c r="D103" s="3" t="s">
        <v>222</v>
      </c>
      <c r="E103" s="4" t="str">
        <f t="shared" si="10"/>
        <v>济宁枣庄光缆</v>
      </c>
      <c r="F103" s="4" t="s">
        <v>828</v>
      </c>
      <c r="G103" s="3" t="str">
        <f>INDEX(中继段!$C$4:$C$97,AF103)</f>
        <v>山东二干|济宁枣庄光缆:济宁红星东路-枣庄振兴路</v>
      </c>
      <c r="H103" s="3" t="str">
        <f t="shared" si="11"/>
        <v>山东二干|济宁枣庄光缆:济宁红星东路-枣庄振兴路</v>
      </c>
      <c r="I103" s="3">
        <f>INDEX(中继段!$B$4:$B$97,光放段!AF103)</f>
        <v>37022100000</v>
      </c>
      <c r="J103" s="3">
        <f>COUNTIF(I$4:I103,"="&amp;I103)</f>
        <v>4</v>
      </c>
      <c r="K103" s="3">
        <f>COUNTIF(D$4:D103,"="&amp;D103)</f>
        <v>4</v>
      </c>
      <c r="L103" s="3">
        <v>32.777999999999999</v>
      </c>
      <c r="M103" s="3">
        <v>26</v>
      </c>
      <c r="N103" s="3" t="b">
        <f t="shared" si="12"/>
        <v>0</v>
      </c>
      <c r="O103" s="3" t="s">
        <v>604</v>
      </c>
      <c r="P103" s="3" t="s">
        <v>173</v>
      </c>
      <c r="Q103" s="3" t="s">
        <v>78</v>
      </c>
      <c r="R103" s="3" t="b">
        <f t="shared" si="13"/>
        <v>1</v>
      </c>
      <c r="S103" s="3" t="s">
        <v>604</v>
      </c>
      <c r="T103" s="3" t="s">
        <v>173</v>
      </c>
      <c r="U103" s="3" t="s">
        <v>138</v>
      </c>
      <c r="V103" s="3"/>
      <c r="W103" s="3"/>
      <c r="X103" s="3"/>
      <c r="Y103" s="3"/>
      <c r="Z103" s="3"/>
      <c r="AA103" s="3"/>
      <c r="AB103" s="3" t="s">
        <v>75</v>
      </c>
      <c r="AC103" s="3" t="s">
        <v>138</v>
      </c>
      <c r="AD103" s="3" t="str">
        <f t="shared" si="7"/>
        <v>济宁枣庄光缆:济宁红星东路+枣庄振兴路</v>
      </c>
      <c r="AF103" s="3">
        <f>MATCH(AD103,中继段!$AE$4:$AE$97,0)</f>
        <v>38</v>
      </c>
    </row>
    <row r="104" spans="1:32" ht="16.5" x14ac:dyDescent="0.2">
      <c r="A104" s="3">
        <v>101</v>
      </c>
      <c r="B104" s="3">
        <f t="shared" si="8"/>
        <v>37023101000</v>
      </c>
      <c r="C104" s="4" t="str">
        <f t="shared" si="9"/>
        <v>山东二干|济青烟威光缆:济南四里村-明水</v>
      </c>
      <c r="D104" s="3" t="s">
        <v>223</v>
      </c>
      <c r="E104" s="4" t="str">
        <f t="shared" si="10"/>
        <v>济青烟威光缆</v>
      </c>
      <c r="F104" s="4" t="s">
        <v>828</v>
      </c>
      <c r="G104" s="3" t="str">
        <f>INDEX(中继段!$C$4:$C$97,AF104)</f>
        <v>山东二干|济青烟威光缆:济南四里村-淄博柳泉路</v>
      </c>
      <c r="H104" s="3" t="str">
        <f t="shared" si="11"/>
        <v>山东二干|济青烟威光缆:济南四里村-淄博柳泉路</v>
      </c>
      <c r="I104" s="3">
        <f>INDEX(中继段!$B$4:$B$97,光放段!AF104)</f>
        <v>37023100000</v>
      </c>
      <c r="J104" s="3">
        <f>COUNTIF(I$4:I104,"="&amp;I104)</f>
        <v>1</v>
      </c>
      <c r="K104" s="3">
        <f>COUNTIF(D$4:D104,"="&amp;D104)</f>
        <v>1</v>
      </c>
      <c r="L104" s="3">
        <v>60</v>
      </c>
      <c r="M104" s="3">
        <v>32</v>
      </c>
      <c r="N104" s="3" t="b">
        <f t="shared" si="12"/>
        <v>1</v>
      </c>
      <c r="O104" s="3" t="s">
        <v>604</v>
      </c>
      <c r="P104" s="3" t="s">
        <v>601</v>
      </c>
      <c r="Q104" s="3" t="s">
        <v>47</v>
      </c>
      <c r="R104" s="3" t="b">
        <f t="shared" si="13"/>
        <v>0</v>
      </c>
      <c r="S104" s="3" t="s">
        <v>604</v>
      </c>
      <c r="T104" s="3" t="s">
        <v>601</v>
      </c>
      <c r="U104" s="3" t="s">
        <v>63</v>
      </c>
      <c r="V104" s="3"/>
      <c r="W104" s="3"/>
      <c r="X104" s="3"/>
      <c r="Y104" s="3"/>
      <c r="Z104" s="3"/>
      <c r="AA104" s="3"/>
      <c r="AB104" s="3" t="s">
        <v>47</v>
      </c>
      <c r="AC104" s="3" t="s">
        <v>64</v>
      </c>
      <c r="AD104" s="3" t="str">
        <f t="shared" si="7"/>
        <v>济青烟威光缆:济南四里村+淄博柳泉路</v>
      </c>
      <c r="AF104" s="3">
        <f>MATCH(AD104,中继段!$AE$4:$AE$97,0)</f>
        <v>39</v>
      </c>
    </row>
    <row r="105" spans="1:32" ht="16.5" x14ac:dyDescent="0.2">
      <c r="A105" s="3">
        <v>102</v>
      </c>
      <c r="B105" s="3">
        <f t="shared" si="8"/>
        <v>37023102000</v>
      </c>
      <c r="C105" s="4" t="str">
        <f t="shared" si="9"/>
        <v>山东二干|济青烟威光缆:明水-淄博潘庄</v>
      </c>
      <c r="D105" s="3" t="s">
        <v>223</v>
      </c>
      <c r="E105" s="4" t="str">
        <f t="shared" si="10"/>
        <v>济青烟威光缆</v>
      </c>
      <c r="F105" s="4" t="s">
        <v>828</v>
      </c>
      <c r="G105" s="3" t="str">
        <f>INDEX(中继段!$C$4:$C$97,AF105)</f>
        <v>山东二干|济青烟威光缆:济南四里村-淄博柳泉路</v>
      </c>
      <c r="H105" s="3" t="str">
        <f t="shared" si="11"/>
        <v>山东二干|济青烟威光缆:济南四里村-淄博柳泉路</v>
      </c>
      <c r="I105" s="3">
        <f>INDEX(中继段!$B$4:$B$97,光放段!AF105)</f>
        <v>37023100000</v>
      </c>
      <c r="J105" s="3">
        <f>COUNTIF(I$4:I105,"="&amp;I105)</f>
        <v>2</v>
      </c>
      <c r="K105" s="3">
        <f>COUNTIF(D$4:D105,"="&amp;D105)</f>
        <v>2</v>
      </c>
      <c r="L105" s="3">
        <v>62.88</v>
      </c>
      <c r="M105" s="3">
        <v>32</v>
      </c>
      <c r="N105" s="3" t="b">
        <f t="shared" si="12"/>
        <v>0</v>
      </c>
      <c r="O105" s="3" t="s">
        <v>604</v>
      </c>
      <c r="P105" s="3" t="s">
        <v>601</v>
      </c>
      <c r="Q105" s="3" t="s">
        <v>63</v>
      </c>
      <c r="R105" s="3" t="b">
        <f t="shared" si="13"/>
        <v>0</v>
      </c>
      <c r="S105" s="3" t="s">
        <v>604</v>
      </c>
      <c r="T105" s="3" t="s">
        <v>172</v>
      </c>
      <c r="U105" s="3" t="s">
        <v>79</v>
      </c>
      <c r="V105" s="3"/>
      <c r="W105" s="3"/>
      <c r="X105" s="3"/>
      <c r="Y105" s="3"/>
      <c r="Z105" s="3"/>
      <c r="AA105" s="3"/>
      <c r="AB105" s="3" t="s">
        <v>47</v>
      </c>
      <c r="AC105" s="3" t="s">
        <v>64</v>
      </c>
      <c r="AD105" s="3" t="str">
        <f t="shared" si="7"/>
        <v>济青烟威光缆:济南四里村+淄博柳泉路</v>
      </c>
      <c r="AF105" s="3">
        <f>MATCH(AD105,中继段!$AE$4:$AE$97,0)</f>
        <v>39</v>
      </c>
    </row>
    <row r="106" spans="1:32" ht="16.5" x14ac:dyDescent="0.2">
      <c r="A106" s="3">
        <v>103</v>
      </c>
      <c r="B106" s="3">
        <f t="shared" si="8"/>
        <v>37023103000</v>
      </c>
      <c r="C106" s="4" t="str">
        <f t="shared" si="9"/>
        <v>山东二干|济青烟威光缆:淄博潘庄-淄博柳泉路</v>
      </c>
      <c r="D106" s="3" t="s">
        <v>223</v>
      </c>
      <c r="E106" s="4" t="str">
        <f t="shared" si="10"/>
        <v>济青烟威光缆</v>
      </c>
      <c r="F106" s="4" t="s">
        <v>828</v>
      </c>
      <c r="G106" s="3" t="str">
        <f>INDEX(中继段!$C$4:$C$97,AF106)</f>
        <v>山东二干|济青烟威光缆:济南四里村-淄博柳泉路</v>
      </c>
      <c r="H106" s="3" t="str">
        <f t="shared" si="11"/>
        <v>山东二干|济青烟威光缆:济南四里村-淄博柳泉路</v>
      </c>
      <c r="I106" s="3">
        <f>INDEX(中继段!$B$4:$B$97,光放段!AF106)</f>
        <v>37023100000</v>
      </c>
      <c r="J106" s="3">
        <f>COUNTIF(I$4:I106,"="&amp;I106)</f>
        <v>3</v>
      </c>
      <c r="K106" s="3">
        <f>COUNTIF(D$4:D106,"="&amp;D106)</f>
        <v>3</v>
      </c>
      <c r="L106" s="3">
        <v>2.1</v>
      </c>
      <c r="M106" s="3">
        <v>144</v>
      </c>
      <c r="N106" s="3" t="b">
        <f t="shared" si="12"/>
        <v>0</v>
      </c>
      <c r="O106" s="3" t="s">
        <v>604</v>
      </c>
      <c r="P106" s="3" t="s">
        <v>172</v>
      </c>
      <c r="Q106" s="3" t="s">
        <v>79</v>
      </c>
      <c r="R106" s="3" t="b">
        <f t="shared" si="13"/>
        <v>1</v>
      </c>
      <c r="S106" s="3" t="s">
        <v>604</v>
      </c>
      <c r="T106" s="3" t="s">
        <v>172</v>
      </c>
      <c r="U106" s="3" t="s">
        <v>64</v>
      </c>
      <c r="V106" s="3"/>
      <c r="W106" s="3"/>
      <c r="X106" s="3"/>
      <c r="Y106" s="3"/>
      <c r="Z106" s="3"/>
      <c r="AA106" s="3"/>
      <c r="AB106" s="3" t="s">
        <v>47</v>
      </c>
      <c r="AC106" s="3" t="s">
        <v>64</v>
      </c>
      <c r="AD106" s="3" t="str">
        <f t="shared" si="7"/>
        <v>济青烟威光缆:济南四里村+淄博柳泉路</v>
      </c>
      <c r="AF106" s="3">
        <f>MATCH(AD106,中继段!$AE$4:$AE$97,0)</f>
        <v>39</v>
      </c>
    </row>
    <row r="107" spans="1:32" ht="16.5" x14ac:dyDescent="0.2">
      <c r="A107" s="3">
        <v>104</v>
      </c>
      <c r="B107" s="3">
        <f t="shared" si="8"/>
        <v>37023201000</v>
      </c>
      <c r="C107" s="4" t="str">
        <f t="shared" si="9"/>
        <v>山东二干|济青烟威光缆:淄博柳泉路-昌乐北局</v>
      </c>
      <c r="D107" s="3" t="s">
        <v>223</v>
      </c>
      <c r="E107" s="4" t="str">
        <f t="shared" si="10"/>
        <v>济青烟威光缆</v>
      </c>
      <c r="F107" s="4" t="s">
        <v>828</v>
      </c>
      <c r="G107" s="3" t="str">
        <f>INDEX(中继段!$C$4:$C$97,AF107)</f>
        <v>山东二干|济青烟威光缆:淄博柳泉路-潍坊四平路</v>
      </c>
      <c r="H107" s="3" t="str">
        <f t="shared" si="11"/>
        <v>山东二干|济青烟威光缆:淄博柳泉路-潍坊四平路</v>
      </c>
      <c r="I107" s="3">
        <f>INDEX(中继段!$B$4:$B$97,光放段!AF107)</f>
        <v>37023200000</v>
      </c>
      <c r="J107" s="3">
        <f>COUNTIF(I$4:I107,"="&amp;I107)</f>
        <v>1</v>
      </c>
      <c r="K107" s="3">
        <f>COUNTIF(D$4:D107,"="&amp;D107)</f>
        <v>4</v>
      </c>
      <c r="L107" s="3">
        <v>78.070999999999998</v>
      </c>
      <c r="M107" s="3">
        <v>32</v>
      </c>
      <c r="N107" s="3" t="b">
        <f t="shared" si="12"/>
        <v>1</v>
      </c>
      <c r="O107" s="3" t="s">
        <v>604</v>
      </c>
      <c r="P107" s="3" t="s">
        <v>172</v>
      </c>
      <c r="Q107" s="3" t="s">
        <v>64</v>
      </c>
      <c r="R107" s="3" t="b">
        <f t="shared" si="13"/>
        <v>0</v>
      </c>
      <c r="S107" s="3" t="s">
        <v>604</v>
      </c>
      <c r="T107" s="3" t="s">
        <v>176</v>
      </c>
      <c r="U107" s="3" t="s">
        <v>65</v>
      </c>
      <c r="V107" s="3"/>
      <c r="W107" s="3"/>
      <c r="X107" s="3"/>
      <c r="Y107" s="3"/>
      <c r="Z107" s="3"/>
      <c r="AA107" s="3"/>
      <c r="AB107" s="3" t="s">
        <v>64</v>
      </c>
      <c r="AC107" s="3" t="s">
        <v>66</v>
      </c>
      <c r="AD107" s="3" t="str">
        <f t="shared" si="7"/>
        <v>济青烟威光缆:淄博柳泉路+潍坊四平路</v>
      </c>
      <c r="AF107" s="3">
        <f>MATCH(AD107,中继段!$AE$4:$AE$97,0)</f>
        <v>40</v>
      </c>
    </row>
    <row r="108" spans="1:32" ht="16.5" x14ac:dyDescent="0.2">
      <c r="A108" s="3">
        <v>105</v>
      </c>
      <c r="B108" s="3">
        <f t="shared" si="8"/>
        <v>37023202000</v>
      </c>
      <c r="C108" s="4" t="str">
        <f t="shared" si="9"/>
        <v>山东二干|济青烟威光缆:昌乐北局-潍坊四平路</v>
      </c>
      <c r="D108" s="3" t="s">
        <v>223</v>
      </c>
      <c r="E108" s="4" t="str">
        <f t="shared" si="10"/>
        <v>济青烟威光缆</v>
      </c>
      <c r="F108" s="4" t="s">
        <v>828</v>
      </c>
      <c r="G108" s="3" t="str">
        <f>INDEX(中继段!$C$4:$C$97,AF108)</f>
        <v>山东二干|济青烟威光缆:淄博柳泉路-潍坊四平路</v>
      </c>
      <c r="H108" s="3" t="str">
        <f t="shared" si="11"/>
        <v>山东二干|济青烟威光缆:淄博柳泉路-潍坊四平路</v>
      </c>
      <c r="I108" s="3">
        <f>INDEX(中继段!$B$4:$B$97,光放段!AF108)</f>
        <v>37023200000</v>
      </c>
      <c r="J108" s="3">
        <f>COUNTIF(I$4:I108,"="&amp;I108)</f>
        <v>2</v>
      </c>
      <c r="K108" s="3">
        <f>COUNTIF(D$4:D108,"="&amp;D108)</f>
        <v>5</v>
      </c>
      <c r="L108" s="3">
        <v>40</v>
      </c>
      <c r="M108" s="3">
        <v>32</v>
      </c>
      <c r="N108" s="3" t="b">
        <f t="shared" si="12"/>
        <v>0</v>
      </c>
      <c r="O108" s="3" t="s">
        <v>604</v>
      </c>
      <c r="P108" s="3" t="s">
        <v>176</v>
      </c>
      <c r="Q108" s="3" t="s">
        <v>65</v>
      </c>
      <c r="R108" s="3" t="b">
        <f t="shared" si="13"/>
        <v>1</v>
      </c>
      <c r="S108" s="3" t="s">
        <v>604</v>
      </c>
      <c r="T108" s="3" t="s">
        <v>176</v>
      </c>
      <c r="U108" s="3" t="s">
        <v>66</v>
      </c>
      <c r="V108" s="3"/>
      <c r="W108" s="3"/>
      <c r="X108" s="3"/>
      <c r="Y108" s="3"/>
      <c r="Z108" s="3"/>
      <c r="AA108" s="3"/>
      <c r="AB108" s="3" t="s">
        <v>64</v>
      </c>
      <c r="AC108" s="3" t="s">
        <v>66</v>
      </c>
      <c r="AD108" s="3" t="str">
        <f t="shared" si="7"/>
        <v>济青烟威光缆:淄博柳泉路+潍坊四平路</v>
      </c>
      <c r="AF108" s="3">
        <f>MATCH(AD108,中继段!$AE$4:$AE$97,0)</f>
        <v>40</v>
      </c>
    </row>
    <row r="109" spans="1:32" ht="16.5" x14ac:dyDescent="0.2">
      <c r="A109" s="3">
        <v>106</v>
      </c>
      <c r="B109" s="3">
        <f t="shared" si="8"/>
        <v>37023301000</v>
      </c>
      <c r="C109" s="4" t="str">
        <f t="shared" si="9"/>
        <v>山东二干|济青烟威光缆:潍坊四平路-潍坊东方路</v>
      </c>
      <c r="D109" s="3" t="s">
        <v>223</v>
      </c>
      <c r="E109" s="4" t="str">
        <f t="shared" si="10"/>
        <v>济青烟威光缆</v>
      </c>
      <c r="F109" s="4" t="s">
        <v>828</v>
      </c>
      <c r="G109" s="3" t="str">
        <f>INDEX(中继段!$C$4:$C$97,AF109)</f>
        <v>山东二干|济青烟威光缆:潍坊四平路-青岛辽阳东路</v>
      </c>
      <c r="H109" s="3" t="str">
        <f t="shared" si="11"/>
        <v>山东二干|济青烟威光缆:潍坊四平路-青岛辽阳东路</v>
      </c>
      <c r="I109" s="3">
        <f>INDEX(中继段!$B$4:$B$97,光放段!AF109)</f>
        <v>37023300000</v>
      </c>
      <c r="J109" s="3">
        <f>COUNTIF(I$4:I109,"="&amp;I109)</f>
        <v>1</v>
      </c>
      <c r="K109" s="3">
        <f>COUNTIF(D$4:D109,"="&amp;D109)</f>
        <v>6</v>
      </c>
      <c r="L109" s="3">
        <v>3.1949999999999998</v>
      </c>
      <c r="M109" s="3">
        <v>32</v>
      </c>
      <c r="N109" s="3" t="b">
        <f t="shared" si="12"/>
        <v>1</v>
      </c>
      <c r="O109" s="3" t="s">
        <v>604</v>
      </c>
      <c r="P109" s="3" t="s">
        <v>176</v>
      </c>
      <c r="Q109" s="3" t="s">
        <v>66</v>
      </c>
      <c r="R109" s="3" t="b">
        <f t="shared" si="13"/>
        <v>0</v>
      </c>
      <c r="S109" s="3" t="s">
        <v>604</v>
      </c>
      <c r="T109" s="3" t="s">
        <v>176</v>
      </c>
      <c r="U109" s="3" t="s">
        <v>69</v>
      </c>
      <c r="V109" s="3"/>
      <c r="W109" s="3"/>
      <c r="X109" s="3"/>
      <c r="Y109" s="3"/>
      <c r="Z109" s="3"/>
      <c r="AA109" s="3"/>
      <c r="AB109" s="3" t="s">
        <v>66</v>
      </c>
      <c r="AC109" s="3" t="s">
        <v>154</v>
      </c>
      <c r="AD109" s="3" t="str">
        <f t="shared" si="7"/>
        <v>济青烟威光缆:潍坊四平路+青岛辽阳东路</v>
      </c>
      <c r="AF109" s="3">
        <f>MATCH(AD109,中继段!$AE$4:$AE$97,0)</f>
        <v>41</v>
      </c>
    </row>
    <row r="110" spans="1:32" ht="16.5" x14ac:dyDescent="0.2">
      <c r="A110" s="3">
        <v>107</v>
      </c>
      <c r="B110" s="3">
        <f t="shared" si="8"/>
        <v>37023302000</v>
      </c>
      <c r="C110" s="4" t="str">
        <f t="shared" si="9"/>
        <v>山东二干|济青烟威光缆:潍坊东方路-高密</v>
      </c>
      <c r="D110" s="3" t="s">
        <v>223</v>
      </c>
      <c r="E110" s="4" t="str">
        <f t="shared" si="10"/>
        <v>济青烟威光缆</v>
      </c>
      <c r="F110" s="4" t="s">
        <v>828</v>
      </c>
      <c r="G110" s="3" t="str">
        <f>INDEX(中继段!$C$4:$C$97,AF110)</f>
        <v>山东二干|济青烟威光缆:潍坊四平路-青岛辽阳东路</v>
      </c>
      <c r="H110" s="3" t="str">
        <f t="shared" si="11"/>
        <v>山东二干|济青烟威光缆:潍坊四平路-青岛辽阳东路</v>
      </c>
      <c r="I110" s="3">
        <f>INDEX(中继段!$B$4:$B$97,光放段!AF110)</f>
        <v>37023300000</v>
      </c>
      <c r="J110" s="3">
        <f>COUNTIF(I$4:I110,"="&amp;I110)</f>
        <v>2</v>
      </c>
      <c r="K110" s="3">
        <f>COUNTIF(D$4:D110,"="&amp;D110)</f>
        <v>7</v>
      </c>
      <c r="L110" s="3">
        <v>81.194999999999993</v>
      </c>
      <c r="M110" s="3">
        <v>32</v>
      </c>
      <c r="N110" s="3" t="b">
        <f t="shared" si="12"/>
        <v>0</v>
      </c>
      <c r="O110" s="3" t="s">
        <v>604</v>
      </c>
      <c r="P110" s="3" t="s">
        <v>176</v>
      </c>
      <c r="Q110" s="3" t="s">
        <v>69</v>
      </c>
      <c r="R110" s="3" t="b">
        <f t="shared" si="13"/>
        <v>0</v>
      </c>
      <c r="S110" s="3" t="s">
        <v>604</v>
      </c>
      <c r="T110" s="3" t="s">
        <v>176</v>
      </c>
      <c r="U110" s="3" t="s">
        <v>60</v>
      </c>
      <c r="V110" s="3"/>
      <c r="W110" s="3"/>
      <c r="X110" s="3"/>
      <c r="Y110" s="3"/>
      <c r="Z110" s="3"/>
      <c r="AA110" s="3"/>
      <c r="AB110" s="3" t="s">
        <v>66</v>
      </c>
      <c r="AC110" s="3" t="s">
        <v>154</v>
      </c>
      <c r="AD110" s="3" t="str">
        <f t="shared" si="7"/>
        <v>济青烟威光缆:潍坊四平路+青岛辽阳东路</v>
      </c>
      <c r="AF110" s="3">
        <f>MATCH(AD110,中继段!$AE$4:$AE$97,0)</f>
        <v>41</v>
      </c>
    </row>
    <row r="111" spans="1:32" ht="16.5" x14ac:dyDescent="0.2">
      <c r="A111" s="3">
        <v>108</v>
      </c>
      <c r="B111" s="3">
        <f t="shared" si="8"/>
        <v>37023303000</v>
      </c>
      <c r="C111" s="4" t="str">
        <f t="shared" si="9"/>
        <v>山东二干|济青烟威光缆:高密-即墨蓝村</v>
      </c>
      <c r="D111" s="3" t="s">
        <v>223</v>
      </c>
      <c r="E111" s="4" t="str">
        <f t="shared" si="10"/>
        <v>济青烟威光缆</v>
      </c>
      <c r="F111" s="4" t="s">
        <v>828</v>
      </c>
      <c r="G111" s="3" t="str">
        <f>INDEX(中继段!$C$4:$C$97,AF111)</f>
        <v>山东二干|济青烟威光缆:潍坊四平路-青岛辽阳东路</v>
      </c>
      <c r="H111" s="3" t="str">
        <f t="shared" si="11"/>
        <v>山东二干|济青烟威光缆:潍坊四平路-青岛辽阳东路</v>
      </c>
      <c r="I111" s="3">
        <f>INDEX(中继段!$B$4:$B$97,光放段!AF111)</f>
        <v>37023300000</v>
      </c>
      <c r="J111" s="3">
        <f>COUNTIF(I$4:I111,"="&amp;I111)</f>
        <v>3</v>
      </c>
      <c r="K111" s="3">
        <f>COUNTIF(D$4:D111,"="&amp;D111)</f>
        <v>8</v>
      </c>
      <c r="L111" s="3">
        <v>48.003</v>
      </c>
      <c r="M111" s="3">
        <v>34</v>
      </c>
      <c r="N111" s="3" t="b">
        <f t="shared" si="12"/>
        <v>0</v>
      </c>
      <c r="O111" s="3" t="s">
        <v>604</v>
      </c>
      <c r="P111" s="3" t="s">
        <v>176</v>
      </c>
      <c r="Q111" s="3" t="s">
        <v>60</v>
      </c>
      <c r="R111" s="3" t="b">
        <f t="shared" si="13"/>
        <v>0</v>
      </c>
      <c r="S111" s="3" t="s">
        <v>604</v>
      </c>
      <c r="T111" s="3" t="s">
        <v>171</v>
      </c>
      <c r="U111" s="3" t="s">
        <v>71</v>
      </c>
      <c r="V111" s="3"/>
      <c r="W111" s="3"/>
      <c r="X111" s="3"/>
      <c r="Y111" s="3"/>
      <c r="Z111" s="3"/>
      <c r="AA111" s="3"/>
      <c r="AB111" s="3" t="s">
        <v>66</v>
      </c>
      <c r="AC111" s="3" t="s">
        <v>154</v>
      </c>
      <c r="AD111" s="3" t="str">
        <f t="shared" si="7"/>
        <v>济青烟威光缆:潍坊四平路+青岛辽阳东路</v>
      </c>
      <c r="AF111" s="3">
        <f>MATCH(AD111,中继段!$AE$4:$AE$97,0)</f>
        <v>41</v>
      </c>
    </row>
    <row r="112" spans="1:32" ht="16.5" x14ac:dyDescent="0.2">
      <c r="A112" s="3">
        <v>109</v>
      </c>
      <c r="B112" s="3">
        <f t="shared" si="8"/>
        <v>37023304000</v>
      </c>
      <c r="C112" s="4" t="str">
        <f t="shared" si="9"/>
        <v>山东二干|济青烟威光缆:即墨蓝村-城阳</v>
      </c>
      <c r="D112" s="3" t="s">
        <v>223</v>
      </c>
      <c r="E112" s="4" t="str">
        <f t="shared" si="10"/>
        <v>济青烟威光缆</v>
      </c>
      <c r="F112" s="4" t="s">
        <v>828</v>
      </c>
      <c r="G112" s="3" t="str">
        <f>INDEX(中继段!$C$4:$C$97,AF112)</f>
        <v>山东二干|济青烟威光缆:潍坊四平路-青岛辽阳东路</v>
      </c>
      <c r="H112" s="3" t="str">
        <f t="shared" si="11"/>
        <v>山东二干|济青烟威光缆:潍坊四平路-青岛辽阳东路</v>
      </c>
      <c r="I112" s="3">
        <f>INDEX(中继段!$B$4:$B$97,光放段!AF112)</f>
        <v>37023300000</v>
      </c>
      <c r="J112" s="3">
        <f>COUNTIF(I$4:I112,"="&amp;I112)</f>
        <v>4</v>
      </c>
      <c r="K112" s="3">
        <f>COUNTIF(D$4:D112,"="&amp;D112)</f>
        <v>9</v>
      </c>
      <c r="L112" s="3">
        <v>27.318000000000001</v>
      </c>
      <c r="M112" s="3">
        <v>48</v>
      </c>
      <c r="N112" s="3" t="b">
        <f t="shared" si="12"/>
        <v>0</v>
      </c>
      <c r="O112" s="3" t="s">
        <v>604</v>
      </c>
      <c r="P112" s="3" t="s">
        <v>171</v>
      </c>
      <c r="Q112" s="3" t="s">
        <v>71</v>
      </c>
      <c r="R112" s="3" t="b">
        <f t="shared" si="13"/>
        <v>0</v>
      </c>
      <c r="S112" s="3" t="s">
        <v>604</v>
      </c>
      <c r="T112" s="3" t="s">
        <v>171</v>
      </c>
      <c r="U112" s="3" t="s">
        <v>62</v>
      </c>
      <c r="V112" s="3"/>
      <c r="W112" s="3"/>
      <c r="X112" s="3"/>
      <c r="Y112" s="3"/>
      <c r="Z112" s="3"/>
      <c r="AA112" s="3"/>
      <c r="AB112" s="3" t="s">
        <v>66</v>
      </c>
      <c r="AC112" s="3" t="s">
        <v>154</v>
      </c>
      <c r="AD112" s="3" t="str">
        <f t="shared" si="7"/>
        <v>济青烟威光缆:潍坊四平路+青岛辽阳东路</v>
      </c>
      <c r="AF112" s="3">
        <f>MATCH(AD112,中继段!$AE$4:$AE$97,0)</f>
        <v>41</v>
      </c>
    </row>
    <row r="113" spans="1:32" ht="16.5" x14ac:dyDescent="0.2">
      <c r="A113" s="3">
        <v>110</v>
      </c>
      <c r="B113" s="3">
        <f t="shared" si="8"/>
        <v>37023305000</v>
      </c>
      <c r="C113" s="4" t="str">
        <f t="shared" si="9"/>
        <v>山东二干|济青烟威光缆:城阳-青岛辽阳东路</v>
      </c>
      <c r="D113" s="3" t="s">
        <v>223</v>
      </c>
      <c r="E113" s="4" t="str">
        <f t="shared" si="10"/>
        <v>济青烟威光缆</v>
      </c>
      <c r="F113" s="4" t="s">
        <v>828</v>
      </c>
      <c r="G113" s="3" t="str">
        <f>INDEX(中继段!$C$4:$C$97,AF113)</f>
        <v>山东二干|济青烟威光缆:潍坊四平路-青岛辽阳东路</v>
      </c>
      <c r="H113" s="3" t="str">
        <f t="shared" si="11"/>
        <v>山东二干|济青烟威光缆:潍坊四平路-青岛辽阳东路</v>
      </c>
      <c r="I113" s="3">
        <f>INDEX(中继段!$B$4:$B$97,光放段!AF113)</f>
        <v>37023300000</v>
      </c>
      <c r="J113" s="3">
        <f>COUNTIF(I$4:I113,"="&amp;I113)</f>
        <v>5</v>
      </c>
      <c r="K113" s="3">
        <f>COUNTIF(D$4:D113,"="&amp;D113)</f>
        <v>10</v>
      </c>
      <c r="L113" s="3">
        <v>29.451000000000001</v>
      </c>
      <c r="M113" s="3">
        <v>48</v>
      </c>
      <c r="N113" s="3" t="b">
        <f t="shared" si="12"/>
        <v>0</v>
      </c>
      <c r="O113" s="3" t="s">
        <v>604</v>
      </c>
      <c r="P113" s="3" t="s">
        <v>171</v>
      </c>
      <c r="Q113" s="3" t="s">
        <v>62</v>
      </c>
      <c r="R113" s="3" t="b">
        <f t="shared" si="13"/>
        <v>1</v>
      </c>
      <c r="S113" s="3" t="s">
        <v>604</v>
      </c>
      <c r="T113" s="3" t="s">
        <v>171</v>
      </c>
      <c r="U113" s="3" t="s">
        <v>154</v>
      </c>
      <c r="V113" s="3"/>
      <c r="W113" s="3"/>
      <c r="X113" s="3"/>
      <c r="Y113" s="3"/>
      <c r="Z113" s="3"/>
      <c r="AA113" s="3"/>
      <c r="AB113" s="3" t="s">
        <v>66</v>
      </c>
      <c r="AC113" s="3" t="s">
        <v>154</v>
      </c>
      <c r="AD113" s="3" t="str">
        <f t="shared" si="7"/>
        <v>济青烟威光缆:潍坊四平路+青岛辽阳东路</v>
      </c>
      <c r="AF113" s="3">
        <f>MATCH(AD113,中继段!$AE$4:$AE$97,0)</f>
        <v>41</v>
      </c>
    </row>
    <row r="114" spans="1:32" ht="16.5" x14ac:dyDescent="0.2">
      <c r="A114" s="3">
        <v>111</v>
      </c>
      <c r="B114" s="3">
        <f t="shared" si="8"/>
        <v>37024101000</v>
      </c>
      <c r="C114" s="4" t="str">
        <f t="shared" si="9"/>
        <v>山东二干|济青烟威光缆延伸:即墨蓝村-莱阳穴坊</v>
      </c>
      <c r="D114" s="3" t="s">
        <v>224</v>
      </c>
      <c r="E114" s="4" t="str">
        <f t="shared" si="10"/>
        <v>济青烟威光缆延伸</v>
      </c>
      <c r="F114" s="4" t="s">
        <v>828</v>
      </c>
      <c r="G114" s="3" t="str">
        <f>INDEX(中继段!$C$4:$C$97,AF114)</f>
        <v>山东二干|济青烟威光缆延伸:即墨蓝村-烟台大海阳</v>
      </c>
      <c r="H114" s="3" t="str">
        <f t="shared" si="11"/>
        <v>山东二干|济青烟威光缆延伸:即墨蓝村-烟台大海阳</v>
      </c>
      <c r="I114" s="3">
        <f>INDEX(中继段!$B$4:$B$97,光放段!AF114)</f>
        <v>37024100000</v>
      </c>
      <c r="J114" s="3">
        <f>COUNTIF(I$4:I114,"="&amp;I114)</f>
        <v>1</v>
      </c>
      <c r="K114" s="3">
        <f>COUNTIF(D$4:D114,"="&amp;D114)</f>
        <v>1</v>
      </c>
      <c r="L114" s="3">
        <v>85.341999999999999</v>
      </c>
      <c r="M114" s="3">
        <v>32</v>
      </c>
      <c r="N114" s="3" t="b">
        <f t="shared" si="12"/>
        <v>1</v>
      </c>
      <c r="O114" s="3" t="s">
        <v>604</v>
      </c>
      <c r="P114" s="3" t="s">
        <v>171</v>
      </c>
      <c r="Q114" s="3" t="s">
        <v>71</v>
      </c>
      <c r="R114" s="3" t="b">
        <f t="shared" si="13"/>
        <v>0</v>
      </c>
      <c r="S114" s="3" t="s">
        <v>604</v>
      </c>
      <c r="T114" s="3" t="s">
        <v>175</v>
      </c>
      <c r="U114" s="3" t="s">
        <v>106</v>
      </c>
      <c r="V114" s="3"/>
      <c r="W114" s="3"/>
      <c r="X114" s="3"/>
      <c r="Y114" s="3"/>
      <c r="Z114" s="3"/>
      <c r="AA114" s="3"/>
      <c r="AB114" s="3" t="s">
        <v>71</v>
      </c>
      <c r="AC114" s="3" t="s">
        <v>132</v>
      </c>
      <c r="AD114" s="3" t="str">
        <f t="shared" si="7"/>
        <v>济青烟威光缆延伸:即墨蓝村+烟台大海阳</v>
      </c>
      <c r="AF114" s="3">
        <f>MATCH(AD114,中继段!$AE$4:$AE$97,0)</f>
        <v>42</v>
      </c>
    </row>
    <row r="115" spans="1:32" ht="16.5" x14ac:dyDescent="0.2">
      <c r="A115" s="3">
        <v>112</v>
      </c>
      <c r="B115" s="3">
        <f t="shared" si="8"/>
        <v>37024102000</v>
      </c>
      <c r="C115" s="4" t="str">
        <f t="shared" si="9"/>
        <v>山东二干|济青烟威光缆延伸:莱阳穴坊-栖霞桃村</v>
      </c>
      <c r="D115" s="3" t="s">
        <v>224</v>
      </c>
      <c r="E115" s="4" t="str">
        <f t="shared" si="10"/>
        <v>济青烟威光缆延伸</v>
      </c>
      <c r="F115" s="4" t="s">
        <v>828</v>
      </c>
      <c r="G115" s="3" t="str">
        <f>INDEX(中继段!$C$4:$C$97,AF115)</f>
        <v>山东二干|济青烟威光缆延伸:即墨蓝村-烟台大海阳</v>
      </c>
      <c r="H115" s="3" t="str">
        <f t="shared" si="11"/>
        <v>山东二干|济青烟威光缆延伸:即墨蓝村-烟台大海阳</v>
      </c>
      <c r="I115" s="3">
        <f>INDEX(中继段!$B$4:$B$97,光放段!AF115)</f>
        <v>37024100000</v>
      </c>
      <c r="J115" s="3">
        <f>COUNTIF(I$4:I115,"="&amp;I115)</f>
        <v>2</v>
      </c>
      <c r="K115" s="3">
        <f>COUNTIF(D$4:D115,"="&amp;D115)</f>
        <v>2</v>
      </c>
      <c r="L115" s="3">
        <v>55.040999999999997</v>
      </c>
      <c r="M115" s="3">
        <v>32</v>
      </c>
      <c r="N115" s="3" t="b">
        <f t="shared" si="12"/>
        <v>0</v>
      </c>
      <c r="O115" s="3" t="s">
        <v>604</v>
      </c>
      <c r="P115" s="3" t="s">
        <v>175</v>
      </c>
      <c r="Q115" s="3" t="s">
        <v>106</v>
      </c>
      <c r="R115" s="3" t="b">
        <f t="shared" si="13"/>
        <v>0</v>
      </c>
      <c r="S115" s="3" t="s">
        <v>604</v>
      </c>
      <c r="T115" s="3" t="s">
        <v>175</v>
      </c>
      <c r="U115" s="3" t="s">
        <v>80</v>
      </c>
      <c r="V115" s="3"/>
      <c r="W115" s="3"/>
      <c r="X115" s="3"/>
      <c r="Y115" s="3"/>
      <c r="Z115" s="3"/>
      <c r="AA115" s="3"/>
      <c r="AB115" s="3" t="s">
        <v>71</v>
      </c>
      <c r="AC115" s="3" t="s">
        <v>132</v>
      </c>
      <c r="AD115" s="3" t="str">
        <f t="shared" si="7"/>
        <v>济青烟威光缆延伸:即墨蓝村+烟台大海阳</v>
      </c>
      <c r="AF115" s="3">
        <f>MATCH(AD115,中继段!$AE$4:$AE$97,0)</f>
        <v>42</v>
      </c>
    </row>
    <row r="116" spans="1:32" ht="16.5" x14ac:dyDescent="0.2">
      <c r="A116" s="3">
        <v>113</v>
      </c>
      <c r="B116" s="3">
        <f t="shared" si="8"/>
        <v>37024103000</v>
      </c>
      <c r="C116" s="4" t="str">
        <f t="shared" si="9"/>
        <v>山东二干|济青烟威光缆延伸:栖霞桃村-烟台大海阳</v>
      </c>
      <c r="D116" s="3" t="s">
        <v>224</v>
      </c>
      <c r="E116" s="4" t="str">
        <f t="shared" si="10"/>
        <v>济青烟威光缆延伸</v>
      </c>
      <c r="F116" s="4" t="s">
        <v>828</v>
      </c>
      <c r="G116" s="3" t="str">
        <f>INDEX(中继段!$C$4:$C$97,AF116)</f>
        <v>山东二干|济青烟威光缆延伸:即墨蓝村-烟台大海阳</v>
      </c>
      <c r="H116" s="3" t="str">
        <f t="shared" si="11"/>
        <v>山东二干|济青烟威光缆延伸:即墨蓝村-烟台大海阳</v>
      </c>
      <c r="I116" s="3">
        <f>INDEX(中继段!$B$4:$B$97,光放段!AF116)</f>
        <v>37024100000</v>
      </c>
      <c r="J116" s="3">
        <f>COUNTIF(I$4:I116,"="&amp;I116)</f>
        <v>3</v>
      </c>
      <c r="K116" s="3">
        <f>COUNTIF(D$4:D116,"="&amp;D116)</f>
        <v>3</v>
      </c>
      <c r="L116" s="3">
        <v>62.628</v>
      </c>
      <c r="M116" s="3">
        <v>32</v>
      </c>
      <c r="N116" s="3" t="b">
        <f t="shared" si="12"/>
        <v>0</v>
      </c>
      <c r="O116" s="3" t="s">
        <v>604</v>
      </c>
      <c r="P116" s="3" t="s">
        <v>175</v>
      </c>
      <c r="Q116" s="3" t="s">
        <v>80</v>
      </c>
      <c r="R116" s="3" t="b">
        <f t="shared" si="13"/>
        <v>1</v>
      </c>
      <c r="S116" s="3" t="s">
        <v>604</v>
      </c>
      <c r="T116" s="3" t="s">
        <v>175</v>
      </c>
      <c r="U116" s="3" t="s">
        <v>132</v>
      </c>
      <c r="V116" s="3"/>
      <c r="W116" s="3"/>
      <c r="X116" s="3"/>
      <c r="Y116" s="3"/>
      <c r="Z116" s="3"/>
      <c r="AA116" s="3"/>
      <c r="AB116" s="3" t="s">
        <v>71</v>
      </c>
      <c r="AC116" s="3" t="s">
        <v>132</v>
      </c>
      <c r="AD116" s="3" t="str">
        <f t="shared" si="7"/>
        <v>济青烟威光缆延伸:即墨蓝村+烟台大海阳</v>
      </c>
      <c r="AF116" s="3">
        <f>MATCH(AD116,中继段!$AE$4:$AE$97,0)</f>
        <v>42</v>
      </c>
    </row>
    <row r="117" spans="1:32" ht="16.5" x14ac:dyDescent="0.2">
      <c r="A117" s="3">
        <v>114</v>
      </c>
      <c r="B117" s="3">
        <f t="shared" si="8"/>
        <v>37024201000</v>
      </c>
      <c r="C117" s="4" t="str">
        <f t="shared" si="9"/>
        <v>山东二干|济青烟威光缆延伸:栖霞桃村-威海南竹岛</v>
      </c>
      <c r="D117" s="3" t="s">
        <v>224</v>
      </c>
      <c r="E117" s="4" t="str">
        <f t="shared" si="10"/>
        <v>济青烟威光缆延伸</v>
      </c>
      <c r="F117" s="4" t="s">
        <v>828</v>
      </c>
      <c r="G117" s="3" t="str">
        <f>INDEX(中继段!$C$4:$C$97,AF117)</f>
        <v>山东二干|济青烟威光缆延伸:栖霞桃村-威海南竹岛</v>
      </c>
      <c r="H117" s="3" t="str">
        <f t="shared" si="11"/>
        <v>山东二干|济青烟威光缆延伸:栖霞桃村-威海南竹岛</v>
      </c>
      <c r="I117" s="3">
        <f>INDEX(中继段!$B$4:$B$97,光放段!AF117)</f>
        <v>37024200000</v>
      </c>
      <c r="J117" s="3">
        <f>COUNTIF(I$4:I117,"="&amp;I117)</f>
        <v>1</v>
      </c>
      <c r="K117" s="3">
        <f>COUNTIF(D$4:D117,"="&amp;D117)</f>
        <v>4</v>
      </c>
      <c r="L117" s="3">
        <v>158.61099999999999</v>
      </c>
      <c r="M117" s="3">
        <v>16</v>
      </c>
      <c r="N117" s="3" t="b">
        <f t="shared" si="12"/>
        <v>1</v>
      </c>
      <c r="O117" s="3" t="s">
        <v>604</v>
      </c>
      <c r="P117" s="3" t="s">
        <v>175</v>
      </c>
      <c r="Q117" s="3" t="s">
        <v>80</v>
      </c>
      <c r="R117" s="3" t="b">
        <f t="shared" si="13"/>
        <v>1</v>
      </c>
      <c r="S117" s="3" t="s">
        <v>604</v>
      </c>
      <c r="T117" s="3" t="s">
        <v>179</v>
      </c>
      <c r="U117" s="3" t="s">
        <v>148</v>
      </c>
      <c r="V117" s="3"/>
      <c r="W117" s="3"/>
      <c r="X117" s="3"/>
      <c r="Y117" s="3"/>
      <c r="Z117" s="3"/>
      <c r="AA117" s="3"/>
      <c r="AB117" s="3" t="s">
        <v>80</v>
      </c>
      <c r="AC117" s="3" t="s">
        <v>148</v>
      </c>
      <c r="AD117" s="3" t="str">
        <f t="shared" si="7"/>
        <v>济青烟威光缆延伸:栖霞桃村+威海南竹岛</v>
      </c>
      <c r="AF117" s="3">
        <f>MATCH(AD117,中继段!$AE$4:$AE$97,0)</f>
        <v>43</v>
      </c>
    </row>
    <row r="118" spans="1:32" ht="16.5" x14ac:dyDescent="0.2">
      <c r="A118" s="3">
        <v>115</v>
      </c>
      <c r="B118" s="3">
        <f t="shared" si="8"/>
        <v>37025101000</v>
      </c>
      <c r="C118" s="4" t="str">
        <f t="shared" si="9"/>
        <v>山东二干|济曲临架空光缆:济南四里村-泰安中心局</v>
      </c>
      <c r="D118" s="3" t="s">
        <v>225</v>
      </c>
      <c r="E118" s="4" t="str">
        <f t="shared" si="10"/>
        <v>济曲临架空光缆</v>
      </c>
      <c r="F118" s="4" t="s">
        <v>828</v>
      </c>
      <c r="G118" s="3" t="str">
        <f>INDEX(中继段!$C$4:$C$97,AF118)</f>
        <v>山东二干|济曲临架空光缆:济南四里村-泰安中心局</v>
      </c>
      <c r="H118" s="3" t="str">
        <f t="shared" si="11"/>
        <v>山东二干|济曲临架空光缆:济南四里村-泰安中心局</v>
      </c>
      <c r="I118" s="3">
        <f>INDEX(中继段!$B$4:$B$97,光放段!AF118)</f>
        <v>37025100000</v>
      </c>
      <c r="J118" s="3">
        <f>COUNTIF(I$4:I118,"="&amp;I118)</f>
        <v>1</v>
      </c>
      <c r="K118" s="3">
        <f>COUNTIF(D$4:D118,"="&amp;D118)</f>
        <v>1</v>
      </c>
      <c r="L118" s="3">
        <v>47.625999999999998</v>
      </c>
      <c r="M118" s="3">
        <v>24</v>
      </c>
      <c r="N118" s="3" t="b">
        <f t="shared" si="12"/>
        <v>1</v>
      </c>
      <c r="O118" s="3" t="s">
        <v>604</v>
      </c>
      <c r="P118" s="3" t="s">
        <v>601</v>
      </c>
      <c r="Q118" s="3" t="s">
        <v>47</v>
      </c>
      <c r="R118" s="3" t="b">
        <f t="shared" si="13"/>
        <v>1</v>
      </c>
      <c r="S118" s="3" t="s">
        <v>604</v>
      </c>
      <c r="T118" s="3" t="s">
        <v>178</v>
      </c>
      <c r="U118" s="3" t="s">
        <v>81</v>
      </c>
      <c r="V118" s="3"/>
      <c r="W118" s="3"/>
      <c r="X118" s="3"/>
      <c r="Y118" s="3"/>
      <c r="Z118" s="3"/>
      <c r="AA118" s="3"/>
      <c r="AB118" s="3" t="s">
        <v>47</v>
      </c>
      <c r="AC118" s="3" t="s">
        <v>81</v>
      </c>
      <c r="AD118" s="3" t="str">
        <f t="shared" si="7"/>
        <v>济曲临架空光缆:济南四里村+泰安中心局</v>
      </c>
      <c r="AF118" s="3">
        <f>MATCH(AD118,中继段!$AE$4:$AE$97,0)</f>
        <v>44</v>
      </c>
    </row>
    <row r="119" spans="1:32" ht="16.5" x14ac:dyDescent="0.2">
      <c r="A119" s="3">
        <v>116</v>
      </c>
      <c r="B119" s="3">
        <f t="shared" si="8"/>
        <v>37025201000</v>
      </c>
      <c r="C119" s="4" t="str">
        <f t="shared" si="9"/>
        <v>山东二干|济曲临架空光缆:泰安中心局-曲阜鼓楼街</v>
      </c>
      <c r="D119" s="3" t="s">
        <v>225</v>
      </c>
      <c r="E119" s="4" t="str">
        <f t="shared" si="10"/>
        <v>济曲临架空光缆</v>
      </c>
      <c r="F119" s="4" t="s">
        <v>828</v>
      </c>
      <c r="G119" s="3" t="str">
        <f>INDEX(中继段!$C$4:$C$97,AF119)</f>
        <v>山东二干|济曲临架空光缆:泰安中心局-临沂金雀山</v>
      </c>
      <c r="H119" s="3" t="str">
        <f t="shared" si="11"/>
        <v>山东二干|济曲临架空光缆:泰安中心局-临沂金雀山</v>
      </c>
      <c r="I119" s="3">
        <f>INDEX(中继段!$B$4:$B$97,光放段!AF119)</f>
        <v>37025200000</v>
      </c>
      <c r="J119" s="3">
        <f>COUNTIF(I$4:I119,"="&amp;I119)</f>
        <v>1</v>
      </c>
      <c r="K119" s="3">
        <f>COUNTIF(D$4:D119,"="&amp;D119)</f>
        <v>2</v>
      </c>
      <c r="L119" s="3">
        <v>79.632999999999996</v>
      </c>
      <c r="M119" s="3">
        <v>20</v>
      </c>
      <c r="N119" s="3" t="b">
        <f t="shared" si="12"/>
        <v>1</v>
      </c>
      <c r="O119" s="3" t="s">
        <v>604</v>
      </c>
      <c r="P119" s="3" t="s">
        <v>178</v>
      </c>
      <c r="Q119" s="3" t="s">
        <v>81</v>
      </c>
      <c r="R119" s="3" t="b">
        <f t="shared" si="13"/>
        <v>0</v>
      </c>
      <c r="S119" s="3" t="s">
        <v>604</v>
      </c>
      <c r="T119" s="3" t="s">
        <v>177</v>
      </c>
      <c r="U119" s="3" t="s">
        <v>73</v>
      </c>
      <c r="V119" s="3"/>
      <c r="W119" s="3"/>
      <c r="X119" s="3"/>
      <c r="Y119" s="3"/>
      <c r="Z119" s="3"/>
      <c r="AA119" s="3"/>
      <c r="AB119" s="3" t="s">
        <v>81</v>
      </c>
      <c r="AC119" s="3" t="s">
        <v>91</v>
      </c>
      <c r="AD119" s="3" t="str">
        <f t="shared" si="7"/>
        <v>济曲临架空光缆:泰安中心局+临沂金雀山</v>
      </c>
      <c r="AF119" s="3">
        <f>MATCH(AD119,中继段!$AE$4:$AE$97,0)</f>
        <v>45</v>
      </c>
    </row>
    <row r="120" spans="1:32" ht="16.5" x14ac:dyDescent="0.2">
      <c r="A120" s="3">
        <v>117</v>
      </c>
      <c r="B120" s="3">
        <f t="shared" si="8"/>
        <v>37025202000</v>
      </c>
      <c r="C120" s="4" t="str">
        <f t="shared" si="9"/>
        <v>山东二干|济曲临架空光缆:曲阜鼓楼街-平邑老局</v>
      </c>
      <c r="D120" s="3" t="s">
        <v>225</v>
      </c>
      <c r="E120" s="4" t="str">
        <f t="shared" si="10"/>
        <v>济曲临架空光缆</v>
      </c>
      <c r="F120" s="4" t="s">
        <v>828</v>
      </c>
      <c r="G120" s="3" t="str">
        <f>INDEX(中继段!$C$4:$C$97,AF120)</f>
        <v>山东二干|济曲临架空光缆:泰安中心局-临沂金雀山</v>
      </c>
      <c r="H120" s="3" t="str">
        <f t="shared" si="11"/>
        <v>山东二干|济曲临架空光缆:泰安中心局-临沂金雀山</v>
      </c>
      <c r="I120" s="3">
        <f>INDEX(中继段!$B$4:$B$97,光放段!AF120)</f>
        <v>37025200000</v>
      </c>
      <c r="J120" s="3">
        <f>COUNTIF(I$4:I120,"="&amp;I120)</f>
        <v>2</v>
      </c>
      <c r="K120" s="3">
        <f>COUNTIF(D$4:D120,"="&amp;D120)</f>
        <v>3</v>
      </c>
      <c r="L120" s="3">
        <v>70.317999999999998</v>
      </c>
      <c r="M120" s="3">
        <v>20</v>
      </c>
      <c r="N120" s="3" t="b">
        <f t="shared" si="12"/>
        <v>0</v>
      </c>
      <c r="O120" s="3" t="s">
        <v>604</v>
      </c>
      <c r="P120" s="3" t="s">
        <v>177</v>
      </c>
      <c r="Q120" s="3" t="s">
        <v>73</v>
      </c>
      <c r="R120" s="3" t="b">
        <f t="shared" si="13"/>
        <v>0</v>
      </c>
      <c r="S120" s="3" t="s">
        <v>604</v>
      </c>
      <c r="T120" s="3" t="s">
        <v>184</v>
      </c>
      <c r="U120" s="3" t="s">
        <v>82</v>
      </c>
      <c r="V120" s="3"/>
      <c r="W120" s="3"/>
      <c r="X120" s="3"/>
      <c r="Y120" s="3"/>
      <c r="Z120" s="3"/>
      <c r="AA120" s="3"/>
      <c r="AB120" s="3" t="s">
        <v>81</v>
      </c>
      <c r="AC120" s="3" t="s">
        <v>91</v>
      </c>
      <c r="AD120" s="3" t="str">
        <f t="shared" si="7"/>
        <v>济曲临架空光缆:泰安中心局+临沂金雀山</v>
      </c>
      <c r="AF120" s="3">
        <f>MATCH(AD120,中继段!$AE$4:$AE$97,0)</f>
        <v>45</v>
      </c>
    </row>
    <row r="121" spans="1:32" ht="16.5" x14ac:dyDescent="0.2">
      <c r="A121" s="3">
        <v>118</v>
      </c>
      <c r="B121" s="3">
        <f t="shared" si="8"/>
        <v>37025203000</v>
      </c>
      <c r="C121" s="4" t="str">
        <f t="shared" si="9"/>
        <v>山东二干|济曲临架空光缆:平邑老局-费县和平路</v>
      </c>
      <c r="D121" s="3" t="s">
        <v>225</v>
      </c>
      <c r="E121" s="4" t="str">
        <f t="shared" si="10"/>
        <v>济曲临架空光缆</v>
      </c>
      <c r="F121" s="4" t="s">
        <v>828</v>
      </c>
      <c r="G121" s="3" t="str">
        <f>INDEX(中继段!$C$4:$C$97,AF121)</f>
        <v>山东二干|济曲临架空光缆:泰安中心局-临沂金雀山</v>
      </c>
      <c r="H121" s="3" t="str">
        <f t="shared" si="11"/>
        <v>山东二干|济曲临架空光缆:泰安中心局-临沂金雀山</v>
      </c>
      <c r="I121" s="3">
        <f>INDEX(中继段!$B$4:$B$97,光放段!AF121)</f>
        <v>37025200000</v>
      </c>
      <c r="J121" s="3">
        <f>COUNTIF(I$4:I121,"="&amp;I121)</f>
        <v>3</v>
      </c>
      <c r="K121" s="3">
        <f>COUNTIF(D$4:D121,"="&amp;D121)</f>
        <v>4</v>
      </c>
      <c r="L121" s="3">
        <v>47.383000000000003</v>
      </c>
      <c r="M121" s="3">
        <v>20</v>
      </c>
      <c r="N121" s="3" t="b">
        <f t="shared" si="12"/>
        <v>0</v>
      </c>
      <c r="O121" s="3" t="s">
        <v>604</v>
      </c>
      <c r="P121" s="3" t="s">
        <v>184</v>
      </c>
      <c r="Q121" s="3" t="s">
        <v>82</v>
      </c>
      <c r="R121" s="3" t="b">
        <f t="shared" si="13"/>
        <v>0</v>
      </c>
      <c r="S121" s="3" t="s">
        <v>604</v>
      </c>
      <c r="T121" s="3" t="s">
        <v>184</v>
      </c>
      <c r="U121" s="3" t="s">
        <v>83</v>
      </c>
      <c r="V121" s="3"/>
      <c r="W121" s="3"/>
      <c r="X121" s="3"/>
      <c r="Y121" s="3"/>
      <c r="Z121" s="3"/>
      <c r="AA121" s="3"/>
      <c r="AB121" s="3" t="s">
        <v>81</v>
      </c>
      <c r="AC121" s="3" t="s">
        <v>91</v>
      </c>
      <c r="AD121" s="3" t="str">
        <f t="shared" si="7"/>
        <v>济曲临架空光缆:泰安中心局+临沂金雀山</v>
      </c>
      <c r="AF121" s="3">
        <f>MATCH(AD121,中继段!$AE$4:$AE$97,0)</f>
        <v>45</v>
      </c>
    </row>
    <row r="122" spans="1:32" ht="16.5" x14ac:dyDescent="0.2">
      <c r="A122" s="3">
        <v>119</v>
      </c>
      <c r="B122" s="3">
        <f t="shared" si="8"/>
        <v>37025204000</v>
      </c>
      <c r="C122" s="4" t="str">
        <f t="shared" si="9"/>
        <v>山东二干|济曲临架空光缆:费县和平路-临沂金雀山</v>
      </c>
      <c r="D122" s="3" t="s">
        <v>225</v>
      </c>
      <c r="E122" s="4" t="str">
        <f t="shared" si="10"/>
        <v>济曲临架空光缆</v>
      </c>
      <c r="F122" s="4" t="s">
        <v>828</v>
      </c>
      <c r="G122" s="3" t="str">
        <f>INDEX(中继段!$C$4:$C$97,AF122)</f>
        <v>山东二干|济曲临架空光缆:泰安中心局-临沂金雀山</v>
      </c>
      <c r="H122" s="3" t="str">
        <f t="shared" si="11"/>
        <v>山东二干|济曲临架空光缆:泰安中心局-临沂金雀山</v>
      </c>
      <c r="I122" s="3">
        <f>INDEX(中继段!$B$4:$B$97,光放段!AF122)</f>
        <v>37025200000</v>
      </c>
      <c r="J122" s="3">
        <f>COUNTIF(I$4:I122,"="&amp;I122)</f>
        <v>4</v>
      </c>
      <c r="K122" s="3">
        <f>COUNTIF(D$4:D122,"="&amp;D122)</f>
        <v>5</v>
      </c>
      <c r="L122" s="3">
        <v>48.136000000000003</v>
      </c>
      <c r="M122" s="3">
        <v>20</v>
      </c>
      <c r="N122" s="3" t="b">
        <f t="shared" si="12"/>
        <v>0</v>
      </c>
      <c r="O122" s="3" t="s">
        <v>604</v>
      </c>
      <c r="P122" s="3" t="s">
        <v>184</v>
      </c>
      <c r="Q122" s="3" t="s">
        <v>83</v>
      </c>
      <c r="R122" s="3" t="b">
        <f t="shared" si="13"/>
        <v>1</v>
      </c>
      <c r="S122" s="3" t="s">
        <v>604</v>
      </c>
      <c r="T122" s="3" t="s">
        <v>184</v>
      </c>
      <c r="U122" s="3" t="s">
        <v>91</v>
      </c>
      <c r="V122" s="3"/>
      <c r="W122" s="3"/>
      <c r="X122" s="3"/>
      <c r="Y122" s="3"/>
      <c r="Z122" s="3"/>
      <c r="AA122" s="3"/>
      <c r="AB122" s="3" t="s">
        <v>81</v>
      </c>
      <c r="AC122" s="3" t="s">
        <v>91</v>
      </c>
      <c r="AD122" s="3" t="str">
        <f t="shared" si="7"/>
        <v>济曲临架空光缆:泰安中心局+临沂金雀山</v>
      </c>
      <c r="AF122" s="3">
        <f>MATCH(AD122,中继段!$AE$4:$AE$97,0)</f>
        <v>45</v>
      </c>
    </row>
    <row r="123" spans="1:32" ht="16.5" x14ac:dyDescent="0.2">
      <c r="A123" s="3">
        <v>120</v>
      </c>
      <c r="B123" s="3">
        <f t="shared" si="8"/>
        <v>37026101000</v>
      </c>
      <c r="C123" s="4" t="str">
        <f t="shared" si="9"/>
        <v>山东二干|莱芜蒙阴管道光缆:莱芜大桥路-蒙阴新城路</v>
      </c>
      <c r="D123" s="3" t="s">
        <v>226</v>
      </c>
      <c r="E123" s="4" t="str">
        <f t="shared" si="10"/>
        <v>莱芜蒙阴管道光缆</v>
      </c>
      <c r="F123" s="4" t="s">
        <v>828</v>
      </c>
      <c r="G123" s="3" t="str">
        <f>INDEX(中继段!$C$4:$C$97,AF123)</f>
        <v>山东二干|莱芜蒙阴管道光缆:莱芜大桥路-蒙阴新城路</v>
      </c>
      <c r="H123" s="3" t="str">
        <f t="shared" si="11"/>
        <v>山东二干|莱芜蒙阴管道光缆:莱芜大桥路-蒙阴新城路</v>
      </c>
      <c r="I123" s="3">
        <f>INDEX(中继段!$B$4:$B$97,光放段!AF123)</f>
        <v>37026100000</v>
      </c>
      <c r="J123" s="3">
        <f>COUNTIF(I$4:I123,"="&amp;I123)</f>
        <v>1</v>
      </c>
      <c r="K123" s="3">
        <f>COUNTIF(D$4:D123,"="&amp;D123)</f>
        <v>1</v>
      </c>
      <c r="L123" s="3">
        <v>79.727000000000004</v>
      </c>
      <c r="M123" s="3">
        <v>36</v>
      </c>
      <c r="N123" s="3" t="b">
        <f t="shared" si="12"/>
        <v>1</v>
      </c>
      <c r="O123" s="3" t="s">
        <v>604</v>
      </c>
      <c r="P123" s="3" t="s">
        <v>602</v>
      </c>
      <c r="Q123" s="3" t="s">
        <v>84</v>
      </c>
      <c r="R123" s="3" t="b">
        <f t="shared" si="13"/>
        <v>1</v>
      </c>
      <c r="S123" s="3" t="s">
        <v>604</v>
      </c>
      <c r="T123" s="3" t="s">
        <v>603</v>
      </c>
      <c r="U123" s="3" t="s">
        <v>155</v>
      </c>
      <c r="V123" s="3"/>
      <c r="W123" s="3"/>
      <c r="X123" s="3"/>
      <c r="Y123" s="3"/>
      <c r="Z123" s="3"/>
      <c r="AA123" s="3"/>
      <c r="AB123" s="3" t="s">
        <v>84</v>
      </c>
      <c r="AC123" s="3" t="s">
        <v>155</v>
      </c>
      <c r="AD123" s="3" t="str">
        <f t="shared" si="7"/>
        <v>莱芜蒙阴管道光缆:莱芜大桥路+蒙阴新城路</v>
      </c>
      <c r="AF123" s="3">
        <f>MATCH(AD123,中继段!$AE$4:$AE$97,0)</f>
        <v>46</v>
      </c>
    </row>
    <row r="124" spans="1:32" ht="16.5" x14ac:dyDescent="0.2">
      <c r="A124" s="3">
        <v>121</v>
      </c>
      <c r="B124" s="3">
        <f t="shared" si="8"/>
        <v>37027101000</v>
      </c>
      <c r="C124" s="4" t="str">
        <f t="shared" si="9"/>
        <v>山东二干|莱芜青岛光缆:莱芜大桥路-沂源振兴路324局</v>
      </c>
      <c r="D124" s="3" t="s">
        <v>227</v>
      </c>
      <c r="E124" s="4" t="str">
        <f t="shared" si="10"/>
        <v>莱芜青岛光缆</v>
      </c>
      <c r="F124" s="4" t="s">
        <v>828</v>
      </c>
      <c r="G124" s="3" t="str">
        <f>INDEX(中继段!$C$4:$C$97,AF124)</f>
        <v>山东二干|莱芜青岛光缆:莱芜大桥路-青岛山东路</v>
      </c>
      <c r="H124" s="3" t="str">
        <f t="shared" si="11"/>
        <v>山东二干|莱芜青岛光缆:莱芜大桥路-青岛山东路</v>
      </c>
      <c r="I124" s="3">
        <f>INDEX(中继段!$B$4:$B$97,光放段!AF124)</f>
        <v>37027100000</v>
      </c>
      <c r="J124" s="3">
        <f>COUNTIF(I$4:I124,"="&amp;I124)</f>
        <v>1</v>
      </c>
      <c r="K124" s="3">
        <f>COUNTIF(D$4:D124,"="&amp;D124)</f>
        <v>1</v>
      </c>
      <c r="L124" s="3">
        <v>51.023000000000003</v>
      </c>
      <c r="M124" s="3">
        <v>36</v>
      </c>
      <c r="N124" s="3" t="b">
        <f t="shared" si="12"/>
        <v>1</v>
      </c>
      <c r="O124" s="3" t="s">
        <v>604</v>
      </c>
      <c r="P124" s="3" t="s">
        <v>602</v>
      </c>
      <c r="Q124" s="3" t="s">
        <v>84</v>
      </c>
      <c r="R124" s="3" t="b">
        <f t="shared" si="13"/>
        <v>0</v>
      </c>
      <c r="S124" s="3" t="s">
        <v>604</v>
      </c>
      <c r="T124" s="3" t="s">
        <v>172</v>
      </c>
      <c r="U124" s="3" t="s">
        <v>85</v>
      </c>
      <c r="V124" s="3"/>
      <c r="W124" s="3"/>
      <c r="X124" s="3"/>
      <c r="Y124" s="3"/>
      <c r="Z124" s="3"/>
      <c r="AA124" s="3"/>
      <c r="AB124" s="3" t="s">
        <v>84</v>
      </c>
      <c r="AC124" s="3" t="s">
        <v>140</v>
      </c>
      <c r="AD124" s="3" t="str">
        <f t="shared" si="7"/>
        <v>莱芜青岛光缆:莱芜大桥路+青岛山东路</v>
      </c>
      <c r="AF124" s="3">
        <f>MATCH(AD124,中继段!$AE$4:$AE$97,0)</f>
        <v>47</v>
      </c>
    </row>
    <row r="125" spans="1:32" ht="16.5" x14ac:dyDescent="0.2">
      <c r="A125" s="3">
        <v>122</v>
      </c>
      <c r="B125" s="3">
        <f t="shared" si="8"/>
        <v>37027102000</v>
      </c>
      <c r="C125" s="4" t="str">
        <f t="shared" si="9"/>
        <v>山东二干|莱芜青岛光缆:沂源振兴路324局-沂水马站</v>
      </c>
      <c r="D125" s="3" t="s">
        <v>227</v>
      </c>
      <c r="E125" s="4" t="str">
        <f t="shared" si="10"/>
        <v>莱芜青岛光缆</v>
      </c>
      <c r="F125" s="4" t="s">
        <v>828</v>
      </c>
      <c r="G125" s="3" t="str">
        <f>INDEX(中继段!$C$4:$C$97,AF125)</f>
        <v>山东二干|莱芜青岛光缆:莱芜大桥路-青岛山东路</v>
      </c>
      <c r="H125" s="3" t="str">
        <f t="shared" si="11"/>
        <v>山东二干|莱芜青岛光缆:莱芜大桥路-青岛山东路</v>
      </c>
      <c r="I125" s="3">
        <f>INDEX(中继段!$B$4:$B$97,光放段!AF125)</f>
        <v>37027100000</v>
      </c>
      <c r="J125" s="3">
        <f>COUNTIF(I$4:I125,"="&amp;I125)</f>
        <v>2</v>
      </c>
      <c r="K125" s="3">
        <f>COUNTIF(D$4:D125,"="&amp;D125)</f>
        <v>2</v>
      </c>
      <c r="L125" s="3">
        <v>72.813999999999993</v>
      </c>
      <c r="M125" s="3">
        <v>36</v>
      </c>
      <c r="N125" s="3" t="b">
        <f t="shared" si="12"/>
        <v>0</v>
      </c>
      <c r="O125" s="3" t="s">
        <v>604</v>
      </c>
      <c r="P125" s="3" t="s">
        <v>172</v>
      </c>
      <c r="Q125" s="3" t="s">
        <v>85</v>
      </c>
      <c r="R125" s="3" t="b">
        <f t="shared" si="13"/>
        <v>0</v>
      </c>
      <c r="S125" s="3" t="s">
        <v>604</v>
      </c>
      <c r="T125" s="3" t="s">
        <v>184</v>
      </c>
      <c r="U125" s="3" t="s">
        <v>86</v>
      </c>
      <c r="V125" s="3"/>
      <c r="W125" s="3"/>
      <c r="X125" s="3"/>
      <c r="Y125" s="3"/>
      <c r="Z125" s="3"/>
      <c r="AA125" s="3"/>
      <c r="AB125" s="3" t="s">
        <v>84</v>
      </c>
      <c r="AC125" s="3" t="s">
        <v>140</v>
      </c>
      <c r="AD125" s="3" t="str">
        <f t="shared" si="7"/>
        <v>莱芜青岛光缆:莱芜大桥路+青岛山东路</v>
      </c>
      <c r="AF125" s="3">
        <f>MATCH(AD125,中继段!$AE$4:$AE$97,0)</f>
        <v>47</v>
      </c>
    </row>
    <row r="126" spans="1:32" ht="16.5" x14ac:dyDescent="0.2">
      <c r="A126" s="3">
        <v>123</v>
      </c>
      <c r="B126" s="3">
        <f t="shared" si="8"/>
        <v>37027103000</v>
      </c>
      <c r="C126" s="4" t="str">
        <f t="shared" si="9"/>
        <v>山东二干|莱芜青岛光缆:沂水马站-诸城</v>
      </c>
      <c r="D126" s="3" t="s">
        <v>227</v>
      </c>
      <c r="E126" s="4" t="str">
        <f t="shared" si="10"/>
        <v>莱芜青岛光缆</v>
      </c>
      <c r="F126" s="4" t="s">
        <v>828</v>
      </c>
      <c r="G126" s="3" t="str">
        <f>INDEX(中继段!$C$4:$C$97,AF126)</f>
        <v>山东二干|莱芜青岛光缆:莱芜大桥路-青岛山东路</v>
      </c>
      <c r="H126" s="3" t="str">
        <f t="shared" si="11"/>
        <v>山东二干|莱芜青岛光缆:莱芜大桥路-青岛山东路</v>
      </c>
      <c r="I126" s="3">
        <f>INDEX(中继段!$B$4:$B$97,光放段!AF126)</f>
        <v>37027100000</v>
      </c>
      <c r="J126" s="3">
        <f>COUNTIF(I$4:I126,"="&amp;I126)</f>
        <v>3</v>
      </c>
      <c r="K126" s="3">
        <f>COUNTIF(D$4:D126,"="&amp;D126)</f>
        <v>3</v>
      </c>
      <c r="L126" s="3">
        <v>67.081000000000003</v>
      </c>
      <c r="M126" s="3">
        <v>36</v>
      </c>
      <c r="N126" s="3" t="b">
        <f t="shared" si="12"/>
        <v>0</v>
      </c>
      <c r="O126" s="3" t="s">
        <v>604</v>
      </c>
      <c r="P126" s="3" t="s">
        <v>184</v>
      </c>
      <c r="Q126" s="3" t="s">
        <v>86</v>
      </c>
      <c r="R126" s="3" t="b">
        <f t="shared" si="13"/>
        <v>0</v>
      </c>
      <c r="S126" s="3" t="s">
        <v>604</v>
      </c>
      <c r="T126" s="3" t="s">
        <v>176</v>
      </c>
      <c r="U126" s="3" t="s">
        <v>87</v>
      </c>
      <c r="V126" s="3"/>
      <c r="W126" s="3"/>
      <c r="X126" s="3"/>
      <c r="Y126" s="3"/>
      <c r="Z126" s="3"/>
      <c r="AA126" s="3"/>
      <c r="AB126" s="3" t="s">
        <v>84</v>
      </c>
      <c r="AC126" s="3" t="s">
        <v>140</v>
      </c>
      <c r="AD126" s="3" t="str">
        <f t="shared" si="7"/>
        <v>莱芜青岛光缆:莱芜大桥路+青岛山东路</v>
      </c>
      <c r="AF126" s="3">
        <f>MATCH(AD126,中继段!$AE$4:$AE$97,0)</f>
        <v>47</v>
      </c>
    </row>
    <row r="127" spans="1:32" ht="16.5" x14ac:dyDescent="0.2">
      <c r="A127" s="3">
        <v>124</v>
      </c>
      <c r="B127" s="3">
        <f t="shared" si="8"/>
        <v>37027104000</v>
      </c>
      <c r="C127" s="4" t="str">
        <f t="shared" si="9"/>
        <v>山东二干|莱芜青岛光缆:诸城-胶州营房</v>
      </c>
      <c r="D127" s="3" t="s">
        <v>227</v>
      </c>
      <c r="E127" s="4" t="str">
        <f t="shared" si="10"/>
        <v>莱芜青岛光缆</v>
      </c>
      <c r="F127" s="4" t="s">
        <v>828</v>
      </c>
      <c r="G127" s="3" t="str">
        <f>INDEX(中继段!$C$4:$C$97,AF127)</f>
        <v>山东二干|莱芜青岛光缆:莱芜大桥路-青岛山东路</v>
      </c>
      <c r="H127" s="3" t="str">
        <f t="shared" si="11"/>
        <v>山东二干|莱芜青岛光缆:莱芜大桥路-青岛山东路</v>
      </c>
      <c r="I127" s="3">
        <f>INDEX(中继段!$B$4:$B$97,光放段!AF127)</f>
        <v>37027100000</v>
      </c>
      <c r="J127" s="3">
        <f>COUNTIF(I$4:I127,"="&amp;I127)</f>
        <v>4</v>
      </c>
      <c r="K127" s="3">
        <f>COUNTIF(D$4:D127,"="&amp;D127)</f>
        <v>4</v>
      </c>
      <c r="L127" s="3">
        <v>85.825999999999993</v>
      </c>
      <c r="M127" s="3">
        <v>36</v>
      </c>
      <c r="N127" s="3" t="b">
        <f t="shared" si="12"/>
        <v>0</v>
      </c>
      <c r="O127" s="3" t="s">
        <v>604</v>
      </c>
      <c r="P127" s="3" t="s">
        <v>176</v>
      </c>
      <c r="Q127" s="3" t="s">
        <v>87</v>
      </c>
      <c r="R127" s="3" t="b">
        <f t="shared" si="13"/>
        <v>0</v>
      </c>
      <c r="S127" s="3" t="s">
        <v>604</v>
      </c>
      <c r="T127" s="3" t="s">
        <v>171</v>
      </c>
      <c r="U127" s="3" t="s">
        <v>88</v>
      </c>
      <c r="V127" s="3"/>
      <c r="W127" s="3"/>
      <c r="X127" s="3"/>
      <c r="Y127" s="3"/>
      <c r="Z127" s="3"/>
      <c r="AA127" s="3"/>
      <c r="AB127" s="3" t="s">
        <v>84</v>
      </c>
      <c r="AC127" s="3" t="s">
        <v>140</v>
      </c>
      <c r="AD127" s="3" t="str">
        <f t="shared" si="7"/>
        <v>莱芜青岛光缆:莱芜大桥路+青岛山东路</v>
      </c>
      <c r="AF127" s="3">
        <f>MATCH(AD127,中继段!$AE$4:$AE$97,0)</f>
        <v>47</v>
      </c>
    </row>
    <row r="128" spans="1:32" ht="16.5" x14ac:dyDescent="0.2">
      <c r="A128" s="3">
        <v>125</v>
      </c>
      <c r="B128" s="3">
        <f t="shared" si="8"/>
        <v>37027105000</v>
      </c>
      <c r="C128" s="4" t="str">
        <f t="shared" si="9"/>
        <v>山东二干|莱芜青岛光缆:胶州营房-青岛山东路</v>
      </c>
      <c r="D128" s="3" t="s">
        <v>227</v>
      </c>
      <c r="E128" s="4" t="str">
        <f t="shared" si="10"/>
        <v>莱芜青岛光缆</v>
      </c>
      <c r="F128" s="4" t="s">
        <v>828</v>
      </c>
      <c r="G128" s="3" t="str">
        <f>INDEX(中继段!$C$4:$C$97,AF128)</f>
        <v>山东二干|莱芜青岛光缆:莱芜大桥路-青岛山东路</v>
      </c>
      <c r="H128" s="3" t="str">
        <f t="shared" si="11"/>
        <v>山东二干|莱芜青岛光缆:莱芜大桥路-青岛山东路</v>
      </c>
      <c r="I128" s="3">
        <f>INDEX(中继段!$B$4:$B$97,光放段!AF128)</f>
        <v>37027100000</v>
      </c>
      <c r="J128" s="3">
        <f>COUNTIF(I$4:I128,"="&amp;I128)</f>
        <v>5</v>
      </c>
      <c r="K128" s="3">
        <f>COUNTIF(D$4:D128,"="&amp;D128)</f>
        <v>5</v>
      </c>
      <c r="L128" s="3">
        <v>49.622</v>
      </c>
      <c r="M128" s="3">
        <v>36</v>
      </c>
      <c r="N128" s="3" t="b">
        <f t="shared" si="12"/>
        <v>0</v>
      </c>
      <c r="O128" s="3" t="s">
        <v>604</v>
      </c>
      <c r="P128" s="3" t="s">
        <v>171</v>
      </c>
      <c r="Q128" s="3" t="s">
        <v>88</v>
      </c>
      <c r="R128" s="3" t="b">
        <f t="shared" si="13"/>
        <v>1</v>
      </c>
      <c r="S128" s="3" t="s">
        <v>604</v>
      </c>
      <c r="T128" s="3" t="s">
        <v>171</v>
      </c>
      <c r="U128" s="3" t="s">
        <v>140</v>
      </c>
      <c r="V128" s="3"/>
      <c r="W128" s="3"/>
      <c r="X128" s="3"/>
      <c r="Y128" s="3"/>
      <c r="Z128" s="3"/>
      <c r="AA128" s="3"/>
      <c r="AB128" s="3" t="s">
        <v>84</v>
      </c>
      <c r="AC128" s="3" t="s">
        <v>140</v>
      </c>
      <c r="AD128" s="3" t="str">
        <f t="shared" si="7"/>
        <v>莱芜青岛光缆:莱芜大桥路+青岛山东路</v>
      </c>
      <c r="AF128" s="3">
        <f>MATCH(AD128,中继段!$AE$4:$AE$97,0)</f>
        <v>47</v>
      </c>
    </row>
    <row r="129" spans="1:32" ht="16.5" x14ac:dyDescent="0.2">
      <c r="A129" s="3">
        <v>126</v>
      </c>
      <c r="B129" s="3">
        <f t="shared" si="8"/>
        <v>37028101000</v>
      </c>
      <c r="C129" s="4" t="str">
        <f t="shared" si="9"/>
        <v>山东二干|莱芜淄博1号管道光缆:莱芜大桥路-淄博柳泉路</v>
      </c>
      <c r="D129" s="3" t="s">
        <v>228</v>
      </c>
      <c r="E129" s="4" t="str">
        <f t="shared" si="10"/>
        <v>莱芜淄博1号管道光缆</v>
      </c>
      <c r="F129" s="4" t="s">
        <v>828</v>
      </c>
      <c r="G129" s="3" t="str">
        <f>INDEX(中继段!$C$4:$C$97,AF129)</f>
        <v>山东二干|莱芜淄博1号管道光缆:莱芜大桥路-淄博柳泉路</v>
      </c>
      <c r="H129" s="3" t="str">
        <f t="shared" si="11"/>
        <v>山东二干|莱芜淄博1号管道光缆:莱芜大桥路-淄博柳泉路</v>
      </c>
      <c r="I129" s="3">
        <f>INDEX(中继段!$B$4:$B$97,光放段!AF129)</f>
        <v>37028100000</v>
      </c>
      <c r="J129" s="3">
        <f>COUNTIF(I$4:I129,"="&amp;I129)</f>
        <v>1</v>
      </c>
      <c r="K129" s="3">
        <f>COUNTIF(D$4:D129,"="&amp;D129)</f>
        <v>1</v>
      </c>
      <c r="L129" s="3">
        <v>88.266000000000005</v>
      </c>
      <c r="M129" s="3">
        <v>24</v>
      </c>
      <c r="N129" s="3" t="b">
        <f t="shared" si="12"/>
        <v>1</v>
      </c>
      <c r="O129" s="3" t="s">
        <v>604</v>
      </c>
      <c r="P129" s="3" t="s">
        <v>602</v>
      </c>
      <c r="Q129" s="3" t="s">
        <v>84</v>
      </c>
      <c r="R129" s="3" t="b">
        <f t="shared" si="13"/>
        <v>1</v>
      </c>
      <c r="S129" s="3" t="s">
        <v>604</v>
      </c>
      <c r="T129" s="3" t="s">
        <v>172</v>
      </c>
      <c r="U129" s="3" t="s">
        <v>64</v>
      </c>
      <c r="V129" s="3"/>
      <c r="W129" s="3"/>
      <c r="X129" s="3"/>
      <c r="Y129" s="3"/>
      <c r="Z129" s="3"/>
      <c r="AA129" s="3"/>
      <c r="AB129" s="3" t="s">
        <v>84</v>
      </c>
      <c r="AC129" s="3" t="s">
        <v>64</v>
      </c>
      <c r="AD129" s="3" t="str">
        <f t="shared" si="7"/>
        <v>莱芜淄博1号管道光缆:莱芜大桥路+淄博柳泉路</v>
      </c>
      <c r="AF129" s="3">
        <f>MATCH(AD129,中继段!$AE$4:$AE$97,0)</f>
        <v>48</v>
      </c>
    </row>
    <row r="130" spans="1:32" ht="16.5" x14ac:dyDescent="0.2">
      <c r="A130" s="3">
        <v>127</v>
      </c>
      <c r="B130" s="3">
        <f t="shared" si="8"/>
        <v>37029101000</v>
      </c>
      <c r="C130" s="4" t="str">
        <f t="shared" si="9"/>
        <v>山东二干|莱芜淄博2号光缆:莱芜原山路-临淄区南二路基站</v>
      </c>
      <c r="D130" s="3" t="s">
        <v>229</v>
      </c>
      <c r="E130" s="4" t="str">
        <f t="shared" si="10"/>
        <v>莱芜淄博2号光缆</v>
      </c>
      <c r="F130" s="4" t="s">
        <v>828</v>
      </c>
      <c r="G130" s="3" t="str">
        <f>INDEX(中继段!$C$4:$C$97,AF130)</f>
        <v>山东二干|莱芜淄博2号光缆:莱芜原山路-淄博潘庄</v>
      </c>
      <c r="H130" s="3" t="str">
        <f t="shared" si="11"/>
        <v>山东二干|莱芜淄博2号光缆:莱芜原山路-淄博潘庄</v>
      </c>
      <c r="I130" s="3">
        <f>INDEX(中继段!$B$4:$B$97,光放段!AF130)</f>
        <v>37029100000</v>
      </c>
      <c r="J130" s="3">
        <f>COUNTIF(I$4:I130,"="&amp;I130)</f>
        <v>1</v>
      </c>
      <c r="K130" s="3">
        <f>COUNTIF(D$4:D130,"="&amp;D130)</f>
        <v>1</v>
      </c>
      <c r="L130" s="3">
        <v>118</v>
      </c>
      <c r="M130" s="3">
        <v>12</v>
      </c>
      <c r="N130" s="3" t="b">
        <f t="shared" si="12"/>
        <v>1</v>
      </c>
      <c r="O130" s="3" t="s">
        <v>604</v>
      </c>
      <c r="P130" s="3" t="s">
        <v>602</v>
      </c>
      <c r="Q130" s="3" t="s">
        <v>89</v>
      </c>
      <c r="R130" s="3" t="b">
        <f t="shared" si="13"/>
        <v>0</v>
      </c>
      <c r="S130" s="3" t="s">
        <v>604</v>
      </c>
      <c r="T130" s="3" t="s">
        <v>172</v>
      </c>
      <c r="U130" s="3" t="s">
        <v>90</v>
      </c>
      <c r="V130" s="3"/>
      <c r="W130" s="3"/>
      <c r="X130" s="3"/>
      <c r="Y130" s="3"/>
      <c r="Z130" s="3"/>
      <c r="AA130" s="3"/>
      <c r="AB130" s="3" t="s">
        <v>89</v>
      </c>
      <c r="AC130" s="3" t="s">
        <v>79</v>
      </c>
      <c r="AD130" s="3" t="str">
        <f t="shared" si="7"/>
        <v>莱芜淄博2号光缆:莱芜原山路+淄博潘庄</v>
      </c>
      <c r="AF130" s="3">
        <f>MATCH(AD130,中继段!$AE$4:$AE$97,0)</f>
        <v>49</v>
      </c>
    </row>
    <row r="131" spans="1:32" ht="16.5" x14ac:dyDescent="0.2">
      <c r="A131" s="3">
        <v>128</v>
      </c>
      <c r="B131" s="3">
        <f t="shared" si="8"/>
        <v>37029102000</v>
      </c>
      <c r="C131" s="4" t="str">
        <f t="shared" si="9"/>
        <v>山东二干|莱芜淄博2号光缆:临淄区南二路基站-淄博潘庄</v>
      </c>
      <c r="D131" s="3" t="s">
        <v>229</v>
      </c>
      <c r="E131" s="4" t="str">
        <f t="shared" si="10"/>
        <v>莱芜淄博2号光缆</v>
      </c>
      <c r="F131" s="4" t="s">
        <v>828</v>
      </c>
      <c r="G131" s="3" t="str">
        <f>INDEX(中继段!$C$4:$C$97,AF131)</f>
        <v>山东二干|莱芜淄博2号光缆:莱芜原山路-淄博潘庄</v>
      </c>
      <c r="H131" s="3" t="str">
        <f t="shared" si="11"/>
        <v>山东二干|莱芜淄博2号光缆:莱芜原山路-淄博潘庄</v>
      </c>
      <c r="I131" s="3">
        <f>INDEX(中继段!$B$4:$B$97,光放段!AF131)</f>
        <v>37029100000</v>
      </c>
      <c r="J131" s="3">
        <f>COUNTIF(I$4:I131,"="&amp;I131)</f>
        <v>2</v>
      </c>
      <c r="K131" s="3">
        <f>COUNTIF(D$4:D131,"="&amp;D131)</f>
        <v>2</v>
      </c>
      <c r="L131" s="3">
        <v>35</v>
      </c>
      <c r="M131" s="3">
        <v>48</v>
      </c>
      <c r="N131" s="3" t="b">
        <f t="shared" si="12"/>
        <v>0</v>
      </c>
      <c r="O131" s="3" t="s">
        <v>604</v>
      </c>
      <c r="P131" s="3" t="s">
        <v>172</v>
      </c>
      <c r="Q131" s="3" t="s">
        <v>90</v>
      </c>
      <c r="R131" s="3" t="b">
        <f t="shared" si="13"/>
        <v>1</v>
      </c>
      <c r="S131" s="3" t="s">
        <v>604</v>
      </c>
      <c r="T131" s="3" t="s">
        <v>172</v>
      </c>
      <c r="U131" s="3" t="s">
        <v>79</v>
      </c>
      <c r="V131" s="3"/>
      <c r="W131" s="3"/>
      <c r="X131" s="3"/>
      <c r="Y131" s="3"/>
      <c r="Z131" s="3"/>
      <c r="AA131" s="3"/>
      <c r="AB131" s="3" t="s">
        <v>89</v>
      </c>
      <c r="AC131" s="3" t="s">
        <v>79</v>
      </c>
      <c r="AD131" s="3" t="str">
        <f t="shared" si="7"/>
        <v>莱芜淄博2号光缆:莱芜原山路+淄博潘庄</v>
      </c>
      <c r="AF131" s="3">
        <f>MATCH(AD131,中继段!$AE$4:$AE$97,0)</f>
        <v>49</v>
      </c>
    </row>
    <row r="132" spans="1:32" ht="16.5" x14ac:dyDescent="0.2">
      <c r="A132" s="3">
        <v>129</v>
      </c>
      <c r="B132" s="3">
        <f t="shared" si="8"/>
        <v>37030101000</v>
      </c>
      <c r="C132" s="4" t="str">
        <f t="shared" si="9"/>
        <v>山东二干|聊城长清架空光缆:长清通信楼-平阴</v>
      </c>
      <c r="D132" s="3" t="s">
        <v>230</v>
      </c>
      <c r="E132" s="4" t="str">
        <f t="shared" si="10"/>
        <v>聊城长清架空光缆</v>
      </c>
      <c r="F132" s="4" t="s">
        <v>828</v>
      </c>
      <c r="G132" s="3" t="str">
        <f>INDEX(中继段!$C$4:$C$97,AF132)</f>
        <v>山东二干|聊城长清架空光缆:长清通信楼-聊城东昌西路</v>
      </c>
      <c r="H132" s="3" t="str">
        <f t="shared" si="11"/>
        <v>山东二干|聊城长清架空光缆:长清通信楼-聊城东昌西路</v>
      </c>
      <c r="I132" s="3">
        <f>INDEX(中继段!$B$4:$B$97,光放段!AF132)</f>
        <v>37030100000</v>
      </c>
      <c r="J132" s="3">
        <f>COUNTIF(I$4:I132,"="&amp;I132)</f>
        <v>1</v>
      </c>
      <c r="K132" s="3">
        <f>COUNTIF(D$4:D132,"="&amp;D132)</f>
        <v>1</v>
      </c>
      <c r="L132" s="3">
        <v>46.039000000000001</v>
      </c>
      <c r="M132" s="3">
        <v>24</v>
      </c>
      <c r="N132" s="3" t="b">
        <f t="shared" si="12"/>
        <v>1</v>
      </c>
      <c r="O132" s="3" t="s">
        <v>604</v>
      </c>
      <c r="P132" s="3" t="s">
        <v>601</v>
      </c>
      <c r="Q132" s="3" t="s">
        <v>52</v>
      </c>
      <c r="R132" s="3" t="b">
        <f t="shared" si="13"/>
        <v>0</v>
      </c>
      <c r="S132" s="3" t="s">
        <v>604</v>
      </c>
      <c r="T132" s="3" t="s">
        <v>601</v>
      </c>
      <c r="U132" s="3" t="s">
        <v>53</v>
      </c>
      <c r="V132" s="3"/>
      <c r="W132" s="3"/>
      <c r="X132" s="3"/>
      <c r="Y132" s="3"/>
      <c r="Z132" s="3"/>
      <c r="AA132" s="3"/>
      <c r="AB132" s="3" t="s">
        <v>52</v>
      </c>
      <c r="AC132" s="3" t="s">
        <v>27</v>
      </c>
      <c r="AD132" s="3" t="str">
        <f t="shared" ref="AD132:AD195" si="14">D132&amp;":"&amp;AB132&amp;"+"&amp;AC132</f>
        <v>聊城长清架空光缆:长清通信楼+聊城东昌西路</v>
      </c>
      <c r="AF132" s="3">
        <f>MATCH(AD132,中继段!$AE$4:$AE$97,0)</f>
        <v>50</v>
      </c>
    </row>
    <row r="133" spans="1:32" ht="16.5" x14ac:dyDescent="0.2">
      <c r="A133" s="3">
        <v>130</v>
      </c>
      <c r="B133" s="3">
        <f t="shared" ref="B133:B196" si="15">I133+J133*1000</f>
        <v>37030102000</v>
      </c>
      <c r="C133" s="4" t="str">
        <f t="shared" ref="C133:C196" si="16">F133&amp;"|"&amp;D133&amp;":"&amp;Q133&amp;"-"&amp;U133</f>
        <v>山东二干|聊城长清架空光缆:平阴-东阿府前街</v>
      </c>
      <c r="D133" s="3" t="s">
        <v>230</v>
      </c>
      <c r="E133" s="4" t="str">
        <f t="shared" ref="E133:E196" si="17">D133</f>
        <v>聊城长清架空光缆</v>
      </c>
      <c r="F133" s="4" t="s">
        <v>828</v>
      </c>
      <c r="G133" s="3" t="str">
        <f>INDEX(中继段!$C$4:$C$97,AF133)</f>
        <v>山东二干|聊城长清架空光缆:长清通信楼-聊城东昌西路</v>
      </c>
      <c r="H133" s="3" t="str">
        <f t="shared" ref="H133:H196" si="18">G133</f>
        <v>山东二干|聊城长清架空光缆:长清通信楼-聊城东昌西路</v>
      </c>
      <c r="I133" s="3">
        <f>INDEX(中继段!$B$4:$B$97,光放段!AF133)</f>
        <v>37030100000</v>
      </c>
      <c r="J133" s="3">
        <f>COUNTIF(I$4:I133,"="&amp;I133)</f>
        <v>2</v>
      </c>
      <c r="K133" s="3">
        <f>COUNTIF(D$4:D133,"="&amp;D133)</f>
        <v>2</v>
      </c>
      <c r="L133" s="3">
        <v>23.448</v>
      </c>
      <c r="M133" s="3">
        <v>24</v>
      </c>
      <c r="N133" s="3" t="b">
        <f t="shared" ref="N133:N196" si="19">J133=1</f>
        <v>0</v>
      </c>
      <c r="O133" s="3" t="s">
        <v>604</v>
      </c>
      <c r="P133" s="3" t="s">
        <v>601</v>
      </c>
      <c r="Q133" s="3" t="s">
        <v>53</v>
      </c>
      <c r="R133" s="3" t="b">
        <f t="shared" ref="R133:R196" si="20">I134&lt;&gt;I133</f>
        <v>0</v>
      </c>
      <c r="S133" s="3" t="s">
        <v>604</v>
      </c>
      <c r="T133" s="3" t="s">
        <v>183</v>
      </c>
      <c r="U133" s="3" t="s">
        <v>54</v>
      </c>
      <c r="V133" s="3"/>
      <c r="W133" s="3"/>
      <c r="X133" s="3"/>
      <c r="Y133" s="3"/>
      <c r="Z133" s="3"/>
      <c r="AA133" s="3"/>
      <c r="AB133" s="3" t="s">
        <v>52</v>
      </c>
      <c r="AC133" s="3" t="s">
        <v>27</v>
      </c>
      <c r="AD133" s="3" t="str">
        <f t="shared" si="14"/>
        <v>聊城长清架空光缆:长清通信楼+聊城东昌西路</v>
      </c>
      <c r="AF133" s="3">
        <f>MATCH(AD133,中继段!$AE$4:$AE$97,0)</f>
        <v>50</v>
      </c>
    </row>
    <row r="134" spans="1:32" ht="16.5" x14ac:dyDescent="0.2">
      <c r="A134" s="3">
        <v>131</v>
      </c>
      <c r="B134" s="3">
        <f t="shared" si="15"/>
        <v>37030103000</v>
      </c>
      <c r="C134" s="4" t="str">
        <f t="shared" si="16"/>
        <v>山东二干|聊城长清架空光缆:东阿府前街-聊城东昌西路</v>
      </c>
      <c r="D134" s="3" t="s">
        <v>230</v>
      </c>
      <c r="E134" s="4" t="str">
        <f t="shared" si="17"/>
        <v>聊城长清架空光缆</v>
      </c>
      <c r="F134" s="4" t="s">
        <v>828</v>
      </c>
      <c r="G134" s="3" t="str">
        <f>INDEX(中继段!$C$4:$C$97,AF134)</f>
        <v>山东二干|聊城长清架空光缆:长清通信楼-聊城东昌西路</v>
      </c>
      <c r="H134" s="3" t="str">
        <f t="shared" si="18"/>
        <v>山东二干|聊城长清架空光缆:长清通信楼-聊城东昌西路</v>
      </c>
      <c r="I134" s="3">
        <f>INDEX(中继段!$B$4:$B$97,光放段!AF134)</f>
        <v>37030100000</v>
      </c>
      <c r="J134" s="3">
        <f>COUNTIF(I$4:I134,"="&amp;I134)</f>
        <v>3</v>
      </c>
      <c r="K134" s="3">
        <f>COUNTIF(D$4:D134,"="&amp;D134)</f>
        <v>3</v>
      </c>
      <c r="L134" s="3">
        <v>38.662999999999997</v>
      </c>
      <c r="M134" s="3">
        <v>24</v>
      </c>
      <c r="N134" s="3" t="b">
        <f t="shared" si="19"/>
        <v>0</v>
      </c>
      <c r="O134" s="3" t="s">
        <v>604</v>
      </c>
      <c r="P134" s="3" t="s">
        <v>183</v>
      </c>
      <c r="Q134" s="3" t="s">
        <v>54</v>
      </c>
      <c r="R134" s="3" t="b">
        <f t="shared" si="20"/>
        <v>1</v>
      </c>
      <c r="S134" s="3" t="s">
        <v>604</v>
      </c>
      <c r="T134" s="3" t="s">
        <v>183</v>
      </c>
      <c r="U134" s="3" t="s">
        <v>27</v>
      </c>
      <c r="V134" s="3"/>
      <c r="W134" s="3"/>
      <c r="X134" s="3"/>
      <c r="Y134" s="3"/>
      <c r="Z134" s="3"/>
      <c r="AA134" s="3"/>
      <c r="AB134" s="3" t="s">
        <v>52</v>
      </c>
      <c r="AC134" s="3" t="s">
        <v>27</v>
      </c>
      <c r="AD134" s="3" t="str">
        <f t="shared" si="14"/>
        <v>聊城长清架空光缆:长清通信楼+聊城东昌西路</v>
      </c>
      <c r="AF134" s="3">
        <f>MATCH(AD134,中继段!$AE$4:$AE$97,0)</f>
        <v>50</v>
      </c>
    </row>
    <row r="135" spans="1:32" ht="16.5" x14ac:dyDescent="0.2">
      <c r="A135" s="3">
        <v>132</v>
      </c>
      <c r="B135" s="3">
        <f t="shared" si="15"/>
        <v>37031101000</v>
      </c>
      <c r="C135" s="4" t="str">
        <f t="shared" si="16"/>
        <v>山东二干|临五日光缆:临沂金雀山-河东汤头</v>
      </c>
      <c r="D135" s="3" t="s">
        <v>231</v>
      </c>
      <c r="E135" s="4" t="str">
        <f t="shared" si="17"/>
        <v>临五日光缆</v>
      </c>
      <c r="F135" s="4" t="s">
        <v>828</v>
      </c>
      <c r="G135" s="3" t="str">
        <f>INDEX(中继段!$C$4:$C$97,AF135)</f>
        <v>山东二干|临五日光缆:临沂金雀山-日照正阳路</v>
      </c>
      <c r="H135" s="3" t="str">
        <f t="shared" si="18"/>
        <v>山东二干|临五日光缆:临沂金雀山-日照正阳路</v>
      </c>
      <c r="I135" s="3">
        <f>INDEX(中继段!$B$4:$B$97,光放段!AF135)</f>
        <v>37031100000</v>
      </c>
      <c r="J135" s="3">
        <f>COUNTIF(I$4:I135,"="&amp;I135)</f>
        <v>1</v>
      </c>
      <c r="K135" s="3">
        <f>COUNTIF(D$4:D135,"="&amp;D135)</f>
        <v>1</v>
      </c>
      <c r="L135" s="3">
        <v>31.512</v>
      </c>
      <c r="M135" s="3">
        <v>14</v>
      </c>
      <c r="N135" s="3" t="b">
        <f t="shared" si="19"/>
        <v>1</v>
      </c>
      <c r="O135" s="3" t="s">
        <v>604</v>
      </c>
      <c r="P135" s="3" t="s">
        <v>184</v>
      </c>
      <c r="Q135" s="3" t="s">
        <v>91</v>
      </c>
      <c r="R135" s="3" t="b">
        <f t="shared" si="20"/>
        <v>0</v>
      </c>
      <c r="S135" s="3" t="s">
        <v>604</v>
      </c>
      <c r="T135" s="3" t="s">
        <v>184</v>
      </c>
      <c r="U135" s="3" t="s">
        <v>92</v>
      </c>
      <c r="V135" s="3"/>
      <c r="W135" s="3"/>
      <c r="X135" s="3"/>
      <c r="Y135" s="3"/>
      <c r="Z135" s="3"/>
      <c r="AA135" s="3"/>
      <c r="AB135" s="3" t="s">
        <v>91</v>
      </c>
      <c r="AC135" s="3" t="s">
        <v>156</v>
      </c>
      <c r="AD135" s="3" t="str">
        <f t="shared" si="14"/>
        <v>临五日光缆:临沂金雀山+日照正阳路</v>
      </c>
      <c r="AF135" s="3">
        <f>MATCH(AD135,中继段!$AE$4:$AE$97,0)</f>
        <v>51</v>
      </c>
    </row>
    <row r="136" spans="1:32" ht="16.5" x14ac:dyDescent="0.2">
      <c r="A136" s="3">
        <v>133</v>
      </c>
      <c r="B136" s="3">
        <f t="shared" si="15"/>
        <v>37031102000</v>
      </c>
      <c r="C136" s="4" t="str">
        <f t="shared" si="16"/>
        <v>山东二干|临五日光缆:河东汤头-沂南花山路</v>
      </c>
      <c r="D136" s="3" t="s">
        <v>231</v>
      </c>
      <c r="E136" s="4" t="str">
        <f t="shared" si="17"/>
        <v>临五日光缆</v>
      </c>
      <c r="F136" s="4" t="s">
        <v>828</v>
      </c>
      <c r="G136" s="3" t="str">
        <f>INDEX(中继段!$C$4:$C$97,AF136)</f>
        <v>山东二干|临五日光缆:临沂金雀山-日照正阳路</v>
      </c>
      <c r="H136" s="3" t="str">
        <f t="shared" si="18"/>
        <v>山东二干|临五日光缆:临沂金雀山-日照正阳路</v>
      </c>
      <c r="I136" s="3">
        <f>INDEX(中继段!$B$4:$B$97,光放段!AF136)</f>
        <v>37031100000</v>
      </c>
      <c r="J136" s="3">
        <f>COUNTIF(I$4:I136,"="&amp;I136)</f>
        <v>2</v>
      </c>
      <c r="K136" s="3">
        <f>COUNTIF(D$4:D136,"="&amp;D136)</f>
        <v>2</v>
      </c>
      <c r="L136" s="3">
        <v>37.213999999999999</v>
      </c>
      <c r="M136" s="3">
        <v>14</v>
      </c>
      <c r="N136" s="3" t="b">
        <f t="shared" si="19"/>
        <v>0</v>
      </c>
      <c r="O136" s="3" t="s">
        <v>604</v>
      </c>
      <c r="P136" s="3" t="s">
        <v>184</v>
      </c>
      <c r="Q136" s="3" t="s">
        <v>92</v>
      </c>
      <c r="R136" s="3" t="b">
        <f t="shared" si="20"/>
        <v>0</v>
      </c>
      <c r="S136" s="3" t="s">
        <v>604</v>
      </c>
      <c r="T136" s="3" t="s">
        <v>184</v>
      </c>
      <c r="U136" s="3" t="s">
        <v>93</v>
      </c>
      <c r="V136" s="3"/>
      <c r="W136" s="3"/>
      <c r="X136" s="3"/>
      <c r="Y136" s="3"/>
      <c r="Z136" s="3"/>
      <c r="AA136" s="3"/>
      <c r="AB136" s="3" t="s">
        <v>91</v>
      </c>
      <c r="AC136" s="3" t="s">
        <v>156</v>
      </c>
      <c r="AD136" s="3" t="str">
        <f t="shared" si="14"/>
        <v>临五日光缆:临沂金雀山+日照正阳路</v>
      </c>
      <c r="AF136" s="3">
        <f>MATCH(AD136,中继段!$AE$4:$AE$97,0)</f>
        <v>51</v>
      </c>
    </row>
    <row r="137" spans="1:32" ht="16.5" x14ac:dyDescent="0.2">
      <c r="A137" s="3">
        <v>134</v>
      </c>
      <c r="B137" s="3">
        <f t="shared" si="15"/>
        <v>37031103000</v>
      </c>
      <c r="C137" s="4" t="str">
        <f t="shared" si="16"/>
        <v>山东二干|临五日光缆:沂南花山路-沂水中心街</v>
      </c>
      <c r="D137" s="3" t="s">
        <v>231</v>
      </c>
      <c r="E137" s="4" t="str">
        <f t="shared" si="17"/>
        <v>临五日光缆</v>
      </c>
      <c r="F137" s="4" t="s">
        <v>828</v>
      </c>
      <c r="G137" s="3" t="str">
        <f>INDEX(中继段!$C$4:$C$97,AF137)</f>
        <v>山东二干|临五日光缆:临沂金雀山-日照正阳路</v>
      </c>
      <c r="H137" s="3" t="str">
        <f t="shared" si="18"/>
        <v>山东二干|临五日光缆:临沂金雀山-日照正阳路</v>
      </c>
      <c r="I137" s="3">
        <f>INDEX(中继段!$B$4:$B$97,光放段!AF137)</f>
        <v>37031100000</v>
      </c>
      <c r="J137" s="3">
        <f>COUNTIF(I$4:I137,"="&amp;I137)</f>
        <v>3</v>
      </c>
      <c r="K137" s="3">
        <f>COUNTIF(D$4:D137,"="&amp;D137)</f>
        <v>3</v>
      </c>
      <c r="L137" s="3">
        <v>39.499000000000002</v>
      </c>
      <c r="M137" s="3">
        <v>14</v>
      </c>
      <c r="N137" s="3" t="b">
        <f t="shared" si="19"/>
        <v>0</v>
      </c>
      <c r="O137" s="3" t="s">
        <v>604</v>
      </c>
      <c r="P137" s="3" t="s">
        <v>184</v>
      </c>
      <c r="Q137" s="3" t="s">
        <v>93</v>
      </c>
      <c r="R137" s="3" t="b">
        <f t="shared" si="20"/>
        <v>0</v>
      </c>
      <c r="S137" s="3" t="s">
        <v>604</v>
      </c>
      <c r="T137" s="3" t="s">
        <v>184</v>
      </c>
      <c r="U137" s="3" t="s">
        <v>94</v>
      </c>
      <c r="V137" s="3"/>
      <c r="W137" s="3"/>
      <c r="X137" s="3"/>
      <c r="Y137" s="3"/>
      <c r="Z137" s="3"/>
      <c r="AA137" s="3"/>
      <c r="AB137" s="3" t="s">
        <v>91</v>
      </c>
      <c r="AC137" s="3" t="s">
        <v>156</v>
      </c>
      <c r="AD137" s="3" t="str">
        <f t="shared" si="14"/>
        <v>临五日光缆:临沂金雀山+日照正阳路</v>
      </c>
      <c r="AF137" s="3">
        <f>MATCH(AD137,中继段!$AE$4:$AE$97,0)</f>
        <v>51</v>
      </c>
    </row>
    <row r="138" spans="1:32" ht="16.5" x14ac:dyDescent="0.2">
      <c r="A138" s="3">
        <v>135</v>
      </c>
      <c r="B138" s="3">
        <f t="shared" si="15"/>
        <v>37031104000</v>
      </c>
      <c r="C138" s="4" t="str">
        <f t="shared" si="16"/>
        <v>山东二干|临五日光缆:沂水中心街-莒县振兴路</v>
      </c>
      <c r="D138" s="3" t="s">
        <v>231</v>
      </c>
      <c r="E138" s="4" t="str">
        <f t="shared" si="17"/>
        <v>临五日光缆</v>
      </c>
      <c r="F138" s="4" t="s">
        <v>828</v>
      </c>
      <c r="G138" s="3" t="str">
        <f>INDEX(中继段!$C$4:$C$97,AF138)</f>
        <v>山东二干|临五日光缆:临沂金雀山-日照正阳路</v>
      </c>
      <c r="H138" s="3" t="str">
        <f t="shared" si="18"/>
        <v>山东二干|临五日光缆:临沂金雀山-日照正阳路</v>
      </c>
      <c r="I138" s="3">
        <f>INDEX(中继段!$B$4:$B$97,光放段!AF138)</f>
        <v>37031100000</v>
      </c>
      <c r="J138" s="3">
        <f>COUNTIF(I$4:I138,"="&amp;I138)</f>
        <v>4</v>
      </c>
      <c r="K138" s="3">
        <f>COUNTIF(D$4:D138,"="&amp;D138)</f>
        <v>4</v>
      </c>
      <c r="L138" s="3">
        <v>34.575000000000003</v>
      </c>
      <c r="M138" s="3">
        <v>14</v>
      </c>
      <c r="N138" s="3" t="b">
        <f t="shared" si="19"/>
        <v>0</v>
      </c>
      <c r="O138" s="3" t="s">
        <v>604</v>
      </c>
      <c r="P138" s="3" t="s">
        <v>184</v>
      </c>
      <c r="Q138" s="3" t="s">
        <v>94</v>
      </c>
      <c r="R138" s="3" t="b">
        <f t="shared" si="20"/>
        <v>0</v>
      </c>
      <c r="S138" s="3" t="s">
        <v>604</v>
      </c>
      <c r="T138" s="3" t="s">
        <v>180</v>
      </c>
      <c r="U138" s="3" t="s">
        <v>95</v>
      </c>
      <c r="V138" s="3"/>
      <c r="W138" s="3"/>
      <c r="X138" s="3"/>
      <c r="Y138" s="3"/>
      <c r="Z138" s="3"/>
      <c r="AA138" s="3"/>
      <c r="AB138" s="3" t="s">
        <v>91</v>
      </c>
      <c r="AC138" s="3" t="s">
        <v>156</v>
      </c>
      <c r="AD138" s="3" t="str">
        <f t="shared" si="14"/>
        <v>临五日光缆:临沂金雀山+日照正阳路</v>
      </c>
      <c r="AF138" s="3">
        <f>MATCH(AD138,中继段!$AE$4:$AE$97,0)</f>
        <v>51</v>
      </c>
    </row>
    <row r="139" spans="1:32" ht="16.5" x14ac:dyDescent="0.2">
      <c r="A139" s="3">
        <v>136</v>
      </c>
      <c r="B139" s="3">
        <f t="shared" si="15"/>
        <v>37031105000</v>
      </c>
      <c r="C139" s="4" t="str">
        <f t="shared" si="16"/>
        <v>山东二干|临五日光缆:莒县振兴路-五莲解放路</v>
      </c>
      <c r="D139" s="3" t="s">
        <v>231</v>
      </c>
      <c r="E139" s="4" t="str">
        <f t="shared" si="17"/>
        <v>临五日光缆</v>
      </c>
      <c r="F139" s="4" t="s">
        <v>828</v>
      </c>
      <c r="G139" s="3" t="str">
        <f>INDEX(中继段!$C$4:$C$97,AF139)</f>
        <v>山东二干|临五日光缆:临沂金雀山-日照正阳路</v>
      </c>
      <c r="H139" s="3" t="str">
        <f t="shared" si="18"/>
        <v>山东二干|临五日光缆:临沂金雀山-日照正阳路</v>
      </c>
      <c r="I139" s="3">
        <f>INDEX(中继段!$B$4:$B$97,光放段!AF139)</f>
        <v>37031100000</v>
      </c>
      <c r="J139" s="3">
        <f>COUNTIF(I$4:I139,"="&amp;I139)</f>
        <v>5</v>
      </c>
      <c r="K139" s="3">
        <f>COUNTIF(D$4:D139,"="&amp;D139)</f>
        <v>5</v>
      </c>
      <c r="L139" s="3">
        <v>52.978999999999999</v>
      </c>
      <c r="M139" s="3">
        <v>14</v>
      </c>
      <c r="N139" s="3" t="b">
        <f t="shared" si="19"/>
        <v>0</v>
      </c>
      <c r="O139" s="3" t="s">
        <v>604</v>
      </c>
      <c r="P139" s="3" t="s">
        <v>180</v>
      </c>
      <c r="Q139" s="3" t="s">
        <v>95</v>
      </c>
      <c r="R139" s="3" t="b">
        <f t="shared" si="20"/>
        <v>0</v>
      </c>
      <c r="S139" s="3" t="s">
        <v>604</v>
      </c>
      <c r="T139" s="3" t="s">
        <v>180</v>
      </c>
      <c r="U139" s="3" t="s">
        <v>96</v>
      </c>
      <c r="V139" s="3"/>
      <c r="W139" s="3"/>
      <c r="X139" s="3"/>
      <c r="Y139" s="3"/>
      <c r="Z139" s="3"/>
      <c r="AA139" s="3"/>
      <c r="AB139" s="3" t="s">
        <v>91</v>
      </c>
      <c r="AC139" s="3" t="s">
        <v>156</v>
      </c>
      <c r="AD139" s="3" t="str">
        <f t="shared" si="14"/>
        <v>临五日光缆:临沂金雀山+日照正阳路</v>
      </c>
      <c r="AF139" s="3">
        <f>MATCH(AD139,中继段!$AE$4:$AE$97,0)</f>
        <v>51</v>
      </c>
    </row>
    <row r="140" spans="1:32" ht="16.5" x14ac:dyDescent="0.2">
      <c r="A140" s="3">
        <v>137</v>
      </c>
      <c r="B140" s="3">
        <f t="shared" si="15"/>
        <v>37031106000</v>
      </c>
      <c r="C140" s="4" t="str">
        <f t="shared" si="16"/>
        <v>山东二干|临五日光缆:五莲解放路-日照正阳路</v>
      </c>
      <c r="D140" s="3" t="s">
        <v>231</v>
      </c>
      <c r="E140" s="4" t="str">
        <f t="shared" si="17"/>
        <v>临五日光缆</v>
      </c>
      <c r="F140" s="4" t="s">
        <v>828</v>
      </c>
      <c r="G140" s="3" t="str">
        <f>INDEX(中继段!$C$4:$C$97,AF140)</f>
        <v>山东二干|临五日光缆:临沂金雀山-日照正阳路</v>
      </c>
      <c r="H140" s="3" t="str">
        <f t="shared" si="18"/>
        <v>山东二干|临五日光缆:临沂金雀山-日照正阳路</v>
      </c>
      <c r="I140" s="3">
        <f>INDEX(中继段!$B$4:$B$97,光放段!AF140)</f>
        <v>37031100000</v>
      </c>
      <c r="J140" s="3">
        <f>COUNTIF(I$4:I140,"="&amp;I140)</f>
        <v>6</v>
      </c>
      <c r="K140" s="3">
        <f>COUNTIF(D$4:D140,"="&amp;D140)</f>
        <v>6</v>
      </c>
      <c r="L140" s="3">
        <v>53.944000000000003</v>
      </c>
      <c r="M140" s="3">
        <v>10</v>
      </c>
      <c r="N140" s="3" t="b">
        <f t="shared" si="19"/>
        <v>0</v>
      </c>
      <c r="O140" s="3" t="s">
        <v>604</v>
      </c>
      <c r="P140" s="3" t="s">
        <v>180</v>
      </c>
      <c r="Q140" s="3" t="s">
        <v>96</v>
      </c>
      <c r="R140" s="3" t="b">
        <f t="shared" si="20"/>
        <v>1</v>
      </c>
      <c r="S140" s="3" t="s">
        <v>604</v>
      </c>
      <c r="T140" s="3" t="s">
        <v>180</v>
      </c>
      <c r="U140" s="3" t="s">
        <v>156</v>
      </c>
      <c r="V140" s="3"/>
      <c r="W140" s="3"/>
      <c r="X140" s="3"/>
      <c r="Y140" s="3"/>
      <c r="Z140" s="3"/>
      <c r="AA140" s="3"/>
      <c r="AB140" s="3" t="s">
        <v>91</v>
      </c>
      <c r="AC140" s="3" t="s">
        <v>156</v>
      </c>
      <c r="AD140" s="3" t="str">
        <f t="shared" si="14"/>
        <v>临五日光缆:临沂金雀山+日照正阳路</v>
      </c>
      <c r="AF140" s="3">
        <f>MATCH(AD140,中继段!$AE$4:$AE$97,0)</f>
        <v>51</v>
      </c>
    </row>
    <row r="141" spans="1:32" ht="16.5" x14ac:dyDescent="0.2">
      <c r="A141" s="3">
        <v>138</v>
      </c>
      <c r="B141" s="3">
        <f t="shared" si="15"/>
        <v>37032101000</v>
      </c>
      <c r="C141" s="4" t="str">
        <f t="shared" si="16"/>
        <v>山东二干|临沂枣庄光缆:临沂沂蒙路-苍山塔山路</v>
      </c>
      <c r="D141" s="3" t="s">
        <v>232</v>
      </c>
      <c r="E141" s="4" t="str">
        <f t="shared" si="17"/>
        <v>临沂枣庄光缆</v>
      </c>
      <c r="F141" s="4" t="s">
        <v>828</v>
      </c>
      <c r="G141" s="3" t="str">
        <f>INDEX(中继段!$C$4:$C$97,AF141)</f>
        <v>山东二干|临沂枣庄光缆:临沂沂蒙路-枣庄光明西路</v>
      </c>
      <c r="H141" s="3" t="str">
        <f t="shared" si="18"/>
        <v>山东二干|临沂枣庄光缆:临沂沂蒙路-枣庄光明西路</v>
      </c>
      <c r="I141" s="3">
        <f>INDEX(中继段!$B$4:$B$97,光放段!AF141)</f>
        <v>37032100000</v>
      </c>
      <c r="J141" s="3">
        <f>COUNTIF(I$4:I141,"="&amp;I141)</f>
        <v>1</v>
      </c>
      <c r="K141" s="3">
        <f>COUNTIF(D$4:D141,"="&amp;D141)</f>
        <v>1</v>
      </c>
      <c r="L141" s="3">
        <v>44.965000000000003</v>
      </c>
      <c r="M141" s="3">
        <v>72</v>
      </c>
      <c r="N141" s="3" t="b">
        <f t="shared" si="19"/>
        <v>1</v>
      </c>
      <c r="O141" s="3" t="s">
        <v>604</v>
      </c>
      <c r="P141" s="3" t="s">
        <v>184</v>
      </c>
      <c r="Q141" s="3" t="s">
        <v>97</v>
      </c>
      <c r="R141" s="3" t="b">
        <f t="shared" si="20"/>
        <v>0</v>
      </c>
      <c r="S141" s="3" t="s">
        <v>604</v>
      </c>
      <c r="T141" s="3" t="s">
        <v>184</v>
      </c>
      <c r="U141" s="3" t="s">
        <v>98</v>
      </c>
      <c r="V141" s="3"/>
      <c r="W141" s="3"/>
      <c r="X141" s="3"/>
      <c r="Y141" s="3"/>
      <c r="Z141" s="3"/>
      <c r="AA141" s="3"/>
      <c r="AB141" s="3" t="s">
        <v>97</v>
      </c>
      <c r="AC141" s="3" t="s">
        <v>157</v>
      </c>
      <c r="AD141" s="3" t="str">
        <f t="shared" si="14"/>
        <v>临沂枣庄光缆:临沂沂蒙路+枣庄光明西路</v>
      </c>
      <c r="AF141" s="3">
        <f>MATCH(AD141,中继段!$AE$4:$AE$97,0)</f>
        <v>52</v>
      </c>
    </row>
    <row r="142" spans="1:32" ht="16.5" x14ac:dyDescent="0.2">
      <c r="A142" s="3">
        <v>139</v>
      </c>
      <c r="B142" s="3">
        <f t="shared" si="15"/>
        <v>37032102000</v>
      </c>
      <c r="C142" s="4" t="str">
        <f t="shared" si="16"/>
        <v>山东二干|临沂枣庄光缆:苍山塔山路-枣庄光明西路</v>
      </c>
      <c r="D142" s="3" t="s">
        <v>232</v>
      </c>
      <c r="E142" s="4" t="str">
        <f t="shared" si="17"/>
        <v>临沂枣庄光缆</v>
      </c>
      <c r="F142" s="4" t="s">
        <v>828</v>
      </c>
      <c r="G142" s="3" t="str">
        <f>INDEX(中继段!$C$4:$C$97,AF142)</f>
        <v>山东二干|临沂枣庄光缆:临沂沂蒙路-枣庄光明西路</v>
      </c>
      <c r="H142" s="3" t="str">
        <f t="shared" si="18"/>
        <v>山东二干|临沂枣庄光缆:临沂沂蒙路-枣庄光明西路</v>
      </c>
      <c r="I142" s="3">
        <f>INDEX(中继段!$B$4:$B$97,光放段!AF142)</f>
        <v>37032100000</v>
      </c>
      <c r="J142" s="3">
        <f>COUNTIF(I$4:I142,"="&amp;I142)</f>
        <v>2</v>
      </c>
      <c r="K142" s="3">
        <f>COUNTIF(D$4:D142,"="&amp;D142)</f>
        <v>2</v>
      </c>
      <c r="L142" s="3">
        <v>54.905000000000001</v>
      </c>
      <c r="M142" s="3">
        <v>36</v>
      </c>
      <c r="N142" s="3" t="b">
        <f t="shared" si="19"/>
        <v>0</v>
      </c>
      <c r="O142" s="3" t="s">
        <v>604</v>
      </c>
      <c r="P142" s="3" t="s">
        <v>184</v>
      </c>
      <c r="Q142" s="3" t="s">
        <v>98</v>
      </c>
      <c r="R142" s="3" t="b">
        <f t="shared" si="20"/>
        <v>1</v>
      </c>
      <c r="S142" s="3" t="s">
        <v>604</v>
      </c>
      <c r="T142" s="3" t="s">
        <v>173</v>
      </c>
      <c r="U142" s="3" t="s">
        <v>157</v>
      </c>
      <c r="V142" s="3"/>
      <c r="W142" s="3"/>
      <c r="X142" s="3"/>
      <c r="Y142" s="3"/>
      <c r="Z142" s="3"/>
      <c r="AA142" s="3"/>
      <c r="AB142" s="3" t="s">
        <v>97</v>
      </c>
      <c r="AC142" s="3" t="s">
        <v>157</v>
      </c>
      <c r="AD142" s="3" t="str">
        <f t="shared" si="14"/>
        <v>临沂枣庄光缆:临沂沂蒙路+枣庄光明西路</v>
      </c>
      <c r="AF142" s="3">
        <f>MATCH(AD142,中继段!$AE$4:$AE$97,0)</f>
        <v>52</v>
      </c>
    </row>
    <row r="143" spans="1:32" ht="16.5" x14ac:dyDescent="0.2">
      <c r="A143" s="3">
        <v>140</v>
      </c>
      <c r="B143" s="3">
        <f t="shared" si="15"/>
        <v>37033101000</v>
      </c>
      <c r="C143" s="4" t="str">
        <f t="shared" si="16"/>
        <v>山东二干|临沂枣庄架空光缆:临沂金雀山-苍山塔山路</v>
      </c>
      <c r="D143" s="3" t="s">
        <v>233</v>
      </c>
      <c r="E143" s="4" t="str">
        <f t="shared" si="17"/>
        <v>临沂枣庄架空光缆</v>
      </c>
      <c r="F143" s="4" t="s">
        <v>828</v>
      </c>
      <c r="G143" s="3" t="str">
        <f>INDEX(中继段!$C$4:$C$97,AF143)</f>
        <v>山东二干|临沂枣庄架空光缆:临沂金雀山-枣庄振兴路</v>
      </c>
      <c r="H143" s="3" t="str">
        <f t="shared" si="18"/>
        <v>山东二干|临沂枣庄架空光缆:临沂金雀山-枣庄振兴路</v>
      </c>
      <c r="I143" s="3">
        <f>INDEX(中继段!$B$4:$B$97,光放段!AF143)</f>
        <v>37033100000</v>
      </c>
      <c r="J143" s="3">
        <f>COUNTIF(I$4:I143,"="&amp;I143)</f>
        <v>1</v>
      </c>
      <c r="K143" s="3">
        <f>COUNTIF(D$4:D143,"="&amp;D143)</f>
        <v>1</v>
      </c>
      <c r="L143" s="3">
        <v>45.191000000000003</v>
      </c>
      <c r="M143" s="3">
        <v>14</v>
      </c>
      <c r="N143" s="3" t="b">
        <f t="shared" si="19"/>
        <v>1</v>
      </c>
      <c r="O143" s="3" t="s">
        <v>604</v>
      </c>
      <c r="P143" s="3" t="s">
        <v>184</v>
      </c>
      <c r="Q143" s="3" t="s">
        <v>91</v>
      </c>
      <c r="R143" s="3" t="b">
        <f t="shared" si="20"/>
        <v>0</v>
      </c>
      <c r="S143" s="3" t="s">
        <v>604</v>
      </c>
      <c r="T143" s="3" t="s">
        <v>184</v>
      </c>
      <c r="U143" s="3" t="s">
        <v>98</v>
      </c>
      <c r="V143" s="3"/>
      <c r="W143" s="3"/>
      <c r="X143" s="3"/>
      <c r="Y143" s="3"/>
      <c r="Z143" s="3"/>
      <c r="AA143" s="3"/>
      <c r="AB143" s="3" t="s">
        <v>91</v>
      </c>
      <c r="AC143" s="3" t="s">
        <v>138</v>
      </c>
      <c r="AD143" s="3" t="str">
        <f t="shared" si="14"/>
        <v>临沂枣庄架空光缆:临沂金雀山+枣庄振兴路</v>
      </c>
      <c r="AF143" s="3">
        <f>MATCH(AD143,中继段!$AE$4:$AE$97,0)</f>
        <v>53</v>
      </c>
    </row>
    <row r="144" spans="1:32" ht="16.5" x14ac:dyDescent="0.2">
      <c r="A144" s="3">
        <v>141</v>
      </c>
      <c r="B144" s="3">
        <f t="shared" si="15"/>
        <v>37033102000</v>
      </c>
      <c r="C144" s="4" t="str">
        <f t="shared" si="16"/>
        <v>山东二干|临沂枣庄架空光缆:苍山塔山路-枣庄振兴路</v>
      </c>
      <c r="D144" s="3" t="s">
        <v>233</v>
      </c>
      <c r="E144" s="4" t="str">
        <f t="shared" si="17"/>
        <v>临沂枣庄架空光缆</v>
      </c>
      <c r="F144" s="4" t="s">
        <v>828</v>
      </c>
      <c r="G144" s="3" t="str">
        <f>INDEX(中继段!$C$4:$C$97,AF144)</f>
        <v>山东二干|临沂枣庄架空光缆:临沂金雀山-枣庄振兴路</v>
      </c>
      <c r="H144" s="3" t="str">
        <f t="shared" si="18"/>
        <v>山东二干|临沂枣庄架空光缆:临沂金雀山-枣庄振兴路</v>
      </c>
      <c r="I144" s="3">
        <f>INDEX(中继段!$B$4:$B$97,光放段!AF144)</f>
        <v>37033100000</v>
      </c>
      <c r="J144" s="3">
        <f>COUNTIF(I$4:I144,"="&amp;I144)</f>
        <v>2</v>
      </c>
      <c r="K144" s="3">
        <f>COUNTIF(D$4:D144,"="&amp;D144)</f>
        <v>2</v>
      </c>
      <c r="L144" s="3">
        <v>50.29</v>
      </c>
      <c r="M144" s="3" t="s">
        <v>600</v>
      </c>
      <c r="N144" s="3" t="b">
        <f t="shared" si="19"/>
        <v>0</v>
      </c>
      <c r="O144" s="3" t="s">
        <v>604</v>
      </c>
      <c r="P144" s="3" t="s">
        <v>184</v>
      </c>
      <c r="Q144" s="3" t="s">
        <v>98</v>
      </c>
      <c r="R144" s="3" t="b">
        <f t="shared" si="20"/>
        <v>1</v>
      </c>
      <c r="S144" s="3" t="s">
        <v>604</v>
      </c>
      <c r="T144" s="3" t="s">
        <v>173</v>
      </c>
      <c r="U144" s="3" t="s">
        <v>138</v>
      </c>
      <c r="V144" s="3"/>
      <c r="W144" s="3"/>
      <c r="X144" s="3"/>
      <c r="Y144" s="3"/>
      <c r="Z144" s="3"/>
      <c r="AA144" s="3"/>
      <c r="AB144" s="3" t="s">
        <v>91</v>
      </c>
      <c r="AC144" s="3" t="s">
        <v>138</v>
      </c>
      <c r="AD144" s="3" t="str">
        <f t="shared" si="14"/>
        <v>临沂枣庄架空光缆:临沂金雀山+枣庄振兴路</v>
      </c>
      <c r="AF144" s="3">
        <f>MATCH(AD144,中继段!$AE$4:$AE$97,0)</f>
        <v>53</v>
      </c>
    </row>
    <row r="145" spans="1:32" ht="16.5" x14ac:dyDescent="0.2">
      <c r="A145" s="3">
        <v>142</v>
      </c>
      <c r="B145" s="3">
        <f t="shared" si="15"/>
        <v>37034101000</v>
      </c>
      <c r="C145" s="4" t="str">
        <f t="shared" si="16"/>
        <v>山东二干|临莒日1号光缆:临沂金雀山-莒南十泉路</v>
      </c>
      <c r="D145" s="3" t="s">
        <v>234</v>
      </c>
      <c r="E145" s="4" t="str">
        <f t="shared" si="17"/>
        <v>临莒日1号光缆</v>
      </c>
      <c r="F145" s="4" t="s">
        <v>828</v>
      </c>
      <c r="G145" s="3" t="str">
        <f>INDEX(中继段!$C$4:$C$97,AF145)</f>
        <v>山东二干|临莒日1号光缆:临沂金雀山-日照正阳路</v>
      </c>
      <c r="H145" s="3" t="str">
        <f t="shared" si="18"/>
        <v>山东二干|临莒日1号光缆:临沂金雀山-日照正阳路</v>
      </c>
      <c r="I145" s="3">
        <f>INDEX(中继段!$B$4:$B$97,光放段!AF145)</f>
        <v>37034100000</v>
      </c>
      <c r="J145" s="3">
        <f>COUNTIF(I$4:I145,"="&amp;I145)</f>
        <v>1</v>
      </c>
      <c r="K145" s="3">
        <f>COUNTIF(D$4:D145,"="&amp;D145)</f>
        <v>1</v>
      </c>
      <c r="L145" s="3">
        <v>54.167000000000002</v>
      </c>
      <c r="M145" s="3">
        <v>16</v>
      </c>
      <c r="N145" s="3" t="b">
        <f t="shared" si="19"/>
        <v>1</v>
      </c>
      <c r="O145" s="3" t="s">
        <v>604</v>
      </c>
      <c r="P145" s="3" t="s">
        <v>184</v>
      </c>
      <c r="Q145" s="3" t="s">
        <v>91</v>
      </c>
      <c r="R145" s="3" t="b">
        <f t="shared" si="20"/>
        <v>0</v>
      </c>
      <c r="S145" s="3" t="s">
        <v>604</v>
      </c>
      <c r="T145" s="3" t="s">
        <v>184</v>
      </c>
      <c r="U145" s="3" t="s">
        <v>99</v>
      </c>
      <c r="V145" s="3"/>
      <c r="W145" s="3"/>
      <c r="X145" s="3"/>
      <c r="Y145" s="3"/>
      <c r="Z145" s="3"/>
      <c r="AA145" s="3"/>
      <c r="AB145" s="3" t="s">
        <v>91</v>
      </c>
      <c r="AC145" s="3" t="s">
        <v>156</v>
      </c>
      <c r="AD145" s="3" t="str">
        <f t="shared" si="14"/>
        <v>临莒日1号光缆:临沂金雀山+日照正阳路</v>
      </c>
      <c r="AF145" s="3">
        <f>MATCH(AD145,中继段!$AE$4:$AE$97,0)</f>
        <v>54</v>
      </c>
    </row>
    <row r="146" spans="1:32" ht="16.5" x14ac:dyDescent="0.2">
      <c r="A146" s="3">
        <v>143</v>
      </c>
      <c r="B146" s="3">
        <f t="shared" si="15"/>
        <v>37034102000</v>
      </c>
      <c r="C146" s="4" t="str">
        <f t="shared" si="16"/>
        <v>山东二干|临莒日1号光缆:莒南十泉路-日照正阳路</v>
      </c>
      <c r="D146" s="3" t="s">
        <v>234</v>
      </c>
      <c r="E146" s="4" t="str">
        <f t="shared" si="17"/>
        <v>临莒日1号光缆</v>
      </c>
      <c r="F146" s="4" t="s">
        <v>828</v>
      </c>
      <c r="G146" s="3" t="str">
        <f>INDEX(中继段!$C$4:$C$97,AF146)</f>
        <v>山东二干|临莒日1号光缆:临沂金雀山-日照正阳路</v>
      </c>
      <c r="H146" s="3" t="str">
        <f t="shared" si="18"/>
        <v>山东二干|临莒日1号光缆:临沂金雀山-日照正阳路</v>
      </c>
      <c r="I146" s="3">
        <f>INDEX(中继段!$B$4:$B$97,光放段!AF146)</f>
        <v>37034100000</v>
      </c>
      <c r="J146" s="3">
        <f>COUNTIF(I$4:I146,"="&amp;I146)</f>
        <v>2</v>
      </c>
      <c r="K146" s="3">
        <f>COUNTIF(D$4:D146,"="&amp;D146)</f>
        <v>2</v>
      </c>
      <c r="L146" s="3">
        <v>75.962999999999994</v>
      </c>
      <c r="M146" s="3">
        <v>16</v>
      </c>
      <c r="N146" s="3" t="b">
        <f t="shared" si="19"/>
        <v>0</v>
      </c>
      <c r="O146" s="3" t="s">
        <v>604</v>
      </c>
      <c r="P146" s="3" t="s">
        <v>184</v>
      </c>
      <c r="Q146" s="3" t="s">
        <v>99</v>
      </c>
      <c r="R146" s="3" t="b">
        <f t="shared" si="20"/>
        <v>1</v>
      </c>
      <c r="S146" s="3" t="s">
        <v>604</v>
      </c>
      <c r="T146" s="3" t="s">
        <v>180</v>
      </c>
      <c r="U146" s="3" t="s">
        <v>156</v>
      </c>
      <c r="V146" s="3"/>
      <c r="W146" s="3"/>
      <c r="X146" s="3"/>
      <c r="Y146" s="3"/>
      <c r="Z146" s="3"/>
      <c r="AA146" s="3"/>
      <c r="AB146" s="3" t="s">
        <v>91</v>
      </c>
      <c r="AC146" s="3" t="s">
        <v>156</v>
      </c>
      <c r="AD146" s="3" t="str">
        <f t="shared" si="14"/>
        <v>临莒日1号光缆:临沂金雀山+日照正阳路</v>
      </c>
      <c r="AF146" s="3">
        <f>MATCH(AD146,中继段!$AE$4:$AE$97,0)</f>
        <v>54</v>
      </c>
    </row>
    <row r="147" spans="1:32" ht="16.5" x14ac:dyDescent="0.2">
      <c r="A147" s="3">
        <v>144</v>
      </c>
      <c r="B147" s="3">
        <f t="shared" si="15"/>
        <v>37035101000</v>
      </c>
      <c r="C147" s="4" t="str">
        <f t="shared" si="16"/>
        <v>山东二干|临莒日2号光缆:临沂沂蒙路201局-莒南滨海路</v>
      </c>
      <c r="D147" s="3" t="s">
        <v>235</v>
      </c>
      <c r="E147" s="4" t="str">
        <f t="shared" si="17"/>
        <v>临莒日2号光缆</v>
      </c>
      <c r="F147" s="4" t="s">
        <v>828</v>
      </c>
      <c r="G147" s="3" t="str">
        <f>INDEX(中继段!$C$4:$C$97,AF147)</f>
        <v>山东二干|临莒日2号光缆:临沂沂蒙路201局-日照海滨五路</v>
      </c>
      <c r="H147" s="3" t="str">
        <f t="shared" si="18"/>
        <v>山东二干|临莒日2号光缆:临沂沂蒙路201局-日照海滨五路</v>
      </c>
      <c r="I147" s="3">
        <f>INDEX(中继段!$B$4:$B$97,光放段!AF147)</f>
        <v>37035100000</v>
      </c>
      <c r="J147" s="3">
        <f>COUNTIF(I$4:I147,"="&amp;I147)</f>
        <v>1</v>
      </c>
      <c r="K147" s="3">
        <f>COUNTIF(D$4:D147,"="&amp;D147)</f>
        <v>1</v>
      </c>
      <c r="L147" s="3">
        <v>62</v>
      </c>
      <c r="M147" s="3">
        <v>24</v>
      </c>
      <c r="N147" s="3" t="b">
        <f t="shared" si="19"/>
        <v>1</v>
      </c>
      <c r="O147" s="3" t="s">
        <v>604</v>
      </c>
      <c r="P147" s="3" t="s">
        <v>184</v>
      </c>
      <c r="Q147" s="3" t="s">
        <v>100</v>
      </c>
      <c r="R147" s="3" t="b">
        <f t="shared" si="20"/>
        <v>0</v>
      </c>
      <c r="S147" s="3" t="s">
        <v>604</v>
      </c>
      <c r="T147" s="3" t="s">
        <v>184</v>
      </c>
      <c r="U147" s="3" t="s">
        <v>101</v>
      </c>
      <c r="V147" s="3"/>
      <c r="W147" s="3"/>
      <c r="X147" s="3"/>
      <c r="Y147" s="3"/>
      <c r="Z147" s="3"/>
      <c r="AA147" s="3"/>
      <c r="AB147" s="3" t="s">
        <v>100</v>
      </c>
      <c r="AC147" s="3" t="s">
        <v>158</v>
      </c>
      <c r="AD147" s="3" t="str">
        <f t="shared" si="14"/>
        <v>临莒日2号光缆:临沂沂蒙路201局+日照海滨五路</v>
      </c>
      <c r="AF147" s="3">
        <f>MATCH(AD147,中继段!$AE$4:$AE$97,0)</f>
        <v>55</v>
      </c>
    </row>
    <row r="148" spans="1:32" ht="16.5" x14ac:dyDescent="0.2">
      <c r="A148" s="3">
        <v>145</v>
      </c>
      <c r="B148" s="3">
        <f t="shared" si="15"/>
        <v>37035102000</v>
      </c>
      <c r="C148" s="4" t="str">
        <f t="shared" si="16"/>
        <v>山东二干|临莒日2号光缆:莒南滨海路-日照海滨五路</v>
      </c>
      <c r="D148" s="3" t="s">
        <v>235</v>
      </c>
      <c r="E148" s="4" t="str">
        <f t="shared" si="17"/>
        <v>临莒日2号光缆</v>
      </c>
      <c r="F148" s="4" t="s">
        <v>828</v>
      </c>
      <c r="G148" s="3" t="str">
        <f>INDEX(中继段!$C$4:$C$97,AF148)</f>
        <v>山东二干|临莒日2号光缆:临沂沂蒙路201局-日照海滨五路</v>
      </c>
      <c r="H148" s="3" t="str">
        <f t="shared" si="18"/>
        <v>山东二干|临莒日2号光缆:临沂沂蒙路201局-日照海滨五路</v>
      </c>
      <c r="I148" s="3">
        <f>INDEX(中继段!$B$4:$B$97,光放段!AF148)</f>
        <v>37035100000</v>
      </c>
      <c r="J148" s="3">
        <f>COUNTIF(I$4:I148,"="&amp;I148)</f>
        <v>2</v>
      </c>
      <c r="K148" s="3">
        <f>COUNTIF(D$4:D148,"="&amp;D148)</f>
        <v>2</v>
      </c>
      <c r="L148" s="3">
        <v>87.3</v>
      </c>
      <c r="M148" s="3">
        <v>24</v>
      </c>
      <c r="N148" s="3" t="b">
        <f t="shared" si="19"/>
        <v>0</v>
      </c>
      <c r="O148" s="3" t="s">
        <v>604</v>
      </c>
      <c r="P148" s="3" t="s">
        <v>184</v>
      </c>
      <c r="Q148" s="3" t="s">
        <v>101</v>
      </c>
      <c r="R148" s="3" t="b">
        <f t="shared" si="20"/>
        <v>1</v>
      </c>
      <c r="S148" s="3" t="s">
        <v>604</v>
      </c>
      <c r="T148" s="3" t="s">
        <v>180</v>
      </c>
      <c r="U148" s="3" t="s">
        <v>158</v>
      </c>
      <c r="V148" s="3"/>
      <c r="W148" s="3"/>
      <c r="X148" s="3"/>
      <c r="Y148" s="3"/>
      <c r="Z148" s="3"/>
      <c r="AA148" s="3"/>
      <c r="AB148" s="3" t="s">
        <v>100</v>
      </c>
      <c r="AC148" s="3" t="s">
        <v>158</v>
      </c>
      <c r="AD148" s="3" t="str">
        <f t="shared" si="14"/>
        <v>临莒日2号光缆:临沂沂蒙路201局+日照海滨五路</v>
      </c>
      <c r="AF148" s="3">
        <f>MATCH(AD148,中继段!$AE$4:$AE$97,0)</f>
        <v>55</v>
      </c>
    </row>
    <row r="149" spans="1:32" ht="16.5" x14ac:dyDescent="0.2">
      <c r="A149" s="3">
        <v>146</v>
      </c>
      <c r="B149" s="3">
        <f t="shared" si="15"/>
        <v>37036101000</v>
      </c>
      <c r="C149" s="4" t="str">
        <f t="shared" si="16"/>
        <v>山东二干|青岛蓝村光缆:青岛振华路-即墨蓝村</v>
      </c>
      <c r="D149" s="3" t="s">
        <v>236</v>
      </c>
      <c r="E149" s="4" t="str">
        <f t="shared" si="17"/>
        <v>青岛蓝村光缆</v>
      </c>
      <c r="F149" s="4" t="s">
        <v>828</v>
      </c>
      <c r="G149" s="3" t="str">
        <f>INDEX(中继段!$C$4:$C$97,AF149)</f>
        <v>山东二干|青岛蓝村光缆:青岛振华路-即墨蓝村</v>
      </c>
      <c r="H149" s="3" t="str">
        <f t="shared" si="18"/>
        <v>山东二干|青岛蓝村光缆:青岛振华路-即墨蓝村</v>
      </c>
      <c r="I149" s="3">
        <f>INDEX(中继段!$B$4:$B$97,光放段!AF149)</f>
        <v>37036100000</v>
      </c>
      <c r="J149" s="3">
        <f>COUNTIF(I$4:I149,"="&amp;I149)</f>
        <v>1</v>
      </c>
      <c r="K149" s="3">
        <f>COUNTIF(D$4:D149,"="&amp;D149)</f>
        <v>1</v>
      </c>
      <c r="L149" s="3">
        <v>28</v>
      </c>
      <c r="M149" s="3">
        <v>12</v>
      </c>
      <c r="N149" s="3" t="b">
        <f t="shared" si="19"/>
        <v>1</v>
      </c>
      <c r="O149" s="3" t="s">
        <v>604</v>
      </c>
      <c r="P149" s="3" t="s">
        <v>171</v>
      </c>
      <c r="Q149" s="3" t="s">
        <v>102</v>
      </c>
      <c r="R149" s="3" t="b">
        <f t="shared" si="20"/>
        <v>1</v>
      </c>
      <c r="S149" s="3" t="s">
        <v>604</v>
      </c>
      <c r="T149" s="3" t="s">
        <v>171</v>
      </c>
      <c r="U149" s="3" t="s">
        <v>71</v>
      </c>
      <c r="V149" s="3"/>
      <c r="W149" s="3"/>
      <c r="X149" s="3"/>
      <c r="Y149" s="3"/>
      <c r="Z149" s="3"/>
      <c r="AA149" s="3"/>
      <c r="AB149" s="3" t="s">
        <v>102</v>
      </c>
      <c r="AC149" s="3" t="s">
        <v>71</v>
      </c>
      <c r="AD149" s="3" t="str">
        <f t="shared" si="14"/>
        <v>青岛蓝村光缆:青岛振华路+即墨蓝村</v>
      </c>
      <c r="AF149" s="3">
        <f>MATCH(AD149,中继段!$AE$4:$AE$97,0)</f>
        <v>56</v>
      </c>
    </row>
    <row r="150" spans="1:32" ht="16.5" x14ac:dyDescent="0.2">
      <c r="A150" s="3">
        <v>147</v>
      </c>
      <c r="B150" s="3">
        <f t="shared" si="15"/>
        <v>37037101000</v>
      </c>
      <c r="C150" s="4" t="str">
        <f t="shared" si="16"/>
        <v>山东二干|青岛日照光缆:青岛振华路-胶州九龙</v>
      </c>
      <c r="D150" s="3" t="s">
        <v>237</v>
      </c>
      <c r="E150" s="4" t="str">
        <f t="shared" si="17"/>
        <v>青岛日照光缆</v>
      </c>
      <c r="F150" s="4" t="s">
        <v>828</v>
      </c>
      <c r="G150" s="3" t="str">
        <f>INDEX(中继段!$C$4:$C$97,AF150)</f>
        <v>山东二干|青岛日照光缆:青岛振华路-日照海滨五路</v>
      </c>
      <c r="H150" s="3" t="str">
        <f t="shared" si="18"/>
        <v>山东二干|青岛日照光缆:青岛振华路-日照海滨五路</v>
      </c>
      <c r="I150" s="3">
        <f>INDEX(中继段!$B$4:$B$97,光放段!AF150)</f>
        <v>37037100000</v>
      </c>
      <c r="J150" s="3">
        <f>COUNTIF(I$4:I150,"="&amp;I150)</f>
        <v>1</v>
      </c>
      <c r="K150" s="3">
        <f>COUNTIF(D$4:D150,"="&amp;D150)</f>
        <v>1</v>
      </c>
      <c r="L150" s="3">
        <v>69</v>
      </c>
      <c r="M150" s="3">
        <v>24</v>
      </c>
      <c r="N150" s="3" t="b">
        <f t="shared" si="19"/>
        <v>1</v>
      </c>
      <c r="O150" s="3" t="s">
        <v>604</v>
      </c>
      <c r="P150" s="3" t="s">
        <v>171</v>
      </c>
      <c r="Q150" s="3" t="s">
        <v>102</v>
      </c>
      <c r="R150" s="3" t="b">
        <f t="shared" si="20"/>
        <v>0</v>
      </c>
      <c r="S150" s="3" t="s">
        <v>604</v>
      </c>
      <c r="T150" s="3" t="s">
        <v>171</v>
      </c>
      <c r="U150" s="3" t="s">
        <v>103</v>
      </c>
      <c r="V150" s="3"/>
      <c r="W150" s="3"/>
      <c r="X150" s="3"/>
      <c r="Y150" s="3"/>
      <c r="Z150" s="3"/>
      <c r="AA150" s="3"/>
      <c r="AB150" s="3" t="s">
        <v>102</v>
      </c>
      <c r="AC150" s="3" t="s">
        <v>158</v>
      </c>
      <c r="AD150" s="3" t="str">
        <f t="shared" si="14"/>
        <v>青岛日照光缆:青岛振华路+日照海滨五路</v>
      </c>
      <c r="AF150" s="3">
        <f>MATCH(AD150,中继段!$AE$4:$AE$97,0)</f>
        <v>57</v>
      </c>
    </row>
    <row r="151" spans="1:32" ht="16.5" x14ac:dyDescent="0.2">
      <c r="A151" s="3">
        <v>148</v>
      </c>
      <c r="B151" s="3">
        <f t="shared" si="15"/>
        <v>37037102000</v>
      </c>
      <c r="C151" s="4" t="str">
        <f t="shared" si="16"/>
        <v>山东二干|青岛日照光缆:胶州九龙-胶南张家楼</v>
      </c>
      <c r="D151" s="3" t="s">
        <v>237</v>
      </c>
      <c r="E151" s="4" t="str">
        <f t="shared" si="17"/>
        <v>青岛日照光缆</v>
      </c>
      <c r="F151" s="4" t="s">
        <v>828</v>
      </c>
      <c r="G151" s="3" t="str">
        <f>INDEX(中继段!$C$4:$C$97,AF151)</f>
        <v>山东二干|青岛日照光缆:青岛振华路-日照海滨五路</v>
      </c>
      <c r="H151" s="3" t="str">
        <f t="shared" si="18"/>
        <v>山东二干|青岛日照光缆:青岛振华路-日照海滨五路</v>
      </c>
      <c r="I151" s="3">
        <f>INDEX(中继段!$B$4:$B$97,光放段!AF151)</f>
        <v>37037100000</v>
      </c>
      <c r="J151" s="3">
        <f>COUNTIF(I$4:I151,"="&amp;I151)</f>
        <v>2</v>
      </c>
      <c r="K151" s="3">
        <f>COUNTIF(D$4:D151,"="&amp;D151)</f>
        <v>2</v>
      </c>
      <c r="L151" s="3">
        <v>54</v>
      </c>
      <c r="M151" s="3">
        <v>24</v>
      </c>
      <c r="N151" s="3" t="b">
        <f t="shared" si="19"/>
        <v>0</v>
      </c>
      <c r="O151" s="3" t="s">
        <v>604</v>
      </c>
      <c r="P151" s="3" t="s">
        <v>171</v>
      </c>
      <c r="Q151" s="3" t="s">
        <v>103</v>
      </c>
      <c r="R151" s="3" t="b">
        <f t="shared" si="20"/>
        <v>0</v>
      </c>
      <c r="S151" s="3" t="s">
        <v>604</v>
      </c>
      <c r="T151" s="3" t="s">
        <v>171</v>
      </c>
      <c r="U151" s="3" t="s">
        <v>104</v>
      </c>
      <c r="V151" s="3"/>
      <c r="W151" s="3"/>
      <c r="X151" s="3"/>
      <c r="Y151" s="3"/>
      <c r="Z151" s="3"/>
      <c r="AA151" s="3"/>
      <c r="AB151" s="3" t="s">
        <v>102</v>
      </c>
      <c r="AC151" s="3" t="s">
        <v>158</v>
      </c>
      <c r="AD151" s="3" t="str">
        <f t="shared" si="14"/>
        <v>青岛日照光缆:青岛振华路+日照海滨五路</v>
      </c>
      <c r="AF151" s="3">
        <f>MATCH(AD151,中继段!$AE$4:$AE$97,0)</f>
        <v>57</v>
      </c>
    </row>
    <row r="152" spans="1:32" ht="16.5" x14ac:dyDescent="0.2">
      <c r="A152" s="3">
        <v>149</v>
      </c>
      <c r="B152" s="3">
        <f t="shared" si="15"/>
        <v>37037103000</v>
      </c>
      <c r="C152" s="4" t="str">
        <f t="shared" si="16"/>
        <v>山东二干|青岛日照光缆:胶南张家楼-日照海滨五路</v>
      </c>
      <c r="D152" s="3" t="s">
        <v>237</v>
      </c>
      <c r="E152" s="4" t="str">
        <f t="shared" si="17"/>
        <v>青岛日照光缆</v>
      </c>
      <c r="F152" s="4" t="s">
        <v>828</v>
      </c>
      <c r="G152" s="3" t="str">
        <f>INDEX(中继段!$C$4:$C$97,AF152)</f>
        <v>山东二干|青岛日照光缆:青岛振华路-日照海滨五路</v>
      </c>
      <c r="H152" s="3" t="str">
        <f t="shared" si="18"/>
        <v>山东二干|青岛日照光缆:青岛振华路-日照海滨五路</v>
      </c>
      <c r="I152" s="3">
        <f>INDEX(中继段!$B$4:$B$97,光放段!AF152)</f>
        <v>37037100000</v>
      </c>
      <c r="J152" s="3">
        <f>COUNTIF(I$4:I152,"="&amp;I152)</f>
        <v>3</v>
      </c>
      <c r="K152" s="3">
        <f>COUNTIF(D$4:D152,"="&amp;D152)</f>
        <v>3</v>
      </c>
      <c r="L152" s="3">
        <v>77.2</v>
      </c>
      <c r="M152" s="3">
        <v>24</v>
      </c>
      <c r="N152" s="3" t="b">
        <f t="shared" si="19"/>
        <v>0</v>
      </c>
      <c r="O152" s="3" t="s">
        <v>604</v>
      </c>
      <c r="P152" s="3" t="s">
        <v>171</v>
      </c>
      <c r="Q152" s="3" t="s">
        <v>104</v>
      </c>
      <c r="R152" s="3" t="b">
        <f t="shared" si="20"/>
        <v>1</v>
      </c>
      <c r="S152" s="3" t="s">
        <v>604</v>
      </c>
      <c r="T152" s="3" t="s">
        <v>180</v>
      </c>
      <c r="U152" s="3" t="s">
        <v>158</v>
      </c>
      <c r="V152" s="3"/>
      <c r="W152" s="3"/>
      <c r="X152" s="3"/>
      <c r="Y152" s="3"/>
      <c r="Z152" s="3"/>
      <c r="AA152" s="3"/>
      <c r="AB152" s="3" t="s">
        <v>102</v>
      </c>
      <c r="AC152" s="3" t="s">
        <v>158</v>
      </c>
      <c r="AD152" s="3" t="str">
        <f t="shared" si="14"/>
        <v>青岛日照光缆:青岛振华路+日照海滨五路</v>
      </c>
      <c r="AF152" s="3">
        <f>MATCH(AD152,中继段!$AE$4:$AE$97,0)</f>
        <v>57</v>
      </c>
    </row>
    <row r="153" spans="1:32" ht="16.5" x14ac:dyDescent="0.2">
      <c r="A153" s="3">
        <v>150</v>
      </c>
      <c r="B153" s="3">
        <f t="shared" si="15"/>
        <v>37038101000</v>
      </c>
      <c r="C153" s="4" t="str">
        <f t="shared" si="16"/>
        <v>山东二干|青岛威海1号光缆:即墨振华街-莱阳穴坊</v>
      </c>
      <c r="D153" s="3" t="s">
        <v>238</v>
      </c>
      <c r="E153" s="4" t="str">
        <f t="shared" si="17"/>
        <v>青岛威海1号光缆</v>
      </c>
      <c r="F153" s="4" t="s">
        <v>828</v>
      </c>
      <c r="G153" s="3" t="str">
        <f>INDEX(中继段!$C$4:$C$97,AF153)</f>
        <v>山东二干|青岛威海1号光缆:即墨振华街-威海南竹岛</v>
      </c>
      <c r="H153" s="3" t="str">
        <f t="shared" si="18"/>
        <v>山东二干|青岛威海1号光缆:即墨振华街-威海南竹岛</v>
      </c>
      <c r="I153" s="3">
        <f>INDEX(中继段!$B$4:$B$97,光放段!AF153)</f>
        <v>37038100000</v>
      </c>
      <c r="J153" s="3">
        <f>COUNTIF(I$4:I153,"="&amp;I153)</f>
        <v>1</v>
      </c>
      <c r="K153" s="3">
        <f>COUNTIF(D$4:D153,"="&amp;D153)</f>
        <v>1</v>
      </c>
      <c r="L153" s="3">
        <v>43.27</v>
      </c>
      <c r="M153" s="3">
        <v>18</v>
      </c>
      <c r="N153" s="3" t="b">
        <f t="shared" si="19"/>
        <v>1</v>
      </c>
      <c r="O153" s="3" t="s">
        <v>604</v>
      </c>
      <c r="P153" s="3" t="s">
        <v>171</v>
      </c>
      <c r="Q153" s="3" t="s">
        <v>105</v>
      </c>
      <c r="R153" s="3" t="b">
        <f t="shared" si="20"/>
        <v>0</v>
      </c>
      <c r="S153" s="3" t="s">
        <v>604</v>
      </c>
      <c r="T153" s="3" t="s">
        <v>175</v>
      </c>
      <c r="U153" s="3" t="s">
        <v>106</v>
      </c>
      <c r="V153" s="3"/>
      <c r="W153" s="3"/>
      <c r="X153" s="3"/>
      <c r="Y153" s="3"/>
      <c r="Z153" s="3"/>
      <c r="AA153" s="3"/>
      <c r="AB153" s="3" t="s">
        <v>105</v>
      </c>
      <c r="AC153" s="3" t="s">
        <v>148</v>
      </c>
      <c r="AD153" s="3" t="str">
        <f t="shared" si="14"/>
        <v>青岛威海1号光缆:即墨振华街+威海南竹岛</v>
      </c>
      <c r="AF153" s="3">
        <f>MATCH(AD153,中继段!$AE$4:$AE$97,0)</f>
        <v>58</v>
      </c>
    </row>
    <row r="154" spans="1:32" ht="16.5" x14ac:dyDescent="0.2">
      <c r="A154" s="3">
        <v>151</v>
      </c>
      <c r="B154" s="3">
        <f t="shared" si="15"/>
        <v>37038102000</v>
      </c>
      <c r="C154" s="4" t="str">
        <f t="shared" si="16"/>
        <v>山东二干|青岛威海1号光缆:莱阳穴坊-海阳海政路</v>
      </c>
      <c r="D154" s="3" t="s">
        <v>238</v>
      </c>
      <c r="E154" s="4" t="str">
        <f t="shared" si="17"/>
        <v>青岛威海1号光缆</v>
      </c>
      <c r="F154" s="4" t="s">
        <v>828</v>
      </c>
      <c r="G154" s="3" t="str">
        <f>INDEX(中继段!$C$4:$C$97,AF154)</f>
        <v>山东二干|青岛威海1号光缆:即墨振华街-威海南竹岛</v>
      </c>
      <c r="H154" s="3" t="str">
        <f t="shared" si="18"/>
        <v>山东二干|青岛威海1号光缆:即墨振华街-威海南竹岛</v>
      </c>
      <c r="I154" s="3">
        <f>INDEX(中继段!$B$4:$B$97,光放段!AF154)</f>
        <v>37038100000</v>
      </c>
      <c r="J154" s="3">
        <f>COUNTIF(I$4:I154,"="&amp;I154)</f>
        <v>2</v>
      </c>
      <c r="K154" s="3">
        <f>COUNTIF(D$4:D154,"="&amp;D154)</f>
        <v>2</v>
      </c>
      <c r="L154" s="3">
        <v>48.243000000000002</v>
      </c>
      <c r="M154" s="3">
        <v>18</v>
      </c>
      <c r="N154" s="3" t="b">
        <f t="shared" si="19"/>
        <v>0</v>
      </c>
      <c r="O154" s="3" t="s">
        <v>604</v>
      </c>
      <c r="P154" s="3" t="s">
        <v>175</v>
      </c>
      <c r="Q154" s="3" t="s">
        <v>106</v>
      </c>
      <c r="R154" s="3" t="b">
        <f t="shared" si="20"/>
        <v>0</v>
      </c>
      <c r="S154" s="3" t="s">
        <v>604</v>
      </c>
      <c r="T154" s="3" t="s">
        <v>175</v>
      </c>
      <c r="U154" s="3" t="s">
        <v>107</v>
      </c>
      <c r="V154" s="3"/>
      <c r="W154" s="3"/>
      <c r="X154" s="3"/>
      <c r="Y154" s="3"/>
      <c r="Z154" s="3"/>
      <c r="AA154" s="3"/>
      <c r="AB154" s="3" t="s">
        <v>105</v>
      </c>
      <c r="AC154" s="3" t="s">
        <v>148</v>
      </c>
      <c r="AD154" s="3" t="str">
        <f t="shared" si="14"/>
        <v>青岛威海1号光缆:即墨振华街+威海南竹岛</v>
      </c>
      <c r="AF154" s="3">
        <f>MATCH(AD154,中继段!$AE$4:$AE$97,0)</f>
        <v>58</v>
      </c>
    </row>
    <row r="155" spans="1:32" ht="16.5" x14ac:dyDescent="0.2">
      <c r="A155" s="3">
        <v>152</v>
      </c>
      <c r="B155" s="3">
        <f t="shared" si="15"/>
        <v>37038103000</v>
      </c>
      <c r="C155" s="4" t="str">
        <f t="shared" si="16"/>
        <v>山东二干|青岛威海1号光缆:海阳海政路-乳山青山路</v>
      </c>
      <c r="D155" s="3" t="s">
        <v>238</v>
      </c>
      <c r="E155" s="4" t="str">
        <f t="shared" si="17"/>
        <v>青岛威海1号光缆</v>
      </c>
      <c r="F155" s="4" t="s">
        <v>828</v>
      </c>
      <c r="G155" s="3" t="str">
        <f>INDEX(中继段!$C$4:$C$97,AF155)</f>
        <v>山东二干|青岛威海1号光缆:即墨振华街-威海南竹岛</v>
      </c>
      <c r="H155" s="3" t="str">
        <f t="shared" si="18"/>
        <v>山东二干|青岛威海1号光缆:即墨振华街-威海南竹岛</v>
      </c>
      <c r="I155" s="3">
        <f>INDEX(中继段!$B$4:$B$97,光放段!AF155)</f>
        <v>37038100000</v>
      </c>
      <c r="J155" s="3">
        <f>COUNTIF(I$4:I155,"="&amp;I155)</f>
        <v>3</v>
      </c>
      <c r="K155" s="3">
        <f>COUNTIF(D$4:D155,"="&amp;D155)</f>
        <v>3</v>
      </c>
      <c r="L155" s="3">
        <v>41.36</v>
      </c>
      <c r="M155" s="3">
        <v>18</v>
      </c>
      <c r="N155" s="3" t="b">
        <f t="shared" si="19"/>
        <v>0</v>
      </c>
      <c r="O155" s="3" t="s">
        <v>604</v>
      </c>
      <c r="P155" s="3" t="s">
        <v>175</v>
      </c>
      <c r="Q155" s="3" t="s">
        <v>107</v>
      </c>
      <c r="R155" s="3" t="b">
        <f t="shared" si="20"/>
        <v>0</v>
      </c>
      <c r="S155" s="3" t="s">
        <v>604</v>
      </c>
      <c r="T155" s="3" t="s">
        <v>179</v>
      </c>
      <c r="U155" s="3" t="s">
        <v>108</v>
      </c>
      <c r="V155" s="3"/>
      <c r="W155" s="3"/>
      <c r="X155" s="3"/>
      <c r="Y155" s="3"/>
      <c r="Z155" s="3"/>
      <c r="AA155" s="3"/>
      <c r="AB155" s="3" t="s">
        <v>105</v>
      </c>
      <c r="AC155" s="3" t="s">
        <v>148</v>
      </c>
      <c r="AD155" s="3" t="str">
        <f t="shared" si="14"/>
        <v>青岛威海1号光缆:即墨振华街+威海南竹岛</v>
      </c>
      <c r="AF155" s="3">
        <f>MATCH(AD155,中继段!$AE$4:$AE$97,0)</f>
        <v>58</v>
      </c>
    </row>
    <row r="156" spans="1:32" ht="16.5" x14ac:dyDescent="0.2">
      <c r="A156" s="3">
        <v>153</v>
      </c>
      <c r="B156" s="3">
        <f t="shared" si="15"/>
        <v>37038104000</v>
      </c>
      <c r="C156" s="4" t="str">
        <f t="shared" si="16"/>
        <v>山东二干|青岛威海1号光缆:乳山青山路-乳山冯家</v>
      </c>
      <c r="D156" s="3" t="s">
        <v>238</v>
      </c>
      <c r="E156" s="4" t="str">
        <f t="shared" si="17"/>
        <v>青岛威海1号光缆</v>
      </c>
      <c r="F156" s="4" t="s">
        <v>828</v>
      </c>
      <c r="G156" s="3" t="str">
        <f>INDEX(中继段!$C$4:$C$97,AF156)</f>
        <v>山东二干|青岛威海1号光缆:即墨振华街-威海南竹岛</v>
      </c>
      <c r="H156" s="3" t="str">
        <f t="shared" si="18"/>
        <v>山东二干|青岛威海1号光缆:即墨振华街-威海南竹岛</v>
      </c>
      <c r="I156" s="3">
        <f>INDEX(中继段!$B$4:$B$97,光放段!AF156)</f>
        <v>37038100000</v>
      </c>
      <c r="J156" s="3">
        <f>COUNTIF(I$4:I156,"="&amp;I156)</f>
        <v>4</v>
      </c>
      <c r="K156" s="3">
        <f>COUNTIF(D$4:D156,"="&amp;D156)</f>
        <v>4</v>
      </c>
      <c r="L156" s="3">
        <v>25.193000000000001</v>
      </c>
      <c r="M156" s="3">
        <v>18</v>
      </c>
      <c r="N156" s="3" t="b">
        <f t="shared" si="19"/>
        <v>0</v>
      </c>
      <c r="O156" s="3" t="s">
        <v>604</v>
      </c>
      <c r="P156" s="3" t="s">
        <v>179</v>
      </c>
      <c r="Q156" s="3" t="s">
        <v>108</v>
      </c>
      <c r="R156" s="3" t="b">
        <f t="shared" si="20"/>
        <v>0</v>
      </c>
      <c r="S156" s="3" t="s">
        <v>604</v>
      </c>
      <c r="T156" s="3" t="s">
        <v>179</v>
      </c>
      <c r="U156" s="3" t="s">
        <v>109</v>
      </c>
      <c r="V156" s="3"/>
      <c r="W156" s="3"/>
      <c r="X156" s="3"/>
      <c r="Y156" s="3"/>
      <c r="Z156" s="3"/>
      <c r="AA156" s="3"/>
      <c r="AB156" s="3" t="s">
        <v>105</v>
      </c>
      <c r="AC156" s="3" t="s">
        <v>148</v>
      </c>
      <c r="AD156" s="3" t="str">
        <f t="shared" si="14"/>
        <v>青岛威海1号光缆:即墨振华街+威海南竹岛</v>
      </c>
      <c r="AF156" s="3">
        <f>MATCH(AD156,中继段!$AE$4:$AE$97,0)</f>
        <v>58</v>
      </c>
    </row>
    <row r="157" spans="1:32" ht="16.5" x14ac:dyDescent="0.2">
      <c r="A157" s="3">
        <v>154</v>
      </c>
      <c r="B157" s="3">
        <f t="shared" si="15"/>
        <v>37038105000</v>
      </c>
      <c r="C157" s="4" t="str">
        <f t="shared" si="16"/>
        <v>山东二干|青岛威海1号光缆:乳山冯家-文登文山路</v>
      </c>
      <c r="D157" s="3" t="s">
        <v>238</v>
      </c>
      <c r="E157" s="4" t="str">
        <f t="shared" si="17"/>
        <v>青岛威海1号光缆</v>
      </c>
      <c r="F157" s="4" t="s">
        <v>828</v>
      </c>
      <c r="G157" s="3" t="str">
        <f>INDEX(中继段!$C$4:$C$97,AF157)</f>
        <v>山东二干|青岛威海1号光缆:即墨振华街-威海南竹岛</v>
      </c>
      <c r="H157" s="3" t="str">
        <f t="shared" si="18"/>
        <v>山东二干|青岛威海1号光缆:即墨振华街-威海南竹岛</v>
      </c>
      <c r="I157" s="3">
        <f>INDEX(中继段!$B$4:$B$97,光放段!AF157)</f>
        <v>37038100000</v>
      </c>
      <c r="J157" s="3">
        <f>COUNTIF(I$4:I157,"="&amp;I157)</f>
        <v>5</v>
      </c>
      <c r="K157" s="3">
        <f>COUNTIF(D$4:D157,"="&amp;D157)</f>
        <v>5</v>
      </c>
      <c r="L157" s="3">
        <v>43.268999999999998</v>
      </c>
      <c r="M157" s="3">
        <v>18</v>
      </c>
      <c r="N157" s="3" t="b">
        <f t="shared" si="19"/>
        <v>0</v>
      </c>
      <c r="O157" s="3" t="s">
        <v>604</v>
      </c>
      <c r="P157" s="3" t="s">
        <v>179</v>
      </c>
      <c r="Q157" s="3" t="s">
        <v>109</v>
      </c>
      <c r="R157" s="3" t="b">
        <f t="shared" si="20"/>
        <v>0</v>
      </c>
      <c r="S157" s="3" t="s">
        <v>604</v>
      </c>
      <c r="T157" s="3" t="s">
        <v>179</v>
      </c>
      <c r="U157" s="3" t="s">
        <v>110</v>
      </c>
      <c r="V157" s="3"/>
      <c r="W157" s="3"/>
      <c r="X157" s="3"/>
      <c r="Y157" s="3"/>
      <c r="Z157" s="3"/>
      <c r="AA157" s="3"/>
      <c r="AB157" s="3" t="s">
        <v>105</v>
      </c>
      <c r="AC157" s="3" t="s">
        <v>148</v>
      </c>
      <c r="AD157" s="3" t="str">
        <f t="shared" si="14"/>
        <v>青岛威海1号光缆:即墨振华街+威海南竹岛</v>
      </c>
      <c r="AF157" s="3">
        <f>MATCH(AD157,中继段!$AE$4:$AE$97,0)</f>
        <v>58</v>
      </c>
    </row>
    <row r="158" spans="1:32" ht="16.5" x14ac:dyDescent="0.2">
      <c r="A158" s="3">
        <v>155</v>
      </c>
      <c r="B158" s="3">
        <f t="shared" si="15"/>
        <v>37038106000</v>
      </c>
      <c r="C158" s="4" t="str">
        <f t="shared" si="16"/>
        <v>山东二干|青岛威海1号光缆:文登文山路-威海南竹岛</v>
      </c>
      <c r="D158" s="3" t="s">
        <v>238</v>
      </c>
      <c r="E158" s="4" t="str">
        <f t="shared" si="17"/>
        <v>青岛威海1号光缆</v>
      </c>
      <c r="F158" s="4" t="s">
        <v>828</v>
      </c>
      <c r="G158" s="3" t="str">
        <f>INDEX(中继段!$C$4:$C$97,AF158)</f>
        <v>山东二干|青岛威海1号光缆:即墨振华街-威海南竹岛</v>
      </c>
      <c r="H158" s="3" t="str">
        <f t="shared" si="18"/>
        <v>山东二干|青岛威海1号光缆:即墨振华街-威海南竹岛</v>
      </c>
      <c r="I158" s="3">
        <f>INDEX(中继段!$B$4:$B$97,光放段!AF158)</f>
        <v>37038100000</v>
      </c>
      <c r="J158" s="3">
        <f>COUNTIF(I$4:I158,"="&amp;I158)</f>
        <v>6</v>
      </c>
      <c r="K158" s="3">
        <f>COUNTIF(D$4:D158,"="&amp;D158)</f>
        <v>6</v>
      </c>
      <c r="L158" s="3">
        <v>38.853000000000002</v>
      </c>
      <c r="M158" s="3">
        <v>18</v>
      </c>
      <c r="N158" s="3" t="b">
        <f t="shared" si="19"/>
        <v>0</v>
      </c>
      <c r="O158" s="3" t="s">
        <v>604</v>
      </c>
      <c r="P158" s="3" t="s">
        <v>179</v>
      </c>
      <c r="Q158" s="3" t="s">
        <v>110</v>
      </c>
      <c r="R158" s="3" t="b">
        <f t="shared" si="20"/>
        <v>1</v>
      </c>
      <c r="S158" s="3" t="s">
        <v>604</v>
      </c>
      <c r="T158" s="3" t="s">
        <v>179</v>
      </c>
      <c r="U158" s="3" t="s">
        <v>148</v>
      </c>
      <c r="V158" s="3"/>
      <c r="W158" s="3"/>
      <c r="X158" s="3"/>
      <c r="Y158" s="3"/>
      <c r="Z158" s="3"/>
      <c r="AA158" s="3"/>
      <c r="AB158" s="3" t="s">
        <v>105</v>
      </c>
      <c r="AC158" s="3" t="s">
        <v>148</v>
      </c>
      <c r="AD158" s="3" t="str">
        <f t="shared" si="14"/>
        <v>青岛威海1号光缆:即墨振华街+威海南竹岛</v>
      </c>
      <c r="AF158" s="3">
        <f>MATCH(AD158,中继段!$AE$4:$AE$97,0)</f>
        <v>58</v>
      </c>
    </row>
    <row r="159" spans="1:32" ht="16.5" x14ac:dyDescent="0.2">
      <c r="A159" s="3">
        <v>156</v>
      </c>
      <c r="B159" s="3">
        <f t="shared" si="15"/>
        <v>37039101000</v>
      </c>
      <c r="C159" s="4" t="str">
        <f t="shared" si="16"/>
        <v>山东二干|青岛威海2号光缆:青岛振华路-莱阳穴坊</v>
      </c>
      <c r="D159" s="3" t="s">
        <v>239</v>
      </c>
      <c r="E159" s="4" t="str">
        <f t="shared" si="17"/>
        <v>青岛威海2号光缆</v>
      </c>
      <c r="F159" s="4" t="s">
        <v>828</v>
      </c>
      <c r="G159" s="3" t="str">
        <f>INDEX(中继段!$C$4:$C$97,AF159)</f>
        <v>山东二干|青岛威海2号光缆:青岛振华路-威海南竹岛</v>
      </c>
      <c r="H159" s="3" t="str">
        <f t="shared" si="18"/>
        <v>山东二干|青岛威海2号光缆:青岛振华路-威海南竹岛</v>
      </c>
      <c r="I159" s="3">
        <f>INDEX(中继段!$B$4:$B$97,光放段!AF159)</f>
        <v>37039100000</v>
      </c>
      <c r="J159" s="3">
        <f>COUNTIF(I$4:I159,"="&amp;I159)</f>
        <v>1</v>
      </c>
      <c r="K159" s="3">
        <f>COUNTIF(D$4:D159,"="&amp;D159)</f>
        <v>1</v>
      </c>
      <c r="L159" s="3">
        <v>74.8</v>
      </c>
      <c r="M159" s="3">
        <v>28</v>
      </c>
      <c r="N159" s="3" t="b">
        <f t="shared" si="19"/>
        <v>1</v>
      </c>
      <c r="O159" s="3" t="s">
        <v>604</v>
      </c>
      <c r="P159" s="3" t="s">
        <v>171</v>
      </c>
      <c r="Q159" s="3" t="s">
        <v>102</v>
      </c>
      <c r="R159" s="3" t="b">
        <f t="shared" si="20"/>
        <v>0</v>
      </c>
      <c r="S159" s="3" t="s">
        <v>604</v>
      </c>
      <c r="T159" s="3" t="s">
        <v>175</v>
      </c>
      <c r="U159" s="3" t="s">
        <v>106</v>
      </c>
      <c r="V159" s="3"/>
      <c r="W159" s="3"/>
      <c r="X159" s="3"/>
      <c r="Y159" s="3"/>
      <c r="Z159" s="3"/>
      <c r="AA159" s="3"/>
      <c r="AB159" s="3" t="s">
        <v>102</v>
      </c>
      <c r="AC159" s="3" t="s">
        <v>148</v>
      </c>
      <c r="AD159" s="3" t="str">
        <f t="shared" si="14"/>
        <v>青岛威海2号光缆:青岛振华路+威海南竹岛</v>
      </c>
      <c r="AF159" s="3">
        <f>MATCH(AD159,中继段!$AE$4:$AE$97,0)</f>
        <v>59</v>
      </c>
    </row>
    <row r="160" spans="1:32" ht="16.5" x14ac:dyDescent="0.2">
      <c r="A160" s="3">
        <v>157</v>
      </c>
      <c r="B160" s="3">
        <f t="shared" si="15"/>
        <v>37039102000</v>
      </c>
      <c r="C160" s="4" t="str">
        <f t="shared" si="16"/>
        <v>山东二干|青岛威海2号光缆:莱阳穴坊-海阳留格庄</v>
      </c>
      <c r="D160" s="3" t="s">
        <v>239</v>
      </c>
      <c r="E160" s="4" t="str">
        <f t="shared" si="17"/>
        <v>青岛威海2号光缆</v>
      </c>
      <c r="F160" s="4" t="s">
        <v>828</v>
      </c>
      <c r="G160" s="3" t="str">
        <f>INDEX(中继段!$C$4:$C$97,AF160)</f>
        <v>山东二干|青岛威海2号光缆:青岛振华路-威海南竹岛</v>
      </c>
      <c r="H160" s="3" t="str">
        <f t="shared" si="18"/>
        <v>山东二干|青岛威海2号光缆:青岛振华路-威海南竹岛</v>
      </c>
      <c r="I160" s="3">
        <f>INDEX(中继段!$B$4:$B$97,光放段!AF160)</f>
        <v>37039100000</v>
      </c>
      <c r="J160" s="3">
        <f>COUNTIF(I$4:I160,"="&amp;I160)</f>
        <v>2</v>
      </c>
      <c r="K160" s="3">
        <f>COUNTIF(D$4:D160,"="&amp;D160)</f>
        <v>2</v>
      </c>
      <c r="L160" s="3">
        <v>70</v>
      </c>
      <c r="M160" s="3">
        <v>28</v>
      </c>
      <c r="N160" s="3" t="b">
        <f t="shared" si="19"/>
        <v>0</v>
      </c>
      <c r="O160" s="3" t="s">
        <v>604</v>
      </c>
      <c r="P160" s="3" t="s">
        <v>175</v>
      </c>
      <c r="Q160" s="3" t="s">
        <v>106</v>
      </c>
      <c r="R160" s="3" t="b">
        <f t="shared" si="20"/>
        <v>0</v>
      </c>
      <c r="S160" s="3" t="s">
        <v>604</v>
      </c>
      <c r="T160" s="3" t="s">
        <v>175</v>
      </c>
      <c r="U160" s="3" t="s">
        <v>111</v>
      </c>
      <c r="V160" s="3"/>
      <c r="W160" s="3"/>
      <c r="X160" s="3"/>
      <c r="Y160" s="3"/>
      <c r="Z160" s="3"/>
      <c r="AA160" s="3"/>
      <c r="AB160" s="3" t="s">
        <v>102</v>
      </c>
      <c r="AC160" s="3" t="s">
        <v>148</v>
      </c>
      <c r="AD160" s="3" t="str">
        <f t="shared" si="14"/>
        <v>青岛威海2号光缆:青岛振华路+威海南竹岛</v>
      </c>
      <c r="AF160" s="3">
        <f>MATCH(AD160,中继段!$AE$4:$AE$97,0)</f>
        <v>59</v>
      </c>
    </row>
    <row r="161" spans="1:32" ht="16.5" x14ac:dyDescent="0.2">
      <c r="A161" s="3">
        <v>158</v>
      </c>
      <c r="B161" s="3">
        <f t="shared" si="15"/>
        <v>37039103000</v>
      </c>
      <c r="C161" s="4" t="str">
        <f t="shared" si="16"/>
        <v>山东二干|青岛威海2号光缆:海阳留格庄-文泽头</v>
      </c>
      <c r="D161" s="3" t="s">
        <v>239</v>
      </c>
      <c r="E161" s="4" t="str">
        <f t="shared" si="17"/>
        <v>青岛威海2号光缆</v>
      </c>
      <c r="F161" s="4" t="s">
        <v>828</v>
      </c>
      <c r="G161" s="3" t="str">
        <f>INDEX(中继段!$C$4:$C$97,AF161)</f>
        <v>山东二干|青岛威海2号光缆:青岛振华路-威海南竹岛</v>
      </c>
      <c r="H161" s="3" t="str">
        <f t="shared" si="18"/>
        <v>山东二干|青岛威海2号光缆:青岛振华路-威海南竹岛</v>
      </c>
      <c r="I161" s="3">
        <f>INDEX(中继段!$B$4:$B$97,光放段!AF161)</f>
        <v>37039100000</v>
      </c>
      <c r="J161" s="3">
        <f>COUNTIF(I$4:I161,"="&amp;I161)</f>
        <v>3</v>
      </c>
      <c r="K161" s="3">
        <f>COUNTIF(D$4:D161,"="&amp;D161)</f>
        <v>3</v>
      </c>
      <c r="L161" s="3">
        <v>71.900000000000006</v>
      </c>
      <c r="M161" s="3">
        <v>28</v>
      </c>
      <c r="N161" s="3" t="b">
        <f t="shared" si="19"/>
        <v>0</v>
      </c>
      <c r="O161" s="3" t="s">
        <v>604</v>
      </c>
      <c r="P161" s="3" t="s">
        <v>175</v>
      </c>
      <c r="Q161" s="3" t="s">
        <v>111</v>
      </c>
      <c r="R161" s="3" t="b">
        <f t="shared" si="20"/>
        <v>0</v>
      </c>
      <c r="S161" s="3" t="s">
        <v>604</v>
      </c>
      <c r="T161" s="3" t="s">
        <v>179</v>
      </c>
      <c r="U161" s="3" t="s">
        <v>112</v>
      </c>
      <c r="V161" s="3"/>
      <c r="W161" s="3"/>
      <c r="X161" s="3"/>
      <c r="Y161" s="3"/>
      <c r="Z161" s="3"/>
      <c r="AA161" s="3"/>
      <c r="AB161" s="3" t="s">
        <v>102</v>
      </c>
      <c r="AC161" s="3" t="s">
        <v>148</v>
      </c>
      <c r="AD161" s="3" t="str">
        <f t="shared" si="14"/>
        <v>青岛威海2号光缆:青岛振华路+威海南竹岛</v>
      </c>
      <c r="AF161" s="3">
        <f>MATCH(AD161,中继段!$AE$4:$AE$97,0)</f>
        <v>59</v>
      </c>
    </row>
    <row r="162" spans="1:32" ht="16.5" x14ac:dyDescent="0.2">
      <c r="A162" s="3">
        <v>159</v>
      </c>
      <c r="B162" s="3">
        <f t="shared" si="15"/>
        <v>37039104000</v>
      </c>
      <c r="C162" s="4" t="str">
        <f t="shared" si="16"/>
        <v>山东二干|青岛威海2号光缆:文泽头-威海南竹岛</v>
      </c>
      <c r="D162" s="3" t="s">
        <v>239</v>
      </c>
      <c r="E162" s="4" t="str">
        <f t="shared" si="17"/>
        <v>青岛威海2号光缆</v>
      </c>
      <c r="F162" s="4" t="s">
        <v>828</v>
      </c>
      <c r="G162" s="3" t="str">
        <f>INDEX(中继段!$C$4:$C$97,AF162)</f>
        <v>山东二干|青岛威海2号光缆:青岛振华路-威海南竹岛</v>
      </c>
      <c r="H162" s="3" t="str">
        <f t="shared" si="18"/>
        <v>山东二干|青岛威海2号光缆:青岛振华路-威海南竹岛</v>
      </c>
      <c r="I162" s="3">
        <f>INDEX(中继段!$B$4:$B$97,光放段!AF162)</f>
        <v>37039100000</v>
      </c>
      <c r="J162" s="3">
        <f>COUNTIF(I$4:I162,"="&amp;I162)</f>
        <v>4</v>
      </c>
      <c r="K162" s="3">
        <f>COUNTIF(D$4:D162,"="&amp;D162)</f>
        <v>4</v>
      </c>
      <c r="L162" s="3">
        <v>69.099999999999994</v>
      </c>
      <c r="M162" s="3">
        <v>28</v>
      </c>
      <c r="N162" s="3" t="b">
        <f t="shared" si="19"/>
        <v>0</v>
      </c>
      <c r="O162" s="3" t="s">
        <v>604</v>
      </c>
      <c r="P162" s="3" t="s">
        <v>179</v>
      </c>
      <c r="Q162" s="3" t="s">
        <v>112</v>
      </c>
      <c r="R162" s="3" t="b">
        <f t="shared" si="20"/>
        <v>1</v>
      </c>
      <c r="S162" s="3" t="s">
        <v>604</v>
      </c>
      <c r="T162" s="3" t="s">
        <v>179</v>
      </c>
      <c r="U162" s="3" t="s">
        <v>148</v>
      </c>
      <c r="V162" s="3"/>
      <c r="W162" s="3"/>
      <c r="X162" s="3"/>
      <c r="Y162" s="3"/>
      <c r="Z162" s="3"/>
      <c r="AA162" s="3"/>
      <c r="AB162" s="3" t="s">
        <v>102</v>
      </c>
      <c r="AC162" s="3" t="s">
        <v>148</v>
      </c>
      <c r="AD162" s="3" t="str">
        <f t="shared" si="14"/>
        <v>青岛威海2号光缆:青岛振华路+威海南竹岛</v>
      </c>
      <c r="AF162" s="3">
        <f>MATCH(AD162,中继段!$AE$4:$AE$97,0)</f>
        <v>59</v>
      </c>
    </row>
    <row r="163" spans="1:32" ht="16.5" x14ac:dyDescent="0.2">
      <c r="A163" s="3">
        <v>160</v>
      </c>
      <c r="B163" s="3">
        <f t="shared" si="15"/>
        <v>37040101000</v>
      </c>
      <c r="C163" s="4" t="str">
        <f t="shared" si="16"/>
        <v>山东二干|曲济菏光缆:曲阜鼓楼街-济宁红星东路</v>
      </c>
      <c r="D163" s="3" t="s">
        <v>240</v>
      </c>
      <c r="E163" s="4" t="str">
        <f t="shared" si="17"/>
        <v>曲济菏光缆</v>
      </c>
      <c r="F163" s="4" t="s">
        <v>828</v>
      </c>
      <c r="G163" s="3" t="str">
        <f>INDEX(中继段!$C$4:$C$97,AF163)</f>
        <v>山东二干|曲济菏光缆:曲阜鼓楼街-济宁红星东路</v>
      </c>
      <c r="H163" s="3" t="str">
        <f t="shared" si="18"/>
        <v>山东二干|曲济菏光缆:曲阜鼓楼街-济宁红星东路</v>
      </c>
      <c r="I163" s="3">
        <f>INDEX(中继段!$B$4:$B$97,光放段!AF163)</f>
        <v>37040100000</v>
      </c>
      <c r="J163" s="3">
        <f>COUNTIF(I$4:I163,"="&amp;I163)</f>
        <v>1</v>
      </c>
      <c r="K163" s="3">
        <f>COUNTIF(D$4:D163,"="&amp;D163)</f>
        <v>1</v>
      </c>
      <c r="L163" s="3">
        <v>55.399000000000001</v>
      </c>
      <c r="M163" s="3">
        <v>20</v>
      </c>
      <c r="N163" s="3" t="b">
        <f t="shared" si="19"/>
        <v>1</v>
      </c>
      <c r="O163" s="3" t="s">
        <v>604</v>
      </c>
      <c r="P163" s="3" t="s">
        <v>177</v>
      </c>
      <c r="Q163" s="3" t="s">
        <v>73</v>
      </c>
      <c r="R163" s="3" t="b">
        <f t="shared" si="20"/>
        <v>1</v>
      </c>
      <c r="S163" s="3" t="s">
        <v>604</v>
      </c>
      <c r="T163" s="3" t="s">
        <v>177</v>
      </c>
      <c r="U163" s="3" t="s">
        <v>75</v>
      </c>
      <c r="V163" s="3"/>
      <c r="W163" s="3"/>
      <c r="X163" s="3"/>
      <c r="Y163" s="3"/>
      <c r="Z163" s="3"/>
      <c r="AA163" s="3"/>
      <c r="AB163" s="3" t="s">
        <v>73</v>
      </c>
      <c r="AC163" s="3" t="s">
        <v>75</v>
      </c>
      <c r="AD163" s="3" t="str">
        <f t="shared" si="14"/>
        <v>曲济菏光缆:曲阜鼓楼街+济宁红星东路</v>
      </c>
      <c r="AF163" s="3">
        <f>MATCH(AD163,中继段!$AE$4:$AE$97,0)</f>
        <v>60</v>
      </c>
    </row>
    <row r="164" spans="1:32" ht="16.5" x14ac:dyDescent="0.2">
      <c r="A164" s="3">
        <v>161</v>
      </c>
      <c r="B164" s="3">
        <f t="shared" si="15"/>
        <v>37040201000</v>
      </c>
      <c r="C164" s="4" t="str">
        <f t="shared" si="16"/>
        <v>山东二干|曲济菏光缆:济宁红星东路-嘉祥中心街</v>
      </c>
      <c r="D164" s="3" t="s">
        <v>240</v>
      </c>
      <c r="E164" s="4" t="str">
        <f t="shared" si="17"/>
        <v>曲济菏光缆</v>
      </c>
      <c r="F164" s="4" t="s">
        <v>828</v>
      </c>
      <c r="G164" s="3" t="str">
        <f>INDEX(中继段!$C$4:$C$97,AF164)</f>
        <v>山东二干|曲济菏光缆:济宁红星东路-菏泽中华东路</v>
      </c>
      <c r="H164" s="3" t="str">
        <f t="shared" si="18"/>
        <v>山东二干|曲济菏光缆:济宁红星东路-菏泽中华东路</v>
      </c>
      <c r="I164" s="3">
        <f>INDEX(中继段!$B$4:$B$97,光放段!AF164)</f>
        <v>37040200000</v>
      </c>
      <c r="J164" s="3">
        <f>COUNTIF(I$4:I164,"="&amp;I164)</f>
        <v>1</v>
      </c>
      <c r="K164" s="3">
        <f>COUNTIF(D$4:D164,"="&amp;D164)</f>
        <v>2</v>
      </c>
      <c r="L164" s="3">
        <v>29.478999999999999</v>
      </c>
      <c r="M164" s="3">
        <v>12</v>
      </c>
      <c r="N164" s="3" t="b">
        <f t="shared" si="19"/>
        <v>1</v>
      </c>
      <c r="O164" s="3" t="s">
        <v>604</v>
      </c>
      <c r="P164" s="3" t="s">
        <v>177</v>
      </c>
      <c r="Q164" s="3" t="s">
        <v>75</v>
      </c>
      <c r="R164" s="3" t="b">
        <f t="shared" si="20"/>
        <v>0</v>
      </c>
      <c r="S164" s="3" t="s">
        <v>604</v>
      </c>
      <c r="T164" s="3" t="s">
        <v>177</v>
      </c>
      <c r="U164" s="3" t="s">
        <v>113</v>
      </c>
      <c r="V164" s="3"/>
      <c r="W164" s="3"/>
      <c r="X164" s="3"/>
      <c r="Y164" s="3"/>
      <c r="Z164" s="3"/>
      <c r="AA164" s="3"/>
      <c r="AB164" s="3" t="s">
        <v>75</v>
      </c>
      <c r="AC164" s="3" t="s">
        <v>149</v>
      </c>
      <c r="AD164" s="3" t="str">
        <f t="shared" si="14"/>
        <v>曲济菏光缆:济宁红星东路+菏泽中华东路</v>
      </c>
      <c r="AF164" s="3">
        <f>MATCH(AD164,中继段!$AE$4:$AE$97,0)</f>
        <v>61</v>
      </c>
    </row>
    <row r="165" spans="1:32" ht="16.5" x14ac:dyDescent="0.2">
      <c r="A165" s="3">
        <v>162</v>
      </c>
      <c r="B165" s="3">
        <f t="shared" si="15"/>
        <v>37040202000</v>
      </c>
      <c r="C165" s="4" t="str">
        <f t="shared" si="16"/>
        <v>山东二干|曲济菏光缆:嘉祥中心街-巨野</v>
      </c>
      <c r="D165" s="3" t="s">
        <v>240</v>
      </c>
      <c r="E165" s="4" t="str">
        <f t="shared" si="17"/>
        <v>曲济菏光缆</v>
      </c>
      <c r="F165" s="4" t="s">
        <v>828</v>
      </c>
      <c r="G165" s="3" t="str">
        <f>INDEX(中继段!$C$4:$C$97,AF165)</f>
        <v>山东二干|曲济菏光缆:济宁红星东路-菏泽中华东路</v>
      </c>
      <c r="H165" s="3" t="str">
        <f t="shared" si="18"/>
        <v>山东二干|曲济菏光缆:济宁红星东路-菏泽中华东路</v>
      </c>
      <c r="I165" s="3">
        <f>INDEX(中继段!$B$4:$B$97,光放段!AF165)</f>
        <v>37040200000</v>
      </c>
      <c r="J165" s="3">
        <f>COUNTIF(I$4:I165,"="&amp;I165)</f>
        <v>2</v>
      </c>
      <c r="K165" s="3">
        <f>COUNTIF(D$4:D165,"="&amp;D165)</f>
        <v>3</v>
      </c>
      <c r="L165" s="3">
        <v>25.292999999999999</v>
      </c>
      <c r="M165" s="3">
        <v>12</v>
      </c>
      <c r="N165" s="3" t="b">
        <f t="shared" si="19"/>
        <v>0</v>
      </c>
      <c r="O165" s="3" t="s">
        <v>604</v>
      </c>
      <c r="P165" s="3" t="s">
        <v>177</v>
      </c>
      <c r="Q165" s="3" t="s">
        <v>113</v>
      </c>
      <c r="R165" s="3" t="b">
        <f t="shared" si="20"/>
        <v>0</v>
      </c>
      <c r="S165" s="3" t="s">
        <v>604</v>
      </c>
      <c r="T165" s="3" t="s">
        <v>185</v>
      </c>
      <c r="U165" s="3" t="s">
        <v>114</v>
      </c>
      <c r="V165" s="3"/>
      <c r="W165" s="3"/>
      <c r="X165" s="3"/>
      <c r="Y165" s="3"/>
      <c r="Z165" s="3"/>
      <c r="AA165" s="3"/>
      <c r="AB165" s="3" t="s">
        <v>75</v>
      </c>
      <c r="AC165" s="3" t="s">
        <v>149</v>
      </c>
      <c r="AD165" s="3" t="str">
        <f t="shared" si="14"/>
        <v>曲济菏光缆:济宁红星东路+菏泽中华东路</v>
      </c>
      <c r="AF165" s="3">
        <f>MATCH(AD165,中继段!$AE$4:$AE$97,0)</f>
        <v>61</v>
      </c>
    </row>
    <row r="166" spans="1:32" ht="16.5" x14ac:dyDescent="0.2">
      <c r="A166" s="3">
        <v>163</v>
      </c>
      <c r="B166" s="3">
        <f t="shared" si="15"/>
        <v>37040203000</v>
      </c>
      <c r="C166" s="4" t="str">
        <f t="shared" si="16"/>
        <v>山东二干|曲济菏光缆:巨野-菏泽中华东路</v>
      </c>
      <c r="D166" s="3" t="s">
        <v>240</v>
      </c>
      <c r="E166" s="4" t="str">
        <f t="shared" si="17"/>
        <v>曲济菏光缆</v>
      </c>
      <c r="F166" s="4" t="s">
        <v>828</v>
      </c>
      <c r="G166" s="3" t="str">
        <f>INDEX(中继段!$C$4:$C$97,AF166)</f>
        <v>山东二干|曲济菏光缆:济宁红星东路-菏泽中华东路</v>
      </c>
      <c r="H166" s="3" t="str">
        <f t="shared" si="18"/>
        <v>山东二干|曲济菏光缆:济宁红星东路-菏泽中华东路</v>
      </c>
      <c r="I166" s="3">
        <f>INDEX(中继段!$B$4:$B$97,光放段!AF166)</f>
        <v>37040200000</v>
      </c>
      <c r="J166" s="3">
        <f>COUNTIF(I$4:I166,"="&amp;I166)</f>
        <v>3</v>
      </c>
      <c r="K166" s="3">
        <f>COUNTIF(D$4:D166,"="&amp;D166)</f>
        <v>4</v>
      </c>
      <c r="L166" s="3">
        <v>65.438999999999993</v>
      </c>
      <c r="M166" s="3">
        <v>12</v>
      </c>
      <c r="N166" s="3" t="b">
        <f t="shared" si="19"/>
        <v>0</v>
      </c>
      <c r="O166" s="3" t="s">
        <v>604</v>
      </c>
      <c r="P166" s="3" t="s">
        <v>185</v>
      </c>
      <c r="Q166" s="3" t="s">
        <v>114</v>
      </c>
      <c r="R166" s="3" t="b">
        <f t="shared" si="20"/>
        <v>1</v>
      </c>
      <c r="S166" s="3" t="s">
        <v>604</v>
      </c>
      <c r="T166" s="3" t="s">
        <v>185</v>
      </c>
      <c r="U166" s="3" t="s">
        <v>149</v>
      </c>
      <c r="V166" s="3"/>
      <c r="W166" s="3"/>
      <c r="X166" s="3"/>
      <c r="Y166" s="3"/>
      <c r="Z166" s="3"/>
      <c r="AA166" s="3"/>
      <c r="AB166" s="3" t="s">
        <v>75</v>
      </c>
      <c r="AC166" s="3" t="s">
        <v>149</v>
      </c>
      <c r="AD166" s="3" t="str">
        <f t="shared" si="14"/>
        <v>曲济菏光缆:济宁红星东路+菏泽中华东路</v>
      </c>
      <c r="AF166" s="3">
        <f>MATCH(AD166,中继段!$AE$4:$AE$97,0)</f>
        <v>61</v>
      </c>
    </row>
    <row r="167" spans="1:32" ht="16.5" x14ac:dyDescent="0.2">
      <c r="A167" s="3">
        <v>164</v>
      </c>
      <c r="B167" s="3">
        <f t="shared" si="15"/>
        <v>37041101000</v>
      </c>
      <c r="C167" s="4" t="str">
        <f t="shared" si="16"/>
        <v>山东二干|泰安肥城光缆:泰安中心局-肥城新城路</v>
      </c>
      <c r="D167" s="3" t="s">
        <v>241</v>
      </c>
      <c r="E167" s="4" t="str">
        <f t="shared" si="17"/>
        <v>泰安肥城光缆</v>
      </c>
      <c r="F167" s="4" t="s">
        <v>828</v>
      </c>
      <c r="G167" s="3" t="str">
        <f>INDEX(中继段!$C$4:$C$97,AF167)</f>
        <v>山东二干|泰安肥城光缆:泰安中心局-肥城新城路</v>
      </c>
      <c r="H167" s="3" t="str">
        <f t="shared" si="18"/>
        <v>山东二干|泰安肥城光缆:泰安中心局-肥城新城路</v>
      </c>
      <c r="I167" s="3">
        <f>INDEX(中继段!$B$4:$B$97,光放段!AF167)</f>
        <v>37041100000</v>
      </c>
      <c r="J167" s="3">
        <f>COUNTIF(I$4:I167,"="&amp;I167)</f>
        <v>1</v>
      </c>
      <c r="K167" s="3">
        <f>COUNTIF(D$4:D167,"="&amp;D167)</f>
        <v>1</v>
      </c>
      <c r="L167" s="3">
        <v>44.203000000000003</v>
      </c>
      <c r="M167" s="3">
        <v>12</v>
      </c>
      <c r="N167" s="3" t="b">
        <f t="shared" si="19"/>
        <v>1</v>
      </c>
      <c r="O167" s="3" t="s">
        <v>604</v>
      </c>
      <c r="P167" s="3" t="s">
        <v>178</v>
      </c>
      <c r="Q167" s="3" t="s">
        <v>81</v>
      </c>
      <c r="R167" s="3" t="b">
        <f t="shared" si="20"/>
        <v>1</v>
      </c>
      <c r="S167" s="3" t="s">
        <v>604</v>
      </c>
      <c r="T167" s="3" t="s">
        <v>178</v>
      </c>
      <c r="U167" s="3" t="s">
        <v>159</v>
      </c>
      <c r="V167" s="3"/>
      <c r="W167" s="3"/>
      <c r="X167" s="3"/>
      <c r="Y167" s="3"/>
      <c r="Z167" s="3"/>
      <c r="AA167" s="3"/>
      <c r="AB167" s="3" t="s">
        <v>81</v>
      </c>
      <c r="AC167" s="3" t="s">
        <v>159</v>
      </c>
      <c r="AD167" s="3" t="str">
        <f t="shared" si="14"/>
        <v>泰安肥城光缆:泰安中心局+肥城新城路</v>
      </c>
      <c r="AF167" s="3">
        <f>MATCH(AD167,中继段!$AE$4:$AE$97,0)</f>
        <v>62</v>
      </c>
    </row>
    <row r="168" spans="1:32" ht="16.5" x14ac:dyDescent="0.2">
      <c r="A168" s="3">
        <v>165</v>
      </c>
      <c r="B168" s="3">
        <f t="shared" si="15"/>
        <v>37042101000</v>
      </c>
      <c r="C168" s="4" t="str">
        <f t="shared" si="16"/>
        <v>山东二干|泰安莱芜1号架空光缆:泰安青年路中心局-莱芜大桥路</v>
      </c>
      <c r="D168" s="3" t="s">
        <v>242</v>
      </c>
      <c r="E168" s="4" t="str">
        <f t="shared" si="17"/>
        <v>泰安莱芜1号架空光缆</v>
      </c>
      <c r="F168" s="4" t="s">
        <v>828</v>
      </c>
      <c r="G168" s="3" t="str">
        <f>INDEX(中继段!$C$4:$C$97,AF168)</f>
        <v>山东二干|泰安莱芜1号架空光缆:泰安青年路中心局-莱芜大桥路</v>
      </c>
      <c r="H168" s="3" t="str">
        <f t="shared" si="18"/>
        <v>山东二干|泰安莱芜1号架空光缆:泰安青年路中心局-莱芜大桥路</v>
      </c>
      <c r="I168" s="3">
        <f>INDEX(中继段!$B$4:$B$97,光放段!AF168)</f>
        <v>37042100000</v>
      </c>
      <c r="J168" s="3">
        <f>COUNTIF(I$4:I168,"="&amp;I168)</f>
        <v>1</v>
      </c>
      <c r="K168" s="3">
        <f>COUNTIF(D$4:D168,"="&amp;D168)</f>
        <v>1</v>
      </c>
      <c r="L168" s="3">
        <v>56.109000000000002</v>
      </c>
      <c r="M168" s="3">
        <v>16</v>
      </c>
      <c r="N168" s="3" t="b">
        <f t="shared" si="19"/>
        <v>1</v>
      </c>
      <c r="O168" s="3" t="s">
        <v>604</v>
      </c>
      <c r="P168" s="3" t="s">
        <v>178</v>
      </c>
      <c r="Q168" s="3" t="s">
        <v>115</v>
      </c>
      <c r="R168" s="3" t="b">
        <f t="shared" si="20"/>
        <v>1</v>
      </c>
      <c r="S168" s="3" t="s">
        <v>604</v>
      </c>
      <c r="T168" s="3" t="s">
        <v>602</v>
      </c>
      <c r="U168" s="3" t="s">
        <v>84</v>
      </c>
      <c r="V168" s="3"/>
      <c r="W168" s="3"/>
      <c r="X168" s="3"/>
      <c r="Y168" s="3"/>
      <c r="Z168" s="3"/>
      <c r="AA168" s="3"/>
      <c r="AB168" s="3" t="s">
        <v>115</v>
      </c>
      <c r="AC168" s="3" t="s">
        <v>84</v>
      </c>
      <c r="AD168" s="3" t="str">
        <f t="shared" si="14"/>
        <v>泰安莱芜1号架空光缆:泰安青年路中心局+莱芜大桥路</v>
      </c>
      <c r="AF168" s="3">
        <f>MATCH(AD168,中继段!$AE$4:$AE$97,0)</f>
        <v>63</v>
      </c>
    </row>
    <row r="169" spans="1:32" ht="16.5" x14ac:dyDescent="0.2">
      <c r="A169" s="3">
        <v>166</v>
      </c>
      <c r="B169" s="3">
        <f t="shared" si="15"/>
        <v>37043101000</v>
      </c>
      <c r="C169" s="4" t="str">
        <f t="shared" si="16"/>
        <v>山东二干|泰安莱芜2号光缆:泰安青年路中心局-莱芜大桥路</v>
      </c>
      <c r="D169" s="3" t="s">
        <v>243</v>
      </c>
      <c r="E169" s="4" t="str">
        <f t="shared" si="17"/>
        <v>泰安莱芜2号光缆</v>
      </c>
      <c r="F169" s="4" t="s">
        <v>828</v>
      </c>
      <c r="G169" s="3" t="str">
        <f>INDEX(中继段!$C$4:$C$97,AF169)</f>
        <v>山东二干|泰安莱芜2号光缆:泰安青年路中心局-莱芜大桥路</v>
      </c>
      <c r="H169" s="3" t="str">
        <f t="shared" si="18"/>
        <v>山东二干|泰安莱芜2号光缆:泰安青年路中心局-莱芜大桥路</v>
      </c>
      <c r="I169" s="3">
        <f>INDEX(中继段!$B$4:$B$97,光放段!AF169)</f>
        <v>37043100000</v>
      </c>
      <c r="J169" s="3">
        <f>COUNTIF(I$4:I169,"="&amp;I169)</f>
        <v>1</v>
      </c>
      <c r="K169" s="3">
        <f>COUNTIF(D$4:D169,"="&amp;D169)</f>
        <v>1</v>
      </c>
      <c r="L169" s="3">
        <v>57.087000000000003</v>
      </c>
      <c r="M169" s="3">
        <v>20</v>
      </c>
      <c r="N169" s="3" t="b">
        <f t="shared" si="19"/>
        <v>1</v>
      </c>
      <c r="O169" s="3" t="s">
        <v>604</v>
      </c>
      <c r="P169" s="3" t="s">
        <v>178</v>
      </c>
      <c r="Q169" s="3" t="s">
        <v>115</v>
      </c>
      <c r="R169" s="3" t="b">
        <f t="shared" si="20"/>
        <v>1</v>
      </c>
      <c r="S169" s="3" t="s">
        <v>604</v>
      </c>
      <c r="T169" s="3" t="s">
        <v>602</v>
      </c>
      <c r="U169" s="3" t="s">
        <v>84</v>
      </c>
      <c r="V169" s="3"/>
      <c r="W169" s="3"/>
      <c r="X169" s="3"/>
      <c r="Y169" s="3"/>
      <c r="Z169" s="3"/>
      <c r="AA169" s="3"/>
      <c r="AB169" s="3" t="s">
        <v>115</v>
      </c>
      <c r="AC169" s="3" t="s">
        <v>84</v>
      </c>
      <c r="AD169" s="3" t="str">
        <f t="shared" si="14"/>
        <v>泰安莱芜2号光缆:泰安青年路中心局+莱芜大桥路</v>
      </c>
      <c r="AF169" s="3">
        <f>MATCH(AD169,中继段!$AE$4:$AE$97,0)</f>
        <v>64</v>
      </c>
    </row>
    <row r="170" spans="1:32" ht="16.5" x14ac:dyDescent="0.2">
      <c r="A170" s="3">
        <v>167</v>
      </c>
      <c r="B170" s="3">
        <f t="shared" si="15"/>
        <v>37044101000</v>
      </c>
      <c r="C170" s="4" t="str">
        <f t="shared" si="16"/>
        <v>山东二干|泰安莱芜3号光缆:泰安东岳大街-莱芜原山路</v>
      </c>
      <c r="D170" s="3" t="s">
        <v>244</v>
      </c>
      <c r="E170" s="4" t="str">
        <f t="shared" si="17"/>
        <v>泰安莱芜3号光缆</v>
      </c>
      <c r="F170" s="4" t="s">
        <v>828</v>
      </c>
      <c r="G170" s="3" t="str">
        <f>INDEX(中继段!$C$4:$C$97,AF170)</f>
        <v>山东二干|泰安莱芜3号光缆:泰安东岳大街-莱芜原山路</v>
      </c>
      <c r="H170" s="3" t="str">
        <f t="shared" si="18"/>
        <v>山东二干|泰安莱芜3号光缆:泰安东岳大街-莱芜原山路</v>
      </c>
      <c r="I170" s="3">
        <f>INDEX(中继段!$B$4:$B$97,光放段!AF170)</f>
        <v>37044100000</v>
      </c>
      <c r="J170" s="3">
        <f>COUNTIF(I$4:I170,"="&amp;I170)</f>
        <v>1</v>
      </c>
      <c r="K170" s="3">
        <f>COUNTIF(D$4:D170,"="&amp;D170)</f>
        <v>1</v>
      </c>
      <c r="L170" s="3">
        <v>66</v>
      </c>
      <c r="M170" s="3">
        <v>24</v>
      </c>
      <c r="N170" s="3" t="b">
        <f t="shared" si="19"/>
        <v>1</v>
      </c>
      <c r="O170" s="3" t="s">
        <v>604</v>
      </c>
      <c r="P170" s="3" t="s">
        <v>178</v>
      </c>
      <c r="Q170" s="3" t="s">
        <v>72</v>
      </c>
      <c r="R170" s="3" t="b">
        <f t="shared" si="20"/>
        <v>1</v>
      </c>
      <c r="S170" s="3" t="s">
        <v>604</v>
      </c>
      <c r="T170" s="3" t="s">
        <v>602</v>
      </c>
      <c r="U170" s="3" t="s">
        <v>89</v>
      </c>
      <c r="V170" s="3"/>
      <c r="W170" s="3"/>
      <c r="X170" s="3"/>
      <c r="Y170" s="3"/>
      <c r="Z170" s="3"/>
      <c r="AA170" s="3"/>
      <c r="AB170" s="3" t="s">
        <v>72</v>
      </c>
      <c r="AC170" s="3" t="s">
        <v>89</v>
      </c>
      <c r="AD170" s="3" t="str">
        <f t="shared" si="14"/>
        <v>泰安莱芜3号光缆:泰安东岳大街+莱芜原山路</v>
      </c>
      <c r="AF170" s="3">
        <f>MATCH(AD170,中继段!$AE$4:$AE$97,0)</f>
        <v>65</v>
      </c>
    </row>
    <row r="171" spans="1:32" ht="16.5" x14ac:dyDescent="0.2">
      <c r="A171" s="3">
        <v>168</v>
      </c>
      <c r="B171" s="3">
        <f t="shared" si="15"/>
        <v>37045101000</v>
      </c>
      <c r="C171" s="4" t="str">
        <f t="shared" si="16"/>
        <v>山东二干|泰安莱芜4号光缆:泰安东岳大街-莱芜原山路</v>
      </c>
      <c r="D171" s="3" t="s">
        <v>245</v>
      </c>
      <c r="E171" s="4" t="str">
        <f t="shared" si="17"/>
        <v>泰安莱芜4号光缆</v>
      </c>
      <c r="F171" s="4" t="s">
        <v>828</v>
      </c>
      <c r="G171" s="3" t="str">
        <f>INDEX(中继段!$C$4:$C$97,AF171)</f>
        <v>山东二干|泰安莱芜4号光缆:泰安东岳大街-莱芜原山路</v>
      </c>
      <c r="H171" s="3" t="str">
        <f t="shared" si="18"/>
        <v>山东二干|泰安莱芜4号光缆:泰安东岳大街-莱芜原山路</v>
      </c>
      <c r="I171" s="3">
        <f>INDEX(中继段!$B$4:$B$97,光放段!AF171)</f>
        <v>37045100000</v>
      </c>
      <c r="J171" s="3">
        <f>COUNTIF(I$4:I171,"="&amp;I171)</f>
        <v>1</v>
      </c>
      <c r="K171" s="3">
        <f>COUNTIF(D$4:D171,"="&amp;D171)</f>
        <v>1</v>
      </c>
      <c r="L171" s="3">
        <v>66</v>
      </c>
      <c r="M171" s="3">
        <v>12</v>
      </c>
      <c r="N171" s="3" t="b">
        <f t="shared" si="19"/>
        <v>1</v>
      </c>
      <c r="O171" s="3" t="s">
        <v>604</v>
      </c>
      <c r="P171" s="3" t="s">
        <v>178</v>
      </c>
      <c r="Q171" s="3" t="s">
        <v>72</v>
      </c>
      <c r="R171" s="3" t="b">
        <f t="shared" si="20"/>
        <v>1</v>
      </c>
      <c r="S171" s="3" t="s">
        <v>604</v>
      </c>
      <c r="T171" s="3" t="s">
        <v>602</v>
      </c>
      <c r="U171" s="3" t="s">
        <v>89</v>
      </c>
      <c r="V171" s="3"/>
      <c r="W171" s="3"/>
      <c r="X171" s="3"/>
      <c r="Y171" s="3"/>
      <c r="Z171" s="3"/>
      <c r="AA171" s="3"/>
      <c r="AB171" s="3" t="s">
        <v>72</v>
      </c>
      <c r="AC171" s="3" t="s">
        <v>89</v>
      </c>
      <c r="AD171" s="3" t="str">
        <f t="shared" si="14"/>
        <v>泰安莱芜4号光缆:泰安东岳大街+莱芜原山路</v>
      </c>
      <c r="AF171" s="3">
        <f>MATCH(AD171,中继段!$AE$4:$AE$97,0)</f>
        <v>66</v>
      </c>
    </row>
    <row r="172" spans="1:32" ht="16.5" x14ac:dyDescent="0.2">
      <c r="A172" s="3">
        <v>169</v>
      </c>
      <c r="B172" s="3">
        <f t="shared" si="15"/>
        <v>37046101000</v>
      </c>
      <c r="C172" s="4" t="str">
        <f t="shared" si="16"/>
        <v>山东二干|威海蓝村光缆:即墨蓝村-莱阳旌旗路</v>
      </c>
      <c r="D172" s="3" t="s">
        <v>246</v>
      </c>
      <c r="E172" s="4" t="str">
        <f t="shared" si="17"/>
        <v>威海蓝村光缆</v>
      </c>
      <c r="F172" s="4" t="s">
        <v>828</v>
      </c>
      <c r="G172" s="3" t="str">
        <f>INDEX(中继段!$C$4:$C$97,AF172)</f>
        <v>山东二干|威海蓝村光缆:即墨蓝村-威海青岛北路</v>
      </c>
      <c r="H172" s="3" t="str">
        <f t="shared" si="18"/>
        <v>山东二干|威海蓝村光缆:即墨蓝村-威海青岛北路</v>
      </c>
      <c r="I172" s="3">
        <f>INDEX(中继段!$B$4:$B$97,光放段!AF172)</f>
        <v>37046100000</v>
      </c>
      <c r="J172" s="3">
        <f>COUNTIF(I$4:I172,"="&amp;I172)</f>
        <v>1</v>
      </c>
      <c r="K172" s="3">
        <f>COUNTIF(D$4:D172,"="&amp;D172)</f>
        <v>1</v>
      </c>
      <c r="L172" s="3">
        <v>85</v>
      </c>
      <c r="M172" s="3">
        <v>22</v>
      </c>
      <c r="N172" s="3" t="b">
        <f t="shared" si="19"/>
        <v>1</v>
      </c>
      <c r="O172" s="3" t="s">
        <v>604</v>
      </c>
      <c r="P172" s="3" t="s">
        <v>171</v>
      </c>
      <c r="Q172" s="3" t="s">
        <v>71</v>
      </c>
      <c r="R172" s="3" t="b">
        <f t="shared" si="20"/>
        <v>0</v>
      </c>
      <c r="S172" s="3" t="s">
        <v>604</v>
      </c>
      <c r="T172" s="3" t="s">
        <v>175</v>
      </c>
      <c r="U172" s="3" t="s">
        <v>116</v>
      </c>
      <c r="V172" s="3"/>
      <c r="W172" s="3"/>
      <c r="X172" s="3"/>
      <c r="Y172" s="3"/>
      <c r="Z172" s="3"/>
      <c r="AA172" s="3"/>
      <c r="AB172" s="3" t="s">
        <v>71</v>
      </c>
      <c r="AC172" s="3" t="s">
        <v>160</v>
      </c>
      <c r="AD172" s="3" t="str">
        <f t="shared" si="14"/>
        <v>威海蓝村光缆:即墨蓝村+威海青岛北路</v>
      </c>
      <c r="AF172" s="3">
        <f>MATCH(AD172,中继段!$AE$4:$AE$97,0)</f>
        <v>67</v>
      </c>
    </row>
    <row r="173" spans="1:32" ht="16.5" x14ac:dyDescent="0.2">
      <c r="A173" s="3">
        <v>170</v>
      </c>
      <c r="B173" s="3">
        <f t="shared" si="15"/>
        <v>37046102000</v>
      </c>
      <c r="C173" s="4" t="str">
        <f t="shared" si="16"/>
        <v>山东二干|威海蓝村光缆:莱阳旌旗路-栖霞市局</v>
      </c>
      <c r="D173" s="3" t="s">
        <v>246</v>
      </c>
      <c r="E173" s="4" t="str">
        <f t="shared" si="17"/>
        <v>威海蓝村光缆</v>
      </c>
      <c r="F173" s="4" t="s">
        <v>828</v>
      </c>
      <c r="G173" s="3" t="str">
        <f>INDEX(中继段!$C$4:$C$97,AF173)</f>
        <v>山东二干|威海蓝村光缆:即墨蓝村-威海青岛北路</v>
      </c>
      <c r="H173" s="3" t="str">
        <f t="shared" si="18"/>
        <v>山东二干|威海蓝村光缆:即墨蓝村-威海青岛北路</v>
      </c>
      <c r="I173" s="3">
        <f>INDEX(中继段!$B$4:$B$97,光放段!AF173)</f>
        <v>37046100000</v>
      </c>
      <c r="J173" s="3">
        <f>COUNTIF(I$4:I173,"="&amp;I173)</f>
        <v>2</v>
      </c>
      <c r="K173" s="3">
        <f>COUNTIF(D$4:D173,"="&amp;D173)</f>
        <v>2</v>
      </c>
      <c r="L173" s="3">
        <v>55</v>
      </c>
      <c r="M173" s="3">
        <v>22</v>
      </c>
      <c r="N173" s="3" t="b">
        <f t="shared" si="19"/>
        <v>0</v>
      </c>
      <c r="O173" s="3" t="s">
        <v>604</v>
      </c>
      <c r="P173" s="3" t="s">
        <v>175</v>
      </c>
      <c r="Q173" s="3" t="s">
        <v>116</v>
      </c>
      <c r="R173" s="3" t="b">
        <f t="shared" si="20"/>
        <v>0</v>
      </c>
      <c r="S173" s="3" t="s">
        <v>604</v>
      </c>
      <c r="T173" s="3" t="s">
        <v>175</v>
      </c>
      <c r="U173" s="3" t="s">
        <v>117</v>
      </c>
      <c r="V173" s="3"/>
      <c r="W173" s="3"/>
      <c r="X173" s="3"/>
      <c r="Y173" s="3"/>
      <c r="Z173" s="3"/>
      <c r="AA173" s="3"/>
      <c r="AB173" s="3" t="s">
        <v>71</v>
      </c>
      <c r="AC173" s="3" t="s">
        <v>160</v>
      </c>
      <c r="AD173" s="3" t="str">
        <f t="shared" si="14"/>
        <v>威海蓝村光缆:即墨蓝村+威海青岛北路</v>
      </c>
      <c r="AF173" s="3">
        <f>MATCH(AD173,中继段!$AE$4:$AE$97,0)</f>
        <v>67</v>
      </c>
    </row>
    <row r="174" spans="1:32" ht="16.5" x14ac:dyDescent="0.2">
      <c r="A174" s="3">
        <v>171</v>
      </c>
      <c r="B174" s="3">
        <f t="shared" si="15"/>
        <v>37046103000</v>
      </c>
      <c r="C174" s="4" t="str">
        <f t="shared" si="16"/>
        <v>山东二干|威海蓝村光缆:栖霞市局-乳山冯家</v>
      </c>
      <c r="D174" s="3" t="s">
        <v>246</v>
      </c>
      <c r="E174" s="4" t="str">
        <f t="shared" si="17"/>
        <v>威海蓝村光缆</v>
      </c>
      <c r="F174" s="4" t="s">
        <v>828</v>
      </c>
      <c r="G174" s="3" t="str">
        <f>INDEX(中继段!$C$4:$C$97,AF174)</f>
        <v>山东二干|威海蓝村光缆:即墨蓝村-威海青岛北路</v>
      </c>
      <c r="H174" s="3" t="str">
        <f t="shared" si="18"/>
        <v>山东二干|威海蓝村光缆:即墨蓝村-威海青岛北路</v>
      </c>
      <c r="I174" s="3">
        <f>INDEX(中继段!$B$4:$B$97,光放段!AF174)</f>
        <v>37046100000</v>
      </c>
      <c r="J174" s="3">
        <f>COUNTIF(I$4:I174,"="&amp;I174)</f>
        <v>3</v>
      </c>
      <c r="K174" s="3">
        <f>COUNTIF(D$4:D174,"="&amp;D174)</f>
        <v>3</v>
      </c>
      <c r="L174" s="3">
        <v>75</v>
      </c>
      <c r="M174" s="3">
        <v>12</v>
      </c>
      <c r="N174" s="3" t="b">
        <f t="shared" si="19"/>
        <v>0</v>
      </c>
      <c r="O174" s="3" t="s">
        <v>604</v>
      </c>
      <c r="P174" s="3" t="s">
        <v>175</v>
      </c>
      <c r="Q174" s="3" t="s">
        <v>117</v>
      </c>
      <c r="R174" s="3" t="b">
        <f t="shared" si="20"/>
        <v>0</v>
      </c>
      <c r="S174" s="3" t="s">
        <v>604</v>
      </c>
      <c r="T174" s="3" t="s">
        <v>179</v>
      </c>
      <c r="U174" s="3" t="s">
        <v>109</v>
      </c>
      <c r="V174" s="3"/>
      <c r="W174" s="3"/>
      <c r="X174" s="3"/>
      <c r="Y174" s="3"/>
      <c r="Z174" s="3"/>
      <c r="AA174" s="3"/>
      <c r="AB174" s="3" t="s">
        <v>71</v>
      </c>
      <c r="AC174" s="3" t="s">
        <v>160</v>
      </c>
      <c r="AD174" s="3" t="str">
        <f t="shared" si="14"/>
        <v>威海蓝村光缆:即墨蓝村+威海青岛北路</v>
      </c>
      <c r="AF174" s="3">
        <f>MATCH(AD174,中继段!$AE$4:$AE$97,0)</f>
        <v>67</v>
      </c>
    </row>
    <row r="175" spans="1:32" ht="16.5" x14ac:dyDescent="0.2">
      <c r="A175" s="3">
        <v>172</v>
      </c>
      <c r="B175" s="3">
        <f t="shared" si="15"/>
        <v>37046104000</v>
      </c>
      <c r="C175" s="4" t="str">
        <f t="shared" si="16"/>
        <v>山东二干|威海蓝村光缆:乳山冯家-威海青岛北路</v>
      </c>
      <c r="D175" s="3" t="s">
        <v>246</v>
      </c>
      <c r="E175" s="4" t="str">
        <f t="shared" si="17"/>
        <v>威海蓝村光缆</v>
      </c>
      <c r="F175" s="4" t="s">
        <v>828</v>
      </c>
      <c r="G175" s="3" t="str">
        <f>INDEX(中继段!$C$4:$C$97,AF175)</f>
        <v>山东二干|威海蓝村光缆:即墨蓝村-威海青岛北路</v>
      </c>
      <c r="H175" s="3" t="str">
        <f t="shared" si="18"/>
        <v>山东二干|威海蓝村光缆:即墨蓝村-威海青岛北路</v>
      </c>
      <c r="I175" s="3">
        <f>INDEX(中继段!$B$4:$B$97,光放段!AF175)</f>
        <v>37046100000</v>
      </c>
      <c r="J175" s="3">
        <f>COUNTIF(I$4:I175,"="&amp;I175)</f>
        <v>4</v>
      </c>
      <c r="K175" s="3">
        <f>COUNTIF(D$4:D175,"="&amp;D175)</f>
        <v>4</v>
      </c>
      <c r="L175" s="3">
        <v>84</v>
      </c>
      <c r="M175" s="3">
        <v>12</v>
      </c>
      <c r="N175" s="3" t="b">
        <f t="shared" si="19"/>
        <v>0</v>
      </c>
      <c r="O175" s="3" t="s">
        <v>604</v>
      </c>
      <c r="P175" s="3" t="s">
        <v>179</v>
      </c>
      <c r="Q175" s="3" t="s">
        <v>109</v>
      </c>
      <c r="R175" s="3" t="b">
        <f t="shared" si="20"/>
        <v>1</v>
      </c>
      <c r="S175" s="3" t="s">
        <v>604</v>
      </c>
      <c r="T175" s="3" t="s">
        <v>179</v>
      </c>
      <c r="U175" s="3" t="s">
        <v>160</v>
      </c>
      <c r="V175" s="3"/>
      <c r="W175" s="3"/>
      <c r="X175" s="3"/>
      <c r="Y175" s="3"/>
      <c r="Z175" s="3"/>
      <c r="AA175" s="3"/>
      <c r="AB175" s="3" t="s">
        <v>71</v>
      </c>
      <c r="AC175" s="3" t="s">
        <v>160</v>
      </c>
      <c r="AD175" s="3" t="str">
        <f t="shared" si="14"/>
        <v>威海蓝村光缆:即墨蓝村+威海青岛北路</v>
      </c>
      <c r="AF175" s="3">
        <f>MATCH(AD175,中继段!$AE$4:$AE$97,0)</f>
        <v>67</v>
      </c>
    </row>
    <row r="176" spans="1:32" ht="16.5" x14ac:dyDescent="0.2">
      <c r="A176" s="3">
        <v>173</v>
      </c>
      <c r="B176" s="3">
        <f t="shared" si="15"/>
        <v>37047101000</v>
      </c>
      <c r="C176" s="4" t="str">
        <f t="shared" si="16"/>
        <v>山东二干|威海蓝村光缆延伸:栖霞市局-芝罘区青年路</v>
      </c>
      <c r="D176" s="3" t="s">
        <v>247</v>
      </c>
      <c r="E176" s="4" t="str">
        <f t="shared" si="17"/>
        <v>威海蓝村光缆延伸</v>
      </c>
      <c r="F176" s="4" t="s">
        <v>828</v>
      </c>
      <c r="G176" s="3" t="str">
        <f>INDEX(中继段!$C$4:$C$97,AF176)</f>
        <v>山东二干|威海蓝村光缆延伸:栖霞市局-芝罘区青年路</v>
      </c>
      <c r="H176" s="3" t="str">
        <f t="shared" si="18"/>
        <v>山东二干|威海蓝村光缆延伸:栖霞市局-芝罘区青年路</v>
      </c>
      <c r="I176" s="3">
        <f>INDEX(中继段!$B$4:$B$97,光放段!AF176)</f>
        <v>37047100000</v>
      </c>
      <c r="J176" s="3">
        <f>COUNTIF(I$4:I176,"="&amp;I176)</f>
        <v>1</v>
      </c>
      <c r="K176" s="3">
        <f>COUNTIF(D$4:D176,"="&amp;D176)</f>
        <v>1</v>
      </c>
      <c r="L176" s="3">
        <v>62</v>
      </c>
      <c r="M176" s="3">
        <v>22</v>
      </c>
      <c r="N176" s="3" t="b">
        <f t="shared" si="19"/>
        <v>1</v>
      </c>
      <c r="O176" s="3" t="s">
        <v>604</v>
      </c>
      <c r="P176" s="3" t="s">
        <v>175</v>
      </c>
      <c r="Q176" s="3" t="s">
        <v>117</v>
      </c>
      <c r="R176" s="3" t="b">
        <f t="shared" si="20"/>
        <v>1</v>
      </c>
      <c r="S176" s="3" t="s">
        <v>604</v>
      </c>
      <c r="T176" s="3" t="s">
        <v>175</v>
      </c>
      <c r="U176" s="3" t="s">
        <v>161</v>
      </c>
      <c r="V176" s="3"/>
      <c r="W176" s="3"/>
      <c r="X176" s="3"/>
      <c r="Y176" s="3"/>
      <c r="Z176" s="3"/>
      <c r="AA176" s="3"/>
      <c r="AB176" s="3" t="s">
        <v>117</v>
      </c>
      <c r="AC176" s="3" t="s">
        <v>161</v>
      </c>
      <c r="AD176" s="3" t="str">
        <f t="shared" si="14"/>
        <v>威海蓝村光缆延伸:栖霞市局+芝罘区青年路</v>
      </c>
      <c r="AF176" s="3">
        <f>MATCH(AD176,中继段!$AE$4:$AE$97,0)</f>
        <v>68</v>
      </c>
    </row>
    <row r="177" spans="1:32" ht="16.5" x14ac:dyDescent="0.2">
      <c r="A177" s="3">
        <v>174</v>
      </c>
      <c r="B177" s="3">
        <f t="shared" si="15"/>
        <v>37048101000</v>
      </c>
      <c r="C177" s="4" t="str">
        <f t="shared" si="16"/>
        <v>山东二干|潍坊东营光缆:潍坊河西局-寿光东局</v>
      </c>
      <c r="D177" s="3" t="s">
        <v>248</v>
      </c>
      <c r="E177" s="4" t="str">
        <f t="shared" si="17"/>
        <v>潍坊东营光缆</v>
      </c>
      <c r="F177" s="4" t="s">
        <v>828</v>
      </c>
      <c r="G177" s="3" t="str">
        <f>INDEX(中继段!$C$4:$C$97,AF177)</f>
        <v>山东二干|潍坊东营光缆:潍坊河西局-东营济南路</v>
      </c>
      <c r="H177" s="3" t="str">
        <f t="shared" si="18"/>
        <v>山东二干|潍坊东营光缆:潍坊河西局-东营济南路</v>
      </c>
      <c r="I177" s="3">
        <f>INDEX(中继段!$B$4:$B$97,光放段!AF177)</f>
        <v>37048100000</v>
      </c>
      <c r="J177" s="3">
        <f>COUNTIF(I$4:I177,"="&amp;I177)</f>
        <v>1</v>
      </c>
      <c r="K177" s="3">
        <f>COUNTIF(D$4:D177,"="&amp;D177)</f>
        <v>1</v>
      </c>
      <c r="L177" s="3">
        <v>37.515999999999998</v>
      </c>
      <c r="M177" s="3">
        <v>36</v>
      </c>
      <c r="N177" s="3" t="b">
        <f t="shared" si="19"/>
        <v>1</v>
      </c>
      <c r="O177" s="3" t="s">
        <v>604</v>
      </c>
      <c r="P177" s="3" t="s">
        <v>176</v>
      </c>
      <c r="Q177" s="3" t="s">
        <v>58</v>
      </c>
      <c r="R177" s="3" t="b">
        <f t="shared" si="20"/>
        <v>0</v>
      </c>
      <c r="S177" s="3" t="s">
        <v>604</v>
      </c>
      <c r="T177" s="3" t="s">
        <v>176</v>
      </c>
      <c r="U177" s="3" t="s">
        <v>118</v>
      </c>
      <c r="V177" s="3"/>
      <c r="W177" s="3"/>
      <c r="X177" s="3"/>
      <c r="Y177" s="3"/>
      <c r="Z177" s="3"/>
      <c r="AA177" s="3"/>
      <c r="AB177" s="3" t="s">
        <v>58</v>
      </c>
      <c r="AC177" s="3" t="s">
        <v>146</v>
      </c>
      <c r="AD177" s="3" t="str">
        <f t="shared" si="14"/>
        <v>潍坊东营光缆:潍坊河西局+东营济南路</v>
      </c>
      <c r="AF177" s="3">
        <f>MATCH(AD177,中继段!$AE$4:$AE$97,0)</f>
        <v>69</v>
      </c>
    </row>
    <row r="178" spans="1:32" ht="16.5" x14ac:dyDescent="0.2">
      <c r="A178" s="3">
        <v>175</v>
      </c>
      <c r="B178" s="3">
        <f t="shared" si="15"/>
        <v>37048102000</v>
      </c>
      <c r="C178" s="4" t="str">
        <f t="shared" si="16"/>
        <v>山东二干|潍坊东营光缆:寿光东局-广饶</v>
      </c>
      <c r="D178" s="3" t="s">
        <v>248</v>
      </c>
      <c r="E178" s="4" t="str">
        <f t="shared" si="17"/>
        <v>潍坊东营光缆</v>
      </c>
      <c r="F178" s="4" t="s">
        <v>828</v>
      </c>
      <c r="G178" s="3" t="str">
        <f>INDEX(中继段!$C$4:$C$97,AF178)</f>
        <v>山东二干|潍坊东营光缆:潍坊河西局-东营济南路</v>
      </c>
      <c r="H178" s="3" t="str">
        <f t="shared" si="18"/>
        <v>山东二干|潍坊东营光缆:潍坊河西局-东营济南路</v>
      </c>
      <c r="I178" s="3">
        <f>INDEX(中继段!$B$4:$B$97,光放段!AF178)</f>
        <v>37048100000</v>
      </c>
      <c r="J178" s="3">
        <f>COUNTIF(I$4:I178,"="&amp;I178)</f>
        <v>2</v>
      </c>
      <c r="K178" s="3">
        <f>COUNTIF(D$4:D178,"="&amp;D178)</f>
        <v>2</v>
      </c>
      <c r="L178" s="3">
        <v>46.503</v>
      </c>
      <c r="M178" s="3">
        <v>36</v>
      </c>
      <c r="N178" s="3" t="b">
        <f t="shared" si="19"/>
        <v>0</v>
      </c>
      <c r="O178" s="3" t="s">
        <v>604</v>
      </c>
      <c r="P178" s="3" t="s">
        <v>176</v>
      </c>
      <c r="Q178" s="3" t="s">
        <v>118</v>
      </c>
      <c r="R178" s="3" t="b">
        <f t="shared" si="20"/>
        <v>0</v>
      </c>
      <c r="S178" s="3" t="s">
        <v>604</v>
      </c>
      <c r="T178" s="3" t="s">
        <v>174</v>
      </c>
      <c r="U178" s="3" t="s">
        <v>119</v>
      </c>
      <c r="V178" s="3"/>
      <c r="W178" s="3"/>
      <c r="X178" s="3"/>
      <c r="Y178" s="3"/>
      <c r="Z178" s="3"/>
      <c r="AA178" s="3"/>
      <c r="AB178" s="3" t="s">
        <v>58</v>
      </c>
      <c r="AC178" s="3" t="s">
        <v>146</v>
      </c>
      <c r="AD178" s="3" t="str">
        <f t="shared" si="14"/>
        <v>潍坊东营光缆:潍坊河西局+东营济南路</v>
      </c>
      <c r="AF178" s="3">
        <f>MATCH(AD178,中继段!$AE$4:$AE$97,0)</f>
        <v>69</v>
      </c>
    </row>
    <row r="179" spans="1:32" ht="16.5" x14ac:dyDescent="0.2">
      <c r="A179" s="3">
        <v>176</v>
      </c>
      <c r="B179" s="3">
        <f t="shared" si="15"/>
        <v>37048103000</v>
      </c>
      <c r="C179" s="4" t="str">
        <f t="shared" si="16"/>
        <v>山东二干|潍坊东营光缆:广饶-东营济南路</v>
      </c>
      <c r="D179" s="3" t="s">
        <v>248</v>
      </c>
      <c r="E179" s="4" t="str">
        <f t="shared" si="17"/>
        <v>潍坊东营光缆</v>
      </c>
      <c r="F179" s="4" t="s">
        <v>828</v>
      </c>
      <c r="G179" s="3" t="str">
        <f>INDEX(中继段!$C$4:$C$97,AF179)</f>
        <v>山东二干|潍坊东营光缆:潍坊河西局-东营济南路</v>
      </c>
      <c r="H179" s="3" t="str">
        <f t="shared" si="18"/>
        <v>山东二干|潍坊东营光缆:潍坊河西局-东营济南路</v>
      </c>
      <c r="I179" s="3">
        <f>INDEX(中继段!$B$4:$B$97,光放段!AF179)</f>
        <v>37048100000</v>
      </c>
      <c r="J179" s="3">
        <f>COUNTIF(I$4:I179,"="&amp;I179)</f>
        <v>3</v>
      </c>
      <c r="K179" s="3">
        <f>COUNTIF(D$4:D179,"="&amp;D179)</f>
        <v>3</v>
      </c>
      <c r="L179" s="3">
        <v>52.115000000000002</v>
      </c>
      <c r="M179" s="3">
        <v>36</v>
      </c>
      <c r="N179" s="3" t="b">
        <f t="shared" si="19"/>
        <v>0</v>
      </c>
      <c r="O179" s="3" t="s">
        <v>604</v>
      </c>
      <c r="P179" s="3" t="s">
        <v>174</v>
      </c>
      <c r="Q179" s="3" t="s">
        <v>119</v>
      </c>
      <c r="R179" s="3" t="b">
        <f t="shared" si="20"/>
        <v>1</v>
      </c>
      <c r="S179" s="3" t="s">
        <v>604</v>
      </c>
      <c r="T179" s="3" t="s">
        <v>174</v>
      </c>
      <c r="U179" s="3" t="s">
        <v>146</v>
      </c>
      <c r="V179" s="3"/>
      <c r="W179" s="3"/>
      <c r="X179" s="3"/>
      <c r="Y179" s="3"/>
      <c r="Z179" s="3"/>
      <c r="AA179" s="3"/>
      <c r="AB179" s="3" t="s">
        <v>58</v>
      </c>
      <c r="AC179" s="3" t="s">
        <v>146</v>
      </c>
      <c r="AD179" s="3" t="str">
        <f t="shared" si="14"/>
        <v>潍坊东营光缆:潍坊河西局+东营济南路</v>
      </c>
      <c r="AF179" s="3">
        <f>MATCH(AD179,中继段!$AE$4:$AE$97,0)</f>
        <v>69</v>
      </c>
    </row>
    <row r="180" spans="1:32" ht="16.5" x14ac:dyDescent="0.2">
      <c r="A180" s="3">
        <v>177</v>
      </c>
      <c r="B180" s="3">
        <f t="shared" si="15"/>
        <v>37049101000</v>
      </c>
      <c r="C180" s="4" t="str">
        <f t="shared" si="16"/>
        <v>山东二干|潍坊广饶架空光缆:潍坊河西局-寿光东局</v>
      </c>
      <c r="D180" s="3" t="s">
        <v>249</v>
      </c>
      <c r="E180" s="4" t="str">
        <f t="shared" si="17"/>
        <v>潍坊广饶架空光缆</v>
      </c>
      <c r="F180" s="4" t="s">
        <v>828</v>
      </c>
      <c r="G180" s="3" t="str">
        <f>INDEX(中继段!$C$4:$C$97,AF180)</f>
        <v>山东二干|潍坊广饶架空光缆:潍坊河西局-广饶</v>
      </c>
      <c r="H180" s="3" t="str">
        <f t="shared" si="18"/>
        <v>山东二干|潍坊广饶架空光缆:潍坊河西局-广饶</v>
      </c>
      <c r="I180" s="3">
        <f>INDEX(中继段!$B$4:$B$97,光放段!AF180)</f>
        <v>37049100000</v>
      </c>
      <c r="J180" s="3">
        <f>COUNTIF(I$4:I180,"="&amp;I180)</f>
        <v>1</v>
      </c>
      <c r="K180" s="3">
        <f>COUNTIF(D$4:D180,"="&amp;D180)</f>
        <v>1</v>
      </c>
      <c r="L180" s="3">
        <v>36.441000000000003</v>
      </c>
      <c r="M180" s="3">
        <v>12</v>
      </c>
      <c r="N180" s="3" t="b">
        <f t="shared" si="19"/>
        <v>1</v>
      </c>
      <c r="O180" s="3" t="s">
        <v>604</v>
      </c>
      <c r="P180" s="3" t="s">
        <v>176</v>
      </c>
      <c r="Q180" s="3" t="s">
        <v>58</v>
      </c>
      <c r="R180" s="3" t="b">
        <f t="shared" si="20"/>
        <v>0</v>
      </c>
      <c r="S180" s="3" t="s">
        <v>604</v>
      </c>
      <c r="T180" s="3" t="s">
        <v>176</v>
      </c>
      <c r="U180" s="3" t="s">
        <v>118</v>
      </c>
      <c r="V180" s="3"/>
      <c r="W180" s="3"/>
      <c r="X180" s="3"/>
      <c r="Y180" s="3"/>
      <c r="Z180" s="3"/>
      <c r="AA180" s="3"/>
      <c r="AB180" s="3" t="s">
        <v>58</v>
      </c>
      <c r="AC180" s="3" t="s">
        <v>119</v>
      </c>
      <c r="AD180" s="3" t="str">
        <f t="shared" si="14"/>
        <v>潍坊广饶架空光缆:潍坊河西局+广饶</v>
      </c>
      <c r="AF180" s="3">
        <f>MATCH(AD180,中继段!$AE$4:$AE$97,0)</f>
        <v>70</v>
      </c>
    </row>
    <row r="181" spans="1:32" ht="16.5" x14ac:dyDescent="0.2">
      <c r="A181" s="3">
        <v>178</v>
      </c>
      <c r="B181" s="3">
        <f t="shared" si="15"/>
        <v>37049102000</v>
      </c>
      <c r="C181" s="4" t="str">
        <f t="shared" si="16"/>
        <v>山东二干|潍坊广饶架空光缆:寿光东局-广饶</v>
      </c>
      <c r="D181" s="3" t="s">
        <v>249</v>
      </c>
      <c r="E181" s="4" t="str">
        <f t="shared" si="17"/>
        <v>潍坊广饶架空光缆</v>
      </c>
      <c r="F181" s="4" t="s">
        <v>828</v>
      </c>
      <c r="G181" s="3" t="str">
        <f>INDEX(中继段!$C$4:$C$97,AF181)</f>
        <v>山东二干|潍坊广饶架空光缆:潍坊河西局-广饶</v>
      </c>
      <c r="H181" s="3" t="str">
        <f t="shared" si="18"/>
        <v>山东二干|潍坊广饶架空光缆:潍坊河西局-广饶</v>
      </c>
      <c r="I181" s="3">
        <f>INDEX(中继段!$B$4:$B$97,光放段!AF181)</f>
        <v>37049100000</v>
      </c>
      <c r="J181" s="3">
        <f>COUNTIF(I$4:I181,"="&amp;I181)</f>
        <v>2</v>
      </c>
      <c r="K181" s="3">
        <f>COUNTIF(D$4:D181,"="&amp;D181)</f>
        <v>2</v>
      </c>
      <c r="L181" s="3">
        <v>46.094000000000001</v>
      </c>
      <c r="M181" s="3">
        <v>12</v>
      </c>
      <c r="N181" s="3" t="b">
        <f t="shared" si="19"/>
        <v>0</v>
      </c>
      <c r="O181" s="3" t="s">
        <v>604</v>
      </c>
      <c r="P181" s="3" t="s">
        <v>176</v>
      </c>
      <c r="Q181" s="3" t="s">
        <v>118</v>
      </c>
      <c r="R181" s="3" t="b">
        <f t="shared" si="20"/>
        <v>1</v>
      </c>
      <c r="S181" s="3" t="s">
        <v>604</v>
      </c>
      <c r="T181" s="3" t="s">
        <v>174</v>
      </c>
      <c r="U181" s="3" t="s">
        <v>119</v>
      </c>
      <c r="V181" s="3"/>
      <c r="W181" s="3"/>
      <c r="X181" s="3"/>
      <c r="Y181" s="3"/>
      <c r="Z181" s="3"/>
      <c r="AA181" s="3"/>
      <c r="AB181" s="3" t="s">
        <v>58</v>
      </c>
      <c r="AC181" s="3" t="s">
        <v>119</v>
      </c>
      <c r="AD181" s="3" t="str">
        <f t="shared" si="14"/>
        <v>潍坊广饶架空光缆:潍坊河西局+广饶</v>
      </c>
      <c r="AF181" s="3">
        <f>MATCH(AD181,中继段!$AE$4:$AE$97,0)</f>
        <v>70</v>
      </c>
    </row>
    <row r="182" spans="1:32" ht="16.5" x14ac:dyDescent="0.2">
      <c r="A182" s="3">
        <v>179</v>
      </c>
      <c r="B182" s="3">
        <f t="shared" si="15"/>
        <v>37050101000</v>
      </c>
      <c r="C182" s="4" t="str">
        <f t="shared" si="16"/>
        <v>山东二干|潍坊临沂光缆:潍坊东方路-吾山南逯</v>
      </c>
      <c r="D182" s="3" t="s">
        <v>250</v>
      </c>
      <c r="E182" s="4" t="str">
        <f t="shared" si="17"/>
        <v>潍坊临沂光缆</v>
      </c>
      <c r="F182" s="4" t="s">
        <v>828</v>
      </c>
      <c r="G182" s="3" t="str">
        <f>INDEX(中继段!$C$4:$C$97,AF182)</f>
        <v>山东二干|潍坊临沂光缆:潍坊东方路-临沂金雀山</v>
      </c>
      <c r="H182" s="3" t="str">
        <f t="shared" si="18"/>
        <v>山东二干|潍坊临沂光缆:潍坊东方路-临沂金雀山</v>
      </c>
      <c r="I182" s="3">
        <f>INDEX(中继段!$B$4:$B$97,光放段!AF182)</f>
        <v>37050100000</v>
      </c>
      <c r="J182" s="3">
        <f>COUNTIF(I$4:I182,"="&amp;I182)</f>
        <v>1</v>
      </c>
      <c r="K182" s="3">
        <f>COUNTIF(D$4:D182,"="&amp;D182)</f>
        <v>1</v>
      </c>
      <c r="L182" s="3">
        <v>86.2</v>
      </c>
      <c r="M182" s="3">
        <v>36</v>
      </c>
      <c r="N182" s="3" t="b">
        <f t="shared" si="19"/>
        <v>1</v>
      </c>
      <c r="O182" s="3" t="s">
        <v>604</v>
      </c>
      <c r="P182" s="3" t="s">
        <v>176</v>
      </c>
      <c r="Q182" s="3" t="s">
        <v>69</v>
      </c>
      <c r="R182" s="3" t="b">
        <f t="shared" si="20"/>
        <v>0</v>
      </c>
      <c r="S182" s="3" t="s">
        <v>604</v>
      </c>
      <c r="T182" s="3" t="s">
        <v>176</v>
      </c>
      <c r="U182" s="3" t="s">
        <v>120</v>
      </c>
      <c r="V182" s="3"/>
      <c r="W182" s="3"/>
      <c r="X182" s="3"/>
      <c r="Y182" s="3"/>
      <c r="Z182" s="3"/>
      <c r="AA182" s="3"/>
      <c r="AB182" s="3" t="s">
        <v>69</v>
      </c>
      <c r="AC182" s="3" t="s">
        <v>91</v>
      </c>
      <c r="AD182" s="3" t="str">
        <f t="shared" si="14"/>
        <v>潍坊临沂光缆:潍坊东方路+临沂金雀山</v>
      </c>
      <c r="AF182" s="3">
        <f>MATCH(AD182,中继段!$AE$4:$AE$97,0)</f>
        <v>71</v>
      </c>
    </row>
    <row r="183" spans="1:32" ht="16.5" x14ac:dyDescent="0.2">
      <c r="A183" s="3">
        <v>180</v>
      </c>
      <c r="B183" s="3">
        <f t="shared" si="15"/>
        <v>37050102000</v>
      </c>
      <c r="C183" s="4" t="str">
        <f t="shared" si="16"/>
        <v>山东二干|潍坊临沂光缆:吾山南逯-沂水马站</v>
      </c>
      <c r="D183" s="3" t="s">
        <v>250</v>
      </c>
      <c r="E183" s="4" t="str">
        <f t="shared" si="17"/>
        <v>潍坊临沂光缆</v>
      </c>
      <c r="F183" s="4" t="s">
        <v>828</v>
      </c>
      <c r="G183" s="3" t="str">
        <f>INDEX(中继段!$C$4:$C$97,AF183)</f>
        <v>山东二干|潍坊临沂光缆:潍坊东方路-临沂金雀山</v>
      </c>
      <c r="H183" s="3" t="str">
        <f t="shared" si="18"/>
        <v>山东二干|潍坊临沂光缆:潍坊东方路-临沂金雀山</v>
      </c>
      <c r="I183" s="3">
        <f>INDEX(中继段!$B$4:$B$97,光放段!AF183)</f>
        <v>37050100000</v>
      </c>
      <c r="J183" s="3">
        <f>COUNTIF(I$4:I183,"="&amp;I183)</f>
        <v>2</v>
      </c>
      <c r="K183" s="3">
        <f>COUNTIF(D$4:D183,"="&amp;D183)</f>
        <v>2</v>
      </c>
      <c r="L183" s="3">
        <v>89</v>
      </c>
      <c r="M183" s="3">
        <v>36</v>
      </c>
      <c r="N183" s="3" t="b">
        <f t="shared" si="19"/>
        <v>0</v>
      </c>
      <c r="O183" s="3" t="s">
        <v>604</v>
      </c>
      <c r="P183" s="3" t="s">
        <v>176</v>
      </c>
      <c r="Q183" s="3" t="s">
        <v>120</v>
      </c>
      <c r="R183" s="3" t="b">
        <f t="shared" si="20"/>
        <v>0</v>
      </c>
      <c r="S183" s="3" t="s">
        <v>604</v>
      </c>
      <c r="T183" s="3" t="s">
        <v>184</v>
      </c>
      <c r="U183" s="3" t="s">
        <v>86</v>
      </c>
      <c r="V183" s="3"/>
      <c r="W183" s="3"/>
      <c r="X183" s="3"/>
      <c r="Y183" s="3"/>
      <c r="Z183" s="3"/>
      <c r="AA183" s="3"/>
      <c r="AB183" s="3" t="s">
        <v>69</v>
      </c>
      <c r="AC183" s="3" t="s">
        <v>91</v>
      </c>
      <c r="AD183" s="3" t="str">
        <f t="shared" si="14"/>
        <v>潍坊临沂光缆:潍坊东方路+临沂金雀山</v>
      </c>
      <c r="AF183" s="3">
        <f>MATCH(AD183,中继段!$AE$4:$AE$97,0)</f>
        <v>71</v>
      </c>
    </row>
    <row r="184" spans="1:32" ht="16.5" x14ac:dyDescent="0.2">
      <c r="A184" s="3">
        <v>181</v>
      </c>
      <c r="B184" s="3">
        <f t="shared" si="15"/>
        <v>37050103000</v>
      </c>
      <c r="C184" s="4" t="str">
        <f t="shared" si="16"/>
        <v>山东二干|潍坊临沂光缆:沂水马站-沂南_苏村_牛家小河基站</v>
      </c>
      <c r="D184" s="3" t="s">
        <v>250</v>
      </c>
      <c r="E184" s="4" t="str">
        <f t="shared" si="17"/>
        <v>潍坊临沂光缆</v>
      </c>
      <c r="F184" s="4" t="s">
        <v>828</v>
      </c>
      <c r="G184" s="3" t="str">
        <f>INDEX(中继段!$C$4:$C$97,AF184)</f>
        <v>山东二干|潍坊临沂光缆:潍坊东方路-临沂金雀山</v>
      </c>
      <c r="H184" s="3" t="str">
        <f t="shared" si="18"/>
        <v>山东二干|潍坊临沂光缆:潍坊东方路-临沂金雀山</v>
      </c>
      <c r="I184" s="3">
        <f>INDEX(中继段!$B$4:$B$97,光放段!AF184)</f>
        <v>37050100000</v>
      </c>
      <c r="J184" s="3">
        <f>COUNTIF(I$4:I184,"="&amp;I184)</f>
        <v>3</v>
      </c>
      <c r="K184" s="3">
        <f>COUNTIF(D$4:D184,"="&amp;D184)</f>
        <v>3</v>
      </c>
      <c r="L184" s="3">
        <v>54.84</v>
      </c>
      <c r="M184" s="3">
        <v>36</v>
      </c>
      <c r="N184" s="3" t="b">
        <f t="shared" si="19"/>
        <v>0</v>
      </c>
      <c r="O184" s="3" t="s">
        <v>604</v>
      </c>
      <c r="P184" s="3" t="s">
        <v>184</v>
      </c>
      <c r="Q184" s="3" t="s">
        <v>86</v>
      </c>
      <c r="R184" s="3" t="b">
        <f t="shared" si="20"/>
        <v>0</v>
      </c>
      <c r="S184" s="3" t="s">
        <v>604</v>
      </c>
      <c r="T184" s="3" t="s">
        <v>184</v>
      </c>
      <c r="U184" s="3" t="s">
        <v>121</v>
      </c>
      <c r="V184" s="3"/>
      <c r="W184" s="3"/>
      <c r="X184" s="3"/>
      <c r="Y184" s="3"/>
      <c r="Z184" s="3"/>
      <c r="AA184" s="3"/>
      <c r="AB184" s="3" t="s">
        <v>69</v>
      </c>
      <c r="AC184" s="3" t="s">
        <v>91</v>
      </c>
      <c r="AD184" s="3" t="str">
        <f t="shared" si="14"/>
        <v>潍坊临沂光缆:潍坊东方路+临沂金雀山</v>
      </c>
      <c r="AF184" s="3">
        <f>MATCH(AD184,中继段!$AE$4:$AE$97,0)</f>
        <v>71</v>
      </c>
    </row>
    <row r="185" spans="1:32" ht="16.5" x14ac:dyDescent="0.2">
      <c r="A185" s="3">
        <v>182</v>
      </c>
      <c r="B185" s="3">
        <f t="shared" si="15"/>
        <v>37050104000</v>
      </c>
      <c r="C185" s="4" t="str">
        <f t="shared" si="16"/>
        <v>山东二干|潍坊临沂光缆:沂南_苏村_牛家小河基站-临沂金雀山</v>
      </c>
      <c r="D185" s="3" t="s">
        <v>250</v>
      </c>
      <c r="E185" s="4" t="str">
        <f t="shared" si="17"/>
        <v>潍坊临沂光缆</v>
      </c>
      <c r="F185" s="4" t="s">
        <v>828</v>
      </c>
      <c r="G185" s="3" t="str">
        <f>INDEX(中继段!$C$4:$C$97,AF185)</f>
        <v>山东二干|潍坊临沂光缆:潍坊东方路-临沂金雀山</v>
      </c>
      <c r="H185" s="3" t="str">
        <f t="shared" si="18"/>
        <v>山东二干|潍坊临沂光缆:潍坊东方路-临沂金雀山</v>
      </c>
      <c r="I185" s="3">
        <f>INDEX(中继段!$B$4:$B$97,光放段!AF185)</f>
        <v>37050100000</v>
      </c>
      <c r="J185" s="3">
        <f>COUNTIF(I$4:I185,"="&amp;I185)</f>
        <v>4</v>
      </c>
      <c r="K185" s="3">
        <f>COUNTIF(D$4:D185,"="&amp;D185)</f>
        <v>4</v>
      </c>
      <c r="L185" s="3">
        <v>86.1</v>
      </c>
      <c r="M185" s="3">
        <v>36</v>
      </c>
      <c r="N185" s="3" t="b">
        <f t="shared" si="19"/>
        <v>0</v>
      </c>
      <c r="O185" s="3" t="s">
        <v>604</v>
      </c>
      <c r="P185" s="3" t="s">
        <v>184</v>
      </c>
      <c r="Q185" s="3" t="s">
        <v>121</v>
      </c>
      <c r="R185" s="3" t="b">
        <f t="shared" si="20"/>
        <v>1</v>
      </c>
      <c r="S185" s="3" t="s">
        <v>604</v>
      </c>
      <c r="T185" s="3" t="s">
        <v>184</v>
      </c>
      <c r="U185" s="3" t="s">
        <v>91</v>
      </c>
      <c r="V185" s="3"/>
      <c r="W185" s="3"/>
      <c r="X185" s="3"/>
      <c r="Y185" s="3"/>
      <c r="Z185" s="3"/>
      <c r="AA185" s="3"/>
      <c r="AB185" s="3" t="s">
        <v>69</v>
      </c>
      <c r="AC185" s="3" t="s">
        <v>91</v>
      </c>
      <c r="AD185" s="3" t="str">
        <f t="shared" si="14"/>
        <v>潍坊临沂光缆:潍坊东方路+临沂金雀山</v>
      </c>
      <c r="AF185" s="3">
        <f>MATCH(AD185,中继段!$AE$4:$AE$97,0)</f>
        <v>71</v>
      </c>
    </row>
    <row r="186" spans="1:32" ht="16.5" x14ac:dyDescent="0.2">
      <c r="A186" s="3">
        <v>183</v>
      </c>
      <c r="B186" s="3">
        <f t="shared" si="15"/>
        <v>37051101000</v>
      </c>
      <c r="C186" s="4" t="str">
        <f t="shared" si="16"/>
        <v>山东二干|潍坊青乡光缆:潍坊东方路-昌邑青乡</v>
      </c>
      <c r="D186" s="3" t="s">
        <v>251</v>
      </c>
      <c r="E186" s="4" t="str">
        <f t="shared" si="17"/>
        <v>潍坊青乡光缆</v>
      </c>
      <c r="F186" s="4" t="s">
        <v>828</v>
      </c>
      <c r="G186" s="3" t="str">
        <f>INDEX(中继段!$C$4:$C$97,AF186)</f>
        <v>山东二干|潍坊青乡光缆:潍坊东方路-昌邑青乡</v>
      </c>
      <c r="H186" s="3" t="str">
        <f t="shared" si="18"/>
        <v>山东二干|潍坊青乡光缆:潍坊东方路-昌邑青乡</v>
      </c>
      <c r="I186" s="3">
        <f>INDEX(中继段!$B$4:$B$97,光放段!AF186)</f>
        <v>37051100000</v>
      </c>
      <c r="J186" s="3">
        <f>COUNTIF(I$4:I186,"="&amp;I186)</f>
        <v>1</v>
      </c>
      <c r="K186" s="3">
        <f>COUNTIF(D$4:D186,"="&amp;D186)</f>
        <v>1</v>
      </c>
      <c r="L186" s="3">
        <v>61.4</v>
      </c>
      <c r="M186" s="3">
        <v>24</v>
      </c>
      <c r="N186" s="3" t="b">
        <f t="shared" si="19"/>
        <v>1</v>
      </c>
      <c r="O186" s="3" t="s">
        <v>604</v>
      </c>
      <c r="P186" s="3" t="s">
        <v>176</v>
      </c>
      <c r="Q186" s="3" t="s">
        <v>69</v>
      </c>
      <c r="R186" s="3" t="b">
        <f t="shared" si="20"/>
        <v>1</v>
      </c>
      <c r="S186" s="3" t="s">
        <v>604</v>
      </c>
      <c r="T186" s="3" t="s">
        <v>176</v>
      </c>
      <c r="U186" s="3" t="s">
        <v>20</v>
      </c>
      <c r="V186" s="3"/>
      <c r="W186" s="3"/>
      <c r="X186" s="3"/>
      <c r="Y186" s="3"/>
      <c r="Z186" s="3"/>
      <c r="AA186" s="3"/>
      <c r="AB186" s="3" t="s">
        <v>69</v>
      </c>
      <c r="AC186" s="3" t="s">
        <v>20</v>
      </c>
      <c r="AD186" s="3" t="str">
        <f t="shared" si="14"/>
        <v>潍坊青乡光缆:潍坊东方路+昌邑青乡</v>
      </c>
      <c r="AF186" s="3">
        <f>MATCH(AD186,中继段!$AE$4:$AE$97,0)</f>
        <v>72</v>
      </c>
    </row>
    <row r="187" spans="1:32" ht="16.5" x14ac:dyDescent="0.2">
      <c r="A187" s="3">
        <v>184</v>
      </c>
      <c r="B187" s="3">
        <f t="shared" si="15"/>
        <v>37052101000</v>
      </c>
      <c r="C187" s="4" t="str">
        <f t="shared" si="16"/>
        <v>山东二干|潍坊日照架空光缆:潍坊东方路-诸城原联通高级技工学校</v>
      </c>
      <c r="D187" s="3" t="s">
        <v>252</v>
      </c>
      <c r="E187" s="4" t="str">
        <f t="shared" si="17"/>
        <v>潍坊日照架空光缆</v>
      </c>
      <c r="F187" s="4" t="s">
        <v>828</v>
      </c>
      <c r="G187" s="3" t="str">
        <f>INDEX(中继段!$C$4:$C$97,AF187)</f>
        <v>山东二干|潍坊日照架空光缆:潍坊东方路-日照海滨五路</v>
      </c>
      <c r="H187" s="3" t="str">
        <f t="shared" si="18"/>
        <v>山东二干|潍坊日照架空光缆:潍坊东方路-日照海滨五路</v>
      </c>
      <c r="I187" s="3">
        <f>INDEX(中继段!$B$4:$B$97,光放段!AF187)</f>
        <v>37052100000</v>
      </c>
      <c r="J187" s="3">
        <f>COUNTIF(I$4:I187,"="&amp;I187)</f>
        <v>1</v>
      </c>
      <c r="K187" s="3">
        <f>COUNTIF(D$4:D187,"="&amp;D187)</f>
        <v>1</v>
      </c>
      <c r="L187" s="3">
        <v>111.8</v>
      </c>
      <c r="M187" s="3">
        <v>8</v>
      </c>
      <c r="N187" s="3" t="b">
        <f t="shared" si="19"/>
        <v>1</v>
      </c>
      <c r="O187" s="3" t="s">
        <v>604</v>
      </c>
      <c r="P187" s="3" t="s">
        <v>176</v>
      </c>
      <c r="Q187" s="3" t="s">
        <v>69</v>
      </c>
      <c r="R187" s="3" t="b">
        <f t="shared" si="20"/>
        <v>0</v>
      </c>
      <c r="S187" s="3" t="s">
        <v>604</v>
      </c>
      <c r="T187" s="3" t="s">
        <v>176</v>
      </c>
      <c r="U187" s="3" t="s">
        <v>122</v>
      </c>
      <c r="V187" s="3"/>
      <c r="W187" s="3"/>
      <c r="X187" s="3"/>
      <c r="Y187" s="3"/>
      <c r="Z187" s="3"/>
      <c r="AA187" s="3"/>
      <c r="AB187" s="3" t="s">
        <v>69</v>
      </c>
      <c r="AC187" s="3" t="s">
        <v>158</v>
      </c>
      <c r="AD187" s="3" t="str">
        <f t="shared" si="14"/>
        <v>潍坊日照架空光缆:潍坊东方路+日照海滨五路</v>
      </c>
      <c r="AF187" s="3">
        <f>MATCH(AD187,中继段!$AE$4:$AE$97,0)</f>
        <v>73</v>
      </c>
    </row>
    <row r="188" spans="1:32" ht="16.5" x14ac:dyDescent="0.2">
      <c r="A188" s="3">
        <v>185</v>
      </c>
      <c r="B188" s="3">
        <f t="shared" si="15"/>
        <v>37052102000</v>
      </c>
      <c r="C188" s="4" t="str">
        <f t="shared" si="16"/>
        <v>山东二干|潍坊日照架空光缆:诸城原联通高级技工学校-日照海滨五路</v>
      </c>
      <c r="D188" s="3" t="s">
        <v>252</v>
      </c>
      <c r="E188" s="4" t="str">
        <f t="shared" si="17"/>
        <v>潍坊日照架空光缆</v>
      </c>
      <c r="F188" s="4" t="s">
        <v>828</v>
      </c>
      <c r="G188" s="3" t="str">
        <f>INDEX(中继段!$C$4:$C$97,AF188)</f>
        <v>山东二干|潍坊日照架空光缆:潍坊东方路-日照海滨五路</v>
      </c>
      <c r="H188" s="3" t="str">
        <f t="shared" si="18"/>
        <v>山东二干|潍坊日照架空光缆:潍坊东方路-日照海滨五路</v>
      </c>
      <c r="I188" s="3">
        <f>INDEX(中继段!$B$4:$B$97,光放段!AF188)</f>
        <v>37052100000</v>
      </c>
      <c r="J188" s="3">
        <f>COUNTIF(I$4:I188,"="&amp;I188)</f>
        <v>2</v>
      </c>
      <c r="K188" s="3">
        <f>COUNTIF(D$4:D188,"="&amp;D188)</f>
        <v>2</v>
      </c>
      <c r="L188" s="3">
        <v>130.5</v>
      </c>
      <c r="M188" s="3">
        <v>8</v>
      </c>
      <c r="N188" s="3" t="b">
        <f t="shared" si="19"/>
        <v>0</v>
      </c>
      <c r="O188" s="3" t="s">
        <v>604</v>
      </c>
      <c r="P188" s="3" t="s">
        <v>176</v>
      </c>
      <c r="Q188" s="3" t="s">
        <v>122</v>
      </c>
      <c r="R188" s="3" t="b">
        <f t="shared" si="20"/>
        <v>1</v>
      </c>
      <c r="S188" s="3" t="s">
        <v>604</v>
      </c>
      <c r="T188" s="3" t="s">
        <v>180</v>
      </c>
      <c r="U188" s="3" t="s">
        <v>158</v>
      </c>
      <c r="V188" s="3"/>
      <c r="W188" s="3"/>
      <c r="X188" s="3"/>
      <c r="Y188" s="3"/>
      <c r="Z188" s="3"/>
      <c r="AA188" s="3"/>
      <c r="AB188" s="3" t="s">
        <v>69</v>
      </c>
      <c r="AC188" s="3" t="s">
        <v>158</v>
      </c>
      <c r="AD188" s="3" t="str">
        <f t="shared" si="14"/>
        <v>潍坊日照架空光缆:潍坊东方路+日照海滨五路</v>
      </c>
      <c r="AF188" s="3">
        <f>MATCH(AD188,中继段!$AE$4:$AE$97,0)</f>
        <v>73</v>
      </c>
    </row>
    <row r="189" spans="1:32" ht="16.5" x14ac:dyDescent="0.2">
      <c r="A189" s="3">
        <v>186</v>
      </c>
      <c r="B189" s="3">
        <f t="shared" si="15"/>
        <v>37053101000</v>
      </c>
      <c r="C189" s="4" t="str">
        <f t="shared" si="16"/>
        <v>山东二干|潍坊五莲光缆:潍坊河西局-安丘兴安路</v>
      </c>
      <c r="D189" s="3" t="s">
        <v>253</v>
      </c>
      <c r="E189" s="4" t="str">
        <f t="shared" si="17"/>
        <v>潍坊五莲光缆</v>
      </c>
      <c r="F189" s="4" t="s">
        <v>828</v>
      </c>
      <c r="G189" s="3" t="str">
        <f>INDEX(中继段!$C$4:$C$97,AF189)</f>
        <v>山东二干|潍坊五莲光缆:潍坊河西局-五莲解放路</v>
      </c>
      <c r="H189" s="3" t="str">
        <f t="shared" si="18"/>
        <v>山东二干|潍坊五莲光缆:潍坊河西局-五莲解放路</v>
      </c>
      <c r="I189" s="3">
        <f>INDEX(中继段!$B$4:$B$97,光放段!AF189)</f>
        <v>37053100000</v>
      </c>
      <c r="J189" s="3">
        <f>COUNTIF(I$4:I189,"="&amp;I189)</f>
        <v>1</v>
      </c>
      <c r="K189" s="3">
        <f>COUNTIF(D$4:D189,"="&amp;D189)</f>
        <v>1</v>
      </c>
      <c r="L189" s="3">
        <v>36.445</v>
      </c>
      <c r="M189" s="3">
        <v>12</v>
      </c>
      <c r="N189" s="3" t="b">
        <f t="shared" si="19"/>
        <v>1</v>
      </c>
      <c r="O189" s="3" t="s">
        <v>604</v>
      </c>
      <c r="P189" s="3" t="s">
        <v>176</v>
      </c>
      <c r="Q189" s="3" t="s">
        <v>58</v>
      </c>
      <c r="R189" s="3" t="b">
        <f t="shared" si="20"/>
        <v>0</v>
      </c>
      <c r="S189" s="3" t="s">
        <v>604</v>
      </c>
      <c r="T189" s="3" t="s">
        <v>176</v>
      </c>
      <c r="U189" s="3" t="s">
        <v>123</v>
      </c>
      <c r="V189" s="3"/>
      <c r="W189" s="3"/>
      <c r="X189" s="3"/>
      <c r="Y189" s="3"/>
      <c r="Z189" s="3"/>
      <c r="AA189" s="3"/>
      <c r="AB189" s="3" t="s">
        <v>58</v>
      </c>
      <c r="AC189" s="3" t="s">
        <v>96</v>
      </c>
      <c r="AD189" s="3" t="str">
        <f t="shared" si="14"/>
        <v>潍坊五莲光缆:潍坊河西局+五莲解放路</v>
      </c>
      <c r="AF189" s="3">
        <f>MATCH(AD189,中继段!$AE$4:$AE$97,0)</f>
        <v>74</v>
      </c>
    </row>
    <row r="190" spans="1:32" ht="16.5" x14ac:dyDescent="0.2">
      <c r="A190" s="3">
        <v>187</v>
      </c>
      <c r="B190" s="3">
        <f t="shared" si="15"/>
        <v>37053102000</v>
      </c>
      <c r="C190" s="4" t="str">
        <f t="shared" si="16"/>
        <v>山东二干|潍坊五莲光缆:安丘兴安路-诸城</v>
      </c>
      <c r="D190" s="3" t="s">
        <v>253</v>
      </c>
      <c r="E190" s="4" t="str">
        <f t="shared" si="17"/>
        <v>潍坊五莲光缆</v>
      </c>
      <c r="F190" s="4" t="s">
        <v>828</v>
      </c>
      <c r="G190" s="3" t="str">
        <f>INDEX(中继段!$C$4:$C$97,AF190)</f>
        <v>山东二干|潍坊五莲光缆:潍坊河西局-五莲解放路</v>
      </c>
      <c r="H190" s="3" t="str">
        <f t="shared" si="18"/>
        <v>山东二干|潍坊五莲光缆:潍坊河西局-五莲解放路</v>
      </c>
      <c r="I190" s="3">
        <f>INDEX(中继段!$B$4:$B$97,光放段!AF190)</f>
        <v>37053100000</v>
      </c>
      <c r="J190" s="3">
        <f>COUNTIF(I$4:I190,"="&amp;I190)</f>
        <v>2</v>
      </c>
      <c r="K190" s="3">
        <f>COUNTIF(D$4:D190,"="&amp;D190)</f>
        <v>2</v>
      </c>
      <c r="L190" s="3">
        <v>24.009</v>
      </c>
      <c r="M190" s="3">
        <v>12</v>
      </c>
      <c r="N190" s="3" t="b">
        <f t="shared" si="19"/>
        <v>0</v>
      </c>
      <c r="O190" s="3" t="s">
        <v>604</v>
      </c>
      <c r="P190" s="3" t="s">
        <v>176</v>
      </c>
      <c r="Q190" s="3" t="s">
        <v>123</v>
      </c>
      <c r="R190" s="3" t="b">
        <f t="shared" si="20"/>
        <v>0</v>
      </c>
      <c r="S190" s="3" t="s">
        <v>604</v>
      </c>
      <c r="T190" s="3" t="s">
        <v>176</v>
      </c>
      <c r="U190" s="3" t="s">
        <v>87</v>
      </c>
      <c r="V190" s="3"/>
      <c r="W190" s="3"/>
      <c r="X190" s="3"/>
      <c r="Y190" s="3"/>
      <c r="Z190" s="3"/>
      <c r="AA190" s="3"/>
      <c r="AB190" s="3" t="s">
        <v>58</v>
      </c>
      <c r="AC190" s="3" t="s">
        <v>96</v>
      </c>
      <c r="AD190" s="3" t="str">
        <f t="shared" si="14"/>
        <v>潍坊五莲光缆:潍坊河西局+五莲解放路</v>
      </c>
      <c r="AF190" s="3">
        <f>MATCH(AD190,中继段!$AE$4:$AE$97,0)</f>
        <v>74</v>
      </c>
    </row>
    <row r="191" spans="1:32" ht="16.5" x14ac:dyDescent="0.2">
      <c r="A191" s="3">
        <v>188</v>
      </c>
      <c r="B191" s="3">
        <f t="shared" si="15"/>
        <v>37053103000</v>
      </c>
      <c r="C191" s="4" t="str">
        <f t="shared" si="16"/>
        <v>山东二干|潍坊五莲光缆:诸城-五莲解放路</v>
      </c>
      <c r="D191" s="3" t="s">
        <v>253</v>
      </c>
      <c r="E191" s="4" t="str">
        <f t="shared" si="17"/>
        <v>潍坊五莲光缆</v>
      </c>
      <c r="F191" s="4" t="s">
        <v>828</v>
      </c>
      <c r="G191" s="3" t="str">
        <f>INDEX(中继段!$C$4:$C$97,AF191)</f>
        <v>山东二干|潍坊五莲光缆:潍坊河西局-五莲解放路</v>
      </c>
      <c r="H191" s="3" t="str">
        <f t="shared" si="18"/>
        <v>山东二干|潍坊五莲光缆:潍坊河西局-五莲解放路</v>
      </c>
      <c r="I191" s="3">
        <f>INDEX(中继段!$B$4:$B$97,光放段!AF191)</f>
        <v>37053100000</v>
      </c>
      <c r="J191" s="3">
        <f>COUNTIF(I$4:I191,"="&amp;I191)</f>
        <v>3</v>
      </c>
      <c r="K191" s="3">
        <f>COUNTIF(D$4:D191,"="&amp;D191)</f>
        <v>3</v>
      </c>
      <c r="L191" s="3">
        <v>40.588000000000001</v>
      </c>
      <c r="M191" s="3">
        <v>12</v>
      </c>
      <c r="N191" s="3" t="b">
        <f t="shared" si="19"/>
        <v>0</v>
      </c>
      <c r="O191" s="3" t="s">
        <v>604</v>
      </c>
      <c r="P191" s="3" t="s">
        <v>176</v>
      </c>
      <c r="Q191" s="3" t="s">
        <v>87</v>
      </c>
      <c r="R191" s="3" t="b">
        <f t="shared" si="20"/>
        <v>1</v>
      </c>
      <c r="S191" s="3" t="s">
        <v>604</v>
      </c>
      <c r="T191" s="3" t="s">
        <v>180</v>
      </c>
      <c r="U191" s="3" t="s">
        <v>96</v>
      </c>
      <c r="V191" s="3"/>
      <c r="W191" s="3"/>
      <c r="X191" s="3"/>
      <c r="Y191" s="3"/>
      <c r="Z191" s="3"/>
      <c r="AA191" s="3"/>
      <c r="AB191" s="3" t="s">
        <v>58</v>
      </c>
      <c r="AC191" s="3" t="s">
        <v>96</v>
      </c>
      <c r="AD191" s="3" t="str">
        <f t="shared" si="14"/>
        <v>潍坊五莲光缆:潍坊河西局+五莲解放路</v>
      </c>
      <c r="AF191" s="3">
        <f>MATCH(AD191,中继段!$AE$4:$AE$97,0)</f>
        <v>74</v>
      </c>
    </row>
    <row r="192" spans="1:32" ht="16.5" x14ac:dyDescent="0.2">
      <c r="A192" s="3">
        <v>189</v>
      </c>
      <c r="B192" s="3">
        <f t="shared" si="15"/>
        <v>37054101000</v>
      </c>
      <c r="C192" s="4" t="str">
        <f t="shared" si="16"/>
        <v>山东二干|潍烟威1号光缆:潍坊河西局-昌邑</v>
      </c>
      <c r="D192" s="3" t="s">
        <v>254</v>
      </c>
      <c r="E192" s="4" t="str">
        <f t="shared" si="17"/>
        <v>潍烟威1号光缆</v>
      </c>
      <c r="F192" s="4" t="s">
        <v>828</v>
      </c>
      <c r="G192" s="3" t="str">
        <f>INDEX(中继段!$C$4:$C$97,AF192)</f>
        <v>山东二干|潍烟威1号光缆:潍坊河西局-烟台大季家</v>
      </c>
      <c r="H192" s="3" t="str">
        <f t="shared" si="18"/>
        <v>山东二干|潍烟威1号光缆:潍坊河西局-烟台大季家</v>
      </c>
      <c r="I192" s="3">
        <f>INDEX(中继段!$B$4:$B$97,光放段!AF192)</f>
        <v>37054100000</v>
      </c>
      <c r="J192" s="3">
        <f>COUNTIF(I$4:I192,"="&amp;I192)</f>
        <v>1</v>
      </c>
      <c r="K192" s="3">
        <f>COUNTIF(D$4:D192,"="&amp;D192)</f>
        <v>1</v>
      </c>
      <c r="L192" s="3">
        <v>36.228000000000002</v>
      </c>
      <c r="M192" s="3">
        <v>20</v>
      </c>
      <c r="N192" s="3" t="b">
        <f t="shared" si="19"/>
        <v>1</v>
      </c>
      <c r="O192" s="3" t="s">
        <v>604</v>
      </c>
      <c r="P192" s="3" t="s">
        <v>176</v>
      </c>
      <c r="Q192" s="3" t="s">
        <v>58</v>
      </c>
      <c r="R192" s="3" t="b">
        <f t="shared" si="20"/>
        <v>0</v>
      </c>
      <c r="S192" s="3" t="s">
        <v>604</v>
      </c>
      <c r="T192" s="3" t="s">
        <v>176</v>
      </c>
      <c r="U192" s="3" t="s">
        <v>124</v>
      </c>
      <c r="V192" s="3"/>
      <c r="W192" s="3"/>
      <c r="X192" s="3"/>
      <c r="Y192" s="3"/>
      <c r="Z192" s="3"/>
      <c r="AA192" s="3"/>
      <c r="AB192" s="3" t="s">
        <v>58</v>
      </c>
      <c r="AC192" s="3" t="s">
        <v>131</v>
      </c>
      <c r="AD192" s="3" t="str">
        <f t="shared" si="14"/>
        <v>潍烟威1号光缆:潍坊河西局+烟台大季家</v>
      </c>
      <c r="AF192" s="3">
        <f>MATCH(AD192,中继段!$AE$4:$AE$97,0)</f>
        <v>75</v>
      </c>
    </row>
    <row r="193" spans="1:32" ht="16.5" x14ac:dyDescent="0.2">
      <c r="A193" s="3">
        <v>190</v>
      </c>
      <c r="B193" s="3">
        <f t="shared" si="15"/>
        <v>37054102000</v>
      </c>
      <c r="C193" s="4" t="str">
        <f t="shared" si="16"/>
        <v>山东二干|潍烟威1号光缆:昌邑-莱州沙河</v>
      </c>
      <c r="D193" s="3" t="s">
        <v>254</v>
      </c>
      <c r="E193" s="4" t="str">
        <f t="shared" si="17"/>
        <v>潍烟威1号光缆</v>
      </c>
      <c r="F193" s="4" t="s">
        <v>828</v>
      </c>
      <c r="G193" s="3" t="str">
        <f>INDEX(中继段!$C$4:$C$97,AF193)</f>
        <v>山东二干|潍烟威1号光缆:潍坊河西局-烟台大季家</v>
      </c>
      <c r="H193" s="3" t="str">
        <f t="shared" si="18"/>
        <v>山东二干|潍烟威1号光缆:潍坊河西局-烟台大季家</v>
      </c>
      <c r="I193" s="3">
        <f>INDEX(中继段!$B$4:$B$97,光放段!AF193)</f>
        <v>37054100000</v>
      </c>
      <c r="J193" s="3">
        <f>COUNTIF(I$4:I193,"="&amp;I193)</f>
        <v>2</v>
      </c>
      <c r="K193" s="3">
        <f>COUNTIF(D$4:D193,"="&amp;D193)</f>
        <v>2</v>
      </c>
      <c r="L193" s="3">
        <v>43.470999999999997</v>
      </c>
      <c r="M193" s="3">
        <v>18</v>
      </c>
      <c r="N193" s="3" t="b">
        <f t="shared" si="19"/>
        <v>0</v>
      </c>
      <c r="O193" s="3" t="s">
        <v>604</v>
      </c>
      <c r="P193" s="3" t="s">
        <v>176</v>
      </c>
      <c r="Q193" s="3" t="s">
        <v>124</v>
      </c>
      <c r="R193" s="3" t="b">
        <f t="shared" si="20"/>
        <v>0</v>
      </c>
      <c r="S193" s="3" t="s">
        <v>604</v>
      </c>
      <c r="T193" s="3" t="s">
        <v>175</v>
      </c>
      <c r="U193" s="3" t="s">
        <v>125</v>
      </c>
      <c r="V193" s="3"/>
      <c r="W193" s="3"/>
      <c r="X193" s="3"/>
      <c r="Y193" s="3"/>
      <c r="Z193" s="3"/>
      <c r="AA193" s="3"/>
      <c r="AB193" s="3" t="s">
        <v>58</v>
      </c>
      <c r="AC193" s="3" t="s">
        <v>131</v>
      </c>
      <c r="AD193" s="3" t="str">
        <f t="shared" si="14"/>
        <v>潍烟威1号光缆:潍坊河西局+烟台大季家</v>
      </c>
      <c r="AF193" s="3">
        <f>MATCH(AD193,中继段!$AE$4:$AE$97,0)</f>
        <v>75</v>
      </c>
    </row>
    <row r="194" spans="1:32" ht="16.5" x14ac:dyDescent="0.2">
      <c r="A194" s="3">
        <v>191</v>
      </c>
      <c r="B194" s="3">
        <f t="shared" si="15"/>
        <v>37054103000</v>
      </c>
      <c r="C194" s="4" t="str">
        <f t="shared" si="16"/>
        <v>山东二干|潍烟威1号光缆:莱州沙河-莱州市局</v>
      </c>
      <c r="D194" s="3" t="s">
        <v>254</v>
      </c>
      <c r="E194" s="4" t="str">
        <f t="shared" si="17"/>
        <v>潍烟威1号光缆</v>
      </c>
      <c r="F194" s="4" t="s">
        <v>828</v>
      </c>
      <c r="G194" s="3" t="str">
        <f>INDEX(中继段!$C$4:$C$97,AF194)</f>
        <v>山东二干|潍烟威1号光缆:潍坊河西局-烟台大季家</v>
      </c>
      <c r="H194" s="3" t="str">
        <f t="shared" si="18"/>
        <v>山东二干|潍烟威1号光缆:潍坊河西局-烟台大季家</v>
      </c>
      <c r="I194" s="3">
        <f>INDEX(中继段!$B$4:$B$97,光放段!AF194)</f>
        <v>37054100000</v>
      </c>
      <c r="J194" s="3">
        <f>COUNTIF(I$4:I194,"="&amp;I194)</f>
        <v>3</v>
      </c>
      <c r="K194" s="3">
        <f>COUNTIF(D$4:D194,"="&amp;D194)</f>
        <v>3</v>
      </c>
      <c r="L194" s="3">
        <v>26.388000000000002</v>
      </c>
      <c r="M194" s="3">
        <v>20</v>
      </c>
      <c r="N194" s="3" t="b">
        <f t="shared" si="19"/>
        <v>0</v>
      </c>
      <c r="O194" s="3" t="s">
        <v>604</v>
      </c>
      <c r="P194" s="3" t="s">
        <v>175</v>
      </c>
      <c r="Q194" s="3" t="s">
        <v>125</v>
      </c>
      <c r="R194" s="3" t="b">
        <f t="shared" si="20"/>
        <v>0</v>
      </c>
      <c r="S194" s="3" t="s">
        <v>604</v>
      </c>
      <c r="T194" s="3" t="s">
        <v>175</v>
      </c>
      <c r="U194" s="3" t="s">
        <v>126</v>
      </c>
      <c r="V194" s="3"/>
      <c r="W194" s="3"/>
      <c r="X194" s="3"/>
      <c r="Y194" s="3"/>
      <c r="Z194" s="3"/>
      <c r="AA194" s="3"/>
      <c r="AB194" s="3" t="s">
        <v>58</v>
      </c>
      <c r="AC194" s="3" t="s">
        <v>131</v>
      </c>
      <c r="AD194" s="3" t="str">
        <f t="shared" si="14"/>
        <v>潍烟威1号光缆:潍坊河西局+烟台大季家</v>
      </c>
      <c r="AF194" s="3">
        <f>MATCH(AD194,中继段!$AE$4:$AE$97,0)</f>
        <v>75</v>
      </c>
    </row>
    <row r="195" spans="1:32" ht="16.5" x14ac:dyDescent="0.2">
      <c r="A195" s="3">
        <v>192</v>
      </c>
      <c r="B195" s="3">
        <f t="shared" si="15"/>
        <v>37054104000</v>
      </c>
      <c r="C195" s="4" t="str">
        <f t="shared" si="16"/>
        <v>山东二干|潍烟威1号光缆:莱州市局-莱州朱桥</v>
      </c>
      <c r="D195" s="3" t="s">
        <v>254</v>
      </c>
      <c r="E195" s="4" t="str">
        <f t="shared" si="17"/>
        <v>潍烟威1号光缆</v>
      </c>
      <c r="F195" s="4" t="s">
        <v>828</v>
      </c>
      <c r="G195" s="3" t="str">
        <f>INDEX(中继段!$C$4:$C$97,AF195)</f>
        <v>山东二干|潍烟威1号光缆:潍坊河西局-烟台大季家</v>
      </c>
      <c r="H195" s="3" t="str">
        <f t="shared" si="18"/>
        <v>山东二干|潍烟威1号光缆:潍坊河西局-烟台大季家</v>
      </c>
      <c r="I195" s="3">
        <f>INDEX(中继段!$B$4:$B$97,光放段!AF195)</f>
        <v>37054100000</v>
      </c>
      <c r="J195" s="3">
        <f>COUNTIF(I$4:I195,"="&amp;I195)</f>
        <v>4</v>
      </c>
      <c r="K195" s="3">
        <f>COUNTIF(D$4:D195,"="&amp;D195)</f>
        <v>4</v>
      </c>
      <c r="L195" s="3">
        <v>29.798999999999999</v>
      </c>
      <c r="M195" s="3">
        <v>22</v>
      </c>
      <c r="N195" s="3" t="b">
        <f t="shared" si="19"/>
        <v>0</v>
      </c>
      <c r="O195" s="3" t="s">
        <v>604</v>
      </c>
      <c r="P195" s="3" t="s">
        <v>175</v>
      </c>
      <c r="Q195" s="3" t="s">
        <v>126</v>
      </c>
      <c r="R195" s="3" t="b">
        <f t="shared" si="20"/>
        <v>0</v>
      </c>
      <c r="S195" s="3" t="s">
        <v>604</v>
      </c>
      <c r="T195" s="3" t="s">
        <v>175</v>
      </c>
      <c r="U195" s="3" t="s">
        <v>127</v>
      </c>
      <c r="V195" s="3"/>
      <c r="W195" s="3"/>
      <c r="X195" s="3"/>
      <c r="Y195" s="3"/>
      <c r="Z195" s="3"/>
      <c r="AA195" s="3"/>
      <c r="AB195" s="3" t="s">
        <v>58</v>
      </c>
      <c r="AC195" s="3" t="s">
        <v>131</v>
      </c>
      <c r="AD195" s="3" t="str">
        <f t="shared" si="14"/>
        <v>潍烟威1号光缆:潍坊河西局+烟台大季家</v>
      </c>
      <c r="AF195" s="3">
        <f>MATCH(AD195,中继段!$AE$4:$AE$97,0)</f>
        <v>75</v>
      </c>
    </row>
    <row r="196" spans="1:32" ht="16.5" x14ac:dyDescent="0.2">
      <c r="A196" s="3">
        <v>193</v>
      </c>
      <c r="B196" s="3">
        <f t="shared" si="15"/>
        <v>37054105000</v>
      </c>
      <c r="C196" s="4" t="str">
        <f t="shared" si="16"/>
        <v>山东二干|潍烟威1号光缆:莱州朱桥-龙口龙口镇</v>
      </c>
      <c r="D196" s="3" t="s">
        <v>254</v>
      </c>
      <c r="E196" s="4" t="str">
        <f t="shared" si="17"/>
        <v>潍烟威1号光缆</v>
      </c>
      <c r="F196" s="4" t="s">
        <v>828</v>
      </c>
      <c r="G196" s="3" t="str">
        <f>INDEX(中继段!$C$4:$C$97,AF196)</f>
        <v>山东二干|潍烟威1号光缆:潍坊河西局-烟台大季家</v>
      </c>
      <c r="H196" s="3" t="str">
        <f t="shared" si="18"/>
        <v>山东二干|潍烟威1号光缆:潍坊河西局-烟台大季家</v>
      </c>
      <c r="I196" s="3">
        <f>INDEX(中继段!$B$4:$B$97,光放段!AF196)</f>
        <v>37054100000</v>
      </c>
      <c r="J196" s="3">
        <f>COUNTIF(I$4:I196,"="&amp;I196)</f>
        <v>5</v>
      </c>
      <c r="K196" s="3">
        <f>COUNTIF(D$4:D196,"="&amp;D196)</f>
        <v>5</v>
      </c>
      <c r="L196" s="3">
        <v>39.082999999999998</v>
      </c>
      <c r="M196" s="3">
        <v>22</v>
      </c>
      <c r="N196" s="3" t="b">
        <f t="shared" si="19"/>
        <v>0</v>
      </c>
      <c r="O196" s="3" t="s">
        <v>604</v>
      </c>
      <c r="P196" s="3" t="s">
        <v>175</v>
      </c>
      <c r="Q196" s="3" t="s">
        <v>127</v>
      </c>
      <c r="R196" s="3" t="b">
        <f t="shared" si="20"/>
        <v>0</v>
      </c>
      <c r="S196" s="3" t="s">
        <v>604</v>
      </c>
      <c r="T196" s="3" t="s">
        <v>175</v>
      </c>
      <c r="U196" s="3" t="s">
        <v>128</v>
      </c>
      <c r="V196" s="3"/>
      <c r="W196" s="3"/>
      <c r="X196" s="3"/>
      <c r="Y196" s="3"/>
      <c r="Z196" s="3"/>
      <c r="AA196" s="3"/>
      <c r="AB196" s="3" t="s">
        <v>58</v>
      </c>
      <c r="AC196" s="3" t="s">
        <v>131</v>
      </c>
      <c r="AD196" s="3" t="str">
        <f t="shared" ref="AD196:AD259" si="21">D196&amp;":"&amp;AB196&amp;"+"&amp;AC196</f>
        <v>潍烟威1号光缆:潍坊河西局+烟台大季家</v>
      </c>
      <c r="AF196" s="3">
        <f>MATCH(AD196,中继段!$AE$4:$AE$97,0)</f>
        <v>75</v>
      </c>
    </row>
    <row r="197" spans="1:32" ht="16.5" x14ac:dyDescent="0.2">
      <c r="A197" s="3">
        <v>194</v>
      </c>
      <c r="B197" s="3">
        <f t="shared" ref="B197:B237" si="22">I197+J197*1000</f>
        <v>37054106000</v>
      </c>
      <c r="C197" s="4" t="str">
        <f t="shared" ref="C197:C237" si="23">F197&amp;"|"&amp;D197&amp;":"&amp;Q197&amp;"-"&amp;U197</f>
        <v>山东二干|潍烟威1号光缆:龙口龙口镇-龙口黄城</v>
      </c>
      <c r="D197" s="3" t="s">
        <v>254</v>
      </c>
      <c r="E197" s="4" t="str">
        <f t="shared" ref="E197:E237" si="24">D197</f>
        <v>潍烟威1号光缆</v>
      </c>
      <c r="F197" s="4" t="s">
        <v>828</v>
      </c>
      <c r="G197" s="3" t="str">
        <f>INDEX(中继段!$C$4:$C$97,AF197)</f>
        <v>山东二干|潍烟威1号光缆:潍坊河西局-烟台大季家</v>
      </c>
      <c r="H197" s="3" t="str">
        <f t="shared" ref="H197:H237" si="25">G197</f>
        <v>山东二干|潍烟威1号光缆:潍坊河西局-烟台大季家</v>
      </c>
      <c r="I197" s="3">
        <f>INDEX(中继段!$B$4:$B$97,光放段!AF197)</f>
        <v>37054100000</v>
      </c>
      <c r="J197" s="3">
        <f>COUNTIF(I$4:I197,"="&amp;I197)</f>
        <v>6</v>
      </c>
      <c r="K197" s="3">
        <f>COUNTIF(D$4:D197,"="&amp;D197)</f>
        <v>6</v>
      </c>
      <c r="L197" s="3">
        <v>20.995000000000001</v>
      </c>
      <c r="M197" s="3">
        <v>24</v>
      </c>
      <c r="N197" s="3" t="b">
        <f t="shared" ref="N197:N237" si="26">J197=1</f>
        <v>0</v>
      </c>
      <c r="O197" s="3" t="s">
        <v>604</v>
      </c>
      <c r="P197" s="3" t="s">
        <v>175</v>
      </c>
      <c r="Q197" s="3" t="s">
        <v>128</v>
      </c>
      <c r="R197" s="3" t="b">
        <f t="shared" ref="R197:R237" si="27">I198&lt;&gt;I197</f>
        <v>0</v>
      </c>
      <c r="S197" s="3" t="s">
        <v>604</v>
      </c>
      <c r="T197" s="3" t="s">
        <v>175</v>
      </c>
      <c r="U197" s="3" t="s">
        <v>129</v>
      </c>
      <c r="V197" s="3"/>
      <c r="W197" s="3"/>
      <c r="X197" s="3"/>
      <c r="Y197" s="3"/>
      <c r="Z197" s="3"/>
      <c r="AA197" s="3"/>
      <c r="AB197" s="3" t="s">
        <v>58</v>
      </c>
      <c r="AC197" s="3" t="s">
        <v>131</v>
      </c>
      <c r="AD197" s="3" t="str">
        <f t="shared" si="21"/>
        <v>潍烟威1号光缆:潍坊河西局+烟台大季家</v>
      </c>
      <c r="AF197" s="3">
        <f>MATCH(AD197,中继段!$AE$4:$AE$97,0)</f>
        <v>75</v>
      </c>
    </row>
    <row r="198" spans="1:32" ht="16.5" x14ac:dyDescent="0.2">
      <c r="A198" s="3">
        <v>195</v>
      </c>
      <c r="B198" s="3">
        <f t="shared" si="22"/>
        <v>37054107000</v>
      </c>
      <c r="C198" s="4" t="str">
        <f t="shared" si="23"/>
        <v>山东二干|潍烟威1号光缆:龙口黄城-蓬莱老局</v>
      </c>
      <c r="D198" s="3" t="s">
        <v>254</v>
      </c>
      <c r="E198" s="4" t="str">
        <f t="shared" si="24"/>
        <v>潍烟威1号光缆</v>
      </c>
      <c r="F198" s="4" t="s">
        <v>828</v>
      </c>
      <c r="G198" s="3" t="str">
        <f>INDEX(中继段!$C$4:$C$97,AF198)</f>
        <v>山东二干|潍烟威1号光缆:潍坊河西局-烟台大季家</v>
      </c>
      <c r="H198" s="3" t="str">
        <f t="shared" si="25"/>
        <v>山东二干|潍烟威1号光缆:潍坊河西局-烟台大季家</v>
      </c>
      <c r="I198" s="3">
        <f>INDEX(中继段!$B$4:$B$97,光放段!AF198)</f>
        <v>37054100000</v>
      </c>
      <c r="J198" s="3">
        <f>COUNTIF(I$4:I198,"="&amp;I198)</f>
        <v>7</v>
      </c>
      <c r="K198" s="3">
        <f>COUNTIF(D$4:D198,"="&amp;D198)</f>
        <v>7</v>
      </c>
      <c r="L198" s="3">
        <v>33.865000000000002</v>
      </c>
      <c r="M198" s="3">
        <v>22</v>
      </c>
      <c r="N198" s="3" t="b">
        <f t="shared" si="26"/>
        <v>0</v>
      </c>
      <c r="O198" s="3" t="s">
        <v>604</v>
      </c>
      <c r="P198" s="3" t="s">
        <v>175</v>
      </c>
      <c r="Q198" s="3" t="s">
        <v>129</v>
      </c>
      <c r="R198" s="3" t="b">
        <f t="shared" si="27"/>
        <v>0</v>
      </c>
      <c r="S198" s="3" t="s">
        <v>604</v>
      </c>
      <c r="T198" s="3" t="s">
        <v>175</v>
      </c>
      <c r="U198" s="3" t="s">
        <v>130</v>
      </c>
      <c r="V198" s="3"/>
      <c r="W198" s="3"/>
      <c r="X198" s="3"/>
      <c r="Y198" s="3"/>
      <c r="Z198" s="3"/>
      <c r="AA198" s="3"/>
      <c r="AB198" s="3" t="s">
        <v>58</v>
      </c>
      <c r="AC198" s="3" t="s">
        <v>131</v>
      </c>
      <c r="AD198" s="3" t="str">
        <f t="shared" si="21"/>
        <v>潍烟威1号光缆:潍坊河西局+烟台大季家</v>
      </c>
      <c r="AF198" s="3">
        <f>MATCH(AD198,中继段!$AE$4:$AE$97,0)</f>
        <v>75</v>
      </c>
    </row>
    <row r="199" spans="1:32" ht="16.5" x14ac:dyDescent="0.2">
      <c r="A199" s="3">
        <v>196</v>
      </c>
      <c r="B199" s="3">
        <f t="shared" si="22"/>
        <v>37054108000</v>
      </c>
      <c r="C199" s="4" t="str">
        <f t="shared" si="23"/>
        <v>山东二干|潍烟威1号光缆:蓬莱老局-烟台大季家</v>
      </c>
      <c r="D199" s="3" t="s">
        <v>254</v>
      </c>
      <c r="E199" s="4" t="str">
        <f t="shared" si="24"/>
        <v>潍烟威1号光缆</v>
      </c>
      <c r="F199" s="4" t="s">
        <v>828</v>
      </c>
      <c r="G199" s="3" t="str">
        <f>INDEX(中继段!$C$4:$C$97,AF199)</f>
        <v>山东二干|潍烟威1号光缆:潍坊河西局-烟台大季家</v>
      </c>
      <c r="H199" s="3" t="str">
        <f t="shared" si="25"/>
        <v>山东二干|潍烟威1号光缆:潍坊河西局-烟台大季家</v>
      </c>
      <c r="I199" s="3">
        <f>INDEX(中继段!$B$4:$B$97,光放段!AF199)</f>
        <v>37054100000</v>
      </c>
      <c r="J199" s="3">
        <f>COUNTIF(I$4:I199,"="&amp;I199)</f>
        <v>8</v>
      </c>
      <c r="K199" s="3">
        <f>COUNTIF(D$4:D199,"="&amp;D199)</f>
        <v>8</v>
      </c>
      <c r="L199" s="3">
        <v>36.328000000000003</v>
      </c>
      <c r="M199" s="3">
        <v>24</v>
      </c>
      <c r="N199" s="3" t="b">
        <f t="shared" si="26"/>
        <v>0</v>
      </c>
      <c r="O199" s="3" t="s">
        <v>604</v>
      </c>
      <c r="P199" s="3" t="s">
        <v>175</v>
      </c>
      <c r="Q199" s="3" t="s">
        <v>130</v>
      </c>
      <c r="R199" s="3" t="b">
        <f t="shared" si="27"/>
        <v>1</v>
      </c>
      <c r="S199" s="3" t="s">
        <v>604</v>
      </c>
      <c r="T199" s="3" t="s">
        <v>175</v>
      </c>
      <c r="U199" s="3" t="s">
        <v>131</v>
      </c>
      <c r="V199" s="3"/>
      <c r="W199" s="3"/>
      <c r="X199" s="3"/>
      <c r="Y199" s="3"/>
      <c r="Z199" s="3"/>
      <c r="AA199" s="3"/>
      <c r="AB199" s="3" t="s">
        <v>58</v>
      </c>
      <c r="AC199" s="3" t="s">
        <v>131</v>
      </c>
      <c r="AD199" s="3" t="str">
        <f t="shared" si="21"/>
        <v>潍烟威1号光缆:潍坊河西局+烟台大季家</v>
      </c>
      <c r="AF199" s="3">
        <f>MATCH(AD199,中继段!$AE$4:$AE$97,0)</f>
        <v>75</v>
      </c>
    </row>
    <row r="200" spans="1:32" ht="16.5" x14ac:dyDescent="0.2">
      <c r="A200" s="3">
        <v>197</v>
      </c>
      <c r="B200" s="3">
        <f t="shared" si="22"/>
        <v>37054201000</v>
      </c>
      <c r="C200" s="4" t="str">
        <f t="shared" si="23"/>
        <v>山东二干|潍烟威1号光缆:烟台大季家-烟台大海阳</v>
      </c>
      <c r="D200" s="3" t="s">
        <v>254</v>
      </c>
      <c r="E200" s="4" t="str">
        <f t="shared" si="24"/>
        <v>潍烟威1号光缆</v>
      </c>
      <c r="F200" s="4" t="s">
        <v>828</v>
      </c>
      <c r="G200" s="3" t="str">
        <f>INDEX(中继段!$C$4:$C$97,AF200)</f>
        <v>山东二干|潍烟威1号光缆:烟台大季家-烟台大海阳</v>
      </c>
      <c r="H200" s="3" t="str">
        <f t="shared" si="25"/>
        <v>山东二干|潍烟威1号光缆:烟台大季家-烟台大海阳</v>
      </c>
      <c r="I200" s="3">
        <f>INDEX(中继段!$B$4:$B$97,光放段!AF200)</f>
        <v>37054200000</v>
      </c>
      <c r="J200" s="3">
        <f>COUNTIF(I$4:I200,"="&amp;I200)</f>
        <v>1</v>
      </c>
      <c r="K200" s="3">
        <f>COUNTIF(D$4:D200,"="&amp;D200)</f>
        <v>9</v>
      </c>
      <c r="L200" s="3">
        <v>38.271000000000001</v>
      </c>
      <c r="M200" s="3">
        <v>24</v>
      </c>
      <c r="N200" s="3" t="b">
        <f t="shared" si="26"/>
        <v>1</v>
      </c>
      <c r="O200" s="3" t="s">
        <v>604</v>
      </c>
      <c r="P200" s="3" t="s">
        <v>175</v>
      </c>
      <c r="Q200" s="3" t="s">
        <v>131</v>
      </c>
      <c r="R200" s="3" t="b">
        <f t="shared" si="27"/>
        <v>1</v>
      </c>
      <c r="S200" s="3" t="s">
        <v>604</v>
      </c>
      <c r="T200" s="3" t="s">
        <v>175</v>
      </c>
      <c r="U200" s="3" t="s">
        <v>132</v>
      </c>
      <c r="V200" s="3"/>
      <c r="W200" s="3"/>
      <c r="X200" s="3"/>
      <c r="Y200" s="3"/>
      <c r="Z200" s="3"/>
      <c r="AA200" s="3"/>
      <c r="AB200" s="3" t="s">
        <v>131</v>
      </c>
      <c r="AC200" s="3" t="s">
        <v>132</v>
      </c>
      <c r="AD200" s="3" t="str">
        <f t="shared" si="21"/>
        <v>潍烟威1号光缆:烟台大季家+烟台大海阳</v>
      </c>
      <c r="AF200" s="3">
        <f>MATCH(AD200,中继段!$AE$4:$AE$97,0)</f>
        <v>76</v>
      </c>
    </row>
    <row r="201" spans="1:32" ht="16.5" x14ac:dyDescent="0.2">
      <c r="A201" s="3">
        <v>198</v>
      </c>
      <c r="B201" s="3">
        <f t="shared" si="22"/>
        <v>37054301000</v>
      </c>
      <c r="C201" s="4" t="str">
        <f t="shared" si="23"/>
        <v>山东二干|潍烟威1号光缆:烟台大海阳-牟平42局</v>
      </c>
      <c r="D201" s="3" t="s">
        <v>254</v>
      </c>
      <c r="E201" s="4" t="str">
        <f t="shared" si="24"/>
        <v>潍烟威1号光缆</v>
      </c>
      <c r="F201" s="4" t="s">
        <v>828</v>
      </c>
      <c r="G201" s="3" t="str">
        <f>INDEX(中继段!$C$4:$C$97,AF201)</f>
        <v>山东二干|潍烟威1号光缆:烟台大海阳-威海初村</v>
      </c>
      <c r="H201" s="3" t="str">
        <f t="shared" si="25"/>
        <v>山东二干|潍烟威1号光缆:烟台大海阳-威海初村</v>
      </c>
      <c r="I201" s="3">
        <f>INDEX(中继段!$B$4:$B$97,光放段!AF201)</f>
        <v>37054300000</v>
      </c>
      <c r="J201" s="3">
        <f>COUNTIF(I$4:I201,"="&amp;I201)</f>
        <v>1</v>
      </c>
      <c r="K201" s="3">
        <f>COUNTIF(D$4:D201,"="&amp;D201)</f>
        <v>10</v>
      </c>
      <c r="L201" s="3">
        <v>32.408000000000001</v>
      </c>
      <c r="M201" s="3">
        <v>14</v>
      </c>
      <c r="N201" s="3" t="b">
        <f t="shared" si="26"/>
        <v>1</v>
      </c>
      <c r="O201" s="3" t="s">
        <v>604</v>
      </c>
      <c r="P201" s="3" t="s">
        <v>175</v>
      </c>
      <c r="Q201" s="3" t="s">
        <v>132</v>
      </c>
      <c r="R201" s="3" t="b">
        <f t="shared" si="27"/>
        <v>0</v>
      </c>
      <c r="S201" s="3" t="s">
        <v>604</v>
      </c>
      <c r="T201" s="3" t="s">
        <v>175</v>
      </c>
      <c r="U201" s="3" t="s">
        <v>133</v>
      </c>
      <c r="V201" s="3"/>
      <c r="W201" s="3"/>
      <c r="X201" s="3"/>
      <c r="Y201" s="3"/>
      <c r="Z201" s="3"/>
      <c r="AA201" s="3"/>
      <c r="AB201" s="3" t="s">
        <v>132</v>
      </c>
      <c r="AC201" s="3" t="s">
        <v>134</v>
      </c>
      <c r="AD201" s="3" t="str">
        <f t="shared" si="21"/>
        <v>潍烟威1号光缆:烟台大海阳+威海初村</v>
      </c>
      <c r="AF201" s="3">
        <f>MATCH(AD201,中继段!$AE$4:$AE$97,0)</f>
        <v>77</v>
      </c>
    </row>
    <row r="202" spans="1:32" ht="16.5" x14ac:dyDescent="0.2">
      <c r="A202" s="3">
        <v>199</v>
      </c>
      <c r="B202" s="3">
        <f t="shared" si="22"/>
        <v>37054302000</v>
      </c>
      <c r="C202" s="4" t="str">
        <f t="shared" si="23"/>
        <v>山东二干|潍烟威1号光缆:牟平42局-威海初村</v>
      </c>
      <c r="D202" s="3" t="s">
        <v>254</v>
      </c>
      <c r="E202" s="4" t="str">
        <f t="shared" si="24"/>
        <v>潍烟威1号光缆</v>
      </c>
      <c r="F202" s="4" t="s">
        <v>828</v>
      </c>
      <c r="G202" s="3" t="str">
        <f>INDEX(中继段!$C$4:$C$97,AF202)</f>
        <v>山东二干|潍烟威1号光缆:烟台大海阳-威海初村</v>
      </c>
      <c r="H202" s="3" t="str">
        <f t="shared" si="25"/>
        <v>山东二干|潍烟威1号光缆:烟台大海阳-威海初村</v>
      </c>
      <c r="I202" s="3">
        <f>INDEX(中继段!$B$4:$B$97,光放段!AF202)</f>
        <v>37054300000</v>
      </c>
      <c r="J202" s="3">
        <f>COUNTIF(I$4:I202,"="&amp;I202)</f>
        <v>2</v>
      </c>
      <c r="K202" s="3">
        <f>COUNTIF(D$4:D202,"="&amp;D202)</f>
        <v>11</v>
      </c>
      <c r="L202" s="3">
        <v>35.72</v>
      </c>
      <c r="M202" s="3">
        <v>14</v>
      </c>
      <c r="N202" s="3" t="b">
        <f t="shared" si="26"/>
        <v>0</v>
      </c>
      <c r="O202" s="3" t="s">
        <v>604</v>
      </c>
      <c r="P202" s="3" t="s">
        <v>175</v>
      </c>
      <c r="Q202" s="3" t="s">
        <v>133</v>
      </c>
      <c r="R202" s="3" t="b">
        <f t="shared" si="27"/>
        <v>1</v>
      </c>
      <c r="S202" s="3" t="s">
        <v>604</v>
      </c>
      <c r="T202" s="3" t="s">
        <v>179</v>
      </c>
      <c r="U202" s="3" t="s">
        <v>134</v>
      </c>
      <c r="V202" s="3"/>
      <c r="W202" s="3"/>
      <c r="X202" s="3"/>
      <c r="Y202" s="3"/>
      <c r="Z202" s="3"/>
      <c r="AA202" s="3"/>
      <c r="AB202" s="3" t="s">
        <v>132</v>
      </c>
      <c r="AC202" s="3" t="s">
        <v>134</v>
      </c>
      <c r="AD202" s="3" t="str">
        <f t="shared" si="21"/>
        <v>潍烟威1号光缆:烟台大海阳+威海初村</v>
      </c>
      <c r="AF202" s="3">
        <f>MATCH(AD202,中继段!$AE$4:$AE$97,0)</f>
        <v>77</v>
      </c>
    </row>
    <row r="203" spans="1:32" ht="16.5" x14ac:dyDescent="0.2">
      <c r="A203" s="3">
        <v>200</v>
      </c>
      <c r="B203" s="3">
        <f t="shared" si="22"/>
        <v>37054401000</v>
      </c>
      <c r="C203" s="4" t="str">
        <f t="shared" si="23"/>
        <v>山东二干|潍烟威1号光缆:威海初村-威海南竹岛</v>
      </c>
      <c r="D203" s="3" t="s">
        <v>254</v>
      </c>
      <c r="E203" s="4" t="str">
        <f t="shared" si="24"/>
        <v>潍烟威1号光缆</v>
      </c>
      <c r="F203" s="4" t="s">
        <v>828</v>
      </c>
      <c r="G203" s="3" t="str">
        <f>INDEX(中继段!$C$4:$C$97,AF203)</f>
        <v>山东二干|潍烟威1号光缆:威海初村-威海南竹岛</v>
      </c>
      <c r="H203" s="3" t="str">
        <f t="shared" si="25"/>
        <v>山东二干|潍烟威1号光缆:威海初村-威海南竹岛</v>
      </c>
      <c r="I203" s="3">
        <f>INDEX(中继段!$B$4:$B$97,光放段!AF203)</f>
        <v>37054400000</v>
      </c>
      <c r="J203" s="3">
        <f>COUNTIF(I$4:I203,"="&amp;I203)</f>
        <v>1</v>
      </c>
      <c r="K203" s="3">
        <f>COUNTIF(D$4:D203,"="&amp;D203)</f>
        <v>12</v>
      </c>
      <c r="L203" s="3">
        <v>28.364999999999998</v>
      </c>
      <c r="M203" s="3">
        <v>14</v>
      </c>
      <c r="N203" s="3" t="b">
        <f t="shared" si="26"/>
        <v>1</v>
      </c>
      <c r="O203" s="3" t="s">
        <v>604</v>
      </c>
      <c r="P203" s="3" t="s">
        <v>179</v>
      </c>
      <c r="Q203" s="3" t="s">
        <v>134</v>
      </c>
      <c r="R203" s="3" t="b">
        <f t="shared" si="27"/>
        <v>1</v>
      </c>
      <c r="S203" s="3" t="s">
        <v>604</v>
      </c>
      <c r="T203" s="3" t="s">
        <v>179</v>
      </c>
      <c r="U203" s="3" t="s">
        <v>148</v>
      </c>
      <c r="V203" s="3"/>
      <c r="W203" s="3"/>
      <c r="X203" s="3"/>
      <c r="Y203" s="3"/>
      <c r="Z203" s="3"/>
      <c r="AA203" s="3"/>
      <c r="AB203" s="3" t="s">
        <v>134</v>
      </c>
      <c r="AC203" s="3" t="s">
        <v>148</v>
      </c>
      <c r="AD203" s="3" t="str">
        <f t="shared" si="21"/>
        <v>潍烟威1号光缆:威海初村+威海南竹岛</v>
      </c>
      <c r="AF203" s="3">
        <f>MATCH(AD203,中继段!$AE$4:$AE$97,0)</f>
        <v>78</v>
      </c>
    </row>
    <row r="204" spans="1:32" ht="16.5" x14ac:dyDescent="0.2">
      <c r="A204" s="3">
        <v>201</v>
      </c>
      <c r="B204" s="3">
        <f t="shared" si="22"/>
        <v>37055101000</v>
      </c>
      <c r="C204" s="4" t="str">
        <f t="shared" si="23"/>
        <v>山东二干|潍烟威2号光缆:潍坊四平路-昌邑</v>
      </c>
      <c r="D204" s="3" t="s">
        <v>255</v>
      </c>
      <c r="E204" s="4" t="str">
        <f t="shared" si="24"/>
        <v>潍烟威2号光缆</v>
      </c>
      <c r="F204" s="4" t="s">
        <v>828</v>
      </c>
      <c r="G204" s="3" t="str">
        <f>INDEX(中继段!$C$4:$C$97,AF204)</f>
        <v>山东二干|潍烟威2号光缆:潍坊四平路-烟台开发区</v>
      </c>
      <c r="H204" s="3" t="str">
        <f t="shared" si="25"/>
        <v>山东二干|潍烟威2号光缆:潍坊四平路-烟台开发区</v>
      </c>
      <c r="I204" s="3">
        <f>INDEX(中继段!$B$4:$B$97,光放段!AF204)</f>
        <v>37055100000</v>
      </c>
      <c r="J204" s="3">
        <f>COUNTIF(I$4:I204,"="&amp;I204)</f>
        <v>1</v>
      </c>
      <c r="K204" s="3">
        <f>COUNTIF(D$4:D204,"="&amp;D204)</f>
        <v>1</v>
      </c>
      <c r="L204" s="3">
        <v>36.253999999999998</v>
      </c>
      <c r="M204" s="3">
        <v>72</v>
      </c>
      <c r="N204" s="3" t="b">
        <f t="shared" si="26"/>
        <v>1</v>
      </c>
      <c r="O204" s="3" t="s">
        <v>604</v>
      </c>
      <c r="P204" s="3" t="s">
        <v>176</v>
      </c>
      <c r="Q204" s="3" t="s">
        <v>66</v>
      </c>
      <c r="R204" s="3" t="b">
        <f t="shared" si="27"/>
        <v>0</v>
      </c>
      <c r="S204" s="3" t="s">
        <v>604</v>
      </c>
      <c r="T204" s="3" t="s">
        <v>176</v>
      </c>
      <c r="U204" s="3" t="s">
        <v>124</v>
      </c>
      <c r="V204" s="3"/>
      <c r="W204" s="3"/>
      <c r="X204" s="3"/>
      <c r="Y204" s="3"/>
      <c r="Z204" s="3"/>
      <c r="AA204" s="3"/>
      <c r="AB204" s="3" t="s">
        <v>66</v>
      </c>
      <c r="AC204" s="3" t="s">
        <v>136</v>
      </c>
      <c r="AD204" s="3" t="str">
        <f t="shared" si="21"/>
        <v>潍烟威2号光缆:潍坊四平路+烟台开发区</v>
      </c>
      <c r="AF204" s="3">
        <f>MATCH(AD204,中继段!$AE$4:$AE$97,0)</f>
        <v>79</v>
      </c>
    </row>
    <row r="205" spans="1:32" ht="16.5" x14ac:dyDescent="0.2">
      <c r="A205" s="3">
        <v>202</v>
      </c>
      <c r="B205" s="3">
        <f t="shared" si="22"/>
        <v>37055102000</v>
      </c>
      <c r="C205" s="4" t="str">
        <f t="shared" si="23"/>
        <v>山东二干|潍烟威2号光缆:昌邑-莱州市局</v>
      </c>
      <c r="D205" s="3" t="s">
        <v>255</v>
      </c>
      <c r="E205" s="4" t="str">
        <f t="shared" si="24"/>
        <v>潍烟威2号光缆</v>
      </c>
      <c r="F205" s="4" t="s">
        <v>828</v>
      </c>
      <c r="G205" s="3" t="str">
        <f>INDEX(中继段!$C$4:$C$97,AF205)</f>
        <v>山东二干|潍烟威2号光缆:潍坊四平路-烟台开发区</v>
      </c>
      <c r="H205" s="3" t="str">
        <f t="shared" si="25"/>
        <v>山东二干|潍烟威2号光缆:潍坊四平路-烟台开发区</v>
      </c>
      <c r="I205" s="3">
        <f>INDEX(中继段!$B$4:$B$97,光放段!AF205)</f>
        <v>37055100000</v>
      </c>
      <c r="J205" s="3">
        <f>COUNTIF(I$4:I205,"="&amp;I205)</f>
        <v>2</v>
      </c>
      <c r="K205" s="3">
        <f>COUNTIF(D$4:D205,"="&amp;D205)</f>
        <v>2</v>
      </c>
      <c r="L205" s="3">
        <v>70.316999999999993</v>
      </c>
      <c r="M205" s="3">
        <v>36</v>
      </c>
      <c r="N205" s="3" t="b">
        <f t="shared" si="26"/>
        <v>0</v>
      </c>
      <c r="O205" s="3" t="s">
        <v>604</v>
      </c>
      <c r="P205" s="3" t="s">
        <v>176</v>
      </c>
      <c r="Q205" s="3" t="s">
        <v>124</v>
      </c>
      <c r="R205" s="3" t="b">
        <f t="shared" si="27"/>
        <v>0</v>
      </c>
      <c r="S205" s="3" t="s">
        <v>604</v>
      </c>
      <c r="T205" s="3" t="s">
        <v>175</v>
      </c>
      <c r="U205" s="3" t="s">
        <v>126</v>
      </c>
      <c r="V205" s="3"/>
      <c r="W205" s="3"/>
      <c r="X205" s="3"/>
      <c r="Y205" s="3"/>
      <c r="Z205" s="3"/>
      <c r="AA205" s="3"/>
      <c r="AB205" s="3" t="s">
        <v>66</v>
      </c>
      <c r="AC205" s="3" t="s">
        <v>136</v>
      </c>
      <c r="AD205" s="3" t="str">
        <f t="shared" si="21"/>
        <v>潍烟威2号光缆:潍坊四平路+烟台开发区</v>
      </c>
      <c r="AF205" s="3">
        <f>MATCH(AD205,中继段!$AE$4:$AE$97,0)</f>
        <v>79</v>
      </c>
    </row>
    <row r="206" spans="1:32" ht="16.5" x14ac:dyDescent="0.2">
      <c r="A206" s="3">
        <v>203</v>
      </c>
      <c r="B206" s="3">
        <f t="shared" si="22"/>
        <v>37055103000</v>
      </c>
      <c r="C206" s="4" t="str">
        <f t="shared" si="23"/>
        <v>山东二干|潍烟威2号光缆:莱州市局-龙口龙口镇</v>
      </c>
      <c r="D206" s="3" t="s">
        <v>255</v>
      </c>
      <c r="E206" s="4" t="str">
        <f t="shared" si="24"/>
        <v>潍烟威2号光缆</v>
      </c>
      <c r="F206" s="4" t="s">
        <v>828</v>
      </c>
      <c r="G206" s="3" t="str">
        <f>INDEX(中继段!$C$4:$C$97,AF206)</f>
        <v>山东二干|潍烟威2号光缆:潍坊四平路-烟台开发区</v>
      </c>
      <c r="H206" s="3" t="str">
        <f t="shared" si="25"/>
        <v>山东二干|潍烟威2号光缆:潍坊四平路-烟台开发区</v>
      </c>
      <c r="I206" s="3">
        <f>INDEX(中继段!$B$4:$B$97,光放段!AF206)</f>
        <v>37055100000</v>
      </c>
      <c r="J206" s="3">
        <f>COUNTIF(I$4:I206,"="&amp;I206)</f>
        <v>3</v>
      </c>
      <c r="K206" s="3">
        <f>COUNTIF(D$4:D206,"="&amp;D206)</f>
        <v>3</v>
      </c>
      <c r="L206" s="3">
        <v>72.034000000000006</v>
      </c>
      <c r="M206" s="3">
        <v>64</v>
      </c>
      <c r="N206" s="3" t="b">
        <f t="shared" si="26"/>
        <v>0</v>
      </c>
      <c r="O206" s="3" t="s">
        <v>604</v>
      </c>
      <c r="P206" s="3" t="s">
        <v>175</v>
      </c>
      <c r="Q206" s="3" t="s">
        <v>126</v>
      </c>
      <c r="R206" s="3" t="b">
        <f t="shared" si="27"/>
        <v>0</v>
      </c>
      <c r="S206" s="3" t="s">
        <v>604</v>
      </c>
      <c r="T206" s="3" t="s">
        <v>175</v>
      </c>
      <c r="U206" s="3" t="s">
        <v>128</v>
      </c>
      <c r="V206" s="3"/>
      <c r="W206" s="3"/>
      <c r="X206" s="3"/>
      <c r="Y206" s="3"/>
      <c r="Z206" s="3"/>
      <c r="AA206" s="3"/>
      <c r="AB206" s="3" t="s">
        <v>66</v>
      </c>
      <c r="AC206" s="3" t="s">
        <v>136</v>
      </c>
      <c r="AD206" s="3" t="str">
        <f t="shared" si="21"/>
        <v>潍烟威2号光缆:潍坊四平路+烟台开发区</v>
      </c>
      <c r="AF206" s="3">
        <f>MATCH(AD206,中继段!$AE$4:$AE$97,0)</f>
        <v>79</v>
      </c>
    </row>
    <row r="207" spans="1:32" ht="16.5" x14ac:dyDescent="0.2">
      <c r="A207" s="3">
        <v>204</v>
      </c>
      <c r="B207" s="3">
        <f t="shared" si="22"/>
        <v>37055104000</v>
      </c>
      <c r="C207" s="4" t="str">
        <f t="shared" si="23"/>
        <v>山东二干|潍烟威2号光缆:龙口龙口镇-蓬莱老局</v>
      </c>
      <c r="D207" s="3" t="s">
        <v>255</v>
      </c>
      <c r="E207" s="4" t="str">
        <f t="shared" si="24"/>
        <v>潍烟威2号光缆</v>
      </c>
      <c r="F207" s="4" t="s">
        <v>828</v>
      </c>
      <c r="G207" s="3" t="str">
        <f>INDEX(中继段!$C$4:$C$97,AF207)</f>
        <v>山东二干|潍烟威2号光缆:潍坊四平路-烟台开发区</v>
      </c>
      <c r="H207" s="3" t="str">
        <f t="shared" si="25"/>
        <v>山东二干|潍烟威2号光缆:潍坊四平路-烟台开发区</v>
      </c>
      <c r="I207" s="3">
        <f>INDEX(中继段!$B$4:$B$97,光放段!AF207)</f>
        <v>37055100000</v>
      </c>
      <c r="J207" s="3">
        <f>COUNTIF(I$4:I207,"="&amp;I207)</f>
        <v>4</v>
      </c>
      <c r="K207" s="3">
        <f>COUNTIF(D$4:D207,"="&amp;D207)</f>
        <v>4</v>
      </c>
      <c r="L207" s="3">
        <v>56.991999999999997</v>
      </c>
      <c r="M207" s="3">
        <v>64</v>
      </c>
      <c r="N207" s="3" t="b">
        <f t="shared" si="26"/>
        <v>0</v>
      </c>
      <c r="O207" s="3" t="s">
        <v>604</v>
      </c>
      <c r="P207" s="3" t="s">
        <v>175</v>
      </c>
      <c r="Q207" s="3" t="s">
        <v>128</v>
      </c>
      <c r="R207" s="3" t="b">
        <f t="shared" si="27"/>
        <v>0</v>
      </c>
      <c r="S207" s="3" t="s">
        <v>604</v>
      </c>
      <c r="T207" s="3" t="s">
        <v>175</v>
      </c>
      <c r="U207" s="3" t="s">
        <v>130</v>
      </c>
      <c r="V207" s="3"/>
      <c r="W207" s="3"/>
      <c r="X207" s="3"/>
      <c r="Y207" s="3"/>
      <c r="Z207" s="3"/>
      <c r="AA207" s="3"/>
      <c r="AB207" s="3" t="s">
        <v>66</v>
      </c>
      <c r="AC207" s="3" t="s">
        <v>136</v>
      </c>
      <c r="AD207" s="3" t="str">
        <f t="shared" si="21"/>
        <v>潍烟威2号光缆:潍坊四平路+烟台开发区</v>
      </c>
      <c r="AF207" s="3">
        <f>MATCH(AD207,中继段!$AE$4:$AE$97,0)</f>
        <v>79</v>
      </c>
    </row>
    <row r="208" spans="1:32" ht="16.5" x14ac:dyDescent="0.2">
      <c r="A208" s="3">
        <v>205</v>
      </c>
      <c r="B208" s="3">
        <f t="shared" si="22"/>
        <v>37055105000</v>
      </c>
      <c r="C208" s="4" t="str">
        <f t="shared" si="23"/>
        <v>山东二干|潍烟威2号光缆:蓬莱老局-蓬莱大辛店</v>
      </c>
      <c r="D208" s="3" t="s">
        <v>255</v>
      </c>
      <c r="E208" s="4" t="str">
        <f t="shared" si="24"/>
        <v>潍烟威2号光缆</v>
      </c>
      <c r="F208" s="4" t="s">
        <v>828</v>
      </c>
      <c r="G208" s="3" t="str">
        <f>INDEX(中继段!$C$4:$C$97,AF208)</f>
        <v>山东二干|潍烟威2号光缆:潍坊四平路-烟台开发区</v>
      </c>
      <c r="H208" s="3" t="str">
        <f t="shared" si="25"/>
        <v>山东二干|潍烟威2号光缆:潍坊四平路-烟台开发区</v>
      </c>
      <c r="I208" s="3">
        <f>INDEX(中继段!$B$4:$B$97,光放段!AF208)</f>
        <v>37055100000</v>
      </c>
      <c r="J208" s="3">
        <f>COUNTIF(I$4:I208,"="&amp;I208)</f>
        <v>5</v>
      </c>
      <c r="K208" s="3">
        <f>COUNTIF(D$4:D208,"="&amp;D208)</f>
        <v>5</v>
      </c>
      <c r="L208" s="3">
        <v>30.773</v>
      </c>
      <c r="M208" s="3">
        <v>36</v>
      </c>
      <c r="N208" s="3" t="b">
        <f t="shared" si="26"/>
        <v>0</v>
      </c>
      <c r="O208" s="3" t="s">
        <v>604</v>
      </c>
      <c r="P208" s="3" t="s">
        <v>175</v>
      </c>
      <c r="Q208" s="3" t="s">
        <v>130</v>
      </c>
      <c r="R208" s="3" t="b">
        <f t="shared" si="27"/>
        <v>0</v>
      </c>
      <c r="S208" s="3" t="s">
        <v>604</v>
      </c>
      <c r="T208" s="3" t="s">
        <v>175</v>
      </c>
      <c r="U208" s="3" t="s">
        <v>135</v>
      </c>
      <c r="V208" s="3"/>
      <c r="W208" s="3"/>
      <c r="X208" s="3"/>
      <c r="Y208" s="3"/>
      <c r="Z208" s="3"/>
      <c r="AA208" s="3"/>
      <c r="AB208" s="3" t="s">
        <v>66</v>
      </c>
      <c r="AC208" s="3" t="s">
        <v>136</v>
      </c>
      <c r="AD208" s="3" t="str">
        <f t="shared" si="21"/>
        <v>潍烟威2号光缆:潍坊四平路+烟台开发区</v>
      </c>
      <c r="AF208" s="3">
        <f>MATCH(AD208,中继段!$AE$4:$AE$97,0)</f>
        <v>79</v>
      </c>
    </row>
    <row r="209" spans="1:32" ht="16.5" x14ac:dyDescent="0.2">
      <c r="A209" s="3">
        <v>206</v>
      </c>
      <c r="B209" s="3">
        <f t="shared" si="22"/>
        <v>37055106000</v>
      </c>
      <c r="C209" s="4" t="str">
        <f t="shared" si="23"/>
        <v>山东二干|潍烟威2号光缆:蓬莱大辛店-烟台开发区</v>
      </c>
      <c r="D209" s="3" t="s">
        <v>255</v>
      </c>
      <c r="E209" s="4" t="str">
        <f t="shared" si="24"/>
        <v>潍烟威2号光缆</v>
      </c>
      <c r="F209" s="4" t="s">
        <v>828</v>
      </c>
      <c r="G209" s="3" t="str">
        <f>INDEX(中继段!$C$4:$C$97,AF209)</f>
        <v>山东二干|潍烟威2号光缆:潍坊四平路-烟台开发区</v>
      </c>
      <c r="H209" s="3" t="str">
        <f t="shared" si="25"/>
        <v>山东二干|潍烟威2号光缆:潍坊四平路-烟台开发区</v>
      </c>
      <c r="I209" s="3">
        <f>INDEX(中继段!$B$4:$B$97,光放段!AF209)</f>
        <v>37055100000</v>
      </c>
      <c r="J209" s="3">
        <f>COUNTIF(I$4:I209,"="&amp;I209)</f>
        <v>6</v>
      </c>
      <c r="K209" s="3">
        <f>COUNTIF(D$4:D209,"="&amp;D209)</f>
        <v>6</v>
      </c>
      <c r="L209" s="3">
        <v>41.305</v>
      </c>
      <c r="M209" s="3">
        <v>36</v>
      </c>
      <c r="N209" s="3" t="b">
        <f t="shared" si="26"/>
        <v>0</v>
      </c>
      <c r="O209" s="3" t="s">
        <v>604</v>
      </c>
      <c r="P209" s="3" t="s">
        <v>175</v>
      </c>
      <c r="Q209" s="3" t="s">
        <v>135</v>
      </c>
      <c r="R209" s="3" t="b">
        <f t="shared" si="27"/>
        <v>1</v>
      </c>
      <c r="S209" s="3" t="s">
        <v>604</v>
      </c>
      <c r="T209" s="3" t="s">
        <v>175</v>
      </c>
      <c r="U209" s="3" t="s">
        <v>136</v>
      </c>
      <c r="V209" s="3"/>
      <c r="W209" s="3"/>
      <c r="X209" s="3"/>
      <c r="Y209" s="3"/>
      <c r="Z209" s="3"/>
      <c r="AA209" s="3"/>
      <c r="AB209" s="3" t="s">
        <v>66</v>
      </c>
      <c r="AC209" s="3" t="s">
        <v>136</v>
      </c>
      <c r="AD209" s="3" t="str">
        <f t="shared" si="21"/>
        <v>潍烟威2号光缆:潍坊四平路+烟台开发区</v>
      </c>
      <c r="AF209" s="3">
        <f>MATCH(AD209,中继段!$AE$4:$AE$97,0)</f>
        <v>79</v>
      </c>
    </row>
    <row r="210" spans="1:32" ht="16.5" x14ac:dyDescent="0.2">
      <c r="A210" s="3">
        <v>207</v>
      </c>
      <c r="B210" s="3">
        <f t="shared" si="22"/>
        <v>37055201000</v>
      </c>
      <c r="C210" s="4" t="str">
        <f t="shared" si="23"/>
        <v>山东二干|潍烟威2号光缆:烟台开发区-烟台大海阳</v>
      </c>
      <c r="D210" s="3" t="s">
        <v>255</v>
      </c>
      <c r="E210" s="4" t="str">
        <f t="shared" si="24"/>
        <v>潍烟威2号光缆</v>
      </c>
      <c r="F210" s="4" t="s">
        <v>828</v>
      </c>
      <c r="G210" s="3" t="str">
        <f>INDEX(中继段!$C$4:$C$97,AF210)</f>
        <v>山东二干|潍烟威2号光缆:烟台开发区-烟台大海阳</v>
      </c>
      <c r="H210" s="3" t="str">
        <f t="shared" si="25"/>
        <v>山东二干|潍烟威2号光缆:烟台开发区-烟台大海阳</v>
      </c>
      <c r="I210" s="3">
        <f>INDEX(中继段!$B$4:$B$97,光放段!AF210)</f>
        <v>37055200000</v>
      </c>
      <c r="J210" s="3">
        <f>COUNTIF(I$4:I210,"="&amp;I210)</f>
        <v>1</v>
      </c>
      <c r="K210" s="3">
        <f>COUNTIF(D$4:D210,"="&amp;D210)</f>
        <v>7</v>
      </c>
      <c r="L210" s="3">
        <v>13.987</v>
      </c>
      <c r="M210" s="3">
        <v>96</v>
      </c>
      <c r="N210" s="3" t="b">
        <f t="shared" si="26"/>
        <v>1</v>
      </c>
      <c r="O210" s="3" t="s">
        <v>604</v>
      </c>
      <c r="P210" s="3" t="s">
        <v>175</v>
      </c>
      <c r="Q210" s="3" t="s">
        <v>136</v>
      </c>
      <c r="R210" s="3" t="b">
        <f t="shared" si="27"/>
        <v>1</v>
      </c>
      <c r="S210" s="3" t="s">
        <v>604</v>
      </c>
      <c r="T210" s="3" t="s">
        <v>175</v>
      </c>
      <c r="U210" s="3" t="s">
        <v>132</v>
      </c>
      <c r="V210" s="3"/>
      <c r="W210" s="3"/>
      <c r="X210" s="3"/>
      <c r="Y210" s="3"/>
      <c r="Z210" s="3"/>
      <c r="AA210" s="3"/>
      <c r="AB210" s="3" t="s">
        <v>136</v>
      </c>
      <c r="AC210" s="3" t="s">
        <v>132</v>
      </c>
      <c r="AD210" s="3" t="str">
        <f t="shared" si="21"/>
        <v>潍烟威2号光缆:烟台开发区+烟台大海阳</v>
      </c>
      <c r="AF210" s="3">
        <f>MATCH(AD210,中继段!$AE$4:$AE$97,0)</f>
        <v>80</v>
      </c>
    </row>
    <row r="211" spans="1:32" ht="16.5" x14ac:dyDescent="0.2">
      <c r="A211" s="3">
        <v>208</v>
      </c>
      <c r="B211" s="3">
        <f t="shared" si="22"/>
        <v>37055301000</v>
      </c>
      <c r="C211" s="4" t="str">
        <f t="shared" si="23"/>
        <v>山东二干|潍烟威2号光缆:烟台大海阳-牟平42局</v>
      </c>
      <c r="D211" s="3" t="s">
        <v>255</v>
      </c>
      <c r="E211" s="4" t="str">
        <f t="shared" si="24"/>
        <v>潍烟威2号光缆</v>
      </c>
      <c r="F211" s="4" t="s">
        <v>828</v>
      </c>
      <c r="G211" s="3" t="str">
        <f>INDEX(中继段!$C$4:$C$97,AF211)</f>
        <v>山东二干|潍烟威2号光缆:烟台大海阳-威海新威路522局</v>
      </c>
      <c r="H211" s="3" t="str">
        <f t="shared" si="25"/>
        <v>山东二干|潍烟威2号光缆:烟台大海阳-威海新威路522局</v>
      </c>
      <c r="I211" s="3">
        <f>INDEX(中继段!$B$4:$B$97,光放段!AF211)</f>
        <v>37055300000</v>
      </c>
      <c r="J211" s="3">
        <f>COUNTIF(I$4:I211,"="&amp;I211)</f>
        <v>1</v>
      </c>
      <c r="K211" s="3">
        <f>COUNTIF(D$4:D211,"="&amp;D211)</f>
        <v>8</v>
      </c>
      <c r="L211" s="3">
        <v>35.521000000000001</v>
      </c>
      <c r="M211" s="3">
        <v>64</v>
      </c>
      <c r="N211" s="3" t="b">
        <f t="shared" si="26"/>
        <v>1</v>
      </c>
      <c r="O211" s="3" t="s">
        <v>604</v>
      </c>
      <c r="P211" s="3" t="s">
        <v>175</v>
      </c>
      <c r="Q211" s="3" t="s">
        <v>132</v>
      </c>
      <c r="R211" s="3" t="b">
        <f t="shared" si="27"/>
        <v>0</v>
      </c>
      <c r="S211" s="3" t="s">
        <v>604</v>
      </c>
      <c r="T211" s="3" t="s">
        <v>175</v>
      </c>
      <c r="U211" s="3" t="s">
        <v>133</v>
      </c>
      <c r="V211" s="3"/>
      <c r="W211" s="3"/>
      <c r="X211" s="3"/>
      <c r="Y211" s="3"/>
      <c r="Z211" s="3"/>
      <c r="AA211" s="3"/>
      <c r="AB211" s="3" t="s">
        <v>132</v>
      </c>
      <c r="AC211" s="3" t="s">
        <v>137</v>
      </c>
      <c r="AD211" s="3" t="str">
        <f t="shared" si="21"/>
        <v>潍烟威2号光缆:烟台大海阳+威海新威路522局</v>
      </c>
      <c r="AF211" s="3">
        <f>MATCH(AD211,中继段!$AE$4:$AE$97,0)</f>
        <v>82</v>
      </c>
    </row>
    <row r="212" spans="1:32" ht="16.5" x14ac:dyDescent="0.2">
      <c r="A212" s="3">
        <v>209</v>
      </c>
      <c r="B212" s="3">
        <f t="shared" si="22"/>
        <v>37055302000</v>
      </c>
      <c r="C212" s="4" t="str">
        <f t="shared" si="23"/>
        <v>山东二干|潍烟威2号光缆:牟平42局-威海新威路522局</v>
      </c>
      <c r="D212" s="3" t="s">
        <v>255</v>
      </c>
      <c r="E212" s="4" t="str">
        <f t="shared" si="24"/>
        <v>潍烟威2号光缆</v>
      </c>
      <c r="F212" s="4" t="s">
        <v>828</v>
      </c>
      <c r="G212" s="3" t="str">
        <f>INDEX(中继段!$C$4:$C$97,AF212)</f>
        <v>山东二干|潍烟威2号光缆:烟台大海阳-威海新威路522局</v>
      </c>
      <c r="H212" s="3" t="str">
        <f t="shared" si="25"/>
        <v>山东二干|潍烟威2号光缆:烟台大海阳-威海新威路522局</v>
      </c>
      <c r="I212" s="3">
        <f>INDEX(中继段!$B$4:$B$97,光放段!AF212)</f>
        <v>37055300000</v>
      </c>
      <c r="J212" s="3">
        <f>COUNTIF(I$4:I212,"="&amp;I212)</f>
        <v>2</v>
      </c>
      <c r="K212" s="3">
        <f>COUNTIF(D$4:D212,"="&amp;D212)</f>
        <v>9</v>
      </c>
      <c r="L212" s="3">
        <v>67.765000000000001</v>
      </c>
      <c r="M212" s="3">
        <v>36</v>
      </c>
      <c r="N212" s="3" t="b">
        <f t="shared" si="26"/>
        <v>0</v>
      </c>
      <c r="O212" s="3" t="s">
        <v>604</v>
      </c>
      <c r="P212" s="3" t="s">
        <v>175</v>
      </c>
      <c r="Q212" s="3" t="s">
        <v>133</v>
      </c>
      <c r="R212" s="3" t="b">
        <f t="shared" si="27"/>
        <v>1</v>
      </c>
      <c r="S212" s="3" t="s">
        <v>604</v>
      </c>
      <c r="T212" s="3" t="s">
        <v>179</v>
      </c>
      <c r="U212" s="3" t="s">
        <v>137</v>
      </c>
      <c r="V212" s="3"/>
      <c r="W212" s="3"/>
      <c r="X212" s="3"/>
      <c r="Y212" s="3"/>
      <c r="Z212" s="3"/>
      <c r="AA212" s="3"/>
      <c r="AB212" s="3" t="s">
        <v>132</v>
      </c>
      <c r="AC212" s="3" t="s">
        <v>137</v>
      </c>
      <c r="AD212" s="3" t="str">
        <f t="shared" si="21"/>
        <v>潍烟威2号光缆:烟台大海阳+威海新威路522局</v>
      </c>
      <c r="AF212" s="3">
        <f>MATCH(AD212,中继段!$AE$4:$AE$97,0)</f>
        <v>82</v>
      </c>
    </row>
    <row r="213" spans="1:32" ht="16.5" x14ac:dyDescent="0.2">
      <c r="A213" s="3">
        <v>210</v>
      </c>
      <c r="B213" s="3">
        <f t="shared" si="22"/>
        <v>37055401000</v>
      </c>
      <c r="C213" s="4" t="str">
        <f t="shared" si="23"/>
        <v>山东二干|潍烟威2号光缆:威海新威路522局-威海南竹岛</v>
      </c>
      <c r="D213" s="3" t="s">
        <v>255</v>
      </c>
      <c r="E213" s="4" t="str">
        <f t="shared" si="24"/>
        <v>潍烟威2号光缆</v>
      </c>
      <c r="F213" s="4" t="s">
        <v>828</v>
      </c>
      <c r="G213" s="3" t="str">
        <f>INDEX(中继段!$C$4:$C$97,AF213)</f>
        <v>山东二干|潍烟威2号光缆:威海新威路522局-威海南竹岛</v>
      </c>
      <c r="H213" s="3" t="str">
        <f t="shared" si="25"/>
        <v>山东二干|潍烟威2号光缆:威海新威路522局-威海南竹岛</v>
      </c>
      <c r="I213" s="3">
        <f>INDEX(中继段!$B$4:$B$97,光放段!AF213)</f>
        <v>37055400000</v>
      </c>
      <c r="J213" s="3">
        <f>COUNTIF(I$4:I213,"="&amp;I213)</f>
        <v>1</v>
      </c>
      <c r="K213" s="3">
        <f>COUNTIF(D$4:D213,"="&amp;D213)</f>
        <v>10</v>
      </c>
      <c r="L213" s="3">
        <v>1</v>
      </c>
      <c r="M213" s="3">
        <v>36</v>
      </c>
      <c r="N213" s="3" t="b">
        <f t="shared" si="26"/>
        <v>1</v>
      </c>
      <c r="O213" s="3" t="s">
        <v>604</v>
      </c>
      <c r="P213" s="3" t="s">
        <v>179</v>
      </c>
      <c r="Q213" s="3" t="s">
        <v>137</v>
      </c>
      <c r="R213" s="3" t="b">
        <f t="shared" si="27"/>
        <v>1</v>
      </c>
      <c r="S213" s="3" t="s">
        <v>604</v>
      </c>
      <c r="T213" s="3" t="s">
        <v>179</v>
      </c>
      <c r="U213" s="3" t="s">
        <v>148</v>
      </c>
      <c r="V213" s="3"/>
      <c r="W213" s="3"/>
      <c r="X213" s="3"/>
      <c r="Y213" s="3"/>
      <c r="Z213" s="3"/>
      <c r="AA213" s="3"/>
      <c r="AB213" s="3" t="s">
        <v>137</v>
      </c>
      <c r="AC213" s="3" t="s">
        <v>148</v>
      </c>
      <c r="AD213" s="3" t="str">
        <f t="shared" si="21"/>
        <v>潍烟威2号光缆:威海新威路522局+威海南竹岛</v>
      </c>
      <c r="AF213" s="3">
        <f>MATCH(AD213,中继段!$AE$4:$AE$97,0)</f>
        <v>83</v>
      </c>
    </row>
    <row r="214" spans="1:32" ht="16.5" x14ac:dyDescent="0.2">
      <c r="A214" s="3">
        <v>211</v>
      </c>
      <c r="B214" s="3">
        <f t="shared" si="22"/>
        <v>37056101000</v>
      </c>
      <c r="C214" s="4" t="str">
        <f t="shared" si="23"/>
        <v>山东二干|潍烟威2号光缆延伸:烟台大海阳-栖霞市局</v>
      </c>
      <c r="D214" s="3" t="s">
        <v>256</v>
      </c>
      <c r="E214" s="4" t="str">
        <f t="shared" si="24"/>
        <v>潍烟威2号光缆延伸</v>
      </c>
      <c r="F214" s="4" t="s">
        <v>828</v>
      </c>
      <c r="G214" s="3" t="str">
        <f>INDEX(中继段!$C$4:$C$97,AF214)</f>
        <v>山东二干|潍烟威2号光缆延伸:烟台大海阳-栖霞市局</v>
      </c>
      <c r="H214" s="3" t="str">
        <f t="shared" si="25"/>
        <v>山东二干|潍烟威2号光缆延伸:烟台大海阳-栖霞市局</v>
      </c>
      <c r="I214" s="3">
        <f>INDEX(中继段!$B$4:$B$97,光放段!AF214)</f>
        <v>37056100000</v>
      </c>
      <c r="J214" s="3">
        <f>COUNTIF(I$4:I214,"="&amp;I214)</f>
        <v>1</v>
      </c>
      <c r="K214" s="3">
        <f>COUNTIF(D$4:D214,"="&amp;D214)</f>
        <v>1</v>
      </c>
      <c r="L214" s="3">
        <v>85.153999999999996</v>
      </c>
      <c r="M214" s="3">
        <v>64</v>
      </c>
      <c r="N214" s="3" t="b">
        <f t="shared" si="26"/>
        <v>1</v>
      </c>
      <c r="O214" s="3" t="s">
        <v>604</v>
      </c>
      <c r="P214" s="3" t="s">
        <v>175</v>
      </c>
      <c r="Q214" s="3" t="s">
        <v>132</v>
      </c>
      <c r="R214" s="3" t="b">
        <f t="shared" si="27"/>
        <v>1</v>
      </c>
      <c r="S214" s="3" t="s">
        <v>604</v>
      </c>
      <c r="T214" s="3" t="s">
        <v>175</v>
      </c>
      <c r="U214" s="3" t="s">
        <v>117</v>
      </c>
      <c r="V214" s="3"/>
      <c r="W214" s="3"/>
      <c r="X214" s="3"/>
      <c r="Y214" s="3"/>
      <c r="Z214" s="3"/>
      <c r="AA214" s="3"/>
      <c r="AB214" s="3" t="s">
        <v>132</v>
      </c>
      <c r="AC214" s="3" t="s">
        <v>117</v>
      </c>
      <c r="AD214" s="3" t="str">
        <f t="shared" si="21"/>
        <v>潍烟威2号光缆延伸:烟台大海阳+栖霞市局</v>
      </c>
      <c r="AF214" s="3">
        <f>MATCH(AD214,中继段!$AE$4:$AE$97,0)</f>
        <v>81</v>
      </c>
    </row>
    <row r="215" spans="1:32" ht="16.5" x14ac:dyDescent="0.2">
      <c r="A215" s="3">
        <v>212</v>
      </c>
      <c r="B215" s="3">
        <f t="shared" si="22"/>
        <v>37057101000</v>
      </c>
      <c r="C215" s="4" t="str">
        <f t="shared" si="23"/>
        <v>山东二干|薛城临沂光缆:薛城441局-枣庄振兴路</v>
      </c>
      <c r="D215" s="3" t="s">
        <v>257</v>
      </c>
      <c r="E215" s="4" t="str">
        <f t="shared" si="24"/>
        <v>薛城临沂光缆</v>
      </c>
      <c r="F215" s="4" t="s">
        <v>828</v>
      </c>
      <c r="G215" s="3" t="str">
        <f>INDEX(中继段!$C$4:$C$97,AF215)</f>
        <v>山东二干|薛城临沂光缆:薛城441局-枣庄振兴路</v>
      </c>
      <c r="H215" s="3" t="str">
        <f t="shared" si="25"/>
        <v>山东二干|薛城临沂光缆:薛城441局-枣庄振兴路</v>
      </c>
      <c r="I215" s="3">
        <f>INDEX(中继段!$B$4:$B$97,光放段!AF215)</f>
        <v>37057100000</v>
      </c>
      <c r="J215" s="3">
        <f>COUNTIF(I$4:I215,"="&amp;I215)</f>
        <v>1</v>
      </c>
      <c r="K215" s="3">
        <f>COUNTIF(D$4:D215,"="&amp;D215)</f>
        <v>1</v>
      </c>
      <c r="L215" s="3">
        <v>34.799999999999997</v>
      </c>
      <c r="M215" s="3">
        <v>24</v>
      </c>
      <c r="N215" s="3" t="b">
        <f t="shared" si="26"/>
        <v>1</v>
      </c>
      <c r="O215" s="3" t="s">
        <v>604</v>
      </c>
      <c r="P215" s="3" t="s">
        <v>173</v>
      </c>
      <c r="Q215" s="3" t="s">
        <v>78</v>
      </c>
      <c r="R215" s="3" t="b">
        <f t="shared" si="27"/>
        <v>1</v>
      </c>
      <c r="S215" s="3" t="s">
        <v>604</v>
      </c>
      <c r="T215" s="3" t="s">
        <v>173</v>
      </c>
      <c r="U215" s="3" t="s">
        <v>138</v>
      </c>
      <c r="V215" s="3"/>
      <c r="W215" s="3"/>
      <c r="X215" s="3"/>
      <c r="Y215" s="3"/>
      <c r="Z215" s="3"/>
      <c r="AA215" s="3"/>
      <c r="AB215" s="3" t="s">
        <v>78</v>
      </c>
      <c r="AC215" s="3" t="s">
        <v>138</v>
      </c>
      <c r="AD215" s="3" t="str">
        <f t="shared" si="21"/>
        <v>薛城临沂光缆:薛城441局+枣庄振兴路</v>
      </c>
      <c r="AF215" s="3">
        <f>MATCH(AD215,中继段!$AE$4:$AE$97,0)</f>
        <v>84</v>
      </c>
    </row>
    <row r="216" spans="1:32" ht="16.5" x14ac:dyDescent="0.2">
      <c r="A216" s="3">
        <v>213</v>
      </c>
      <c r="B216" s="3">
        <f t="shared" si="22"/>
        <v>37057201000</v>
      </c>
      <c r="C216" s="4" t="str">
        <f t="shared" si="23"/>
        <v>山东二干|薛城临沂光缆:枣庄振兴路-苍山塔山路</v>
      </c>
      <c r="D216" s="3" t="s">
        <v>257</v>
      </c>
      <c r="E216" s="4" t="str">
        <f t="shared" si="24"/>
        <v>薛城临沂光缆</v>
      </c>
      <c r="F216" s="4" t="s">
        <v>828</v>
      </c>
      <c r="G216" s="3" t="str">
        <f>INDEX(中继段!$C$4:$C$97,AF216)</f>
        <v>山东二干|薛城临沂光缆:枣庄振兴路-临沂金雀山</v>
      </c>
      <c r="H216" s="3" t="str">
        <f t="shared" si="25"/>
        <v>山东二干|薛城临沂光缆:枣庄振兴路-临沂金雀山</v>
      </c>
      <c r="I216" s="3">
        <f>INDEX(中继段!$B$4:$B$97,光放段!AF216)</f>
        <v>37057200000</v>
      </c>
      <c r="J216" s="3">
        <f>COUNTIF(I$4:I216,"="&amp;I216)</f>
        <v>1</v>
      </c>
      <c r="K216" s="3">
        <f>COUNTIF(D$4:D216,"="&amp;D216)</f>
        <v>2</v>
      </c>
      <c r="L216" s="3">
        <v>81.7</v>
      </c>
      <c r="M216" s="3">
        <v>24</v>
      </c>
      <c r="N216" s="3" t="b">
        <f t="shared" si="26"/>
        <v>1</v>
      </c>
      <c r="O216" s="3" t="s">
        <v>604</v>
      </c>
      <c r="P216" s="3" t="s">
        <v>173</v>
      </c>
      <c r="Q216" s="3" t="s">
        <v>138</v>
      </c>
      <c r="R216" s="3" t="b">
        <f t="shared" si="27"/>
        <v>0</v>
      </c>
      <c r="S216" s="3" t="s">
        <v>604</v>
      </c>
      <c r="T216" s="3" t="s">
        <v>184</v>
      </c>
      <c r="U216" s="3" t="s">
        <v>98</v>
      </c>
      <c r="V216" s="3"/>
      <c r="W216" s="3"/>
      <c r="X216" s="3"/>
      <c r="Y216" s="3"/>
      <c r="Z216" s="3"/>
      <c r="AA216" s="3"/>
      <c r="AB216" s="3" t="s">
        <v>138</v>
      </c>
      <c r="AC216" s="3" t="s">
        <v>91</v>
      </c>
      <c r="AD216" s="3" t="str">
        <f t="shared" si="21"/>
        <v>薛城临沂光缆:枣庄振兴路+临沂金雀山</v>
      </c>
      <c r="AF216" s="3">
        <f>MATCH(AD216,中继段!$AE$4:$AE$97,0)</f>
        <v>85</v>
      </c>
    </row>
    <row r="217" spans="1:32" ht="16.5" x14ac:dyDescent="0.2">
      <c r="A217" s="3">
        <v>214</v>
      </c>
      <c r="B217" s="3">
        <f t="shared" si="22"/>
        <v>37057202000</v>
      </c>
      <c r="C217" s="4" t="str">
        <f t="shared" si="23"/>
        <v>山东二干|薛城临沂光缆:苍山塔山路-临沂金雀山</v>
      </c>
      <c r="D217" s="3" t="s">
        <v>257</v>
      </c>
      <c r="E217" s="4" t="str">
        <f t="shared" si="24"/>
        <v>薛城临沂光缆</v>
      </c>
      <c r="F217" s="4" t="s">
        <v>828</v>
      </c>
      <c r="G217" s="3" t="str">
        <f>INDEX(中继段!$C$4:$C$97,AF217)</f>
        <v>山东二干|薛城临沂光缆:枣庄振兴路-临沂金雀山</v>
      </c>
      <c r="H217" s="3" t="str">
        <f t="shared" si="25"/>
        <v>山东二干|薛城临沂光缆:枣庄振兴路-临沂金雀山</v>
      </c>
      <c r="I217" s="3">
        <f>INDEX(中继段!$B$4:$B$97,光放段!AF217)</f>
        <v>37057200000</v>
      </c>
      <c r="J217" s="3">
        <f>COUNTIF(I$4:I217,"="&amp;I217)</f>
        <v>2</v>
      </c>
      <c r="K217" s="3">
        <f>COUNTIF(D$4:D217,"="&amp;D217)</f>
        <v>3</v>
      </c>
      <c r="L217" s="3">
        <v>59.2</v>
      </c>
      <c r="M217" s="3">
        <v>24</v>
      </c>
      <c r="N217" s="3" t="b">
        <f t="shared" si="26"/>
        <v>0</v>
      </c>
      <c r="O217" s="3" t="s">
        <v>604</v>
      </c>
      <c r="P217" s="3" t="s">
        <v>184</v>
      </c>
      <c r="Q217" s="3" t="s">
        <v>98</v>
      </c>
      <c r="R217" s="3" t="b">
        <f t="shared" si="27"/>
        <v>1</v>
      </c>
      <c r="S217" s="3" t="s">
        <v>604</v>
      </c>
      <c r="T217" s="3" t="s">
        <v>184</v>
      </c>
      <c r="U217" s="3" t="s">
        <v>91</v>
      </c>
      <c r="V217" s="3"/>
      <c r="W217" s="3"/>
      <c r="X217" s="3"/>
      <c r="Y217" s="3"/>
      <c r="Z217" s="3"/>
      <c r="AA217" s="3"/>
      <c r="AB217" s="3" t="s">
        <v>138</v>
      </c>
      <c r="AC217" s="3" t="s">
        <v>91</v>
      </c>
      <c r="AD217" s="3" t="str">
        <f t="shared" si="21"/>
        <v>薛城临沂光缆:枣庄振兴路+临沂金雀山</v>
      </c>
      <c r="AF217" s="3">
        <f>MATCH(AD217,中继段!$AE$4:$AE$97,0)</f>
        <v>85</v>
      </c>
    </row>
    <row r="218" spans="1:32" ht="16.5" x14ac:dyDescent="0.2">
      <c r="A218" s="3">
        <v>215</v>
      </c>
      <c r="B218" s="3">
        <f t="shared" si="22"/>
        <v>37058101000</v>
      </c>
      <c r="C218" s="4" t="str">
        <f t="shared" si="23"/>
        <v>山东二干|烟台日照光缆:烟台大海阳-栖霞桃村</v>
      </c>
      <c r="D218" s="3" t="s">
        <v>258</v>
      </c>
      <c r="E218" s="4" t="str">
        <f t="shared" si="24"/>
        <v>烟台日照光缆</v>
      </c>
      <c r="F218" s="4" t="s">
        <v>828</v>
      </c>
      <c r="G218" s="3" t="str">
        <f>INDEX(中继段!$C$4:$C$97,AF218)</f>
        <v>山东二干|烟台日照光缆:烟台大海阳-青岛山东路</v>
      </c>
      <c r="H218" s="3" t="str">
        <f t="shared" si="25"/>
        <v>山东二干|烟台日照光缆:烟台大海阳-青岛山东路</v>
      </c>
      <c r="I218" s="3">
        <f>INDEX(中继段!$B$4:$B$97,光放段!AF218)</f>
        <v>37058100000</v>
      </c>
      <c r="J218" s="3">
        <f>COUNTIF(I$4:I218,"="&amp;I218)</f>
        <v>1</v>
      </c>
      <c r="K218" s="3">
        <f>COUNTIF(D$4:D218,"="&amp;D218)</f>
        <v>1</v>
      </c>
      <c r="L218" s="3">
        <v>48.914999999999999</v>
      </c>
      <c r="M218" s="3">
        <v>12</v>
      </c>
      <c r="N218" s="3" t="b">
        <f t="shared" si="26"/>
        <v>1</v>
      </c>
      <c r="O218" s="3" t="s">
        <v>604</v>
      </c>
      <c r="P218" s="3" t="s">
        <v>175</v>
      </c>
      <c r="Q218" s="3" t="s">
        <v>132</v>
      </c>
      <c r="R218" s="3" t="b">
        <f t="shared" si="27"/>
        <v>0</v>
      </c>
      <c r="S218" s="3" t="s">
        <v>604</v>
      </c>
      <c r="T218" s="3" t="s">
        <v>175</v>
      </c>
      <c r="U218" s="3" t="s">
        <v>80</v>
      </c>
      <c r="V218" s="3"/>
      <c r="W218" s="3"/>
      <c r="X218" s="3"/>
      <c r="Y218" s="3"/>
      <c r="Z218" s="3"/>
      <c r="AA218" s="3"/>
      <c r="AB218" s="3" t="s">
        <v>132</v>
      </c>
      <c r="AC218" s="3" t="s">
        <v>140</v>
      </c>
      <c r="AD218" s="3" t="str">
        <f t="shared" si="21"/>
        <v>烟台日照光缆:烟台大海阳+青岛山东路</v>
      </c>
      <c r="AF218" s="3">
        <f>MATCH(AD218,中继段!$AE$4:$AE$97,0)</f>
        <v>86</v>
      </c>
    </row>
    <row r="219" spans="1:32" ht="16.5" x14ac:dyDescent="0.2">
      <c r="A219" s="3">
        <v>216</v>
      </c>
      <c r="B219" s="3">
        <f t="shared" si="22"/>
        <v>37058102000</v>
      </c>
      <c r="C219" s="4" t="str">
        <f t="shared" si="23"/>
        <v>山东二干|烟台日照光缆:栖霞桃村-莱阳旌旗路</v>
      </c>
      <c r="D219" s="3" t="s">
        <v>258</v>
      </c>
      <c r="E219" s="4" t="str">
        <f t="shared" si="24"/>
        <v>烟台日照光缆</v>
      </c>
      <c r="F219" s="4" t="s">
        <v>828</v>
      </c>
      <c r="G219" s="3" t="str">
        <f>INDEX(中继段!$C$4:$C$97,AF219)</f>
        <v>山东二干|烟台日照光缆:烟台大海阳-青岛山东路</v>
      </c>
      <c r="H219" s="3" t="str">
        <f t="shared" si="25"/>
        <v>山东二干|烟台日照光缆:烟台大海阳-青岛山东路</v>
      </c>
      <c r="I219" s="3">
        <f>INDEX(中继段!$B$4:$B$97,光放段!AF219)</f>
        <v>37058100000</v>
      </c>
      <c r="J219" s="3">
        <f>COUNTIF(I$4:I219,"="&amp;I219)</f>
        <v>2</v>
      </c>
      <c r="K219" s="3">
        <f>COUNTIF(D$4:D219,"="&amp;D219)</f>
        <v>2</v>
      </c>
      <c r="L219" s="3">
        <v>55.27</v>
      </c>
      <c r="M219" s="3">
        <v>12</v>
      </c>
      <c r="N219" s="3" t="b">
        <f t="shared" si="26"/>
        <v>0</v>
      </c>
      <c r="O219" s="3" t="s">
        <v>604</v>
      </c>
      <c r="P219" s="3" t="s">
        <v>175</v>
      </c>
      <c r="Q219" s="3" t="s">
        <v>80</v>
      </c>
      <c r="R219" s="3" t="b">
        <f t="shared" si="27"/>
        <v>0</v>
      </c>
      <c r="S219" s="3" t="s">
        <v>604</v>
      </c>
      <c r="T219" s="3" t="s">
        <v>175</v>
      </c>
      <c r="U219" s="3" t="s">
        <v>116</v>
      </c>
      <c r="V219" s="3"/>
      <c r="W219" s="3"/>
      <c r="X219" s="3"/>
      <c r="Y219" s="3"/>
      <c r="Z219" s="3"/>
      <c r="AA219" s="3"/>
      <c r="AB219" s="3" t="s">
        <v>132</v>
      </c>
      <c r="AC219" s="3" t="s">
        <v>140</v>
      </c>
      <c r="AD219" s="3" t="str">
        <f t="shared" si="21"/>
        <v>烟台日照光缆:烟台大海阳+青岛山东路</v>
      </c>
      <c r="AF219" s="3">
        <f>MATCH(AD219,中继段!$AE$4:$AE$97,0)</f>
        <v>86</v>
      </c>
    </row>
    <row r="220" spans="1:32" ht="16.5" x14ac:dyDescent="0.2">
      <c r="A220" s="3">
        <v>217</v>
      </c>
      <c r="B220" s="3">
        <f t="shared" si="22"/>
        <v>37058103000</v>
      </c>
      <c r="C220" s="4" t="str">
        <f t="shared" si="23"/>
        <v>山东二干|烟台日照光缆:莱阳旌旗路-莱西威海中路</v>
      </c>
      <c r="D220" s="3" t="s">
        <v>258</v>
      </c>
      <c r="E220" s="4" t="str">
        <f t="shared" si="24"/>
        <v>烟台日照光缆</v>
      </c>
      <c r="F220" s="4" t="s">
        <v>828</v>
      </c>
      <c r="G220" s="3" t="str">
        <f>INDEX(中继段!$C$4:$C$97,AF220)</f>
        <v>山东二干|烟台日照光缆:烟台大海阳-青岛山东路</v>
      </c>
      <c r="H220" s="3" t="str">
        <f t="shared" si="25"/>
        <v>山东二干|烟台日照光缆:烟台大海阳-青岛山东路</v>
      </c>
      <c r="I220" s="3">
        <f>INDEX(中继段!$B$4:$B$97,光放段!AF220)</f>
        <v>37058100000</v>
      </c>
      <c r="J220" s="3">
        <f>COUNTIF(I$4:I220,"="&amp;I220)</f>
        <v>3</v>
      </c>
      <c r="K220" s="3">
        <f>COUNTIF(D$4:D220,"="&amp;D220)</f>
        <v>3</v>
      </c>
      <c r="L220" s="3">
        <v>26.603000000000002</v>
      </c>
      <c r="M220" s="3">
        <v>12</v>
      </c>
      <c r="N220" s="3" t="b">
        <f t="shared" si="26"/>
        <v>0</v>
      </c>
      <c r="O220" s="3" t="s">
        <v>604</v>
      </c>
      <c r="P220" s="3" t="s">
        <v>175</v>
      </c>
      <c r="Q220" s="3" t="s">
        <v>116</v>
      </c>
      <c r="R220" s="3" t="b">
        <f t="shared" si="27"/>
        <v>0</v>
      </c>
      <c r="S220" s="3" t="s">
        <v>604</v>
      </c>
      <c r="T220" s="3" t="s">
        <v>171</v>
      </c>
      <c r="U220" s="3" t="s">
        <v>139</v>
      </c>
      <c r="V220" s="3"/>
      <c r="W220" s="3"/>
      <c r="X220" s="3"/>
      <c r="Y220" s="3"/>
      <c r="Z220" s="3"/>
      <c r="AA220" s="3"/>
      <c r="AB220" s="3" t="s">
        <v>132</v>
      </c>
      <c r="AC220" s="3" t="s">
        <v>140</v>
      </c>
      <c r="AD220" s="3" t="str">
        <f t="shared" si="21"/>
        <v>烟台日照光缆:烟台大海阳+青岛山东路</v>
      </c>
      <c r="AF220" s="3">
        <f>MATCH(AD220,中继段!$AE$4:$AE$97,0)</f>
        <v>86</v>
      </c>
    </row>
    <row r="221" spans="1:32" ht="16.5" x14ac:dyDescent="0.2">
      <c r="A221" s="3">
        <v>218</v>
      </c>
      <c r="B221" s="3">
        <f t="shared" si="22"/>
        <v>37058104000</v>
      </c>
      <c r="C221" s="4" t="str">
        <f t="shared" si="23"/>
        <v>山东二干|烟台日照光缆:莱西威海中路-即墨振华街</v>
      </c>
      <c r="D221" s="3" t="s">
        <v>258</v>
      </c>
      <c r="E221" s="4" t="str">
        <f t="shared" si="24"/>
        <v>烟台日照光缆</v>
      </c>
      <c r="F221" s="4" t="s">
        <v>828</v>
      </c>
      <c r="G221" s="3" t="str">
        <f>INDEX(中继段!$C$4:$C$97,AF221)</f>
        <v>山东二干|烟台日照光缆:烟台大海阳-青岛山东路</v>
      </c>
      <c r="H221" s="3" t="str">
        <f t="shared" si="25"/>
        <v>山东二干|烟台日照光缆:烟台大海阳-青岛山东路</v>
      </c>
      <c r="I221" s="3">
        <f>INDEX(中继段!$B$4:$B$97,光放段!AF221)</f>
        <v>37058100000</v>
      </c>
      <c r="J221" s="3">
        <f>COUNTIF(I$4:I221,"="&amp;I221)</f>
        <v>4</v>
      </c>
      <c r="K221" s="3">
        <f>COUNTIF(D$4:D221,"="&amp;D221)</f>
        <v>4</v>
      </c>
      <c r="L221" s="3">
        <v>61.268999999999998</v>
      </c>
      <c r="M221" s="3">
        <v>12</v>
      </c>
      <c r="N221" s="3" t="b">
        <f t="shared" si="26"/>
        <v>0</v>
      </c>
      <c r="O221" s="3" t="s">
        <v>604</v>
      </c>
      <c r="P221" s="3" t="s">
        <v>171</v>
      </c>
      <c r="Q221" s="3" t="s">
        <v>139</v>
      </c>
      <c r="R221" s="3" t="b">
        <f t="shared" si="27"/>
        <v>0</v>
      </c>
      <c r="S221" s="3" t="s">
        <v>604</v>
      </c>
      <c r="T221" s="3" t="s">
        <v>171</v>
      </c>
      <c r="U221" s="3" t="s">
        <v>105</v>
      </c>
      <c r="V221" s="3"/>
      <c r="W221" s="3"/>
      <c r="X221" s="3"/>
      <c r="Y221" s="3"/>
      <c r="Z221" s="3"/>
      <c r="AA221" s="3"/>
      <c r="AB221" s="3" t="s">
        <v>132</v>
      </c>
      <c r="AC221" s="3" t="s">
        <v>140</v>
      </c>
      <c r="AD221" s="3" t="str">
        <f t="shared" si="21"/>
        <v>烟台日照光缆:烟台大海阳+青岛山东路</v>
      </c>
      <c r="AF221" s="3">
        <f>MATCH(AD221,中继段!$AE$4:$AE$97,0)</f>
        <v>86</v>
      </c>
    </row>
    <row r="222" spans="1:32" ht="16.5" x14ac:dyDescent="0.2">
      <c r="A222" s="3">
        <v>219</v>
      </c>
      <c r="B222" s="3">
        <f t="shared" si="22"/>
        <v>37058105000</v>
      </c>
      <c r="C222" s="4" t="str">
        <f t="shared" si="23"/>
        <v>山东二干|烟台日照光缆:即墨振华街-青岛山东路</v>
      </c>
      <c r="D222" s="3" t="s">
        <v>258</v>
      </c>
      <c r="E222" s="4" t="str">
        <f t="shared" si="24"/>
        <v>烟台日照光缆</v>
      </c>
      <c r="F222" s="4" t="s">
        <v>828</v>
      </c>
      <c r="G222" s="3" t="str">
        <f>INDEX(中继段!$C$4:$C$97,AF222)</f>
        <v>山东二干|烟台日照光缆:烟台大海阳-青岛山东路</v>
      </c>
      <c r="H222" s="3" t="str">
        <f t="shared" si="25"/>
        <v>山东二干|烟台日照光缆:烟台大海阳-青岛山东路</v>
      </c>
      <c r="I222" s="3">
        <f>INDEX(中继段!$B$4:$B$97,光放段!AF222)</f>
        <v>37058100000</v>
      </c>
      <c r="J222" s="3">
        <f>COUNTIF(I$4:I222,"="&amp;I222)</f>
        <v>5</v>
      </c>
      <c r="K222" s="3">
        <f>COUNTIF(D$4:D222,"="&amp;D222)</f>
        <v>5</v>
      </c>
      <c r="L222" s="3">
        <v>41.265999999999998</v>
      </c>
      <c r="M222" s="3">
        <v>36</v>
      </c>
      <c r="N222" s="3" t="b">
        <f t="shared" si="26"/>
        <v>0</v>
      </c>
      <c r="O222" s="3" t="s">
        <v>604</v>
      </c>
      <c r="P222" s="3" t="s">
        <v>171</v>
      </c>
      <c r="Q222" s="3" t="s">
        <v>105</v>
      </c>
      <c r="R222" s="3" t="b">
        <f t="shared" si="27"/>
        <v>1</v>
      </c>
      <c r="S222" s="3" t="s">
        <v>604</v>
      </c>
      <c r="T222" s="3" t="s">
        <v>171</v>
      </c>
      <c r="U222" s="3" t="s">
        <v>140</v>
      </c>
      <c r="V222" s="3"/>
      <c r="W222" s="3"/>
      <c r="X222" s="3"/>
      <c r="Y222" s="3"/>
      <c r="Z222" s="3"/>
      <c r="AA222" s="3"/>
      <c r="AB222" s="3" t="s">
        <v>132</v>
      </c>
      <c r="AC222" s="3" t="s">
        <v>140</v>
      </c>
      <c r="AD222" s="3" t="str">
        <f t="shared" si="21"/>
        <v>烟台日照光缆:烟台大海阳+青岛山东路</v>
      </c>
      <c r="AF222" s="3">
        <f>MATCH(AD222,中继段!$AE$4:$AE$97,0)</f>
        <v>86</v>
      </c>
    </row>
    <row r="223" spans="1:32" ht="16.5" x14ac:dyDescent="0.2">
      <c r="A223" s="3">
        <v>220</v>
      </c>
      <c r="B223" s="3">
        <f t="shared" si="22"/>
        <v>37058201000</v>
      </c>
      <c r="C223" s="4" t="str">
        <f t="shared" si="23"/>
        <v>山东二干|烟台日照光缆:青岛山东路-胶州营房</v>
      </c>
      <c r="D223" s="3" t="s">
        <v>258</v>
      </c>
      <c r="E223" s="4" t="str">
        <f t="shared" si="24"/>
        <v>烟台日照光缆</v>
      </c>
      <c r="F223" s="4" t="s">
        <v>828</v>
      </c>
      <c r="G223" s="3" t="str">
        <f>INDEX(中继段!$C$4:$C$97,AF223)</f>
        <v>山东二干|烟台日照光缆:青岛山东路-青岛香江路</v>
      </c>
      <c r="H223" s="3" t="str">
        <f t="shared" si="25"/>
        <v>山东二干|烟台日照光缆:青岛山东路-青岛香江路</v>
      </c>
      <c r="I223" s="3">
        <f>INDEX(中继段!$B$4:$B$97,光放段!AF223)</f>
        <v>37058200000</v>
      </c>
      <c r="J223" s="3">
        <f>COUNTIF(I$4:I223,"="&amp;I223)</f>
        <v>1</v>
      </c>
      <c r="K223" s="3">
        <f>COUNTIF(D$4:D223,"="&amp;D223)</f>
        <v>6</v>
      </c>
      <c r="L223" s="3">
        <v>51.097999999999999</v>
      </c>
      <c r="M223" s="3">
        <v>12</v>
      </c>
      <c r="N223" s="3" t="b">
        <f t="shared" si="26"/>
        <v>1</v>
      </c>
      <c r="O223" s="3" t="s">
        <v>604</v>
      </c>
      <c r="P223" s="3" t="s">
        <v>171</v>
      </c>
      <c r="Q223" s="3" t="s">
        <v>140</v>
      </c>
      <c r="R223" s="3" t="b">
        <f t="shared" si="27"/>
        <v>0</v>
      </c>
      <c r="S223" s="3" t="s">
        <v>604</v>
      </c>
      <c r="T223" s="3" t="s">
        <v>171</v>
      </c>
      <c r="U223" s="3" t="s">
        <v>88</v>
      </c>
      <c r="V223" s="3"/>
      <c r="W223" s="3"/>
      <c r="X223" s="3"/>
      <c r="Y223" s="3"/>
      <c r="Z223" s="3"/>
      <c r="AA223" s="3"/>
      <c r="AB223" s="3" t="s">
        <v>140</v>
      </c>
      <c r="AC223" s="3" t="s">
        <v>141</v>
      </c>
      <c r="AD223" s="3" t="str">
        <f t="shared" si="21"/>
        <v>烟台日照光缆:青岛山东路+青岛香江路</v>
      </c>
      <c r="AF223" s="3">
        <f>MATCH(AD223,中继段!$AE$4:$AE$97,0)</f>
        <v>87</v>
      </c>
    </row>
    <row r="224" spans="1:32" ht="16.5" x14ac:dyDescent="0.2">
      <c r="A224" s="3">
        <v>221</v>
      </c>
      <c r="B224" s="3">
        <f t="shared" si="22"/>
        <v>37058202000</v>
      </c>
      <c r="C224" s="4" t="str">
        <f t="shared" si="23"/>
        <v>山东二干|烟台日照光缆:胶州营房-青岛香江路</v>
      </c>
      <c r="D224" s="3" t="s">
        <v>258</v>
      </c>
      <c r="E224" s="4" t="str">
        <f t="shared" si="24"/>
        <v>烟台日照光缆</v>
      </c>
      <c r="F224" s="4" t="s">
        <v>828</v>
      </c>
      <c r="G224" s="3" t="str">
        <f>INDEX(中继段!$C$4:$C$97,AF224)</f>
        <v>山东二干|烟台日照光缆:青岛山东路-青岛香江路</v>
      </c>
      <c r="H224" s="3" t="str">
        <f t="shared" si="25"/>
        <v>山东二干|烟台日照光缆:青岛山东路-青岛香江路</v>
      </c>
      <c r="I224" s="3">
        <f>INDEX(中继段!$B$4:$B$97,光放段!AF224)</f>
        <v>37058200000</v>
      </c>
      <c r="J224" s="3">
        <f>COUNTIF(I$4:I224,"="&amp;I224)</f>
        <v>2</v>
      </c>
      <c r="K224" s="3">
        <f>COUNTIF(D$4:D224,"="&amp;D224)</f>
        <v>7</v>
      </c>
      <c r="L224" s="3">
        <v>36.529000000000003</v>
      </c>
      <c r="M224" s="3">
        <v>12</v>
      </c>
      <c r="N224" s="3" t="b">
        <f t="shared" si="26"/>
        <v>0</v>
      </c>
      <c r="O224" s="3" t="s">
        <v>604</v>
      </c>
      <c r="P224" s="3" t="s">
        <v>171</v>
      </c>
      <c r="Q224" s="3" t="s">
        <v>88</v>
      </c>
      <c r="R224" s="3" t="b">
        <f t="shared" si="27"/>
        <v>1</v>
      </c>
      <c r="S224" s="3" t="s">
        <v>604</v>
      </c>
      <c r="T224" s="3" t="s">
        <v>171</v>
      </c>
      <c r="U224" s="3" t="s">
        <v>141</v>
      </c>
      <c r="V224" s="3"/>
      <c r="W224" s="3"/>
      <c r="X224" s="3"/>
      <c r="Y224" s="3"/>
      <c r="Z224" s="3"/>
      <c r="AA224" s="3"/>
      <c r="AB224" s="3" t="s">
        <v>140</v>
      </c>
      <c r="AC224" s="3" t="s">
        <v>141</v>
      </c>
      <c r="AD224" s="3" t="str">
        <f t="shared" si="21"/>
        <v>烟台日照光缆:青岛山东路+青岛香江路</v>
      </c>
      <c r="AF224" s="3">
        <f>MATCH(AD224,中继段!$AE$4:$AE$97,0)</f>
        <v>87</v>
      </c>
    </row>
    <row r="225" spans="1:32" ht="16.5" x14ac:dyDescent="0.2">
      <c r="A225" s="3">
        <v>222</v>
      </c>
      <c r="B225" s="3">
        <f t="shared" si="22"/>
        <v>37058301000</v>
      </c>
      <c r="C225" s="4" t="str">
        <f t="shared" si="23"/>
        <v>山东二干|烟台日照光缆:青岛香江路-胶南珠海中路</v>
      </c>
      <c r="D225" s="3" t="s">
        <v>258</v>
      </c>
      <c r="E225" s="4" t="str">
        <f t="shared" si="24"/>
        <v>烟台日照光缆</v>
      </c>
      <c r="F225" s="4" t="s">
        <v>828</v>
      </c>
      <c r="G225" s="3" t="str">
        <f>INDEX(中继段!$C$4:$C$97,AF225)</f>
        <v>山东二干|烟台日照光缆:青岛香江路-日照正阳路</v>
      </c>
      <c r="H225" s="3" t="str">
        <f t="shared" si="25"/>
        <v>山东二干|烟台日照光缆:青岛香江路-日照正阳路</v>
      </c>
      <c r="I225" s="3">
        <f>INDEX(中继段!$B$4:$B$97,光放段!AF225)</f>
        <v>37058300000</v>
      </c>
      <c r="J225" s="3">
        <f>COUNTIF(I$4:I225,"="&amp;I225)</f>
        <v>1</v>
      </c>
      <c r="K225" s="3">
        <f>COUNTIF(D$4:D225,"="&amp;D225)</f>
        <v>8</v>
      </c>
      <c r="L225" s="3">
        <v>24.634</v>
      </c>
      <c r="M225" s="3">
        <v>12</v>
      </c>
      <c r="N225" s="3" t="b">
        <f t="shared" si="26"/>
        <v>1</v>
      </c>
      <c r="O225" s="3" t="s">
        <v>604</v>
      </c>
      <c r="P225" s="3" t="s">
        <v>171</v>
      </c>
      <c r="Q225" s="3" t="s">
        <v>141</v>
      </c>
      <c r="R225" s="3" t="b">
        <f t="shared" si="27"/>
        <v>0</v>
      </c>
      <c r="S225" s="3" t="s">
        <v>604</v>
      </c>
      <c r="T225" s="3" t="s">
        <v>171</v>
      </c>
      <c r="U225" s="3" t="s">
        <v>142</v>
      </c>
      <c r="V225" s="3"/>
      <c r="W225" s="3"/>
      <c r="X225" s="3"/>
      <c r="Y225" s="3"/>
      <c r="Z225" s="3"/>
      <c r="AA225" s="3"/>
      <c r="AB225" s="3" t="s">
        <v>141</v>
      </c>
      <c r="AC225" s="3" t="s">
        <v>156</v>
      </c>
      <c r="AD225" s="3" t="str">
        <f t="shared" si="21"/>
        <v>烟台日照光缆:青岛香江路+日照正阳路</v>
      </c>
      <c r="AF225" s="3">
        <f>MATCH(AD225,中继段!$AE$4:$AE$97,0)</f>
        <v>88</v>
      </c>
    </row>
    <row r="226" spans="1:32" ht="16.5" x14ac:dyDescent="0.2">
      <c r="A226" s="3">
        <v>223</v>
      </c>
      <c r="B226" s="3">
        <f t="shared" si="22"/>
        <v>37058302000</v>
      </c>
      <c r="C226" s="4" t="str">
        <f t="shared" si="23"/>
        <v>山东二干|烟台日照光缆:胶南珠海中路-胶南泊里</v>
      </c>
      <c r="D226" s="3" t="s">
        <v>258</v>
      </c>
      <c r="E226" s="4" t="str">
        <f t="shared" si="24"/>
        <v>烟台日照光缆</v>
      </c>
      <c r="F226" s="4" t="s">
        <v>828</v>
      </c>
      <c r="G226" s="3" t="str">
        <f>INDEX(中继段!$C$4:$C$97,AF226)</f>
        <v>山东二干|烟台日照光缆:青岛香江路-日照正阳路</v>
      </c>
      <c r="H226" s="3" t="str">
        <f t="shared" si="25"/>
        <v>山东二干|烟台日照光缆:青岛香江路-日照正阳路</v>
      </c>
      <c r="I226" s="3">
        <f>INDEX(中继段!$B$4:$B$97,光放段!AF226)</f>
        <v>37058300000</v>
      </c>
      <c r="J226" s="3">
        <f>COUNTIF(I$4:I226,"="&amp;I226)</f>
        <v>2</v>
      </c>
      <c r="K226" s="3">
        <f>COUNTIF(D$4:D226,"="&amp;D226)</f>
        <v>9</v>
      </c>
      <c r="L226" s="3">
        <v>36.523000000000003</v>
      </c>
      <c r="M226" s="3">
        <v>12</v>
      </c>
      <c r="N226" s="3" t="b">
        <f t="shared" si="26"/>
        <v>0</v>
      </c>
      <c r="O226" s="3" t="s">
        <v>604</v>
      </c>
      <c r="P226" s="3" t="s">
        <v>171</v>
      </c>
      <c r="Q226" s="3" t="s">
        <v>142</v>
      </c>
      <c r="R226" s="3" t="b">
        <f t="shared" si="27"/>
        <v>0</v>
      </c>
      <c r="S226" s="3" t="s">
        <v>604</v>
      </c>
      <c r="T226" s="3" t="s">
        <v>171</v>
      </c>
      <c r="U226" s="3" t="s">
        <v>143</v>
      </c>
      <c r="V226" s="3"/>
      <c r="W226" s="3"/>
      <c r="X226" s="3"/>
      <c r="Y226" s="3"/>
      <c r="Z226" s="3"/>
      <c r="AA226" s="3"/>
      <c r="AB226" s="3" t="s">
        <v>141</v>
      </c>
      <c r="AC226" s="3" t="s">
        <v>156</v>
      </c>
      <c r="AD226" s="3" t="str">
        <f t="shared" si="21"/>
        <v>烟台日照光缆:青岛香江路+日照正阳路</v>
      </c>
      <c r="AF226" s="3">
        <f>MATCH(AD226,中继段!$AE$4:$AE$97,0)</f>
        <v>88</v>
      </c>
    </row>
    <row r="227" spans="1:32" ht="16.5" x14ac:dyDescent="0.2">
      <c r="A227" s="3">
        <v>224</v>
      </c>
      <c r="B227" s="3">
        <f t="shared" si="22"/>
        <v>37058303000</v>
      </c>
      <c r="C227" s="4" t="str">
        <f t="shared" si="23"/>
        <v>山东二干|烟台日照光缆:胶南泊里-日照正阳路</v>
      </c>
      <c r="D227" s="3" t="s">
        <v>258</v>
      </c>
      <c r="E227" s="4" t="str">
        <f t="shared" si="24"/>
        <v>烟台日照光缆</v>
      </c>
      <c r="F227" s="4" t="s">
        <v>828</v>
      </c>
      <c r="G227" s="3" t="str">
        <f>INDEX(中继段!$C$4:$C$97,AF227)</f>
        <v>山东二干|烟台日照光缆:青岛香江路-日照正阳路</v>
      </c>
      <c r="H227" s="3" t="str">
        <f t="shared" si="25"/>
        <v>山东二干|烟台日照光缆:青岛香江路-日照正阳路</v>
      </c>
      <c r="I227" s="3">
        <f>INDEX(中继段!$B$4:$B$97,光放段!AF227)</f>
        <v>37058300000</v>
      </c>
      <c r="J227" s="3">
        <f>COUNTIF(I$4:I227,"="&amp;I227)</f>
        <v>3</v>
      </c>
      <c r="K227" s="3">
        <f>COUNTIF(D$4:D227,"="&amp;D227)</f>
        <v>10</v>
      </c>
      <c r="L227" s="3">
        <v>48.908000000000001</v>
      </c>
      <c r="M227" s="3">
        <v>12</v>
      </c>
      <c r="N227" s="3" t="b">
        <f t="shared" si="26"/>
        <v>0</v>
      </c>
      <c r="O227" s="3" t="s">
        <v>604</v>
      </c>
      <c r="P227" s="3" t="s">
        <v>171</v>
      </c>
      <c r="Q227" s="3" t="s">
        <v>143</v>
      </c>
      <c r="R227" s="3" t="b">
        <f t="shared" si="27"/>
        <v>1</v>
      </c>
      <c r="S227" s="3" t="s">
        <v>604</v>
      </c>
      <c r="T227" s="3" t="s">
        <v>180</v>
      </c>
      <c r="U227" s="3" t="s">
        <v>156</v>
      </c>
      <c r="V227" s="3"/>
      <c r="W227" s="3"/>
      <c r="X227" s="3"/>
      <c r="Y227" s="3"/>
      <c r="Z227" s="3"/>
      <c r="AA227" s="3"/>
      <c r="AB227" s="3" t="s">
        <v>141</v>
      </c>
      <c r="AC227" s="3" t="s">
        <v>156</v>
      </c>
      <c r="AD227" s="3" t="str">
        <f t="shared" si="21"/>
        <v>烟台日照光缆:青岛香江路+日照正阳路</v>
      </c>
      <c r="AF227" s="3">
        <f>MATCH(AD227,中继段!$AE$4:$AE$97,0)</f>
        <v>88</v>
      </c>
    </row>
    <row r="228" spans="1:32" ht="16.5" x14ac:dyDescent="0.2">
      <c r="A228" s="3">
        <v>225</v>
      </c>
      <c r="B228" s="3">
        <f t="shared" si="22"/>
        <v>37059101000</v>
      </c>
      <c r="C228" s="4" t="str">
        <f t="shared" si="23"/>
        <v>山东二干|枣庄薛城架空光缆:薛城441局-枣庄振兴路</v>
      </c>
      <c r="D228" s="3" t="s">
        <v>259</v>
      </c>
      <c r="E228" s="4" t="str">
        <f t="shared" si="24"/>
        <v>枣庄薛城架空光缆</v>
      </c>
      <c r="F228" s="4" t="s">
        <v>828</v>
      </c>
      <c r="G228" s="3" t="str">
        <f>INDEX(中继段!$C$4:$C$97,AF228)</f>
        <v>山东二干|枣庄薛城架空光缆:薛城441局-枣庄振兴路</v>
      </c>
      <c r="H228" s="3" t="str">
        <f t="shared" si="25"/>
        <v>山东二干|枣庄薛城架空光缆:薛城441局-枣庄振兴路</v>
      </c>
      <c r="I228" s="3">
        <f>INDEX(中继段!$B$4:$B$97,光放段!AF228)</f>
        <v>37059100000</v>
      </c>
      <c r="J228" s="3">
        <f>COUNTIF(I$4:I228,"="&amp;I228)</f>
        <v>1</v>
      </c>
      <c r="K228" s="3">
        <f>COUNTIF(D$4:D228,"="&amp;D228)</f>
        <v>1</v>
      </c>
      <c r="L228" s="3">
        <v>33.973999999999997</v>
      </c>
      <c r="M228" s="3">
        <v>6</v>
      </c>
      <c r="N228" s="3" t="b">
        <f t="shared" si="26"/>
        <v>1</v>
      </c>
      <c r="O228" s="3" t="s">
        <v>604</v>
      </c>
      <c r="P228" s="3" t="s">
        <v>173</v>
      </c>
      <c r="Q228" s="3" t="s">
        <v>78</v>
      </c>
      <c r="R228" s="3" t="b">
        <f t="shared" si="27"/>
        <v>1</v>
      </c>
      <c r="S228" s="3" t="s">
        <v>604</v>
      </c>
      <c r="T228" s="3" t="s">
        <v>173</v>
      </c>
      <c r="U228" s="3" t="s">
        <v>138</v>
      </c>
      <c r="V228" s="3"/>
      <c r="W228" s="3"/>
      <c r="X228" s="3"/>
      <c r="Y228" s="3"/>
      <c r="Z228" s="3"/>
      <c r="AA228" s="3"/>
      <c r="AB228" s="3" t="s">
        <v>78</v>
      </c>
      <c r="AC228" s="3" t="s">
        <v>138</v>
      </c>
      <c r="AD228" s="3" t="str">
        <f t="shared" si="21"/>
        <v>枣庄薛城架空光缆:薛城441局+枣庄振兴路</v>
      </c>
      <c r="AF228" s="3">
        <f>MATCH(AD228,中继段!$AE$4:$AE$97,0)</f>
        <v>89</v>
      </c>
    </row>
    <row r="229" spans="1:32" ht="16.5" x14ac:dyDescent="0.2">
      <c r="A229" s="3">
        <v>226</v>
      </c>
      <c r="B229" s="3">
        <f t="shared" si="22"/>
        <v>37060101000</v>
      </c>
      <c r="C229" s="4" t="str">
        <f t="shared" si="23"/>
        <v>山东二干|张东滨1号架空光缆:淄博中心路-博兴安柴</v>
      </c>
      <c r="D229" s="3" t="s">
        <v>260</v>
      </c>
      <c r="E229" s="4" t="str">
        <f t="shared" si="24"/>
        <v>张东滨1号架空光缆</v>
      </c>
      <c r="F229" s="4" t="s">
        <v>828</v>
      </c>
      <c r="G229" s="3" t="str">
        <f>INDEX(中继段!$C$4:$C$97,AF229)</f>
        <v>山东二干|张东滨1号架空光缆:淄博中心路-东营济南路</v>
      </c>
      <c r="H229" s="3" t="str">
        <f t="shared" si="25"/>
        <v>山东二干|张东滨1号架空光缆:淄博中心路-东营济南路</v>
      </c>
      <c r="I229" s="3">
        <f>INDEX(中继段!$B$4:$B$97,光放段!AF229)</f>
        <v>37060100000</v>
      </c>
      <c r="J229" s="3">
        <f>COUNTIF(I$4:I229,"="&amp;I229)</f>
        <v>1</v>
      </c>
      <c r="K229" s="3">
        <f>COUNTIF(D$4:D229,"="&amp;D229)</f>
        <v>1</v>
      </c>
      <c r="L229" s="3">
        <v>32.270000000000003</v>
      </c>
      <c r="M229" s="3">
        <v>12</v>
      </c>
      <c r="N229" s="3" t="b">
        <f t="shared" si="26"/>
        <v>1</v>
      </c>
      <c r="O229" s="3" t="s">
        <v>604</v>
      </c>
      <c r="P229" s="3" t="s">
        <v>172</v>
      </c>
      <c r="Q229" s="3" t="s">
        <v>57</v>
      </c>
      <c r="R229" s="3" t="b">
        <f t="shared" si="27"/>
        <v>0</v>
      </c>
      <c r="S229" s="3" t="s">
        <v>604</v>
      </c>
      <c r="T229" s="3" t="s">
        <v>181</v>
      </c>
      <c r="U229" s="3" t="s">
        <v>144</v>
      </c>
      <c r="V229" s="3"/>
      <c r="W229" s="3"/>
      <c r="X229" s="3"/>
      <c r="Y229" s="3"/>
      <c r="Z229" s="3"/>
      <c r="AA229" s="3"/>
      <c r="AB229" s="3" t="s">
        <v>57</v>
      </c>
      <c r="AC229" s="3" t="s">
        <v>146</v>
      </c>
      <c r="AD229" s="3" t="str">
        <f t="shared" si="21"/>
        <v>张东滨1号架空光缆:淄博中心路+东营济南路</v>
      </c>
      <c r="AF229" s="3">
        <f>MATCH(AD229,中继段!$AE$4:$AE$97,0)</f>
        <v>90</v>
      </c>
    </row>
    <row r="230" spans="1:32" ht="16.5" x14ac:dyDescent="0.2">
      <c r="A230" s="3">
        <v>227</v>
      </c>
      <c r="B230" s="3">
        <f t="shared" si="22"/>
        <v>37060102000</v>
      </c>
      <c r="C230" s="4" t="str">
        <f t="shared" si="23"/>
        <v>山东二干|张东滨1号架空光缆:博兴安柴-广饶</v>
      </c>
      <c r="D230" s="3" t="s">
        <v>260</v>
      </c>
      <c r="E230" s="4" t="str">
        <f t="shared" si="24"/>
        <v>张东滨1号架空光缆</v>
      </c>
      <c r="F230" s="4" t="s">
        <v>828</v>
      </c>
      <c r="G230" s="3" t="str">
        <f>INDEX(中继段!$C$4:$C$97,AF230)</f>
        <v>山东二干|张东滨1号架空光缆:淄博中心路-东营济南路</v>
      </c>
      <c r="H230" s="3" t="str">
        <f t="shared" si="25"/>
        <v>山东二干|张东滨1号架空光缆:淄博中心路-东营济南路</v>
      </c>
      <c r="I230" s="3">
        <f>INDEX(中继段!$B$4:$B$97,光放段!AF230)</f>
        <v>37060100000</v>
      </c>
      <c r="J230" s="3">
        <f>COUNTIF(I$4:I230,"="&amp;I230)</f>
        <v>2</v>
      </c>
      <c r="K230" s="3">
        <f>COUNTIF(D$4:D230,"="&amp;D230)</f>
        <v>2</v>
      </c>
      <c r="L230" s="3">
        <v>27.170999999999999</v>
      </c>
      <c r="M230" s="3">
        <v>8</v>
      </c>
      <c r="N230" s="3" t="b">
        <f t="shared" si="26"/>
        <v>0</v>
      </c>
      <c r="O230" s="3" t="s">
        <v>604</v>
      </c>
      <c r="P230" s="3" t="s">
        <v>181</v>
      </c>
      <c r="Q230" s="3" t="s">
        <v>144</v>
      </c>
      <c r="R230" s="3" t="b">
        <f t="shared" si="27"/>
        <v>0</v>
      </c>
      <c r="S230" s="3" t="s">
        <v>604</v>
      </c>
      <c r="T230" s="3" t="s">
        <v>174</v>
      </c>
      <c r="U230" s="3" t="s">
        <v>119</v>
      </c>
      <c r="V230" s="3"/>
      <c r="W230" s="3"/>
      <c r="X230" s="3"/>
      <c r="Y230" s="3"/>
      <c r="Z230" s="3"/>
      <c r="AA230" s="3"/>
      <c r="AB230" s="3" t="s">
        <v>57</v>
      </c>
      <c r="AC230" s="3" t="s">
        <v>146</v>
      </c>
      <c r="AD230" s="3" t="str">
        <f t="shared" si="21"/>
        <v>张东滨1号架空光缆:淄博中心路+东营济南路</v>
      </c>
      <c r="AF230" s="3">
        <f>MATCH(AD230,中继段!$AE$4:$AE$97,0)</f>
        <v>90</v>
      </c>
    </row>
    <row r="231" spans="1:32" ht="16.5" x14ac:dyDescent="0.2">
      <c r="A231" s="3">
        <v>228</v>
      </c>
      <c r="B231" s="3">
        <f t="shared" si="22"/>
        <v>37060103000</v>
      </c>
      <c r="C231" s="4" t="str">
        <f t="shared" si="23"/>
        <v>山东二干|张东滨1号架空光缆:广饶-东营济南路</v>
      </c>
      <c r="D231" s="3" t="s">
        <v>260</v>
      </c>
      <c r="E231" s="4" t="str">
        <f t="shared" si="24"/>
        <v>张东滨1号架空光缆</v>
      </c>
      <c r="F231" s="4" t="s">
        <v>828</v>
      </c>
      <c r="G231" s="3" t="str">
        <f>INDEX(中继段!$C$4:$C$97,AF231)</f>
        <v>山东二干|张东滨1号架空光缆:淄博中心路-东营济南路</v>
      </c>
      <c r="H231" s="3" t="str">
        <f t="shared" si="25"/>
        <v>山东二干|张东滨1号架空光缆:淄博中心路-东营济南路</v>
      </c>
      <c r="I231" s="3">
        <f>INDEX(中继段!$B$4:$B$97,光放段!AF231)</f>
        <v>37060100000</v>
      </c>
      <c r="J231" s="3">
        <f>COUNTIF(I$4:I231,"="&amp;I231)</f>
        <v>3</v>
      </c>
      <c r="K231" s="3">
        <f>COUNTIF(D$4:D231,"="&amp;D231)</f>
        <v>3</v>
      </c>
      <c r="L231" s="3">
        <v>50.084000000000003</v>
      </c>
      <c r="M231" s="3">
        <v>10</v>
      </c>
      <c r="N231" s="3" t="b">
        <f t="shared" si="26"/>
        <v>0</v>
      </c>
      <c r="O231" s="3" t="s">
        <v>604</v>
      </c>
      <c r="P231" s="3" t="s">
        <v>174</v>
      </c>
      <c r="Q231" s="3" t="s">
        <v>119</v>
      </c>
      <c r="R231" s="3" t="b">
        <f t="shared" si="27"/>
        <v>1</v>
      </c>
      <c r="S231" s="3" t="s">
        <v>604</v>
      </c>
      <c r="T231" s="3" t="s">
        <v>174</v>
      </c>
      <c r="U231" s="3" t="s">
        <v>146</v>
      </c>
      <c r="V231" s="3"/>
      <c r="W231" s="3"/>
      <c r="X231" s="3"/>
      <c r="Y231" s="3"/>
      <c r="Z231" s="3"/>
      <c r="AA231" s="3"/>
      <c r="AB231" s="3" t="s">
        <v>57</v>
      </c>
      <c r="AC231" s="3" t="s">
        <v>146</v>
      </c>
      <c r="AD231" s="3" t="str">
        <f t="shared" si="21"/>
        <v>张东滨1号架空光缆:淄博中心路+东营济南路</v>
      </c>
      <c r="AF231" s="3">
        <f>MATCH(AD231,中继段!$AE$4:$AE$97,0)</f>
        <v>90</v>
      </c>
    </row>
    <row r="232" spans="1:32" ht="16.5" x14ac:dyDescent="0.2">
      <c r="A232" s="3">
        <v>229</v>
      </c>
      <c r="B232" s="3">
        <f t="shared" si="22"/>
        <v>37061101000</v>
      </c>
      <c r="C232" s="4" t="str">
        <f t="shared" si="23"/>
        <v>山东二干|张东滨1号架空光缆(滨州安柴支线):博兴安柴-博兴老局</v>
      </c>
      <c r="D232" s="3" t="s">
        <v>261</v>
      </c>
      <c r="E232" s="4" t="str">
        <f t="shared" si="24"/>
        <v>张东滨1号架空光缆(滨州安柴支线)</v>
      </c>
      <c r="F232" s="4" t="s">
        <v>828</v>
      </c>
      <c r="G232" s="3" t="str">
        <f>INDEX(中继段!$C$4:$C$97,AF232)</f>
        <v>山东二干|张东滨1号架空光缆(滨州安柴支线):博兴安柴-滨州渤海七路</v>
      </c>
      <c r="H232" s="3" t="str">
        <f t="shared" si="25"/>
        <v>山东二干|张东滨1号架空光缆(滨州安柴支线):博兴安柴-滨州渤海七路</v>
      </c>
      <c r="I232" s="3">
        <f>INDEX(中继段!$B$4:$B$97,光放段!AF232)</f>
        <v>37061100000</v>
      </c>
      <c r="J232" s="3">
        <f>COUNTIF(I$4:I232,"="&amp;I232)</f>
        <v>1</v>
      </c>
      <c r="K232" s="3">
        <f>COUNTIF(D$4:D232,"="&amp;D232)</f>
        <v>1</v>
      </c>
      <c r="L232" s="3">
        <v>8.2949999999999999</v>
      </c>
      <c r="M232" s="3">
        <v>8</v>
      </c>
      <c r="N232" s="3" t="b">
        <f t="shared" si="26"/>
        <v>1</v>
      </c>
      <c r="O232" s="3" t="s">
        <v>604</v>
      </c>
      <c r="P232" s="3" t="s">
        <v>181</v>
      </c>
      <c r="Q232" s="3" t="s">
        <v>144</v>
      </c>
      <c r="R232" s="3" t="b">
        <f t="shared" si="27"/>
        <v>0</v>
      </c>
      <c r="S232" s="3" t="s">
        <v>604</v>
      </c>
      <c r="T232" s="3" t="s">
        <v>181</v>
      </c>
      <c r="U232" s="3" t="s">
        <v>145</v>
      </c>
      <c r="V232" s="3"/>
      <c r="W232" s="3"/>
      <c r="X232" s="3"/>
      <c r="Y232" s="3"/>
      <c r="Z232" s="3"/>
      <c r="AA232" s="3"/>
      <c r="AB232" s="3" t="s">
        <v>144</v>
      </c>
      <c r="AC232" s="3" t="s">
        <v>162</v>
      </c>
      <c r="AD232" s="3" t="str">
        <f t="shared" si="21"/>
        <v>张东滨1号架空光缆(滨州安柴支线):博兴安柴+滨州渤海七路</v>
      </c>
      <c r="AF232" s="3">
        <f>MATCH(AD232,中继段!$AE$4:$AE$97,0)</f>
        <v>91</v>
      </c>
    </row>
    <row r="233" spans="1:32" ht="16.5" x14ac:dyDescent="0.2">
      <c r="A233" s="3">
        <v>230</v>
      </c>
      <c r="B233" s="3">
        <f t="shared" si="22"/>
        <v>37061102000</v>
      </c>
      <c r="C233" s="4" t="str">
        <f t="shared" si="23"/>
        <v>山东二干|张东滨1号架空光缆(滨州安柴支线):博兴老局-滨州渤海七路</v>
      </c>
      <c r="D233" s="3" t="s">
        <v>261</v>
      </c>
      <c r="E233" s="4" t="str">
        <f t="shared" si="24"/>
        <v>张东滨1号架空光缆(滨州安柴支线)</v>
      </c>
      <c r="F233" s="4" t="s">
        <v>828</v>
      </c>
      <c r="G233" s="3" t="str">
        <f>INDEX(中继段!$C$4:$C$97,AF233)</f>
        <v>山东二干|张东滨1号架空光缆(滨州安柴支线):博兴安柴-滨州渤海七路</v>
      </c>
      <c r="H233" s="3" t="str">
        <f t="shared" si="25"/>
        <v>山东二干|张东滨1号架空光缆(滨州安柴支线):博兴安柴-滨州渤海七路</v>
      </c>
      <c r="I233" s="3">
        <f>INDEX(中继段!$B$4:$B$97,光放段!AF233)</f>
        <v>37061100000</v>
      </c>
      <c r="J233" s="3">
        <f>COUNTIF(I$4:I233,"="&amp;I233)</f>
        <v>2</v>
      </c>
      <c r="K233" s="3">
        <f>COUNTIF(D$4:D233,"="&amp;D233)</f>
        <v>2</v>
      </c>
      <c r="L233" s="3">
        <v>31.443000000000001</v>
      </c>
      <c r="M233" s="3">
        <v>8</v>
      </c>
      <c r="N233" s="3" t="b">
        <f t="shared" si="26"/>
        <v>0</v>
      </c>
      <c r="O233" s="3" t="s">
        <v>604</v>
      </c>
      <c r="P233" s="3" t="s">
        <v>181</v>
      </c>
      <c r="Q233" s="3" t="s">
        <v>145</v>
      </c>
      <c r="R233" s="3" t="b">
        <f t="shared" si="27"/>
        <v>1</v>
      </c>
      <c r="S233" s="3" t="s">
        <v>604</v>
      </c>
      <c r="T233" s="3" t="s">
        <v>181</v>
      </c>
      <c r="U233" s="3" t="s">
        <v>162</v>
      </c>
      <c r="V233" s="3"/>
      <c r="W233" s="3"/>
      <c r="X233" s="3"/>
      <c r="Y233" s="3"/>
      <c r="Z233" s="3"/>
      <c r="AA233" s="3"/>
      <c r="AB233" s="3" t="s">
        <v>144</v>
      </c>
      <c r="AC233" s="3" t="s">
        <v>162</v>
      </c>
      <c r="AD233" s="3" t="str">
        <f t="shared" si="21"/>
        <v>张东滨1号架空光缆(滨州安柴支线):博兴安柴+滨州渤海七路</v>
      </c>
      <c r="AF233" s="3">
        <f>MATCH(AD233,中继段!$AE$4:$AE$97,0)</f>
        <v>91</v>
      </c>
    </row>
    <row r="234" spans="1:32" ht="16.5" x14ac:dyDescent="0.2">
      <c r="A234" s="3">
        <v>231</v>
      </c>
      <c r="B234" s="3">
        <f t="shared" si="22"/>
        <v>37062101000</v>
      </c>
      <c r="C234" s="4" t="str">
        <f t="shared" si="23"/>
        <v>山东二干|张东滨2号光缆:东营济南路-淄博人民路</v>
      </c>
      <c r="D234" s="3" t="s">
        <v>262</v>
      </c>
      <c r="E234" s="4" t="str">
        <f t="shared" si="24"/>
        <v>张东滨2号光缆</v>
      </c>
      <c r="F234" s="4" t="s">
        <v>828</v>
      </c>
      <c r="G234" s="3" t="str">
        <f>INDEX(中继段!$C$4:$C$97,AF234)</f>
        <v>山东二干|张东滨2号光缆:东营济南路-淄博人民路</v>
      </c>
      <c r="H234" s="3" t="str">
        <f t="shared" si="25"/>
        <v>山东二干|张东滨2号光缆:东营济南路-淄博人民路</v>
      </c>
      <c r="I234" s="3">
        <f>INDEX(中继段!$B$4:$B$97,光放段!AF234)</f>
        <v>37062100000</v>
      </c>
      <c r="J234" s="3">
        <f>COUNTIF(I$4:I234,"="&amp;I234)</f>
        <v>1</v>
      </c>
      <c r="K234" s="3">
        <f>COUNTIF(D$4:D234,"="&amp;D234)</f>
        <v>1</v>
      </c>
      <c r="L234" s="3">
        <v>76.900000000000006</v>
      </c>
      <c r="M234" s="3">
        <v>8</v>
      </c>
      <c r="N234" s="3" t="b">
        <f t="shared" si="26"/>
        <v>1</v>
      </c>
      <c r="O234" s="3" t="s">
        <v>604</v>
      </c>
      <c r="P234" s="3" t="s">
        <v>174</v>
      </c>
      <c r="Q234" s="3" t="s">
        <v>146</v>
      </c>
      <c r="R234" s="3" t="b">
        <f t="shared" si="27"/>
        <v>1</v>
      </c>
      <c r="S234" s="3" t="s">
        <v>604</v>
      </c>
      <c r="T234" s="3" t="s">
        <v>172</v>
      </c>
      <c r="U234" s="3" t="s">
        <v>68</v>
      </c>
      <c r="V234" s="3"/>
      <c r="W234" s="3"/>
      <c r="X234" s="3"/>
      <c r="Y234" s="3"/>
      <c r="Z234" s="3"/>
      <c r="AA234" s="3"/>
      <c r="AB234" s="3" t="s">
        <v>146</v>
      </c>
      <c r="AC234" s="3" t="s">
        <v>68</v>
      </c>
      <c r="AD234" s="3" t="str">
        <f t="shared" si="21"/>
        <v>张东滨2号光缆:东营济南路+淄博人民路</v>
      </c>
      <c r="AF234" s="3">
        <f>MATCH(AD234,中继段!$AE$4:$AE$97,0)</f>
        <v>92</v>
      </c>
    </row>
    <row r="235" spans="1:32" ht="16.5" x14ac:dyDescent="0.2">
      <c r="A235" s="3">
        <v>232</v>
      </c>
      <c r="B235" s="3">
        <f t="shared" si="22"/>
        <v>37062201000</v>
      </c>
      <c r="C235" s="4" t="str">
        <f t="shared" si="23"/>
        <v>山东二干|张东滨2号光缆:淄博人民路-滨州黄五审计局</v>
      </c>
      <c r="D235" s="3" t="s">
        <v>262</v>
      </c>
      <c r="E235" s="4" t="str">
        <f t="shared" si="24"/>
        <v>张东滨2号光缆</v>
      </c>
      <c r="F235" s="4" t="s">
        <v>828</v>
      </c>
      <c r="G235" s="3" t="str">
        <f>INDEX(中继段!$C$4:$C$97,AF235)</f>
        <v>山东二干|张东滨2号光缆:淄博人民路-滨州黄五审计局</v>
      </c>
      <c r="H235" s="3" t="str">
        <f t="shared" si="25"/>
        <v>山东二干|张东滨2号光缆:淄博人民路-滨州黄五审计局</v>
      </c>
      <c r="I235" s="3">
        <f>INDEX(中继段!$B$4:$B$97,光放段!AF235)</f>
        <v>37062200000</v>
      </c>
      <c r="J235" s="3">
        <f>COUNTIF(I$4:I235,"="&amp;I235)</f>
        <v>1</v>
      </c>
      <c r="K235" s="3">
        <f>COUNTIF(D$4:D235,"="&amp;D235)</f>
        <v>2</v>
      </c>
      <c r="L235" s="3">
        <v>77.3</v>
      </c>
      <c r="M235" s="3">
        <v>8</v>
      </c>
      <c r="N235" s="3" t="b">
        <f t="shared" si="26"/>
        <v>1</v>
      </c>
      <c r="O235" s="3" t="s">
        <v>604</v>
      </c>
      <c r="P235" s="3" t="s">
        <v>172</v>
      </c>
      <c r="Q235" s="3" t="s">
        <v>68</v>
      </c>
      <c r="R235" s="3" t="b">
        <f t="shared" si="27"/>
        <v>1</v>
      </c>
      <c r="S235" s="3" t="s">
        <v>604</v>
      </c>
      <c r="T235" s="3" t="s">
        <v>181</v>
      </c>
      <c r="U235" s="3" t="s">
        <v>17</v>
      </c>
      <c r="V235" s="3"/>
      <c r="W235" s="3"/>
      <c r="X235" s="3"/>
      <c r="Y235" s="3"/>
      <c r="Z235" s="3"/>
      <c r="AA235" s="3"/>
      <c r="AB235" s="3" t="s">
        <v>68</v>
      </c>
      <c r="AC235" s="3" t="s">
        <v>17</v>
      </c>
      <c r="AD235" s="3" t="str">
        <f t="shared" si="21"/>
        <v>张东滨2号光缆:淄博人民路+滨州黄五审计局</v>
      </c>
      <c r="AF235" s="3">
        <f>MATCH(AD235,中继段!$AE$4:$AE$97,0)</f>
        <v>93</v>
      </c>
    </row>
    <row r="236" spans="1:32" ht="16.5" x14ac:dyDescent="0.2">
      <c r="A236" s="3">
        <v>233</v>
      </c>
      <c r="B236" s="3">
        <f t="shared" si="22"/>
        <v>37063101000</v>
      </c>
      <c r="C236" s="4" t="str">
        <f t="shared" si="23"/>
        <v>山东二干|淄博滨州光缆:淄博柳泉路-滨小营镇</v>
      </c>
      <c r="D236" s="3" t="s">
        <v>263</v>
      </c>
      <c r="E236" s="4" t="str">
        <f t="shared" si="24"/>
        <v>淄博滨州光缆</v>
      </c>
      <c r="F236" s="4" t="s">
        <v>828</v>
      </c>
      <c r="G236" s="3" t="str">
        <f>INDEX(中继段!$C$4:$C$97,AF236)</f>
        <v>山东二干|淄博滨州光缆:淄博柳泉路-滨州渤海七路</v>
      </c>
      <c r="H236" s="3" t="str">
        <f t="shared" si="25"/>
        <v>山东二干|淄博滨州光缆:淄博柳泉路-滨州渤海七路</v>
      </c>
      <c r="I236" s="3">
        <f>INDEX(中继段!$B$4:$B$97,光放段!AF236)</f>
        <v>37063100000</v>
      </c>
      <c r="J236" s="3">
        <f>COUNTIF(I$4:I236,"="&amp;I236)</f>
        <v>1</v>
      </c>
      <c r="K236" s="3">
        <f>COUNTIF(D$4:D236,"="&amp;D236)</f>
        <v>1</v>
      </c>
      <c r="L236" s="3">
        <v>63</v>
      </c>
      <c r="M236" s="3">
        <v>36</v>
      </c>
      <c r="N236" s="3" t="b">
        <f t="shared" si="26"/>
        <v>1</v>
      </c>
      <c r="O236" s="3" t="s">
        <v>604</v>
      </c>
      <c r="P236" s="3" t="s">
        <v>172</v>
      </c>
      <c r="Q236" s="3" t="s">
        <v>64</v>
      </c>
      <c r="R236" s="3" t="b">
        <f t="shared" si="27"/>
        <v>0</v>
      </c>
      <c r="S236" s="3" t="s">
        <v>604</v>
      </c>
      <c r="T236" s="3" t="s">
        <v>181</v>
      </c>
      <c r="U236" s="3" t="s">
        <v>147</v>
      </c>
      <c r="V236" s="3"/>
      <c r="W236" s="3"/>
      <c r="X236" s="3"/>
      <c r="Y236" s="3"/>
      <c r="Z236" s="3"/>
      <c r="AA236" s="3"/>
      <c r="AB236" s="3" t="s">
        <v>64</v>
      </c>
      <c r="AC236" s="3" t="s">
        <v>162</v>
      </c>
      <c r="AD236" s="3" t="str">
        <f t="shared" si="21"/>
        <v>淄博滨州光缆:淄博柳泉路+滨州渤海七路</v>
      </c>
      <c r="AF236" s="3">
        <f>MATCH(AD236,中继段!$AE$4:$AE$97,0)</f>
        <v>94</v>
      </c>
    </row>
    <row r="237" spans="1:32" ht="16.5" x14ac:dyDescent="0.2">
      <c r="A237" s="3">
        <v>234</v>
      </c>
      <c r="B237" s="3">
        <f t="shared" si="22"/>
        <v>37063102000</v>
      </c>
      <c r="C237" s="4" t="str">
        <f t="shared" si="23"/>
        <v>山东二干|淄博滨州光缆:滨小营镇-滨州渤海七路</v>
      </c>
      <c r="D237" s="3" t="s">
        <v>263</v>
      </c>
      <c r="E237" s="4" t="str">
        <f t="shared" si="24"/>
        <v>淄博滨州光缆</v>
      </c>
      <c r="F237" s="4" t="s">
        <v>828</v>
      </c>
      <c r="G237" s="3" t="str">
        <f>INDEX(中继段!$C$4:$C$97,AF237)</f>
        <v>山东二干|淄博滨州光缆:淄博柳泉路-滨州渤海七路</v>
      </c>
      <c r="H237" s="3" t="str">
        <f t="shared" si="25"/>
        <v>山东二干|淄博滨州光缆:淄博柳泉路-滨州渤海七路</v>
      </c>
      <c r="I237" s="3">
        <f>INDEX(中继段!$B$4:$B$97,光放段!AF237)</f>
        <v>37063100000</v>
      </c>
      <c r="J237" s="3">
        <f>COUNTIF(I$4:I237,"="&amp;I237)</f>
        <v>2</v>
      </c>
      <c r="K237" s="3">
        <f>COUNTIF(D$4:D237,"="&amp;D237)</f>
        <v>2</v>
      </c>
      <c r="L237" s="3">
        <v>13</v>
      </c>
      <c r="M237" s="3">
        <v>168</v>
      </c>
      <c r="N237" s="3" t="b">
        <f t="shared" si="26"/>
        <v>0</v>
      </c>
      <c r="O237" s="3" t="s">
        <v>604</v>
      </c>
      <c r="P237" s="3" t="s">
        <v>181</v>
      </c>
      <c r="Q237" s="3" t="s">
        <v>147</v>
      </c>
      <c r="R237" s="3" t="b">
        <f t="shared" si="27"/>
        <v>1</v>
      </c>
      <c r="S237" s="3" t="s">
        <v>604</v>
      </c>
      <c r="T237" s="3" t="s">
        <v>181</v>
      </c>
      <c r="U237" s="3" t="s">
        <v>162</v>
      </c>
      <c r="V237" s="3"/>
      <c r="W237" s="3"/>
      <c r="X237" s="3"/>
      <c r="Y237" s="3"/>
      <c r="Z237" s="3"/>
      <c r="AA237" s="3"/>
      <c r="AB237" s="3" t="s">
        <v>64</v>
      </c>
      <c r="AC237" s="3" t="s">
        <v>162</v>
      </c>
      <c r="AD237" s="3" t="str">
        <f t="shared" si="21"/>
        <v>淄博滨州光缆:淄博柳泉路+滨州渤海七路</v>
      </c>
      <c r="AF237" s="3">
        <f>MATCH(AD237,中继段!$AE$4:$AE$97,0)</f>
        <v>94</v>
      </c>
    </row>
  </sheetData>
  <autoFilter ref="A3:AF237" xr:uid="{946987E4-5A47-4227-9EC7-7F7AEB736D06}"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F57C-AC24-4094-9B2A-08B4203A8F91}">
  <dimension ref="A1:P618"/>
  <sheetViews>
    <sheetView workbookViewId="0">
      <selection activeCell="C10" sqref="C10"/>
    </sheetView>
  </sheetViews>
  <sheetFormatPr defaultRowHeight="14.25" x14ac:dyDescent="0.2"/>
  <cols>
    <col min="1" max="1" width="11.75" customWidth="1"/>
    <col min="2" max="2" width="18.625" customWidth="1"/>
    <col min="3" max="3" width="48.25" customWidth="1"/>
    <col min="4" max="4" width="24.125" customWidth="1"/>
    <col min="5" max="5" width="20.625" customWidth="1"/>
    <col min="6" max="6" width="17.875" customWidth="1"/>
    <col min="7" max="7" width="16.625" customWidth="1"/>
    <col min="8" max="8" width="16.5" customWidth="1"/>
    <col min="9" max="9" width="17.25" customWidth="1"/>
    <col min="10" max="10" width="17.875" customWidth="1"/>
    <col min="11" max="11" width="20.625" customWidth="1"/>
    <col min="12" max="12" width="20.5" customWidth="1"/>
    <col min="13" max="13" width="18.125" customWidth="1"/>
    <col min="14" max="14" width="19.5" customWidth="1"/>
    <col min="15" max="15" width="17.75" customWidth="1"/>
    <col min="16" max="16" width="16.75" customWidth="1"/>
  </cols>
  <sheetData>
    <row r="1" spans="1:16" ht="15" x14ac:dyDescent="0.2">
      <c r="A1" s="5" t="s">
        <v>1217</v>
      </c>
      <c r="B1" s="5" t="s">
        <v>1216</v>
      </c>
      <c r="C1" s="5" t="s">
        <v>1219</v>
      </c>
      <c r="D1" s="5" t="s">
        <v>1211</v>
      </c>
      <c r="E1" s="5" t="s">
        <v>1220</v>
      </c>
      <c r="F1" s="5" t="s">
        <v>1249</v>
      </c>
      <c r="G1" s="5" t="s">
        <v>1221</v>
      </c>
      <c r="H1" s="5" t="s">
        <v>1222</v>
      </c>
      <c r="I1" s="5" t="s">
        <v>1223</v>
      </c>
      <c r="J1" s="5" t="s">
        <v>1218</v>
      </c>
      <c r="K1" s="5" t="s">
        <v>1224</v>
      </c>
      <c r="L1" s="5" t="s">
        <v>1225</v>
      </c>
      <c r="M1" s="5" t="s">
        <v>1226</v>
      </c>
      <c r="N1" s="5" t="s">
        <v>842</v>
      </c>
      <c r="O1" s="5" t="s">
        <v>843</v>
      </c>
      <c r="P1" s="5" t="s">
        <v>844</v>
      </c>
    </row>
    <row r="2" spans="1:16" x14ac:dyDescent="0.2">
      <c r="A2" t="s">
        <v>1163</v>
      </c>
      <c r="B2" t="s">
        <v>1242</v>
      </c>
      <c r="C2" t="s">
        <v>1243</v>
      </c>
      <c r="D2" t="s">
        <v>1209</v>
      </c>
      <c r="E2" t="s">
        <v>1244</v>
      </c>
      <c r="F2" t="s">
        <v>1163</v>
      </c>
      <c r="G2" t="s">
        <v>1227</v>
      </c>
      <c r="H2" t="s">
        <v>1244</v>
      </c>
      <c r="I2" t="s">
        <v>1244</v>
      </c>
      <c r="J2" t="s">
        <v>1244</v>
      </c>
      <c r="K2" t="s">
        <v>1245</v>
      </c>
      <c r="L2" t="s">
        <v>1242</v>
      </c>
      <c r="M2" t="s">
        <v>1242</v>
      </c>
      <c r="N2" t="s">
        <v>1245</v>
      </c>
      <c r="O2" t="s">
        <v>1242</v>
      </c>
      <c r="P2" t="s">
        <v>1242</v>
      </c>
    </row>
    <row r="3" spans="1:16" ht="15" x14ac:dyDescent="0.2">
      <c r="A3" s="2" t="s">
        <v>1228</v>
      </c>
      <c r="B3" s="2" t="s">
        <v>1229</v>
      </c>
      <c r="C3" s="2" t="s">
        <v>1230</v>
      </c>
      <c r="D3" s="2" t="s">
        <v>1248</v>
      </c>
      <c r="E3" s="2" t="s">
        <v>1231</v>
      </c>
      <c r="F3" s="2" t="s">
        <v>1250</v>
      </c>
      <c r="G3" s="2" t="s">
        <v>1232</v>
      </c>
      <c r="H3" s="2" t="s">
        <v>1233</v>
      </c>
      <c r="I3" s="2" t="s">
        <v>1234</v>
      </c>
      <c r="J3" s="2" t="s">
        <v>1235</v>
      </c>
      <c r="K3" s="2" t="s">
        <v>1236</v>
      </c>
      <c r="L3" s="2" t="s">
        <v>1237</v>
      </c>
      <c r="M3" s="2" t="s">
        <v>1238</v>
      </c>
      <c r="N3" s="2" t="s">
        <v>1241</v>
      </c>
      <c r="O3" s="2" t="s">
        <v>1239</v>
      </c>
      <c r="P3" s="2" t="s">
        <v>1240</v>
      </c>
    </row>
    <row r="4" spans="1:16" ht="16.5" x14ac:dyDescent="0.2">
      <c r="A4" s="3">
        <v>1</v>
      </c>
      <c r="B4" s="3">
        <f>D4+F4</f>
        <v>37001101001</v>
      </c>
      <c r="C4" s="3" t="s">
        <v>1266</v>
      </c>
      <c r="D4" s="3">
        <v>37001101000</v>
      </c>
      <c r="E4" s="3" t="s">
        <v>1167</v>
      </c>
      <c r="F4" s="3">
        <v>1</v>
      </c>
      <c r="G4" s="3">
        <v>12</v>
      </c>
      <c r="H4" s="3" t="s">
        <v>1246</v>
      </c>
      <c r="I4" s="3" t="s">
        <v>1214</v>
      </c>
      <c r="J4" s="3" t="s">
        <v>1247</v>
      </c>
      <c r="K4" s="3" t="s">
        <v>7</v>
      </c>
      <c r="L4" s="3">
        <v>0</v>
      </c>
      <c r="M4" s="3">
        <v>0</v>
      </c>
      <c r="N4" s="3" t="s">
        <v>8</v>
      </c>
      <c r="O4" s="3">
        <v>0</v>
      </c>
      <c r="P4" s="3">
        <v>0</v>
      </c>
    </row>
    <row r="5" spans="1:16" ht="16.5" x14ac:dyDescent="0.2">
      <c r="A5" s="3">
        <v>2</v>
      </c>
      <c r="B5" s="3">
        <f t="shared" ref="B5:B68" si="0">D5+F5</f>
        <v>37001101002</v>
      </c>
      <c r="C5" s="3" t="s">
        <v>1266</v>
      </c>
      <c r="D5" s="3">
        <v>37001101000</v>
      </c>
      <c r="E5" s="3" t="s">
        <v>1169</v>
      </c>
      <c r="F5" s="3">
        <v>2</v>
      </c>
      <c r="G5" s="3">
        <v>12</v>
      </c>
      <c r="H5" s="3" t="s">
        <v>1246</v>
      </c>
      <c r="I5" s="3" t="s">
        <v>1214</v>
      </c>
      <c r="J5" s="3" t="s">
        <v>1247</v>
      </c>
      <c r="K5" s="3" t="s">
        <v>7</v>
      </c>
      <c r="L5" s="3">
        <v>0</v>
      </c>
      <c r="M5" s="3">
        <v>0</v>
      </c>
      <c r="N5" s="3" t="s">
        <v>8</v>
      </c>
      <c r="O5" s="3">
        <v>0</v>
      </c>
      <c r="P5" s="3">
        <v>0</v>
      </c>
    </row>
    <row r="6" spans="1:16" ht="16.5" x14ac:dyDescent="0.2">
      <c r="A6" s="3">
        <v>3</v>
      </c>
      <c r="B6" s="3">
        <f t="shared" si="0"/>
        <v>37001101003</v>
      </c>
      <c r="C6" s="3" t="s">
        <v>1266</v>
      </c>
      <c r="D6" s="3">
        <v>37001101000</v>
      </c>
      <c r="E6" s="3" t="s">
        <v>1171</v>
      </c>
      <c r="F6" s="3">
        <v>3</v>
      </c>
      <c r="G6" s="3">
        <v>12</v>
      </c>
      <c r="H6" s="3" t="s">
        <v>1246</v>
      </c>
      <c r="I6" s="3" t="s">
        <v>1214</v>
      </c>
      <c r="J6" s="3" t="s">
        <v>1247</v>
      </c>
      <c r="K6" s="3" t="s">
        <v>7</v>
      </c>
      <c r="L6" s="3">
        <v>0</v>
      </c>
      <c r="M6" s="3">
        <v>0</v>
      </c>
      <c r="N6" s="3" t="s">
        <v>8</v>
      </c>
      <c r="O6" s="3">
        <v>0</v>
      </c>
      <c r="P6" s="3">
        <v>0</v>
      </c>
    </row>
    <row r="7" spans="1:16" ht="16.5" x14ac:dyDescent="0.2">
      <c r="A7" s="3">
        <v>4</v>
      </c>
      <c r="B7" s="3">
        <f t="shared" si="0"/>
        <v>37001101004</v>
      </c>
      <c r="C7" s="3" t="s">
        <v>1266</v>
      </c>
      <c r="D7" s="3">
        <v>37001101000</v>
      </c>
      <c r="E7" s="3" t="s">
        <v>1173</v>
      </c>
      <c r="F7" s="3">
        <v>4</v>
      </c>
      <c r="G7" s="3">
        <v>12</v>
      </c>
      <c r="H7" s="3" t="s">
        <v>1246</v>
      </c>
      <c r="I7" s="3" t="s">
        <v>1214</v>
      </c>
      <c r="J7" s="3" t="s">
        <v>1247</v>
      </c>
      <c r="K7" s="3" t="s">
        <v>7</v>
      </c>
      <c r="L7" s="3">
        <v>0</v>
      </c>
      <c r="M7" s="3">
        <v>0</v>
      </c>
      <c r="N7" s="3" t="s">
        <v>8</v>
      </c>
      <c r="O7" s="3">
        <v>0</v>
      </c>
      <c r="P7" s="3">
        <v>0</v>
      </c>
    </row>
    <row r="8" spans="1:16" ht="16.5" x14ac:dyDescent="0.2">
      <c r="A8" s="3">
        <v>5</v>
      </c>
      <c r="B8" s="3">
        <f t="shared" si="0"/>
        <v>37001101005</v>
      </c>
      <c r="C8" s="3" t="s">
        <v>1266</v>
      </c>
      <c r="D8" s="3">
        <v>37001101000</v>
      </c>
      <c r="E8" s="3" t="s">
        <v>1175</v>
      </c>
      <c r="F8" s="3">
        <v>5</v>
      </c>
      <c r="G8" s="3">
        <v>12</v>
      </c>
      <c r="H8" s="3" t="s">
        <v>1246</v>
      </c>
      <c r="I8" s="3" t="s">
        <v>1214</v>
      </c>
      <c r="J8" s="3" t="s">
        <v>1247</v>
      </c>
      <c r="K8" s="3" t="s">
        <v>7</v>
      </c>
      <c r="L8" s="3">
        <v>0</v>
      </c>
      <c r="M8" s="3">
        <v>0</v>
      </c>
      <c r="N8" s="3" t="s">
        <v>8</v>
      </c>
      <c r="O8" s="3">
        <v>0</v>
      </c>
      <c r="P8" s="3">
        <v>0</v>
      </c>
    </row>
    <row r="9" spans="1:16" ht="16.5" x14ac:dyDescent="0.2">
      <c r="A9" s="3">
        <v>6</v>
      </c>
      <c r="B9" s="3">
        <f t="shared" si="0"/>
        <v>37001101006</v>
      </c>
      <c r="C9" s="3" t="s">
        <v>1266</v>
      </c>
      <c r="D9" s="3">
        <v>37001101000</v>
      </c>
      <c r="E9" s="3" t="s">
        <v>1177</v>
      </c>
      <c r="F9" s="3">
        <v>6</v>
      </c>
      <c r="G9" s="3">
        <v>12</v>
      </c>
      <c r="H9" s="3" t="s">
        <v>1246</v>
      </c>
      <c r="I9" s="3" t="s">
        <v>1214</v>
      </c>
      <c r="J9" s="3" t="s">
        <v>1247</v>
      </c>
      <c r="K9" s="3" t="s">
        <v>7</v>
      </c>
      <c r="L9" s="3">
        <v>0</v>
      </c>
      <c r="M9" s="3">
        <v>0</v>
      </c>
      <c r="N9" s="3" t="s">
        <v>8</v>
      </c>
      <c r="O9" s="3">
        <v>0</v>
      </c>
      <c r="P9" s="3">
        <v>0</v>
      </c>
    </row>
    <row r="10" spans="1:16" ht="16.5" x14ac:dyDescent="0.2">
      <c r="A10" s="3">
        <v>7</v>
      </c>
      <c r="B10" s="3">
        <f t="shared" si="0"/>
        <v>37001102001</v>
      </c>
      <c r="C10" s="3" t="s">
        <v>1267</v>
      </c>
      <c r="D10" s="3">
        <v>37001102000</v>
      </c>
      <c r="E10" s="3" t="s">
        <v>1167</v>
      </c>
      <c r="F10" s="3">
        <v>1</v>
      </c>
      <c r="G10" s="3">
        <v>12</v>
      </c>
      <c r="H10" s="3" t="s">
        <v>1246</v>
      </c>
      <c r="I10" s="3" t="s">
        <v>1214</v>
      </c>
      <c r="J10" s="3" t="s">
        <v>1247</v>
      </c>
      <c r="K10" s="3" t="s">
        <v>8</v>
      </c>
      <c r="L10" s="3">
        <v>0</v>
      </c>
      <c r="M10" s="3">
        <v>0</v>
      </c>
      <c r="N10" s="3" t="s">
        <v>9</v>
      </c>
      <c r="O10" s="3">
        <v>0</v>
      </c>
      <c r="P10" s="3">
        <v>0</v>
      </c>
    </row>
    <row r="11" spans="1:16" ht="16.5" x14ac:dyDescent="0.2">
      <c r="A11" s="3">
        <v>8</v>
      </c>
      <c r="B11" s="3">
        <f t="shared" si="0"/>
        <v>37001102002</v>
      </c>
      <c r="C11" s="3" t="s">
        <v>1267</v>
      </c>
      <c r="D11" s="3">
        <v>37001102000</v>
      </c>
      <c r="E11" s="3" t="s">
        <v>1169</v>
      </c>
      <c r="F11" s="3">
        <v>2</v>
      </c>
      <c r="G11" s="3">
        <v>12</v>
      </c>
      <c r="H11" s="3" t="s">
        <v>1246</v>
      </c>
      <c r="I11" s="3" t="s">
        <v>1214</v>
      </c>
      <c r="J11" s="3" t="s">
        <v>1247</v>
      </c>
      <c r="K11" s="3" t="s">
        <v>8</v>
      </c>
      <c r="L11" s="3">
        <v>0</v>
      </c>
      <c r="M11" s="3">
        <v>0</v>
      </c>
      <c r="N11" s="3" t="s">
        <v>9</v>
      </c>
      <c r="O11" s="3">
        <v>0</v>
      </c>
      <c r="P11" s="3">
        <v>0</v>
      </c>
    </row>
    <row r="12" spans="1:16" ht="16.5" x14ac:dyDescent="0.2">
      <c r="A12" s="3">
        <v>9</v>
      </c>
      <c r="B12" s="3">
        <f t="shared" si="0"/>
        <v>37001102003</v>
      </c>
      <c r="C12" s="3" t="s">
        <v>1267</v>
      </c>
      <c r="D12" s="3">
        <v>37001102000</v>
      </c>
      <c r="E12" s="3" t="s">
        <v>1171</v>
      </c>
      <c r="F12" s="3">
        <v>3</v>
      </c>
      <c r="G12" s="3">
        <v>12</v>
      </c>
      <c r="H12" s="3" t="s">
        <v>1246</v>
      </c>
      <c r="I12" s="3" t="s">
        <v>1214</v>
      </c>
      <c r="J12" s="3" t="s">
        <v>1247</v>
      </c>
      <c r="K12" s="3" t="s">
        <v>8</v>
      </c>
      <c r="L12" s="3">
        <v>0</v>
      </c>
      <c r="M12" s="3">
        <v>0</v>
      </c>
      <c r="N12" s="3" t="s">
        <v>9</v>
      </c>
      <c r="O12" s="3">
        <v>0</v>
      </c>
      <c r="P12" s="3">
        <v>0</v>
      </c>
    </row>
    <row r="13" spans="1:16" ht="16.5" x14ac:dyDescent="0.2">
      <c r="A13" s="3">
        <v>10</v>
      </c>
      <c r="B13" s="3">
        <f t="shared" si="0"/>
        <v>37001103001</v>
      </c>
      <c r="C13" s="3" t="s">
        <v>1268</v>
      </c>
      <c r="D13" s="3">
        <v>37001103000</v>
      </c>
      <c r="E13" s="3" t="s">
        <v>1167</v>
      </c>
      <c r="F13" s="3">
        <v>1</v>
      </c>
      <c r="G13" s="3">
        <v>12</v>
      </c>
      <c r="H13" s="3" t="s">
        <v>1246</v>
      </c>
      <c r="I13" s="3" t="s">
        <v>1214</v>
      </c>
      <c r="J13" s="3" t="s">
        <v>1247</v>
      </c>
      <c r="K13" s="3" t="s">
        <v>9</v>
      </c>
      <c r="L13" s="3">
        <v>0</v>
      </c>
      <c r="M13" s="3">
        <v>0</v>
      </c>
      <c r="N13" s="3" t="s">
        <v>10</v>
      </c>
      <c r="O13" s="3">
        <v>0</v>
      </c>
      <c r="P13" s="3">
        <v>0</v>
      </c>
    </row>
    <row r="14" spans="1:16" ht="16.5" x14ac:dyDescent="0.2">
      <c r="A14" s="3">
        <v>11</v>
      </c>
      <c r="B14" s="3">
        <f t="shared" si="0"/>
        <v>37001103002</v>
      </c>
      <c r="C14" s="3" t="s">
        <v>1268</v>
      </c>
      <c r="D14" s="3">
        <v>37001103000</v>
      </c>
      <c r="E14" s="3" t="s">
        <v>1169</v>
      </c>
      <c r="F14" s="3">
        <v>2</v>
      </c>
      <c r="G14" s="3">
        <v>12</v>
      </c>
      <c r="H14" s="3" t="s">
        <v>1246</v>
      </c>
      <c r="I14" s="3" t="s">
        <v>1214</v>
      </c>
      <c r="J14" s="3" t="s">
        <v>1247</v>
      </c>
      <c r="K14" s="3" t="s">
        <v>9</v>
      </c>
      <c r="L14" s="3">
        <v>0</v>
      </c>
      <c r="M14" s="3">
        <v>0</v>
      </c>
      <c r="N14" s="3" t="s">
        <v>10</v>
      </c>
      <c r="O14" s="3">
        <v>0</v>
      </c>
      <c r="P14" s="3">
        <v>0</v>
      </c>
    </row>
    <row r="15" spans="1:16" ht="16.5" x14ac:dyDescent="0.2">
      <c r="A15" s="3">
        <v>12</v>
      </c>
      <c r="B15" s="3">
        <f t="shared" si="0"/>
        <v>37001103003</v>
      </c>
      <c r="C15" s="3" t="s">
        <v>1268</v>
      </c>
      <c r="D15" s="3">
        <v>37001103000</v>
      </c>
      <c r="E15" s="3" t="s">
        <v>1171</v>
      </c>
      <c r="F15" s="3">
        <v>3</v>
      </c>
      <c r="G15" s="3">
        <v>12</v>
      </c>
      <c r="H15" s="3" t="s">
        <v>1246</v>
      </c>
      <c r="I15" s="3" t="s">
        <v>1214</v>
      </c>
      <c r="J15" s="3" t="s">
        <v>1247</v>
      </c>
      <c r="K15" s="3" t="s">
        <v>9</v>
      </c>
      <c r="L15" s="3">
        <v>0</v>
      </c>
      <c r="M15" s="3">
        <v>0</v>
      </c>
      <c r="N15" s="3" t="s">
        <v>10</v>
      </c>
      <c r="O15" s="3">
        <v>0</v>
      </c>
      <c r="P15" s="3">
        <v>0</v>
      </c>
    </row>
    <row r="16" spans="1:16" ht="16.5" x14ac:dyDescent="0.2">
      <c r="A16" s="3">
        <v>13</v>
      </c>
      <c r="B16" s="3">
        <f t="shared" si="0"/>
        <v>37001103004</v>
      </c>
      <c r="C16" s="3" t="s">
        <v>1268</v>
      </c>
      <c r="D16" s="3">
        <v>37001103000</v>
      </c>
      <c r="E16" s="3" t="s">
        <v>1173</v>
      </c>
      <c r="F16" s="3">
        <v>4</v>
      </c>
      <c r="G16" s="3">
        <v>12</v>
      </c>
      <c r="H16" s="3" t="s">
        <v>1246</v>
      </c>
      <c r="I16" s="3" t="s">
        <v>1214</v>
      </c>
      <c r="J16" s="3" t="s">
        <v>1247</v>
      </c>
      <c r="K16" s="3" t="s">
        <v>9</v>
      </c>
      <c r="L16" s="3">
        <v>0</v>
      </c>
      <c r="M16" s="3">
        <v>0</v>
      </c>
      <c r="N16" s="3" t="s">
        <v>10</v>
      </c>
      <c r="O16" s="3">
        <v>0</v>
      </c>
      <c r="P16" s="3">
        <v>0</v>
      </c>
    </row>
    <row r="17" spans="1:16" ht="16.5" x14ac:dyDescent="0.2">
      <c r="A17" s="3">
        <v>14</v>
      </c>
      <c r="B17" s="3">
        <f t="shared" si="0"/>
        <v>37001103005</v>
      </c>
      <c r="C17" s="3" t="s">
        <v>1268</v>
      </c>
      <c r="D17" s="3">
        <v>37001103000</v>
      </c>
      <c r="E17" s="3" t="s">
        <v>1175</v>
      </c>
      <c r="F17" s="3">
        <v>5</v>
      </c>
      <c r="G17" s="3">
        <v>12</v>
      </c>
      <c r="H17" s="3" t="s">
        <v>1246</v>
      </c>
      <c r="I17" s="3" t="s">
        <v>1214</v>
      </c>
      <c r="J17" s="3" t="s">
        <v>1247</v>
      </c>
      <c r="K17" s="3" t="s">
        <v>9</v>
      </c>
      <c r="L17" s="3">
        <v>0</v>
      </c>
      <c r="M17" s="3">
        <v>0</v>
      </c>
      <c r="N17" s="3" t="s">
        <v>10</v>
      </c>
      <c r="O17" s="3">
        <v>0</v>
      </c>
      <c r="P17" s="3">
        <v>0</v>
      </c>
    </row>
    <row r="18" spans="1:16" ht="16.5" x14ac:dyDescent="0.2">
      <c r="A18" s="3">
        <v>15</v>
      </c>
      <c r="B18" s="3">
        <f t="shared" si="0"/>
        <v>37001103006</v>
      </c>
      <c r="C18" s="3" t="s">
        <v>1268</v>
      </c>
      <c r="D18" s="3">
        <v>37001103000</v>
      </c>
      <c r="E18" s="3" t="s">
        <v>1177</v>
      </c>
      <c r="F18" s="3">
        <v>6</v>
      </c>
      <c r="G18" s="3">
        <v>12</v>
      </c>
      <c r="H18" s="3" t="s">
        <v>1246</v>
      </c>
      <c r="I18" s="3" t="s">
        <v>1214</v>
      </c>
      <c r="J18" s="3" t="s">
        <v>1247</v>
      </c>
      <c r="K18" s="3" t="s">
        <v>9</v>
      </c>
      <c r="L18" s="3">
        <v>0</v>
      </c>
      <c r="M18" s="3">
        <v>0</v>
      </c>
      <c r="N18" s="3" t="s">
        <v>10</v>
      </c>
      <c r="O18" s="3">
        <v>0</v>
      </c>
      <c r="P18" s="3">
        <v>0</v>
      </c>
    </row>
    <row r="19" spans="1:16" ht="16.5" x14ac:dyDescent="0.2">
      <c r="A19" s="3">
        <v>16</v>
      </c>
      <c r="B19" s="3">
        <f t="shared" si="0"/>
        <v>37001104001</v>
      </c>
      <c r="C19" s="3" t="s">
        <v>1269</v>
      </c>
      <c r="D19" s="3">
        <v>37001104000</v>
      </c>
      <c r="E19" s="3" t="s">
        <v>1167</v>
      </c>
      <c r="F19" s="3">
        <v>1</v>
      </c>
      <c r="G19" s="3">
        <v>12</v>
      </c>
      <c r="H19" s="3" t="s">
        <v>1246</v>
      </c>
      <c r="I19" s="3" t="s">
        <v>1214</v>
      </c>
      <c r="J19" s="3" t="s">
        <v>1247</v>
      </c>
      <c r="K19" s="3" t="s">
        <v>10</v>
      </c>
      <c r="L19" s="3">
        <v>0</v>
      </c>
      <c r="M19" s="3">
        <v>0</v>
      </c>
      <c r="N19" s="3" t="s">
        <v>11</v>
      </c>
      <c r="O19" s="3">
        <v>0</v>
      </c>
      <c r="P19" s="3">
        <v>0</v>
      </c>
    </row>
    <row r="20" spans="1:16" ht="16.5" x14ac:dyDescent="0.2">
      <c r="A20" s="3">
        <v>17</v>
      </c>
      <c r="B20" s="3">
        <f t="shared" si="0"/>
        <v>37001104002</v>
      </c>
      <c r="C20" s="3" t="s">
        <v>1269</v>
      </c>
      <c r="D20" s="3">
        <v>37001104000</v>
      </c>
      <c r="E20" s="3" t="s">
        <v>1169</v>
      </c>
      <c r="F20" s="3">
        <v>2</v>
      </c>
      <c r="G20" s="3">
        <v>12</v>
      </c>
      <c r="H20" s="3" t="s">
        <v>1246</v>
      </c>
      <c r="I20" s="3" t="s">
        <v>1214</v>
      </c>
      <c r="J20" s="3" t="s">
        <v>1247</v>
      </c>
      <c r="K20" s="3" t="s">
        <v>10</v>
      </c>
      <c r="L20" s="3">
        <v>0</v>
      </c>
      <c r="M20" s="3">
        <v>0</v>
      </c>
      <c r="N20" s="3" t="s">
        <v>11</v>
      </c>
      <c r="O20" s="3">
        <v>0</v>
      </c>
      <c r="P20" s="3">
        <v>0</v>
      </c>
    </row>
    <row r="21" spans="1:16" ht="16.5" x14ac:dyDescent="0.2">
      <c r="A21" s="3">
        <v>18</v>
      </c>
      <c r="B21" s="3">
        <f t="shared" si="0"/>
        <v>37001104003</v>
      </c>
      <c r="C21" s="3" t="s">
        <v>1269</v>
      </c>
      <c r="D21" s="3">
        <v>37001104000</v>
      </c>
      <c r="E21" s="3" t="s">
        <v>1171</v>
      </c>
      <c r="F21" s="3">
        <v>3</v>
      </c>
      <c r="G21" s="3">
        <v>12</v>
      </c>
      <c r="H21" s="3" t="s">
        <v>1246</v>
      </c>
      <c r="I21" s="3" t="s">
        <v>1214</v>
      </c>
      <c r="J21" s="3" t="s">
        <v>1247</v>
      </c>
      <c r="K21" s="3" t="s">
        <v>10</v>
      </c>
      <c r="L21" s="3">
        <v>0</v>
      </c>
      <c r="M21" s="3">
        <v>0</v>
      </c>
      <c r="N21" s="3" t="s">
        <v>11</v>
      </c>
      <c r="O21" s="3">
        <v>0</v>
      </c>
      <c r="P21" s="3">
        <v>0</v>
      </c>
    </row>
    <row r="22" spans="1:16" ht="16.5" x14ac:dyDescent="0.2">
      <c r="A22" s="3">
        <v>19</v>
      </c>
      <c r="B22" s="3">
        <f t="shared" si="0"/>
        <v>37001104004</v>
      </c>
      <c r="C22" s="3" t="s">
        <v>1269</v>
      </c>
      <c r="D22" s="3">
        <v>37001104000</v>
      </c>
      <c r="E22" s="3" t="s">
        <v>1173</v>
      </c>
      <c r="F22" s="3">
        <v>4</v>
      </c>
      <c r="G22" s="3">
        <v>12</v>
      </c>
      <c r="H22" s="3" t="s">
        <v>1246</v>
      </c>
      <c r="I22" s="3" t="s">
        <v>1214</v>
      </c>
      <c r="J22" s="3" t="s">
        <v>1247</v>
      </c>
      <c r="K22" s="3" t="s">
        <v>10</v>
      </c>
      <c r="L22" s="3">
        <v>0</v>
      </c>
      <c r="M22" s="3">
        <v>0</v>
      </c>
      <c r="N22" s="3" t="s">
        <v>11</v>
      </c>
      <c r="O22" s="3">
        <v>0</v>
      </c>
      <c r="P22" s="3">
        <v>0</v>
      </c>
    </row>
    <row r="23" spans="1:16" ht="16.5" x14ac:dyDescent="0.2">
      <c r="A23" s="3">
        <v>20</v>
      </c>
      <c r="B23" s="3">
        <f t="shared" si="0"/>
        <v>37001104005</v>
      </c>
      <c r="C23" s="3" t="s">
        <v>1269</v>
      </c>
      <c r="D23" s="3">
        <v>37001104000</v>
      </c>
      <c r="E23" s="3" t="s">
        <v>1175</v>
      </c>
      <c r="F23" s="3">
        <v>5</v>
      </c>
      <c r="G23" s="3">
        <v>12</v>
      </c>
      <c r="H23" s="3" t="s">
        <v>1246</v>
      </c>
      <c r="I23" s="3" t="s">
        <v>1214</v>
      </c>
      <c r="J23" s="3" t="s">
        <v>1247</v>
      </c>
      <c r="K23" s="3" t="s">
        <v>10</v>
      </c>
      <c r="L23" s="3">
        <v>0</v>
      </c>
      <c r="M23" s="3">
        <v>0</v>
      </c>
      <c r="N23" s="3" t="s">
        <v>11</v>
      </c>
      <c r="O23" s="3">
        <v>0</v>
      </c>
      <c r="P23" s="3">
        <v>0</v>
      </c>
    </row>
    <row r="24" spans="1:16" ht="16.5" x14ac:dyDescent="0.2">
      <c r="A24" s="3">
        <v>21</v>
      </c>
      <c r="B24" s="3">
        <f t="shared" si="0"/>
        <v>37001104006</v>
      </c>
      <c r="C24" s="3" t="s">
        <v>1269</v>
      </c>
      <c r="D24" s="3">
        <v>37001104000</v>
      </c>
      <c r="E24" s="3" t="s">
        <v>1177</v>
      </c>
      <c r="F24" s="3">
        <v>6</v>
      </c>
      <c r="G24" s="3">
        <v>12</v>
      </c>
      <c r="H24" s="3" t="s">
        <v>1246</v>
      </c>
      <c r="I24" s="3" t="s">
        <v>1214</v>
      </c>
      <c r="J24" s="3" t="s">
        <v>1247</v>
      </c>
      <c r="K24" s="3" t="s">
        <v>10</v>
      </c>
      <c r="L24" s="3">
        <v>0</v>
      </c>
      <c r="M24" s="3">
        <v>0</v>
      </c>
      <c r="N24" s="3" t="s">
        <v>11</v>
      </c>
      <c r="O24" s="3">
        <v>0</v>
      </c>
      <c r="P24" s="3">
        <v>0</v>
      </c>
    </row>
    <row r="25" spans="1:16" ht="16.5" x14ac:dyDescent="0.2">
      <c r="A25" s="3">
        <v>22</v>
      </c>
      <c r="B25" s="3">
        <f t="shared" si="0"/>
        <v>37001105001</v>
      </c>
      <c r="C25" s="3" t="s">
        <v>1270</v>
      </c>
      <c r="D25" s="3">
        <v>37001105000</v>
      </c>
      <c r="E25" s="3" t="s">
        <v>1167</v>
      </c>
      <c r="F25" s="3">
        <v>1</v>
      </c>
      <c r="G25" s="3">
        <v>12</v>
      </c>
      <c r="H25" s="3" t="s">
        <v>1246</v>
      </c>
      <c r="I25" s="3" t="s">
        <v>1214</v>
      </c>
      <c r="J25" s="3" t="s">
        <v>1247</v>
      </c>
      <c r="K25" s="3" t="s">
        <v>11</v>
      </c>
      <c r="L25" s="3">
        <v>0</v>
      </c>
      <c r="M25" s="3">
        <v>0</v>
      </c>
      <c r="N25" s="3" t="s">
        <v>12</v>
      </c>
      <c r="O25" s="3">
        <v>0</v>
      </c>
      <c r="P25" s="3">
        <v>0</v>
      </c>
    </row>
    <row r="26" spans="1:16" ht="16.5" x14ac:dyDescent="0.2">
      <c r="A26" s="3">
        <v>23</v>
      </c>
      <c r="B26" s="3">
        <f t="shared" si="0"/>
        <v>37001105002</v>
      </c>
      <c r="C26" s="3" t="s">
        <v>1270</v>
      </c>
      <c r="D26" s="3">
        <v>37001105000</v>
      </c>
      <c r="E26" s="3" t="s">
        <v>1169</v>
      </c>
      <c r="F26" s="3">
        <v>2</v>
      </c>
      <c r="G26" s="3">
        <v>12</v>
      </c>
      <c r="H26" s="3" t="s">
        <v>1246</v>
      </c>
      <c r="I26" s="3" t="s">
        <v>1214</v>
      </c>
      <c r="J26" s="3" t="s">
        <v>1247</v>
      </c>
      <c r="K26" s="3" t="s">
        <v>11</v>
      </c>
      <c r="L26" s="3">
        <v>0</v>
      </c>
      <c r="M26" s="3">
        <v>0</v>
      </c>
      <c r="N26" s="3" t="s">
        <v>12</v>
      </c>
      <c r="O26" s="3">
        <v>0</v>
      </c>
      <c r="P26" s="3">
        <v>0</v>
      </c>
    </row>
    <row r="27" spans="1:16" ht="16.5" x14ac:dyDescent="0.2">
      <c r="A27" s="3">
        <v>24</v>
      </c>
      <c r="B27" s="3">
        <f t="shared" si="0"/>
        <v>37001105003</v>
      </c>
      <c r="C27" s="3" t="s">
        <v>1270</v>
      </c>
      <c r="D27" s="3">
        <v>37001105000</v>
      </c>
      <c r="E27" s="3" t="s">
        <v>1171</v>
      </c>
      <c r="F27" s="3">
        <v>3</v>
      </c>
      <c r="G27" s="3">
        <v>12</v>
      </c>
      <c r="H27" s="3" t="s">
        <v>1246</v>
      </c>
      <c r="I27" s="3" t="s">
        <v>1214</v>
      </c>
      <c r="J27" s="3" t="s">
        <v>1247</v>
      </c>
      <c r="K27" s="3" t="s">
        <v>11</v>
      </c>
      <c r="L27" s="3">
        <v>0</v>
      </c>
      <c r="M27" s="3">
        <v>0</v>
      </c>
      <c r="N27" s="3" t="s">
        <v>12</v>
      </c>
      <c r="O27" s="3">
        <v>0</v>
      </c>
      <c r="P27" s="3">
        <v>0</v>
      </c>
    </row>
    <row r="28" spans="1:16" ht="16.5" x14ac:dyDescent="0.2">
      <c r="A28" s="3">
        <v>25</v>
      </c>
      <c r="B28" s="3">
        <f t="shared" si="0"/>
        <v>37001105004</v>
      </c>
      <c r="C28" s="3" t="s">
        <v>1270</v>
      </c>
      <c r="D28" s="3">
        <v>37001105000</v>
      </c>
      <c r="E28" s="3" t="s">
        <v>1173</v>
      </c>
      <c r="F28" s="3">
        <v>4</v>
      </c>
      <c r="G28" s="3">
        <v>12</v>
      </c>
      <c r="H28" s="3" t="s">
        <v>1246</v>
      </c>
      <c r="I28" s="3" t="s">
        <v>1214</v>
      </c>
      <c r="J28" s="3" t="s">
        <v>1247</v>
      </c>
      <c r="K28" s="3" t="s">
        <v>11</v>
      </c>
      <c r="L28" s="3">
        <v>0</v>
      </c>
      <c r="M28" s="3">
        <v>0</v>
      </c>
      <c r="N28" s="3" t="s">
        <v>12</v>
      </c>
      <c r="O28" s="3">
        <v>0</v>
      </c>
      <c r="P28" s="3">
        <v>0</v>
      </c>
    </row>
    <row r="29" spans="1:16" ht="16.5" x14ac:dyDescent="0.2">
      <c r="A29" s="3">
        <v>26</v>
      </c>
      <c r="B29" s="3">
        <f t="shared" si="0"/>
        <v>37001105005</v>
      </c>
      <c r="C29" s="3" t="s">
        <v>1270</v>
      </c>
      <c r="D29" s="3">
        <v>37001105000</v>
      </c>
      <c r="E29" s="3" t="s">
        <v>1175</v>
      </c>
      <c r="F29" s="3">
        <v>5</v>
      </c>
      <c r="G29" s="3">
        <v>12</v>
      </c>
      <c r="H29" s="3" t="s">
        <v>1246</v>
      </c>
      <c r="I29" s="3" t="s">
        <v>1214</v>
      </c>
      <c r="J29" s="3" t="s">
        <v>1247</v>
      </c>
      <c r="K29" s="3" t="s">
        <v>11</v>
      </c>
      <c r="L29" s="3">
        <v>0</v>
      </c>
      <c r="M29" s="3">
        <v>0</v>
      </c>
      <c r="N29" s="3" t="s">
        <v>12</v>
      </c>
      <c r="O29" s="3">
        <v>0</v>
      </c>
      <c r="P29" s="3">
        <v>0</v>
      </c>
    </row>
    <row r="30" spans="1:16" ht="16.5" x14ac:dyDescent="0.2">
      <c r="A30" s="3">
        <v>27</v>
      </c>
      <c r="B30" s="3">
        <f t="shared" si="0"/>
        <v>37001105006</v>
      </c>
      <c r="C30" s="3" t="s">
        <v>1270</v>
      </c>
      <c r="D30" s="3">
        <v>37001105000</v>
      </c>
      <c r="E30" s="3" t="s">
        <v>1177</v>
      </c>
      <c r="F30" s="3">
        <v>6</v>
      </c>
      <c r="G30" s="3">
        <v>12</v>
      </c>
      <c r="H30" s="3" t="s">
        <v>1246</v>
      </c>
      <c r="I30" s="3" t="s">
        <v>1214</v>
      </c>
      <c r="J30" s="3" t="s">
        <v>1247</v>
      </c>
      <c r="K30" s="3" t="s">
        <v>11</v>
      </c>
      <c r="L30" s="3">
        <v>0</v>
      </c>
      <c r="M30" s="3">
        <v>0</v>
      </c>
      <c r="N30" s="3" t="s">
        <v>12</v>
      </c>
      <c r="O30" s="3">
        <v>0</v>
      </c>
      <c r="P30" s="3">
        <v>0</v>
      </c>
    </row>
    <row r="31" spans="1:16" ht="16.5" x14ac:dyDescent="0.2">
      <c r="A31" s="3">
        <v>28</v>
      </c>
      <c r="B31" s="3">
        <f t="shared" si="0"/>
        <v>37002101001</v>
      </c>
      <c r="C31" s="3" t="s">
        <v>264</v>
      </c>
      <c r="D31" s="3">
        <v>37002101000</v>
      </c>
      <c r="E31" s="3" t="s">
        <v>1167</v>
      </c>
      <c r="F31" s="3">
        <v>1</v>
      </c>
      <c r="G31" s="3">
        <v>12</v>
      </c>
      <c r="H31" s="3" t="s">
        <v>1246</v>
      </c>
      <c r="I31" s="3" t="s">
        <v>1214</v>
      </c>
      <c r="J31" s="3" t="s">
        <v>1247</v>
      </c>
      <c r="K31" s="3" t="s">
        <v>12</v>
      </c>
      <c r="L31" s="3">
        <v>0</v>
      </c>
      <c r="M31" s="3">
        <v>0</v>
      </c>
      <c r="N31" s="3" t="s">
        <v>13</v>
      </c>
      <c r="O31" s="3">
        <v>0</v>
      </c>
      <c r="P31" s="3">
        <v>0</v>
      </c>
    </row>
    <row r="32" spans="1:16" ht="16.5" x14ac:dyDescent="0.2">
      <c r="A32" s="3">
        <v>29</v>
      </c>
      <c r="B32" s="3">
        <f t="shared" si="0"/>
        <v>37002101002</v>
      </c>
      <c r="C32" s="3" t="s">
        <v>264</v>
      </c>
      <c r="D32" s="3">
        <v>37002101000</v>
      </c>
      <c r="E32" s="3" t="s">
        <v>1169</v>
      </c>
      <c r="F32" s="3">
        <v>2</v>
      </c>
      <c r="G32" s="3">
        <v>12</v>
      </c>
      <c r="H32" s="3" t="s">
        <v>1246</v>
      </c>
      <c r="I32" s="3" t="s">
        <v>1214</v>
      </c>
      <c r="J32" s="3" t="s">
        <v>1247</v>
      </c>
      <c r="K32" s="3" t="s">
        <v>12</v>
      </c>
      <c r="L32" s="3">
        <v>0</v>
      </c>
      <c r="M32" s="3">
        <v>0</v>
      </c>
      <c r="N32" s="3" t="s">
        <v>13</v>
      </c>
      <c r="O32" s="3">
        <v>0</v>
      </c>
      <c r="P32" s="3">
        <v>0</v>
      </c>
    </row>
    <row r="33" spans="1:16" ht="16.5" x14ac:dyDescent="0.2">
      <c r="A33" s="3">
        <v>30</v>
      </c>
      <c r="B33" s="3">
        <f t="shared" si="0"/>
        <v>37002101003</v>
      </c>
      <c r="C33" s="3" t="s">
        <v>264</v>
      </c>
      <c r="D33" s="3">
        <v>37002101000</v>
      </c>
      <c r="E33" s="3" t="s">
        <v>1171</v>
      </c>
      <c r="F33" s="3">
        <v>3</v>
      </c>
      <c r="G33" s="3">
        <v>12</v>
      </c>
      <c r="H33" s="3" t="s">
        <v>1246</v>
      </c>
      <c r="I33" s="3" t="s">
        <v>1214</v>
      </c>
      <c r="J33" s="3" t="s">
        <v>1247</v>
      </c>
      <c r="K33" s="3" t="s">
        <v>12</v>
      </c>
      <c r="L33" s="3">
        <v>0</v>
      </c>
      <c r="M33" s="3">
        <v>0</v>
      </c>
      <c r="N33" s="3" t="s">
        <v>13</v>
      </c>
      <c r="O33" s="3">
        <v>0</v>
      </c>
      <c r="P33" s="3">
        <v>0</v>
      </c>
    </row>
    <row r="34" spans="1:16" ht="16.5" x14ac:dyDescent="0.2">
      <c r="A34" s="3">
        <v>31</v>
      </c>
      <c r="B34" s="3">
        <f t="shared" si="0"/>
        <v>37002102001</v>
      </c>
      <c r="C34" s="3" t="s">
        <v>265</v>
      </c>
      <c r="D34" s="3">
        <v>37002102000</v>
      </c>
      <c r="E34" s="3" t="s">
        <v>1167</v>
      </c>
      <c r="F34" s="3">
        <v>1</v>
      </c>
      <c r="G34" s="3">
        <v>12</v>
      </c>
      <c r="H34" s="3" t="s">
        <v>1246</v>
      </c>
      <c r="I34" s="3" t="s">
        <v>1214</v>
      </c>
      <c r="J34" s="3" t="s">
        <v>1247</v>
      </c>
      <c r="K34" s="3" t="s">
        <v>13</v>
      </c>
      <c r="L34" s="3">
        <v>0</v>
      </c>
      <c r="M34" s="3">
        <v>0</v>
      </c>
      <c r="N34" s="3" t="s">
        <v>146</v>
      </c>
      <c r="O34" s="3">
        <v>0</v>
      </c>
      <c r="P34" s="3">
        <v>0</v>
      </c>
    </row>
    <row r="35" spans="1:16" ht="16.5" x14ac:dyDescent="0.2">
      <c r="A35" s="3">
        <v>32</v>
      </c>
      <c r="B35" s="3">
        <f t="shared" si="0"/>
        <v>37002102002</v>
      </c>
      <c r="C35" s="3" t="s">
        <v>265</v>
      </c>
      <c r="D35" s="3">
        <v>37002102000</v>
      </c>
      <c r="E35" s="3" t="s">
        <v>1169</v>
      </c>
      <c r="F35" s="3">
        <v>2</v>
      </c>
      <c r="G35" s="3">
        <v>12</v>
      </c>
      <c r="H35" s="3" t="s">
        <v>1246</v>
      </c>
      <c r="I35" s="3" t="s">
        <v>1214</v>
      </c>
      <c r="J35" s="3" t="s">
        <v>1247</v>
      </c>
      <c r="K35" s="3" t="s">
        <v>13</v>
      </c>
      <c r="L35" s="3">
        <v>0</v>
      </c>
      <c r="M35" s="3">
        <v>0</v>
      </c>
      <c r="N35" s="3" t="s">
        <v>146</v>
      </c>
      <c r="O35" s="3">
        <v>0</v>
      </c>
      <c r="P35" s="3">
        <v>0</v>
      </c>
    </row>
    <row r="36" spans="1:16" ht="16.5" x14ac:dyDescent="0.2">
      <c r="A36" s="3">
        <v>33</v>
      </c>
      <c r="B36" s="3">
        <f t="shared" si="0"/>
        <v>37002102003</v>
      </c>
      <c r="C36" s="3" t="s">
        <v>265</v>
      </c>
      <c r="D36" s="3">
        <v>37002102000</v>
      </c>
      <c r="E36" s="3" t="s">
        <v>1171</v>
      </c>
      <c r="F36" s="3">
        <v>3</v>
      </c>
      <c r="G36" s="3">
        <v>12</v>
      </c>
      <c r="H36" s="3" t="s">
        <v>1246</v>
      </c>
      <c r="I36" s="3" t="s">
        <v>1214</v>
      </c>
      <c r="J36" s="3" t="s">
        <v>1247</v>
      </c>
      <c r="K36" s="3" t="s">
        <v>13</v>
      </c>
      <c r="L36" s="3">
        <v>0</v>
      </c>
      <c r="M36" s="3">
        <v>0</v>
      </c>
      <c r="N36" s="3" t="s">
        <v>146</v>
      </c>
      <c r="O36" s="3">
        <v>0</v>
      </c>
      <c r="P36" s="3">
        <v>0</v>
      </c>
    </row>
    <row r="37" spans="1:16" ht="16.5" x14ac:dyDescent="0.2">
      <c r="A37" s="3">
        <v>34</v>
      </c>
      <c r="B37" s="3">
        <f t="shared" si="0"/>
        <v>37002102004</v>
      </c>
      <c r="C37" s="3" t="s">
        <v>265</v>
      </c>
      <c r="D37" s="3">
        <v>37002102000</v>
      </c>
      <c r="E37" s="3" t="s">
        <v>1173</v>
      </c>
      <c r="F37" s="3">
        <v>4</v>
      </c>
      <c r="G37" s="3">
        <v>12</v>
      </c>
      <c r="H37" s="3" t="s">
        <v>1246</v>
      </c>
      <c r="I37" s="3" t="s">
        <v>1214</v>
      </c>
      <c r="J37" s="3" t="s">
        <v>1247</v>
      </c>
      <c r="K37" s="3" t="s">
        <v>13</v>
      </c>
      <c r="L37" s="3">
        <v>0</v>
      </c>
      <c r="M37" s="3">
        <v>0</v>
      </c>
      <c r="N37" s="3" t="s">
        <v>146</v>
      </c>
      <c r="O37" s="3">
        <v>0</v>
      </c>
      <c r="P37" s="3">
        <v>0</v>
      </c>
    </row>
    <row r="38" spans="1:16" ht="16.5" x14ac:dyDescent="0.2">
      <c r="A38" s="3">
        <v>35</v>
      </c>
      <c r="B38" s="3">
        <f t="shared" si="0"/>
        <v>37003101001</v>
      </c>
      <c r="C38" s="3" t="s">
        <v>266</v>
      </c>
      <c r="D38" s="3">
        <v>37003101000</v>
      </c>
      <c r="E38" s="3" t="s">
        <v>1167</v>
      </c>
      <c r="F38" s="3">
        <v>1</v>
      </c>
      <c r="G38" s="3">
        <v>12</v>
      </c>
      <c r="H38" s="3" t="s">
        <v>1246</v>
      </c>
      <c r="I38" s="3" t="s">
        <v>1215</v>
      </c>
      <c r="J38" s="3" t="s">
        <v>1247</v>
      </c>
      <c r="K38" s="3" t="s">
        <v>14</v>
      </c>
      <c r="L38" s="3">
        <v>0</v>
      </c>
      <c r="M38" s="3">
        <v>0</v>
      </c>
      <c r="N38" s="3" t="s">
        <v>15</v>
      </c>
      <c r="O38" s="3">
        <v>0</v>
      </c>
      <c r="P38" s="3">
        <v>0</v>
      </c>
    </row>
    <row r="39" spans="1:16" ht="16.5" x14ac:dyDescent="0.2">
      <c r="A39" s="3">
        <v>36</v>
      </c>
      <c r="B39" s="3">
        <f t="shared" si="0"/>
        <v>37003101002</v>
      </c>
      <c r="C39" s="3" t="s">
        <v>266</v>
      </c>
      <c r="D39" s="3">
        <v>37003101000</v>
      </c>
      <c r="E39" s="3" t="s">
        <v>1169</v>
      </c>
      <c r="F39" s="3">
        <v>2</v>
      </c>
      <c r="G39" s="3">
        <v>12</v>
      </c>
      <c r="H39" s="3" t="s">
        <v>1246</v>
      </c>
      <c r="I39" s="3" t="s">
        <v>1214</v>
      </c>
      <c r="J39" s="3" t="s">
        <v>1247</v>
      </c>
      <c r="K39" s="3" t="s">
        <v>14</v>
      </c>
      <c r="L39" s="3">
        <v>0</v>
      </c>
      <c r="M39" s="3">
        <v>0</v>
      </c>
      <c r="N39" s="3" t="s">
        <v>15</v>
      </c>
      <c r="O39" s="3">
        <v>0</v>
      </c>
      <c r="P39" s="3">
        <v>0</v>
      </c>
    </row>
    <row r="40" spans="1:16" ht="16.5" x14ac:dyDescent="0.2">
      <c r="A40" s="3">
        <v>37</v>
      </c>
      <c r="B40" s="3">
        <f t="shared" si="0"/>
        <v>37003102001</v>
      </c>
      <c r="C40" s="3" t="s">
        <v>267</v>
      </c>
      <c r="D40" s="3">
        <v>37003102000</v>
      </c>
      <c r="E40" s="3" t="s">
        <v>1167</v>
      </c>
      <c r="F40" s="3">
        <v>1</v>
      </c>
      <c r="G40" s="3">
        <v>12</v>
      </c>
      <c r="H40" s="3" t="s">
        <v>1246</v>
      </c>
      <c r="I40" s="3" t="s">
        <v>1215</v>
      </c>
      <c r="J40" s="3" t="s">
        <v>1247</v>
      </c>
      <c r="K40" s="3" t="s">
        <v>15</v>
      </c>
      <c r="L40" s="3">
        <v>0</v>
      </c>
      <c r="M40" s="3">
        <v>0</v>
      </c>
      <c r="N40" s="3" t="s">
        <v>16</v>
      </c>
      <c r="O40" s="3">
        <v>0</v>
      </c>
      <c r="P40" s="3">
        <v>0</v>
      </c>
    </row>
    <row r="41" spans="1:16" ht="16.5" x14ac:dyDescent="0.2">
      <c r="A41" s="3">
        <v>38</v>
      </c>
      <c r="B41" s="3">
        <f t="shared" si="0"/>
        <v>37003102002</v>
      </c>
      <c r="C41" s="3" t="s">
        <v>267</v>
      </c>
      <c r="D41" s="3">
        <v>37003102000</v>
      </c>
      <c r="E41" s="3" t="s">
        <v>1169</v>
      </c>
      <c r="F41" s="3">
        <v>2</v>
      </c>
      <c r="G41" s="3">
        <v>12</v>
      </c>
      <c r="H41" s="3" t="s">
        <v>1246</v>
      </c>
      <c r="I41" s="3" t="s">
        <v>1214</v>
      </c>
      <c r="J41" s="3" t="s">
        <v>1247</v>
      </c>
      <c r="K41" s="3" t="s">
        <v>15</v>
      </c>
      <c r="L41" s="3">
        <v>0</v>
      </c>
      <c r="M41" s="3">
        <v>0</v>
      </c>
      <c r="N41" s="3" t="s">
        <v>16</v>
      </c>
      <c r="O41" s="3">
        <v>0</v>
      </c>
      <c r="P41" s="3">
        <v>0</v>
      </c>
    </row>
    <row r="42" spans="1:16" ht="16.5" x14ac:dyDescent="0.2">
      <c r="A42" s="3">
        <v>39</v>
      </c>
      <c r="B42" s="3">
        <f t="shared" si="0"/>
        <v>37003103001</v>
      </c>
      <c r="C42" s="3" t="s">
        <v>268</v>
      </c>
      <c r="D42" s="3">
        <v>37003103000</v>
      </c>
      <c r="E42" s="3" t="s">
        <v>1167</v>
      </c>
      <c r="F42" s="3">
        <v>1</v>
      </c>
      <c r="G42" s="3">
        <v>12</v>
      </c>
      <c r="H42" s="3" t="s">
        <v>1246</v>
      </c>
      <c r="I42" s="3" t="s">
        <v>1215</v>
      </c>
      <c r="J42" s="3" t="s">
        <v>1247</v>
      </c>
      <c r="K42" s="3" t="s">
        <v>16</v>
      </c>
      <c r="L42" s="3">
        <v>0</v>
      </c>
      <c r="M42" s="3">
        <v>0</v>
      </c>
      <c r="N42" s="3" t="s">
        <v>17</v>
      </c>
      <c r="O42" s="3">
        <v>0</v>
      </c>
      <c r="P42" s="3">
        <v>0</v>
      </c>
    </row>
    <row r="43" spans="1:16" ht="16.5" x14ac:dyDescent="0.2">
      <c r="A43" s="3">
        <v>40</v>
      </c>
      <c r="B43" s="3">
        <f t="shared" si="0"/>
        <v>37003103002</v>
      </c>
      <c r="C43" s="3" t="s">
        <v>268</v>
      </c>
      <c r="D43" s="3">
        <v>37003103000</v>
      </c>
      <c r="E43" s="3" t="s">
        <v>1169</v>
      </c>
      <c r="F43" s="3">
        <v>2</v>
      </c>
      <c r="G43" s="3">
        <v>12</v>
      </c>
      <c r="H43" s="3" t="s">
        <v>1246</v>
      </c>
      <c r="I43" s="3" t="s">
        <v>1214</v>
      </c>
      <c r="J43" s="3" t="s">
        <v>1247</v>
      </c>
      <c r="K43" s="3" t="s">
        <v>16</v>
      </c>
      <c r="L43" s="3">
        <v>0</v>
      </c>
      <c r="M43" s="3">
        <v>0</v>
      </c>
      <c r="N43" s="3" t="s">
        <v>17</v>
      </c>
      <c r="O43" s="3">
        <v>0</v>
      </c>
      <c r="P43" s="3">
        <v>0</v>
      </c>
    </row>
    <row r="44" spans="1:16" ht="16.5" x14ac:dyDescent="0.2">
      <c r="A44" s="3">
        <v>41</v>
      </c>
      <c r="B44" s="3">
        <f t="shared" si="0"/>
        <v>37003201001</v>
      </c>
      <c r="C44" s="3" t="s">
        <v>269</v>
      </c>
      <c r="D44" s="3">
        <v>37003201000</v>
      </c>
      <c r="E44" s="3" t="s">
        <v>1167</v>
      </c>
      <c r="F44" s="3">
        <v>1</v>
      </c>
      <c r="G44" s="3">
        <v>12</v>
      </c>
      <c r="H44" s="3" t="s">
        <v>1246</v>
      </c>
      <c r="I44" s="3" t="s">
        <v>1215</v>
      </c>
      <c r="J44" s="3" t="s">
        <v>1247</v>
      </c>
      <c r="K44" s="3" t="s">
        <v>17</v>
      </c>
      <c r="L44" s="3">
        <v>0</v>
      </c>
      <c r="M44" s="3">
        <v>0</v>
      </c>
      <c r="N44" s="3" t="s">
        <v>18</v>
      </c>
      <c r="O44" s="3">
        <v>0</v>
      </c>
      <c r="P44" s="3">
        <v>0</v>
      </c>
    </row>
    <row r="45" spans="1:16" ht="16.5" x14ac:dyDescent="0.2">
      <c r="A45" s="3">
        <v>42</v>
      </c>
      <c r="B45" s="3">
        <f t="shared" si="0"/>
        <v>37003201002</v>
      </c>
      <c r="C45" s="3" t="s">
        <v>269</v>
      </c>
      <c r="D45" s="3">
        <v>37003201000</v>
      </c>
      <c r="E45" s="3" t="s">
        <v>1169</v>
      </c>
      <c r="F45" s="3">
        <v>2</v>
      </c>
      <c r="G45" s="3">
        <v>12</v>
      </c>
      <c r="H45" s="3" t="s">
        <v>1246</v>
      </c>
      <c r="I45" s="3" t="s">
        <v>1214</v>
      </c>
      <c r="J45" s="3" t="s">
        <v>1247</v>
      </c>
      <c r="K45" s="3" t="s">
        <v>17</v>
      </c>
      <c r="L45" s="3">
        <v>0</v>
      </c>
      <c r="M45" s="3">
        <v>0</v>
      </c>
      <c r="N45" s="3" t="s">
        <v>18</v>
      </c>
      <c r="O45" s="3">
        <v>0</v>
      </c>
      <c r="P45" s="3">
        <v>0</v>
      </c>
    </row>
    <row r="46" spans="1:16" ht="16.5" x14ac:dyDescent="0.2">
      <c r="A46" s="3">
        <v>43</v>
      </c>
      <c r="B46" s="3">
        <f t="shared" si="0"/>
        <v>37003301001</v>
      </c>
      <c r="C46" s="3" t="s">
        <v>270</v>
      </c>
      <c r="D46" s="3">
        <v>37003301000</v>
      </c>
      <c r="E46" s="3" t="s">
        <v>1167</v>
      </c>
      <c r="F46" s="3">
        <v>1</v>
      </c>
      <c r="G46" s="3">
        <v>12</v>
      </c>
      <c r="H46" s="3" t="s">
        <v>1246</v>
      </c>
      <c r="I46" s="3" t="s">
        <v>1215</v>
      </c>
      <c r="J46" s="3" t="s">
        <v>1247</v>
      </c>
      <c r="K46" s="3" t="s">
        <v>18</v>
      </c>
      <c r="L46" s="3">
        <v>0</v>
      </c>
      <c r="M46" s="3">
        <v>0</v>
      </c>
      <c r="N46" s="3" t="s">
        <v>19</v>
      </c>
      <c r="O46" s="3">
        <v>0</v>
      </c>
      <c r="P46" s="3">
        <v>0</v>
      </c>
    </row>
    <row r="47" spans="1:16" ht="16.5" x14ac:dyDescent="0.2">
      <c r="A47" s="3">
        <v>44</v>
      </c>
      <c r="B47" s="3">
        <f t="shared" si="0"/>
        <v>37003301002</v>
      </c>
      <c r="C47" s="3" t="s">
        <v>270</v>
      </c>
      <c r="D47" s="3">
        <v>37003301000</v>
      </c>
      <c r="E47" s="3" t="s">
        <v>1169</v>
      </c>
      <c r="F47" s="3">
        <v>2</v>
      </c>
      <c r="G47" s="3">
        <v>12</v>
      </c>
      <c r="H47" s="3" t="s">
        <v>1246</v>
      </c>
      <c r="I47" s="3" t="s">
        <v>1214</v>
      </c>
      <c r="J47" s="3" t="s">
        <v>1247</v>
      </c>
      <c r="K47" s="3" t="s">
        <v>18</v>
      </c>
      <c r="L47" s="3">
        <v>0</v>
      </c>
      <c r="M47" s="3">
        <v>0</v>
      </c>
      <c r="N47" s="3" t="s">
        <v>19</v>
      </c>
      <c r="O47" s="3">
        <v>0</v>
      </c>
      <c r="P47" s="3">
        <v>0</v>
      </c>
    </row>
    <row r="48" spans="1:16" ht="16.5" x14ac:dyDescent="0.2">
      <c r="A48" s="3">
        <v>45</v>
      </c>
      <c r="B48" s="3">
        <f t="shared" si="0"/>
        <v>37003302001</v>
      </c>
      <c r="C48" s="3" t="s">
        <v>271</v>
      </c>
      <c r="D48" s="3">
        <v>37003302000</v>
      </c>
      <c r="E48" s="3" t="s">
        <v>1167</v>
      </c>
      <c r="F48" s="3">
        <v>1</v>
      </c>
      <c r="G48" s="3">
        <v>12</v>
      </c>
      <c r="H48" s="3" t="s">
        <v>1246</v>
      </c>
      <c r="I48" s="3" t="s">
        <v>1215</v>
      </c>
      <c r="J48" s="3" t="s">
        <v>1247</v>
      </c>
      <c r="K48" s="3" t="s">
        <v>19</v>
      </c>
      <c r="L48" s="3">
        <v>0</v>
      </c>
      <c r="M48" s="3">
        <v>0</v>
      </c>
      <c r="N48" s="3" t="s">
        <v>20</v>
      </c>
      <c r="O48" s="3">
        <v>0</v>
      </c>
      <c r="P48" s="3">
        <v>0</v>
      </c>
    </row>
    <row r="49" spans="1:16" ht="16.5" x14ac:dyDescent="0.2">
      <c r="A49" s="3">
        <v>46</v>
      </c>
      <c r="B49" s="3">
        <f t="shared" si="0"/>
        <v>37003302002</v>
      </c>
      <c r="C49" s="3" t="s">
        <v>271</v>
      </c>
      <c r="D49" s="3">
        <v>37003302000</v>
      </c>
      <c r="E49" s="3" t="s">
        <v>1169</v>
      </c>
      <c r="F49" s="3">
        <v>2</v>
      </c>
      <c r="G49" s="3">
        <v>12</v>
      </c>
      <c r="H49" s="3" t="s">
        <v>1246</v>
      </c>
      <c r="I49" s="3" t="s">
        <v>1214</v>
      </c>
      <c r="J49" s="3" t="s">
        <v>1247</v>
      </c>
      <c r="K49" s="3" t="s">
        <v>19</v>
      </c>
      <c r="L49" s="3">
        <v>0</v>
      </c>
      <c r="M49" s="3">
        <v>0</v>
      </c>
      <c r="N49" s="3" t="s">
        <v>20</v>
      </c>
      <c r="O49" s="3">
        <v>0</v>
      </c>
      <c r="P49" s="3">
        <v>0</v>
      </c>
    </row>
    <row r="50" spans="1:16" ht="16.5" x14ac:dyDescent="0.2">
      <c r="A50" s="3">
        <v>47</v>
      </c>
      <c r="B50" s="3">
        <f t="shared" si="0"/>
        <v>37003303001</v>
      </c>
      <c r="C50" s="3" t="s">
        <v>272</v>
      </c>
      <c r="D50" s="3">
        <v>37003303000</v>
      </c>
      <c r="E50" s="3" t="s">
        <v>1167</v>
      </c>
      <c r="F50" s="3">
        <v>1</v>
      </c>
      <c r="G50" s="3">
        <v>12</v>
      </c>
      <c r="H50" s="3" t="s">
        <v>1246</v>
      </c>
      <c r="I50" s="3" t="s">
        <v>1215</v>
      </c>
      <c r="J50" s="3" t="s">
        <v>1247</v>
      </c>
      <c r="K50" s="3" t="s">
        <v>20</v>
      </c>
      <c r="L50" s="3">
        <v>0</v>
      </c>
      <c r="M50" s="3">
        <v>0</v>
      </c>
      <c r="N50" s="3" t="s">
        <v>21</v>
      </c>
      <c r="O50" s="3">
        <v>0</v>
      </c>
      <c r="P50" s="3">
        <v>0</v>
      </c>
    </row>
    <row r="51" spans="1:16" ht="16.5" x14ac:dyDescent="0.2">
      <c r="A51" s="3">
        <v>48</v>
      </c>
      <c r="B51" s="3">
        <f t="shared" si="0"/>
        <v>37003303002</v>
      </c>
      <c r="C51" s="3" t="s">
        <v>272</v>
      </c>
      <c r="D51" s="3">
        <v>37003303000</v>
      </c>
      <c r="E51" s="3" t="s">
        <v>1169</v>
      </c>
      <c r="F51" s="3">
        <v>2</v>
      </c>
      <c r="G51" s="3">
        <v>12</v>
      </c>
      <c r="H51" s="3" t="s">
        <v>1246</v>
      </c>
      <c r="I51" s="3" t="s">
        <v>1214</v>
      </c>
      <c r="J51" s="3" t="s">
        <v>1247</v>
      </c>
      <c r="K51" s="3" t="s">
        <v>20</v>
      </c>
      <c r="L51" s="3">
        <v>0</v>
      </c>
      <c r="M51" s="3">
        <v>0</v>
      </c>
      <c r="N51" s="3" t="s">
        <v>21</v>
      </c>
      <c r="O51" s="3">
        <v>0</v>
      </c>
      <c r="P51" s="3">
        <v>0</v>
      </c>
    </row>
    <row r="52" spans="1:16" ht="16.5" x14ac:dyDescent="0.2">
      <c r="A52" s="3">
        <v>49</v>
      </c>
      <c r="B52" s="3">
        <f t="shared" si="0"/>
        <v>37003304001</v>
      </c>
      <c r="C52" s="3" t="s">
        <v>273</v>
      </c>
      <c r="D52" s="3">
        <v>37003304000</v>
      </c>
      <c r="E52" s="3" t="s">
        <v>1167</v>
      </c>
      <c r="F52" s="3">
        <v>1</v>
      </c>
      <c r="G52" s="3">
        <v>12</v>
      </c>
      <c r="H52" s="3" t="s">
        <v>1246</v>
      </c>
      <c r="I52" s="3" t="s">
        <v>1215</v>
      </c>
      <c r="J52" s="3" t="s">
        <v>1247</v>
      </c>
      <c r="K52" s="3" t="s">
        <v>21</v>
      </c>
      <c r="L52" s="3">
        <v>0</v>
      </c>
      <c r="M52" s="3">
        <v>0</v>
      </c>
      <c r="N52" s="3" t="s">
        <v>129</v>
      </c>
      <c r="O52" s="3">
        <v>0</v>
      </c>
      <c r="P52" s="3">
        <v>0</v>
      </c>
    </row>
    <row r="53" spans="1:16" ht="16.5" x14ac:dyDescent="0.2">
      <c r="A53" s="3">
        <v>50</v>
      </c>
      <c r="B53" s="3">
        <f t="shared" si="0"/>
        <v>37003304002</v>
      </c>
      <c r="C53" s="3" t="s">
        <v>273</v>
      </c>
      <c r="D53" s="3">
        <v>37003304000</v>
      </c>
      <c r="E53" s="3" t="s">
        <v>1169</v>
      </c>
      <c r="F53" s="3">
        <v>2</v>
      </c>
      <c r="G53" s="3">
        <v>12</v>
      </c>
      <c r="H53" s="3" t="s">
        <v>1246</v>
      </c>
      <c r="I53" s="3" t="s">
        <v>1214</v>
      </c>
      <c r="J53" s="3" t="s">
        <v>1247</v>
      </c>
      <c r="K53" s="3" t="s">
        <v>21</v>
      </c>
      <c r="L53" s="3">
        <v>0</v>
      </c>
      <c r="M53" s="3">
        <v>0</v>
      </c>
      <c r="N53" s="3" t="s">
        <v>129</v>
      </c>
      <c r="O53" s="3">
        <v>0</v>
      </c>
      <c r="P53" s="3">
        <v>0</v>
      </c>
    </row>
    <row r="54" spans="1:16" ht="16.5" x14ac:dyDescent="0.2">
      <c r="A54" s="3">
        <v>51</v>
      </c>
      <c r="B54" s="3">
        <f t="shared" si="0"/>
        <v>37003305001</v>
      </c>
      <c r="C54" s="3" t="s">
        <v>274</v>
      </c>
      <c r="D54" s="3">
        <v>37003305000</v>
      </c>
      <c r="E54" s="3" t="s">
        <v>1167</v>
      </c>
      <c r="F54" s="3">
        <v>1</v>
      </c>
      <c r="G54" s="3">
        <v>12</v>
      </c>
      <c r="H54" s="3" t="s">
        <v>1246</v>
      </c>
      <c r="I54" s="3" t="s">
        <v>1215</v>
      </c>
      <c r="J54" s="3" t="s">
        <v>1247</v>
      </c>
      <c r="K54" s="3" t="s">
        <v>129</v>
      </c>
      <c r="L54" s="3">
        <v>0</v>
      </c>
      <c r="M54" s="3">
        <v>0</v>
      </c>
      <c r="N54" s="3" t="s">
        <v>22</v>
      </c>
      <c r="O54" s="3">
        <v>0</v>
      </c>
      <c r="P54" s="3">
        <v>0</v>
      </c>
    </row>
    <row r="55" spans="1:16" ht="16.5" x14ac:dyDescent="0.2">
      <c r="A55" s="3">
        <v>52</v>
      </c>
      <c r="B55" s="3">
        <f t="shared" si="0"/>
        <v>37003305002</v>
      </c>
      <c r="C55" s="3" t="s">
        <v>274</v>
      </c>
      <c r="D55" s="3">
        <v>37003305000</v>
      </c>
      <c r="E55" s="3" t="s">
        <v>1169</v>
      </c>
      <c r="F55" s="3">
        <v>2</v>
      </c>
      <c r="G55" s="3">
        <v>12</v>
      </c>
      <c r="H55" s="3" t="s">
        <v>1246</v>
      </c>
      <c r="I55" s="3" t="s">
        <v>1214</v>
      </c>
      <c r="J55" s="3" t="s">
        <v>1247</v>
      </c>
      <c r="K55" s="3" t="s">
        <v>129</v>
      </c>
      <c r="L55" s="3">
        <v>0</v>
      </c>
      <c r="M55" s="3">
        <v>0</v>
      </c>
      <c r="N55" s="3" t="s">
        <v>22</v>
      </c>
      <c r="O55" s="3">
        <v>0</v>
      </c>
      <c r="P55" s="3">
        <v>0</v>
      </c>
    </row>
    <row r="56" spans="1:16" ht="16.5" x14ac:dyDescent="0.2">
      <c r="A56" s="3">
        <v>53</v>
      </c>
      <c r="B56" s="3">
        <f t="shared" si="0"/>
        <v>37003306001</v>
      </c>
      <c r="C56" s="3" t="s">
        <v>275</v>
      </c>
      <c r="D56" s="3">
        <v>37003306000</v>
      </c>
      <c r="E56" s="3" t="s">
        <v>1167</v>
      </c>
      <c r="F56" s="3">
        <v>1</v>
      </c>
      <c r="G56" s="3">
        <v>12</v>
      </c>
      <c r="H56" s="3" t="s">
        <v>1246</v>
      </c>
      <c r="I56" s="3" t="s">
        <v>1215</v>
      </c>
      <c r="J56" s="3" t="s">
        <v>1247</v>
      </c>
      <c r="K56" s="3" t="s">
        <v>22</v>
      </c>
      <c r="L56" s="3">
        <v>0</v>
      </c>
      <c r="M56" s="3">
        <v>0</v>
      </c>
      <c r="N56" s="3" t="s">
        <v>148</v>
      </c>
      <c r="O56" s="3">
        <v>0</v>
      </c>
      <c r="P56" s="3">
        <v>0</v>
      </c>
    </row>
    <row r="57" spans="1:16" ht="16.5" x14ac:dyDescent="0.2">
      <c r="A57" s="3">
        <v>54</v>
      </c>
      <c r="B57" s="3">
        <f t="shared" si="0"/>
        <v>37003306002</v>
      </c>
      <c r="C57" s="3" t="s">
        <v>275</v>
      </c>
      <c r="D57" s="3">
        <v>37003306000</v>
      </c>
      <c r="E57" s="3" t="s">
        <v>1169</v>
      </c>
      <c r="F57" s="3">
        <v>2</v>
      </c>
      <c r="G57" s="3">
        <v>12</v>
      </c>
      <c r="H57" s="3" t="s">
        <v>1246</v>
      </c>
      <c r="I57" s="3" t="s">
        <v>1214</v>
      </c>
      <c r="J57" s="3" t="s">
        <v>1247</v>
      </c>
      <c r="K57" s="3" t="s">
        <v>22</v>
      </c>
      <c r="L57" s="3">
        <v>0</v>
      </c>
      <c r="M57" s="3">
        <v>0</v>
      </c>
      <c r="N57" s="3" t="s">
        <v>148</v>
      </c>
      <c r="O57" s="3">
        <v>0</v>
      </c>
      <c r="P57" s="3">
        <v>0</v>
      </c>
    </row>
    <row r="58" spans="1:16" ht="16.5" x14ac:dyDescent="0.2">
      <c r="A58" s="3">
        <v>55</v>
      </c>
      <c r="B58" s="3">
        <f t="shared" si="0"/>
        <v>37004101001</v>
      </c>
      <c r="C58" s="3" t="s">
        <v>276</v>
      </c>
      <c r="D58" s="3">
        <v>37004101000</v>
      </c>
      <c r="E58" s="3" t="s">
        <v>1167</v>
      </c>
      <c r="F58" s="3">
        <v>1</v>
      </c>
      <c r="G58" s="3">
        <v>12</v>
      </c>
      <c r="H58" s="3" t="s">
        <v>1246</v>
      </c>
      <c r="I58" s="3" t="s">
        <v>1215</v>
      </c>
      <c r="J58" s="3" t="s">
        <v>1247</v>
      </c>
      <c r="K58" s="3" t="s">
        <v>23</v>
      </c>
      <c r="L58" s="3">
        <v>0</v>
      </c>
      <c r="M58" s="3">
        <v>0</v>
      </c>
      <c r="N58" s="3" t="s">
        <v>24</v>
      </c>
      <c r="O58" s="3">
        <v>0</v>
      </c>
      <c r="P58" s="3">
        <v>0</v>
      </c>
    </row>
    <row r="59" spans="1:16" ht="16.5" x14ac:dyDescent="0.2">
      <c r="A59" s="3">
        <v>56</v>
      </c>
      <c r="B59" s="3">
        <f t="shared" si="0"/>
        <v>37004101002</v>
      </c>
      <c r="C59" s="3" t="s">
        <v>276</v>
      </c>
      <c r="D59" s="3">
        <v>37004101000</v>
      </c>
      <c r="E59" s="3" t="s">
        <v>1169</v>
      </c>
      <c r="F59" s="3">
        <v>2</v>
      </c>
      <c r="G59" s="3">
        <v>12</v>
      </c>
      <c r="H59" s="3" t="s">
        <v>1246</v>
      </c>
      <c r="I59" s="3" t="s">
        <v>1215</v>
      </c>
      <c r="J59" s="3" t="s">
        <v>1247</v>
      </c>
      <c r="K59" s="3" t="s">
        <v>23</v>
      </c>
      <c r="L59" s="3">
        <v>0</v>
      </c>
      <c r="M59" s="3">
        <v>0</v>
      </c>
      <c r="N59" s="3" t="s">
        <v>24</v>
      </c>
      <c r="O59" s="3">
        <v>0</v>
      </c>
      <c r="P59" s="3">
        <v>0</v>
      </c>
    </row>
    <row r="60" spans="1:16" ht="16.5" x14ac:dyDescent="0.2">
      <c r="A60" s="3">
        <v>57</v>
      </c>
      <c r="B60" s="3">
        <f t="shared" si="0"/>
        <v>37004102001</v>
      </c>
      <c r="C60" s="3" t="s">
        <v>277</v>
      </c>
      <c r="D60" s="3">
        <v>37004102000</v>
      </c>
      <c r="E60" s="3" t="s">
        <v>1167</v>
      </c>
      <c r="F60" s="3">
        <v>1</v>
      </c>
      <c r="G60" s="3">
        <v>12</v>
      </c>
      <c r="H60" s="3" t="s">
        <v>1246</v>
      </c>
      <c r="I60" s="3" t="s">
        <v>1215</v>
      </c>
      <c r="J60" s="3" t="s">
        <v>1247</v>
      </c>
      <c r="K60" s="3" t="s">
        <v>24</v>
      </c>
      <c r="L60" s="3">
        <v>0</v>
      </c>
      <c r="M60" s="3">
        <v>0</v>
      </c>
      <c r="N60" s="3" t="s">
        <v>25</v>
      </c>
      <c r="O60" s="3">
        <v>0</v>
      </c>
      <c r="P60" s="3">
        <v>0</v>
      </c>
    </row>
    <row r="61" spans="1:16" ht="16.5" x14ac:dyDescent="0.2">
      <c r="A61" s="3">
        <v>58</v>
      </c>
      <c r="B61" s="3">
        <f t="shared" si="0"/>
        <v>37004102002</v>
      </c>
      <c r="C61" s="3" t="s">
        <v>277</v>
      </c>
      <c r="D61" s="3">
        <v>37004102000</v>
      </c>
      <c r="E61" s="3" t="s">
        <v>1169</v>
      </c>
      <c r="F61" s="3">
        <v>2</v>
      </c>
      <c r="G61" s="3">
        <v>12</v>
      </c>
      <c r="H61" s="3" t="s">
        <v>1246</v>
      </c>
      <c r="I61" s="3" t="s">
        <v>1215</v>
      </c>
      <c r="J61" s="3" t="s">
        <v>1247</v>
      </c>
      <c r="K61" s="3" t="s">
        <v>24</v>
      </c>
      <c r="L61" s="3">
        <v>0</v>
      </c>
      <c r="M61" s="3">
        <v>0</v>
      </c>
      <c r="N61" s="3" t="s">
        <v>25</v>
      </c>
      <c r="O61" s="3">
        <v>0</v>
      </c>
      <c r="P61" s="3">
        <v>0</v>
      </c>
    </row>
    <row r="62" spans="1:16" ht="33" x14ac:dyDescent="0.2">
      <c r="A62" s="3">
        <v>59</v>
      </c>
      <c r="B62" s="3">
        <f t="shared" si="0"/>
        <v>37004103001</v>
      </c>
      <c r="C62" s="3" t="s">
        <v>278</v>
      </c>
      <c r="D62" s="3">
        <v>37004103000</v>
      </c>
      <c r="E62" s="3" t="s">
        <v>1167</v>
      </c>
      <c r="F62" s="3">
        <v>1</v>
      </c>
      <c r="G62" s="3">
        <v>12</v>
      </c>
      <c r="H62" s="3" t="s">
        <v>1246</v>
      </c>
      <c r="I62" s="3" t="s">
        <v>1215</v>
      </c>
      <c r="J62" s="3" t="s">
        <v>1247</v>
      </c>
      <c r="K62" s="3" t="s">
        <v>25</v>
      </c>
      <c r="L62" s="3">
        <v>0</v>
      </c>
      <c r="M62" s="3">
        <v>0</v>
      </c>
      <c r="N62" s="3" t="s">
        <v>26</v>
      </c>
      <c r="O62" s="3">
        <v>0</v>
      </c>
      <c r="P62" s="3">
        <v>0</v>
      </c>
    </row>
    <row r="63" spans="1:16" ht="33" x14ac:dyDescent="0.2">
      <c r="A63" s="3">
        <v>60</v>
      </c>
      <c r="B63" s="3">
        <f t="shared" si="0"/>
        <v>37004103002</v>
      </c>
      <c r="C63" s="3" t="s">
        <v>278</v>
      </c>
      <c r="D63" s="3">
        <v>37004103000</v>
      </c>
      <c r="E63" s="3" t="s">
        <v>1169</v>
      </c>
      <c r="F63" s="3">
        <v>2</v>
      </c>
      <c r="G63" s="3">
        <v>12</v>
      </c>
      <c r="H63" s="3" t="s">
        <v>1246</v>
      </c>
      <c r="I63" s="3" t="s">
        <v>1215</v>
      </c>
      <c r="J63" s="3" t="s">
        <v>1247</v>
      </c>
      <c r="K63" s="3" t="s">
        <v>25</v>
      </c>
      <c r="L63" s="3">
        <v>0</v>
      </c>
      <c r="M63" s="3">
        <v>0</v>
      </c>
      <c r="N63" s="3" t="s">
        <v>26</v>
      </c>
      <c r="O63" s="3">
        <v>0</v>
      </c>
      <c r="P63" s="3">
        <v>0</v>
      </c>
    </row>
    <row r="64" spans="1:16" ht="33" x14ac:dyDescent="0.2">
      <c r="A64" s="3">
        <v>61</v>
      </c>
      <c r="B64" s="3">
        <f t="shared" si="0"/>
        <v>37004104001</v>
      </c>
      <c r="C64" s="3" t="s">
        <v>279</v>
      </c>
      <c r="D64" s="3">
        <v>37004104000</v>
      </c>
      <c r="E64" s="3" t="s">
        <v>1167</v>
      </c>
      <c r="F64" s="3">
        <v>1</v>
      </c>
      <c r="G64" s="3">
        <v>12</v>
      </c>
      <c r="H64" s="3" t="s">
        <v>1246</v>
      </c>
      <c r="I64" s="3" t="s">
        <v>1215</v>
      </c>
      <c r="J64" s="3" t="s">
        <v>1247</v>
      </c>
      <c r="K64" s="3" t="s">
        <v>26</v>
      </c>
      <c r="L64" s="3">
        <v>0</v>
      </c>
      <c r="M64" s="3">
        <v>0</v>
      </c>
      <c r="N64" s="3" t="s">
        <v>27</v>
      </c>
      <c r="O64" s="3">
        <v>0</v>
      </c>
      <c r="P64" s="3">
        <v>0</v>
      </c>
    </row>
    <row r="65" spans="1:16" ht="16.5" x14ac:dyDescent="0.2">
      <c r="A65" s="3">
        <v>62</v>
      </c>
      <c r="B65" s="3">
        <f t="shared" si="0"/>
        <v>37004201001</v>
      </c>
      <c r="C65" s="3" t="s">
        <v>280</v>
      </c>
      <c r="D65" s="3">
        <v>37004201000</v>
      </c>
      <c r="E65" s="3" t="s">
        <v>1167</v>
      </c>
      <c r="F65" s="3">
        <v>1</v>
      </c>
      <c r="G65" s="3">
        <v>12</v>
      </c>
      <c r="H65" s="3" t="s">
        <v>1246</v>
      </c>
      <c r="I65" s="3" t="s">
        <v>1215</v>
      </c>
      <c r="J65" s="3" t="s">
        <v>1247</v>
      </c>
      <c r="K65" s="3" t="s">
        <v>27</v>
      </c>
      <c r="L65" s="3">
        <v>0</v>
      </c>
      <c r="M65" s="3">
        <v>0</v>
      </c>
      <c r="N65" s="3" t="s">
        <v>28</v>
      </c>
      <c r="O65" s="3">
        <v>0</v>
      </c>
      <c r="P65" s="3">
        <v>0</v>
      </c>
    </row>
    <row r="66" spans="1:16" ht="16.5" x14ac:dyDescent="0.2">
      <c r="A66" s="3">
        <v>63</v>
      </c>
      <c r="B66" s="3">
        <f t="shared" si="0"/>
        <v>37004202001</v>
      </c>
      <c r="C66" s="3" t="s">
        <v>281</v>
      </c>
      <c r="D66" s="3">
        <v>37004202000</v>
      </c>
      <c r="E66" s="3" t="s">
        <v>1167</v>
      </c>
      <c r="F66" s="3">
        <v>1</v>
      </c>
      <c r="G66" s="3">
        <v>12</v>
      </c>
      <c r="H66" s="3" t="s">
        <v>1246</v>
      </c>
      <c r="I66" s="3" t="s">
        <v>1215</v>
      </c>
      <c r="J66" s="3" t="s">
        <v>1247</v>
      </c>
      <c r="K66" s="3" t="s">
        <v>28</v>
      </c>
      <c r="L66" s="3">
        <v>0</v>
      </c>
      <c r="M66" s="3">
        <v>0</v>
      </c>
      <c r="N66" s="3" t="s">
        <v>29</v>
      </c>
      <c r="O66" s="3">
        <v>0</v>
      </c>
      <c r="P66" s="3">
        <v>0</v>
      </c>
    </row>
    <row r="67" spans="1:16" ht="16.5" x14ac:dyDescent="0.2">
      <c r="A67" s="3">
        <v>64</v>
      </c>
      <c r="B67" s="3">
        <f t="shared" si="0"/>
        <v>37004203001</v>
      </c>
      <c r="C67" s="3" t="s">
        <v>282</v>
      </c>
      <c r="D67" s="3">
        <v>37004203000</v>
      </c>
      <c r="E67" s="3" t="s">
        <v>1167</v>
      </c>
      <c r="F67" s="3">
        <v>1</v>
      </c>
      <c r="G67" s="3">
        <v>12</v>
      </c>
      <c r="H67" s="3" t="s">
        <v>1246</v>
      </c>
      <c r="I67" s="3" t="s">
        <v>1215</v>
      </c>
      <c r="J67" s="3" t="s">
        <v>1247</v>
      </c>
      <c r="K67" s="3" t="s">
        <v>29</v>
      </c>
      <c r="L67" s="3">
        <v>0</v>
      </c>
      <c r="M67" s="3">
        <v>0</v>
      </c>
      <c r="N67" s="3" t="s">
        <v>30</v>
      </c>
      <c r="O67" s="3">
        <v>0</v>
      </c>
      <c r="P67" s="3">
        <v>0</v>
      </c>
    </row>
    <row r="68" spans="1:16" ht="16.5" x14ac:dyDescent="0.2">
      <c r="A68" s="3">
        <v>65</v>
      </c>
      <c r="B68" s="3">
        <f t="shared" si="0"/>
        <v>37004203002</v>
      </c>
      <c r="C68" s="3" t="s">
        <v>282</v>
      </c>
      <c r="D68" s="3">
        <v>37004203000</v>
      </c>
      <c r="E68" s="3" t="s">
        <v>1169</v>
      </c>
      <c r="F68" s="3">
        <v>2</v>
      </c>
      <c r="G68" s="3">
        <v>12</v>
      </c>
      <c r="H68" s="3" t="s">
        <v>1246</v>
      </c>
      <c r="I68" s="3" t="s">
        <v>1215</v>
      </c>
      <c r="J68" s="3" t="s">
        <v>1247</v>
      </c>
      <c r="K68" s="3" t="s">
        <v>29</v>
      </c>
      <c r="L68" s="3">
        <v>0</v>
      </c>
      <c r="M68" s="3">
        <v>0</v>
      </c>
      <c r="N68" s="3" t="s">
        <v>30</v>
      </c>
      <c r="O68" s="3">
        <v>0</v>
      </c>
      <c r="P68" s="3">
        <v>0</v>
      </c>
    </row>
    <row r="69" spans="1:16" ht="16.5" x14ac:dyDescent="0.2">
      <c r="A69" s="3">
        <v>66</v>
      </c>
      <c r="B69" s="3">
        <f t="shared" ref="B69:B132" si="1">D69+F69</f>
        <v>37004204001</v>
      </c>
      <c r="C69" s="3" t="s">
        <v>283</v>
      </c>
      <c r="D69" s="3">
        <v>37004204000</v>
      </c>
      <c r="E69" s="3" t="s">
        <v>1167</v>
      </c>
      <c r="F69" s="3">
        <v>1</v>
      </c>
      <c r="G69" s="3">
        <v>12</v>
      </c>
      <c r="H69" s="3" t="s">
        <v>1246</v>
      </c>
      <c r="I69" s="3" t="s">
        <v>1215</v>
      </c>
      <c r="J69" s="3" t="s">
        <v>1247</v>
      </c>
      <c r="K69" s="3" t="s">
        <v>30</v>
      </c>
      <c r="L69" s="3">
        <v>0</v>
      </c>
      <c r="M69" s="3">
        <v>0</v>
      </c>
      <c r="N69" s="3" t="s">
        <v>149</v>
      </c>
      <c r="O69" s="3">
        <v>0</v>
      </c>
      <c r="P69" s="3">
        <v>0</v>
      </c>
    </row>
    <row r="70" spans="1:16" ht="16.5" x14ac:dyDescent="0.2">
      <c r="A70" s="3">
        <v>67</v>
      </c>
      <c r="B70" s="3">
        <f t="shared" si="1"/>
        <v>37004204002</v>
      </c>
      <c r="C70" s="3" t="s">
        <v>283</v>
      </c>
      <c r="D70" s="3">
        <v>37004204000</v>
      </c>
      <c r="E70" s="3" t="s">
        <v>1169</v>
      </c>
      <c r="F70" s="3">
        <v>2</v>
      </c>
      <c r="G70" s="3">
        <v>12</v>
      </c>
      <c r="H70" s="3" t="s">
        <v>1246</v>
      </c>
      <c r="I70" s="3" t="s">
        <v>1215</v>
      </c>
      <c r="J70" s="3" t="s">
        <v>1247</v>
      </c>
      <c r="K70" s="3" t="s">
        <v>30</v>
      </c>
      <c r="L70" s="3">
        <v>0</v>
      </c>
      <c r="M70" s="3">
        <v>0</v>
      </c>
      <c r="N70" s="3" t="s">
        <v>149</v>
      </c>
      <c r="O70" s="3">
        <v>0</v>
      </c>
      <c r="P70" s="3">
        <v>0</v>
      </c>
    </row>
    <row r="71" spans="1:16" ht="16.5" x14ac:dyDescent="0.2">
      <c r="A71" s="3">
        <v>68</v>
      </c>
      <c r="B71" s="3">
        <f t="shared" si="1"/>
        <v>37005101001</v>
      </c>
      <c r="C71" s="3" t="s">
        <v>284</v>
      </c>
      <c r="D71" s="3">
        <v>37005101000</v>
      </c>
      <c r="E71" s="3" t="s">
        <v>1167</v>
      </c>
      <c r="F71" s="3">
        <v>1</v>
      </c>
      <c r="G71" s="3">
        <v>12</v>
      </c>
      <c r="H71" s="3" t="s">
        <v>1246</v>
      </c>
      <c r="I71" s="3" t="s">
        <v>1214</v>
      </c>
      <c r="J71" s="3" t="s">
        <v>1247</v>
      </c>
      <c r="K71" s="3" t="s">
        <v>23</v>
      </c>
      <c r="L71" s="3">
        <v>0</v>
      </c>
      <c r="M71" s="3">
        <v>0</v>
      </c>
      <c r="N71" s="3" t="s">
        <v>25</v>
      </c>
      <c r="O71" s="3">
        <v>0</v>
      </c>
      <c r="P71" s="3">
        <v>0</v>
      </c>
    </row>
    <row r="72" spans="1:16" ht="16.5" x14ac:dyDescent="0.2">
      <c r="A72" s="3">
        <v>69</v>
      </c>
      <c r="B72" s="3">
        <f t="shared" si="1"/>
        <v>37005101002</v>
      </c>
      <c r="C72" s="3" t="s">
        <v>284</v>
      </c>
      <c r="D72" s="3">
        <v>37005101000</v>
      </c>
      <c r="E72" s="3" t="s">
        <v>1169</v>
      </c>
      <c r="F72" s="3">
        <v>2</v>
      </c>
      <c r="G72" s="3">
        <v>12</v>
      </c>
      <c r="H72" s="3" t="s">
        <v>1246</v>
      </c>
      <c r="I72" s="3" t="s">
        <v>1214</v>
      </c>
      <c r="J72" s="3" t="s">
        <v>1247</v>
      </c>
      <c r="K72" s="3" t="s">
        <v>23</v>
      </c>
      <c r="L72" s="3">
        <v>0</v>
      </c>
      <c r="M72" s="3">
        <v>0</v>
      </c>
      <c r="N72" s="3" t="s">
        <v>25</v>
      </c>
      <c r="O72" s="3">
        <v>0</v>
      </c>
      <c r="P72" s="3">
        <v>0</v>
      </c>
    </row>
    <row r="73" spans="1:16" ht="16.5" x14ac:dyDescent="0.2">
      <c r="A73" s="3">
        <v>70</v>
      </c>
      <c r="B73" s="3">
        <f t="shared" si="1"/>
        <v>37005102001</v>
      </c>
      <c r="C73" s="3" t="s">
        <v>285</v>
      </c>
      <c r="D73" s="3">
        <v>37005102000</v>
      </c>
      <c r="E73" s="3" t="s">
        <v>1167</v>
      </c>
      <c r="F73" s="3">
        <v>1</v>
      </c>
      <c r="G73" s="3">
        <v>12</v>
      </c>
      <c r="H73" s="3" t="s">
        <v>1246</v>
      </c>
      <c r="I73" s="3" t="s">
        <v>1214</v>
      </c>
      <c r="J73" s="3" t="s">
        <v>1247</v>
      </c>
      <c r="K73" s="3" t="s">
        <v>25</v>
      </c>
      <c r="L73" s="3">
        <v>0</v>
      </c>
      <c r="M73" s="3">
        <v>0</v>
      </c>
      <c r="N73" s="3" t="s">
        <v>31</v>
      </c>
      <c r="O73" s="3">
        <v>0</v>
      </c>
      <c r="P73" s="3">
        <v>0</v>
      </c>
    </row>
    <row r="74" spans="1:16" ht="16.5" x14ac:dyDescent="0.2">
      <c r="A74" s="3">
        <v>71</v>
      </c>
      <c r="B74" s="3">
        <f t="shared" si="1"/>
        <v>37005102002</v>
      </c>
      <c r="C74" s="3" t="s">
        <v>285</v>
      </c>
      <c r="D74" s="3">
        <v>37005102000</v>
      </c>
      <c r="E74" s="3" t="s">
        <v>1169</v>
      </c>
      <c r="F74" s="3">
        <v>2</v>
      </c>
      <c r="G74" s="3">
        <v>12</v>
      </c>
      <c r="H74" s="3" t="s">
        <v>1246</v>
      </c>
      <c r="I74" s="3" t="s">
        <v>1214</v>
      </c>
      <c r="J74" s="3" t="s">
        <v>1247</v>
      </c>
      <c r="K74" s="3" t="s">
        <v>25</v>
      </c>
      <c r="L74" s="3">
        <v>0</v>
      </c>
      <c r="M74" s="3">
        <v>0</v>
      </c>
      <c r="N74" s="3" t="s">
        <v>31</v>
      </c>
      <c r="O74" s="3">
        <v>0</v>
      </c>
      <c r="P74" s="3">
        <v>0</v>
      </c>
    </row>
    <row r="75" spans="1:16" ht="16.5" x14ac:dyDescent="0.2">
      <c r="A75" s="3">
        <v>72</v>
      </c>
      <c r="B75" s="3">
        <f t="shared" si="1"/>
        <v>37005103001</v>
      </c>
      <c r="C75" s="3" t="s">
        <v>286</v>
      </c>
      <c r="D75" s="3">
        <v>37005103000</v>
      </c>
      <c r="E75" s="3" t="s">
        <v>1167</v>
      </c>
      <c r="F75" s="3">
        <v>1</v>
      </c>
      <c r="G75" s="3">
        <v>12</v>
      </c>
      <c r="H75" s="3" t="s">
        <v>1246</v>
      </c>
      <c r="I75" s="3" t="s">
        <v>1214</v>
      </c>
      <c r="J75" s="3" t="s">
        <v>1247</v>
      </c>
      <c r="K75" s="3" t="s">
        <v>31</v>
      </c>
      <c r="L75" s="3">
        <v>0</v>
      </c>
      <c r="M75" s="3">
        <v>0</v>
      </c>
      <c r="N75" s="3" t="s">
        <v>27</v>
      </c>
      <c r="O75" s="3">
        <v>0</v>
      </c>
      <c r="P75" s="3">
        <v>0</v>
      </c>
    </row>
    <row r="76" spans="1:16" ht="16.5" x14ac:dyDescent="0.2">
      <c r="A76" s="3">
        <v>73</v>
      </c>
      <c r="B76" s="3">
        <f t="shared" si="1"/>
        <v>37005103002</v>
      </c>
      <c r="C76" s="3" t="s">
        <v>286</v>
      </c>
      <c r="D76" s="3">
        <v>37005103000</v>
      </c>
      <c r="E76" s="3" t="s">
        <v>1169</v>
      </c>
      <c r="F76" s="3">
        <v>2</v>
      </c>
      <c r="G76" s="3">
        <v>12</v>
      </c>
      <c r="H76" s="3" t="s">
        <v>1246</v>
      </c>
      <c r="I76" s="3" t="s">
        <v>1214</v>
      </c>
      <c r="J76" s="3" t="s">
        <v>1247</v>
      </c>
      <c r="K76" s="3" t="s">
        <v>31</v>
      </c>
      <c r="L76" s="3">
        <v>0</v>
      </c>
      <c r="M76" s="3">
        <v>0</v>
      </c>
      <c r="N76" s="3" t="s">
        <v>27</v>
      </c>
      <c r="O76" s="3">
        <v>0</v>
      </c>
      <c r="P76" s="3">
        <v>0</v>
      </c>
    </row>
    <row r="77" spans="1:16" ht="16.5" x14ac:dyDescent="0.2">
      <c r="A77" s="3">
        <v>74</v>
      </c>
      <c r="B77" s="3">
        <f t="shared" si="1"/>
        <v>37005201001</v>
      </c>
      <c r="C77" s="3" t="s">
        <v>287</v>
      </c>
      <c r="D77" s="3">
        <v>37005201000</v>
      </c>
      <c r="E77" s="3" t="s">
        <v>1167</v>
      </c>
      <c r="F77" s="3">
        <v>1</v>
      </c>
      <c r="G77" s="3">
        <v>12</v>
      </c>
      <c r="H77" s="3" t="s">
        <v>1246</v>
      </c>
      <c r="I77" s="3" t="s">
        <v>1214</v>
      </c>
      <c r="J77" s="3" t="s">
        <v>1247</v>
      </c>
      <c r="K77" s="3" t="s">
        <v>27</v>
      </c>
      <c r="L77" s="3">
        <v>0</v>
      </c>
      <c r="M77" s="3">
        <v>0</v>
      </c>
      <c r="N77" s="3" t="s">
        <v>28</v>
      </c>
      <c r="O77" s="3">
        <v>0</v>
      </c>
      <c r="P77" s="3">
        <v>0</v>
      </c>
    </row>
    <row r="78" spans="1:16" ht="16.5" x14ac:dyDescent="0.2">
      <c r="A78" s="3">
        <v>75</v>
      </c>
      <c r="B78" s="3">
        <f t="shared" si="1"/>
        <v>37005201002</v>
      </c>
      <c r="C78" s="3" t="s">
        <v>287</v>
      </c>
      <c r="D78" s="3">
        <v>37005201000</v>
      </c>
      <c r="E78" s="3" t="s">
        <v>1169</v>
      </c>
      <c r="F78" s="3">
        <v>2</v>
      </c>
      <c r="G78" s="3">
        <v>12</v>
      </c>
      <c r="H78" s="3" t="s">
        <v>1246</v>
      </c>
      <c r="I78" s="3" t="s">
        <v>1214</v>
      </c>
      <c r="J78" s="3" t="s">
        <v>1247</v>
      </c>
      <c r="K78" s="3" t="s">
        <v>27</v>
      </c>
      <c r="L78" s="3">
        <v>0</v>
      </c>
      <c r="M78" s="3">
        <v>0</v>
      </c>
      <c r="N78" s="3" t="s">
        <v>28</v>
      </c>
      <c r="O78" s="3">
        <v>0</v>
      </c>
      <c r="P78" s="3">
        <v>0</v>
      </c>
    </row>
    <row r="79" spans="1:16" ht="16.5" x14ac:dyDescent="0.2">
      <c r="A79" s="3">
        <v>76</v>
      </c>
      <c r="B79" s="3">
        <f t="shared" si="1"/>
        <v>37005202001</v>
      </c>
      <c r="C79" s="3" t="s">
        <v>288</v>
      </c>
      <c r="D79" s="3">
        <v>37005202000</v>
      </c>
      <c r="E79" s="3" t="s">
        <v>1167</v>
      </c>
      <c r="F79" s="3">
        <v>1</v>
      </c>
      <c r="G79" s="3">
        <v>12</v>
      </c>
      <c r="H79" s="3" t="s">
        <v>1246</v>
      </c>
      <c r="I79" s="3" t="s">
        <v>1214</v>
      </c>
      <c r="J79" s="3" t="s">
        <v>1247</v>
      </c>
      <c r="K79" s="3" t="s">
        <v>28</v>
      </c>
      <c r="L79" s="3">
        <v>0</v>
      </c>
      <c r="M79" s="3">
        <v>0</v>
      </c>
      <c r="N79" s="3" t="s">
        <v>29</v>
      </c>
      <c r="O79" s="3">
        <v>0</v>
      </c>
      <c r="P79" s="3">
        <v>0</v>
      </c>
    </row>
    <row r="80" spans="1:16" ht="16.5" x14ac:dyDescent="0.2">
      <c r="A80" s="3">
        <v>77</v>
      </c>
      <c r="B80" s="3">
        <f t="shared" si="1"/>
        <v>37005202002</v>
      </c>
      <c r="C80" s="3" t="s">
        <v>288</v>
      </c>
      <c r="D80" s="3">
        <v>37005202000</v>
      </c>
      <c r="E80" s="3" t="s">
        <v>1169</v>
      </c>
      <c r="F80" s="3">
        <v>2</v>
      </c>
      <c r="G80" s="3">
        <v>12</v>
      </c>
      <c r="H80" s="3" t="s">
        <v>1246</v>
      </c>
      <c r="I80" s="3" t="s">
        <v>1214</v>
      </c>
      <c r="J80" s="3" t="s">
        <v>1247</v>
      </c>
      <c r="K80" s="3" t="s">
        <v>28</v>
      </c>
      <c r="L80" s="3">
        <v>0</v>
      </c>
      <c r="M80" s="3">
        <v>0</v>
      </c>
      <c r="N80" s="3" t="s">
        <v>29</v>
      </c>
      <c r="O80" s="3">
        <v>0</v>
      </c>
      <c r="P80" s="3">
        <v>0</v>
      </c>
    </row>
    <row r="81" spans="1:16" ht="16.5" x14ac:dyDescent="0.2">
      <c r="A81" s="3">
        <v>78</v>
      </c>
      <c r="B81" s="3">
        <f t="shared" si="1"/>
        <v>37005203001</v>
      </c>
      <c r="C81" s="3" t="s">
        <v>289</v>
      </c>
      <c r="D81" s="3">
        <v>37005203000</v>
      </c>
      <c r="E81" s="3" t="s">
        <v>1167</v>
      </c>
      <c r="F81" s="3">
        <v>1</v>
      </c>
      <c r="G81" s="3">
        <v>12</v>
      </c>
      <c r="H81" s="3" t="s">
        <v>1246</v>
      </c>
      <c r="I81" s="3" t="s">
        <v>1214</v>
      </c>
      <c r="J81" s="3" t="s">
        <v>1247</v>
      </c>
      <c r="K81" s="3" t="s">
        <v>29</v>
      </c>
      <c r="L81" s="3">
        <v>0</v>
      </c>
      <c r="M81" s="3">
        <v>0</v>
      </c>
      <c r="N81" s="3" t="s">
        <v>30</v>
      </c>
      <c r="O81" s="3">
        <v>0</v>
      </c>
      <c r="P81" s="3">
        <v>0</v>
      </c>
    </row>
    <row r="82" spans="1:16" ht="16.5" x14ac:dyDescent="0.2">
      <c r="A82" s="3">
        <v>79</v>
      </c>
      <c r="B82" s="3">
        <f t="shared" si="1"/>
        <v>37005203002</v>
      </c>
      <c r="C82" s="3" t="s">
        <v>289</v>
      </c>
      <c r="D82" s="3">
        <v>37005203000</v>
      </c>
      <c r="E82" s="3" t="s">
        <v>1169</v>
      </c>
      <c r="F82" s="3">
        <v>2</v>
      </c>
      <c r="G82" s="3">
        <v>12</v>
      </c>
      <c r="H82" s="3" t="s">
        <v>1246</v>
      </c>
      <c r="I82" s="3" t="s">
        <v>1214</v>
      </c>
      <c r="J82" s="3" t="s">
        <v>1247</v>
      </c>
      <c r="K82" s="3" t="s">
        <v>29</v>
      </c>
      <c r="L82" s="3">
        <v>0</v>
      </c>
      <c r="M82" s="3">
        <v>0</v>
      </c>
      <c r="N82" s="3" t="s">
        <v>30</v>
      </c>
      <c r="O82" s="3">
        <v>0</v>
      </c>
      <c r="P82" s="3">
        <v>0</v>
      </c>
    </row>
    <row r="83" spans="1:16" ht="16.5" x14ac:dyDescent="0.2">
      <c r="A83" s="3">
        <v>80</v>
      </c>
      <c r="B83" s="3">
        <f t="shared" si="1"/>
        <v>37005204001</v>
      </c>
      <c r="C83" s="3" t="s">
        <v>290</v>
      </c>
      <c r="D83" s="3">
        <v>37005204000</v>
      </c>
      <c r="E83" s="3" t="s">
        <v>1167</v>
      </c>
      <c r="F83" s="3">
        <v>1</v>
      </c>
      <c r="G83" s="3">
        <v>12</v>
      </c>
      <c r="H83" s="3" t="s">
        <v>1246</v>
      </c>
      <c r="I83" s="3" t="s">
        <v>1214</v>
      </c>
      <c r="J83" s="3" t="s">
        <v>1247</v>
      </c>
      <c r="K83" s="3" t="s">
        <v>30</v>
      </c>
      <c r="L83" s="3">
        <v>0</v>
      </c>
      <c r="M83" s="3">
        <v>0</v>
      </c>
      <c r="N83" s="3" t="s">
        <v>149</v>
      </c>
      <c r="O83" s="3">
        <v>0</v>
      </c>
      <c r="P83" s="3">
        <v>0</v>
      </c>
    </row>
    <row r="84" spans="1:16" ht="16.5" x14ac:dyDescent="0.2">
      <c r="A84" s="3">
        <v>81</v>
      </c>
      <c r="B84" s="3">
        <f t="shared" si="1"/>
        <v>37005204002</v>
      </c>
      <c r="C84" s="3" t="s">
        <v>290</v>
      </c>
      <c r="D84" s="3">
        <v>37005204000</v>
      </c>
      <c r="E84" s="3" t="s">
        <v>1169</v>
      </c>
      <c r="F84" s="3">
        <v>2</v>
      </c>
      <c r="G84" s="3">
        <v>12</v>
      </c>
      <c r="H84" s="3" t="s">
        <v>1246</v>
      </c>
      <c r="I84" s="3" t="s">
        <v>1214</v>
      </c>
      <c r="J84" s="3" t="s">
        <v>1247</v>
      </c>
      <c r="K84" s="3" t="s">
        <v>30</v>
      </c>
      <c r="L84" s="3">
        <v>0</v>
      </c>
      <c r="M84" s="3">
        <v>0</v>
      </c>
      <c r="N84" s="3" t="s">
        <v>149</v>
      </c>
      <c r="O84" s="3">
        <v>0</v>
      </c>
      <c r="P84" s="3">
        <v>0</v>
      </c>
    </row>
    <row r="85" spans="1:16" ht="16.5" x14ac:dyDescent="0.2">
      <c r="A85" s="3">
        <v>82</v>
      </c>
      <c r="B85" s="3">
        <f t="shared" si="1"/>
        <v>37005204003</v>
      </c>
      <c r="C85" s="3" t="s">
        <v>290</v>
      </c>
      <c r="D85" s="3">
        <v>37005204000</v>
      </c>
      <c r="E85" s="3" t="s">
        <v>1171</v>
      </c>
      <c r="F85" s="3">
        <v>3</v>
      </c>
      <c r="G85" s="3">
        <v>12</v>
      </c>
      <c r="H85" s="3" t="s">
        <v>1246</v>
      </c>
      <c r="I85" s="3" t="s">
        <v>1214</v>
      </c>
      <c r="J85" s="3" t="s">
        <v>1247</v>
      </c>
      <c r="K85" s="3" t="s">
        <v>30</v>
      </c>
      <c r="L85" s="3">
        <v>0</v>
      </c>
      <c r="M85" s="3">
        <v>0</v>
      </c>
      <c r="N85" s="3" t="s">
        <v>149</v>
      </c>
      <c r="O85" s="3">
        <v>0</v>
      </c>
      <c r="P85" s="3">
        <v>0</v>
      </c>
    </row>
    <row r="86" spans="1:16" ht="16.5" x14ac:dyDescent="0.2">
      <c r="A86" s="3">
        <v>83</v>
      </c>
      <c r="B86" s="3">
        <f t="shared" si="1"/>
        <v>37005204004</v>
      </c>
      <c r="C86" s="3" t="s">
        <v>290</v>
      </c>
      <c r="D86" s="3">
        <v>37005204000</v>
      </c>
      <c r="E86" s="3" t="s">
        <v>1173</v>
      </c>
      <c r="F86" s="3">
        <v>4</v>
      </c>
      <c r="G86" s="3">
        <v>12</v>
      </c>
      <c r="H86" s="3" t="s">
        <v>1246</v>
      </c>
      <c r="I86" s="3" t="s">
        <v>1214</v>
      </c>
      <c r="J86" s="3" t="s">
        <v>1247</v>
      </c>
      <c r="K86" s="3" t="s">
        <v>30</v>
      </c>
      <c r="L86" s="3">
        <v>0</v>
      </c>
      <c r="M86" s="3">
        <v>0</v>
      </c>
      <c r="N86" s="3" t="s">
        <v>149</v>
      </c>
      <c r="O86" s="3">
        <v>0</v>
      </c>
      <c r="P86" s="3">
        <v>0</v>
      </c>
    </row>
    <row r="87" spans="1:16" ht="16.5" x14ac:dyDescent="0.2">
      <c r="A87" s="3">
        <v>84</v>
      </c>
      <c r="B87" s="3">
        <f t="shared" si="1"/>
        <v>37006101001</v>
      </c>
      <c r="C87" s="3" t="s">
        <v>291</v>
      </c>
      <c r="D87" s="3">
        <v>37006101000</v>
      </c>
      <c r="E87" s="3" t="s">
        <v>1167</v>
      </c>
      <c r="F87" s="3">
        <v>1</v>
      </c>
      <c r="G87" s="3">
        <v>12</v>
      </c>
      <c r="H87" s="3" t="s">
        <v>1246</v>
      </c>
      <c r="I87" s="3" t="s">
        <v>1215</v>
      </c>
      <c r="J87" s="3" t="s">
        <v>1247</v>
      </c>
      <c r="K87" s="3" t="s">
        <v>23</v>
      </c>
      <c r="L87" s="3">
        <v>0</v>
      </c>
      <c r="M87" s="3">
        <v>0</v>
      </c>
      <c r="N87" s="3" t="s">
        <v>32</v>
      </c>
      <c r="O87" s="3">
        <v>0</v>
      </c>
      <c r="P87" s="3">
        <v>0</v>
      </c>
    </row>
    <row r="88" spans="1:16" ht="16.5" x14ac:dyDescent="0.2">
      <c r="A88" s="3">
        <v>85</v>
      </c>
      <c r="B88" s="3">
        <f t="shared" si="1"/>
        <v>37006101002</v>
      </c>
      <c r="C88" s="3" t="s">
        <v>291</v>
      </c>
      <c r="D88" s="3">
        <v>37006101000</v>
      </c>
      <c r="E88" s="3" t="s">
        <v>1169</v>
      </c>
      <c r="F88" s="3">
        <v>2</v>
      </c>
      <c r="G88" s="3">
        <v>12</v>
      </c>
      <c r="H88" s="3" t="s">
        <v>1246</v>
      </c>
      <c r="I88" s="3" t="s">
        <v>1215</v>
      </c>
      <c r="J88" s="3" t="s">
        <v>1247</v>
      </c>
      <c r="K88" s="3" t="s">
        <v>23</v>
      </c>
      <c r="L88" s="3">
        <v>0</v>
      </c>
      <c r="M88" s="3">
        <v>0</v>
      </c>
      <c r="N88" s="3" t="s">
        <v>32</v>
      </c>
      <c r="O88" s="3">
        <v>0</v>
      </c>
      <c r="P88" s="3">
        <v>0</v>
      </c>
    </row>
    <row r="89" spans="1:16" ht="33" x14ac:dyDescent="0.2">
      <c r="A89" s="3">
        <v>86</v>
      </c>
      <c r="B89" s="3">
        <f t="shared" si="1"/>
        <v>37006102001</v>
      </c>
      <c r="C89" s="3" t="s">
        <v>292</v>
      </c>
      <c r="D89" s="3">
        <v>37006102000</v>
      </c>
      <c r="E89" s="3" t="s">
        <v>1167</v>
      </c>
      <c r="F89" s="3">
        <v>1</v>
      </c>
      <c r="G89" s="3">
        <v>12</v>
      </c>
      <c r="H89" s="3" t="s">
        <v>1246</v>
      </c>
      <c r="I89" s="3" t="s">
        <v>1215</v>
      </c>
      <c r="J89" s="3" t="s">
        <v>1247</v>
      </c>
      <c r="K89" s="3" t="s">
        <v>32</v>
      </c>
      <c r="L89" s="3">
        <v>0</v>
      </c>
      <c r="M89" s="3">
        <v>0</v>
      </c>
      <c r="N89" s="3" t="s">
        <v>7</v>
      </c>
      <c r="O89" s="3">
        <v>0</v>
      </c>
      <c r="P89" s="3">
        <v>0</v>
      </c>
    </row>
    <row r="90" spans="1:16" ht="33" x14ac:dyDescent="0.2">
      <c r="A90" s="3">
        <v>87</v>
      </c>
      <c r="B90" s="3">
        <f t="shared" si="1"/>
        <v>37006102002</v>
      </c>
      <c r="C90" s="3" t="s">
        <v>292</v>
      </c>
      <c r="D90" s="3">
        <v>37006102000</v>
      </c>
      <c r="E90" s="3" t="s">
        <v>1169</v>
      </c>
      <c r="F90" s="3">
        <v>2</v>
      </c>
      <c r="G90" s="3">
        <v>12</v>
      </c>
      <c r="H90" s="3" t="s">
        <v>1246</v>
      </c>
      <c r="I90" s="3" t="s">
        <v>1215</v>
      </c>
      <c r="J90" s="3" t="s">
        <v>1247</v>
      </c>
      <c r="K90" s="3" t="s">
        <v>32</v>
      </c>
      <c r="L90" s="3">
        <v>0</v>
      </c>
      <c r="M90" s="3">
        <v>0</v>
      </c>
      <c r="N90" s="3" t="s">
        <v>7</v>
      </c>
      <c r="O90" s="3">
        <v>0</v>
      </c>
      <c r="P90" s="3">
        <v>0</v>
      </c>
    </row>
    <row r="91" spans="1:16" ht="16.5" x14ac:dyDescent="0.2">
      <c r="A91" s="3">
        <v>88</v>
      </c>
      <c r="B91" s="3">
        <f t="shared" si="1"/>
        <v>37006103001</v>
      </c>
      <c r="C91" s="3" t="s">
        <v>293</v>
      </c>
      <c r="D91" s="3">
        <v>37006103000</v>
      </c>
      <c r="E91" s="3" t="s">
        <v>1167</v>
      </c>
      <c r="F91" s="3">
        <v>1</v>
      </c>
      <c r="G91" s="3">
        <v>12</v>
      </c>
      <c r="H91" s="3" t="s">
        <v>1246</v>
      </c>
      <c r="I91" s="3" t="s">
        <v>1215</v>
      </c>
      <c r="J91" s="3" t="s">
        <v>1247</v>
      </c>
      <c r="K91" s="3" t="s">
        <v>7</v>
      </c>
      <c r="L91" s="3">
        <v>0</v>
      </c>
      <c r="M91" s="3">
        <v>0</v>
      </c>
      <c r="N91" s="3" t="s">
        <v>8</v>
      </c>
      <c r="O91" s="3">
        <v>0</v>
      </c>
      <c r="P91" s="3">
        <v>0</v>
      </c>
    </row>
    <row r="92" spans="1:16" ht="16.5" x14ac:dyDescent="0.2">
      <c r="A92" s="3">
        <v>89</v>
      </c>
      <c r="B92" s="3">
        <f t="shared" si="1"/>
        <v>37006103002</v>
      </c>
      <c r="C92" s="3" t="s">
        <v>293</v>
      </c>
      <c r="D92" s="3">
        <v>37006103000</v>
      </c>
      <c r="E92" s="3" t="s">
        <v>1169</v>
      </c>
      <c r="F92" s="3">
        <v>2</v>
      </c>
      <c r="G92" s="3">
        <v>12</v>
      </c>
      <c r="H92" s="3" t="s">
        <v>1246</v>
      </c>
      <c r="I92" s="3" t="s">
        <v>1215</v>
      </c>
      <c r="J92" s="3" t="s">
        <v>1247</v>
      </c>
      <c r="K92" s="3" t="s">
        <v>7</v>
      </c>
      <c r="L92" s="3">
        <v>0</v>
      </c>
      <c r="M92" s="3">
        <v>0</v>
      </c>
      <c r="N92" s="3" t="s">
        <v>8</v>
      </c>
      <c r="O92" s="3">
        <v>0</v>
      </c>
      <c r="P92" s="3">
        <v>0</v>
      </c>
    </row>
    <row r="93" spans="1:16" ht="16.5" x14ac:dyDescent="0.2">
      <c r="A93" s="3">
        <v>90</v>
      </c>
      <c r="B93" s="3">
        <f t="shared" si="1"/>
        <v>37006104001</v>
      </c>
      <c r="C93" s="3" t="s">
        <v>294</v>
      </c>
      <c r="D93" s="3">
        <v>37006104000</v>
      </c>
      <c r="E93" s="3" t="s">
        <v>1167</v>
      </c>
      <c r="F93" s="3">
        <v>1</v>
      </c>
      <c r="G93" s="3">
        <v>12</v>
      </c>
      <c r="H93" s="3" t="s">
        <v>1246</v>
      </c>
      <c r="I93" s="3" t="s">
        <v>1215</v>
      </c>
      <c r="J93" s="3" t="s">
        <v>1247</v>
      </c>
      <c r="K93" s="3" t="s">
        <v>8</v>
      </c>
      <c r="L93" s="3">
        <v>0</v>
      </c>
      <c r="M93" s="3">
        <v>0</v>
      </c>
      <c r="N93" s="3" t="s">
        <v>9</v>
      </c>
      <c r="O93" s="3">
        <v>0</v>
      </c>
      <c r="P93" s="3">
        <v>0</v>
      </c>
    </row>
    <row r="94" spans="1:16" ht="16.5" x14ac:dyDescent="0.2">
      <c r="A94" s="3">
        <v>91</v>
      </c>
      <c r="B94" s="3">
        <f t="shared" si="1"/>
        <v>37006105001</v>
      </c>
      <c r="C94" s="3" t="s">
        <v>295</v>
      </c>
      <c r="D94" s="3">
        <v>37006105000</v>
      </c>
      <c r="E94" s="3" t="s">
        <v>1167</v>
      </c>
      <c r="F94" s="3">
        <v>1</v>
      </c>
      <c r="G94" s="3">
        <v>12</v>
      </c>
      <c r="H94" s="3" t="s">
        <v>1246</v>
      </c>
      <c r="I94" s="3" t="s">
        <v>1215</v>
      </c>
      <c r="J94" s="3" t="s">
        <v>1247</v>
      </c>
      <c r="K94" s="3" t="s">
        <v>9</v>
      </c>
      <c r="L94" s="3">
        <v>0</v>
      </c>
      <c r="M94" s="3">
        <v>0</v>
      </c>
      <c r="N94" s="3" t="s">
        <v>10</v>
      </c>
      <c r="O94" s="3">
        <v>0</v>
      </c>
      <c r="P94" s="3">
        <v>0</v>
      </c>
    </row>
    <row r="95" spans="1:16" ht="16.5" x14ac:dyDescent="0.2">
      <c r="A95" s="3">
        <v>92</v>
      </c>
      <c r="B95" s="3">
        <f t="shared" si="1"/>
        <v>37006105002</v>
      </c>
      <c r="C95" s="3" t="s">
        <v>295</v>
      </c>
      <c r="D95" s="3">
        <v>37006105000</v>
      </c>
      <c r="E95" s="3" t="s">
        <v>1169</v>
      </c>
      <c r="F95" s="3">
        <v>2</v>
      </c>
      <c r="G95" s="3">
        <v>12</v>
      </c>
      <c r="H95" s="3" t="s">
        <v>1246</v>
      </c>
      <c r="I95" s="3" t="s">
        <v>1215</v>
      </c>
      <c r="J95" s="3" t="s">
        <v>1247</v>
      </c>
      <c r="K95" s="3" t="s">
        <v>9</v>
      </c>
      <c r="L95" s="3">
        <v>0</v>
      </c>
      <c r="M95" s="3">
        <v>0</v>
      </c>
      <c r="N95" s="3" t="s">
        <v>10</v>
      </c>
      <c r="O95" s="3">
        <v>0</v>
      </c>
      <c r="P95" s="3">
        <v>0</v>
      </c>
    </row>
    <row r="96" spans="1:16" ht="16.5" x14ac:dyDescent="0.2">
      <c r="A96" s="3">
        <v>93</v>
      </c>
      <c r="B96" s="3">
        <f t="shared" si="1"/>
        <v>37006106001</v>
      </c>
      <c r="C96" s="3" t="s">
        <v>296</v>
      </c>
      <c r="D96" s="3">
        <v>37006106000</v>
      </c>
      <c r="E96" s="3" t="s">
        <v>1167</v>
      </c>
      <c r="F96" s="3">
        <v>1</v>
      </c>
      <c r="G96" s="3">
        <v>12</v>
      </c>
      <c r="H96" s="3" t="s">
        <v>1246</v>
      </c>
      <c r="I96" s="3" t="s">
        <v>1215</v>
      </c>
      <c r="J96" s="3" t="s">
        <v>1247</v>
      </c>
      <c r="K96" s="3" t="s">
        <v>10</v>
      </c>
      <c r="L96" s="3">
        <v>0</v>
      </c>
      <c r="M96" s="3">
        <v>0</v>
      </c>
      <c r="N96" s="3" t="s">
        <v>11</v>
      </c>
      <c r="O96" s="3">
        <v>0</v>
      </c>
      <c r="P96" s="3">
        <v>0</v>
      </c>
    </row>
    <row r="97" spans="1:16" ht="16.5" x14ac:dyDescent="0.2">
      <c r="A97" s="3">
        <v>94</v>
      </c>
      <c r="B97" s="3">
        <f t="shared" si="1"/>
        <v>37006106002</v>
      </c>
      <c r="C97" s="3" t="s">
        <v>296</v>
      </c>
      <c r="D97" s="3">
        <v>37006106000</v>
      </c>
      <c r="E97" s="3" t="s">
        <v>1169</v>
      </c>
      <c r="F97" s="3">
        <v>2</v>
      </c>
      <c r="G97" s="3">
        <v>12</v>
      </c>
      <c r="H97" s="3" t="s">
        <v>1246</v>
      </c>
      <c r="I97" s="3" t="s">
        <v>1215</v>
      </c>
      <c r="J97" s="3" t="s">
        <v>1247</v>
      </c>
      <c r="K97" s="3" t="s">
        <v>10</v>
      </c>
      <c r="L97" s="3">
        <v>0</v>
      </c>
      <c r="M97" s="3">
        <v>0</v>
      </c>
      <c r="N97" s="3" t="s">
        <v>11</v>
      </c>
      <c r="O97" s="3">
        <v>0</v>
      </c>
      <c r="P97" s="3">
        <v>0</v>
      </c>
    </row>
    <row r="98" spans="1:16" ht="16.5" x14ac:dyDescent="0.2">
      <c r="A98" s="3">
        <v>95</v>
      </c>
      <c r="B98" s="3">
        <f t="shared" si="1"/>
        <v>37006107001</v>
      </c>
      <c r="C98" s="3" t="s">
        <v>297</v>
      </c>
      <c r="D98" s="3">
        <v>37006107000</v>
      </c>
      <c r="E98" s="3" t="s">
        <v>1167</v>
      </c>
      <c r="F98" s="3">
        <v>1</v>
      </c>
      <c r="G98" s="3">
        <v>12</v>
      </c>
      <c r="H98" s="3" t="s">
        <v>1246</v>
      </c>
      <c r="I98" s="3" t="s">
        <v>1215</v>
      </c>
      <c r="J98" s="3" t="s">
        <v>1247</v>
      </c>
      <c r="K98" s="3" t="s">
        <v>11</v>
      </c>
      <c r="L98" s="3">
        <v>0</v>
      </c>
      <c r="M98" s="3">
        <v>0</v>
      </c>
      <c r="N98" s="3" t="s">
        <v>12</v>
      </c>
      <c r="O98" s="3">
        <v>0</v>
      </c>
      <c r="P98" s="3">
        <v>0</v>
      </c>
    </row>
    <row r="99" spans="1:16" ht="16.5" x14ac:dyDescent="0.2">
      <c r="A99" s="3">
        <v>96</v>
      </c>
      <c r="B99" s="3">
        <f t="shared" si="1"/>
        <v>37006107002</v>
      </c>
      <c r="C99" s="3" t="s">
        <v>297</v>
      </c>
      <c r="D99" s="3">
        <v>37006107000</v>
      </c>
      <c r="E99" s="3" t="s">
        <v>1169</v>
      </c>
      <c r="F99" s="3">
        <v>2</v>
      </c>
      <c r="G99" s="3">
        <v>12</v>
      </c>
      <c r="H99" s="3" t="s">
        <v>1246</v>
      </c>
      <c r="I99" s="3" t="s">
        <v>1215</v>
      </c>
      <c r="J99" s="3" t="s">
        <v>1247</v>
      </c>
      <c r="K99" s="3" t="s">
        <v>11</v>
      </c>
      <c r="L99" s="3">
        <v>0</v>
      </c>
      <c r="M99" s="3">
        <v>0</v>
      </c>
      <c r="N99" s="3" t="s">
        <v>12</v>
      </c>
      <c r="O99" s="3">
        <v>0</v>
      </c>
      <c r="P99" s="3">
        <v>0</v>
      </c>
    </row>
    <row r="100" spans="1:16" ht="16.5" x14ac:dyDescent="0.2">
      <c r="A100" s="3">
        <v>97</v>
      </c>
      <c r="B100" s="3">
        <f t="shared" si="1"/>
        <v>37007101001</v>
      </c>
      <c r="C100" s="3" t="s">
        <v>298</v>
      </c>
      <c r="D100" s="3">
        <v>37007101000</v>
      </c>
      <c r="E100" s="3" t="s">
        <v>1167</v>
      </c>
      <c r="F100" s="3">
        <v>1</v>
      </c>
      <c r="G100" s="3">
        <v>12</v>
      </c>
      <c r="H100" s="3" t="s">
        <v>1246</v>
      </c>
      <c r="I100" s="3" t="s">
        <v>1214</v>
      </c>
      <c r="J100" s="3" t="s">
        <v>1247</v>
      </c>
      <c r="K100" s="3" t="s">
        <v>33</v>
      </c>
      <c r="L100" s="3">
        <v>0</v>
      </c>
      <c r="M100" s="3">
        <v>0</v>
      </c>
      <c r="N100" s="3" t="s">
        <v>23</v>
      </c>
      <c r="O100" s="3">
        <v>0</v>
      </c>
      <c r="P100" s="3">
        <v>0</v>
      </c>
    </row>
    <row r="101" spans="1:16" ht="16.5" x14ac:dyDescent="0.2">
      <c r="A101" s="3">
        <v>98</v>
      </c>
      <c r="B101" s="3">
        <f t="shared" si="1"/>
        <v>37007101002</v>
      </c>
      <c r="C101" s="3" t="s">
        <v>298</v>
      </c>
      <c r="D101" s="3">
        <v>37007101000</v>
      </c>
      <c r="E101" s="3" t="s">
        <v>1169</v>
      </c>
      <c r="F101" s="3">
        <v>2</v>
      </c>
      <c r="G101" s="3">
        <v>12</v>
      </c>
      <c r="H101" s="3" t="s">
        <v>1246</v>
      </c>
      <c r="I101" s="3" t="s">
        <v>1215</v>
      </c>
      <c r="J101" s="3" t="s">
        <v>1247</v>
      </c>
      <c r="K101" s="3" t="s">
        <v>33</v>
      </c>
      <c r="L101" s="3">
        <v>0</v>
      </c>
      <c r="M101" s="3">
        <v>0</v>
      </c>
      <c r="N101" s="3" t="s">
        <v>23</v>
      </c>
      <c r="O101" s="3">
        <v>0</v>
      </c>
      <c r="P101" s="3">
        <v>0</v>
      </c>
    </row>
    <row r="102" spans="1:16" ht="16.5" x14ac:dyDescent="0.2">
      <c r="A102" s="3">
        <v>99</v>
      </c>
      <c r="B102" s="3">
        <f t="shared" si="1"/>
        <v>37007101003</v>
      </c>
      <c r="C102" s="3" t="s">
        <v>298</v>
      </c>
      <c r="D102" s="3">
        <v>37007101000</v>
      </c>
      <c r="E102" s="3" t="s">
        <v>1171</v>
      </c>
      <c r="F102" s="3">
        <v>3</v>
      </c>
      <c r="G102" s="3">
        <v>12</v>
      </c>
      <c r="H102" s="3" t="s">
        <v>1246</v>
      </c>
      <c r="I102" s="3" t="s">
        <v>1215</v>
      </c>
      <c r="J102" s="3" t="s">
        <v>1247</v>
      </c>
      <c r="K102" s="3" t="s">
        <v>33</v>
      </c>
      <c r="L102" s="3">
        <v>0</v>
      </c>
      <c r="M102" s="3">
        <v>0</v>
      </c>
      <c r="N102" s="3" t="s">
        <v>23</v>
      </c>
      <c r="O102" s="3">
        <v>0</v>
      </c>
      <c r="P102" s="3">
        <v>0</v>
      </c>
    </row>
    <row r="103" spans="1:16" ht="16.5" x14ac:dyDescent="0.2">
      <c r="A103" s="3">
        <v>100</v>
      </c>
      <c r="B103" s="3">
        <f t="shared" si="1"/>
        <v>37007201001</v>
      </c>
      <c r="C103" s="3" t="s">
        <v>299</v>
      </c>
      <c r="D103" s="3">
        <v>37007201000</v>
      </c>
      <c r="E103" s="3" t="s">
        <v>1167</v>
      </c>
      <c r="F103" s="3">
        <v>1</v>
      </c>
      <c r="G103" s="3">
        <v>12</v>
      </c>
      <c r="H103" s="3" t="s">
        <v>1246</v>
      </c>
      <c r="I103" s="3" t="s">
        <v>1214</v>
      </c>
      <c r="J103" s="3" t="s">
        <v>1247</v>
      </c>
      <c r="K103" s="3" t="s">
        <v>23</v>
      </c>
      <c r="L103" s="3">
        <v>0</v>
      </c>
      <c r="M103" s="3">
        <v>0</v>
      </c>
      <c r="N103" s="3" t="s">
        <v>32</v>
      </c>
      <c r="O103" s="3">
        <v>0</v>
      </c>
      <c r="P103" s="3">
        <v>0</v>
      </c>
    </row>
    <row r="104" spans="1:16" ht="16.5" x14ac:dyDescent="0.2">
      <c r="A104" s="3">
        <v>101</v>
      </c>
      <c r="B104" s="3">
        <f t="shared" si="1"/>
        <v>37007201002</v>
      </c>
      <c r="C104" s="3" t="s">
        <v>299</v>
      </c>
      <c r="D104" s="3">
        <v>37007201000</v>
      </c>
      <c r="E104" s="3" t="s">
        <v>1169</v>
      </c>
      <c r="F104" s="3">
        <v>2</v>
      </c>
      <c r="G104" s="3">
        <v>12</v>
      </c>
      <c r="H104" s="3" t="s">
        <v>1246</v>
      </c>
      <c r="I104" s="3" t="s">
        <v>1214</v>
      </c>
      <c r="J104" s="3" t="s">
        <v>1247</v>
      </c>
      <c r="K104" s="3" t="s">
        <v>23</v>
      </c>
      <c r="L104" s="3">
        <v>0</v>
      </c>
      <c r="M104" s="3">
        <v>0</v>
      </c>
      <c r="N104" s="3" t="s">
        <v>32</v>
      </c>
      <c r="O104" s="3">
        <v>0</v>
      </c>
      <c r="P104" s="3">
        <v>0</v>
      </c>
    </row>
    <row r="105" spans="1:16" ht="16.5" x14ac:dyDescent="0.2">
      <c r="A105" s="3">
        <v>102</v>
      </c>
      <c r="B105" s="3">
        <f t="shared" si="1"/>
        <v>37007201003</v>
      </c>
      <c r="C105" s="3" t="s">
        <v>299</v>
      </c>
      <c r="D105" s="3">
        <v>37007201000</v>
      </c>
      <c r="E105" s="3" t="s">
        <v>1171</v>
      </c>
      <c r="F105" s="3">
        <v>3</v>
      </c>
      <c r="G105" s="3">
        <v>12</v>
      </c>
      <c r="H105" s="3" t="s">
        <v>1246</v>
      </c>
      <c r="I105" s="3" t="s">
        <v>1215</v>
      </c>
      <c r="J105" s="3" t="s">
        <v>1247</v>
      </c>
      <c r="K105" s="3" t="s">
        <v>23</v>
      </c>
      <c r="L105" s="3">
        <v>0</v>
      </c>
      <c r="M105" s="3">
        <v>0</v>
      </c>
      <c r="N105" s="3" t="s">
        <v>32</v>
      </c>
      <c r="O105" s="3">
        <v>0</v>
      </c>
      <c r="P105" s="3">
        <v>0</v>
      </c>
    </row>
    <row r="106" spans="1:16" ht="16.5" x14ac:dyDescent="0.2">
      <c r="A106" s="3">
        <v>103</v>
      </c>
      <c r="B106" s="3">
        <f t="shared" si="1"/>
        <v>37007201004</v>
      </c>
      <c r="C106" s="3" t="s">
        <v>299</v>
      </c>
      <c r="D106" s="3">
        <v>37007201000</v>
      </c>
      <c r="E106" s="3" t="s">
        <v>1173</v>
      </c>
      <c r="F106" s="3">
        <v>4</v>
      </c>
      <c r="G106" s="3">
        <v>12</v>
      </c>
      <c r="H106" s="3" t="s">
        <v>1246</v>
      </c>
      <c r="I106" s="3" t="s">
        <v>1215</v>
      </c>
      <c r="J106" s="3" t="s">
        <v>1247</v>
      </c>
      <c r="K106" s="3" t="s">
        <v>23</v>
      </c>
      <c r="L106" s="3">
        <v>0</v>
      </c>
      <c r="M106" s="3">
        <v>0</v>
      </c>
      <c r="N106" s="3" t="s">
        <v>32</v>
      </c>
      <c r="O106" s="3">
        <v>0</v>
      </c>
      <c r="P106" s="3">
        <v>0</v>
      </c>
    </row>
    <row r="107" spans="1:16" ht="16.5" x14ac:dyDescent="0.2">
      <c r="A107" s="3">
        <v>104</v>
      </c>
      <c r="B107" s="3">
        <f t="shared" si="1"/>
        <v>37007201005</v>
      </c>
      <c r="C107" s="3" t="s">
        <v>299</v>
      </c>
      <c r="D107" s="3">
        <v>37007201000</v>
      </c>
      <c r="E107" s="3" t="s">
        <v>1175</v>
      </c>
      <c r="F107" s="3">
        <v>5</v>
      </c>
      <c r="G107" s="3">
        <v>12</v>
      </c>
      <c r="H107" s="3" t="s">
        <v>1246</v>
      </c>
      <c r="I107" s="3" t="s">
        <v>1215</v>
      </c>
      <c r="J107" s="3" t="s">
        <v>1247</v>
      </c>
      <c r="K107" s="3" t="s">
        <v>23</v>
      </c>
      <c r="L107" s="3">
        <v>0</v>
      </c>
      <c r="M107" s="3">
        <v>0</v>
      </c>
      <c r="N107" s="3" t="s">
        <v>32</v>
      </c>
      <c r="O107" s="3">
        <v>0</v>
      </c>
      <c r="P107" s="3">
        <v>0</v>
      </c>
    </row>
    <row r="108" spans="1:16" ht="16.5" x14ac:dyDescent="0.2">
      <c r="A108" s="3">
        <v>105</v>
      </c>
      <c r="B108" s="3">
        <f t="shared" si="1"/>
        <v>37007201006</v>
      </c>
      <c r="C108" s="3" t="s">
        <v>299</v>
      </c>
      <c r="D108" s="3">
        <v>37007201000</v>
      </c>
      <c r="E108" s="3" t="s">
        <v>1177</v>
      </c>
      <c r="F108" s="3">
        <v>6</v>
      </c>
      <c r="G108" s="3">
        <v>12</v>
      </c>
      <c r="H108" s="3" t="s">
        <v>1246</v>
      </c>
      <c r="I108" s="3" t="s">
        <v>1215</v>
      </c>
      <c r="J108" s="3" t="s">
        <v>1247</v>
      </c>
      <c r="K108" s="3" t="s">
        <v>23</v>
      </c>
      <c r="L108" s="3">
        <v>0</v>
      </c>
      <c r="M108" s="3">
        <v>0</v>
      </c>
      <c r="N108" s="3" t="s">
        <v>32</v>
      </c>
      <c r="O108" s="3">
        <v>0</v>
      </c>
      <c r="P108" s="3">
        <v>0</v>
      </c>
    </row>
    <row r="109" spans="1:16" ht="16.5" x14ac:dyDescent="0.2">
      <c r="A109" s="3">
        <v>106</v>
      </c>
      <c r="B109" s="3">
        <f t="shared" si="1"/>
        <v>37007202001</v>
      </c>
      <c r="C109" s="3" t="s">
        <v>300</v>
      </c>
      <c r="D109" s="3">
        <v>37007202000</v>
      </c>
      <c r="E109" s="3" t="s">
        <v>1167</v>
      </c>
      <c r="F109" s="3">
        <v>1</v>
      </c>
      <c r="G109" s="3">
        <v>12</v>
      </c>
      <c r="H109" s="3" t="s">
        <v>1246</v>
      </c>
      <c r="I109" s="3" t="s">
        <v>1214</v>
      </c>
      <c r="J109" s="3" t="s">
        <v>1247</v>
      </c>
      <c r="K109" s="3" t="s">
        <v>32</v>
      </c>
      <c r="L109" s="3">
        <v>0</v>
      </c>
      <c r="M109" s="3">
        <v>0</v>
      </c>
      <c r="N109" s="3" t="s">
        <v>7</v>
      </c>
      <c r="O109" s="3">
        <v>0</v>
      </c>
      <c r="P109" s="3">
        <v>0</v>
      </c>
    </row>
    <row r="110" spans="1:16" ht="16.5" x14ac:dyDescent="0.2">
      <c r="A110" s="3">
        <v>107</v>
      </c>
      <c r="B110" s="3">
        <f t="shared" si="1"/>
        <v>37007202002</v>
      </c>
      <c r="C110" s="3" t="s">
        <v>300</v>
      </c>
      <c r="D110" s="3">
        <v>37007202000</v>
      </c>
      <c r="E110" s="3" t="s">
        <v>1169</v>
      </c>
      <c r="F110" s="3">
        <v>2</v>
      </c>
      <c r="G110" s="3">
        <v>12</v>
      </c>
      <c r="H110" s="3" t="s">
        <v>1246</v>
      </c>
      <c r="I110" s="3" t="s">
        <v>1214</v>
      </c>
      <c r="J110" s="3" t="s">
        <v>1247</v>
      </c>
      <c r="K110" s="3" t="s">
        <v>32</v>
      </c>
      <c r="L110" s="3">
        <v>0</v>
      </c>
      <c r="M110" s="3">
        <v>0</v>
      </c>
      <c r="N110" s="3" t="s">
        <v>7</v>
      </c>
      <c r="O110" s="3">
        <v>0</v>
      </c>
      <c r="P110" s="3">
        <v>0</v>
      </c>
    </row>
    <row r="111" spans="1:16" ht="16.5" x14ac:dyDescent="0.2">
      <c r="A111" s="3">
        <v>108</v>
      </c>
      <c r="B111" s="3">
        <f t="shared" si="1"/>
        <v>37007202003</v>
      </c>
      <c r="C111" s="3" t="s">
        <v>300</v>
      </c>
      <c r="D111" s="3">
        <v>37007202000</v>
      </c>
      <c r="E111" s="3" t="s">
        <v>1171</v>
      </c>
      <c r="F111" s="3">
        <v>3</v>
      </c>
      <c r="G111" s="3">
        <v>12</v>
      </c>
      <c r="H111" s="3" t="s">
        <v>1246</v>
      </c>
      <c r="I111" s="3" t="s">
        <v>1215</v>
      </c>
      <c r="J111" s="3" t="s">
        <v>1247</v>
      </c>
      <c r="K111" s="3" t="s">
        <v>32</v>
      </c>
      <c r="L111" s="3">
        <v>0</v>
      </c>
      <c r="M111" s="3">
        <v>0</v>
      </c>
      <c r="N111" s="3" t="s">
        <v>7</v>
      </c>
      <c r="O111" s="3">
        <v>0</v>
      </c>
      <c r="P111" s="3">
        <v>0</v>
      </c>
    </row>
    <row r="112" spans="1:16" ht="16.5" x14ac:dyDescent="0.2">
      <c r="A112" s="3">
        <v>109</v>
      </c>
      <c r="B112" s="3">
        <f t="shared" si="1"/>
        <v>37007202004</v>
      </c>
      <c r="C112" s="3" t="s">
        <v>300</v>
      </c>
      <c r="D112" s="3">
        <v>37007202000</v>
      </c>
      <c r="E112" s="3" t="s">
        <v>1173</v>
      </c>
      <c r="F112" s="3">
        <v>4</v>
      </c>
      <c r="G112" s="3">
        <v>12</v>
      </c>
      <c r="H112" s="3" t="s">
        <v>1246</v>
      </c>
      <c r="I112" s="3" t="s">
        <v>1215</v>
      </c>
      <c r="J112" s="3" t="s">
        <v>1247</v>
      </c>
      <c r="K112" s="3" t="s">
        <v>32</v>
      </c>
      <c r="L112" s="3">
        <v>0</v>
      </c>
      <c r="M112" s="3">
        <v>0</v>
      </c>
      <c r="N112" s="3" t="s">
        <v>7</v>
      </c>
      <c r="O112" s="3">
        <v>0</v>
      </c>
      <c r="P112" s="3">
        <v>0</v>
      </c>
    </row>
    <row r="113" spans="1:16" ht="16.5" x14ac:dyDescent="0.2">
      <c r="A113" s="3">
        <v>110</v>
      </c>
      <c r="B113" s="3">
        <f t="shared" si="1"/>
        <v>37007202005</v>
      </c>
      <c r="C113" s="3" t="s">
        <v>300</v>
      </c>
      <c r="D113" s="3">
        <v>37007202000</v>
      </c>
      <c r="E113" s="3" t="s">
        <v>1175</v>
      </c>
      <c r="F113" s="3">
        <v>5</v>
      </c>
      <c r="G113" s="3">
        <v>12</v>
      </c>
      <c r="H113" s="3" t="s">
        <v>1246</v>
      </c>
      <c r="I113" s="3" t="s">
        <v>1215</v>
      </c>
      <c r="J113" s="3" t="s">
        <v>1247</v>
      </c>
      <c r="K113" s="3" t="s">
        <v>32</v>
      </c>
      <c r="L113" s="3">
        <v>0</v>
      </c>
      <c r="M113" s="3">
        <v>0</v>
      </c>
      <c r="N113" s="3" t="s">
        <v>7</v>
      </c>
      <c r="O113" s="3">
        <v>0</v>
      </c>
      <c r="P113" s="3">
        <v>0</v>
      </c>
    </row>
    <row r="114" spans="1:16" ht="16.5" x14ac:dyDescent="0.2">
      <c r="A114" s="3">
        <v>111</v>
      </c>
      <c r="B114" s="3">
        <f t="shared" si="1"/>
        <v>37007202006</v>
      </c>
      <c r="C114" s="3" t="s">
        <v>300</v>
      </c>
      <c r="D114" s="3">
        <v>37007202000</v>
      </c>
      <c r="E114" s="3" t="s">
        <v>1177</v>
      </c>
      <c r="F114" s="3">
        <v>6</v>
      </c>
      <c r="G114" s="3">
        <v>12</v>
      </c>
      <c r="H114" s="3" t="s">
        <v>1246</v>
      </c>
      <c r="I114" s="3" t="s">
        <v>1215</v>
      </c>
      <c r="J114" s="3" t="s">
        <v>1247</v>
      </c>
      <c r="K114" s="3" t="s">
        <v>32</v>
      </c>
      <c r="L114" s="3">
        <v>0</v>
      </c>
      <c r="M114" s="3">
        <v>0</v>
      </c>
      <c r="N114" s="3" t="s">
        <v>7</v>
      </c>
      <c r="O114" s="3">
        <v>0</v>
      </c>
      <c r="P114" s="3">
        <v>0</v>
      </c>
    </row>
    <row r="115" spans="1:16" ht="16.5" x14ac:dyDescent="0.2">
      <c r="A115" s="3">
        <v>112</v>
      </c>
      <c r="B115" s="3">
        <f t="shared" si="1"/>
        <v>37007203001</v>
      </c>
      <c r="C115" s="3" t="s">
        <v>301</v>
      </c>
      <c r="D115" s="3">
        <v>37007203000</v>
      </c>
      <c r="E115" s="3" t="s">
        <v>1167</v>
      </c>
      <c r="F115" s="3">
        <v>1</v>
      </c>
      <c r="G115" s="3">
        <v>12</v>
      </c>
      <c r="H115" s="3" t="s">
        <v>1246</v>
      </c>
      <c r="I115" s="3" t="s">
        <v>1214</v>
      </c>
      <c r="J115" s="3" t="s">
        <v>1247</v>
      </c>
      <c r="K115" s="3" t="s">
        <v>7</v>
      </c>
      <c r="L115" s="3">
        <v>0</v>
      </c>
      <c r="M115" s="3">
        <v>0</v>
      </c>
      <c r="N115" s="3" t="s">
        <v>150</v>
      </c>
      <c r="O115" s="3">
        <v>0</v>
      </c>
      <c r="P115" s="3">
        <v>0</v>
      </c>
    </row>
    <row r="116" spans="1:16" ht="16.5" x14ac:dyDescent="0.2">
      <c r="A116" s="3">
        <v>113</v>
      </c>
      <c r="B116" s="3">
        <f t="shared" si="1"/>
        <v>37007203002</v>
      </c>
      <c r="C116" s="3" t="s">
        <v>301</v>
      </c>
      <c r="D116" s="3">
        <v>37007203000</v>
      </c>
      <c r="E116" s="3" t="s">
        <v>1169</v>
      </c>
      <c r="F116" s="3">
        <v>2</v>
      </c>
      <c r="G116" s="3">
        <v>12</v>
      </c>
      <c r="H116" s="3" t="s">
        <v>1246</v>
      </c>
      <c r="I116" s="3" t="s">
        <v>1215</v>
      </c>
      <c r="J116" s="3" t="s">
        <v>1247</v>
      </c>
      <c r="K116" s="3" t="s">
        <v>7</v>
      </c>
      <c r="L116" s="3">
        <v>0</v>
      </c>
      <c r="M116" s="3">
        <v>0</v>
      </c>
      <c r="N116" s="3" t="s">
        <v>150</v>
      </c>
      <c r="O116" s="3">
        <v>0</v>
      </c>
      <c r="P116" s="3">
        <v>0</v>
      </c>
    </row>
    <row r="117" spans="1:16" ht="16.5" x14ac:dyDescent="0.2">
      <c r="A117" s="3">
        <v>114</v>
      </c>
      <c r="B117" s="3">
        <f t="shared" si="1"/>
        <v>37007203003</v>
      </c>
      <c r="C117" s="3" t="s">
        <v>301</v>
      </c>
      <c r="D117" s="3">
        <v>37007203000</v>
      </c>
      <c r="E117" s="3" t="s">
        <v>1171</v>
      </c>
      <c r="F117" s="3">
        <v>3</v>
      </c>
      <c r="G117" s="3">
        <v>12</v>
      </c>
      <c r="H117" s="3" t="s">
        <v>1246</v>
      </c>
      <c r="I117" s="3" t="s">
        <v>1215</v>
      </c>
      <c r="J117" s="3" t="s">
        <v>1247</v>
      </c>
      <c r="K117" s="3" t="s">
        <v>7</v>
      </c>
      <c r="L117" s="3">
        <v>0</v>
      </c>
      <c r="M117" s="3">
        <v>0</v>
      </c>
      <c r="N117" s="3" t="s">
        <v>150</v>
      </c>
      <c r="O117" s="3">
        <v>0</v>
      </c>
      <c r="P117" s="3">
        <v>0</v>
      </c>
    </row>
    <row r="118" spans="1:16" ht="16.5" x14ac:dyDescent="0.2">
      <c r="A118" s="3">
        <v>115</v>
      </c>
      <c r="B118" s="3">
        <f t="shared" si="1"/>
        <v>37008101001</v>
      </c>
      <c r="C118" s="3" t="s">
        <v>302</v>
      </c>
      <c r="D118" s="3">
        <v>37008101000</v>
      </c>
      <c r="E118" s="3" t="s">
        <v>1167</v>
      </c>
      <c r="F118" s="3">
        <v>1</v>
      </c>
      <c r="G118" s="3">
        <v>12</v>
      </c>
      <c r="H118" s="3" t="s">
        <v>1246</v>
      </c>
      <c r="I118" s="3" t="s">
        <v>1214</v>
      </c>
      <c r="J118" s="3" t="s">
        <v>1247</v>
      </c>
      <c r="K118" s="3" t="s">
        <v>34</v>
      </c>
      <c r="L118" s="3">
        <v>0</v>
      </c>
      <c r="M118" s="3">
        <v>0</v>
      </c>
      <c r="N118" s="3" t="s">
        <v>35</v>
      </c>
      <c r="O118" s="3">
        <v>0</v>
      </c>
      <c r="P118" s="3">
        <v>0</v>
      </c>
    </row>
    <row r="119" spans="1:16" ht="16.5" x14ac:dyDescent="0.2">
      <c r="A119" s="3">
        <v>116</v>
      </c>
      <c r="B119" s="3">
        <f t="shared" si="1"/>
        <v>37008101002</v>
      </c>
      <c r="C119" s="3" t="s">
        <v>302</v>
      </c>
      <c r="D119" s="3">
        <v>37008101000</v>
      </c>
      <c r="E119" s="3" t="s">
        <v>1169</v>
      </c>
      <c r="F119" s="3">
        <v>2</v>
      </c>
      <c r="G119" s="3">
        <v>12</v>
      </c>
      <c r="H119" s="3" t="s">
        <v>1246</v>
      </c>
      <c r="I119" s="3" t="s">
        <v>1215</v>
      </c>
      <c r="J119" s="3" t="s">
        <v>1247</v>
      </c>
      <c r="K119" s="3" t="s">
        <v>34</v>
      </c>
      <c r="L119" s="3">
        <v>0</v>
      </c>
      <c r="M119" s="3">
        <v>0</v>
      </c>
      <c r="N119" s="3" t="s">
        <v>35</v>
      </c>
      <c r="O119" s="3">
        <v>0</v>
      </c>
      <c r="P119" s="3">
        <v>0</v>
      </c>
    </row>
    <row r="120" spans="1:16" ht="16.5" x14ac:dyDescent="0.2">
      <c r="A120" s="3">
        <v>117</v>
      </c>
      <c r="B120" s="3">
        <f t="shared" si="1"/>
        <v>37008102001</v>
      </c>
      <c r="C120" s="3" t="s">
        <v>303</v>
      </c>
      <c r="D120" s="3">
        <v>37008102000</v>
      </c>
      <c r="E120" s="3" t="s">
        <v>1167</v>
      </c>
      <c r="F120" s="3">
        <v>1</v>
      </c>
      <c r="G120" s="3">
        <v>12</v>
      </c>
      <c r="H120" s="3" t="s">
        <v>1246</v>
      </c>
      <c r="I120" s="3" t="s">
        <v>1214</v>
      </c>
      <c r="J120" s="3" t="s">
        <v>1247</v>
      </c>
      <c r="K120" s="3" t="s">
        <v>35</v>
      </c>
      <c r="L120" s="3">
        <v>0</v>
      </c>
      <c r="M120" s="3">
        <v>0</v>
      </c>
      <c r="N120" s="3" t="s">
        <v>36</v>
      </c>
      <c r="O120" s="3">
        <v>0</v>
      </c>
      <c r="P120" s="3">
        <v>0</v>
      </c>
    </row>
    <row r="121" spans="1:16" ht="16.5" x14ac:dyDescent="0.2">
      <c r="A121" s="3">
        <v>118</v>
      </c>
      <c r="B121" s="3">
        <f t="shared" si="1"/>
        <v>37008102002</v>
      </c>
      <c r="C121" s="3" t="s">
        <v>303</v>
      </c>
      <c r="D121" s="3">
        <v>37008102000</v>
      </c>
      <c r="E121" s="3" t="s">
        <v>1169</v>
      </c>
      <c r="F121" s="3">
        <v>2</v>
      </c>
      <c r="G121" s="3">
        <v>12</v>
      </c>
      <c r="H121" s="3" t="s">
        <v>1246</v>
      </c>
      <c r="I121" s="3" t="s">
        <v>1215</v>
      </c>
      <c r="J121" s="3" t="s">
        <v>1247</v>
      </c>
      <c r="K121" s="3" t="s">
        <v>35</v>
      </c>
      <c r="L121" s="3">
        <v>0</v>
      </c>
      <c r="M121" s="3">
        <v>0</v>
      </c>
      <c r="N121" s="3" t="s">
        <v>36</v>
      </c>
      <c r="O121" s="3">
        <v>0</v>
      </c>
      <c r="P121" s="3">
        <v>0</v>
      </c>
    </row>
    <row r="122" spans="1:16" ht="16.5" x14ac:dyDescent="0.2">
      <c r="A122" s="3">
        <v>119</v>
      </c>
      <c r="B122" s="3">
        <f t="shared" si="1"/>
        <v>37008201001</v>
      </c>
      <c r="C122" s="3" t="s">
        <v>304</v>
      </c>
      <c r="D122" s="3">
        <v>37008201000</v>
      </c>
      <c r="E122" s="3" t="s">
        <v>1167</v>
      </c>
      <c r="F122" s="3">
        <v>1</v>
      </c>
      <c r="G122" s="3">
        <v>12</v>
      </c>
      <c r="H122" s="3" t="s">
        <v>1246</v>
      </c>
      <c r="I122" s="3" t="s">
        <v>1214</v>
      </c>
      <c r="J122" s="3" t="s">
        <v>1247</v>
      </c>
      <c r="K122" s="3" t="s">
        <v>36</v>
      </c>
      <c r="L122" s="3">
        <v>0</v>
      </c>
      <c r="M122" s="3">
        <v>0</v>
      </c>
      <c r="N122" s="3" t="s">
        <v>37</v>
      </c>
      <c r="O122" s="3">
        <v>0</v>
      </c>
      <c r="P122" s="3">
        <v>0</v>
      </c>
    </row>
    <row r="123" spans="1:16" ht="16.5" x14ac:dyDescent="0.2">
      <c r="A123" s="3">
        <v>120</v>
      </c>
      <c r="B123" s="3">
        <f t="shared" si="1"/>
        <v>37008201002</v>
      </c>
      <c r="C123" s="3" t="s">
        <v>304</v>
      </c>
      <c r="D123" s="3">
        <v>37008201000</v>
      </c>
      <c r="E123" s="3" t="s">
        <v>1169</v>
      </c>
      <c r="F123" s="3">
        <v>2</v>
      </c>
      <c r="G123" s="3">
        <v>12</v>
      </c>
      <c r="H123" s="3" t="s">
        <v>1246</v>
      </c>
      <c r="I123" s="3" t="s">
        <v>1215</v>
      </c>
      <c r="J123" s="3" t="s">
        <v>1247</v>
      </c>
      <c r="K123" s="3" t="s">
        <v>36</v>
      </c>
      <c r="L123" s="3">
        <v>0</v>
      </c>
      <c r="M123" s="3">
        <v>0</v>
      </c>
      <c r="N123" s="3" t="s">
        <v>37</v>
      </c>
      <c r="O123" s="3">
        <v>0</v>
      </c>
      <c r="P123" s="3">
        <v>0</v>
      </c>
    </row>
    <row r="124" spans="1:16" ht="16.5" x14ac:dyDescent="0.2">
      <c r="A124" s="3">
        <v>121</v>
      </c>
      <c r="B124" s="3">
        <f t="shared" si="1"/>
        <v>37008202001</v>
      </c>
      <c r="C124" s="3" t="s">
        <v>305</v>
      </c>
      <c r="D124" s="3">
        <v>37008202000</v>
      </c>
      <c r="E124" s="3" t="s">
        <v>1167</v>
      </c>
      <c r="F124" s="3">
        <v>1</v>
      </c>
      <c r="G124" s="3">
        <v>12</v>
      </c>
      <c r="H124" s="3" t="s">
        <v>1246</v>
      </c>
      <c r="I124" s="3" t="s">
        <v>1214</v>
      </c>
      <c r="J124" s="3" t="s">
        <v>1247</v>
      </c>
      <c r="K124" s="3" t="s">
        <v>37</v>
      </c>
      <c r="L124" s="3">
        <v>0</v>
      </c>
      <c r="M124" s="3">
        <v>0</v>
      </c>
      <c r="N124" s="3" t="s">
        <v>38</v>
      </c>
      <c r="O124" s="3">
        <v>0</v>
      </c>
      <c r="P124" s="3">
        <v>0</v>
      </c>
    </row>
    <row r="125" spans="1:16" ht="16.5" x14ac:dyDescent="0.2">
      <c r="A125" s="3">
        <v>122</v>
      </c>
      <c r="B125" s="3">
        <f t="shared" si="1"/>
        <v>37008202002</v>
      </c>
      <c r="C125" s="3" t="s">
        <v>305</v>
      </c>
      <c r="D125" s="3">
        <v>37008202000</v>
      </c>
      <c r="E125" s="3" t="s">
        <v>1169</v>
      </c>
      <c r="F125" s="3">
        <v>2</v>
      </c>
      <c r="G125" s="3">
        <v>12</v>
      </c>
      <c r="H125" s="3" t="s">
        <v>1246</v>
      </c>
      <c r="I125" s="3" t="s">
        <v>1215</v>
      </c>
      <c r="J125" s="3" t="s">
        <v>1247</v>
      </c>
      <c r="K125" s="3" t="s">
        <v>37</v>
      </c>
      <c r="L125" s="3">
        <v>0</v>
      </c>
      <c r="M125" s="3">
        <v>0</v>
      </c>
      <c r="N125" s="3" t="s">
        <v>38</v>
      </c>
      <c r="O125" s="3">
        <v>0</v>
      </c>
      <c r="P125" s="3">
        <v>0</v>
      </c>
    </row>
    <row r="126" spans="1:16" ht="16.5" x14ac:dyDescent="0.2">
      <c r="A126" s="3">
        <v>123</v>
      </c>
      <c r="B126" s="3">
        <f t="shared" si="1"/>
        <v>37008301001</v>
      </c>
      <c r="C126" s="3" t="s">
        <v>306</v>
      </c>
      <c r="D126" s="3">
        <v>37008301000</v>
      </c>
      <c r="E126" s="3" t="s">
        <v>1167</v>
      </c>
      <c r="F126" s="3">
        <v>1</v>
      </c>
      <c r="G126" s="3">
        <v>12</v>
      </c>
      <c r="H126" s="3" t="s">
        <v>1246</v>
      </c>
      <c r="I126" s="3" t="s">
        <v>1214</v>
      </c>
      <c r="J126" s="3" t="s">
        <v>1247</v>
      </c>
      <c r="K126" s="3" t="s">
        <v>38</v>
      </c>
      <c r="L126" s="3">
        <v>0</v>
      </c>
      <c r="M126" s="3">
        <v>0</v>
      </c>
      <c r="N126" s="3" t="s">
        <v>151</v>
      </c>
      <c r="O126" s="3">
        <v>0</v>
      </c>
      <c r="P126" s="3">
        <v>0</v>
      </c>
    </row>
    <row r="127" spans="1:16" ht="16.5" x14ac:dyDescent="0.2">
      <c r="A127" s="3">
        <v>124</v>
      </c>
      <c r="B127" s="3">
        <f t="shared" si="1"/>
        <v>37008301002</v>
      </c>
      <c r="C127" s="3" t="s">
        <v>306</v>
      </c>
      <c r="D127" s="3">
        <v>37008301000</v>
      </c>
      <c r="E127" s="3" t="s">
        <v>1169</v>
      </c>
      <c r="F127" s="3">
        <v>2</v>
      </c>
      <c r="G127" s="3">
        <v>12</v>
      </c>
      <c r="H127" s="3" t="s">
        <v>1246</v>
      </c>
      <c r="I127" s="3" t="s">
        <v>1215</v>
      </c>
      <c r="J127" s="3" t="s">
        <v>1247</v>
      </c>
      <c r="K127" s="3" t="s">
        <v>38</v>
      </c>
      <c r="L127" s="3">
        <v>0</v>
      </c>
      <c r="M127" s="3">
        <v>0</v>
      </c>
      <c r="N127" s="3" t="s">
        <v>151</v>
      </c>
      <c r="O127" s="3">
        <v>0</v>
      </c>
      <c r="P127" s="3">
        <v>0</v>
      </c>
    </row>
    <row r="128" spans="1:16" ht="16.5" x14ac:dyDescent="0.2">
      <c r="A128" s="3">
        <v>125</v>
      </c>
      <c r="B128" s="3">
        <f t="shared" si="1"/>
        <v>37009101001</v>
      </c>
      <c r="C128" s="3" t="s">
        <v>307</v>
      </c>
      <c r="D128" s="3">
        <v>37009101000</v>
      </c>
      <c r="E128" s="3" t="s">
        <v>1167</v>
      </c>
      <c r="F128" s="3">
        <v>1</v>
      </c>
      <c r="G128" s="3">
        <v>12</v>
      </c>
      <c r="H128" s="3" t="s">
        <v>1246</v>
      </c>
      <c r="I128" s="3" t="s">
        <v>1215</v>
      </c>
      <c r="J128" s="3" t="s">
        <v>1247</v>
      </c>
      <c r="K128" s="3" t="s">
        <v>39</v>
      </c>
      <c r="L128" s="3">
        <v>0</v>
      </c>
      <c r="M128" s="3">
        <v>0</v>
      </c>
      <c r="N128" s="3" t="s">
        <v>40</v>
      </c>
      <c r="O128" s="3">
        <v>0</v>
      </c>
      <c r="P128" s="3">
        <v>0</v>
      </c>
    </row>
    <row r="129" spans="1:16" ht="16.5" x14ac:dyDescent="0.2">
      <c r="A129" s="3">
        <v>126</v>
      </c>
      <c r="B129" s="3">
        <f t="shared" si="1"/>
        <v>37009101002</v>
      </c>
      <c r="C129" s="3" t="s">
        <v>307</v>
      </c>
      <c r="D129" s="3">
        <v>37009101000</v>
      </c>
      <c r="E129" s="3" t="s">
        <v>1169</v>
      </c>
      <c r="F129" s="3">
        <v>2</v>
      </c>
      <c r="G129" s="3">
        <v>12</v>
      </c>
      <c r="H129" s="3" t="s">
        <v>1246</v>
      </c>
      <c r="I129" s="3" t="s">
        <v>1215</v>
      </c>
      <c r="J129" s="3" t="s">
        <v>1247</v>
      </c>
      <c r="K129" s="3" t="s">
        <v>39</v>
      </c>
      <c r="L129" s="3">
        <v>0</v>
      </c>
      <c r="M129" s="3">
        <v>0</v>
      </c>
      <c r="N129" s="3" t="s">
        <v>40</v>
      </c>
      <c r="O129" s="3">
        <v>0</v>
      </c>
      <c r="P129" s="3">
        <v>0</v>
      </c>
    </row>
    <row r="130" spans="1:16" ht="16.5" x14ac:dyDescent="0.2">
      <c r="A130" s="3">
        <v>127</v>
      </c>
      <c r="B130" s="3">
        <f t="shared" si="1"/>
        <v>37009101003</v>
      </c>
      <c r="C130" s="3" t="s">
        <v>307</v>
      </c>
      <c r="D130" s="3">
        <v>37009101000</v>
      </c>
      <c r="E130" s="3" t="s">
        <v>1171</v>
      </c>
      <c r="F130" s="3">
        <v>3</v>
      </c>
      <c r="G130" s="3">
        <v>12</v>
      </c>
      <c r="H130" s="3" t="s">
        <v>1246</v>
      </c>
      <c r="I130" s="3" t="s">
        <v>1215</v>
      </c>
      <c r="J130" s="3" t="s">
        <v>1247</v>
      </c>
      <c r="K130" s="3" t="s">
        <v>39</v>
      </c>
      <c r="L130" s="3">
        <v>0</v>
      </c>
      <c r="M130" s="3">
        <v>0</v>
      </c>
      <c r="N130" s="3" t="s">
        <v>40</v>
      </c>
      <c r="O130" s="3">
        <v>0</v>
      </c>
      <c r="P130" s="3">
        <v>0</v>
      </c>
    </row>
    <row r="131" spans="1:16" ht="16.5" x14ac:dyDescent="0.2">
      <c r="A131" s="3">
        <v>128</v>
      </c>
      <c r="B131" s="3">
        <f t="shared" si="1"/>
        <v>37009102001</v>
      </c>
      <c r="C131" s="3" t="s">
        <v>308</v>
      </c>
      <c r="D131" s="3">
        <v>37009102000</v>
      </c>
      <c r="E131" s="3" t="s">
        <v>1167</v>
      </c>
      <c r="F131" s="3">
        <v>1</v>
      </c>
      <c r="G131" s="3">
        <v>12</v>
      </c>
      <c r="H131" s="3" t="s">
        <v>1246</v>
      </c>
      <c r="I131" s="3" t="s">
        <v>1214</v>
      </c>
      <c r="J131" s="3" t="s">
        <v>1247</v>
      </c>
      <c r="K131" s="3" t="s">
        <v>40</v>
      </c>
      <c r="L131" s="3">
        <v>0</v>
      </c>
      <c r="M131" s="3">
        <v>0</v>
      </c>
      <c r="N131" s="3" t="s">
        <v>45</v>
      </c>
      <c r="O131" s="3">
        <v>0</v>
      </c>
      <c r="P131" s="3">
        <v>0</v>
      </c>
    </row>
    <row r="132" spans="1:16" ht="16.5" x14ac:dyDescent="0.2">
      <c r="A132" s="3">
        <v>129</v>
      </c>
      <c r="B132" s="3">
        <f t="shared" si="1"/>
        <v>37009102002</v>
      </c>
      <c r="C132" s="3" t="s">
        <v>308</v>
      </c>
      <c r="D132" s="3">
        <v>37009102000</v>
      </c>
      <c r="E132" s="3" t="s">
        <v>1169</v>
      </c>
      <c r="F132" s="3">
        <v>2</v>
      </c>
      <c r="G132" s="3">
        <v>12</v>
      </c>
      <c r="H132" s="3" t="s">
        <v>1246</v>
      </c>
      <c r="I132" s="3" t="s">
        <v>1215</v>
      </c>
      <c r="J132" s="3" t="s">
        <v>1247</v>
      </c>
      <c r="K132" s="3" t="s">
        <v>40</v>
      </c>
      <c r="L132" s="3">
        <v>0</v>
      </c>
      <c r="M132" s="3">
        <v>0</v>
      </c>
      <c r="N132" s="3" t="s">
        <v>45</v>
      </c>
      <c r="O132" s="3">
        <v>0</v>
      </c>
      <c r="P132" s="3">
        <v>0</v>
      </c>
    </row>
    <row r="133" spans="1:16" ht="16.5" x14ac:dyDescent="0.2">
      <c r="A133" s="3">
        <v>130</v>
      </c>
      <c r="B133" s="3">
        <f t="shared" ref="B133:B196" si="2">D133+F133</f>
        <v>37009102003</v>
      </c>
      <c r="C133" s="3" t="s">
        <v>308</v>
      </c>
      <c r="D133" s="3">
        <v>37009102000</v>
      </c>
      <c r="E133" s="3" t="s">
        <v>1171</v>
      </c>
      <c r="F133" s="3">
        <v>3</v>
      </c>
      <c r="G133" s="3">
        <v>12</v>
      </c>
      <c r="H133" s="3" t="s">
        <v>1246</v>
      </c>
      <c r="I133" s="3" t="s">
        <v>1215</v>
      </c>
      <c r="J133" s="3" t="s">
        <v>1247</v>
      </c>
      <c r="K133" s="3" t="s">
        <v>40</v>
      </c>
      <c r="L133" s="3">
        <v>0</v>
      </c>
      <c r="M133" s="3">
        <v>0</v>
      </c>
      <c r="N133" s="3" t="s">
        <v>45</v>
      </c>
      <c r="O133" s="3">
        <v>0</v>
      </c>
      <c r="P133" s="3">
        <v>0</v>
      </c>
    </row>
    <row r="134" spans="1:16" ht="16.5" x14ac:dyDescent="0.2">
      <c r="A134" s="3">
        <v>131</v>
      </c>
      <c r="B134" s="3">
        <f t="shared" si="2"/>
        <v>37010101001</v>
      </c>
      <c r="C134" s="3" t="s">
        <v>309</v>
      </c>
      <c r="D134" s="3">
        <v>37010101000</v>
      </c>
      <c r="E134" s="3" t="s">
        <v>1167</v>
      </c>
      <c r="F134" s="3">
        <v>1</v>
      </c>
      <c r="G134" s="3">
        <v>12</v>
      </c>
      <c r="H134" s="3" t="s">
        <v>1246</v>
      </c>
      <c r="I134" s="3" t="s">
        <v>1214</v>
      </c>
      <c r="J134" s="3" t="s">
        <v>1247</v>
      </c>
      <c r="K134" s="3" t="s">
        <v>41</v>
      </c>
      <c r="L134" s="3">
        <v>0</v>
      </c>
      <c r="M134" s="3">
        <v>0</v>
      </c>
      <c r="N134" s="3" t="s">
        <v>42</v>
      </c>
      <c r="O134" s="3">
        <v>0</v>
      </c>
      <c r="P134" s="3">
        <v>0</v>
      </c>
    </row>
    <row r="135" spans="1:16" ht="16.5" x14ac:dyDescent="0.2">
      <c r="A135" s="3">
        <v>132</v>
      </c>
      <c r="B135" s="3">
        <f t="shared" si="2"/>
        <v>37010101002</v>
      </c>
      <c r="C135" s="3" t="s">
        <v>309</v>
      </c>
      <c r="D135" s="3">
        <v>37010101000</v>
      </c>
      <c r="E135" s="3" t="s">
        <v>1169</v>
      </c>
      <c r="F135" s="3">
        <v>2</v>
      </c>
      <c r="G135" s="3">
        <v>12</v>
      </c>
      <c r="H135" s="3" t="s">
        <v>1246</v>
      </c>
      <c r="I135" s="3" t="s">
        <v>1215</v>
      </c>
      <c r="J135" s="3" t="s">
        <v>1247</v>
      </c>
      <c r="K135" s="3" t="s">
        <v>41</v>
      </c>
      <c r="L135" s="3">
        <v>0</v>
      </c>
      <c r="M135" s="3">
        <v>0</v>
      </c>
      <c r="N135" s="3" t="s">
        <v>42</v>
      </c>
      <c r="O135" s="3">
        <v>0</v>
      </c>
      <c r="P135" s="3">
        <v>0</v>
      </c>
    </row>
    <row r="136" spans="1:16" ht="16.5" x14ac:dyDescent="0.2">
      <c r="A136" s="3">
        <v>133</v>
      </c>
      <c r="B136" s="3">
        <f t="shared" si="2"/>
        <v>37010101003</v>
      </c>
      <c r="C136" s="3" t="s">
        <v>309</v>
      </c>
      <c r="D136" s="3">
        <v>37010101000</v>
      </c>
      <c r="E136" s="3" t="s">
        <v>1171</v>
      </c>
      <c r="F136" s="3">
        <v>3</v>
      </c>
      <c r="G136" s="3">
        <v>12</v>
      </c>
      <c r="H136" s="3" t="s">
        <v>1246</v>
      </c>
      <c r="I136" s="3" t="s">
        <v>1215</v>
      </c>
      <c r="J136" s="3" t="s">
        <v>1247</v>
      </c>
      <c r="K136" s="3" t="s">
        <v>41</v>
      </c>
      <c r="L136" s="3">
        <v>0</v>
      </c>
      <c r="M136" s="3">
        <v>0</v>
      </c>
      <c r="N136" s="3" t="s">
        <v>42</v>
      </c>
      <c r="O136" s="3">
        <v>0</v>
      </c>
      <c r="P136" s="3">
        <v>0</v>
      </c>
    </row>
    <row r="137" spans="1:16" ht="16.5" x14ac:dyDescent="0.2">
      <c r="A137" s="3">
        <v>134</v>
      </c>
      <c r="B137" s="3">
        <f t="shared" si="2"/>
        <v>37010201001</v>
      </c>
      <c r="C137" s="3" t="s">
        <v>310</v>
      </c>
      <c r="D137" s="3">
        <v>37010201000</v>
      </c>
      <c r="E137" s="3" t="s">
        <v>1167</v>
      </c>
      <c r="F137" s="3">
        <v>1</v>
      </c>
      <c r="G137" s="3">
        <v>12</v>
      </c>
      <c r="H137" s="3" t="s">
        <v>1246</v>
      </c>
      <c r="I137" s="3" t="s">
        <v>1214</v>
      </c>
      <c r="J137" s="3" t="s">
        <v>1247</v>
      </c>
      <c r="K137" s="3" t="s">
        <v>42</v>
      </c>
      <c r="L137" s="3">
        <v>0</v>
      </c>
      <c r="M137" s="3">
        <v>0</v>
      </c>
      <c r="N137" s="3" t="s">
        <v>43</v>
      </c>
      <c r="O137" s="3">
        <v>0</v>
      </c>
      <c r="P137" s="3">
        <v>0</v>
      </c>
    </row>
    <row r="138" spans="1:16" ht="16.5" x14ac:dyDescent="0.2">
      <c r="A138" s="3">
        <v>135</v>
      </c>
      <c r="B138" s="3">
        <f t="shared" si="2"/>
        <v>37010202001</v>
      </c>
      <c r="C138" s="3" t="s">
        <v>311</v>
      </c>
      <c r="D138" s="3">
        <v>37010202000</v>
      </c>
      <c r="E138" s="3" t="s">
        <v>1167</v>
      </c>
      <c r="F138" s="3">
        <v>1</v>
      </c>
      <c r="G138" s="3">
        <v>12</v>
      </c>
      <c r="H138" s="3" t="s">
        <v>1246</v>
      </c>
      <c r="I138" s="3" t="s">
        <v>1214</v>
      </c>
      <c r="J138" s="3" t="s">
        <v>1247</v>
      </c>
      <c r="K138" s="3" t="s">
        <v>43</v>
      </c>
      <c r="L138" s="3">
        <v>0</v>
      </c>
      <c r="M138" s="3">
        <v>0</v>
      </c>
      <c r="N138" s="3" t="s">
        <v>152</v>
      </c>
      <c r="O138" s="3">
        <v>0</v>
      </c>
      <c r="P138" s="3">
        <v>0</v>
      </c>
    </row>
    <row r="139" spans="1:16" ht="16.5" x14ac:dyDescent="0.2">
      <c r="A139" s="3">
        <v>136</v>
      </c>
      <c r="B139" s="3">
        <f t="shared" si="2"/>
        <v>37011101001</v>
      </c>
      <c r="C139" s="3" t="s">
        <v>312</v>
      </c>
      <c r="D139" s="3">
        <v>37011101000</v>
      </c>
      <c r="E139" s="3" t="s">
        <v>1167</v>
      </c>
      <c r="F139" s="3">
        <v>1</v>
      </c>
      <c r="G139" s="3">
        <v>12</v>
      </c>
      <c r="H139" s="3" t="s">
        <v>1246</v>
      </c>
      <c r="I139" s="3" t="s">
        <v>1214</v>
      </c>
      <c r="J139" s="3" t="s">
        <v>1247</v>
      </c>
      <c r="K139" s="3" t="s">
        <v>44</v>
      </c>
      <c r="L139" s="3">
        <v>0</v>
      </c>
      <c r="M139" s="3">
        <v>0</v>
      </c>
      <c r="N139" s="3" t="s">
        <v>45</v>
      </c>
      <c r="O139" s="3">
        <v>0</v>
      </c>
      <c r="P139" s="3">
        <v>0</v>
      </c>
    </row>
    <row r="140" spans="1:16" ht="16.5" x14ac:dyDescent="0.2">
      <c r="A140" s="3">
        <v>137</v>
      </c>
      <c r="B140" s="3">
        <f t="shared" si="2"/>
        <v>37011101002</v>
      </c>
      <c r="C140" s="3" t="s">
        <v>312</v>
      </c>
      <c r="D140" s="3">
        <v>37011101000</v>
      </c>
      <c r="E140" s="3" t="s">
        <v>1169</v>
      </c>
      <c r="F140" s="3">
        <v>2</v>
      </c>
      <c r="G140" s="3">
        <v>12</v>
      </c>
      <c r="H140" s="3" t="s">
        <v>1246</v>
      </c>
      <c r="I140" s="3" t="s">
        <v>1215</v>
      </c>
      <c r="J140" s="3" t="s">
        <v>1247</v>
      </c>
      <c r="K140" s="3" t="s">
        <v>44</v>
      </c>
      <c r="L140" s="3">
        <v>0</v>
      </c>
      <c r="M140" s="3">
        <v>0</v>
      </c>
      <c r="N140" s="3" t="s">
        <v>45</v>
      </c>
      <c r="O140" s="3">
        <v>0</v>
      </c>
      <c r="P140" s="3">
        <v>0</v>
      </c>
    </row>
    <row r="141" spans="1:16" ht="16.5" x14ac:dyDescent="0.2">
      <c r="A141" s="3">
        <v>138</v>
      </c>
      <c r="B141" s="3">
        <f t="shared" si="2"/>
        <v>37011102001</v>
      </c>
      <c r="C141" s="3" t="s">
        <v>313</v>
      </c>
      <c r="D141" s="3">
        <v>37011102000</v>
      </c>
      <c r="E141" s="3" t="s">
        <v>1167</v>
      </c>
      <c r="F141" s="3">
        <v>1</v>
      </c>
      <c r="G141" s="3">
        <v>12</v>
      </c>
      <c r="H141" s="3" t="s">
        <v>1246</v>
      </c>
      <c r="I141" s="3" t="s">
        <v>1214</v>
      </c>
      <c r="J141" s="3" t="s">
        <v>1247</v>
      </c>
      <c r="K141" s="3" t="s">
        <v>45</v>
      </c>
      <c r="L141" s="3">
        <v>0</v>
      </c>
      <c r="M141" s="3">
        <v>0</v>
      </c>
      <c r="N141" s="3" t="s">
        <v>46</v>
      </c>
      <c r="O141" s="3">
        <v>0</v>
      </c>
      <c r="P141" s="3">
        <v>0</v>
      </c>
    </row>
    <row r="142" spans="1:16" ht="16.5" x14ac:dyDescent="0.2">
      <c r="A142" s="3">
        <v>139</v>
      </c>
      <c r="B142" s="3">
        <f t="shared" si="2"/>
        <v>37011102002</v>
      </c>
      <c r="C142" s="3" t="s">
        <v>313</v>
      </c>
      <c r="D142" s="3">
        <v>37011102000</v>
      </c>
      <c r="E142" s="3" t="s">
        <v>1169</v>
      </c>
      <c r="F142" s="3">
        <v>2</v>
      </c>
      <c r="G142" s="3">
        <v>12</v>
      </c>
      <c r="H142" s="3" t="s">
        <v>1246</v>
      </c>
      <c r="I142" s="3" t="s">
        <v>1215</v>
      </c>
      <c r="J142" s="3" t="s">
        <v>1247</v>
      </c>
      <c r="K142" s="3" t="s">
        <v>45</v>
      </c>
      <c r="L142" s="3">
        <v>0</v>
      </c>
      <c r="M142" s="3">
        <v>0</v>
      </c>
      <c r="N142" s="3" t="s">
        <v>46</v>
      </c>
      <c r="O142" s="3">
        <v>0</v>
      </c>
      <c r="P142" s="3">
        <v>0</v>
      </c>
    </row>
    <row r="143" spans="1:16" ht="16.5" x14ac:dyDescent="0.2">
      <c r="A143" s="3">
        <v>140</v>
      </c>
      <c r="B143" s="3">
        <f t="shared" si="2"/>
        <v>37011201001</v>
      </c>
      <c r="C143" s="3" t="s">
        <v>314</v>
      </c>
      <c r="D143" s="3">
        <v>37011201000</v>
      </c>
      <c r="E143" s="3" t="s">
        <v>1167</v>
      </c>
      <c r="F143" s="3">
        <v>1</v>
      </c>
      <c r="G143" s="3">
        <v>12</v>
      </c>
      <c r="H143" s="3" t="s">
        <v>1246</v>
      </c>
      <c r="I143" s="3" t="s">
        <v>1214</v>
      </c>
      <c r="J143" s="3" t="s">
        <v>1247</v>
      </c>
      <c r="K143" s="3" t="s">
        <v>46</v>
      </c>
      <c r="L143" s="3">
        <v>0</v>
      </c>
      <c r="M143" s="3">
        <v>0</v>
      </c>
      <c r="N143" s="3" t="s">
        <v>43</v>
      </c>
      <c r="O143" s="3">
        <v>0</v>
      </c>
      <c r="P143" s="3">
        <v>0</v>
      </c>
    </row>
    <row r="144" spans="1:16" ht="16.5" x14ac:dyDescent="0.2">
      <c r="A144" s="3">
        <v>141</v>
      </c>
      <c r="B144" s="3">
        <f t="shared" si="2"/>
        <v>37011201002</v>
      </c>
      <c r="C144" s="3" t="s">
        <v>314</v>
      </c>
      <c r="D144" s="3">
        <v>37011201000</v>
      </c>
      <c r="E144" s="3" t="s">
        <v>1169</v>
      </c>
      <c r="F144" s="3">
        <v>2</v>
      </c>
      <c r="G144" s="3">
        <v>12</v>
      </c>
      <c r="H144" s="3" t="s">
        <v>1246</v>
      </c>
      <c r="I144" s="3" t="s">
        <v>1215</v>
      </c>
      <c r="J144" s="3" t="s">
        <v>1247</v>
      </c>
      <c r="K144" s="3" t="s">
        <v>46</v>
      </c>
      <c r="L144" s="3">
        <v>0</v>
      </c>
      <c r="M144" s="3">
        <v>0</v>
      </c>
      <c r="N144" s="3" t="s">
        <v>43</v>
      </c>
      <c r="O144" s="3">
        <v>0</v>
      </c>
      <c r="P144" s="3">
        <v>0</v>
      </c>
    </row>
    <row r="145" spans="1:16" ht="16.5" x14ac:dyDescent="0.2">
      <c r="A145" s="3">
        <v>142</v>
      </c>
      <c r="B145" s="3">
        <f t="shared" si="2"/>
        <v>37011202001</v>
      </c>
      <c r="C145" s="3" t="s">
        <v>315</v>
      </c>
      <c r="D145" s="3">
        <v>37011202000</v>
      </c>
      <c r="E145" s="3" t="s">
        <v>1167</v>
      </c>
      <c r="F145" s="3">
        <v>1</v>
      </c>
      <c r="G145" s="3">
        <v>12</v>
      </c>
      <c r="H145" s="3" t="s">
        <v>1246</v>
      </c>
      <c r="I145" s="3" t="s">
        <v>1214</v>
      </c>
      <c r="J145" s="3" t="s">
        <v>1247</v>
      </c>
      <c r="K145" s="3" t="s">
        <v>43</v>
      </c>
      <c r="L145" s="3">
        <v>0</v>
      </c>
      <c r="M145" s="3">
        <v>0</v>
      </c>
      <c r="N145" s="3" t="s">
        <v>152</v>
      </c>
      <c r="O145" s="3">
        <v>0</v>
      </c>
      <c r="P145" s="3">
        <v>0</v>
      </c>
    </row>
    <row r="146" spans="1:16" ht="16.5" x14ac:dyDescent="0.2">
      <c r="A146" s="3">
        <v>143</v>
      </c>
      <c r="B146" s="3">
        <f t="shared" si="2"/>
        <v>37011202002</v>
      </c>
      <c r="C146" s="3" t="s">
        <v>315</v>
      </c>
      <c r="D146" s="3">
        <v>37011202000</v>
      </c>
      <c r="E146" s="3" t="s">
        <v>1169</v>
      </c>
      <c r="F146" s="3">
        <v>2</v>
      </c>
      <c r="G146" s="3">
        <v>12</v>
      </c>
      <c r="H146" s="3" t="s">
        <v>1246</v>
      </c>
      <c r="I146" s="3" t="s">
        <v>1215</v>
      </c>
      <c r="J146" s="3" t="s">
        <v>1247</v>
      </c>
      <c r="K146" s="3" t="s">
        <v>43</v>
      </c>
      <c r="L146" s="3">
        <v>0</v>
      </c>
      <c r="M146" s="3">
        <v>0</v>
      </c>
      <c r="N146" s="3" t="s">
        <v>152</v>
      </c>
      <c r="O146" s="3">
        <v>0</v>
      </c>
      <c r="P146" s="3">
        <v>0</v>
      </c>
    </row>
    <row r="147" spans="1:16" ht="16.5" x14ac:dyDescent="0.2">
      <c r="A147" s="3">
        <v>144</v>
      </c>
      <c r="B147" s="3">
        <f t="shared" si="2"/>
        <v>37012101001</v>
      </c>
      <c r="C147" s="3" t="s">
        <v>316</v>
      </c>
      <c r="D147" s="3">
        <v>37012101000</v>
      </c>
      <c r="E147" s="3" t="s">
        <v>1167</v>
      </c>
      <c r="F147" s="3">
        <v>1</v>
      </c>
      <c r="G147" s="3">
        <v>12</v>
      </c>
      <c r="H147" s="3" t="s">
        <v>1246</v>
      </c>
      <c r="I147" s="3" t="s">
        <v>1215</v>
      </c>
      <c r="J147" s="3" t="s">
        <v>1247</v>
      </c>
      <c r="K147" s="3" t="s">
        <v>47</v>
      </c>
      <c r="L147" s="3">
        <v>0</v>
      </c>
      <c r="M147" s="3">
        <v>0</v>
      </c>
      <c r="N147" s="3" t="s">
        <v>40</v>
      </c>
      <c r="O147" s="3">
        <v>0</v>
      </c>
      <c r="P147" s="3">
        <v>0</v>
      </c>
    </row>
    <row r="148" spans="1:16" ht="16.5" x14ac:dyDescent="0.2">
      <c r="A148" s="3">
        <v>145</v>
      </c>
      <c r="B148" s="3">
        <f t="shared" si="2"/>
        <v>37012101002</v>
      </c>
      <c r="C148" s="3" t="s">
        <v>316</v>
      </c>
      <c r="D148" s="3">
        <v>37012101000</v>
      </c>
      <c r="E148" s="3" t="s">
        <v>1169</v>
      </c>
      <c r="F148" s="3">
        <v>2</v>
      </c>
      <c r="G148" s="3">
        <v>12</v>
      </c>
      <c r="H148" s="3" t="s">
        <v>1246</v>
      </c>
      <c r="I148" s="3" t="s">
        <v>1215</v>
      </c>
      <c r="J148" s="3" t="s">
        <v>1247</v>
      </c>
      <c r="K148" s="3" t="s">
        <v>47</v>
      </c>
      <c r="L148" s="3">
        <v>0</v>
      </c>
      <c r="M148" s="3">
        <v>0</v>
      </c>
      <c r="N148" s="3" t="s">
        <v>40</v>
      </c>
      <c r="O148" s="3">
        <v>0</v>
      </c>
      <c r="P148" s="3">
        <v>0</v>
      </c>
    </row>
    <row r="149" spans="1:16" ht="16.5" x14ac:dyDescent="0.2">
      <c r="A149" s="3">
        <v>146</v>
      </c>
      <c r="B149" s="3">
        <f t="shared" si="2"/>
        <v>37012101003</v>
      </c>
      <c r="C149" s="3" t="s">
        <v>316</v>
      </c>
      <c r="D149" s="3">
        <v>37012101000</v>
      </c>
      <c r="E149" s="3" t="s">
        <v>1171</v>
      </c>
      <c r="F149" s="3">
        <v>3</v>
      </c>
      <c r="G149" s="3">
        <v>12</v>
      </c>
      <c r="H149" s="3" t="s">
        <v>1246</v>
      </c>
      <c r="I149" s="3" t="s">
        <v>1215</v>
      </c>
      <c r="J149" s="3" t="s">
        <v>1247</v>
      </c>
      <c r="K149" s="3" t="s">
        <v>47</v>
      </c>
      <c r="L149" s="3">
        <v>0</v>
      </c>
      <c r="M149" s="3">
        <v>0</v>
      </c>
      <c r="N149" s="3" t="s">
        <v>40</v>
      </c>
      <c r="O149" s="3">
        <v>0</v>
      </c>
      <c r="P149" s="3">
        <v>0</v>
      </c>
    </row>
    <row r="150" spans="1:16" ht="16.5" x14ac:dyDescent="0.2">
      <c r="A150" s="3">
        <v>147</v>
      </c>
      <c r="B150" s="3">
        <f t="shared" si="2"/>
        <v>37012101004</v>
      </c>
      <c r="C150" s="3" t="s">
        <v>316</v>
      </c>
      <c r="D150" s="3">
        <v>37012101000</v>
      </c>
      <c r="E150" s="3" t="s">
        <v>1173</v>
      </c>
      <c r="F150" s="3">
        <v>4</v>
      </c>
      <c r="G150" s="3">
        <v>12</v>
      </c>
      <c r="H150" s="3" t="s">
        <v>1246</v>
      </c>
      <c r="I150" s="3" t="s">
        <v>1215</v>
      </c>
      <c r="J150" s="3" t="s">
        <v>1247</v>
      </c>
      <c r="K150" s="3" t="s">
        <v>47</v>
      </c>
      <c r="L150" s="3">
        <v>0</v>
      </c>
      <c r="M150" s="3">
        <v>0</v>
      </c>
      <c r="N150" s="3" t="s">
        <v>40</v>
      </c>
      <c r="O150" s="3">
        <v>0</v>
      </c>
      <c r="P150" s="3">
        <v>0</v>
      </c>
    </row>
    <row r="151" spans="1:16" ht="16.5" x14ac:dyDescent="0.2">
      <c r="A151" s="3">
        <v>148</v>
      </c>
      <c r="B151" s="3">
        <f t="shared" si="2"/>
        <v>37012101005</v>
      </c>
      <c r="C151" s="3" t="s">
        <v>316</v>
      </c>
      <c r="D151" s="3">
        <v>37012101000</v>
      </c>
      <c r="E151" s="3" t="s">
        <v>1175</v>
      </c>
      <c r="F151" s="3">
        <v>5</v>
      </c>
      <c r="G151" s="3">
        <v>12</v>
      </c>
      <c r="H151" s="3" t="s">
        <v>1246</v>
      </c>
      <c r="I151" s="3" t="s">
        <v>1215</v>
      </c>
      <c r="J151" s="3" t="s">
        <v>1247</v>
      </c>
      <c r="K151" s="3" t="s">
        <v>47</v>
      </c>
      <c r="L151" s="3">
        <v>0</v>
      </c>
      <c r="M151" s="3">
        <v>0</v>
      </c>
      <c r="N151" s="3" t="s">
        <v>40</v>
      </c>
      <c r="O151" s="3">
        <v>0</v>
      </c>
      <c r="P151" s="3">
        <v>0</v>
      </c>
    </row>
    <row r="152" spans="1:16" ht="16.5" x14ac:dyDescent="0.2">
      <c r="A152" s="3">
        <v>149</v>
      </c>
      <c r="B152" s="3">
        <f t="shared" si="2"/>
        <v>37012101006</v>
      </c>
      <c r="C152" s="3" t="s">
        <v>316</v>
      </c>
      <c r="D152" s="3">
        <v>37012101000</v>
      </c>
      <c r="E152" s="3" t="s">
        <v>1177</v>
      </c>
      <c r="F152" s="3">
        <v>6</v>
      </c>
      <c r="G152" s="3">
        <v>12</v>
      </c>
      <c r="H152" s="3" t="s">
        <v>1246</v>
      </c>
      <c r="I152" s="3" t="s">
        <v>1215</v>
      </c>
      <c r="J152" s="3" t="s">
        <v>1247</v>
      </c>
      <c r="K152" s="3" t="s">
        <v>47</v>
      </c>
      <c r="L152" s="3">
        <v>0</v>
      </c>
      <c r="M152" s="3">
        <v>0</v>
      </c>
      <c r="N152" s="3" t="s">
        <v>40</v>
      </c>
      <c r="O152" s="3">
        <v>0</v>
      </c>
      <c r="P152" s="3">
        <v>0</v>
      </c>
    </row>
    <row r="153" spans="1:16" ht="16.5" x14ac:dyDescent="0.2">
      <c r="A153" s="3">
        <v>150</v>
      </c>
      <c r="B153" s="3">
        <f t="shared" si="2"/>
        <v>37012102001</v>
      </c>
      <c r="C153" s="3" t="s">
        <v>317</v>
      </c>
      <c r="D153" s="3">
        <v>37012102000</v>
      </c>
      <c r="E153" s="3" t="s">
        <v>1167</v>
      </c>
      <c r="F153" s="3">
        <v>1</v>
      </c>
      <c r="G153" s="3">
        <v>12</v>
      </c>
      <c r="H153" s="3" t="s">
        <v>1246</v>
      </c>
      <c r="I153" s="3" t="s">
        <v>1215</v>
      </c>
      <c r="J153" s="3" t="s">
        <v>1247</v>
      </c>
      <c r="K153" s="3" t="s">
        <v>40</v>
      </c>
      <c r="L153" s="3">
        <v>0</v>
      </c>
      <c r="M153" s="3">
        <v>0</v>
      </c>
      <c r="N153" s="3" t="s">
        <v>39</v>
      </c>
      <c r="O153" s="3">
        <v>0</v>
      </c>
      <c r="P153" s="3">
        <v>0</v>
      </c>
    </row>
    <row r="154" spans="1:16" ht="16.5" x14ac:dyDescent="0.2">
      <c r="A154" s="3">
        <v>151</v>
      </c>
      <c r="B154" s="3">
        <f t="shared" si="2"/>
        <v>37012102002</v>
      </c>
      <c r="C154" s="3" t="s">
        <v>317</v>
      </c>
      <c r="D154" s="3">
        <v>37012102000</v>
      </c>
      <c r="E154" s="3" t="s">
        <v>1169</v>
      </c>
      <c r="F154" s="3">
        <v>2</v>
      </c>
      <c r="G154" s="3">
        <v>12</v>
      </c>
      <c r="H154" s="3" t="s">
        <v>1246</v>
      </c>
      <c r="I154" s="3" t="s">
        <v>1215</v>
      </c>
      <c r="J154" s="3" t="s">
        <v>1247</v>
      </c>
      <c r="K154" s="3" t="s">
        <v>40</v>
      </c>
      <c r="L154" s="3">
        <v>0</v>
      </c>
      <c r="M154" s="3">
        <v>0</v>
      </c>
      <c r="N154" s="3" t="s">
        <v>39</v>
      </c>
      <c r="O154" s="3">
        <v>0</v>
      </c>
      <c r="P154" s="3">
        <v>0</v>
      </c>
    </row>
    <row r="155" spans="1:16" ht="16.5" x14ac:dyDescent="0.2">
      <c r="A155" s="3">
        <v>152</v>
      </c>
      <c r="B155" s="3">
        <f t="shared" si="2"/>
        <v>37012102003</v>
      </c>
      <c r="C155" s="3" t="s">
        <v>317</v>
      </c>
      <c r="D155" s="3">
        <v>37012102000</v>
      </c>
      <c r="E155" s="3" t="s">
        <v>1171</v>
      </c>
      <c r="F155" s="3">
        <v>3</v>
      </c>
      <c r="G155" s="3">
        <v>12</v>
      </c>
      <c r="H155" s="3" t="s">
        <v>1246</v>
      </c>
      <c r="I155" s="3" t="s">
        <v>1215</v>
      </c>
      <c r="J155" s="3" t="s">
        <v>1247</v>
      </c>
      <c r="K155" s="3" t="s">
        <v>40</v>
      </c>
      <c r="L155" s="3">
        <v>0</v>
      </c>
      <c r="M155" s="3">
        <v>0</v>
      </c>
      <c r="N155" s="3" t="s">
        <v>39</v>
      </c>
      <c r="O155" s="3">
        <v>0</v>
      </c>
      <c r="P155" s="3">
        <v>0</v>
      </c>
    </row>
    <row r="156" spans="1:16" ht="16.5" x14ac:dyDescent="0.2">
      <c r="A156" s="3">
        <v>153</v>
      </c>
      <c r="B156" s="3">
        <f t="shared" si="2"/>
        <v>37012102004</v>
      </c>
      <c r="C156" s="3" t="s">
        <v>317</v>
      </c>
      <c r="D156" s="3">
        <v>37012102000</v>
      </c>
      <c r="E156" s="3" t="s">
        <v>1173</v>
      </c>
      <c r="F156" s="3">
        <v>4</v>
      </c>
      <c r="G156" s="3">
        <v>12</v>
      </c>
      <c r="H156" s="3" t="s">
        <v>1246</v>
      </c>
      <c r="I156" s="3" t="s">
        <v>1215</v>
      </c>
      <c r="J156" s="3" t="s">
        <v>1247</v>
      </c>
      <c r="K156" s="3" t="s">
        <v>40</v>
      </c>
      <c r="L156" s="3">
        <v>0</v>
      </c>
      <c r="M156" s="3">
        <v>0</v>
      </c>
      <c r="N156" s="3" t="s">
        <v>39</v>
      </c>
      <c r="O156" s="3">
        <v>0</v>
      </c>
      <c r="P156" s="3">
        <v>0</v>
      </c>
    </row>
    <row r="157" spans="1:16" ht="33" x14ac:dyDescent="0.2">
      <c r="A157" s="3">
        <v>154</v>
      </c>
      <c r="B157" s="3">
        <f t="shared" si="2"/>
        <v>37012103001</v>
      </c>
      <c r="C157" s="3" t="s">
        <v>318</v>
      </c>
      <c r="D157" s="3">
        <v>37012103000</v>
      </c>
      <c r="E157" s="3" t="s">
        <v>1167</v>
      </c>
      <c r="F157" s="3">
        <v>1</v>
      </c>
      <c r="G157" s="3">
        <v>12</v>
      </c>
      <c r="H157" s="3" t="s">
        <v>1246</v>
      </c>
      <c r="I157" s="3" t="s">
        <v>1215</v>
      </c>
      <c r="J157" s="3" t="s">
        <v>1247</v>
      </c>
      <c r="K157" s="3" t="s">
        <v>39</v>
      </c>
      <c r="L157" s="3">
        <v>0</v>
      </c>
      <c r="M157" s="3">
        <v>0</v>
      </c>
      <c r="N157" s="3" t="s">
        <v>48</v>
      </c>
      <c r="O157" s="3">
        <v>0</v>
      </c>
      <c r="P157" s="3">
        <v>0</v>
      </c>
    </row>
    <row r="158" spans="1:16" ht="33" x14ac:dyDescent="0.2">
      <c r="A158" s="3">
        <v>155</v>
      </c>
      <c r="B158" s="3">
        <f t="shared" si="2"/>
        <v>37012103002</v>
      </c>
      <c r="C158" s="3" t="s">
        <v>318</v>
      </c>
      <c r="D158" s="3">
        <v>37012103000</v>
      </c>
      <c r="E158" s="3" t="s">
        <v>1169</v>
      </c>
      <c r="F158" s="3">
        <v>2</v>
      </c>
      <c r="G158" s="3">
        <v>12</v>
      </c>
      <c r="H158" s="3" t="s">
        <v>1246</v>
      </c>
      <c r="I158" s="3" t="s">
        <v>1215</v>
      </c>
      <c r="J158" s="3" t="s">
        <v>1247</v>
      </c>
      <c r="K158" s="3" t="s">
        <v>39</v>
      </c>
      <c r="L158" s="3">
        <v>0</v>
      </c>
      <c r="M158" s="3">
        <v>0</v>
      </c>
      <c r="N158" s="3" t="s">
        <v>48</v>
      </c>
      <c r="O158" s="3">
        <v>0</v>
      </c>
      <c r="P158" s="3">
        <v>0</v>
      </c>
    </row>
    <row r="159" spans="1:16" ht="33" x14ac:dyDescent="0.2">
      <c r="A159" s="3">
        <v>156</v>
      </c>
      <c r="B159" s="3">
        <f t="shared" si="2"/>
        <v>37012103003</v>
      </c>
      <c r="C159" s="3" t="s">
        <v>318</v>
      </c>
      <c r="D159" s="3">
        <v>37012103000</v>
      </c>
      <c r="E159" s="3" t="s">
        <v>1171</v>
      </c>
      <c r="F159" s="3">
        <v>3</v>
      </c>
      <c r="G159" s="3">
        <v>12</v>
      </c>
      <c r="H159" s="3" t="s">
        <v>1246</v>
      </c>
      <c r="I159" s="3" t="s">
        <v>1215</v>
      </c>
      <c r="J159" s="3" t="s">
        <v>1247</v>
      </c>
      <c r="K159" s="3" t="s">
        <v>39</v>
      </c>
      <c r="L159" s="3">
        <v>0</v>
      </c>
      <c r="M159" s="3">
        <v>0</v>
      </c>
      <c r="N159" s="3" t="s">
        <v>48</v>
      </c>
      <c r="O159" s="3">
        <v>0</v>
      </c>
      <c r="P159" s="3">
        <v>0</v>
      </c>
    </row>
    <row r="160" spans="1:16" ht="33" x14ac:dyDescent="0.2">
      <c r="A160" s="3">
        <v>157</v>
      </c>
      <c r="B160" s="3">
        <f t="shared" si="2"/>
        <v>37012103004</v>
      </c>
      <c r="C160" s="3" t="s">
        <v>318</v>
      </c>
      <c r="D160" s="3">
        <v>37012103000</v>
      </c>
      <c r="E160" s="3" t="s">
        <v>1173</v>
      </c>
      <c r="F160" s="3">
        <v>4</v>
      </c>
      <c r="G160" s="3">
        <v>12</v>
      </c>
      <c r="H160" s="3" t="s">
        <v>1246</v>
      </c>
      <c r="I160" s="3" t="s">
        <v>1215</v>
      </c>
      <c r="J160" s="3" t="s">
        <v>1247</v>
      </c>
      <c r="K160" s="3" t="s">
        <v>39</v>
      </c>
      <c r="L160" s="3">
        <v>0</v>
      </c>
      <c r="M160" s="3">
        <v>0</v>
      </c>
      <c r="N160" s="3" t="s">
        <v>48</v>
      </c>
      <c r="O160" s="3">
        <v>0</v>
      </c>
      <c r="P160" s="3">
        <v>0</v>
      </c>
    </row>
    <row r="161" spans="1:16" ht="33" x14ac:dyDescent="0.2">
      <c r="A161" s="3">
        <v>158</v>
      </c>
      <c r="B161" s="3">
        <f t="shared" si="2"/>
        <v>37012104001</v>
      </c>
      <c r="C161" s="3" t="s">
        <v>319</v>
      </c>
      <c r="D161" s="3">
        <v>37012104000</v>
      </c>
      <c r="E161" s="3" t="s">
        <v>1167</v>
      </c>
      <c r="F161" s="3">
        <v>1</v>
      </c>
      <c r="G161" s="3">
        <v>12</v>
      </c>
      <c r="H161" s="3" t="s">
        <v>1246</v>
      </c>
      <c r="I161" s="3" t="s">
        <v>1215</v>
      </c>
      <c r="J161" s="3" t="s">
        <v>1247</v>
      </c>
      <c r="K161" s="3" t="s">
        <v>48</v>
      </c>
      <c r="L161" s="3">
        <v>0</v>
      </c>
      <c r="M161" s="3">
        <v>0</v>
      </c>
      <c r="N161" s="3" t="s">
        <v>33</v>
      </c>
      <c r="O161" s="3">
        <v>0</v>
      </c>
      <c r="P161" s="3">
        <v>0</v>
      </c>
    </row>
    <row r="162" spans="1:16" ht="33" x14ac:dyDescent="0.2">
      <c r="A162" s="3">
        <v>159</v>
      </c>
      <c r="B162" s="3">
        <f t="shared" si="2"/>
        <v>37012104002</v>
      </c>
      <c r="C162" s="3" t="s">
        <v>319</v>
      </c>
      <c r="D162" s="3">
        <v>37012104000</v>
      </c>
      <c r="E162" s="3" t="s">
        <v>1169</v>
      </c>
      <c r="F162" s="3">
        <v>2</v>
      </c>
      <c r="G162" s="3">
        <v>12</v>
      </c>
      <c r="H162" s="3" t="s">
        <v>1246</v>
      </c>
      <c r="I162" s="3" t="s">
        <v>1215</v>
      </c>
      <c r="J162" s="3" t="s">
        <v>1247</v>
      </c>
      <c r="K162" s="3" t="s">
        <v>48</v>
      </c>
      <c r="L162" s="3">
        <v>0</v>
      </c>
      <c r="M162" s="3">
        <v>0</v>
      </c>
      <c r="N162" s="3" t="s">
        <v>33</v>
      </c>
      <c r="O162" s="3">
        <v>0</v>
      </c>
      <c r="P162" s="3">
        <v>0</v>
      </c>
    </row>
    <row r="163" spans="1:16" ht="33" x14ac:dyDescent="0.2">
      <c r="A163" s="3">
        <v>160</v>
      </c>
      <c r="B163" s="3">
        <f t="shared" si="2"/>
        <v>37012104003</v>
      </c>
      <c r="C163" s="3" t="s">
        <v>319</v>
      </c>
      <c r="D163" s="3">
        <v>37012104000</v>
      </c>
      <c r="E163" s="3" t="s">
        <v>1171</v>
      </c>
      <c r="F163" s="3">
        <v>3</v>
      </c>
      <c r="G163" s="3">
        <v>12</v>
      </c>
      <c r="H163" s="3" t="s">
        <v>1246</v>
      </c>
      <c r="I163" s="3" t="s">
        <v>1215</v>
      </c>
      <c r="J163" s="3" t="s">
        <v>1247</v>
      </c>
      <c r="K163" s="3" t="s">
        <v>48</v>
      </c>
      <c r="L163" s="3">
        <v>0</v>
      </c>
      <c r="M163" s="3">
        <v>0</v>
      </c>
      <c r="N163" s="3" t="s">
        <v>33</v>
      </c>
      <c r="O163" s="3">
        <v>0</v>
      </c>
      <c r="P163" s="3">
        <v>0</v>
      </c>
    </row>
    <row r="164" spans="1:16" ht="33" x14ac:dyDescent="0.2">
      <c r="A164" s="3">
        <v>161</v>
      </c>
      <c r="B164" s="3">
        <f t="shared" si="2"/>
        <v>37012104004</v>
      </c>
      <c r="C164" s="3" t="s">
        <v>319</v>
      </c>
      <c r="D164" s="3">
        <v>37012104000</v>
      </c>
      <c r="E164" s="3" t="s">
        <v>1173</v>
      </c>
      <c r="F164" s="3">
        <v>4</v>
      </c>
      <c r="G164" s="3">
        <v>12</v>
      </c>
      <c r="H164" s="3" t="s">
        <v>1246</v>
      </c>
      <c r="I164" s="3" t="s">
        <v>1215</v>
      </c>
      <c r="J164" s="3" t="s">
        <v>1247</v>
      </c>
      <c r="K164" s="3" t="s">
        <v>48</v>
      </c>
      <c r="L164" s="3">
        <v>0</v>
      </c>
      <c r="M164" s="3">
        <v>0</v>
      </c>
      <c r="N164" s="3" t="s">
        <v>33</v>
      </c>
      <c r="O164" s="3">
        <v>0</v>
      </c>
      <c r="P164" s="3">
        <v>0</v>
      </c>
    </row>
    <row r="165" spans="1:16" ht="16.5" x14ac:dyDescent="0.2">
      <c r="A165" s="3">
        <v>162</v>
      </c>
      <c r="B165" s="3">
        <f t="shared" si="2"/>
        <v>37013101001</v>
      </c>
      <c r="C165" s="3" t="s">
        <v>320</v>
      </c>
      <c r="D165" s="3">
        <v>37013101000</v>
      </c>
      <c r="E165" s="3" t="s">
        <v>1167</v>
      </c>
      <c r="F165" s="3">
        <v>1</v>
      </c>
      <c r="G165" s="3">
        <v>12</v>
      </c>
      <c r="H165" s="3" t="s">
        <v>1246</v>
      </c>
      <c r="I165" s="3" t="s">
        <v>1215</v>
      </c>
      <c r="J165" s="3" t="s">
        <v>1247</v>
      </c>
      <c r="K165" s="3" t="s">
        <v>49</v>
      </c>
      <c r="L165" s="3">
        <v>0</v>
      </c>
      <c r="M165" s="3">
        <v>0</v>
      </c>
      <c r="N165" s="3" t="s">
        <v>50</v>
      </c>
      <c r="O165" s="3">
        <v>0</v>
      </c>
      <c r="P165" s="3">
        <v>0</v>
      </c>
    </row>
    <row r="166" spans="1:16" ht="16.5" x14ac:dyDescent="0.2">
      <c r="A166" s="3">
        <v>163</v>
      </c>
      <c r="B166" s="3">
        <f t="shared" si="2"/>
        <v>37013101002</v>
      </c>
      <c r="C166" s="3" t="s">
        <v>320</v>
      </c>
      <c r="D166" s="3">
        <v>37013101000</v>
      </c>
      <c r="E166" s="3" t="s">
        <v>1169</v>
      </c>
      <c r="F166" s="3">
        <v>2</v>
      </c>
      <c r="G166" s="3">
        <v>12</v>
      </c>
      <c r="H166" s="3" t="s">
        <v>1246</v>
      </c>
      <c r="I166" s="3" t="s">
        <v>1215</v>
      </c>
      <c r="J166" s="3" t="s">
        <v>1247</v>
      </c>
      <c r="K166" s="3" t="s">
        <v>49</v>
      </c>
      <c r="L166" s="3">
        <v>0</v>
      </c>
      <c r="M166" s="3">
        <v>0</v>
      </c>
      <c r="N166" s="3" t="s">
        <v>50</v>
      </c>
      <c r="O166" s="3">
        <v>0</v>
      </c>
      <c r="P166" s="3">
        <v>0</v>
      </c>
    </row>
    <row r="167" spans="1:16" ht="16.5" x14ac:dyDescent="0.2">
      <c r="A167" s="3">
        <v>164</v>
      </c>
      <c r="B167" s="3">
        <f t="shared" si="2"/>
        <v>37013101003</v>
      </c>
      <c r="C167" s="3" t="s">
        <v>320</v>
      </c>
      <c r="D167" s="3">
        <v>37013101000</v>
      </c>
      <c r="E167" s="3" t="s">
        <v>1171</v>
      </c>
      <c r="F167" s="3">
        <v>3</v>
      </c>
      <c r="G167" s="3">
        <v>12</v>
      </c>
      <c r="H167" s="3" t="s">
        <v>1246</v>
      </c>
      <c r="I167" s="3" t="s">
        <v>1215</v>
      </c>
      <c r="J167" s="3" t="s">
        <v>1247</v>
      </c>
      <c r="K167" s="3" t="s">
        <v>49</v>
      </c>
      <c r="L167" s="3">
        <v>0</v>
      </c>
      <c r="M167" s="3">
        <v>0</v>
      </c>
      <c r="N167" s="3" t="s">
        <v>50</v>
      </c>
      <c r="O167" s="3">
        <v>0</v>
      </c>
      <c r="P167" s="3">
        <v>0</v>
      </c>
    </row>
    <row r="168" spans="1:16" ht="16.5" x14ac:dyDescent="0.2">
      <c r="A168" s="3">
        <v>165</v>
      </c>
      <c r="B168" s="3">
        <f t="shared" si="2"/>
        <v>37013102001</v>
      </c>
      <c r="C168" s="3" t="s">
        <v>321</v>
      </c>
      <c r="D168" s="3">
        <v>37013102000</v>
      </c>
      <c r="E168" s="3" t="s">
        <v>1167</v>
      </c>
      <c r="F168" s="3">
        <v>1</v>
      </c>
      <c r="G168" s="3">
        <v>12</v>
      </c>
      <c r="H168" s="3" t="s">
        <v>1246</v>
      </c>
      <c r="I168" s="3" t="s">
        <v>1215</v>
      </c>
      <c r="J168" s="3" t="s">
        <v>1247</v>
      </c>
      <c r="K168" s="3" t="s">
        <v>50</v>
      </c>
      <c r="L168" s="3">
        <v>0</v>
      </c>
      <c r="M168" s="3">
        <v>0</v>
      </c>
      <c r="N168" s="3" t="s">
        <v>41</v>
      </c>
      <c r="O168" s="3">
        <v>0</v>
      </c>
      <c r="P168" s="3">
        <v>0</v>
      </c>
    </row>
    <row r="169" spans="1:16" ht="16.5" x14ac:dyDescent="0.2">
      <c r="A169" s="3">
        <v>166</v>
      </c>
      <c r="B169" s="3">
        <f t="shared" si="2"/>
        <v>37013102002</v>
      </c>
      <c r="C169" s="3" t="s">
        <v>321</v>
      </c>
      <c r="D169" s="3">
        <v>37013102000</v>
      </c>
      <c r="E169" s="3" t="s">
        <v>1169</v>
      </c>
      <c r="F169" s="3">
        <v>2</v>
      </c>
      <c r="G169" s="3">
        <v>12</v>
      </c>
      <c r="H169" s="3" t="s">
        <v>1246</v>
      </c>
      <c r="I169" s="3" t="s">
        <v>1215</v>
      </c>
      <c r="J169" s="3" t="s">
        <v>1247</v>
      </c>
      <c r="K169" s="3" t="s">
        <v>50</v>
      </c>
      <c r="L169" s="3">
        <v>0</v>
      </c>
      <c r="M169" s="3">
        <v>0</v>
      </c>
      <c r="N169" s="3" t="s">
        <v>41</v>
      </c>
      <c r="O169" s="3">
        <v>0</v>
      </c>
      <c r="P169" s="3">
        <v>0</v>
      </c>
    </row>
    <row r="170" spans="1:16" ht="16.5" x14ac:dyDescent="0.2">
      <c r="A170" s="3">
        <v>167</v>
      </c>
      <c r="B170" s="3">
        <f t="shared" si="2"/>
        <v>37013102003</v>
      </c>
      <c r="C170" s="3" t="s">
        <v>321</v>
      </c>
      <c r="D170" s="3">
        <v>37013102000</v>
      </c>
      <c r="E170" s="3" t="s">
        <v>1171</v>
      </c>
      <c r="F170" s="3">
        <v>3</v>
      </c>
      <c r="G170" s="3">
        <v>12</v>
      </c>
      <c r="H170" s="3" t="s">
        <v>1246</v>
      </c>
      <c r="I170" s="3" t="s">
        <v>1215</v>
      </c>
      <c r="J170" s="3" t="s">
        <v>1247</v>
      </c>
      <c r="K170" s="3" t="s">
        <v>50</v>
      </c>
      <c r="L170" s="3">
        <v>0</v>
      </c>
      <c r="M170" s="3">
        <v>0</v>
      </c>
      <c r="N170" s="3" t="s">
        <v>41</v>
      </c>
      <c r="O170" s="3">
        <v>0</v>
      </c>
      <c r="P170" s="3">
        <v>0</v>
      </c>
    </row>
    <row r="171" spans="1:16" ht="16.5" x14ac:dyDescent="0.2">
      <c r="A171" s="3">
        <v>168</v>
      </c>
      <c r="B171" s="3">
        <f t="shared" si="2"/>
        <v>37014101001</v>
      </c>
      <c r="C171" s="3" t="s">
        <v>322</v>
      </c>
      <c r="D171" s="3">
        <v>37014101000</v>
      </c>
      <c r="E171" s="3" t="s">
        <v>1167</v>
      </c>
      <c r="F171" s="3">
        <v>1</v>
      </c>
      <c r="G171" s="3">
        <v>12</v>
      </c>
      <c r="H171" s="3" t="s">
        <v>1246</v>
      </c>
      <c r="I171" s="3" t="s">
        <v>1215</v>
      </c>
      <c r="J171" s="3" t="s">
        <v>1247</v>
      </c>
      <c r="K171" s="3" t="s">
        <v>51</v>
      </c>
      <c r="L171" s="3">
        <v>0</v>
      </c>
      <c r="M171" s="3">
        <v>0</v>
      </c>
      <c r="N171" s="3" t="s">
        <v>52</v>
      </c>
      <c r="O171" s="3">
        <v>0</v>
      </c>
      <c r="P171" s="3">
        <v>0</v>
      </c>
    </row>
    <row r="172" spans="1:16" ht="16.5" x14ac:dyDescent="0.2">
      <c r="A172" s="3">
        <v>169</v>
      </c>
      <c r="B172" s="3">
        <f t="shared" si="2"/>
        <v>37014101002</v>
      </c>
      <c r="C172" s="3" t="s">
        <v>322</v>
      </c>
      <c r="D172" s="3">
        <v>37014101000</v>
      </c>
      <c r="E172" s="3" t="s">
        <v>1169</v>
      </c>
      <c r="F172" s="3">
        <v>2</v>
      </c>
      <c r="G172" s="3">
        <v>12</v>
      </c>
      <c r="H172" s="3" t="s">
        <v>1246</v>
      </c>
      <c r="I172" s="3" t="s">
        <v>1215</v>
      </c>
      <c r="J172" s="3" t="s">
        <v>1247</v>
      </c>
      <c r="K172" s="3" t="s">
        <v>51</v>
      </c>
      <c r="L172" s="3">
        <v>0</v>
      </c>
      <c r="M172" s="3">
        <v>0</v>
      </c>
      <c r="N172" s="3" t="s">
        <v>52</v>
      </c>
      <c r="O172" s="3">
        <v>0</v>
      </c>
      <c r="P172" s="3">
        <v>0</v>
      </c>
    </row>
    <row r="173" spans="1:16" ht="16.5" x14ac:dyDescent="0.2">
      <c r="A173" s="3">
        <v>170</v>
      </c>
      <c r="B173" s="3">
        <f t="shared" si="2"/>
        <v>37014102001</v>
      </c>
      <c r="C173" s="3" t="s">
        <v>323</v>
      </c>
      <c r="D173" s="3">
        <v>37014102000</v>
      </c>
      <c r="E173" s="3" t="s">
        <v>1167</v>
      </c>
      <c r="F173" s="3">
        <v>1</v>
      </c>
      <c r="G173" s="3">
        <v>12</v>
      </c>
      <c r="H173" s="3" t="s">
        <v>1246</v>
      </c>
      <c r="I173" s="3" t="s">
        <v>1215</v>
      </c>
      <c r="J173" s="3" t="s">
        <v>1247</v>
      </c>
      <c r="K173" s="3" t="s">
        <v>52</v>
      </c>
      <c r="L173" s="3">
        <v>0</v>
      </c>
      <c r="M173" s="3">
        <v>0</v>
      </c>
      <c r="N173" s="3" t="s">
        <v>53</v>
      </c>
      <c r="O173" s="3">
        <v>0</v>
      </c>
      <c r="P173" s="3">
        <v>0</v>
      </c>
    </row>
    <row r="174" spans="1:16" ht="16.5" x14ac:dyDescent="0.2">
      <c r="A174" s="3">
        <v>171</v>
      </c>
      <c r="B174" s="3">
        <f t="shared" si="2"/>
        <v>37014103001</v>
      </c>
      <c r="C174" s="3" t="s">
        <v>324</v>
      </c>
      <c r="D174" s="3">
        <v>37014103000</v>
      </c>
      <c r="E174" s="3" t="s">
        <v>1167</v>
      </c>
      <c r="F174" s="3">
        <v>1</v>
      </c>
      <c r="G174" s="3">
        <v>12</v>
      </c>
      <c r="H174" s="3" t="s">
        <v>1246</v>
      </c>
      <c r="I174" s="3" t="s">
        <v>1215</v>
      </c>
      <c r="J174" s="3" t="s">
        <v>1247</v>
      </c>
      <c r="K174" s="3" t="s">
        <v>53</v>
      </c>
      <c r="L174" s="3">
        <v>0</v>
      </c>
      <c r="M174" s="3">
        <v>0</v>
      </c>
      <c r="N174" s="3" t="s">
        <v>54</v>
      </c>
      <c r="O174" s="3">
        <v>0</v>
      </c>
      <c r="P174" s="3">
        <v>0</v>
      </c>
    </row>
    <row r="175" spans="1:16" ht="33" x14ac:dyDescent="0.2">
      <c r="A175" s="3">
        <v>172</v>
      </c>
      <c r="B175" s="3">
        <f t="shared" si="2"/>
        <v>37014104001</v>
      </c>
      <c r="C175" s="3" t="s">
        <v>325</v>
      </c>
      <c r="D175" s="3">
        <v>37014104000</v>
      </c>
      <c r="E175" s="3" t="s">
        <v>1167</v>
      </c>
      <c r="F175" s="3">
        <v>1</v>
      </c>
      <c r="G175" s="3">
        <v>12</v>
      </c>
      <c r="H175" s="3" t="s">
        <v>1246</v>
      </c>
      <c r="I175" s="3" t="s">
        <v>1215</v>
      </c>
      <c r="J175" s="3" t="s">
        <v>1247</v>
      </c>
      <c r="K175" s="3" t="s">
        <v>54</v>
      </c>
      <c r="L175" s="3">
        <v>0</v>
      </c>
      <c r="M175" s="3">
        <v>0</v>
      </c>
      <c r="N175" s="3" t="s">
        <v>153</v>
      </c>
      <c r="O175" s="3">
        <v>0</v>
      </c>
      <c r="P175" s="3">
        <v>0</v>
      </c>
    </row>
    <row r="176" spans="1:16" ht="16.5" x14ac:dyDescent="0.2">
      <c r="A176" s="3">
        <v>173</v>
      </c>
      <c r="B176" s="3">
        <f t="shared" si="2"/>
        <v>37015101001</v>
      </c>
      <c r="C176" s="3" t="s">
        <v>326</v>
      </c>
      <c r="D176" s="3">
        <v>37015101000</v>
      </c>
      <c r="E176" s="3" t="s">
        <v>1167</v>
      </c>
      <c r="F176" s="3">
        <v>1</v>
      </c>
      <c r="G176" s="3">
        <v>12</v>
      </c>
      <c r="H176" s="3" t="s">
        <v>1246</v>
      </c>
      <c r="I176" s="3" t="s">
        <v>1215</v>
      </c>
      <c r="J176" s="3" t="s">
        <v>1247</v>
      </c>
      <c r="K176" s="3" t="s">
        <v>41</v>
      </c>
      <c r="L176" s="3">
        <v>0</v>
      </c>
      <c r="M176" s="3">
        <v>0</v>
      </c>
      <c r="N176" s="3" t="s">
        <v>55</v>
      </c>
      <c r="O176" s="3">
        <v>0</v>
      </c>
      <c r="P176" s="3">
        <v>0</v>
      </c>
    </row>
    <row r="177" spans="1:16" ht="16.5" x14ac:dyDescent="0.2">
      <c r="A177" s="3">
        <v>174</v>
      </c>
      <c r="B177" s="3">
        <f t="shared" si="2"/>
        <v>37015101002</v>
      </c>
      <c r="C177" s="3" t="s">
        <v>326</v>
      </c>
      <c r="D177" s="3">
        <v>37015101000</v>
      </c>
      <c r="E177" s="3" t="s">
        <v>1169</v>
      </c>
      <c r="F177" s="3">
        <v>2</v>
      </c>
      <c r="G177" s="3">
        <v>12</v>
      </c>
      <c r="H177" s="3" t="s">
        <v>1246</v>
      </c>
      <c r="I177" s="3" t="s">
        <v>1215</v>
      </c>
      <c r="J177" s="3" t="s">
        <v>1247</v>
      </c>
      <c r="K177" s="3" t="s">
        <v>41</v>
      </c>
      <c r="L177" s="3">
        <v>0</v>
      </c>
      <c r="M177" s="3">
        <v>0</v>
      </c>
      <c r="N177" s="3" t="s">
        <v>55</v>
      </c>
      <c r="O177" s="3">
        <v>0</v>
      </c>
      <c r="P177" s="3">
        <v>0</v>
      </c>
    </row>
    <row r="178" spans="1:16" ht="16.5" x14ac:dyDescent="0.2">
      <c r="A178" s="3">
        <v>175</v>
      </c>
      <c r="B178" s="3">
        <f t="shared" si="2"/>
        <v>37015102001</v>
      </c>
      <c r="C178" s="3" t="s">
        <v>327</v>
      </c>
      <c r="D178" s="3">
        <v>37015102000</v>
      </c>
      <c r="E178" s="3" t="s">
        <v>1167</v>
      </c>
      <c r="F178" s="3">
        <v>1</v>
      </c>
      <c r="G178" s="3">
        <v>12</v>
      </c>
      <c r="H178" s="3" t="s">
        <v>1246</v>
      </c>
      <c r="I178" s="3" t="s">
        <v>1215</v>
      </c>
      <c r="J178" s="3" t="s">
        <v>1247</v>
      </c>
      <c r="K178" s="3" t="s">
        <v>55</v>
      </c>
      <c r="L178" s="3">
        <v>0</v>
      </c>
      <c r="M178" s="3">
        <v>0</v>
      </c>
      <c r="N178" s="3" t="s">
        <v>46</v>
      </c>
      <c r="O178" s="3">
        <v>0</v>
      </c>
      <c r="P178" s="3">
        <v>0</v>
      </c>
    </row>
    <row r="179" spans="1:16" ht="16.5" x14ac:dyDescent="0.2">
      <c r="A179" s="3">
        <v>176</v>
      </c>
      <c r="B179" s="3">
        <f t="shared" si="2"/>
        <v>37015102002</v>
      </c>
      <c r="C179" s="3" t="s">
        <v>327</v>
      </c>
      <c r="D179" s="3">
        <v>37015102000</v>
      </c>
      <c r="E179" s="3" t="s">
        <v>1169</v>
      </c>
      <c r="F179" s="3">
        <v>2</v>
      </c>
      <c r="G179" s="3">
        <v>12</v>
      </c>
      <c r="H179" s="3" t="s">
        <v>1246</v>
      </c>
      <c r="I179" s="3" t="s">
        <v>1215</v>
      </c>
      <c r="J179" s="3" t="s">
        <v>1247</v>
      </c>
      <c r="K179" s="3" t="s">
        <v>55</v>
      </c>
      <c r="L179" s="3">
        <v>0</v>
      </c>
      <c r="M179" s="3">
        <v>0</v>
      </c>
      <c r="N179" s="3" t="s">
        <v>46</v>
      </c>
      <c r="O179" s="3">
        <v>0</v>
      </c>
      <c r="P179" s="3">
        <v>0</v>
      </c>
    </row>
    <row r="180" spans="1:16" ht="16.5" x14ac:dyDescent="0.2">
      <c r="A180" s="3">
        <v>177</v>
      </c>
      <c r="B180" s="3">
        <f t="shared" si="2"/>
        <v>37016101001</v>
      </c>
      <c r="C180" s="3" t="s">
        <v>328</v>
      </c>
      <c r="D180" s="3">
        <v>37016101000</v>
      </c>
      <c r="E180" s="3" t="s">
        <v>1167</v>
      </c>
      <c r="F180" s="3">
        <v>1</v>
      </c>
      <c r="G180" s="3">
        <v>12</v>
      </c>
      <c r="H180" s="3" t="s">
        <v>1246</v>
      </c>
      <c r="I180" s="3" t="s">
        <v>1215</v>
      </c>
      <c r="J180" s="3" t="s">
        <v>1247</v>
      </c>
      <c r="K180" s="3" t="s">
        <v>51</v>
      </c>
      <c r="L180" s="3">
        <v>0</v>
      </c>
      <c r="M180" s="3">
        <v>0</v>
      </c>
      <c r="N180" s="3" t="s">
        <v>56</v>
      </c>
      <c r="O180" s="3">
        <v>0</v>
      </c>
      <c r="P180" s="3">
        <v>0</v>
      </c>
    </row>
    <row r="181" spans="1:16" ht="16.5" x14ac:dyDescent="0.2">
      <c r="A181" s="3">
        <v>178</v>
      </c>
      <c r="B181" s="3">
        <f t="shared" si="2"/>
        <v>37016101002</v>
      </c>
      <c r="C181" s="3" t="s">
        <v>328</v>
      </c>
      <c r="D181" s="3">
        <v>37016101000</v>
      </c>
      <c r="E181" s="3" t="s">
        <v>1169</v>
      </c>
      <c r="F181" s="3">
        <v>2</v>
      </c>
      <c r="G181" s="3">
        <v>12</v>
      </c>
      <c r="H181" s="3" t="s">
        <v>1246</v>
      </c>
      <c r="I181" s="3" t="s">
        <v>1215</v>
      </c>
      <c r="J181" s="3" t="s">
        <v>1247</v>
      </c>
      <c r="K181" s="3" t="s">
        <v>51</v>
      </c>
      <c r="L181" s="3">
        <v>0</v>
      </c>
      <c r="M181" s="3">
        <v>0</v>
      </c>
      <c r="N181" s="3" t="s">
        <v>56</v>
      </c>
      <c r="O181" s="3">
        <v>0</v>
      </c>
      <c r="P181" s="3">
        <v>0</v>
      </c>
    </row>
    <row r="182" spans="1:16" ht="16.5" x14ac:dyDescent="0.2">
      <c r="A182" s="3">
        <v>179</v>
      </c>
      <c r="B182" s="3">
        <f t="shared" si="2"/>
        <v>37016102001</v>
      </c>
      <c r="C182" s="3" t="s">
        <v>329</v>
      </c>
      <c r="D182" s="3">
        <v>37016102000</v>
      </c>
      <c r="E182" s="3" t="s">
        <v>1167</v>
      </c>
      <c r="F182" s="3">
        <v>1</v>
      </c>
      <c r="G182" s="3">
        <v>12</v>
      </c>
      <c r="H182" s="3" t="s">
        <v>1246</v>
      </c>
      <c r="I182" s="3" t="s">
        <v>1215</v>
      </c>
      <c r="J182" s="3" t="s">
        <v>1247</v>
      </c>
      <c r="K182" s="3" t="s">
        <v>56</v>
      </c>
      <c r="L182" s="3">
        <v>0</v>
      </c>
      <c r="M182" s="3">
        <v>0</v>
      </c>
      <c r="N182" s="3" t="s">
        <v>57</v>
      </c>
      <c r="O182" s="3">
        <v>0</v>
      </c>
      <c r="P182" s="3">
        <v>0</v>
      </c>
    </row>
    <row r="183" spans="1:16" ht="16.5" x14ac:dyDescent="0.2">
      <c r="A183" s="3">
        <v>180</v>
      </c>
      <c r="B183" s="3">
        <f t="shared" si="2"/>
        <v>37016102002</v>
      </c>
      <c r="C183" s="3" t="s">
        <v>329</v>
      </c>
      <c r="D183" s="3">
        <v>37016102000</v>
      </c>
      <c r="E183" s="3" t="s">
        <v>1169</v>
      </c>
      <c r="F183" s="3">
        <v>2</v>
      </c>
      <c r="G183" s="3">
        <v>12</v>
      </c>
      <c r="H183" s="3" t="s">
        <v>1246</v>
      </c>
      <c r="I183" s="3" t="s">
        <v>1215</v>
      </c>
      <c r="J183" s="3" t="s">
        <v>1247</v>
      </c>
      <c r="K183" s="3" t="s">
        <v>56</v>
      </c>
      <c r="L183" s="3">
        <v>0</v>
      </c>
      <c r="M183" s="3">
        <v>0</v>
      </c>
      <c r="N183" s="3" t="s">
        <v>57</v>
      </c>
      <c r="O183" s="3">
        <v>0</v>
      </c>
      <c r="P183" s="3">
        <v>0</v>
      </c>
    </row>
    <row r="184" spans="1:16" ht="16.5" x14ac:dyDescent="0.2">
      <c r="A184" s="3">
        <v>181</v>
      </c>
      <c r="B184" s="3">
        <f t="shared" si="2"/>
        <v>37016201001</v>
      </c>
      <c r="C184" s="3" t="s">
        <v>1271</v>
      </c>
      <c r="D184" s="3">
        <v>37016201000</v>
      </c>
      <c r="E184" s="3" t="s">
        <v>1167</v>
      </c>
      <c r="F184" s="3">
        <v>1</v>
      </c>
      <c r="G184" s="3">
        <v>12</v>
      </c>
      <c r="H184" s="3" t="s">
        <v>1246</v>
      </c>
      <c r="I184" s="3" t="s">
        <v>1215</v>
      </c>
      <c r="J184" s="3" t="s">
        <v>1247</v>
      </c>
      <c r="K184" s="3" t="s">
        <v>57</v>
      </c>
      <c r="L184" s="3">
        <v>0</v>
      </c>
      <c r="M184" s="3">
        <v>0</v>
      </c>
      <c r="N184" s="3" t="s">
        <v>833</v>
      </c>
      <c r="O184" s="3">
        <v>0</v>
      </c>
      <c r="P184" s="3">
        <v>0</v>
      </c>
    </row>
    <row r="185" spans="1:16" ht="16.5" x14ac:dyDescent="0.2">
      <c r="A185" s="3">
        <v>182</v>
      </c>
      <c r="B185" s="3">
        <f t="shared" si="2"/>
        <v>37016201002</v>
      </c>
      <c r="C185" s="3" t="s">
        <v>1271</v>
      </c>
      <c r="D185" s="3">
        <v>37016201000</v>
      </c>
      <c r="E185" s="3" t="s">
        <v>1169</v>
      </c>
      <c r="F185" s="3">
        <v>2</v>
      </c>
      <c r="G185" s="3">
        <v>12</v>
      </c>
      <c r="H185" s="3" t="s">
        <v>1246</v>
      </c>
      <c r="I185" s="3" t="s">
        <v>1215</v>
      </c>
      <c r="J185" s="3" t="s">
        <v>1247</v>
      </c>
      <c r="K185" s="3" t="s">
        <v>57</v>
      </c>
      <c r="L185" s="3">
        <v>0</v>
      </c>
      <c r="M185" s="3">
        <v>0</v>
      </c>
      <c r="N185" s="3" t="s">
        <v>833</v>
      </c>
      <c r="O185" s="3">
        <v>0</v>
      </c>
      <c r="P185" s="3">
        <v>0</v>
      </c>
    </row>
    <row r="186" spans="1:16" ht="16.5" x14ac:dyDescent="0.2">
      <c r="A186" s="3">
        <v>183</v>
      </c>
      <c r="B186" s="3">
        <f t="shared" si="2"/>
        <v>37016202001</v>
      </c>
      <c r="C186" s="3" t="s">
        <v>1272</v>
      </c>
      <c r="D186" s="3">
        <v>37016202000</v>
      </c>
      <c r="E186" s="3" t="s">
        <v>1167</v>
      </c>
      <c r="F186" s="3">
        <v>1</v>
      </c>
      <c r="G186" s="3">
        <v>12</v>
      </c>
      <c r="H186" s="3" t="s">
        <v>1246</v>
      </c>
      <c r="I186" s="3" t="s">
        <v>1215</v>
      </c>
      <c r="J186" s="3" t="s">
        <v>1247</v>
      </c>
      <c r="K186" s="3" t="s">
        <v>65</v>
      </c>
      <c r="L186" s="3">
        <v>0</v>
      </c>
      <c r="M186" s="3">
        <v>0</v>
      </c>
      <c r="N186" s="3" t="s">
        <v>58</v>
      </c>
      <c r="O186" s="3">
        <v>0</v>
      </c>
      <c r="P186" s="3">
        <v>0</v>
      </c>
    </row>
    <row r="187" spans="1:16" ht="16.5" x14ac:dyDescent="0.2">
      <c r="A187" s="3">
        <v>184</v>
      </c>
      <c r="B187" s="3">
        <f t="shared" si="2"/>
        <v>37016202002</v>
      </c>
      <c r="C187" s="3" t="s">
        <v>1272</v>
      </c>
      <c r="D187" s="3">
        <v>37016202000</v>
      </c>
      <c r="E187" s="3" t="s">
        <v>1169</v>
      </c>
      <c r="F187" s="3">
        <v>2</v>
      </c>
      <c r="G187" s="3">
        <v>12</v>
      </c>
      <c r="H187" s="3" t="s">
        <v>1246</v>
      </c>
      <c r="I187" s="3" t="s">
        <v>1215</v>
      </c>
      <c r="J187" s="3" t="s">
        <v>1247</v>
      </c>
      <c r="K187" s="3" t="s">
        <v>65</v>
      </c>
      <c r="L187" s="3">
        <v>0</v>
      </c>
      <c r="M187" s="3">
        <v>0</v>
      </c>
      <c r="N187" s="3" t="s">
        <v>58</v>
      </c>
      <c r="O187" s="3">
        <v>0</v>
      </c>
      <c r="P187" s="3">
        <v>0</v>
      </c>
    </row>
    <row r="188" spans="1:16" ht="16.5" x14ac:dyDescent="0.2">
      <c r="A188" s="3">
        <v>185</v>
      </c>
      <c r="B188" s="3">
        <f t="shared" si="2"/>
        <v>37016301001</v>
      </c>
      <c r="C188" s="3" t="s">
        <v>330</v>
      </c>
      <c r="D188" s="3">
        <v>37016301000</v>
      </c>
      <c r="E188" s="3" t="s">
        <v>1167</v>
      </c>
      <c r="F188" s="3">
        <v>1</v>
      </c>
      <c r="G188" s="3">
        <v>12</v>
      </c>
      <c r="H188" s="3" t="s">
        <v>1246</v>
      </c>
      <c r="I188" s="3" t="s">
        <v>1215</v>
      </c>
      <c r="J188" s="3" t="s">
        <v>1247</v>
      </c>
      <c r="K188" s="3" t="s">
        <v>58</v>
      </c>
      <c r="L188" s="3">
        <v>0</v>
      </c>
      <c r="M188" s="3">
        <v>0</v>
      </c>
      <c r="N188" s="3" t="s">
        <v>59</v>
      </c>
      <c r="O188" s="3">
        <v>0</v>
      </c>
      <c r="P188" s="3">
        <v>0</v>
      </c>
    </row>
    <row r="189" spans="1:16" ht="16.5" x14ac:dyDescent="0.2">
      <c r="A189" s="3">
        <v>186</v>
      </c>
      <c r="B189" s="3">
        <f t="shared" si="2"/>
        <v>37016301002</v>
      </c>
      <c r="C189" s="3" t="s">
        <v>330</v>
      </c>
      <c r="D189" s="3">
        <v>37016301000</v>
      </c>
      <c r="E189" s="3" t="s">
        <v>1169</v>
      </c>
      <c r="F189" s="3">
        <v>2</v>
      </c>
      <c r="G189" s="3">
        <v>12</v>
      </c>
      <c r="H189" s="3" t="s">
        <v>1246</v>
      </c>
      <c r="I189" s="3" t="s">
        <v>1215</v>
      </c>
      <c r="J189" s="3" t="s">
        <v>1247</v>
      </c>
      <c r="K189" s="3" t="s">
        <v>58</v>
      </c>
      <c r="L189" s="3">
        <v>0</v>
      </c>
      <c r="M189" s="3">
        <v>0</v>
      </c>
      <c r="N189" s="3" t="s">
        <v>59</v>
      </c>
      <c r="O189" s="3">
        <v>0</v>
      </c>
      <c r="P189" s="3">
        <v>0</v>
      </c>
    </row>
    <row r="190" spans="1:16" ht="16.5" x14ac:dyDescent="0.2">
      <c r="A190" s="3">
        <v>187</v>
      </c>
      <c r="B190" s="3">
        <f t="shared" si="2"/>
        <v>37016302001</v>
      </c>
      <c r="C190" s="3" t="s">
        <v>331</v>
      </c>
      <c r="D190" s="3">
        <v>37016302000</v>
      </c>
      <c r="E190" s="3" t="s">
        <v>1167</v>
      </c>
      <c r="F190" s="3">
        <v>1</v>
      </c>
      <c r="G190" s="3">
        <v>12</v>
      </c>
      <c r="H190" s="3" t="s">
        <v>1246</v>
      </c>
      <c r="I190" s="3" t="s">
        <v>1215</v>
      </c>
      <c r="J190" s="3" t="s">
        <v>1247</v>
      </c>
      <c r="K190" s="3" t="s">
        <v>59</v>
      </c>
      <c r="L190" s="3">
        <v>0</v>
      </c>
      <c r="M190" s="3">
        <v>0</v>
      </c>
      <c r="N190" s="3" t="s">
        <v>60</v>
      </c>
      <c r="O190" s="3">
        <v>0</v>
      </c>
      <c r="P190" s="3">
        <v>0</v>
      </c>
    </row>
    <row r="191" spans="1:16" ht="16.5" x14ac:dyDescent="0.2">
      <c r="A191" s="3">
        <v>188</v>
      </c>
      <c r="B191" s="3">
        <f t="shared" si="2"/>
        <v>37016302002</v>
      </c>
      <c r="C191" s="3" t="s">
        <v>331</v>
      </c>
      <c r="D191" s="3">
        <v>37016302000</v>
      </c>
      <c r="E191" s="3" t="s">
        <v>1169</v>
      </c>
      <c r="F191" s="3">
        <v>2</v>
      </c>
      <c r="G191" s="3">
        <v>12</v>
      </c>
      <c r="H191" s="3" t="s">
        <v>1246</v>
      </c>
      <c r="I191" s="3" t="s">
        <v>1215</v>
      </c>
      <c r="J191" s="3" t="s">
        <v>1247</v>
      </c>
      <c r="K191" s="3" t="s">
        <v>59</v>
      </c>
      <c r="L191" s="3">
        <v>0</v>
      </c>
      <c r="M191" s="3">
        <v>0</v>
      </c>
      <c r="N191" s="3" t="s">
        <v>60</v>
      </c>
      <c r="O191" s="3">
        <v>0</v>
      </c>
      <c r="P191" s="3">
        <v>0</v>
      </c>
    </row>
    <row r="192" spans="1:16" ht="16.5" x14ac:dyDescent="0.2">
      <c r="A192" s="3">
        <v>189</v>
      </c>
      <c r="B192" s="3">
        <f t="shared" si="2"/>
        <v>37016303001</v>
      </c>
      <c r="C192" s="3" t="s">
        <v>332</v>
      </c>
      <c r="D192" s="3">
        <v>37016303000</v>
      </c>
      <c r="E192" s="3" t="s">
        <v>1167</v>
      </c>
      <c r="F192" s="3">
        <v>1</v>
      </c>
      <c r="G192" s="3">
        <v>12</v>
      </c>
      <c r="H192" s="3" t="s">
        <v>1246</v>
      </c>
      <c r="I192" s="3" t="s">
        <v>1215</v>
      </c>
      <c r="J192" s="3" t="s">
        <v>1247</v>
      </c>
      <c r="K192" s="3" t="s">
        <v>60</v>
      </c>
      <c r="L192" s="3">
        <v>0</v>
      </c>
      <c r="M192" s="3">
        <v>0</v>
      </c>
      <c r="N192" s="3" t="s">
        <v>61</v>
      </c>
      <c r="O192" s="3">
        <v>0</v>
      </c>
      <c r="P192" s="3">
        <v>0</v>
      </c>
    </row>
    <row r="193" spans="1:16" ht="16.5" x14ac:dyDescent="0.2">
      <c r="A193" s="3">
        <v>190</v>
      </c>
      <c r="B193" s="3">
        <f t="shared" si="2"/>
        <v>37016304001</v>
      </c>
      <c r="C193" s="3" t="s">
        <v>333</v>
      </c>
      <c r="D193" s="3">
        <v>37016304000</v>
      </c>
      <c r="E193" s="3" t="s">
        <v>1167</v>
      </c>
      <c r="F193" s="3">
        <v>1</v>
      </c>
      <c r="G193" s="3">
        <v>12</v>
      </c>
      <c r="H193" s="3" t="s">
        <v>1246</v>
      </c>
      <c r="I193" s="3" t="s">
        <v>1215</v>
      </c>
      <c r="J193" s="3" t="s">
        <v>1247</v>
      </c>
      <c r="K193" s="3" t="s">
        <v>61</v>
      </c>
      <c r="L193" s="3">
        <v>0</v>
      </c>
      <c r="M193" s="3">
        <v>0</v>
      </c>
      <c r="N193" s="3" t="s">
        <v>62</v>
      </c>
      <c r="O193" s="3">
        <v>0</v>
      </c>
      <c r="P193" s="3">
        <v>0</v>
      </c>
    </row>
    <row r="194" spans="1:16" ht="16.5" x14ac:dyDescent="0.2">
      <c r="A194" s="3">
        <v>191</v>
      </c>
      <c r="B194" s="3">
        <f t="shared" si="2"/>
        <v>37016304002</v>
      </c>
      <c r="C194" s="3" t="s">
        <v>333</v>
      </c>
      <c r="D194" s="3">
        <v>37016304000</v>
      </c>
      <c r="E194" s="3" t="s">
        <v>1169</v>
      </c>
      <c r="F194" s="3">
        <v>2</v>
      </c>
      <c r="G194" s="3">
        <v>12</v>
      </c>
      <c r="H194" s="3" t="s">
        <v>1246</v>
      </c>
      <c r="I194" s="3" t="s">
        <v>1215</v>
      </c>
      <c r="J194" s="3" t="s">
        <v>1247</v>
      </c>
      <c r="K194" s="3" t="s">
        <v>61</v>
      </c>
      <c r="L194" s="3">
        <v>0</v>
      </c>
      <c r="M194" s="3">
        <v>0</v>
      </c>
      <c r="N194" s="3" t="s">
        <v>62</v>
      </c>
      <c r="O194" s="3">
        <v>0</v>
      </c>
      <c r="P194" s="3">
        <v>0</v>
      </c>
    </row>
    <row r="195" spans="1:16" ht="16.5" x14ac:dyDescent="0.2">
      <c r="A195" s="3">
        <v>192</v>
      </c>
      <c r="B195" s="3">
        <f t="shared" si="2"/>
        <v>37016305001</v>
      </c>
      <c r="C195" s="3" t="s">
        <v>334</v>
      </c>
      <c r="D195" s="3">
        <v>37016305000</v>
      </c>
      <c r="E195" s="3" t="s">
        <v>1167</v>
      </c>
      <c r="F195" s="3">
        <v>1</v>
      </c>
      <c r="G195" s="3">
        <v>12</v>
      </c>
      <c r="H195" s="3" t="s">
        <v>1246</v>
      </c>
      <c r="I195" s="3" t="s">
        <v>1215</v>
      </c>
      <c r="J195" s="3" t="s">
        <v>1247</v>
      </c>
      <c r="K195" s="3" t="s">
        <v>62</v>
      </c>
      <c r="L195" s="3">
        <v>0</v>
      </c>
      <c r="M195" s="3">
        <v>0</v>
      </c>
      <c r="N195" s="3" t="s">
        <v>140</v>
      </c>
      <c r="O195" s="3">
        <v>0</v>
      </c>
      <c r="P195" s="3">
        <v>0</v>
      </c>
    </row>
    <row r="196" spans="1:16" ht="16.5" x14ac:dyDescent="0.2">
      <c r="A196" s="3">
        <v>193</v>
      </c>
      <c r="B196" s="3">
        <f t="shared" si="2"/>
        <v>37016305002</v>
      </c>
      <c r="C196" s="3" t="s">
        <v>334</v>
      </c>
      <c r="D196" s="3">
        <v>37016305000</v>
      </c>
      <c r="E196" s="3" t="s">
        <v>1169</v>
      </c>
      <c r="F196" s="3">
        <v>2</v>
      </c>
      <c r="G196" s="3">
        <v>12</v>
      </c>
      <c r="H196" s="3" t="s">
        <v>1246</v>
      </c>
      <c r="I196" s="3" t="s">
        <v>1215</v>
      </c>
      <c r="J196" s="3" t="s">
        <v>1247</v>
      </c>
      <c r="K196" s="3" t="s">
        <v>62</v>
      </c>
      <c r="L196" s="3">
        <v>0</v>
      </c>
      <c r="M196" s="3">
        <v>0</v>
      </c>
      <c r="N196" s="3" t="s">
        <v>140</v>
      </c>
      <c r="O196" s="3">
        <v>0</v>
      </c>
      <c r="P196" s="3">
        <v>0</v>
      </c>
    </row>
    <row r="197" spans="1:16" ht="16.5" x14ac:dyDescent="0.2">
      <c r="A197" s="3">
        <v>194</v>
      </c>
      <c r="B197" s="3">
        <f t="shared" ref="B197:B260" si="3">D197+F197</f>
        <v>37017101001</v>
      </c>
      <c r="C197" s="3" t="s">
        <v>335</v>
      </c>
      <c r="D197" s="3">
        <v>37017101000</v>
      </c>
      <c r="E197" s="3" t="s">
        <v>1167</v>
      </c>
      <c r="F197" s="3">
        <v>1</v>
      </c>
      <c r="G197" s="3">
        <v>12</v>
      </c>
      <c r="H197" s="3" t="s">
        <v>1246</v>
      </c>
      <c r="I197" s="3" t="s">
        <v>1214</v>
      </c>
      <c r="J197" s="3" t="s">
        <v>1247</v>
      </c>
      <c r="K197" s="3" t="s">
        <v>47</v>
      </c>
      <c r="L197" s="3">
        <v>0</v>
      </c>
      <c r="M197" s="3">
        <v>0</v>
      </c>
      <c r="N197" s="3" t="s">
        <v>63</v>
      </c>
      <c r="O197" s="3">
        <v>0</v>
      </c>
      <c r="P197" s="3">
        <v>0</v>
      </c>
    </row>
    <row r="198" spans="1:16" ht="16.5" x14ac:dyDescent="0.2">
      <c r="A198" s="3">
        <v>195</v>
      </c>
      <c r="B198" s="3">
        <f t="shared" si="3"/>
        <v>37017101002</v>
      </c>
      <c r="C198" s="3" t="s">
        <v>335</v>
      </c>
      <c r="D198" s="3">
        <v>37017101000</v>
      </c>
      <c r="E198" s="3" t="s">
        <v>1169</v>
      </c>
      <c r="F198" s="3">
        <v>2</v>
      </c>
      <c r="G198" s="3">
        <v>12</v>
      </c>
      <c r="H198" s="3" t="s">
        <v>1246</v>
      </c>
      <c r="I198" s="3" t="s">
        <v>1214</v>
      </c>
      <c r="J198" s="3" t="s">
        <v>1247</v>
      </c>
      <c r="K198" s="3" t="s">
        <v>47</v>
      </c>
      <c r="L198" s="3">
        <v>0</v>
      </c>
      <c r="M198" s="3">
        <v>0</v>
      </c>
      <c r="N198" s="3" t="s">
        <v>63</v>
      </c>
      <c r="O198" s="3">
        <v>0</v>
      </c>
      <c r="P198" s="3">
        <v>0</v>
      </c>
    </row>
    <row r="199" spans="1:16" ht="16.5" x14ac:dyDescent="0.2">
      <c r="A199" s="3">
        <v>196</v>
      </c>
      <c r="B199" s="3">
        <f t="shared" si="3"/>
        <v>37017101003</v>
      </c>
      <c r="C199" s="3" t="s">
        <v>335</v>
      </c>
      <c r="D199" s="3">
        <v>37017101000</v>
      </c>
      <c r="E199" s="3" t="s">
        <v>1171</v>
      </c>
      <c r="F199" s="3">
        <v>3</v>
      </c>
      <c r="G199" s="3">
        <v>12</v>
      </c>
      <c r="H199" s="3" t="s">
        <v>1246</v>
      </c>
      <c r="I199" s="3" t="s">
        <v>1214</v>
      </c>
      <c r="J199" s="3" t="s">
        <v>1247</v>
      </c>
      <c r="K199" s="3" t="s">
        <v>47</v>
      </c>
      <c r="L199" s="3">
        <v>0</v>
      </c>
      <c r="M199" s="3">
        <v>0</v>
      </c>
      <c r="N199" s="3" t="s">
        <v>63</v>
      </c>
      <c r="O199" s="3">
        <v>0</v>
      </c>
      <c r="P199" s="3">
        <v>0</v>
      </c>
    </row>
    <row r="200" spans="1:16" ht="16.5" x14ac:dyDescent="0.2">
      <c r="A200" s="3">
        <v>197</v>
      </c>
      <c r="B200" s="3">
        <f t="shared" si="3"/>
        <v>37017101004</v>
      </c>
      <c r="C200" s="3" t="s">
        <v>335</v>
      </c>
      <c r="D200" s="3">
        <v>37017101000</v>
      </c>
      <c r="E200" s="3" t="s">
        <v>1173</v>
      </c>
      <c r="F200" s="3">
        <v>4</v>
      </c>
      <c r="G200" s="3">
        <v>12</v>
      </c>
      <c r="H200" s="3" t="s">
        <v>1246</v>
      </c>
      <c r="I200" s="3" t="s">
        <v>1214</v>
      </c>
      <c r="J200" s="3" t="s">
        <v>1247</v>
      </c>
      <c r="K200" s="3" t="s">
        <v>47</v>
      </c>
      <c r="L200" s="3">
        <v>0</v>
      </c>
      <c r="M200" s="3">
        <v>0</v>
      </c>
      <c r="N200" s="3" t="s">
        <v>63</v>
      </c>
      <c r="O200" s="3">
        <v>0</v>
      </c>
      <c r="P200" s="3">
        <v>0</v>
      </c>
    </row>
    <row r="201" spans="1:16" ht="16.5" x14ac:dyDescent="0.2">
      <c r="A201" s="3">
        <v>198</v>
      </c>
      <c r="B201" s="3">
        <f t="shared" si="3"/>
        <v>37017101005</v>
      </c>
      <c r="C201" s="3" t="s">
        <v>335</v>
      </c>
      <c r="D201" s="3">
        <v>37017101000</v>
      </c>
      <c r="E201" s="3" t="s">
        <v>1175</v>
      </c>
      <c r="F201" s="3">
        <v>5</v>
      </c>
      <c r="G201" s="3">
        <v>12</v>
      </c>
      <c r="H201" s="3" t="s">
        <v>1246</v>
      </c>
      <c r="I201" s="3" t="s">
        <v>1214</v>
      </c>
      <c r="J201" s="3" t="s">
        <v>1247</v>
      </c>
      <c r="K201" s="3" t="s">
        <v>47</v>
      </c>
      <c r="L201" s="3">
        <v>0</v>
      </c>
      <c r="M201" s="3">
        <v>0</v>
      </c>
      <c r="N201" s="3" t="s">
        <v>63</v>
      </c>
      <c r="O201" s="3">
        <v>0</v>
      </c>
      <c r="P201" s="3">
        <v>0</v>
      </c>
    </row>
    <row r="202" spans="1:16" ht="16.5" x14ac:dyDescent="0.2">
      <c r="A202" s="3">
        <v>199</v>
      </c>
      <c r="B202" s="3">
        <f t="shared" si="3"/>
        <v>37017101006</v>
      </c>
      <c r="C202" s="3" t="s">
        <v>335</v>
      </c>
      <c r="D202" s="3">
        <v>37017101000</v>
      </c>
      <c r="E202" s="3" t="s">
        <v>1177</v>
      </c>
      <c r="F202" s="3">
        <v>6</v>
      </c>
      <c r="G202" s="3">
        <v>12</v>
      </c>
      <c r="H202" s="3" t="s">
        <v>1246</v>
      </c>
      <c r="I202" s="3" t="s">
        <v>1214</v>
      </c>
      <c r="J202" s="3" t="s">
        <v>1247</v>
      </c>
      <c r="K202" s="3" t="s">
        <v>47</v>
      </c>
      <c r="L202" s="3">
        <v>0</v>
      </c>
      <c r="M202" s="3">
        <v>0</v>
      </c>
      <c r="N202" s="3" t="s">
        <v>63</v>
      </c>
      <c r="O202" s="3">
        <v>0</v>
      </c>
      <c r="P202" s="3">
        <v>0</v>
      </c>
    </row>
    <row r="203" spans="1:16" ht="16.5" x14ac:dyDescent="0.2">
      <c r="A203" s="3">
        <v>200</v>
      </c>
      <c r="B203" s="3">
        <f t="shared" si="3"/>
        <v>37017101007</v>
      </c>
      <c r="C203" s="3" t="s">
        <v>335</v>
      </c>
      <c r="D203" s="3">
        <v>37017101000</v>
      </c>
      <c r="E203" s="3" t="s">
        <v>1179</v>
      </c>
      <c r="F203" s="3">
        <v>7</v>
      </c>
      <c r="G203" s="3">
        <v>12</v>
      </c>
      <c r="H203" s="3" t="s">
        <v>1246</v>
      </c>
      <c r="I203" s="3" t="s">
        <v>1214</v>
      </c>
      <c r="J203" s="3" t="s">
        <v>1247</v>
      </c>
      <c r="K203" s="3" t="s">
        <v>47</v>
      </c>
      <c r="L203" s="3">
        <v>0</v>
      </c>
      <c r="M203" s="3">
        <v>0</v>
      </c>
      <c r="N203" s="3" t="s">
        <v>63</v>
      </c>
      <c r="O203" s="3">
        <v>0</v>
      </c>
      <c r="P203" s="3">
        <v>0</v>
      </c>
    </row>
    <row r="204" spans="1:16" ht="16.5" x14ac:dyDescent="0.2">
      <c r="A204" s="3">
        <v>201</v>
      </c>
      <c r="B204" s="3">
        <f t="shared" si="3"/>
        <v>37017101008</v>
      </c>
      <c r="C204" s="3" t="s">
        <v>335</v>
      </c>
      <c r="D204" s="3">
        <v>37017101000</v>
      </c>
      <c r="E204" s="3" t="s">
        <v>1181</v>
      </c>
      <c r="F204" s="3">
        <v>8</v>
      </c>
      <c r="G204" s="3">
        <v>12</v>
      </c>
      <c r="H204" s="3" t="s">
        <v>1246</v>
      </c>
      <c r="I204" s="3" t="s">
        <v>1214</v>
      </c>
      <c r="J204" s="3" t="s">
        <v>1247</v>
      </c>
      <c r="K204" s="3" t="s">
        <v>47</v>
      </c>
      <c r="L204" s="3">
        <v>0</v>
      </c>
      <c r="M204" s="3">
        <v>0</v>
      </c>
      <c r="N204" s="3" t="s">
        <v>63</v>
      </c>
      <c r="O204" s="3">
        <v>0</v>
      </c>
      <c r="P204" s="3">
        <v>0</v>
      </c>
    </row>
    <row r="205" spans="1:16" ht="16.5" x14ac:dyDescent="0.2">
      <c r="A205" s="3">
        <v>202</v>
      </c>
      <c r="B205" s="3">
        <f t="shared" si="3"/>
        <v>37017102001</v>
      </c>
      <c r="C205" s="3" t="s">
        <v>336</v>
      </c>
      <c r="D205" s="3">
        <v>37017102000</v>
      </c>
      <c r="E205" s="3" t="s">
        <v>1167</v>
      </c>
      <c r="F205" s="3">
        <v>1</v>
      </c>
      <c r="G205" s="3">
        <v>12</v>
      </c>
      <c r="H205" s="3" t="s">
        <v>1246</v>
      </c>
      <c r="I205" s="3" t="s">
        <v>1214</v>
      </c>
      <c r="J205" s="3" t="s">
        <v>1247</v>
      </c>
      <c r="K205" s="3" t="s">
        <v>63</v>
      </c>
      <c r="L205" s="3">
        <v>0</v>
      </c>
      <c r="M205" s="3">
        <v>0</v>
      </c>
      <c r="N205" s="3" t="s">
        <v>64</v>
      </c>
      <c r="O205" s="3">
        <v>0</v>
      </c>
      <c r="P205" s="3">
        <v>0</v>
      </c>
    </row>
    <row r="206" spans="1:16" ht="16.5" x14ac:dyDescent="0.2">
      <c r="A206" s="3">
        <v>203</v>
      </c>
      <c r="B206" s="3">
        <f t="shared" si="3"/>
        <v>37017102002</v>
      </c>
      <c r="C206" s="3" t="s">
        <v>336</v>
      </c>
      <c r="D206" s="3">
        <v>37017102000</v>
      </c>
      <c r="E206" s="3" t="s">
        <v>1169</v>
      </c>
      <c r="F206" s="3">
        <v>2</v>
      </c>
      <c r="G206" s="3">
        <v>12</v>
      </c>
      <c r="H206" s="3" t="s">
        <v>1246</v>
      </c>
      <c r="I206" s="3" t="s">
        <v>1214</v>
      </c>
      <c r="J206" s="3" t="s">
        <v>1247</v>
      </c>
      <c r="K206" s="3" t="s">
        <v>63</v>
      </c>
      <c r="L206" s="3">
        <v>0</v>
      </c>
      <c r="M206" s="3">
        <v>0</v>
      </c>
      <c r="N206" s="3" t="s">
        <v>64</v>
      </c>
      <c r="O206" s="3">
        <v>0</v>
      </c>
      <c r="P206" s="3">
        <v>0</v>
      </c>
    </row>
    <row r="207" spans="1:16" ht="16.5" x14ac:dyDescent="0.2">
      <c r="A207" s="3">
        <v>204</v>
      </c>
      <c r="B207" s="3">
        <f t="shared" si="3"/>
        <v>37017102003</v>
      </c>
      <c r="C207" s="3" t="s">
        <v>336</v>
      </c>
      <c r="D207" s="3">
        <v>37017102000</v>
      </c>
      <c r="E207" s="3" t="s">
        <v>1171</v>
      </c>
      <c r="F207" s="3">
        <v>3</v>
      </c>
      <c r="G207" s="3">
        <v>12</v>
      </c>
      <c r="H207" s="3" t="s">
        <v>1246</v>
      </c>
      <c r="I207" s="3" t="s">
        <v>1214</v>
      </c>
      <c r="J207" s="3" t="s">
        <v>1247</v>
      </c>
      <c r="K207" s="3" t="s">
        <v>63</v>
      </c>
      <c r="L207" s="3">
        <v>0</v>
      </c>
      <c r="M207" s="3">
        <v>0</v>
      </c>
      <c r="N207" s="3" t="s">
        <v>64</v>
      </c>
      <c r="O207" s="3">
        <v>0</v>
      </c>
      <c r="P207" s="3">
        <v>0</v>
      </c>
    </row>
    <row r="208" spans="1:16" ht="16.5" x14ac:dyDescent="0.2">
      <c r="A208" s="3">
        <v>205</v>
      </c>
      <c r="B208" s="3">
        <f t="shared" si="3"/>
        <v>37017102004</v>
      </c>
      <c r="C208" s="3" t="s">
        <v>336</v>
      </c>
      <c r="D208" s="3">
        <v>37017102000</v>
      </c>
      <c r="E208" s="3" t="s">
        <v>1173</v>
      </c>
      <c r="F208" s="3">
        <v>4</v>
      </c>
      <c r="G208" s="3">
        <v>12</v>
      </c>
      <c r="H208" s="3" t="s">
        <v>1246</v>
      </c>
      <c r="I208" s="3" t="s">
        <v>1214</v>
      </c>
      <c r="J208" s="3" t="s">
        <v>1247</v>
      </c>
      <c r="K208" s="3" t="s">
        <v>63</v>
      </c>
      <c r="L208" s="3">
        <v>0</v>
      </c>
      <c r="M208" s="3">
        <v>0</v>
      </c>
      <c r="N208" s="3" t="s">
        <v>64</v>
      </c>
      <c r="O208" s="3">
        <v>0</v>
      </c>
      <c r="P208" s="3">
        <v>0</v>
      </c>
    </row>
    <row r="209" spans="1:16" ht="16.5" x14ac:dyDescent="0.2">
      <c r="A209" s="3">
        <v>206</v>
      </c>
      <c r="B209" s="3">
        <f t="shared" si="3"/>
        <v>37017102005</v>
      </c>
      <c r="C209" s="3" t="s">
        <v>336</v>
      </c>
      <c r="D209" s="3">
        <v>37017102000</v>
      </c>
      <c r="E209" s="3" t="s">
        <v>1175</v>
      </c>
      <c r="F209" s="3">
        <v>5</v>
      </c>
      <c r="G209" s="3">
        <v>12</v>
      </c>
      <c r="H209" s="3" t="s">
        <v>1246</v>
      </c>
      <c r="I209" s="3" t="s">
        <v>1214</v>
      </c>
      <c r="J209" s="3" t="s">
        <v>1247</v>
      </c>
      <c r="K209" s="3" t="s">
        <v>63</v>
      </c>
      <c r="L209" s="3">
        <v>0</v>
      </c>
      <c r="M209" s="3">
        <v>0</v>
      </c>
      <c r="N209" s="3" t="s">
        <v>64</v>
      </c>
      <c r="O209" s="3">
        <v>0</v>
      </c>
      <c r="P209" s="3">
        <v>0</v>
      </c>
    </row>
    <row r="210" spans="1:16" ht="16.5" x14ac:dyDescent="0.2">
      <c r="A210" s="3">
        <v>207</v>
      </c>
      <c r="B210" s="3">
        <f t="shared" si="3"/>
        <v>37017102006</v>
      </c>
      <c r="C210" s="3" t="s">
        <v>336</v>
      </c>
      <c r="D210" s="3">
        <v>37017102000</v>
      </c>
      <c r="E210" s="3" t="s">
        <v>1177</v>
      </c>
      <c r="F210" s="3">
        <v>6</v>
      </c>
      <c r="G210" s="3">
        <v>12</v>
      </c>
      <c r="H210" s="3" t="s">
        <v>1246</v>
      </c>
      <c r="I210" s="3" t="s">
        <v>1214</v>
      </c>
      <c r="J210" s="3" t="s">
        <v>1247</v>
      </c>
      <c r="K210" s="3" t="s">
        <v>63</v>
      </c>
      <c r="L210" s="3">
        <v>0</v>
      </c>
      <c r="M210" s="3">
        <v>0</v>
      </c>
      <c r="N210" s="3" t="s">
        <v>64</v>
      </c>
      <c r="O210" s="3">
        <v>0</v>
      </c>
      <c r="P210" s="3">
        <v>0</v>
      </c>
    </row>
    <row r="211" spans="1:16" ht="16.5" x14ac:dyDescent="0.2">
      <c r="A211" s="3">
        <v>208</v>
      </c>
      <c r="B211" s="3">
        <f t="shared" si="3"/>
        <v>37017102007</v>
      </c>
      <c r="C211" s="3" t="s">
        <v>336</v>
      </c>
      <c r="D211" s="3">
        <v>37017102000</v>
      </c>
      <c r="E211" s="3" t="s">
        <v>1179</v>
      </c>
      <c r="F211" s="3">
        <v>7</v>
      </c>
      <c r="G211" s="3">
        <v>12</v>
      </c>
      <c r="H211" s="3" t="s">
        <v>1246</v>
      </c>
      <c r="I211" s="3" t="s">
        <v>1214</v>
      </c>
      <c r="J211" s="3" t="s">
        <v>1247</v>
      </c>
      <c r="K211" s="3" t="s">
        <v>63</v>
      </c>
      <c r="L211" s="3">
        <v>0</v>
      </c>
      <c r="M211" s="3">
        <v>0</v>
      </c>
      <c r="N211" s="3" t="s">
        <v>64</v>
      </c>
      <c r="O211" s="3">
        <v>0</v>
      </c>
      <c r="P211" s="3">
        <v>0</v>
      </c>
    </row>
    <row r="212" spans="1:16" ht="16.5" x14ac:dyDescent="0.2">
      <c r="A212" s="3">
        <v>209</v>
      </c>
      <c r="B212" s="3">
        <f t="shared" si="3"/>
        <v>37017102008</v>
      </c>
      <c r="C212" s="3" t="s">
        <v>336</v>
      </c>
      <c r="D212" s="3">
        <v>37017102000</v>
      </c>
      <c r="E212" s="3" t="s">
        <v>1181</v>
      </c>
      <c r="F212" s="3">
        <v>8</v>
      </c>
      <c r="G212" s="3">
        <v>12</v>
      </c>
      <c r="H212" s="3" t="s">
        <v>1246</v>
      </c>
      <c r="I212" s="3" t="s">
        <v>1214</v>
      </c>
      <c r="J212" s="3" t="s">
        <v>1247</v>
      </c>
      <c r="K212" s="3" t="s">
        <v>63</v>
      </c>
      <c r="L212" s="3">
        <v>0</v>
      </c>
      <c r="M212" s="3">
        <v>0</v>
      </c>
      <c r="N212" s="3" t="s">
        <v>64</v>
      </c>
      <c r="O212" s="3">
        <v>0</v>
      </c>
      <c r="P212" s="3">
        <v>0</v>
      </c>
    </row>
    <row r="213" spans="1:16" ht="16.5" x14ac:dyDescent="0.2">
      <c r="A213" s="3">
        <v>210</v>
      </c>
      <c r="B213" s="3">
        <f t="shared" si="3"/>
        <v>37017201001</v>
      </c>
      <c r="C213" s="3" t="s">
        <v>337</v>
      </c>
      <c r="D213" s="3">
        <v>37017201000</v>
      </c>
      <c r="E213" s="3" t="s">
        <v>1167</v>
      </c>
      <c r="F213" s="3">
        <v>1</v>
      </c>
      <c r="G213" s="3">
        <v>12</v>
      </c>
      <c r="H213" s="3" t="s">
        <v>1246</v>
      </c>
      <c r="I213" s="3" t="s">
        <v>1214</v>
      </c>
      <c r="J213" s="3" t="s">
        <v>1247</v>
      </c>
      <c r="K213" s="3" t="s">
        <v>64</v>
      </c>
      <c r="L213" s="3">
        <v>0</v>
      </c>
      <c r="M213" s="3">
        <v>0</v>
      </c>
      <c r="N213" s="3" t="s">
        <v>65</v>
      </c>
      <c r="O213" s="3">
        <v>0</v>
      </c>
      <c r="P213" s="3">
        <v>0</v>
      </c>
    </row>
    <row r="214" spans="1:16" ht="16.5" x14ac:dyDescent="0.2">
      <c r="A214" s="3">
        <v>211</v>
      </c>
      <c r="B214" s="3">
        <f t="shared" si="3"/>
        <v>37017201002</v>
      </c>
      <c r="C214" s="3" t="s">
        <v>337</v>
      </c>
      <c r="D214" s="3">
        <v>37017201000</v>
      </c>
      <c r="E214" s="3" t="s">
        <v>1169</v>
      </c>
      <c r="F214" s="3">
        <v>2</v>
      </c>
      <c r="G214" s="3">
        <v>12</v>
      </c>
      <c r="H214" s="3" t="s">
        <v>1246</v>
      </c>
      <c r="I214" s="3" t="s">
        <v>1214</v>
      </c>
      <c r="J214" s="3" t="s">
        <v>1247</v>
      </c>
      <c r="K214" s="3" t="s">
        <v>64</v>
      </c>
      <c r="L214" s="3">
        <v>0</v>
      </c>
      <c r="M214" s="3">
        <v>0</v>
      </c>
      <c r="N214" s="3" t="s">
        <v>65</v>
      </c>
      <c r="O214" s="3">
        <v>0</v>
      </c>
      <c r="P214" s="3">
        <v>0</v>
      </c>
    </row>
    <row r="215" spans="1:16" ht="16.5" x14ac:dyDescent="0.2">
      <c r="A215" s="3">
        <v>212</v>
      </c>
      <c r="B215" s="3">
        <f t="shared" si="3"/>
        <v>37017201003</v>
      </c>
      <c r="C215" s="3" t="s">
        <v>337</v>
      </c>
      <c r="D215" s="3">
        <v>37017201000</v>
      </c>
      <c r="E215" s="3" t="s">
        <v>1171</v>
      </c>
      <c r="F215" s="3">
        <v>3</v>
      </c>
      <c r="G215" s="3">
        <v>12</v>
      </c>
      <c r="H215" s="3" t="s">
        <v>1246</v>
      </c>
      <c r="I215" s="3" t="s">
        <v>1214</v>
      </c>
      <c r="J215" s="3" t="s">
        <v>1247</v>
      </c>
      <c r="K215" s="3" t="s">
        <v>64</v>
      </c>
      <c r="L215" s="3">
        <v>0</v>
      </c>
      <c r="M215" s="3">
        <v>0</v>
      </c>
      <c r="N215" s="3" t="s">
        <v>65</v>
      </c>
      <c r="O215" s="3">
        <v>0</v>
      </c>
      <c r="P215" s="3">
        <v>0</v>
      </c>
    </row>
    <row r="216" spans="1:16" ht="16.5" x14ac:dyDescent="0.2">
      <c r="A216" s="3">
        <v>213</v>
      </c>
      <c r="B216" s="3">
        <f t="shared" si="3"/>
        <v>37017201004</v>
      </c>
      <c r="C216" s="3" t="s">
        <v>337</v>
      </c>
      <c r="D216" s="3">
        <v>37017201000</v>
      </c>
      <c r="E216" s="3" t="s">
        <v>1173</v>
      </c>
      <c r="F216" s="3">
        <v>4</v>
      </c>
      <c r="G216" s="3">
        <v>12</v>
      </c>
      <c r="H216" s="3" t="s">
        <v>1246</v>
      </c>
      <c r="I216" s="3" t="s">
        <v>1214</v>
      </c>
      <c r="J216" s="3" t="s">
        <v>1247</v>
      </c>
      <c r="K216" s="3" t="s">
        <v>64</v>
      </c>
      <c r="L216" s="3">
        <v>0</v>
      </c>
      <c r="M216" s="3">
        <v>0</v>
      </c>
      <c r="N216" s="3" t="s">
        <v>65</v>
      </c>
      <c r="O216" s="3">
        <v>0</v>
      </c>
      <c r="P216" s="3">
        <v>0</v>
      </c>
    </row>
    <row r="217" spans="1:16" ht="16.5" x14ac:dyDescent="0.2">
      <c r="A217" s="3">
        <v>214</v>
      </c>
      <c r="B217" s="3">
        <f t="shared" si="3"/>
        <v>37017201005</v>
      </c>
      <c r="C217" s="3" t="s">
        <v>337</v>
      </c>
      <c r="D217" s="3">
        <v>37017201000</v>
      </c>
      <c r="E217" s="3" t="s">
        <v>1175</v>
      </c>
      <c r="F217" s="3">
        <v>5</v>
      </c>
      <c r="G217" s="3">
        <v>12</v>
      </c>
      <c r="H217" s="3" t="s">
        <v>1246</v>
      </c>
      <c r="I217" s="3" t="s">
        <v>1214</v>
      </c>
      <c r="J217" s="3" t="s">
        <v>1247</v>
      </c>
      <c r="K217" s="3" t="s">
        <v>64</v>
      </c>
      <c r="L217" s="3">
        <v>0</v>
      </c>
      <c r="M217" s="3">
        <v>0</v>
      </c>
      <c r="N217" s="3" t="s">
        <v>65</v>
      </c>
      <c r="O217" s="3">
        <v>0</v>
      </c>
      <c r="P217" s="3">
        <v>0</v>
      </c>
    </row>
    <row r="218" spans="1:16" ht="16.5" x14ac:dyDescent="0.2">
      <c r="A218" s="3">
        <v>215</v>
      </c>
      <c r="B218" s="3">
        <f t="shared" si="3"/>
        <v>37017201006</v>
      </c>
      <c r="C218" s="3" t="s">
        <v>337</v>
      </c>
      <c r="D218" s="3">
        <v>37017201000</v>
      </c>
      <c r="E218" s="3" t="s">
        <v>1177</v>
      </c>
      <c r="F218" s="3">
        <v>6</v>
      </c>
      <c r="G218" s="3">
        <v>12</v>
      </c>
      <c r="H218" s="3" t="s">
        <v>1246</v>
      </c>
      <c r="I218" s="3" t="s">
        <v>1214</v>
      </c>
      <c r="J218" s="3" t="s">
        <v>1247</v>
      </c>
      <c r="K218" s="3" t="s">
        <v>64</v>
      </c>
      <c r="L218" s="3">
        <v>0</v>
      </c>
      <c r="M218" s="3">
        <v>0</v>
      </c>
      <c r="N218" s="3" t="s">
        <v>65</v>
      </c>
      <c r="O218" s="3">
        <v>0</v>
      </c>
      <c r="P218" s="3">
        <v>0</v>
      </c>
    </row>
    <row r="219" spans="1:16" ht="16.5" x14ac:dyDescent="0.2">
      <c r="A219" s="3">
        <v>216</v>
      </c>
      <c r="B219" s="3">
        <f t="shared" si="3"/>
        <v>37017201007</v>
      </c>
      <c r="C219" s="3" t="s">
        <v>337</v>
      </c>
      <c r="D219" s="3">
        <v>37017201000</v>
      </c>
      <c r="E219" s="3" t="s">
        <v>1179</v>
      </c>
      <c r="F219" s="3">
        <v>7</v>
      </c>
      <c r="G219" s="3">
        <v>12</v>
      </c>
      <c r="H219" s="3" t="s">
        <v>1246</v>
      </c>
      <c r="I219" s="3" t="s">
        <v>1214</v>
      </c>
      <c r="J219" s="3" t="s">
        <v>1247</v>
      </c>
      <c r="K219" s="3" t="s">
        <v>64</v>
      </c>
      <c r="L219" s="3">
        <v>0</v>
      </c>
      <c r="M219" s="3">
        <v>0</v>
      </c>
      <c r="N219" s="3" t="s">
        <v>65</v>
      </c>
      <c r="O219" s="3">
        <v>0</v>
      </c>
      <c r="P219" s="3">
        <v>0</v>
      </c>
    </row>
    <row r="220" spans="1:16" ht="16.5" x14ac:dyDescent="0.2">
      <c r="A220" s="3">
        <v>217</v>
      </c>
      <c r="B220" s="3">
        <f t="shared" si="3"/>
        <v>37017201008</v>
      </c>
      <c r="C220" s="3" t="s">
        <v>337</v>
      </c>
      <c r="D220" s="3">
        <v>37017201000</v>
      </c>
      <c r="E220" s="3" t="s">
        <v>1181</v>
      </c>
      <c r="F220" s="3">
        <v>8</v>
      </c>
      <c r="G220" s="3">
        <v>12</v>
      </c>
      <c r="H220" s="3" t="s">
        <v>1246</v>
      </c>
      <c r="I220" s="3" t="s">
        <v>1214</v>
      </c>
      <c r="J220" s="3" t="s">
        <v>1247</v>
      </c>
      <c r="K220" s="3" t="s">
        <v>64</v>
      </c>
      <c r="L220" s="3">
        <v>0</v>
      </c>
      <c r="M220" s="3">
        <v>0</v>
      </c>
      <c r="N220" s="3" t="s">
        <v>65</v>
      </c>
      <c r="O220" s="3">
        <v>0</v>
      </c>
      <c r="P220" s="3">
        <v>0</v>
      </c>
    </row>
    <row r="221" spans="1:16" ht="16.5" x14ac:dyDescent="0.2">
      <c r="A221" s="3">
        <v>218</v>
      </c>
      <c r="B221" s="3">
        <f t="shared" si="3"/>
        <v>37017202001</v>
      </c>
      <c r="C221" s="3" t="s">
        <v>338</v>
      </c>
      <c r="D221" s="3">
        <v>37017202000</v>
      </c>
      <c r="E221" s="3" t="s">
        <v>1167</v>
      </c>
      <c r="F221" s="3">
        <v>1</v>
      </c>
      <c r="G221" s="3">
        <v>12</v>
      </c>
      <c r="H221" s="3" t="s">
        <v>1246</v>
      </c>
      <c r="I221" s="3" t="s">
        <v>1214</v>
      </c>
      <c r="J221" s="3" t="s">
        <v>1247</v>
      </c>
      <c r="K221" s="3" t="s">
        <v>65</v>
      </c>
      <c r="L221" s="3">
        <v>0</v>
      </c>
      <c r="M221" s="3">
        <v>0</v>
      </c>
      <c r="N221" s="3" t="s">
        <v>66</v>
      </c>
      <c r="O221" s="3">
        <v>0</v>
      </c>
      <c r="P221" s="3">
        <v>0</v>
      </c>
    </row>
    <row r="222" spans="1:16" ht="16.5" x14ac:dyDescent="0.2">
      <c r="A222" s="3">
        <v>219</v>
      </c>
      <c r="B222" s="3">
        <f t="shared" si="3"/>
        <v>37017202002</v>
      </c>
      <c r="C222" s="3" t="s">
        <v>338</v>
      </c>
      <c r="D222" s="3">
        <v>37017202000</v>
      </c>
      <c r="E222" s="3" t="s">
        <v>1169</v>
      </c>
      <c r="F222" s="3">
        <v>2</v>
      </c>
      <c r="G222" s="3">
        <v>12</v>
      </c>
      <c r="H222" s="3" t="s">
        <v>1246</v>
      </c>
      <c r="I222" s="3" t="s">
        <v>1214</v>
      </c>
      <c r="J222" s="3" t="s">
        <v>1247</v>
      </c>
      <c r="K222" s="3" t="s">
        <v>65</v>
      </c>
      <c r="L222" s="3">
        <v>0</v>
      </c>
      <c r="M222" s="3">
        <v>0</v>
      </c>
      <c r="N222" s="3" t="s">
        <v>66</v>
      </c>
      <c r="O222" s="3">
        <v>0</v>
      </c>
      <c r="P222" s="3">
        <v>0</v>
      </c>
    </row>
    <row r="223" spans="1:16" ht="16.5" x14ac:dyDescent="0.2">
      <c r="A223" s="3">
        <v>220</v>
      </c>
      <c r="B223" s="3">
        <f t="shared" si="3"/>
        <v>37017202003</v>
      </c>
      <c r="C223" s="3" t="s">
        <v>338</v>
      </c>
      <c r="D223" s="3">
        <v>37017202000</v>
      </c>
      <c r="E223" s="3" t="s">
        <v>1171</v>
      </c>
      <c r="F223" s="3">
        <v>3</v>
      </c>
      <c r="G223" s="3">
        <v>12</v>
      </c>
      <c r="H223" s="3" t="s">
        <v>1246</v>
      </c>
      <c r="I223" s="3" t="s">
        <v>1214</v>
      </c>
      <c r="J223" s="3" t="s">
        <v>1247</v>
      </c>
      <c r="K223" s="3" t="s">
        <v>65</v>
      </c>
      <c r="L223" s="3">
        <v>0</v>
      </c>
      <c r="M223" s="3">
        <v>0</v>
      </c>
      <c r="N223" s="3" t="s">
        <v>66</v>
      </c>
      <c r="O223" s="3">
        <v>0</v>
      </c>
      <c r="P223" s="3">
        <v>0</v>
      </c>
    </row>
    <row r="224" spans="1:16" ht="16.5" x14ac:dyDescent="0.2">
      <c r="A224" s="3">
        <v>221</v>
      </c>
      <c r="B224" s="3">
        <f t="shared" si="3"/>
        <v>37017202004</v>
      </c>
      <c r="C224" s="3" t="s">
        <v>338</v>
      </c>
      <c r="D224" s="3">
        <v>37017202000</v>
      </c>
      <c r="E224" s="3" t="s">
        <v>1173</v>
      </c>
      <c r="F224" s="3">
        <v>4</v>
      </c>
      <c r="G224" s="3">
        <v>12</v>
      </c>
      <c r="H224" s="3" t="s">
        <v>1246</v>
      </c>
      <c r="I224" s="3" t="s">
        <v>1214</v>
      </c>
      <c r="J224" s="3" t="s">
        <v>1247</v>
      </c>
      <c r="K224" s="3" t="s">
        <v>65</v>
      </c>
      <c r="L224" s="3">
        <v>0</v>
      </c>
      <c r="M224" s="3">
        <v>0</v>
      </c>
      <c r="N224" s="3" t="s">
        <v>66</v>
      </c>
      <c r="O224" s="3">
        <v>0</v>
      </c>
      <c r="P224" s="3">
        <v>0</v>
      </c>
    </row>
    <row r="225" spans="1:16" ht="16.5" x14ac:dyDescent="0.2">
      <c r="A225" s="3">
        <v>222</v>
      </c>
      <c r="B225" s="3">
        <f t="shared" si="3"/>
        <v>37017202005</v>
      </c>
      <c r="C225" s="3" t="s">
        <v>338</v>
      </c>
      <c r="D225" s="3">
        <v>37017202000</v>
      </c>
      <c r="E225" s="3" t="s">
        <v>1175</v>
      </c>
      <c r="F225" s="3">
        <v>5</v>
      </c>
      <c r="G225" s="3">
        <v>12</v>
      </c>
      <c r="H225" s="3" t="s">
        <v>1246</v>
      </c>
      <c r="I225" s="3" t="s">
        <v>1214</v>
      </c>
      <c r="J225" s="3" t="s">
        <v>1247</v>
      </c>
      <c r="K225" s="3" t="s">
        <v>65</v>
      </c>
      <c r="L225" s="3">
        <v>0</v>
      </c>
      <c r="M225" s="3">
        <v>0</v>
      </c>
      <c r="N225" s="3" t="s">
        <v>66</v>
      </c>
      <c r="O225" s="3">
        <v>0</v>
      </c>
      <c r="P225" s="3">
        <v>0</v>
      </c>
    </row>
    <row r="226" spans="1:16" ht="16.5" x14ac:dyDescent="0.2">
      <c r="A226" s="3">
        <v>223</v>
      </c>
      <c r="B226" s="3">
        <f t="shared" si="3"/>
        <v>37017202006</v>
      </c>
      <c r="C226" s="3" t="s">
        <v>338</v>
      </c>
      <c r="D226" s="3">
        <v>37017202000</v>
      </c>
      <c r="E226" s="3" t="s">
        <v>1177</v>
      </c>
      <c r="F226" s="3">
        <v>6</v>
      </c>
      <c r="G226" s="3">
        <v>12</v>
      </c>
      <c r="H226" s="3" t="s">
        <v>1246</v>
      </c>
      <c r="I226" s="3" t="s">
        <v>1214</v>
      </c>
      <c r="J226" s="3" t="s">
        <v>1247</v>
      </c>
      <c r="K226" s="3" t="s">
        <v>65</v>
      </c>
      <c r="L226" s="3">
        <v>0</v>
      </c>
      <c r="M226" s="3">
        <v>0</v>
      </c>
      <c r="N226" s="3" t="s">
        <v>66</v>
      </c>
      <c r="O226" s="3">
        <v>0</v>
      </c>
      <c r="P226" s="3">
        <v>0</v>
      </c>
    </row>
    <row r="227" spans="1:16" ht="16.5" x14ac:dyDescent="0.2">
      <c r="A227" s="3">
        <v>224</v>
      </c>
      <c r="B227" s="3">
        <f t="shared" si="3"/>
        <v>37017202007</v>
      </c>
      <c r="C227" s="3" t="s">
        <v>338</v>
      </c>
      <c r="D227" s="3">
        <v>37017202000</v>
      </c>
      <c r="E227" s="3" t="s">
        <v>1179</v>
      </c>
      <c r="F227" s="3">
        <v>7</v>
      </c>
      <c r="G227" s="3">
        <v>12</v>
      </c>
      <c r="H227" s="3" t="s">
        <v>1246</v>
      </c>
      <c r="I227" s="3" t="s">
        <v>1214</v>
      </c>
      <c r="J227" s="3" t="s">
        <v>1247</v>
      </c>
      <c r="K227" s="3" t="s">
        <v>65</v>
      </c>
      <c r="L227" s="3">
        <v>0</v>
      </c>
      <c r="M227" s="3">
        <v>0</v>
      </c>
      <c r="N227" s="3" t="s">
        <v>66</v>
      </c>
      <c r="O227" s="3">
        <v>0</v>
      </c>
      <c r="P227" s="3">
        <v>0</v>
      </c>
    </row>
    <row r="228" spans="1:16" ht="16.5" x14ac:dyDescent="0.2">
      <c r="A228" s="3">
        <v>225</v>
      </c>
      <c r="B228" s="3">
        <f t="shared" si="3"/>
        <v>37017202008</v>
      </c>
      <c r="C228" s="3" t="s">
        <v>338</v>
      </c>
      <c r="D228" s="3">
        <v>37017202000</v>
      </c>
      <c r="E228" s="3" t="s">
        <v>1181</v>
      </c>
      <c r="F228" s="3">
        <v>8</v>
      </c>
      <c r="G228" s="3">
        <v>12</v>
      </c>
      <c r="H228" s="3" t="s">
        <v>1246</v>
      </c>
      <c r="I228" s="3" t="s">
        <v>1214</v>
      </c>
      <c r="J228" s="3" t="s">
        <v>1247</v>
      </c>
      <c r="K228" s="3" t="s">
        <v>65</v>
      </c>
      <c r="L228" s="3">
        <v>0</v>
      </c>
      <c r="M228" s="3">
        <v>0</v>
      </c>
      <c r="N228" s="3" t="s">
        <v>66</v>
      </c>
      <c r="O228" s="3">
        <v>0</v>
      </c>
      <c r="P228" s="3">
        <v>0</v>
      </c>
    </row>
    <row r="229" spans="1:16" ht="16.5" x14ac:dyDescent="0.2">
      <c r="A229" s="3">
        <v>226</v>
      </c>
      <c r="B229" s="3">
        <f t="shared" si="3"/>
        <v>37017301001</v>
      </c>
      <c r="C229" s="3" t="s">
        <v>339</v>
      </c>
      <c r="D229" s="3">
        <v>37017301000</v>
      </c>
      <c r="E229" s="3" t="s">
        <v>1167</v>
      </c>
      <c r="F229" s="3">
        <v>1</v>
      </c>
      <c r="G229" s="3">
        <v>12</v>
      </c>
      <c r="H229" s="3" t="s">
        <v>1246</v>
      </c>
      <c r="I229" s="3" t="s">
        <v>1214</v>
      </c>
      <c r="J229" s="3" t="s">
        <v>1247</v>
      </c>
      <c r="K229" s="3" t="s">
        <v>66</v>
      </c>
      <c r="L229" s="3">
        <v>0</v>
      </c>
      <c r="M229" s="3">
        <v>0</v>
      </c>
      <c r="N229" s="3" t="s">
        <v>60</v>
      </c>
      <c r="O229" s="3">
        <v>0</v>
      </c>
      <c r="P229" s="3">
        <v>0</v>
      </c>
    </row>
    <row r="230" spans="1:16" ht="16.5" x14ac:dyDescent="0.2">
      <c r="A230" s="3">
        <v>227</v>
      </c>
      <c r="B230" s="3">
        <f t="shared" si="3"/>
        <v>37017301002</v>
      </c>
      <c r="C230" s="3" t="s">
        <v>339</v>
      </c>
      <c r="D230" s="3">
        <v>37017301000</v>
      </c>
      <c r="E230" s="3" t="s">
        <v>1169</v>
      </c>
      <c r="F230" s="3">
        <v>2</v>
      </c>
      <c r="G230" s="3">
        <v>12</v>
      </c>
      <c r="H230" s="3" t="s">
        <v>1246</v>
      </c>
      <c r="I230" s="3" t="s">
        <v>1214</v>
      </c>
      <c r="J230" s="3" t="s">
        <v>1247</v>
      </c>
      <c r="K230" s="3" t="s">
        <v>66</v>
      </c>
      <c r="L230" s="3">
        <v>0</v>
      </c>
      <c r="M230" s="3">
        <v>0</v>
      </c>
      <c r="N230" s="3" t="s">
        <v>60</v>
      </c>
      <c r="O230" s="3">
        <v>0</v>
      </c>
      <c r="P230" s="3">
        <v>0</v>
      </c>
    </row>
    <row r="231" spans="1:16" ht="16.5" x14ac:dyDescent="0.2">
      <c r="A231" s="3">
        <v>228</v>
      </c>
      <c r="B231" s="3">
        <f t="shared" si="3"/>
        <v>37017301003</v>
      </c>
      <c r="C231" s="3" t="s">
        <v>339</v>
      </c>
      <c r="D231" s="3">
        <v>37017301000</v>
      </c>
      <c r="E231" s="3" t="s">
        <v>1171</v>
      </c>
      <c r="F231" s="3">
        <v>3</v>
      </c>
      <c r="G231" s="3">
        <v>12</v>
      </c>
      <c r="H231" s="3" t="s">
        <v>1246</v>
      </c>
      <c r="I231" s="3" t="s">
        <v>1214</v>
      </c>
      <c r="J231" s="3" t="s">
        <v>1247</v>
      </c>
      <c r="K231" s="3" t="s">
        <v>66</v>
      </c>
      <c r="L231" s="3">
        <v>0</v>
      </c>
      <c r="M231" s="3">
        <v>0</v>
      </c>
      <c r="N231" s="3" t="s">
        <v>60</v>
      </c>
      <c r="O231" s="3">
        <v>0</v>
      </c>
      <c r="P231" s="3">
        <v>0</v>
      </c>
    </row>
    <row r="232" spans="1:16" ht="16.5" x14ac:dyDescent="0.2">
      <c r="A232" s="3">
        <v>229</v>
      </c>
      <c r="B232" s="3">
        <f t="shared" si="3"/>
        <v>37017301004</v>
      </c>
      <c r="C232" s="3" t="s">
        <v>339</v>
      </c>
      <c r="D232" s="3">
        <v>37017301000</v>
      </c>
      <c r="E232" s="3" t="s">
        <v>1173</v>
      </c>
      <c r="F232" s="3">
        <v>4</v>
      </c>
      <c r="G232" s="3">
        <v>12</v>
      </c>
      <c r="H232" s="3" t="s">
        <v>1246</v>
      </c>
      <c r="I232" s="3" t="s">
        <v>1214</v>
      </c>
      <c r="J232" s="3" t="s">
        <v>1247</v>
      </c>
      <c r="K232" s="3" t="s">
        <v>66</v>
      </c>
      <c r="L232" s="3">
        <v>0</v>
      </c>
      <c r="M232" s="3">
        <v>0</v>
      </c>
      <c r="N232" s="3" t="s">
        <v>60</v>
      </c>
      <c r="O232" s="3">
        <v>0</v>
      </c>
      <c r="P232" s="3">
        <v>0</v>
      </c>
    </row>
    <row r="233" spans="1:16" ht="16.5" x14ac:dyDescent="0.2">
      <c r="A233" s="3">
        <v>230</v>
      </c>
      <c r="B233" s="3">
        <f t="shared" si="3"/>
        <v>37017301005</v>
      </c>
      <c r="C233" s="3" t="s">
        <v>339</v>
      </c>
      <c r="D233" s="3">
        <v>37017301000</v>
      </c>
      <c r="E233" s="3" t="s">
        <v>1175</v>
      </c>
      <c r="F233" s="3">
        <v>5</v>
      </c>
      <c r="G233" s="3">
        <v>12</v>
      </c>
      <c r="H233" s="3" t="s">
        <v>1246</v>
      </c>
      <c r="I233" s="3" t="s">
        <v>1214</v>
      </c>
      <c r="J233" s="3" t="s">
        <v>1247</v>
      </c>
      <c r="K233" s="3" t="s">
        <v>66</v>
      </c>
      <c r="L233" s="3">
        <v>0</v>
      </c>
      <c r="M233" s="3">
        <v>0</v>
      </c>
      <c r="N233" s="3" t="s">
        <v>60</v>
      </c>
      <c r="O233" s="3">
        <v>0</v>
      </c>
      <c r="P233" s="3">
        <v>0</v>
      </c>
    </row>
    <row r="234" spans="1:16" ht="16.5" x14ac:dyDescent="0.2">
      <c r="A234" s="3">
        <v>231</v>
      </c>
      <c r="B234" s="3">
        <f t="shared" si="3"/>
        <v>37017301006</v>
      </c>
      <c r="C234" s="3" t="s">
        <v>339</v>
      </c>
      <c r="D234" s="3">
        <v>37017301000</v>
      </c>
      <c r="E234" s="3" t="s">
        <v>1177</v>
      </c>
      <c r="F234" s="3">
        <v>6</v>
      </c>
      <c r="G234" s="3">
        <v>12</v>
      </c>
      <c r="H234" s="3" t="s">
        <v>1246</v>
      </c>
      <c r="I234" s="3" t="s">
        <v>1214</v>
      </c>
      <c r="J234" s="3" t="s">
        <v>1247</v>
      </c>
      <c r="K234" s="3" t="s">
        <v>66</v>
      </c>
      <c r="L234" s="3">
        <v>0</v>
      </c>
      <c r="M234" s="3">
        <v>0</v>
      </c>
      <c r="N234" s="3" t="s">
        <v>60</v>
      </c>
      <c r="O234" s="3">
        <v>0</v>
      </c>
      <c r="P234" s="3">
        <v>0</v>
      </c>
    </row>
    <row r="235" spans="1:16" ht="16.5" x14ac:dyDescent="0.2">
      <c r="A235" s="3">
        <v>232</v>
      </c>
      <c r="B235" s="3">
        <f t="shared" si="3"/>
        <v>37017301007</v>
      </c>
      <c r="C235" s="3" t="s">
        <v>339</v>
      </c>
      <c r="D235" s="3">
        <v>37017301000</v>
      </c>
      <c r="E235" s="3" t="s">
        <v>1179</v>
      </c>
      <c r="F235" s="3">
        <v>7</v>
      </c>
      <c r="G235" s="3">
        <v>12</v>
      </c>
      <c r="H235" s="3" t="s">
        <v>1246</v>
      </c>
      <c r="I235" s="3" t="s">
        <v>1214</v>
      </c>
      <c r="J235" s="3" t="s">
        <v>1247</v>
      </c>
      <c r="K235" s="3" t="s">
        <v>66</v>
      </c>
      <c r="L235" s="3">
        <v>0</v>
      </c>
      <c r="M235" s="3">
        <v>0</v>
      </c>
      <c r="N235" s="3" t="s">
        <v>60</v>
      </c>
      <c r="O235" s="3">
        <v>0</v>
      </c>
      <c r="P235" s="3">
        <v>0</v>
      </c>
    </row>
    <row r="236" spans="1:16" ht="16.5" x14ac:dyDescent="0.2">
      <c r="A236" s="3">
        <v>233</v>
      </c>
      <c r="B236" s="3">
        <f t="shared" si="3"/>
        <v>37017301008</v>
      </c>
      <c r="C236" s="3" t="s">
        <v>339</v>
      </c>
      <c r="D236" s="3">
        <v>37017301000</v>
      </c>
      <c r="E236" s="3" t="s">
        <v>1181</v>
      </c>
      <c r="F236" s="3">
        <v>8</v>
      </c>
      <c r="G236" s="3">
        <v>12</v>
      </c>
      <c r="H236" s="3" t="s">
        <v>1246</v>
      </c>
      <c r="I236" s="3" t="s">
        <v>1214</v>
      </c>
      <c r="J236" s="3" t="s">
        <v>1247</v>
      </c>
      <c r="K236" s="3" t="s">
        <v>66</v>
      </c>
      <c r="L236" s="3">
        <v>0</v>
      </c>
      <c r="M236" s="3">
        <v>0</v>
      </c>
      <c r="N236" s="3" t="s">
        <v>60</v>
      </c>
      <c r="O236" s="3">
        <v>0</v>
      </c>
      <c r="P236" s="3">
        <v>0</v>
      </c>
    </row>
    <row r="237" spans="1:16" ht="16.5" x14ac:dyDescent="0.2">
      <c r="A237" s="3">
        <v>234</v>
      </c>
      <c r="B237" s="3">
        <f t="shared" si="3"/>
        <v>37017302001</v>
      </c>
      <c r="C237" s="3" t="s">
        <v>340</v>
      </c>
      <c r="D237" s="3">
        <v>37017302000</v>
      </c>
      <c r="E237" s="3" t="s">
        <v>1167</v>
      </c>
      <c r="F237" s="3">
        <v>1</v>
      </c>
      <c r="G237" s="3">
        <v>12</v>
      </c>
      <c r="H237" s="3" t="s">
        <v>1246</v>
      </c>
      <c r="I237" s="3" t="s">
        <v>1214</v>
      </c>
      <c r="J237" s="3" t="s">
        <v>1247</v>
      </c>
      <c r="K237" s="3" t="s">
        <v>60</v>
      </c>
      <c r="L237" s="3">
        <v>0</v>
      </c>
      <c r="M237" s="3">
        <v>0</v>
      </c>
      <c r="N237" s="3" t="s">
        <v>62</v>
      </c>
      <c r="O237" s="3">
        <v>0</v>
      </c>
      <c r="P237" s="3">
        <v>0</v>
      </c>
    </row>
    <row r="238" spans="1:16" ht="16.5" x14ac:dyDescent="0.2">
      <c r="A238" s="3">
        <v>235</v>
      </c>
      <c r="B238" s="3">
        <f t="shared" si="3"/>
        <v>37017302002</v>
      </c>
      <c r="C238" s="3" t="s">
        <v>340</v>
      </c>
      <c r="D238" s="3">
        <v>37017302000</v>
      </c>
      <c r="E238" s="3" t="s">
        <v>1169</v>
      </c>
      <c r="F238" s="3">
        <v>2</v>
      </c>
      <c r="G238" s="3">
        <v>12</v>
      </c>
      <c r="H238" s="3" t="s">
        <v>1246</v>
      </c>
      <c r="I238" s="3" t="s">
        <v>1214</v>
      </c>
      <c r="J238" s="3" t="s">
        <v>1247</v>
      </c>
      <c r="K238" s="3" t="s">
        <v>60</v>
      </c>
      <c r="L238" s="3">
        <v>0</v>
      </c>
      <c r="M238" s="3">
        <v>0</v>
      </c>
      <c r="N238" s="3" t="s">
        <v>62</v>
      </c>
      <c r="O238" s="3">
        <v>0</v>
      </c>
      <c r="P238" s="3">
        <v>0</v>
      </c>
    </row>
    <row r="239" spans="1:16" ht="16.5" x14ac:dyDescent="0.2">
      <c r="A239" s="3">
        <v>236</v>
      </c>
      <c r="B239" s="3">
        <f t="shared" si="3"/>
        <v>37017302003</v>
      </c>
      <c r="C239" s="3" t="s">
        <v>340</v>
      </c>
      <c r="D239" s="3">
        <v>37017302000</v>
      </c>
      <c r="E239" s="3" t="s">
        <v>1171</v>
      </c>
      <c r="F239" s="3">
        <v>3</v>
      </c>
      <c r="G239" s="3">
        <v>12</v>
      </c>
      <c r="H239" s="3" t="s">
        <v>1246</v>
      </c>
      <c r="I239" s="3" t="s">
        <v>1214</v>
      </c>
      <c r="J239" s="3" t="s">
        <v>1247</v>
      </c>
      <c r="K239" s="3" t="s">
        <v>60</v>
      </c>
      <c r="L239" s="3">
        <v>0</v>
      </c>
      <c r="M239" s="3">
        <v>0</v>
      </c>
      <c r="N239" s="3" t="s">
        <v>62</v>
      </c>
      <c r="O239" s="3">
        <v>0</v>
      </c>
      <c r="P239" s="3">
        <v>0</v>
      </c>
    </row>
    <row r="240" spans="1:16" ht="16.5" x14ac:dyDescent="0.2">
      <c r="A240" s="3">
        <v>237</v>
      </c>
      <c r="B240" s="3">
        <f t="shared" si="3"/>
        <v>37017302004</v>
      </c>
      <c r="C240" s="3" t="s">
        <v>340</v>
      </c>
      <c r="D240" s="3">
        <v>37017302000</v>
      </c>
      <c r="E240" s="3" t="s">
        <v>1173</v>
      </c>
      <c r="F240" s="3">
        <v>4</v>
      </c>
      <c r="G240" s="3">
        <v>12</v>
      </c>
      <c r="H240" s="3" t="s">
        <v>1246</v>
      </c>
      <c r="I240" s="3" t="s">
        <v>1214</v>
      </c>
      <c r="J240" s="3" t="s">
        <v>1247</v>
      </c>
      <c r="K240" s="3" t="s">
        <v>60</v>
      </c>
      <c r="L240" s="3">
        <v>0</v>
      </c>
      <c r="M240" s="3">
        <v>0</v>
      </c>
      <c r="N240" s="3" t="s">
        <v>62</v>
      </c>
      <c r="O240" s="3">
        <v>0</v>
      </c>
      <c r="P240" s="3">
        <v>0</v>
      </c>
    </row>
    <row r="241" spans="1:16" ht="16.5" x14ac:dyDescent="0.2">
      <c r="A241" s="3">
        <v>238</v>
      </c>
      <c r="B241" s="3">
        <f t="shared" si="3"/>
        <v>37017302005</v>
      </c>
      <c r="C241" s="3" t="s">
        <v>340</v>
      </c>
      <c r="D241" s="3">
        <v>37017302000</v>
      </c>
      <c r="E241" s="3" t="s">
        <v>1175</v>
      </c>
      <c r="F241" s="3">
        <v>5</v>
      </c>
      <c r="G241" s="3">
        <v>12</v>
      </c>
      <c r="H241" s="3" t="s">
        <v>1246</v>
      </c>
      <c r="I241" s="3" t="s">
        <v>1214</v>
      </c>
      <c r="J241" s="3" t="s">
        <v>1247</v>
      </c>
      <c r="K241" s="3" t="s">
        <v>60</v>
      </c>
      <c r="L241" s="3">
        <v>0</v>
      </c>
      <c r="M241" s="3">
        <v>0</v>
      </c>
      <c r="N241" s="3" t="s">
        <v>62</v>
      </c>
      <c r="O241" s="3">
        <v>0</v>
      </c>
      <c r="P241" s="3">
        <v>0</v>
      </c>
    </row>
    <row r="242" spans="1:16" ht="16.5" x14ac:dyDescent="0.2">
      <c r="A242" s="3">
        <v>239</v>
      </c>
      <c r="B242" s="3">
        <f t="shared" si="3"/>
        <v>37017302006</v>
      </c>
      <c r="C242" s="3" t="s">
        <v>340</v>
      </c>
      <c r="D242" s="3">
        <v>37017302000</v>
      </c>
      <c r="E242" s="3" t="s">
        <v>1177</v>
      </c>
      <c r="F242" s="3">
        <v>6</v>
      </c>
      <c r="G242" s="3">
        <v>12</v>
      </c>
      <c r="H242" s="3" t="s">
        <v>1246</v>
      </c>
      <c r="I242" s="3" t="s">
        <v>1214</v>
      </c>
      <c r="J242" s="3" t="s">
        <v>1247</v>
      </c>
      <c r="K242" s="3" t="s">
        <v>60</v>
      </c>
      <c r="L242" s="3">
        <v>0</v>
      </c>
      <c r="M242" s="3">
        <v>0</v>
      </c>
      <c r="N242" s="3" t="s">
        <v>62</v>
      </c>
      <c r="O242" s="3">
        <v>0</v>
      </c>
      <c r="P242" s="3">
        <v>0</v>
      </c>
    </row>
    <row r="243" spans="1:16" ht="16.5" x14ac:dyDescent="0.2">
      <c r="A243" s="3">
        <v>240</v>
      </c>
      <c r="B243" s="3">
        <f t="shared" si="3"/>
        <v>37017302007</v>
      </c>
      <c r="C243" s="3" t="s">
        <v>340</v>
      </c>
      <c r="D243" s="3">
        <v>37017302000</v>
      </c>
      <c r="E243" s="3" t="s">
        <v>1179</v>
      </c>
      <c r="F243" s="3">
        <v>7</v>
      </c>
      <c r="G243" s="3">
        <v>12</v>
      </c>
      <c r="H243" s="3" t="s">
        <v>1246</v>
      </c>
      <c r="I243" s="3" t="s">
        <v>1214</v>
      </c>
      <c r="J243" s="3" t="s">
        <v>1247</v>
      </c>
      <c r="K243" s="3" t="s">
        <v>60</v>
      </c>
      <c r="L243" s="3">
        <v>0</v>
      </c>
      <c r="M243" s="3">
        <v>0</v>
      </c>
      <c r="N243" s="3" t="s">
        <v>62</v>
      </c>
      <c r="O243" s="3">
        <v>0</v>
      </c>
      <c r="P243" s="3">
        <v>0</v>
      </c>
    </row>
    <row r="244" spans="1:16" ht="16.5" x14ac:dyDescent="0.2">
      <c r="A244" s="3">
        <v>241</v>
      </c>
      <c r="B244" s="3">
        <f t="shared" si="3"/>
        <v>37017302008</v>
      </c>
      <c r="C244" s="3" t="s">
        <v>340</v>
      </c>
      <c r="D244" s="3">
        <v>37017302000</v>
      </c>
      <c r="E244" s="3" t="s">
        <v>1181</v>
      </c>
      <c r="F244" s="3">
        <v>8</v>
      </c>
      <c r="G244" s="3">
        <v>12</v>
      </c>
      <c r="H244" s="3" t="s">
        <v>1246</v>
      </c>
      <c r="I244" s="3" t="s">
        <v>1214</v>
      </c>
      <c r="J244" s="3" t="s">
        <v>1247</v>
      </c>
      <c r="K244" s="3" t="s">
        <v>60</v>
      </c>
      <c r="L244" s="3">
        <v>0</v>
      </c>
      <c r="M244" s="3">
        <v>0</v>
      </c>
      <c r="N244" s="3" t="s">
        <v>62</v>
      </c>
      <c r="O244" s="3">
        <v>0</v>
      </c>
      <c r="P244" s="3">
        <v>0</v>
      </c>
    </row>
    <row r="245" spans="1:16" ht="16.5" x14ac:dyDescent="0.2">
      <c r="A245" s="3">
        <v>242</v>
      </c>
      <c r="B245" s="3">
        <f t="shared" si="3"/>
        <v>37017303001</v>
      </c>
      <c r="C245" s="3" t="s">
        <v>341</v>
      </c>
      <c r="D245" s="3">
        <v>37017303000</v>
      </c>
      <c r="E245" s="3" t="s">
        <v>1167</v>
      </c>
      <c r="F245" s="3">
        <v>1</v>
      </c>
      <c r="G245" s="3">
        <v>12</v>
      </c>
      <c r="H245" s="3" t="s">
        <v>1246</v>
      </c>
      <c r="I245" s="3" t="s">
        <v>1214</v>
      </c>
      <c r="J245" s="3" t="s">
        <v>1247</v>
      </c>
      <c r="K245" s="3" t="s">
        <v>62</v>
      </c>
      <c r="L245" s="3">
        <v>0</v>
      </c>
      <c r="M245" s="3">
        <v>0</v>
      </c>
      <c r="N245" s="3" t="s">
        <v>154</v>
      </c>
      <c r="O245" s="3">
        <v>0</v>
      </c>
      <c r="P245" s="3">
        <v>0</v>
      </c>
    </row>
    <row r="246" spans="1:16" ht="16.5" x14ac:dyDescent="0.2">
      <c r="A246" s="3">
        <v>243</v>
      </c>
      <c r="B246" s="3">
        <f t="shared" si="3"/>
        <v>37017303002</v>
      </c>
      <c r="C246" s="3" t="s">
        <v>341</v>
      </c>
      <c r="D246" s="3">
        <v>37017303000</v>
      </c>
      <c r="E246" s="3" t="s">
        <v>1169</v>
      </c>
      <c r="F246" s="3">
        <v>2</v>
      </c>
      <c r="G246" s="3">
        <v>12</v>
      </c>
      <c r="H246" s="3" t="s">
        <v>1246</v>
      </c>
      <c r="I246" s="3" t="s">
        <v>1214</v>
      </c>
      <c r="J246" s="3" t="s">
        <v>1247</v>
      </c>
      <c r="K246" s="3" t="s">
        <v>62</v>
      </c>
      <c r="L246" s="3">
        <v>0</v>
      </c>
      <c r="M246" s="3">
        <v>0</v>
      </c>
      <c r="N246" s="3" t="s">
        <v>154</v>
      </c>
      <c r="O246" s="3">
        <v>0</v>
      </c>
      <c r="P246" s="3">
        <v>0</v>
      </c>
    </row>
    <row r="247" spans="1:16" ht="16.5" x14ac:dyDescent="0.2">
      <c r="A247" s="3">
        <v>244</v>
      </c>
      <c r="B247" s="3">
        <f t="shared" si="3"/>
        <v>37017303003</v>
      </c>
      <c r="C247" s="3" t="s">
        <v>341</v>
      </c>
      <c r="D247" s="3">
        <v>37017303000</v>
      </c>
      <c r="E247" s="3" t="s">
        <v>1171</v>
      </c>
      <c r="F247" s="3">
        <v>3</v>
      </c>
      <c r="G247" s="3">
        <v>12</v>
      </c>
      <c r="H247" s="3" t="s">
        <v>1246</v>
      </c>
      <c r="I247" s="3" t="s">
        <v>1214</v>
      </c>
      <c r="J247" s="3" t="s">
        <v>1247</v>
      </c>
      <c r="K247" s="3" t="s">
        <v>62</v>
      </c>
      <c r="L247" s="3">
        <v>0</v>
      </c>
      <c r="M247" s="3">
        <v>0</v>
      </c>
      <c r="N247" s="3" t="s">
        <v>154</v>
      </c>
      <c r="O247" s="3">
        <v>0</v>
      </c>
      <c r="P247" s="3">
        <v>0</v>
      </c>
    </row>
    <row r="248" spans="1:16" ht="16.5" x14ac:dyDescent="0.2">
      <c r="A248" s="3">
        <v>245</v>
      </c>
      <c r="B248" s="3">
        <f t="shared" si="3"/>
        <v>37017303004</v>
      </c>
      <c r="C248" s="3" t="s">
        <v>341</v>
      </c>
      <c r="D248" s="3">
        <v>37017303000</v>
      </c>
      <c r="E248" s="3" t="s">
        <v>1173</v>
      </c>
      <c r="F248" s="3">
        <v>4</v>
      </c>
      <c r="G248" s="3">
        <v>12</v>
      </c>
      <c r="H248" s="3" t="s">
        <v>1246</v>
      </c>
      <c r="I248" s="3" t="s">
        <v>1214</v>
      </c>
      <c r="J248" s="3" t="s">
        <v>1247</v>
      </c>
      <c r="K248" s="3" t="s">
        <v>62</v>
      </c>
      <c r="L248" s="3">
        <v>0</v>
      </c>
      <c r="M248" s="3">
        <v>0</v>
      </c>
      <c r="N248" s="3" t="s">
        <v>154</v>
      </c>
      <c r="O248" s="3">
        <v>0</v>
      </c>
      <c r="P248" s="3">
        <v>0</v>
      </c>
    </row>
    <row r="249" spans="1:16" ht="16.5" x14ac:dyDescent="0.2">
      <c r="A249" s="3">
        <v>246</v>
      </c>
      <c r="B249" s="3">
        <f t="shared" si="3"/>
        <v>37017303005</v>
      </c>
      <c r="C249" s="3" t="s">
        <v>341</v>
      </c>
      <c r="D249" s="3">
        <v>37017303000</v>
      </c>
      <c r="E249" s="3" t="s">
        <v>1175</v>
      </c>
      <c r="F249" s="3">
        <v>5</v>
      </c>
      <c r="G249" s="3">
        <v>12</v>
      </c>
      <c r="H249" s="3" t="s">
        <v>1246</v>
      </c>
      <c r="I249" s="3" t="s">
        <v>1214</v>
      </c>
      <c r="J249" s="3" t="s">
        <v>1247</v>
      </c>
      <c r="K249" s="3" t="s">
        <v>62</v>
      </c>
      <c r="L249" s="3">
        <v>0</v>
      </c>
      <c r="M249" s="3">
        <v>0</v>
      </c>
      <c r="N249" s="3" t="s">
        <v>154</v>
      </c>
      <c r="O249" s="3">
        <v>0</v>
      </c>
      <c r="P249" s="3">
        <v>0</v>
      </c>
    </row>
    <row r="250" spans="1:16" ht="16.5" x14ac:dyDescent="0.2">
      <c r="A250" s="3">
        <v>247</v>
      </c>
      <c r="B250" s="3">
        <f t="shared" si="3"/>
        <v>37017303006</v>
      </c>
      <c r="C250" s="3" t="s">
        <v>341</v>
      </c>
      <c r="D250" s="3">
        <v>37017303000</v>
      </c>
      <c r="E250" s="3" t="s">
        <v>1177</v>
      </c>
      <c r="F250" s="3">
        <v>6</v>
      </c>
      <c r="G250" s="3">
        <v>12</v>
      </c>
      <c r="H250" s="3" t="s">
        <v>1246</v>
      </c>
      <c r="I250" s="3" t="s">
        <v>1214</v>
      </c>
      <c r="J250" s="3" t="s">
        <v>1247</v>
      </c>
      <c r="K250" s="3" t="s">
        <v>62</v>
      </c>
      <c r="L250" s="3">
        <v>0</v>
      </c>
      <c r="M250" s="3">
        <v>0</v>
      </c>
      <c r="N250" s="3" t="s">
        <v>154</v>
      </c>
      <c r="O250" s="3">
        <v>0</v>
      </c>
      <c r="P250" s="3">
        <v>0</v>
      </c>
    </row>
    <row r="251" spans="1:16" ht="16.5" x14ac:dyDescent="0.2">
      <c r="A251" s="3">
        <v>248</v>
      </c>
      <c r="B251" s="3">
        <f t="shared" si="3"/>
        <v>37017303007</v>
      </c>
      <c r="C251" s="3" t="s">
        <v>341</v>
      </c>
      <c r="D251" s="3">
        <v>37017303000</v>
      </c>
      <c r="E251" s="3" t="s">
        <v>1179</v>
      </c>
      <c r="F251" s="3">
        <v>7</v>
      </c>
      <c r="G251" s="3">
        <v>12</v>
      </c>
      <c r="H251" s="3" t="s">
        <v>1246</v>
      </c>
      <c r="I251" s="3" t="s">
        <v>1214</v>
      </c>
      <c r="J251" s="3" t="s">
        <v>1247</v>
      </c>
      <c r="K251" s="3" t="s">
        <v>62</v>
      </c>
      <c r="L251" s="3">
        <v>0</v>
      </c>
      <c r="M251" s="3">
        <v>0</v>
      </c>
      <c r="N251" s="3" t="s">
        <v>154</v>
      </c>
      <c r="O251" s="3">
        <v>0</v>
      </c>
      <c r="P251" s="3">
        <v>0</v>
      </c>
    </row>
    <row r="252" spans="1:16" ht="16.5" x14ac:dyDescent="0.2">
      <c r="A252" s="3">
        <v>249</v>
      </c>
      <c r="B252" s="3">
        <f t="shared" si="3"/>
        <v>37017303008</v>
      </c>
      <c r="C252" s="3" t="s">
        <v>341</v>
      </c>
      <c r="D252" s="3">
        <v>37017303000</v>
      </c>
      <c r="E252" s="3" t="s">
        <v>1181</v>
      </c>
      <c r="F252" s="3">
        <v>8</v>
      </c>
      <c r="G252" s="3">
        <v>12</v>
      </c>
      <c r="H252" s="3" t="s">
        <v>1246</v>
      </c>
      <c r="I252" s="3" t="s">
        <v>1214</v>
      </c>
      <c r="J252" s="3" t="s">
        <v>1247</v>
      </c>
      <c r="K252" s="3" t="s">
        <v>62</v>
      </c>
      <c r="L252" s="3">
        <v>0</v>
      </c>
      <c r="M252" s="3">
        <v>0</v>
      </c>
      <c r="N252" s="3" t="s">
        <v>154</v>
      </c>
      <c r="O252" s="3">
        <v>0</v>
      </c>
      <c r="P252" s="3">
        <v>0</v>
      </c>
    </row>
    <row r="253" spans="1:16" ht="16.5" x14ac:dyDescent="0.2">
      <c r="A253" s="3">
        <v>250</v>
      </c>
      <c r="B253" s="3">
        <f t="shared" si="3"/>
        <v>37018101001</v>
      </c>
      <c r="C253" s="3" t="s">
        <v>342</v>
      </c>
      <c r="D253" s="3">
        <v>37018101000</v>
      </c>
      <c r="E253" s="3" t="s">
        <v>1167</v>
      </c>
      <c r="F253" s="3">
        <v>1</v>
      </c>
      <c r="G253" s="3">
        <v>12</v>
      </c>
      <c r="H253" s="3" t="s">
        <v>1246</v>
      </c>
      <c r="I253" s="3" t="s">
        <v>1215</v>
      </c>
      <c r="J253" s="3" t="s">
        <v>1247</v>
      </c>
      <c r="K253" s="3" t="s">
        <v>44</v>
      </c>
      <c r="L253" s="3">
        <v>0</v>
      </c>
      <c r="M253" s="3">
        <v>0</v>
      </c>
      <c r="N253" s="3" t="s">
        <v>67</v>
      </c>
      <c r="O253" s="3">
        <v>0</v>
      </c>
      <c r="P253" s="3">
        <v>0</v>
      </c>
    </row>
    <row r="254" spans="1:16" ht="16.5" x14ac:dyDescent="0.2">
      <c r="A254" s="3">
        <v>251</v>
      </c>
      <c r="B254" s="3">
        <f t="shared" si="3"/>
        <v>37018101002</v>
      </c>
      <c r="C254" s="3" t="s">
        <v>342</v>
      </c>
      <c r="D254" s="3">
        <v>37018101000</v>
      </c>
      <c r="E254" s="3" t="s">
        <v>1169</v>
      </c>
      <c r="F254" s="3">
        <v>2</v>
      </c>
      <c r="G254" s="3">
        <v>12</v>
      </c>
      <c r="H254" s="3" t="s">
        <v>1246</v>
      </c>
      <c r="I254" s="3" t="s">
        <v>1215</v>
      </c>
      <c r="J254" s="3" t="s">
        <v>1247</v>
      </c>
      <c r="K254" s="3" t="s">
        <v>44</v>
      </c>
      <c r="L254" s="3">
        <v>0</v>
      </c>
      <c r="M254" s="3">
        <v>0</v>
      </c>
      <c r="N254" s="3" t="s">
        <v>67</v>
      </c>
      <c r="O254" s="3">
        <v>0</v>
      </c>
      <c r="P254" s="3">
        <v>0</v>
      </c>
    </row>
    <row r="255" spans="1:16" ht="16.5" x14ac:dyDescent="0.2">
      <c r="A255" s="3">
        <v>252</v>
      </c>
      <c r="B255" s="3">
        <f t="shared" si="3"/>
        <v>37018101003</v>
      </c>
      <c r="C255" s="3" t="s">
        <v>342</v>
      </c>
      <c r="D255" s="3">
        <v>37018101000</v>
      </c>
      <c r="E255" s="3" t="s">
        <v>1171</v>
      </c>
      <c r="F255" s="3">
        <v>3</v>
      </c>
      <c r="G255" s="3">
        <v>12</v>
      </c>
      <c r="H255" s="3" t="s">
        <v>1246</v>
      </c>
      <c r="I255" s="3" t="s">
        <v>1215</v>
      </c>
      <c r="J255" s="3" t="s">
        <v>1247</v>
      </c>
      <c r="K255" s="3" t="s">
        <v>44</v>
      </c>
      <c r="L255" s="3">
        <v>0</v>
      </c>
      <c r="M255" s="3">
        <v>0</v>
      </c>
      <c r="N255" s="3" t="s">
        <v>67</v>
      </c>
      <c r="O255" s="3">
        <v>0</v>
      </c>
      <c r="P255" s="3">
        <v>0</v>
      </c>
    </row>
    <row r="256" spans="1:16" ht="16.5" x14ac:dyDescent="0.2">
      <c r="A256" s="3">
        <v>253</v>
      </c>
      <c r="B256" s="3">
        <f t="shared" si="3"/>
        <v>37018102001</v>
      </c>
      <c r="C256" s="3" t="s">
        <v>343</v>
      </c>
      <c r="D256" s="3">
        <v>37018102000</v>
      </c>
      <c r="E256" s="3" t="s">
        <v>1167</v>
      </c>
      <c r="F256" s="3">
        <v>1</v>
      </c>
      <c r="G256" s="3">
        <v>12</v>
      </c>
      <c r="H256" s="3" t="s">
        <v>1246</v>
      </c>
      <c r="I256" s="3" t="s">
        <v>1215</v>
      </c>
      <c r="J256" s="3" t="s">
        <v>1247</v>
      </c>
      <c r="K256" s="3" t="s">
        <v>67</v>
      </c>
      <c r="L256" s="3">
        <v>0</v>
      </c>
      <c r="M256" s="3">
        <v>0</v>
      </c>
      <c r="N256" s="3" t="s">
        <v>68</v>
      </c>
      <c r="O256" s="3">
        <v>0</v>
      </c>
      <c r="P256" s="3">
        <v>0</v>
      </c>
    </row>
    <row r="257" spans="1:16" ht="16.5" x14ac:dyDescent="0.2">
      <c r="A257" s="3">
        <v>254</v>
      </c>
      <c r="B257" s="3">
        <f t="shared" si="3"/>
        <v>37018102002</v>
      </c>
      <c r="C257" s="3" t="s">
        <v>343</v>
      </c>
      <c r="D257" s="3">
        <v>37018102000</v>
      </c>
      <c r="E257" s="3" t="s">
        <v>1169</v>
      </c>
      <c r="F257" s="3">
        <v>2</v>
      </c>
      <c r="G257" s="3">
        <v>12</v>
      </c>
      <c r="H257" s="3" t="s">
        <v>1246</v>
      </c>
      <c r="I257" s="3" t="s">
        <v>1215</v>
      </c>
      <c r="J257" s="3" t="s">
        <v>1247</v>
      </c>
      <c r="K257" s="3" t="s">
        <v>67</v>
      </c>
      <c r="L257" s="3">
        <v>0</v>
      </c>
      <c r="M257" s="3">
        <v>0</v>
      </c>
      <c r="N257" s="3" t="s">
        <v>68</v>
      </c>
      <c r="O257" s="3">
        <v>0</v>
      </c>
      <c r="P257" s="3">
        <v>0</v>
      </c>
    </row>
    <row r="258" spans="1:16" ht="16.5" x14ac:dyDescent="0.2">
      <c r="A258" s="3">
        <v>255</v>
      </c>
      <c r="B258" s="3">
        <f t="shared" si="3"/>
        <v>37018102003</v>
      </c>
      <c r="C258" s="3" t="s">
        <v>343</v>
      </c>
      <c r="D258" s="3">
        <v>37018102000</v>
      </c>
      <c r="E258" s="3" t="s">
        <v>1171</v>
      </c>
      <c r="F258" s="3">
        <v>3</v>
      </c>
      <c r="G258" s="3">
        <v>12</v>
      </c>
      <c r="H258" s="3" t="s">
        <v>1246</v>
      </c>
      <c r="I258" s="3" t="s">
        <v>1215</v>
      </c>
      <c r="J258" s="3" t="s">
        <v>1247</v>
      </c>
      <c r="K258" s="3" t="s">
        <v>67</v>
      </c>
      <c r="L258" s="3">
        <v>0</v>
      </c>
      <c r="M258" s="3">
        <v>0</v>
      </c>
      <c r="N258" s="3" t="s">
        <v>68</v>
      </c>
      <c r="O258" s="3">
        <v>0</v>
      </c>
      <c r="P258" s="3">
        <v>0</v>
      </c>
    </row>
    <row r="259" spans="1:16" ht="16.5" x14ac:dyDescent="0.2">
      <c r="A259" s="3">
        <v>256</v>
      </c>
      <c r="B259" s="3">
        <f t="shared" si="3"/>
        <v>37018201001</v>
      </c>
      <c r="C259" s="3" t="s">
        <v>344</v>
      </c>
      <c r="D259" s="3">
        <v>37018201000</v>
      </c>
      <c r="E259" s="3" t="s">
        <v>1167</v>
      </c>
      <c r="F259" s="3">
        <v>1</v>
      </c>
      <c r="G259" s="3">
        <v>12</v>
      </c>
      <c r="H259" s="3" t="s">
        <v>1246</v>
      </c>
      <c r="I259" s="3" t="s">
        <v>1215</v>
      </c>
      <c r="J259" s="3" t="s">
        <v>1247</v>
      </c>
      <c r="K259" s="3" t="s">
        <v>68</v>
      </c>
      <c r="L259" s="3">
        <v>0</v>
      </c>
      <c r="M259" s="3">
        <v>0</v>
      </c>
      <c r="N259" s="3" t="s">
        <v>69</v>
      </c>
      <c r="O259" s="3">
        <v>0</v>
      </c>
      <c r="P259" s="3">
        <v>0</v>
      </c>
    </row>
    <row r="260" spans="1:16" ht="16.5" x14ac:dyDescent="0.2">
      <c r="A260" s="3">
        <v>257</v>
      </c>
      <c r="B260" s="3">
        <f t="shared" si="3"/>
        <v>37018201002</v>
      </c>
      <c r="C260" s="3" t="s">
        <v>344</v>
      </c>
      <c r="D260" s="3">
        <v>37018201000</v>
      </c>
      <c r="E260" s="3" t="s">
        <v>1169</v>
      </c>
      <c r="F260" s="3">
        <v>2</v>
      </c>
      <c r="G260" s="3">
        <v>12</v>
      </c>
      <c r="H260" s="3" t="s">
        <v>1246</v>
      </c>
      <c r="I260" s="3" t="s">
        <v>1215</v>
      </c>
      <c r="J260" s="3" t="s">
        <v>1247</v>
      </c>
      <c r="K260" s="3" t="s">
        <v>68</v>
      </c>
      <c r="L260" s="3">
        <v>0</v>
      </c>
      <c r="M260" s="3">
        <v>0</v>
      </c>
      <c r="N260" s="3" t="s">
        <v>69</v>
      </c>
      <c r="O260" s="3">
        <v>0</v>
      </c>
      <c r="P260" s="3">
        <v>0</v>
      </c>
    </row>
    <row r="261" spans="1:16" ht="16.5" x14ac:dyDescent="0.2">
      <c r="A261" s="3">
        <v>258</v>
      </c>
      <c r="B261" s="3">
        <f t="shared" ref="B261:B324" si="4">D261+F261</f>
        <v>37018201003</v>
      </c>
      <c r="C261" s="3" t="s">
        <v>344</v>
      </c>
      <c r="D261" s="3">
        <v>37018201000</v>
      </c>
      <c r="E261" s="3" t="s">
        <v>1171</v>
      </c>
      <c r="F261" s="3">
        <v>3</v>
      </c>
      <c r="G261" s="3">
        <v>12</v>
      </c>
      <c r="H261" s="3" t="s">
        <v>1246</v>
      </c>
      <c r="I261" s="3" t="s">
        <v>1215</v>
      </c>
      <c r="J261" s="3" t="s">
        <v>1247</v>
      </c>
      <c r="K261" s="3" t="s">
        <v>68</v>
      </c>
      <c r="L261" s="3">
        <v>0</v>
      </c>
      <c r="M261" s="3">
        <v>0</v>
      </c>
      <c r="N261" s="3" t="s">
        <v>69</v>
      </c>
      <c r="O261" s="3">
        <v>0</v>
      </c>
      <c r="P261" s="3">
        <v>0</v>
      </c>
    </row>
    <row r="262" spans="1:16" ht="16.5" x14ac:dyDescent="0.2">
      <c r="A262" s="3">
        <v>259</v>
      </c>
      <c r="B262" s="3">
        <f t="shared" si="4"/>
        <v>37018301001</v>
      </c>
      <c r="C262" s="3" t="s">
        <v>345</v>
      </c>
      <c r="D262" s="3">
        <v>37018301000</v>
      </c>
      <c r="E262" s="3" t="s">
        <v>1167</v>
      </c>
      <c r="F262" s="3">
        <v>1</v>
      </c>
      <c r="G262" s="3">
        <v>12</v>
      </c>
      <c r="H262" s="3" t="s">
        <v>1246</v>
      </c>
      <c r="I262" s="3" t="s">
        <v>1215</v>
      </c>
      <c r="J262" s="3" t="s">
        <v>1247</v>
      </c>
      <c r="K262" s="3" t="s">
        <v>69</v>
      </c>
      <c r="L262" s="3">
        <v>0</v>
      </c>
      <c r="M262" s="3">
        <v>0</v>
      </c>
      <c r="N262" s="3" t="s">
        <v>70</v>
      </c>
      <c r="O262" s="3">
        <v>0</v>
      </c>
      <c r="P262" s="3">
        <v>0</v>
      </c>
    </row>
    <row r="263" spans="1:16" ht="16.5" x14ac:dyDescent="0.2">
      <c r="A263" s="3">
        <v>260</v>
      </c>
      <c r="B263" s="3">
        <f t="shared" si="4"/>
        <v>37018301002</v>
      </c>
      <c r="C263" s="3" t="s">
        <v>345</v>
      </c>
      <c r="D263" s="3">
        <v>37018301000</v>
      </c>
      <c r="E263" s="3" t="s">
        <v>1169</v>
      </c>
      <c r="F263" s="3">
        <v>2</v>
      </c>
      <c r="G263" s="3">
        <v>12</v>
      </c>
      <c r="H263" s="3" t="s">
        <v>1246</v>
      </c>
      <c r="I263" s="3" t="s">
        <v>1215</v>
      </c>
      <c r="J263" s="3" t="s">
        <v>1247</v>
      </c>
      <c r="K263" s="3" t="s">
        <v>69</v>
      </c>
      <c r="L263" s="3">
        <v>0</v>
      </c>
      <c r="M263" s="3">
        <v>0</v>
      </c>
      <c r="N263" s="3" t="s">
        <v>70</v>
      </c>
      <c r="O263" s="3">
        <v>0</v>
      </c>
      <c r="P263" s="3">
        <v>0</v>
      </c>
    </row>
    <row r="264" spans="1:16" ht="16.5" x14ac:dyDescent="0.2">
      <c r="A264" s="3">
        <v>261</v>
      </c>
      <c r="B264" s="3">
        <f t="shared" si="4"/>
        <v>37018301003</v>
      </c>
      <c r="C264" s="3" t="s">
        <v>345</v>
      </c>
      <c r="D264" s="3">
        <v>37018301000</v>
      </c>
      <c r="E264" s="3" t="s">
        <v>1171</v>
      </c>
      <c r="F264" s="3">
        <v>3</v>
      </c>
      <c r="G264" s="3">
        <v>12</v>
      </c>
      <c r="H264" s="3" t="s">
        <v>1246</v>
      </c>
      <c r="I264" s="3" t="s">
        <v>1215</v>
      </c>
      <c r="J264" s="3" t="s">
        <v>1247</v>
      </c>
      <c r="K264" s="3" t="s">
        <v>69</v>
      </c>
      <c r="L264" s="3">
        <v>0</v>
      </c>
      <c r="M264" s="3">
        <v>0</v>
      </c>
      <c r="N264" s="3" t="s">
        <v>70</v>
      </c>
      <c r="O264" s="3">
        <v>0</v>
      </c>
      <c r="P264" s="3">
        <v>0</v>
      </c>
    </row>
    <row r="265" spans="1:16" ht="16.5" x14ac:dyDescent="0.2">
      <c r="A265" s="3">
        <v>262</v>
      </c>
      <c r="B265" s="3">
        <f t="shared" si="4"/>
        <v>37018302001</v>
      </c>
      <c r="C265" s="3" t="s">
        <v>346</v>
      </c>
      <c r="D265" s="3">
        <v>37018302000</v>
      </c>
      <c r="E265" s="3" t="s">
        <v>1167</v>
      </c>
      <c r="F265" s="3">
        <v>1</v>
      </c>
      <c r="G265" s="3">
        <v>12</v>
      </c>
      <c r="H265" s="3" t="s">
        <v>1246</v>
      </c>
      <c r="I265" s="3" t="s">
        <v>1215</v>
      </c>
      <c r="J265" s="3" t="s">
        <v>1247</v>
      </c>
      <c r="K265" s="3" t="s">
        <v>70</v>
      </c>
      <c r="L265" s="3">
        <v>0</v>
      </c>
      <c r="M265" s="3">
        <v>0</v>
      </c>
      <c r="N265" s="3" t="s">
        <v>71</v>
      </c>
      <c r="O265" s="3">
        <v>0</v>
      </c>
      <c r="P265" s="3">
        <v>0</v>
      </c>
    </row>
    <row r="266" spans="1:16" ht="16.5" x14ac:dyDescent="0.2">
      <c r="A266" s="3">
        <v>263</v>
      </c>
      <c r="B266" s="3">
        <f t="shared" si="4"/>
        <v>37018302002</v>
      </c>
      <c r="C266" s="3" t="s">
        <v>346</v>
      </c>
      <c r="D266" s="3">
        <v>37018302000</v>
      </c>
      <c r="E266" s="3" t="s">
        <v>1169</v>
      </c>
      <c r="F266" s="3">
        <v>2</v>
      </c>
      <c r="G266" s="3">
        <v>12</v>
      </c>
      <c r="H266" s="3" t="s">
        <v>1246</v>
      </c>
      <c r="I266" s="3" t="s">
        <v>1215</v>
      </c>
      <c r="J266" s="3" t="s">
        <v>1247</v>
      </c>
      <c r="K266" s="3" t="s">
        <v>70</v>
      </c>
      <c r="L266" s="3">
        <v>0</v>
      </c>
      <c r="M266" s="3">
        <v>0</v>
      </c>
      <c r="N266" s="3" t="s">
        <v>71</v>
      </c>
      <c r="O266" s="3">
        <v>0</v>
      </c>
      <c r="P266" s="3">
        <v>0</v>
      </c>
    </row>
    <row r="267" spans="1:16" ht="16.5" x14ac:dyDescent="0.2">
      <c r="A267" s="3">
        <v>264</v>
      </c>
      <c r="B267" s="3">
        <f t="shared" si="4"/>
        <v>37018302003</v>
      </c>
      <c r="C267" s="3" t="s">
        <v>346</v>
      </c>
      <c r="D267" s="3">
        <v>37018302000</v>
      </c>
      <c r="E267" s="3" t="s">
        <v>1171</v>
      </c>
      <c r="F267" s="3">
        <v>3</v>
      </c>
      <c r="G267" s="3">
        <v>12</v>
      </c>
      <c r="H267" s="3" t="s">
        <v>1246</v>
      </c>
      <c r="I267" s="3" t="s">
        <v>1215</v>
      </c>
      <c r="J267" s="3" t="s">
        <v>1247</v>
      </c>
      <c r="K267" s="3" t="s">
        <v>70</v>
      </c>
      <c r="L267" s="3">
        <v>0</v>
      </c>
      <c r="M267" s="3">
        <v>0</v>
      </c>
      <c r="N267" s="3" t="s">
        <v>71</v>
      </c>
      <c r="O267" s="3">
        <v>0</v>
      </c>
      <c r="P267" s="3">
        <v>0</v>
      </c>
    </row>
    <row r="268" spans="1:16" ht="16.5" x14ac:dyDescent="0.2">
      <c r="A268" s="3">
        <v>265</v>
      </c>
      <c r="B268" s="3">
        <f t="shared" si="4"/>
        <v>37018303001</v>
      </c>
      <c r="C268" s="3" t="s">
        <v>347</v>
      </c>
      <c r="D268" s="3">
        <v>37018303000</v>
      </c>
      <c r="E268" s="3" t="s">
        <v>1167</v>
      </c>
      <c r="F268" s="3">
        <v>1</v>
      </c>
      <c r="G268" s="3">
        <v>12</v>
      </c>
      <c r="H268" s="3" t="s">
        <v>1246</v>
      </c>
      <c r="I268" s="3" t="s">
        <v>1215</v>
      </c>
      <c r="J268" s="3" t="s">
        <v>1247</v>
      </c>
      <c r="K268" s="3" t="s">
        <v>71</v>
      </c>
      <c r="L268" s="3">
        <v>0</v>
      </c>
      <c r="M268" s="3">
        <v>0</v>
      </c>
      <c r="N268" s="3" t="s">
        <v>102</v>
      </c>
      <c r="O268" s="3">
        <v>0</v>
      </c>
      <c r="P268" s="3">
        <v>0</v>
      </c>
    </row>
    <row r="269" spans="1:16" ht="16.5" x14ac:dyDescent="0.2">
      <c r="A269" s="3">
        <v>266</v>
      </c>
      <c r="B269" s="3">
        <f t="shared" si="4"/>
        <v>37018303002</v>
      </c>
      <c r="C269" s="3" t="s">
        <v>347</v>
      </c>
      <c r="D269" s="3">
        <v>37018303000</v>
      </c>
      <c r="E269" s="3" t="s">
        <v>1169</v>
      </c>
      <c r="F269" s="3">
        <v>2</v>
      </c>
      <c r="G269" s="3">
        <v>12</v>
      </c>
      <c r="H269" s="3" t="s">
        <v>1246</v>
      </c>
      <c r="I269" s="3" t="s">
        <v>1215</v>
      </c>
      <c r="J269" s="3" t="s">
        <v>1247</v>
      </c>
      <c r="K269" s="3" t="s">
        <v>71</v>
      </c>
      <c r="L269" s="3">
        <v>0</v>
      </c>
      <c r="M269" s="3">
        <v>0</v>
      </c>
      <c r="N269" s="3" t="s">
        <v>102</v>
      </c>
      <c r="O269" s="3">
        <v>0</v>
      </c>
      <c r="P269" s="3">
        <v>0</v>
      </c>
    </row>
    <row r="270" spans="1:16" ht="16.5" x14ac:dyDescent="0.2">
      <c r="A270" s="3">
        <v>267</v>
      </c>
      <c r="B270" s="3">
        <f t="shared" si="4"/>
        <v>37019101001</v>
      </c>
      <c r="C270" s="3" t="s">
        <v>348</v>
      </c>
      <c r="D270" s="3">
        <v>37019101000</v>
      </c>
      <c r="E270" s="3" t="s">
        <v>1167</v>
      </c>
      <c r="F270" s="3">
        <v>1</v>
      </c>
      <c r="G270" s="3">
        <v>12</v>
      </c>
      <c r="H270" s="3" t="s">
        <v>1246</v>
      </c>
      <c r="I270" s="3" t="s">
        <v>1215</v>
      </c>
      <c r="J270" s="3" t="s">
        <v>1247</v>
      </c>
      <c r="K270" s="3" t="s">
        <v>41</v>
      </c>
      <c r="L270" s="3">
        <v>0</v>
      </c>
      <c r="M270" s="3">
        <v>0</v>
      </c>
      <c r="N270" s="3" t="s">
        <v>72</v>
      </c>
      <c r="O270" s="3">
        <v>0</v>
      </c>
      <c r="P270" s="3">
        <v>0</v>
      </c>
    </row>
    <row r="271" spans="1:16" ht="16.5" x14ac:dyDescent="0.2">
      <c r="A271" s="3">
        <v>268</v>
      </c>
      <c r="B271" s="3">
        <f t="shared" si="4"/>
        <v>37020101001</v>
      </c>
      <c r="C271" s="3" t="s">
        <v>349</v>
      </c>
      <c r="D271" s="3">
        <v>37020101000</v>
      </c>
      <c r="E271" s="3" t="s">
        <v>1167</v>
      </c>
      <c r="F271" s="3">
        <v>1</v>
      </c>
      <c r="G271" s="3">
        <v>12</v>
      </c>
      <c r="H271" s="3" t="s">
        <v>1246</v>
      </c>
      <c r="I271" s="3" t="s">
        <v>1214</v>
      </c>
      <c r="J271" s="3" t="s">
        <v>1247</v>
      </c>
      <c r="K271" s="3" t="s">
        <v>47</v>
      </c>
      <c r="L271" s="3">
        <v>0</v>
      </c>
      <c r="M271" s="3">
        <v>0</v>
      </c>
      <c r="N271" s="3" t="s">
        <v>72</v>
      </c>
      <c r="O271" s="3">
        <v>0</v>
      </c>
      <c r="P271" s="3">
        <v>0</v>
      </c>
    </row>
    <row r="272" spans="1:16" ht="16.5" x14ac:dyDescent="0.2">
      <c r="A272" s="3">
        <v>269</v>
      </c>
      <c r="B272" s="3">
        <f t="shared" si="4"/>
        <v>37020101002</v>
      </c>
      <c r="C272" s="3" t="s">
        <v>349</v>
      </c>
      <c r="D272" s="3">
        <v>37020101000</v>
      </c>
      <c r="E272" s="3" t="s">
        <v>1169</v>
      </c>
      <c r="F272" s="3">
        <v>2</v>
      </c>
      <c r="G272" s="3">
        <v>12</v>
      </c>
      <c r="H272" s="3" t="s">
        <v>1246</v>
      </c>
      <c r="I272" s="3" t="s">
        <v>1215</v>
      </c>
      <c r="J272" s="3" t="s">
        <v>1247</v>
      </c>
      <c r="K272" s="3" t="s">
        <v>47</v>
      </c>
      <c r="L272" s="3">
        <v>0</v>
      </c>
      <c r="M272" s="3">
        <v>0</v>
      </c>
      <c r="N272" s="3" t="s">
        <v>72</v>
      </c>
      <c r="O272" s="3">
        <v>0</v>
      </c>
      <c r="P272" s="3">
        <v>0</v>
      </c>
    </row>
    <row r="273" spans="1:16" ht="16.5" x14ac:dyDescent="0.2">
      <c r="A273" s="3">
        <v>270</v>
      </c>
      <c r="B273" s="3">
        <f t="shared" si="4"/>
        <v>37020101003</v>
      </c>
      <c r="C273" s="3" t="s">
        <v>349</v>
      </c>
      <c r="D273" s="3">
        <v>37020101000</v>
      </c>
      <c r="E273" s="3" t="s">
        <v>1171</v>
      </c>
      <c r="F273" s="3">
        <v>3</v>
      </c>
      <c r="G273" s="3">
        <v>12</v>
      </c>
      <c r="H273" s="3" t="s">
        <v>1246</v>
      </c>
      <c r="I273" s="3" t="s">
        <v>1215</v>
      </c>
      <c r="J273" s="3" t="s">
        <v>1247</v>
      </c>
      <c r="K273" s="3" t="s">
        <v>47</v>
      </c>
      <c r="L273" s="3">
        <v>0</v>
      </c>
      <c r="M273" s="3">
        <v>0</v>
      </c>
      <c r="N273" s="3" t="s">
        <v>72</v>
      </c>
      <c r="O273" s="3">
        <v>0</v>
      </c>
      <c r="P273" s="3">
        <v>0</v>
      </c>
    </row>
    <row r="274" spans="1:16" ht="16.5" x14ac:dyDescent="0.2">
      <c r="A274" s="3">
        <v>271</v>
      </c>
      <c r="B274" s="3">
        <f t="shared" si="4"/>
        <v>37020101004</v>
      </c>
      <c r="C274" s="3" t="s">
        <v>349</v>
      </c>
      <c r="D274" s="3">
        <v>37020101000</v>
      </c>
      <c r="E274" s="3" t="s">
        <v>1173</v>
      </c>
      <c r="F274" s="3">
        <v>4</v>
      </c>
      <c r="G274" s="3">
        <v>12</v>
      </c>
      <c r="H274" s="3" t="s">
        <v>1246</v>
      </c>
      <c r="I274" s="3" t="s">
        <v>1215</v>
      </c>
      <c r="J274" s="3" t="s">
        <v>1247</v>
      </c>
      <c r="K274" s="3" t="s">
        <v>47</v>
      </c>
      <c r="L274" s="3">
        <v>0</v>
      </c>
      <c r="M274" s="3">
        <v>0</v>
      </c>
      <c r="N274" s="3" t="s">
        <v>72</v>
      </c>
      <c r="O274" s="3">
        <v>0</v>
      </c>
      <c r="P274" s="3">
        <v>0</v>
      </c>
    </row>
    <row r="275" spans="1:16" ht="16.5" x14ac:dyDescent="0.2">
      <c r="A275" s="3">
        <v>272</v>
      </c>
      <c r="B275" s="3">
        <f t="shared" si="4"/>
        <v>37020201001</v>
      </c>
      <c r="C275" s="3" t="s">
        <v>350</v>
      </c>
      <c r="D275" s="3">
        <v>37020201000</v>
      </c>
      <c r="E275" s="3" t="s">
        <v>1167</v>
      </c>
      <c r="F275" s="3">
        <v>1</v>
      </c>
      <c r="G275" s="3">
        <v>12</v>
      </c>
      <c r="H275" s="3" t="s">
        <v>1246</v>
      </c>
      <c r="I275" s="3" t="s">
        <v>1214</v>
      </c>
      <c r="J275" s="3" t="s">
        <v>1247</v>
      </c>
      <c r="K275" s="3" t="s">
        <v>72</v>
      </c>
      <c r="L275" s="3">
        <v>0</v>
      </c>
      <c r="M275" s="3">
        <v>0</v>
      </c>
      <c r="N275" s="3" t="s">
        <v>74</v>
      </c>
      <c r="O275" s="3">
        <v>0</v>
      </c>
      <c r="P275" s="3">
        <v>0</v>
      </c>
    </row>
    <row r="276" spans="1:16" ht="16.5" x14ac:dyDescent="0.2">
      <c r="A276" s="3">
        <v>273</v>
      </c>
      <c r="B276" s="3">
        <f t="shared" si="4"/>
        <v>37020201002</v>
      </c>
      <c r="C276" s="3" t="s">
        <v>350</v>
      </c>
      <c r="D276" s="3">
        <v>37020201000</v>
      </c>
      <c r="E276" s="3" t="s">
        <v>1169</v>
      </c>
      <c r="F276" s="3">
        <v>2</v>
      </c>
      <c r="G276" s="3">
        <v>12</v>
      </c>
      <c r="H276" s="3" t="s">
        <v>1246</v>
      </c>
      <c r="I276" s="3" t="s">
        <v>1215</v>
      </c>
      <c r="J276" s="3" t="s">
        <v>1247</v>
      </c>
      <c r="K276" s="3" t="s">
        <v>72</v>
      </c>
      <c r="L276" s="3">
        <v>0</v>
      </c>
      <c r="M276" s="3">
        <v>0</v>
      </c>
      <c r="N276" s="3" t="s">
        <v>74</v>
      </c>
      <c r="O276" s="3">
        <v>0</v>
      </c>
      <c r="P276" s="3">
        <v>0</v>
      </c>
    </row>
    <row r="277" spans="1:16" ht="16.5" x14ac:dyDescent="0.2">
      <c r="A277" s="3">
        <v>274</v>
      </c>
      <c r="B277" s="3">
        <f t="shared" si="4"/>
        <v>37020201003</v>
      </c>
      <c r="C277" s="3" t="s">
        <v>350</v>
      </c>
      <c r="D277" s="3">
        <v>37020201000</v>
      </c>
      <c r="E277" s="3" t="s">
        <v>1171</v>
      </c>
      <c r="F277" s="3">
        <v>3</v>
      </c>
      <c r="G277" s="3">
        <v>12</v>
      </c>
      <c r="H277" s="3" t="s">
        <v>1246</v>
      </c>
      <c r="I277" s="3" t="s">
        <v>1215</v>
      </c>
      <c r="J277" s="3" t="s">
        <v>1247</v>
      </c>
      <c r="K277" s="3" t="s">
        <v>72</v>
      </c>
      <c r="L277" s="3">
        <v>0</v>
      </c>
      <c r="M277" s="3">
        <v>0</v>
      </c>
      <c r="N277" s="3" t="s">
        <v>74</v>
      </c>
      <c r="O277" s="3">
        <v>0</v>
      </c>
      <c r="P277" s="3">
        <v>0</v>
      </c>
    </row>
    <row r="278" spans="1:16" ht="16.5" x14ac:dyDescent="0.2">
      <c r="A278" s="3">
        <v>275</v>
      </c>
      <c r="B278" s="3">
        <f t="shared" si="4"/>
        <v>37020201004</v>
      </c>
      <c r="C278" s="3" t="s">
        <v>350</v>
      </c>
      <c r="D278" s="3">
        <v>37020201000</v>
      </c>
      <c r="E278" s="3" t="s">
        <v>1173</v>
      </c>
      <c r="F278" s="3">
        <v>4</v>
      </c>
      <c r="G278" s="3">
        <v>12</v>
      </c>
      <c r="H278" s="3" t="s">
        <v>1246</v>
      </c>
      <c r="I278" s="3" t="s">
        <v>1215</v>
      </c>
      <c r="J278" s="3" t="s">
        <v>1247</v>
      </c>
      <c r="K278" s="3" t="s">
        <v>72</v>
      </c>
      <c r="L278" s="3">
        <v>0</v>
      </c>
      <c r="M278" s="3">
        <v>0</v>
      </c>
      <c r="N278" s="3" t="s">
        <v>74</v>
      </c>
      <c r="O278" s="3">
        <v>0</v>
      </c>
      <c r="P278" s="3">
        <v>0</v>
      </c>
    </row>
    <row r="279" spans="1:16" ht="16.5" x14ac:dyDescent="0.2">
      <c r="A279" s="3">
        <v>276</v>
      </c>
      <c r="B279" s="3">
        <f t="shared" si="4"/>
        <v>37021101001</v>
      </c>
      <c r="C279" s="3" t="s">
        <v>351</v>
      </c>
      <c r="D279" s="3">
        <v>37021101000</v>
      </c>
      <c r="E279" s="3" t="s">
        <v>1167</v>
      </c>
      <c r="F279" s="3">
        <v>1</v>
      </c>
      <c r="G279" s="3">
        <v>12</v>
      </c>
      <c r="H279" s="3" t="s">
        <v>1246</v>
      </c>
      <c r="I279" s="3" t="s">
        <v>1215</v>
      </c>
      <c r="J279" s="3" t="s">
        <v>1247</v>
      </c>
      <c r="K279" s="3" t="s">
        <v>73</v>
      </c>
      <c r="L279" s="3">
        <v>0</v>
      </c>
      <c r="M279" s="3">
        <v>0</v>
      </c>
      <c r="N279" s="3" t="s">
        <v>74</v>
      </c>
      <c r="O279" s="3">
        <v>0</v>
      </c>
      <c r="P279" s="3">
        <v>0</v>
      </c>
    </row>
    <row r="280" spans="1:16" ht="16.5" x14ac:dyDescent="0.2">
      <c r="A280" s="3">
        <v>277</v>
      </c>
      <c r="B280" s="3">
        <f t="shared" si="4"/>
        <v>37021102001</v>
      </c>
      <c r="C280" s="3" t="s">
        <v>352</v>
      </c>
      <c r="D280" s="3">
        <v>37021102000</v>
      </c>
      <c r="E280" s="3" t="s">
        <v>1167</v>
      </c>
      <c r="F280" s="3">
        <v>1</v>
      </c>
      <c r="G280" s="3">
        <v>12</v>
      </c>
      <c r="H280" s="3" t="s">
        <v>1246</v>
      </c>
      <c r="I280" s="3" t="s">
        <v>1215</v>
      </c>
      <c r="J280" s="3" t="s">
        <v>1247</v>
      </c>
      <c r="K280" s="3" t="s">
        <v>74</v>
      </c>
      <c r="L280" s="3">
        <v>0</v>
      </c>
      <c r="M280" s="3">
        <v>0</v>
      </c>
      <c r="N280" s="3" t="s">
        <v>75</v>
      </c>
      <c r="O280" s="3">
        <v>0</v>
      </c>
      <c r="P280" s="3">
        <v>0</v>
      </c>
    </row>
    <row r="281" spans="1:16" ht="16.5" x14ac:dyDescent="0.2">
      <c r="A281" s="3">
        <v>278</v>
      </c>
      <c r="B281" s="3">
        <f t="shared" si="4"/>
        <v>37022101001</v>
      </c>
      <c r="C281" s="3" t="s">
        <v>353</v>
      </c>
      <c r="D281" s="3">
        <v>37022101000</v>
      </c>
      <c r="E281" s="3" t="s">
        <v>1167</v>
      </c>
      <c r="F281" s="3">
        <v>1</v>
      </c>
      <c r="G281" s="3">
        <v>12</v>
      </c>
      <c r="H281" s="3" t="s">
        <v>1246</v>
      </c>
      <c r="I281" s="3" t="s">
        <v>1215</v>
      </c>
      <c r="J281" s="3" t="s">
        <v>1247</v>
      </c>
      <c r="K281" s="3" t="s">
        <v>75</v>
      </c>
      <c r="L281" s="3">
        <v>0</v>
      </c>
      <c r="M281" s="3">
        <v>0</v>
      </c>
      <c r="N281" s="3" t="s">
        <v>76</v>
      </c>
      <c r="O281" s="3">
        <v>0</v>
      </c>
      <c r="P281" s="3">
        <v>0</v>
      </c>
    </row>
    <row r="282" spans="1:16" ht="16.5" x14ac:dyDescent="0.2">
      <c r="A282" s="3">
        <v>279</v>
      </c>
      <c r="B282" s="3">
        <f t="shared" si="4"/>
        <v>37022101002</v>
      </c>
      <c r="C282" s="3" t="s">
        <v>353</v>
      </c>
      <c r="D282" s="3">
        <v>37022101000</v>
      </c>
      <c r="E282" s="3" t="s">
        <v>1169</v>
      </c>
      <c r="F282" s="3">
        <v>2</v>
      </c>
      <c r="G282" s="3">
        <v>12</v>
      </c>
      <c r="H282" s="3" t="s">
        <v>1246</v>
      </c>
      <c r="I282" s="3" t="s">
        <v>1215</v>
      </c>
      <c r="J282" s="3" t="s">
        <v>1247</v>
      </c>
      <c r="K282" s="3" t="s">
        <v>75</v>
      </c>
      <c r="L282" s="3">
        <v>0</v>
      </c>
      <c r="M282" s="3">
        <v>0</v>
      </c>
      <c r="N282" s="3" t="s">
        <v>76</v>
      </c>
      <c r="O282" s="3">
        <v>0</v>
      </c>
      <c r="P282" s="3">
        <v>0</v>
      </c>
    </row>
    <row r="283" spans="1:16" ht="16.5" x14ac:dyDescent="0.2">
      <c r="A283" s="3">
        <v>280</v>
      </c>
      <c r="B283" s="3">
        <f t="shared" si="4"/>
        <v>37022102001</v>
      </c>
      <c r="C283" s="3" t="s">
        <v>354</v>
      </c>
      <c r="D283" s="3">
        <v>37022102000</v>
      </c>
      <c r="E283" s="3" t="s">
        <v>1167</v>
      </c>
      <c r="F283" s="3">
        <v>1</v>
      </c>
      <c r="G283" s="3">
        <v>12</v>
      </c>
      <c r="H283" s="3" t="s">
        <v>1246</v>
      </c>
      <c r="I283" s="3" t="s">
        <v>1215</v>
      </c>
      <c r="J283" s="3" t="s">
        <v>1247</v>
      </c>
      <c r="K283" s="3" t="s">
        <v>76</v>
      </c>
      <c r="L283" s="3">
        <v>0</v>
      </c>
      <c r="M283" s="3">
        <v>0</v>
      </c>
      <c r="N283" s="3" t="s">
        <v>77</v>
      </c>
      <c r="O283" s="3">
        <v>0</v>
      </c>
      <c r="P283" s="3">
        <v>0</v>
      </c>
    </row>
    <row r="284" spans="1:16" ht="16.5" x14ac:dyDescent="0.2">
      <c r="A284" s="3">
        <v>281</v>
      </c>
      <c r="B284" s="3">
        <f t="shared" si="4"/>
        <v>37022102002</v>
      </c>
      <c r="C284" s="3" t="s">
        <v>354</v>
      </c>
      <c r="D284" s="3">
        <v>37022102000</v>
      </c>
      <c r="E284" s="3" t="s">
        <v>1169</v>
      </c>
      <c r="F284" s="3">
        <v>2</v>
      </c>
      <c r="G284" s="3">
        <v>12</v>
      </c>
      <c r="H284" s="3" t="s">
        <v>1246</v>
      </c>
      <c r="I284" s="3" t="s">
        <v>1215</v>
      </c>
      <c r="J284" s="3" t="s">
        <v>1247</v>
      </c>
      <c r="K284" s="3" t="s">
        <v>76</v>
      </c>
      <c r="L284" s="3">
        <v>0</v>
      </c>
      <c r="M284" s="3">
        <v>0</v>
      </c>
      <c r="N284" s="3" t="s">
        <v>77</v>
      </c>
      <c r="O284" s="3">
        <v>0</v>
      </c>
      <c r="P284" s="3">
        <v>0</v>
      </c>
    </row>
    <row r="285" spans="1:16" ht="16.5" x14ac:dyDescent="0.2">
      <c r="A285" s="3">
        <v>282</v>
      </c>
      <c r="B285" s="3">
        <f t="shared" si="4"/>
        <v>37022103001</v>
      </c>
      <c r="C285" s="3" t="s">
        <v>355</v>
      </c>
      <c r="D285" s="3">
        <v>37022103000</v>
      </c>
      <c r="E285" s="3" t="s">
        <v>1167</v>
      </c>
      <c r="F285" s="3">
        <v>1</v>
      </c>
      <c r="G285" s="3">
        <v>12</v>
      </c>
      <c r="H285" s="3" t="s">
        <v>1246</v>
      </c>
      <c r="I285" s="3" t="s">
        <v>1215</v>
      </c>
      <c r="J285" s="3" t="s">
        <v>1247</v>
      </c>
      <c r="K285" s="3" t="s">
        <v>77</v>
      </c>
      <c r="L285" s="3">
        <v>0</v>
      </c>
      <c r="M285" s="3">
        <v>0</v>
      </c>
      <c r="N285" s="3" t="s">
        <v>78</v>
      </c>
      <c r="O285" s="3">
        <v>0</v>
      </c>
      <c r="P285" s="3">
        <v>0</v>
      </c>
    </row>
    <row r="286" spans="1:16" ht="16.5" x14ac:dyDescent="0.2">
      <c r="A286" s="3">
        <v>283</v>
      </c>
      <c r="B286" s="3">
        <f t="shared" si="4"/>
        <v>37022103002</v>
      </c>
      <c r="C286" s="3" t="s">
        <v>355</v>
      </c>
      <c r="D286" s="3">
        <v>37022103000</v>
      </c>
      <c r="E286" s="3" t="s">
        <v>1169</v>
      </c>
      <c r="F286" s="3">
        <v>2</v>
      </c>
      <c r="G286" s="3">
        <v>12</v>
      </c>
      <c r="H286" s="3" t="s">
        <v>1246</v>
      </c>
      <c r="I286" s="3" t="s">
        <v>1215</v>
      </c>
      <c r="J286" s="3" t="s">
        <v>1247</v>
      </c>
      <c r="K286" s="3" t="s">
        <v>77</v>
      </c>
      <c r="L286" s="3">
        <v>0</v>
      </c>
      <c r="M286" s="3">
        <v>0</v>
      </c>
      <c r="N286" s="3" t="s">
        <v>78</v>
      </c>
      <c r="O286" s="3">
        <v>0</v>
      </c>
      <c r="P286" s="3">
        <v>0</v>
      </c>
    </row>
    <row r="287" spans="1:16" ht="16.5" x14ac:dyDescent="0.2">
      <c r="A287" s="3">
        <v>284</v>
      </c>
      <c r="B287" s="3">
        <f t="shared" si="4"/>
        <v>37022103003</v>
      </c>
      <c r="C287" s="3" t="s">
        <v>355</v>
      </c>
      <c r="D287" s="3">
        <v>37022103000</v>
      </c>
      <c r="E287" s="3" t="s">
        <v>1171</v>
      </c>
      <c r="F287" s="3">
        <v>3</v>
      </c>
      <c r="G287" s="3">
        <v>12</v>
      </c>
      <c r="H287" s="3" t="s">
        <v>1246</v>
      </c>
      <c r="I287" s="3" t="s">
        <v>1215</v>
      </c>
      <c r="J287" s="3" t="s">
        <v>1247</v>
      </c>
      <c r="K287" s="3" t="s">
        <v>77</v>
      </c>
      <c r="L287" s="3">
        <v>0</v>
      </c>
      <c r="M287" s="3">
        <v>0</v>
      </c>
      <c r="N287" s="3" t="s">
        <v>78</v>
      </c>
      <c r="O287" s="3">
        <v>0</v>
      </c>
      <c r="P287" s="3">
        <v>0</v>
      </c>
    </row>
    <row r="288" spans="1:16" ht="16.5" x14ac:dyDescent="0.2">
      <c r="A288" s="3">
        <v>285</v>
      </c>
      <c r="B288" s="3">
        <f t="shared" si="4"/>
        <v>37022104001</v>
      </c>
      <c r="C288" s="3" t="s">
        <v>356</v>
      </c>
      <c r="D288" s="3">
        <v>37022104000</v>
      </c>
      <c r="E288" s="3" t="s">
        <v>1167</v>
      </c>
      <c r="F288" s="3">
        <v>1</v>
      </c>
      <c r="G288" s="3">
        <v>12</v>
      </c>
      <c r="H288" s="3" t="s">
        <v>1246</v>
      </c>
      <c r="I288" s="3" t="s">
        <v>1215</v>
      </c>
      <c r="J288" s="3" t="s">
        <v>1247</v>
      </c>
      <c r="K288" s="3" t="s">
        <v>78</v>
      </c>
      <c r="L288" s="3">
        <v>0</v>
      </c>
      <c r="M288" s="3">
        <v>0</v>
      </c>
      <c r="N288" s="3" t="s">
        <v>138</v>
      </c>
      <c r="O288" s="3">
        <v>0</v>
      </c>
      <c r="P288" s="3">
        <v>0</v>
      </c>
    </row>
    <row r="289" spans="1:16" ht="16.5" x14ac:dyDescent="0.2">
      <c r="A289" s="3">
        <v>286</v>
      </c>
      <c r="B289" s="3">
        <f t="shared" si="4"/>
        <v>37022104002</v>
      </c>
      <c r="C289" s="3" t="s">
        <v>356</v>
      </c>
      <c r="D289" s="3">
        <v>37022104000</v>
      </c>
      <c r="E289" s="3" t="s">
        <v>1169</v>
      </c>
      <c r="F289" s="3">
        <v>2</v>
      </c>
      <c r="G289" s="3">
        <v>12</v>
      </c>
      <c r="H289" s="3" t="s">
        <v>1246</v>
      </c>
      <c r="I289" s="3" t="s">
        <v>1215</v>
      </c>
      <c r="J289" s="3" t="s">
        <v>1247</v>
      </c>
      <c r="K289" s="3" t="s">
        <v>78</v>
      </c>
      <c r="L289" s="3">
        <v>0</v>
      </c>
      <c r="M289" s="3">
        <v>0</v>
      </c>
      <c r="N289" s="3" t="s">
        <v>138</v>
      </c>
      <c r="O289" s="3">
        <v>0</v>
      </c>
      <c r="P289" s="3">
        <v>0</v>
      </c>
    </row>
    <row r="290" spans="1:16" ht="16.5" x14ac:dyDescent="0.2">
      <c r="A290" s="3">
        <v>287</v>
      </c>
      <c r="B290" s="3">
        <f t="shared" si="4"/>
        <v>37022104003</v>
      </c>
      <c r="C290" s="3" t="s">
        <v>356</v>
      </c>
      <c r="D290" s="3">
        <v>37022104000</v>
      </c>
      <c r="E290" s="3" t="s">
        <v>1171</v>
      </c>
      <c r="F290" s="3">
        <v>3</v>
      </c>
      <c r="G290" s="3">
        <v>12</v>
      </c>
      <c r="H290" s="3" t="s">
        <v>1246</v>
      </c>
      <c r="I290" s="3" t="s">
        <v>1215</v>
      </c>
      <c r="J290" s="3" t="s">
        <v>1247</v>
      </c>
      <c r="K290" s="3" t="s">
        <v>78</v>
      </c>
      <c r="L290" s="3">
        <v>0</v>
      </c>
      <c r="M290" s="3">
        <v>0</v>
      </c>
      <c r="N290" s="3" t="s">
        <v>138</v>
      </c>
      <c r="O290" s="3">
        <v>0</v>
      </c>
      <c r="P290" s="3">
        <v>0</v>
      </c>
    </row>
    <row r="291" spans="1:16" ht="16.5" x14ac:dyDescent="0.2">
      <c r="A291" s="3">
        <v>288</v>
      </c>
      <c r="B291" s="3">
        <f t="shared" si="4"/>
        <v>37023101001</v>
      </c>
      <c r="C291" s="3" t="s">
        <v>357</v>
      </c>
      <c r="D291" s="3">
        <v>37023101000</v>
      </c>
      <c r="E291" s="3" t="s">
        <v>1167</v>
      </c>
      <c r="F291" s="3">
        <v>1</v>
      </c>
      <c r="G291" s="3">
        <v>12</v>
      </c>
      <c r="H291" s="3" t="s">
        <v>1246</v>
      </c>
      <c r="I291" s="3" t="s">
        <v>1214</v>
      </c>
      <c r="J291" s="3" t="s">
        <v>1247</v>
      </c>
      <c r="K291" s="3" t="s">
        <v>47</v>
      </c>
      <c r="L291" s="3">
        <v>0</v>
      </c>
      <c r="M291" s="3">
        <v>0</v>
      </c>
      <c r="N291" s="3" t="s">
        <v>63</v>
      </c>
      <c r="O291" s="3">
        <v>0</v>
      </c>
      <c r="P291" s="3">
        <v>0</v>
      </c>
    </row>
    <row r="292" spans="1:16" ht="16.5" x14ac:dyDescent="0.2">
      <c r="A292" s="3">
        <v>289</v>
      </c>
      <c r="B292" s="3">
        <f t="shared" si="4"/>
        <v>37023101002</v>
      </c>
      <c r="C292" s="3" t="s">
        <v>357</v>
      </c>
      <c r="D292" s="3">
        <v>37023101000</v>
      </c>
      <c r="E292" s="3" t="s">
        <v>1169</v>
      </c>
      <c r="F292" s="3">
        <v>2</v>
      </c>
      <c r="G292" s="3">
        <v>12</v>
      </c>
      <c r="H292" s="3" t="s">
        <v>1246</v>
      </c>
      <c r="I292" s="3" t="s">
        <v>1214</v>
      </c>
      <c r="J292" s="3" t="s">
        <v>1247</v>
      </c>
      <c r="K292" s="3" t="s">
        <v>47</v>
      </c>
      <c r="L292" s="3">
        <v>0</v>
      </c>
      <c r="M292" s="3">
        <v>0</v>
      </c>
      <c r="N292" s="3" t="s">
        <v>63</v>
      </c>
      <c r="O292" s="3">
        <v>0</v>
      </c>
      <c r="P292" s="3">
        <v>0</v>
      </c>
    </row>
    <row r="293" spans="1:16" ht="16.5" x14ac:dyDescent="0.2">
      <c r="A293" s="3">
        <v>290</v>
      </c>
      <c r="B293" s="3">
        <f t="shared" si="4"/>
        <v>37023101003</v>
      </c>
      <c r="C293" s="3" t="s">
        <v>357</v>
      </c>
      <c r="D293" s="3">
        <v>37023101000</v>
      </c>
      <c r="E293" s="3" t="s">
        <v>1171</v>
      </c>
      <c r="F293" s="3">
        <v>3</v>
      </c>
      <c r="G293" s="3">
        <v>12</v>
      </c>
      <c r="H293" s="3" t="s">
        <v>1246</v>
      </c>
      <c r="I293" s="3" t="s">
        <v>1214</v>
      </c>
      <c r="J293" s="3" t="s">
        <v>1247</v>
      </c>
      <c r="K293" s="3" t="s">
        <v>47</v>
      </c>
      <c r="L293" s="3">
        <v>0</v>
      </c>
      <c r="M293" s="3">
        <v>0</v>
      </c>
      <c r="N293" s="3" t="s">
        <v>63</v>
      </c>
      <c r="O293" s="3">
        <v>0</v>
      </c>
      <c r="P293" s="3">
        <v>0</v>
      </c>
    </row>
    <row r="294" spans="1:16" ht="16.5" x14ac:dyDescent="0.2">
      <c r="A294" s="3">
        <v>291</v>
      </c>
      <c r="B294" s="3">
        <f t="shared" si="4"/>
        <v>37023102001</v>
      </c>
      <c r="C294" s="3" t="s">
        <v>358</v>
      </c>
      <c r="D294" s="3">
        <v>37023102000</v>
      </c>
      <c r="E294" s="3" t="s">
        <v>1167</v>
      </c>
      <c r="F294" s="3">
        <v>1</v>
      </c>
      <c r="G294" s="3">
        <v>12</v>
      </c>
      <c r="H294" s="3" t="s">
        <v>1246</v>
      </c>
      <c r="I294" s="3" t="s">
        <v>1214</v>
      </c>
      <c r="J294" s="3" t="s">
        <v>1247</v>
      </c>
      <c r="K294" s="3" t="s">
        <v>63</v>
      </c>
      <c r="L294" s="3">
        <v>0</v>
      </c>
      <c r="M294" s="3">
        <v>0</v>
      </c>
      <c r="N294" s="3" t="s">
        <v>79</v>
      </c>
      <c r="O294" s="3">
        <v>0</v>
      </c>
      <c r="P294" s="3">
        <v>0</v>
      </c>
    </row>
    <row r="295" spans="1:16" ht="16.5" x14ac:dyDescent="0.2">
      <c r="A295" s="3">
        <v>292</v>
      </c>
      <c r="B295" s="3">
        <f t="shared" si="4"/>
        <v>37023102002</v>
      </c>
      <c r="C295" s="3" t="s">
        <v>358</v>
      </c>
      <c r="D295" s="3">
        <v>37023102000</v>
      </c>
      <c r="E295" s="3" t="s">
        <v>1169</v>
      </c>
      <c r="F295" s="3">
        <v>2</v>
      </c>
      <c r="G295" s="3">
        <v>12</v>
      </c>
      <c r="H295" s="3" t="s">
        <v>1246</v>
      </c>
      <c r="I295" s="3" t="s">
        <v>1214</v>
      </c>
      <c r="J295" s="3" t="s">
        <v>1247</v>
      </c>
      <c r="K295" s="3" t="s">
        <v>63</v>
      </c>
      <c r="L295" s="3">
        <v>0</v>
      </c>
      <c r="M295" s="3">
        <v>0</v>
      </c>
      <c r="N295" s="3" t="s">
        <v>79</v>
      </c>
      <c r="O295" s="3">
        <v>0</v>
      </c>
      <c r="P295" s="3">
        <v>0</v>
      </c>
    </row>
    <row r="296" spans="1:16" ht="16.5" x14ac:dyDescent="0.2">
      <c r="A296" s="3">
        <v>293</v>
      </c>
      <c r="B296" s="3">
        <f t="shared" si="4"/>
        <v>37023102003</v>
      </c>
      <c r="C296" s="3" t="s">
        <v>358</v>
      </c>
      <c r="D296" s="3">
        <v>37023102000</v>
      </c>
      <c r="E296" s="3" t="s">
        <v>1171</v>
      </c>
      <c r="F296" s="3">
        <v>3</v>
      </c>
      <c r="G296" s="3">
        <v>12</v>
      </c>
      <c r="H296" s="3" t="s">
        <v>1246</v>
      </c>
      <c r="I296" s="3" t="s">
        <v>1214</v>
      </c>
      <c r="J296" s="3" t="s">
        <v>1247</v>
      </c>
      <c r="K296" s="3" t="s">
        <v>63</v>
      </c>
      <c r="L296" s="3">
        <v>0</v>
      </c>
      <c r="M296" s="3">
        <v>0</v>
      </c>
      <c r="N296" s="3" t="s">
        <v>79</v>
      </c>
      <c r="O296" s="3">
        <v>0</v>
      </c>
      <c r="P296" s="3">
        <v>0</v>
      </c>
    </row>
    <row r="297" spans="1:16" ht="16.5" x14ac:dyDescent="0.2">
      <c r="A297" s="3">
        <v>294</v>
      </c>
      <c r="B297" s="3">
        <f t="shared" si="4"/>
        <v>37023103001</v>
      </c>
      <c r="C297" s="3" t="s">
        <v>359</v>
      </c>
      <c r="D297" s="3">
        <v>37023103000</v>
      </c>
      <c r="E297" s="3" t="s">
        <v>1167</v>
      </c>
      <c r="F297" s="3">
        <v>1</v>
      </c>
      <c r="G297" s="3">
        <v>12</v>
      </c>
      <c r="H297" s="3" t="s">
        <v>1246</v>
      </c>
      <c r="I297" s="3" t="s">
        <v>1214</v>
      </c>
      <c r="J297" s="3" t="s">
        <v>1247</v>
      </c>
      <c r="K297" s="3" t="s">
        <v>79</v>
      </c>
      <c r="L297" s="3">
        <v>0</v>
      </c>
      <c r="M297" s="3">
        <v>0</v>
      </c>
      <c r="N297" s="3" t="s">
        <v>64</v>
      </c>
      <c r="O297" s="3">
        <v>0</v>
      </c>
      <c r="P297" s="3">
        <v>0</v>
      </c>
    </row>
    <row r="298" spans="1:16" ht="16.5" x14ac:dyDescent="0.2">
      <c r="A298" s="3">
        <v>295</v>
      </c>
      <c r="B298" s="3">
        <f t="shared" si="4"/>
        <v>37023103002</v>
      </c>
      <c r="C298" s="3" t="s">
        <v>359</v>
      </c>
      <c r="D298" s="3">
        <v>37023103000</v>
      </c>
      <c r="E298" s="3" t="s">
        <v>1169</v>
      </c>
      <c r="F298" s="3">
        <v>2</v>
      </c>
      <c r="G298" s="3">
        <v>12</v>
      </c>
      <c r="H298" s="3" t="s">
        <v>1246</v>
      </c>
      <c r="I298" s="3" t="s">
        <v>1214</v>
      </c>
      <c r="J298" s="3" t="s">
        <v>1247</v>
      </c>
      <c r="K298" s="3" t="s">
        <v>79</v>
      </c>
      <c r="L298" s="3">
        <v>0</v>
      </c>
      <c r="M298" s="3">
        <v>0</v>
      </c>
      <c r="N298" s="3" t="s">
        <v>64</v>
      </c>
      <c r="O298" s="3">
        <v>0</v>
      </c>
      <c r="P298" s="3">
        <v>0</v>
      </c>
    </row>
    <row r="299" spans="1:16" ht="16.5" x14ac:dyDescent="0.2">
      <c r="A299" s="3">
        <v>296</v>
      </c>
      <c r="B299" s="3">
        <f t="shared" si="4"/>
        <v>37023103003</v>
      </c>
      <c r="C299" s="3" t="s">
        <v>359</v>
      </c>
      <c r="D299" s="3">
        <v>37023103000</v>
      </c>
      <c r="E299" s="3" t="s">
        <v>1171</v>
      </c>
      <c r="F299" s="3">
        <v>3</v>
      </c>
      <c r="G299" s="3">
        <v>12</v>
      </c>
      <c r="H299" s="3" t="s">
        <v>1246</v>
      </c>
      <c r="I299" s="3" t="s">
        <v>1214</v>
      </c>
      <c r="J299" s="3" t="s">
        <v>1247</v>
      </c>
      <c r="K299" s="3" t="s">
        <v>79</v>
      </c>
      <c r="L299" s="3">
        <v>0</v>
      </c>
      <c r="M299" s="3">
        <v>0</v>
      </c>
      <c r="N299" s="3" t="s">
        <v>64</v>
      </c>
      <c r="O299" s="3">
        <v>0</v>
      </c>
      <c r="P299" s="3">
        <v>0</v>
      </c>
    </row>
    <row r="300" spans="1:16" ht="16.5" x14ac:dyDescent="0.2">
      <c r="A300" s="3">
        <v>297</v>
      </c>
      <c r="B300" s="3">
        <f t="shared" si="4"/>
        <v>37023103004</v>
      </c>
      <c r="C300" s="3" t="s">
        <v>359</v>
      </c>
      <c r="D300" s="3">
        <v>37023103000</v>
      </c>
      <c r="E300" s="3" t="s">
        <v>1173</v>
      </c>
      <c r="F300" s="3">
        <v>4</v>
      </c>
      <c r="G300" s="3">
        <v>12</v>
      </c>
      <c r="H300" s="3" t="s">
        <v>1246</v>
      </c>
      <c r="I300" s="3" t="s">
        <v>1214</v>
      </c>
      <c r="J300" s="3" t="s">
        <v>1247</v>
      </c>
      <c r="K300" s="3" t="s">
        <v>79</v>
      </c>
      <c r="L300" s="3">
        <v>0</v>
      </c>
      <c r="M300" s="3">
        <v>0</v>
      </c>
      <c r="N300" s="3" t="s">
        <v>64</v>
      </c>
      <c r="O300" s="3">
        <v>0</v>
      </c>
      <c r="P300" s="3">
        <v>0</v>
      </c>
    </row>
    <row r="301" spans="1:16" ht="16.5" x14ac:dyDescent="0.2">
      <c r="A301" s="3">
        <v>298</v>
      </c>
      <c r="B301" s="3">
        <f t="shared" si="4"/>
        <v>37023103005</v>
      </c>
      <c r="C301" s="3" t="s">
        <v>359</v>
      </c>
      <c r="D301" s="3">
        <v>37023103000</v>
      </c>
      <c r="E301" s="3" t="s">
        <v>1175</v>
      </c>
      <c r="F301" s="3">
        <v>5</v>
      </c>
      <c r="G301" s="3">
        <v>12</v>
      </c>
      <c r="H301" s="3" t="s">
        <v>1246</v>
      </c>
      <c r="I301" s="3" t="s">
        <v>1214</v>
      </c>
      <c r="J301" s="3" t="s">
        <v>1247</v>
      </c>
      <c r="K301" s="3" t="s">
        <v>79</v>
      </c>
      <c r="L301" s="3">
        <v>0</v>
      </c>
      <c r="M301" s="3">
        <v>0</v>
      </c>
      <c r="N301" s="3" t="s">
        <v>64</v>
      </c>
      <c r="O301" s="3">
        <v>0</v>
      </c>
      <c r="P301" s="3">
        <v>0</v>
      </c>
    </row>
    <row r="302" spans="1:16" ht="16.5" x14ac:dyDescent="0.2">
      <c r="A302" s="3">
        <v>299</v>
      </c>
      <c r="B302" s="3">
        <f t="shared" si="4"/>
        <v>37023103006</v>
      </c>
      <c r="C302" s="3" t="s">
        <v>359</v>
      </c>
      <c r="D302" s="3">
        <v>37023103000</v>
      </c>
      <c r="E302" s="3" t="s">
        <v>1177</v>
      </c>
      <c r="F302" s="3">
        <v>6</v>
      </c>
      <c r="G302" s="3">
        <v>12</v>
      </c>
      <c r="H302" s="3" t="s">
        <v>1246</v>
      </c>
      <c r="I302" s="3" t="s">
        <v>1214</v>
      </c>
      <c r="J302" s="3" t="s">
        <v>1247</v>
      </c>
      <c r="K302" s="3" t="s">
        <v>79</v>
      </c>
      <c r="L302" s="3">
        <v>0</v>
      </c>
      <c r="M302" s="3">
        <v>0</v>
      </c>
      <c r="N302" s="3" t="s">
        <v>64</v>
      </c>
      <c r="O302" s="3">
        <v>0</v>
      </c>
      <c r="P302" s="3">
        <v>0</v>
      </c>
    </row>
    <row r="303" spans="1:16" ht="16.5" x14ac:dyDescent="0.2">
      <c r="A303" s="3">
        <v>300</v>
      </c>
      <c r="B303" s="3">
        <f t="shared" si="4"/>
        <v>37023103007</v>
      </c>
      <c r="C303" s="3" t="s">
        <v>359</v>
      </c>
      <c r="D303" s="3">
        <v>37023103000</v>
      </c>
      <c r="E303" s="3" t="s">
        <v>1179</v>
      </c>
      <c r="F303" s="3">
        <v>7</v>
      </c>
      <c r="G303" s="3">
        <v>12</v>
      </c>
      <c r="H303" s="3" t="s">
        <v>1246</v>
      </c>
      <c r="I303" s="3" t="s">
        <v>1214</v>
      </c>
      <c r="J303" s="3" t="s">
        <v>1247</v>
      </c>
      <c r="K303" s="3" t="s">
        <v>79</v>
      </c>
      <c r="L303" s="3">
        <v>0</v>
      </c>
      <c r="M303" s="3">
        <v>0</v>
      </c>
      <c r="N303" s="3" t="s">
        <v>64</v>
      </c>
      <c r="O303" s="3">
        <v>0</v>
      </c>
      <c r="P303" s="3">
        <v>0</v>
      </c>
    </row>
    <row r="304" spans="1:16" ht="16.5" x14ac:dyDescent="0.2">
      <c r="A304" s="3">
        <v>301</v>
      </c>
      <c r="B304" s="3">
        <f t="shared" si="4"/>
        <v>37023103008</v>
      </c>
      <c r="C304" s="3" t="s">
        <v>359</v>
      </c>
      <c r="D304" s="3">
        <v>37023103000</v>
      </c>
      <c r="E304" s="3" t="s">
        <v>1181</v>
      </c>
      <c r="F304" s="3">
        <v>8</v>
      </c>
      <c r="G304" s="3">
        <v>12</v>
      </c>
      <c r="H304" s="3" t="s">
        <v>1246</v>
      </c>
      <c r="I304" s="3" t="s">
        <v>1214</v>
      </c>
      <c r="J304" s="3" t="s">
        <v>1247</v>
      </c>
      <c r="K304" s="3" t="s">
        <v>79</v>
      </c>
      <c r="L304" s="3">
        <v>0</v>
      </c>
      <c r="M304" s="3">
        <v>0</v>
      </c>
      <c r="N304" s="3" t="s">
        <v>64</v>
      </c>
      <c r="O304" s="3">
        <v>0</v>
      </c>
      <c r="P304" s="3">
        <v>0</v>
      </c>
    </row>
    <row r="305" spans="1:16" ht="16.5" x14ac:dyDescent="0.2">
      <c r="A305" s="3">
        <v>302</v>
      </c>
      <c r="B305" s="3">
        <f t="shared" si="4"/>
        <v>37023103009</v>
      </c>
      <c r="C305" s="3" t="s">
        <v>359</v>
      </c>
      <c r="D305" s="3">
        <v>37023103000</v>
      </c>
      <c r="E305" s="3" t="s">
        <v>1183</v>
      </c>
      <c r="F305" s="3">
        <v>9</v>
      </c>
      <c r="G305" s="3">
        <v>12</v>
      </c>
      <c r="H305" s="3" t="s">
        <v>1246</v>
      </c>
      <c r="I305" s="3" t="s">
        <v>1214</v>
      </c>
      <c r="J305" s="3" t="s">
        <v>1247</v>
      </c>
      <c r="K305" s="3" t="s">
        <v>79</v>
      </c>
      <c r="L305" s="3">
        <v>0</v>
      </c>
      <c r="M305" s="3">
        <v>0</v>
      </c>
      <c r="N305" s="3" t="s">
        <v>64</v>
      </c>
      <c r="O305" s="3">
        <v>0</v>
      </c>
      <c r="P305" s="3">
        <v>0</v>
      </c>
    </row>
    <row r="306" spans="1:16" ht="16.5" x14ac:dyDescent="0.2">
      <c r="A306" s="3">
        <v>303</v>
      </c>
      <c r="B306" s="3">
        <f t="shared" si="4"/>
        <v>37023103010</v>
      </c>
      <c r="C306" s="3" t="s">
        <v>359</v>
      </c>
      <c r="D306" s="3">
        <v>37023103000</v>
      </c>
      <c r="E306" s="3" t="s">
        <v>1185</v>
      </c>
      <c r="F306" s="3">
        <v>10</v>
      </c>
      <c r="G306" s="3">
        <v>12</v>
      </c>
      <c r="H306" s="3" t="s">
        <v>1246</v>
      </c>
      <c r="I306" s="3" t="s">
        <v>1214</v>
      </c>
      <c r="J306" s="3" t="s">
        <v>1247</v>
      </c>
      <c r="K306" s="3" t="s">
        <v>79</v>
      </c>
      <c r="L306" s="3">
        <v>0</v>
      </c>
      <c r="M306" s="3">
        <v>0</v>
      </c>
      <c r="N306" s="3" t="s">
        <v>64</v>
      </c>
      <c r="O306" s="3">
        <v>0</v>
      </c>
      <c r="P306" s="3">
        <v>0</v>
      </c>
    </row>
    <row r="307" spans="1:16" ht="16.5" x14ac:dyDescent="0.2">
      <c r="A307" s="3">
        <v>304</v>
      </c>
      <c r="B307" s="3">
        <f t="shared" si="4"/>
        <v>37023103011</v>
      </c>
      <c r="C307" s="3" t="s">
        <v>359</v>
      </c>
      <c r="D307" s="3">
        <v>37023103000</v>
      </c>
      <c r="E307" s="3" t="s">
        <v>1187</v>
      </c>
      <c r="F307" s="3">
        <v>11</v>
      </c>
      <c r="G307" s="3">
        <v>12</v>
      </c>
      <c r="H307" s="3" t="s">
        <v>1246</v>
      </c>
      <c r="I307" s="3" t="s">
        <v>1214</v>
      </c>
      <c r="J307" s="3" t="s">
        <v>1247</v>
      </c>
      <c r="K307" s="3" t="s">
        <v>79</v>
      </c>
      <c r="L307" s="3">
        <v>0</v>
      </c>
      <c r="M307" s="3">
        <v>0</v>
      </c>
      <c r="N307" s="3" t="s">
        <v>64</v>
      </c>
      <c r="O307" s="3">
        <v>0</v>
      </c>
      <c r="P307" s="3">
        <v>0</v>
      </c>
    </row>
    <row r="308" spans="1:16" ht="16.5" x14ac:dyDescent="0.2">
      <c r="A308" s="3">
        <v>305</v>
      </c>
      <c r="B308" s="3">
        <f t="shared" si="4"/>
        <v>37023103012</v>
      </c>
      <c r="C308" s="3" t="s">
        <v>359</v>
      </c>
      <c r="D308" s="3">
        <v>37023103000</v>
      </c>
      <c r="E308" s="3" t="s">
        <v>1189</v>
      </c>
      <c r="F308" s="3">
        <v>12</v>
      </c>
      <c r="G308" s="3">
        <v>12</v>
      </c>
      <c r="H308" s="3" t="s">
        <v>1246</v>
      </c>
      <c r="I308" s="3" t="s">
        <v>1214</v>
      </c>
      <c r="J308" s="3" t="s">
        <v>1247</v>
      </c>
      <c r="K308" s="3" t="s">
        <v>79</v>
      </c>
      <c r="L308" s="3">
        <v>0</v>
      </c>
      <c r="M308" s="3">
        <v>0</v>
      </c>
      <c r="N308" s="3" t="s">
        <v>64</v>
      </c>
      <c r="O308" s="3">
        <v>0</v>
      </c>
      <c r="P308" s="3">
        <v>0</v>
      </c>
    </row>
    <row r="309" spans="1:16" ht="16.5" x14ac:dyDescent="0.2">
      <c r="A309" s="3">
        <v>306</v>
      </c>
      <c r="B309" s="3">
        <f t="shared" si="4"/>
        <v>37023201001</v>
      </c>
      <c r="C309" s="3" t="s">
        <v>360</v>
      </c>
      <c r="D309" s="3">
        <v>37023201000</v>
      </c>
      <c r="E309" s="3" t="s">
        <v>1167</v>
      </c>
      <c r="F309" s="3">
        <v>1</v>
      </c>
      <c r="G309" s="3">
        <v>12</v>
      </c>
      <c r="H309" s="3" t="s">
        <v>1246</v>
      </c>
      <c r="I309" s="3" t="s">
        <v>1214</v>
      </c>
      <c r="J309" s="3" t="s">
        <v>1247</v>
      </c>
      <c r="K309" s="3" t="s">
        <v>64</v>
      </c>
      <c r="L309" s="3">
        <v>0</v>
      </c>
      <c r="M309" s="3">
        <v>0</v>
      </c>
      <c r="N309" s="3" t="s">
        <v>65</v>
      </c>
      <c r="O309" s="3">
        <v>0</v>
      </c>
      <c r="P309" s="3">
        <v>0</v>
      </c>
    </row>
    <row r="310" spans="1:16" ht="16.5" x14ac:dyDescent="0.2">
      <c r="A310" s="3">
        <v>307</v>
      </c>
      <c r="B310" s="3">
        <f t="shared" si="4"/>
        <v>37023201002</v>
      </c>
      <c r="C310" s="3" t="s">
        <v>360</v>
      </c>
      <c r="D310" s="3">
        <v>37023201000</v>
      </c>
      <c r="E310" s="3" t="s">
        <v>1169</v>
      </c>
      <c r="F310" s="3">
        <v>2</v>
      </c>
      <c r="G310" s="3">
        <v>12</v>
      </c>
      <c r="H310" s="3" t="s">
        <v>1246</v>
      </c>
      <c r="I310" s="3" t="s">
        <v>1214</v>
      </c>
      <c r="J310" s="3" t="s">
        <v>1247</v>
      </c>
      <c r="K310" s="3" t="s">
        <v>64</v>
      </c>
      <c r="L310" s="3">
        <v>0</v>
      </c>
      <c r="M310" s="3">
        <v>0</v>
      </c>
      <c r="N310" s="3" t="s">
        <v>65</v>
      </c>
      <c r="O310" s="3">
        <v>0</v>
      </c>
      <c r="P310" s="3">
        <v>0</v>
      </c>
    </row>
    <row r="311" spans="1:16" ht="16.5" x14ac:dyDescent="0.2">
      <c r="A311" s="3">
        <v>308</v>
      </c>
      <c r="B311" s="3">
        <f t="shared" si="4"/>
        <v>37023201003</v>
      </c>
      <c r="C311" s="3" t="s">
        <v>360</v>
      </c>
      <c r="D311" s="3">
        <v>37023201000</v>
      </c>
      <c r="E311" s="3" t="s">
        <v>1171</v>
      </c>
      <c r="F311" s="3">
        <v>3</v>
      </c>
      <c r="G311" s="3">
        <v>12</v>
      </c>
      <c r="H311" s="3" t="s">
        <v>1246</v>
      </c>
      <c r="I311" s="3" t="s">
        <v>1214</v>
      </c>
      <c r="J311" s="3" t="s">
        <v>1247</v>
      </c>
      <c r="K311" s="3" t="s">
        <v>64</v>
      </c>
      <c r="L311" s="3">
        <v>0</v>
      </c>
      <c r="M311" s="3">
        <v>0</v>
      </c>
      <c r="N311" s="3" t="s">
        <v>65</v>
      </c>
      <c r="O311" s="3">
        <v>0</v>
      </c>
      <c r="P311" s="3">
        <v>0</v>
      </c>
    </row>
    <row r="312" spans="1:16" ht="16.5" x14ac:dyDescent="0.2">
      <c r="A312" s="3">
        <v>309</v>
      </c>
      <c r="B312" s="3">
        <f t="shared" si="4"/>
        <v>37023202001</v>
      </c>
      <c r="C312" s="3" t="s">
        <v>1273</v>
      </c>
      <c r="D312" s="3">
        <v>37023202000</v>
      </c>
      <c r="E312" s="3" t="s">
        <v>1167</v>
      </c>
      <c r="F312" s="3">
        <v>1</v>
      </c>
      <c r="G312" s="3">
        <v>12</v>
      </c>
      <c r="H312" s="3" t="s">
        <v>1246</v>
      </c>
      <c r="I312" s="3" t="s">
        <v>1214</v>
      </c>
      <c r="J312" s="3" t="s">
        <v>1247</v>
      </c>
      <c r="K312" s="3" t="s">
        <v>65</v>
      </c>
      <c r="L312" s="3">
        <v>0</v>
      </c>
      <c r="M312" s="3">
        <v>0</v>
      </c>
      <c r="N312" s="3" t="s">
        <v>66</v>
      </c>
      <c r="O312" s="3">
        <v>0</v>
      </c>
      <c r="P312" s="3">
        <v>0</v>
      </c>
    </row>
    <row r="313" spans="1:16" ht="16.5" x14ac:dyDescent="0.2">
      <c r="A313" s="3">
        <v>310</v>
      </c>
      <c r="B313" s="3">
        <f t="shared" si="4"/>
        <v>37023202002</v>
      </c>
      <c r="C313" s="3" t="s">
        <v>1273</v>
      </c>
      <c r="D313" s="3">
        <v>37023202000</v>
      </c>
      <c r="E313" s="3" t="s">
        <v>1169</v>
      </c>
      <c r="F313" s="3">
        <v>2</v>
      </c>
      <c r="G313" s="3">
        <v>12</v>
      </c>
      <c r="H313" s="3" t="s">
        <v>1246</v>
      </c>
      <c r="I313" s="3" t="s">
        <v>1214</v>
      </c>
      <c r="J313" s="3" t="s">
        <v>1247</v>
      </c>
      <c r="K313" s="3" t="s">
        <v>65</v>
      </c>
      <c r="L313" s="3">
        <v>0</v>
      </c>
      <c r="M313" s="3">
        <v>0</v>
      </c>
      <c r="N313" s="3" t="s">
        <v>66</v>
      </c>
      <c r="O313" s="3">
        <v>0</v>
      </c>
      <c r="P313" s="3">
        <v>0</v>
      </c>
    </row>
    <row r="314" spans="1:16" ht="16.5" x14ac:dyDescent="0.2">
      <c r="A314" s="3">
        <v>311</v>
      </c>
      <c r="B314" s="3">
        <f t="shared" si="4"/>
        <v>37023202003</v>
      </c>
      <c r="C314" s="3" t="s">
        <v>1273</v>
      </c>
      <c r="D314" s="3">
        <v>37023202000</v>
      </c>
      <c r="E314" s="3" t="s">
        <v>1171</v>
      </c>
      <c r="F314" s="3">
        <v>3</v>
      </c>
      <c r="G314" s="3">
        <v>12</v>
      </c>
      <c r="H314" s="3" t="s">
        <v>1246</v>
      </c>
      <c r="I314" s="3" t="s">
        <v>1214</v>
      </c>
      <c r="J314" s="3" t="s">
        <v>1247</v>
      </c>
      <c r="K314" s="3" t="s">
        <v>65</v>
      </c>
      <c r="L314" s="3">
        <v>0</v>
      </c>
      <c r="M314" s="3">
        <v>0</v>
      </c>
      <c r="N314" s="3" t="s">
        <v>66</v>
      </c>
      <c r="O314" s="3">
        <v>0</v>
      </c>
      <c r="P314" s="3">
        <v>0</v>
      </c>
    </row>
    <row r="315" spans="1:16" ht="16.5" x14ac:dyDescent="0.2">
      <c r="A315" s="3">
        <v>312</v>
      </c>
      <c r="B315" s="3">
        <f t="shared" si="4"/>
        <v>37023301001</v>
      </c>
      <c r="C315" s="3" t="s">
        <v>1274</v>
      </c>
      <c r="D315" s="3">
        <v>37023301000</v>
      </c>
      <c r="E315" s="3" t="s">
        <v>1167</v>
      </c>
      <c r="F315" s="3">
        <v>1</v>
      </c>
      <c r="G315" s="3">
        <v>12</v>
      </c>
      <c r="H315" s="3" t="s">
        <v>1246</v>
      </c>
      <c r="I315" s="3" t="s">
        <v>1214</v>
      </c>
      <c r="J315" s="3" t="s">
        <v>1247</v>
      </c>
      <c r="K315" s="3" t="s">
        <v>66</v>
      </c>
      <c r="L315" s="3">
        <v>0</v>
      </c>
      <c r="M315" s="3">
        <v>0</v>
      </c>
      <c r="N315" s="3" t="s">
        <v>69</v>
      </c>
      <c r="O315" s="3">
        <v>0</v>
      </c>
      <c r="P315" s="3">
        <v>0</v>
      </c>
    </row>
    <row r="316" spans="1:16" ht="16.5" x14ac:dyDescent="0.2">
      <c r="A316" s="3">
        <v>313</v>
      </c>
      <c r="B316" s="3">
        <f t="shared" si="4"/>
        <v>37023301002</v>
      </c>
      <c r="C316" s="3" t="s">
        <v>1274</v>
      </c>
      <c r="D316" s="3">
        <v>37023301000</v>
      </c>
      <c r="E316" s="3" t="s">
        <v>1169</v>
      </c>
      <c r="F316" s="3">
        <v>2</v>
      </c>
      <c r="G316" s="3">
        <v>12</v>
      </c>
      <c r="H316" s="3" t="s">
        <v>1246</v>
      </c>
      <c r="I316" s="3" t="s">
        <v>1214</v>
      </c>
      <c r="J316" s="3" t="s">
        <v>1247</v>
      </c>
      <c r="K316" s="3" t="s">
        <v>66</v>
      </c>
      <c r="L316" s="3">
        <v>0</v>
      </c>
      <c r="M316" s="3">
        <v>0</v>
      </c>
      <c r="N316" s="3" t="s">
        <v>69</v>
      </c>
      <c r="O316" s="3">
        <v>0</v>
      </c>
      <c r="P316" s="3">
        <v>0</v>
      </c>
    </row>
    <row r="317" spans="1:16" ht="16.5" x14ac:dyDescent="0.2">
      <c r="A317" s="3">
        <v>314</v>
      </c>
      <c r="B317" s="3">
        <f t="shared" si="4"/>
        <v>37023301003</v>
      </c>
      <c r="C317" s="3" t="s">
        <v>1274</v>
      </c>
      <c r="D317" s="3">
        <v>37023301000</v>
      </c>
      <c r="E317" s="3" t="s">
        <v>1171</v>
      </c>
      <c r="F317" s="3">
        <v>3</v>
      </c>
      <c r="G317" s="3">
        <v>12</v>
      </c>
      <c r="H317" s="3" t="s">
        <v>1246</v>
      </c>
      <c r="I317" s="3" t="s">
        <v>1214</v>
      </c>
      <c r="J317" s="3" t="s">
        <v>1247</v>
      </c>
      <c r="K317" s="3" t="s">
        <v>66</v>
      </c>
      <c r="L317" s="3">
        <v>0</v>
      </c>
      <c r="M317" s="3">
        <v>0</v>
      </c>
      <c r="N317" s="3" t="s">
        <v>69</v>
      </c>
      <c r="O317" s="3">
        <v>0</v>
      </c>
      <c r="P317" s="3">
        <v>0</v>
      </c>
    </row>
    <row r="318" spans="1:16" ht="16.5" x14ac:dyDescent="0.2">
      <c r="A318" s="3">
        <v>315</v>
      </c>
      <c r="B318" s="3">
        <f t="shared" si="4"/>
        <v>37023302001</v>
      </c>
      <c r="C318" s="3" t="s">
        <v>1275</v>
      </c>
      <c r="D318" s="3">
        <v>37023302000</v>
      </c>
      <c r="E318" s="3" t="s">
        <v>1167</v>
      </c>
      <c r="F318" s="3">
        <v>1</v>
      </c>
      <c r="G318" s="3">
        <v>12</v>
      </c>
      <c r="H318" s="3" t="s">
        <v>1246</v>
      </c>
      <c r="I318" s="3" t="s">
        <v>1214</v>
      </c>
      <c r="J318" s="3" t="s">
        <v>1247</v>
      </c>
      <c r="K318" s="3" t="s">
        <v>69</v>
      </c>
      <c r="L318" s="3">
        <v>0</v>
      </c>
      <c r="M318" s="3">
        <v>0</v>
      </c>
      <c r="N318" s="3" t="s">
        <v>60</v>
      </c>
      <c r="O318" s="3">
        <v>0</v>
      </c>
      <c r="P318" s="3">
        <v>0</v>
      </c>
    </row>
    <row r="319" spans="1:16" ht="16.5" x14ac:dyDescent="0.2">
      <c r="A319" s="3">
        <v>316</v>
      </c>
      <c r="B319" s="3">
        <f t="shared" si="4"/>
        <v>37023302002</v>
      </c>
      <c r="C319" s="3" t="s">
        <v>1275</v>
      </c>
      <c r="D319" s="3">
        <v>37023302000</v>
      </c>
      <c r="E319" s="3" t="s">
        <v>1169</v>
      </c>
      <c r="F319" s="3">
        <v>2</v>
      </c>
      <c r="G319" s="3">
        <v>12</v>
      </c>
      <c r="H319" s="3" t="s">
        <v>1246</v>
      </c>
      <c r="I319" s="3" t="s">
        <v>1214</v>
      </c>
      <c r="J319" s="3" t="s">
        <v>1247</v>
      </c>
      <c r="K319" s="3" t="s">
        <v>69</v>
      </c>
      <c r="L319" s="3">
        <v>0</v>
      </c>
      <c r="M319" s="3">
        <v>0</v>
      </c>
      <c r="N319" s="3" t="s">
        <v>60</v>
      </c>
      <c r="O319" s="3">
        <v>0</v>
      </c>
      <c r="P319" s="3">
        <v>0</v>
      </c>
    </row>
    <row r="320" spans="1:16" ht="16.5" x14ac:dyDescent="0.2">
      <c r="A320" s="3">
        <v>317</v>
      </c>
      <c r="B320" s="3">
        <f t="shared" si="4"/>
        <v>37023302003</v>
      </c>
      <c r="C320" s="3" t="s">
        <v>1275</v>
      </c>
      <c r="D320" s="3">
        <v>37023302000</v>
      </c>
      <c r="E320" s="3" t="s">
        <v>1171</v>
      </c>
      <c r="F320" s="3">
        <v>3</v>
      </c>
      <c r="G320" s="3">
        <v>12</v>
      </c>
      <c r="H320" s="3" t="s">
        <v>1246</v>
      </c>
      <c r="I320" s="3" t="s">
        <v>1214</v>
      </c>
      <c r="J320" s="3" t="s">
        <v>1247</v>
      </c>
      <c r="K320" s="3" t="s">
        <v>69</v>
      </c>
      <c r="L320" s="3">
        <v>0</v>
      </c>
      <c r="M320" s="3">
        <v>0</v>
      </c>
      <c r="N320" s="3" t="s">
        <v>60</v>
      </c>
      <c r="O320" s="3">
        <v>0</v>
      </c>
      <c r="P320" s="3">
        <v>0</v>
      </c>
    </row>
    <row r="321" spans="1:16" ht="16.5" x14ac:dyDescent="0.2">
      <c r="A321" s="3">
        <v>318</v>
      </c>
      <c r="B321" s="3">
        <f t="shared" si="4"/>
        <v>37023303001</v>
      </c>
      <c r="C321" s="3" t="s">
        <v>361</v>
      </c>
      <c r="D321" s="3">
        <v>37023303000</v>
      </c>
      <c r="E321" s="3" t="s">
        <v>1167</v>
      </c>
      <c r="F321" s="3">
        <v>1</v>
      </c>
      <c r="G321" s="3">
        <v>12</v>
      </c>
      <c r="H321" s="3" t="s">
        <v>1246</v>
      </c>
      <c r="I321" s="3" t="s">
        <v>1214</v>
      </c>
      <c r="J321" s="3" t="s">
        <v>1247</v>
      </c>
      <c r="K321" s="3" t="s">
        <v>60</v>
      </c>
      <c r="L321" s="3">
        <v>0</v>
      </c>
      <c r="M321" s="3">
        <v>0</v>
      </c>
      <c r="N321" s="3" t="s">
        <v>71</v>
      </c>
      <c r="O321" s="3">
        <v>0</v>
      </c>
      <c r="P321" s="3">
        <v>0</v>
      </c>
    </row>
    <row r="322" spans="1:16" ht="16.5" x14ac:dyDescent="0.2">
      <c r="A322" s="3">
        <v>319</v>
      </c>
      <c r="B322" s="3">
        <f t="shared" si="4"/>
        <v>37023303002</v>
      </c>
      <c r="C322" s="3" t="s">
        <v>361</v>
      </c>
      <c r="D322" s="3">
        <v>37023303000</v>
      </c>
      <c r="E322" s="3" t="s">
        <v>1169</v>
      </c>
      <c r="F322" s="3">
        <v>2</v>
      </c>
      <c r="G322" s="3">
        <v>12</v>
      </c>
      <c r="H322" s="3" t="s">
        <v>1246</v>
      </c>
      <c r="I322" s="3" t="s">
        <v>1214</v>
      </c>
      <c r="J322" s="3" t="s">
        <v>1247</v>
      </c>
      <c r="K322" s="3" t="s">
        <v>60</v>
      </c>
      <c r="L322" s="3">
        <v>0</v>
      </c>
      <c r="M322" s="3">
        <v>0</v>
      </c>
      <c r="N322" s="3" t="s">
        <v>71</v>
      </c>
      <c r="O322" s="3">
        <v>0</v>
      </c>
      <c r="P322" s="3">
        <v>0</v>
      </c>
    </row>
    <row r="323" spans="1:16" ht="16.5" x14ac:dyDescent="0.2">
      <c r="A323" s="3">
        <v>320</v>
      </c>
      <c r="B323" s="3">
        <f t="shared" si="4"/>
        <v>37023303003</v>
      </c>
      <c r="C323" s="3" t="s">
        <v>361</v>
      </c>
      <c r="D323" s="3">
        <v>37023303000</v>
      </c>
      <c r="E323" s="3" t="s">
        <v>1171</v>
      </c>
      <c r="F323" s="3">
        <v>3</v>
      </c>
      <c r="G323" s="3">
        <v>12</v>
      </c>
      <c r="H323" s="3" t="s">
        <v>1246</v>
      </c>
      <c r="I323" s="3" t="s">
        <v>1214</v>
      </c>
      <c r="J323" s="3" t="s">
        <v>1247</v>
      </c>
      <c r="K323" s="3" t="s">
        <v>60</v>
      </c>
      <c r="L323" s="3">
        <v>0</v>
      </c>
      <c r="M323" s="3">
        <v>0</v>
      </c>
      <c r="N323" s="3" t="s">
        <v>71</v>
      </c>
      <c r="O323" s="3">
        <v>0</v>
      </c>
      <c r="P323" s="3">
        <v>0</v>
      </c>
    </row>
    <row r="324" spans="1:16" ht="16.5" x14ac:dyDescent="0.2">
      <c r="A324" s="3">
        <v>321</v>
      </c>
      <c r="B324" s="3">
        <f t="shared" si="4"/>
        <v>37023304001</v>
      </c>
      <c r="C324" s="3" t="s">
        <v>362</v>
      </c>
      <c r="D324" s="3">
        <v>37023304000</v>
      </c>
      <c r="E324" s="3" t="s">
        <v>1167</v>
      </c>
      <c r="F324" s="3">
        <v>1</v>
      </c>
      <c r="G324" s="3">
        <v>12</v>
      </c>
      <c r="H324" s="3" t="s">
        <v>1246</v>
      </c>
      <c r="I324" s="3" t="s">
        <v>1214</v>
      </c>
      <c r="J324" s="3" t="s">
        <v>1247</v>
      </c>
      <c r="K324" s="3" t="s">
        <v>71</v>
      </c>
      <c r="L324" s="3">
        <v>0</v>
      </c>
      <c r="M324" s="3">
        <v>0</v>
      </c>
      <c r="N324" s="3" t="s">
        <v>62</v>
      </c>
      <c r="O324" s="3">
        <v>0</v>
      </c>
      <c r="P324" s="3">
        <v>0</v>
      </c>
    </row>
    <row r="325" spans="1:16" ht="16.5" x14ac:dyDescent="0.2">
      <c r="A325" s="3">
        <v>322</v>
      </c>
      <c r="B325" s="3">
        <f t="shared" ref="B325:B388" si="5">D325+F325</f>
        <v>37023304002</v>
      </c>
      <c r="C325" s="3" t="s">
        <v>362</v>
      </c>
      <c r="D325" s="3">
        <v>37023304000</v>
      </c>
      <c r="E325" s="3" t="s">
        <v>1169</v>
      </c>
      <c r="F325" s="3">
        <v>2</v>
      </c>
      <c r="G325" s="3">
        <v>12</v>
      </c>
      <c r="H325" s="3" t="s">
        <v>1246</v>
      </c>
      <c r="I325" s="3" t="s">
        <v>1214</v>
      </c>
      <c r="J325" s="3" t="s">
        <v>1247</v>
      </c>
      <c r="K325" s="3" t="s">
        <v>71</v>
      </c>
      <c r="L325" s="3">
        <v>0</v>
      </c>
      <c r="M325" s="3">
        <v>0</v>
      </c>
      <c r="N325" s="3" t="s">
        <v>62</v>
      </c>
      <c r="O325" s="3">
        <v>0</v>
      </c>
      <c r="P325" s="3">
        <v>0</v>
      </c>
    </row>
    <row r="326" spans="1:16" ht="16.5" x14ac:dyDescent="0.2">
      <c r="A326" s="3">
        <v>323</v>
      </c>
      <c r="B326" s="3">
        <f t="shared" si="5"/>
        <v>37023304003</v>
      </c>
      <c r="C326" s="3" t="s">
        <v>362</v>
      </c>
      <c r="D326" s="3">
        <v>37023304000</v>
      </c>
      <c r="E326" s="3" t="s">
        <v>1171</v>
      </c>
      <c r="F326" s="3">
        <v>3</v>
      </c>
      <c r="G326" s="3">
        <v>12</v>
      </c>
      <c r="H326" s="3" t="s">
        <v>1246</v>
      </c>
      <c r="I326" s="3" t="s">
        <v>1214</v>
      </c>
      <c r="J326" s="3" t="s">
        <v>1247</v>
      </c>
      <c r="K326" s="3" t="s">
        <v>71</v>
      </c>
      <c r="L326" s="3">
        <v>0</v>
      </c>
      <c r="M326" s="3">
        <v>0</v>
      </c>
      <c r="N326" s="3" t="s">
        <v>62</v>
      </c>
      <c r="O326" s="3">
        <v>0</v>
      </c>
      <c r="P326" s="3">
        <v>0</v>
      </c>
    </row>
    <row r="327" spans="1:16" ht="16.5" x14ac:dyDescent="0.2">
      <c r="A327" s="3">
        <v>324</v>
      </c>
      <c r="B327" s="3">
        <f t="shared" si="5"/>
        <v>37023304004</v>
      </c>
      <c r="C327" s="3" t="s">
        <v>362</v>
      </c>
      <c r="D327" s="3">
        <v>37023304000</v>
      </c>
      <c r="E327" s="3" t="s">
        <v>1173</v>
      </c>
      <c r="F327" s="3">
        <v>4</v>
      </c>
      <c r="G327" s="3">
        <v>12</v>
      </c>
      <c r="H327" s="3" t="s">
        <v>1246</v>
      </c>
      <c r="I327" s="3" t="s">
        <v>1214</v>
      </c>
      <c r="J327" s="3" t="s">
        <v>1247</v>
      </c>
      <c r="K327" s="3" t="s">
        <v>71</v>
      </c>
      <c r="L327" s="3">
        <v>0</v>
      </c>
      <c r="M327" s="3">
        <v>0</v>
      </c>
      <c r="N327" s="3" t="s">
        <v>62</v>
      </c>
      <c r="O327" s="3">
        <v>0</v>
      </c>
      <c r="P327" s="3">
        <v>0</v>
      </c>
    </row>
    <row r="328" spans="1:16" ht="16.5" x14ac:dyDescent="0.2">
      <c r="A328" s="3">
        <v>325</v>
      </c>
      <c r="B328" s="3">
        <f t="shared" si="5"/>
        <v>37023305001</v>
      </c>
      <c r="C328" s="3" t="s">
        <v>1276</v>
      </c>
      <c r="D328" s="3">
        <v>37023305000</v>
      </c>
      <c r="E328" s="3" t="s">
        <v>1167</v>
      </c>
      <c r="F328" s="3">
        <v>1</v>
      </c>
      <c r="G328" s="3">
        <v>12</v>
      </c>
      <c r="H328" s="3" t="s">
        <v>1246</v>
      </c>
      <c r="I328" s="3" t="s">
        <v>1214</v>
      </c>
      <c r="J328" s="3" t="s">
        <v>1247</v>
      </c>
      <c r="K328" s="3" t="s">
        <v>62</v>
      </c>
      <c r="L328" s="3">
        <v>0</v>
      </c>
      <c r="M328" s="3">
        <v>0</v>
      </c>
      <c r="N328" s="3" t="s">
        <v>154</v>
      </c>
      <c r="O328" s="3">
        <v>0</v>
      </c>
      <c r="P328" s="3">
        <v>0</v>
      </c>
    </row>
    <row r="329" spans="1:16" ht="16.5" x14ac:dyDescent="0.2">
      <c r="A329" s="3">
        <v>326</v>
      </c>
      <c r="B329" s="3">
        <f t="shared" si="5"/>
        <v>37023305002</v>
      </c>
      <c r="C329" s="3" t="s">
        <v>1276</v>
      </c>
      <c r="D329" s="3">
        <v>37023305000</v>
      </c>
      <c r="E329" s="3" t="s">
        <v>1169</v>
      </c>
      <c r="F329" s="3">
        <v>2</v>
      </c>
      <c r="G329" s="3">
        <v>12</v>
      </c>
      <c r="H329" s="3" t="s">
        <v>1246</v>
      </c>
      <c r="I329" s="3" t="s">
        <v>1214</v>
      </c>
      <c r="J329" s="3" t="s">
        <v>1247</v>
      </c>
      <c r="K329" s="3" t="s">
        <v>62</v>
      </c>
      <c r="L329" s="3">
        <v>0</v>
      </c>
      <c r="M329" s="3">
        <v>0</v>
      </c>
      <c r="N329" s="3" t="s">
        <v>154</v>
      </c>
      <c r="O329" s="3">
        <v>0</v>
      </c>
      <c r="P329" s="3">
        <v>0</v>
      </c>
    </row>
    <row r="330" spans="1:16" ht="16.5" x14ac:dyDescent="0.2">
      <c r="A330" s="3">
        <v>327</v>
      </c>
      <c r="B330" s="3">
        <f t="shared" si="5"/>
        <v>37023305003</v>
      </c>
      <c r="C330" s="3" t="s">
        <v>1276</v>
      </c>
      <c r="D330" s="3">
        <v>37023305000</v>
      </c>
      <c r="E330" s="3" t="s">
        <v>1171</v>
      </c>
      <c r="F330" s="3">
        <v>3</v>
      </c>
      <c r="G330" s="3">
        <v>12</v>
      </c>
      <c r="H330" s="3" t="s">
        <v>1246</v>
      </c>
      <c r="I330" s="3" t="s">
        <v>1214</v>
      </c>
      <c r="J330" s="3" t="s">
        <v>1247</v>
      </c>
      <c r="K330" s="3" t="s">
        <v>62</v>
      </c>
      <c r="L330" s="3">
        <v>0</v>
      </c>
      <c r="M330" s="3">
        <v>0</v>
      </c>
      <c r="N330" s="3" t="s">
        <v>154</v>
      </c>
      <c r="O330" s="3">
        <v>0</v>
      </c>
      <c r="P330" s="3">
        <v>0</v>
      </c>
    </row>
    <row r="331" spans="1:16" ht="16.5" x14ac:dyDescent="0.2">
      <c r="A331" s="3">
        <v>328</v>
      </c>
      <c r="B331" s="3">
        <f t="shared" si="5"/>
        <v>37023305004</v>
      </c>
      <c r="C331" s="3" t="s">
        <v>1276</v>
      </c>
      <c r="D331" s="3">
        <v>37023305000</v>
      </c>
      <c r="E331" s="3" t="s">
        <v>1173</v>
      </c>
      <c r="F331" s="3">
        <v>4</v>
      </c>
      <c r="G331" s="3">
        <v>12</v>
      </c>
      <c r="H331" s="3" t="s">
        <v>1246</v>
      </c>
      <c r="I331" s="3" t="s">
        <v>1214</v>
      </c>
      <c r="J331" s="3" t="s">
        <v>1247</v>
      </c>
      <c r="K331" s="3" t="s">
        <v>62</v>
      </c>
      <c r="L331" s="3">
        <v>0</v>
      </c>
      <c r="M331" s="3">
        <v>0</v>
      </c>
      <c r="N331" s="3" t="s">
        <v>154</v>
      </c>
      <c r="O331" s="3">
        <v>0</v>
      </c>
      <c r="P331" s="3">
        <v>0</v>
      </c>
    </row>
    <row r="332" spans="1:16" ht="16.5" x14ac:dyDescent="0.2">
      <c r="A332" s="3">
        <v>329</v>
      </c>
      <c r="B332" s="3">
        <f t="shared" si="5"/>
        <v>37024101001</v>
      </c>
      <c r="C332" s="3" t="s">
        <v>1277</v>
      </c>
      <c r="D332" s="3">
        <v>37024101000</v>
      </c>
      <c r="E332" s="3" t="s">
        <v>1167</v>
      </c>
      <c r="F332" s="3">
        <v>1</v>
      </c>
      <c r="G332" s="3">
        <v>12</v>
      </c>
      <c r="H332" s="3" t="s">
        <v>1246</v>
      </c>
      <c r="I332" s="3" t="s">
        <v>1214</v>
      </c>
      <c r="J332" s="3" t="s">
        <v>1247</v>
      </c>
      <c r="K332" s="3" t="s">
        <v>71</v>
      </c>
      <c r="L332" s="3">
        <v>0</v>
      </c>
      <c r="M332" s="3">
        <v>0</v>
      </c>
      <c r="N332" s="3" t="s">
        <v>106</v>
      </c>
      <c r="O332" s="3">
        <v>0</v>
      </c>
      <c r="P332" s="3">
        <v>0</v>
      </c>
    </row>
    <row r="333" spans="1:16" ht="16.5" x14ac:dyDescent="0.2">
      <c r="A333" s="3">
        <v>330</v>
      </c>
      <c r="B333" s="3">
        <f t="shared" si="5"/>
        <v>37024101002</v>
      </c>
      <c r="C333" s="3" t="s">
        <v>1277</v>
      </c>
      <c r="D333" s="3">
        <v>37024101000</v>
      </c>
      <c r="E333" s="3" t="s">
        <v>1169</v>
      </c>
      <c r="F333" s="3">
        <v>2</v>
      </c>
      <c r="G333" s="3">
        <v>12</v>
      </c>
      <c r="H333" s="3" t="s">
        <v>1246</v>
      </c>
      <c r="I333" s="3" t="s">
        <v>1214</v>
      </c>
      <c r="J333" s="3" t="s">
        <v>1247</v>
      </c>
      <c r="K333" s="3" t="s">
        <v>71</v>
      </c>
      <c r="L333" s="3">
        <v>0</v>
      </c>
      <c r="M333" s="3">
        <v>0</v>
      </c>
      <c r="N333" s="3" t="s">
        <v>106</v>
      </c>
      <c r="O333" s="3">
        <v>0</v>
      </c>
      <c r="P333" s="3">
        <v>0</v>
      </c>
    </row>
    <row r="334" spans="1:16" ht="16.5" x14ac:dyDescent="0.2">
      <c r="A334" s="3">
        <v>331</v>
      </c>
      <c r="B334" s="3">
        <f t="shared" si="5"/>
        <v>37024101003</v>
      </c>
      <c r="C334" s="3" t="s">
        <v>1277</v>
      </c>
      <c r="D334" s="3">
        <v>37024101000</v>
      </c>
      <c r="E334" s="3" t="s">
        <v>1171</v>
      </c>
      <c r="F334" s="3">
        <v>3</v>
      </c>
      <c r="G334" s="3">
        <v>12</v>
      </c>
      <c r="H334" s="3" t="s">
        <v>1246</v>
      </c>
      <c r="I334" s="3" t="s">
        <v>1214</v>
      </c>
      <c r="J334" s="3" t="s">
        <v>1247</v>
      </c>
      <c r="K334" s="3" t="s">
        <v>71</v>
      </c>
      <c r="L334" s="3">
        <v>0</v>
      </c>
      <c r="M334" s="3">
        <v>0</v>
      </c>
      <c r="N334" s="3" t="s">
        <v>106</v>
      </c>
      <c r="O334" s="3">
        <v>0</v>
      </c>
      <c r="P334" s="3">
        <v>0</v>
      </c>
    </row>
    <row r="335" spans="1:16" ht="16.5" x14ac:dyDescent="0.2">
      <c r="A335" s="3">
        <v>332</v>
      </c>
      <c r="B335" s="3">
        <f t="shared" si="5"/>
        <v>37024102001</v>
      </c>
      <c r="C335" s="3" t="s">
        <v>1278</v>
      </c>
      <c r="D335" s="3">
        <v>37024102000</v>
      </c>
      <c r="E335" s="3" t="s">
        <v>1167</v>
      </c>
      <c r="F335" s="3">
        <v>1</v>
      </c>
      <c r="G335" s="3">
        <v>12</v>
      </c>
      <c r="H335" s="3" t="s">
        <v>1246</v>
      </c>
      <c r="I335" s="3" t="s">
        <v>1214</v>
      </c>
      <c r="J335" s="3" t="s">
        <v>1247</v>
      </c>
      <c r="K335" s="3" t="s">
        <v>106</v>
      </c>
      <c r="L335" s="3">
        <v>0</v>
      </c>
      <c r="M335" s="3">
        <v>0</v>
      </c>
      <c r="N335" s="3" t="s">
        <v>80</v>
      </c>
      <c r="O335" s="3">
        <v>0</v>
      </c>
      <c r="P335" s="3">
        <v>0</v>
      </c>
    </row>
    <row r="336" spans="1:16" ht="16.5" x14ac:dyDescent="0.2">
      <c r="A336" s="3">
        <v>333</v>
      </c>
      <c r="B336" s="3">
        <f t="shared" si="5"/>
        <v>37024102002</v>
      </c>
      <c r="C336" s="3" t="s">
        <v>1278</v>
      </c>
      <c r="D336" s="3">
        <v>37024102000</v>
      </c>
      <c r="E336" s="3" t="s">
        <v>1169</v>
      </c>
      <c r="F336" s="3">
        <v>2</v>
      </c>
      <c r="G336" s="3">
        <v>12</v>
      </c>
      <c r="H336" s="3" t="s">
        <v>1246</v>
      </c>
      <c r="I336" s="3" t="s">
        <v>1214</v>
      </c>
      <c r="J336" s="3" t="s">
        <v>1247</v>
      </c>
      <c r="K336" s="3" t="s">
        <v>106</v>
      </c>
      <c r="L336" s="3">
        <v>0</v>
      </c>
      <c r="M336" s="3">
        <v>0</v>
      </c>
      <c r="N336" s="3" t="s">
        <v>80</v>
      </c>
      <c r="O336" s="3">
        <v>0</v>
      </c>
      <c r="P336" s="3">
        <v>0</v>
      </c>
    </row>
    <row r="337" spans="1:16" ht="16.5" x14ac:dyDescent="0.2">
      <c r="A337" s="3">
        <v>334</v>
      </c>
      <c r="B337" s="3">
        <f t="shared" si="5"/>
        <v>37024102003</v>
      </c>
      <c r="C337" s="3" t="s">
        <v>1278</v>
      </c>
      <c r="D337" s="3">
        <v>37024102000</v>
      </c>
      <c r="E337" s="3" t="s">
        <v>1171</v>
      </c>
      <c r="F337" s="3">
        <v>3</v>
      </c>
      <c r="G337" s="3">
        <v>12</v>
      </c>
      <c r="H337" s="3" t="s">
        <v>1246</v>
      </c>
      <c r="I337" s="3" t="s">
        <v>1214</v>
      </c>
      <c r="J337" s="3" t="s">
        <v>1247</v>
      </c>
      <c r="K337" s="3" t="s">
        <v>106</v>
      </c>
      <c r="L337" s="3">
        <v>0</v>
      </c>
      <c r="M337" s="3">
        <v>0</v>
      </c>
      <c r="N337" s="3" t="s">
        <v>80</v>
      </c>
      <c r="O337" s="3">
        <v>0</v>
      </c>
      <c r="P337" s="3">
        <v>0</v>
      </c>
    </row>
    <row r="338" spans="1:16" ht="16.5" x14ac:dyDescent="0.2">
      <c r="A338" s="3">
        <v>335</v>
      </c>
      <c r="B338" s="3">
        <f t="shared" si="5"/>
        <v>37024103001</v>
      </c>
      <c r="C338" s="3" t="s">
        <v>1279</v>
      </c>
      <c r="D338" s="3">
        <v>37024103000</v>
      </c>
      <c r="E338" s="3" t="s">
        <v>1167</v>
      </c>
      <c r="F338" s="3">
        <v>1</v>
      </c>
      <c r="G338" s="3">
        <v>12</v>
      </c>
      <c r="H338" s="3" t="s">
        <v>1246</v>
      </c>
      <c r="I338" s="3" t="s">
        <v>1214</v>
      </c>
      <c r="J338" s="3" t="s">
        <v>1247</v>
      </c>
      <c r="K338" s="3" t="s">
        <v>80</v>
      </c>
      <c r="L338" s="3">
        <v>0</v>
      </c>
      <c r="M338" s="3">
        <v>0</v>
      </c>
      <c r="N338" s="3" t="s">
        <v>132</v>
      </c>
      <c r="O338" s="3">
        <v>0</v>
      </c>
      <c r="P338" s="3">
        <v>0</v>
      </c>
    </row>
    <row r="339" spans="1:16" ht="16.5" x14ac:dyDescent="0.2">
      <c r="A339" s="3">
        <v>336</v>
      </c>
      <c r="B339" s="3">
        <f t="shared" si="5"/>
        <v>37024103002</v>
      </c>
      <c r="C339" s="3" t="s">
        <v>1279</v>
      </c>
      <c r="D339" s="3">
        <v>37024103000</v>
      </c>
      <c r="E339" s="3" t="s">
        <v>1169</v>
      </c>
      <c r="F339" s="3">
        <v>2</v>
      </c>
      <c r="G339" s="3">
        <v>12</v>
      </c>
      <c r="H339" s="3" t="s">
        <v>1246</v>
      </c>
      <c r="I339" s="3" t="s">
        <v>1214</v>
      </c>
      <c r="J339" s="3" t="s">
        <v>1247</v>
      </c>
      <c r="K339" s="3" t="s">
        <v>80</v>
      </c>
      <c r="L339" s="3">
        <v>0</v>
      </c>
      <c r="M339" s="3">
        <v>0</v>
      </c>
      <c r="N339" s="3" t="s">
        <v>132</v>
      </c>
      <c r="O339" s="3">
        <v>0</v>
      </c>
      <c r="P339" s="3">
        <v>0</v>
      </c>
    </row>
    <row r="340" spans="1:16" ht="16.5" x14ac:dyDescent="0.2">
      <c r="A340" s="3">
        <v>337</v>
      </c>
      <c r="B340" s="3">
        <f t="shared" si="5"/>
        <v>37024103003</v>
      </c>
      <c r="C340" s="3" t="s">
        <v>1279</v>
      </c>
      <c r="D340" s="3">
        <v>37024103000</v>
      </c>
      <c r="E340" s="3" t="s">
        <v>1171</v>
      </c>
      <c r="F340" s="3">
        <v>3</v>
      </c>
      <c r="G340" s="3">
        <v>12</v>
      </c>
      <c r="H340" s="3" t="s">
        <v>1246</v>
      </c>
      <c r="I340" s="3" t="s">
        <v>1214</v>
      </c>
      <c r="J340" s="3" t="s">
        <v>1247</v>
      </c>
      <c r="K340" s="3" t="s">
        <v>80</v>
      </c>
      <c r="L340" s="3">
        <v>0</v>
      </c>
      <c r="M340" s="3">
        <v>0</v>
      </c>
      <c r="N340" s="3" t="s">
        <v>132</v>
      </c>
      <c r="O340" s="3">
        <v>0</v>
      </c>
      <c r="P340" s="3">
        <v>0</v>
      </c>
    </row>
    <row r="341" spans="1:16" ht="16.5" x14ac:dyDescent="0.2">
      <c r="A341" s="3">
        <v>338</v>
      </c>
      <c r="B341" s="3">
        <f t="shared" si="5"/>
        <v>37024201001</v>
      </c>
      <c r="C341" s="3" t="s">
        <v>556</v>
      </c>
      <c r="D341" s="3">
        <v>37024201000</v>
      </c>
      <c r="E341" s="3" t="s">
        <v>1167</v>
      </c>
      <c r="F341" s="3">
        <v>1</v>
      </c>
      <c r="G341" s="3">
        <v>12</v>
      </c>
      <c r="H341" s="3" t="s">
        <v>1246</v>
      </c>
      <c r="I341" s="3" t="s">
        <v>1214</v>
      </c>
      <c r="J341" s="3" t="s">
        <v>1247</v>
      </c>
      <c r="K341" s="3" t="s">
        <v>80</v>
      </c>
      <c r="L341" s="3">
        <v>0</v>
      </c>
      <c r="M341" s="3">
        <v>0</v>
      </c>
      <c r="N341" s="3" t="s">
        <v>148</v>
      </c>
      <c r="O341" s="3">
        <v>0</v>
      </c>
      <c r="P341" s="3">
        <v>0</v>
      </c>
    </row>
    <row r="342" spans="1:16" ht="16.5" x14ac:dyDescent="0.2">
      <c r="A342" s="3">
        <v>339</v>
      </c>
      <c r="B342" s="3">
        <f t="shared" si="5"/>
        <v>37024201002</v>
      </c>
      <c r="C342" s="3" t="s">
        <v>556</v>
      </c>
      <c r="D342" s="3">
        <v>37024201000</v>
      </c>
      <c r="E342" s="3" t="s">
        <v>1169</v>
      </c>
      <c r="F342" s="3">
        <v>2</v>
      </c>
      <c r="G342" s="3">
        <v>12</v>
      </c>
      <c r="H342" s="3" t="s">
        <v>1246</v>
      </c>
      <c r="I342" s="3" t="s">
        <v>1214</v>
      </c>
      <c r="J342" s="3" t="s">
        <v>1247</v>
      </c>
      <c r="K342" s="3" t="s">
        <v>80</v>
      </c>
      <c r="L342" s="3">
        <v>0</v>
      </c>
      <c r="M342" s="3">
        <v>0</v>
      </c>
      <c r="N342" s="3" t="s">
        <v>148</v>
      </c>
      <c r="O342" s="3">
        <v>0</v>
      </c>
      <c r="P342" s="3">
        <v>0</v>
      </c>
    </row>
    <row r="343" spans="1:16" ht="16.5" x14ac:dyDescent="0.2">
      <c r="A343" s="3">
        <v>340</v>
      </c>
      <c r="B343" s="3">
        <f t="shared" si="5"/>
        <v>37025101001</v>
      </c>
      <c r="C343" s="3" t="s">
        <v>363</v>
      </c>
      <c r="D343" s="3">
        <v>37025101000</v>
      </c>
      <c r="E343" s="3" t="s">
        <v>1167</v>
      </c>
      <c r="F343" s="3">
        <v>1</v>
      </c>
      <c r="G343" s="3">
        <v>12</v>
      </c>
      <c r="H343" s="3" t="s">
        <v>1246</v>
      </c>
      <c r="I343" s="3" t="s">
        <v>1215</v>
      </c>
      <c r="J343" s="3" t="s">
        <v>1247</v>
      </c>
      <c r="K343" s="3" t="s">
        <v>47</v>
      </c>
      <c r="L343" s="3">
        <v>0</v>
      </c>
      <c r="M343" s="3">
        <v>0</v>
      </c>
      <c r="N343" s="3" t="s">
        <v>81</v>
      </c>
      <c r="O343" s="3">
        <v>0</v>
      </c>
      <c r="P343" s="3">
        <v>0</v>
      </c>
    </row>
    <row r="344" spans="1:16" ht="16.5" x14ac:dyDescent="0.2">
      <c r="A344" s="3">
        <v>341</v>
      </c>
      <c r="B344" s="3">
        <f t="shared" si="5"/>
        <v>37025101002</v>
      </c>
      <c r="C344" s="3" t="s">
        <v>363</v>
      </c>
      <c r="D344" s="3">
        <v>37025101000</v>
      </c>
      <c r="E344" s="3" t="s">
        <v>1169</v>
      </c>
      <c r="F344" s="3">
        <v>2</v>
      </c>
      <c r="G344" s="3">
        <v>12</v>
      </c>
      <c r="H344" s="3" t="s">
        <v>1246</v>
      </c>
      <c r="I344" s="3" t="s">
        <v>1215</v>
      </c>
      <c r="J344" s="3" t="s">
        <v>1247</v>
      </c>
      <c r="K344" s="3" t="s">
        <v>47</v>
      </c>
      <c r="L344" s="3">
        <v>0</v>
      </c>
      <c r="M344" s="3">
        <v>0</v>
      </c>
      <c r="N344" s="3" t="s">
        <v>81</v>
      </c>
      <c r="O344" s="3">
        <v>0</v>
      </c>
      <c r="P344" s="3">
        <v>0</v>
      </c>
    </row>
    <row r="345" spans="1:16" ht="16.5" x14ac:dyDescent="0.2">
      <c r="A345" s="3">
        <v>342</v>
      </c>
      <c r="B345" s="3">
        <f t="shared" si="5"/>
        <v>37025201001</v>
      </c>
      <c r="C345" s="3" t="s">
        <v>364</v>
      </c>
      <c r="D345" s="3">
        <v>37025201000</v>
      </c>
      <c r="E345" s="3" t="s">
        <v>1167</v>
      </c>
      <c r="F345" s="3">
        <v>1</v>
      </c>
      <c r="G345" s="3">
        <v>12</v>
      </c>
      <c r="H345" s="3" t="s">
        <v>1246</v>
      </c>
      <c r="I345" s="3" t="s">
        <v>1215</v>
      </c>
      <c r="J345" s="3" t="s">
        <v>1247</v>
      </c>
      <c r="K345" s="3" t="s">
        <v>81</v>
      </c>
      <c r="L345" s="3">
        <v>0</v>
      </c>
      <c r="M345" s="3">
        <v>0</v>
      </c>
      <c r="N345" s="3" t="s">
        <v>73</v>
      </c>
      <c r="O345" s="3">
        <v>0</v>
      </c>
      <c r="P345" s="3">
        <v>0</v>
      </c>
    </row>
    <row r="346" spans="1:16" ht="16.5" x14ac:dyDescent="0.2">
      <c r="A346" s="3">
        <v>343</v>
      </c>
      <c r="B346" s="3">
        <f t="shared" si="5"/>
        <v>37025201002</v>
      </c>
      <c r="C346" s="3" t="s">
        <v>364</v>
      </c>
      <c r="D346" s="3">
        <v>37025201000</v>
      </c>
      <c r="E346" s="3" t="s">
        <v>1169</v>
      </c>
      <c r="F346" s="3">
        <v>2</v>
      </c>
      <c r="G346" s="3">
        <v>12</v>
      </c>
      <c r="H346" s="3" t="s">
        <v>1246</v>
      </c>
      <c r="I346" s="3" t="s">
        <v>1215</v>
      </c>
      <c r="J346" s="3" t="s">
        <v>1247</v>
      </c>
      <c r="K346" s="3" t="s">
        <v>81</v>
      </c>
      <c r="L346" s="3">
        <v>0</v>
      </c>
      <c r="M346" s="3">
        <v>0</v>
      </c>
      <c r="N346" s="3" t="s">
        <v>73</v>
      </c>
      <c r="O346" s="3">
        <v>0</v>
      </c>
      <c r="P346" s="3">
        <v>0</v>
      </c>
    </row>
    <row r="347" spans="1:16" ht="16.5" x14ac:dyDescent="0.2">
      <c r="A347" s="3">
        <v>344</v>
      </c>
      <c r="B347" s="3">
        <f t="shared" si="5"/>
        <v>37025202001</v>
      </c>
      <c r="C347" s="3" t="s">
        <v>365</v>
      </c>
      <c r="D347" s="3">
        <v>37025202000</v>
      </c>
      <c r="E347" s="3" t="s">
        <v>1167</v>
      </c>
      <c r="F347" s="3">
        <v>1</v>
      </c>
      <c r="G347" s="3">
        <v>12</v>
      </c>
      <c r="H347" s="3" t="s">
        <v>1246</v>
      </c>
      <c r="I347" s="3" t="s">
        <v>1215</v>
      </c>
      <c r="J347" s="3" t="s">
        <v>1247</v>
      </c>
      <c r="K347" s="3" t="s">
        <v>73</v>
      </c>
      <c r="L347" s="3">
        <v>0</v>
      </c>
      <c r="M347" s="3">
        <v>0</v>
      </c>
      <c r="N347" s="3" t="s">
        <v>82</v>
      </c>
      <c r="O347" s="3">
        <v>0</v>
      </c>
      <c r="P347" s="3">
        <v>0</v>
      </c>
    </row>
    <row r="348" spans="1:16" ht="16.5" x14ac:dyDescent="0.2">
      <c r="A348" s="3">
        <v>345</v>
      </c>
      <c r="B348" s="3">
        <f t="shared" si="5"/>
        <v>37025202002</v>
      </c>
      <c r="C348" s="3" t="s">
        <v>365</v>
      </c>
      <c r="D348" s="3">
        <v>37025202000</v>
      </c>
      <c r="E348" s="3" t="s">
        <v>1169</v>
      </c>
      <c r="F348" s="3">
        <v>2</v>
      </c>
      <c r="G348" s="3">
        <v>12</v>
      </c>
      <c r="H348" s="3" t="s">
        <v>1246</v>
      </c>
      <c r="I348" s="3" t="s">
        <v>1215</v>
      </c>
      <c r="J348" s="3" t="s">
        <v>1247</v>
      </c>
      <c r="K348" s="3" t="s">
        <v>73</v>
      </c>
      <c r="L348" s="3">
        <v>0</v>
      </c>
      <c r="M348" s="3">
        <v>0</v>
      </c>
      <c r="N348" s="3" t="s">
        <v>82</v>
      </c>
      <c r="O348" s="3">
        <v>0</v>
      </c>
      <c r="P348" s="3">
        <v>0</v>
      </c>
    </row>
    <row r="349" spans="1:16" ht="16.5" x14ac:dyDescent="0.2">
      <c r="A349" s="3">
        <v>346</v>
      </c>
      <c r="B349" s="3">
        <f t="shared" si="5"/>
        <v>37025203001</v>
      </c>
      <c r="C349" s="3" t="s">
        <v>366</v>
      </c>
      <c r="D349" s="3">
        <v>37025203000</v>
      </c>
      <c r="E349" s="3" t="s">
        <v>1167</v>
      </c>
      <c r="F349" s="3">
        <v>1</v>
      </c>
      <c r="G349" s="3">
        <v>12</v>
      </c>
      <c r="H349" s="3" t="s">
        <v>1246</v>
      </c>
      <c r="I349" s="3" t="s">
        <v>1215</v>
      </c>
      <c r="J349" s="3" t="s">
        <v>1247</v>
      </c>
      <c r="K349" s="3" t="s">
        <v>82</v>
      </c>
      <c r="L349" s="3">
        <v>0</v>
      </c>
      <c r="M349" s="3">
        <v>0</v>
      </c>
      <c r="N349" s="3" t="s">
        <v>83</v>
      </c>
      <c r="O349" s="3">
        <v>0</v>
      </c>
      <c r="P349" s="3">
        <v>0</v>
      </c>
    </row>
    <row r="350" spans="1:16" ht="16.5" x14ac:dyDescent="0.2">
      <c r="A350" s="3">
        <v>347</v>
      </c>
      <c r="B350" s="3">
        <f t="shared" si="5"/>
        <v>37025203002</v>
      </c>
      <c r="C350" s="3" t="s">
        <v>366</v>
      </c>
      <c r="D350" s="3">
        <v>37025203000</v>
      </c>
      <c r="E350" s="3" t="s">
        <v>1169</v>
      </c>
      <c r="F350" s="3">
        <v>2</v>
      </c>
      <c r="G350" s="3">
        <v>12</v>
      </c>
      <c r="H350" s="3" t="s">
        <v>1246</v>
      </c>
      <c r="I350" s="3" t="s">
        <v>1215</v>
      </c>
      <c r="J350" s="3" t="s">
        <v>1247</v>
      </c>
      <c r="K350" s="3" t="s">
        <v>82</v>
      </c>
      <c r="L350" s="3">
        <v>0</v>
      </c>
      <c r="M350" s="3">
        <v>0</v>
      </c>
      <c r="N350" s="3" t="s">
        <v>83</v>
      </c>
      <c r="O350" s="3">
        <v>0</v>
      </c>
      <c r="P350" s="3">
        <v>0</v>
      </c>
    </row>
    <row r="351" spans="1:16" ht="16.5" x14ac:dyDescent="0.2">
      <c r="A351" s="3">
        <v>348</v>
      </c>
      <c r="B351" s="3">
        <f t="shared" si="5"/>
        <v>37025204001</v>
      </c>
      <c r="C351" s="3" t="s">
        <v>367</v>
      </c>
      <c r="D351" s="3">
        <v>37025204000</v>
      </c>
      <c r="E351" s="3" t="s">
        <v>1167</v>
      </c>
      <c r="F351" s="3">
        <v>1</v>
      </c>
      <c r="G351" s="3">
        <v>12</v>
      </c>
      <c r="H351" s="3" t="s">
        <v>1246</v>
      </c>
      <c r="I351" s="3" t="s">
        <v>1215</v>
      </c>
      <c r="J351" s="3" t="s">
        <v>1247</v>
      </c>
      <c r="K351" s="3" t="s">
        <v>83</v>
      </c>
      <c r="L351" s="3">
        <v>0</v>
      </c>
      <c r="M351" s="3">
        <v>0</v>
      </c>
      <c r="N351" s="3" t="s">
        <v>91</v>
      </c>
      <c r="O351" s="3">
        <v>0</v>
      </c>
      <c r="P351" s="3">
        <v>0</v>
      </c>
    </row>
    <row r="352" spans="1:16" ht="16.5" x14ac:dyDescent="0.2">
      <c r="A352" s="3">
        <v>349</v>
      </c>
      <c r="B352" s="3">
        <f t="shared" si="5"/>
        <v>37025204002</v>
      </c>
      <c r="C352" s="3" t="s">
        <v>367</v>
      </c>
      <c r="D352" s="3">
        <v>37025204000</v>
      </c>
      <c r="E352" s="3" t="s">
        <v>1169</v>
      </c>
      <c r="F352" s="3">
        <v>2</v>
      </c>
      <c r="G352" s="3">
        <v>12</v>
      </c>
      <c r="H352" s="3" t="s">
        <v>1246</v>
      </c>
      <c r="I352" s="3" t="s">
        <v>1215</v>
      </c>
      <c r="J352" s="3" t="s">
        <v>1247</v>
      </c>
      <c r="K352" s="3" t="s">
        <v>83</v>
      </c>
      <c r="L352" s="3">
        <v>0</v>
      </c>
      <c r="M352" s="3">
        <v>0</v>
      </c>
      <c r="N352" s="3" t="s">
        <v>91</v>
      </c>
      <c r="O352" s="3">
        <v>0</v>
      </c>
      <c r="P352" s="3">
        <v>0</v>
      </c>
    </row>
    <row r="353" spans="1:16" ht="16.5" x14ac:dyDescent="0.2">
      <c r="A353" s="3">
        <v>350</v>
      </c>
      <c r="B353" s="3">
        <f t="shared" si="5"/>
        <v>37026101001</v>
      </c>
      <c r="C353" s="3" t="s">
        <v>368</v>
      </c>
      <c r="D353" s="3">
        <v>37026101000</v>
      </c>
      <c r="E353" s="3" t="s">
        <v>1167</v>
      </c>
      <c r="F353" s="3">
        <v>1</v>
      </c>
      <c r="G353" s="3">
        <v>12</v>
      </c>
      <c r="H353" s="3" t="s">
        <v>1246</v>
      </c>
      <c r="I353" s="3" t="s">
        <v>1214</v>
      </c>
      <c r="J353" s="3" t="s">
        <v>1247</v>
      </c>
      <c r="K353" s="3" t="s">
        <v>84</v>
      </c>
      <c r="L353" s="3">
        <v>0</v>
      </c>
      <c r="M353" s="3">
        <v>0</v>
      </c>
      <c r="N353" s="3" t="s">
        <v>155</v>
      </c>
      <c r="O353" s="3">
        <v>0</v>
      </c>
      <c r="P353" s="3">
        <v>0</v>
      </c>
    </row>
    <row r="354" spans="1:16" ht="16.5" x14ac:dyDescent="0.2">
      <c r="A354" s="3">
        <v>351</v>
      </c>
      <c r="B354" s="3">
        <f t="shared" si="5"/>
        <v>37026101002</v>
      </c>
      <c r="C354" s="3" t="s">
        <v>368</v>
      </c>
      <c r="D354" s="3">
        <v>37026101000</v>
      </c>
      <c r="E354" s="3" t="s">
        <v>1169</v>
      </c>
      <c r="F354" s="3">
        <v>2</v>
      </c>
      <c r="G354" s="3">
        <v>12</v>
      </c>
      <c r="H354" s="3" t="s">
        <v>1246</v>
      </c>
      <c r="I354" s="3" t="s">
        <v>1215</v>
      </c>
      <c r="J354" s="3" t="s">
        <v>1247</v>
      </c>
      <c r="K354" s="3" t="s">
        <v>84</v>
      </c>
      <c r="L354" s="3">
        <v>0</v>
      </c>
      <c r="M354" s="3">
        <v>0</v>
      </c>
      <c r="N354" s="3" t="s">
        <v>155</v>
      </c>
      <c r="O354" s="3">
        <v>0</v>
      </c>
      <c r="P354" s="3">
        <v>0</v>
      </c>
    </row>
    <row r="355" spans="1:16" ht="16.5" x14ac:dyDescent="0.2">
      <c r="A355" s="3">
        <v>352</v>
      </c>
      <c r="B355" s="3">
        <f t="shared" si="5"/>
        <v>37026101003</v>
      </c>
      <c r="C355" s="3" t="s">
        <v>368</v>
      </c>
      <c r="D355" s="3">
        <v>37026101000</v>
      </c>
      <c r="E355" s="3" t="s">
        <v>1171</v>
      </c>
      <c r="F355" s="3">
        <v>3</v>
      </c>
      <c r="G355" s="3">
        <v>12</v>
      </c>
      <c r="H355" s="3" t="s">
        <v>1246</v>
      </c>
      <c r="I355" s="3" t="s">
        <v>1215</v>
      </c>
      <c r="J355" s="3" t="s">
        <v>1247</v>
      </c>
      <c r="K355" s="3" t="s">
        <v>84</v>
      </c>
      <c r="L355" s="3">
        <v>0</v>
      </c>
      <c r="M355" s="3">
        <v>0</v>
      </c>
      <c r="N355" s="3" t="s">
        <v>155</v>
      </c>
      <c r="O355" s="3">
        <v>0</v>
      </c>
      <c r="P355" s="3">
        <v>0</v>
      </c>
    </row>
    <row r="356" spans="1:16" ht="16.5" x14ac:dyDescent="0.2">
      <c r="A356" s="3">
        <v>353</v>
      </c>
      <c r="B356" s="3">
        <f t="shared" si="5"/>
        <v>37027101001</v>
      </c>
      <c r="C356" s="3" t="s">
        <v>369</v>
      </c>
      <c r="D356" s="3">
        <v>37027101000</v>
      </c>
      <c r="E356" s="3" t="s">
        <v>1167</v>
      </c>
      <c r="F356" s="3">
        <v>1</v>
      </c>
      <c r="G356" s="3">
        <v>12</v>
      </c>
      <c r="H356" s="3" t="s">
        <v>1246</v>
      </c>
      <c r="I356" s="3" t="s">
        <v>1214</v>
      </c>
      <c r="J356" s="3" t="s">
        <v>1247</v>
      </c>
      <c r="K356" s="3" t="s">
        <v>84</v>
      </c>
      <c r="L356" s="3">
        <v>0</v>
      </c>
      <c r="M356" s="3">
        <v>0</v>
      </c>
      <c r="N356" s="3" t="s">
        <v>85</v>
      </c>
      <c r="O356" s="3">
        <v>0</v>
      </c>
      <c r="P356" s="3">
        <v>0</v>
      </c>
    </row>
    <row r="357" spans="1:16" ht="16.5" x14ac:dyDescent="0.2">
      <c r="A357" s="3">
        <v>354</v>
      </c>
      <c r="B357" s="3">
        <f t="shared" si="5"/>
        <v>37027101002</v>
      </c>
      <c r="C357" s="3" t="s">
        <v>369</v>
      </c>
      <c r="D357" s="3">
        <v>37027101000</v>
      </c>
      <c r="E357" s="3" t="s">
        <v>1169</v>
      </c>
      <c r="F357" s="3">
        <v>2</v>
      </c>
      <c r="G357" s="3">
        <v>12</v>
      </c>
      <c r="H357" s="3" t="s">
        <v>1246</v>
      </c>
      <c r="I357" s="3" t="s">
        <v>1214</v>
      </c>
      <c r="J357" s="3" t="s">
        <v>1247</v>
      </c>
      <c r="K357" s="3" t="s">
        <v>84</v>
      </c>
      <c r="L357" s="3">
        <v>0</v>
      </c>
      <c r="M357" s="3">
        <v>0</v>
      </c>
      <c r="N357" s="3" t="s">
        <v>85</v>
      </c>
      <c r="O357" s="3">
        <v>0</v>
      </c>
      <c r="P357" s="3">
        <v>0</v>
      </c>
    </row>
    <row r="358" spans="1:16" ht="16.5" x14ac:dyDescent="0.2">
      <c r="A358" s="3">
        <v>355</v>
      </c>
      <c r="B358" s="3">
        <f t="shared" si="5"/>
        <v>37027101003</v>
      </c>
      <c r="C358" s="3" t="s">
        <v>369</v>
      </c>
      <c r="D358" s="3">
        <v>37027101000</v>
      </c>
      <c r="E358" s="3" t="s">
        <v>1171</v>
      </c>
      <c r="F358" s="3">
        <v>3</v>
      </c>
      <c r="G358" s="3">
        <v>12</v>
      </c>
      <c r="H358" s="3" t="s">
        <v>1246</v>
      </c>
      <c r="I358" s="3" t="s">
        <v>1214</v>
      </c>
      <c r="J358" s="3" t="s">
        <v>1247</v>
      </c>
      <c r="K358" s="3" t="s">
        <v>84</v>
      </c>
      <c r="L358" s="3">
        <v>0</v>
      </c>
      <c r="M358" s="3">
        <v>0</v>
      </c>
      <c r="N358" s="3" t="s">
        <v>85</v>
      </c>
      <c r="O358" s="3">
        <v>0</v>
      </c>
      <c r="P358" s="3">
        <v>0</v>
      </c>
    </row>
    <row r="359" spans="1:16" ht="16.5" x14ac:dyDescent="0.2">
      <c r="A359" s="3">
        <v>356</v>
      </c>
      <c r="B359" s="3">
        <f t="shared" si="5"/>
        <v>37027102001</v>
      </c>
      <c r="C359" s="3" t="s">
        <v>370</v>
      </c>
      <c r="D359" s="3">
        <v>37027102000</v>
      </c>
      <c r="E359" s="3" t="s">
        <v>1167</v>
      </c>
      <c r="F359" s="3">
        <v>1</v>
      </c>
      <c r="G359" s="3">
        <v>12</v>
      </c>
      <c r="H359" s="3" t="s">
        <v>1246</v>
      </c>
      <c r="I359" s="3" t="s">
        <v>1214</v>
      </c>
      <c r="J359" s="3" t="s">
        <v>1247</v>
      </c>
      <c r="K359" s="3" t="s">
        <v>85</v>
      </c>
      <c r="L359" s="3">
        <v>0</v>
      </c>
      <c r="M359" s="3">
        <v>0</v>
      </c>
      <c r="N359" s="3" t="s">
        <v>86</v>
      </c>
      <c r="O359" s="3">
        <v>0</v>
      </c>
      <c r="P359" s="3">
        <v>0</v>
      </c>
    </row>
    <row r="360" spans="1:16" ht="16.5" x14ac:dyDescent="0.2">
      <c r="A360" s="3">
        <v>357</v>
      </c>
      <c r="B360" s="3">
        <f t="shared" si="5"/>
        <v>37027102002</v>
      </c>
      <c r="C360" s="3" t="s">
        <v>370</v>
      </c>
      <c r="D360" s="3">
        <v>37027102000</v>
      </c>
      <c r="E360" s="3" t="s">
        <v>1169</v>
      </c>
      <c r="F360" s="3">
        <v>2</v>
      </c>
      <c r="G360" s="3">
        <v>12</v>
      </c>
      <c r="H360" s="3" t="s">
        <v>1246</v>
      </c>
      <c r="I360" s="3" t="s">
        <v>1214</v>
      </c>
      <c r="J360" s="3" t="s">
        <v>1247</v>
      </c>
      <c r="K360" s="3" t="s">
        <v>85</v>
      </c>
      <c r="L360" s="3">
        <v>0</v>
      </c>
      <c r="M360" s="3">
        <v>0</v>
      </c>
      <c r="N360" s="3" t="s">
        <v>86</v>
      </c>
      <c r="O360" s="3">
        <v>0</v>
      </c>
      <c r="P360" s="3">
        <v>0</v>
      </c>
    </row>
    <row r="361" spans="1:16" ht="16.5" x14ac:dyDescent="0.2">
      <c r="A361" s="3">
        <v>358</v>
      </c>
      <c r="B361" s="3">
        <f t="shared" si="5"/>
        <v>37027102003</v>
      </c>
      <c r="C361" s="3" t="s">
        <v>370</v>
      </c>
      <c r="D361" s="3">
        <v>37027102000</v>
      </c>
      <c r="E361" s="3" t="s">
        <v>1171</v>
      </c>
      <c r="F361" s="3">
        <v>3</v>
      </c>
      <c r="G361" s="3">
        <v>12</v>
      </c>
      <c r="H361" s="3" t="s">
        <v>1246</v>
      </c>
      <c r="I361" s="3" t="s">
        <v>1214</v>
      </c>
      <c r="J361" s="3" t="s">
        <v>1247</v>
      </c>
      <c r="K361" s="3" t="s">
        <v>85</v>
      </c>
      <c r="L361" s="3">
        <v>0</v>
      </c>
      <c r="M361" s="3">
        <v>0</v>
      </c>
      <c r="N361" s="3" t="s">
        <v>86</v>
      </c>
      <c r="O361" s="3">
        <v>0</v>
      </c>
      <c r="P361" s="3">
        <v>0</v>
      </c>
    </row>
    <row r="362" spans="1:16" ht="16.5" x14ac:dyDescent="0.2">
      <c r="A362" s="3">
        <v>359</v>
      </c>
      <c r="B362" s="3">
        <f t="shared" si="5"/>
        <v>37027103001</v>
      </c>
      <c r="C362" s="3" t="s">
        <v>371</v>
      </c>
      <c r="D362" s="3">
        <v>37027103000</v>
      </c>
      <c r="E362" s="3" t="s">
        <v>1167</v>
      </c>
      <c r="F362" s="3">
        <v>1</v>
      </c>
      <c r="G362" s="3">
        <v>12</v>
      </c>
      <c r="H362" s="3" t="s">
        <v>1246</v>
      </c>
      <c r="I362" s="3" t="s">
        <v>1214</v>
      </c>
      <c r="J362" s="3" t="s">
        <v>1247</v>
      </c>
      <c r="K362" s="3" t="s">
        <v>86</v>
      </c>
      <c r="L362" s="3">
        <v>0</v>
      </c>
      <c r="M362" s="3">
        <v>0</v>
      </c>
      <c r="N362" s="3" t="s">
        <v>87</v>
      </c>
      <c r="O362" s="3">
        <v>0</v>
      </c>
      <c r="P362" s="3">
        <v>0</v>
      </c>
    </row>
    <row r="363" spans="1:16" ht="16.5" x14ac:dyDescent="0.2">
      <c r="A363" s="3">
        <v>360</v>
      </c>
      <c r="B363" s="3">
        <f t="shared" si="5"/>
        <v>37027103002</v>
      </c>
      <c r="C363" s="3" t="s">
        <v>371</v>
      </c>
      <c r="D363" s="3">
        <v>37027103000</v>
      </c>
      <c r="E363" s="3" t="s">
        <v>1169</v>
      </c>
      <c r="F363" s="3">
        <v>2</v>
      </c>
      <c r="G363" s="3">
        <v>12</v>
      </c>
      <c r="H363" s="3" t="s">
        <v>1246</v>
      </c>
      <c r="I363" s="3" t="s">
        <v>1214</v>
      </c>
      <c r="J363" s="3" t="s">
        <v>1247</v>
      </c>
      <c r="K363" s="3" t="s">
        <v>86</v>
      </c>
      <c r="L363" s="3">
        <v>0</v>
      </c>
      <c r="M363" s="3">
        <v>0</v>
      </c>
      <c r="N363" s="3" t="s">
        <v>87</v>
      </c>
      <c r="O363" s="3">
        <v>0</v>
      </c>
      <c r="P363" s="3">
        <v>0</v>
      </c>
    </row>
    <row r="364" spans="1:16" ht="16.5" x14ac:dyDescent="0.2">
      <c r="A364" s="3">
        <v>361</v>
      </c>
      <c r="B364" s="3">
        <f t="shared" si="5"/>
        <v>37027103003</v>
      </c>
      <c r="C364" s="3" t="s">
        <v>371</v>
      </c>
      <c r="D364" s="3">
        <v>37027103000</v>
      </c>
      <c r="E364" s="3" t="s">
        <v>1171</v>
      </c>
      <c r="F364" s="3">
        <v>3</v>
      </c>
      <c r="G364" s="3">
        <v>12</v>
      </c>
      <c r="H364" s="3" t="s">
        <v>1246</v>
      </c>
      <c r="I364" s="3" t="s">
        <v>1214</v>
      </c>
      <c r="J364" s="3" t="s">
        <v>1247</v>
      </c>
      <c r="K364" s="3" t="s">
        <v>86</v>
      </c>
      <c r="L364" s="3">
        <v>0</v>
      </c>
      <c r="M364" s="3">
        <v>0</v>
      </c>
      <c r="N364" s="3" t="s">
        <v>87</v>
      </c>
      <c r="O364" s="3">
        <v>0</v>
      </c>
      <c r="P364" s="3">
        <v>0</v>
      </c>
    </row>
    <row r="365" spans="1:16" ht="16.5" x14ac:dyDescent="0.2">
      <c r="A365" s="3">
        <v>362</v>
      </c>
      <c r="B365" s="3">
        <f t="shared" si="5"/>
        <v>37027104001</v>
      </c>
      <c r="C365" s="3" t="s">
        <v>372</v>
      </c>
      <c r="D365" s="3">
        <v>37027104000</v>
      </c>
      <c r="E365" s="3" t="s">
        <v>1167</v>
      </c>
      <c r="F365" s="3">
        <v>1</v>
      </c>
      <c r="G365" s="3">
        <v>12</v>
      </c>
      <c r="H365" s="3" t="s">
        <v>1246</v>
      </c>
      <c r="I365" s="3" t="s">
        <v>1214</v>
      </c>
      <c r="J365" s="3" t="s">
        <v>1247</v>
      </c>
      <c r="K365" s="3" t="s">
        <v>87</v>
      </c>
      <c r="L365" s="3">
        <v>0</v>
      </c>
      <c r="M365" s="3">
        <v>0</v>
      </c>
      <c r="N365" s="3" t="s">
        <v>88</v>
      </c>
      <c r="O365" s="3">
        <v>0</v>
      </c>
      <c r="P365" s="3">
        <v>0</v>
      </c>
    </row>
    <row r="366" spans="1:16" ht="16.5" x14ac:dyDescent="0.2">
      <c r="A366" s="3">
        <v>363</v>
      </c>
      <c r="B366" s="3">
        <f t="shared" si="5"/>
        <v>37027104002</v>
      </c>
      <c r="C366" s="3" t="s">
        <v>372</v>
      </c>
      <c r="D366" s="3">
        <v>37027104000</v>
      </c>
      <c r="E366" s="3" t="s">
        <v>1169</v>
      </c>
      <c r="F366" s="3">
        <v>2</v>
      </c>
      <c r="G366" s="3">
        <v>12</v>
      </c>
      <c r="H366" s="3" t="s">
        <v>1246</v>
      </c>
      <c r="I366" s="3" t="s">
        <v>1214</v>
      </c>
      <c r="J366" s="3" t="s">
        <v>1247</v>
      </c>
      <c r="K366" s="3" t="s">
        <v>87</v>
      </c>
      <c r="L366" s="3">
        <v>0</v>
      </c>
      <c r="M366" s="3">
        <v>0</v>
      </c>
      <c r="N366" s="3" t="s">
        <v>88</v>
      </c>
      <c r="O366" s="3">
        <v>0</v>
      </c>
      <c r="P366" s="3">
        <v>0</v>
      </c>
    </row>
    <row r="367" spans="1:16" ht="16.5" x14ac:dyDescent="0.2">
      <c r="A367" s="3">
        <v>364</v>
      </c>
      <c r="B367" s="3">
        <f t="shared" si="5"/>
        <v>37027104003</v>
      </c>
      <c r="C367" s="3" t="s">
        <v>372</v>
      </c>
      <c r="D367" s="3">
        <v>37027104000</v>
      </c>
      <c r="E367" s="3" t="s">
        <v>1171</v>
      </c>
      <c r="F367" s="3">
        <v>3</v>
      </c>
      <c r="G367" s="3">
        <v>12</v>
      </c>
      <c r="H367" s="3" t="s">
        <v>1246</v>
      </c>
      <c r="I367" s="3" t="s">
        <v>1214</v>
      </c>
      <c r="J367" s="3" t="s">
        <v>1247</v>
      </c>
      <c r="K367" s="3" t="s">
        <v>87</v>
      </c>
      <c r="L367" s="3">
        <v>0</v>
      </c>
      <c r="M367" s="3">
        <v>0</v>
      </c>
      <c r="N367" s="3" t="s">
        <v>88</v>
      </c>
      <c r="O367" s="3">
        <v>0</v>
      </c>
      <c r="P367" s="3">
        <v>0</v>
      </c>
    </row>
    <row r="368" spans="1:16" ht="16.5" x14ac:dyDescent="0.2">
      <c r="A368" s="3">
        <v>365</v>
      </c>
      <c r="B368" s="3">
        <f t="shared" si="5"/>
        <v>37027105001</v>
      </c>
      <c r="C368" s="3" t="s">
        <v>373</v>
      </c>
      <c r="D368" s="3">
        <v>37027105000</v>
      </c>
      <c r="E368" s="3" t="s">
        <v>1167</v>
      </c>
      <c r="F368" s="3">
        <v>1</v>
      </c>
      <c r="G368" s="3">
        <v>12</v>
      </c>
      <c r="H368" s="3" t="s">
        <v>1246</v>
      </c>
      <c r="I368" s="3" t="s">
        <v>1214</v>
      </c>
      <c r="J368" s="3" t="s">
        <v>1247</v>
      </c>
      <c r="K368" s="3" t="s">
        <v>88</v>
      </c>
      <c r="L368" s="3">
        <v>0</v>
      </c>
      <c r="M368" s="3">
        <v>0</v>
      </c>
      <c r="N368" s="3" t="s">
        <v>140</v>
      </c>
      <c r="O368" s="3">
        <v>0</v>
      </c>
      <c r="P368" s="3">
        <v>0</v>
      </c>
    </row>
    <row r="369" spans="1:16" ht="16.5" x14ac:dyDescent="0.2">
      <c r="A369" s="3">
        <v>366</v>
      </c>
      <c r="B369" s="3">
        <f t="shared" si="5"/>
        <v>37027105002</v>
      </c>
      <c r="C369" s="3" t="s">
        <v>373</v>
      </c>
      <c r="D369" s="3">
        <v>37027105000</v>
      </c>
      <c r="E369" s="3" t="s">
        <v>1169</v>
      </c>
      <c r="F369" s="3">
        <v>2</v>
      </c>
      <c r="G369" s="3">
        <v>12</v>
      </c>
      <c r="H369" s="3" t="s">
        <v>1246</v>
      </c>
      <c r="I369" s="3" t="s">
        <v>1214</v>
      </c>
      <c r="J369" s="3" t="s">
        <v>1247</v>
      </c>
      <c r="K369" s="3" t="s">
        <v>88</v>
      </c>
      <c r="L369" s="3">
        <v>0</v>
      </c>
      <c r="M369" s="3">
        <v>0</v>
      </c>
      <c r="N369" s="3" t="s">
        <v>140</v>
      </c>
      <c r="O369" s="3">
        <v>0</v>
      </c>
      <c r="P369" s="3">
        <v>0</v>
      </c>
    </row>
    <row r="370" spans="1:16" ht="16.5" x14ac:dyDescent="0.2">
      <c r="A370" s="3">
        <v>367</v>
      </c>
      <c r="B370" s="3">
        <f t="shared" si="5"/>
        <v>37027105003</v>
      </c>
      <c r="C370" s="3" t="s">
        <v>373</v>
      </c>
      <c r="D370" s="3">
        <v>37027105000</v>
      </c>
      <c r="E370" s="3" t="s">
        <v>1171</v>
      </c>
      <c r="F370" s="3">
        <v>3</v>
      </c>
      <c r="G370" s="3">
        <v>12</v>
      </c>
      <c r="H370" s="3" t="s">
        <v>1246</v>
      </c>
      <c r="I370" s="3" t="s">
        <v>1214</v>
      </c>
      <c r="J370" s="3" t="s">
        <v>1247</v>
      </c>
      <c r="K370" s="3" t="s">
        <v>88</v>
      </c>
      <c r="L370" s="3">
        <v>0</v>
      </c>
      <c r="M370" s="3">
        <v>0</v>
      </c>
      <c r="N370" s="3" t="s">
        <v>140</v>
      </c>
      <c r="O370" s="3">
        <v>0</v>
      </c>
      <c r="P370" s="3">
        <v>0</v>
      </c>
    </row>
    <row r="371" spans="1:16" ht="16.5" x14ac:dyDescent="0.2">
      <c r="A371" s="3">
        <v>368</v>
      </c>
      <c r="B371" s="3">
        <f t="shared" si="5"/>
        <v>37028101001</v>
      </c>
      <c r="C371" s="3" t="s">
        <v>374</v>
      </c>
      <c r="D371" s="3">
        <v>37028101000</v>
      </c>
      <c r="E371" s="3" t="s">
        <v>1167</v>
      </c>
      <c r="F371" s="3">
        <v>1</v>
      </c>
      <c r="G371" s="3">
        <v>12</v>
      </c>
      <c r="H371" s="3" t="s">
        <v>1246</v>
      </c>
      <c r="I371" s="3" t="s">
        <v>1215</v>
      </c>
      <c r="J371" s="3" t="s">
        <v>1247</v>
      </c>
      <c r="K371" s="3" t="s">
        <v>84</v>
      </c>
      <c r="L371" s="3">
        <v>0</v>
      </c>
      <c r="M371" s="3">
        <v>0</v>
      </c>
      <c r="N371" s="3" t="s">
        <v>64</v>
      </c>
      <c r="O371" s="3">
        <v>0</v>
      </c>
      <c r="P371" s="3">
        <v>0</v>
      </c>
    </row>
    <row r="372" spans="1:16" ht="16.5" x14ac:dyDescent="0.2">
      <c r="A372" s="3">
        <v>369</v>
      </c>
      <c r="B372" s="3">
        <f t="shared" si="5"/>
        <v>37028101002</v>
      </c>
      <c r="C372" s="3" t="s">
        <v>374</v>
      </c>
      <c r="D372" s="3">
        <v>37028101000</v>
      </c>
      <c r="E372" s="3" t="s">
        <v>1169</v>
      </c>
      <c r="F372" s="3">
        <v>2</v>
      </c>
      <c r="G372" s="3">
        <v>12</v>
      </c>
      <c r="H372" s="3" t="s">
        <v>1246</v>
      </c>
      <c r="I372" s="3" t="s">
        <v>1215</v>
      </c>
      <c r="J372" s="3" t="s">
        <v>1247</v>
      </c>
      <c r="K372" s="3" t="s">
        <v>84</v>
      </c>
      <c r="L372" s="3">
        <v>0</v>
      </c>
      <c r="M372" s="3">
        <v>0</v>
      </c>
      <c r="N372" s="3" t="s">
        <v>64</v>
      </c>
      <c r="O372" s="3">
        <v>0</v>
      </c>
      <c r="P372" s="3">
        <v>0</v>
      </c>
    </row>
    <row r="373" spans="1:16" ht="33" x14ac:dyDescent="0.2">
      <c r="A373" s="3">
        <v>370</v>
      </c>
      <c r="B373" s="3">
        <f t="shared" si="5"/>
        <v>37029101001</v>
      </c>
      <c r="C373" s="3" t="s">
        <v>375</v>
      </c>
      <c r="D373" s="3">
        <v>37029101000</v>
      </c>
      <c r="E373" s="3" t="s">
        <v>1167</v>
      </c>
      <c r="F373" s="3">
        <v>1</v>
      </c>
      <c r="G373" s="3">
        <v>12</v>
      </c>
      <c r="H373" s="3" t="s">
        <v>1246</v>
      </c>
      <c r="I373" s="3" t="s">
        <v>1215</v>
      </c>
      <c r="J373" s="3" t="s">
        <v>1247</v>
      </c>
      <c r="K373" s="3" t="s">
        <v>89</v>
      </c>
      <c r="L373" s="3">
        <v>0</v>
      </c>
      <c r="M373" s="3">
        <v>0</v>
      </c>
      <c r="N373" s="3" t="s">
        <v>90</v>
      </c>
      <c r="O373" s="3">
        <v>0</v>
      </c>
      <c r="P373" s="3">
        <v>0</v>
      </c>
    </row>
    <row r="374" spans="1:16" ht="16.5" x14ac:dyDescent="0.2">
      <c r="A374" s="3">
        <v>371</v>
      </c>
      <c r="B374" s="3">
        <f t="shared" si="5"/>
        <v>37029102001</v>
      </c>
      <c r="C374" s="3" t="s">
        <v>376</v>
      </c>
      <c r="D374" s="3">
        <v>37029102000</v>
      </c>
      <c r="E374" s="3" t="s">
        <v>1167</v>
      </c>
      <c r="F374" s="3">
        <v>1</v>
      </c>
      <c r="G374" s="3">
        <v>12</v>
      </c>
      <c r="H374" s="3" t="s">
        <v>1246</v>
      </c>
      <c r="I374" s="3" t="s">
        <v>1215</v>
      </c>
      <c r="J374" s="3" t="s">
        <v>1247</v>
      </c>
      <c r="K374" s="3" t="s">
        <v>90</v>
      </c>
      <c r="L374" s="3">
        <v>0</v>
      </c>
      <c r="M374" s="3">
        <v>0</v>
      </c>
      <c r="N374" s="3" t="s">
        <v>79</v>
      </c>
      <c r="O374" s="3">
        <v>0</v>
      </c>
      <c r="P374" s="3">
        <v>0</v>
      </c>
    </row>
    <row r="375" spans="1:16" ht="16.5" x14ac:dyDescent="0.2">
      <c r="A375" s="3">
        <v>372</v>
      </c>
      <c r="B375" s="3">
        <f t="shared" si="5"/>
        <v>37029102002</v>
      </c>
      <c r="C375" s="3" t="s">
        <v>376</v>
      </c>
      <c r="D375" s="3">
        <v>37029102000</v>
      </c>
      <c r="E375" s="3" t="s">
        <v>1169</v>
      </c>
      <c r="F375" s="3">
        <v>2</v>
      </c>
      <c r="G375" s="3">
        <v>12</v>
      </c>
      <c r="H375" s="3" t="s">
        <v>1246</v>
      </c>
      <c r="I375" s="3" t="s">
        <v>1215</v>
      </c>
      <c r="J375" s="3" t="s">
        <v>1247</v>
      </c>
      <c r="K375" s="3" t="s">
        <v>90</v>
      </c>
      <c r="L375" s="3">
        <v>0</v>
      </c>
      <c r="M375" s="3">
        <v>0</v>
      </c>
      <c r="N375" s="3" t="s">
        <v>79</v>
      </c>
      <c r="O375" s="3">
        <v>0</v>
      </c>
      <c r="P375" s="3">
        <v>0</v>
      </c>
    </row>
    <row r="376" spans="1:16" ht="16.5" x14ac:dyDescent="0.2">
      <c r="A376" s="3">
        <v>373</v>
      </c>
      <c r="B376" s="3">
        <f t="shared" si="5"/>
        <v>37029102003</v>
      </c>
      <c r="C376" s="3" t="s">
        <v>376</v>
      </c>
      <c r="D376" s="3">
        <v>37029102000</v>
      </c>
      <c r="E376" s="3" t="s">
        <v>1171</v>
      </c>
      <c r="F376" s="3">
        <v>3</v>
      </c>
      <c r="G376" s="3">
        <v>12</v>
      </c>
      <c r="H376" s="3" t="s">
        <v>1246</v>
      </c>
      <c r="I376" s="3" t="s">
        <v>1215</v>
      </c>
      <c r="J376" s="3" t="s">
        <v>1247</v>
      </c>
      <c r="K376" s="3" t="s">
        <v>90</v>
      </c>
      <c r="L376" s="3">
        <v>0</v>
      </c>
      <c r="M376" s="3">
        <v>0</v>
      </c>
      <c r="N376" s="3" t="s">
        <v>79</v>
      </c>
      <c r="O376" s="3">
        <v>0</v>
      </c>
      <c r="P376" s="3">
        <v>0</v>
      </c>
    </row>
    <row r="377" spans="1:16" ht="16.5" x14ac:dyDescent="0.2">
      <c r="A377" s="3">
        <v>374</v>
      </c>
      <c r="B377" s="3">
        <f t="shared" si="5"/>
        <v>37029102004</v>
      </c>
      <c r="C377" s="3" t="s">
        <v>376</v>
      </c>
      <c r="D377" s="3">
        <v>37029102000</v>
      </c>
      <c r="E377" s="3" t="s">
        <v>1173</v>
      </c>
      <c r="F377" s="3">
        <v>4</v>
      </c>
      <c r="G377" s="3">
        <v>12</v>
      </c>
      <c r="H377" s="3" t="s">
        <v>1246</v>
      </c>
      <c r="I377" s="3" t="s">
        <v>1215</v>
      </c>
      <c r="J377" s="3" t="s">
        <v>1247</v>
      </c>
      <c r="K377" s="3" t="s">
        <v>90</v>
      </c>
      <c r="L377" s="3">
        <v>0</v>
      </c>
      <c r="M377" s="3">
        <v>0</v>
      </c>
      <c r="N377" s="3" t="s">
        <v>79</v>
      </c>
      <c r="O377" s="3">
        <v>0</v>
      </c>
      <c r="P377" s="3">
        <v>0</v>
      </c>
    </row>
    <row r="378" spans="1:16" ht="16.5" x14ac:dyDescent="0.2">
      <c r="A378" s="3">
        <v>375</v>
      </c>
      <c r="B378" s="3">
        <f t="shared" si="5"/>
        <v>37030101001</v>
      </c>
      <c r="C378" s="3" t="s">
        <v>377</v>
      </c>
      <c r="D378" s="3">
        <v>37030101000</v>
      </c>
      <c r="E378" s="3" t="s">
        <v>1167</v>
      </c>
      <c r="F378" s="3">
        <v>1</v>
      </c>
      <c r="G378" s="3">
        <v>12</v>
      </c>
      <c r="H378" s="3" t="s">
        <v>1246</v>
      </c>
      <c r="I378" s="3" t="s">
        <v>1215</v>
      </c>
      <c r="J378" s="3" t="s">
        <v>1247</v>
      </c>
      <c r="K378" s="3" t="s">
        <v>52</v>
      </c>
      <c r="L378" s="3">
        <v>0</v>
      </c>
      <c r="M378" s="3">
        <v>0</v>
      </c>
      <c r="N378" s="3" t="s">
        <v>53</v>
      </c>
      <c r="O378" s="3">
        <v>0</v>
      </c>
      <c r="P378" s="3">
        <v>0</v>
      </c>
    </row>
    <row r="379" spans="1:16" ht="16.5" x14ac:dyDescent="0.2">
      <c r="A379" s="3">
        <v>376</v>
      </c>
      <c r="B379" s="3">
        <f t="shared" si="5"/>
        <v>37030101002</v>
      </c>
      <c r="C379" s="3" t="s">
        <v>377</v>
      </c>
      <c r="D379" s="3">
        <v>37030101000</v>
      </c>
      <c r="E379" s="3" t="s">
        <v>1169</v>
      </c>
      <c r="F379" s="3">
        <v>2</v>
      </c>
      <c r="G379" s="3">
        <v>12</v>
      </c>
      <c r="H379" s="3" t="s">
        <v>1246</v>
      </c>
      <c r="I379" s="3" t="s">
        <v>1215</v>
      </c>
      <c r="J379" s="3" t="s">
        <v>1247</v>
      </c>
      <c r="K379" s="3" t="s">
        <v>52</v>
      </c>
      <c r="L379" s="3">
        <v>0</v>
      </c>
      <c r="M379" s="3">
        <v>0</v>
      </c>
      <c r="N379" s="3" t="s">
        <v>53</v>
      </c>
      <c r="O379" s="3">
        <v>0</v>
      </c>
      <c r="P379" s="3">
        <v>0</v>
      </c>
    </row>
    <row r="380" spans="1:16" ht="16.5" x14ac:dyDescent="0.2">
      <c r="A380" s="3">
        <v>377</v>
      </c>
      <c r="B380" s="3">
        <f t="shared" si="5"/>
        <v>37030101003</v>
      </c>
      <c r="C380" s="3" t="s">
        <v>377</v>
      </c>
      <c r="D380" s="3">
        <v>37030101000</v>
      </c>
      <c r="E380" s="3" t="s">
        <v>1171</v>
      </c>
      <c r="F380" s="3">
        <v>3</v>
      </c>
      <c r="G380" s="3">
        <v>12</v>
      </c>
      <c r="H380" s="3" t="s">
        <v>1246</v>
      </c>
      <c r="I380" s="3" t="s">
        <v>1215</v>
      </c>
      <c r="J380" s="3" t="s">
        <v>1247</v>
      </c>
      <c r="K380" s="3" t="s">
        <v>52</v>
      </c>
      <c r="L380" s="3">
        <v>0</v>
      </c>
      <c r="M380" s="3">
        <v>0</v>
      </c>
      <c r="N380" s="3" t="s">
        <v>53</v>
      </c>
      <c r="O380" s="3">
        <v>0</v>
      </c>
      <c r="P380" s="3">
        <v>0</v>
      </c>
    </row>
    <row r="381" spans="1:16" ht="16.5" x14ac:dyDescent="0.2">
      <c r="A381" s="3">
        <v>378</v>
      </c>
      <c r="B381" s="3">
        <f t="shared" si="5"/>
        <v>37030101004</v>
      </c>
      <c r="C381" s="3" t="s">
        <v>377</v>
      </c>
      <c r="D381" s="3">
        <v>37030101000</v>
      </c>
      <c r="E381" s="3" t="s">
        <v>1173</v>
      </c>
      <c r="F381" s="3">
        <v>4</v>
      </c>
      <c r="G381" s="3">
        <v>12</v>
      </c>
      <c r="H381" s="3" t="s">
        <v>1246</v>
      </c>
      <c r="I381" s="3" t="s">
        <v>1215</v>
      </c>
      <c r="J381" s="3" t="s">
        <v>1247</v>
      </c>
      <c r="K381" s="3" t="s">
        <v>52</v>
      </c>
      <c r="L381" s="3">
        <v>0</v>
      </c>
      <c r="M381" s="3">
        <v>0</v>
      </c>
      <c r="N381" s="3" t="s">
        <v>53</v>
      </c>
      <c r="O381" s="3">
        <v>0</v>
      </c>
      <c r="P381" s="3">
        <v>0</v>
      </c>
    </row>
    <row r="382" spans="1:16" ht="16.5" x14ac:dyDescent="0.2">
      <c r="A382" s="3">
        <v>379</v>
      </c>
      <c r="B382" s="3">
        <f t="shared" si="5"/>
        <v>37030102001</v>
      </c>
      <c r="C382" s="3" t="s">
        <v>378</v>
      </c>
      <c r="D382" s="3">
        <v>37030102000</v>
      </c>
      <c r="E382" s="3" t="s">
        <v>1167</v>
      </c>
      <c r="F382" s="3">
        <v>1</v>
      </c>
      <c r="G382" s="3">
        <v>12</v>
      </c>
      <c r="H382" s="3" t="s">
        <v>1246</v>
      </c>
      <c r="I382" s="3" t="s">
        <v>1215</v>
      </c>
      <c r="J382" s="3" t="s">
        <v>1247</v>
      </c>
      <c r="K382" s="3" t="s">
        <v>53</v>
      </c>
      <c r="L382" s="3">
        <v>0</v>
      </c>
      <c r="M382" s="3">
        <v>0</v>
      </c>
      <c r="N382" s="3" t="s">
        <v>54</v>
      </c>
      <c r="O382" s="3">
        <v>0</v>
      </c>
      <c r="P382" s="3">
        <v>0</v>
      </c>
    </row>
    <row r="383" spans="1:16" ht="16.5" x14ac:dyDescent="0.2">
      <c r="A383" s="3">
        <v>380</v>
      </c>
      <c r="B383" s="3">
        <f t="shared" si="5"/>
        <v>37030102002</v>
      </c>
      <c r="C383" s="3" t="s">
        <v>378</v>
      </c>
      <c r="D383" s="3">
        <v>37030102000</v>
      </c>
      <c r="E383" s="3" t="s">
        <v>1169</v>
      </c>
      <c r="F383" s="3">
        <v>2</v>
      </c>
      <c r="G383" s="3">
        <v>12</v>
      </c>
      <c r="H383" s="3" t="s">
        <v>1246</v>
      </c>
      <c r="I383" s="3" t="s">
        <v>1215</v>
      </c>
      <c r="J383" s="3" t="s">
        <v>1247</v>
      </c>
      <c r="K383" s="3" t="s">
        <v>53</v>
      </c>
      <c r="L383" s="3">
        <v>0</v>
      </c>
      <c r="M383" s="3">
        <v>0</v>
      </c>
      <c r="N383" s="3" t="s">
        <v>54</v>
      </c>
      <c r="O383" s="3">
        <v>0</v>
      </c>
      <c r="P383" s="3">
        <v>0</v>
      </c>
    </row>
    <row r="384" spans="1:16" ht="16.5" x14ac:dyDescent="0.2">
      <c r="A384" s="3">
        <v>381</v>
      </c>
      <c r="B384" s="3">
        <f t="shared" si="5"/>
        <v>37030103001</v>
      </c>
      <c r="C384" s="3" t="s">
        <v>379</v>
      </c>
      <c r="D384" s="3">
        <v>37030103000</v>
      </c>
      <c r="E384" s="3" t="s">
        <v>1167</v>
      </c>
      <c r="F384" s="3">
        <v>1</v>
      </c>
      <c r="G384" s="3">
        <v>12</v>
      </c>
      <c r="H384" s="3" t="s">
        <v>1246</v>
      </c>
      <c r="I384" s="3" t="s">
        <v>1215</v>
      </c>
      <c r="J384" s="3" t="s">
        <v>1247</v>
      </c>
      <c r="K384" s="3" t="s">
        <v>54</v>
      </c>
      <c r="L384" s="3">
        <v>0</v>
      </c>
      <c r="M384" s="3">
        <v>0</v>
      </c>
      <c r="N384" s="3" t="s">
        <v>27</v>
      </c>
      <c r="O384" s="3">
        <v>0</v>
      </c>
      <c r="P384" s="3">
        <v>0</v>
      </c>
    </row>
    <row r="385" spans="1:16" ht="16.5" x14ac:dyDescent="0.2">
      <c r="A385" s="3">
        <v>382</v>
      </c>
      <c r="B385" s="3">
        <f t="shared" si="5"/>
        <v>37030103002</v>
      </c>
      <c r="C385" s="3" t="s">
        <v>379</v>
      </c>
      <c r="D385" s="3">
        <v>37030103000</v>
      </c>
      <c r="E385" s="3" t="s">
        <v>1169</v>
      </c>
      <c r="F385" s="3">
        <v>2</v>
      </c>
      <c r="G385" s="3">
        <v>12</v>
      </c>
      <c r="H385" s="3" t="s">
        <v>1246</v>
      </c>
      <c r="I385" s="3" t="s">
        <v>1215</v>
      </c>
      <c r="J385" s="3" t="s">
        <v>1247</v>
      </c>
      <c r="K385" s="3" t="s">
        <v>54</v>
      </c>
      <c r="L385" s="3">
        <v>0</v>
      </c>
      <c r="M385" s="3">
        <v>0</v>
      </c>
      <c r="N385" s="3" t="s">
        <v>27</v>
      </c>
      <c r="O385" s="3">
        <v>0</v>
      </c>
      <c r="P385" s="3">
        <v>0</v>
      </c>
    </row>
    <row r="386" spans="1:16" ht="16.5" x14ac:dyDescent="0.2">
      <c r="A386" s="3">
        <v>383</v>
      </c>
      <c r="B386" s="3">
        <f t="shared" si="5"/>
        <v>37031101001</v>
      </c>
      <c r="C386" s="3" t="s">
        <v>380</v>
      </c>
      <c r="D386" s="3">
        <v>37031101000</v>
      </c>
      <c r="E386" s="3" t="s">
        <v>1167</v>
      </c>
      <c r="F386" s="3">
        <v>1</v>
      </c>
      <c r="G386" s="3">
        <v>12</v>
      </c>
      <c r="H386" s="3" t="s">
        <v>1246</v>
      </c>
      <c r="I386" s="3" t="s">
        <v>1215</v>
      </c>
      <c r="J386" s="3" t="s">
        <v>1247</v>
      </c>
      <c r="K386" s="3" t="s">
        <v>91</v>
      </c>
      <c r="L386" s="3">
        <v>0</v>
      </c>
      <c r="M386" s="3">
        <v>0</v>
      </c>
      <c r="N386" s="3" t="s">
        <v>92</v>
      </c>
      <c r="O386" s="3">
        <v>0</v>
      </c>
      <c r="P386" s="3">
        <v>0</v>
      </c>
    </row>
    <row r="387" spans="1:16" ht="16.5" x14ac:dyDescent="0.2">
      <c r="A387" s="3">
        <v>384</v>
      </c>
      <c r="B387" s="3">
        <f t="shared" si="5"/>
        <v>37031101002</v>
      </c>
      <c r="C387" s="3" t="s">
        <v>380</v>
      </c>
      <c r="D387" s="3">
        <v>37031101000</v>
      </c>
      <c r="E387" s="3" t="s">
        <v>1169</v>
      </c>
      <c r="F387" s="3">
        <v>2</v>
      </c>
      <c r="G387" s="3">
        <v>12</v>
      </c>
      <c r="H387" s="3" t="s">
        <v>1246</v>
      </c>
      <c r="I387" s="3" t="s">
        <v>1215</v>
      </c>
      <c r="J387" s="3" t="s">
        <v>1247</v>
      </c>
      <c r="K387" s="3" t="s">
        <v>91</v>
      </c>
      <c r="L387" s="3">
        <v>0</v>
      </c>
      <c r="M387" s="3">
        <v>0</v>
      </c>
      <c r="N387" s="3" t="s">
        <v>92</v>
      </c>
      <c r="O387" s="3">
        <v>0</v>
      </c>
      <c r="P387" s="3">
        <v>0</v>
      </c>
    </row>
    <row r="388" spans="1:16" ht="16.5" x14ac:dyDescent="0.2">
      <c r="A388" s="3">
        <v>385</v>
      </c>
      <c r="B388" s="3">
        <f t="shared" si="5"/>
        <v>37031102001</v>
      </c>
      <c r="C388" s="3" t="s">
        <v>381</v>
      </c>
      <c r="D388" s="3">
        <v>37031102000</v>
      </c>
      <c r="E388" s="3" t="s">
        <v>1167</v>
      </c>
      <c r="F388" s="3">
        <v>1</v>
      </c>
      <c r="G388" s="3">
        <v>12</v>
      </c>
      <c r="H388" s="3" t="s">
        <v>1246</v>
      </c>
      <c r="I388" s="3" t="s">
        <v>1215</v>
      </c>
      <c r="J388" s="3" t="s">
        <v>1247</v>
      </c>
      <c r="K388" s="3" t="s">
        <v>92</v>
      </c>
      <c r="L388" s="3">
        <v>0</v>
      </c>
      <c r="M388" s="3">
        <v>0</v>
      </c>
      <c r="N388" s="3" t="s">
        <v>93</v>
      </c>
      <c r="O388" s="3">
        <v>0</v>
      </c>
      <c r="P388" s="3">
        <v>0</v>
      </c>
    </row>
    <row r="389" spans="1:16" ht="16.5" x14ac:dyDescent="0.2">
      <c r="A389" s="3">
        <v>386</v>
      </c>
      <c r="B389" s="3">
        <f t="shared" ref="B389:B452" si="6">D389+F389</f>
        <v>37031102002</v>
      </c>
      <c r="C389" s="3" t="s">
        <v>381</v>
      </c>
      <c r="D389" s="3">
        <v>37031102000</v>
      </c>
      <c r="E389" s="3" t="s">
        <v>1169</v>
      </c>
      <c r="F389" s="3">
        <v>2</v>
      </c>
      <c r="G389" s="3">
        <v>12</v>
      </c>
      <c r="H389" s="3" t="s">
        <v>1246</v>
      </c>
      <c r="I389" s="3" t="s">
        <v>1215</v>
      </c>
      <c r="J389" s="3" t="s">
        <v>1247</v>
      </c>
      <c r="K389" s="3" t="s">
        <v>92</v>
      </c>
      <c r="L389" s="3">
        <v>0</v>
      </c>
      <c r="M389" s="3">
        <v>0</v>
      </c>
      <c r="N389" s="3" t="s">
        <v>93</v>
      </c>
      <c r="O389" s="3">
        <v>0</v>
      </c>
      <c r="P389" s="3">
        <v>0</v>
      </c>
    </row>
    <row r="390" spans="1:16" ht="16.5" x14ac:dyDescent="0.2">
      <c r="A390" s="3">
        <v>387</v>
      </c>
      <c r="B390" s="3">
        <f t="shared" si="6"/>
        <v>37031103001</v>
      </c>
      <c r="C390" s="3" t="s">
        <v>382</v>
      </c>
      <c r="D390" s="3">
        <v>37031103000</v>
      </c>
      <c r="E390" s="3" t="s">
        <v>1167</v>
      </c>
      <c r="F390" s="3">
        <v>1</v>
      </c>
      <c r="G390" s="3">
        <v>12</v>
      </c>
      <c r="H390" s="3" t="s">
        <v>1246</v>
      </c>
      <c r="I390" s="3" t="s">
        <v>1215</v>
      </c>
      <c r="J390" s="3" t="s">
        <v>1247</v>
      </c>
      <c r="K390" s="3" t="s">
        <v>93</v>
      </c>
      <c r="L390" s="3">
        <v>0</v>
      </c>
      <c r="M390" s="3">
        <v>0</v>
      </c>
      <c r="N390" s="3" t="s">
        <v>94</v>
      </c>
      <c r="O390" s="3">
        <v>0</v>
      </c>
      <c r="P390" s="3">
        <v>0</v>
      </c>
    </row>
    <row r="391" spans="1:16" ht="16.5" x14ac:dyDescent="0.2">
      <c r="A391" s="3">
        <v>388</v>
      </c>
      <c r="B391" s="3">
        <f t="shared" si="6"/>
        <v>37031103002</v>
      </c>
      <c r="C391" s="3" t="s">
        <v>382</v>
      </c>
      <c r="D391" s="3">
        <v>37031103000</v>
      </c>
      <c r="E391" s="3" t="s">
        <v>1169</v>
      </c>
      <c r="F391" s="3">
        <v>2</v>
      </c>
      <c r="G391" s="3">
        <v>12</v>
      </c>
      <c r="H391" s="3" t="s">
        <v>1246</v>
      </c>
      <c r="I391" s="3" t="s">
        <v>1215</v>
      </c>
      <c r="J391" s="3" t="s">
        <v>1247</v>
      </c>
      <c r="K391" s="3" t="s">
        <v>93</v>
      </c>
      <c r="L391" s="3">
        <v>0</v>
      </c>
      <c r="M391" s="3">
        <v>0</v>
      </c>
      <c r="N391" s="3" t="s">
        <v>94</v>
      </c>
      <c r="O391" s="3">
        <v>0</v>
      </c>
      <c r="P391" s="3">
        <v>0</v>
      </c>
    </row>
    <row r="392" spans="1:16" ht="16.5" x14ac:dyDescent="0.2">
      <c r="A392" s="3">
        <v>389</v>
      </c>
      <c r="B392" s="3">
        <f t="shared" si="6"/>
        <v>37031104001</v>
      </c>
      <c r="C392" s="3" t="s">
        <v>383</v>
      </c>
      <c r="D392" s="3">
        <v>37031104000</v>
      </c>
      <c r="E392" s="3" t="s">
        <v>1167</v>
      </c>
      <c r="F392" s="3">
        <v>1</v>
      </c>
      <c r="G392" s="3">
        <v>12</v>
      </c>
      <c r="H392" s="3" t="s">
        <v>1246</v>
      </c>
      <c r="I392" s="3" t="s">
        <v>1215</v>
      </c>
      <c r="J392" s="3" t="s">
        <v>1247</v>
      </c>
      <c r="K392" s="3" t="s">
        <v>94</v>
      </c>
      <c r="L392" s="3">
        <v>0</v>
      </c>
      <c r="M392" s="3">
        <v>0</v>
      </c>
      <c r="N392" s="3" t="s">
        <v>95</v>
      </c>
      <c r="O392" s="3">
        <v>0</v>
      </c>
      <c r="P392" s="3">
        <v>0</v>
      </c>
    </row>
    <row r="393" spans="1:16" ht="16.5" x14ac:dyDescent="0.2">
      <c r="A393" s="3">
        <v>390</v>
      </c>
      <c r="B393" s="3">
        <f t="shared" si="6"/>
        <v>37031104002</v>
      </c>
      <c r="C393" s="3" t="s">
        <v>383</v>
      </c>
      <c r="D393" s="3">
        <v>37031104000</v>
      </c>
      <c r="E393" s="3" t="s">
        <v>1169</v>
      </c>
      <c r="F393" s="3">
        <v>2</v>
      </c>
      <c r="G393" s="3">
        <v>12</v>
      </c>
      <c r="H393" s="3" t="s">
        <v>1246</v>
      </c>
      <c r="I393" s="3" t="s">
        <v>1215</v>
      </c>
      <c r="J393" s="3" t="s">
        <v>1247</v>
      </c>
      <c r="K393" s="3" t="s">
        <v>94</v>
      </c>
      <c r="L393" s="3">
        <v>0</v>
      </c>
      <c r="M393" s="3">
        <v>0</v>
      </c>
      <c r="N393" s="3" t="s">
        <v>95</v>
      </c>
      <c r="O393" s="3">
        <v>0</v>
      </c>
      <c r="P393" s="3">
        <v>0</v>
      </c>
    </row>
    <row r="394" spans="1:16" ht="16.5" x14ac:dyDescent="0.2">
      <c r="A394" s="3">
        <v>391</v>
      </c>
      <c r="B394" s="3">
        <f t="shared" si="6"/>
        <v>37031105001</v>
      </c>
      <c r="C394" s="3" t="s">
        <v>384</v>
      </c>
      <c r="D394" s="3">
        <v>37031105000</v>
      </c>
      <c r="E394" s="3" t="s">
        <v>1167</v>
      </c>
      <c r="F394" s="3">
        <v>1</v>
      </c>
      <c r="G394" s="3">
        <v>12</v>
      </c>
      <c r="H394" s="3" t="s">
        <v>1246</v>
      </c>
      <c r="I394" s="3" t="s">
        <v>1215</v>
      </c>
      <c r="J394" s="3" t="s">
        <v>1247</v>
      </c>
      <c r="K394" s="3" t="s">
        <v>95</v>
      </c>
      <c r="L394" s="3">
        <v>0</v>
      </c>
      <c r="M394" s="3">
        <v>0</v>
      </c>
      <c r="N394" s="3" t="s">
        <v>96</v>
      </c>
      <c r="O394" s="3">
        <v>0</v>
      </c>
      <c r="P394" s="3">
        <v>0</v>
      </c>
    </row>
    <row r="395" spans="1:16" ht="16.5" x14ac:dyDescent="0.2">
      <c r="A395" s="3">
        <v>392</v>
      </c>
      <c r="B395" s="3">
        <f t="shared" si="6"/>
        <v>37031105002</v>
      </c>
      <c r="C395" s="3" t="s">
        <v>384</v>
      </c>
      <c r="D395" s="3">
        <v>37031105000</v>
      </c>
      <c r="E395" s="3" t="s">
        <v>1169</v>
      </c>
      <c r="F395" s="3">
        <v>2</v>
      </c>
      <c r="G395" s="3">
        <v>12</v>
      </c>
      <c r="H395" s="3" t="s">
        <v>1246</v>
      </c>
      <c r="I395" s="3" t="s">
        <v>1215</v>
      </c>
      <c r="J395" s="3" t="s">
        <v>1247</v>
      </c>
      <c r="K395" s="3" t="s">
        <v>95</v>
      </c>
      <c r="L395" s="3">
        <v>0</v>
      </c>
      <c r="M395" s="3">
        <v>0</v>
      </c>
      <c r="N395" s="3" t="s">
        <v>96</v>
      </c>
      <c r="O395" s="3">
        <v>0</v>
      </c>
      <c r="P395" s="3">
        <v>0</v>
      </c>
    </row>
    <row r="396" spans="1:16" ht="16.5" x14ac:dyDescent="0.2">
      <c r="A396" s="3">
        <v>393</v>
      </c>
      <c r="B396" s="3">
        <f t="shared" si="6"/>
        <v>37031106001</v>
      </c>
      <c r="C396" s="3" t="s">
        <v>385</v>
      </c>
      <c r="D396" s="3">
        <v>37031106000</v>
      </c>
      <c r="E396" s="3" t="s">
        <v>1167</v>
      </c>
      <c r="F396" s="3">
        <v>1</v>
      </c>
      <c r="G396" s="3">
        <v>12</v>
      </c>
      <c r="H396" s="3" t="s">
        <v>1246</v>
      </c>
      <c r="I396" s="3" t="s">
        <v>1215</v>
      </c>
      <c r="J396" s="3" t="s">
        <v>1247</v>
      </c>
      <c r="K396" s="3" t="s">
        <v>96</v>
      </c>
      <c r="L396" s="3">
        <v>0</v>
      </c>
      <c r="M396" s="3">
        <v>0</v>
      </c>
      <c r="N396" s="3" t="s">
        <v>156</v>
      </c>
      <c r="O396" s="3">
        <v>0</v>
      </c>
      <c r="P396" s="3">
        <v>0</v>
      </c>
    </row>
    <row r="397" spans="1:16" ht="16.5" x14ac:dyDescent="0.2">
      <c r="A397" s="3">
        <v>394</v>
      </c>
      <c r="B397" s="3">
        <f t="shared" si="6"/>
        <v>37032101001</v>
      </c>
      <c r="C397" s="3" t="s">
        <v>386</v>
      </c>
      <c r="D397" s="3">
        <v>37032101000</v>
      </c>
      <c r="E397" s="3" t="s">
        <v>1167</v>
      </c>
      <c r="F397" s="3">
        <v>1</v>
      </c>
      <c r="G397" s="3">
        <v>12</v>
      </c>
      <c r="H397" s="3" t="s">
        <v>1246</v>
      </c>
      <c r="I397" s="3" t="s">
        <v>1214</v>
      </c>
      <c r="J397" s="3" t="s">
        <v>1247</v>
      </c>
      <c r="K397" s="3" t="s">
        <v>97</v>
      </c>
      <c r="L397" s="3">
        <v>0</v>
      </c>
      <c r="M397" s="3">
        <v>0</v>
      </c>
      <c r="N397" s="3" t="s">
        <v>98</v>
      </c>
      <c r="O397" s="3">
        <v>0</v>
      </c>
      <c r="P397" s="3">
        <v>0</v>
      </c>
    </row>
    <row r="398" spans="1:16" ht="16.5" x14ac:dyDescent="0.2">
      <c r="A398" s="3">
        <v>395</v>
      </c>
      <c r="B398" s="3">
        <f t="shared" si="6"/>
        <v>37032101002</v>
      </c>
      <c r="C398" s="3" t="s">
        <v>386</v>
      </c>
      <c r="D398" s="3">
        <v>37032101000</v>
      </c>
      <c r="E398" s="3" t="s">
        <v>1169</v>
      </c>
      <c r="F398" s="3">
        <v>2</v>
      </c>
      <c r="G398" s="3">
        <v>12</v>
      </c>
      <c r="H398" s="3" t="s">
        <v>1246</v>
      </c>
      <c r="I398" s="3" t="s">
        <v>1214</v>
      </c>
      <c r="J398" s="3" t="s">
        <v>1247</v>
      </c>
      <c r="K398" s="3" t="s">
        <v>97</v>
      </c>
      <c r="L398" s="3">
        <v>0</v>
      </c>
      <c r="M398" s="3">
        <v>0</v>
      </c>
      <c r="N398" s="3" t="s">
        <v>98</v>
      </c>
      <c r="O398" s="3">
        <v>0</v>
      </c>
      <c r="P398" s="3">
        <v>0</v>
      </c>
    </row>
    <row r="399" spans="1:16" ht="16.5" x14ac:dyDescent="0.2">
      <c r="A399" s="3">
        <v>396</v>
      </c>
      <c r="B399" s="3">
        <f t="shared" si="6"/>
        <v>37032101003</v>
      </c>
      <c r="C399" s="3" t="s">
        <v>386</v>
      </c>
      <c r="D399" s="3">
        <v>37032101000</v>
      </c>
      <c r="E399" s="3" t="s">
        <v>1171</v>
      </c>
      <c r="F399" s="3">
        <v>3</v>
      </c>
      <c r="G399" s="3">
        <v>12</v>
      </c>
      <c r="H399" s="3" t="s">
        <v>1246</v>
      </c>
      <c r="I399" s="3" t="s">
        <v>1214</v>
      </c>
      <c r="J399" s="3" t="s">
        <v>1247</v>
      </c>
      <c r="K399" s="3" t="s">
        <v>97</v>
      </c>
      <c r="L399" s="3">
        <v>0</v>
      </c>
      <c r="M399" s="3">
        <v>0</v>
      </c>
      <c r="N399" s="3" t="s">
        <v>98</v>
      </c>
      <c r="O399" s="3">
        <v>0</v>
      </c>
      <c r="P399" s="3">
        <v>0</v>
      </c>
    </row>
    <row r="400" spans="1:16" ht="16.5" x14ac:dyDescent="0.2">
      <c r="A400" s="3">
        <v>397</v>
      </c>
      <c r="B400" s="3">
        <f t="shared" si="6"/>
        <v>37032101004</v>
      </c>
      <c r="C400" s="3" t="s">
        <v>386</v>
      </c>
      <c r="D400" s="3">
        <v>37032101000</v>
      </c>
      <c r="E400" s="3" t="s">
        <v>1173</v>
      </c>
      <c r="F400" s="3">
        <v>4</v>
      </c>
      <c r="G400" s="3">
        <v>12</v>
      </c>
      <c r="H400" s="3" t="s">
        <v>1246</v>
      </c>
      <c r="I400" s="3" t="s">
        <v>1214</v>
      </c>
      <c r="J400" s="3" t="s">
        <v>1247</v>
      </c>
      <c r="K400" s="3" t="s">
        <v>97</v>
      </c>
      <c r="L400" s="3">
        <v>0</v>
      </c>
      <c r="M400" s="3">
        <v>0</v>
      </c>
      <c r="N400" s="3" t="s">
        <v>98</v>
      </c>
      <c r="O400" s="3">
        <v>0</v>
      </c>
      <c r="P400" s="3">
        <v>0</v>
      </c>
    </row>
    <row r="401" spans="1:16" ht="16.5" x14ac:dyDescent="0.2">
      <c r="A401" s="3">
        <v>398</v>
      </c>
      <c r="B401" s="3">
        <f t="shared" si="6"/>
        <v>37032101005</v>
      </c>
      <c r="C401" s="3" t="s">
        <v>386</v>
      </c>
      <c r="D401" s="3">
        <v>37032101000</v>
      </c>
      <c r="E401" s="3" t="s">
        <v>1175</v>
      </c>
      <c r="F401" s="3">
        <v>5</v>
      </c>
      <c r="G401" s="3">
        <v>12</v>
      </c>
      <c r="H401" s="3" t="s">
        <v>1246</v>
      </c>
      <c r="I401" s="3" t="s">
        <v>1214</v>
      </c>
      <c r="J401" s="3" t="s">
        <v>1247</v>
      </c>
      <c r="K401" s="3" t="s">
        <v>97</v>
      </c>
      <c r="L401" s="3">
        <v>0</v>
      </c>
      <c r="M401" s="3">
        <v>0</v>
      </c>
      <c r="N401" s="3" t="s">
        <v>98</v>
      </c>
      <c r="O401" s="3">
        <v>0</v>
      </c>
      <c r="P401" s="3">
        <v>0</v>
      </c>
    </row>
    <row r="402" spans="1:16" ht="16.5" x14ac:dyDescent="0.2">
      <c r="A402" s="3">
        <v>399</v>
      </c>
      <c r="B402" s="3">
        <f t="shared" si="6"/>
        <v>37032101006</v>
      </c>
      <c r="C402" s="3" t="s">
        <v>386</v>
      </c>
      <c r="D402" s="3">
        <v>37032101000</v>
      </c>
      <c r="E402" s="3" t="s">
        <v>1177</v>
      </c>
      <c r="F402" s="3">
        <v>6</v>
      </c>
      <c r="G402" s="3">
        <v>12</v>
      </c>
      <c r="H402" s="3" t="s">
        <v>1246</v>
      </c>
      <c r="I402" s="3" t="s">
        <v>1214</v>
      </c>
      <c r="J402" s="3" t="s">
        <v>1247</v>
      </c>
      <c r="K402" s="3" t="s">
        <v>97</v>
      </c>
      <c r="L402" s="3">
        <v>0</v>
      </c>
      <c r="M402" s="3">
        <v>0</v>
      </c>
      <c r="N402" s="3" t="s">
        <v>98</v>
      </c>
      <c r="O402" s="3">
        <v>0</v>
      </c>
      <c r="P402" s="3">
        <v>0</v>
      </c>
    </row>
    <row r="403" spans="1:16" ht="16.5" x14ac:dyDescent="0.2">
      <c r="A403" s="3">
        <v>400</v>
      </c>
      <c r="B403" s="3">
        <f t="shared" si="6"/>
        <v>37032102001</v>
      </c>
      <c r="C403" s="3" t="s">
        <v>387</v>
      </c>
      <c r="D403" s="3">
        <v>37032102000</v>
      </c>
      <c r="E403" s="3" t="s">
        <v>1167</v>
      </c>
      <c r="F403" s="3">
        <v>1</v>
      </c>
      <c r="G403" s="3">
        <v>12</v>
      </c>
      <c r="H403" s="3" t="s">
        <v>1246</v>
      </c>
      <c r="I403" s="3" t="s">
        <v>1215</v>
      </c>
      <c r="J403" s="3" t="s">
        <v>1247</v>
      </c>
      <c r="K403" s="3" t="s">
        <v>98</v>
      </c>
      <c r="L403" s="3">
        <v>0</v>
      </c>
      <c r="M403" s="3">
        <v>0</v>
      </c>
      <c r="N403" s="3" t="s">
        <v>157</v>
      </c>
      <c r="O403" s="3">
        <v>0</v>
      </c>
      <c r="P403" s="3">
        <v>0</v>
      </c>
    </row>
    <row r="404" spans="1:16" ht="16.5" x14ac:dyDescent="0.2">
      <c r="A404" s="3">
        <v>401</v>
      </c>
      <c r="B404" s="3">
        <f t="shared" si="6"/>
        <v>37032102002</v>
      </c>
      <c r="C404" s="3" t="s">
        <v>387</v>
      </c>
      <c r="D404" s="3">
        <v>37032102000</v>
      </c>
      <c r="E404" s="3" t="s">
        <v>1169</v>
      </c>
      <c r="F404" s="3">
        <v>2</v>
      </c>
      <c r="G404" s="3">
        <v>12</v>
      </c>
      <c r="H404" s="3" t="s">
        <v>1246</v>
      </c>
      <c r="I404" s="3" t="s">
        <v>1214</v>
      </c>
      <c r="J404" s="3" t="s">
        <v>1247</v>
      </c>
      <c r="K404" s="3" t="s">
        <v>98</v>
      </c>
      <c r="L404" s="3">
        <v>0</v>
      </c>
      <c r="M404" s="3">
        <v>0</v>
      </c>
      <c r="N404" s="3" t="s">
        <v>157</v>
      </c>
      <c r="O404" s="3">
        <v>0</v>
      </c>
      <c r="P404" s="3">
        <v>0</v>
      </c>
    </row>
    <row r="405" spans="1:16" ht="16.5" x14ac:dyDescent="0.2">
      <c r="A405" s="3">
        <v>402</v>
      </c>
      <c r="B405" s="3">
        <f t="shared" si="6"/>
        <v>37032102003</v>
      </c>
      <c r="C405" s="3" t="s">
        <v>387</v>
      </c>
      <c r="D405" s="3">
        <v>37032102000</v>
      </c>
      <c r="E405" s="3" t="s">
        <v>1171</v>
      </c>
      <c r="F405" s="3">
        <v>3</v>
      </c>
      <c r="G405" s="3">
        <v>12</v>
      </c>
      <c r="H405" s="3" t="s">
        <v>1246</v>
      </c>
      <c r="I405" s="3" t="s">
        <v>1214</v>
      </c>
      <c r="J405" s="3" t="s">
        <v>1247</v>
      </c>
      <c r="K405" s="3" t="s">
        <v>98</v>
      </c>
      <c r="L405" s="3">
        <v>0</v>
      </c>
      <c r="M405" s="3">
        <v>0</v>
      </c>
      <c r="N405" s="3" t="s">
        <v>157</v>
      </c>
      <c r="O405" s="3">
        <v>0</v>
      </c>
      <c r="P405" s="3">
        <v>0</v>
      </c>
    </row>
    <row r="406" spans="1:16" ht="16.5" x14ac:dyDescent="0.2">
      <c r="A406" s="3">
        <v>403</v>
      </c>
      <c r="B406" s="3">
        <f t="shared" si="6"/>
        <v>37033101001</v>
      </c>
      <c r="C406" s="3" t="s">
        <v>388</v>
      </c>
      <c r="D406" s="3">
        <v>37033101000</v>
      </c>
      <c r="E406" s="3" t="s">
        <v>1167</v>
      </c>
      <c r="F406" s="3">
        <v>1</v>
      </c>
      <c r="G406" s="3">
        <v>12</v>
      </c>
      <c r="H406" s="3" t="s">
        <v>1246</v>
      </c>
      <c r="I406" s="3" t="s">
        <v>1215</v>
      </c>
      <c r="J406" s="3" t="s">
        <v>1247</v>
      </c>
      <c r="K406" s="3" t="s">
        <v>91</v>
      </c>
      <c r="L406" s="3">
        <v>0</v>
      </c>
      <c r="M406" s="3">
        <v>0</v>
      </c>
      <c r="N406" s="3" t="s">
        <v>98</v>
      </c>
      <c r="O406" s="3">
        <v>0</v>
      </c>
      <c r="P406" s="3">
        <v>0</v>
      </c>
    </row>
    <row r="407" spans="1:16" ht="16.5" x14ac:dyDescent="0.2">
      <c r="A407" s="3">
        <v>404</v>
      </c>
      <c r="B407" s="3">
        <f t="shared" si="6"/>
        <v>37033101002</v>
      </c>
      <c r="C407" s="3" t="s">
        <v>388</v>
      </c>
      <c r="D407" s="3">
        <v>37033101000</v>
      </c>
      <c r="E407" s="3" t="s">
        <v>1169</v>
      </c>
      <c r="F407" s="3">
        <v>2</v>
      </c>
      <c r="G407" s="3">
        <v>12</v>
      </c>
      <c r="H407" s="3" t="s">
        <v>1246</v>
      </c>
      <c r="I407" s="3" t="s">
        <v>1215</v>
      </c>
      <c r="J407" s="3" t="s">
        <v>1247</v>
      </c>
      <c r="K407" s="3" t="s">
        <v>91</v>
      </c>
      <c r="L407" s="3">
        <v>0</v>
      </c>
      <c r="M407" s="3">
        <v>0</v>
      </c>
      <c r="N407" s="3" t="s">
        <v>98</v>
      </c>
      <c r="O407" s="3">
        <v>0</v>
      </c>
      <c r="P407" s="3">
        <v>0</v>
      </c>
    </row>
    <row r="408" spans="1:16" ht="16.5" x14ac:dyDescent="0.2">
      <c r="A408" s="3">
        <v>405</v>
      </c>
      <c r="B408" s="3">
        <f t="shared" si="6"/>
        <v>37033102001</v>
      </c>
      <c r="C408" s="3" t="s">
        <v>389</v>
      </c>
      <c r="D408" s="3">
        <v>37033102000</v>
      </c>
      <c r="E408" s="3" t="s">
        <v>1167</v>
      </c>
      <c r="F408" s="3">
        <v>1</v>
      </c>
      <c r="G408" s="3">
        <v>12</v>
      </c>
      <c r="H408" s="3" t="s">
        <v>1246</v>
      </c>
      <c r="I408" s="3" t="s">
        <v>1215</v>
      </c>
      <c r="J408" s="3" t="s">
        <v>1247</v>
      </c>
      <c r="K408" s="3" t="s">
        <v>98</v>
      </c>
      <c r="L408" s="3">
        <v>0</v>
      </c>
      <c r="M408" s="3">
        <v>0</v>
      </c>
      <c r="N408" s="3" t="s">
        <v>138</v>
      </c>
      <c r="O408" s="3">
        <v>0</v>
      </c>
      <c r="P408" s="3">
        <v>0</v>
      </c>
    </row>
    <row r="409" spans="1:16" ht="16.5" x14ac:dyDescent="0.2">
      <c r="A409" s="3">
        <v>406</v>
      </c>
      <c r="B409" s="3">
        <f t="shared" si="6"/>
        <v>37034101001</v>
      </c>
      <c r="C409" s="3" t="s">
        <v>390</v>
      </c>
      <c r="D409" s="3">
        <v>37034101000</v>
      </c>
      <c r="E409" s="3" t="s">
        <v>1167</v>
      </c>
      <c r="F409" s="3">
        <v>1</v>
      </c>
      <c r="G409" s="3">
        <v>12</v>
      </c>
      <c r="H409" s="3" t="s">
        <v>1246</v>
      </c>
      <c r="I409" s="3" t="s">
        <v>1215</v>
      </c>
      <c r="J409" s="3" t="s">
        <v>1247</v>
      </c>
      <c r="K409" s="3" t="s">
        <v>91</v>
      </c>
      <c r="L409" s="3">
        <v>0</v>
      </c>
      <c r="M409" s="3">
        <v>0</v>
      </c>
      <c r="N409" s="3" t="s">
        <v>99</v>
      </c>
      <c r="O409" s="3">
        <v>0</v>
      </c>
      <c r="P409" s="3">
        <v>0</v>
      </c>
    </row>
    <row r="410" spans="1:16" ht="16.5" x14ac:dyDescent="0.2">
      <c r="A410" s="3">
        <v>407</v>
      </c>
      <c r="B410" s="3">
        <f t="shared" si="6"/>
        <v>37034101002</v>
      </c>
      <c r="C410" s="3" t="s">
        <v>390</v>
      </c>
      <c r="D410" s="3">
        <v>37034101000</v>
      </c>
      <c r="E410" s="3" t="s">
        <v>1169</v>
      </c>
      <c r="F410" s="3">
        <v>2</v>
      </c>
      <c r="G410" s="3">
        <v>12</v>
      </c>
      <c r="H410" s="3" t="s">
        <v>1246</v>
      </c>
      <c r="I410" s="3" t="s">
        <v>1215</v>
      </c>
      <c r="J410" s="3" t="s">
        <v>1247</v>
      </c>
      <c r="K410" s="3" t="s">
        <v>91</v>
      </c>
      <c r="L410" s="3">
        <v>0</v>
      </c>
      <c r="M410" s="3">
        <v>0</v>
      </c>
      <c r="N410" s="3" t="s">
        <v>99</v>
      </c>
      <c r="O410" s="3">
        <v>0</v>
      </c>
      <c r="P410" s="3">
        <v>0</v>
      </c>
    </row>
    <row r="411" spans="1:16" ht="16.5" x14ac:dyDescent="0.2">
      <c r="A411" s="3">
        <v>408</v>
      </c>
      <c r="B411" s="3">
        <f t="shared" si="6"/>
        <v>37034102001</v>
      </c>
      <c r="C411" s="3" t="s">
        <v>391</v>
      </c>
      <c r="D411" s="3">
        <v>37034102000</v>
      </c>
      <c r="E411" s="3" t="s">
        <v>1167</v>
      </c>
      <c r="F411" s="3">
        <v>1</v>
      </c>
      <c r="G411" s="3">
        <v>12</v>
      </c>
      <c r="H411" s="3" t="s">
        <v>1246</v>
      </c>
      <c r="I411" s="3" t="s">
        <v>1215</v>
      </c>
      <c r="J411" s="3" t="s">
        <v>1247</v>
      </c>
      <c r="K411" s="3" t="s">
        <v>99</v>
      </c>
      <c r="L411" s="3">
        <v>0</v>
      </c>
      <c r="M411" s="3">
        <v>0</v>
      </c>
      <c r="N411" s="3" t="s">
        <v>156</v>
      </c>
      <c r="O411" s="3">
        <v>0</v>
      </c>
      <c r="P411" s="3">
        <v>0</v>
      </c>
    </row>
    <row r="412" spans="1:16" ht="16.5" x14ac:dyDescent="0.2">
      <c r="A412" s="3">
        <v>409</v>
      </c>
      <c r="B412" s="3">
        <f t="shared" si="6"/>
        <v>37034102002</v>
      </c>
      <c r="C412" s="3" t="s">
        <v>391</v>
      </c>
      <c r="D412" s="3">
        <v>37034102000</v>
      </c>
      <c r="E412" s="3" t="s">
        <v>1169</v>
      </c>
      <c r="F412" s="3">
        <v>2</v>
      </c>
      <c r="G412" s="3">
        <v>12</v>
      </c>
      <c r="H412" s="3" t="s">
        <v>1246</v>
      </c>
      <c r="I412" s="3" t="s">
        <v>1215</v>
      </c>
      <c r="J412" s="3" t="s">
        <v>1247</v>
      </c>
      <c r="K412" s="3" t="s">
        <v>99</v>
      </c>
      <c r="L412" s="3">
        <v>0</v>
      </c>
      <c r="M412" s="3">
        <v>0</v>
      </c>
      <c r="N412" s="3" t="s">
        <v>156</v>
      </c>
      <c r="O412" s="3">
        <v>0</v>
      </c>
      <c r="P412" s="3">
        <v>0</v>
      </c>
    </row>
    <row r="413" spans="1:16" ht="16.5" x14ac:dyDescent="0.2">
      <c r="A413" s="3">
        <v>410</v>
      </c>
      <c r="B413" s="3">
        <f t="shared" si="6"/>
        <v>37035101001</v>
      </c>
      <c r="C413" s="3" t="s">
        <v>392</v>
      </c>
      <c r="D413" s="3">
        <v>37035101000</v>
      </c>
      <c r="E413" s="3" t="s">
        <v>1167</v>
      </c>
      <c r="F413" s="3">
        <v>1</v>
      </c>
      <c r="G413" s="3">
        <v>12</v>
      </c>
      <c r="H413" s="3" t="s">
        <v>1246</v>
      </c>
      <c r="I413" s="3" t="s">
        <v>1215</v>
      </c>
      <c r="J413" s="3" t="s">
        <v>1247</v>
      </c>
      <c r="K413" s="3" t="s">
        <v>100</v>
      </c>
      <c r="L413" s="3">
        <v>0</v>
      </c>
      <c r="M413" s="3">
        <v>0</v>
      </c>
      <c r="N413" s="3" t="s">
        <v>101</v>
      </c>
      <c r="O413" s="3">
        <v>0</v>
      </c>
      <c r="P413" s="3">
        <v>0</v>
      </c>
    </row>
    <row r="414" spans="1:16" ht="16.5" x14ac:dyDescent="0.2">
      <c r="A414" s="3">
        <v>411</v>
      </c>
      <c r="B414" s="3">
        <f t="shared" si="6"/>
        <v>37035101002</v>
      </c>
      <c r="C414" s="3" t="s">
        <v>392</v>
      </c>
      <c r="D414" s="3">
        <v>37035101000</v>
      </c>
      <c r="E414" s="3" t="s">
        <v>1169</v>
      </c>
      <c r="F414" s="3">
        <v>2</v>
      </c>
      <c r="G414" s="3">
        <v>12</v>
      </c>
      <c r="H414" s="3" t="s">
        <v>1246</v>
      </c>
      <c r="I414" s="3" t="s">
        <v>1215</v>
      </c>
      <c r="J414" s="3" t="s">
        <v>1247</v>
      </c>
      <c r="K414" s="3" t="s">
        <v>100</v>
      </c>
      <c r="L414" s="3">
        <v>0</v>
      </c>
      <c r="M414" s="3">
        <v>0</v>
      </c>
      <c r="N414" s="3" t="s">
        <v>101</v>
      </c>
      <c r="O414" s="3">
        <v>0</v>
      </c>
      <c r="P414" s="3">
        <v>0</v>
      </c>
    </row>
    <row r="415" spans="1:16" ht="16.5" x14ac:dyDescent="0.2">
      <c r="A415" s="3">
        <v>412</v>
      </c>
      <c r="B415" s="3">
        <f t="shared" si="6"/>
        <v>37035102001</v>
      </c>
      <c r="C415" s="3" t="s">
        <v>393</v>
      </c>
      <c r="D415" s="3">
        <v>37035102000</v>
      </c>
      <c r="E415" s="3" t="s">
        <v>1167</v>
      </c>
      <c r="F415" s="3">
        <v>1</v>
      </c>
      <c r="G415" s="3">
        <v>12</v>
      </c>
      <c r="H415" s="3" t="s">
        <v>1246</v>
      </c>
      <c r="I415" s="3" t="s">
        <v>1215</v>
      </c>
      <c r="J415" s="3" t="s">
        <v>1247</v>
      </c>
      <c r="K415" s="3" t="s">
        <v>101</v>
      </c>
      <c r="L415" s="3">
        <v>0</v>
      </c>
      <c r="M415" s="3">
        <v>0</v>
      </c>
      <c r="N415" s="3" t="s">
        <v>158</v>
      </c>
      <c r="O415" s="3">
        <v>0</v>
      </c>
      <c r="P415" s="3">
        <v>0</v>
      </c>
    </row>
    <row r="416" spans="1:16" ht="16.5" x14ac:dyDescent="0.2">
      <c r="A416" s="3">
        <v>413</v>
      </c>
      <c r="B416" s="3">
        <f t="shared" si="6"/>
        <v>37035102002</v>
      </c>
      <c r="C416" s="3" t="s">
        <v>393</v>
      </c>
      <c r="D416" s="3">
        <v>37035102000</v>
      </c>
      <c r="E416" s="3" t="s">
        <v>1169</v>
      </c>
      <c r="F416" s="3">
        <v>2</v>
      </c>
      <c r="G416" s="3">
        <v>12</v>
      </c>
      <c r="H416" s="3" t="s">
        <v>1246</v>
      </c>
      <c r="I416" s="3" t="s">
        <v>1215</v>
      </c>
      <c r="J416" s="3" t="s">
        <v>1247</v>
      </c>
      <c r="K416" s="3" t="s">
        <v>101</v>
      </c>
      <c r="L416" s="3">
        <v>0</v>
      </c>
      <c r="M416" s="3">
        <v>0</v>
      </c>
      <c r="N416" s="3" t="s">
        <v>158</v>
      </c>
      <c r="O416" s="3">
        <v>0</v>
      </c>
      <c r="P416" s="3">
        <v>0</v>
      </c>
    </row>
    <row r="417" spans="1:16" ht="16.5" x14ac:dyDescent="0.2">
      <c r="A417" s="3">
        <v>414</v>
      </c>
      <c r="B417" s="3">
        <f t="shared" si="6"/>
        <v>37036101001</v>
      </c>
      <c r="C417" s="3" t="s">
        <v>394</v>
      </c>
      <c r="D417" s="3">
        <v>37036101000</v>
      </c>
      <c r="E417" s="3" t="s">
        <v>1167</v>
      </c>
      <c r="F417" s="3">
        <v>1</v>
      </c>
      <c r="G417" s="3">
        <v>12</v>
      </c>
      <c r="H417" s="3" t="s">
        <v>1246</v>
      </c>
      <c r="I417" s="3" t="s">
        <v>1215</v>
      </c>
      <c r="J417" s="3" t="s">
        <v>1247</v>
      </c>
      <c r="K417" s="3" t="s">
        <v>102</v>
      </c>
      <c r="L417" s="3">
        <v>0</v>
      </c>
      <c r="M417" s="3">
        <v>0</v>
      </c>
      <c r="N417" s="3" t="s">
        <v>71</v>
      </c>
      <c r="O417" s="3">
        <v>0</v>
      </c>
      <c r="P417" s="3">
        <v>0</v>
      </c>
    </row>
    <row r="418" spans="1:16" ht="16.5" x14ac:dyDescent="0.2">
      <c r="A418" s="3">
        <v>415</v>
      </c>
      <c r="B418" s="3">
        <f t="shared" si="6"/>
        <v>37037101001</v>
      </c>
      <c r="C418" s="3" t="s">
        <v>395</v>
      </c>
      <c r="D418" s="3">
        <v>37037101000</v>
      </c>
      <c r="E418" s="3" t="s">
        <v>1167</v>
      </c>
      <c r="F418" s="3">
        <v>1</v>
      </c>
      <c r="G418" s="3">
        <v>12</v>
      </c>
      <c r="H418" s="3" t="s">
        <v>1246</v>
      </c>
      <c r="I418" s="3" t="s">
        <v>1215</v>
      </c>
      <c r="J418" s="3" t="s">
        <v>1247</v>
      </c>
      <c r="K418" s="3" t="s">
        <v>102</v>
      </c>
      <c r="L418" s="3">
        <v>0</v>
      </c>
      <c r="M418" s="3">
        <v>0</v>
      </c>
      <c r="N418" s="3" t="s">
        <v>103</v>
      </c>
      <c r="O418" s="3">
        <v>0</v>
      </c>
      <c r="P418" s="3">
        <v>0</v>
      </c>
    </row>
    <row r="419" spans="1:16" ht="16.5" x14ac:dyDescent="0.2">
      <c r="A419" s="3">
        <v>416</v>
      </c>
      <c r="B419" s="3">
        <f t="shared" si="6"/>
        <v>37037101002</v>
      </c>
      <c r="C419" s="3" t="s">
        <v>395</v>
      </c>
      <c r="D419" s="3">
        <v>37037101000</v>
      </c>
      <c r="E419" s="3" t="s">
        <v>1169</v>
      </c>
      <c r="F419" s="3">
        <v>2</v>
      </c>
      <c r="G419" s="3">
        <v>12</v>
      </c>
      <c r="H419" s="3" t="s">
        <v>1246</v>
      </c>
      <c r="I419" s="3" t="s">
        <v>1215</v>
      </c>
      <c r="J419" s="3" t="s">
        <v>1247</v>
      </c>
      <c r="K419" s="3" t="s">
        <v>102</v>
      </c>
      <c r="L419" s="3">
        <v>0</v>
      </c>
      <c r="M419" s="3">
        <v>0</v>
      </c>
      <c r="N419" s="3" t="s">
        <v>103</v>
      </c>
      <c r="O419" s="3">
        <v>0</v>
      </c>
      <c r="P419" s="3">
        <v>0</v>
      </c>
    </row>
    <row r="420" spans="1:16" ht="16.5" x14ac:dyDescent="0.2">
      <c r="A420" s="3">
        <v>417</v>
      </c>
      <c r="B420" s="3">
        <f t="shared" si="6"/>
        <v>37037102001</v>
      </c>
      <c r="C420" s="3" t="s">
        <v>396</v>
      </c>
      <c r="D420" s="3">
        <v>37037102000</v>
      </c>
      <c r="E420" s="3" t="s">
        <v>1167</v>
      </c>
      <c r="F420" s="3">
        <v>1</v>
      </c>
      <c r="G420" s="3">
        <v>12</v>
      </c>
      <c r="H420" s="3" t="s">
        <v>1246</v>
      </c>
      <c r="I420" s="3" t="s">
        <v>1215</v>
      </c>
      <c r="J420" s="3" t="s">
        <v>1247</v>
      </c>
      <c r="K420" s="3" t="s">
        <v>103</v>
      </c>
      <c r="L420" s="3">
        <v>0</v>
      </c>
      <c r="M420" s="3">
        <v>0</v>
      </c>
      <c r="N420" s="3" t="s">
        <v>104</v>
      </c>
      <c r="O420" s="3">
        <v>0</v>
      </c>
      <c r="P420" s="3">
        <v>0</v>
      </c>
    </row>
    <row r="421" spans="1:16" ht="16.5" x14ac:dyDescent="0.2">
      <c r="A421" s="3">
        <v>418</v>
      </c>
      <c r="B421" s="3">
        <f t="shared" si="6"/>
        <v>37037102002</v>
      </c>
      <c r="C421" s="3" t="s">
        <v>396</v>
      </c>
      <c r="D421" s="3">
        <v>37037102000</v>
      </c>
      <c r="E421" s="3" t="s">
        <v>1169</v>
      </c>
      <c r="F421" s="3">
        <v>2</v>
      </c>
      <c r="G421" s="3">
        <v>12</v>
      </c>
      <c r="H421" s="3" t="s">
        <v>1246</v>
      </c>
      <c r="I421" s="3" t="s">
        <v>1215</v>
      </c>
      <c r="J421" s="3" t="s">
        <v>1247</v>
      </c>
      <c r="K421" s="3" t="s">
        <v>103</v>
      </c>
      <c r="L421" s="3">
        <v>0</v>
      </c>
      <c r="M421" s="3">
        <v>0</v>
      </c>
      <c r="N421" s="3" t="s">
        <v>104</v>
      </c>
      <c r="O421" s="3">
        <v>0</v>
      </c>
      <c r="P421" s="3">
        <v>0</v>
      </c>
    </row>
    <row r="422" spans="1:16" ht="16.5" x14ac:dyDescent="0.2">
      <c r="A422" s="3">
        <v>419</v>
      </c>
      <c r="B422" s="3">
        <f t="shared" si="6"/>
        <v>37037103001</v>
      </c>
      <c r="C422" s="3" t="s">
        <v>397</v>
      </c>
      <c r="D422" s="3">
        <v>37037103000</v>
      </c>
      <c r="E422" s="3" t="s">
        <v>1167</v>
      </c>
      <c r="F422" s="3">
        <v>1</v>
      </c>
      <c r="G422" s="3">
        <v>12</v>
      </c>
      <c r="H422" s="3" t="s">
        <v>1246</v>
      </c>
      <c r="I422" s="3" t="s">
        <v>1215</v>
      </c>
      <c r="J422" s="3" t="s">
        <v>1247</v>
      </c>
      <c r="K422" s="3" t="s">
        <v>104</v>
      </c>
      <c r="L422" s="3">
        <v>0</v>
      </c>
      <c r="M422" s="3">
        <v>0</v>
      </c>
      <c r="N422" s="3" t="s">
        <v>158</v>
      </c>
      <c r="O422" s="3">
        <v>0</v>
      </c>
      <c r="P422" s="3">
        <v>0</v>
      </c>
    </row>
    <row r="423" spans="1:16" ht="16.5" x14ac:dyDescent="0.2">
      <c r="A423" s="3">
        <v>420</v>
      </c>
      <c r="B423" s="3">
        <f t="shared" si="6"/>
        <v>37037103002</v>
      </c>
      <c r="C423" s="3" t="s">
        <v>397</v>
      </c>
      <c r="D423" s="3">
        <v>37037103000</v>
      </c>
      <c r="E423" s="3" t="s">
        <v>1169</v>
      </c>
      <c r="F423" s="3">
        <v>2</v>
      </c>
      <c r="G423" s="3">
        <v>12</v>
      </c>
      <c r="H423" s="3" t="s">
        <v>1246</v>
      </c>
      <c r="I423" s="3" t="s">
        <v>1215</v>
      </c>
      <c r="J423" s="3" t="s">
        <v>1247</v>
      </c>
      <c r="K423" s="3" t="s">
        <v>104</v>
      </c>
      <c r="L423" s="3">
        <v>0</v>
      </c>
      <c r="M423" s="3">
        <v>0</v>
      </c>
      <c r="N423" s="3" t="s">
        <v>158</v>
      </c>
      <c r="O423" s="3">
        <v>0</v>
      </c>
      <c r="P423" s="3">
        <v>0</v>
      </c>
    </row>
    <row r="424" spans="1:16" ht="16.5" x14ac:dyDescent="0.2">
      <c r="A424" s="3">
        <v>421</v>
      </c>
      <c r="B424" s="3">
        <f t="shared" si="6"/>
        <v>37038101001</v>
      </c>
      <c r="C424" s="3" t="s">
        <v>398</v>
      </c>
      <c r="D424" s="3">
        <v>37038101000</v>
      </c>
      <c r="E424" s="3" t="s">
        <v>1167</v>
      </c>
      <c r="F424" s="3">
        <v>1</v>
      </c>
      <c r="G424" s="3">
        <v>12</v>
      </c>
      <c r="H424" s="3" t="s">
        <v>1246</v>
      </c>
      <c r="I424" s="3" t="s">
        <v>1215</v>
      </c>
      <c r="J424" s="3" t="s">
        <v>1247</v>
      </c>
      <c r="K424" s="3" t="s">
        <v>105</v>
      </c>
      <c r="L424" s="3">
        <v>0</v>
      </c>
      <c r="M424" s="3">
        <v>0</v>
      </c>
      <c r="N424" s="3" t="s">
        <v>106</v>
      </c>
      <c r="O424" s="3">
        <v>0</v>
      </c>
      <c r="P424" s="3">
        <v>0</v>
      </c>
    </row>
    <row r="425" spans="1:16" ht="16.5" x14ac:dyDescent="0.2">
      <c r="A425" s="3">
        <v>422</v>
      </c>
      <c r="B425" s="3">
        <f t="shared" si="6"/>
        <v>37038101002</v>
      </c>
      <c r="C425" s="3" t="s">
        <v>398</v>
      </c>
      <c r="D425" s="3">
        <v>37038101000</v>
      </c>
      <c r="E425" s="3" t="s">
        <v>1169</v>
      </c>
      <c r="F425" s="3">
        <v>2</v>
      </c>
      <c r="G425" s="3">
        <v>12</v>
      </c>
      <c r="H425" s="3" t="s">
        <v>1246</v>
      </c>
      <c r="I425" s="3" t="s">
        <v>1215</v>
      </c>
      <c r="J425" s="3" t="s">
        <v>1247</v>
      </c>
      <c r="K425" s="3" t="s">
        <v>105</v>
      </c>
      <c r="L425" s="3">
        <v>0</v>
      </c>
      <c r="M425" s="3">
        <v>0</v>
      </c>
      <c r="N425" s="3" t="s">
        <v>106</v>
      </c>
      <c r="O425" s="3">
        <v>0</v>
      </c>
      <c r="P425" s="3">
        <v>0</v>
      </c>
    </row>
    <row r="426" spans="1:16" ht="16.5" x14ac:dyDescent="0.2">
      <c r="A426" s="3">
        <v>423</v>
      </c>
      <c r="B426" s="3">
        <f t="shared" si="6"/>
        <v>37038102001</v>
      </c>
      <c r="C426" s="3" t="s">
        <v>399</v>
      </c>
      <c r="D426" s="3">
        <v>37038102000</v>
      </c>
      <c r="E426" s="3" t="s">
        <v>1167</v>
      </c>
      <c r="F426" s="3">
        <v>1</v>
      </c>
      <c r="G426" s="3">
        <v>12</v>
      </c>
      <c r="H426" s="3" t="s">
        <v>1246</v>
      </c>
      <c r="I426" s="3" t="s">
        <v>1215</v>
      </c>
      <c r="J426" s="3" t="s">
        <v>1247</v>
      </c>
      <c r="K426" s="3" t="s">
        <v>106</v>
      </c>
      <c r="L426" s="3">
        <v>0</v>
      </c>
      <c r="M426" s="3">
        <v>0</v>
      </c>
      <c r="N426" s="3" t="s">
        <v>107</v>
      </c>
      <c r="O426" s="3">
        <v>0</v>
      </c>
      <c r="P426" s="3">
        <v>0</v>
      </c>
    </row>
    <row r="427" spans="1:16" ht="16.5" x14ac:dyDescent="0.2">
      <c r="A427" s="3">
        <v>424</v>
      </c>
      <c r="B427" s="3">
        <f t="shared" si="6"/>
        <v>37038102002</v>
      </c>
      <c r="C427" s="3" t="s">
        <v>399</v>
      </c>
      <c r="D427" s="3">
        <v>37038102000</v>
      </c>
      <c r="E427" s="3" t="s">
        <v>1169</v>
      </c>
      <c r="F427" s="3">
        <v>2</v>
      </c>
      <c r="G427" s="3">
        <v>12</v>
      </c>
      <c r="H427" s="3" t="s">
        <v>1246</v>
      </c>
      <c r="I427" s="3" t="s">
        <v>1215</v>
      </c>
      <c r="J427" s="3" t="s">
        <v>1247</v>
      </c>
      <c r="K427" s="3" t="s">
        <v>106</v>
      </c>
      <c r="L427" s="3">
        <v>0</v>
      </c>
      <c r="M427" s="3">
        <v>0</v>
      </c>
      <c r="N427" s="3" t="s">
        <v>107</v>
      </c>
      <c r="O427" s="3">
        <v>0</v>
      </c>
      <c r="P427" s="3">
        <v>0</v>
      </c>
    </row>
    <row r="428" spans="1:16" ht="16.5" x14ac:dyDescent="0.2">
      <c r="A428" s="3">
        <v>425</v>
      </c>
      <c r="B428" s="3">
        <f t="shared" si="6"/>
        <v>37038103001</v>
      </c>
      <c r="C428" s="3" t="s">
        <v>400</v>
      </c>
      <c r="D428" s="3">
        <v>37038103000</v>
      </c>
      <c r="E428" s="3" t="s">
        <v>1167</v>
      </c>
      <c r="F428" s="3">
        <v>1</v>
      </c>
      <c r="G428" s="3">
        <v>12</v>
      </c>
      <c r="H428" s="3" t="s">
        <v>1246</v>
      </c>
      <c r="I428" s="3" t="s">
        <v>1215</v>
      </c>
      <c r="J428" s="3" t="s">
        <v>1247</v>
      </c>
      <c r="K428" s="3" t="s">
        <v>107</v>
      </c>
      <c r="L428" s="3">
        <v>0</v>
      </c>
      <c r="M428" s="3">
        <v>0</v>
      </c>
      <c r="N428" s="3" t="s">
        <v>108</v>
      </c>
      <c r="O428" s="3">
        <v>0</v>
      </c>
      <c r="P428" s="3">
        <v>0</v>
      </c>
    </row>
    <row r="429" spans="1:16" ht="16.5" x14ac:dyDescent="0.2">
      <c r="A429" s="3">
        <v>426</v>
      </c>
      <c r="B429" s="3">
        <f t="shared" si="6"/>
        <v>37038103002</v>
      </c>
      <c r="C429" s="3" t="s">
        <v>400</v>
      </c>
      <c r="D429" s="3">
        <v>37038103000</v>
      </c>
      <c r="E429" s="3" t="s">
        <v>1169</v>
      </c>
      <c r="F429" s="3">
        <v>2</v>
      </c>
      <c r="G429" s="3">
        <v>12</v>
      </c>
      <c r="H429" s="3" t="s">
        <v>1246</v>
      </c>
      <c r="I429" s="3" t="s">
        <v>1215</v>
      </c>
      <c r="J429" s="3" t="s">
        <v>1247</v>
      </c>
      <c r="K429" s="3" t="s">
        <v>107</v>
      </c>
      <c r="L429" s="3">
        <v>0</v>
      </c>
      <c r="M429" s="3">
        <v>0</v>
      </c>
      <c r="N429" s="3" t="s">
        <v>108</v>
      </c>
      <c r="O429" s="3">
        <v>0</v>
      </c>
      <c r="P429" s="3">
        <v>0</v>
      </c>
    </row>
    <row r="430" spans="1:16" ht="16.5" x14ac:dyDescent="0.2">
      <c r="A430" s="3">
        <v>427</v>
      </c>
      <c r="B430" s="3">
        <f t="shared" si="6"/>
        <v>37038104001</v>
      </c>
      <c r="C430" s="3" t="s">
        <v>401</v>
      </c>
      <c r="D430" s="3">
        <v>37038104000</v>
      </c>
      <c r="E430" s="3" t="s">
        <v>1167</v>
      </c>
      <c r="F430" s="3">
        <v>1</v>
      </c>
      <c r="G430" s="3">
        <v>12</v>
      </c>
      <c r="H430" s="3" t="s">
        <v>1246</v>
      </c>
      <c r="I430" s="3" t="s">
        <v>1215</v>
      </c>
      <c r="J430" s="3" t="s">
        <v>1247</v>
      </c>
      <c r="K430" s="3" t="s">
        <v>108</v>
      </c>
      <c r="L430" s="3">
        <v>0</v>
      </c>
      <c r="M430" s="3">
        <v>0</v>
      </c>
      <c r="N430" s="3" t="s">
        <v>109</v>
      </c>
      <c r="O430" s="3">
        <v>0</v>
      </c>
      <c r="P430" s="3">
        <v>0</v>
      </c>
    </row>
    <row r="431" spans="1:16" ht="16.5" x14ac:dyDescent="0.2">
      <c r="A431" s="3">
        <v>428</v>
      </c>
      <c r="B431" s="3">
        <f t="shared" si="6"/>
        <v>37038104002</v>
      </c>
      <c r="C431" s="3" t="s">
        <v>401</v>
      </c>
      <c r="D431" s="3">
        <v>37038104000</v>
      </c>
      <c r="E431" s="3" t="s">
        <v>1169</v>
      </c>
      <c r="F431" s="3">
        <v>2</v>
      </c>
      <c r="G431" s="3">
        <v>12</v>
      </c>
      <c r="H431" s="3" t="s">
        <v>1246</v>
      </c>
      <c r="I431" s="3" t="s">
        <v>1215</v>
      </c>
      <c r="J431" s="3" t="s">
        <v>1247</v>
      </c>
      <c r="K431" s="3" t="s">
        <v>108</v>
      </c>
      <c r="L431" s="3">
        <v>0</v>
      </c>
      <c r="M431" s="3">
        <v>0</v>
      </c>
      <c r="N431" s="3" t="s">
        <v>109</v>
      </c>
      <c r="O431" s="3">
        <v>0</v>
      </c>
      <c r="P431" s="3">
        <v>0</v>
      </c>
    </row>
    <row r="432" spans="1:16" ht="16.5" x14ac:dyDescent="0.2">
      <c r="A432" s="3">
        <v>429</v>
      </c>
      <c r="B432" s="3">
        <f t="shared" si="6"/>
        <v>37038105001</v>
      </c>
      <c r="C432" s="3" t="s">
        <v>402</v>
      </c>
      <c r="D432" s="3">
        <v>37038105000</v>
      </c>
      <c r="E432" s="3" t="s">
        <v>1167</v>
      </c>
      <c r="F432" s="3">
        <v>1</v>
      </c>
      <c r="G432" s="3">
        <v>12</v>
      </c>
      <c r="H432" s="3" t="s">
        <v>1246</v>
      </c>
      <c r="I432" s="3" t="s">
        <v>1215</v>
      </c>
      <c r="J432" s="3" t="s">
        <v>1247</v>
      </c>
      <c r="K432" s="3" t="s">
        <v>109</v>
      </c>
      <c r="L432" s="3">
        <v>0</v>
      </c>
      <c r="M432" s="3">
        <v>0</v>
      </c>
      <c r="N432" s="3" t="s">
        <v>110</v>
      </c>
      <c r="O432" s="3">
        <v>0</v>
      </c>
      <c r="P432" s="3">
        <v>0</v>
      </c>
    </row>
    <row r="433" spans="1:16" ht="16.5" x14ac:dyDescent="0.2">
      <c r="A433" s="3">
        <v>430</v>
      </c>
      <c r="B433" s="3">
        <f t="shared" si="6"/>
        <v>37038105002</v>
      </c>
      <c r="C433" s="3" t="s">
        <v>402</v>
      </c>
      <c r="D433" s="3">
        <v>37038105000</v>
      </c>
      <c r="E433" s="3" t="s">
        <v>1169</v>
      </c>
      <c r="F433" s="3">
        <v>2</v>
      </c>
      <c r="G433" s="3">
        <v>12</v>
      </c>
      <c r="H433" s="3" t="s">
        <v>1246</v>
      </c>
      <c r="I433" s="3" t="s">
        <v>1215</v>
      </c>
      <c r="J433" s="3" t="s">
        <v>1247</v>
      </c>
      <c r="K433" s="3" t="s">
        <v>109</v>
      </c>
      <c r="L433" s="3">
        <v>0</v>
      </c>
      <c r="M433" s="3">
        <v>0</v>
      </c>
      <c r="N433" s="3" t="s">
        <v>110</v>
      </c>
      <c r="O433" s="3">
        <v>0</v>
      </c>
      <c r="P433" s="3">
        <v>0</v>
      </c>
    </row>
    <row r="434" spans="1:16" ht="16.5" x14ac:dyDescent="0.2">
      <c r="A434" s="3">
        <v>431</v>
      </c>
      <c r="B434" s="3">
        <f t="shared" si="6"/>
        <v>37038106001</v>
      </c>
      <c r="C434" s="3" t="s">
        <v>403</v>
      </c>
      <c r="D434" s="3">
        <v>37038106000</v>
      </c>
      <c r="E434" s="3" t="s">
        <v>1167</v>
      </c>
      <c r="F434" s="3">
        <v>1</v>
      </c>
      <c r="G434" s="3">
        <v>12</v>
      </c>
      <c r="H434" s="3" t="s">
        <v>1246</v>
      </c>
      <c r="I434" s="3" t="s">
        <v>1215</v>
      </c>
      <c r="J434" s="3" t="s">
        <v>1247</v>
      </c>
      <c r="K434" s="3" t="s">
        <v>110</v>
      </c>
      <c r="L434" s="3">
        <v>0</v>
      </c>
      <c r="M434" s="3">
        <v>0</v>
      </c>
      <c r="N434" s="3" t="s">
        <v>148</v>
      </c>
      <c r="O434" s="3">
        <v>0</v>
      </c>
      <c r="P434" s="3">
        <v>0</v>
      </c>
    </row>
    <row r="435" spans="1:16" ht="16.5" x14ac:dyDescent="0.2">
      <c r="A435" s="3">
        <v>432</v>
      </c>
      <c r="B435" s="3">
        <f t="shared" si="6"/>
        <v>37038106002</v>
      </c>
      <c r="C435" s="3" t="s">
        <v>403</v>
      </c>
      <c r="D435" s="3">
        <v>37038106000</v>
      </c>
      <c r="E435" s="3" t="s">
        <v>1169</v>
      </c>
      <c r="F435" s="3">
        <v>2</v>
      </c>
      <c r="G435" s="3">
        <v>12</v>
      </c>
      <c r="H435" s="3" t="s">
        <v>1246</v>
      </c>
      <c r="I435" s="3" t="s">
        <v>1215</v>
      </c>
      <c r="J435" s="3" t="s">
        <v>1247</v>
      </c>
      <c r="K435" s="3" t="s">
        <v>110</v>
      </c>
      <c r="L435" s="3">
        <v>0</v>
      </c>
      <c r="M435" s="3">
        <v>0</v>
      </c>
      <c r="N435" s="3" t="s">
        <v>148</v>
      </c>
      <c r="O435" s="3">
        <v>0</v>
      </c>
      <c r="P435" s="3">
        <v>0</v>
      </c>
    </row>
    <row r="436" spans="1:16" ht="16.5" x14ac:dyDescent="0.2">
      <c r="A436" s="3">
        <v>433</v>
      </c>
      <c r="B436" s="3">
        <f t="shared" si="6"/>
        <v>37039101001</v>
      </c>
      <c r="C436" s="3" t="s">
        <v>404</v>
      </c>
      <c r="D436" s="3">
        <v>37039101000</v>
      </c>
      <c r="E436" s="3" t="s">
        <v>1167</v>
      </c>
      <c r="F436" s="3">
        <v>1</v>
      </c>
      <c r="G436" s="3">
        <v>12</v>
      </c>
      <c r="H436" s="3" t="s">
        <v>1246</v>
      </c>
      <c r="I436" s="3" t="s">
        <v>1214</v>
      </c>
      <c r="J436" s="3" t="s">
        <v>1247</v>
      </c>
      <c r="K436" s="3" t="s">
        <v>102</v>
      </c>
      <c r="L436" s="3">
        <v>0</v>
      </c>
      <c r="M436" s="3">
        <v>0</v>
      </c>
      <c r="N436" s="3" t="s">
        <v>106</v>
      </c>
      <c r="O436" s="3">
        <v>0</v>
      </c>
      <c r="P436" s="3">
        <v>0</v>
      </c>
    </row>
    <row r="437" spans="1:16" ht="16.5" x14ac:dyDescent="0.2">
      <c r="A437" s="3">
        <v>434</v>
      </c>
      <c r="B437" s="3">
        <f t="shared" si="6"/>
        <v>37039101002</v>
      </c>
      <c r="C437" s="3" t="s">
        <v>404</v>
      </c>
      <c r="D437" s="3">
        <v>37039101000</v>
      </c>
      <c r="E437" s="3" t="s">
        <v>1169</v>
      </c>
      <c r="F437" s="3">
        <v>2</v>
      </c>
      <c r="G437" s="3">
        <v>12</v>
      </c>
      <c r="H437" s="3" t="s">
        <v>1246</v>
      </c>
      <c r="I437" s="3" t="s">
        <v>1215</v>
      </c>
      <c r="J437" s="3" t="s">
        <v>1247</v>
      </c>
      <c r="K437" s="3" t="s">
        <v>102</v>
      </c>
      <c r="L437" s="3">
        <v>0</v>
      </c>
      <c r="M437" s="3">
        <v>0</v>
      </c>
      <c r="N437" s="3" t="s">
        <v>106</v>
      </c>
      <c r="O437" s="3">
        <v>0</v>
      </c>
      <c r="P437" s="3">
        <v>0</v>
      </c>
    </row>
    <row r="438" spans="1:16" ht="16.5" x14ac:dyDescent="0.2">
      <c r="A438" s="3">
        <v>435</v>
      </c>
      <c r="B438" s="3">
        <f t="shared" si="6"/>
        <v>37039101003</v>
      </c>
      <c r="C438" s="3" t="s">
        <v>404</v>
      </c>
      <c r="D438" s="3">
        <v>37039101000</v>
      </c>
      <c r="E438" s="3" t="s">
        <v>1171</v>
      </c>
      <c r="F438" s="3">
        <v>3</v>
      </c>
      <c r="G438" s="3">
        <v>12</v>
      </c>
      <c r="H438" s="3" t="s">
        <v>1246</v>
      </c>
      <c r="I438" s="3" t="s">
        <v>1215</v>
      </c>
      <c r="J438" s="3" t="s">
        <v>1247</v>
      </c>
      <c r="K438" s="3" t="s">
        <v>102</v>
      </c>
      <c r="L438" s="3">
        <v>0</v>
      </c>
      <c r="M438" s="3">
        <v>0</v>
      </c>
      <c r="N438" s="3" t="s">
        <v>106</v>
      </c>
      <c r="O438" s="3">
        <v>0</v>
      </c>
      <c r="P438" s="3">
        <v>0</v>
      </c>
    </row>
    <row r="439" spans="1:16" ht="16.5" x14ac:dyDescent="0.2">
      <c r="A439" s="3">
        <v>436</v>
      </c>
      <c r="B439" s="3">
        <f t="shared" si="6"/>
        <v>37039102001</v>
      </c>
      <c r="C439" s="3" t="s">
        <v>405</v>
      </c>
      <c r="D439" s="3">
        <v>37039102000</v>
      </c>
      <c r="E439" s="3" t="s">
        <v>1167</v>
      </c>
      <c r="F439" s="3">
        <v>1</v>
      </c>
      <c r="G439" s="3">
        <v>12</v>
      </c>
      <c r="H439" s="3" t="s">
        <v>1246</v>
      </c>
      <c r="I439" s="3" t="s">
        <v>1214</v>
      </c>
      <c r="J439" s="3" t="s">
        <v>1247</v>
      </c>
      <c r="K439" s="3" t="s">
        <v>106</v>
      </c>
      <c r="L439" s="3">
        <v>0</v>
      </c>
      <c r="M439" s="3">
        <v>0</v>
      </c>
      <c r="N439" s="3" t="s">
        <v>111</v>
      </c>
      <c r="O439" s="3">
        <v>0</v>
      </c>
      <c r="P439" s="3">
        <v>0</v>
      </c>
    </row>
    <row r="440" spans="1:16" ht="16.5" x14ac:dyDescent="0.2">
      <c r="A440" s="3">
        <v>437</v>
      </c>
      <c r="B440" s="3">
        <f t="shared" si="6"/>
        <v>37039102002</v>
      </c>
      <c r="C440" s="3" t="s">
        <v>405</v>
      </c>
      <c r="D440" s="3">
        <v>37039102000</v>
      </c>
      <c r="E440" s="3" t="s">
        <v>1169</v>
      </c>
      <c r="F440" s="3">
        <v>2</v>
      </c>
      <c r="G440" s="3">
        <v>12</v>
      </c>
      <c r="H440" s="3" t="s">
        <v>1246</v>
      </c>
      <c r="I440" s="3" t="s">
        <v>1215</v>
      </c>
      <c r="J440" s="3" t="s">
        <v>1247</v>
      </c>
      <c r="K440" s="3" t="s">
        <v>106</v>
      </c>
      <c r="L440" s="3">
        <v>0</v>
      </c>
      <c r="M440" s="3">
        <v>0</v>
      </c>
      <c r="N440" s="3" t="s">
        <v>111</v>
      </c>
      <c r="O440" s="3">
        <v>0</v>
      </c>
      <c r="P440" s="3">
        <v>0</v>
      </c>
    </row>
    <row r="441" spans="1:16" ht="16.5" x14ac:dyDescent="0.2">
      <c r="A441" s="3">
        <v>438</v>
      </c>
      <c r="B441" s="3">
        <f t="shared" si="6"/>
        <v>37039102003</v>
      </c>
      <c r="C441" s="3" t="s">
        <v>405</v>
      </c>
      <c r="D441" s="3">
        <v>37039102000</v>
      </c>
      <c r="E441" s="3" t="s">
        <v>1171</v>
      </c>
      <c r="F441" s="3">
        <v>3</v>
      </c>
      <c r="G441" s="3">
        <v>12</v>
      </c>
      <c r="H441" s="3" t="s">
        <v>1246</v>
      </c>
      <c r="I441" s="3" t="s">
        <v>1215</v>
      </c>
      <c r="J441" s="3" t="s">
        <v>1247</v>
      </c>
      <c r="K441" s="3" t="s">
        <v>106</v>
      </c>
      <c r="L441" s="3">
        <v>0</v>
      </c>
      <c r="M441" s="3">
        <v>0</v>
      </c>
      <c r="N441" s="3" t="s">
        <v>111</v>
      </c>
      <c r="O441" s="3">
        <v>0</v>
      </c>
      <c r="P441" s="3">
        <v>0</v>
      </c>
    </row>
    <row r="442" spans="1:16" ht="16.5" x14ac:dyDescent="0.2">
      <c r="A442" s="3">
        <v>439</v>
      </c>
      <c r="B442" s="3">
        <f t="shared" si="6"/>
        <v>37039103001</v>
      </c>
      <c r="C442" s="3" t="s">
        <v>406</v>
      </c>
      <c r="D442" s="3">
        <v>37039103000</v>
      </c>
      <c r="E442" s="3" t="s">
        <v>1167</v>
      </c>
      <c r="F442" s="3">
        <v>1</v>
      </c>
      <c r="G442" s="3">
        <v>12</v>
      </c>
      <c r="H442" s="3" t="s">
        <v>1246</v>
      </c>
      <c r="I442" s="3" t="s">
        <v>1214</v>
      </c>
      <c r="J442" s="3" t="s">
        <v>1247</v>
      </c>
      <c r="K442" s="3" t="s">
        <v>111</v>
      </c>
      <c r="L442" s="3">
        <v>0</v>
      </c>
      <c r="M442" s="3">
        <v>0</v>
      </c>
      <c r="N442" s="3" t="s">
        <v>112</v>
      </c>
      <c r="O442" s="3">
        <v>0</v>
      </c>
      <c r="P442" s="3">
        <v>0</v>
      </c>
    </row>
    <row r="443" spans="1:16" ht="16.5" x14ac:dyDescent="0.2">
      <c r="A443" s="3">
        <v>440</v>
      </c>
      <c r="B443" s="3">
        <f t="shared" si="6"/>
        <v>37039103002</v>
      </c>
      <c r="C443" s="3" t="s">
        <v>406</v>
      </c>
      <c r="D443" s="3">
        <v>37039103000</v>
      </c>
      <c r="E443" s="3" t="s">
        <v>1169</v>
      </c>
      <c r="F443" s="3">
        <v>2</v>
      </c>
      <c r="G443" s="3">
        <v>12</v>
      </c>
      <c r="H443" s="3" t="s">
        <v>1246</v>
      </c>
      <c r="I443" s="3" t="s">
        <v>1215</v>
      </c>
      <c r="J443" s="3" t="s">
        <v>1247</v>
      </c>
      <c r="K443" s="3" t="s">
        <v>111</v>
      </c>
      <c r="L443" s="3">
        <v>0</v>
      </c>
      <c r="M443" s="3">
        <v>0</v>
      </c>
      <c r="N443" s="3" t="s">
        <v>112</v>
      </c>
      <c r="O443" s="3">
        <v>0</v>
      </c>
      <c r="P443" s="3">
        <v>0</v>
      </c>
    </row>
    <row r="444" spans="1:16" ht="16.5" x14ac:dyDescent="0.2">
      <c r="A444" s="3">
        <v>441</v>
      </c>
      <c r="B444" s="3">
        <f t="shared" si="6"/>
        <v>37039103003</v>
      </c>
      <c r="C444" s="3" t="s">
        <v>406</v>
      </c>
      <c r="D444" s="3">
        <v>37039103000</v>
      </c>
      <c r="E444" s="3" t="s">
        <v>1171</v>
      </c>
      <c r="F444" s="3">
        <v>3</v>
      </c>
      <c r="G444" s="3">
        <v>12</v>
      </c>
      <c r="H444" s="3" t="s">
        <v>1246</v>
      </c>
      <c r="I444" s="3" t="s">
        <v>1215</v>
      </c>
      <c r="J444" s="3" t="s">
        <v>1247</v>
      </c>
      <c r="K444" s="3" t="s">
        <v>111</v>
      </c>
      <c r="L444" s="3">
        <v>0</v>
      </c>
      <c r="M444" s="3">
        <v>0</v>
      </c>
      <c r="N444" s="3" t="s">
        <v>112</v>
      </c>
      <c r="O444" s="3">
        <v>0</v>
      </c>
      <c r="P444" s="3">
        <v>0</v>
      </c>
    </row>
    <row r="445" spans="1:16" ht="16.5" x14ac:dyDescent="0.2">
      <c r="A445" s="3">
        <v>442</v>
      </c>
      <c r="B445" s="3">
        <f t="shared" si="6"/>
        <v>37039104001</v>
      </c>
      <c r="C445" s="3" t="s">
        <v>407</v>
      </c>
      <c r="D445" s="3">
        <v>37039104000</v>
      </c>
      <c r="E445" s="3" t="s">
        <v>1167</v>
      </c>
      <c r="F445" s="3">
        <v>1</v>
      </c>
      <c r="G445" s="3">
        <v>12</v>
      </c>
      <c r="H445" s="3" t="s">
        <v>1246</v>
      </c>
      <c r="I445" s="3" t="s">
        <v>1214</v>
      </c>
      <c r="J445" s="3" t="s">
        <v>1247</v>
      </c>
      <c r="K445" s="3" t="s">
        <v>112</v>
      </c>
      <c r="L445" s="3">
        <v>0</v>
      </c>
      <c r="M445" s="3">
        <v>0</v>
      </c>
      <c r="N445" s="3" t="s">
        <v>148</v>
      </c>
      <c r="O445" s="3">
        <v>0</v>
      </c>
      <c r="P445" s="3">
        <v>0</v>
      </c>
    </row>
    <row r="446" spans="1:16" ht="16.5" x14ac:dyDescent="0.2">
      <c r="A446" s="3">
        <v>443</v>
      </c>
      <c r="B446" s="3">
        <f t="shared" si="6"/>
        <v>37039104002</v>
      </c>
      <c r="C446" s="3" t="s">
        <v>407</v>
      </c>
      <c r="D446" s="3">
        <v>37039104000</v>
      </c>
      <c r="E446" s="3" t="s">
        <v>1169</v>
      </c>
      <c r="F446" s="3">
        <v>2</v>
      </c>
      <c r="G446" s="3">
        <v>12</v>
      </c>
      <c r="H446" s="3" t="s">
        <v>1246</v>
      </c>
      <c r="I446" s="3" t="s">
        <v>1215</v>
      </c>
      <c r="J446" s="3" t="s">
        <v>1247</v>
      </c>
      <c r="K446" s="3" t="s">
        <v>112</v>
      </c>
      <c r="L446" s="3">
        <v>0</v>
      </c>
      <c r="M446" s="3">
        <v>0</v>
      </c>
      <c r="N446" s="3" t="s">
        <v>148</v>
      </c>
      <c r="O446" s="3">
        <v>0</v>
      </c>
      <c r="P446" s="3">
        <v>0</v>
      </c>
    </row>
    <row r="447" spans="1:16" ht="16.5" x14ac:dyDescent="0.2">
      <c r="A447" s="3">
        <v>444</v>
      </c>
      <c r="B447" s="3">
        <f t="shared" si="6"/>
        <v>37039104003</v>
      </c>
      <c r="C447" s="3" t="s">
        <v>407</v>
      </c>
      <c r="D447" s="3">
        <v>37039104000</v>
      </c>
      <c r="E447" s="3" t="s">
        <v>1171</v>
      </c>
      <c r="F447" s="3">
        <v>3</v>
      </c>
      <c r="G447" s="3">
        <v>12</v>
      </c>
      <c r="H447" s="3" t="s">
        <v>1246</v>
      </c>
      <c r="I447" s="3" t="s">
        <v>1215</v>
      </c>
      <c r="J447" s="3" t="s">
        <v>1247</v>
      </c>
      <c r="K447" s="3" t="s">
        <v>112</v>
      </c>
      <c r="L447" s="3">
        <v>0</v>
      </c>
      <c r="M447" s="3">
        <v>0</v>
      </c>
      <c r="N447" s="3" t="s">
        <v>148</v>
      </c>
      <c r="O447" s="3">
        <v>0</v>
      </c>
      <c r="P447" s="3">
        <v>0</v>
      </c>
    </row>
    <row r="448" spans="1:16" ht="16.5" x14ac:dyDescent="0.2">
      <c r="A448" s="3">
        <v>445</v>
      </c>
      <c r="B448" s="3">
        <f t="shared" si="6"/>
        <v>37040101001</v>
      </c>
      <c r="C448" s="3" t="s">
        <v>408</v>
      </c>
      <c r="D448" s="3">
        <v>37040101000</v>
      </c>
      <c r="E448" s="3" t="s">
        <v>1167</v>
      </c>
      <c r="F448" s="3">
        <v>1</v>
      </c>
      <c r="G448" s="3">
        <v>12</v>
      </c>
      <c r="H448" s="3" t="s">
        <v>1246</v>
      </c>
      <c r="I448" s="3" t="s">
        <v>1215</v>
      </c>
      <c r="J448" s="3" t="s">
        <v>1247</v>
      </c>
      <c r="K448" s="3" t="s">
        <v>73</v>
      </c>
      <c r="L448" s="3">
        <v>0</v>
      </c>
      <c r="M448" s="3">
        <v>0</v>
      </c>
      <c r="N448" s="3" t="s">
        <v>75</v>
      </c>
      <c r="O448" s="3">
        <v>0</v>
      </c>
      <c r="P448" s="3">
        <v>0</v>
      </c>
    </row>
    <row r="449" spans="1:16" ht="16.5" x14ac:dyDescent="0.2">
      <c r="A449" s="3">
        <v>446</v>
      </c>
      <c r="B449" s="3">
        <f t="shared" si="6"/>
        <v>37040101002</v>
      </c>
      <c r="C449" s="3" t="s">
        <v>408</v>
      </c>
      <c r="D449" s="3">
        <v>37040101000</v>
      </c>
      <c r="E449" s="3" t="s">
        <v>1169</v>
      </c>
      <c r="F449" s="3">
        <v>2</v>
      </c>
      <c r="G449" s="3">
        <v>12</v>
      </c>
      <c r="H449" s="3" t="s">
        <v>1246</v>
      </c>
      <c r="I449" s="3" t="s">
        <v>1215</v>
      </c>
      <c r="J449" s="3" t="s">
        <v>1247</v>
      </c>
      <c r="K449" s="3" t="s">
        <v>73</v>
      </c>
      <c r="L449" s="3">
        <v>0</v>
      </c>
      <c r="M449" s="3">
        <v>0</v>
      </c>
      <c r="N449" s="3" t="s">
        <v>75</v>
      </c>
      <c r="O449" s="3">
        <v>0</v>
      </c>
      <c r="P449" s="3">
        <v>0</v>
      </c>
    </row>
    <row r="450" spans="1:16" ht="16.5" x14ac:dyDescent="0.2">
      <c r="A450" s="3">
        <v>447</v>
      </c>
      <c r="B450" s="3">
        <f t="shared" si="6"/>
        <v>37040201001</v>
      </c>
      <c r="C450" s="3" t="s">
        <v>409</v>
      </c>
      <c r="D450" s="3">
        <v>37040201000</v>
      </c>
      <c r="E450" s="3" t="s">
        <v>1167</v>
      </c>
      <c r="F450" s="3">
        <v>1</v>
      </c>
      <c r="G450" s="3">
        <v>12</v>
      </c>
      <c r="H450" s="3" t="s">
        <v>1246</v>
      </c>
      <c r="I450" s="3" t="s">
        <v>1215</v>
      </c>
      <c r="J450" s="3" t="s">
        <v>1247</v>
      </c>
      <c r="K450" s="3" t="s">
        <v>75</v>
      </c>
      <c r="L450" s="3">
        <v>0</v>
      </c>
      <c r="M450" s="3">
        <v>0</v>
      </c>
      <c r="N450" s="3" t="s">
        <v>113</v>
      </c>
      <c r="O450" s="3">
        <v>0</v>
      </c>
      <c r="P450" s="3">
        <v>0</v>
      </c>
    </row>
    <row r="451" spans="1:16" ht="16.5" x14ac:dyDescent="0.2">
      <c r="A451" s="3">
        <v>448</v>
      </c>
      <c r="B451" s="3">
        <f t="shared" si="6"/>
        <v>37040202001</v>
      </c>
      <c r="C451" s="3" t="s">
        <v>410</v>
      </c>
      <c r="D451" s="3">
        <v>37040202000</v>
      </c>
      <c r="E451" s="3" t="s">
        <v>1167</v>
      </c>
      <c r="F451" s="3">
        <v>1</v>
      </c>
      <c r="G451" s="3">
        <v>12</v>
      </c>
      <c r="H451" s="3" t="s">
        <v>1246</v>
      </c>
      <c r="I451" s="3" t="s">
        <v>1215</v>
      </c>
      <c r="J451" s="3" t="s">
        <v>1247</v>
      </c>
      <c r="K451" s="3" t="s">
        <v>113</v>
      </c>
      <c r="L451" s="3">
        <v>0</v>
      </c>
      <c r="M451" s="3">
        <v>0</v>
      </c>
      <c r="N451" s="3" t="s">
        <v>114</v>
      </c>
      <c r="O451" s="3">
        <v>0</v>
      </c>
      <c r="P451" s="3">
        <v>0</v>
      </c>
    </row>
    <row r="452" spans="1:16" ht="16.5" x14ac:dyDescent="0.2">
      <c r="A452" s="3">
        <v>449</v>
      </c>
      <c r="B452" s="3">
        <f t="shared" si="6"/>
        <v>37040203001</v>
      </c>
      <c r="C452" s="3" t="s">
        <v>411</v>
      </c>
      <c r="D452" s="3">
        <v>37040203000</v>
      </c>
      <c r="E452" s="3" t="s">
        <v>1167</v>
      </c>
      <c r="F452" s="3">
        <v>1</v>
      </c>
      <c r="G452" s="3">
        <v>12</v>
      </c>
      <c r="H452" s="3" t="s">
        <v>1246</v>
      </c>
      <c r="I452" s="3" t="s">
        <v>1215</v>
      </c>
      <c r="J452" s="3" t="s">
        <v>1247</v>
      </c>
      <c r="K452" s="3" t="s">
        <v>114</v>
      </c>
      <c r="L452" s="3">
        <v>0</v>
      </c>
      <c r="M452" s="3">
        <v>0</v>
      </c>
      <c r="N452" s="3" t="s">
        <v>149</v>
      </c>
      <c r="O452" s="3">
        <v>0</v>
      </c>
      <c r="P452" s="3">
        <v>0</v>
      </c>
    </row>
    <row r="453" spans="1:16" ht="16.5" x14ac:dyDescent="0.2">
      <c r="A453" s="3">
        <v>450</v>
      </c>
      <c r="B453" s="3">
        <f t="shared" ref="B453:B516" si="7">D453+F453</f>
        <v>37041101001</v>
      </c>
      <c r="C453" s="3" t="s">
        <v>412</v>
      </c>
      <c r="D453" s="3">
        <v>37041101000</v>
      </c>
      <c r="E453" s="3" t="s">
        <v>1167</v>
      </c>
      <c r="F453" s="3">
        <v>1</v>
      </c>
      <c r="G453" s="3">
        <v>12</v>
      </c>
      <c r="H453" s="3" t="s">
        <v>1246</v>
      </c>
      <c r="I453" s="3" t="s">
        <v>1215</v>
      </c>
      <c r="J453" s="3" t="s">
        <v>1247</v>
      </c>
      <c r="K453" s="3" t="s">
        <v>81</v>
      </c>
      <c r="L453" s="3">
        <v>0</v>
      </c>
      <c r="M453" s="3">
        <v>0</v>
      </c>
      <c r="N453" s="3" t="s">
        <v>159</v>
      </c>
      <c r="O453" s="3">
        <v>0</v>
      </c>
      <c r="P453" s="3">
        <v>0</v>
      </c>
    </row>
    <row r="454" spans="1:16" ht="33" x14ac:dyDescent="0.2">
      <c r="A454" s="3">
        <v>451</v>
      </c>
      <c r="B454" s="3">
        <f t="shared" si="7"/>
        <v>37042101001</v>
      </c>
      <c r="C454" s="3" t="s">
        <v>413</v>
      </c>
      <c r="D454" s="3">
        <v>37042101000</v>
      </c>
      <c r="E454" s="3" t="s">
        <v>1167</v>
      </c>
      <c r="F454" s="3">
        <v>1</v>
      </c>
      <c r="G454" s="3">
        <v>12</v>
      </c>
      <c r="H454" s="3" t="s">
        <v>1246</v>
      </c>
      <c r="I454" s="3" t="s">
        <v>1215</v>
      </c>
      <c r="J454" s="3" t="s">
        <v>1247</v>
      </c>
      <c r="K454" s="3" t="s">
        <v>115</v>
      </c>
      <c r="L454" s="3">
        <v>0</v>
      </c>
      <c r="M454" s="3">
        <v>0</v>
      </c>
      <c r="N454" s="3" t="s">
        <v>84</v>
      </c>
      <c r="O454" s="3">
        <v>0</v>
      </c>
      <c r="P454" s="3">
        <v>0</v>
      </c>
    </row>
    <row r="455" spans="1:16" ht="33" x14ac:dyDescent="0.2">
      <c r="A455" s="3">
        <v>452</v>
      </c>
      <c r="B455" s="3">
        <f t="shared" si="7"/>
        <v>37042101002</v>
      </c>
      <c r="C455" s="3" t="s">
        <v>413</v>
      </c>
      <c r="D455" s="3">
        <v>37042101000</v>
      </c>
      <c r="E455" s="3" t="s">
        <v>1169</v>
      </c>
      <c r="F455" s="3">
        <v>2</v>
      </c>
      <c r="G455" s="3">
        <v>12</v>
      </c>
      <c r="H455" s="3" t="s">
        <v>1246</v>
      </c>
      <c r="I455" s="3" t="s">
        <v>1215</v>
      </c>
      <c r="J455" s="3" t="s">
        <v>1247</v>
      </c>
      <c r="K455" s="3" t="s">
        <v>115</v>
      </c>
      <c r="L455" s="3">
        <v>0</v>
      </c>
      <c r="M455" s="3">
        <v>0</v>
      </c>
      <c r="N455" s="3" t="s">
        <v>84</v>
      </c>
      <c r="O455" s="3">
        <v>0</v>
      </c>
      <c r="P455" s="3">
        <v>0</v>
      </c>
    </row>
    <row r="456" spans="1:16" ht="33" x14ac:dyDescent="0.2">
      <c r="A456" s="3">
        <v>453</v>
      </c>
      <c r="B456" s="3">
        <f t="shared" si="7"/>
        <v>37043101001</v>
      </c>
      <c r="C456" s="3" t="s">
        <v>414</v>
      </c>
      <c r="D456" s="3">
        <v>37043101000</v>
      </c>
      <c r="E456" s="3" t="s">
        <v>1167</v>
      </c>
      <c r="F456" s="3">
        <v>1</v>
      </c>
      <c r="G456" s="3">
        <v>12</v>
      </c>
      <c r="H456" s="3" t="s">
        <v>1246</v>
      </c>
      <c r="I456" s="3" t="s">
        <v>1215</v>
      </c>
      <c r="J456" s="3" t="s">
        <v>1247</v>
      </c>
      <c r="K456" s="3" t="s">
        <v>115</v>
      </c>
      <c r="L456" s="3">
        <v>0</v>
      </c>
      <c r="M456" s="3">
        <v>0</v>
      </c>
      <c r="N456" s="3" t="s">
        <v>84</v>
      </c>
      <c r="O456" s="3">
        <v>0</v>
      </c>
      <c r="P456" s="3">
        <v>0</v>
      </c>
    </row>
    <row r="457" spans="1:16" ht="33" x14ac:dyDescent="0.2">
      <c r="A457" s="3">
        <v>454</v>
      </c>
      <c r="B457" s="3">
        <f t="shared" si="7"/>
        <v>37043101002</v>
      </c>
      <c r="C457" s="3" t="s">
        <v>414</v>
      </c>
      <c r="D457" s="3">
        <v>37043101000</v>
      </c>
      <c r="E457" s="3" t="s">
        <v>1169</v>
      </c>
      <c r="F457" s="3">
        <v>2</v>
      </c>
      <c r="G457" s="3">
        <v>12</v>
      </c>
      <c r="H457" s="3" t="s">
        <v>1246</v>
      </c>
      <c r="I457" s="3" t="s">
        <v>1215</v>
      </c>
      <c r="J457" s="3" t="s">
        <v>1247</v>
      </c>
      <c r="K457" s="3" t="s">
        <v>115</v>
      </c>
      <c r="L457" s="3">
        <v>0</v>
      </c>
      <c r="M457" s="3">
        <v>0</v>
      </c>
      <c r="N457" s="3" t="s">
        <v>84</v>
      </c>
      <c r="O457" s="3">
        <v>0</v>
      </c>
      <c r="P457" s="3">
        <v>0</v>
      </c>
    </row>
    <row r="458" spans="1:16" ht="16.5" x14ac:dyDescent="0.2">
      <c r="A458" s="3">
        <v>455</v>
      </c>
      <c r="B458" s="3">
        <f t="shared" si="7"/>
        <v>37044101001</v>
      </c>
      <c r="C458" s="3" t="s">
        <v>415</v>
      </c>
      <c r="D458" s="3">
        <v>37044101000</v>
      </c>
      <c r="E458" s="3" t="s">
        <v>1167</v>
      </c>
      <c r="F458" s="3">
        <v>1</v>
      </c>
      <c r="G458" s="3">
        <v>12</v>
      </c>
      <c r="H458" s="3" t="s">
        <v>1246</v>
      </c>
      <c r="I458" s="3" t="s">
        <v>1215</v>
      </c>
      <c r="J458" s="3" t="s">
        <v>1247</v>
      </c>
      <c r="K458" s="3" t="s">
        <v>72</v>
      </c>
      <c r="L458" s="3">
        <v>0</v>
      </c>
      <c r="M458" s="3">
        <v>0</v>
      </c>
      <c r="N458" s="3" t="s">
        <v>89</v>
      </c>
      <c r="O458" s="3">
        <v>0</v>
      </c>
      <c r="P458" s="3">
        <v>0</v>
      </c>
    </row>
    <row r="459" spans="1:16" ht="16.5" x14ac:dyDescent="0.2">
      <c r="A459" s="3">
        <v>456</v>
      </c>
      <c r="B459" s="3">
        <f t="shared" si="7"/>
        <v>37044101002</v>
      </c>
      <c r="C459" s="3" t="s">
        <v>415</v>
      </c>
      <c r="D459" s="3">
        <v>37044101000</v>
      </c>
      <c r="E459" s="3" t="s">
        <v>1169</v>
      </c>
      <c r="F459" s="3">
        <v>2</v>
      </c>
      <c r="G459" s="3">
        <v>12</v>
      </c>
      <c r="H459" s="3" t="s">
        <v>1246</v>
      </c>
      <c r="I459" s="3" t="s">
        <v>1215</v>
      </c>
      <c r="J459" s="3" t="s">
        <v>1247</v>
      </c>
      <c r="K459" s="3" t="s">
        <v>72</v>
      </c>
      <c r="L459" s="3">
        <v>0</v>
      </c>
      <c r="M459" s="3">
        <v>0</v>
      </c>
      <c r="N459" s="3" t="s">
        <v>89</v>
      </c>
      <c r="O459" s="3">
        <v>0</v>
      </c>
      <c r="P459" s="3">
        <v>0</v>
      </c>
    </row>
    <row r="460" spans="1:16" ht="16.5" x14ac:dyDescent="0.2">
      <c r="A460" s="3">
        <v>457</v>
      </c>
      <c r="B460" s="3">
        <f t="shared" si="7"/>
        <v>37045101001</v>
      </c>
      <c r="C460" s="3" t="s">
        <v>416</v>
      </c>
      <c r="D460" s="3">
        <v>37045101000</v>
      </c>
      <c r="E460" s="3" t="s">
        <v>1167</v>
      </c>
      <c r="F460" s="3">
        <v>1</v>
      </c>
      <c r="G460" s="3">
        <v>12</v>
      </c>
      <c r="H460" s="3" t="s">
        <v>1246</v>
      </c>
      <c r="I460" s="3" t="s">
        <v>1214</v>
      </c>
      <c r="J460" s="3" t="s">
        <v>1247</v>
      </c>
      <c r="K460" s="3" t="s">
        <v>72</v>
      </c>
      <c r="L460" s="3">
        <v>0</v>
      </c>
      <c r="M460" s="3">
        <v>0</v>
      </c>
      <c r="N460" s="3" t="s">
        <v>89</v>
      </c>
      <c r="O460" s="3">
        <v>0</v>
      </c>
      <c r="P460" s="3">
        <v>0</v>
      </c>
    </row>
    <row r="461" spans="1:16" ht="16.5" x14ac:dyDescent="0.2">
      <c r="A461" s="3">
        <v>458</v>
      </c>
      <c r="B461" s="3">
        <f t="shared" si="7"/>
        <v>37046101001</v>
      </c>
      <c r="C461" s="3" t="s">
        <v>417</v>
      </c>
      <c r="D461" s="3">
        <v>37046101000</v>
      </c>
      <c r="E461" s="3" t="s">
        <v>1167</v>
      </c>
      <c r="F461" s="3">
        <v>1</v>
      </c>
      <c r="G461" s="3">
        <v>12</v>
      </c>
      <c r="H461" s="3" t="s">
        <v>1246</v>
      </c>
      <c r="I461" s="3" t="s">
        <v>1215</v>
      </c>
      <c r="J461" s="3" t="s">
        <v>1247</v>
      </c>
      <c r="K461" s="3" t="s">
        <v>71</v>
      </c>
      <c r="L461" s="3">
        <v>0</v>
      </c>
      <c r="M461" s="3">
        <v>0</v>
      </c>
      <c r="N461" s="3" t="s">
        <v>116</v>
      </c>
      <c r="O461" s="3">
        <v>0</v>
      </c>
      <c r="P461" s="3">
        <v>0</v>
      </c>
    </row>
    <row r="462" spans="1:16" ht="16.5" x14ac:dyDescent="0.2">
      <c r="A462" s="3">
        <v>459</v>
      </c>
      <c r="B462" s="3">
        <f t="shared" si="7"/>
        <v>37046101002</v>
      </c>
      <c r="C462" s="3" t="s">
        <v>417</v>
      </c>
      <c r="D462" s="3">
        <v>37046101000</v>
      </c>
      <c r="E462" s="3" t="s">
        <v>1169</v>
      </c>
      <c r="F462" s="3">
        <v>2</v>
      </c>
      <c r="G462" s="3">
        <v>12</v>
      </c>
      <c r="H462" s="3" t="s">
        <v>1246</v>
      </c>
      <c r="I462" s="3" t="s">
        <v>1215</v>
      </c>
      <c r="J462" s="3" t="s">
        <v>1247</v>
      </c>
      <c r="K462" s="3" t="s">
        <v>71</v>
      </c>
      <c r="L462" s="3">
        <v>0</v>
      </c>
      <c r="M462" s="3">
        <v>0</v>
      </c>
      <c r="N462" s="3" t="s">
        <v>116</v>
      </c>
      <c r="O462" s="3">
        <v>0</v>
      </c>
      <c r="P462" s="3">
        <v>0</v>
      </c>
    </row>
    <row r="463" spans="1:16" ht="16.5" x14ac:dyDescent="0.2">
      <c r="A463" s="3">
        <v>460</v>
      </c>
      <c r="B463" s="3">
        <f t="shared" si="7"/>
        <v>37046102001</v>
      </c>
      <c r="C463" s="3" t="s">
        <v>418</v>
      </c>
      <c r="D463" s="3">
        <v>37046102000</v>
      </c>
      <c r="E463" s="3" t="s">
        <v>1167</v>
      </c>
      <c r="F463" s="3">
        <v>1</v>
      </c>
      <c r="G463" s="3">
        <v>12</v>
      </c>
      <c r="H463" s="3" t="s">
        <v>1246</v>
      </c>
      <c r="I463" s="3" t="s">
        <v>1215</v>
      </c>
      <c r="J463" s="3" t="s">
        <v>1247</v>
      </c>
      <c r="K463" s="3" t="s">
        <v>116</v>
      </c>
      <c r="L463" s="3">
        <v>0</v>
      </c>
      <c r="M463" s="3">
        <v>0</v>
      </c>
      <c r="N463" s="3" t="s">
        <v>117</v>
      </c>
      <c r="O463" s="3">
        <v>0</v>
      </c>
      <c r="P463" s="3">
        <v>0</v>
      </c>
    </row>
    <row r="464" spans="1:16" ht="16.5" x14ac:dyDescent="0.2">
      <c r="A464" s="3">
        <v>461</v>
      </c>
      <c r="B464" s="3">
        <f t="shared" si="7"/>
        <v>37046102002</v>
      </c>
      <c r="C464" s="3" t="s">
        <v>418</v>
      </c>
      <c r="D464" s="3">
        <v>37046102000</v>
      </c>
      <c r="E464" s="3" t="s">
        <v>1169</v>
      </c>
      <c r="F464" s="3">
        <v>2</v>
      </c>
      <c r="G464" s="3">
        <v>12</v>
      </c>
      <c r="H464" s="3" t="s">
        <v>1246</v>
      </c>
      <c r="I464" s="3" t="s">
        <v>1215</v>
      </c>
      <c r="J464" s="3" t="s">
        <v>1247</v>
      </c>
      <c r="K464" s="3" t="s">
        <v>116</v>
      </c>
      <c r="L464" s="3">
        <v>0</v>
      </c>
      <c r="M464" s="3">
        <v>0</v>
      </c>
      <c r="N464" s="3" t="s">
        <v>117</v>
      </c>
      <c r="O464" s="3">
        <v>0</v>
      </c>
      <c r="P464" s="3">
        <v>0</v>
      </c>
    </row>
    <row r="465" spans="1:16" ht="16.5" x14ac:dyDescent="0.2">
      <c r="A465" s="3">
        <v>462</v>
      </c>
      <c r="B465" s="3">
        <f t="shared" si="7"/>
        <v>37046103001</v>
      </c>
      <c r="C465" s="3" t="s">
        <v>419</v>
      </c>
      <c r="D465" s="3">
        <v>37046103000</v>
      </c>
      <c r="E465" s="3" t="s">
        <v>1167</v>
      </c>
      <c r="F465" s="3">
        <v>1</v>
      </c>
      <c r="G465" s="3">
        <v>12</v>
      </c>
      <c r="H465" s="3" t="s">
        <v>1246</v>
      </c>
      <c r="I465" s="3" t="s">
        <v>1215</v>
      </c>
      <c r="J465" s="3" t="s">
        <v>1247</v>
      </c>
      <c r="K465" s="3" t="s">
        <v>117</v>
      </c>
      <c r="L465" s="3">
        <v>0</v>
      </c>
      <c r="M465" s="3">
        <v>0</v>
      </c>
      <c r="N465" s="3" t="s">
        <v>109</v>
      </c>
      <c r="O465" s="3">
        <v>0</v>
      </c>
      <c r="P465" s="3">
        <v>0</v>
      </c>
    </row>
    <row r="466" spans="1:16" ht="16.5" x14ac:dyDescent="0.2">
      <c r="A466" s="3">
        <v>463</v>
      </c>
      <c r="B466" s="3">
        <f t="shared" si="7"/>
        <v>37046104001</v>
      </c>
      <c r="C466" s="3" t="s">
        <v>420</v>
      </c>
      <c r="D466" s="3">
        <v>37046104000</v>
      </c>
      <c r="E466" s="3" t="s">
        <v>1167</v>
      </c>
      <c r="F466" s="3">
        <v>1</v>
      </c>
      <c r="G466" s="3">
        <v>12</v>
      </c>
      <c r="H466" s="3" t="s">
        <v>1246</v>
      </c>
      <c r="I466" s="3" t="s">
        <v>1215</v>
      </c>
      <c r="J466" s="3" t="s">
        <v>1247</v>
      </c>
      <c r="K466" s="3" t="s">
        <v>109</v>
      </c>
      <c r="L466" s="3">
        <v>0</v>
      </c>
      <c r="M466" s="3">
        <v>0</v>
      </c>
      <c r="N466" s="3" t="s">
        <v>160</v>
      </c>
      <c r="O466" s="3">
        <v>0</v>
      </c>
      <c r="P466" s="3">
        <v>0</v>
      </c>
    </row>
    <row r="467" spans="1:16" ht="16.5" x14ac:dyDescent="0.2">
      <c r="A467" s="3">
        <v>464</v>
      </c>
      <c r="B467" s="3">
        <f t="shared" si="7"/>
        <v>37047101001</v>
      </c>
      <c r="C467" s="3" t="s">
        <v>421</v>
      </c>
      <c r="D467" s="3">
        <v>37047101000</v>
      </c>
      <c r="E467" s="3" t="s">
        <v>1167</v>
      </c>
      <c r="F467" s="3">
        <v>1</v>
      </c>
      <c r="G467" s="3">
        <v>12</v>
      </c>
      <c r="H467" s="3" t="s">
        <v>1246</v>
      </c>
      <c r="I467" s="3" t="s">
        <v>1215</v>
      </c>
      <c r="J467" s="3" t="s">
        <v>1247</v>
      </c>
      <c r="K467" s="3" t="s">
        <v>117</v>
      </c>
      <c r="L467" s="3">
        <v>0</v>
      </c>
      <c r="M467" s="3">
        <v>0</v>
      </c>
      <c r="N467" s="3" t="s">
        <v>161</v>
      </c>
      <c r="O467" s="3">
        <v>0</v>
      </c>
      <c r="P467" s="3">
        <v>0</v>
      </c>
    </row>
    <row r="468" spans="1:16" ht="16.5" x14ac:dyDescent="0.2">
      <c r="A468" s="3">
        <v>465</v>
      </c>
      <c r="B468" s="3">
        <f t="shared" si="7"/>
        <v>37047101002</v>
      </c>
      <c r="C468" s="3" t="s">
        <v>421</v>
      </c>
      <c r="D468" s="3">
        <v>37047101000</v>
      </c>
      <c r="E468" s="3" t="s">
        <v>1169</v>
      </c>
      <c r="F468" s="3">
        <v>2</v>
      </c>
      <c r="G468" s="3">
        <v>12</v>
      </c>
      <c r="H468" s="3" t="s">
        <v>1246</v>
      </c>
      <c r="I468" s="3" t="s">
        <v>1215</v>
      </c>
      <c r="J468" s="3" t="s">
        <v>1247</v>
      </c>
      <c r="K468" s="3" t="s">
        <v>117</v>
      </c>
      <c r="L468" s="3">
        <v>0</v>
      </c>
      <c r="M468" s="3">
        <v>0</v>
      </c>
      <c r="N468" s="3" t="s">
        <v>161</v>
      </c>
      <c r="O468" s="3">
        <v>0</v>
      </c>
      <c r="P468" s="3">
        <v>0</v>
      </c>
    </row>
    <row r="469" spans="1:16" ht="16.5" x14ac:dyDescent="0.2">
      <c r="A469" s="3">
        <v>466</v>
      </c>
      <c r="B469" s="3">
        <f t="shared" si="7"/>
        <v>37048101001</v>
      </c>
      <c r="C469" s="3" t="s">
        <v>422</v>
      </c>
      <c r="D469" s="3">
        <v>37048101000</v>
      </c>
      <c r="E469" s="3" t="s">
        <v>1167</v>
      </c>
      <c r="F469" s="3">
        <v>1</v>
      </c>
      <c r="G469" s="3">
        <v>12</v>
      </c>
      <c r="H469" s="3" t="s">
        <v>1246</v>
      </c>
      <c r="I469" s="3" t="s">
        <v>1214</v>
      </c>
      <c r="J469" s="3" t="s">
        <v>1247</v>
      </c>
      <c r="K469" s="3" t="s">
        <v>58</v>
      </c>
      <c r="L469" s="3">
        <v>0</v>
      </c>
      <c r="M469" s="3">
        <v>0</v>
      </c>
      <c r="N469" s="3" t="s">
        <v>118</v>
      </c>
      <c r="O469" s="3">
        <v>0</v>
      </c>
      <c r="P469" s="3">
        <v>0</v>
      </c>
    </row>
    <row r="470" spans="1:16" ht="16.5" x14ac:dyDescent="0.2">
      <c r="A470" s="3">
        <v>467</v>
      </c>
      <c r="B470" s="3">
        <f t="shared" si="7"/>
        <v>37048101002</v>
      </c>
      <c r="C470" s="3" t="s">
        <v>422</v>
      </c>
      <c r="D470" s="3">
        <v>37048101000</v>
      </c>
      <c r="E470" s="3" t="s">
        <v>1169</v>
      </c>
      <c r="F470" s="3">
        <v>2</v>
      </c>
      <c r="G470" s="3">
        <v>12</v>
      </c>
      <c r="H470" s="3" t="s">
        <v>1246</v>
      </c>
      <c r="I470" s="3" t="s">
        <v>1214</v>
      </c>
      <c r="J470" s="3" t="s">
        <v>1247</v>
      </c>
      <c r="K470" s="3" t="s">
        <v>58</v>
      </c>
      <c r="L470" s="3">
        <v>0</v>
      </c>
      <c r="M470" s="3">
        <v>0</v>
      </c>
      <c r="N470" s="3" t="s">
        <v>118</v>
      </c>
      <c r="O470" s="3">
        <v>0</v>
      </c>
      <c r="P470" s="3">
        <v>0</v>
      </c>
    </row>
    <row r="471" spans="1:16" ht="16.5" x14ac:dyDescent="0.2">
      <c r="A471" s="3">
        <v>468</v>
      </c>
      <c r="B471" s="3">
        <f t="shared" si="7"/>
        <v>37048101003</v>
      </c>
      <c r="C471" s="3" t="s">
        <v>422</v>
      </c>
      <c r="D471" s="3">
        <v>37048101000</v>
      </c>
      <c r="E471" s="3" t="s">
        <v>1171</v>
      </c>
      <c r="F471" s="3">
        <v>3</v>
      </c>
      <c r="G471" s="3">
        <v>12</v>
      </c>
      <c r="H471" s="3" t="s">
        <v>1246</v>
      </c>
      <c r="I471" s="3" t="s">
        <v>1214</v>
      </c>
      <c r="J471" s="3" t="s">
        <v>1247</v>
      </c>
      <c r="K471" s="3" t="s">
        <v>58</v>
      </c>
      <c r="L471" s="3">
        <v>0</v>
      </c>
      <c r="M471" s="3">
        <v>0</v>
      </c>
      <c r="N471" s="3" t="s">
        <v>118</v>
      </c>
      <c r="O471" s="3">
        <v>0</v>
      </c>
      <c r="P471" s="3">
        <v>0</v>
      </c>
    </row>
    <row r="472" spans="1:16" ht="16.5" x14ac:dyDescent="0.2">
      <c r="A472" s="3">
        <v>469</v>
      </c>
      <c r="B472" s="3">
        <f t="shared" si="7"/>
        <v>37048102001</v>
      </c>
      <c r="C472" s="3" t="s">
        <v>423</v>
      </c>
      <c r="D472" s="3">
        <v>37048102000</v>
      </c>
      <c r="E472" s="3" t="s">
        <v>1167</v>
      </c>
      <c r="F472" s="3">
        <v>1</v>
      </c>
      <c r="G472" s="3">
        <v>12</v>
      </c>
      <c r="H472" s="3" t="s">
        <v>1246</v>
      </c>
      <c r="I472" s="3" t="s">
        <v>1214</v>
      </c>
      <c r="J472" s="3" t="s">
        <v>1247</v>
      </c>
      <c r="K472" s="3" t="s">
        <v>118</v>
      </c>
      <c r="L472" s="3">
        <v>0</v>
      </c>
      <c r="M472" s="3">
        <v>0</v>
      </c>
      <c r="N472" s="3" t="s">
        <v>119</v>
      </c>
      <c r="O472" s="3">
        <v>0</v>
      </c>
      <c r="P472" s="3">
        <v>0</v>
      </c>
    </row>
    <row r="473" spans="1:16" ht="16.5" x14ac:dyDescent="0.2">
      <c r="A473" s="3">
        <v>470</v>
      </c>
      <c r="B473" s="3">
        <f t="shared" si="7"/>
        <v>37048102002</v>
      </c>
      <c r="C473" s="3" t="s">
        <v>423</v>
      </c>
      <c r="D473" s="3">
        <v>37048102000</v>
      </c>
      <c r="E473" s="3" t="s">
        <v>1169</v>
      </c>
      <c r="F473" s="3">
        <v>2</v>
      </c>
      <c r="G473" s="3">
        <v>12</v>
      </c>
      <c r="H473" s="3" t="s">
        <v>1246</v>
      </c>
      <c r="I473" s="3" t="s">
        <v>1214</v>
      </c>
      <c r="J473" s="3" t="s">
        <v>1247</v>
      </c>
      <c r="K473" s="3" t="s">
        <v>118</v>
      </c>
      <c r="L473" s="3">
        <v>0</v>
      </c>
      <c r="M473" s="3">
        <v>0</v>
      </c>
      <c r="N473" s="3" t="s">
        <v>119</v>
      </c>
      <c r="O473" s="3">
        <v>0</v>
      </c>
      <c r="P473" s="3">
        <v>0</v>
      </c>
    </row>
    <row r="474" spans="1:16" ht="16.5" x14ac:dyDescent="0.2">
      <c r="A474" s="3">
        <v>471</v>
      </c>
      <c r="B474" s="3">
        <f t="shared" si="7"/>
        <v>37048102003</v>
      </c>
      <c r="C474" s="3" t="s">
        <v>423</v>
      </c>
      <c r="D474" s="3">
        <v>37048102000</v>
      </c>
      <c r="E474" s="3" t="s">
        <v>1171</v>
      </c>
      <c r="F474" s="3">
        <v>3</v>
      </c>
      <c r="G474" s="3">
        <v>12</v>
      </c>
      <c r="H474" s="3" t="s">
        <v>1246</v>
      </c>
      <c r="I474" s="3" t="s">
        <v>1214</v>
      </c>
      <c r="J474" s="3" t="s">
        <v>1247</v>
      </c>
      <c r="K474" s="3" t="s">
        <v>118</v>
      </c>
      <c r="L474" s="3">
        <v>0</v>
      </c>
      <c r="M474" s="3">
        <v>0</v>
      </c>
      <c r="N474" s="3" t="s">
        <v>119</v>
      </c>
      <c r="O474" s="3">
        <v>0</v>
      </c>
      <c r="P474" s="3">
        <v>0</v>
      </c>
    </row>
    <row r="475" spans="1:16" ht="16.5" x14ac:dyDescent="0.2">
      <c r="A475" s="3">
        <v>472</v>
      </c>
      <c r="B475" s="3">
        <f t="shared" si="7"/>
        <v>37048103001</v>
      </c>
      <c r="C475" s="3" t="s">
        <v>424</v>
      </c>
      <c r="D475" s="3">
        <v>37048103000</v>
      </c>
      <c r="E475" s="3" t="s">
        <v>1167</v>
      </c>
      <c r="F475" s="3">
        <v>1</v>
      </c>
      <c r="G475" s="3">
        <v>12</v>
      </c>
      <c r="H475" s="3" t="s">
        <v>1246</v>
      </c>
      <c r="I475" s="3" t="s">
        <v>1214</v>
      </c>
      <c r="J475" s="3" t="s">
        <v>1247</v>
      </c>
      <c r="K475" s="3" t="s">
        <v>119</v>
      </c>
      <c r="L475" s="3">
        <v>0</v>
      </c>
      <c r="M475" s="3">
        <v>0</v>
      </c>
      <c r="N475" s="3" t="s">
        <v>146</v>
      </c>
      <c r="O475" s="3">
        <v>0</v>
      </c>
      <c r="P475" s="3">
        <v>0</v>
      </c>
    </row>
    <row r="476" spans="1:16" ht="16.5" x14ac:dyDescent="0.2">
      <c r="A476" s="3">
        <v>473</v>
      </c>
      <c r="B476" s="3">
        <f t="shared" si="7"/>
        <v>37048103002</v>
      </c>
      <c r="C476" s="3" t="s">
        <v>424</v>
      </c>
      <c r="D476" s="3">
        <v>37048103000</v>
      </c>
      <c r="E476" s="3" t="s">
        <v>1169</v>
      </c>
      <c r="F476" s="3">
        <v>2</v>
      </c>
      <c r="G476" s="3">
        <v>12</v>
      </c>
      <c r="H476" s="3" t="s">
        <v>1246</v>
      </c>
      <c r="I476" s="3" t="s">
        <v>1214</v>
      </c>
      <c r="J476" s="3" t="s">
        <v>1247</v>
      </c>
      <c r="K476" s="3" t="s">
        <v>119</v>
      </c>
      <c r="L476" s="3">
        <v>0</v>
      </c>
      <c r="M476" s="3">
        <v>0</v>
      </c>
      <c r="N476" s="3" t="s">
        <v>146</v>
      </c>
      <c r="O476" s="3">
        <v>0</v>
      </c>
      <c r="P476" s="3">
        <v>0</v>
      </c>
    </row>
    <row r="477" spans="1:16" ht="16.5" x14ac:dyDescent="0.2">
      <c r="A477" s="3">
        <v>474</v>
      </c>
      <c r="B477" s="3">
        <f t="shared" si="7"/>
        <v>37048103003</v>
      </c>
      <c r="C477" s="3" t="s">
        <v>424</v>
      </c>
      <c r="D477" s="3">
        <v>37048103000</v>
      </c>
      <c r="E477" s="3" t="s">
        <v>1171</v>
      </c>
      <c r="F477" s="3">
        <v>3</v>
      </c>
      <c r="G477" s="3">
        <v>12</v>
      </c>
      <c r="H477" s="3" t="s">
        <v>1246</v>
      </c>
      <c r="I477" s="3" t="s">
        <v>1214</v>
      </c>
      <c r="J477" s="3" t="s">
        <v>1247</v>
      </c>
      <c r="K477" s="3" t="s">
        <v>119</v>
      </c>
      <c r="L477" s="3">
        <v>0</v>
      </c>
      <c r="M477" s="3">
        <v>0</v>
      </c>
      <c r="N477" s="3" t="s">
        <v>146</v>
      </c>
      <c r="O477" s="3">
        <v>0</v>
      </c>
      <c r="P477" s="3">
        <v>0</v>
      </c>
    </row>
    <row r="478" spans="1:16" ht="16.5" x14ac:dyDescent="0.2">
      <c r="A478" s="3">
        <v>475</v>
      </c>
      <c r="B478" s="3">
        <f t="shared" si="7"/>
        <v>37049101001</v>
      </c>
      <c r="C478" s="3" t="s">
        <v>425</v>
      </c>
      <c r="D478" s="3">
        <v>37049101000</v>
      </c>
      <c r="E478" s="3" t="s">
        <v>1167</v>
      </c>
      <c r="F478" s="3">
        <v>1</v>
      </c>
      <c r="G478" s="3">
        <v>12</v>
      </c>
      <c r="H478" s="3" t="s">
        <v>1246</v>
      </c>
      <c r="I478" s="3" t="s">
        <v>1215</v>
      </c>
      <c r="J478" s="3" t="s">
        <v>1247</v>
      </c>
      <c r="K478" s="3" t="s">
        <v>58</v>
      </c>
      <c r="L478" s="3">
        <v>0</v>
      </c>
      <c r="M478" s="3">
        <v>0</v>
      </c>
      <c r="N478" s="3" t="s">
        <v>118</v>
      </c>
      <c r="O478" s="3">
        <v>0</v>
      </c>
      <c r="P478" s="3">
        <v>0</v>
      </c>
    </row>
    <row r="479" spans="1:16" ht="16.5" x14ac:dyDescent="0.2">
      <c r="A479" s="3">
        <v>476</v>
      </c>
      <c r="B479" s="3">
        <f t="shared" si="7"/>
        <v>37049102001</v>
      </c>
      <c r="C479" s="3" t="s">
        <v>426</v>
      </c>
      <c r="D479" s="3">
        <v>37049102000</v>
      </c>
      <c r="E479" s="3" t="s">
        <v>1167</v>
      </c>
      <c r="F479" s="3">
        <v>1</v>
      </c>
      <c r="G479" s="3">
        <v>12</v>
      </c>
      <c r="H479" s="3" t="s">
        <v>1246</v>
      </c>
      <c r="I479" s="3" t="s">
        <v>1215</v>
      </c>
      <c r="J479" s="3" t="s">
        <v>1247</v>
      </c>
      <c r="K479" s="3" t="s">
        <v>118</v>
      </c>
      <c r="L479" s="3">
        <v>0</v>
      </c>
      <c r="M479" s="3">
        <v>0</v>
      </c>
      <c r="N479" s="3" t="s">
        <v>119</v>
      </c>
      <c r="O479" s="3">
        <v>0</v>
      </c>
      <c r="P479" s="3">
        <v>0</v>
      </c>
    </row>
    <row r="480" spans="1:16" ht="16.5" x14ac:dyDescent="0.2">
      <c r="A480" s="3">
        <v>477</v>
      </c>
      <c r="B480" s="3">
        <f t="shared" si="7"/>
        <v>37050101001</v>
      </c>
      <c r="C480" s="3" t="s">
        <v>427</v>
      </c>
      <c r="D480" s="3">
        <v>37050101000</v>
      </c>
      <c r="E480" s="3" t="s">
        <v>1167</v>
      </c>
      <c r="F480" s="3">
        <v>1</v>
      </c>
      <c r="G480" s="3">
        <v>12</v>
      </c>
      <c r="H480" s="3" t="s">
        <v>1246</v>
      </c>
      <c r="I480" s="3" t="s">
        <v>1214</v>
      </c>
      <c r="J480" s="3" t="s">
        <v>1247</v>
      </c>
      <c r="K480" s="3" t="s">
        <v>69</v>
      </c>
      <c r="L480" s="3">
        <v>0</v>
      </c>
      <c r="M480" s="3">
        <v>0</v>
      </c>
      <c r="N480" s="3" t="s">
        <v>120</v>
      </c>
      <c r="O480" s="3">
        <v>0</v>
      </c>
      <c r="P480" s="3">
        <v>0</v>
      </c>
    </row>
    <row r="481" spans="1:16" ht="16.5" x14ac:dyDescent="0.2">
      <c r="A481" s="3">
        <v>478</v>
      </c>
      <c r="B481" s="3">
        <f t="shared" si="7"/>
        <v>37050101002</v>
      </c>
      <c r="C481" s="3" t="s">
        <v>427</v>
      </c>
      <c r="D481" s="3">
        <v>37050101000</v>
      </c>
      <c r="E481" s="3" t="s">
        <v>1169</v>
      </c>
      <c r="F481" s="3">
        <v>2</v>
      </c>
      <c r="G481" s="3">
        <v>12</v>
      </c>
      <c r="H481" s="3" t="s">
        <v>1246</v>
      </c>
      <c r="I481" s="3" t="s">
        <v>1215</v>
      </c>
      <c r="J481" s="3" t="s">
        <v>1247</v>
      </c>
      <c r="K481" s="3" t="s">
        <v>69</v>
      </c>
      <c r="L481" s="3">
        <v>0</v>
      </c>
      <c r="M481" s="3">
        <v>0</v>
      </c>
      <c r="N481" s="3" t="s">
        <v>120</v>
      </c>
      <c r="O481" s="3">
        <v>0</v>
      </c>
      <c r="P481" s="3">
        <v>0</v>
      </c>
    </row>
    <row r="482" spans="1:16" ht="16.5" x14ac:dyDescent="0.2">
      <c r="A482" s="3">
        <v>479</v>
      </c>
      <c r="B482" s="3">
        <f t="shared" si="7"/>
        <v>37050101003</v>
      </c>
      <c r="C482" s="3" t="s">
        <v>427</v>
      </c>
      <c r="D482" s="3">
        <v>37050101000</v>
      </c>
      <c r="E482" s="3" t="s">
        <v>1171</v>
      </c>
      <c r="F482" s="3">
        <v>3</v>
      </c>
      <c r="G482" s="3">
        <v>12</v>
      </c>
      <c r="H482" s="3" t="s">
        <v>1246</v>
      </c>
      <c r="I482" s="3" t="s">
        <v>1215</v>
      </c>
      <c r="J482" s="3" t="s">
        <v>1247</v>
      </c>
      <c r="K482" s="3" t="s">
        <v>69</v>
      </c>
      <c r="L482" s="3">
        <v>0</v>
      </c>
      <c r="M482" s="3">
        <v>0</v>
      </c>
      <c r="N482" s="3" t="s">
        <v>120</v>
      </c>
      <c r="O482" s="3">
        <v>0</v>
      </c>
      <c r="P482" s="3">
        <v>0</v>
      </c>
    </row>
    <row r="483" spans="1:16" ht="16.5" x14ac:dyDescent="0.2">
      <c r="A483" s="3">
        <v>480</v>
      </c>
      <c r="B483" s="3">
        <f t="shared" si="7"/>
        <v>37050102001</v>
      </c>
      <c r="C483" s="3" t="s">
        <v>428</v>
      </c>
      <c r="D483" s="3">
        <v>37050102000</v>
      </c>
      <c r="E483" s="3" t="s">
        <v>1167</v>
      </c>
      <c r="F483" s="3">
        <v>1</v>
      </c>
      <c r="G483" s="3">
        <v>12</v>
      </c>
      <c r="H483" s="3" t="s">
        <v>1246</v>
      </c>
      <c r="I483" s="3" t="s">
        <v>1214</v>
      </c>
      <c r="J483" s="3" t="s">
        <v>1247</v>
      </c>
      <c r="K483" s="3" t="s">
        <v>120</v>
      </c>
      <c r="L483" s="3">
        <v>0</v>
      </c>
      <c r="M483" s="3">
        <v>0</v>
      </c>
      <c r="N483" s="3" t="s">
        <v>86</v>
      </c>
      <c r="O483" s="3">
        <v>0</v>
      </c>
      <c r="P483" s="3">
        <v>0</v>
      </c>
    </row>
    <row r="484" spans="1:16" ht="16.5" x14ac:dyDescent="0.2">
      <c r="A484" s="3">
        <v>481</v>
      </c>
      <c r="B484" s="3">
        <f t="shared" si="7"/>
        <v>37050102002</v>
      </c>
      <c r="C484" s="3" t="s">
        <v>428</v>
      </c>
      <c r="D484" s="3">
        <v>37050102000</v>
      </c>
      <c r="E484" s="3" t="s">
        <v>1169</v>
      </c>
      <c r="F484" s="3">
        <v>2</v>
      </c>
      <c r="G484" s="3">
        <v>12</v>
      </c>
      <c r="H484" s="3" t="s">
        <v>1246</v>
      </c>
      <c r="I484" s="3" t="s">
        <v>1215</v>
      </c>
      <c r="J484" s="3" t="s">
        <v>1247</v>
      </c>
      <c r="K484" s="3" t="s">
        <v>120</v>
      </c>
      <c r="L484" s="3">
        <v>0</v>
      </c>
      <c r="M484" s="3">
        <v>0</v>
      </c>
      <c r="N484" s="3" t="s">
        <v>86</v>
      </c>
      <c r="O484" s="3">
        <v>0</v>
      </c>
      <c r="P484" s="3">
        <v>0</v>
      </c>
    </row>
    <row r="485" spans="1:16" ht="16.5" x14ac:dyDescent="0.2">
      <c r="A485" s="3">
        <v>482</v>
      </c>
      <c r="B485" s="3">
        <f t="shared" si="7"/>
        <v>37050102003</v>
      </c>
      <c r="C485" s="3" t="s">
        <v>428</v>
      </c>
      <c r="D485" s="3">
        <v>37050102000</v>
      </c>
      <c r="E485" s="3" t="s">
        <v>1171</v>
      </c>
      <c r="F485" s="3">
        <v>3</v>
      </c>
      <c r="G485" s="3">
        <v>12</v>
      </c>
      <c r="H485" s="3" t="s">
        <v>1246</v>
      </c>
      <c r="I485" s="3" t="s">
        <v>1215</v>
      </c>
      <c r="J485" s="3" t="s">
        <v>1247</v>
      </c>
      <c r="K485" s="3" t="s">
        <v>120</v>
      </c>
      <c r="L485" s="3">
        <v>0</v>
      </c>
      <c r="M485" s="3">
        <v>0</v>
      </c>
      <c r="N485" s="3" t="s">
        <v>86</v>
      </c>
      <c r="O485" s="3">
        <v>0</v>
      </c>
      <c r="P485" s="3">
        <v>0</v>
      </c>
    </row>
    <row r="486" spans="1:16" ht="33" x14ac:dyDescent="0.2">
      <c r="A486" s="3">
        <v>483</v>
      </c>
      <c r="B486" s="3">
        <f t="shared" si="7"/>
        <v>37050103001</v>
      </c>
      <c r="C486" s="3" t="s">
        <v>429</v>
      </c>
      <c r="D486" s="3">
        <v>37050103000</v>
      </c>
      <c r="E486" s="3" t="s">
        <v>1167</v>
      </c>
      <c r="F486" s="3">
        <v>1</v>
      </c>
      <c r="G486" s="3">
        <v>12</v>
      </c>
      <c r="H486" s="3" t="s">
        <v>1246</v>
      </c>
      <c r="I486" s="3" t="s">
        <v>1214</v>
      </c>
      <c r="J486" s="3" t="s">
        <v>1247</v>
      </c>
      <c r="K486" s="3" t="s">
        <v>86</v>
      </c>
      <c r="L486" s="3">
        <v>0</v>
      </c>
      <c r="M486" s="3">
        <v>0</v>
      </c>
      <c r="N486" s="3" t="s">
        <v>121</v>
      </c>
      <c r="O486" s="3">
        <v>0</v>
      </c>
      <c r="P486" s="3">
        <v>0</v>
      </c>
    </row>
    <row r="487" spans="1:16" ht="33" x14ac:dyDescent="0.2">
      <c r="A487" s="3">
        <v>484</v>
      </c>
      <c r="B487" s="3">
        <f t="shared" si="7"/>
        <v>37050103002</v>
      </c>
      <c r="C487" s="3" t="s">
        <v>429</v>
      </c>
      <c r="D487" s="3">
        <v>37050103000</v>
      </c>
      <c r="E487" s="3" t="s">
        <v>1169</v>
      </c>
      <c r="F487" s="3">
        <v>2</v>
      </c>
      <c r="G487" s="3">
        <v>12</v>
      </c>
      <c r="H487" s="3" t="s">
        <v>1246</v>
      </c>
      <c r="I487" s="3" t="s">
        <v>1215</v>
      </c>
      <c r="J487" s="3" t="s">
        <v>1247</v>
      </c>
      <c r="K487" s="3" t="s">
        <v>86</v>
      </c>
      <c r="L487" s="3">
        <v>0</v>
      </c>
      <c r="M487" s="3">
        <v>0</v>
      </c>
      <c r="N487" s="3" t="s">
        <v>121</v>
      </c>
      <c r="O487" s="3">
        <v>0</v>
      </c>
      <c r="P487" s="3">
        <v>0</v>
      </c>
    </row>
    <row r="488" spans="1:16" ht="33" x14ac:dyDescent="0.2">
      <c r="A488" s="3">
        <v>485</v>
      </c>
      <c r="B488" s="3">
        <f t="shared" si="7"/>
        <v>37050103003</v>
      </c>
      <c r="C488" s="3" t="s">
        <v>429</v>
      </c>
      <c r="D488" s="3">
        <v>37050103000</v>
      </c>
      <c r="E488" s="3" t="s">
        <v>1171</v>
      </c>
      <c r="F488" s="3">
        <v>3</v>
      </c>
      <c r="G488" s="3">
        <v>12</v>
      </c>
      <c r="H488" s="3" t="s">
        <v>1246</v>
      </c>
      <c r="I488" s="3" t="s">
        <v>1215</v>
      </c>
      <c r="J488" s="3" t="s">
        <v>1247</v>
      </c>
      <c r="K488" s="3" t="s">
        <v>86</v>
      </c>
      <c r="L488" s="3">
        <v>0</v>
      </c>
      <c r="M488" s="3">
        <v>0</v>
      </c>
      <c r="N488" s="3" t="s">
        <v>121</v>
      </c>
      <c r="O488" s="3">
        <v>0</v>
      </c>
      <c r="P488" s="3">
        <v>0</v>
      </c>
    </row>
    <row r="489" spans="1:16" ht="33" x14ac:dyDescent="0.2">
      <c r="A489" s="3">
        <v>486</v>
      </c>
      <c r="B489" s="3">
        <f t="shared" si="7"/>
        <v>37050104001</v>
      </c>
      <c r="C489" s="3" t="s">
        <v>430</v>
      </c>
      <c r="D489" s="3">
        <v>37050104000</v>
      </c>
      <c r="E489" s="3" t="s">
        <v>1167</v>
      </c>
      <c r="F489" s="3">
        <v>1</v>
      </c>
      <c r="G489" s="3">
        <v>12</v>
      </c>
      <c r="H489" s="3" t="s">
        <v>1246</v>
      </c>
      <c r="I489" s="3" t="s">
        <v>1214</v>
      </c>
      <c r="J489" s="3" t="s">
        <v>1247</v>
      </c>
      <c r="K489" s="3" t="s">
        <v>121</v>
      </c>
      <c r="L489" s="3">
        <v>0</v>
      </c>
      <c r="M489" s="3">
        <v>0</v>
      </c>
      <c r="N489" s="3" t="s">
        <v>91</v>
      </c>
      <c r="O489" s="3">
        <v>0</v>
      </c>
      <c r="P489" s="3">
        <v>0</v>
      </c>
    </row>
    <row r="490" spans="1:16" ht="33" x14ac:dyDescent="0.2">
      <c r="A490" s="3">
        <v>487</v>
      </c>
      <c r="B490" s="3">
        <f t="shared" si="7"/>
        <v>37050104002</v>
      </c>
      <c r="C490" s="3" t="s">
        <v>430</v>
      </c>
      <c r="D490" s="3">
        <v>37050104000</v>
      </c>
      <c r="E490" s="3" t="s">
        <v>1169</v>
      </c>
      <c r="F490" s="3">
        <v>2</v>
      </c>
      <c r="G490" s="3">
        <v>12</v>
      </c>
      <c r="H490" s="3" t="s">
        <v>1246</v>
      </c>
      <c r="I490" s="3" t="s">
        <v>1215</v>
      </c>
      <c r="J490" s="3" t="s">
        <v>1247</v>
      </c>
      <c r="K490" s="3" t="s">
        <v>121</v>
      </c>
      <c r="L490" s="3">
        <v>0</v>
      </c>
      <c r="M490" s="3">
        <v>0</v>
      </c>
      <c r="N490" s="3" t="s">
        <v>91</v>
      </c>
      <c r="O490" s="3">
        <v>0</v>
      </c>
      <c r="P490" s="3">
        <v>0</v>
      </c>
    </row>
    <row r="491" spans="1:16" ht="33" x14ac:dyDescent="0.2">
      <c r="A491" s="3">
        <v>488</v>
      </c>
      <c r="B491" s="3">
        <f t="shared" si="7"/>
        <v>37050104003</v>
      </c>
      <c r="C491" s="3" t="s">
        <v>430</v>
      </c>
      <c r="D491" s="3">
        <v>37050104000</v>
      </c>
      <c r="E491" s="3" t="s">
        <v>1171</v>
      </c>
      <c r="F491" s="3">
        <v>3</v>
      </c>
      <c r="G491" s="3">
        <v>12</v>
      </c>
      <c r="H491" s="3" t="s">
        <v>1246</v>
      </c>
      <c r="I491" s="3" t="s">
        <v>1215</v>
      </c>
      <c r="J491" s="3" t="s">
        <v>1247</v>
      </c>
      <c r="K491" s="3" t="s">
        <v>121</v>
      </c>
      <c r="L491" s="3">
        <v>0</v>
      </c>
      <c r="M491" s="3">
        <v>0</v>
      </c>
      <c r="N491" s="3" t="s">
        <v>91</v>
      </c>
      <c r="O491" s="3">
        <v>0</v>
      </c>
      <c r="P491" s="3">
        <v>0</v>
      </c>
    </row>
    <row r="492" spans="1:16" ht="16.5" x14ac:dyDescent="0.2">
      <c r="A492" s="3">
        <v>489</v>
      </c>
      <c r="B492" s="3">
        <f t="shared" si="7"/>
        <v>37051101001</v>
      </c>
      <c r="C492" s="3" t="s">
        <v>431</v>
      </c>
      <c r="D492" s="3">
        <v>37051101000</v>
      </c>
      <c r="E492" s="3" t="s">
        <v>1167</v>
      </c>
      <c r="F492" s="3">
        <v>1</v>
      </c>
      <c r="G492" s="3">
        <v>12</v>
      </c>
      <c r="H492" s="3" t="s">
        <v>1246</v>
      </c>
      <c r="I492" s="3" t="s">
        <v>1214</v>
      </c>
      <c r="J492" s="3" t="s">
        <v>1247</v>
      </c>
      <c r="K492" s="3" t="s">
        <v>69</v>
      </c>
      <c r="L492" s="3">
        <v>0</v>
      </c>
      <c r="M492" s="3">
        <v>0</v>
      </c>
      <c r="N492" s="3" t="s">
        <v>20</v>
      </c>
      <c r="O492" s="3">
        <v>0</v>
      </c>
      <c r="P492" s="3">
        <v>0</v>
      </c>
    </row>
    <row r="493" spans="1:16" ht="16.5" x14ac:dyDescent="0.2">
      <c r="A493" s="3">
        <v>490</v>
      </c>
      <c r="B493" s="3">
        <f t="shared" si="7"/>
        <v>37051101002</v>
      </c>
      <c r="C493" s="3" t="s">
        <v>431</v>
      </c>
      <c r="D493" s="3">
        <v>37051101000</v>
      </c>
      <c r="E493" s="3" t="s">
        <v>1169</v>
      </c>
      <c r="F493" s="3">
        <v>2</v>
      </c>
      <c r="G493" s="3">
        <v>12</v>
      </c>
      <c r="H493" s="3" t="s">
        <v>1246</v>
      </c>
      <c r="I493" s="3" t="s">
        <v>1215</v>
      </c>
      <c r="J493" s="3" t="s">
        <v>1247</v>
      </c>
      <c r="K493" s="3" t="s">
        <v>69</v>
      </c>
      <c r="L493" s="3">
        <v>0</v>
      </c>
      <c r="M493" s="3">
        <v>0</v>
      </c>
      <c r="N493" s="3" t="s">
        <v>20</v>
      </c>
      <c r="O493" s="3">
        <v>0</v>
      </c>
      <c r="P493" s="3">
        <v>0</v>
      </c>
    </row>
    <row r="494" spans="1:16" ht="33" x14ac:dyDescent="0.2">
      <c r="A494" s="3">
        <v>491</v>
      </c>
      <c r="B494" s="3">
        <f t="shared" si="7"/>
        <v>37052101001</v>
      </c>
      <c r="C494" s="3" t="s">
        <v>432</v>
      </c>
      <c r="D494" s="3">
        <v>37052101000</v>
      </c>
      <c r="E494" s="3" t="s">
        <v>1167</v>
      </c>
      <c r="F494" s="3">
        <v>1</v>
      </c>
      <c r="G494" s="3">
        <v>12</v>
      </c>
      <c r="H494" s="3" t="s">
        <v>1246</v>
      </c>
      <c r="I494" s="3" t="s">
        <v>1215</v>
      </c>
      <c r="J494" s="3" t="s">
        <v>1247</v>
      </c>
      <c r="K494" s="3" t="s">
        <v>69</v>
      </c>
      <c r="L494" s="3">
        <v>0</v>
      </c>
      <c r="M494" s="3">
        <v>0</v>
      </c>
      <c r="N494" s="3" t="s">
        <v>122</v>
      </c>
      <c r="O494" s="3">
        <v>0</v>
      </c>
      <c r="P494" s="3">
        <v>0</v>
      </c>
    </row>
    <row r="495" spans="1:16" ht="33" x14ac:dyDescent="0.2">
      <c r="A495" s="3">
        <v>492</v>
      </c>
      <c r="B495" s="3">
        <f t="shared" si="7"/>
        <v>37052102001</v>
      </c>
      <c r="C495" s="3" t="s">
        <v>433</v>
      </c>
      <c r="D495" s="3">
        <v>37052102000</v>
      </c>
      <c r="E495" s="3" t="s">
        <v>1167</v>
      </c>
      <c r="F495" s="3">
        <v>1</v>
      </c>
      <c r="G495" s="3">
        <v>12</v>
      </c>
      <c r="H495" s="3" t="s">
        <v>1246</v>
      </c>
      <c r="I495" s="3" t="s">
        <v>1215</v>
      </c>
      <c r="J495" s="3" t="s">
        <v>1247</v>
      </c>
      <c r="K495" s="3" t="s">
        <v>122</v>
      </c>
      <c r="L495" s="3">
        <v>0</v>
      </c>
      <c r="M495" s="3">
        <v>0</v>
      </c>
      <c r="N495" s="3" t="s">
        <v>158</v>
      </c>
      <c r="O495" s="3">
        <v>0</v>
      </c>
      <c r="P495" s="3">
        <v>0</v>
      </c>
    </row>
    <row r="496" spans="1:16" ht="16.5" x14ac:dyDescent="0.2">
      <c r="A496" s="3">
        <v>493</v>
      </c>
      <c r="B496" s="3">
        <f t="shared" si="7"/>
        <v>37053101001</v>
      </c>
      <c r="C496" s="3" t="s">
        <v>434</v>
      </c>
      <c r="D496" s="3">
        <v>37053101000</v>
      </c>
      <c r="E496" s="3" t="s">
        <v>1167</v>
      </c>
      <c r="F496" s="3">
        <v>1</v>
      </c>
      <c r="G496" s="3">
        <v>12</v>
      </c>
      <c r="H496" s="3" t="s">
        <v>1246</v>
      </c>
      <c r="I496" s="3" t="s">
        <v>1215</v>
      </c>
      <c r="J496" s="3" t="s">
        <v>1247</v>
      </c>
      <c r="K496" s="3" t="s">
        <v>58</v>
      </c>
      <c r="L496" s="3">
        <v>0</v>
      </c>
      <c r="M496" s="3">
        <v>0</v>
      </c>
      <c r="N496" s="3" t="s">
        <v>123</v>
      </c>
      <c r="O496" s="3">
        <v>0</v>
      </c>
      <c r="P496" s="3">
        <v>0</v>
      </c>
    </row>
    <row r="497" spans="1:16" ht="16.5" x14ac:dyDescent="0.2">
      <c r="A497" s="3">
        <v>494</v>
      </c>
      <c r="B497" s="3">
        <f t="shared" si="7"/>
        <v>37053102001</v>
      </c>
      <c r="C497" s="3" t="s">
        <v>435</v>
      </c>
      <c r="D497" s="3">
        <v>37053102000</v>
      </c>
      <c r="E497" s="3" t="s">
        <v>1167</v>
      </c>
      <c r="F497" s="3">
        <v>1</v>
      </c>
      <c r="G497" s="3">
        <v>12</v>
      </c>
      <c r="H497" s="3" t="s">
        <v>1246</v>
      </c>
      <c r="I497" s="3" t="s">
        <v>1215</v>
      </c>
      <c r="J497" s="3" t="s">
        <v>1247</v>
      </c>
      <c r="K497" s="3" t="s">
        <v>123</v>
      </c>
      <c r="L497" s="3">
        <v>0</v>
      </c>
      <c r="M497" s="3">
        <v>0</v>
      </c>
      <c r="N497" s="3" t="s">
        <v>87</v>
      </c>
      <c r="O497" s="3">
        <v>0</v>
      </c>
      <c r="P497" s="3">
        <v>0</v>
      </c>
    </row>
    <row r="498" spans="1:16" ht="16.5" x14ac:dyDescent="0.2">
      <c r="A498" s="3">
        <v>495</v>
      </c>
      <c r="B498" s="3">
        <f t="shared" si="7"/>
        <v>37053103001</v>
      </c>
      <c r="C498" s="3" t="s">
        <v>436</v>
      </c>
      <c r="D498" s="3">
        <v>37053103000</v>
      </c>
      <c r="E498" s="3" t="s">
        <v>1167</v>
      </c>
      <c r="F498" s="3">
        <v>1</v>
      </c>
      <c r="G498" s="3">
        <v>12</v>
      </c>
      <c r="H498" s="3" t="s">
        <v>1246</v>
      </c>
      <c r="I498" s="3" t="s">
        <v>1215</v>
      </c>
      <c r="J498" s="3" t="s">
        <v>1247</v>
      </c>
      <c r="K498" s="3" t="s">
        <v>87</v>
      </c>
      <c r="L498" s="3">
        <v>0</v>
      </c>
      <c r="M498" s="3">
        <v>0</v>
      </c>
      <c r="N498" s="3" t="s">
        <v>96</v>
      </c>
      <c r="O498" s="3">
        <v>0</v>
      </c>
      <c r="P498" s="3">
        <v>0</v>
      </c>
    </row>
    <row r="499" spans="1:16" ht="16.5" x14ac:dyDescent="0.2">
      <c r="A499" s="3">
        <v>496</v>
      </c>
      <c r="B499" s="3">
        <f t="shared" si="7"/>
        <v>37054101001</v>
      </c>
      <c r="C499" s="3" t="s">
        <v>437</v>
      </c>
      <c r="D499" s="3">
        <v>37054101000</v>
      </c>
      <c r="E499" s="3" t="s">
        <v>1167</v>
      </c>
      <c r="F499" s="3">
        <v>1</v>
      </c>
      <c r="G499" s="3">
        <v>12</v>
      </c>
      <c r="H499" s="3" t="s">
        <v>1246</v>
      </c>
      <c r="I499" s="3" t="s">
        <v>1215</v>
      </c>
      <c r="J499" s="3" t="s">
        <v>1247</v>
      </c>
      <c r="K499" s="3" t="s">
        <v>58</v>
      </c>
      <c r="L499" s="3">
        <v>0</v>
      </c>
      <c r="M499" s="3">
        <v>0</v>
      </c>
      <c r="N499" s="3" t="s">
        <v>124</v>
      </c>
      <c r="O499" s="3">
        <v>0</v>
      </c>
      <c r="P499" s="3">
        <v>0</v>
      </c>
    </row>
    <row r="500" spans="1:16" ht="16.5" x14ac:dyDescent="0.2">
      <c r="A500" s="3">
        <v>497</v>
      </c>
      <c r="B500" s="3">
        <f t="shared" si="7"/>
        <v>37054101002</v>
      </c>
      <c r="C500" s="3" t="s">
        <v>437</v>
      </c>
      <c r="D500" s="3">
        <v>37054101000</v>
      </c>
      <c r="E500" s="3" t="s">
        <v>1169</v>
      </c>
      <c r="F500" s="3">
        <v>2</v>
      </c>
      <c r="G500" s="3">
        <v>12</v>
      </c>
      <c r="H500" s="3" t="s">
        <v>1246</v>
      </c>
      <c r="I500" s="3" t="s">
        <v>1215</v>
      </c>
      <c r="J500" s="3" t="s">
        <v>1247</v>
      </c>
      <c r="K500" s="3" t="s">
        <v>58</v>
      </c>
      <c r="L500" s="3">
        <v>0</v>
      </c>
      <c r="M500" s="3">
        <v>0</v>
      </c>
      <c r="N500" s="3" t="s">
        <v>124</v>
      </c>
      <c r="O500" s="3">
        <v>0</v>
      </c>
      <c r="P500" s="3">
        <v>0</v>
      </c>
    </row>
    <row r="501" spans="1:16" ht="16.5" x14ac:dyDescent="0.2">
      <c r="A501" s="3">
        <v>498</v>
      </c>
      <c r="B501" s="3">
        <f t="shared" si="7"/>
        <v>37054102001</v>
      </c>
      <c r="C501" s="3" t="s">
        <v>438</v>
      </c>
      <c r="D501" s="3">
        <v>37054102000</v>
      </c>
      <c r="E501" s="3" t="s">
        <v>1167</v>
      </c>
      <c r="F501" s="3">
        <v>1</v>
      </c>
      <c r="G501" s="3">
        <v>12</v>
      </c>
      <c r="H501" s="3" t="s">
        <v>1246</v>
      </c>
      <c r="I501" s="3" t="s">
        <v>1215</v>
      </c>
      <c r="J501" s="3" t="s">
        <v>1247</v>
      </c>
      <c r="K501" s="3" t="s">
        <v>124</v>
      </c>
      <c r="L501" s="3">
        <v>0</v>
      </c>
      <c r="M501" s="3">
        <v>0</v>
      </c>
      <c r="N501" s="3" t="s">
        <v>125</v>
      </c>
      <c r="O501" s="3">
        <v>0</v>
      </c>
      <c r="P501" s="3">
        <v>0</v>
      </c>
    </row>
    <row r="502" spans="1:16" ht="16.5" x14ac:dyDescent="0.2">
      <c r="A502" s="3">
        <v>499</v>
      </c>
      <c r="B502" s="3">
        <f t="shared" si="7"/>
        <v>37054102002</v>
      </c>
      <c r="C502" s="3" t="s">
        <v>438</v>
      </c>
      <c r="D502" s="3">
        <v>37054102000</v>
      </c>
      <c r="E502" s="3" t="s">
        <v>1169</v>
      </c>
      <c r="F502" s="3">
        <v>2</v>
      </c>
      <c r="G502" s="3">
        <v>12</v>
      </c>
      <c r="H502" s="3" t="s">
        <v>1246</v>
      </c>
      <c r="I502" s="3" t="s">
        <v>1215</v>
      </c>
      <c r="J502" s="3" t="s">
        <v>1247</v>
      </c>
      <c r="K502" s="3" t="s">
        <v>124</v>
      </c>
      <c r="L502" s="3">
        <v>0</v>
      </c>
      <c r="M502" s="3">
        <v>0</v>
      </c>
      <c r="N502" s="3" t="s">
        <v>125</v>
      </c>
      <c r="O502" s="3">
        <v>0</v>
      </c>
      <c r="P502" s="3">
        <v>0</v>
      </c>
    </row>
    <row r="503" spans="1:16" ht="16.5" x14ac:dyDescent="0.2">
      <c r="A503" s="3">
        <v>500</v>
      </c>
      <c r="B503" s="3">
        <f t="shared" si="7"/>
        <v>37054103001</v>
      </c>
      <c r="C503" s="3" t="s">
        <v>439</v>
      </c>
      <c r="D503" s="3">
        <v>37054103000</v>
      </c>
      <c r="E503" s="3" t="s">
        <v>1167</v>
      </c>
      <c r="F503" s="3">
        <v>1</v>
      </c>
      <c r="G503" s="3">
        <v>12</v>
      </c>
      <c r="H503" s="3" t="s">
        <v>1246</v>
      </c>
      <c r="I503" s="3" t="s">
        <v>1215</v>
      </c>
      <c r="J503" s="3" t="s">
        <v>1247</v>
      </c>
      <c r="K503" s="3" t="s">
        <v>125</v>
      </c>
      <c r="L503" s="3">
        <v>0</v>
      </c>
      <c r="M503" s="3">
        <v>0</v>
      </c>
      <c r="N503" s="3" t="s">
        <v>126</v>
      </c>
      <c r="O503" s="3">
        <v>0</v>
      </c>
      <c r="P503" s="3">
        <v>0</v>
      </c>
    </row>
    <row r="504" spans="1:16" ht="16.5" x14ac:dyDescent="0.2">
      <c r="A504" s="3">
        <v>501</v>
      </c>
      <c r="B504" s="3">
        <f t="shared" si="7"/>
        <v>37054103002</v>
      </c>
      <c r="C504" s="3" t="s">
        <v>439</v>
      </c>
      <c r="D504" s="3">
        <v>37054103000</v>
      </c>
      <c r="E504" s="3" t="s">
        <v>1169</v>
      </c>
      <c r="F504" s="3">
        <v>2</v>
      </c>
      <c r="G504" s="3">
        <v>12</v>
      </c>
      <c r="H504" s="3" t="s">
        <v>1246</v>
      </c>
      <c r="I504" s="3" t="s">
        <v>1215</v>
      </c>
      <c r="J504" s="3" t="s">
        <v>1247</v>
      </c>
      <c r="K504" s="3" t="s">
        <v>125</v>
      </c>
      <c r="L504" s="3">
        <v>0</v>
      </c>
      <c r="M504" s="3">
        <v>0</v>
      </c>
      <c r="N504" s="3" t="s">
        <v>126</v>
      </c>
      <c r="O504" s="3">
        <v>0</v>
      </c>
      <c r="P504" s="3">
        <v>0</v>
      </c>
    </row>
    <row r="505" spans="1:16" ht="16.5" x14ac:dyDescent="0.2">
      <c r="A505" s="3">
        <v>502</v>
      </c>
      <c r="B505" s="3">
        <f t="shared" si="7"/>
        <v>37054104001</v>
      </c>
      <c r="C505" s="3" t="s">
        <v>440</v>
      </c>
      <c r="D505" s="3">
        <v>37054104000</v>
      </c>
      <c r="E505" s="3" t="s">
        <v>1167</v>
      </c>
      <c r="F505" s="3">
        <v>1</v>
      </c>
      <c r="G505" s="3">
        <v>12</v>
      </c>
      <c r="H505" s="3" t="s">
        <v>1246</v>
      </c>
      <c r="I505" s="3" t="s">
        <v>1215</v>
      </c>
      <c r="J505" s="3" t="s">
        <v>1247</v>
      </c>
      <c r="K505" s="3" t="s">
        <v>126</v>
      </c>
      <c r="L505" s="3">
        <v>0</v>
      </c>
      <c r="M505" s="3">
        <v>0</v>
      </c>
      <c r="N505" s="3" t="s">
        <v>127</v>
      </c>
      <c r="O505" s="3">
        <v>0</v>
      </c>
      <c r="P505" s="3">
        <v>0</v>
      </c>
    </row>
    <row r="506" spans="1:16" ht="16.5" x14ac:dyDescent="0.2">
      <c r="A506" s="3">
        <v>503</v>
      </c>
      <c r="B506" s="3">
        <f t="shared" si="7"/>
        <v>37054104002</v>
      </c>
      <c r="C506" s="3" t="s">
        <v>440</v>
      </c>
      <c r="D506" s="3">
        <v>37054104000</v>
      </c>
      <c r="E506" s="3" t="s">
        <v>1169</v>
      </c>
      <c r="F506" s="3">
        <v>2</v>
      </c>
      <c r="G506" s="3">
        <v>12</v>
      </c>
      <c r="H506" s="3" t="s">
        <v>1246</v>
      </c>
      <c r="I506" s="3" t="s">
        <v>1215</v>
      </c>
      <c r="J506" s="3" t="s">
        <v>1247</v>
      </c>
      <c r="K506" s="3" t="s">
        <v>126</v>
      </c>
      <c r="L506" s="3">
        <v>0</v>
      </c>
      <c r="M506" s="3">
        <v>0</v>
      </c>
      <c r="N506" s="3" t="s">
        <v>127</v>
      </c>
      <c r="O506" s="3">
        <v>0</v>
      </c>
      <c r="P506" s="3">
        <v>0</v>
      </c>
    </row>
    <row r="507" spans="1:16" ht="16.5" x14ac:dyDescent="0.2">
      <c r="A507" s="3">
        <v>504</v>
      </c>
      <c r="B507" s="3">
        <f t="shared" si="7"/>
        <v>37054105001</v>
      </c>
      <c r="C507" s="3" t="s">
        <v>441</v>
      </c>
      <c r="D507" s="3">
        <v>37054105000</v>
      </c>
      <c r="E507" s="3" t="s">
        <v>1167</v>
      </c>
      <c r="F507" s="3">
        <v>1</v>
      </c>
      <c r="G507" s="3">
        <v>12</v>
      </c>
      <c r="H507" s="3" t="s">
        <v>1246</v>
      </c>
      <c r="I507" s="3" t="s">
        <v>1215</v>
      </c>
      <c r="J507" s="3" t="s">
        <v>1247</v>
      </c>
      <c r="K507" s="3" t="s">
        <v>127</v>
      </c>
      <c r="L507" s="3">
        <v>0</v>
      </c>
      <c r="M507" s="3">
        <v>0</v>
      </c>
      <c r="N507" s="3" t="s">
        <v>128</v>
      </c>
      <c r="O507" s="3">
        <v>0</v>
      </c>
      <c r="P507" s="3">
        <v>0</v>
      </c>
    </row>
    <row r="508" spans="1:16" ht="16.5" x14ac:dyDescent="0.2">
      <c r="A508" s="3">
        <v>505</v>
      </c>
      <c r="B508" s="3">
        <f t="shared" si="7"/>
        <v>37054105002</v>
      </c>
      <c r="C508" s="3" t="s">
        <v>441</v>
      </c>
      <c r="D508" s="3">
        <v>37054105000</v>
      </c>
      <c r="E508" s="3" t="s">
        <v>1169</v>
      </c>
      <c r="F508" s="3">
        <v>2</v>
      </c>
      <c r="G508" s="3">
        <v>12</v>
      </c>
      <c r="H508" s="3" t="s">
        <v>1246</v>
      </c>
      <c r="I508" s="3" t="s">
        <v>1215</v>
      </c>
      <c r="J508" s="3" t="s">
        <v>1247</v>
      </c>
      <c r="K508" s="3" t="s">
        <v>127</v>
      </c>
      <c r="L508" s="3">
        <v>0</v>
      </c>
      <c r="M508" s="3">
        <v>0</v>
      </c>
      <c r="N508" s="3" t="s">
        <v>128</v>
      </c>
      <c r="O508" s="3">
        <v>0</v>
      </c>
      <c r="P508" s="3">
        <v>0</v>
      </c>
    </row>
    <row r="509" spans="1:16" ht="16.5" x14ac:dyDescent="0.2">
      <c r="A509" s="3">
        <v>506</v>
      </c>
      <c r="B509" s="3">
        <f t="shared" si="7"/>
        <v>37054106001</v>
      </c>
      <c r="C509" s="3" t="s">
        <v>442</v>
      </c>
      <c r="D509" s="3">
        <v>37054106000</v>
      </c>
      <c r="E509" s="3" t="s">
        <v>1167</v>
      </c>
      <c r="F509" s="3">
        <v>1</v>
      </c>
      <c r="G509" s="3">
        <v>12</v>
      </c>
      <c r="H509" s="3" t="s">
        <v>1246</v>
      </c>
      <c r="I509" s="3" t="s">
        <v>1215</v>
      </c>
      <c r="J509" s="3" t="s">
        <v>1247</v>
      </c>
      <c r="K509" s="3" t="s">
        <v>128</v>
      </c>
      <c r="L509" s="3">
        <v>0</v>
      </c>
      <c r="M509" s="3">
        <v>0</v>
      </c>
      <c r="N509" s="3" t="s">
        <v>129</v>
      </c>
      <c r="O509" s="3">
        <v>0</v>
      </c>
      <c r="P509" s="3">
        <v>0</v>
      </c>
    </row>
    <row r="510" spans="1:16" ht="16.5" x14ac:dyDescent="0.2">
      <c r="A510" s="3">
        <v>507</v>
      </c>
      <c r="B510" s="3">
        <f t="shared" si="7"/>
        <v>37054106002</v>
      </c>
      <c r="C510" s="3" t="s">
        <v>442</v>
      </c>
      <c r="D510" s="3">
        <v>37054106000</v>
      </c>
      <c r="E510" s="3" t="s">
        <v>1169</v>
      </c>
      <c r="F510" s="3">
        <v>2</v>
      </c>
      <c r="G510" s="3">
        <v>12</v>
      </c>
      <c r="H510" s="3" t="s">
        <v>1246</v>
      </c>
      <c r="I510" s="3" t="s">
        <v>1215</v>
      </c>
      <c r="J510" s="3" t="s">
        <v>1247</v>
      </c>
      <c r="K510" s="3" t="s">
        <v>128</v>
      </c>
      <c r="L510" s="3">
        <v>0</v>
      </c>
      <c r="M510" s="3">
        <v>0</v>
      </c>
      <c r="N510" s="3" t="s">
        <v>129</v>
      </c>
      <c r="O510" s="3">
        <v>0</v>
      </c>
      <c r="P510" s="3">
        <v>0</v>
      </c>
    </row>
    <row r="511" spans="1:16" ht="16.5" x14ac:dyDescent="0.2">
      <c r="A511" s="3">
        <v>508</v>
      </c>
      <c r="B511" s="3">
        <f t="shared" si="7"/>
        <v>37054107001</v>
      </c>
      <c r="C511" s="3" t="s">
        <v>443</v>
      </c>
      <c r="D511" s="3">
        <v>37054107000</v>
      </c>
      <c r="E511" s="3" t="s">
        <v>1167</v>
      </c>
      <c r="F511" s="3">
        <v>1</v>
      </c>
      <c r="G511" s="3">
        <v>12</v>
      </c>
      <c r="H511" s="3" t="s">
        <v>1246</v>
      </c>
      <c r="I511" s="3" t="s">
        <v>1215</v>
      </c>
      <c r="J511" s="3" t="s">
        <v>1247</v>
      </c>
      <c r="K511" s="3" t="s">
        <v>129</v>
      </c>
      <c r="L511" s="3">
        <v>0</v>
      </c>
      <c r="M511" s="3">
        <v>0</v>
      </c>
      <c r="N511" s="3" t="s">
        <v>130</v>
      </c>
      <c r="O511" s="3">
        <v>0</v>
      </c>
      <c r="P511" s="3">
        <v>0</v>
      </c>
    </row>
    <row r="512" spans="1:16" ht="16.5" x14ac:dyDescent="0.2">
      <c r="A512" s="3">
        <v>509</v>
      </c>
      <c r="B512" s="3">
        <f t="shared" si="7"/>
        <v>37054107002</v>
      </c>
      <c r="C512" s="3" t="s">
        <v>443</v>
      </c>
      <c r="D512" s="3">
        <v>37054107000</v>
      </c>
      <c r="E512" s="3" t="s">
        <v>1169</v>
      </c>
      <c r="F512" s="3">
        <v>2</v>
      </c>
      <c r="G512" s="3">
        <v>12</v>
      </c>
      <c r="H512" s="3" t="s">
        <v>1246</v>
      </c>
      <c r="I512" s="3" t="s">
        <v>1215</v>
      </c>
      <c r="J512" s="3" t="s">
        <v>1247</v>
      </c>
      <c r="K512" s="3" t="s">
        <v>129</v>
      </c>
      <c r="L512" s="3">
        <v>0</v>
      </c>
      <c r="M512" s="3">
        <v>0</v>
      </c>
      <c r="N512" s="3" t="s">
        <v>130</v>
      </c>
      <c r="O512" s="3">
        <v>0</v>
      </c>
      <c r="P512" s="3">
        <v>0</v>
      </c>
    </row>
    <row r="513" spans="1:16" ht="16.5" x14ac:dyDescent="0.2">
      <c r="A513" s="3">
        <v>510</v>
      </c>
      <c r="B513" s="3">
        <f t="shared" si="7"/>
        <v>37054108001</v>
      </c>
      <c r="C513" s="3" t="s">
        <v>444</v>
      </c>
      <c r="D513" s="3">
        <v>37054108000</v>
      </c>
      <c r="E513" s="3" t="s">
        <v>1167</v>
      </c>
      <c r="F513" s="3">
        <v>1</v>
      </c>
      <c r="G513" s="3">
        <v>12</v>
      </c>
      <c r="H513" s="3" t="s">
        <v>1246</v>
      </c>
      <c r="I513" s="3" t="s">
        <v>1215</v>
      </c>
      <c r="J513" s="3" t="s">
        <v>1247</v>
      </c>
      <c r="K513" s="3" t="s">
        <v>130</v>
      </c>
      <c r="L513" s="3">
        <v>0</v>
      </c>
      <c r="M513" s="3">
        <v>0</v>
      </c>
      <c r="N513" s="3" t="s">
        <v>131</v>
      </c>
      <c r="O513" s="3">
        <v>0</v>
      </c>
      <c r="P513" s="3">
        <v>0</v>
      </c>
    </row>
    <row r="514" spans="1:16" ht="16.5" x14ac:dyDescent="0.2">
      <c r="A514" s="3">
        <v>511</v>
      </c>
      <c r="B514" s="3">
        <f t="shared" si="7"/>
        <v>37054108002</v>
      </c>
      <c r="C514" s="3" t="s">
        <v>444</v>
      </c>
      <c r="D514" s="3">
        <v>37054108000</v>
      </c>
      <c r="E514" s="3" t="s">
        <v>1169</v>
      </c>
      <c r="F514" s="3">
        <v>2</v>
      </c>
      <c r="G514" s="3">
        <v>12</v>
      </c>
      <c r="H514" s="3" t="s">
        <v>1246</v>
      </c>
      <c r="I514" s="3" t="s">
        <v>1215</v>
      </c>
      <c r="J514" s="3" t="s">
        <v>1247</v>
      </c>
      <c r="K514" s="3" t="s">
        <v>130</v>
      </c>
      <c r="L514" s="3">
        <v>0</v>
      </c>
      <c r="M514" s="3">
        <v>0</v>
      </c>
      <c r="N514" s="3" t="s">
        <v>131</v>
      </c>
      <c r="O514" s="3">
        <v>0</v>
      </c>
      <c r="P514" s="3">
        <v>0</v>
      </c>
    </row>
    <row r="515" spans="1:16" ht="16.5" x14ac:dyDescent="0.2">
      <c r="A515" s="3">
        <v>512</v>
      </c>
      <c r="B515" s="3">
        <f t="shared" si="7"/>
        <v>37054201001</v>
      </c>
      <c r="C515" s="3" t="s">
        <v>445</v>
      </c>
      <c r="D515" s="3">
        <v>37054201000</v>
      </c>
      <c r="E515" s="3" t="s">
        <v>1167</v>
      </c>
      <c r="F515" s="3">
        <v>1</v>
      </c>
      <c r="G515" s="3">
        <v>12</v>
      </c>
      <c r="H515" s="3" t="s">
        <v>1246</v>
      </c>
      <c r="I515" s="3" t="s">
        <v>1215</v>
      </c>
      <c r="J515" s="3" t="s">
        <v>1247</v>
      </c>
      <c r="K515" s="3" t="s">
        <v>131</v>
      </c>
      <c r="L515" s="3">
        <v>0</v>
      </c>
      <c r="M515" s="3">
        <v>0</v>
      </c>
      <c r="N515" s="3" t="s">
        <v>132</v>
      </c>
      <c r="O515" s="3">
        <v>0</v>
      </c>
      <c r="P515" s="3">
        <v>0</v>
      </c>
    </row>
    <row r="516" spans="1:16" ht="16.5" x14ac:dyDescent="0.2">
      <c r="A516" s="3">
        <v>513</v>
      </c>
      <c r="B516" s="3">
        <f t="shared" si="7"/>
        <v>37054201002</v>
      </c>
      <c r="C516" s="3" t="s">
        <v>445</v>
      </c>
      <c r="D516" s="3">
        <v>37054201000</v>
      </c>
      <c r="E516" s="3" t="s">
        <v>1169</v>
      </c>
      <c r="F516" s="3">
        <v>2</v>
      </c>
      <c r="G516" s="3">
        <v>12</v>
      </c>
      <c r="H516" s="3" t="s">
        <v>1246</v>
      </c>
      <c r="I516" s="3" t="s">
        <v>1215</v>
      </c>
      <c r="J516" s="3" t="s">
        <v>1247</v>
      </c>
      <c r="K516" s="3" t="s">
        <v>131</v>
      </c>
      <c r="L516" s="3">
        <v>0</v>
      </c>
      <c r="M516" s="3">
        <v>0</v>
      </c>
      <c r="N516" s="3" t="s">
        <v>132</v>
      </c>
      <c r="O516" s="3">
        <v>0</v>
      </c>
      <c r="P516" s="3">
        <v>0</v>
      </c>
    </row>
    <row r="517" spans="1:16" ht="16.5" x14ac:dyDescent="0.2">
      <c r="A517" s="3">
        <v>514</v>
      </c>
      <c r="B517" s="3">
        <f t="shared" ref="B517:B580" si="8">D517+F517</f>
        <v>37054301001</v>
      </c>
      <c r="C517" s="3" t="s">
        <v>446</v>
      </c>
      <c r="D517" s="3">
        <v>37054301000</v>
      </c>
      <c r="E517" s="3" t="s">
        <v>1167</v>
      </c>
      <c r="F517" s="3">
        <v>1</v>
      </c>
      <c r="G517" s="3">
        <v>12</v>
      </c>
      <c r="H517" s="3" t="s">
        <v>1246</v>
      </c>
      <c r="I517" s="3" t="s">
        <v>1215</v>
      </c>
      <c r="J517" s="3" t="s">
        <v>1247</v>
      </c>
      <c r="K517" s="3" t="s">
        <v>132</v>
      </c>
      <c r="L517" s="3">
        <v>0</v>
      </c>
      <c r="M517" s="3">
        <v>0</v>
      </c>
      <c r="N517" s="3" t="s">
        <v>133</v>
      </c>
      <c r="O517" s="3">
        <v>0</v>
      </c>
      <c r="P517" s="3">
        <v>0</v>
      </c>
    </row>
    <row r="518" spans="1:16" ht="16.5" x14ac:dyDescent="0.2">
      <c r="A518" s="3">
        <v>515</v>
      </c>
      <c r="B518" s="3">
        <f t="shared" si="8"/>
        <v>37054301002</v>
      </c>
      <c r="C518" s="3" t="s">
        <v>446</v>
      </c>
      <c r="D518" s="3">
        <v>37054301000</v>
      </c>
      <c r="E518" s="3" t="s">
        <v>1169</v>
      </c>
      <c r="F518" s="3">
        <v>2</v>
      </c>
      <c r="G518" s="3">
        <v>12</v>
      </c>
      <c r="H518" s="3" t="s">
        <v>1246</v>
      </c>
      <c r="I518" s="3" t="s">
        <v>1215</v>
      </c>
      <c r="J518" s="3" t="s">
        <v>1247</v>
      </c>
      <c r="K518" s="3" t="s">
        <v>132</v>
      </c>
      <c r="L518" s="3">
        <v>0</v>
      </c>
      <c r="M518" s="3">
        <v>0</v>
      </c>
      <c r="N518" s="3" t="s">
        <v>133</v>
      </c>
      <c r="O518" s="3">
        <v>0</v>
      </c>
      <c r="P518" s="3">
        <v>0</v>
      </c>
    </row>
    <row r="519" spans="1:16" ht="16.5" x14ac:dyDescent="0.2">
      <c r="A519" s="3">
        <v>516</v>
      </c>
      <c r="B519" s="3">
        <f t="shared" si="8"/>
        <v>37054302001</v>
      </c>
      <c r="C519" s="3" t="s">
        <v>447</v>
      </c>
      <c r="D519" s="3">
        <v>37054302000</v>
      </c>
      <c r="E519" s="3" t="s">
        <v>1167</v>
      </c>
      <c r="F519" s="3">
        <v>1</v>
      </c>
      <c r="G519" s="3">
        <v>12</v>
      </c>
      <c r="H519" s="3" t="s">
        <v>1246</v>
      </c>
      <c r="I519" s="3" t="s">
        <v>1215</v>
      </c>
      <c r="J519" s="3" t="s">
        <v>1247</v>
      </c>
      <c r="K519" s="3" t="s">
        <v>133</v>
      </c>
      <c r="L519" s="3">
        <v>0</v>
      </c>
      <c r="M519" s="3">
        <v>0</v>
      </c>
      <c r="N519" s="3" t="s">
        <v>134</v>
      </c>
      <c r="O519" s="3">
        <v>0</v>
      </c>
      <c r="P519" s="3">
        <v>0</v>
      </c>
    </row>
    <row r="520" spans="1:16" ht="16.5" x14ac:dyDescent="0.2">
      <c r="A520" s="3">
        <v>517</v>
      </c>
      <c r="B520" s="3">
        <f t="shared" si="8"/>
        <v>37054302002</v>
      </c>
      <c r="C520" s="3" t="s">
        <v>447</v>
      </c>
      <c r="D520" s="3">
        <v>37054302000</v>
      </c>
      <c r="E520" s="3" t="s">
        <v>1169</v>
      </c>
      <c r="F520" s="3">
        <v>2</v>
      </c>
      <c r="G520" s="3">
        <v>12</v>
      </c>
      <c r="H520" s="3" t="s">
        <v>1246</v>
      </c>
      <c r="I520" s="3" t="s">
        <v>1215</v>
      </c>
      <c r="J520" s="3" t="s">
        <v>1247</v>
      </c>
      <c r="K520" s="3" t="s">
        <v>133</v>
      </c>
      <c r="L520" s="3">
        <v>0</v>
      </c>
      <c r="M520" s="3">
        <v>0</v>
      </c>
      <c r="N520" s="3" t="s">
        <v>134</v>
      </c>
      <c r="O520" s="3">
        <v>0</v>
      </c>
      <c r="P520" s="3">
        <v>0</v>
      </c>
    </row>
    <row r="521" spans="1:16" ht="16.5" x14ac:dyDescent="0.2">
      <c r="A521" s="3">
        <v>518</v>
      </c>
      <c r="B521" s="3">
        <f t="shared" si="8"/>
        <v>37054401001</v>
      </c>
      <c r="C521" s="3" t="s">
        <v>448</v>
      </c>
      <c r="D521" s="3">
        <v>37054401000</v>
      </c>
      <c r="E521" s="3" t="s">
        <v>1167</v>
      </c>
      <c r="F521" s="3">
        <v>1</v>
      </c>
      <c r="G521" s="3">
        <v>12</v>
      </c>
      <c r="H521" s="3" t="s">
        <v>1246</v>
      </c>
      <c r="I521" s="3" t="s">
        <v>1215</v>
      </c>
      <c r="J521" s="3" t="s">
        <v>1247</v>
      </c>
      <c r="K521" s="3" t="s">
        <v>134</v>
      </c>
      <c r="L521" s="3">
        <v>0</v>
      </c>
      <c r="M521" s="3">
        <v>0</v>
      </c>
      <c r="N521" s="3" t="s">
        <v>148</v>
      </c>
      <c r="O521" s="3">
        <v>0</v>
      </c>
      <c r="P521" s="3">
        <v>0</v>
      </c>
    </row>
    <row r="522" spans="1:16" ht="16.5" x14ac:dyDescent="0.2">
      <c r="A522" s="3">
        <v>519</v>
      </c>
      <c r="B522" s="3">
        <f t="shared" si="8"/>
        <v>37054401002</v>
      </c>
      <c r="C522" s="3" t="s">
        <v>448</v>
      </c>
      <c r="D522" s="3">
        <v>37054401000</v>
      </c>
      <c r="E522" s="3" t="s">
        <v>1169</v>
      </c>
      <c r="F522" s="3">
        <v>2</v>
      </c>
      <c r="G522" s="3">
        <v>12</v>
      </c>
      <c r="H522" s="3" t="s">
        <v>1246</v>
      </c>
      <c r="I522" s="3" t="s">
        <v>1215</v>
      </c>
      <c r="J522" s="3" t="s">
        <v>1247</v>
      </c>
      <c r="K522" s="3" t="s">
        <v>134</v>
      </c>
      <c r="L522" s="3">
        <v>0</v>
      </c>
      <c r="M522" s="3">
        <v>0</v>
      </c>
      <c r="N522" s="3" t="s">
        <v>148</v>
      </c>
      <c r="O522" s="3">
        <v>0</v>
      </c>
      <c r="P522" s="3">
        <v>0</v>
      </c>
    </row>
    <row r="523" spans="1:16" ht="16.5" x14ac:dyDescent="0.2">
      <c r="A523" s="3">
        <v>520</v>
      </c>
      <c r="B523" s="3">
        <f t="shared" si="8"/>
        <v>37055101001</v>
      </c>
      <c r="C523" s="3" t="s">
        <v>449</v>
      </c>
      <c r="D523" s="3">
        <v>37055101000</v>
      </c>
      <c r="E523" s="3" t="s">
        <v>1167</v>
      </c>
      <c r="F523" s="3">
        <v>1</v>
      </c>
      <c r="G523" s="3">
        <v>12</v>
      </c>
      <c r="H523" s="3" t="s">
        <v>1246</v>
      </c>
      <c r="I523" s="3" t="s">
        <v>1214</v>
      </c>
      <c r="J523" s="3" t="s">
        <v>1247</v>
      </c>
      <c r="K523" s="3" t="s">
        <v>66</v>
      </c>
      <c r="L523" s="3">
        <v>0</v>
      </c>
      <c r="M523" s="3">
        <v>0</v>
      </c>
      <c r="N523" s="3" t="s">
        <v>124</v>
      </c>
      <c r="O523" s="3">
        <v>0</v>
      </c>
      <c r="P523" s="3">
        <v>0</v>
      </c>
    </row>
    <row r="524" spans="1:16" ht="16.5" x14ac:dyDescent="0.2">
      <c r="A524" s="3">
        <v>521</v>
      </c>
      <c r="B524" s="3">
        <f t="shared" si="8"/>
        <v>37055101002</v>
      </c>
      <c r="C524" s="3" t="s">
        <v>449</v>
      </c>
      <c r="D524" s="3">
        <v>37055101000</v>
      </c>
      <c r="E524" s="3" t="s">
        <v>1169</v>
      </c>
      <c r="F524" s="3">
        <v>2</v>
      </c>
      <c r="G524" s="3">
        <v>12</v>
      </c>
      <c r="H524" s="3" t="s">
        <v>1246</v>
      </c>
      <c r="I524" s="3" t="s">
        <v>1214</v>
      </c>
      <c r="J524" s="3" t="s">
        <v>1247</v>
      </c>
      <c r="K524" s="3" t="s">
        <v>66</v>
      </c>
      <c r="L524" s="3">
        <v>0</v>
      </c>
      <c r="M524" s="3">
        <v>0</v>
      </c>
      <c r="N524" s="3" t="s">
        <v>124</v>
      </c>
      <c r="O524" s="3">
        <v>0</v>
      </c>
      <c r="P524" s="3">
        <v>0</v>
      </c>
    </row>
    <row r="525" spans="1:16" ht="16.5" x14ac:dyDescent="0.2">
      <c r="A525" s="3">
        <v>522</v>
      </c>
      <c r="B525" s="3">
        <f t="shared" si="8"/>
        <v>37055101003</v>
      </c>
      <c r="C525" s="3" t="s">
        <v>449</v>
      </c>
      <c r="D525" s="3">
        <v>37055101000</v>
      </c>
      <c r="E525" s="3" t="s">
        <v>1171</v>
      </c>
      <c r="F525" s="3">
        <v>3</v>
      </c>
      <c r="G525" s="3">
        <v>12</v>
      </c>
      <c r="H525" s="3" t="s">
        <v>1246</v>
      </c>
      <c r="I525" s="3" t="s">
        <v>1214</v>
      </c>
      <c r="J525" s="3" t="s">
        <v>1247</v>
      </c>
      <c r="K525" s="3" t="s">
        <v>66</v>
      </c>
      <c r="L525" s="3">
        <v>0</v>
      </c>
      <c r="M525" s="3">
        <v>0</v>
      </c>
      <c r="N525" s="3" t="s">
        <v>124</v>
      </c>
      <c r="O525" s="3">
        <v>0</v>
      </c>
      <c r="P525" s="3">
        <v>0</v>
      </c>
    </row>
    <row r="526" spans="1:16" ht="16.5" x14ac:dyDescent="0.2">
      <c r="A526" s="3">
        <v>523</v>
      </c>
      <c r="B526" s="3">
        <f t="shared" si="8"/>
        <v>37055101004</v>
      </c>
      <c r="C526" s="3" t="s">
        <v>449</v>
      </c>
      <c r="D526" s="3">
        <v>37055101000</v>
      </c>
      <c r="E526" s="3" t="s">
        <v>1173</v>
      </c>
      <c r="F526" s="3">
        <v>4</v>
      </c>
      <c r="G526" s="3">
        <v>12</v>
      </c>
      <c r="H526" s="3" t="s">
        <v>1246</v>
      </c>
      <c r="I526" s="3" t="s">
        <v>1214</v>
      </c>
      <c r="J526" s="3" t="s">
        <v>1247</v>
      </c>
      <c r="K526" s="3" t="s">
        <v>66</v>
      </c>
      <c r="L526" s="3">
        <v>0</v>
      </c>
      <c r="M526" s="3">
        <v>0</v>
      </c>
      <c r="N526" s="3" t="s">
        <v>124</v>
      </c>
      <c r="O526" s="3">
        <v>0</v>
      </c>
      <c r="P526" s="3">
        <v>0</v>
      </c>
    </row>
    <row r="527" spans="1:16" ht="16.5" x14ac:dyDescent="0.2">
      <c r="A527" s="3">
        <v>524</v>
      </c>
      <c r="B527" s="3">
        <f t="shared" si="8"/>
        <v>37055101005</v>
      </c>
      <c r="C527" s="3" t="s">
        <v>449</v>
      </c>
      <c r="D527" s="3">
        <v>37055101000</v>
      </c>
      <c r="E527" s="3" t="s">
        <v>1175</v>
      </c>
      <c r="F527" s="3">
        <v>5</v>
      </c>
      <c r="G527" s="3">
        <v>12</v>
      </c>
      <c r="H527" s="3" t="s">
        <v>1246</v>
      </c>
      <c r="I527" s="3" t="s">
        <v>1214</v>
      </c>
      <c r="J527" s="3" t="s">
        <v>1247</v>
      </c>
      <c r="K527" s="3" t="s">
        <v>66</v>
      </c>
      <c r="L527" s="3">
        <v>0</v>
      </c>
      <c r="M527" s="3">
        <v>0</v>
      </c>
      <c r="N527" s="3" t="s">
        <v>124</v>
      </c>
      <c r="O527" s="3">
        <v>0</v>
      </c>
      <c r="P527" s="3">
        <v>0</v>
      </c>
    </row>
    <row r="528" spans="1:16" ht="16.5" x14ac:dyDescent="0.2">
      <c r="A528" s="3">
        <v>525</v>
      </c>
      <c r="B528" s="3">
        <f t="shared" si="8"/>
        <v>37055101006</v>
      </c>
      <c r="C528" s="3" t="s">
        <v>449</v>
      </c>
      <c r="D528" s="3">
        <v>37055101000</v>
      </c>
      <c r="E528" s="3" t="s">
        <v>1177</v>
      </c>
      <c r="F528" s="3">
        <v>6</v>
      </c>
      <c r="G528" s="3">
        <v>12</v>
      </c>
      <c r="H528" s="3" t="s">
        <v>1246</v>
      </c>
      <c r="I528" s="3" t="s">
        <v>1214</v>
      </c>
      <c r="J528" s="3" t="s">
        <v>1247</v>
      </c>
      <c r="K528" s="3" t="s">
        <v>66</v>
      </c>
      <c r="L528" s="3">
        <v>0</v>
      </c>
      <c r="M528" s="3">
        <v>0</v>
      </c>
      <c r="N528" s="3" t="s">
        <v>124</v>
      </c>
      <c r="O528" s="3">
        <v>0</v>
      </c>
      <c r="P528" s="3">
        <v>0</v>
      </c>
    </row>
    <row r="529" spans="1:16" ht="16.5" x14ac:dyDescent="0.2">
      <c r="A529" s="3">
        <v>526</v>
      </c>
      <c r="B529" s="3">
        <f t="shared" si="8"/>
        <v>37055102001</v>
      </c>
      <c r="C529" s="3" t="s">
        <v>450</v>
      </c>
      <c r="D529" s="3">
        <v>37055102000</v>
      </c>
      <c r="E529" s="3" t="s">
        <v>1167</v>
      </c>
      <c r="F529" s="3">
        <v>1</v>
      </c>
      <c r="G529" s="3">
        <v>12</v>
      </c>
      <c r="H529" s="3" t="s">
        <v>1246</v>
      </c>
      <c r="I529" s="3" t="s">
        <v>1214</v>
      </c>
      <c r="J529" s="3" t="s">
        <v>1247</v>
      </c>
      <c r="K529" s="3" t="s">
        <v>124</v>
      </c>
      <c r="L529" s="3">
        <v>0</v>
      </c>
      <c r="M529" s="3">
        <v>0</v>
      </c>
      <c r="N529" s="3" t="s">
        <v>126</v>
      </c>
      <c r="O529" s="3">
        <v>0</v>
      </c>
      <c r="P529" s="3">
        <v>0</v>
      </c>
    </row>
    <row r="530" spans="1:16" ht="16.5" x14ac:dyDescent="0.2">
      <c r="A530" s="3">
        <v>527</v>
      </c>
      <c r="B530" s="3">
        <f t="shared" si="8"/>
        <v>37055102002</v>
      </c>
      <c r="C530" s="3" t="s">
        <v>450</v>
      </c>
      <c r="D530" s="3">
        <v>37055102000</v>
      </c>
      <c r="E530" s="3" t="s">
        <v>1169</v>
      </c>
      <c r="F530" s="3">
        <v>2</v>
      </c>
      <c r="G530" s="3">
        <v>12</v>
      </c>
      <c r="H530" s="3" t="s">
        <v>1246</v>
      </c>
      <c r="I530" s="3" t="s">
        <v>1214</v>
      </c>
      <c r="J530" s="3" t="s">
        <v>1247</v>
      </c>
      <c r="K530" s="3" t="s">
        <v>124</v>
      </c>
      <c r="L530" s="3">
        <v>0</v>
      </c>
      <c r="M530" s="3">
        <v>0</v>
      </c>
      <c r="N530" s="3" t="s">
        <v>126</v>
      </c>
      <c r="O530" s="3">
        <v>0</v>
      </c>
      <c r="P530" s="3">
        <v>0</v>
      </c>
    </row>
    <row r="531" spans="1:16" ht="16.5" x14ac:dyDescent="0.2">
      <c r="A531" s="3">
        <v>528</v>
      </c>
      <c r="B531" s="3">
        <f t="shared" si="8"/>
        <v>37055102003</v>
      </c>
      <c r="C531" s="3" t="s">
        <v>450</v>
      </c>
      <c r="D531" s="3">
        <v>37055102000</v>
      </c>
      <c r="E531" s="3" t="s">
        <v>1171</v>
      </c>
      <c r="F531" s="3">
        <v>3</v>
      </c>
      <c r="G531" s="3">
        <v>12</v>
      </c>
      <c r="H531" s="3" t="s">
        <v>1246</v>
      </c>
      <c r="I531" s="3" t="s">
        <v>1214</v>
      </c>
      <c r="J531" s="3" t="s">
        <v>1247</v>
      </c>
      <c r="K531" s="3" t="s">
        <v>124</v>
      </c>
      <c r="L531" s="3">
        <v>0</v>
      </c>
      <c r="M531" s="3">
        <v>0</v>
      </c>
      <c r="N531" s="3" t="s">
        <v>126</v>
      </c>
      <c r="O531" s="3">
        <v>0</v>
      </c>
      <c r="P531" s="3">
        <v>0</v>
      </c>
    </row>
    <row r="532" spans="1:16" ht="16.5" x14ac:dyDescent="0.2">
      <c r="A532" s="3">
        <v>529</v>
      </c>
      <c r="B532" s="3">
        <f t="shared" si="8"/>
        <v>37055103001</v>
      </c>
      <c r="C532" s="3" t="s">
        <v>451</v>
      </c>
      <c r="D532" s="3">
        <v>37055103000</v>
      </c>
      <c r="E532" s="3" t="s">
        <v>1167</v>
      </c>
      <c r="F532" s="3">
        <v>1</v>
      </c>
      <c r="G532" s="3">
        <v>12</v>
      </c>
      <c r="H532" s="3" t="s">
        <v>1246</v>
      </c>
      <c r="I532" s="3" t="s">
        <v>1214</v>
      </c>
      <c r="J532" s="3" t="s">
        <v>1247</v>
      </c>
      <c r="K532" s="3" t="s">
        <v>126</v>
      </c>
      <c r="L532" s="3">
        <v>0</v>
      </c>
      <c r="M532" s="3">
        <v>0</v>
      </c>
      <c r="N532" s="3" t="s">
        <v>128</v>
      </c>
      <c r="O532" s="3">
        <v>0</v>
      </c>
      <c r="P532" s="3">
        <v>0</v>
      </c>
    </row>
    <row r="533" spans="1:16" ht="16.5" x14ac:dyDescent="0.2">
      <c r="A533" s="3">
        <v>530</v>
      </c>
      <c r="B533" s="3">
        <f t="shared" si="8"/>
        <v>37055103002</v>
      </c>
      <c r="C533" s="3" t="s">
        <v>451</v>
      </c>
      <c r="D533" s="3">
        <v>37055103000</v>
      </c>
      <c r="E533" s="3" t="s">
        <v>1169</v>
      </c>
      <c r="F533" s="3">
        <v>2</v>
      </c>
      <c r="G533" s="3">
        <v>12</v>
      </c>
      <c r="H533" s="3" t="s">
        <v>1246</v>
      </c>
      <c r="I533" s="3" t="s">
        <v>1214</v>
      </c>
      <c r="J533" s="3" t="s">
        <v>1247</v>
      </c>
      <c r="K533" s="3" t="s">
        <v>126</v>
      </c>
      <c r="L533" s="3">
        <v>0</v>
      </c>
      <c r="M533" s="3">
        <v>0</v>
      </c>
      <c r="N533" s="3" t="s">
        <v>128</v>
      </c>
      <c r="O533" s="3">
        <v>0</v>
      </c>
      <c r="P533" s="3">
        <v>0</v>
      </c>
    </row>
    <row r="534" spans="1:16" ht="16.5" x14ac:dyDescent="0.2">
      <c r="A534" s="3">
        <v>531</v>
      </c>
      <c r="B534" s="3">
        <f t="shared" si="8"/>
        <v>37055103003</v>
      </c>
      <c r="C534" s="3" t="s">
        <v>451</v>
      </c>
      <c r="D534" s="3">
        <v>37055103000</v>
      </c>
      <c r="E534" s="3" t="s">
        <v>1171</v>
      </c>
      <c r="F534" s="3">
        <v>3</v>
      </c>
      <c r="G534" s="3">
        <v>12</v>
      </c>
      <c r="H534" s="3" t="s">
        <v>1246</v>
      </c>
      <c r="I534" s="3" t="s">
        <v>1214</v>
      </c>
      <c r="J534" s="3" t="s">
        <v>1247</v>
      </c>
      <c r="K534" s="3" t="s">
        <v>126</v>
      </c>
      <c r="L534" s="3">
        <v>0</v>
      </c>
      <c r="M534" s="3">
        <v>0</v>
      </c>
      <c r="N534" s="3" t="s">
        <v>128</v>
      </c>
      <c r="O534" s="3">
        <v>0</v>
      </c>
      <c r="P534" s="3">
        <v>0</v>
      </c>
    </row>
    <row r="535" spans="1:16" ht="16.5" x14ac:dyDescent="0.2">
      <c r="A535" s="3">
        <v>532</v>
      </c>
      <c r="B535" s="3">
        <f t="shared" si="8"/>
        <v>37055103004</v>
      </c>
      <c r="C535" s="3" t="s">
        <v>451</v>
      </c>
      <c r="D535" s="3">
        <v>37055103000</v>
      </c>
      <c r="E535" s="3" t="s">
        <v>1173</v>
      </c>
      <c r="F535" s="3">
        <v>4</v>
      </c>
      <c r="G535" s="3">
        <v>12</v>
      </c>
      <c r="H535" s="3" t="s">
        <v>1246</v>
      </c>
      <c r="I535" s="3" t="s">
        <v>1214</v>
      </c>
      <c r="J535" s="3" t="s">
        <v>1247</v>
      </c>
      <c r="K535" s="3" t="s">
        <v>126</v>
      </c>
      <c r="L535" s="3">
        <v>0</v>
      </c>
      <c r="M535" s="3">
        <v>0</v>
      </c>
      <c r="N535" s="3" t="s">
        <v>128</v>
      </c>
      <c r="O535" s="3">
        <v>0</v>
      </c>
      <c r="P535" s="3">
        <v>0</v>
      </c>
    </row>
    <row r="536" spans="1:16" ht="16.5" x14ac:dyDescent="0.2">
      <c r="A536" s="3">
        <v>533</v>
      </c>
      <c r="B536" s="3">
        <f t="shared" si="8"/>
        <v>37055103005</v>
      </c>
      <c r="C536" s="3" t="s">
        <v>451</v>
      </c>
      <c r="D536" s="3">
        <v>37055103000</v>
      </c>
      <c r="E536" s="3" t="s">
        <v>1175</v>
      </c>
      <c r="F536" s="3">
        <v>5</v>
      </c>
      <c r="G536" s="3">
        <v>12</v>
      </c>
      <c r="H536" s="3" t="s">
        <v>1246</v>
      </c>
      <c r="I536" s="3" t="s">
        <v>1214</v>
      </c>
      <c r="J536" s="3" t="s">
        <v>1247</v>
      </c>
      <c r="K536" s="3" t="s">
        <v>126</v>
      </c>
      <c r="L536" s="3">
        <v>0</v>
      </c>
      <c r="M536" s="3">
        <v>0</v>
      </c>
      <c r="N536" s="3" t="s">
        <v>128</v>
      </c>
      <c r="O536" s="3">
        <v>0</v>
      </c>
      <c r="P536" s="3">
        <v>0</v>
      </c>
    </row>
    <row r="537" spans="1:16" ht="16.5" x14ac:dyDescent="0.2">
      <c r="A537" s="3">
        <v>534</v>
      </c>
      <c r="B537" s="3">
        <f t="shared" si="8"/>
        <v>37055103006</v>
      </c>
      <c r="C537" s="3" t="s">
        <v>451</v>
      </c>
      <c r="D537" s="3">
        <v>37055103000</v>
      </c>
      <c r="E537" s="3" t="s">
        <v>1177</v>
      </c>
      <c r="F537" s="3">
        <v>6</v>
      </c>
      <c r="G537" s="3">
        <v>12</v>
      </c>
      <c r="H537" s="3" t="s">
        <v>1246</v>
      </c>
      <c r="I537" s="3" t="s">
        <v>1214</v>
      </c>
      <c r="J537" s="3" t="s">
        <v>1247</v>
      </c>
      <c r="K537" s="3" t="s">
        <v>126</v>
      </c>
      <c r="L537" s="3">
        <v>0</v>
      </c>
      <c r="M537" s="3">
        <v>0</v>
      </c>
      <c r="N537" s="3" t="s">
        <v>128</v>
      </c>
      <c r="O537" s="3">
        <v>0</v>
      </c>
      <c r="P537" s="3">
        <v>0</v>
      </c>
    </row>
    <row r="538" spans="1:16" ht="16.5" x14ac:dyDescent="0.2">
      <c r="A538" s="3">
        <v>535</v>
      </c>
      <c r="B538" s="3">
        <f t="shared" si="8"/>
        <v>37055104001</v>
      </c>
      <c r="C538" s="3" t="s">
        <v>452</v>
      </c>
      <c r="D538" s="3">
        <v>37055104000</v>
      </c>
      <c r="E538" s="3" t="s">
        <v>1167</v>
      </c>
      <c r="F538" s="3">
        <v>1</v>
      </c>
      <c r="G538" s="3">
        <v>12</v>
      </c>
      <c r="H538" s="3" t="s">
        <v>1246</v>
      </c>
      <c r="I538" s="3" t="s">
        <v>1214</v>
      </c>
      <c r="J538" s="3" t="s">
        <v>1247</v>
      </c>
      <c r="K538" s="3" t="s">
        <v>128</v>
      </c>
      <c r="L538" s="3">
        <v>0</v>
      </c>
      <c r="M538" s="3">
        <v>0</v>
      </c>
      <c r="N538" s="3" t="s">
        <v>130</v>
      </c>
      <c r="O538" s="3">
        <v>0</v>
      </c>
      <c r="P538" s="3">
        <v>0</v>
      </c>
    </row>
    <row r="539" spans="1:16" ht="16.5" x14ac:dyDescent="0.2">
      <c r="A539" s="3">
        <v>536</v>
      </c>
      <c r="B539" s="3">
        <f t="shared" si="8"/>
        <v>37055104002</v>
      </c>
      <c r="C539" s="3" t="s">
        <v>452</v>
      </c>
      <c r="D539" s="3">
        <v>37055104000</v>
      </c>
      <c r="E539" s="3" t="s">
        <v>1169</v>
      </c>
      <c r="F539" s="3">
        <v>2</v>
      </c>
      <c r="G539" s="3">
        <v>12</v>
      </c>
      <c r="H539" s="3" t="s">
        <v>1246</v>
      </c>
      <c r="I539" s="3" t="s">
        <v>1214</v>
      </c>
      <c r="J539" s="3" t="s">
        <v>1247</v>
      </c>
      <c r="K539" s="3" t="s">
        <v>128</v>
      </c>
      <c r="L539" s="3">
        <v>0</v>
      </c>
      <c r="M539" s="3">
        <v>0</v>
      </c>
      <c r="N539" s="3" t="s">
        <v>130</v>
      </c>
      <c r="O539" s="3">
        <v>0</v>
      </c>
      <c r="P539" s="3">
        <v>0</v>
      </c>
    </row>
    <row r="540" spans="1:16" ht="16.5" x14ac:dyDescent="0.2">
      <c r="A540" s="3">
        <v>537</v>
      </c>
      <c r="B540" s="3">
        <f t="shared" si="8"/>
        <v>37055104003</v>
      </c>
      <c r="C540" s="3" t="s">
        <v>452</v>
      </c>
      <c r="D540" s="3">
        <v>37055104000</v>
      </c>
      <c r="E540" s="3" t="s">
        <v>1171</v>
      </c>
      <c r="F540" s="3">
        <v>3</v>
      </c>
      <c r="G540" s="3">
        <v>12</v>
      </c>
      <c r="H540" s="3" t="s">
        <v>1246</v>
      </c>
      <c r="I540" s="3" t="s">
        <v>1214</v>
      </c>
      <c r="J540" s="3" t="s">
        <v>1247</v>
      </c>
      <c r="K540" s="3" t="s">
        <v>128</v>
      </c>
      <c r="L540" s="3">
        <v>0</v>
      </c>
      <c r="M540" s="3">
        <v>0</v>
      </c>
      <c r="N540" s="3" t="s">
        <v>130</v>
      </c>
      <c r="O540" s="3">
        <v>0</v>
      </c>
      <c r="P540" s="3">
        <v>0</v>
      </c>
    </row>
    <row r="541" spans="1:16" ht="16.5" x14ac:dyDescent="0.2">
      <c r="A541" s="3">
        <v>538</v>
      </c>
      <c r="B541" s="3">
        <f t="shared" si="8"/>
        <v>37055104004</v>
      </c>
      <c r="C541" s="3" t="s">
        <v>452</v>
      </c>
      <c r="D541" s="3">
        <v>37055104000</v>
      </c>
      <c r="E541" s="3" t="s">
        <v>1173</v>
      </c>
      <c r="F541" s="3">
        <v>4</v>
      </c>
      <c r="G541" s="3">
        <v>12</v>
      </c>
      <c r="H541" s="3" t="s">
        <v>1246</v>
      </c>
      <c r="I541" s="3" t="s">
        <v>1214</v>
      </c>
      <c r="J541" s="3" t="s">
        <v>1247</v>
      </c>
      <c r="K541" s="3" t="s">
        <v>128</v>
      </c>
      <c r="L541" s="3">
        <v>0</v>
      </c>
      <c r="M541" s="3">
        <v>0</v>
      </c>
      <c r="N541" s="3" t="s">
        <v>130</v>
      </c>
      <c r="O541" s="3">
        <v>0</v>
      </c>
      <c r="P541" s="3">
        <v>0</v>
      </c>
    </row>
    <row r="542" spans="1:16" ht="16.5" x14ac:dyDescent="0.2">
      <c r="A542" s="3">
        <v>539</v>
      </c>
      <c r="B542" s="3">
        <f t="shared" si="8"/>
        <v>37055104005</v>
      </c>
      <c r="C542" s="3" t="s">
        <v>452</v>
      </c>
      <c r="D542" s="3">
        <v>37055104000</v>
      </c>
      <c r="E542" s="3" t="s">
        <v>1175</v>
      </c>
      <c r="F542" s="3">
        <v>5</v>
      </c>
      <c r="G542" s="3">
        <v>12</v>
      </c>
      <c r="H542" s="3" t="s">
        <v>1246</v>
      </c>
      <c r="I542" s="3" t="s">
        <v>1214</v>
      </c>
      <c r="J542" s="3" t="s">
        <v>1247</v>
      </c>
      <c r="K542" s="3" t="s">
        <v>128</v>
      </c>
      <c r="L542" s="3">
        <v>0</v>
      </c>
      <c r="M542" s="3">
        <v>0</v>
      </c>
      <c r="N542" s="3" t="s">
        <v>130</v>
      </c>
      <c r="O542" s="3">
        <v>0</v>
      </c>
      <c r="P542" s="3">
        <v>0</v>
      </c>
    </row>
    <row r="543" spans="1:16" ht="16.5" x14ac:dyDescent="0.2">
      <c r="A543" s="3">
        <v>540</v>
      </c>
      <c r="B543" s="3">
        <f t="shared" si="8"/>
        <v>37055104006</v>
      </c>
      <c r="C543" s="3" t="s">
        <v>452</v>
      </c>
      <c r="D543" s="3">
        <v>37055104000</v>
      </c>
      <c r="E543" s="3" t="s">
        <v>1177</v>
      </c>
      <c r="F543" s="3">
        <v>6</v>
      </c>
      <c r="G543" s="3">
        <v>12</v>
      </c>
      <c r="H543" s="3" t="s">
        <v>1246</v>
      </c>
      <c r="I543" s="3" t="s">
        <v>1214</v>
      </c>
      <c r="J543" s="3" t="s">
        <v>1247</v>
      </c>
      <c r="K543" s="3" t="s">
        <v>128</v>
      </c>
      <c r="L543" s="3">
        <v>0</v>
      </c>
      <c r="M543" s="3">
        <v>0</v>
      </c>
      <c r="N543" s="3" t="s">
        <v>130</v>
      </c>
      <c r="O543" s="3">
        <v>0</v>
      </c>
      <c r="P543" s="3">
        <v>0</v>
      </c>
    </row>
    <row r="544" spans="1:16" ht="16.5" x14ac:dyDescent="0.2">
      <c r="A544" s="3">
        <v>541</v>
      </c>
      <c r="B544" s="3">
        <f t="shared" si="8"/>
        <v>37055105001</v>
      </c>
      <c r="C544" s="3" t="s">
        <v>453</v>
      </c>
      <c r="D544" s="3">
        <v>37055105000</v>
      </c>
      <c r="E544" s="3" t="s">
        <v>1167</v>
      </c>
      <c r="F544" s="3">
        <v>1</v>
      </c>
      <c r="G544" s="3">
        <v>12</v>
      </c>
      <c r="H544" s="3" t="s">
        <v>1246</v>
      </c>
      <c r="I544" s="3" t="s">
        <v>1214</v>
      </c>
      <c r="J544" s="3" t="s">
        <v>1247</v>
      </c>
      <c r="K544" s="3" t="s">
        <v>130</v>
      </c>
      <c r="L544" s="3">
        <v>0</v>
      </c>
      <c r="M544" s="3">
        <v>0</v>
      </c>
      <c r="N544" s="3" t="s">
        <v>135</v>
      </c>
      <c r="O544" s="3">
        <v>0</v>
      </c>
      <c r="P544" s="3">
        <v>0</v>
      </c>
    </row>
    <row r="545" spans="1:16" ht="16.5" x14ac:dyDescent="0.2">
      <c r="A545" s="3">
        <v>542</v>
      </c>
      <c r="B545" s="3">
        <f t="shared" si="8"/>
        <v>37055105002</v>
      </c>
      <c r="C545" s="3" t="s">
        <v>453</v>
      </c>
      <c r="D545" s="3">
        <v>37055105000</v>
      </c>
      <c r="E545" s="3" t="s">
        <v>1169</v>
      </c>
      <c r="F545" s="3">
        <v>2</v>
      </c>
      <c r="G545" s="3">
        <v>12</v>
      </c>
      <c r="H545" s="3" t="s">
        <v>1246</v>
      </c>
      <c r="I545" s="3" t="s">
        <v>1214</v>
      </c>
      <c r="J545" s="3" t="s">
        <v>1247</v>
      </c>
      <c r="K545" s="3" t="s">
        <v>130</v>
      </c>
      <c r="L545" s="3">
        <v>0</v>
      </c>
      <c r="M545" s="3">
        <v>0</v>
      </c>
      <c r="N545" s="3" t="s">
        <v>135</v>
      </c>
      <c r="O545" s="3">
        <v>0</v>
      </c>
      <c r="P545" s="3">
        <v>0</v>
      </c>
    </row>
    <row r="546" spans="1:16" ht="16.5" x14ac:dyDescent="0.2">
      <c r="A546" s="3">
        <v>543</v>
      </c>
      <c r="B546" s="3">
        <f t="shared" si="8"/>
        <v>37055105003</v>
      </c>
      <c r="C546" s="3" t="s">
        <v>453</v>
      </c>
      <c r="D546" s="3">
        <v>37055105000</v>
      </c>
      <c r="E546" s="3" t="s">
        <v>1171</v>
      </c>
      <c r="F546" s="3">
        <v>3</v>
      </c>
      <c r="G546" s="3">
        <v>12</v>
      </c>
      <c r="H546" s="3" t="s">
        <v>1246</v>
      </c>
      <c r="I546" s="3" t="s">
        <v>1214</v>
      </c>
      <c r="J546" s="3" t="s">
        <v>1247</v>
      </c>
      <c r="K546" s="3" t="s">
        <v>130</v>
      </c>
      <c r="L546" s="3">
        <v>0</v>
      </c>
      <c r="M546" s="3">
        <v>0</v>
      </c>
      <c r="N546" s="3" t="s">
        <v>135</v>
      </c>
      <c r="O546" s="3">
        <v>0</v>
      </c>
      <c r="P546" s="3">
        <v>0</v>
      </c>
    </row>
    <row r="547" spans="1:16" ht="16.5" x14ac:dyDescent="0.2">
      <c r="A547" s="3">
        <v>544</v>
      </c>
      <c r="B547" s="3">
        <f t="shared" si="8"/>
        <v>37055106001</v>
      </c>
      <c r="C547" s="3" t="s">
        <v>454</v>
      </c>
      <c r="D547" s="3">
        <v>37055106000</v>
      </c>
      <c r="E547" s="3" t="s">
        <v>1167</v>
      </c>
      <c r="F547" s="3">
        <v>1</v>
      </c>
      <c r="G547" s="3">
        <v>12</v>
      </c>
      <c r="H547" s="3" t="s">
        <v>1246</v>
      </c>
      <c r="I547" s="3" t="s">
        <v>1214</v>
      </c>
      <c r="J547" s="3" t="s">
        <v>1247</v>
      </c>
      <c r="K547" s="3" t="s">
        <v>135</v>
      </c>
      <c r="L547" s="3">
        <v>0</v>
      </c>
      <c r="M547" s="3">
        <v>0</v>
      </c>
      <c r="N547" s="3" t="s">
        <v>136</v>
      </c>
      <c r="O547" s="3">
        <v>0</v>
      </c>
      <c r="P547" s="3">
        <v>0</v>
      </c>
    </row>
    <row r="548" spans="1:16" ht="16.5" x14ac:dyDescent="0.2">
      <c r="A548" s="3">
        <v>545</v>
      </c>
      <c r="B548" s="3">
        <f t="shared" si="8"/>
        <v>37055106002</v>
      </c>
      <c r="C548" s="3" t="s">
        <v>454</v>
      </c>
      <c r="D548" s="3">
        <v>37055106000</v>
      </c>
      <c r="E548" s="3" t="s">
        <v>1169</v>
      </c>
      <c r="F548" s="3">
        <v>2</v>
      </c>
      <c r="G548" s="3">
        <v>12</v>
      </c>
      <c r="H548" s="3" t="s">
        <v>1246</v>
      </c>
      <c r="I548" s="3" t="s">
        <v>1214</v>
      </c>
      <c r="J548" s="3" t="s">
        <v>1247</v>
      </c>
      <c r="K548" s="3" t="s">
        <v>135</v>
      </c>
      <c r="L548" s="3">
        <v>0</v>
      </c>
      <c r="M548" s="3">
        <v>0</v>
      </c>
      <c r="N548" s="3" t="s">
        <v>136</v>
      </c>
      <c r="O548" s="3">
        <v>0</v>
      </c>
      <c r="P548" s="3">
        <v>0</v>
      </c>
    </row>
    <row r="549" spans="1:16" ht="16.5" x14ac:dyDescent="0.2">
      <c r="A549" s="3">
        <v>546</v>
      </c>
      <c r="B549" s="3">
        <f t="shared" si="8"/>
        <v>37055106003</v>
      </c>
      <c r="C549" s="3" t="s">
        <v>454</v>
      </c>
      <c r="D549" s="3">
        <v>37055106000</v>
      </c>
      <c r="E549" s="3" t="s">
        <v>1171</v>
      </c>
      <c r="F549" s="3">
        <v>3</v>
      </c>
      <c r="G549" s="3">
        <v>12</v>
      </c>
      <c r="H549" s="3" t="s">
        <v>1246</v>
      </c>
      <c r="I549" s="3" t="s">
        <v>1214</v>
      </c>
      <c r="J549" s="3" t="s">
        <v>1247</v>
      </c>
      <c r="K549" s="3" t="s">
        <v>135</v>
      </c>
      <c r="L549" s="3">
        <v>0</v>
      </c>
      <c r="M549" s="3">
        <v>0</v>
      </c>
      <c r="N549" s="3" t="s">
        <v>136</v>
      </c>
      <c r="O549" s="3">
        <v>0</v>
      </c>
      <c r="P549" s="3">
        <v>0</v>
      </c>
    </row>
    <row r="550" spans="1:16" ht="16.5" x14ac:dyDescent="0.2">
      <c r="A550" s="3">
        <v>547</v>
      </c>
      <c r="B550" s="3">
        <f t="shared" si="8"/>
        <v>37055201001</v>
      </c>
      <c r="C550" s="3" t="s">
        <v>455</v>
      </c>
      <c r="D550" s="3">
        <v>37055201000</v>
      </c>
      <c r="E550" s="3" t="s">
        <v>1167</v>
      </c>
      <c r="F550" s="3">
        <v>1</v>
      </c>
      <c r="G550" s="3">
        <v>12</v>
      </c>
      <c r="H550" s="3" t="s">
        <v>1246</v>
      </c>
      <c r="I550" s="3" t="s">
        <v>1214</v>
      </c>
      <c r="J550" s="3" t="s">
        <v>1247</v>
      </c>
      <c r="K550" s="3" t="s">
        <v>136</v>
      </c>
      <c r="L550" s="3">
        <v>0</v>
      </c>
      <c r="M550" s="3">
        <v>0</v>
      </c>
      <c r="N550" s="3" t="s">
        <v>132</v>
      </c>
      <c r="O550" s="3">
        <v>0</v>
      </c>
      <c r="P550" s="3">
        <v>0</v>
      </c>
    </row>
    <row r="551" spans="1:16" ht="16.5" x14ac:dyDescent="0.2">
      <c r="A551" s="3">
        <v>548</v>
      </c>
      <c r="B551" s="3">
        <f t="shared" si="8"/>
        <v>37055201002</v>
      </c>
      <c r="C551" s="3" t="s">
        <v>455</v>
      </c>
      <c r="D551" s="3">
        <v>37055201000</v>
      </c>
      <c r="E551" s="3" t="s">
        <v>1169</v>
      </c>
      <c r="F551" s="3">
        <v>2</v>
      </c>
      <c r="G551" s="3">
        <v>12</v>
      </c>
      <c r="H551" s="3" t="s">
        <v>1246</v>
      </c>
      <c r="I551" s="3" t="s">
        <v>1214</v>
      </c>
      <c r="J551" s="3" t="s">
        <v>1247</v>
      </c>
      <c r="K551" s="3" t="s">
        <v>136</v>
      </c>
      <c r="L551" s="3">
        <v>0</v>
      </c>
      <c r="M551" s="3">
        <v>0</v>
      </c>
      <c r="N551" s="3" t="s">
        <v>132</v>
      </c>
      <c r="O551" s="3">
        <v>0</v>
      </c>
      <c r="P551" s="3">
        <v>0</v>
      </c>
    </row>
    <row r="552" spans="1:16" ht="16.5" x14ac:dyDescent="0.2">
      <c r="A552" s="3">
        <v>549</v>
      </c>
      <c r="B552" s="3">
        <f t="shared" si="8"/>
        <v>37055201003</v>
      </c>
      <c r="C552" s="3" t="s">
        <v>455</v>
      </c>
      <c r="D552" s="3">
        <v>37055201000</v>
      </c>
      <c r="E552" s="3" t="s">
        <v>1171</v>
      </c>
      <c r="F552" s="3">
        <v>3</v>
      </c>
      <c r="G552" s="3">
        <v>12</v>
      </c>
      <c r="H552" s="3" t="s">
        <v>1246</v>
      </c>
      <c r="I552" s="3" t="s">
        <v>1214</v>
      </c>
      <c r="J552" s="3" t="s">
        <v>1247</v>
      </c>
      <c r="K552" s="3" t="s">
        <v>136</v>
      </c>
      <c r="L552" s="3">
        <v>0</v>
      </c>
      <c r="M552" s="3">
        <v>0</v>
      </c>
      <c r="N552" s="3" t="s">
        <v>132</v>
      </c>
      <c r="O552" s="3">
        <v>0</v>
      </c>
      <c r="P552" s="3">
        <v>0</v>
      </c>
    </row>
    <row r="553" spans="1:16" ht="16.5" x14ac:dyDescent="0.2">
      <c r="A553" s="3">
        <v>550</v>
      </c>
      <c r="B553" s="3">
        <f t="shared" si="8"/>
        <v>37055201004</v>
      </c>
      <c r="C553" s="3" t="s">
        <v>455</v>
      </c>
      <c r="D553" s="3">
        <v>37055201000</v>
      </c>
      <c r="E553" s="3" t="s">
        <v>1173</v>
      </c>
      <c r="F553" s="3">
        <v>4</v>
      </c>
      <c r="G553" s="3">
        <v>12</v>
      </c>
      <c r="H553" s="3" t="s">
        <v>1246</v>
      </c>
      <c r="I553" s="3" t="s">
        <v>1214</v>
      </c>
      <c r="J553" s="3" t="s">
        <v>1247</v>
      </c>
      <c r="K553" s="3" t="s">
        <v>136</v>
      </c>
      <c r="L553" s="3">
        <v>0</v>
      </c>
      <c r="M553" s="3">
        <v>0</v>
      </c>
      <c r="N553" s="3" t="s">
        <v>132</v>
      </c>
      <c r="O553" s="3">
        <v>0</v>
      </c>
      <c r="P553" s="3">
        <v>0</v>
      </c>
    </row>
    <row r="554" spans="1:16" ht="16.5" x14ac:dyDescent="0.2">
      <c r="A554" s="3">
        <v>551</v>
      </c>
      <c r="B554" s="3">
        <f t="shared" si="8"/>
        <v>37055201005</v>
      </c>
      <c r="C554" s="3" t="s">
        <v>455</v>
      </c>
      <c r="D554" s="3">
        <v>37055201000</v>
      </c>
      <c r="E554" s="3" t="s">
        <v>1175</v>
      </c>
      <c r="F554" s="3">
        <v>5</v>
      </c>
      <c r="G554" s="3">
        <v>12</v>
      </c>
      <c r="H554" s="3" t="s">
        <v>1246</v>
      </c>
      <c r="I554" s="3" t="s">
        <v>1214</v>
      </c>
      <c r="J554" s="3" t="s">
        <v>1247</v>
      </c>
      <c r="K554" s="3" t="s">
        <v>136</v>
      </c>
      <c r="L554" s="3">
        <v>0</v>
      </c>
      <c r="M554" s="3">
        <v>0</v>
      </c>
      <c r="N554" s="3" t="s">
        <v>132</v>
      </c>
      <c r="O554" s="3">
        <v>0</v>
      </c>
      <c r="P554" s="3">
        <v>0</v>
      </c>
    </row>
    <row r="555" spans="1:16" ht="16.5" x14ac:dyDescent="0.2">
      <c r="A555" s="3">
        <v>552</v>
      </c>
      <c r="B555" s="3">
        <f t="shared" si="8"/>
        <v>37055201006</v>
      </c>
      <c r="C555" s="3" t="s">
        <v>455</v>
      </c>
      <c r="D555" s="3">
        <v>37055201000</v>
      </c>
      <c r="E555" s="3" t="s">
        <v>1177</v>
      </c>
      <c r="F555" s="3">
        <v>6</v>
      </c>
      <c r="G555" s="3">
        <v>12</v>
      </c>
      <c r="H555" s="3" t="s">
        <v>1246</v>
      </c>
      <c r="I555" s="3" t="s">
        <v>1214</v>
      </c>
      <c r="J555" s="3" t="s">
        <v>1247</v>
      </c>
      <c r="K555" s="3" t="s">
        <v>136</v>
      </c>
      <c r="L555" s="3">
        <v>0</v>
      </c>
      <c r="M555" s="3">
        <v>0</v>
      </c>
      <c r="N555" s="3" t="s">
        <v>132</v>
      </c>
      <c r="O555" s="3">
        <v>0</v>
      </c>
      <c r="P555" s="3">
        <v>0</v>
      </c>
    </row>
    <row r="556" spans="1:16" ht="16.5" x14ac:dyDescent="0.2">
      <c r="A556" s="3">
        <v>553</v>
      </c>
      <c r="B556" s="3">
        <f t="shared" si="8"/>
        <v>37055201007</v>
      </c>
      <c r="C556" s="3" t="s">
        <v>455</v>
      </c>
      <c r="D556" s="3">
        <v>37055201000</v>
      </c>
      <c r="E556" s="3" t="s">
        <v>1179</v>
      </c>
      <c r="F556" s="3">
        <v>7</v>
      </c>
      <c r="G556" s="3">
        <v>12</v>
      </c>
      <c r="H556" s="3" t="s">
        <v>1246</v>
      </c>
      <c r="I556" s="3" t="s">
        <v>1214</v>
      </c>
      <c r="J556" s="3" t="s">
        <v>1247</v>
      </c>
      <c r="K556" s="3" t="s">
        <v>136</v>
      </c>
      <c r="L556" s="3">
        <v>0</v>
      </c>
      <c r="M556" s="3">
        <v>0</v>
      </c>
      <c r="N556" s="3" t="s">
        <v>132</v>
      </c>
      <c r="O556" s="3">
        <v>0</v>
      </c>
      <c r="P556" s="3">
        <v>0</v>
      </c>
    </row>
    <row r="557" spans="1:16" ht="16.5" x14ac:dyDescent="0.2">
      <c r="A557" s="3">
        <v>554</v>
      </c>
      <c r="B557" s="3">
        <f t="shared" si="8"/>
        <v>37055201008</v>
      </c>
      <c r="C557" s="3" t="s">
        <v>455</v>
      </c>
      <c r="D557" s="3">
        <v>37055201000</v>
      </c>
      <c r="E557" s="3" t="s">
        <v>1181</v>
      </c>
      <c r="F557" s="3">
        <v>8</v>
      </c>
      <c r="G557" s="3">
        <v>12</v>
      </c>
      <c r="H557" s="3" t="s">
        <v>1246</v>
      </c>
      <c r="I557" s="3" t="s">
        <v>1214</v>
      </c>
      <c r="J557" s="3" t="s">
        <v>1247</v>
      </c>
      <c r="K557" s="3" t="s">
        <v>136</v>
      </c>
      <c r="L557" s="3">
        <v>0</v>
      </c>
      <c r="M557" s="3">
        <v>0</v>
      </c>
      <c r="N557" s="3" t="s">
        <v>132</v>
      </c>
      <c r="O557" s="3">
        <v>0</v>
      </c>
      <c r="P557" s="3">
        <v>0</v>
      </c>
    </row>
    <row r="558" spans="1:16" ht="16.5" x14ac:dyDescent="0.2">
      <c r="A558" s="3">
        <v>555</v>
      </c>
      <c r="B558" s="3">
        <f t="shared" si="8"/>
        <v>37056101001</v>
      </c>
      <c r="C558" s="3" t="s">
        <v>459</v>
      </c>
      <c r="D558" s="3">
        <v>37056101000</v>
      </c>
      <c r="E558" s="3" t="s">
        <v>1167</v>
      </c>
      <c r="F558" s="3">
        <v>1</v>
      </c>
      <c r="G558" s="3">
        <v>12</v>
      </c>
      <c r="H558" s="3" t="s">
        <v>1246</v>
      </c>
      <c r="I558" s="3" t="s">
        <v>1214</v>
      </c>
      <c r="J558" s="3" t="s">
        <v>1247</v>
      </c>
      <c r="K558" s="3" t="s">
        <v>132</v>
      </c>
      <c r="L558" s="3">
        <v>0</v>
      </c>
      <c r="M558" s="3">
        <v>0</v>
      </c>
      <c r="N558" s="3" t="s">
        <v>117</v>
      </c>
      <c r="O558" s="3">
        <v>0</v>
      </c>
      <c r="P558" s="3">
        <v>0</v>
      </c>
    </row>
    <row r="559" spans="1:16" ht="16.5" x14ac:dyDescent="0.2">
      <c r="A559" s="3">
        <v>556</v>
      </c>
      <c r="B559" s="3">
        <f t="shared" si="8"/>
        <v>37056101002</v>
      </c>
      <c r="C559" s="3" t="s">
        <v>459</v>
      </c>
      <c r="D559" s="3">
        <v>37056101000</v>
      </c>
      <c r="E559" s="3" t="s">
        <v>1169</v>
      </c>
      <c r="F559" s="3">
        <v>2</v>
      </c>
      <c r="G559" s="3">
        <v>12</v>
      </c>
      <c r="H559" s="3" t="s">
        <v>1246</v>
      </c>
      <c r="I559" s="3" t="s">
        <v>1214</v>
      </c>
      <c r="J559" s="3" t="s">
        <v>1247</v>
      </c>
      <c r="K559" s="3" t="s">
        <v>132</v>
      </c>
      <c r="L559" s="3">
        <v>0</v>
      </c>
      <c r="M559" s="3">
        <v>0</v>
      </c>
      <c r="N559" s="3" t="s">
        <v>117</v>
      </c>
      <c r="O559" s="3">
        <v>0</v>
      </c>
      <c r="P559" s="3">
        <v>0</v>
      </c>
    </row>
    <row r="560" spans="1:16" ht="16.5" x14ac:dyDescent="0.2">
      <c r="A560" s="3">
        <v>557</v>
      </c>
      <c r="B560" s="3">
        <f t="shared" si="8"/>
        <v>37056101003</v>
      </c>
      <c r="C560" s="3" t="s">
        <v>459</v>
      </c>
      <c r="D560" s="3">
        <v>37056101000</v>
      </c>
      <c r="E560" s="3" t="s">
        <v>1171</v>
      </c>
      <c r="F560" s="3">
        <v>3</v>
      </c>
      <c r="G560" s="3">
        <v>12</v>
      </c>
      <c r="H560" s="3" t="s">
        <v>1246</v>
      </c>
      <c r="I560" s="3" t="s">
        <v>1214</v>
      </c>
      <c r="J560" s="3" t="s">
        <v>1247</v>
      </c>
      <c r="K560" s="3" t="s">
        <v>132</v>
      </c>
      <c r="L560" s="3">
        <v>0</v>
      </c>
      <c r="M560" s="3">
        <v>0</v>
      </c>
      <c r="N560" s="3" t="s">
        <v>117</v>
      </c>
      <c r="O560" s="3">
        <v>0</v>
      </c>
      <c r="P560" s="3">
        <v>0</v>
      </c>
    </row>
    <row r="561" spans="1:16" ht="16.5" x14ac:dyDescent="0.2">
      <c r="A561" s="3">
        <v>558</v>
      </c>
      <c r="B561" s="3">
        <f t="shared" si="8"/>
        <v>37056101004</v>
      </c>
      <c r="C561" s="3" t="s">
        <v>459</v>
      </c>
      <c r="D561" s="3">
        <v>37056101000</v>
      </c>
      <c r="E561" s="3" t="s">
        <v>1173</v>
      </c>
      <c r="F561" s="3">
        <v>4</v>
      </c>
      <c r="G561" s="3">
        <v>12</v>
      </c>
      <c r="H561" s="3" t="s">
        <v>1246</v>
      </c>
      <c r="I561" s="3" t="s">
        <v>1214</v>
      </c>
      <c r="J561" s="3" t="s">
        <v>1247</v>
      </c>
      <c r="K561" s="3" t="s">
        <v>132</v>
      </c>
      <c r="L561" s="3">
        <v>0</v>
      </c>
      <c r="M561" s="3">
        <v>0</v>
      </c>
      <c r="N561" s="3" t="s">
        <v>117</v>
      </c>
      <c r="O561" s="3">
        <v>0</v>
      </c>
      <c r="P561" s="3">
        <v>0</v>
      </c>
    </row>
    <row r="562" spans="1:16" ht="16.5" x14ac:dyDescent="0.2">
      <c r="A562" s="3">
        <v>559</v>
      </c>
      <c r="B562" s="3">
        <f t="shared" si="8"/>
        <v>37056101005</v>
      </c>
      <c r="C562" s="3" t="s">
        <v>459</v>
      </c>
      <c r="D562" s="3">
        <v>37056101000</v>
      </c>
      <c r="E562" s="3" t="s">
        <v>1175</v>
      </c>
      <c r="F562" s="3">
        <v>5</v>
      </c>
      <c r="G562" s="3">
        <v>12</v>
      </c>
      <c r="H562" s="3" t="s">
        <v>1246</v>
      </c>
      <c r="I562" s="3" t="s">
        <v>1214</v>
      </c>
      <c r="J562" s="3" t="s">
        <v>1247</v>
      </c>
      <c r="K562" s="3" t="s">
        <v>132</v>
      </c>
      <c r="L562" s="3">
        <v>0</v>
      </c>
      <c r="M562" s="3">
        <v>0</v>
      </c>
      <c r="N562" s="3" t="s">
        <v>117</v>
      </c>
      <c r="O562" s="3">
        <v>0</v>
      </c>
      <c r="P562" s="3">
        <v>0</v>
      </c>
    </row>
    <row r="563" spans="1:16" ht="16.5" x14ac:dyDescent="0.2">
      <c r="A563" s="3">
        <v>560</v>
      </c>
      <c r="B563" s="3">
        <f t="shared" si="8"/>
        <v>37056101006</v>
      </c>
      <c r="C563" s="3" t="s">
        <v>459</v>
      </c>
      <c r="D563" s="3">
        <v>37056101000</v>
      </c>
      <c r="E563" s="3" t="s">
        <v>1177</v>
      </c>
      <c r="F563" s="3">
        <v>6</v>
      </c>
      <c r="G563" s="3">
        <v>12</v>
      </c>
      <c r="H563" s="3" t="s">
        <v>1246</v>
      </c>
      <c r="I563" s="3" t="s">
        <v>1214</v>
      </c>
      <c r="J563" s="3" t="s">
        <v>1247</v>
      </c>
      <c r="K563" s="3" t="s">
        <v>132</v>
      </c>
      <c r="L563" s="3">
        <v>0</v>
      </c>
      <c r="M563" s="3">
        <v>0</v>
      </c>
      <c r="N563" s="3" t="s">
        <v>117</v>
      </c>
      <c r="O563" s="3">
        <v>0</v>
      </c>
      <c r="P563" s="3">
        <v>0</v>
      </c>
    </row>
    <row r="564" spans="1:16" ht="16.5" x14ac:dyDescent="0.2">
      <c r="A564" s="3">
        <v>561</v>
      </c>
      <c r="B564" s="3">
        <f t="shared" si="8"/>
        <v>37055301001</v>
      </c>
      <c r="C564" s="3" t="s">
        <v>456</v>
      </c>
      <c r="D564" s="3">
        <v>37055301000</v>
      </c>
      <c r="E564" s="3" t="s">
        <v>1167</v>
      </c>
      <c r="F564" s="3">
        <v>1</v>
      </c>
      <c r="G564" s="3">
        <v>12</v>
      </c>
      <c r="H564" s="3" t="s">
        <v>1246</v>
      </c>
      <c r="I564" s="3" t="s">
        <v>1214</v>
      </c>
      <c r="J564" s="3" t="s">
        <v>1247</v>
      </c>
      <c r="K564" s="3" t="s">
        <v>132</v>
      </c>
      <c r="L564" s="3">
        <v>0</v>
      </c>
      <c r="M564" s="3">
        <v>0</v>
      </c>
      <c r="N564" s="3" t="s">
        <v>133</v>
      </c>
      <c r="O564" s="3">
        <v>0</v>
      </c>
      <c r="P564" s="3">
        <v>0</v>
      </c>
    </row>
    <row r="565" spans="1:16" ht="16.5" x14ac:dyDescent="0.2">
      <c r="A565" s="3">
        <v>562</v>
      </c>
      <c r="B565" s="3">
        <f t="shared" si="8"/>
        <v>37055301002</v>
      </c>
      <c r="C565" s="3" t="s">
        <v>456</v>
      </c>
      <c r="D565" s="3">
        <v>37055301000</v>
      </c>
      <c r="E565" s="3" t="s">
        <v>1169</v>
      </c>
      <c r="F565" s="3">
        <v>2</v>
      </c>
      <c r="G565" s="3">
        <v>12</v>
      </c>
      <c r="H565" s="3" t="s">
        <v>1246</v>
      </c>
      <c r="I565" s="3" t="s">
        <v>1214</v>
      </c>
      <c r="J565" s="3" t="s">
        <v>1247</v>
      </c>
      <c r="K565" s="3" t="s">
        <v>132</v>
      </c>
      <c r="L565" s="3">
        <v>0</v>
      </c>
      <c r="M565" s="3">
        <v>0</v>
      </c>
      <c r="N565" s="3" t="s">
        <v>133</v>
      </c>
      <c r="O565" s="3">
        <v>0</v>
      </c>
      <c r="P565" s="3">
        <v>0</v>
      </c>
    </row>
    <row r="566" spans="1:16" ht="16.5" x14ac:dyDescent="0.2">
      <c r="A566" s="3">
        <v>563</v>
      </c>
      <c r="B566" s="3">
        <f t="shared" si="8"/>
        <v>37055301003</v>
      </c>
      <c r="C566" s="3" t="s">
        <v>456</v>
      </c>
      <c r="D566" s="3">
        <v>37055301000</v>
      </c>
      <c r="E566" s="3" t="s">
        <v>1171</v>
      </c>
      <c r="F566" s="3">
        <v>3</v>
      </c>
      <c r="G566" s="3">
        <v>12</v>
      </c>
      <c r="H566" s="3" t="s">
        <v>1246</v>
      </c>
      <c r="I566" s="3" t="s">
        <v>1214</v>
      </c>
      <c r="J566" s="3" t="s">
        <v>1247</v>
      </c>
      <c r="K566" s="3" t="s">
        <v>132</v>
      </c>
      <c r="L566" s="3">
        <v>0</v>
      </c>
      <c r="M566" s="3">
        <v>0</v>
      </c>
      <c r="N566" s="3" t="s">
        <v>133</v>
      </c>
      <c r="O566" s="3">
        <v>0</v>
      </c>
      <c r="P566" s="3">
        <v>0</v>
      </c>
    </row>
    <row r="567" spans="1:16" ht="16.5" x14ac:dyDescent="0.2">
      <c r="A567" s="3">
        <v>564</v>
      </c>
      <c r="B567" s="3">
        <f t="shared" si="8"/>
        <v>37055301004</v>
      </c>
      <c r="C567" s="3" t="s">
        <v>456</v>
      </c>
      <c r="D567" s="3">
        <v>37055301000</v>
      </c>
      <c r="E567" s="3" t="s">
        <v>1173</v>
      </c>
      <c r="F567" s="3">
        <v>4</v>
      </c>
      <c r="G567" s="3">
        <v>12</v>
      </c>
      <c r="H567" s="3" t="s">
        <v>1246</v>
      </c>
      <c r="I567" s="3" t="s">
        <v>1214</v>
      </c>
      <c r="J567" s="3" t="s">
        <v>1247</v>
      </c>
      <c r="K567" s="3" t="s">
        <v>132</v>
      </c>
      <c r="L567" s="3">
        <v>0</v>
      </c>
      <c r="M567" s="3">
        <v>0</v>
      </c>
      <c r="N567" s="3" t="s">
        <v>133</v>
      </c>
      <c r="O567" s="3">
        <v>0</v>
      </c>
      <c r="P567" s="3">
        <v>0</v>
      </c>
    </row>
    <row r="568" spans="1:16" ht="16.5" x14ac:dyDescent="0.2">
      <c r="A568" s="3">
        <v>565</v>
      </c>
      <c r="B568" s="3">
        <f t="shared" si="8"/>
        <v>37055301005</v>
      </c>
      <c r="C568" s="3" t="s">
        <v>456</v>
      </c>
      <c r="D568" s="3">
        <v>37055301000</v>
      </c>
      <c r="E568" s="3" t="s">
        <v>1175</v>
      </c>
      <c r="F568" s="3">
        <v>5</v>
      </c>
      <c r="G568" s="3">
        <v>12</v>
      </c>
      <c r="H568" s="3" t="s">
        <v>1246</v>
      </c>
      <c r="I568" s="3" t="s">
        <v>1214</v>
      </c>
      <c r="J568" s="3" t="s">
        <v>1247</v>
      </c>
      <c r="K568" s="3" t="s">
        <v>132</v>
      </c>
      <c r="L568" s="3">
        <v>0</v>
      </c>
      <c r="M568" s="3">
        <v>0</v>
      </c>
      <c r="N568" s="3" t="s">
        <v>133</v>
      </c>
      <c r="O568" s="3">
        <v>0</v>
      </c>
      <c r="P568" s="3">
        <v>0</v>
      </c>
    </row>
    <row r="569" spans="1:16" ht="16.5" x14ac:dyDescent="0.2">
      <c r="A569" s="3">
        <v>566</v>
      </c>
      <c r="B569" s="3">
        <f t="shared" si="8"/>
        <v>37055301006</v>
      </c>
      <c r="C569" s="3" t="s">
        <v>456</v>
      </c>
      <c r="D569" s="3">
        <v>37055301000</v>
      </c>
      <c r="E569" s="3" t="s">
        <v>1177</v>
      </c>
      <c r="F569" s="3">
        <v>6</v>
      </c>
      <c r="G569" s="3">
        <v>12</v>
      </c>
      <c r="H569" s="3" t="s">
        <v>1246</v>
      </c>
      <c r="I569" s="3" t="s">
        <v>1214</v>
      </c>
      <c r="J569" s="3" t="s">
        <v>1247</v>
      </c>
      <c r="K569" s="3" t="s">
        <v>132</v>
      </c>
      <c r="L569" s="3">
        <v>0</v>
      </c>
      <c r="M569" s="3">
        <v>0</v>
      </c>
      <c r="N569" s="3" t="s">
        <v>133</v>
      </c>
      <c r="O569" s="3">
        <v>0</v>
      </c>
      <c r="P569" s="3">
        <v>0</v>
      </c>
    </row>
    <row r="570" spans="1:16" ht="16.5" x14ac:dyDescent="0.2">
      <c r="A570" s="3">
        <v>567</v>
      </c>
      <c r="B570" s="3">
        <f t="shared" si="8"/>
        <v>37055302001</v>
      </c>
      <c r="C570" s="3" t="s">
        <v>457</v>
      </c>
      <c r="D570" s="3">
        <v>37055302000</v>
      </c>
      <c r="E570" s="3" t="s">
        <v>1167</v>
      </c>
      <c r="F570" s="3">
        <v>1</v>
      </c>
      <c r="G570" s="3">
        <v>12</v>
      </c>
      <c r="H570" s="3" t="s">
        <v>1246</v>
      </c>
      <c r="I570" s="3" t="s">
        <v>1214</v>
      </c>
      <c r="J570" s="3" t="s">
        <v>1247</v>
      </c>
      <c r="K570" s="3" t="s">
        <v>133</v>
      </c>
      <c r="L570" s="3">
        <v>0</v>
      </c>
      <c r="M570" s="3">
        <v>0</v>
      </c>
      <c r="N570" s="3" t="s">
        <v>137</v>
      </c>
      <c r="O570" s="3">
        <v>0</v>
      </c>
      <c r="P570" s="3">
        <v>0</v>
      </c>
    </row>
    <row r="571" spans="1:16" ht="16.5" x14ac:dyDescent="0.2">
      <c r="A571" s="3">
        <v>568</v>
      </c>
      <c r="B571" s="3">
        <f t="shared" si="8"/>
        <v>37055302002</v>
      </c>
      <c r="C571" s="3" t="s">
        <v>457</v>
      </c>
      <c r="D571" s="3">
        <v>37055302000</v>
      </c>
      <c r="E571" s="3" t="s">
        <v>1169</v>
      </c>
      <c r="F571" s="3">
        <v>2</v>
      </c>
      <c r="G571" s="3">
        <v>12</v>
      </c>
      <c r="H571" s="3" t="s">
        <v>1246</v>
      </c>
      <c r="I571" s="3" t="s">
        <v>1214</v>
      </c>
      <c r="J571" s="3" t="s">
        <v>1247</v>
      </c>
      <c r="K571" s="3" t="s">
        <v>133</v>
      </c>
      <c r="L571" s="3">
        <v>0</v>
      </c>
      <c r="M571" s="3">
        <v>0</v>
      </c>
      <c r="N571" s="3" t="s">
        <v>137</v>
      </c>
      <c r="O571" s="3">
        <v>0</v>
      </c>
      <c r="P571" s="3">
        <v>0</v>
      </c>
    </row>
    <row r="572" spans="1:16" ht="16.5" x14ac:dyDescent="0.2">
      <c r="A572" s="3">
        <v>569</v>
      </c>
      <c r="B572" s="3">
        <f t="shared" si="8"/>
        <v>37055302003</v>
      </c>
      <c r="C572" s="3" t="s">
        <v>457</v>
      </c>
      <c r="D572" s="3">
        <v>37055302000</v>
      </c>
      <c r="E572" s="3" t="s">
        <v>1171</v>
      </c>
      <c r="F572" s="3">
        <v>3</v>
      </c>
      <c r="G572" s="3">
        <v>12</v>
      </c>
      <c r="H572" s="3" t="s">
        <v>1246</v>
      </c>
      <c r="I572" s="3" t="s">
        <v>1214</v>
      </c>
      <c r="J572" s="3" t="s">
        <v>1247</v>
      </c>
      <c r="K572" s="3" t="s">
        <v>133</v>
      </c>
      <c r="L572" s="3">
        <v>0</v>
      </c>
      <c r="M572" s="3">
        <v>0</v>
      </c>
      <c r="N572" s="3" t="s">
        <v>137</v>
      </c>
      <c r="O572" s="3">
        <v>0</v>
      </c>
      <c r="P572" s="3">
        <v>0</v>
      </c>
    </row>
    <row r="573" spans="1:16" ht="16.5" x14ac:dyDescent="0.2">
      <c r="A573" s="3">
        <v>570</v>
      </c>
      <c r="B573" s="3">
        <f t="shared" si="8"/>
        <v>37055401001</v>
      </c>
      <c r="C573" s="3" t="s">
        <v>458</v>
      </c>
      <c r="D573" s="3">
        <v>37055401000</v>
      </c>
      <c r="E573" s="3" t="s">
        <v>1167</v>
      </c>
      <c r="F573" s="3">
        <v>1</v>
      </c>
      <c r="G573" s="3">
        <v>12</v>
      </c>
      <c r="H573" s="3" t="s">
        <v>1246</v>
      </c>
      <c r="I573" s="3" t="s">
        <v>1214</v>
      </c>
      <c r="J573" s="3" t="s">
        <v>1247</v>
      </c>
      <c r="K573" s="3" t="s">
        <v>137</v>
      </c>
      <c r="L573" s="3">
        <v>0</v>
      </c>
      <c r="M573" s="3">
        <v>0</v>
      </c>
      <c r="N573" s="3" t="s">
        <v>148</v>
      </c>
      <c r="O573" s="3">
        <v>0</v>
      </c>
      <c r="P573" s="3">
        <v>0</v>
      </c>
    </row>
    <row r="574" spans="1:16" ht="16.5" x14ac:dyDescent="0.2">
      <c r="A574" s="3">
        <v>571</v>
      </c>
      <c r="B574" s="3">
        <f t="shared" si="8"/>
        <v>37055401002</v>
      </c>
      <c r="C574" s="3" t="s">
        <v>458</v>
      </c>
      <c r="D574" s="3">
        <v>37055401000</v>
      </c>
      <c r="E574" s="3" t="s">
        <v>1169</v>
      </c>
      <c r="F574" s="3">
        <v>2</v>
      </c>
      <c r="G574" s="3">
        <v>12</v>
      </c>
      <c r="H574" s="3" t="s">
        <v>1246</v>
      </c>
      <c r="I574" s="3" t="s">
        <v>1214</v>
      </c>
      <c r="J574" s="3" t="s">
        <v>1247</v>
      </c>
      <c r="K574" s="3" t="s">
        <v>137</v>
      </c>
      <c r="L574" s="3">
        <v>0</v>
      </c>
      <c r="M574" s="3">
        <v>0</v>
      </c>
      <c r="N574" s="3" t="s">
        <v>148</v>
      </c>
      <c r="O574" s="3">
        <v>0</v>
      </c>
      <c r="P574" s="3">
        <v>0</v>
      </c>
    </row>
    <row r="575" spans="1:16" ht="16.5" x14ac:dyDescent="0.2">
      <c r="A575" s="3">
        <v>572</v>
      </c>
      <c r="B575" s="3">
        <f t="shared" si="8"/>
        <v>37055401003</v>
      </c>
      <c r="C575" s="3" t="s">
        <v>458</v>
      </c>
      <c r="D575" s="3">
        <v>37055401000</v>
      </c>
      <c r="E575" s="3" t="s">
        <v>1171</v>
      </c>
      <c r="F575" s="3">
        <v>3</v>
      </c>
      <c r="G575" s="3">
        <v>12</v>
      </c>
      <c r="H575" s="3" t="s">
        <v>1246</v>
      </c>
      <c r="I575" s="3" t="s">
        <v>1214</v>
      </c>
      <c r="J575" s="3" t="s">
        <v>1247</v>
      </c>
      <c r="K575" s="3" t="s">
        <v>137</v>
      </c>
      <c r="L575" s="3">
        <v>0</v>
      </c>
      <c r="M575" s="3">
        <v>0</v>
      </c>
      <c r="N575" s="3" t="s">
        <v>148</v>
      </c>
      <c r="O575" s="3">
        <v>0</v>
      </c>
      <c r="P575" s="3">
        <v>0</v>
      </c>
    </row>
    <row r="576" spans="1:16" ht="16.5" x14ac:dyDescent="0.2">
      <c r="A576" s="3">
        <v>573</v>
      </c>
      <c r="B576" s="3">
        <f t="shared" si="8"/>
        <v>37057101001</v>
      </c>
      <c r="C576" s="3" t="s">
        <v>460</v>
      </c>
      <c r="D576" s="3">
        <v>37057101000</v>
      </c>
      <c r="E576" s="3" t="s">
        <v>1167</v>
      </c>
      <c r="F576" s="3">
        <v>1</v>
      </c>
      <c r="G576" s="3">
        <v>12</v>
      </c>
      <c r="H576" s="3" t="s">
        <v>1246</v>
      </c>
      <c r="I576" s="3" t="s">
        <v>1214</v>
      </c>
      <c r="J576" s="3" t="s">
        <v>1247</v>
      </c>
      <c r="K576" s="3" t="s">
        <v>78</v>
      </c>
      <c r="L576" s="3">
        <v>0</v>
      </c>
      <c r="M576" s="3">
        <v>0</v>
      </c>
      <c r="N576" s="3" t="s">
        <v>138</v>
      </c>
      <c r="O576" s="3">
        <v>0</v>
      </c>
      <c r="P576" s="3">
        <v>0</v>
      </c>
    </row>
    <row r="577" spans="1:16" ht="16.5" x14ac:dyDescent="0.2">
      <c r="A577" s="3">
        <v>574</v>
      </c>
      <c r="B577" s="3">
        <f t="shared" si="8"/>
        <v>37057101002</v>
      </c>
      <c r="C577" s="3" t="s">
        <v>460</v>
      </c>
      <c r="D577" s="3">
        <v>37057101000</v>
      </c>
      <c r="E577" s="3" t="s">
        <v>1169</v>
      </c>
      <c r="F577" s="3">
        <v>2</v>
      </c>
      <c r="G577" s="3">
        <v>12</v>
      </c>
      <c r="H577" s="3" t="s">
        <v>1246</v>
      </c>
      <c r="I577" s="3" t="s">
        <v>1215</v>
      </c>
      <c r="J577" s="3" t="s">
        <v>1247</v>
      </c>
      <c r="K577" s="3" t="s">
        <v>78</v>
      </c>
      <c r="L577" s="3">
        <v>0</v>
      </c>
      <c r="M577" s="3">
        <v>0</v>
      </c>
      <c r="N577" s="3" t="s">
        <v>138</v>
      </c>
      <c r="O577" s="3">
        <v>0</v>
      </c>
      <c r="P577" s="3">
        <v>0</v>
      </c>
    </row>
    <row r="578" spans="1:16" ht="16.5" x14ac:dyDescent="0.2">
      <c r="A578" s="3">
        <v>575</v>
      </c>
      <c r="B578" s="3">
        <f t="shared" si="8"/>
        <v>37057201001</v>
      </c>
      <c r="C578" s="3" t="s">
        <v>461</v>
      </c>
      <c r="D578" s="3">
        <v>37057201000</v>
      </c>
      <c r="E578" s="3" t="s">
        <v>1167</v>
      </c>
      <c r="F578" s="3">
        <v>1</v>
      </c>
      <c r="G578" s="3">
        <v>12</v>
      </c>
      <c r="H578" s="3" t="s">
        <v>1246</v>
      </c>
      <c r="I578" s="3" t="s">
        <v>1214</v>
      </c>
      <c r="J578" s="3" t="s">
        <v>1247</v>
      </c>
      <c r="K578" s="3" t="s">
        <v>138</v>
      </c>
      <c r="L578" s="3">
        <v>0</v>
      </c>
      <c r="M578" s="3">
        <v>0</v>
      </c>
      <c r="N578" s="3" t="s">
        <v>98</v>
      </c>
      <c r="O578" s="3">
        <v>0</v>
      </c>
      <c r="P578" s="3">
        <v>0</v>
      </c>
    </row>
    <row r="579" spans="1:16" ht="16.5" x14ac:dyDescent="0.2">
      <c r="A579" s="3">
        <v>576</v>
      </c>
      <c r="B579" s="3">
        <f t="shared" si="8"/>
        <v>37057201002</v>
      </c>
      <c r="C579" s="3" t="s">
        <v>461</v>
      </c>
      <c r="D579" s="3">
        <v>37057201000</v>
      </c>
      <c r="E579" s="3" t="s">
        <v>1169</v>
      </c>
      <c r="F579" s="3">
        <v>2</v>
      </c>
      <c r="G579" s="3">
        <v>12</v>
      </c>
      <c r="H579" s="3" t="s">
        <v>1246</v>
      </c>
      <c r="I579" s="3" t="s">
        <v>1215</v>
      </c>
      <c r="J579" s="3" t="s">
        <v>1247</v>
      </c>
      <c r="K579" s="3" t="s">
        <v>138</v>
      </c>
      <c r="L579" s="3">
        <v>0</v>
      </c>
      <c r="M579" s="3">
        <v>0</v>
      </c>
      <c r="N579" s="3" t="s">
        <v>98</v>
      </c>
      <c r="O579" s="3">
        <v>0</v>
      </c>
      <c r="P579" s="3">
        <v>0</v>
      </c>
    </row>
    <row r="580" spans="1:16" ht="16.5" x14ac:dyDescent="0.2">
      <c r="A580" s="3">
        <v>577</v>
      </c>
      <c r="B580" s="3">
        <f t="shared" si="8"/>
        <v>37057202001</v>
      </c>
      <c r="C580" s="3" t="s">
        <v>462</v>
      </c>
      <c r="D580" s="3">
        <v>37057202000</v>
      </c>
      <c r="E580" s="3" t="s">
        <v>1167</v>
      </c>
      <c r="F580" s="3">
        <v>1</v>
      </c>
      <c r="G580" s="3">
        <v>12</v>
      </c>
      <c r="H580" s="3" t="s">
        <v>1246</v>
      </c>
      <c r="I580" s="3" t="s">
        <v>1214</v>
      </c>
      <c r="J580" s="3" t="s">
        <v>1247</v>
      </c>
      <c r="K580" s="3" t="s">
        <v>98</v>
      </c>
      <c r="L580" s="3">
        <v>0</v>
      </c>
      <c r="M580" s="3">
        <v>0</v>
      </c>
      <c r="N580" s="3" t="s">
        <v>91</v>
      </c>
      <c r="O580" s="3">
        <v>0</v>
      </c>
      <c r="P580" s="3">
        <v>0</v>
      </c>
    </row>
    <row r="581" spans="1:16" ht="16.5" x14ac:dyDescent="0.2">
      <c r="A581" s="3">
        <v>578</v>
      </c>
      <c r="B581" s="3">
        <f t="shared" ref="B581:B618" si="9">D581+F581</f>
        <v>37057202002</v>
      </c>
      <c r="C581" s="3" t="s">
        <v>462</v>
      </c>
      <c r="D581" s="3">
        <v>37057202000</v>
      </c>
      <c r="E581" s="3" t="s">
        <v>1169</v>
      </c>
      <c r="F581" s="3">
        <v>2</v>
      </c>
      <c r="G581" s="3">
        <v>12</v>
      </c>
      <c r="H581" s="3" t="s">
        <v>1246</v>
      </c>
      <c r="I581" s="3" t="s">
        <v>1215</v>
      </c>
      <c r="J581" s="3" t="s">
        <v>1247</v>
      </c>
      <c r="K581" s="3" t="s">
        <v>98</v>
      </c>
      <c r="L581" s="3">
        <v>0</v>
      </c>
      <c r="M581" s="3">
        <v>0</v>
      </c>
      <c r="N581" s="3" t="s">
        <v>91</v>
      </c>
      <c r="O581" s="3">
        <v>0</v>
      </c>
      <c r="P581" s="3">
        <v>0</v>
      </c>
    </row>
    <row r="582" spans="1:16" ht="16.5" x14ac:dyDescent="0.2">
      <c r="A582" s="3">
        <v>579</v>
      </c>
      <c r="B582" s="3">
        <f t="shared" si="9"/>
        <v>37058101001</v>
      </c>
      <c r="C582" s="3" t="s">
        <v>463</v>
      </c>
      <c r="D582" s="3">
        <v>37058101000</v>
      </c>
      <c r="E582" s="3" t="s">
        <v>1167</v>
      </c>
      <c r="F582" s="3">
        <v>1</v>
      </c>
      <c r="G582" s="3">
        <v>12</v>
      </c>
      <c r="H582" s="3" t="s">
        <v>1246</v>
      </c>
      <c r="I582" s="3" t="s">
        <v>1215</v>
      </c>
      <c r="J582" s="3" t="s">
        <v>1247</v>
      </c>
      <c r="K582" s="3" t="s">
        <v>132</v>
      </c>
      <c r="L582" s="3">
        <v>0</v>
      </c>
      <c r="M582" s="3">
        <v>0</v>
      </c>
      <c r="N582" s="3" t="s">
        <v>80</v>
      </c>
      <c r="O582" s="3">
        <v>0</v>
      </c>
      <c r="P582" s="3">
        <v>0</v>
      </c>
    </row>
    <row r="583" spans="1:16" ht="16.5" x14ac:dyDescent="0.2">
      <c r="A583" s="3">
        <v>580</v>
      </c>
      <c r="B583" s="3">
        <f t="shared" si="9"/>
        <v>37058102001</v>
      </c>
      <c r="C583" s="3" t="s">
        <v>464</v>
      </c>
      <c r="D583" s="3">
        <v>37058102000</v>
      </c>
      <c r="E583" s="3" t="s">
        <v>1167</v>
      </c>
      <c r="F583" s="3">
        <v>1</v>
      </c>
      <c r="G583" s="3">
        <v>12</v>
      </c>
      <c r="H583" s="3" t="s">
        <v>1246</v>
      </c>
      <c r="I583" s="3" t="s">
        <v>1215</v>
      </c>
      <c r="J583" s="3" t="s">
        <v>1247</v>
      </c>
      <c r="K583" s="3" t="s">
        <v>80</v>
      </c>
      <c r="L583" s="3">
        <v>0</v>
      </c>
      <c r="M583" s="3">
        <v>0</v>
      </c>
      <c r="N583" s="3" t="s">
        <v>116</v>
      </c>
      <c r="O583" s="3">
        <v>0</v>
      </c>
      <c r="P583" s="3">
        <v>0</v>
      </c>
    </row>
    <row r="584" spans="1:16" ht="16.5" x14ac:dyDescent="0.2">
      <c r="A584" s="3">
        <v>581</v>
      </c>
      <c r="B584" s="3">
        <f t="shared" si="9"/>
        <v>37058103001</v>
      </c>
      <c r="C584" s="3" t="s">
        <v>465</v>
      </c>
      <c r="D584" s="3">
        <v>37058103000</v>
      </c>
      <c r="E584" s="3" t="s">
        <v>1167</v>
      </c>
      <c r="F584" s="3">
        <v>1</v>
      </c>
      <c r="G584" s="3">
        <v>12</v>
      </c>
      <c r="H584" s="3" t="s">
        <v>1246</v>
      </c>
      <c r="I584" s="3" t="s">
        <v>1215</v>
      </c>
      <c r="J584" s="3" t="s">
        <v>1247</v>
      </c>
      <c r="K584" s="3" t="s">
        <v>116</v>
      </c>
      <c r="L584" s="3">
        <v>0</v>
      </c>
      <c r="M584" s="3">
        <v>0</v>
      </c>
      <c r="N584" s="3" t="s">
        <v>139</v>
      </c>
      <c r="O584" s="3">
        <v>0</v>
      </c>
      <c r="P584" s="3">
        <v>0</v>
      </c>
    </row>
    <row r="585" spans="1:16" ht="16.5" x14ac:dyDescent="0.2">
      <c r="A585" s="3">
        <v>582</v>
      </c>
      <c r="B585" s="3">
        <f t="shared" si="9"/>
        <v>37058104001</v>
      </c>
      <c r="C585" s="3" t="s">
        <v>466</v>
      </c>
      <c r="D585" s="3">
        <v>37058104000</v>
      </c>
      <c r="E585" s="3" t="s">
        <v>1167</v>
      </c>
      <c r="F585" s="3">
        <v>1</v>
      </c>
      <c r="G585" s="3">
        <v>12</v>
      </c>
      <c r="H585" s="3" t="s">
        <v>1246</v>
      </c>
      <c r="I585" s="3" t="s">
        <v>1215</v>
      </c>
      <c r="J585" s="3" t="s">
        <v>1247</v>
      </c>
      <c r="K585" s="3" t="s">
        <v>139</v>
      </c>
      <c r="L585" s="3">
        <v>0</v>
      </c>
      <c r="M585" s="3">
        <v>0</v>
      </c>
      <c r="N585" s="3" t="s">
        <v>105</v>
      </c>
      <c r="O585" s="3">
        <v>0</v>
      </c>
      <c r="P585" s="3">
        <v>0</v>
      </c>
    </row>
    <row r="586" spans="1:16" ht="16.5" x14ac:dyDescent="0.2">
      <c r="A586" s="3">
        <v>583</v>
      </c>
      <c r="B586" s="3">
        <f t="shared" si="9"/>
        <v>37058105001</v>
      </c>
      <c r="C586" s="3" t="s">
        <v>467</v>
      </c>
      <c r="D586" s="3">
        <v>37058105000</v>
      </c>
      <c r="E586" s="3" t="s">
        <v>1167</v>
      </c>
      <c r="F586" s="3">
        <v>1</v>
      </c>
      <c r="G586" s="3">
        <v>12</v>
      </c>
      <c r="H586" s="3" t="s">
        <v>1246</v>
      </c>
      <c r="I586" s="3" t="s">
        <v>1215</v>
      </c>
      <c r="J586" s="3" t="s">
        <v>1247</v>
      </c>
      <c r="K586" s="3" t="s">
        <v>105</v>
      </c>
      <c r="L586" s="3">
        <v>0</v>
      </c>
      <c r="M586" s="3">
        <v>0</v>
      </c>
      <c r="N586" s="3" t="s">
        <v>140</v>
      </c>
      <c r="O586" s="3">
        <v>0</v>
      </c>
      <c r="P586" s="3">
        <v>0</v>
      </c>
    </row>
    <row r="587" spans="1:16" ht="16.5" x14ac:dyDescent="0.2">
      <c r="A587" s="3">
        <v>584</v>
      </c>
      <c r="B587" s="3">
        <f t="shared" si="9"/>
        <v>37058105002</v>
      </c>
      <c r="C587" s="3" t="s">
        <v>467</v>
      </c>
      <c r="D587" s="3">
        <v>37058105000</v>
      </c>
      <c r="E587" s="3" t="s">
        <v>1169</v>
      </c>
      <c r="F587" s="3">
        <v>2</v>
      </c>
      <c r="G587" s="3">
        <v>12</v>
      </c>
      <c r="H587" s="3" t="s">
        <v>1246</v>
      </c>
      <c r="I587" s="3" t="s">
        <v>1215</v>
      </c>
      <c r="J587" s="3" t="s">
        <v>1247</v>
      </c>
      <c r="K587" s="3" t="s">
        <v>105</v>
      </c>
      <c r="L587" s="3">
        <v>0</v>
      </c>
      <c r="M587" s="3">
        <v>0</v>
      </c>
      <c r="N587" s="3" t="s">
        <v>140</v>
      </c>
      <c r="O587" s="3">
        <v>0</v>
      </c>
      <c r="P587" s="3">
        <v>0</v>
      </c>
    </row>
    <row r="588" spans="1:16" ht="16.5" x14ac:dyDescent="0.2">
      <c r="A588" s="3">
        <v>585</v>
      </c>
      <c r="B588" s="3">
        <f t="shared" si="9"/>
        <v>37058105003</v>
      </c>
      <c r="C588" s="3" t="s">
        <v>467</v>
      </c>
      <c r="D588" s="3">
        <v>37058105000</v>
      </c>
      <c r="E588" s="3" t="s">
        <v>1171</v>
      </c>
      <c r="F588" s="3">
        <v>3</v>
      </c>
      <c r="G588" s="3">
        <v>12</v>
      </c>
      <c r="H588" s="3" t="s">
        <v>1246</v>
      </c>
      <c r="I588" s="3" t="s">
        <v>1215</v>
      </c>
      <c r="J588" s="3" t="s">
        <v>1247</v>
      </c>
      <c r="K588" s="3" t="s">
        <v>105</v>
      </c>
      <c r="L588" s="3">
        <v>0</v>
      </c>
      <c r="M588" s="3">
        <v>0</v>
      </c>
      <c r="N588" s="3" t="s">
        <v>140</v>
      </c>
      <c r="O588" s="3">
        <v>0</v>
      </c>
      <c r="P588" s="3">
        <v>0</v>
      </c>
    </row>
    <row r="589" spans="1:16" ht="16.5" x14ac:dyDescent="0.2">
      <c r="A589" s="3">
        <v>586</v>
      </c>
      <c r="B589" s="3">
        <f t="shared" si="9"/>
        <v>37058201001</v>
      </c>
      <c r="C589" s="3" t="s">
        <v>468</v>
      </c>
      <c r="D589" s="3">
        <v>37058201000</v>
      </c>
      <c r="E589" s="3" t="s">
        <v>1167</v>
      </c>
      <c r="F589" s="3">
        <v>1</v>
      </c>
      <c r="G589" s="3">
        <v>12</v>
      </c>
      <c r="H589" s="3" t="s">
        <v>1246</v>
      </c>
      <c r="I589" s="3" t="s">
        <v>1215</v>
      </c>
      <c r="J589" s="3" t="s">
        <v>1247</v>
      </c>
      <c r="K589" s="3" t="s">
        <v>140</v>
      </c>
      <c r="L589" s="3">
        <v>0</v>
      </c>
      <c r="M589" s="3">
        <v>0</v>
      </c>
      <c r="N589" s="3" t="s">
        <v>88</v>
      </c>
      <c r="O589" s="3">
        <v>0</v>
      </c>
      <c r="P589" s="3">
        <v>0</v>
      </c>
    </row>
    <row r="590" spans="1:16" ht="16.5" x14ac:dyDescent="0.2">
      <c r="A590" s="3">
        <v>587</v>
      </c>
      <c r="B590" s="3">
        <f t="shared" si="9"/>
        <v>37058202001</v>
      </c>
      <c r="C590" s="3" t="s">
        <v>469</v>
      </c>
      <c r="D590" s="3">
        <v>37058202000</v>
      </c>
      <c r="E590" s="3" t="s">
        <v>1167</v>
      </c>
      <c r="F590" s="3">
        <v>1</v>
      </c>
      <c r="G590" s="3">
        <v>12</v>
      </c>
      <c r="H590" s="3" t="s">
        <v>1246</v>
      </c>
      <c r="I590" s="3" t="s">
        <v>1215</v>
      </c>
      <c r="J590" s="3" t="s">
        <v>1247</v>
      </c>
      <c r="K590" s="3" t="s">
        <v>88</v>
      </c>
      <c r="L590" s="3">
        <v>0</v>
      </c>
      <c r="M590" s="3">
        <v>0</v>
      </c>
      <c r="N590" s="3" t="s">
        <v>141</v>
      </c>
      <c r="O590" s="3">
        <v>0</v>
      </c>
      <c r="P590" s="3">
        <v>0</v>
      </c>
    </row>
    <row r="591" spans="1:16" ht="16.5" x14ac:dyDescent="0.2">
      <c r="A591" s="3">
        <v>588</v>
      </c>
      <c r="B591" s="3">
        <f t="shared" si="9"/>
        <v>37058301001</v>
      </c>
      <c r="C591" s="3" t="s">
        <v>470</v>
      </c>
      <c r="D591" s="3">
        <v>37058301000</v>
      </c>
      <c r="E591" s="3" t="s">
        <v>1167</v>
      </c>
      <c r="F591" s="3">
        <v>1</v>
      </c>
      <c r="G591" s="3">
        <v>12</v>
      </c>
      <c r="H591" s="3" t="s">
        <v>1246</v>
      </c>
      <c r="I591" s="3" t="s">
        <v>1215</v>
      </c>
      <c r="J591" s="3" t="s">
        <v>1247</v>
      </c>
      <c r="K591" s="3" t="s">
        <v>141</v>
      </c>
      <c r="L591" s="3">
        <v>0</v>
      </c>
      <c r="M591" s="3">
        <v>0</v>
      </c>
      <c r="N591" s="3" t="s">
        <v>142</v>
      </c>
      <c r="O591" s="3">
        <v>0</v>
      </c>
      <c r="P591" s="3">
        <v>0</v>
      </c>
    </row>
    <row r="592" spans="1:16" ht="16.5" x14ac:dyDescent="0.2">
      <c r="A592" s="3">
        <v>589</v>
      </c>
      <c r="B592" s="3">
        <f t="shared" si="9"/>
        <v>37058302001</v>
      </c>
      <c r="C592" s="3" t="s">
        <v>471</v>
      </c>
      <c r="D592" s="3">
        <v>37058302000</v>
      </c>
      <c r="E592" s="3" t="s">
        <v>1167</v>
      </c>
      <c r="F592" s="3">
        <v>1</v>
      </c>
      <c r="G592" s="3">
        <v>12</v>
      </c>
      <c r="H592" s="3" t="s">
        <v>1246</v>
      </c>
      <c r="I592" s="3" t="s">
        <v>1215</v>
      </c>
      <c r="J592" s="3" t="s">
        <v>1247</v>
      </c>
      <c r="K592" s="3" t="s">
        <v>142</v>
      </c>
      <c r="L592" s="3">
        <v>0</v>
      </c>
      <c r="M592" s="3">
        <v>0</v>
      </c>
      <c r="N592" s="3" t="s">
        <v>143</v>
      </c>
      <c r="O592" s="3">
        <v>0</v>
      </c>
      <c r="P592" s="3">
        <v>0</v>
      </c>
    </row>
    <row r="593" spans="1:16" ht="16.5" x14ac:dyDescent="0.2">
      <c r="A593" s="3">
        <v>590</v>
      </c>
      <c r="B593" s="3">
        <f t="shared" si="9"/>
        <v>37058303001</v>
      </c>
      <c r="C593" s="3" t="s">
        <v>472</v>
      </c>
      <c r="D593" s="3">
        <v>37058303000</v>
      </c>
      <c r="E593" s="3" t="s">
        <v>1167</v>
      </c>
      <c r="F593" s="3">
        <v>1</v>
      </c>
      <c r="G593" s="3">
        <v>12</v>
      </c>
      <c r="H593" s="3" t="s">
        <v>1246</v>
      </c>
      <c r="I593" s="3" t="s">
        <v>1215</v>
      </c>
      <c r="J593" s="3" t="s">
        <v>1247</v>
      </c>
      <c r="K593" s="3" t="s">
        <v>143</v>
      </c>
      <c r="L593" s="3">
        <v>0</v>
      </c>
      <c r="M593" s="3">
        <v>0</v>
      </c>
      <c r="N593" s="3" t="s">
        <v>156</v>
      </c>
      <c r="O593" s="3">
        <v>0</v>
      </c>
      <c r="P593" s="3">
        <v>0</v>
      </c>
    </row>
    <row r="594" spans="1:16" ht="16.5" x14ac:dyDescent="0.2">
      <c r="A594" s="3">
        <v>591</v>
      </c>
      <c r="B594" s="3">
        <f t="shared" si="9"/>
        <v>37059101001</v>
      </c>
      <c r="C594" s="3" t="s">
        <v>473</v>
      </c>
      <c r="D594" s="3">
        <v>37059101000</v>
      </c>
      <c r="E594" s="3" t="s">
        <v>1167</v>
      </c>
      <c r="F594" s="3">
        <v>1</v>
      </c>
      <c r="G594" s="3">
        <v>12</v>
      </c>
      <c r="H594" s="3" t="s">
        <v>1246</v>
      </c>
      <c r="I594" s="3" t="s">
        <v>1215</v>
      </c>
      <c r="J594" s="3" t="s">
        <v>1247</v>
      </c>
      <c r="K594" s="3" t="s">
        <v>78</v>
      </c>
      <c r="L594" s="3">
        <v>0</v>
      </c>
      <c r="M594" s="3">
        <v>0</v>
      </c>
      <c r="N594" s="3" t="s">
        <v>138</v>
      </c>
      <c r="O594" s="3">
        <v>0</v>
      </c>
      <c r="P594" s="3">
        <v>0</v>
      </c>
    </row>
    <row r="595" spans="1:16" ht="16.5" x14ac:dyDescent="0.2">
      <c r="A595" s="3">
        <v>592</v>
      </c>
      <c r="B595" s="3">
        <f t="shared" si="9"/>
        <v>37060101001</v>
      </c>
      <c r="C595" s="3" t="s">
        <v>474</v>
      </c>
      <c r="D595" s="3">
        <v>37060101000</v>
      </c>
      <c r="E595" s="3" t="s">
        <v>1167</v>
      </c>
      <c r="F595" s="3">
        <v>1</v>
      </c>
      <c r="G595" s="3">
        <v>12</v>
      </c>
      <c r="H595" s="3" t="s">
        <v>1246</v>
      </c>
      <c r="I595" s="3" t="s">
        <v>1215</v>
      </c>
      <c r="J595" s="3" t="s">
        <v>1247</v>
      </c>
      <c r="K595" s="3" t="s">
        <v>57</v>
      </c>
      <c r="L595" s="3">
        <v>0</v>
      </c>
      <c r="M595" s="3">
        <v>0</v>
      </c>
      <c r="N595" s="3" t="s">
        <v>144</v>
      </c>
      <c r="O595" s="3">
        <v>0</v>
      </c>
      <c r="P595" s="3">
        <v>0</v>
      </c>
    </row>
    <row r="596" spans="1:16" ht="16.5" x14ac:dyDescent="0.2">
      <c r="A596" s="3">
        <v>593</v>
      </c>
      <c r="B596" s="3">
        <f t="shared" si="9"/>
        <v>37060102001</v>
      </c>
      <c r="C596" s="3" t="s">
        <v>475</v>
      </c>
      <c r="D596" s="3">
        <v>37060102000</v>
      </c>
      <c r="E596" s="3" t="s">
        <v>1167</v>
      </c>
      <c r="F596" s="3">
        <v>1</v>
      </c>
      <c r="G596" s="3">
        <v>12</v>
      </c>
      <c r="H596" s="3" t="s">
        <v>1246</v>
      </c>
      <c r="I596" s="3" t="s">
        <v>1215</v>
      </c>
      <c r="J596" s="3" t="s">
        <v>1247</v>
      </c>
      <c r="K596" s="3" t="s">
        <v>144</v>
      </c>
      <c r="L596" s="3">
        <v>0</v>
      </c>
      <c r="M596" s="3">
        <v>0</v>
      </c>
      <c r="N596" s="3" t="s">
        <v>119</v>
      </c>
      <c r="O596" s="3">
        <v>0</v>
      </c>
      <c r="P596" s="3">
        <v>0</v>
      </c>
    </row>
    <row r="597" spans="1:16" ht="16.5" x14ac:dyDescent="0.2">
      <c r="A597" s="3">
        <v>594</v>
      </c>
      <c r="B597" s="3">
        <f t="shared" si="9"/>
        <v>37060103001</v>
      </c>
      <c r="C597" s="3" t="s">
        <v>476</v>
      </c>
      <c r="D597" s="3">
        <v>37060103000</v>
      </c>
      <c r="E597" s="3" t="s">
        <v>1167</v>
      </c>
      <c r="F597" s="3">
        <v>1</v>
      </c>
      <c r="G597" s="3">
        <v>12</v>
      </c>
      <c r="H597" s="3" t="s">
        <v>1246</v>
      </c>
      <c r="I597" s="3" t="s">
        <v>1215</v>
      </c>
      <c r="J597" s="3" t="s">
        <v>1247</v>
      </c>
      <c r="K597" s="3" t="s">
        <v>119</v>
      </c>
      <c r="L597" s="3">
        <v>0</v>
      </c>
      <c r="M597" s="3">
        <v>0</v>
      </c>
      <c r="N597" s="3" t="s">
        <v>146</v>
      </c>
      <c r="O597" s="3">
        <v>0</v>
      </c>
      <c r="P597" s="3">
        <v>0</v>
      </c>
    </row>
    <row r="598" spans="1:16" ht="33" x14ac:dyDescent="0.2">
      <c r="A598" s="3">
        <v>595</v>
      </c>
      <c r="B598" s="3">
        <f t="shared" si="9"/>
        <v>37061101001</v>
      </c>
      <c r="C598" s="3" t="s">
        <v>477</v>
      </c>
      <c r="D598" s="3">
        <v>37061101000</v>
      </c>
      <c r="E598" s="3" t="s">
        <v>1167</v>
      </c>
      <c r="F598" s="3">
        <v>1</v>
      </c>
      <c r="G598" s="3">
        <v>12</v>
      </c>
      <c r="H598" s="3" t="s">
        <v>1246</v>
      </c>
      <c r="I598" s="3" t="s">
        <v>1215</v>
      </c>
      <c r="J598" s="3" t="s">
        <v>1247</v>
      </c>
      <c r="K598" s="3" t="s">
        <v>144</v>
      </c>
      <c r="L598" s="3">
        <v>0</v>
      </c>
      <c r="M598" s="3">
        <v>0</v>
      </c>
      <c r="N598" s="3" t="s">
        <v>145</v>
      </c>
      <c r="O598" s="3">
        <v>0</v>
      </c>
      <c r="P598" s="3">
        <v>0</v>
      </c>
    </row>
    <row r="599" spans="1:16" ht="33" x14ac:dyDescent="0.2">
      <c r="A599" s="3">
        <v>596</v>
      </c>
      <c r="B599" s="3">
        <f t="shared" si="9"/>
        <v>37061102001</v>
      </c>
      <c r="C599" s="3" t="s">
        <v>478</v>
      </c>
      <c r="D599" s="3">
        <v>37061102000</v>
      </c>
      <c r="E599" s="3" t="s">
        <v>1167</v>
      </c>
      <c r="F599" s="3">
        <v>1</v>
      </c>
      <c r="G599" s="3">
        <v>12</v>
      </c>
      <c r="H599" s="3" t="s">
        <v>1246</v>
      </c>
      <c r="I599" s="3" t="s">
        <v>1215</v>
      </c>
      <c r="J599" s="3" t="s">
        <v>1247</v>
      </c>
      <c r="K599" s="3" t="s">
        <v>145</v>
      </c>
      <c r="L599" s="3">
        <v>0</v>
      </c>
      <c r="M599" s="3">
        <v>0</v>
      </c>
      <c r="N599" s="3" t="s">
        <v>162</v>
      </c>
      <c r="O599" s="3">
        <v>0</v>
      </c>
      <c r="P599" s="3">
        <v>0</v>
      </c>
    </row>
    <row r="600" spans="1:16" ht="16.5" x14ac:dyDescent="0.2">
      <c r="A600" s="3">
        <v>597</v>
      </c>
      <c r="B600" s="3">
        <f t="shared" si="9"/>
        <v>37062101001</v>
      </c>
      <c r="C600" s="3" t="s">
        <v>479</v>
      </c>
      <c r="D600" s="3">
        <v>37062101000</v>
      </c>
      <c r="E600" s="3" t="s">
        <v>1167</v>
      </c>
      <c r="F600" s="3">
        <v>1</v>
      </c>
      <c r="G600" s="3">
        <v>12</v>
      </c>
      <c r="H600" s="3" t="s">
        <v>1246</v>
      </c>
      <c r="I600" s="3" t="s">
        <v>1215</v>
      </c>
      <c r="J600" s="3" t="s">
        <v>1247</v>
      </c>
      <c r="K600" s="3" t="s">
        <v>146</v>
      </c>
      <c r="L600" s="3">
        <v>0</v>
      </c>
      <c r="M600" s="3">
        <v>0</v>
      </c>
      <c r="N600" s="3" t="s">
        <v>68</v>
      </c>
      <c r="O600" s="3">
        <v>0</v>
      </c>
      <c r="P600" s="3">
        <v>0</v>
      </c>
    </row>
    <row r="601" spans="1:16" ht="16.5" x14ac:dyDescent="0.2">
      <c r="A601" s="3">
        <v>598</v>
      </c>
      <c r="B601" s="3">
        <f t="shared" si="9"/>
        <v>37062201001</v>
      </c>
      <c r="C601" s="3" t="s">
        <v>480</v>
      </c>
      <c r="D601" s="3">
        <v>37062201000</v>
      </c>
      <c r="E601" s="3" t="s">
        <v>1167</v>
      </c>
      <c r="F601" s="3">
        <v>1</v>
      </c>
      <c r="G601" s="3">
        <v>12</v>
      </c>
      <c r="H601" s="3" t="s">
        <v>1246</v>
      </c>
      <c r="I601" s="3" t="s">
        <v>1215</v>
      </c>
      <c r="J601" s="3" t="s">
        <v>1247</v>
      </c>
      <c r="K601" s="3" t="s">
        <v>68</v>
      </c>
      <c r="L601" s="3">
        <v>0</v>
      </c>
      <c r="M601" s="3">
        <v>0</v>
      </c>
      <c r="N601" s="3" t="s">
        <v>17</v>
      </c>
      <c r="O601" s="3">
        <v>0</v>
      </c>
      <c r="P601" s="3">
        <v>0</v>
      </c>
    </row>
    <row r="602" spans="1:16" ht="16.5" x14ac:dyDescent="0.2">
      <c r="A602" s="3">
        <v>599</v>
      </c>
      <c r="B602" s="3">
        <f t="shared" si="9"/>
        <v>37063101001</v>
      </c>
      <c r="C602" s="3" t="s">
        <v>481</v>
      </c>
      <c r="D602" s="3">
        <v>37063101000</v>
      </c>
      <c r="E602" s="3" t="s">
        <v>1167</v>
      </c>
      <c r="F602" s="3">
        <v>1</v>
      </c>
      <c r="G602" s="3">
        <v>12</v>
      </c>
      <c r="H602" s="3" t="s">
        <v>1246</v>
      </c>
      <c r="I602" s="3" t="s">
        <v>1214</v>
      </c>
      <c r="J602" s="3" t="s">
        <v>1247</v>
      </c>
      <c r="K602" s="3" t="s">
        <v>64</v>
      </c>
      <c r="L602" s="3">
        <v>0</v>
      </c>
      <c r="M602" s="3">
        <v>0</v>
      </c>
      <c r="N602" s="3" t="s">
        <v>147</v>
      </c>
      <c r="O602" s="3">
        <v>0</v>
      </c>
      <c r="P602" s="3">
        <v>0</v>
      </c>
    </row>
    <row r="603" spans="1:16" ht="16.5" x14ac:dyDescent="0.2">
      <c r="A603" s="3">
        <v>600</v>
      </c>
      <c r="B603" s="3">
        <f t="shared" si="9"/>
        <v>37063101002</v>
      </c>
      <c r="C603" s="3" t="s">
        <v>481</v>
      </c>
      <c r="D603" s="3">
        <v>37063101000</v>
      </c>
      <c r="E603" s="3" t="s">
        <v>1169</v>
      </c>
      <c r="F603" s="3">
        <v>2</v>
      </c>
      <c r="G603" s="3">
        <v>12</v>
      </c>
      <c r="H603" s="3" t="s">
        <v>1246</v>
      </c>
      <c r="I603" s="3" t="s">
        <v>1215</v>
      </c>
      <c r="J603" s="3" t="s">
        <v>1247</v>
      </c>
      <c r="K603" s="3" t="s">
        <v>64</v>
      </c>
      <c r="L603" s="3">
        <v>0</v>
      </c>
      <c r="M603" s="3">
        <v>0</v>
      </c>
      <c r="N603" s="3" t="s">
        <v>147</v>
      </c>
      <c r="O603" s="3">
        <v>0</v>
      </c>
      <c r="P603" s="3">
        <v>0</v>
      </c>
    </row>
    <row r="604" spans="1:16" ht="16.5" x14ac:dyDescent="0.2">
      <c r="A604" s="3">
        <v>601</v>
      </c>
      <c r="B604" s="3">
        <f t="shared" si="9"/>
        <v>37063101003</v>
      </c>
      <c r="C604" s="3" t="s">
        <v>481</v>
      </c>
      <c r="D604" s="3">
        <v>37063101000</v>
      </c>
      <c r="E604" s="3" t="s">
        <v>1171</v>
      </c>
      <c r="F604" s="3">
        <v>3</v>
      </c>
      <c r="G604" s="3">
        <v>12</v>
      </c>
      <c r="H604" s="3" t="s">
        <v>1246</v>
      </c>
      <c r="I604" s="3" t="s">
        <v>1215</v>
      </c>
      <c r="J604" s="3" t="s">
        <v>1247</v>
      </c>
      <c r="K604" s="3" t="s">
        <v>64</v>
      </c>
      <c r="L604" s="3">
        <v>0</v>
      </c>
      <c r="M604" s="3">
        <v>0</v>
      </c>
      <c r="N604" s="3" t="s">
        <v>147</v>
      </c>
      <c r="O604" s="3">
        <v>0</v>
      </c>
      <c r="P604" s="3">
        <v>0</v>
      </c>
    </row>
    <row r="605" spans="1:16" ht="16.5" x14ac:dyDescent="0.2">
      <c r="A605" s="3">
        <v>602</v>
      </c>
      <c r="B605" s="3">
        <f t="shared" si="9"/>
        <v>37063102001</v>
      </c>
      <c r="C605" s="3" t="s">
        <v>482</v>
      </c>
      <c r="D605" s="3">
        <v>37063102000</v>
      </c>
      <c r="E605" s="3" t="s">
        <v>1167</v>
      </c>
      <c r="F605" s="3">
        <v>1</v>
      </c>
      <c r="G605" s="3">
        <v>12</v>
      </c>
      <c r="H605" s="3" t="s">
        <v>1246</v>
      </c>
      <c r="I605" s="3" t="s">
        <v>1214</v>
      </c>
      <c r="J605" s="3" t="s">
        <v>1247</v>
      </c>
      <c r="K605" s="3" t="s">
        <v>147</v>
      </c>
      <c r="L605" s="3">
        <v>0</v>
      </c>
      <c r="M605" s="3">
        <v>0</v>
      </c>
      <c r="N605" s="3" t="s">
        <v>162</v>
      </c>
      <c r="O605" s="3">
        <v>0</v>
      </c>
      <c r="P605" s="3">
        <v>0</v>
      </c>
    </row>
    <row r="606" spans="1:16" ht="16.5" x14ac:dyDescent="0.2">
      <c r="A606" s="3">
        <v>603</v>
      </c>
      <c r="B606" s="3">
        <f t="shared" si="9"/>
        <v>37063102002</v>
      </c>
      <c r="C606" s="3" t="s">
        <v>482</v>
      </c>
      <c r="D606" s="3">
        <v>37063102000</v>
      </c>
      <c r="E606" s="3" t="s">
        <v>1169</v>
      </c>
      <c r="F606" s="3">
        <v>2</v>
      </c>
      <c r="G606" s="3">
        <v>12</v>
      </c>
      <c r="H606" s="3" t="s">
        <v>1246</v>
      </c>
      <c r="I606" s="3" t="s">
        <v>1214</v>
      </c>
      <c r="J606" s="3" t="s">
        <v>1247</v>
      </c>
      <c r="K606" s="3" t="s">
        <v>147</v>
      </c>
      <c r="L606" s="3">
        <v>0</v>
      </c>
      <c r="M606" s="3">
        <v>0</v>
      </c>
      <c r="N606" s="3" t="s">
        <v>162</v>
      </c>
      <c r="O606" s="3">
        <v>0</v>
      </c>
      <c r="P606" s="3">
        <v>0</v>
      </c>
    </row>
    <row r="607" spans="1:16" ht="16.5" x14ac:dyDescent="0.2">
      <c r="A607" s="3">
        <v>604</v>
      </c>
      <c r="B607" s="3">
        <f t="shared" si="9"/>
        <v>37063102003</v>
      </c>
      <c r="C607" s="3" t="s">
        <v>482</v>
      </c>
      <c r="D607" s="3">
        <v>37063102000</v>
      </c>
      <c r="E607" s="3" t="s">
        <v>1171</v>
      </c>
      <c r="F607" s="3">
        <v>3</v>
      </c>
      <c r="G607" s="3">
        <v>12</v>
      </c>
      <c r="H607" s="3" t="s">
        <v>1246</v>
      </c>
      <c r="I607" s="3" t="s">
        <v>1214</v>
      </c>
      <c r="J607" s="3" t="s">
        <v>1247</v>
      </c>
      <c r="K607" s="3" t="s">
        <v>147</v>
      </c>
      <c r="L607" s="3">
        <v>0</v>
      </c>
      <c r="M607" s="3">
        <v>0</v>
      </c>
      <c r="N607" s="3" t="s">
        <v>162</v>
      </c>
      <c r="O607" s="3">
        <v>0</v>
      </c>
      <c r="P607" s="3">
        <v>0</v>
      </c>
    </row>
    <row r="608" spans="1:16" ht="16.5" x14ac:dyDescent="0.2">
      <c r="A608" s="3">
        <v>605</v>
      </c>
      <c r="B608" s="3">
        <f t="shared" si="9"/>
        <v>37063102004</v>
      </c>
      <c r="C608" s="3" t="s">
        <v>482</v>
      </c>
      <c r="D608" s="3">
        <v>37063102000</v>
      </c>
      <c r="E608" s="3" t="s">
        <v>1173</v>
      </c>
      <c r="F608" s="3">
        <v>4</v>
      </c>
      <c r="G608" s="3">
        <v>12</v>
      </c>
      <c r="H608" s="3" t="s">
        <v>1246</v>
      </c>
      <c r="I608" s="3" t="s">
        <v>1214</v>
      </c>
      <c r="J608" s="3" t="s">
        <v>1247</v>
      </c>
      <c r="K608" s="3" t="s">
        <v>147</v>
      </c>
      <c r="L608" s="3">
        <v>0</v>
      </c>
      <c r="M608" s="3">
        <v>0</v>
      </c>
      <c r="N608" s="3" t="s">
        <v>162</v>
      </c>
      <c r="O608" s="3">
        <v>0</v>
      </c>
      <c r="P608" s="3">
        <v>0</v>
      </c>
    </row>
    <row r="609" spans="1:16" ht="16.5" x14ac:dyDescent="0.2">
      <c r="A609" s="3">
        <v>606</v>
      </c>
      <c r="B609" s="3">
        <f t="shared" si="9"/>
        <v>37063102005</v>
      </c>
      <c r="C609" s="3" t="s">
        <v>482</v>
      </c>
      <c r="D609" s="3">
        <v>37063102000</v>
      </c>
      <c r="E609" s="3" t="s">
        <v>1175</v>
      </c>
      <c r="F609" s="3">
        <v>5</v>
      </c>
      <c r="G609" s="3">
        <v>12</v>
      </c>
      <c r="H609" s="3" t="s">
        <v>1246</v>
      </c>
      <c r="I609" s="3" t="s">
        <v>1214</v>
      </c>
      <c r="J609" s="3" t="s">
        <v>1247</v>
      </c>
      <c r="K609" s="3" t="s">
        <v>147</v>
      </c>
      <c r="L609" s="3">
        <v>0</v>
      </c>
      <c r="M609" s="3">
        <v>0</v>
      </c>
      <c r="N609" s="3" t="s">
        <v>162</v>
      </c>
      <c r="O609" s="3">
        <v>0</v>
      </c>
      <c r="P609" s="3">
        <v>0</v>
      </c>
    </row>
    <row r="610" spans="1:16" ht="16.5" x14ac:dyDescent="0.2">
      <c r="A610" s="3">
        <v>607</v>
      </c>
      <c r="B610" s="3">
        <f t="shared" si="9"/>
        <v>37063102006</v>
      </c>
      <c r="C610" s="3" t="s">
        <v>482</v>
      </c>
      <c r="D610" s="3">
        <v>37063102000</v>
      </c>
      <c r="E610" s="3" t="s">
        <v>1177</v>
      </c>
      <c r="F610" s="3">
        <v>6</v>
      </c>
      <c r="G610" s="3">
        <v>12</v>
      </c>
      <c r="H610" s="3" t="s">
        <v>1246</v>
      </c>
      <c r="I610" s="3" t="s">
        <v>1214</v>
      </c>
      <c r="J610" s="3" t="s">
        <v>1247</v>
      </c>
      <c r="K610" s="3" t="s">
        <v>147</v>
      </c>
      <c r="L610" s="3">
        <v>0</v>
      </c>
      <c r="M610" s="3">
        <v>0</v>
      </c>
      <c r="N610" s="3" t="s">
        <v>162</v>
      </c>
      <c r="O610" s="3">
        <v>0</v>
      </c>
      <c r="P610" s="3">
        <v>0</v>
      </c>
    </row>
    <row r="611" spans="1:16" ht="16.5" x14ac:dyDescent="0.2">
      <c r="A611" s="3">
        <v>608</v>
      </c>
      <c r="B611" s="3">
        <f t="shared" si="9"/>
        <v>37063102007</v>
      </c>
      <c r="C611" s="3" t="s">
        <v>482</v>
      </c>
      <c r="D611" s="3">
        <v>37063102000</v>
      </c>
      <c r="E611" s="3" t="s">
        <v>1179</v>
      </c>
      <c r="F611" s="3">
        <v>7</v>
      </c>
      <c r="G611" s="3">
        <v>12</v>
      </c>
      <c r="H611" s="3" t="s">
        <v>1246</v>
      </c>
      <c r="I611" s="3" t="s">
        <v>1214</v>
      </c>
      <c r="J611" s="3" t="s">
        <v>1247</v>
      </c>
      <c r="K611" s="3" t="s">
        <v>147</v>
      </c>
      <c r="L611" s="3">
        <v>0</v>
      </c>
      <c r="M611" s="3">
        <v>0</v>
      </c>
      <c r="N611" s="3" t="s">
        <v>162</v>
      </c>
      <c r="O611" s="3">
        <v>0</v>
      </c>
      <c r="P611" s="3">
        <v>0</v>
      </c>
    </row>
    <row r="612" spans="1:16" ht="16.5" x14ac:dyDescent="0.2">
      <c r="A612" s="3">
        <v>609</v>
      </c>
      <c r="B612" s="3">
        <f t="shared" si="9"/>
        <v>37063102008</v>
      </c>
      <c r="C612" s="3" t="s">
        <v>482</v>
      </c>
      <c r="D612" s="3">
        <v>37063102000</v>
      </c>
      <c r="E612" s="3" t="s">
        <v>1181</v>
      </c>
      <c r="F612" s="3">
        <v>8</v>
      </c>
      <c r="G612" s="3">
        <v>12</v>
      </c>
      <c r="H612" s="3" t="s">
        <v>1246</v>
      </c>
      <c r="I612" s="3" t="s">
        <v>1214</v>
      </c>
      <c r="J612" s="3" t="s">
        <v>1247</v>
      </c>
      <c r="K612" s="3" t="s">
        <v>147</v>
      </c>
      <c r="L612" s="3">
        <v>0</v>
      </c>
      <c r="M612" s="3">
        <v>0</v>
      </c>
      <c r="N612" s="3" t="s">
        <v>162</v>
      </c>
      <c r="O612" s="3">
        <v>0</v>
      </c>
      <c r="P612" s="3">
        <v>0</v>
      </c>
    </row>
    <row r="613" spans="1:16" ht="16.5" x14ac:dyDescent="0.2">
      <c r="A613" s="3">
        <v>610</v>
      </c>
      <c r="B613" s="3">
        <f t="shared" si="9"/>
        <v>37063102009</v>
      </c>
      <c r="C613" s="3" t="s">
        <v>482</v>
      </c>
      <c r="D613" s="3">
        <v>37063102000</v>
      </c>
      <c r="E613" s="3" t="s">
        <v>1183</v>
      </c>
      <c r="F613" s="3">
        <v>9</v>
      </c>
      <c r="G613" s="3">
        <v>12</v>
      </c>
      <c r="H613" s="3" t="s">
        <v>1246</v>
      </c>
      <c r="I613" s="3" t="s">
        <v>1214</v>
      </c>
      <c r="J613" s="3" t="s">
        <v>1247</v>
      </c>
      <c r="K613" s="3" t="s">
        <v>147</v>
      </c>
      <c r="L613" s="3">
        <v>0</v>
      </c>
      <c r="M613" s="3">
        <v>0</v>
      </c>
      <c r="N613" s="3" t="s">
        <v>162</v>
      </c>
      <c r="O613" s="3">
        <v>0</v>
      </c>
      <c r="P613" s="3">
        <v>0</v>
      </c>
    </row>
    <row r="614" spans="1:16" ht="16.5" x14ac:dyDescent="0.2">
      <c r="A614" s="3">
        <v>611</v>
      </c>
      <c r="B614" s="3">
        <f t="shared" si="9"/>
        <v>37063102010</v>
      </c>
      <c r="C614" s="3" t="s">
        <v>482</v>
      </c>
      <c r="D614" s="3">
        <v>37063102000</v>
      </c>
      <c r="E614" s="3" t="s">
        <v>1185</v>
      </c>
      <c r="F614" s="3">
        <v>10</v>
      </c>
      <c r="G614" s="3">
        <v>12</v>
      </c>
      <c r="H614" s="3" t="s">
        <v>1246</v>
      </c>
      <c r="I614" s="3" t="s">
        <v>1214</v>
      </c>
      <c r="J614" s="3" t="s">
        <v>1247</v>
      </c>
      <c r="K614" s="3" t="s">
        <v>147</v>
      </c>
      <c r="L614" s="3">
        <v>0</v>
      </c>
      <c r="M614" s="3">
        <v>0</v>
      </c>
      <c r="N614" s="3" t="s">
        <v>162</v>
      </c>
      <c r="O614" s="3">
        <v>0</v>
      </c>
      <c r="P614" s="3">
        <v>0</v>
      </c>
    </row>
    <row r="615" spans="1:16" ht="16.5" x14ac:dyDescent="0.2">
      <c r="A615" s="3">
        <v>612</v>
      </c>
      <c r="B615" s="3">
        <f t="shared" si="9"/>
        <v>37063102011</v>
      </c>
      <c r="C615" s="3" t="s">
        <v>482</v>
      </c>
      <c r="D615" s="3">
        <v>37063102000</v>
      </c>
      <c r="E615" s="3" t="s">
        <v>1187</v>
      </c>
      <c r="F615" s="3">
        <v>11</v>
      </c>
      <c r="G615" s="3">
        <v>12</v>
      </c>
      <c r="H615" s="3" t="s">
        <v>1246</v>
      </c>
      <c r="I615" s="3" t="s">
        <v>1214</v>
      </c>
      <c r="J615" s="3" t="s">
        <v>1247</v>
      </c>
      <c r="K615" s="3" t="s">
        <v>147</v>
      </c>
      <c r="L615" s="3">
        <v>0</v>
      </c>
      <c r="M615" s="3">
        <v>0</v>
      </c>
      <c r="N615" s="3" t="s">
        <v>162</v>
      </c>
      <c r="O615" s="3">
        <v>0</v>
      </c>
      <c r="P615" s="3">
        <v>0</v>
      </c>
    </row>
    <row r="616" spans="1:16" ht="16.5" x14ac:dyDescent="0.2">
      <c r="A616" s="3">
        <v>613</v>
      </c>
      <c r="B616" s="3">
        <f t="shared" si="9"/>
        <v>37063102012</v>
      </c>
      <c r="C616" s="3" t="s">
        <v>482</v>
      </c>
      <c r="D616" s="3">
        <v>37063102000</v>
      </c>
      <c r="E616" s="3" t="s">
        <v>1189</v>
      </c>
      <c r="F616" s="3">
        <v>12</v>
      </c>
      <c r="G616" s="3">
        <v>12</v>
      </c>
      <c r="H616" s="3" t="s">
        <v>1246</v>
      </c>
      <c r="I616" s="3" t="s">
        <v>1214</v>
      </c>
      <c r="J616" s="3" t="s">
        <v>1247</v>
      </c>
      <c r="K616" s="3" t="s">
        <v>147</v>
      </c>
      <c r="L616" s="3">
        <v>0</v>
      </c>
      <c r="M616" s="3">
        <v>0</v>
      </c>
      <c r="N616" s="3" t="s">
        <v>162</v>
      </c>
      <c r="O616" s="3">
        <v>0</v>
      </c>
      <c r="P616" s="3">
        <v>0</v>
      </c>
    </row>
    <row r="617" spans="1:16" ht="16.5" x14ac:dyDescent="0.2">
      <c r="A617" s="3">
        <v>614</v>
      </c>
      <c r="B617" s="3">
        <f t="shared" si="9"/>
        <v>37063102013</v>
      </c>
      <c r="C617" s="3" t="s">
        <v>482</v>
      </c>
      <c r="D617" s="3">
        <v>37063102000</v>
      </c>
      <c r="E617" s="3" t="s">
        <v>1191</v>
      </c>
      <c r="F617" s="3">
        <v>13</v>
      </c>
      <c r="G617" s="3">
        <v>12</v>
      </c>
      <c r="H617" s="3" t="s">
        <v>1246</v>
      </c>
      <c r="I617" s="3" t="s">
        <v>1214</v>
      </c>
      <c r="J617" s="3" t="s">
        <v>1247</v>
      </c>
      <c r="K617" s="3" t="s">
        <v>147</v>
      </c>
      <c r="L617" s="3">
        <v>0</v>
      </c>
      <c r="M617" s="3">
        <v>0</v>
      </c>
      <c r="N617" s="3" t="s">
        <v>162</v>
      </c>
      <c r="O617" s="3">
        <v>0</v>
      </c>
      <c r="P617" s="3">
        <v>0</v>
      </c>
    </row>
    <row r="618" spans="1:16" ht="16.5" x14ac:dyDescent="0.2">
      <c r="A618" s="3">
        <v>615</v>
      </c>
      <c r="B618" s="3">
        <f t="shared" si="9"/>
        <v>37063102014</v>
      </c>
      <c r="C618" s="3" t="s">
        <v>482</v>
      </c>
      <c r="D618" s="3">
        <v>37063102000</v>
      </c>
      <c r="E618" s="3" t="s">
        <v>1193</v>
      </c>
      <c r="F618" s="3">
        <v>14</v>
      </c>
      <c r="G618" s="3">
        <v>12</v>
      </c>
      <c r="H618" s="3" t="s">
        <v>1246</v>
      </c>
      <c r="I618" s="3" t="s">
        <v>1214</v>
      </c>
      <c r="J618" s="3" t="s">
        <v>1247</v>
      </c>
      <c r="K618" s="3" t="s">
        <v>147</v>
      </c>
      <c r="L618" s="3">
        <v>0</v>
      </c>
      <c r="M618" s="3">
        <v>0</v>
      </c>
      <c r="N618" s="3" t="s">
        <v>162</v>
      </c>
      <c r="O618" s="3">
        <v>0</v>
      </c>
      <c r="P618" s="3">
        <v>0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20A6-F1A2-4866-ADD0-620F65FE4EBD}">
  <dimension ref="A1:AA6787"/>
  <sheetViews>
    <sheetView tabSelected="1" topLeftCell="S1" workbookViewId="0">
      <selection activeCell="W3" sqref="W3"/>
    </sheetView>
  </sheetViews>
  <sheetFormatPr defaultRowHeight="14.25" x14ac:dyDescent="0.2"/>
  <cols>
    <col min="1" max="1" width="11.125" customWidth="1"/>
    <col min="2" max="2" width="19.75" customWidth="1"/>
    <col min="3" max="3" width="14.25" customWidth="1"/>
    <col min="4" max="4" width="18.125" customWidth="1"/>
    <col min="5" max="5" width="47.5" customWidth="1"/>
    <col min="6" max="6" width="25.875" customWidth="1"/>
    <col min="7" max="7" width="46.75" customWidth="1"/>
    <col min="8" max="8" width="28" customWidth="1"/>
    <col min="9" max="9" width="32.625" customWidth="1"/>
    <col min="10" max="10" width="30.25" customWidth="1"/>
    <col min="11" max="11" width="20.25" customWidth="1"/>
    <col min="12" max="13" width="19.625" customWidth="1"/>
    <col min="14" max="14" width="22" customWidth="1"/>
    <col min="15" max="15" width="22.75" customWidth="1"/>
    <col min="16" max="16" width="18.625" customWidth="1"/>
    <col min="17" max="17" width="15.625" customWidth="1"/>
    <col min="18" max="18" width="18.625" customWidth="1"/>
    <col min="19" max="19" width="19.25" customWidth="1"/>
    <col min="20" max="20" width="25.875" customWidth="1"/>
    <col min="21" max="21" width="15.375" customWidth="1"/>
    <col min="22" max="22" width="16.125" customWidth="1"/>
    <col min="23" max="24" width="18.875" customWidth="1"/>
    <col min="25" max="26" width="17.125" customWidth="1"/>
    <col min="27" max="27" width="78.875" customWidth="1"/>
    <col min="28" max="33" width="10.625" customWidth="1"/>
  </cols>
  <sheetData>
    <row r="1" spans="1:27" ht="15" x14ac:dyDescent="0.2">
      <c r="A1" s="5" t="s">
        <v>164</v>
      </c>
      <c r="B1" s="5" t="s">
        <v>493</v>
      </c>
      <c r="C1" s="5" t="s">
        <v>1164</v>
      </c>
      <c r="D1" s="5" t="s">
        <v>834</v>
      </c>
      <c r="E1" s="5" t="s">
        <v>835</v>
      </c>
      <c r="F1" s="5" t="s">
        <v>1208</v>
      </c>
      <c r="G1" s="5" t="s">
        <v>836</v>
      </c>
      <c r="H1" s="5" t="s">
        <v>1211</v>
      </c>
      <c r="I1" s="5" t="s">
        <v>814</v>
      </c>
      <c r="J1" s="5" t="s">
        <v>838</v>
      </c>
      <c r="K1" s="5" t="s">
        <v>837</v>
      </c>
      <c r="L1" s="5" t="s">
        <v>863</v>
      </c>
      <c r="M1" s="5" t="s">
        <v>1162</v>
      </c>
      <c r="N1" s="5" t="s">
        <v>196</v>
      </c>
      <c r="O1" s="5" t="s">
        <v>1252</v>
      </c>
      <c r="P1" s="5" t="s">
        <v>839</v>
      </c>
      <c r="Q1" s="5" t="s">
        <v>840</v>
      </c>
      <c r="R1" s="5" t="s">
        <v>841</v>
      </c>
      <c r="S1" s="5" t="s">
        <v>842</v>
      </c>
      <c r="T1" s="5" t="s">
        <v>1254</v>
      </c>
      <c r="U1" s="5" t="s">
        <v>843</v>
      </c>
      <c r="V1" s="5" t="s">
        <v>844</v>
      </c>
      <c r="W1" s="5" t="s">
        <v>845</v>
      </c>
      <c r="X1" s="5" t="s">
        <v>1223</v>
      </c>
      <c r="Y1" s="5" t="s">
        <v>1154</v>
      </c>
      <c r="Z1" s="5" t="s">
        <v>1156</v>
      </c>
      <c r="AA1" s="5" t="s">
        <v>860</v>
      </c>
    </row>
    <row r="2" spans="1:27" x14ac:dyDescent="0.2">
      <c r="A2" t="s">
        <v>1163</v>
      </c>
      <c r="B2" t="s">
        <v>494</v>
      </c>
      <c r="C2" t="s">
        <v>1157</v>
      </c>
      <c r="D2" t="s">
        <v>875</v>
      </c>
      <c r="E2" t="s">
        <v>702</v>
      </c>
      <c r="F2" t="s">
        <v>1209</v>
      </c>
      <c r="G2" t="s">
        <v>877</v>
      </c>
      <c r="H2" t="s">
        <v>1209</v>
      </c>
      <c r="I2" t="s">
        <v>166</v>
      </c>
      <c r="J2" t="s">
        <v>166</v>
      </c>
      <c r="K2" t="s">
        <v>165</v>
      </c>
      <c r="L2" t="s">
        <v>165</v>
      </c>
      <c r="M2" t="s">
        <v>1163</v>
      </c>
      <c r="N2" t="s">
        <v>201</v>
      </c>
      <c r="O2" t="s">
        <v>1163</v>
      </c>
      <c r="P2" t="s">
        <v>494</v>
      </c>
      <c r="Q2" t="s">
        <v>494</v>
      </c>
      <c r="R2" t="s">
        <v>165</v>
      </c>
      <c r="S2" t="s">
        <v>201</v>
      </c>
      <c r="T2" t="s">
        <v>1163</v>
      </c>
      <c r="U2" t="s">
        <v>494</v>
      </c>
      <c r="V2" t="s">
        <v>494</v>
      </c>
      <c r="W2" t="s">
        <v>165</v>
      </c>
      <c r="X2" t="s">
        <v>1157</v>
      </c>
      <c r="Y2" t="s">
        <v>588</v>
      </c>
      <c r="Z2" t="s">
        <v>1157</v>
      </c>
      <c r="AA2" t="s">
        <v>1284</v>
      </c>
    </row>
    <row r="3" spans="1:27" ht="15" x14ac:dyDescent="0.2">
      <c r="A3" s="2" t="s">
        <v>1228</v>
      </c>
      <c r="B3" s="2" t="s">
        <v>495</v>
      </c>
      <c r="C3" s="2" t="s">
        <v>1165</v>
      </c>
      <c r="D3" s="2" t="s">
        <v>689</v>
      </c>
      <c r="E3" s="2" t="s">
        <v>861</v>
      </c>
      <c r="F3" s="2" t="s">
        <v>1210</v>
      </c>
      <c r="G3" s="2" t="s">
        <v>876</v>
      </c>
      <c r="H3" s="2" t="s">
        <v>1212</v>
      </c>
      <c r="I3" s="2" t="s">
        <v>188</v>
      </c>
      <c r="J3" s="2" t="s">
        <v>862</v>
      </c>
      <c r="K3" s="2" t="s">
        <v>865</v>
      </c>
      <c r="L3" s="2" t="s">
        <v>864</v>
      </c>
      <c r="M3" s="2" t="s">
        <v>1207</v>
      </c>
      <c r="N3" s="2" t="s">
        <v>866</v>
      </c>
      <c r="O3" s="2" t="s">
        <v>1253</v>
      </c>
      <c r="P3" s="2" t="s">
        <v>867</v>
      </c>
      <c r="Q3" s="2" t="s">
        <v>868</v>
      </c>
      <c r="R3" s="2" t="s">
        <v>869</v>
      </c>
      <c r="S3" s="2" t="s">
        <v>870</v>
      </c>
      <c r="T3" s="2" t="s">
        <v>1255</v>
      </c>
      <c r="U3" s="2" t="s">
        <v>871</v>
      </c>
      <c r="V3" s="2" t="s">
        <v>872</v>
      </c>
      <c r="W3" s="2" t="s">
        <v>873</v>
      </c>
      <c r="X3" s="2" t="s">
        <v>1213</v>
      </c>
      <c r="Y3" s="2" t="s">
        <v>1155</v>
      </c>
      <c r="Z3" s="2" t="s">
        <v>1158</v>
      </c>
      <c r="AA3" s="2" t="s">
        <v>874</v>
      </c>
    </row>
    <row r="4" spans="1:27" ht="16.5" x14ac:dyDescent="0.2">
      <c r="A4" s="3">
        <v>1</v>
      </c>
      <c r="B4" s="3">
        <f>H4+K4</f>
        <v>37002001001</v>
      </c>
      <c r="C4" s="3" t="s">
        <v>1166</v>
      </c>
      <c r="D4" s="3" t="s">
        <v>1265</v>
      </c>
      <c r="E4" s="3" t="str">
        <f>INDEX(光放段!$G$4:$G$237,MATCH(纤芯!G4,光放段!$C$4:$C$237,0))</f>
        <v>山东二干|乐陵滨州光缆:乐陵兴隆南大街-滨州黄河十路</v>
      </c>
      <c r="F4" s="3">
        <f>INDEX(光放段!$I$4:$I$237,MATCH(纤芯!H4,光放段!$B$4:$B$237,0))</f>
        <v>37002000000</v>
      </c>
      <c r="G4" s="3" t="str">
        <f>C4&amp;"|"&amp;D4&amp;":"&amp;N4&amp;"-"&amp;S4</f>
        <v>山东二干|乐陵滨州光缆:乐陵兴隆南大街-庆云新华路</v>
      </c>
      <c r="H4" s="3">
        <f>INDEX(光放段!$B$4:$B$237,MATCH(纤芯!G4,光放段!$C$4:$C$237,0))</f>
        <v>37002001000</v>
      </c>
      <c r="I4" s="3" t="str">
        <f>D4</f>
        <v>乐陵滨州光缆</v>
      </c>
      <c r="J4" s="3" t="str">
        <f>INDEX(子缆名称!$B$4:$B$29,纤芯!M4)</f>
        <v>A缆</v>
      </c>
      <c r="K4" s="3">
        <v>1</v>
      </c>
      <c r="L4" s="3">
        <f>MOD(K4-1,12)+1</f>
        <v>1</v>
      </c>
      <c r="M4" s="3">
        <f>INT((K4-1)/12)+1</f>
        <v>1</v>
      </c>
      <c r="N4" s="3" t="s">
        <v>7</v>
      </c>
      <c r="O4" s="3">
        <f>COUNTIF([1]局站!$D$4:$D$172,"="&amp;N4)</f>
        <v>1</v>
      </c>
      <c r="P4" s="3">
        <v>0</v>
      </c>
      <c r="Q4" s="3">
        <v>0</v>
      </c>
      <c r="R4" s="3">
        <v>0</v>
      </c>
      <c r="S4" s="3" t="s">
        <v>8</v>
      </c>
      <c r="T4" s="3">
        <f>COUNTIF([1]局站!$D$4:$D$172,"="&amp;S4)</f>
        <v>1</v>
      </c>
      <c r="U4" s="3">
        <v>0</v>
      </c>
      <c r="V4" s="3">
        <v>0</v>
      </c>
      <c r="W4" s="3">
        <v>0</v>
      </c>
      <c r="X4" s="3" t="s">
        <v>1214</v>
      </c>
      <c r="Y4" s="3" t="s">
        <v>852</v>
      </c>
      <c r="Z4" s="3" t="str">
        <f>INDEX(业务类型!$C$4:$C$8,MATCH(纤芯!Y4,业务类型!$B$4:$B$8,0))</f>
        <v>TWO</v>
      </c>
      <c r="AA4" s="3" t="s">
        <v>878</v>
      </c>
    </row>
    <row r="5" spans="1:27" ht="16.5" x14ac:dyDescent="0.2">
      <c r="A5" s="3">
        <v>2</v>
      </c>
      <c r="B5" s="3">
        <f t="shared" ref="B5:B68" si="0">H5+K5</f>
        <v>37002001002</v>
      </c>
      <c r="C5" s="3" t="s">
        <v>1166</v>
      </c>
      <c r="D5" s="3" t="s">
        <v>1265</v>
      </c>
      <c r="E5" s="3" t="str">
        <f>INDEX(光放段!$G$4:$G$237,MATCH(纤芯!G5,光放段!$C$4:$C$237,0))</f>
        <v>山东二干|乐陵滨州光缆:乐陵兴隆南大街-滨州黄河十路</v>
      </c>
      <c r="F5" s="3">
        <f>INDEX(光放段!$I$4:$I$237,MATCH(纤芯!H5,光放段!$B$4:$B$237,0))</f>
        <v>37002000000</v>
      </c>
      <c r="G5" s="3" t="str">
        <f>C5&amp;"|"&amp;D5&amp;":"&amp;N5&amp;"-"&amp;S5</f>
        <v>山东二干|乐陵滨州光缆:乐陵兴隆南大街-庆云新华路</v>
      </c>
      <c r="H5" s="3">
        <f>INDEX(光放段!$B$4:$B$237,MATCH(纤芯!G5,光放段!$C$4:$C$237,0))</f>
        <v>37002001000</v>
      </c>
      <c r="I5" s="3" t="str">
        <f t="shared" ref="I5:I68" si="1">D5</f>
        <v>乐陵滨州光缆</v>
      </c>
      <c r="J5" s="3" t="str">
        <f>INDEX(子缆名称!$B$4:$B$29,纤芯!M5)</f>
        <v>A缆</v>
      </c>
      <c r="K5" s="3">
        <v>2</v>
      </c>
      <c r="L5" s="3">
        <f t="shared" ref="L5:L68" si="2">MOD(K5-1,12)+1</f>
        <v>2</v>
      </c>
      <c r="M5" s="3">
        <f t="shared" ref="M5:M68" si="3">INT((K5-1)/12)+1</f>
        <v>1</v>
      </c>
      <c r="N5" s="3" t="s">
        <v>7</v>
      </c>
      <c r="O5" s="3">
        <f>COUNTIF([1]局站!$D$4:$D$172,"="&amp;N5)</f>
        <v>1</v>
      </c>
      <c r="P5" s="3">
        <v>0</v>
      </c>
      <c r="Q5" s="3">
        <v>0</v>
      </c>
      <c r="R5" s="3">
        <v>0</v>
      </c>
      <c r="S5" s="3" t="s">
        <v>8</v>
      </c>
      <c r="T5" s="3">
        <f>COUNTIF([1]局站!$D$4:$D$172,"="&amp;S5)</f>
        <v>1</v>
      </c>
      <c r="U5" s="3">
        <v>0</v>
      </c>
      <c r="V5" s="3">
        <v>0</v>
      </c>
      <c r="W5" s="3">
        <v>0</v>
      </c>
      <c r="X5" s="3" t="s">
        <v>1214</v>
      </c>
      <c r="Y5" s="3" t="s">
        <v>852</v>
      </c>
      <c r="Z5" s="3" t="str">
        <f>INDEX(业务类型!$C$4:$C$8,MATCH(纤芯!Y5,业务类型!$B$4:$B$8,0))</f>
        <v>TWO</v>
      </c>
      <c r="AA5" s="3" t="s">
        <v>878</v>
      </c>
    </row>
    <row r="6" spans="1:27" ht="16.5" x14ac:dyDescent="0.2">
      <c r="A6" s="3">
        <v>3</v>
      </c>
      <c r="B6" s="3">
        <f t="shared" si="0"/>
        <v>37002001003</v>
      </c>
      <c r="C6" s="3" t="s">
        <v>1166</v>
      </c>
      <c r="D6" s="3" t="s">
        <v>1265</v>
      </c>
      <c r="E6" s="3" t="str">
        <f>INDEX(光放段!$G$4:$G$237,MATCH(纤芯!G6,光放段!$C$4:$C$237,0))</f>
        <v>山东二干|乐陵滨州光缆:乐陵兴隆南大街-滨州黄河十路</v>
      </c>
      <c r="F6" s="3">
        <f>INDEX(光放段!$I$4:$I$237,MATCH(纤芯!H6,光放段!$B$4:$B$237,0))</f>
        <v>37002000000</v>
      </c>
      <c r="G6" s="3" t="str">
        <f>C6&amp;"|"&amp;D6&amp;":"&amp;N6&amp;"-"&amp;S6</f>
        <v>山东二干|乐陵滨州光缆:乐陵兴隆南大街-庆云新华路</v>
      </c>
      <c r="H6" s="3">
        <f>INDEX(光放段!$B$4:$B$237,MATCH(纤芯!G6,光放段!$C$4:$C$237,0))</f>
        <v>37002001000</v>
      </c>
      <c r="I6" s="3" t="str">
        <f t="shared" si="1"/>
        <v>乐陵滨州光缆</v>
      </c>
      <c r="J6" s="3" t="str">
        <f>INDEX(子缆名称!$B$4:$B$29,纤芯!M6)</f>
        <v>A缆</v>
      </c>
      <c r="K6" s="3">
        <v>3</v>
      </c>
      <c r="L6" s="3">
        <f t="shared" si="2"/>
        <v>3</v>
      </c>
      <c r="M6" s="3">
        <f t="shared" si="3"/>
        <v>1</v>
      </c>
      <c r="N6" s="3" t="s">
        <v>7</v>
      </c>
      <c r="O6" s="3">
        <f>COUNTIF([1]局站!$D$4:$D$172,"="&amp;N6)</f>
        <v>1</v>
      </c>
      <c r="P6" s="3">
        <v>0</v>
      </c>
      <c r="Q6" s="3">
        <v>0</v>
      </c>
      <c r="R6" s="3">
        <v>0</v>
      </c>
      <c r="S6" s="3" t="s">
        <v>8</v>
      </c>
      <c r="T6" s="3">
        <f>COUNTIF([1]局站!$D$4:$D$172,"="&amp;S6)</f>
        <v>1</v>
      </c>
      <c r="U6" s="3">
        <v>0</v>
      </c>
      <c r="V6" s="3">
        <v>0</v>
      </c>
      <c r="W6" s="3">
        <v>0</v>
      </c>
      <c r="X6" s="3" t="s">
        <v>1214</v>
      </c>
      <c r="Y6" s="3" t="s">
        <v>854</v>
      </c>
      <c r="Z6" s="3" t="str">
        <f>INDEX(业务类型!$C$4:$C$8,MATCH(纤芯!Y6,业务类型!$B$4:$B$8,0))</f>
        <v>LOCAL</v>
      </c>
      <c r="AA6" s="3" t="s">
        <v>879</v>
      </c>
    </row>
    <row r="7" spans="1:27" ht="16.5" x14ac:dyDescent="0.2">
      <c r="A7" s="3">
        <v>4</v>
      </c>
      <c r="B7" s="3">
        <f t="shared" si="0"/>
        <v>37002001004</v>
      </c>
      <c r="C7" s="3" t="s">
        <v>1166</v>
      </c>
      <c r="D7" s="3" t="s">
        <v>1265</v>
      </c>
      <c r="E7" s="3" t="str">
        <f>INDEX(光放段!$G$4:$G$237,MATCH(纤芯!G7,光放段!$C$4:$C$237,0))</f>
        <v>山东二干|乐陵滨州光缆:乐陵兴隆南大街-滨州黄河十路</v>
      </c>
      <c r="F7" s="3">
        <f>INDEX(光放段!$I$4:$I$237,MATCH(纤芯!H7,光放段!$B$4:$B$237,0))</f>
        <v>37002000000</v>
      </c>
      <c r="G7" s="3" t="str">
        <f>C7&amp;"|"&amp;D7&amp;":"&amp;N7&amp;"-"&amp;S7</f>
        <v>山东二干|乐陵滨州光缆:乐陵兴隆南大街-庆云新华路</v>
      </c>
      <c r="H7" s="3">
        <f>INDEX(光放段!$B$4:$B$237,MATCH(纤芯!G7,光放段!$C$4:$C$237,0))</f>
        <v>37002001000</v>
      </c>
      <c r="I7" s="3" t="str">
        <f t="shared" si="1"/>
        <v>乐陵滨州光缆</v>
      </c>
      <c r="J7" s="3" t="str">
        <f>INDEX(子缆名称!$B$4:$B$29,纤芯!M7)</f>
        <v>A缆</v>
      </c>
      <c r="K7" s="3">
        <v>4</v>
      </c>
      <c r="L7" s="3">
        <f t="shared" si="2"/>
        <v>4</v>
      </c>
      <c r="M7" s="3">
        <f t="shared" si="3"/>
        <v>1</v>
      </c>
      <c r="N7" s="3" t="s">
        <v>7</v>
      </c>
      <c r="O7" s="3">
        <f>COUNTIF([1]局站!$D$4:$D$172,"="&amp;N7)</f>
        <v>1</v>
      </c>
      <c r="P7" s="3">
        <v>0</v>
      </c>
      <c r="Q7" s="3">
        <v>0</v>
      </c>
      <c r="R7" s="3">
        <v>0</v>
      </c>
      <c r="S7" s="3" t="s">
        <v>8</v>
      </c>
      <c r="T7" s="3">
        <f>COUNTIF([1]局站!$D$4:$D$172,"="&amp;S7)</f>
        <v>1</v>
      </c>
      <c r="U7" s="3">
        <v>0</v>
      </c>
      <c r="V7" s="3">
        <v>0</v>
      </c>
      <c r="W7" s="3">
        <v>0</v>
      </c>
      <c r="X7" s="3" t="s">
        <v>1214</v>
      </c>
      <c r="Y7" s="3" t="s">
        <v>854</v>
      </c>
      <c r="Z7" s="3" t="str">
        <f>INDEX(业务类型!$C$4:$C$8,MATCH(纤芯!Y7,业务类型!$B$4:$B$8,0))</f>
        <v>LOCAL</v>
      </c>
      <c r="AA7" s="3" t="s">
        <v>879</v>
      </c>
    </row>
    <row r="8" spans="1:27" ht="16.5" x14ac:dyDescent="0.2">
      <c r="A8" s="3">
        <v>5</v>
      </c>
      <c r="B8" s="3">
        <f t="shared" si="0"/>
        <v>37002001005</v>
      </c>
      <c r="C8" s="3" t="s">
        <v>1166</v>
      </c>
      <c r="D8" s="3" t="s">
        <v>1265</v>
      </c>
      <c r="E8" s="3" t="str">
        <f>INDEX(光放段!$G$4:$G$237,MATCH(纤芯!G8,光放段!$C$4:$C$237,0))</f>
        <v>山东二干|乐陵滨州光缆:乐陵兴隆南大街-滨州黄河十路</v>
      </c>
      <c r="F8" s="3">
        <f>INDEX(光放段!$I$4:$I$237,MATCH(纤芯!H8,光放段!$B$4:$B$237,0))</f>
        <v>37002000000</v>
      </c>
      <c r="G8" s="3" t="str">
        <f>C8&amp;"|"&amp;D8&amp;":"&amp;N8&amp;"-"&amp;S8</f>
        <v>山东二干|乐陵滨州光缆:乐陵兴隆南大街-庆云新华路</v>
      </c>
      <c r="H8" s="3">
        <f>INDEX(光放段!$B$4:$B$237,MATCH(纤芯!G8,光放段!$C$4:$C$237,0))</f>
        <v>37002001000</v>
      </c>
      <c r="I8" s="3" t="str">
        <f t="shared" si="1"/>
        <v>乐陵滨州光缆</v>
      </c>
      <c r="J8" s="3" t="str">
        <f>INDEX(子缆名称!$B$4:$B$29,纤芯!M8)</f>
        <v>A缆</v>
      </c>
      <c r="K8" s="3">
        <v>5</v>
      </c>
      <c r="L8" s="3">
        <f t="shared" si="2"/>
        <v>5</v>
      </c>
      <c r="M8" s="3">
        <f t="shared" si="3"/>
        <v>1</v>
      </c>
      <c r="N8" s="3" t="s">
        <v>7</v>
      </c>
      <c r="O8" s="3">
        <f>COUNTIF([1]局站!$D$4:$D$172,"="&amp;N8)</f>
        <v>1</v>
      </c>
      <c r="P8" s="3">
        <v>0</v>
      </c>
      <c r="Q8" s="3">
        <v>0</v>
      </c>
      <c r="R8" s="3">
        <v>0</v>
      </c>
      <c r="S8" s="3" t="s">
        <v>8</v>
      </c>
      <c r="T8" s="3">
        <f>COUNTIF([1]局站!$D$4:$D$172,"="&amp;S8)</f>
        <v>1</v>
      </c>
      <c r="U8" s="3">
        <v>0</v>
      </c>
      <c r="V8" s="3">
        <v>0</v>
      </c>
      <c r="W8" s="3">
        <v>0</v>
      </c>
      <c r="X8" s="3" t="s">
        <v>1214</v>
      </c>
      <c r="Y8" s="3" t="s">
        <v>880</v>
      </c>
      <c r="Z8" s="3" t="str">
        <f>INDEX(业务类型!$C$4:$C$8,MATCH(纤芯!Y8,业务类型!$B$4:$B$8,0))</f>
        <v>IDLE</v>
      </c>
      <c r="AA8" s="3"/>
    </row>
    <row r="9" spans="1:27" ht="16.5" x14ac:dyDescent="0.2">
      <c r="A9" s="3">
        <v>6</v>
      </c>
      <c r="B9" s="3">
        <f t="shared" si="0"/>
        <v>37002001006</v>
      </c>
      <c r="C9" s="3" t="s">
        <v>1166</v>
      </c>
      <c r="D9" s="3" t="s">
        <v>1265</v>
      </c>
      <c r="E9" s="3" t="str">
        <f>INDEX(光放段!$G$4:$G$237,MATCH(纤芯!G9,光放段!$C$4:$C$237,0))</f>
        <v>山东二干|乐陵滨州光缆:乐陵兴隆南大街-滨州黄河十路</v>
      </c>
      <c r="F9" s="3">
        <f>INDEX(光放段!$I$4:$I$237,MATCH(纤芯!H9,光放段!$B$4:$B$237,0))</f>
        <v>37002000000</v>
      </c>
      <c r="G9" s="3" t="str">
        <f>C9&amp;"|"&amp;D9&amp;":"&amp;N9&amp;"-"&amp;S9</f>
        <v>山东二干|乐陵滨州光缆:乐陵兴隆南大街-庆云新华路</v>
      </c>
      <c r="H9" s="3">
        <f>INDEX(光放段!$B$4:$B$237,MATCH(纤芯!G9,光放段!$C$4:$C$237,0))</f>
        <v>37002001000</v>
      </c>
      <c r="I9" s="3" t="str">
        <f t="shared" si="1"/>
        <v>乐陵滨州光缆</v>
      </c>
      <c r="J9" s="3" t="str">
        <f>INDEX(子缆名称!$B$4:$B$29,纤芯!M9)</f>
        <v>A缆</v>
      </c>
      <c r="K9" s="3">
        <v>6</v>
      </c>
      <c r="L9" s="3">
        <f t="shared" si="2"/>
        <v>6</v>
      </c>
      <c r="M9" s="3">
        <f t="shared" si="3"/>
        <v>1</v>
      </c>
      <c r="N9" s="3" t="s">
        <v>7</v>
      </c>
      <c r="O9" s="3">
        <f>COUNTIF([1]局站!$D$4:$D$172,"="&amp;N9)</f>
        <v>1</v>
      </c>
      <c r="P9" s="3">
        <v>0</v>
      </c>
      <c r="Q9" s="3">
        <v>0</v>
      </c>
      <c r="R9" s="3">
        <v>0</v>
      </c>
      <c r="S9" s="3" t="s">
        <v>8</v>
      </c>
      <c r="T9" s="3">
        <f>COUNTIF([1]局站!$D$4:$D$172,"="&amp;S9)</f>
        <v>1</v>
      </c>
      <c r="U9" s="3">
        <v>0</v>
      </c>
      <c r="V9" s="3">
        <v>0</v>
      </c>
      <c r="W9" s="3">
        <v>0</v>
      </c>
      <c r="X9" s="3" t="s">
        <v>1214</v>
      </c>
      <c r="Y9" s="3" t="s">
        <v>880</v>
      </c>
      <c r="Z9" s="3" t="str">
        <f>INDEX(业务类型!$C$4:$C$8,MATCH(纤芯!Y9,业务类型!$B$4:$B$8,0))</f>
        <v>IDLE</v>
      </c>
      <c r="AA9" s="3"/>
    </row>
    <row r="10" spans="1:27" ht="16.5" x14ac:dyDescent="0.2">
      <c r="A10" s="3">
        <v>7</v>
      </c>
      <c r="B10" s="3">
        <f t="shared" si="0"/>
        <v>37002001007</v>
      </c>
      <c r="C10" s="3" t="s">
        <v>1166</v>
      </c>
      <c r="D10" s="3" t="s">
        <v>1265</v>
      </c>
      <c r="E10" s="3" t="str">
        <f>INDEX(光放段!$G$4:$G$237,MATCH(纤芯!G10,光放段!$C$4:$C$237,0))</f>
        <v>山东二干|乐陵滨州光缆:乐陵兴隆南大街-滨州黄河十路</v>
      </c>
      <c r="F10" s="3">
        <f>INDEX(光放段!$I$4:$I$237,MATCH(纤芯!H10,光放段!$B$4:$B$237,0))</f>
        <v>37002000000</v>
      </c>
      <c r="G10" s="3" t="str">
        <f>C10&amp;"|"&amp;D10&amp;":"&amp;N10&amp;"-"&amp;S10</f>
        <v>山东二干|乐陵滨州光缆:乐陵兴隆南大街-庆云新华路</v>
      </c>
      <c r="H10" s="3">
        <f>INDEX(光放段!$B$4:$B$237,MATCH(纤芯!G10,光放段!$C$4:$C$237,0))</f>
        <v>37002001000</v>
      </c>
      <c r="I10" s="3" t="str">
        <f t="shared" si="1"/>
        <v>乐陵滨州光缆</v>
      </c>
      <c r="J10" s="3" t="str">
        <f>INDEX(子缆名称!$B$4:$B$29,纤芯!M10)</f>
        <v>A缆</v>
      </c>
      <c r="K10" s="3">
        <v>7</v>
      </c>
      <c r="L10" s="3">
        <f t="shared" si="2"/>
        <v>7</v>
      </c>
      <c r="M10" s="3">
        <f t="shared" si="3"/>
        <v>1</v>
      </c>
      <c r="N10" s="3" t="s">
        <v>7</v>
      </c>
      <c r="O10" s="3">
        <f>COUNTIF([1]局站!$D$4:$D$172,"="&amp;N10)</f>
        <v>1</v>
      </c>
      <c r="P10" s="3">
        <v>0</v>
      </c>
      <c r="Q10" s="3">
        <v>0</v>
      </c>
      <c r="R10" s="3">
        <v>0</v>
      </c>
      <c r="S10" s="3" t="s">
        <v>8</v>
      </c>
      <c r="T10" s="3">
        <f>COUNTIF([1]局站!$D$4:$D$172,"="&amp;S10)</f>
        <v>1</v>
      </c>
      <c r="U10" s="3">
        <v>0</v>
      </c>
      <c r="V10" s="3">
        <v>0</v>
      </c>
      <c r="W10" s="3">
        <v>0</v>
      </c>
      <c r="X10" s="3" t="s">
        <v>1214</v>
      </c>
      <c r="Y10" s="3" t="s">
        <v>881</v>
      </c>
      <c r="Z10" s="3" t="str">
        <f>INDEX(业务类型!$C$4:$C$8,MATCH(纤芯!Y10,业务类型!$B$4:$B$8,0))</f>
        <v>OTHER</v>
      </c>
      <c r="AA10" s="3" t="s">
        <v>882</v>
      </c>
    </row>
    <row r="11" spans="1:27" ht="16.5" x14ac:dyDescent="0.2">
      <c r="A11" s="3">
        <v>8</v>
      </c>
      <c r="B11" s="3">
        <f t="shared" si="0"/>
        <v>37002001008</v>
      </c>
      <c r="C11" s="3" t="s">
        <v>1166</v>
      </c>
      <c r="D11" s="3" t="s">
        <v>1265</v>
      </c>
      <c r="E11" s="3" t="str">
        <f>INDEX(光放段!$G$4:$G$237,MATCH(纤芯!G11,光放段!$C$4:$C$237,0))</f>
        <v>山东二干|乐陵滨州光缆:乐陵兴隆南大街-滨州黄河十路</v>
      </c>
      <c r="F11" s="3">
        <f>INDEX(光放段!$I$4:$I$237,MATCH(纤芯!H11,光放段!$B$4:$B$237,0))</f>
        <v>37002000000</v>
      </c>
      <c r="G11" s="3" t="str">
        <f>C11&amp;"|"&amp;D11&amp;":"&amp;N11&amp;"-"&amp;S11</f>
        <v>山东二干|乐陵滨州光缆:乐陵兴隆南大街-庆云新华路</v>
      </c>
      <c r="H11" s="3">
        <f>INDEX(光放段!$B$4:$B$237,MATCH(纤芯!G11,光放段!$C$4:$C$237,0))</f>
        <v>37002001000</v>
      </c>
      <c r="I11" s="3" t="str">
        <f t="shared" si="1"/>
        <v>乐陵滨州光缆</v>
      </c>
      <c r="J11" s="3" t="str">
        <f>INDEX(子缆名称!$B$4:$B$29,纤芯!M11)</f>
        <v>A缆</v>
      </c>
      <c r="K11" s="3">
        <v>8</v>
      </c>
      <c r="L11" s="3">
        <f t="shared" si="2"/>
        <v>8</v>
      </c>
      <c r="M11" s="3">
        <f t="shared" si="3"/>
        <v>1</v>
      </c>
      <c r="N11" s="3" t="s">
        <v>7</v>
      </c>
      <c r="O11" s="3">
        <f>COUNTIF([1]局站!$D$4:$D$172,"="&amp;N11)</f>
        <v>1</v>
      </c>
      <c r="P11" s="3">
        <v>0</v>
      </c>
      <c r="Q11" s="3">
        <v>0</v>
      </c>
      <c r="R11" s="3">
        <v>0</v>
      </c>
      <c r="S11" s="3" t="s">
        <v>8</v>
      </c>
      <c r="T11" s="3">
        <f>COUNTIF([1]局站!$D$4:$D$172,"="&amp;S11)</f>
        <v>1</v>
      </c>
      <c r="U11" s="3">
        <v>0</v>
      </c>
      <c r="V11" s="3">
        <v>0</v>
      </c>
      <c r="W11" s="3">
        <v>0</v>
      </c>
      <c r="X11" s="3" t="s">
        <v>1214</v>
      </c>
      <c r="Y11" s="3" t="s">
        <v>881</v>
      </c>
      <c r="Z11" s="3" t="str">
        <f>INDEX(业务类型!$C$4:$C$8,MATCH(纤芯!Y11,业务类型!$B$4:$B$8,0))</f>
        <v>OTHER</v>
      </c>
      <c r="AA11" s="3" t="s">
        <v>882</v>
      </c>
    </row>
    <row r="12" spans="1:27" ht="16.5" x14ac:dyDescent="0.2">
      <c r="A12" s="3">
        <v>9</v>
      </c>
      <c r="B12" s="3">
        <f t="shared" si="0"/>
        <v>37002001009</v>
      </c>
      <c r="C12" s="3" t="s">
        <v>1166</v>
      </c>
      <c r="D12" s="3" t="s">
        <v>1265</v>
      </c>
      <c r="E12" s="3" t="str">
        <f>INDEX(光放段!$G$4:$G$237,MATCH(纤芯!G12,光放段!$C$4:$C$237,0))</f>
        <v>山东二干|乐陵滨州光缆:乐陵兴隆南大街-滨州黄河十路</v>
      </c>
      <c r="F12" s="3">
        <f>INDEX(光放段!$I$4:$I$237,MATCH(纤芯!H12,光放段!$B$4:$B$237,0))</f>
        <v>37002000000</v>
      </c>
      <c r="G12" s="3" t="str">
        <f>C12&amp;"|"&amp;D12&amp;":"&amp;N12&amp;"-"&amp;S12</f>
        <v>山东二干|乐陵滨州光缆:乐陵兴隆南大街-庆云新华路</v>
      </c>
      <c r="H12" s="3">
        <f>INDEX(光放段!$B$4:$B$237,MATCH(纤芯!G12,光放段!$C$4:$C$237,0))</f>
        <v>37002001000</v>
      </c>
      <c r="I12" s="3" t="str">
        <f t="shared" si="1"/>
        <v>乐陵滨州光缆</v>
      </c>
      <c r="J12" s="3" t="str">
        <f>INDEX(子缆名称!$B$4:$B$29,纤芯!M12)</f>
        <v>A缆</v>
      </c>
      <c r="K12" s="3">
        <v>9</v>
      </c>
      <c r="L12" s="3">
        <f t="shared" si="2"/>
        <v>9</v>
      </c>
      <c r="M12" s="3">
        <f t="shared" si="3"/>
        <v>1</v>
      </c>
      <c r="N12" s="3" t="s">
        <v>7</v>
      </c>
      <c r="O12" s="3">
        <f>COUNTIF([1]局站!$D$4:$D$172,"="&amp;N12)</f>
        <v>1</v>
      </c>
      <c r="P12" s="3">
        <v>0</v>
      </c>
      <c r="Q12" s="3">
        <v>0</v>
      </c>
      <c r="R12" s="3">
        <v>0</v>
      </c>
      <c r="S12" s="3" t="s">
        <v>8</v>
      </c>
      <c r="T12" s="3">
        <f>COUNTIF([1]局站!$D$4:$D$172,"="&amp;S12)</f>
        <v>1</v>
      </c>
      <c r="U12" s="3">
        <v>0</v>
      </c>
      <c r="V12" s="3">
        <v>0</v>
      </c>
      <c r="W12" s="3">
        <v>0</v>
      </c>
      <c r="X12" s="3" t="s">
        <v>1214</v>
      </c>
      <c r="Y12" s="3" t="s">
        <v>880</v>
      </c>
      <c r="Z12" s="3" t="str">
        <f>INDEX(业务类型!$C$4:$C$8,MATCH(纤芯!Y12,业务类型!$B$4:$B$8,0))</f>
        <v>IDLE</v>
      </c>
      <c r="AA12" s="3"/>
    </row>
    <row r="13" spans="1:27" ht="16.5" x14ac:dyDescent="0.2">
      <c r="A13" s="3">
        <v>10</v>
      </c>
      <c r="B13" s="3">
        <f t="shared" si="0"/>
        <v>37002001010</v>
      </c>
      <c r="C13" s="3" t="s">
        <v>1166</v>
      </c>
      <c r="D13" s="3" t="s">
        <v>1265</v>
      </c>
      <c r="E13" s="3" t="str">
        <f>INDEX(光放段!$G$4:$G$237,MATCH(纤芯!G13,光放段!$C$4:$C$237,0))</f>
        <v>山东二干|乐陵滨州光缆:乐陵兴隆南大街-滨州黄河十路</v>
      </c>
      <c r="F13" s="3">
        <f>INDEX(光放段!$I$4:$I$237,MATCH(纤芯!H13,光放段!$B$4:$B$237,0))</f>
        <v>37002000000</v>
      </c>
      <c r="G13" s="3" t="str">
        <f>C13&amp;"|"&amp;D13&amp;":"&amp;N13&amp;"-"&amp;S13</f>
        <v>山东二干|乐陵滨州光缆:乐陵兴隆南大街-庆云新华路</v>
      </c>
      <c r="H13" s="3">
        <f>INDEX(光放段!$B$4:$B$237,MATCH(纤芯!G13,光放段!$C$4:$C$237,0))</f>
        <v>37002001000</v>
      </c>
      <c r="I13" s="3" t="str">
        <f t="shared" si="1"/>
        <v>乐陵滨州光缆</v>
      </c>
      <c r="J13" s="3" t="str">
        <f>INDEX(子缆名称!$B$4:$B$29,纤芯!M13)</f>
        <v>A缆</v>
      </c>
      <c r="K13" s="3">
        <v>10</v>
      </c>
      <c r="L13" s="3">
        <f t="shared" si="2"/>
        <v>10</v>
      </c>
      <c r="M13" s="3">
        <f t="shared" si="3"/>
        <v>1</v>
      </c>
      <c r="N13" s="3" t="s">
        <v>7</v>
      </c>
      <c r="O13" s="3">
        <f>COUNTIF([1]局站!$D$4:$D$172,"="&amp;N13)</f>
        <v>1</v>
      </c>
      <c r="P13" s="3">
        <v>0</v>
      </c>
      <c r="Q13" s="3">
        <v>0</v>
      </c>
      <c r="R13" s="3">
        <v>0</v>
      </c>
      <c r="S13" s="3" t="s">
        <v>8</v>
      </c>
      <c r="T13" s="3">
        <f>COUNTIF([1]局站!$D$4:$D$172,"="&amp;S13)</f>
        <v>1</v>
      </c>
      <c r="U13" s="3">
        <v>0</v>
      </c>
      <c r="V13" s="3">
        <v>0</v>
      </c>
      <c r="W13" s="3">
        <v>0</v>
      </c>
      <c r="X13" s="3" t="s">
        <v>1214</v>
      </c>
      <c r="Y13" s="3" t="s">
        <v>880</v>
      </c>
      <c r="Z13" s="3" t="str">
        <f>INDEX(业务类型!$C$4:$C$8,MATCH(纤芯!Y13,业务类型!$B$4:$B$8,0))</f>
        <v>IDLE</v>
      </c>
      <c r="AA13" s="3"/>
    </row>
    <row r="14" spans="1:27" ht="16.5" x14ac:dyDescent="0.2">
      <c r="A14" s="3">
        <v>11</v>
      </c>
      <c r="B14" s="3">
        <f t="shared" si="0"/>
        <v>37002001011</v>
      </c>
      <c r="C14" s="3" t="s">
        <v>1166</v>
      </c>
      <c r="D14" s="3" t="s">
        <v>1265</v>
      </c>
      <c r="E14" s="3" t="str">
        <f>INDEX(光放段!$G$4:$G$237,MATCH(纤芯!G14,光放段!$C$4:$C$237,0))</f>
        <v>山东二干|乐陵滨州光缆:乐陵兴隆南大街-滨州黄河十路</v>
      </c>
      <c r="F14" s="3">
        <f>INDEX(光放段!$I$4:$I$237,MATCH(纤芯!H14,光放段!$B$4:$B$237,0))</f>
        <v>37002000000</v>
      </c>
      <c r="G14" s="3" t="str">
        <f>C14&amp;"|"&amp;D14&amp;":"&amp;N14&amp;"-"&amp;S14</f>
        <v>山东二干|乐陵滨州光缆:乐陵兴隆南大街-庆云新华路</v>
      </c>
      <c r="H14" s="3">
        <f>INDEX(光放段!$B$4:$B$237,MATCH(纤芯!G14,光放段!$C$4:$C$237,0))</f>
        <v>37002001000</v>
      </c>
      <c r="I14" s="3" t="str">
        <f t="shared" si="1"/>
        <v>乐陵滨州光缆</v>
      </c>
      <c r="J14" s="3" t="str">
        <f>INDEX(子缆名称!$B$4:$B$29,纤芯!M14)</f>
        <v>A缆</v>
      </c>
      <c r="K14" s="3">
        <v>11</v>
      </c>
      <c r="L14" s="3">
        <f t="shared" si="2"/>
        <v>11</v>
      </c>
      <c r="M14" s="3">
        <f t="shared" si="3"/>
        <v>1</v>
      </c>
      <c r="N14" s="3" t="s">
        <v>7</v>
      </c>
      <c r="O14" s="3">
        <f>COUNTIF([1]局站!$D$4:$D$172,"="&amp;N14)</f>
        <v>1</v>
      </c>
      <c r="P14" s="3">
        <v>0</v>
      </c>
      <c r="Q14" s="3">
        <v>0</v>
      </c>
      <c r="R14" s="3">
        <v>0</v>
      </c>
      <c r="S14" s="3" t="s">
        <v>8</v>
      </c>
      <c r="T14" s="3">
        <f>COUNTIF([1]局站!$D$4:$D$172,"="&amp;S14)</f>
        <v>1</v>
      </c>
      <c r="U14" s="3">
        <v>0</v>
      </c>
      <c r="V14" s="3">
        <v>0</v>
      </c>
      <c r="W14" s="3">
        <v>0</v>
      </c>
      <c r="X14" s="3" t="s">
        <v>1214</v>
      </c>
      <c r="Y14" s="3" t="s">
        <v>880</v>
      </c>
      <c r="Z14" s="3" t="str">
        <f>INDEX(业务类型!$C$4:$C$8,MATCH(纤芯!Y14,业务类型!$B$4:$B$8,0))</f>
        <v>IDLE</v>
      </c>
      <c r="AA14" s="3"/>
    </row>
    <row r="15" spans="1:27" ht="16.5" x14ac:dyDescent="0.2">
      <c r="A15" s="3">
        <v>12</v>
      </c>
      <c r="B15" s="3">
        <f t="shared" si="0"/>
        <v>37002001012</v>
      </c>
      <c r="C15" s="3" t="s">
        <v>1166</v>
      </c>
      <c r="D15" s="3" t="s">
        <v>1265</v>
      </c>
      <c r="E15" s="3" t="str">
        <f>INDEX(光放段!$G$4:$G$237,MATCH(纤芯!G15,光放段!$C$4:$C$237,0))</f>
        <v>山东二干|乐陵滨州光缆:乐陵兴隆南大街-滨州黄河十路</v>
      </c>
      <c r="F15" s="3">
        <f>INDEX(光放段!$I$4:$I$237,MATCH(纤芯!H15,光放段!$B$4:$B$237,0))</f>
        <v>37002000000</v>
      </c>
      <c r="G15" s="3" t="str">
        <f>C15&amp;"|"&amp;D15&amp;":"&amp;N15&amp;"-"&amp;S15</f>
        <v>山东二干|乐陵滨州光缆:乐陵兴隆南大街-庆云新华路</v>
      </c>
      <c r="H15" s="3">
        <f>INDEX(光放段!$B$4:$B$237,MATCH(纤芯!G15,光放段!$C$4:$C$237,0))</f>
        <v>37002001000</v>
      </c>
      <c r="I15" s="3" t="str">
        <f t="shared" si="1"/>
        <v>乐陵滨州光缆</v>
      </c>
      <c r="J15" s="3" t="str">
        <f>INDEX(子缆名称!$B$4:$B$29,纤芯!M15)</f>
        <v>A缆</v>
      </c>
      <c r="K15" s="3">
        <v>12</v>
      </c>
      <c r="L15" s="3">
        <f t="shared" si="2"/>
        <v>12</v>
      </c>
      <c r="M15" s="3">
        <f t="shared" si="3"/>
        <v>1</v>
      </c>
      <c r="N15" s="3" t="s">
        <v>7</v>
      </c>
      <c r="O15" s="3">
        <f>COUNTIF([1]局站!$D$4:$D$172,"="&amp;N15)</f>
        <v>1</v>
      </c>
      <c r="P15" s="3">
        <v>0</v>
      </c>
      <c r="Q15" s="3">
        <v>0</v>
      </c>
      <c r="R15" s="3">
        <v>0</v>
      </c>
      <c r="S15" s="3" t="s">
        <v>8</v>
      </c>
      <c r="T15" s="3">
        <f>COUNTIF([1]局站!$D$4:$D$172,"="&amp;S15)</f>
        <v>1</v>
      </c>
      <c r="U15" s="3">
        <v>0</v>
      </c>
      <c r="V15" s="3">
        <v>0</v>
      </c>
      <c r="W15" s="3">
        <v>0</v>
      </c>
      <c r="X15" s="3" t="s">
        <v>1214</v>
      </c>
      <c r="Y15" s="3" t="s">
        <v>880</v>
      </c>
      <c r="Z15" s="3" t="str">
        <f>INDEX(业务类型!$C$4:$C$8,MATCH(纤芯!Y15,业务类型!$B$4:$B$8,0))</f>
        <v>IDLE</v>
      </c>
      <c r="AA15" s="3"/>
    </row>
    <row r="16" spans="1:27" ht="16.5" x14ac:dyDescent="0.2">
      <c r="A16" s="3">
        <v>13</v>
      </c>
      <c r="B16" s="3">
        <f t="shared" si="0"/>
        <v>37002001013</v>
      </c>
      <c r="C16" s="3" t="s">
        <v>1166</v>
      </c>
      <c r="D16" s="3" t="s">
        <v>1265</v>
      </c>
      <c r="E16" s="3" t="str">
        <f>INDEX(光放段!$G$4:$G$237,MATCH(纤芯!G16,光放段!$C$4:$C$237,0))</f>
        <v>山东二干|乐陵滨州光缆:乐陵兴隆南大街-滨州黄河十路</v>
      </c>
      <c r="F16" s="3">
        <f>INDEX(光放段!$I$4:$I$237,MATCH(纤芯!H16,光放段!$B$4:$B$237,0))</f>
        <v>37002000000</v>
      </c>
      <c r="G16" s="3" t="str">
        <f>C16&amp;"|"&amp;D16&amp;":"&amp;N16&amp;"-"&amp;S16</f>
        <v>山东二干|乐陵滨州光缆:乐陵兴隆南大街-庆云新华路</v>
      </c>
      <c r="H16" s="3">
        <f>INDEX(光放段!$B$4:$B$237,MATCH(纤芯!G16,光放段!$C$4:$C$237,0))</f>
        <v>37002001000</v>
      </c>
      <c r="I16" s="3" t="str">
        <f t="shared" si="1"/>
        <v>乐陵滨州光缆</v>
      </c>
      <c r="J16" s="3" t="str">
        <f>INDEX(子缆名称!$B$4:$B$29,纤芯!M16)</f>
        <v>B缆</v>
      </c>
      <c r="K16" s="3">
        <v>13</v>
      </c>
      <c r="L16" s="3">
        <f t="shared" si="2"/>
        <v>1</v>
      </c>
      <c r="M16" s="3">
        <f t="shared" si="3"/>
        <v>2</v>
      </c>
      <c r="N16" s="3" t="s">
        <v>7</v>
      </c>
      <c r="O16" s="3">
        <f>COUNTIF([1]局站!$D$4:$D$172,"="&amp;N16)</f>
        <v>1</v>
      </c>
      <c r="P16" s="3">
        <v>0</v>
      </c>
      <c r="Q16" s="3">
        <v>0</v>
      </c>
      <c r="R16" s="3">
        <v>0</v>
      </c>
      <c r="S16" s="3" t="s">
        <v>8</v>
      </c>
      <c r="T16" s="3">
        <f>COUNTIF([1]局站!$D$4:$D$172,"="&amp;S16)</f>
        <v>1</v>
      </c>
      <c r="U16" s="3">
        <v>0</v>
      </c>
      <c r="V16" s="3">
        <v>0</v>
      </c>
      <c r="W16" s="3">
        <v>0</v>
      </c>
      <c r="X16" s="3" t="s">
        <v>1214</v>
      </c>
      <c r="Y16" s="3" t="s">
        <v>854</v>
      </c>
      <c r="Z16" s="3" t="str">
        <f>INDEX(业务类型!$C$4:$C$8,MATCH(纤芯!Y16,业务类型!$B$4:$B$8,0))</f>
        <v>LOCAL</v>
      </c>
      <c r="AA16" s="3" t="s">
        <v>883</v>
      </c>
    </row>
    <row r="17" spans="1:27" ht="16.5" x14ac:dyDescent="0.2">
      <c r="A17" s="3">
        <v>14</v>
      </c>
      <c r="B17" s="3">
        <f t="shared" si="0"/>
        <v>37002001014</v>
      </c>
      <c r="C17" s="3" t="s">
        <v>1166</v>
      </c>
      <c r="D17" s="3" t="s">
        <v>1265</v>
      </c>
      <c r="E17" s="3" t="str">
        <f>INDEX(光放段!$G$4:$G$237,MATCH(纤芯!G17,光放段!$C$4:$C$237,0))</f>
        <v>山东二干|乐陵滨州光缆:乐陵兴隆南大街-滨州黄河十路</v>
      </c>
      <c r="F17" s="3">
        <f>INDEX(光放段!$I$4:$I$237,MATCH(纤芯!H17,光放段!$B$4:$B$237,0))</f>
        <v>37002000000</v>
      </c>
      <c r="G17" s="3" t="str">
        <f>C17&amp;"|"&amp;D17&amp;":"&amp;N17&amp;"-"&amp;S17</f>
        <v>山东二干|乐陵滨州光缆:乐陵兴隆南大街-庆云新华路</v>
      </c>
      <c r="H17" s="3">
        <f>INDEX(光放段!$B$4:$B$237,MATCH(纤芯!G17,光放段!$C$4:$C$237,0))</f>
        <v>37002001000</v>
      </c>
      <c r="I17" s="3" t="str">
        <f t="shared" si="1"/>
        <v>乐陵滨州光缆</v>
      </c>
      <c r="J17" s="3" t="str">
        <f>INDEX(子缆名称!$B$4:$B$29,纤芯!M17)</f>
        <v>B缆</v>
      </c>
      <c r="K17" s="3">
        <v>14</v>
      </c>
      <c r="L17" s="3">
        <f t="shared" si="2"/>
        <v>2</v>
      </c>
      <c r="M17" s="3">
        <f t="shared" si="3"/>
        <v>2</v>
      </c>
      <c r="N17" s="3" t="s">
        <v>7</v>
      </c>
      <c r="O17" s="3">
        <f>COUNTIF([1]局站!$D$4:$D$172,"="&amp;N17)</f>
        <v>1</v>
      </c>
      <c r="P17" s="3">
        <v>0</v>
      </c>
      <c r="Q17" s="3">
        <v>0</v>
      </c>
      <c r="R17" s="3">
        <v>0</v>
      </c>
      <c r="S17" s="3" t="s">
        <v>8</v>
      </c>
      <c r="T17" s="3">
        <f>COUNTIF([1]局站!$D$4:$D$172,"="&amp;S17)</f>
        <v>1</v>
      </c>
      <c r="U17" s="3">
        <v>0</v>
      </c>
      <c r="V17" s="3">
        <v>0</v>
      </c>
      <c r="W17" s="3">
        <v>0</v>
      </c>
      <c r="X17" s="3" t="s">
        <v>1214</v>
      </c>
      <c r="Y17" s="3" t="s">
        <v>880</v>
      </c>
      <c r="Z17" s="3" t="str">
        <f>INDEX(业务类型!$C$4:$C$8,MATCH(纤芯!Y17,业务类型!$B$4:$B$8,0))</f>
        <v>IDLE</v>
      </c>
      <c r="AA17" s="3"/>
    </row>
    <row r="18" spans="1:27" ht="16.5" x14ac:dyDescent="0.2">
      <c r="A18" s="3">
        <v>15</v>
      </c>
      <c r="B18" s="3">
        <f t="shared" si="0"/>
        <v>37002001015</v>
      </c>
      <c r="C18" s="3" t="s">
        <v>1166</v>
      </c>
      <c r="D18" s="3" t="s">
        <v>1265</v>
      </c>
      <c r="E18" s="3" t="str">
        <f>INDEX(光放段!$G$4:$G$237,MATCH(纤芯!G18,光放段!$C$4:$C$237,0))</f>
        <v>山东二干|乐陵滨州光缆:乐陵兴隆南大街-滨州黄河十路</v>
      </c>
      <c r="F18" s="3">
        <f>INDEX(光放段!$I$4:$I$237,MATCH(纤芯!H18,光放段!$B$4:$B$237,0))</f>
        <v>37002000000</v>
      </c>
      <c r="G18" s="3" t="str">
        <f>C18&amp;"|"&amp;D18&amp;":"&amp;N18&amp;"-"&amp;S18</f>
        <v>山东二干|乐陵滨州光缆:乐陵兴隆南大街-庆云新华路</v>
      </c>
      <c r="H18" s="3">
        <f>INDEX(光放段!$B$4:$B$237,MATCH(纤芯!G18,光放段!$C$4:$C$237,0))</f>
        <v>37002001000</v>
      </c>
      <c r="I18" s="3" t="str">
        <f t="shared" si="1"/>
        <v>乐陵滨州光缆</v>
      </c>
      <c r="J18" s="3" t="str">
        <f>INDEX(子缆名称!$B$4:$B$29,纤芯!M18)</f>
        <v>B缆</v>
      </c>
      <c r="K18" s="3">
        <v>15</v>
      </c>
      <c r="L18" s="3">
        <f t="shared" si="2"/>
        <v>3</v>
      </c>
      <c r="M18" s="3">
        <f t="shared" si="3"/>
        <v>2</v>
      </c>
      <c r="N18" s="3" t="s">
        <v>7</v>
      </c>
      <c r="O18" s="3">
        <f>COUNTIF([1]局站!$D$4:$D$172,"="&amp;N18)</f>
        <v>1</v>
      </c>
      <c r="P18" s="3">
        <v>0</v>
      </c>
      <c r="Q18" s="3">
        <v>0</v>
      </c>
      <c r="R18" s="3">
        <v>0</v>
      </c>
      <c r="S18" s="3" t="s">
        <v>8</v>
      </c>
      <c r="T18" s="3">
        <f>COUNTIF([1]局站!$D$4:$D$172,"="&amp;S18)</f>
        <v>1</v>
      </c>
      <c r="U18" s="3">
        <v>0</v>
      </c>
      <c r="V18" s="3">
        <v>0</v>
      </c>
      <c r="W18" s="3">
        <v>0</v>
      </c>
      <c r="X18" s="3" t="s">
        <v>1214</v>
      </c>
      <c r="Y18" s="3" t="s">
        <v>880</v>
      </c>
      <c r="Z18" s="3" t="str">
        <f>INDEX(业务类型!$C$4:$C$8,MATCH(纤芯!Y18,业务类型!$B$4:$B$8,0))</f>
        <v>IDLE</v>
      </c>
      <c r="AA18" s="3"/>
    </row>
    <row r="19" spans="1:27" ht="16.5" x14ac:dyDescent="0.2">
      <c r="A19" s="3">
        <v>16</v>
      </c>
      <c r="B19" s="3">
        <f t="shared" si="0"/>
        <v>37002001016</v>
      </c>
      <c r="C19" s="3" t="s">
        <v>1166</v>
      </c>
      <c r="D19" s="3" t="s">
        <v>1265</v>
      </c>
      <c r="E19" s="3" t="str">
        <f>INDEX(光放段!$G$4:$G$237,MATCH(纤芯!G19,光放段!$C$4:$C$237,0))</f>
        <v>山东二干|乐陵滨州光缆:乐陵兴隆南大街-滨州黄河十路</v>
      </c>
      <c r="F19" s="3">
        <f>INDEX(光放段!$I$4:$I$237,MATCH(纤芯!H19,光放段!$B$4:$B$237,0))</f>
        <v>37002000000</v>
      </c>
      <c r="G19" s="3" t="str">
        <f>C19&amp;"|"&amp;D19&amp;":"&amp;N19&amp;"-"&amp;S19</f>
        <v>山东二干|乐陵滨州光缆:乐陵兴隆南大街-庆云新华路</v>
      </c>
      <c r="H19" s="3">
        <f>INDEX(光放段!$B$4:$B$237,MATCH(纤芯!G19,光放段!$C$4:$C$237,0))</f>
        <v>37002001000</v>
      </c>
      <c r="I19" s="3" t="str">
        <f t="shared" si="1"/>
        <v>乐陵滨州光缆</v>
      </c>
      <c r="J19" s="3" t="str">
        <f>INDEX(子缆名称!$B$4:$B$29,纤芯!M19)</f>
        <v>B缆</v>
      </c>
      <c r="K19" s="3">
        <v>16</v>
      </c>
      <c r="L19" s="3">
        <f t="shared" si="2"/>
        <v>4</v>
      </c>
      <c r="M19" s="3">
        <f t="shared" si="3"/>
        <v>2</v>
      </c>
      <c r="N19" s="3" t="s">
        <v>7</v>
      </c>
      <c r="O19" s="3">
        <f>COUNTIF([1]局站!$D$4:$D$172,"="&amp;N19)</f>
        <v>1</v>
      </c>
      <c r="P19" s="3">
        <v>0</v>
      </c>
      <c r="Q19" s="3">
        <v>0</v>
      </c>
      <c r="R19" s="3">
        <v>0</v>
      </c>
      <c r="S19" s="3" t="s">
        <v>8</v>
      </c>
      <c r="T19" s="3">
        <f>COUNTIF([1]局站!$D$4:$D$172,"="&amp;S19)</f>
        <v>1</v>
      </c>
      <c r="U19" s="3">
        <v>0</v>
      </c>
      <c r="V19" s="3">
        <v>0</v>
      </c>
      <c r="W19" s="3">
        <v>0</v>
      </c>
      <c r="X19" s="3" t="s">
        <v>1214</v>
      </c>
      <c r="Y19" s="3" t="s">
        <v>854</v>
      </c>
      <c r="Z19" s="3" t="str">
        <f>INDEX(业务类型!$C$4:$C$8,MATCH(纤芯!Y19,业务类型!$B$4:$B$8,0))</f>
        <v>LOCAL</v>
      </c>
      <c r="AA19" s="3" t="s">
        <v>883</v>
      </c>
    </row>
    <row r="20" spans="1:27" ht="16.5" x14ac:dyDescent="0.2">
      <c r="A20" s="3">
        <v>17</v>
      </c>
      <c r="B20" s="3">
        <f t="shared" si="0"/>
        <v>37002001017</v>
      </c>
      <c r="C20" s="3" t="s">
        <v>1166</v>
      </c>
      <c r="D20" s="3" t="s">
        <v>1265</v>
      </c>
      <c r="E20" s="3" t="str">
        <f>INDEX(光放段!$G$4:$G$237,MATCH(纤芯!G20,光放段!$C$4:$C$237,0))</f>
        <v>山东二干|乐陵滨州光缆:乐陵兴隆南大街-滨州黄河十路</v>
      </c>
      <c r="F20" s="3">
        <f>INDEX(光放段!$I$4:$I$237,MATCH(纤芯!H20,光放段!$B$4:$B$237,0))</f>
        <v>37002000000</v>
      </c>
      <c r="G20" s="3" t="str">
        <f>C20&amp;"|"&amp;D20&amp;":"&amp;N20&amp;"-"&amp;S20</f>
        <v>山东二干|乐陵滨州光缆:乐陵兴隆南大街-庆云新华路</v>
      </c>
      <c r="H20" s="3">
        <f>INDEX(光放段!$B$4:$B$237,MATCH(纤芯!G20,光放段!$C$4:$C$237,0))</f>
        <v>37002001000</v>
      </c>
      <c r="I20" s="3" t="str">
        <f t="shared" si="1"/>
        <v>乐陵滨州光缆</v>
      </c>
      <c r="J20" s="3" t="str">
        <f>INDEX(子缆名称!$B$4:$B$29,纤芯!M20)</f>
        <v>B缆</v>
      </c>
      <c r="K20" s="3">
        <v>17</v>
      </c>
      <c r="L20" s="3">
        <f t="shared" si="2"/>
        <v>5</v>
      </c>
      <c r="M20" s="3">
        <f t="shared" si="3"/>
        <v>2</v>
      </c>
      <c r="N20" s="3" t="s">
        <v>7</v>
      </c>
      <c r="O20" s="3">
        <f>COUNTIF([1]局站!$D$4:$D$172,"="&amp;N20)</f>
        <v>1</v>
      </c>
      <c r="P20" s="3">
        <v>0</v>
      </c>
      <c r="Q20" s="3">
        <v>0</v>
      </c>
      <c r="R20" s="3">
        <v>0</v>
      </c>
      <c r="S20" s="3" t="s">
        <v>8</v>
      </c>
      <c r="T20" s="3">
        <f>COUNTIF([1]局站!$D$4:$D$172,"="&amp;S20)</f>
        <v>1</v>
      </c>
      <c r="U20" s="3">
        <v>0</v>
      </c>
      <c r="V20" s="3">
        <v>0</v>
      </c>
      <c r="W20" s="3">
        <v>0</v>
      </c>
      <c r="X20" s="3" t="s">
        <v>1214</v>
      </c>
      <c r="Y20" s="3" t="s">
        <v>854</v>
      </c>
      <c r="Z20" s="3" t="str">
        <f>INDEX(业务类型!$C$4:$C$8,MATCH(纤芯!Y20,业务类型!$B$4:$B$8,0))</f>
        <v>LOCAL</v>
      </c>
      <c r="AA20" s="3" t="s">
        <v>883</v>
      </c>
    </row>
    <row r="21" spans="1:27" ht="16.5" x14ac:dyDescent="0.2">
      <c r="A21" s="3">
        <v>18</v>
      </c>
      <c r="B21" s="3">
        <f t="shared" si="0"/>
        <v>37002001018</v>
      </c>
      <c r="C21" s="3" t="s">
        <v>1166</v>
      </c>
      <c r="D21" s="3" t="s">
        <v>1265</v>
      </c>
      <c r="E21" s="3" t="str">
        <f>INDEX(光放段!$G$4:$G$237,MATCH(纤芯!G21,光放段!$C$4:$C$237,0))</f>
        <v>山东二干|乐陵滨州光缆:乐陵兴隆南大街-滨州黄河十路</v>
      </c>
      <c r="F21" s="3">
        <f>INDEX(光放段!$I$4:$I$237,MATCH(纤芯!H21,光放段!$B$4:$B$237,0))</f>
        <v>37002000000</v>
      </c>
      <c r="G21" s="3" t="str">
        <f>C21&amp;"|"&amp;D21&amp;":"&amp;N21&amp;"-"&amp;S21</f>
        <v>山东二干|乐陵滨州光缆:乐陵兴隆南大街-庆云新华路</v>
      </c>
      <c r="H21" s="3">
        <f>INDEX(光放段!$B$4:$B$237,MATCH(纤芯!G21,光放段!$C$4:$C$237,0))</f>
        <v>37002001000</v>
      </c>
      <c r="I21" s="3" t="str">
        <f t="shared" si="1"/>
        <v>乐陵滨州光缆</v>
      </c>
      <c r="J21" s="3" t="str">
        <f>INDEX(子缆名称!$B$4:$B$29,纤芯!M21)</f>
        <v>B缆</v>
      </c>
      <c r="K21" s="3">
        <v>18</v>
      </c>
      <c r="L21" s="3">
        <f t="shared" si="2"/>
        <v>6</v>
      </c>
      <c r="M21" s="3">
        <f t="shared" si="3"/>
        <v>2</v>
      </c>
      <c r="N21" s="3" t="s">
        <v>7</v>
      </c>
      <c r="O21" s="3">
        <f>COUNTIF([1]局站!$D$4:$D$172,"="&amp;N21)</f>
        <v>1</v>
      </c>
      <c r="P21" s="3">
        <v>0</v>
      </c>
      <c r="Q21" s="3">
        <v>0</v>
      </c>
      <c r="R21" s="3">
        <v>0</v>
      </c>
      <c r="S21" s="3" t="s">
        <v>8</v>
      </c>
      <c r="T21" s="3">
        <f>COUNTIF([1]局站!$D$4:$D$172,"="&amp;S21)</f>
        <v>1</v>
      </c>
      <c r="U21" s="3">
        <v>0</v>
      </c>
      <c r="V21" s="3">
        <v>0</v>
      </c>
      <c r="W21" s="3">
        <v>0</v>
      </c>
      <c r="X21" s="3" t="s">
        <v>1214</v>
      </c>
      <c r="Y21" s="3" t="s">
        <v>880</v>
      </c>
      <c r="Z21" s="3" t="str">
        <f>INDEX(业务类型!$C$4:$C$8,MATCH(纤芯!Y21,业务类型!$B$4:$B$8,0))</f>
        <v>IDLE</v>
      </c>
      <c r="AA21" s="3"/>
    </row>
    <row r="22" spans="1:27" ht="16.5" x14ac:dyDescent="0.2">
      <c r="A22" s="3">
        <v>19</v>
      </c>
      <c r="B22" s="3">
        <f t="shared" si="0"/>
        <v>37002001019</v>
      </c>
      <c r="C22" s="3" t="s">
        <v>1166</v>
      </c>
      <c r="D22" s="3" t="s">
        <v>1265</v>
      </c>
      <c r="E22" s="3" t="str">
        <f>INDEX(光放段!$G$4:$G$237,MATCH(纤芯!G22,光放段!$C$4:$C$237,0))</f>
        <v>山东二干|乐陵滨州光缆:乐陵兴隆南大街-滨州黄河十路</v>
      </c>
      <c r="F22" s="3">
        <f>INDEX(光放段!$I$4:$I$237,MATCH(纤芯!H22,光放段!$B$4:$B$237,0))</f>
        <v>37002000000</v>
      </c>
      <c r="G22" s="3" t="str">
        <f>C22&amp;"|"&amp;D22&amp;":"&amp;N22&amp;"-"&amp;S22</f>
        <v>山东二干|乐陵滨州光缆:乐陵兴隆南大街-庆云新华路</v>
      </c>
      <c r="H22" s="3">
        <f>INDEX(光放段!$B$4:$B$237,MATCH(纤芯!G22,光放段!$C$4:$C$237,0))</f>
        <v>37002001000</v>
      </c>
      <c r="I22" s="3" t="str">
        <f t="shared" si="1"/>
        <v>乐陵滨州光缆</v>
      </c>
      <c r="J22" s="3" t="str">
        <f>INDEX(子缆名称!$B$4:$B$29,纤芯!M22)</f>
        <v>B缆</v>
      </c>
      <c r="K22" s="3">
        <v>19</v>
      </c>
      <c r="L22" s="3">
        <f t="shared" si="2"/>
        <v>7</v>
      </c>
      <c r="M22" s="3">
        <f t="shared" si="3"/>
        <v>2</v>
      </c>
      <c r="N22" s="3" t="s">
        <v>7</v>
      </c>
      <c r="O22" s="3">
        <f>COUNTIF([1]局站!$D$4:$D$172,"="&amp;N22)</f>
        <v>1</v>
      </c>
      <c r="P22" s="3">
        <v>0</v>
      </c>
      <c r="Q22" s="3">
        <v>0</v>
      </c>
      <c r="R22" s="3">
        <v>0</v>
      </c>
      <c r="S22" s="3" t="s">
        <v>8</v>
      </c>
      <c r="T22" s="3">
        <f>COUNTIF([1]局站!$D$4:$D$172,"="&amp;S22)</f>
        <v>1</v>
      </c>
      <c r="U22" s="3">
        <v>0</v>
      </c>
      <c r="V22" s="3">
        <v>0</v>
      </c>
      <c r="W22" s="3">
        <v>0</v>
      </c>
      <c r="X22" s="3" t="s">
        <v>1214</v>
      </c>
      <c r="Y22" s="3" t="s">
        <v>881</v>
      </c>
      <c r="Z22" s="3" t="str">
        <f>INDEX(业务类型!$C$4:$C$8,MATCH(纤芯!Y22,业务类型!$B$4:$B$8,0))</f>
        <v>OTHER</v>
      </c>
      <c r="AA22" s="3" t="s">
        <v>884</v>
      </c>
    </row>
    <row r="23" spans="1:27" ht="16.5" x14ac:dyDescent="0.2">
      <c r="A23" s="3">
        <v>20</v>
      </c>
      <c r="B23" s="3">
        <f t="shared" si="0"/>
        <v>37002001020</v>
      </c>
      <c r="C23" s="3" t="s">
        <v>1166</v>
      </c>
      <c r="D23" s="3" t="s">
        <v>1265</v>
      </c>
      <c r="E23" s="3" t="str">
        <f>INDEX(光放段!$G$4:$G$237,MATCH(纤芯!G23,光放段!$C$4:$C$237,0))</f>
        <v>山东二干|乐陵滨州光缆:乐陵兴隆南大街-滨州黄河十路</v>
      </c>
      <c r="F23" s="3">
        <f>INDEX(光放段!$I$4:$I$237,MATCH(纤芯!H23,光放段!$B$4:$B$237,0))</f>
        <v>37002000000</v>
      </c>
      <c r="G23" s="3" t="str">
        <f>C23&amp;"|"&amp;D23&amp;":"&amp;N23&amp;"-"&amp;S23</f>
        <v>山东二干|乐陵滨州光缆:乐陵兴隆南大街-庆云新华路</v>
      </c>
      <c r="H23" s="3">
        <f>INDEX(光放段!$B$4:$B$237,MATCH(纤芯!G23,光放段!$C$4:$C$237,0))</f>
        <v>37002001000</v>
      </c>
      <c r="I23" s="3" t="str">
        <f t="shared" si="1"/>
        <v>乐陵滨州光缆</v>
      </c>
      <c r="J23" s="3" t="str">
        <f>INDEX(子缆名称!$B$4:$B$29,纤芯!M23)</f>
        <v>B缆</v>
      </c>
      <c r="K23" s="3">
        <v>20</v>
      </c>
      <c r="L23" s="3">
        <f t="shared" si="2"/>
        <v>8</v>
      </c>
      <c r="M23" s="3">
        <f t="shared" si="3"/>
        <v>2</v>
      </c>
      <c r="N23" s="3" t="s">
        <v>7</v>
      </c>
      <c r="O23" s="3">
        <f>COUNTIF([1]局站!$D$4:$D$172,"="&amp;N23)</f>
        <v>1</v>
      </c>
      <c r="P23" s="3">
        <v>0</v>
      </c>
      <c r="Q23" s="3">
        <v>0</v>
      </c>
      <c r="R23" s="3">
        <v>0</v>
      </c>
      <c r="S23" s="3" t="s">
        <v>8</v>
      </c>
      <c r="T23" s="3">
        <f>COUNTIF([1]局站!$D$4:$D$172,"="&amp;S23)</f>
        <v>1</v>
      </c>
      <c r="U23" s="3">
        <v>0</v>
      </c>
      <c r="V23" s="3">
        <v>0</v>
      </c>
      <c r="W23" s="3">
        <v>0</v>
      </c>
      <c r="X23" s="3" t="s">
        <v>1214</v>
      </c>
      <c r="Y23" s="3" t="s">
        <v>880</v>
      </c>
      <c r="Z23" s="3" t="str">
        <f>INDEX(业务类型!$C$4:$C$8,MATCH(纤芯!Y23,业务类型!$B$4:$B$8,0))</f>
        <v>IDLE</v>
      </c>
      <c r="AA23" s="3"/>
    </row>
    <row r="24" spans="1:27" ht="16.5" x14ac:dyDescent="0.2">
      <c r="A24" s="3">
        <v>21</v>
      </c>
      <c r="B24" s="3">
        <f t="shared" si="0"/>
        <v>37002001021</v>
      </c>
      <c r="C24" s="3" t="s">
        <v>1166</v>
      </c>
      <c r="D24" s="3" t="s">
        <v>1265</v>
      </c>
      <c r="E24" s="3" t="str">
        <f>INDEX(光放段!$G$4:$G$237,MATCH(纤芯!G24,光放段!$C$4:$C$237,0))</f>
        <v>山东二干|乐陵滨州光缆:乐陵兴隆南大街-滨州黄河十路</v>
      </c>
      <c r="F24" s="3">
        <f>INDEX(光放段!$I$4:$I$237,MATCH(纤芯!H24,光放段!$B$4:$B$237,0))</f>
        <v>37002000000</v>
      </c>
      <c r="G24" s="3" t="str">
        <f>C24&amp;"|"&amp;D24&amp;":"&amp;N24&amp;"-"&amp;S24</f>
        <v>山东二干|乐陵滨州光缆:乐陵兴隆南大街-庆云新华路</v>
      </c>
      <c r="H24" s="3">
        <f>INDEX(光放段!$B$4:$B$237,MATCH(纤芯!G24,光放段!$C$4:$C$237,0))</f>
        <v>37002001000</v>
      </c>
      <c r="I24" s="3" t="str">
        <f t="shared" si="1"/>
        <v>乐陵滨州光缆</v>
      </c>
      <c r="J24" s="3" t="str">
        <f>INDEX(子缆名称!$B$4:$B$29,纤芯!M24)</f>
        <v>B缆</v>
      </c>
      <c r="K24" s="3">
        <v>21</v>
      </c>
      <c r="L24" s="3">
        <f t="shared" si="2"/>
        <v>9</v>
      </c>
      <c r="M24" s="3">
        <f t="shared" si="3"/>
        <v>2</v>
      </c>
      <c r="N24" s="3" t="s">
        <v>7</v>
      </c>
      <c r="O24" s="3">
        <f>COUNTIF([1]局站!$D$4:$D$172,"="&amp;N24)</f>
        <v>1</v>
      </c>
      <c r="P24" s="3">
        <v>0</v>
      </c>
      <c r="Q24" s="3">
        <v>0</v>
      </c>
      <c r="R24" s="3">
        <v>0</v>
      </c>
      <c r="S24" s="3" t="s">
        <v>8</v>
      </c>
      <c r="T24" s="3">
        <f>COUNTIF([1]局站!$D$4:$D$172,"="&amp;S24)</f>
        <v>1</v>
      </c>
      <c r="U24" s="3">
        <v>0</v>
      </c>
      <c r="V24" s="3">
        <v>0</v>
      </c>
      <c r="W24" s="3">
        <v>0</v>
      </c>
      <c r="X24" s="3" t="s">
        <v>1214</v>
      </c>
      <c r="Y24" s="3" t="s">
        <v>880</v>
      </c>
      <c r="Z24" s="3" t="str">
        <f>INDEX(业务类型!$C$4:$C$8,MATCH(纤芯!Y24,业务类型!$B$4:$B$8,0))</f>
        <v>IDLE</v>
      </c>
      <c r="AA24" s="3"/>
    </row>
    <row r="25" spans="1:27" ht="16.5" x14ac:dyDescent="0.2">
      <c r="A25" s="3">
        <v>22</v>
      </c>
      <c r="B25" s="3">
        <f t="shared" si="0"/>
        <v>37002001022</v>
      </c>
      <c r="C25" s="3" t="s">
        <v>1166</v>
      </c>
      <c r="D25" s="3" t="s">
        <v>1265</v>
      </c>
      <c r="E25" s="3" t="str">
        <f>INDEX(光放段!$G$4:$G$237,MATCH(纤芯!G25,光放段!$C$4:$C$237,0))</f>
        <v>山东二干|乐陵滨州光缆:乐陵兴隆南大街-滨州黄河十路</v>
      </c>
      <c r="F25" s="3">
        <f>INDEX(光放段!$I$4:$I$237,MATCH(纤芯!H25,光放段!$B$4:$B$237,0))</f>
        <v>37002000000</v>
      </c>
      <c r="G25" s="3" t="str">
        <f>C25&amp;"|"&amp;D25&amp;":"&amp;N25&amp;"-"&amp;S25</f>
        <v>山东二干|乐陵滨州光缆:乐陵兴隆南大街-庆云新华路</v>
      </c>
      <c r="H25" s="3">
        <f>INDEX(光放段!$B$4:$B$237,MATCH(纤芯!G25,光放段!$C$4:$C$237,0))</f>
        <v>37002001000</v>
      </c>
      <c r="I25" s="3" t="str">
        <f t="shared" si="1"/>
        <v>乐陵滨州光缆</v>
      </c>
      <c r="J25" s="3" t="str">
        <f>INDEX(子缆名称!$B$4:$B$29,纤芯!M25)</f>
        <v>B缆</v>
      </c>
      <c r="K25" s="3">
        <v>22</v>
      </c>
      <c r="L25" s="3">
        <f t="shared" si="2"/>
        <v>10</v>
      </c>
      <c r="M25" s="3">
        <f t="shared" si="3"/>
        <v>2</v>
      </c>
      <c r="N25" s="3" t="s">
        <v>7</v>
      </c>
      <c r="O25" s="3">
        <f>COUNTIF([1]局站!$D$4:$D$172,"="&amp;N25)</f>
        <v>1</v>
      </c>
      <c r="P25" s="3">
        <v>0</v>
      </c>
      <c r="Q25" s="3">
        <v>0</v>
      </c>
      <c r="R25" s="3">
        <v>0</v>
      </c>
      <c r="S25" s="3" t="s">
        <v>8</v>
      </c>
      <c r="T25" s="3">
        <f>COUNTIF([1]局站!$D$4:$D$172,"="&amp;S25)</f>
        <v>1</v>
      </c>
      <c r="U25" s="3">
        <v>0</v>
      </c>
      <c r="V25" s="3">
        <v>0</v>
      </c>
      <c r="W25" s="3">
        <v>0</v>
      </c>
      <c r="X25" s="3" t="s">
        <v>1214</v>
      </c>
      <c r="Y25" s="3" t="s">
        <v>880</v>
      </c>
      <c r="Z25" s="3" t="str">
        <f>INDEX(业务类型!$C$4:$C$8,MATCH(纤芯!Y25,业务类型!$B$4:$B$8,0))</f>
        <v>IDLE</v>
      </c>
      <c r="AA25" s="3"/>
    </row>
    <row r="26" spans="1:27" ht="16.5" x14ac:dyDescent="0.2">
      <c r="A26" s="3">
        <v>23</v>
      </c>
      <c r="B26" s="3">
        <f t="shared" si="0"/>
        <v>37002001023</v>
      </c>
      <c r="C26" s="3" t="s">
        <v>1166</v>
      </c>
      <c r="D26" s="3" t="s">
        <v>1265</v>
      </c>
      <c r="E26" s="3" t="str">
        <f>INDEX(光放段!$G$4:$G$237,MATCH(纤芯!G26,光放段!$C$4:$C$237,0))</f>
        <v>山东二干|乐陵滨州光缆:乐陵兴隆南大街-滨州黄河十路</v>
      </c>
      <c r="F26" s="3">
        <f>INDEX(光放段!$I$4:$I$237,MATCH(纤芯!H26,光放段!$B$4:$B$237,0))</f>
        <v>37002000000</v>
      </c>
      <c r="G26" s="3" t="str">
        <f>C26&amp;"|"&amp;D26&amp;":"&amp;N26&amp;"-"&amp;S26</f>
        <v>山东二干|乐陵滨州光缆:乐陵兴隆南大街-庆云新华路</v>
      </c>
      <c r="H26" s="3">
        <f>INDEX(光放段!$B$4:$B$237,MATCH(纤芯!G26,光放段!$C$4:$C$237,0))</f>
        <v>37002001000</v>
      </c>
      <c r="I26" s="3" t="str">
        <f t="shared" si="1"/>
        <v>乐陵滨州光缆</v>
      </c>
      <c r="J26" s="3" t="str">
        <f>INDEX(子缆名称!$B$4:$B$29,纤芯!M26)</f>
        <v>B缆</v>
      </c>
      <c r="K26" s="3">
        <v>23</v>
      </c>
      <c r="L26" s="3">
        <f t="shared" si="2"/>
        <v>11</v>
      </c>
      <c r="M26" s="3">
        <f t="shared" si="3"/>
        <v>2</v>
      </c>
      <c r="N26" s="3" t="s">
        <v>7</v>
      </c>
      <c r="O26" s="3">
        <f>COUNTIF([1]局站!$D$4:$D$172,"="&amp;N26)</f>
        <v>1</v>
      </c>
      <c r="P26" s="3">
        <v>0</v>
      </c>
      <c r="Q26" s="3">
        <v>0</v>
      </c>
      <c r="R26" s="3">
        <v>0</v>
      </c>
      <c r="S26" s="3" t="s">
        <v>8</v>
      </c>
      <c r="T26" s="3">
        <f>COUNTIF([1]局站!$D$4:$D$172,"="&amp;S26)</f>
        <v>1</v>
      </c>
      <c r="U26" s="3">
        <v>0</v>
      </c>
      <c r="V26" s="3">
        <v>0</v>
      </c>
      <c r="W26" s="3">
        <v>0</v>
      </c>
      <c r="X26" s="3" t="s">
        <v>1214</v>
      </c>
      <c r="Y26" s="3" t="s">
        <v>880</v>
      </c>
      <c r="Z26" s="3" t="str">
        <f>INDEX(业务类型!$C$4:$C$8,MATCH(纤芯!Y26,业务类型!$B$4:$B$8,0))</f>
        <v>IDLE</v>
      </c>
      <c r="AA26" s="3"/>
    </row>
    <row r="27" spans="1:27" ht="16.5" x14ac:dyDescent="0.2">
      <c r="A27" s="3">
        <v>24</v>
      </c>
      <c r="B27" s="3">
        <f t="shared" si="0"/>
        <v>37002001024</v>
      </c>
      <c r="C27" s="3" t="s">
        <v>1166</v>
      </c>
      <c r="D27" s="3" t="s">
        <v>1265</v>
      </c>
      <c r="E27" s="3" t="str">
        <f>INDEX(光放段!$G$4:$G$237,MATCH(纤芯!G27,光放段!$C$4:$C$237,0))</f>
        <v>山东二干|乐陵滨州光缆:乐陵兴隆南大街-滨州黄河十路</v>
      </c>
      <c r="F27" s="3">
        <f>INDEX(光放段!$I$4:$I$237,MATCH(纤芯!H27,光放段!$B$4:$B$237,0))</f>
        <v>37002000000</v>
      </c>
      <c r="G27" s="3" t="str">
        <f>C27&amp;"|"&amp;D27&amp;":"&amp;N27&amp;"-"&amp;S27</f>
        <v>山东二干|乐陵滨州光缆:乐陵兴隆南大街-庆云新华路</v>
      </c>
      <c r="H27" s="3">
        <f>INDEX(光放段!$B$4:$B$237,MATCH(纤芯!G27,光放段!$C$4:$C$237,0))</f>
        <v>37002001000</v>
      </c>
      <c r="I27" s="3" t="str">
        <f t="shared" si="1"/>
        <v>乐陵滨州光缆</v>
      </c>
      <c r="J27" s="3" t="str">
        <f>INDEX(子缆名称!$B$4:$B$29,纤芯!M27)</f>
        <v>B缆</v>
      </c>
      <c r="K27" s="3">
        <v>24</v>
      </c>
      <c r="L27" s="3">
        <f t="shared" si="2"/>
        <v>12</v>
      </c>
      <c r="M27" s="3">
        <f t="shared" si="3"/>
        <v>2</v>
      </c>
      <c r="N27" s="3" t="s">
        <v>7</v>
      </c>
      <c r="O27" s="3">
        <f>COUNTIF([1]局站!$D$4:$D$172,"="&amp;N27)</f>
        <v>1</v>
      </c>
      <c r="P27" s="3">
        <v>0</v>
      </c>
      <c r="Q27" s="3">
        <v>0</v>
      </c>
      <c r="R27" s="3">
        <v>0</v>
      </c>
      <c r="S27" s="3" t="s">
        <v>8</v>
      </c>
      <c r="T27" s="3">
        <f>COUNTIF([1]局站!$D$4:$D$172,"="&amp;S27)</f>
        <v>1</v>
      </c>
      <c r="U27" s="3">
        <v>0</v>
      </c>
      <c r="V27" s="3">
        <v>0</v>
      </c>
      <c r="W27" s="3">
        <v>0</v>
      </c>
      <c r="X27" s="3" t="s">
        <v>1214</v>
      </c>
      <c r="Y27" s="3" t="s">
        <v>880</v>
      </c>
      <c r="Z27" s="3" t="str">
        <f>INDEX(业务类型!$C$4:$C$8,MATCH(纤芯!Y27,业务类型!$B$4:$B$8,0))</f>
        <v>IDLE</v>
      </c>
      <c r="AA27" s="3"/>
    </row>
    <row r="28" spans="1:27" ht="16.5" x14ac:dyDescent="0.2">
      <c r="A28" s="3">
        <v>25</v>
      </c>
      <c r="B28" s="3">
        <f t="shared" si="0"/>
        <v>37002001025</v>
      </c>
      <c r="C28" s="3" t="s">
        <v>1166</v>
      </c>
      <c r="D28" s="3" t="s">
        <v>1265</v>
      </c>
      <c r="E28" s="3" t="str">
        <f>INDEX(光放段!$G$4:$G$237,MATCH(纤芯!G28,光放段!$C$4:$C$237,0))</f>
        <v>山东二干|乐陵滨州光缆:乐陵兴隆南大街-滨州黄河十路</v>
      </c>
      <c r="F28" s="3">
        <f>INDEX(光放段!$I$4:$I$237,MATCH(纤芯!H28,光放段!$B$4:$B$237,0))</f>
        <v>37002000000</v>
      </c>
      <c r="G28" s="3" t="str">
        <f>C28&amp;"|"&amp;D28&amp;":"&amp;N28&amp;"-"&amp;S28</f>
        <v>山东二干|乐陵滨州光缆:乐陵兴隆南大街-庆云新华路</v>
      </c>
      <c r="H28" s="3">
        <f>INDEX(光放段!$B$4:$B$237,MATCH(纤芯!G28,光放段!$C$4:$C$237,0))</f>
        <v>37002001000</v>
      </c>
      <c r="I28" s="3" t="str">
        <f t="shared" si="1"/>
        <v>乐陵滨州光缆</v>
      </c>
      <c r="J28" s="3" t="str">
        <f>INDEX(子缆名称!$B$4:$B$29,纤芯!M28)</f>
        <v>C缆</v>
      </c>
      <c r="K28" s="3">
        <v>25</v>
      </c>
      <c r="L28" s="3">
        <f t="shared" si="2"/>
        <v>1</v>
      </c>
      <c r="M28" s="3">
        <f t="shared" si="3"/>
        <v>3</v>
      </c>
      <c r="N28" s="3" t="s">
        <v>7</v>
      </c>
      <c r="O28" s="3">
        <f>COUNTIF([1]局站!$D$4:$D$172,"="&amp;N28)</f>
        <v>1</v>
      </c>
      <c r="P28" s="3">
        <v>0</v>
      </c>
      <c r="Q28" s="3">
        <v>0</v>
      </c>
      <c r="R28" s="3">
        <v>0</v>
      </c>
      <c r="S28" s="3" t="s">
        <v>8</v>
      </c>
      <c r="T28" s="3">
        <f>COUNTIF([1]局站!$D$4:$D$172,"="&amp;S28)</f>
        <v>1</v>
      </c>
      <c r="U28" s="3">
        <v>0</v>
      </c>
      <c r="V28" s="3">
        <v>0</v>
      </c>
      <c r="W28" s="3">
        <v>0</v>
      </c>
      <c r="X28" s="3" t="s">
        <v>1214</v>
      </c>
      <c r="Y28" s="3" t="s">
        <v>852</v>
      </c>
      <c r="Z28" s="3" t="str">
        <f>INDEX(业务类型!$C$4:$C$8,MATCH(纤芯!Y28,业务类型!$B$4:$B$8,0))</f>
        <v>TWO</v>
      </c>
      <c r="AA28" s="3" t="s">
        <v>885</v>
      </c>
    </row>
    <row r="29" spans="1:27" ht="16.5" x14ac:dyDescent="0.2">
      <c r="A29" s="3">
        <v>26</v>
      </c>
      <c r="B29" s="3">
        <f t="shared" si="0"/>
        <v>37002001026</v>
      </c>
      <c r="C29" s="3" t="s">
        <v>1166</v>
      </c>
      <c r="D29" s="3" t="s">
        <v>1265</v>
      </c>
      <c r="E29" s="3" t="str">
        <f>INDEX(光放段!$G$4:$G$237,MATCH(纤芯!G29,光放段!$C$4:$C$237,0))</f>
        <v>山东二干|乐陵滨州光缆:乐陵兴隆南大街-滨州黄河十路</v>
      </c>
      <c r="F29" s="3">
        <f>INDEX(光放段!$I$4:$I$237,MATCH(纤芯!H29,光放段!$B$4:$B$237,0))</f>
        <v>37002000000</v>
      </c>
      <c r="G29" s="3" t="str">
        <f>C29&amp;"|"&amp;D29&amp;":"&amp;N29&amp;"-"&amp;S29</f>
        <v>山东二干|乐陵滨州光缆:乐陵兴隆南大街-庆云新华路</v>
      </c>
      <c r="H29" s="3">
        <f>INDEX(光放段!$B$4:$B$237,MATCH(纤芯!G29,光放段!$C$4:$C$237,0))</f>
        <v>37002001000</v>
      </c>
      <c r="I29" s="3" t="str">
        <f t="shared" si="1"/>
        <v>乐陵滨州光缆</v>
      </c>
      <c r="J29" s="3" t="str">
        <f>INDEX(子缆名称!$B$4:$B$29,纤芯!M29)</f>
        <v>C缆</v>
      </c>
      <c r="K29" s="3">
        <v>26</v>
      </c>
      <c r="L29" s="3">
        <f t="shared" si="2"/>
        <v>2</v>
      </c>
      <c r="M29" s="3">
        <f t="shared" si="3"/>
        <v>3</v>
      </c>
      <c r="N29" s="3" t="s">
        <v>7</v>
      </c>
      <c r="O29" s="3">
        <f>COUNTIF([1]局站!$D$4:$D$172,"="&amp;N29)</f>
        <v>1</v>
      </c>
      <c r="P29" s="3">
        <v>0</v>
      </c>
      <c r="Q29" s="3">
        <v>0</v>
      </c>
      <c r="R29" s="3">
        <v>0</v>
      </c>
      <c r="S29" s="3" t="s">
        <v>8</v>
      </c>
      <c r="T29" s="3">
        <f>COUNTIF([1]局站!$D$4:$D$172,"="&amp;S29)</f>
        <v>1</v>
      </c>
      <c r="U29" s="3">
        <v>0</v>
      </c>
      <c r="V29" s="3">
        <v>0</v>
      </c>
      <c r="W29" s="3">
        <v>0</v>
      </c>
      <c r="X29" s="3" t="s">
        <v>1214</v>
      </c>
      <c r="Y29" s="3" t="s">
        <v>852</v>
      </c>
      <c r="Z29" s="3" t="str">
        <f>INDEX(业务类型!$C$4:$C$8,MATCH(纤芯!Y29,业务类型!$B$4:$B$8,0))</f>
        <v>TWO</v>
      </c>
      <c r="AA29" s="3" t="s">
        <v>885</v>
      </c>
    </row>
    <row r="30" spans="1:27" ht="16.5" x14ac:dyDescent="0.2">
      <c r="A30" s="3">
        <v>27</v>
      </c>
      <c r="B30" s="3">
        <f t="shared" si="0"/>
        <v>37002001027</v>
      </c>
      <c r="C30" s="3" t="s">
        <v>1166</v>
      </c>
      <c r="D30" s="3" t="s">
        <v>1265</v>
      </c>
      <c r="E30" s="3" t="str">
        <f>INDEX(光放段!$G$4:$G$237,MATCH(纤芯!G30,光放段!$C$4:$C$237,0))</f>
        <v>山东二干|乐陵滨州光缆:乐陵兴隆南大街-滨州黄河十路</v>
      </c>
      <c r="F30" s="3">
        <f>INDEX(光放段!$I$4:$I$237,MATCH(纤芯!H30,光放段!$B$4:$B$237,0))</f>
        <v>37002000000</v>
      </c>
      <c r="G30" s="3" t="str">
        <f>C30&amp;"|"&amp;D30&amp;":"&amp;N30&amp;"-"&amp;S30</f>
        <v>山东二干|乐陵滨州光缆:乐陵兴隆南大街-庆云新华路</v>
      </c>
      <c r="H30" s="3">
        <f>INDEX(光放段!$B$4:$B$237,MATCH(纤芯!G30,光放段!$C$4:$C$237,0))</f>
        <v>37002001000</v>
      </c>
      <c r="I30" s="3" t="str">
        <f t="shared" si="1"/>
        <v>乐陵滨州光缆</v>
      </c>
      <c r="J30" s="3" t="str">
        <f>INDEX(子缆名称!$B$4:$B$29,纤芯!M30)</f>
        <v>C缆</v>
      </c>
      <c r="K30" s="3">
        <v>27</v>
      </c>
      <c r="L30" s="3">
        <f t="shared" si="2"/>
        <v>3</v>
      </c>
      <c r="M30" s="3">
        <f t="shared" si="3"/>
        <v>3</v>
      </c>
      <c r="N30" s="3" t="s">
        <v>7</v>
      </c>
      <c r="O30" s="3">
        <f>COUNTIF([1]局站!$D$4:$D$172,"="&amp;N30)</f>
        <v>1</v>
      </c>
      <c r="P30" s="3">
        <v>0</v>
      </c>
      <c r="Q30" s="3">
        <v>0</v>
      </c>
      <c r="R30" s="3">
        <v>0</v>
      </c>
      <c r="S30" s="3" t="s">
        <v>8</v>
      </c>
      <c r="T30" s="3">
        <f>COUNTIF([1]局站!$D$4:$D$172,"="&amp;S30)</f>
        <v>1</v>
      </c>
      <c r="U30" s="3">
        <v>0</v>
      </c>
      <c r="V30" s="3">
        <v>0</v>
      </c>
      <c r="W30" s="3">
        <v>0</v>
      </c>
      <c r="X30" s="3" t="s">
        <v>1214</v>
      </c>
      <c r="Y30" s="3" t="s">
        <v>852</v>
      </c>
      <c r="Z30" s="3" t="str">
        <f>INDEX(业务类型!$C$4:$C$8,MATCH(纤芯!Y30,业务类型!$B$4:$B$8,0))</f>
        <v>TWO</v>
      </c>
      <c r="AA30" s="3" t="s">
        <v>886</v>
      </c>
    </row>
    <row r="31" spans="1:27" ht="16.5" x14ac:dyDescent="0.2">
      <c r="A31" s="3">
        <v>28</v>
      </c>
      <c r="B31" s="3">
        <f t="shared" si="0"/>
        <v>37002001028</v>
      </c>
      <c r="C31" s="3" t="s">
        <v>1166</v>
      </c>
      <c r="D31" s="3" t="s">
        <v>1265</v>
      </c>
      <c r="E31" s="3" t="str">
        <f>INDEX(光放段!$G$4:$G$237,MATCH(纤芯!G31,光放段!$C$4:$C$237,0))</f>
        <v>山东二干|乐陵滨州光缆:乐陵兴隆南大街-滨州黄河十路</v>
      </c>
      <c r="F31" s="3">
        <f>INDEX(光放段!$I$4:$I$237,MATCH(纤芯!H31,光放段!$B$4:$B$237,0))</f>
        <v>37002000000</v>
      </c>
      <c r="G31" s="3" t="str">
        <f>C31&amp;"|"&amp;D31&amp;":"&amp;N31&amp;"-"&amp;S31</f>
        <v>山东二干|乐陵滨州光缆:乐陵兴隆南大街-庆云新华路</v>
      </c>
      <c r="H31" s="3">
        <f>INDEX(光放段!$B$4:$B$237,MATCH(纤芯!G31,光放段!$C$4:$C$237,0))</f>
        <v>37002001000</v>
      </c>
      <c r="I31" s="3" t="str">
        <f t="shared" si="1"/>
        <v>乐陵滨州光缆</v>
      </c>
      <c r="J31" s="3" t="str">
        <f>INDEX(子缆名称!$B$4:$B$29,纤芯!M31)</f>
        <v>C缆</v>
      </c>
      <c r="K31" s="3">
        <v>28</v>
      </c>
      <c r="L31" s="3">
        <f t="shared" si="2"/>
        <v>4</v>
      </c>
      <c r="M31" s="3">
        <f t="shared" si="3"/>
        <v>3</v>
      </c>
      <c r="N31" s="3" t="s">
        <v>7</v>
      </c>
      <c r="O31" s="3">
        <f>COUNTIF([1]局站!$D$4:$D$172,"="&amp;N31)</f>
        <v>1</v>
      </c>
      <c r="P31" s="3">
        <v>0</v>
      </c>
      <c r="Q31" s="3">
        <v>0</v>
      </c>
      <c r="R31" s="3">
        <v>0</v>
      </c>
      <c r="S31" s="3" t="s">
        <v>8</v>
      </c>
      <c r="T31" s="3">
        <f>COUNTIF([1]局站!$D$4:$D$172,"="&amp;S31)</f>
        <v>1</v>
      </c>
      <c r="U31" s="3">
        <v>0</v>
      </c>
      <c r="V31" s="3">
        <v>0</v>
      </c>
      <c r="W31" s="3">
        <v>0</v>
      </c>
      <c r="X31" s="3" t="s">
        <v>1214</v>
      </c>
      <c r="Y31" s="3" t="s">
        <v>852</v>
      </c>
      <c r="Z31" s="3" t="str">
        <f>INDEX(业务类型!$C$4:$C$8,MATCH(纤芯!Y31,业务类型!$B$4:$B$8,0))</f>
        <v>TWO</v>
      </c>
      <c r="AA31" s="3" t="s">
        <v>886</v>
      </c>
    </row>
    <row r="32" spans="1:27" ht="16.5" x14ac:dyDescent="0.2">
      <c r="A32" s="3">
        <v>29</v>
      </c>
      <c r="B32" s="3">
        <f t="shared" si="0"/>
        <v>37002001029</v>
      </c>
      <c r="C32" s="3" t="s">
        <v>1166</v>
      </c>
      <c r="D32" s="3" t="s">
        <v>1265</v>
      </c>
      <c r="E32" s="3" t="str">
        <f>INDEX(光放段!$G$4:$G$237,MATCH(纤芯!G32,光放段!$C$4:$C$237,0))</f>
        <v>山东二干|乐陵滨州光缆:乐陵兴隆南大街-滨州黄河十路</v>
      </c>
      <c r="F32" s="3">
        <f>INDEX(光放段!$I$4:$I$237,MATCH(纤芯!H32,光放段!$B$4:$B$237,0))</f>
        <v>37002000000</v>
      </c>
      <c r="G32" s="3" t="str">
        <f>C32&amp;"|"&amp;D32&amp;":"&amp;N32&amp;"-"&amp;S32</f>
        <v>山东二干|乐陵滨州光缆:乐陵兴隆南大街-庆云新华路</v>
      </c>
      <c r="H32" s="3">
        <f>INDEX(光放段!$B$4:$B$237,MATCH(纤芯!G32,光放段!$C$4:$C$237,0))</f>
        <v>37002001000</v>
      </c>
      <c r="I32" s="3" t="str">
        <f t="shared" si="1"/>
        <v>乐陵滨州光缆</v>
      </c>
      <c r="J32" s="3" t="str">
        <f>INDEX(子缆名称!$B$4:$B$29,纤芯!M32)</f>
        <v>C缆</v>
      </c>
      <c r="K32" s="3">
        <v>29</v>
      </c>
      <c r="L32" s="3">
        <f t="shared" si="2"/>
        <v>5</v>
      </c>
      <c r="M32" s="3">
        <f t="shared" si="3"/>
        <v>3</v>
      </c>
      <c r="N32" s="3" t="s">
        <v>7</v>
      </c>
      <c r="O32" s="3">
        <f>COUNTIF([1]局站!$D$4:$D$172,"="&amp;N32)</f>
        <v>1</v>
      </c>
      <c r="P32" s="3">
        <v>0</v>
      </c>
      <c r="Q32" s="3">
        <v>0</v>
      </c>
      <c r="R32" s="3">
        <v>0</v>
      </c>
      <c r="S32" s="3" t="s">
        <v>8</v>
      </c>
      <c r="T32" s="3">
        <f>COUNTIF([1]局站!$D$4:$D$172,"="&amp;S32)</f>
        <v>1</v>
      </c>
      <c r="U32" s="3">
        <v>0</v>
      </c>
      <c r="V32" s="3">
        <v>0</v>
      </c>
      <c r="W32" s="3">
        <v>0</v>
      </c>
      <c r="X32" s="3" t="s">
        <v>1214</v>
      </c>
      <c r="Y32" s="3" t="s">
        <v>854</v>
      </c>
      <c r="Z32" s="3" t="str">
        <f>INDEX(业务类型!$C$4:$C$8,MATCH(纤芯!Y32,业务类型!$B$4:$B$8,0))</f>
        <v>LOCAL</v>
      </c>
      <c r="AA32" s="3" t="s">
        <v>883</v>
      </c>
    </row>
    <row r="33" spans="1:27" ht="16.5" x14ac:dyDescent="0.2">
      <c r="A33" s="3">
        <v>30</v>
      </c>
      <c r="B33" s="3">
        <f t="shared" si="0"/>
        <v>37002001030</v>
      </c>
      <c r="C33" s="3" t="s">
        <v>1166</v>
      </c>
      <c r="D33" s="3" t="s">
        <v>1265</v>
      </c>
      <c r="E33" s="3" t="str">
        <f>INDEX(光放段!$G$4:$G$237,MATCH(纤芯!G33,光放段!$C$4:$C$237,0))</f>
        <v>山东二干|乐陵滨州光缆:乐陵兴隆南大街-滨州黄河十路</v>
      </c>
      <c r="F33" s="3">
        <f>INDEX(光放段!$I$4:$I$237,MATCH(纤芯!H33,光放段!$B$4:$B$237,0))</f>
        <v>37002000000</v>
      </c>
      <c r="G33" s="3" t="str">
        <f>C33&amp;"|"&amp;D33&amp;":"&amp;N33&amp;"-"&amp;S33</f>
        <v>山东二干|乐陵滨州光缆:乐陵兴隆南大街-庆云新华路</v>
      </c>
      <c r="H33" s="3">
        <f>INDEX(光放段!$B$4:$B$237,MATCH(纤芯!G33,光放段!$C$4:$C$237,0))</f>
        <v>37002001000</v>
      </c>
      <c r="I33" s="3" t="str">
        <f t="shared" si="1"/>
        <v>乐陵滨州光缆</v>
      </c>
      <c r="J33" s="3" t="str">
        <f>INDEX(子缆名称!$B$4:$B$29,纤芯!M33)</f>
        <v>C缆</v>
      </c>
      <c r="K33" s="3">
        <v>30</v>
      </c>
      <c r="L33" s="3">
        <f t="shared" si="2"/>
        <v>6</v>
      </c>
      <c r="M33" s="3">
        <f t="shared" si="3"/>
        <v>3</v>
      </c>
      <c r="N33" s="3" t="s">
        <v>7</v>
      </c>
      <c r="O33" s="3">
        <f>COUNTIF([1]局站!$D$4:$D$172,"="&amp;N33)</f>
        <v>1</v>
      </c>
      <c r="P33" s="3">
        <v>0</v>
      </c>
      <c r="Q33" s="3">
        <v>0</v>
      </c>
      <c r="R33" s="3">
        <v>0</v>
      </c>
      <c r="S33" s="3" t="s">
        <v>8</v>
      </c>
      <c r="T33" s="3">
        <f>COUNTIF([1]局站!$D$4:$D$172,"="&amp;S33)</f>
        <v>1</v>
      </c>
      <c r="U33" s="3">
        <v>0</v>
      </c>
      <c r="V33" s="3">
        <v>0</v>
      </c>
      <c r="W33" s="3">
        <v>0</v>
      </c>
      <c r="X33" s="3" t="s">
        <v>1214</v>
      </c>
      <c r="Y33" s="3" t="s">
        <v>880</v>
      </c>
      <c r="Z33" s="3" t="str">
        <f>INDEX(业务类型!$C$4:$C$8,MATCH(纤芯!Y33,业务类型!$B$4:$B$8,0))</f>
        <v>IDLE</v>
      </c>
      <c r="AA33" s="3"/>
    </row>
    <row r="34" spans="1:27" ht="16.5" x14ac:dyDescent="0.2">
      <c r="A34" s="3">
        <v>31</v>
      </c>
      <c r="B34" s="3">
        <f t="shared" si="0"/>
        <v>37002001031</v>
      </c>
      <c r="C34" s="3" t="s">
        <v>1166</v>
      </c>
      <c r="D34" s="3" t="s">
        <v>1265</v>
      </c>
      <c r="E34" s="3" t="str">
        <f>INDEX(光放段!$G$4:$G$237,MATCH(纤芯!G34,光放段!$C$4:$C$237,0))</f>
        <v>山东二干|乐陵滨州光缆:乐陵兴隆南大街-滨州黄河十路</v>
      </c>
      <c r="F34" s="3">
        <f>INDEX(光放段!$I$4:$I$237,MATCH(纤芯!H34,光放段!$B$4:$B$237,0))</f>
        <v>37002000000</v>
      </c>
      <c r="G34" s="3" t="str">
        <f>C34&amp;"|"&amp;D34&amp;":"&amp;N34&amp;"-"&amp;S34</f>
        <v>山东二干|乐陵滨州光缆:乐陵兴隆南大街-庆云新华路</v>
      </c>
      <c r="H34" s="3">
        <f>INDEX(光放段!$B$4:$B$237,MATCH(纤芯!G34,光放段!$C$4:$C$237,0))</f>
        <v>37002001000</v>
      </c>
      <c r="I34" s="3" t="str">
        <f t="shared" si="1"/>
        <v>乐陵滨州光缆</v>
      </c>
      <c r="J34" s="3" t="str">
        <f>INDEX(子缆名称!$B$4:$B$29,纤芯!M34)</f>
        <v>C缆</v>
      </c>
      <c r="K34" s="3">
        <v>31</v>
      </c>
      <c r="L34" s="3">
        <f t="shared" si="2"/>
        <v>7</v>
      </c>
      <c r="M34" s="3">
        <f t="shared" si="3"/>
        <v>3</v>
      </c>
      <c r="N34" s="3" t="s">
        <v>7</v>
      </c>
      <c r="O34" s="3">
        <f>COUNTIF([1]局站!$D$4:$D$172,"="&amp;N34)</f>
        <v>1</v>
      </c>
      <c r="P34" s="3">
        <v>0</v>
      </c>
      <c r="Q34" s="3">
        <v>0</v>
      </c>
      <c r="R34" s="3">
        <v>0</v>
      </c>
      <c r="S34" s="3" t="s">
        <v>8</v>
      </c>
      <c r="T34" s="3">
        <f>COUNTIF([1]局站!$D$4:$D$172,"="&amp;S34)</f>
        <v>1</v>
      </c>
      <c r="U34" s="3">
        <v>0</v>
      </c>
      <c r="V34" s="3">
        <v>0</v>
      </c>
      <c r="W34" s="3">
        <v>0</v>
      </c>
      <c r="X34" s="3" t="s">
        <v>1214</v>
      </c>
      <c r="Y34" s="3" t="s">
        <v>880</v>
      </c>
      <c r="Z34" s="3" t="str">
        <f>INDEX(业务类型!$C$4:$C$8,MATCH(纤芯!Y34,业务类型!$B$4:$B$8,0))</f>
        <v>IDLE</v>
      </c>
      <c r="AA34" s="3"/>
    </row>
    <row r="35" spans="1:27" ht="16.5" x14ac:dyDescent="0.2">
      <c r="A35" s="3">
        <v>32</v>
      </c>
      <c r="B35" s="3">
        <f t="shared" si="0"/>
        <v>37002001032</v>
      </c>
      <c r="C35" s="3" t="s">
        <v>1166</v>
      </c>
      <c r="D35" s="3" t="s">
        <v>1265</v>
      </c>
      <c r="E35" s="3" t="str">
        <f>INDEX(光放段!$G$4:$G$237,MATCH(纤芯!G35,光放段!$C$4:$C$237,0))</f>
        <v>山东二干|乐陵滨州光缆:乐陵兴隆南大街-滨州黄河十路</v>
      </c>
      <c r="F35" s="3">
        <f>INDEX(光放段!$I$4:$I$237,MATCH(纤芯!H35,光放段!$B$4:$B$237,0))</f>
        <v>37002000000</v>
      </c>
      <c r="G35" s="3" t="str">
        <f>C35&amp;"|"&amp;D35&amp;":"&amp;N35&amp;"-"&amp;S35</f>
        <v>山东二干|乐陵滨州光缆:乐陵兴隆南大街-庆云新华路</v>
      </c>
      <c r="H35" s="3">
        <f>INDEX(光放段!$B$4:$B$237,MATCH(纤芯!G35,光放段!$C$4:$C$237,0))</f>
        <v>37002001000</v>
      </c>
      <c r="I35" s="3" t="str">
        <f t="shared" si="1"/>
        <v>乐陵滨州光缆</v>
      </c>
      <c r="J35" s="3" t="str">
        <f>INDEX(子缆名称!$B$4:$B$29,纤芯!M35)</f>
        <v>C缆</v>
      </c>
      <c r="K35" s="3">
        <v>32</v>
      </c>
      <c r="L35" s="3">
        <f t="shared" si="2"/>
        <v>8</v>
      </c>
      <c r="M35" s="3">
        <f t="shared" si="3"/>
        <v>3</v>
      </c>
      <c r="N35" s="3" t="s">
        <v>7</v>
      </c>
      <c r="O35" s="3">
        <f>COUNTIF([1]局站!$D$4:$D$172,"="&amp;N35)</f>
        <v>1</v>
      </c>
      <c r="P35" s="3">
        <v>0</v>
      </c>
      <c r="Q35" s="3">
        <v>0</v>
      </c>
      <c r="R35" s="3">
        <v>0</v>
      </c>
      <c r="S35" s="3" t="s">
        <v>8</v>
      </c>
      <c r="T35" s="3">
        <f>COUNTIF([1]局站!$D$4:$D$172,"="&amp;S35)</f>
        <v>1</v>
      </c>
      <c r="U35" s="3">
        <v>0</v>
      </c>
      <c r="V35" s="3">
        <v>0</v>
      </c>
      <c r="W35" s="3">
        <v>0</v>
      </c>
      <c r="X35" s="3" t="s">
        <v>1214</v>
      </c>
      <c r="Y35" s="3" t="s">
        <v>880</v>
      </c>
      <c r="Z35" s="3" t="str">
        <f>INDEX(业务类型!$C$4:$C$8,MATCH(纤芯!Y35,业务类型!$B$4:$B$8,0))</f>
        <v>IDLE</v>
      </c>
      <c r="AA35" s="3"/>
    </row>
    <row r="36" spans="1:27" ht="16.5" x14ac:dyDescent="0.2">
      <c r="A36" s="3">
        <v>33</v>
      </c>
      <c r="B36" s="3">
        <f t="shared" si="0"/>
        <v>37002001033</v>
      </c>
      <c r="C36" s="3" t="s">
        <v>1166</v>
      </c>
      <c r="D36" s="3" t="s">
        <v>1265</v>
      </c>
      <c r="E36" s="3" t="str">
        <f>INDEX(光放段!$G$4:$G$237,MATCH(纤芯!G36,光放段!$C$4:$C$237,0))</f>
        <v>山东二干|乐陵滨州光缆:乐陵兴隆南大街-滨州黄河十路</v>
      </c>
      <c r="F36" s="3">
        <f>INDEX(光放段!$I$4:$I$237,MATCH(纤芯!H36,光放段!$B$4:$B$237,0))</f>
        <v>37002000000</v>
      </c>
      <c r="G36" s="3" t="str">
        <f>C36&amp;"|"&amp;D36&amp;":"&amp;N36&amp;"-"&amp;S36</f>
        <v>山东二干|乐陵滨州光缆:乐陵兴隆南大街-庆云新华路</v>
      </c>
      <c r="H36" s="3">
        <f>INDEX(光放段!$B$4:$B$237,MATCH(纤芯!G36,光放段!$C$4:$C$237,0))</f>
        <v>37002001000</v>
      </c>
      <c r="I36" s="3" t="str">
        <f t="shared" si="1"/>
        <v>乐陵滨州光缆</v>
      </c>
      <c r="J36" s="3" t="str">
        <f>INDEX(子缆名称!$B$4:$B$29,纤芯!M36)</f>
        <v>C缆</v>
      </c>
      <c r="K36" s="3">
        <v>33</v>
      </c>
      <c r="L36" s="3">
        <f t="shared" si="2"/>
        <v>9</v>
      </c>
      <c r="M36" s="3">
        <f t="shared" si="3"/>
        <v>3</v>
      </c>
      <c r="N36" s="3" t="s">
        <v>7</v>
      </c>
      <c r="O36" s="3">
        <f>COUNTIF([1]局站!$D$4:$D$172,"="&amp;N36)</f>
        <v>1</v>
      </c>
      <c r="P36" s="3">
        <v>0</v>
      </c>
      <c r="Q36" s="3">
        <v>0</v>
      </c>
      <c r="R36" s="3">
        <v>0</v>
      </c>
      <c r="S36" s="3" t="s">
        <v>8</v>
      </c>
      <c r="T36" s="3">
        <f>COUNTIF([1]局站!$D$4:$D$172,"="&amp;S36)</f>
        <v>1</v>
      </c>
      <c r="U36" s="3">
        <v>0</v>
      </c>
      <c r="V36" s="3">
        <v>0</v>
      </c>
      <c r="W36" s="3">
        <v>0</v>
      </c>
      <c r="X36" s="3" t="s">
        <v>1214</v>
      </c>
      <c r="Y36" s="3" t="s">
        <v>880</v>
      </c>
      <c r="Z36" s="3" t="str">
        <f>INDEX(业务类型!$C$4:$C$8,MATCH(纤芯!Y36,业务类型!$B$4:$B$8,0))</f>
        <v>IDLE</v>
      </c>
      <c r="AA36" s="3"/>
    </row>
    <row r="37" spans="1:27" ht="16.5" x14ac:dyDescent="0.2">
      <c r="A37" s="3">
        <v>34</v>
      </c>
      <c r="B37" s="3">
        <f t="shared" si="0"/>
        <v>37002001034</v>
      </c>
      <c r="C37" s="3" t="s">
        <v>1166</v>
      </c>
      <c r="D37" s="3" t="s">
        <v>1265</v>
      </c>
      <c r="E37" s="3" t="str">
        <f>INDEX(光放段!$G$4:$G$237,MATCH(纤芯!G37,光放段!$C$4:$C$237,0))</f>
        <v>山东二干|乐陵滨州光缆:乐陵兴隆南大街-滨州黄河十路</v>
      </c>
      <c r="F37" s="3">
        <f>INDEX(光放段!$I$4:$I$237,MATCH(纤芯!H37,光放段!$B$4:$B$237,0))</f>
        <v>37002000000</v>
      </c>
      <c r="G37" s="3" t="str">
        <f>C37&amp;"|"&amp;D37&amp;":"&amp;N37&amp;"-"&amp;S37</f>
        <v>山东二干|乐陵滨州光缆:乐陵兴隆南大街-庆云新华路</v>
      </c>
      <c r="H37" s="3">
        <f>INDEX(光放段!$B$4:$B$237,MATCH(纤芯!G37,光放段!$C$4:$C$237,0))</f>
        <v>37002001000</v>
      </c>
      <c r="I37" s="3" t="str">
        <f t="shared" si="1"/>
        <v>乐陵滨州光缆</v>
      </c>
      <c r="J37" s="3" t="str">
        <f>INDEX(子缆名称!$B$4:$B$29,纤芯!M37)</f>
        <v>C缆</v>
      </c>
      <c r="K37" s="3">
        <v>34</v>
      </c>
      <c r="L37" s="3">
        <f t="shared" si="2"/>
        <v>10</v>
      </c>
      <c r="M37" s="3">
        <f t="shared" si="3"/>
        <v>3</v>
      </c>
      <c r="N37" s="3" t="s">
        <v>7</v>
      </c>
      <c r="O37" s="3">
        <f>COUNTIF([1]局站!$D$4:$D$172,"="&amp;N37)</f>
        <v>1</v>
      </c>
      <c r="P37" s="3">
        <v>0</v>
      </c>
      <c r="Q37" s="3">
        <v>0</v>
      </c>
      <c r="R37" s="3">
        <v>0</v>
      </c>
      <c r="S37" s="3" t="s">
        <v>8</v>
      </c>
      <c r="T37" s="3">
        <f>COUNTIF([1]局站!$D$4:$D$172,"="&amp;S37)</f>
        <v>1</v>
      </c>
      <c r="U37" s="3">
        <v>0</v>
      </c>
      <c r="V37" s="3">
        <v>0</v>
      </c>
      <c r="W37" s="3">
        <v>0</v>
      </c>
      <c r="X37" s="3" t="s">
        <v>1214</v>
      </c>
      <c r="Y37" s="3" t="s">
        <v>880</v>
      </c>
      <c r="Z37" s="3" t="str">
        <f>INDEX(业务类型!$C$4:$C$8,MATCH(纤芯!Y37,业务类型!$B$4:$B$8,0))</f>
        <v>IDLE</v>
      </c>
      <c r="AA37" s="3"/>
    </row>
    <row r="38" spans="1:27" ht="16.5" x14ac:dyDescent="0.2">
      <c r="A38" s="3">
        <v>35</v>
      </c>
      <c r="B38" s="3">
        <f t="shared" si="0"/>
        <v>37002001035</v>
      </c>
      <c r="C38" s="3" t="s">
        <v>1166</v>
      </c>
      <c r="D38" s="3" t="s">
        <v>1265</v>
      </c>
      <c r="E38" s="3" t="str">
        <f>INDEX(光放段!$G$4:$G$237,MATCH(纤芯!G38,光放段!$C$4:$C$237,0))</f>
        <v>山东二干|乐陵滨州光缆:乐陵兴隆南大街-滨州黄河十路</v>
      </c>
      <c r="F38" s="3">
        <f>INDEX(光放段!$I$4:$I$237,MATCH(纤芯!H38,光放段!$B$4:$B$237,0))</f>
        <v>37002000000</v>
      </c>
      <c r="G38" s="3" t="str">
        <f>C38&amp;"|"&amp;D38&amp;":"&amp;N38&amp;"-"&amp;S38</f>
        <v>山东二干|乐陵滨州光缆:乐陵兴隆南大街-庆云新华路</v>
      </c>
      <c r="H38" s="3">
        <f>INDEX(光放段!$B$4:$B$237,MATCH(纤芯!G38,光放段!$C$4:$C$237,0))</f>
        <v>37002001000</v>
      </c>
      <c r="I38" s="3" t="str">
        <f t="shared" si="1"/>
        <v>乐陵滨州光缆</v>
      </c>
      <c r="J38" s="3" t="str">
        <f>INDEX(子缆名称!$B$4:$B$29,纤芯!M38)</f>
        <v>C缆</v>
      </c>
      <c r="K38" s="3">
        <v>35</v>
      </c>
      <c r="L38" s="3">
        <f t="shared" si="2"/>
        <v>11</v>
      </c>
      <c r="M38" s="3">
        <f t="shared" si="3"/>
        <v>3</v>
      </c>
      <c r="N38" s="3" t="s">
        <v>7</v>
      </c>
      <c r="O38" s="3">
        <f>COUNTIF([1]局站!$D$4:$D$172,"="&amp;N38)</f>
        <v>1</v>
      </c>
      <c r="P38" s="3">
        <v>0</v>
      </c>
      <c r="Q38" s="3">
        <v>0</v>
      </c>
      <c r="R38" s="3">
        <v>0</v>
      </c>
      <c r="S38" s="3" t="s">
        <v>8</v>
      </c>
      <c r="T38" s="3">
        <f>COUNTIF([1]局站!$D$4:$D$172,"="&amp;S38)</f>
        <v>1</v>
      </c>
      <c r="U38" s="3">
        <v>0</v>
      </c>
      <c r="V38" s="3">
        <v>0</v>
      </c>
      <c r="W38" s="3">
        <v>0</v>
      </c>
      <c r="X38" s="3" t="s">
        <v>1214</v>
      </c>
      <c r="Y38" s="3" t="s">
        <v>880</v>
      </c>
      <c r="Z38" s="3" t="str">
        <f>INDEX(业务类型!$C$4:$C$8,MATCH(纤芯!Y38,业务类型!$B$4:$B$8,0))</f>
        <v>IDLE</v>
      </c>
      <c r="AA38" s="3"/>
    </row>
    <row r="39" spans="1:27" ht="16.5" x14ac:dyDescent="0.2">
      <c r="A39" s="3">
        <v>36</v>
      </c>
      <c r="B39" s="3">
        <f t="shared" si="0"/>
        <v>37002001036</v>
      </c>
      <c r="C39" s="3" t="s">
        <v>1166</v>
      </c>
      <c r="D39" s="3" t="s">
        <v>1265</v>
      </c>
      <c r="E39" s="3" t="str">
        <f>INDEX(光放段!$G$4:$G$237,MATCH(纤芯!G39,光放段!$C$4:$C$237,0))</f>
        <v>山东二干|乐陵滨州光缆:乐陵兴隆南大街-滨州黄河十路</v>
      </c>
      <c r="F39" s="3">
        <f>INDEX(光放段!$I$4:$I$237,MATCH(纤芯!H39,光放段!$B$4:$B$237,0))</f>
        <v>37002000000</v>
      </c>
      <c r="G39" s="3" t="str">
        <f>C39&amp;"|"&amp;D39&amp;":"&amp;N39&amp;"-"&amp;S39</f>
        <v>山东二干|乐陵滨州光缆:乐陵兴隆南大街-庆云新华路</v>
      </c>
      <c r="H39" s="3">
        <f>INDEX(光放段!$B$4:$B$237,MATCH(纤芯!G39,光放段!$C$4:$C$237,0))</f>
        <v>37002001000</v>
      </c>
      <c r="I39" s="3" t="str">
        <f t="shared" si="1"/>
        <v>乐陵滨州光缆</v>
      </c>
      <c r="J39" s="3" t="str">
        <f>INDEX(子缆名称!$B$4:$B$29,纤芯!M39)</f>
        <v>C缆</v>
      </c>
      <c r="K39" s="3">
        <v>36</v>
      </c>
      <c r="L39" s="3">
        <f t="shared" si="2"/>
        <v>12</v>
      </c>
      <c r="M39" s="3">
        <f t="shared" si="3"/>
        <v>3</v>
      </c>
      <c r="N39" s="3" t="s">
        <v>7</v>
      </c>
      <c r="O39" s="3">
        <f>COUNTIF([1]局站!$D$4:$D$172,"="&amp;N39)</f>
        <v>1</v>
      </c>
      <c r="P39" s="3">
        <v>0</v>
      </c>
      <c r="Q39" s="3">
        <v>0</v>
      </c>
      <c r="R39" s="3">
        <v>0</v>
      </c>
      <c r="S39" s="3" t="s">
        <v>8</v>
      </c>
      <c r="T39" s="3">
        <f>COUNTIF([1]局站!$D$4:$D$172,"="&amp;S39)</f>
        <v>1</v>
      </c>
      <c r="U39" s="3">
        <v>0</v>
      </c>
      <c r="V39" s="3">
        <v>0</v>
      </c>
      <c r="W39" s="3">
        <v>0</v>
      </c>
      <c r="X39" s="3" t="s">
        <v>1214</v>
      </c>
      <c r="Y39" s="3" t="s">
        <v>880</v>
      </c>
      <c r="Z39" s="3" t="str">
        <f>INDEX(业务类型!$C$4:$C$8,MATCH(纤芯!Y39,业务类型!$B$4:$B$8,0))</f>
        <v>IDLE</v>
      </c>
      <c r="AA39" s="3"/>
    </row>
    <row r="40" spans="1:27" ht="16.5" x14ac:dyDescent="0.2">
      <c r="A40" s="3">
        <v>37</v>
      </c>
      <c r="B40" s="3">
        <f t="shared" si="0"/>
        <v>37002001037</v>
      </c>
      <c r="C40" s="3" t="s">
        <v>1166</v>
      </c>
      <c r="D40" s="3" t="s">
        <v>1265</v>
      </c>
      <c r="E40" s="3" t="str">
        <f>INDEX(光放段!$G$4:$G$237,MATCH(纤芯!G40,光放段!$C$4:$C$237,0))</f>
        <v>山东二干|乐陵滨州光缆:乐陵兴隆南大街-滨州黄河十路</v>
      </c>
      <c r="F40" s="3">
        <f>INDEX(光放段!$I$4:$I$237,MATCH(纤芯!H40,光放段!$B$4:$B$237,0))</f>
        <v>37002000000</v>
      </c>
      <c r="G40" s="3" t="str">
        <f>C40&amp;"|"&amp;D40&amp;":"&amp;N40&amp;"-"&amp;S40</f>
        <v>山东二干|乐陵滨州光缆:乐陵兴隆南大街-庆云新华路</v>
      </c>
      <c r="H40" s="3">
        <f>INDEX(光放段!$B$4:$B$237,MATCH(纤芯!G40,光放段!$C$4:$C$237,0))</f>
        <v>37002001000</v>
      </c>
      <c r="I40" s="3" t="str">
        <f t="shared" si="1"/>
        <v>乐陵滨州光缆</v>
      </c>
      <c r="J40" s="3" t="str">
        <f>INDEX(子缆名称!$B$4:$B$29,纤芯!M40)</f>
        <v>D缆</v>
      </c>
      <c r="K40" s="3">
        <v>37</v>
      </c>
      <c r="L40" s="3">
        <f t="shared" si="2"/>
        <v>1</v>
      </c>
      <c r="M40" s="3">
        <f t="shared" si="3"/>
        <v>4</v>
      </c>
      <c r="N40" s="3" t="s">
        <v>7</v>
      </c>
      <c r="O40" s="3">
        <f>COUNTIF([1]局站!$D$4:$D$172,"="&amp;N40)</f>
        <v>1</v>
      </c>
      <c r="P40" s="3">
        <v>0</v>
      </c>
      <c r="Q40" s="3">
        <v>0</v>
      </c>
      <c r="R40" s="3">
        <v>0</v>
      </c>
      <c r="S40" s="3" t="s">
        <v>8</v>
      </c>
      <c r="T40" s="3">
        <f>COUNTIF([1]局站!$D$4:$D$172,"="&amp;S40)</f>
        <v>1</v>
      </c>
      <c r="U40" s="3">
        <v>0</v>
      </c>
      <c r="V40" s="3">
        <v>0</v>
      </c>
      <c r="W40" s="3">
        <v>0</v>
      </c>
      <c r="X40" s="3" t="s">
        <v>1214</v>
      </c>
      <c r="Y40" s="3" t="s">
        <v>854</v>
      </c>
      <c r="Z40" s="3" t="str">
        <f>INDEX(业务类型!$C$4:$C$8,MATCH(纤芯!Y40,业务类型!$B$4:$B$8,0))</f>
        <v>LOCAL</v>
      </c>
      <c r="AA40" s="3" t="s">
        <v>887</v>
      </c>
    </row>
    <row r="41" spans="1:27" ht="16.5" x14ac:dyDescent="0.2">
      <c r="A41" s="3">
        <v>38</v>
      </c>
      <c r="B41" s="3">
        <f t="shared" si="0"/>
        <v>37002001038</v>
      </c>
      <c r="C41" s="3" t="s">
        <v>1166</v>
      </c>
      <c r="D41" s="3" t="s">
        <v>1265</v>
      </c>
      <c r="E41" s="3" t="str">
        <f>INDEX(光放段!$G$4:$G$237,MATCH(纤芯!G41,光放段!$C$4:$C$237,0))</f>
        <v>山东二干|乐陵滨州光缆:乐陵兴隆南大街-滨州黄河十路</v>
      </c>
      <c r="F41" s="3">
        <f>INDEX(光放段!$I$4:$I$237,MATCH(纤芯!H41,光放段!$B$4:$B$237,0))</f>
        <v>37002000000</v>
      </c>
      <c r="G41" s="3" t="str">
        <f>C41&amp;"|"&amp;D41&amp;":"&amp;N41&amp;"-"&amp;S41</f>
        <v>山东二干|乐陵滨州光缆:乐陵兴隆南大街-庆云新华路</v>
      </c>
      <c r="H41" s="3">
        <f>INDEX(光放段!$B$4:$B$237,MATCH(纤芯!G41,光放段!$C$4:$C$237,0))</f>
        <v>37002001000</v>
      </c>
      <c r="I41" s="3" t="str">
        <f t="shared" si="1"/>
        <v>乐陵滨州光缆</v>
      </c>
      <c r="J41" s="3" t="str">
        <f>INDEX(子缆名称!$B$4:$B$29,纤芯!M41)</f>
        <v>D缆</v>
      </c>
      <c r="K41" s="3">
        <v>38</v>
      </c>
      <c r="L41" s="3">
        <f t="shared" si="2"/>
        <v>2</v>
      </c>
      <c r="M41" s="3">
        <f t="shared" si="3"/>
        <v>4</v>
      </c>
      <c r="N41" s="3" t="s">
        <v>7</v>
      </c>
      <c r="O41" s="3">
        <f>COUNTIF([1]局站!$D$4:$D$172,"="&amp;N41)</f>
        <v>1</v>
      </c>
      <c r="P41" s="3">
        <v>0</v>
      </c>
      <c r="Q41" s="3">
        <v>0</v>
      </c>
      <c r="R41" s="3">
        <v>0</v>
      </c>
      <c r="S41" s="3" t="s">
        <v>8</v>
      </c>
      <c r="T41" s="3">
        <f>COUNTIF([1]局站!$D$4:$D$172,"="&amp;S41)</f>
        <v>1</v>
      </c>
      <c r="U41" s="3">
        <v>0</v>
      </c>
      <c r="V41" s="3">
        <v>0</v>
      </c>
      <c r="W41" s="3">
        <v>0</v>
      </c>
      <c r="X41" s="3" t="s">
        <v>1214</v>
      </c>
      <c r="Y41" s="3" t="s">
        <v>854</v>
      </c>
      <c r="Z41" s="3" t="str">
        <f>INDEX(业务类型!$C$4:$C$8,MATCH(纤芯!Y41,业务类型!$B$4:$B$8,0))</f>
        <v>LOCAL</v>
      </c>
      <c r="AA41" s="3" t="s">
        <v>887</v>
      </c>
    </row>
    <row r="42" spans="1:27" ht="16.5" x14ac:dyDescent="0.2">
      <c r="A42" s="3">
        <v>39</v>
      </c>
      <c r="B42" s="3">
        <f t="shared" si="0"/>
        <v>37002001039</v>
      </c>
      <c r="C42" s="3" t="s">
        <v>1166</v>
      </c>
      <c r="D42" s="3" t="s">
        <v>1265</v>
      </c>
      <c r="E42" s="3" t="str">
        <f>INDEX(光放段!$G$4:$G$237,MATCH(纤芯!G42,光放段!$C$4:$C$237,0))</f>
        <v>山东二干|乐陵滨州光缆:乐陵兴隆南大街-滨州黄河十路</v>
      </c>
      <c r="F42" s="3">
        <f>INDEX(光放段!$I$4:$I$237,MATCH(纤芯!H42,光放段!$B$4:$B$237,0))</f>
        <v>37002000000</v>
      </c>
      <c r="G42" s="3" t="str">
        <f>C42&amp;"|"&amp;D42&amp;":"&amp;N42&amp;"-"&amp;S42</f>
        <v>山东二干|乐陵滨州光缆:乐陵兴隆南大街-庆云新华路</v>
      </c>
      <c r="H42" s="3">
        <f>INDEX(光放段!$B$4:$B$237,MATCH(纤芯!G42,光放段!$C$4:$C$237,0))</f>
        <v>37002001000</v>
      </c>
      <c r="I42" s="3" t="str">
        <f t="shared" si="1"/>
        <v>乐陵滨州光缆</v>
      </c>
      <c r="J42" s="3" t="str">
        <f>INDEX(子缆名称!$B$4:$B$29,纤芯!M42)</f>
        <v>D缆</v>
      </c>
      <c r="K42" s="3">
        <v>39</v>
      </c>
      <c r="L42" s="3">
        <f t="shared" si="2"/>
        <v>3</v>
      </c>
      <c r="M42" s="3">
        <f t="shared" si="3"/>
        <v>4</v>
      </c>
      <c r="N42" s="3" t="s">
        <v>7</v>
      </c>
      <c r="O42" s="3">
        <f>COUNTIF([1]局站!$D$4:$D$172,"="&amp;N42)</f>
        <v>1</v>
      </c>
      <c r="P42" s="3">
        <v>0</v>
      </c>
      <c r="Q42" s="3">
        <v>0</v>
      </c>
      <c r="R42" s="3">
        <v>0</v>
      </c>
      <c r="S42" s="3" t="s">
        <v>8</v>
      </c>
      <c r="T42" s="3">
        <f>COUNTIF([1]局站!$D$4:$D$172,"="&amp;S42)</f>
        <v>1</v>
      </c>
      <c r="U42" s="3">
        <v>0</v>
      </c>
      <c r="V42" s="3">
        <v>0</v>
      </c>
      <c r="W42" s="3">
        <v>0</v>
      </c>
      <c r="X42" s="3" t="s">
        <v>1214</v>
      </c>
      <c r="Y42" s="3" t="s">
        <v>880</v>
      </c>
      <c r="Z42" s="3" t="str">
        <f>INDEX(业务类型!$C$4:$C$8,MATCH(纤芯!Y42,业务类型!$B$4:$B$8,0))</f>
        <v>IDLE</v>
      </c>
      <c r="AA42" s="3"/>
    </row>
    <row r="43" spans="1:27" ht="16.5" x14ac:dyDescent="0.2">
      <c r="A43" s="3">
        <v>40</v>
      </c>
      <c r="B43" s="3">
        <f t="shared" si="0"/>
        <v>37002001040</v>
      </c>
      <c r="C43" s="3" t="s">
        <v>1166</v>
      </c>
      <c r="D43" s="3" t="s">
        <v>1265</v>
      </c>
      <c r="E43" s="3" t="str">
        <f>INDEX(光放段!$G$4:$G$237,MATCH(纤芯!G43,光放段!$C$4:$C$237,0))</f>
        <v>山东二干|乐陵滨州光缆:乐陵兴隆南大街-滨州黄河十路</v>
      </c>
      <c r="F43" s="3">
        <f>INDEX(光放段!$I$4:$I$237,MATCH(纤芯!H43,光放段!$B$4:$B$237,0))</f>
        <v>37002000000</v>
      </c>
      <c r="G43" s="3" t="str">
        <f>C43&amp;"|"&amp;D43&amp;":"&amp;N43&amp;"-"&amp;S43</f>
        <v>山东二干|乐陵滨州光缆:乐陵兴隆南大街-庆云新华路</v>
      </c>
      <c r="H43" s="3">
        <f>INDEX(光放段!$B$4:$B$237,MATCH(纤芯!G43,光放段!$C$4:$C$237,0))</f>
        <v>37002001000</v>
      </c>
      <c r="I43" s="3" t="str">
        <f t="shared" si="1"/>
        <v>乐陵滨州光缆</v>
      </c>
      <c r="J43" s="3" t="str">
        <f>INDEX(子缆名称!$B$4:$B$29,纤芯!M43)</f>
        <v>D缆</v>
      </c>
      <c r="K43" s="3">
        <v>40</v>
      </c>
      <c r="L43" s="3">
        <f t="shared" si="2"/>
        <v>4</v>
      </c>
      <c r="M43" s="3">
        <f t="shared" si="3"/>
        <v>4</v>
      </c>
      <c r="N43" s="3" t="s">
        <v>7</v>
      </c>
      <c r="O43" s="3">
        <f>COUNTIF([1]局站!$D$4:$D$172,"="&amp;N43)</f>
        <v>1</v>
      </c>
      <c r="P43" s="3">
        <v>0</v>
      </c>
      <c r="Q43" s="3">
        <v>0</v>
      </c>
      <c r="R43" s="3">
        <v>0</v>
      </c>
      <c r="S43" s="3" t="s">
        <v>8</v>
      </c>
      <c r="T43" s="3">
        <f>COUNTIF([1]局站!$D$4:$D$172,"="&amp;S43)</f>
        <v>1</v>
      </c>
      <c r="U43" s="3">
        <v>0</v>
      </c>
      <c r="V43" s="3">
        <v>0</v>
      </c>
      <c r="W43" s="3">
        <v>0</v>
      </c>
      <c r="X43" s="3" t="s">
        <v>1214</v>
      </c>
      <c r="Y43" s="3" t="s">
        <v>880</v>
      </c>
      <c r="Z43" s="3" t="str">
        <f>INDEX(业务类型!$C$4:$C$8,MATCH(纤芯!Y43,业务类型!$B$4:$B$8,0))</f>
        <v>IDLE</v>
      </c>
      <c r="AA43" s="3"/>
    </row>
    <row r="44" spans="1:27" ht="16.5" x14ac:dyDescent="0.2">
      <c r="A44" s="3">
        <v>41</v>
      </c>
      <c r="B44" s="3">
        <f t="shared" si="0"/>
        <v>37002001041</v>
      </c>
      <c r="C44" s="3" t="s">
        <v>1166</v>
      </c>
      <c r="D44" s="3" t="s">
        <v>1265</v>
      </c>
      <c r="E44" s="3" t="str">
        <f>INDEX(光放段!$G$4:$G$237,MATCH(纤芯!G44,光放段!$C$4:$C$237,0))</f>
        <v>山东二干|乐陵滨州光缆:乐陵兴隆南大街-滨州黄河十路</v>
      </c>
      <c r="F44" s="3">
        <f>INDEX(光放段!$I$4:$I$237,MATCH(纤芯!H44,光放段!$B$4:$B$237,0))</f>
        <v>37002000000</v>
      </c>
      <c r="G44" s="3" t="str">
        <f>C44&amp;"|"&amp;D44&amp;":"&amp;N44&amp;"-"&amp;S44</f>
        <v>山东二干|乐陵滨州光缆:乐陵兴隆南大街-庆云新华路</v>
      </c>
      <c r="H44" s="3">
        <f>INDEX(光放段!$B$4:$B$237,MATCH(纤芯!G44,光放段!$C$4:$C$237,0))</f>
        <v>37002001000</v>
      </c>
      <c r="I44" s="3" t="str">
        <f t="shared" si="1"/>
        <v>乐陵滨州光缆</v>
      </c>
      <c r="J44" s="3" t="str">
        <f>INDEX(子缆名称!$B$4:$B$29,纤芯!M44)</f>
        <v>D缆</v>
      </c>
      <c r="K44" s="3">
        <v>41</v>
      </c>
      <c r="L44" s="3">
        <f t="shared" si="2"/>
        <v>5</v>
      </c>
      <c r="M44" s="3">
        <f t="shared" si="3"/>
        <v>4</v>
      </c>
      <c r="N44" s="3" t="s">
        <v>7</v>
      </c>
      <c r="O44" s="3">
        <f>COUNTIF([1]局站!$D$4:$D$172,"="&amp;N44)</f>
        <v>1</v>
      </c>
      <c r="P44" s="3">
        <v>0</v>
      </c>
      <c r="Q44" s="3">
        <v>0</v>
      </c>
      <c r="R44" s="3">
        <v>0</v>
      </c>
      <c r="S44" s="3" t="s">
        <v>8</v>
      </c>
      <c r="T44" s="3">
        <f>COUNTIF([1]局站!$D$4:$D$172,"="&amp;S44)</f>
        <v>1</v>
      </c>
      <c r="U44" s="3">
        <v>0</v>
      </c>
      <c r="V44" s="3">
        <v>0</v>
      </c>
      <c r="W44" s="3">
        <v>0</v>
      </c>
      <c r="X44" s="3" t="s">
        <v>1214</v>
      </c>
      <c r="Y44" s="3" t="s">
        <v>880</v>
      </c>
      <c r="Z44" s="3" t="str">
        <f>INDEX(业务类型!$C$4:$C$8,MATCH(纤芯!Y44,业务类型!$B$4:$B$8,0))</f>
        <v>IDLE</v>
      </c>
      <c r="AA44" s="3"/>
    </row>
    <row r="45" spans="1:27" ht="16.5" x14ac:dyDescent="0.2">
      <c r="A45" s="3">
        <v>42</v>
      </c>
      <c r="B45" s="3">
        <f t="shared" si="0"/>
        <v>37002001042</v>
      </c>
      <c r="C45" s="3" t="s">
        <v>1166</v>
      </c>
      <c r="D45" s="3" t="s">
        <v>1265</v>
      </c>
      <c r="E45" s="3" t="str">
        <f>INDEX(光放段!$G$4:$G$237,MATCH(纤芯!G45,光放段!$C$4:$C$237,0))</f>
        <v>山东二干|乐陵滨州光缆:乐陵兴隆南大街-滨州黄河十路</v>
      </c>
      <c r="F45" s="3">
        <f>INDEX(光放段!$I$4:$I$237,MATCH(纤芯!H45,光放段!$B$4:$B$237,0))</f>
        <v>37002000000</v>
      </c>
      <c r="G45" s="3" t="str">
        <f>C45&amp;"|"&amp;D45&amp;":"&amp;N45&amp;"-"&amp;S45</f>
        <v>山东二干|乐陵滨州光缆:乐陵兴隆南大街-庆云新华路</v>
      </c>
      <c r="H45" s="3">
        <f>INDEX(光放段!$B$4:$B$237,MATCH(纤芯!G45,光放段!$C$4:$C$237,0))</f>
        <v>37002001000</v>
      </c>
      <c r="I45" s="3" t="str">
        <f t="shared" si="1"/>
        <v>乐陵滨州光缆</v>
      </c>
      <c r="J45" s="3" t="str">
        <f>INDEX(子缆名称!$B$4:$B$29,纤芯!M45)</f>
        <v>D缆</v>
      </c>
      <c r="K45" s="3">
        <v>42</v>
      </c>
      <c r="L45" s="3">
        <f t="shared" si="2"/>
        <v>6</v>
      </c>
      <c r="M45" s="3">
        <f t="shared" si="3"/>
        <v>4</v>
      </c>
      <c r="N45" s="3" t="s">
        <v>7</v>
      </c>
      <c r="O45" s="3">
        <f>COUNTIF([1]局站!$D$4:$D$172,"="&amp;N45)</f>
        <v>1</v>
      </c>
      <c r="P45" s="3">
        <v>0</v>
      </c>
      <c r="Q45" s="3">
        <v>0</v>
      </c>
      <c r="R45" s="3">
        <v>0</v>
      </c>
      <c r="S45" s="3" t="s">
        <v>8</v>
      </c>
      <c r="T45" s="3">
        <f>COUNTIF([1]局站!$D$4:$D$172,"="&amp;S45)</f>
        <v>1</v>
      </c>
      <c r="U45" s="3">
        <v>0</v>
      </c>
      <c r="V45" s="3">
        <v>0</v>
      </c>
      <c r="W45" s="3">
        <v>0</v>
      </c>
      <c r="X45" s="3" t="s">
        <v>1214</v>
      </c>
      <c r="Y45" s="3" t="s">
        <v>880</v>
      </c>
      <c r="Z45" s="3" t="str">
        <f>INDEX(业务类型!$C$4:$C$8,MATCH(纤芯!Y45,业务类型!$B$4:$B$8,0))</f>
        <v>IDLE</v>
      </c>
      <c r="AA45" s="3"/>
    </row>
    <row r="46" spans="1:27" ht="16.5" x14ac:dyDescent="0.2">
      <c r="A46" s="3">
        <v>43</v>
      </c>
      <c r="B46" s="3">
        <f t="shared" si="0"/>
        <v>37002001043</v>
      </c>
      <c r="C46" s="3" t="s">
        <v>1166</v>
      </c>
      <c r="D46" s="3" t="s">
        <v>1265</v>
      </c>
      <c r="E46" s="3" t="str">
        <f>INDEX(光放段!$G$4:$G$237,MATCH(纤芯!G46,光放段!$C$4:$C$237,0))</f>
        <v>山东二干|乐陵滨州光缆:乐陵兴隆南大街-滨州黄河十路</v>
      </c>
      <c r="F46" s="3">
        <f>INDEX(光放段!$I$4:$I$237,MATCH(纤芯!H46,光放段!$B$4:$B$237,0))</f>
        <v>37002000000</v>
      </c>
      <c r="G46" s="3" t="str">
        <f>C46&amp;"|"&amp;D46&amp;":"&amp;N46&amp;"-"&amp;S46</f>
        <v>山东二干|乐陵滨州光缆:乐陵兴隆南大街-庆云新华路</v>
      </c>
      <c r="H46" s="3">
        <f>INDEX(光放段!$B$4:$B$237,MATCH(纤芯!G46,光放段!$C$4:$C$237,0))</f>
        <v>37002001000</v>
      </c>
      <c r="I46" s="3" t="str">
        <f t="shared" si="1"/>
        <v>乐陵滨州光缆</v>
      </c>
      <c r="J46" s="3" t="str">
        <f>INDEX(子缆名称!$B$4:$B$29,纤芯!M46)</f>
        <v>D缆</v>
      </c>
      <c r="K46" s="3">
        <v>43</v>
      </c>
      <c r="L46" s="3">
        <f t="shared" si="2"/>
        <v>7</v>
      </c>
      <c r="M46" s="3">
        <f t="shared" si="3"/>
        <v>4</v>
      </c>
      <c r="N46" s="3" t="s">
        <v>7</v>
      </c>
      <c r="O46" s="3">
        <f>COUNTIF([1]局站!$D$4:$D$172,"="&amp;N46)</f>
        <v>1</v>
      </c>
      <c r="P46" s="3">
        <v>0</v>
      </c>
      <c r="Q46" s="3">
        <v>0</v>
      </c>
      <c r="R46" s="3">
        <v>0</v>
      </c>
      <c r="S46" s="3" t="s">
        <v>8</v>
      </c>
      <c r="T46" s="3">
        <f>COUNTIF([1]局站!$D$4:$D$172,"="&amp;S46)</f>
        <v>1</v>
      </c>
      <c r="U46" s="3">
        <v>0</v>
      </c>
      <c r="V46" s="3">
        <v>0</v>
      </c>
      <c r="W46" s="3">
        <v>0</v>
      </c>
      <c r="X46" s="3" t="s">
        <v>1214</v>
      </c>
      <c r="Y46" s="3" t="s">
        <v>880</v>
      </c>
      <c r="Z46" s="3" t="str">
        <f>INDEX(业务类型!$C$4:$C$8,MATCH(纤芯!Y46,业务类型!$B$4:$B$8,0))</f>
        <v>IDLE</v>
      </c>
      <c r="AA46" s="3"/>
    </row>
    <row r="47" spans="1:27" ht="16.5" x14ac:dyDescent="0.2">
      <c r="A47" s="3">
        <v>44</v>
      </c>
      <c r="B47" s="3">
        <f t="shared" si="0"/>
        <v>37002001044</v>
      </c>
      <c r="C47" s="3" t="s">
        <v>1166</v>
      </c>
      <c r="D47" s="3" t="s">
        <v>1265</v>
      </c>
      <c r="E47" s="3" t="str">
        <f>INDEX(光放段!$G$4:$G$237,MATCH(纤芯!G47,光放段!$C$4:$C$237,0))</f>
        <v>山东二干|乐陵滨州光缆:乐陵兴隆南大街-滨州黄河十路</v>
      </c>
      <c r="F47" s="3">
        <f>INDEX(光放段!$I$4:$I$237,MATCH(纤芯!H47,光放段!$B$4:$B$237,0))</f>
        <v>37002000000</v>
      </c>
      <c r="G47" s="3" t="str">
        <f>C47&amp;"|"&amp;D47&amp;":"&amp;N47&amp;"-"&amp;S47</f>
        <v>山东二干|乐陵滨州光缆:乐陵兴隆南大街-庆云新华路</v>
      </c>
      <c r="H47" s="3">
        <f>INDEX(光放段!$B$4:$B$237,MATCH(纤芯!G47,光放段!$C$4:$C$237,0))</f>
        <v>37002001000</v>
      </c>
      <c r="I47" s="3" t="str">
        <f t="shared" si="1"/>
        <v>乐陵滨州光缆</v>
      </c>
      <c r="J47" s="3" t="str">
        <f>INDEX(子缆名称!$B$4:$B$29,纤芯!M47)</f>
        <v>D缆</v>
      </c>
      <c r="K47" s="3">
        <v>44</v>
      </c>
      <c r="L47" s="3">
        <f t="shared" si="2"/>
        <v>8</v>
      </c>
      <c r="M47" s="3">
        <f t="shared" si="3"/>
        <v>4</v>
      </c>
      <c r="N47" s="3" t="s">
        <v>7</v>
      </c>
      <c r="O47" s="3">
        <f>COUNTIF([1]局站!$D$4:$D$172,"="&amp;N47)</f>
        <v>1</v>
      </c>
      <c r="P47" s="3">
        <v>0</v>
      </c>
      <c r="Q47" s="3">
        <v>0</v>
      </c>
      <c r="R47" s="3">
        <v>0</v>
      </c>
      <c r="S47" s="3" t="s">
        <v>8</v>
      </c>
      <c r="T47" s="3">
        <f>COUNTIF([1]局站!$D$4:$D$172,"="&amp;S47)</f>
        <v>1</v>
      </c>
      <c r="U47" s="3">
        <v>0</v>
      </c>
      <c r="V47" s="3">
        <v>0</v>
      </c>
      <c r="W47" s="3">
        <v>0</v>
      </c>
      <c r="X47" s="3" t="s">
        <v>1214</v>
      </c>
      <c r="Y47" s="3" t="s">
        <v>880</v>
      </c>
      <c r="Z47" s="3" t="str">
        <f>INDEX(业务类型!$C$4:$C$8,MATCH(纤芯!Y47,业务类型!$B$4:$B$8,0))</f>
        <v>IDLE</v>
      </c>
      <c r="AA47" s="3"/>
    </row>
    <row r="48" spans="1:27" ht="16.5" x14ac:dyDescent="0.2">
      <c r="A48" s="3">
        <v>45</v>
      </c>
      <c r="B48" s="3">
        <f t="shared" si="0"/>
        <v>37002001045</v>
      </c>
      <c r="C48" s="3" t="s">
        <v>1166</v>
      </c>
      <c r="D48" s="3" t="s">
        <v>1265</v>
      </c>
      <c r="E48" s="3" t="str">
        <f>INDEX(光放段!$G$4:$G$237,MATCH(纤芯!G48,光放段!$C$4:$C$237,0))</f>
        <v>山东二干|乐陵滨州光缆:乐陵兴隆南大街-滨州黄河十路</v>
      </c>
      <c r="F48" s="3">
        <f>INDEX(光放段!$I$4:$I$237,MATCH(纤芯!H48,光放段!$B$4:$B$237,0))</f>
        <v>37002000000</v>
      </c>
      <c r="G48" s="3" t="str">
        <f>C48&amp;"|"&amp;D48&amp;":"&amp;N48&amp;"-"&amp;S48</f>
        <v>山东二干|乐陵滨州光缆:乐陵兴隆南大街-庆云新华路</v>
      </c>
      <c r="H48" s="3">
        <f>INDEX(光放段!$B$4:$B$237,MATCH(纤芯!G48,光放段!$C$4:$C$237,0))</f>
        <v>37002001000</v>
      </c>
      <c r="I48" s="3" t="str">
        <f t="shared" si="1"/>
        <v>乐陵滨州光缆</v>
      </c>
      <c r="J48" s="3" t="str">
        <f>INDEX(子缆名称!$B$4:$B$29,纤芯!M48)</f>
        <v>D缆</v>
      </c>
      <c r="K48" s="3">
        <v>45</v>
      </c>
      <c r="L48" s="3">
        <f t="shared" si="2"/>
        <v>9</v>
      </c>
      <c r="M48" s="3">
        <f t="shared" si="3"/>
        <v>4</v>
      </c>
      <c r="N48" s="3" t="s">
        <v>7</v>
      </c>
      <c r="O48" s="3">
        <f>COUNTIF([1]局站!$D$4:$D$172,"="&amp;N48)</f>
        <v>1</v>
      </c>
      <c r="P48" s="3">
        <v>0</v>
      </c>
      <c r="Q48" s="3">
        <v>0</v>
      </c>
      <c r="R48" s="3">
        <v>0</v>
      </c>
      <c r="S48" s="3" t="s">
        <v>8</v>
      </c>
      <c r="T48" s="3">
        <f>COUNTIF([1]局站!$D$4:$D$172,"="&amp;S48)</f>
        <v>1</v>
      </c>
      <c r="U48" s="3">
        <v>0</v>
      </c>
      <c r="V48" s="3">
        <v>0</v>
      </c>
      <c r="W48" s="3">
        <v>0</v>
      </c>
      <c r="X48" s="3" t="s">
        <v>1214</v>
      </c>
      <c r="Y48" s="3" t="s">
        <v>880</v>
      </c>
      <c r="Z48" s="3" t="str">
        <f>INDEX(业务类型!$C$4:$C$8,MATCH(纤芯!Y48,业务类型!$B$4:$B$8,0))</f>
        <v>IDLE</v>
      </c>
      <c r="AA48" s="3"/>
    </row>
    <row r="49" spans="1:27" ht="16.5" x14ac:dyDescent="0.2">
      <c r="A49" s="3">
        <v>46</v>
      </c>
      <c r="B49" s="3">
        <f t="shared" si="0"/>
        <v>37002001046</v>
      </c>
      <c r="C49" s="3" t="s">
        <v>1166</v>
      </c>
      <c r="D49" s="3" t="s">
        <v>1265</v>
      </c>
      <c r="E49" s="3" t="str">
        <f>INDEX(光放段!$G$4:$G$237,MATCH(纤芯!G49,光放段!$C$4:$C$237,0))</f>
        <v>山东二干|乐陵滨州光缆:乐陵兴隆南大街-滨州黄河十路</v>
      </c>
      <c r="F49" s="3">
        <f>INDEX(光放段!$I$4:$I$237,MATCH(纤芯!H49,光放段!$B$4:$B$237,0))</f>
        <v>37002000000</v>
      </c>
      <c r="G49" s="3" t="str">
        <f>C49&amp;"|"&amp;D49&amp;":"&amp;N49&amp;"-"&amp;S49</f>
        <v>山东二干|乐陵滨州光缆:乐陵兴隆南大街-庆云新华路</v>
      </c>
      <c r="H49" s="3">
        <f>INDEX(光放段!$B$4:$B$237,MATCH(纤芯!G49,光放段!$C$4:$C$237,0))</f>
        <v>37002001000</v>
      </c>
      <c r="I49" s="3" t="str">
        <f t="shared" si="1"/>
        <v>乐陵滨州光缆</v>
      </c>
      <c r="J49" s="3" t="str">
        <f>INDEX(子缆名称!$B$4:$B$29,纤芯!M49)</f>
        <v>D缆</v>
      </c>
      <c r="K49" s="3">
        <v>46</v>
      </c>
      <c r="L49" s="3">
        <f t="shared" si="2"/>
        <v>10</v>
      </c>
      <c r="M49" s="3">
        <f t="shared" si="3"/>
        <v>4</v>
      </c>
      <c r="N49" s="3" t="s">
        <v>7</v>
      </c>
      <c r="O49" s="3">
        <f>COUNTIF([1]局站!$D$4:$D$172,"="&amp;N49)</f>
        <v>1</v>
      </c>
      <c r="P49" s="3">
        <v>0</v>
      </c>
      <c r="Q49" s="3">
        <v>0</v>
      </c>
      <c r="R49" s="3">
        <v>0</v>
      </c>
      <c r="S49" s="3" t="s">
        <v>8</v>
      </c>
      <c r="T49" s="3">
        <f>COUNTIF([1]局站!$D$4:$D$172,"="&amp;S49)</f>
        <v>1</v>
      </c>
      <c r="U49" s="3">
        <v>0</v>
      </c>
      <c r="V49" s="3">
        <v>0</v>
      </c>
      <c r="W49" s="3">
        <v>0</v>
      </c>
      <c r="X49" s="3" t="s">
        <v>1214</v>
      </c>
      <c r="Y49" s="3" t="s">
        <v>880</v>
      </c>
      <c r="Z49" s="3" t="str">
        <f>INDEX(业务类型!$C$4:$C$8,MATCH(纤芯!Y49,业务类型!$B$4:$B$8,0))</f>
        <v>IDLE</v>
      </c>
      <c r="AA49" s="3"/>
    </row>
    <row r="50" spans="1:27" ht="16.5" x14ac:dyDescent="0.2">
      <c r="A50" s="3">
        <v>47</v>
      </c>
      <c r="B50" s="3">
        <f t="shared" si="0"/>
        <v>37002001047</v>
      </c>
      <c r="C50" s="3" t="s">
        <v>1166</v>
      </c>
      <c r="D50" s="3" t="s">
        <v>1265</v>
      </c>
      <c r="E50" s="3" t="str">
        <f>INDEX(光放段!$G$4:$G$237,MATCH(纤芯!G50,光放段!$C$4:$C$237,0))</f>
        <v>山东二干|乐陵滨州光缆:乐陵兴隆南大街-滨州黄河十路</v>
      </c>
      <c r="F50" s="3">
        <f>INDEX(光放段!$I$4:$I$237,MATCH(纤芯!H50,光放段!$B$4:$B$237,0))</f>
        <v>37002000000</v>
      </c>
      <c r="G50" s="3" t="str">
        <f>C50&amp;"|"&amp;D50&amp;":"&amp;N50&amp;"-"&amp;S50</f>
        <v>山东二干|乐陵滨州光缆:乐陵兴隆南大街-庆云新华路</v>
      </c>
      <c r="H50" s="3">
        <f>INDEX(光放段!$B$4:$B$237,MATCH(纤芯!G50,光放段!$C$4:$C$237,0))</f>
        <v>37002001000</v>
      </c>
      <c r="I50" s="3" t="str">
        <f t="shared" si="1"/>
        <v>乐陵滨州光缆</v>
      </c>
      <c r="J50" s="3" t="str">
        <f>INDEX(子缆名称!$B$4:$B$29,纤芯!M50)</f>
        <v>D缆</v>
      </c>
      <c r="K50" s="3">
        <v>47</v>
      </c>
      <c r="L50" s="3">
        <f t="shared" si="2"/>
        <v>11</v>
      </c>
      <c r="M50" s="3">
        <f t="shared" si="3"/>
        <v>4</v>
      </c>
      <c r="N50" s="3" t="s">
        <v>7</v>
      </c>
      <c r="O50" s="3">
        <f>COUNTIF([1]局站!$D$4:$D$172,"="&amp;N50)</f>
        <v>1</v>
      </c>
      <c r="P50" s="3">
        <v>0</v>
      </c>
      <c r="Q50" s="3">
        <v>0</v>
      </c>
      <c r="R50" s="3">
        <v>0</v>
      </c>
      <c r="S50" s="3" t="s">
        <v>8</v>
      </c>
      <c r="T50" s="3">
        <f>COUNTIF([1]局站!$D$4:$D$172,"="&amp;S50)</f>
        <v>1</v>
      </c>
      <c r="U50" s="3">
        <v>0</v>
      </c>
      <c r="V50" s="3">
        <v>0</v>
      </c>
      <c r="W50" s="3">
        <v>0</v>
      </c>
      <c r="X50" s="3" t="s">
        <v>1214</v>
      </c>
      <c r="Y50" s="3" t="s">
        <v>880</v>
      </c>
      <c r="Z50" s="3" t="str">
        <f>INDEX(业务类型!$C$4:$C$8,MATCH(纤芯!Y50,业务类型!$B$4:$B$8,0))</f>
        <v>IDLE</v>
      </c>
      <c r="AA50" s="3"/>
    </row>
    <row r="51" spans="1:27" ht="16.5" x14ac:dyDescent="0.2">
      <c r="A51" s="3">
        <v>48</v>
      </c>
      <c r="B51" s="3">
        <f t="shared" si="0"/>
        <v>37002001048</v>
      </c>
      <c r="C51" s="3" t="s">
        <v>1166</v>
      </c>
      <c r="D51" s="3" t="s">
        <v>1265</v>
      </c>
      <c r="E51" s="3" t="str">
        <f>INDEX(光放段!$G$4:$G$237,MATCH(纤芯!G51,光放段!$C$4:$C$237,0))</f>
        <v>山东二干|乐陵滨州光缆:乐陵兴隆南大街-滨州黄河十路</v>
      </c>
      <c r="F51" s="3">
        <f>INDEX(光放段!$I$4:$I$237,MATCH(纤芯!H51,光放段!$B$4:$B$237,0))</f>
        <v>37002000000</v>
      </c>
      <c r="G51" s="3" t="str">
        <f>C51&amp;"|"&amp;D51&amp;":"&amp;N51&amp;"-"&amp;S51</f>
        <v>山东二干|乐陵滨州光缆:乐陵兴隆南大街-庆云新华路</v>
      </c>
      <c r="H51" s="3">
        <f>INDEX(光放段!$B$4:$B$237,MATCH(纤芯!G51,光放段!$C$4:$C$237,0))</f>
        <v>37002001000</v>
      </c>
      <c r="I51" s="3" t="str">
        <f t="shared" si="1"/>
        <v>乐陵滨州光缆</v>
      </c>
      <c r="J51" s="3" t="str">
        <f>INDEX(子缆名称!$B$4:$B$29,纤芯!M51)</f>
        <v>D缆</v>
      </c>
      <c r="K51" s="3">
        <v>48</v>
      </c>
      <c r="L51" s="3">
        <f t="shared" si="2"/>
        <v>12</v>
      </c>
      <c r="M51" s="3">
        <f t="shared" si="3"/>
        <v>4</v>
      </c>
      <c r="N51" s="3" t="s">
        <v>7</v>
      </c>
      <c r="O51" s="3">
        <f>COUNTIF([1]局站!$D$4:$D$172,"="&amp;N51)</f>
        <v>1</v>
      </c>
      <c r="P51" s="3">
        <v>0</v>
      </c>
      <c r="Q51" s="3">
        <v>0</v>
      </c>
      <c r="R51" s="3">
        <v>0</v>
      </c>
      <c r="S51" s="3" t="s">
        <v>8</v>
      </c>
      <c r="T51" s="3">
        <f>COUNTIF([1]局站!$D$4:$D$172,"="&amp;S51)</f>
        <v>1</v>
      </c>
      <c r="U51" s="3">
        <v>0</v>
      </c>
      <c r="V51" s="3">
        <v>0</v>
      </c>
      <c r="W51" s="3">
        <v>0</v>
      </c>
      <c r="X51" s="3" t="s">
        <v>1214</v>
      </c>
      <c r="Y51" s="3" t="s">
        <v>880</v>
      </c>
      <c r="Z51" s="3" t="str">
        <f>INDEX(业务类型!$C$4:$C$8,MATCH(纤芯!Y51,业务类型!$B$4:$B$8,0))</f>
        <v>IDLE</v>
      </c>
      <c r="AA51" s="3"/>
    </row>
    <row r="52" spans="1:27" ht="16.5" x14ac:dyDescent="0.2">
      <c r="A52" s="3">
        <v>49</v>
      </c>
      <c r="B52" s="3">
        <f t="shared" si="0"/>
        <v>37002001049</v>
      </c>
      <c r="C52" s="3" t="s">
        <v>1166</v>
      </c>
      <c r="D52" s="3" t="s">
        <v>1265</v>
      </c>
      <c r="E52" s="3" t="str">
        <f>INDEX(光放段!$G$4:$G$237,MATCH(纤芯!G52,光放段!$C$4:$C$237,0))</f>
        <v>山东二干|乐陵滨州光缆:乐陵兴隆南大街-滨州黄河十路</v>
      </c>
      <c r="F52" s="3">
        <f>INDEX(光放段!$I$4:$I$237,MATCH(纤芯!H52,光放段!$B$4:$B$237,0))</f>
        <v>37002000000</v>
      </c>
      <c r="G52" s="3" t="str">
        <f>C52&amp;"|"&amp;D52&amp;":"&amp;N52&amp;"-"&amp;S52</f>
        <v>山东二干|乐陵滨州光缆:乐陵兴隆南大街-庆云新华路</v>
      </c>
      <c r="H52" s="3">
        <f>INDEX(光放段!$B$4:$B$237,MATCH(纤芯!G52,光放段!$C$4:$C$237,0))</f>
        <v>37002001000</v>
      </c>
      <c r="I52" s="3" t="str">
        <f t="shared" si="1"/>
        <v>乐陵滨州光缆</v>
      </c>
      <c r="J52" s="3" t="str">
        <f>INDEX(子缆名称!$B$4:$B$29,纤芯!M52)</f>
        <v>E缆</v>
      </c>
      <c r="K52" s="3">
        <v>49</v>
      </c>
      <c r="L52" s="3">
        <f t="shared" si="2"/>
        <v>1</v>
      </c>
      <c r="M52" s="3">
        <f t="shared" si="3"/>
        <v>5</v>
      </c>
      <c r="N52" s="3" t="s">
        <v>7</v>
      </c>
      <c r="O52" s="3">
        <f>COUNTIF([1]局站!$D$4:$D$172,"="&amp;N52)</f>
        <v>1</v>
      </c>
      <c r="P52" s="3">
        <v>0</v>
      </c>
      <c r="Q52" s="3">
        <v>0</v>
      </c>
      <c r="R52" s="3">
        <v>0</v>
      </c>
      <c r="S52" s="3" t="s">
        <v>8</v>
      </c>
      <c r="T52" s="3">
        <f>COUNTIF([1]局站!$D$4:$D$172,"="&amp;S52)</f>
        <v>1</v>
      </c>
      <c r="U52" s="3">
        <v>0</v>
      </c>
      <c r="V52" s="3">
        <v>0</v>
      </c>
      <c r="W52" s="3">
        <v>0</v>
      </c>
      <c r="X52" s="3" t="s">
        <v>1214</v>
      </c>
      <c r="Y52" s="3" t="s">
        <v>880</v>
      </c>
      <c r="Z52" s="3" t="str">
        <f>INDEX(业务类型!$C$4:$C$8,MATCH(纤芯!Y52,业务类型!$B$4:$B$8,0))</f>
        <v>IDLE</v>
      </c>
      <c r="AA52" s="3"/>
    </row>
    <row r="53" spans="1:27" ht="16.5" x14ac:dyDescent="0.2">
      <c r="A53" s="3">
        <v>50</v>
      </c>
      <c r="B53" s="3">
        <f t="shared" si="0"/>
        <v>37002001050</v>
      </c>
      <c r="C53" s="3" t="s">
        <v>1166</v>
      </c>
      <c r="D53" s="3" t="s">
        <v>1265</v>
      </c>
      <c r="E53" s="3" t="str">
        <f>INDEX(光放段!$G$4:$G$237,MATCH(纤芯!G53,光放段!$C$4:$C$237,0))</f>
        <v>山东二干|乐陵滨州光缆:乐陵兴隆南大街-滨州黄河十路</v>
      </c>
      <c r="F53" s="3">
        <f>INDEX(光放段!$I$4:$I$237,MATCH(纤芯!H53,光放段!$B$4:$B$237,0))</f>
        <v>37002000000</v>
      </c>
      <c r="G53" s="3" t="str">
        <f>C53&amp;"|"&amp;D53&amp;":"&amp;N53&amp;"-"&amp;S53</f>
        <v>山东二干|乐陵滨州光缆:乐陵兴隆南大街-庆云新华路</v>
      </c>
      <c r="H53" s="3">
        <f>INDEX(光放段!$B$4:$B$237,MATCH(纤芯!G53,光放段!$C$4:$C$237,0))</f>
        <v>37002001000</v>
      </c>
      <c r="I53" s="3" t="str">
        <f t="shared" si="1"/>
        <v>乐陵滨州光缆</v>
      </c>
      <c r="J53" s="3" t="str">
        <f>INDEX(子缆名称!$B$4:$B$29,纤芯!M53)</f>
        <v>E缆</v>
      </c>
      <c r="K53" s="3">
        <v>50</v>
      </c>
      <c r="L53" s="3">
        <f t="shared" si="2"/>
        <v>2</v>
      </c>
      <c r="M53" s="3">
        <f t="shared" si="3"/>
        <v>5</v>
      </c>
      <c r="N53" s="3" t="s">
        <v>7</v>
      </c>
      <c r="O53" s="3">
        <f>COUNTIF([1]局站!$D$4:$D$172,"="&amp;N53)</f>
        <v>1</v>
      </c>
      <c r="P53" s="3">
        <v>0</v>
      </c>
      <c r="Q53" s="3">
        <v>0</v>
      </c>
      <c r="R53" s="3">
        <v>0</v>
      </c>
      <c r="S53" s="3" t="s">
        <v>8</v>
      </c>
      <c r="T53" s="3">
        <f>COUNTIF([1]局站!$D$4:$D$172,"="&amp;S53)</f>
        <v>1</v>
      </c>
      <c r="U53" s="3">
        <v>0</v>
      </c>
      <c r="V53" s="3">
        <v>0</v>
      </c>
      <c r="W53" s="3">
        <v>0</v>
      </c>
      <c r="X53" s="3" t="s">
        <v>1214</v>
      </c>
      <c r="Y53" s="3" t="s">
        <v>880</v>
      </c>
      <c r="Z53" s="3" t="str">
        <f>INDEX(业务类型!$C$4:$C$8,MATCH(纤芯!Y53,业务类型!$B$4:$B$8,0))</f>
        <v>IDLE</v>
      </c>
      <c r="AA53" s="3"/>
    </row>
    <row r="54" spans="1:27" ht="16.5" x14ac:dyDescent="0.2">
      <c r="A54" s="3">
        <v>51</v>
      </c>
      <c r="B54" s="3">
        <f t="shared" si="0"/>
        <v>37002001051</v>
      </c>
      <c r="C54" s="3" t="s">
        <v>1166</v>
      </c>
      <c r="D54" s="3" t="s">
        <v>1265</v>
      </c>
      <c r="E54" s="3" t="str">
        <f>INDEX(光放段!$G$4:$G$237,MATCH(纤芯!G54,光放段!$C$4:$C$237,0))</f>
        <v>山东二干|乐陵滨州光缆:乐陵兴隆南大街-滨州黄河十路</v>
      </c>
      <c r="F54" s="3">
        <f>INDEX(光放段!$I$4:$I$237,MATCH(纤芯!H54,光放段!$B$4:$B$237,0))</f>
        <v>37002000000</v>
      </c>
      <c r="G54" s="3" t="str">
        <f>C54&amp;"|"&amp;D54&amp;":"&amp;N54&amp;"-"&amp;S54</f>
        <v>山东二干|乐陵滨州光缆:乐陵兴隆南大街-庆云新华路</v>
      </c>
      <c r="H54" s="3">
        <f>INDEX(光放段!$B$4:$B$237,MATCH(纤芯!G54,光放段!$C$4:$C$237,0))</f>
        <v>37002001000</v>
      </c>
      <c r="I54" s="3" t="str">
        <f t="shared" si="1"/>
        <v>乐陵滨州光缆</v>
      </c>
      <c r="J54" s="3" t="str">
        <f>INDEX(子缆名称!$B$4:$B$29,纤芯!M54)</f>
        <v>E缆</v>
      </c>
      <c r="K54" s="3">
        <v>51</v>
      </c>
      <c r="L54" s="3">
        <f t="shared" si="2"/>
        <v>3</v>
      </c>
      <c r="M54" s="3">
        <f t="shared" si="3"/>
        <v>5</v>
      </c>
      <c r="N54" s="3" t="s">
        <v>7</v>
      </c>
      <c r="O54" s="3">
        <f>COUNTIF([1]局站!$D$4:$D$172,"="&amp;N54)</f>
        <v>1</v>
      </c>
      <c r="P54" s="3">
        <v>0</v>
      </c>
      <c r="Q54" s="3">
        <v>0</v>
      </c>
      <c r="R54" s="3">
        <v>0</v>
      </c>
      <c r="S54" s="3" t="s">
        <v>8</v>
      </c>
      <c r="T54" s="3">
        <f>COUNTIF([1]局站!$D$4:$D$172,"="&amp;S54)</f>
        <v>1</v>
      </c>
      <c r="U54" s="3">
        <v>0</v>
      </c>
      <c r="V54" s="3">
        <v>0</v>
      </c>
      <c r="W54" s="3">
        <v>0</v>
      </c>
      <c r="X54" s="3" t="s">
        <v>1214</v>
      </c>
      <c r="Y54" s="3" t="s">
        <v>880</v>
      </c>
      <c r="Z54" s="3" t="str">
        <f>INDEX(业务类型!$C$4:$C$8,MATCH(纤芯!Y54,业务类型!$B$4:$B$8,0))</f>
        <v>IDLE</v>
      </c>
      <c r="AA54" s="3"/>
    </row>
    <row r="55" spans="1:27" ht="16.5" x14ac:dyDescent="0.2">
      <c r="A55" s="3">
        <v>52</v>
      </c>
      <c r="B55" s="3">
        <f t="shared" si="0"/>
        <v>37002001052</v>
      </c>
      <c r="C55" s="3" t="s">
        <v>1166</v>
      </c>
      <c r="D55" s="3" t="s">
        <v>1265</v>
      </c>
      <c r="E55" s="3" t="str">
        <f>INDEX(光放段!$G$4:$G$237,MATCH(纤芯!G55,光放段!$C$4:$C$237,0))</f>
        <v>山东二干|乐陵滨州光缆:乐陵兴隆南大街-滨州黄河十路</v>
      </c>
      <c r="F55" s="3">
        <f>INDEX(光放段!$I$4:$I$237,MATCH(纤芯!H55,光放段!$B$4:$B$237,0))</f>
        <v>37002000000</v>
      </c>
      <c r="G55" s="3" t="str">
        <f>C55&amp;"|"&amp;D55&amp;":"&amp;N55&amp;"-"&amp;S55</f>
        <v>山东二干|乐陵滨州光缆:乐陵兴隆南大街-庆云新华路</v>
      </c>
      <c r="H55" s="3">
        <f>INDEX(光放段!$B$4:$B$237,MATCH(纤芯!G55,光放段!$C$4:$C$237,0))</f>
        <v>37002001000</v>
      </c>
      <c r="I55" s="3" t="str">
        <f t="shared" si="1"/>
        <v>乐陵滨州光缆</v>
      </c>
      <c r="J55" s="3" t="str">
        <f>INDEX(子缆名称!$B$4:$B$29,纤芯!M55)</f>
        <v>E缆</v>
      </c>
      <c r="K55" s="3">
        <v>52</v>
      </c>
      <c r="L55" s="3">
        <f t="shared" si="2"/>
        <v>4</v>
      </c>
      <c r="M55" s="3">
        <f t="shared" si="3"/>
        <v>5</v>
      </c>
      <c r="N55" s="3" t="s">
        <v>7</v>
      </c>
      <c r="O55" s="3">
        <f>COUNTIF([1]局站!$D$4:$D$172,"="&amp;N55)</f>
        <v>1</v>
      </c>
      <c r="P55" s="3">
        <v>0</v>
      </c>
      <c r="Q55" s="3">
        <v>0</v>
      </c>
      <c r="R55" s="3">
        <v>0</v>
      </c>
      <c r="S55" s="3" t="s">
        <v>8</v>
      </c>
      <c r="T55" s="3">
        <f>COUNTIF([1]局站!$D$4:$D$172,"="&amp;S55)</f>
        <v>1</v>
      </c>
      <c r="U55" s="3">
        <v>0</v>
      </c>
      <c r="V55" s="3">
        <v>0</v>
      </c>
      <c r="W55" s="3">
        <v>0</v>
      </c>
      <c r="X55" s="3" t="s">
        <v>1214</v>
      </c>
      <c r="Y55" s="3" t="s">
        <v>880</v>
      </c>
      <c r="Z55" s="3" t="str">
        <f>INDEX(业务类型!$C$4:$C$8,MATCH(纤芯!Y55,业务类型!$B$4:$B$8,0))</f>
        <v>IDLE</v>
      </c>
      <c r="AA55" s="3"/>
    </row>
    <row r="56" spans="1:27" ht="16.5" x14ac:dyDescent="0.2">
      <c r="A56" s="3">
        <v>53</v>
      </c>
      <c r="B56" s="3">
        <f t="shared" si="0"/>
        <v>37002001053</v>
      </c>
      <c r="C56" s="3" t="s">
        <v>1166</v>
      </c>
      <c r="D56" s="3" t="s">
        <v>1265</v>
      </c>
      <c r="E56" s="3" t="str">
        <f>INDEX(光放段!$G$4:$G$237,MATCH(纤芯!G56,光放段!$C$4:$C$237,0))</f>
        <v>山东二干|乐陵滨州光缆:乐陵兴隆南大街-滨州黄河十路</v>
      </c>
      <c r="F56" s="3">
        <f>INDEX(光放段!$I$4:$I$237,MATCH(纤芯!H56,光放段!$B$4:$B$237,0))</f>
        <v>37002000000</v>
      </c>
      <c r="G56" s="3" t="str">
        <f>C56&amp;"|"&amp;D56&amp;":"&amp;N56&amp;"-"&amp;S56</f>
        <v>山东二干|乐陵滨州光缆:乐陵兴隆南大街-庆云新华路</v>
      </c>
      <c r="H56" s="3">
        <f>INDEX(光放段!$B$4:$B$237,MATCH(纤芯!G56,光放段!$C$4:$C$237,0))</f>
        <v>37002001000</v>
      </c>
      <c r="I56" s="3" t="str">
        <f t="shared" si="1"/>
        <v>乐陵滨州光缆</v>
      </c>
      <c r="J56" s="3" t="str">
        <f>INDEX(子缆名称!$B$4:$B$29,纤芯!M56)</f>
        <v>E缆</v>
      </c>
      <c r="K56" s="3">
        <v>53</v>
      </c>
      <c r="L56" s="3">
        <f t="shared" si="2"/>
        <v>5</v>
      </c>
      <c r="M56" s="3">
        <f t="shared" si="3"/>
        <v>5</v>
      </c>
      <c r="N56" s="3" t="s">
        <v>7</v>
      </c>
      <c r="O56" s="3">
        <f>COUNTIF([1]局站!$D$4:$D$172,"="&amp;N56)</f>
        <v>1</v>
      </c>
      <c r="P56" s="3">
        <v>0</v>
      </c>
      <c r="Q56" s="3">
        <v>0</v>
      </c>
      <c r="R56" s="3">
        <v>0</v>
      </c>
      <c r="S56" s="3" t="s">
        <v>8</v>
      </c>
      <c r="T56" s="3">
        <f>COUNTIF([1]局站!$D$4:$D$172,"="&amp;S56)</f>
        <v>1</v>
      </c>
      <c r="U56" s="3">
        <v>0</v>
      </c>
      <c r="V56" s="3">
        <v>0</v>
      </c>
      <c r="W56" s="3">
        <v>0</v>
      </c>
      <c r="X56" s="3" t="s">
        <v>1214</v>
      </c>
      <c r="Y56" s="3" t="s">
        <v>880</v>
      </c>
      <c r="Z56" s="3" t="str">
        <f>INDEX(业务类型!$C$4:$C$8,MATCH(纤芯!Y56,业务类型!$B$4:$B$8,0))</f>
        <v>IDLE</v>
      </c>
      <c r="AA56" s="3"/>
    </row>
    <row r="57" spans="1:27" ht="16.5" x14ac:dyDescent="0.2">
      <c r="A57" s="3">
        <v>54</v>
      </c>
      <c r="B57" s="3">
        <f t="shared" si="0"/>
        <v>37002001054</v>
      </c>
      <c r="C57" s="3" t="s">
        <v>1166</v>
      </c>
      <c r="D57" s="3" t="s">
        <v>1265</v>
      </c>
      <c r="E57" s="3" t="str">
        <f>INDEX(光放段!$G$4:$G$237,MATCH(纤芯!G57,光放段!$C$4:$C$237,0))</f>
        <v>山东二干|乐陵滨州光缆:乐陵兴隆南大街-滨州黄河十路</v>
      </c>
      <c r="F57" s="3">
        <f>INDEX(光放段!$I$4:$I$237,MATCH(纤芯!H57,光放段!$B$4:$B$237,0))</f>
        <v>37002000000</v>
      </c>
      <c r="G57" s="3" t="str">
        <f>C57&amp;"|"&amp;D57&amp;":"&amp;N57&amp;"-"&amp;S57</f>
        <v>山东二干|乐陵滨州光缆:乐陵兴隆南大街-庆云新华路</v>
      </c>
      <c r="H57" s="3">
        <f>INDEX(光放段!$B$4:$B$237,MATCH(纤芯!G57,光放段!$C$4:$C$237,0))</f>
        <v>37002001000</v>
      </c>
      <c r="I57" s="3" t="str">
        <f t="shared" si="1"/>
        <v>乐陵滨州光缆</v>
      </c>
      <c r="J57" s="3" t="str">
        <f>INDEX(子缆名称!$B$4:$B$29,纤芯!M57)</f>
        <v>E缆</v>
      </c>
      <c r="K57" s="3">
        <v>54</v>
      </c>
      <c r="L57" s="3">
        <f t="shared" si="2"/>
        <v>6</v>
      </c>
      <c r="M57" s="3">
        <f t="shared" si="3"/>
        <v>5</v>
      </c>
      <c r="N57" s="3" t="s">
        <v>7</v>
      </c>
      <c r="O57" s="3">
        <f>COUNTIF([1]局站!$D$4:$D$172,"="&amp;N57)</f>
        <v>1</v>
      </c>
      <c r="P57" s="3">
        <v>0</v>
      </c>
      <c r="Q57" s="3">
        <v>0</v>
      </c>
      <c r="R57" s="3">
        <v>0</v>
      </c>
      <c r="S57" s="3" t="s">
        <v>8</v>
      </c>
      <c r="T57" s="3">
        <f>COUNTIF([1]局站!$D$4:$D$172,"="&amp;S57)</f>
        <v>1</v>
      </c>
      <c r="U57" s="3">
        <v>0</v>
      </c>
      <c r="V57" s="3">
        <v>0</v>
      </c>
      <c r="W57" s="3">
        <v>0</v>
      </c>
      <c r="X57" s="3" t="s">
        <v>1214</v>
      </c>
      <c r="Y57" s="3" t="s">
        <v>880</v>
      </c>
      <c r="Z57" s="3" t="str">
        <f>INDEX(业务类型!$C$4:$C$8,MATCH(纤芯!Y57,业务类型!$B$4:$B$8,0))</f>
        <v>IDLE</v>
      </c>
      <c r="AA57" s="3"/>
    </row>
    <row r="58" spans="1:27" ht="16.5" x14ac:dyDescent="0.2">
      <c r="A58" s="3">
        <v>55</v>
      </c>
      <c r="B58" s="3">
        <f t="shared" si="0"/>
        <v>37002001055</v>
      </c>
      <c r="C58" s="3" t="s">
        <v>1166</v>
      </c>
      <c r="D58" s="3" t="s">
        <v>1265</v>
      </c>
      <c r="E58" s="3" t="str">
        <f>INDEX(光放段!$G$4:$G$237,MATCH(纤芯!G58,光放段!$C$4:$C$237,0))</f>
        <v>山东二干|乐陵滨州光缆:乐陵兴隆南大街-滨州黄河十路</v>
      </c>
      <c r="F58" s="3">
        <f>INDEX(光放段!$I$4:$I$237,MATCH(纤芯!H58,光放段!$B$4:$B$237,0))</f>
        <v>37002000000</v>
      </c>
      <c r="G58" s="3" t="str">
        <f>C58&amp;"|"&amp;D58&amp;":"&amp;N58&amp;"-"&amp;S58</f>
        <v>山东二干|乐陵滨州光缆:乐陵兴隆南大街-庆云新华路</v>
      </c>
      <c r="H58" s="3">
        <f>INDEX(光放段!$B$4:$B$237,MATCH(纤芯!G58,光放段!$C$4:$C$237,0))</f>
        <v>37002001000</v>
      </c>
      <c r="I58" s="3" t="str">
        <f t="shared" si="1"/>
        <v>乐陵滨州光缆</v>
      </c>
      <c r="J58" s="3" t="str">
        <f>INDEX(子缆名称!$B$4:$B$29,纤芯!M58)</f>
        <v>E缆</v>
      </c>
      <c r="K58" s="3">
        <v>55</v>
      </c>
      <c r="L58" s="3">
        <f t="shared" si="2"/>
        <v>7</v>
      </c>
      <c r="M58" s="3">
        <f t="shared" si="3"/>
        <v>5</v>
      </c>
      <c r="N58" s="3" t="s">
        <v>7</v>
      </c>
      <c r="O58" s="3">
        <f>COUNTIF([1]局站!$D$4:$D$172,"="&amp;N58)</f>
        <v>1</v>
      </c>
      <c r="P58" s="3">
        <v>0</v>
      </c>
      <c r="Q58" s="3">
        <v>0</v>
      </c>
      <c r="R58" s="3">
        <v>0</v>
      </c>
      <c r="S58" s="3" t="s">
        <v>8</v>
      </c>
      <c r="T58" s="3">
        <f>COUNTIF([1]局站!$D$4:$D$172,"="&amp;S58)</f>
        <v>1</v>
      </c>
      <c r="U58" s="3">
        <v>0</v>
      </c>
      <c r="V58" s="3">
        <v>0</v>
      </c>
      <c r="W58" s="3">
        <v>0</v>
      </c>
      <c r="X58" s="3" t="s">
        <v>1214</v>
      </c>
      <c r="Y58" s="3" t="s">
        <v>880</v>
      </c>
      <c r="Z58" s="3" t="str">
        <f>INDEX(业务类型!$C$4:$C$8,MATCH(纤芯!Y58,业务类型!$B$4:$B$8,0))</f>
        <v>IDLE</v>
      </c>
      <c r="AA58" s="3"/>
    </row>
    <row r="59" spans="1:27" ht="16.5" x14ac:dyDescent="0.2">
      <c r="A59" s="3">
        <v>56</v>
      </c>
      <c r="B59" s="3">
        <f t="shared" si="0"/>
        <v>37002001056</v>
      </c>
      <c r="C59" s="3" t="s">
        <v>1166</v>
      </c>
      <c r="D59" s="3" t="s">
        <v>1265</v>
      </c>
      <c r="E59" s="3" t="str">
        <f>INDEX(光放段!$G$4:$G$237,MATCH(纤芯!G59,光放段!$C$4:$C$237,0))</f>
        <v>山东二干|乐陵滨州光缆:乐陵兴隆南大街-滨州黄河十路</v>
      </c>
      <c r="F59" s="3">
        <f>INDEX(光放段!$I$4:$I$237,MATCH(纤芯!H59,光放段!$B$4:$B$237,0))</f>
        <v>37002000000</v>
      </c>
      <c r="G59" s="3" t="str">
        <f>C59&amp;"|"&amp;D59&amp;":"&amp;N59&amp;"-"&amp;S59</f>
        <v>山东二干|乐陵滨州光缆:乐陵兴隆南大街-庆云新华路</v>
      </c>
      <c r="H59" s="3">
        <f>INDEX(光放段!$B$4:$B$237,MATCH(纤芯!G59,光放段!$C$4:$C$237,0))</f>
        <v>37002001000</v>
      </c>
      <c r="I59" s="3" t="str">
        <f t="shared" si="1"/>
        <v>乐陵滨州光缆</v>
      </c>
      <c r="J59" s="3" t="str">
        <f>INDEX(子缆名称!$B$4:$B$29,纤芯!M59)</f>
        <v>E缆</v>
      </c>
      <c r="K59" s="3">
        <v>56</v>
      </c>
      <c r="L59" s="3">
        <f t="shared" si="2"/>
        <v>8</v>
      </c>
      <c r="M59" s="3">
        <f t="shared" si="3"/>
        <v>5</v>
      </c>
      <c r="N59" s="3" t="s">
        <v>7</v>
      </c>
      <c r="O59" s="3">
        <f>COUNTIF([1]局站!$D$4:$D$172,"="&amp;N59)</f>
        <v>1</v>
      </c>
      <c r="P59" s="3">
        <v>0</v>
      </c>
      <c r="Q59" s="3">
        <v>0</v>
      </c>
      <c r="R59" s="3">
        <v>0</v>
      </c>
      <c r="S59" s="3" t="s">
        <v>8</v>
      </c>
      <c r="T59" s="3">
        <f>COUNTIF([1]局站!$D$4:$D$172,"="&amp;S59)</f>
        <v>1</v>
      </c>
      <c r="U59" s="3">
        <v>0</v>
      </c>
      <c r="V59" s="3">
        <v>0</v>
      </c>
      <c r="W59" s="3">
        <v>0</v>
      </c>
      <c r="X59" s="3" t="s">
        <v>1214</v>
      </c>
      <c r="Y59" s="3" t="s">
        <v>880</v>
      </c>
      <c r="Z59" s="3" t="str">
        <f>INDEX(业务类型!$C$4:$C$8,MATCH(纤芯!Y59,业务类型!$B$4:$B$8,0))</f>
        <v>IDLE</v>
      </c>
      <c r="AA59" s="3"/>
    </row>
    <row r="60" spans="1:27" ht="16.5" x14ac:dyDescent="0.2">
      <c r="A60" s="3">
        <v>57</v>
      </c>
      <c r="B60" s="3">
        <f t="shared" si="0"/>
        <v>37002001057</v>
      </c>
      <c r="C60" s="3" t="s">
        <v>1166</v>
      </c>
      <c r="D60" s="3" t="s">
        <v>1265</v>
      </c>
      <c r="E60" s="3" t="str">
        <f>INDEX(光放段!$G$4:$G$237,MATCH(纤芯!G60,光放段!$C$4:$C$237,0))</f>
        <v>山东二干|乐陵滨州光缆:乐陵兴隆南大街-滨州黄河十路</v>
      </c>
      <c r="F60" s="3">
        <f>INDEX(光放段!$I$4:$I$237,MATCH(纤芯!H60,光放段!$B$4:$B$237,0))</f>
        <v>37002000000</v>
      </c>
      <c r="G60" s="3" t="str">
        <f>C60&amp;"|"&amp;D60&amp;":"&amp;N60&amp;"-"&amp;S60</f>
        <v>山东二干|乐陵滨州光缆:乐陵兴隆南大街-庆云新华路</v>
      </c>
      <c r="H60" s="3">
        <f>INDEX(光放段!$B$4:$B$237,MATCH(纤芯!G60,光放段!$C$4:$C$237,0))</f>
        <v>37002001000</v>
      </c>
      <c r="I60" s="3" t="str">
        <f t="shared" si="1"/>
        <v>乐陵滨州光缆</v>
      </c>
      <c r="J60" s="3" t="str">
        <f>INDEX(子缆名称!$B$4:$B$29,纤芯!M60)</f>
        <v>E缆</v>
      </c>
      <c r="K60" s="3">
        <v>57</v>
      </c>
      <c r="L60" s="3">
        <f t="shared" si="2"/>
        <v>9</v>
      </c>
      <c r="M60" s="3">
        <f t="shared" si="3"/>
        <v>5</v>
      </c>
      <c r="N60" s="3" t="s">
        <v>7</v>
      </c>
      <c r="O60" s="3">
        <f>COUNTIF([1]局站!$D$4:$D$172,"="&amp;N60)</f>
        <v>1</v>
      </c>
      <c r="P60" s="3">
        <v>0</v>
      </c>
      <c r="Q60" s="3">
        <v>0</v>
      </c>
      <c r="R60" s="3">
        <v>0</v>
      </c>
      <c r="S60" s="3" t="s">
        <v>8</v>
      </c>
      <c r="T60" s="3">
        <f>COUNTIF([1]局站!$D$4:$D$172,"="&amp;S60)</f>
        <v>1</v>
      </c>
      <c r="U60" s="3">
        <v>0</v>
      </c>
      <c r="V60" s="3">
        <v>0</v>
      </c>
      <c r="W60" s="3">
        <v>0</v>
      </c>
      <c r="X60" s="3" t="s">
        <v>1214</v>
      </c>
      <c r="Y60" s="3" t="s">
        <v>880</v>
      </c>
      <c r="Z60" s="3" t="str">
        <f>INDEX(业务类型!$C$4:$C$8,MATCH(纤芯!Y60,业务类型!$B$4:$B$8,0))</f>
        <v>IDLE</v>
      </c>
      <c r="AA60" s="3"/>
    </row>
    <row r="61" spans="1:27" ht="16.5" x14ac:dyDescent="0.2">
      <c r="A61" s="3">
        <v>58</v>
      </c>
      <c r="B61" s="3">
        <f t="shared" si="0"/>
        <v>37002001058</v>
      </c>
      <c r="C61" s="3" t="s">
        <v>1166</v>
      </c>
      <c r="D61" s="3" t="s">
        <v>1265</v>
      </c>
      <c r="E61" s="3" t="str">
        <f>INDEX(光放段!$G$4:$G$237,MATCH(纤芯!G61,光放段!$C$4:$C$237,0))</f>
        <v>山东二干|乐陵滨州光缆:乐陵兴隆南大街-滨州黄河十路</v>
      </c>
      <c r="F61" s="3">
        <f>INDEX(光放段!$I$4:$I$237,MATCH(纤芯!H61,光放段!$B$4:$B$237,0))</f>
        <v>37002000000</v>
      </c>
      <c r="G61" s="3" t="str">
        <f>C61&amp;"|"&amp;D61&amp;":"&amp;N61&amp;"-"&amp;S61</f>
        <v>山东二干|乐陵滨州光缆:乐陵兴隆南大街-庆云新华路</v>
      </c>
      <c r="H61" s="3">
        <f>INDEX(光放段!$B$4:$B$237,MATCH(纤芯!G61,光放段!$C$4:$C$237,0))</f>
        <v>37002001000</v>
      </c>
      <c r="I61" s="3" t="str">
        <f t="shared" si="1"/>
        <v>乐陵滨州光缆</v>
      </c>
      <c r="J61" s="3" t="str">
        <f>INDEX(子缆名称!$B$4:$B$29,纤芯!M61)</f>
        <v>E缆</v>
      </c>
      <c r="K61" s="3">
        <v>58</v>
      </c>
      <c r="L61" s="3">
        <f t="shared" si="2"/>
        <v>10</v>
      </c>
      <c r="M61" s="3">
        <f t="shared" si="3"/>
        <v>5</v>
      </c>
      <c r="N61" s="3" t="s">
        <v>7</v>
      </c>
      <c r="O61" s="3">
        <f>COUNTIF([1]局站!$D$4:$D$172,"="&amp;N61)</f>
        <v>1</v>
      </c>
      <c r="P61" s="3">
        <v>0</v>
      </c>
      <c r="Q61" s="3">
        <v>0</v>
      </c>
      <c r="R61" s="3">
        <v>0</v>
      </c>
      <c r="S61" s="3" t="s">
        <v>8</v>
      </c>
      <c r="T61" s="3">
        <f>COUNTIF([1]局站!$D$4:$D$172,"="&amp;S61)</f>
        <v>1</v>
      </c>
      <c r="U61" s="3">
        <v>0</v>
      </c>
      <c r="V61" s="3">
        <v>0</v>
      </c>
      <c r="W61" s="3">
        <v>0</v>
      </c>
      <c r="X61" s="3" t="s">
        <v>1214</v>
      </c>
      <c r="Y61" s="3" t="s">
        <v>880</v>
      </c>
      <c r="Z61" s="3" t="str">
        <f>INDEX(业务类型!$C$4:$C$8,MATCH(纤芯!Y61,业务类型!$B$4:$B$8,0))</f>
        <v>IDLE</v>
      </c>
      <c r="AA61" s="3"/>
    </row>
    <row r="62" spans="1:27" ht="16.5" x14ac:dyDescent="0.2">
      <c r="A62" s="3">
        <v>59</v>
      </c>
      <c r="B62" s="3">
        <f t="shared" si="0"/>
        <v>37002001059</v>
      </c>
      <c r="C62" s="3" t="s">
        <v>1166</v>
      </c>
      <c r="D62" s="3" t="s">
        <v>1265</v>
      </c>
      <c r="E62" s="3" t="str">
        <f>INDEX(光放段!$G$4:$G$237,MATCH(纤芯!G62,光放段!$C$4:$C$237,0))</f>
        <v>山东二干|乐陵滨州光缆:乐陵兴隆南大街-滨州黄河十路</v>
      </c>
      <c r="F62" s="3">
        <f>INDEX(光放段!$I$4:$I$237,MATCH(纤芯!H62,光放段!$B$4:$B$237,0))</f>
        <v>37002000000</v>
      </c>
      <c r="G62" s="3" t="str">
        <f>C62&amp;"|"&amp;D62&amp;":"&amp;N62&amp;"-"&amp;S62</f>
        <v>山东二干|乐陵滨州光缆:乐陵兴隆南大街-庆云新华路</v>
      </c>
      <c r="H62" s="3">
        <f>INDEX(光放段!$B$4:$B$237,MATCH(纤芯!G62,光放段!$C$4:$C$237,0))</f>
        <v>37002001000</v>
      </c>
      <c r="I62" s="3" t="str">
        <f t="shared" si="1"/>
        <v>乐陵滨州光缆</v>
      </c>
      <c r="J62" s="3" t="str">
        <f>INDEX(子缆名称!$B$4:$B$29,纤芯!M62)</f>
        <v>E缆</v>
      </c>
      <c r="K62" s="3">
        <v>59</v>
      </c>
      <c r="L62" s="3">
        <f t="shared" si="2"/>
        <v>11</v>
      </c>
      <c r="M62" s="3">
        <f t="shared" si="3"/>
        <v>5</v>
      </c>
      <c r="N62" s="3" t="s">
        <v>7</v>
      </c>
      <c r="O62" s="3">
        <f>COUNTIF([1]局站!$D$4:$D$172,"="&amp;N62)</f>
        <v>1</v>
      </c>
      <c r="P62" s="3">
        <v>0</v>
      </c>
      <c r="Q62" s="3">
        <v>0</v>
      </c>
      <c r="R62" s="3">
        <v>0</v>
      </c>
      <c r="S62" s="3" t="s">
        <v>8</v>
      </c>
      <c r="T62" s="3">
        <f>COUNTIF([1]局站!$D$4:$D$172,"="&amp;S62)</f>
        <v>1</v>
      </c>
      <c r="U62" s="3">
        <v>0</v>
      </c>
      <c r="V62" s="3">
        <v>0</v>
      </c>
      <c r="W62" s="3">
        <v>0</v>
      </c>
      <c r="X62" s="3" t="s">
        <v>1214</v>
      </c>
      <c r="Y62" s="3" t="s">
        <v>880</v>
      </c>
      <c r="Z62" s="3" t="str">
        <f>INDEX(业务类型!$C$4:$C$8,MATCH(纤芯!Y62,业务类型!$B$4:$B$8,0))</f>
        <v>IDLE</v>
      </c>
      <c r="AA62" s="3"/>
    </row>
    <row r="63" spans="1:27" ht="16.5" x14ac:dyDescent="0.2">
      <c r="A63" s="3">
        <v>60</v>
      </c>
      <c r="B63" s="3">
        <f t="shared" si="0"/>
        <v>37002001060</v>
      </c>
      <c r="C63" s="3" t="s">
        <v>1166</v>
      </c>
      <c r="D63" s="3" t="s">
        <v>1265</v>
      </c>
      <c r="E63" s="3" t="str">
        <f>INDEX(光放段!$G$4:$G$237,MATCH(纤芯!G63,光放段!$C$4:$C$237,0))</f>
        <v>山东二干|乐陵滨州光缆:乐陵兴隆南大街-滨州黄河十路</v>
      </c>
      <c r="F63" s="3">
        <f>INDEX(光放段!$I$4:$I$237,MATCH(纤芯!H63,光放段!$B$4:$B$237,0))</f>
        <v>37002000000</v>
      </c>
      <c r="G63" s="3" t="str">
        <f>C63&amp;"|"&amp;D63&amp;":"&amp;N63&amp;"-"&amp;S63</f>
        <v>山东二干|乐陵滨州光缆:乐陵兴隆南大街-庆云新华路</v>
      </c>
      <c r="H63" s="3">
        <f>INDEX(光放段!$B$4:$B$237,MATCH(纤芯!G63,光放段!$C$4:$C$237,0))</f>
        <v>37002001000</v>
      </c>
      <c r="I63" s="3" t="str">
        <f t="shared" si="1"/>
        <v>乐陵滨州光缆</v>
      </c>
      <c r="J63" s="3" t="str">
        <f>INDEX(子缆名称!$B$4:$B$29,纤芯!M63)</f>
        <v>E缆</v>
      </c>
      <c r="K63" s="3">
        <v>60</v>
      </c>
      <c r="L63" s="3">
        <f t="shared" si="2"/>
        <v>12</v>
      </c>
      <c r="M63" s="3">
        <f t="shared" si="3"/>
        <v>5</v>
      </c>
      <c r="N63" s="3" t="s">
        <v>7</v>
      </c>
      <c r="O63" s="3">
        <f>COUNTIF([1]局站!$D$4:$D$172,"="&amp;N63)</f>
        <v>1</v>
      </c>
      <c r="P63" s="3">
        <v>0</v>
      </c>
      <c r="Q63" s="3">
        <v>0</v>
      </c>
      <c r="R63" s="3">
        <v>0</v>
      </c>
      <c r="S63" s="3" t="s">
        <v>8</v>
      </c>
      <c r="T63" s="3">
        <f>COUNTIF([1]局站!$D$4:$D$172,"="&amp;S63)</f>
        <v>1</v>
      </c>
      <c r="U63" s="3">
        <v>0</v>
      </c>
      <c r="V63" s="3">
        <v>0</v>
      </c>
      <c r="W63" s="3">
        <v>0</v>
      </c>
      <c r="X63" s="3" t="s">
        <v>1214</v>
      </c>
      <c r="Y63" s="3" t="s">
        <v>880</v>
      </c>
      <c r="Z63" s="3" t="str">
        <f>INDEX(业务类型!$C$4:$C$8,MATCH(纤芯!Y63,业务类型!$B$4:$B$8,0))</f>
        <v>IDLE</v>
      </c>
      <c r="AA63" s="3"/>
    </row>
    <row r="64" spans="1:27" ht="16.5" x14ac:dyDescent="0.2">
      <c r="A64" s="3">
        <v>61</v>
      </c>
      <c r="B64" s="3">
        <f t="shared" si="0"/>
        <v>37002001061</v>
      </c>
      <c r="C64" s="3" t="s">
        <v>1166</v>
      </c>
      <c r="D64" s="3" t="s">
        <v>1265</v>
      </c>
      <c r="E64" s="3" t="str">
        <f>INDEX(光放段!$G$4:$G$237,MATCH(纤芯!G64,光放段!$C$4:$C$237,0))</f>
        <v>山东二干|乐陵滨州光缆:乐陵兴隆南大街-滨州黄河十路</v>
      </c>
      <c r="F64" s="3">
        <f>INDEX(光放段!$I$4:$I$237,MATCH(纤芯!H64,光放段!$B$4:$B$237,0))</f>
        <v>37002000000</v>
      </c>
      <c r="G64" s="3" t="str">
        <f>C64&amp;"|"&amp;D64&amp;":"&amp;N64&amp;"-"&amp;S64</f>
        <v>山东二干|乐陵滨州光缆:乐陵兴隆南大街-庆云新华路</v>
      </c>
      <c r="H64" s="3">
        <f>INDEX(光放段!$B$4:$B$237,MATCH(纤芯!G64,光放段!$C$4:$C$237,0))</f>
        <v>37002001000</v>
      </c>
      <c r="I64" s="3" t="str">
        <f t="shared" si="1"/>
        <v>乐陵滨州光缆</v>
      </c>
      <c r="J64" s="3" t="str">
        <f>INDEX(子缆名称!$B$4:$B$29,纤芯!M64)</f>
        <v>F缆</v>
      </c>
      <c r="K64" s="3">
        <v>61</v>
      </c>
      <c r="L64" s="3">
        <f t="shared" si="2"/>
        <v>1</v>
      </c>
      <c r="M64" s="3">
        <f t="shared" si="3"/>
        <v>6</v>
      </c>
      <c r="N64" s="3" t="s">
        <v>7</v>
      </c>
      <c r="O64" s="3">
        <f>COUNTIF([1]局站!$D$4:$D$172,"="&amp;N64)</f>
        <v>1</v>
      </c>
      <c r="P64" s="3">
        <v>0</v>
      </c>
      <c r="Q64" s="3">
        <v>0</v>
      </c>
      <c r="R64" s="3">
        <v>0</v>
      </c>
      <c r="S64" s="3" t="s">
        <v>8</v>
      </c>
      <c r="T64" s="3">
        <f>COUNTIF([1]局站!$D$4:$D$172,"="&amp;S64)</f>
        <v>1</v>
      </c>
      <c r="U64" s="3">
        <v>0</v>
      </c>
      <c r="V64" s="3">
        <v>0</v>
      </c>
      <c r="W64" s="3">
        <v>0</v>
      </c>
      <c r="X64" s="3" t="s">
        <v>1214</v>
      </c>
      <c r="Y64" s="3" t="s">
        <v>880</v>
      </c>
      <c r="Z64" s="3" t="str">
        <f>INDEX(业务类型!$C$4:$C$8,MATCH(纤芯!Y64,业务类型!$B$4:$B$8,0))</f>
        <v>IDLE</v>
      </c>
      <c r="AA64" s="3"/>
    </row>
    <row r="65" spans="1:27" ht="16.5" x14ac:dyDescent="0.2">
      <c r="A65" s="3">
        <v>62</v>
      </c>
      <c r="B65" s="3">
        <f t="shared" si="0"/>
        <v>37002001062</v>
      </c>
      <c r="C65" s="3" t="s">
        <v>1166</v>
      </c>
      <c r="D65" s="3" t="s">
        <v>1265</v>
      </c>
      <c r="E65" s="3" t="str">
        <f>INDEX(光放段!$G$4:$G$237,MATCH(纤芯!G65,光放段!$C$4:$C$237,0))</f>
        <v>山东二干|乐陵滨州光缆:乐陵兴隆南大街-滨州黄河十路</v>
      </c>
      <c r="F65" s="3">
        <f>INDEX(光放段!$I$4:$I$237,MATCH(纤芯!H65,光放段!$B$4:$B$237,0))</f>
        <v>37002000000</v>
      </c>
      <c r="G65" s="3" t="str">
        <f>C65&amp;"|"&amp;D65&amp;":"&amp;N65&amp;"-"&amp;S65</f>
        <v>山东二干|乐陵滨州光缆:乐陵兴隆南大街-庆云新华路</v>
      </c>
      <c r="H65" s="3">
        <f>INDEX(光放段!$B$4:$B$237,MATCH(纤芯!G65,光放段!$C$4:$C$237,0))</f>
        <v>37002001000</v>
      </c>
      <c r="I65" s="3" t="str">
        <f t="shared" si="1"/>
        <v>乐陵滨州光缆</v>
      </c>
      <c r="J65" s="3" t="str">
        <f>INDEX(子缆名称!$B$4:$B$29,纤芯!M65)</f>
        <v>F缆</v>
      </c>
      <c r="K65" s="3">
        <v>62</v>
      </c>
      <c r="L65" s="3">
        <f t="shared" si="2"/>
        <v>2</v>
      </c>
      <c r="M65" s="3">
        <f t="shared" si="3"/>
        <v>6</v>
      </c>
      <c r="N65" s="3" t="s">
        <v>7</v>
      </c>
      <c r="O65" s="3">
        <f>COUNTIF([1]局站!$D$4:$D$172,"="&amp;N65)</f>
        <v>1</v>
      </c>
      <c r="P65" s="3">
        <v>0</v>
      </c>
      <c r="Q65" s="3">
        <v>0</v>
      </c>
      <c r="R65" s="3">
        <v>0</v>
      </c>
      <c r="S65" s="3" t="s">
        <v>8</v>
      </c>
      <c r="T65" s="3">
        <f>COUNTIF([1]局站!$D$4:$D$172,"="&amp;S65)</f>
        <v>1</v>
      </c>
      <c r="U65" s="3">
        <v>0</v>
      </c>
      <c r="V65" s="3">
        <v>0</v>
      </c>
      <c r="W65" s="3">
        <v>0</v>
      </c>
      <c r="X65" s="3" t="s">
        <v>1214</v>
      </c>
      <c r="Y65" s="3" t="s">
        <v>880</v>
      </c>
      <c r="Z65" s="3" t="str">
        <f>INDEX(业务类型!$C$4:$C$8,MATCH(纤芯!Y65,业务类型!$B$4:$B$8,0))</f>
        <v>IDLE</v>
      </c>
      <c r="AA65" s="3"/>
    </row>
    <row r="66" spans="1:27" ht="16.5" x14ac:dyDescent="0.2">
      <c r="A66" s="3">
        <v>63</v>
      </c>
      <c r="B66" s="3">
        <f t="shared" si="0"/>
        <v>37002001063</v>
      </c>
      <c r="C66" s="3" t="s">
        <v>1166</v>
      </c>
      <c r="D66" s="3" t="s">
        <v>1265</v>
      </c>
      <c r="E66" s="3" t="str">
        <f>INDEX(光放段!$G$4:$G$237,MATCH(纤芯!G66,光放段!$C$4:$C$237,0))</f>
        <v>山东二干|乐陵滨州光缆:乐陵兴隆南大街-滨州黄河十路</v>
      </c>
      <c r="F66" s="3">
        <f>INDEX(光放段!$I$4:$I$237,MATCH(纤芯!H66,光放段!$B$4:$B$237,0))</f>
        <v>37002000000</v>
      </c>
      <c r="G66" s="3" t="str">
        <f>C66&amp;"|"&amp;D66&amp;":"&amp;N66&amp;"-"&amp;S66</f>
        <v>山东二干|乐陵滨州光缆:乐陵兴隆南大街-庆云新华路</v>
      </c>
      <c r="H66" s="3">
        <f>INDEX(光放段!$B$4:$B$237,MATCH(纤芯!G66,光放段!$C$4:$C$237,0))</f>
        <v>37002001000</v>
      </c>
      <c r="I66" s="3" t="str">
        <f t="shared" si="1"/>
        <v>乐陵滨州光缆</v>
      </c>
      <c r="J66" s="3" t="str">
        <f>INDEX(子缆名称!$B$4:$B$29,纤芯!M66)</f>
        <v>F缆</v>
      </c>
      <c r="K66" s="3">
        <v>63</v>
      </c>
      <c r="L66" s="3">
        <f t="shared" si="2"/>
        <v>3</v>
      </c>
      <c r="M66" s="3">
        <f t="shared" si="3"/>
        <v>6</v>
      </c>
      <c r="N66" s="3" t="s">
        <v>7</v>
      </c>
      <c r="O66" s="3">
        <f>COUNTIF([1]局站!$D$4:$D$172,"="&amp;N66)</f>
        <v>1</v>
      </c>
      <c r="P66" s="3">
        <v>0</v>
      </c>
      <c r="Q66" s="3">
        <v>0</v>
      </c>
      <c r="R66" s="3">
        <v>0</v>
      </c>
      <c r="S66" s="3" t="s">
        <v>8</v>
      </c>
      <c r="T66" s="3">
        <f>COUNTIF([1]局站!$D$4:$D$172,"="&amp;S66)</f>
        <v>1</v>
      </c>
      <c r="U66" s="3">
        <v>0</v>
      </c>
      <c r="V66" s="3">
        <v>0</v>
      </c>
      <c r="W66" s="3">
        <v>0</v>
      </c>
      <c r="X66" s="3" t="s">
        <v>1214</v>
      </c>
      <c r="Y66" s="3" t="s">
        <v>880</v>
      </c>
      <c r="Z66" s="3" t="str">
        <f>INDEX(业务类型!$C$4:$C$8,MATCH(纤芯!Y66,业务类型!$B$4:$B$8,0))</f>
        <v>IDLE</v>
      </c>
      <c r="AA66" s="3"/>
    </row>
    <row r="67" spans="1:27" ht="16.5" x14ac:dyDescent="0.2">
      <c r="A67" s="3">
        <v>64</v>
      </c>
      <c r="B67" s="3">
        <f t="shared" si="0"/>
        <v>37002001064</v>
      </c>
      <c r="C67" s="3" t="s">
        <v>1166</v>
      </c>
      <c r="D67" s="3" t="s">
        <v>1265</v>
      </c>
      <c r="E67" s="3" t="str">
        <f>INDEX(光放段!$G$4:$G$237,MATCH(纤芯!G67,光放段!$C$4:$C$237,0))</f>
        <v>山东二干|乐陵滨州光缆:乐陵兴隆南大街-滨州黄河十路</v>
      </c>
      <c r="F67" s="3">
        <f>INDEX(光放段!$I$4:$I$237,MATCH(纤芯!H67,光放段!$B$4:$B$237,0))</f>
        <v>37002000000</v>
      </c>
      <c r="G67" s="3" t="str">
        <f>C67&amp;"|"&amp;D67&amp;":"&amp;N67&amp;"-"&amp;S67</f>
        <v>山东二干|乐陵滨州光缆:乐陵兴隆南大街-庆云新华路</v>
      </c>
      <c r="H67" s="3">
        <f>INDEX(光放段!$B$4:$B$237,MATCH(纤芯!G67,光放段!$C$4:$C$237,0))</f>
        <v>37002001000</v>
      </c>
      <c r="I67" s="3" t="str">
        <f t="shared" si="1"/>
        <v>乐陵滨州光缆</v>
      </c>
      <c r="J67" s="3" t="str">
        <f>INDEX(子缆名称!$B$4:$B$29,纤芯!M67)</f>
        <v>F缆</v>
      </c>
      <c r="K67" s="3">
        <v>64</v>
      </c>
      <c r="L67" s="3">
        <f t="shared" si="2"/>
        <v>4</v>
      </c>
      <c r="M67" s="3">
        <f t="shared" si="3"/>
        <v>6</v>
      </c>
      <c r="N67" s="3" t="s">
        <v>7</v>
      </c>
      <c r="O67" s="3">
        <f>COUNTIF([1]局站!$D$4:$D$172,"="&amp;N67)</f>
        <v>1</v>
      </c>
      <c r="P67" s="3">
        <v>0</v>
      </c>
      <c r="Q67" s="3">
        <v>0</v>
      </c>
      <c r="R67" s="3">
        <v>0</v>
      </c>
      <c r="S67" s="3" t="s">
        <v>8</v>
      </c>
      <c r="T67" s="3">
        <f>COUNTIF([1]局站!$D$4:$D$172,"="&amp;S67)</f>
        <v>1</v>
      </c>
      <c r="U67" s="3">
        <v>0</v>
      </c>
      <c r="V67" s="3">
        <v>0</v>
      </c>
      <c r="W67" s="3">
        <v>0</v>
      </c>
      <c r="X67" s="3" t="s">
        <v>1214</v>
      </c>
      <c r="Y67" s="3" t="s">
        <v>880</v>
      </c>
      <c r="Z67" s="3" t="str">
        <f>INDEX(业务类型!$C$4:$C$8,MATCH(纤芯!Y67,业务类型!$B$4:$B$8,0))</f>
        <v>IDLE</v>
      </c>
      <c r="AA67" s="3"/>
    </row>
    <row r="68" spans="1:27" ht="16.5" x14ac:dyDescent="0.2">
      <c r="A68" s="3">
        <v>65</v>
      </c>
      <c r="B68" s="3">
        <f t="shared" si="0"/>
        <v>37002001065</v>
      </c>
      <c r="C68" s="3" t="s">
        <v>1166</v>
      </c>
      <c r="D68" s="3" t="s">
        <v>1265</v>
      </c>
      <c r="E68" s="3" t="str">
        <f>INDEX(光放段!$G$4:$G$237,MATCH(纤芯!G68,光放段!$C$4:$C$237,0))</f>
        <v>山东二干|乐陵滨州光缆:乐陵兴隆南大街-滨州黄河十路</v>
      </c>
      <c r="F68" s="3">
        <f>INDEX(光放段!$I$4:$I$237,MATCH(纤芯!H68,光放段!$B$4:$B$237,0))</f>
        <v>37002000000</v>
      </c>
      <c r="G68" s="3" t="str">
        <f>C68&amp;"|"&amp;D68&amp;":"&amp;N68&amp;"-"&amp;S68</f>
        <v>山东二干|乐陵滨州光缆:乐陵兴隆南大街-庆云新华路</v>
      </c>
      <c r="H68" s="3">
        <f>INDEX(光放段!$B$4:$B$237,MATCH(纤芯!G68,光放段!$C$4:$C$237,0))</f>
        <v>37002001000</v>
      </c>
      <c r="I68" s="3" t="str">
        <f t="shared" si="1"/>
        <v>乐陵滨州光缆</v>
      </c>
      <c r="J68" s="3" t="str">
        <f>INDEX(子缆名称!$B$4:$B$29,纤芯!M68)</f>
        <v>F缆</v>
      </c>
      <c r="K68" s="3">
        <v>65</v>
      </c>
      <c r="L68" s="3">
        <f t="shared" si="2"/>
        <v>5</v>
      </c>
      <c r="M68" s="3">
        <f t="shared" si="3"/>
        <v>6</v>
      </c>
      <c r="N68" s="3" t="s">
        <v>7</v>
      </c>
      <c r="O68" s="3">
        <f>COUNTIF([1]局站!$D$4:$D$172,"="&amp;N68)</f>
        <v>1</v>
      </c>
      <c r="P68" s="3">
        <v>0</v>
      </c>
      <c r="Q68" s="3">
        <v>0</v>
      </c>
      <c r="R68" s="3">
        <v>0</v>
      </c>
      <c r="S68" s="3" t="s">
        <v>8</v>
      </c>
      <c r="T68" s="3">
        <f>COUNTIF([1]局站!$D$4:$D$172,"="&amp;S68)</f>
        <v>1</v>
      </c>
      <c r="U68" s="3">
        <v>0</v>
      </c>
      <c r="V68" s="3">
        <v>0</v>
      </c>
      <c r="W68" s="3">
        <v>0</v>
      </c>
      <c r="X68" s="3" t="s">
        <v>1214</v>
      </c>
      <c r="Y68" s="3" t="s">
        <v>880</v>
      </c>
      <c r="Z68" s="3" t="str">
        <f>INDEX(业务类型!$C$4:$C$8,MATCH(纤芯!Y68,业务类型!$B$4:$B$8,0))</f>
        <v>IDLE</v>
      </c>
      <c r="AA68" s="3"/>
    </row>
    <row r="69" spans="1:27" ht="16.5" x14ac:dyDescent="0.2">
      <c r="A69" s="3">
        <v>66</v>
      </c>
      <c r="B69" s="3">
        <f t="shared" ref="B69:B132" si="4">H69+K69</f>
        <v>37002001066</v>
      </c>
      <c r="C69" s="3" t="s">
        <v>1166</v>
      </c>
      <c r="D69" s="3" t="s">
        <v>1265</v>
      </c>
      <c r="E69" s="3" t="str">
        <f>INDEX(光放段!$G$4:$G$237,MATCH(纤芯!G69,光放段!$C$4:$C$237,0))</f>
        <v>山东二干|乐陵滨州光缆:乐陵兴隆南大街-滨州黄河十路</v>
      </c>
      <c r="F69" s="3">
        <f>INDEX(光放段!$I$4:$I$237,MATCH(纤芯!H69,光放段!$B$4:$B$237,0))</f>
        <v>37002000000</v>
      </c>
      <c r="G69" s="3" t="str">
        <f t="shared" ref="G69:G132" si="5">C69&amp;"|"&amp;D69&amp;":"&amp;N69&amp;"-"&amp;S69</f>
        <v>山东二干|乐陵滨州光缆:乐陵兴隆南大街-庆云新华路</v>
      </c>
      <c r="H69" s="3">
        <f>INDEX(光放段!$B$4:$B$237,MATCH(纤芯!G69,光放段!$C$4:$C$237,0))</f>
        <v>37002001000</v>
      </c>
      <c r="I69" s="3" t="str">
        <f t="shared" ref="I69:I132" si="6">D69</f>
        <v>乐陵滨州光缆</v>
      </c>
      <c r="J69" s="3" t="str">
        <f>INDEX(子缆名称!$B$4:$B$29,纤芯!M69)</f>
        <v>F缆</v>
      </c>
      <c r="K69" s="3">
        <v>66</v>
      </c>
      <c r="L69" s="3">
        <f t="shared" ref="L69:L132" si="7">MOD(K69-1,12)+1</f>
        <v>6</v>
      </c>
      <c r="M69" s="3">
        <f t="shared" ref="M69:M132" si="8">INT((K69-1)/12)+1</f>
        <v>6</v>
      </c>
      <c r="N69" s="3" t="s">
        <v>7</v>
      </c>
      <c r="O69" s="3">
        <f>COUNTIF([1]局站!$D$4:$D$172,"="&amp;N69)</f>
        <v>1</v>
      </c>
      <c r="P69" s="3">
        <v>0</v>
      </c>
      <c r="Q69" s="3">
        <v>0</v>
      </c>
      <c r="R69" s="3">
        <v>0</v>
      </c>
      <c r="S69" s="3" t="s">
        <v>8</v>
      </c>
      <c r="T69" s="3">
        <f>COUNTIF([1]局站!$D$4:$D$172,"="&amp;S69)</f>
        <v>1</v>
      </c>
      <c r="U69" s="3">
        <v>0</v>
      </c>
      <c r="V69" s="3">
        <v>0</v>
      </c>
      <c r="W69" s="3">
        <v>0</v>
      </c>
      <c r="X69" s="3" t="s">
        <v>1214</v>
      </c>
      <c r="Y69" s="3" t="s">
        <v>880</v>
      </c>
      <c r="Z69" s="3" t="str">
        <f>INDEX(业务类型!$C$4:$C$8,MATCH(纤芯!Y69,业务类型!$B$4:$B$8,0))</f>
        <v>IDLE</v>
      </c>
      <c r="AA69" s="3"/>
    </row>
    <row r="70" spans="1:27" ht="16.5" x14ac:dyDescent="0.2">
      <c r="A70" s="3">
        <v>67</v>
      </c>
      <c r="B70" s="3">
        <f t="shared" si="4"/>
        <v>37002001067</v>
      </c>
      <c r="C70" s="3" t="s">
        <v>1166</v>
      </c>
      <c r="D70" s="3" t="s">
        <v>1265</v>
      </c>
      <c r="E70" s="3" t="str">
        <f>INDEX(光放段!$G$4:$G$237,MATCH(纤芯!G70,光放段!$C$4:$C$237,0))</f>
        <v>山东二干|乐陵滨州光缆:乐陵兴隆南大街-滨州黄河十路</v>
      </c>
      <c r="F70" s="3">
        <f>INDEX(光放段!$I$4:$I$237,MATCH(纤芯!H70,光放段!$B$4:$B$237,0))</f>
        <v>37002000000</v>
      </c>
      <c r="G70" s="3" t="str">
        <f t="shared" si="5"/>
        <v>山东二干|乐陵滨州光缆:乐陵兴隆南大街-庆云新华路</v>
      </c>
      <c r="H70" s="3">
        <f>INDEX(光放段!$B$4:$B$237,MATCH(纤芯!G70,光放段!$C$4:$C$237,0))</f>
        <v>37002001000</v>
      </c>
      <c r="I70" s="3" t="str">
        <f t="shared" si="6"/>
        <v>乐陵滨州光缆</v>
      </c>
      <c r="J70" s="3" t="str">
        <f>INDEX(子缆名称!$B$4:$B$29,纤芯!M70)</f>
        <v>F缆</v>
      </c>
      <c r="K70" s="3">
        <v>67</v>
      </c>
      <c r="L70" s="3">
        <f t="shared" si="7"/>
        <v>7</v>
      </c>
      <c r="M70" s="3">
        <f t="shared" si="8"/>
        <v>6</v>
      </c>
      <c r="N70" s="3" t="s">
        <v>7</v>
      </c>
      <c r="O70" s="3">
        <f>COUNTIF([1]局站!$D$4:$D$172,"="&amp;N70)</f>
        <v>1</v>
      </c>
      <c r="P70" s="3">
        <v>0</v>
      </c>
      <c r="Q70" s="3">
        <v>0</v>
      </c>
      <c r="R70" s="3">
        <v>0</v>
      </c>
      <c r="S70" s="3" t="s">
        <v>8</v>
      </c>
      <c r="T70" s="3">
        <f>COUNTIF([1]局站!$D$4:$D$172,"="&amp;S70)</f>
        <v>1</v>
      </c>
      <c r="U70" s="3">
        <v>0</v>
      </c>
      <c r="V70" s="3">
        <v>0</v>
      </c>
      <c r="W70" s="3">
        <v>0</v>
      </c>
      <c r="X70" s="3" t="s">
        <v>1214</v>
      </c>
      <c r="Y70" s="3" t="s">
        <v>880</v>
      </c>
      <c r="Z70" s="3" t="str">
        <f>INDEX(业务类型!$C$4:$C$8,MATCH(纤芯!Y70,业务类型!$B$4:$B$8,0))</f>
        <v>IDLE</v>
      </c>
      <c r="AA70" s="3"/>
    </row>
    <row r="71" spans="1:27" ht="16.5" x14ac:dyDescent="0.2">
      <c r="A71" s="3">
        <v>68</v>
      </c>
      <c r="B71" s="3">
        <f t="shared" si="4"/>
        <v>37002001068</v>
      </c>
      <c r="C71" s="3" t="s">
        <v>1166</v>
      </c>
      <c r="D71" s="3" t="s">
        <v>1265</v>
      </c>
      <c r="E71" s="3" t="str">
        <f>INDEX(光放段!$G$4:$G$237,MATCH(纤芯!G71,光放段!$C$4:$C$237,0))</f>
        <v>山东二干|乐陵滨州光缆:乐陵兴隆南大街-滨州黄河十路</v>
      </c>
      <c r="F71" s="3">
        <f>INDEX(光放段!$I$4:$I$237,MATCH(纤芯!H71,光放段!$B$4:$B$237,0))</f>
        <v>37002000000</v>
      </c>
      <c r="G71" s="3" t="str">
        <f t="shared" si="5"/>
        <v>山东二干|乐陵滨州光缆:乐陵兴隆南大街-庆云新华路</v>
      </c>
      <c r="H71" s="3">
        <f>INDEX(光放段!$B$4:$B$237,MATCH(纤芯!G71,光放段!$C$4:$C$237,0))</f>
        <v>37002001000</v>
      </c>
      <c r="I71" s="3" t="str">
        <f t="shared" si="6"/>
        <v>乐陵滨州光缆</v>
      </c>
      <c r="J71" s="3" t="str">
        <f>INDEX(子缆名称!$B$4:$B$29,纤芯!M71)</f>
        <v>F缆</v>
      </c>
      <c r="K71" s="3">
        <v>68</v>
      </c>
      <c r="L71" s="3">
        <f t="shared" si="7"/>
        <v>8</v>
      </c>
      <c r="M71" s="3">
        <f t="shared" si="8"/>
        <v>6</v>
      </c>
      <c r="N71" s="3" t="s">
        <v>7</v>
      </c>
      <c r="O71" s="3">
        <f>COUNTIF([1]局站!$D$4:$D$172,"="&amp;N71)</f>
        <v>1</v>
      </c>
      <c r="P71" s="3">
        <v>0</v>
      </c>
      <c r="Q71" s="3">
        <v>0</v>
      </c>
      <c r="R71" s="3">
        <v>0</v>
      </c>
      <c r="S71" s="3" t="s">
        <v>8</v>
      </c>
      <c r="T71" s="3">
        <f>COUNTIF([1]局站!$D$4:$D$172,"="&amp;S71)</f>
        <v>1</v>
      </c>
      <c r="U71" s="3">
        <v>0</v>
      </c>
      <c r="V71" s="3">
        <v>0</v>
      </c>
      <c r="W71" s="3">
        <v>0</v>
      </c>
      <c r="X71" s="3" t="s">
        <v>1214</v>
      </c>
      <c r="Y71" s="3" t="s">
        <v>880</v>
      </c>
      <c r="Z71" s="3" t="str">
        <f>INDEX(业务类型!$C$4:$C$8,MATCH(纤芯!Y71,业务类型!$B$4:$B$8,0))</f>
        <v>IDLE</v>
      </c>
      <c r="AA71" s="3"/>
    </row>
    <row r="72" spans="1:27" ht="16.5" x14ac:dyDescent="0.2">
      <c r="A72" s="3">
        <v>69</v>
      </c>
      <c r="B72" s="3">
        <f t="shared" si="4"/>
        <v>37002001069</v>
      </c>
      <c r="C72" s="3" t="s">
        <v>1166</v>
      </c>
      <c r="D72" s="3" t="s">
        <v>1265</v>
      </c>
      <c r="E72" s="3" t="str">
        <f>INDEX(光放段!$G$4:$G$237,MATCH(纤芯!G72,光放段!$C$4:$C$237,0))</f>
        <v>山东二干|乐陵滨州光缆:乐陵兴隆南大街-滨州黄河十路</v>
      </c>
      <c r="F72" s="3">
        <f>INDEX(光放段!$I$4:$I$237,MATCH(纤芯!H72,光放段!$B$4:$B$237,0))</f>
        <v>37002000000</v>
      </c>
      <c r="G72" s="3" t="str">
        <f t="shared" si="5"/>
        <v>山东二干|乐陵滨州光缆:乐陵兴隆南大街-庆云新华路</v>
      </c>
      <c r="H72" s="3">
        <f>INDEX(光放段!$B$4:$B$237,MATCH(纤芯!G72,光放段!$C$4:$C$237,0))</f>
        <v>37002001000</v>
      </c>
      <c r="I72" s="3" t="str">
        <f t="shared" si="6"/>
        <v>乐陵滨州光缆</v>
      </c>
      <c r="J72" s="3" t="str">
        <f>INDEX(子缆名称!$B$4:$B$29,纤芯!M72)</f>
        <v>F缆</v>
      </c>
      <c r="K72" s="3">
        <v>69</v>
      </c>
      <c r="L72" s="3">
        <f t="shared" si="7"/>
        <v>9</v>
      </c>
      <c r="M72" s="3">
        <f t="shared" si="8"/>
        <v>6</v>
      </c>
      <c r="N72" s="3" t="s">
        <v>7</v>
      </c>
      <c r="O72" s="3">
        <f>COUNTIF([1]局站!$D$4:$D$172,"="&amp;N72)</f>
        <v>1</v>
      </c>
      <c r="P72" s="3">
        <v>0</v>
      </c>
      <c r="Q72" s="3">
        <v>0</v>
      </c>
      <c r="R72" s="3">
        <v>0</v>
      </c>
      <c r="S72" s="3" t="s">
        <v>8</v>
      </c>
      <c r="T72" s="3">
        <f>COUNTIF([1]局站!$D$4:$D$172,"="&amp;S72)</f>
        <v>1</v>
      </c>
      <c r="U72" s="3">
        <v>0</v>
      </c>
      <c r="V72" s="3">
        <v>0</v>
      </c>
      <c r="W72" s="3">
        <v>0</v>
      </c>
      <c r="X72" s="3" t="s">
        <v>1214</v>
      </c>
      <c r="Y72" s="3" t="s">
        <v>880</v>
      </c>
      <c r="Z72" s="3" t="str">
        <f>INDEX(业务类型!$C$4:$C$8,MATCH(纤芯!Y72,业务类型!$B$4:$B$8,0))</f>
        <v>IDLE</v>
      </c>
      <c r="AA72" s="3"/>
    </row>
    <row r="73" spans="1:27" ht="16.5" x14ac:dyDescent="0.2">
      <c r="A73" s="3">
        <v>70</v>
      </c>
      <c r="B73" s="3">
        <f t="shared" si="4"/>
        <v>37002001070</v>
      </c>
      <c r="C73" s="3" t="s">
        <v>1166</v>
      </c>
      <c r="D73" s="3" t="s">
        <v>1265</v>
      </c>
      <c r="E73" s="3" t="str">
        <f>INDEX(光放段!$G$4:$G$237,MATCH(纤芯!G73,光放段!$C$4:$C$237,0))</f>
        <v>山东二干|乐陵滨州光缆:乐陵兴隆南大街-滨州黄河十路</v>
      </c>
      <c r="F73" s="3">
        <f>INDEX(光放段!$I$4:$I$237,MATCH(纤芯!H73,光放段!$B$4:$B$237,0))</f>
        <v>37002000000</v>
      </c>
      <c r="G73" s="3" t="str">
        <f t="shared" si="5"/>
        <v>山东二干|乐陵滨州光缆:乐陵兴隆南大街-庆云新华路</v>
      </c>
      <c r="H73" s="3">
        <f>INDEX(光放段!$B$4:$B$237,MATCH(纤芯!G73,光放段!$C$4:$C$237,0))</f>
        <v>37002001000</v>
      </c>
      <c r="I73" s="3" t="str">
        <f t="shared" si="6"/>
        <v>乐陵滨州光缆</v>
      </c>
      <c r="J73" s="3" t="str">
        <f>INDEX(子缆名称!$B$4:$B$29,纤芯!M73)</f>
        <v>F缆</v>
      </c>
      <c r="K73" s="3">
        <v>70</v>
      </c>
      <c r="L73" s="3">
        <f t="shared" si="7"/>
        <v>10</v>
      </c>
      <c r="M73" s="3">
        <f t="shared" si="8"/>
        <v>6</v>
      </c>
      <c r="N73" s="3" t="s">
        <v>7</v>
      </c>
      <c r="O73" s="3">
        <f>COUNTIF([1]局站!$D$4:$D$172,"="&amp;N73)</f>
        <v>1</v>
      </c>
      <c r="P73" s="3">
        <v>0</v>
      </c>
      <c r="Q73" s="3">
        <v>0</v>
      </c>
      <c r="R73" s="3">
        <v>0</v>
      </c>
      <c r="S73" s="3" t="s">
        <v>8</v>
      </c>
      <c r="T73" s="3">
        <f>COUNTIF([1]局站!$D$4:$D$172,"="&amp;S73)</f>
        <v>1</v>
      </c>
      <c r="U73" s="3">
        <v>0</v>
      </c>
      <c r="V73" s="3">
        <v>0</v>
      </c>
      <c r="W73" s="3">
        <v>0</v>
      </c>
      <c r="X73" s="3" t="s">
        <v>1214</v>
      </c>
      <c r="Y73" s="3" t="s">
        <v>880</v>
      </c>
      <c r="Z73" s="3" t="str">
        <f>INDEX(业务类型!$C$4:$C$8,MATCH(纤芯!Y73,业务类型!$B$4:$B$8,0))</f>
        <v>IDLE</v>
      </c>
      <c r="AA73" s="3"/>
    </row>
    <row r="74" spans="1:27" ht="16.5" x14ac:dyDescent="0.2">
      <c r="A74" s="3">
        <v>71</v>
      </c>
      <c r="B74" s="3">
        <f t="shared" si="4"/>
        <v>37002001071</v>
      </c>
      <c r="C74" s="3" t="s">
        <v>1166</v>
      </c>
      <c r="D74" s="3" t="s">
        <v>1265</v>
      </c>
      <c r="E74" s="3" t="str">
        <f>INDEX(光放段!$G$4:$G$237,MATCH(纤芯!G74,光放段!$C$4:$C$237,0))</f>
        <v>山东二干|乐陵滨州光缆:乐陵兴隆南大街-滨州黄河十路</v>
      </c>
      <c r="F74" s="3">
        <f>INDEX(光放段!$I$4:$I$237,MATCH(纤芯!H74,光放段!$B$4:$B$237,0))</f>
        <v>37002000000</v>
      </c>
      <c r="G74" s="3" t="str">
        <f t="shared" si="5"/>
        <v>山东二干|乐陵滨州光缆:乐陵兴隆南大街-庆云新华路</v>
      </c>
      <c r="H74" s="3">
        <f>INDEX(光放段!$B$4:$B$237,MATCH(纤芯!G74,光放段!$C$4:$C$237,0))</f>
        <v>37002001000</v>
      </c>
      <c r="I74" s="3" t="str">
        <f t="shared" si="6"/>
        <v>乐陵滨州光缆</v>
      </c>
      <c r="J74" s="3" t="str">
        <f>INDEX(子缆名称!$B$4:$B$29,纤芯!M74)</f>
        <v>F缆</v>
      </c>
      <c r="K74" s="3">
        <v>71</v>
      </c>
      <c r="L74" s="3">
        <f t="shared" si="7"/>
        <v>11</v>
      </c>
      <c r="M74" s="3">
        <f t="shared" si="8"/>
        <v>6</v>
      </c>
      <c r="N74" s="3" t="s">
        <v>7</v>
      </c>
      <c r="O74" s="3">
        <f>COUNTIF([1]局站!$D$4:$D$172,"="&amp;N74)</f>
        <v>1</v>
      </c>
      <c r="P74" s="3">
        <v>0</v>
      </c>
      <c r="Q74" s="3">
        <v>0</v>
      </c>
      <c r="R74" s="3">
        <v>0</v>
      </c>
      <c r="S74" s="3" t="s">
        <v>8</v>
      </c>
      <c r="T74" s="3">
        <f>COUNTIF([1]局站!$D$4:$D$172,"="&amp;S74)</f>
        <v>1</v>
      </c>
      <c r="U74" s="3">
        <v>0</v>
      </c>
      <c r="V74" s="3">
        <v>0</v>
      </c>
      <c r="W74" s="3">
        <v>0</v>
      </c>
      <c r="X74" s="3" t="s">
        <v>1214</v>
      </c>
      <c r="Y74" s="3" t="s">
        <v>880</v>
      </c>
      <c r="Z74" s="3" t="str">
        <f>INDEX(业务类型!$C$4:$C$8,MATCH(纤芯!Y74,业务类型!$B$4:$B$8,0))</f>
        <v>IDLE</v>
      </c>
      <c r="AA74" s="3"/>
    </row>
    <row r="75" spans="1:27" ht="16.5" x14ac:dyDescent="0.2">
      <c r="A75" s="3">
        <v>72</v>
      </c>
      <c r="B75" s="3">
        <f t="shared" si="4"/>
        <v>37002001072</v>
      </c>
      <c r="C75" s="3" t="s">
        <v>1166</v>
      </c>
      <c r="D75" s="3" t="s">
        <v>1265</v>
      </c>
      <c r="E75" s="3" t="str">
        <f>INDEX(光放段!$G$4:$G$237,MATCH(纤芯!G75,光放段!$C$4:$C$237,0))</f>
        <v>山东二干|乐陵滨州光缆:乐陵兴隆南大街-滨州黄河十路</v>
      </c>
      <c r="F75" s="3">
        <f>INDEX(光放段!$I$4:$I$237,MATCH(纤芯!H75,光放段!$B$4:$B$237,0))</f>
        <v>37002000000</v>
      </c>
      <c r="G75" s="3" t="str">
        <f t="shared" si="5"/>
        <v>山东二干|乐陵滨州光缆:乐陵兴隆南大街-庆云新华路</v>
      </c>
      <c r="H75" s="3">
        <f>INDEX(光放段!$B$4:$B$237,MATCH(纤芯!G75,光放段!$C$4:$C$237,0))</f>
        <v>37002001000</v>
      </c>
      <c r="I75" s="3" t="str">
        <f t="shared" si="6"/>
        <v>乐陵滨州光缆</v>
      </c>
      <c r="J75" s="3" t="str">
        <f>INDEX(子缆名称!$B$4:$B$29,纤芯!M75)</f>
        <v>F缆</v>
      </c>
      <c r="K75" s="3">
        <v>72</v>
      </c>
      <c r="L75" s="3">
        <f t="shared" si="7"/>
        <v>12</v>
      </c>
      <c r="M75" s="3">
        <f t="shared" si="8"/>
        <v>6</v>
      </c>
      <c r="N75" s="3" t="s">
        <v>7</v>
      </c>
      <c r="O75" s="3">
        <f>COUNTIF([1]局站!$D$4:$D$172,"="&amp;N75)</f>
        <v>1</v>
      </c>
      <c r="P75" s="3">
        <v>0</v>
      </c>
      <c r="Q75" s="3">
        <v>0</v>
      </c>
      <c r="R75" s="3">
        <v>0</v>
      </c>
      <c r="S75" s="3" t="s">
        <v>8</v>
      </c>
      <c r="T75" s="3">
        <f>COUNTIF([1]局站!$D$4:$D$172,"="&amp;S75)</f>
        <v>1</v>
      </c>
      <c r="U75" s="3">
        <v>0</v>
      </c>
      <c r="V75" s="3">
        <v>0</v>
      </c>
      <c r="W75" s="3">
        <v>0</v>
      </c>
      <c r="X75" s="3" t="s">
        <v>1214</v>
      </c>
      <c r="Y75" s="3" t="s">
        <v>880</v>
      </c>
      <c r="Z75" s="3" t="str">
        <f>INDEX(业务类型!$C$4:$C$8,MATCH(纤芯!Y75,业务类型!$B$4:$B$8,0))</f>
        <v>IDLE</v>
      </c>
      <c r="AA75" s="3"/>
    </row>
    <row r="76" spans="1:27" ht="16.5" x14ac:dyDescent="0.2">
      <c r="A76" s="3">
        <v>73</v>
      </c>
      <c r="B76" s="3">
        <f t="shared" si="4"/>
        <v>37002002001</v>
      </c>
      <c r="C76" s="3" t="s">
        <v>1166</v>
      </c>
      <c r="D76" s="3" t="s">
        <v>1265</v>
      </c>
      <c r="E76" s="3" t="str">
        <f>INDEX(光放段!$G$4:$G$237,MATCH(纤芯!G76,光放段!$C$4:$C$237,0))</f>
        <v>山东二干|乐陵滨州光缆:乐陵兴隆南大街-滨州黄河十路</v>
      </c>
      <c r="F76" s="3">
        <f>INDEX(光放段!$I$4:$I$237,MATCH(纤芯!H76,光放段!$B$4:$B$237,0))</f>
        <v>37002000000</v>
      </c>
      <c r="G76" s="3" t="str">
        <f t="shared" si="5"/>
        <v>山东二干|乐陵滨州光缆:庆云新华路-无棣中心大街</v>
      </c>
      <c r="H76" s="3">
        <f>INDEX(光放段!$B$4:$B$237,MATCH(纤芯!G76,光放段!$C$4:$C$237,0))</f>
        <v>37002002000</v>
      </c>
      <c r="I76" s="3" t="str">
        <f t="shared" si="6"/>
        <v>乐陵滨州光缆</v>
      </c>
      <c r="J76" s="3" t="str">
        <f>INDEX(子缆名称!$B$4:$B$29,纤芯!M76)</f>
        <v>A缆</v>
      </c>
      <c r="K76" s="3">
        <v>1</v>
      </c>
      <c r="L76" s="3">
        <f t="shared" si="7"/>
        <v>1</v>
      </c>
      <c r="M76" s="3">
        <f t="shared" si="8"/>
        <v>1</v>
      </c>
      <c r="N76" s="3" t="s">
        <v>8</v>
      </c>
      <c r="O76" s="3">
        <f>COUNTIF([1]局站!$D$4:$D$172,"="&amp;N76)</f>
        <v>1</v>
      </c>
      <c r="P76" s="3">
        <v>0</v>
      </c>
      <c r="Q76" s="3">
        <v>0</v>
      </c>
      <c r="R76" s="3">
        <v>0</v>
      </c>
      <c r="S76" s="3" t="s">
        <v>9</v>
      </c>
      <c r="T76" s="3">
        <f>COUNTIF([1]局站!$D$4:$D$172,"="&amp;S76)</f>
        <v>1</v>
      </c>
      <c r="U76" s="3">
        <v>0</v>
      </c>
      <c r="V76" s="3">
        <v>0</v>
      </c>
      <c r="W76" s="3">
        <v>0</v>
      </c>
      <c r="X76" s="3" t="s">
        <v>1214</v>
      </c>
      <c r="Y76" s="3" t="s">
        <v>852</v>
      </c>
      <c r="Z76" s="3" t="str">
        <f>INDEX(业务类型!$C$4:$C$8,MATCH(纤芯!Y76,业务类型!$B$4:$B$8,0))</f>
        <v>TWO</v>
      </c>
      <c r="AA76" s="3" t="s">
        <v>878</v>
      </c>
    </row>
    <row r="77" spans="1:27" ht="16.5" x14ac:dyDescent="0.2">
      <c r="A77" s="3">
        <v>74</v>
      </c>
      <c r="B77" s="3">
        <f t="shared" si="4"/>
        <v>37002002002</v>
      </c>
      <c r="C77" s="3" t="s">
        <v>1166</v>
      </c>
      <c r="D77" s="3" t="s">
        <v>1265</v>
      </c>
      <c r="E77" s="3" t="str">
        <f>INDEX(光放段!$G$4:$G$237,MATCH(纤芯!G77,光放段!$C$4:$C$237,0))</f>
        <v>山东二干|乐陵滨州光缆:乐陵兴隆南大街-滨州黄河十路</v>
      </c>
      <c r="F77" s="3">
        <f>INDEX(光放段!$I$4:$I$237,MATCH(纤芯!H77,光放段!$B$4:$B$237,0))</f>
        <v>37002000000</v>
      </c>
      <c r="G77" s="3" t="str">
        <f t="shared" si="5"/>
        <v>山东二干|乐陵滨州光缆:庆云新华路-无棣中心大街</v>
      </c>
      <c r="H77" s="3">
        <f>INDEX(光放段!$B$4:$B$237,MATCH(纤芯!G77,光放段!$C$4:$C$237,0))</f>
        <v>37002002000</v>
      </c>
      <c r="I77" s="3" t="str">
        <f t="shared" si="6"/>
        <v>乐陵滨州光缆</v>
      </c>
      <c r="J77" s="3" t="str">
        <f>INDEX(子缆名称!$B$4:$B$29,纤芯!M77)</f>
        <v>A缆</v>
      </c>
      <c r="K77" s="3">
        <v>2</v>
      </c>
      <c r="L77" s="3">
        <f t="shared" si="7"/>
        <v>2</v>
      </c>
      <c r="M77" s="3">
        <f t="shared" si="8"/>
        <v>1</v>
      </c>
      <c r="N77" s="3" t="s">
        <v>8</v>
      </c>
      <c r="O77" s="3">
        <f>COUNTIF([1]局站!$D$4:$D$172,"="&amp;N77)</f>
        <v>1</v>
      </c>
      <c r="P77" s="3">
        <v>0</v>
      </c>
      <c r="Q77" s="3">
        <v>0</v>
      </c>
      <c r="R77" s="3">
        <v>0</v>
      </c>
      <c r="S77" s="3" t="s">
        <v>9</v>
      </c>
      <c r="T77" s="3">
        <f>COUNTIF([1]局站!$D$4:$D$172,"="&amp;S77)</f>
        <v>1</v>
      </c>
      <c r="U77" s="3">
        <v>0</v>
      </c>
      <c r="V77" s="3">
        <v>0</v>
      </c>
      <c r="W77" s="3">
        <v>0</v>
      </c>
      <c r="X77" s="3" t="s">
        <v>1214</v>
      </c>
      <c r="Y77" s="3" t="s">
        <v>852</v>
      </c>
      <c r="Z77" s="3" t="str">
        <f>INDEX(业务类型!$C$4:$C$8,MATCH(纤芯!Y77,业务类型!$B$4:$B$8,0))</f>
        <v>TWO</v>
      </c>
      <c r="AA77" s="3" t="s">
        <v>878</v>
      </c>
    </row>
    <row r="78" spans="1:27" ht="16.5" x14ac:dyDescent="0.2">
      <c r="A78" s="3">
        <v>75</v>
      </c>
      <c r="B78" s="3">
        <f t="shared" si="4"/>
        <v>37002002003</v>
      </c>
      <c r="C78" s="3" t="s">
        <v>1166</v>
      </c>
      <c r="D78" s="3" t="s">
        <v>1265</v>
      </c>
      <c r="E78" s="3" t="str">
        <f>INDEX(光放段!$G$4:$G$237,MATCH(纤芯!G78,光放段!$C$4:$C$237,0))</f>
        <v>山东二干|乐陵滨州光缆:乐陵兴隆南大街-滨州黄河十路</v>
      </c>
      <c r="F78" s="3">
        <f>INDEX(光放段!$I$4:$I$237,MATCH(纤芯!H78,光放段!$B$4:$B$237,0))</f>
        <v>37002000000</v>
      </c>
      <c r="G78" s="3" t="str">
        <f t="shared" si="5"/>
        <v>山东二干|乐陵滨州光缆:庆云新华路-无棣中心大街</v>
      </c>
      <c r="H78" s="3">
        <f>INDEX(光放段!$B$4:$B$237,MATCH(纤芯!G78,光放段!$C$4:$C$237,0))</f>
        <v>37002002000</v>
      </c>
      <c r="I78" s="3" t="str">
        <f t="shared" si="6"/>
        <v>乐陵滨州光缆</v>
      </c>
      <c r="J78" s="3" t="str">
        <f>INDEX(子缆名称!$B$4:$B$29,纤芯!M78)</f>
        <v>A缆</v>
      </c>
      <c r="K78" s="3">
        <v>3</v>
      </c>
      <c r="L78" s="3">
        <f t="shared" si="7"/>
        <v>3</v>
      </c>
      <c r="M78" s="3">
        <f t="shared" si="8"/>
        <v>1</v>
      </c>
      <c r="N78" s="3" t="s">
        <v>8</v>
      </c>
      <c r="O78" s="3">
        <f>COUNTIF([1]局站!$D$4:$D$172,"="&amp;N78)</f>
        <v>1</v>
      </c>
      <c r="P78" s="3">
        <v>0</v>
      </c>
      <c r="Q78" s="3">
        <v>0</v>
      </c>
      <c r="R78" s="3">
        <v>0</v>
      </c>
      <c r="S78" s="3" t="s">
        <v>9</v>
      </c>
      <c r="T78" s="3">
        <f>COUNTIF([1]局站!$D$4:$D$172,"="&amp;S78)</f>
        <v>1</v>
      </c>
      <c r="U78" s="3">
        <v>0</v>
      </c>
      <c r="V78" s="3">
        <v>0</v>
      </c>
      <c r="W78" s="3">
        <v>0</v>
      </c>
      <c r="X78" s="3" t="s">
        <v>1214</v>
      </c>
      <c r="Y78" s="3" t="s">
        <v>880</v>
      </c>
      <c r="Z78" s="3" t="str">
        <f>INDEX(业务类型!$C$4:$C$8,MATCH(纤芯!Y78,业务类型!$B$4:$B$8,0))</f>
        <v>IDLE</v>
      </c>
      <c r="AA78" s="3"/>
    </row>
    <row r="79" spans="1:27" ht="16.5" x14ac:dyDescent="0.2">
      <c r="A79" s="3">
        <v>76</v>
      </c>
      <c r="B79" s="3">
        <f t="shared" si="4"/>
        <v>37002002004</v>
      </c>
      <c r="C79" s="3" t="s">
        <v>1166</v>
      </c>
      <c r="D79" s="3" t="s">
        <v>1265</v>
      </c>
      <c r="E79" s="3" t="str">
        <f>INDEX(光放段!$G$4:$G$237,MATCH(纤芯!G79,光放段!$C$4:$C$237,0))</f>
        <v>山东二干|乐陵滨州光缆:乐陵兴隆南大街-滨州黄河十路</v>
      </c>
      <c r="F79" s="3">
        <f>INDEX(光放段!$I$4:$I$237,MATCH(纤芯!H79,光放段!$B$4:$B$237,0))</f>
        <v>37002000000</v>
      </c>
      <c r="G79" s="3" t="str">
        <f t="shared" si="5"/>
        <v>山东二干|乐陵滨州光缆:庆云新华路-无棣中心大街</v>
      </c>
      <c r="H79" s="3">
        <f>INDEX(光放段!$B$4:$B$237,MATCH(纤芯!G79,光放段!$C$4:$C$237,0))</f>
        <v>37002002000</v>
      </c>
      <c r="I79" s="3" t="str">
        <f t="shared" si="6"/>
        <v>乐陵滨州光缆</v>
      </c>
      <c r="J79" s="3" t="str">
        <f>INDEX(子缆名称!$B$4:$B$29,纤芯!M79)</f>
        <v>A缆</v>
      </c>
      <c r="K79" s="3">
        <v>4</v>
      </c>
      <c r="L79" s="3">
        <f t="shared" si="7"/>
        <v>4</v>
      </c>
      <c r="M79" s="3">
        <f t="shared" si="8"/>
        <v>1</v>
      </c>
      <c r="N79" s="3" t="s">
        <v>8</v>
      </c>
      <c r="O79" s="3">
        <f>COUNTIF([1]局站!$D$4:$D$172,"="&amp;N79)</f>
        <v>1</v>
      </c>
      <c r="P79" s="3">
        <v>0</v>
      </c>
      <c r="Q79" s="3">
        <v>0</v>
      </c>
      <c r="R79" s="3">
        <v>0</v>
      </c>
      <c r="S79" s="3" t="s">
        <v>9</v>
      </c>
      <c r="T79" s="3">
        <f>COUNTIF([1]局站!$D$4:$D$172,"="&amp;S79)</f>
        <v>1</v>
      </c>
      <c r="U79" s="3">
        <v>0</v>
      </c>
      <c r="V79" s="3">
        <v>0</v>
      </c>
      <c r="W79" s="3">
        <v>0</v>
      </c>
      <c r="X79" s="3" t="s">
        <v>1214</v>
      </c>
      <c r="Y79" s="3" t="s">
        <v>880</v>
      </c>
      <c r="Z79" s="3" t="str">
        <f>INDEX(业务类型!$C$4:$C$8,MATCH(纤芯!Y79,业务类型!$B$4:$B$8,0))</f>
        <v>IDLE</v>
      </c>
      <c r="AA79" s="3"/>
    </row>
    <row r="80" spans="1:27" ht="16.5" x14ac:dyDescent="0.2">
      <c r="A80" s="3">
        <v>77</v>
      </c>
      <c r="B80" s="3">
        <f t="shared" si="4"/>
        <v>37002002005</v>
      </c>
      <c r="C80" s="3" t="s">
        <v>1166</v>
      </c>
      <c r="D80" s="3" t="s">
        <v>1265</v>
      </c>
      <c r="E80" s="3" t="str">
        <f>INDEX(光放段!$G$4:$G$237,MATCH(纤芯!G80,光放段!$C$4:$C$237,0))</f>
        <v>山东二干|乐陵滨州光缆:乐陵兴隆南大街-滨州黄河十路</v>
      </c>
      <c r="F80" s="3">
        <f>INDEX(光放段!$I$4:$I$237,MATCH(纤芯!H80,光放段!$B$4:$B$237,0))</f>
        <v>37002000000</v>
      </c>
      <c r="G80" s="3" t="str">
        <f t="shared" si="5"/>
        <v>山东二干|乐陵滨州光缆:庆云新华路-无棣中心大街</v>
      </c>
      <c r="H80" s="3">
        <f>INDEX(光放段!$B$4:$B$237,MATCH(纤芯!G80,光放段!$C$4:$C$237,0))</f>
        <v>37002002000</v>
      </c>
      <c r="I80" s="3" t="str">
        <f t="shared" si="6"/>
        <v>乐陵滨州光缆</v>
      </c>
      <c r="J80" s="3" t="str">
        <f>INDEX(子缆名称!$B$4:$B$29,纤芯!M80)</f>
        <v>A缆</v>
      </c>
      <c r="K80" s="3">
        <v>5</v>
      </c>
      <c r="L80" s="3">
        <f t="shared" si="7"/>
        <v>5</v>
      </c>
      <c r="M80" s="3">
        <f t="shared" si="8"/>
        <v>1</v>
      </c>
      <c r="N80" s="3" t="s">
        <v>8</v>
      </c>
      <c r="O80" s="3">
        <f>COUNTIF([1]局站!$D$4:$D$172,"="&amp;N80)</f>
        <v>1</v>
      </c>
      <c r="P80" s="3">
        <v>0</v>
      </c>
      <c r="Q80" s="3">
        <v>0</v>
      </c>
      <c r="R80" s="3">
        <v>0</v>
      </c>
      <c r="S80" s="3" t="s">
        <v>9</v>
      </c>
      <c r="T80" s="3">
        <f>COUNTIF([1]局站!$D$4:$D$172,"="&amp;S80)</f>
        <v>1</v>
      </c>
      <c r="U80" s="3">
        <v>0</v>
      </c>
      <c r="V80" s="3">
        <v>0</v>
      </c>
      <c r="W80" s="3">
        <v>0</v>
      </c>
      <c r="X80" s="3" t="s">
        <v>1214</v>
      </c>
      <c r="Y80" s="3" t="s">
        <v>880</v>
      </c>
      <c r="Z80" s="3" t="str">
        <f>INDEX(业务类型!$C$4:$C$8,MATCH(纤芯!Y80,业务类型!$B$4:$B$8,0))</f>
        <v>IDLE</v>
      </c>
      <c r="AA80" s="3"/>
    </row>
    <row r="81" spans="1:27" ht="16.5" x14ac:dyDescent="0.2">
      <c r="A81" s="3">
        <v>78</v>
      </c>
      <c r="B81" s="3">
        <f t="shared" si="4"/>
        <v>37002002006</v>
      </c>
      <c r="C81" s="3" t="s">
        <v>1166</v>
      </c>
      <c r="D81" s="3" t="s">
        <v>1265</v>
      </c>
      <c r="E81" s="3" t="str">
        <f>INDEX(光放段!$G$4:$G$237,MATCH(纤芯!G81,光放段!$C$4:$C$237,0))</f>
        <v>山东二干|乐陵滨州光缆:乐陵兴隆南大街-滨州黄河十路</v>
      </c>
      <c r="F81" s="3">
        <f>INDEX(光放段!$I$4:$I$237,MATCH(纤芯!H81,光放段!$B$4:$B$237,0))</f>
        <v>37002000000</v>
      </c>
      <c r="G81" s="3" t="str">
        <f t="shared" si="5"/>
        <v>山东二干|乐陵滨州光缆:庆云新华路-无棣中心大街</v>
      </c>
      <c r="H81" s="3">
        <f>INDEX(光放段!$B$4:$B$237,MATCH(纤芯!G81,光放段!$C$4:$C$237,0))</f>
        <v>37002002000</v>
      </c>
      <c r="I81" s="3" t="str">
        <f t="shared" si="6"/>
        <v>乐陵滨州光缆</v>
      </c>
      <c r="J81" s="3" t="str">
        <f>INDEX(子缆名称!$B$4:$B$29,纤芯!M81)</f>
        <v>A缆</v>
      </c>
      <c r="K81" s="3">
        <v>6</v>
      </c>
      <c r="L81" s="3">
        <f t="shared" si="7"/>
        <v>6</v>
      </c>
      <c r="M81" s="3">
        <f t="shared" si="8"/>
        <v>1</v>
      </c>
      <c r="N81" s="3" t="s">
        <v>8</v>
      </c>
      <c r="O81" s="3">
        <f>COUNTIF([1]局站!$D$4:$D$172,"="&amp;N81)</f>
        <v>1</v>
      </c>
      <c r="P81" s="3">
        <v>0</v>
      </c>
      <c r="Q81" s="3">
        <v>0</v>
      </c>
      <c r="R81" s="3">
        <v>0</v>
      </c>
      <c r="S81" s="3" t="s">
        <v>9</v>
      </c>
      <c r="T81" s="3">
        <f>COUNTIF([1]局站!$D$4:$D$172,"="&amp;S81)</f>
        <v>1</v>
      </c>
      <c r="U81" s="3">
        <v>0</v>
      </c>
      <c r="V81" s="3">
        <v>0</v>
      </c>
      <c r="W81" s="3">
        <v>0</v>
      </c>
      <c r="X81" s="3" t="s">
        <v>1214</v>
      </c>
      <c r="Y81" s="3" t="s">
        <v>880</v>
      </c>
      <c r="Z81" s="3" t="str">
        <f>INDEX(业务类型!$C$4:$C$8,MATCH(纤芯!Y81,业务类型!$B$4:$B$8,0))</f>
        <v>IDLE</v>
      </c>
      <c r="AA81" s="3"/>
    </row>
    <row r="82" spans="1:27" ht="16.5" x14ac:dyDescent="0.2">
      <c r="A82" s="3">
        <v>79</v>
      </c>
      <c r="B82" s="3">
        <f t="shared" si="4"/>
        <v>37002002007</v>
      </c>
      <c r="C82" s="3" t="s">
        <v>1166</v>
      </c>
      <c r="D82" s="3" t="s">
        <v>1265</v>
      </c>
      <c r="E82" s="3" t="str">
        <f>INDEX(光放段!$G$4:$G$237,MATCH(纤芯!G82,光放段!$C$4:$C$237,0))</f>
        <v>山东二干|乐陵滨州光缆:乐陵兴隆南大街-滨州黄河十路</v>
      </c>
      <c r="F82" s="3">
        <f>INDEX(光放段!$I$4:$I$237,MATCH(纤芯!H82,光放段!$B$4:$B$237,0))</f>
        <v>37002000000</v>
      </c>
      <c r="G82" s="3" t="str">
        <f t="shared" si="5"/>
        <v>山东二干|乐陵滨州光缆:庆云新华路-无棣中心大街</v>
      </c>
      <c r="H82" s="3">
        <f>INDEX(光放段!$B$4:$B$237,MATCH(纤芯!G82,光放段!$C$4:$C$237,0))</f>
        <v>37002002000</v>
      </c>
      <c r="I82" s="3" t="str">
        <f t="shared" si="6"/>
        <v>乐陵滨州光缆</v>
      </c>
      <c r="J82" s="3" t="str">
        <f>INDEX(子缆名称!$B$4:$B$29,纤芯!M82)</f>
        <v>A缆</v>
      </c>
      <c r="K82" s="3">
        <v>7</v>
      </c>
      <c r="L82" s="3">
        <f t="shared" si="7"/>
        <v>7</v>
      </c>
      <c r="M82" s="3">
        <f t="shared" si="8"/>
        <v>1</v>
      </c>
      <c r="N82" s="3" t="s">
        <v>8</v>
      </c>
      <c r="O82" s="3">
        <f>COUNTIF([1]局站!$D$4:$D$172,"="&amp;N82)</f>
        <v>1</v>
      </c>
      <c r="P82" s="3">
        <v>0</v>
      </c>
      <c r="Q82" s="3">
        <v>0</v>
      </c>
      <c r="R82" s="3">
        <v>0</v>
      </c>
      <c r="S82" s="3" t="s">
        <v>9</v>
      </c>
      <c r="T82" s="3">
        <f>COUNTIF([1]局站!$D$4:$D$172,"="&amp;S82)</f>
        <v>1</v>
      </c>
      <c r="U82" s="3">
        <v>0</v>
      </c>
      <c r="V82" s="3">
        <v>0</v>
      </c>
      <c r="W82" s="3">
        <v>0</v>
      </c>
      <c r="X82" s="3" t="s">
        <v>1214</v>
      </c>
      <c r="Y82" s="3" t="s">
        <v>881</v>
      </c>
      <c r="Z82" s="3" t="str">
        <f>INDEX(业务类型!$C$4:$C$8,MATCH(纤芯!Y82,业务类型!$B$4:$B$8,0))</f>
        <v>OTHER</v>
      </c>
      <c r="AA82" s="3" t="s">
        <v>882</v>
      </c>
    </row>
    <row r="83" spans="1:27" ht="16.5" x14ac:dyDescent="0.2">
      <c r="A83" s="3">
        <v>80</v>
      </c>
      <c r="B83" s="3">
        <f t="shared" si="4"/>
        <v>37002002008</v>
      </c>
      <c r="C83" s="3" t="s">
        <v>1166</v>
      </c>
      <c r="D83" s="3" t="s">
        <v>1265</v>
      </c>
      <c r="E83" s="3" t="str">
        <f>INDEX(光放段!$G$4:$G$237,MATCH(纤芯!G83,光放段!$C$4:$C$237,0))</f>
        <v>山东二干|乐陵滨州光缆:乐陵兴隆南大街-滨州黄河十路</v>
      </c>
      <c r="F83" s="3">
        <f>INDEX(光放段!$I$4:$I$237,MATCH(纤芯!H83,光放段!$B$4:$B$237,0))</f>
        <v>37002000000</v>
      </c>
      <c r="G83" s="3" t="str">
        <f t="shared" si="5"/>
        <v>山东二干|乐陵滨州光缆:庆云新华路-无棣中心大街</v>
      </c>
      <c r="H83" s="3">
        <f>INDEX(光放段!$B$4:$B$237,MATCH(纤芯!G83,光放段!$C$4:$C$237,0))</f>
        <v>37002002000</v>
      </c>
      <c r="I83" s="3" t="str">
        <f t="shared" si="6"/>
        <v>乐陵滨州光缆</v>
      </c>
      <c r="J83" s="3" t="str">
        <f>INDEX(子缆名称!$B$4:$B$29,纤芯!M83)</f>
        <v>A缆</v>
      </c>
      <c r="K83" s="3">
        <v>8</v>
      </c>
      <c r="L83" s="3">
        <f t="shared" si="7"/>
        <v>8</v>
      </c>
      <c r="M83" s="3">
        <f t="shared" si="8"/>
        <v>1</v>
      </c>
      <c r="N83" s="3" t="s">
        <v>8</v>
      </c>
      <c r="O83" s="3">
        <f>COUNTIF([1]局站!$D$4:$D$172,"="&amp;N83)</f>
        <v>1</v>
      </c>
      <c r="P83" s="3">
        <v>0</v>
      </c>
      <c r="Q83" s="3">
        <v>0</v>
      </c>
      <c r="R83" s="3">
        <v>0</v>
      </c>
      <c r="S83" s="3" t="s">
        <v>9</v>
      </c>
      <c r="T83" s="3">
        <f>COUNTIF([1]局站!$D$4:$D$172,"="&amp;S83)</f>
        <v>1</v>
      </c>
      <c r="U83" s="3">
        <v>0</v>
      </c>
      <c r="V83" s="3">
        <v>0</v>
      </c>
      <c r="W83" s="3">
        <v>0</v>
      </c>
      <c r="X83" s="3" t="s">
        <v>1214</v>
      </c>
      <c r="Y83" s="3" t="s">
        <v>881</v>
      </c>
      <c r="Z83" s="3" t="str">
        <f>INDEX(业务类型!$C$4:$C$8,MATCH(纤芯!Y83,业务类型!$B$4:$B$8,0))</f>
        <v>OTHER</v>
      </c>
      <c r="AA83" s="3" t="s">
        <v>882</v>
      </c>
    </row>
    <row r="84" spans="1:27" ht="16.5" x14ac:dyDescent="0.2">
      <c r="A84" s="3">
        <v>81</v>
      </c>
      <c r="B84" s="3">
        <f t="shared" si="4"/>
        <v>37002002009</v>
      </c>
      <c r="C84" s="3" t="s">
        <v>1166</v>
      </c>
      <c r="D84" s="3" t="s">
        <v>1265</v>
      </c>
      <c r="E84" s="3" t="str">
        <f>INDEX(光放段!$G$4:$G$237,MATCH(纤芯!G84,光放段!$C$4:$C$237,0))</f>
        <v>山东二干|乐陵滨州光缆:乐陵兴隆南大街-滨州黄河十路</v>
      </c>
      <c r="F84" s="3">
        <f>INDEX(光放段!$I$4:$I$237,MATCH(纤芯!H84,光放段!$B$4:$B$237,0))</f>
        <v>37002000000</v>
      </c>
      <c r="G84" s="3" t="str">
        <f t="shared" si="5"/>
        <v>山东二干|乐陵滨州光缆:庆云新华路-无棣中心大街</v>
      </c>
      <c r="H84" s="3">
        <f>INDEX(光放段!$B$4:$B$237,MATCH(纤芯!G84,光放段!$C$4:$C$237,0))</f>
        <v>37002002000</v>
      </c>
      <c r="I84" s="3" t="str">
        <f t="shared" si="6"/>
        <v>乐陵滨州光缆</v>
      </c>
      <c r="J84" s="3" t="str">
        <f>INDEX(子缆名称!$B$4:$B$29,纤芯!M84)</f>
        <v>A缆</v>
      </c>
      <c r="K84" s="3">
        <v>9</v>
      </c>
      <c r="L84" s="3">
        <f t="shared" si="7"/>
        <v>9</v>
      </c>
      <c r="M84" s="3">
        <f t="shared" si="8"/>
        <v>1</v>
      </c>
      <c r="N84" s="3" t="s">
        <v>8</v>
      </c>
      <c r="O84" s="3">
        <f>COUNTIF([1]局站!$D$4:$D$172,"="&amp;N84)</f>
        <v>1</v>
      </c>
      <c r="P84" s="3">
        <v>0</v>
      </c>
      <c r="Q84" s="3">
        <v>0</v>
      </c>
      <c r="R84" s="3">
        <v>0</v>
      </c>
      <c r="S84" s="3" t="s">
        <v>9</v>
      </c>
      <c r="T84" s="3">
        <f>COUNTIF([1]局站!$D$4:$D$172,"="&amp;S84)</f>
        <v>1</v>
      </c>
      <c r="U84" s="3">
        <v>0</v>
      </c>
      <c r="V84" s="3">
        <v>0</v>
      </c>
      <c r="W84" s="3">
        <v>0</v>
      </c>
      <c r="X84" s="3" t="s">
        <v>1214</v>
      </c>
      <c r="Y84" s="3" t="s">
        <v>852</v>
      </c>
      <c r="Z84" s="3" t="str">
        <f>INDEX(业务类型!$C$4:$C$8,MATCH(纤芯!Y84,业务类型!$B$4:$B$8,0))</f>
        <v>TWO</v>
      </c>
      <c r="AA84" s="3" t="s">
        <v>885</v>
      </c>
    </row>
    <row r="85" spans="1:27" ht="16.5" x14ac:dyDescent="0.2">
      <c r="A85" s="3">
        <v>82</v>
      </c>
      <c r="B85" s="3">
        <f t="shared" si="4"/>
        <v>37002002010</v>
      </c>
      <c r="C85" s="3" t="s">
        <v>1166</v>
      </c>
      <c r="D85" s="3" t="s">
        <v>1265</v>
      </c>
      <c r="E85" s="3" t="str">
        <f>INDEX(光放段!$G$4:$G$237,MATCH(纤芯!G85,光放段!$C$4:$C$237,0))</f>
        <v>山东二干|乐陵滨州光缆:乐陵兴隆南大街-滨州黄河十路</v>
      </c>
      <c r="F85" s="3">
        <f>INDEX(光放段!$I$4:$I$237,MATCH(纤芯!H85,光放段!$B$4:$B$237,0))</f>
        <v>37002000000</v>
      </c>
      <c r="G85" s="3" t="str">
        <f t="shared" si="5"/>
        <v>山东二干|乐陵滨州光缆:庆云新华路-无棣中心大街</v>
      </c>
      <c r="H85" s="3">
        <f>INDEX(光放段!$B$4:$B$237,MATCH(纤芯!G85,光放段!$C$4:$C$237,0))</f>
        <v>37002002000</v>
      </c>
      <c r="I85" s="3" t="str">
        <f t="shared" si="6"/>
        <v>乐陵滨州光缆</v>
      </c>
      <c r="J85" s="3" t="str">
        <f>INDEX(子缆名称!$B$4:$B$29,纤芯!M85)</f>
        <v>A缆</v>
      </c>
      <c r="K85" s="3">
        <v>10</v>
      </c>
      <c r="L85" s="3">
        <f t="shared" si="7"/>
        <v>10</v>
      </c>
      <c r="M85" s="3">
        <f t="shared" si="8"/>
        <v>1</v>
      </c>
      <c r="N85" s="3" t="s">
        <v>8</v>
      </c>
      <c r="O85" s="3">
        <f>COUNTIF([1]局站!$D$4:$D$172,"="&amp;N85)</f>
        <v>1</v>
      </c>
      <c r="P85" s="3">
        <v>0</v>
      </c>
      <c r="Q85" s="3">
        <v>0</v>
      </c>
      <c r="R85" s="3">
        <v>0</v>
      </c>
      <c r="S85" s="3" t="s">
        <v>9</v>
      </c>
      <c r="T85" s="3">
        <f>COUNTIF([1]局站!$D$4:$D$172,"="&amp;S85)</f>
        <v>1</v>
      </c>
      <c r="U85" s="3">
        <v>0</v>
      </c>
      <c r="V85" s="3">
        <v>0</v>
      </c>
      <c r="W85" s="3">
        <v>0</v>
      </c>
      <c r="X85" s="3" t="s">
        <v>1214</v>
      </c>
      <c r="Y85" s="3" t="s">
        <v>852</v>
      </c>
      <c r="Z85" s="3" t="str">
        <f>INDEX(业务类型!$C$4:$C$8,MATCH(纤芯!Y85,业务类型!$B$4:$B$8,0))</f>
        <v>TWO</v>
      </c>
      <c r="AA85" s="3" t="s">
        <v>885</v>
      </c>
    </row>
    <row r="86" spans="1:27" ht="16.5" x14ac:dyDescent="0.2">
      <c r="A86" s="3">
        <v>83</v>
      </c>
      <c r="B86" s="3">
        <f t="shared" si="4"/>
        <v>37002002011</v>
      </c>
      <c r="C86" s="3" t="s">
        <v>1166</v>
      </c>
      <c r="D86" s="3" t="s">
        <v>1265</v>
      </c>
      <c r="E86" s="3" t="str">
        <f>INDEX(光放段!$G$4:$G$237,MATCH(纤芯!G86,光放段!$C$4:$C$237,0))</f>
        <v>山东二干|乐陵滨州光缆:乐陵兴隆南大街-滨州黄河十路</v>
      </c>
      <c r="F86" s="3">
        <f>INDEX(光放段!$I$4:$I$237,MATCH(纤芯!H86,光放段!$B$4:$B$237,0))</f>
        <v>37002000000</v>
      </c>
      <c r="G86" s="3" t="str">
        <f t="shared" si="5"/>
        <v>山东二干|乐陵滨州光缆:庆云新华路-无棣中心大街</v>
      </c>
      <c r="H86" s="3">
        <f>INDEX(光放段!$B$4:$B$237,MATCH(纤芯!G86,光放段!$C$4:$C$237,0))</f>
        <v>37002002000</v>
      </c>
      <c r="I86" s="3" t="str">
        <f t="shared" si="6"/>
        <v>乐陵滨州光缆</v>
      </c>
      <c r="J86" s="3" t="str">
        <f>INDEX(子缆名称!$B$4:$B$29,纤芯!M86)</f>
        <v>A缆</v>
      </c>
      <c r="K86" s="3">
        <v>11</v>
      </c>
      <c r="L86" s="3">
        <f t="shared" si="7"/>
        <v>11</v>
      </c>
      <c r="M86" s="3">
        <f t="shared" si="8"/>
        <v>1</v>
      </c>
      <c r="N86" s="3" t="s">
        <v>8</v>
      </c>
      <c r="O86" s="3">
        <f>COUNTIF([1]局站!$D$4:$D$172,"="&amp;N86)</f>
        <v>1</v>
      </c>
      <c r="P86" s="3">
        <v>0</v>
      </c>
      <c r="Q86" s="3">
        <v>0</v>
      </c>
      <c r="R86" s="3">
        <v>0</v>
      </c>
      <c r="S86" s="3" t="s">
        <v>9</v>
      </c>
      <c r="T86" s="3">
        <f>COUNTIF([1]局站!$D$4:$D$172,"="&amp;S86)</f>
        <v>1</v>
      </c>
      <c r="U86" s="3">
        <v>0</v>
      </c>
      <c r="V86" s="3">
        <v>0</v>
      </c>
      <c r="W86" s="3">
        <v>0</v>
      </c>
      <c r="X86" s="3" t="s">
        <v>1214</v>
      </c>
      <c r="Y86" s="3" t="s">
        <v>880</v>
      </c>
      <c r="Z86" s="3" t="str">
        <f>INDEX(业务类型!$C$4:$C$8,MATCH(纤芯!Y86,业务类型!$B$4:$B$8,0))</f>
        <v>IDLE</v>
      </c>
      <c r="AA86" s="3"/>
    </row>
    <row r="87" spans="1:27" ht="16.5" x14ac:dyDescent="0.2">
      <c r="A87" s="3">
        <v>84</v>
      </c>
      <c r="B87" s="3">
        <f t="shared" si="4"/>
        <v>37002002012</v>
      </c>
      <c r="C87" s="3" t="s">
        <v>1166</v>
      </c>
      <c r="D87" s="3" t="s">
        <v>1265</v>
      </c>
      <c r="E87" s="3" t="str">
        <f>INDEX(光放段!$G$4:$G$237,MATCH(纤芯!G87,光放段!$C$4:$C$237,0))</f>
        <v>山东二干|乐陵滨州光缆:乐陵兴隆南大街-滨州黄河十路</v>
      </c>
      <c r="F87" s="3">
        <f>INDEX(光放段!$I$4:$I$237,MATCH(纤芯!H87,光放段!$B$4:$B$237,0))</f>
        <v>37002000000</v>
      </c>
      <c r="G87" s="3" t="str">
        <f t="shared" si="5"/>
        <v>山东二干|乐陵滨州光缆:庆云新华路-无棣中心大街</v>
      </c>
      <c r="H87" s="3">
        <f>INDEX(光放段!$B$4:$B$237,MATCH(纤芯!G87,光放段!$C$4:$C$237,0))</f>
        <v>37002002000</v>
      </c>
      <c r="I87" s="3" t="str">
        <f t="shared" si="6"/>
        <v>乐陵滨州光缆</v>
      </c>
      <c r="J87" s="3" t="str">
        <f>INDEX(子缆名称!$B$4:$B$29,纤芯!M87)</f>
        <v>A缆</v>
      </c>
      <c r="K87" s="3">
        <v>12</v>
      </c>
      <c r="L87" s="3">
        <f t="shared" si="7"/>
        <v>12</v>
      </c>
      <c r="M87" s="3">
        <f t="shared" si="8"/>
        <v>1</v>
      </c>
      <c r="N87" s="3" t="s">
        <v>8</v>
      </c>
      <c r="O87" s="3">
        <f>COUNTIF([1]局站!$D$4:$D$172,"="&amp;N87)</f>
        <v>1</v>
      </c>
      <c r="P87" s="3">
        <v>0</v>
      </c>
      <c r="Q87" s="3">
        <v>0</v>
      </c>
      <c r="R87" s="3">
        <v>0</v>
      </c>
      <c r="S87" s="3" t="s">
        <v>9</v>
      </c>
      <c r="T87" s="3">
        <f>COUNTIF([1]局站!$D$4:$D$172,"="&amp;S87)</f>
        <v>1</v>
      </c>
      <c r="U87" s="3">
        <v>0</v>
      </c>
      <c r="V87" s="3">
        <v>0</v>
      </c>
      <c r="W87" s="3">
        <v>0</v>
      </c>
      <c r="X87" s="3" t="s">
        <v>1214</v>
      </c>
      <c r="Y87" s="3" t="s">
        <v>880</v>
      </c>
      <c r="Z87" s="3" t="str">
        <f>INDEX(业务类型!$C$4:$C$8,MATCH(纤芯!Y87,业务类型!$B$4:$B$8,0))</f>
        <v>IDLE</v>
      </c>
      <c r="AA87" s="3"/>
    </row>
    <row r="88" spans="1:27" ht="16.5" x14ac:dyDescent="0.2">
      <c r="A88" s="3">
        <v>85</v>
      </c>
      <c r="B88" s="3">
        <f t="shared" si="4"/>
        <v>37002002013</v>
      </c>
      <c r="C88" s="3" t="s">
        <v>1166</v>
      </c>
      <c r="D88" s="3" t="s">
        <v>1265</v>
      </c>
      <c r="E88" s="3" t="str">
        <f>INDEX(光放段!$G$4:$G$237,MATCH(纤芯!G88,光放段!$C$4:$C$237,0))</f>
        <v>山东二干|乐陵滨州光缆:乐陵兴隆南大街-滨州黄河十路</v>
      </c>
      <c r="F88" s="3">
        <f>INDEX(光放段!$I$4:$I$237,MATCH(纤芯!H88,光放段!$B$4:$B$237,0))</f>
        <v>37002000000</v>
      </c>
      <c r="G88" s="3" t="str">
        <f t="shared" si="5"/>
        <v>山东二干|乐陵滨州光缆:庆云新华路-无棣中心大街</v>
      </c>
      <c r="H88" s="3">
        <f>INDEX(光放段!$B$4:$B$237,MATCH(纤芯!G88,光放段!$C$4:$C$237,0))</f>
        <v>37002002000</v>
      </c>
      <c r="I88" s="3" t="str">
        <f t="shared" si="6"/>
        <v>乐陵滨州光缆</v>
      </c>
      <c r="J88" s="3" t="str">
        <f>INDEX(子缆名称!$B$4:$B$29,纤芯!M88)</f>
        <v>B缆</v>
      </c>
      <c r="K88" s="3">
        <v>13</v>
      </c>
      <c r="L88" s="3">
        <f t="shared" si="7"/>
        <v>1</v>
      </c>
      <c r="M88" s="3">
        <f t="shared" si="8"/>
        <v>2</v>
      </c>
      <c r="N88" s="3" t="s">
        <v>8</v>
      </c>
      <c r="O88" s="3">
        <f>COUNTIF([1]局站!$D$4:$D$172,"="&amp;N88)</f>
        <v>1</v>
      </c>
      <c r="P88" s="3">
        <v>0</v>
      </c>
      <c r="Q88" s="3">
        <v>0</v>
      </c>
      <c r="R88" s="3">
        <v>0</v>
      </c>
      <c r="S88" s="3" t="s">
        <v>9</v>
      </c>
      <c r="T88" s="3">
        <f>COUNTIF([1]局站!$D$4:$D$172,"="&amp;S88)</f>
        <v>1</v>
      </c>
      <c r="U88" s="3">
        <v>0</v>
      </c>
      <c r="V88" s="3">
        <v>0</v>
      </c>
      <c r="W88" s="3">
        <v>0</v>
      </c>
      <c r="X88" s="3" t="s">
        <v>1214</v>
      </c>
      <c r="Y88" s="3" t="s">
        <v>854</v>
      </c>
      <c r="Z88" s="3" t="str">
        <f>INDEX(业务类型!$C$4:$C$8,MATCH(纤芯!Y88,业务类型!$B$4:$B$8,0))</f>
        <v>LOCAL</v>
      </c>
      <c r="AA88" s="3" t="s">
        <v>883</v>
      </c>
    </row>
    <row r="89" spans="1:27" ht="16.5" x14ac:dyDescent="0.2">
      <c r="A89" s="3">
        <v>86</v>
      </c>
      <c r="B89" s="3">
        <f t="shared" si="4"/>
        <v>37002002014</v>
      </c>
      <c r="C89" s="3" t="s">
        <v>1166</v>
      </c>
      <c r="D89" s="3" t="s">
        <v>1265</v>
      </c>
      <c r="E89" s="3" t="str">
        <f>INDEX(光放段!$G$4:$G$237,MATCH(纤芯!G89,光放段!$C$4:$C$237,0))</f>
        <v>山东二干|乐陵滨州光缆:乐陵兴隆南大街-滨州黄河十路</v>
      </c>
      <c r="F89" s="3">
        <f>INDEX(光放段!$I$4:$I$237,MATCH(纤芯!H89,光放段!$B$4:$B$237,0))</f>
        <v>37002000000</v>
      </c>
      <c r="G89" s="3" t="str">
        <f t="shared" si="5"/>
        <v>山东二干|乐陵滨州光缆:庆云新华路-无棣中心大街</v>
      </c>
      <c r="H89" s="3">
        <f>INDEX(光放段!$B$4:$B$237,MATCH(纤芯!G89,光放段!$C$4:$C$237,0))</f>
        <v>37002002000</v>
      </c>
      <c r="I89" s="3" t="str">
        <f t="shared" si="6"/>
        <v>乐陵滨州光缆</v>
      </c>
      <c r="J89" s="3" t="str">
        <f>INDEX(子缆名称!$B$4:$B$29,纤芯!M89)</f>
        <v>B缆</v>
      </c>
      <c r="K89" s="3">
        <v>14</v>
      </c>
      <c r="L89" s="3">
        <f t="shared" si="7"/>
        <v>2</v>
      </c>
      <c r="M89" s="3">
        <f t="shared" si="8"/>
        <v>2</v>
      </c>
      <c r="N89" s="3" t="s">
        <v>8</v>
      </c>
      <c r="O89" s="3">
        <f>COUNTIF([1]局站!$D$4:$D$172,"="&amp;N89)</f>
        <v>1</v>
      </c>
      <c r="P89" s="3">
        <v>0</v>
      </c>
      <c r="Q89" s="3">
        <v>0</v>
      </c>
      <c r="R89" s="3">
        <v>0</v>
      </c>
      <c r="S89" s="3" t="s">
        <v>9</v>
      </c>
      <c r="T89" s="3">
        <f>COUNTIF([1]局站!$D$4:$D$172,"="&amp;S89)</f>
        <v>1</v>
      </c>
      <c r="U89" s="3">
        <v>0</v>
      </c>
      <c r="V89" s="3">
        <v>0</v>
      </c>
      <c r="W89" s="3">
        <v>0</v>
      </c>
      <c r="X89" s="3" t="s">
        <v>1214</v>
      </c>
      <c r="Y89" s="3" t="s">
        <v>854</v>
      </c>
      <c r="Z89" s="3" t="str">
        <f>INDEX(业务类型!$C$4:$C$8,MATCH(纤芯!Y89,业务类型!$B$4:$B$8,0))</f>
        <v>LOCAL</v>
      </c>
      <c r="AA89" s="3" t="s">
        <v>883</v>
      </c>
    </row>
    <row r="90" spans="1:27" ht="16.5" x14ac:dyDescent="0.2">
      <c r="A90" s="3">
        <v>87</v>
      </c>
      <c r="B90" s="3">
        <f t="shared" si="4"/>
        <v>37002002015</v>
      </c>
      <c r="C90" s="3" t="s">
        <v>1166</v>
      </c>
      <c r="D90" s="3" t="s">
        <v>1265</v>
      </c>
      <c r="E90" s="3" t="str">
        <f>INDEX(光放段!$G$4:$G$237,MATCH(纤芯!G90,光放段!$C$4:$C$237,0))</f>
        <v>山东二干|乐陵滨州光缆:乐陵兴隆南大街-滨州黄河十路</v>
      </c>
      <c r="F90" s="3">
        <f>INDEX(光放段!$I$4:$I$237,MATCH(纤芯!H90,光放段!$B$4:$B$237,0))</f>
        <v>37002000000</v>
      </c>
      <c r="G90" s="3" t="str">
        <f t="shared" si="5"/>
        <v>山东二干|乐陵滨州光缆:庆云新华路-无棣中心大街</v>
      </c>
      <c r="H90" s="3">
        <f>INDEX(光放段!$B$4:$B$237,MATCH(纤芯!G90,光放段!$C$4:$C$237,0))</f>
        <v>37002002000</v>
      </c>
      <c r="I90" s="3" t="str">
        <f t="shared" si="6"/>
        <v>乐陵滨州光缆</v>
      </c>
      <c r="J90" s="3" t="str">
        <f>INDEX(子缆名称!$B$4:$B$29,纤芯!M90)</f>
        <v>B缆</v>
      </c>
      <c r="K90" s="3">
        <v>15</v>
      </c>
      <c r="L90" s="3">
        <f t="shared" si="7"/>
        <v>3</v>
      </c>
      <c r="M90" s="3">
        <f t="shared" si="8"/>
        <v>2</v>
      </c>
      <c r="N90" s="3" t="s">
        <v>8</v>
      </c>
      <c r="O90" s="3">
        <f>COUNTIF([1]局站!$D$4:$D$172,"="&amp;N90)</f>
        <v>1</v>
      </c>
      <c r="P90" s="3">
        <v>0</v>
      </c>
      <c r="Q90" s="3">
        <v>0</v>
      </c>
      <c r="R90" s="3">
        <v>0</v>
      </c>
      <c r="S90" s="3" t="s">
        <v>9</v>
      </c>
      <c r="T90" s="3">
        <f>COUNTIF([1]局站!$D$4:$D$172,"="&amp;S90)</f>
        <v>1</v>
      </c>
      <c r="U90" s="3">
        <v>0</v>
      </c>
      <c r="V90" s="3">
        <v>0</v>
      </c>
      <c r="W90" s="3">
        <v>0</v>
      </c>
      <c r="X90" s="3" t="s">
        <v>1214</v>
      </c>
      <c r="Y90" s="3" t="s">
        <v>854</v>
      </c>
      <c r="Z90" s="3" t="str">
        <f>INDEX(业务类型!$C$4:$C$8,MATCH(纤芯!Y90,业务类型!$B$4:$B$8,0))</f>
        <v>LOCAL</v>
      </c>
      <c r="AA90" s="3" t="s">
        <v>883</v>
      </c>
    </row>
    <row r="91" spans="1:27" ht="16.5" x14ac:dyDescent="0.2">
      <c r="A91" s="3">
        <v>88</v>
      </c>
      <c r="B91" s="3">
        <f t="shared" si="4"/>
        <v>37002002016</v>
      </c>
      <c r="C91" s="3" t="s">
        <v>1166</v>
      </c>
      <c r="D91" s="3" t="s">
        <v>1265</v>
      </c>
      <c r="E91" s="3" t="str">
        <f>INDEX(光放段!$G$4:$G$237,MATCH(纤芯!G91,光放段!$C$4:$C$237,0))</f>
        <v>山东二干|乐陵滨州光缆:乐陵兴隆南大街-滨州黄河十路</v>
      </c>
      <c r="F91" s="3">
        <f>INDEX(光放段!$I$4:$I$237,MATCH(纤芯!H91,光放段!$B$4:$B$237,0))</f>
        <v>37002000000</v>
      </c>
      <c r="G91" s="3" t="str">
        <f t="shared" si="5"/>
        <v>山东二干|乐陵滨州光缆:庆云新华路-无棣中心大街</v>
      </c>
      <c r="H91" s="3">
        <f>INDEX(光放段!$B$4:$B$237,MATCH(纤芯!G91,光放段!$C$4:$C$237,0))</f>
        <v>37002002000</v>
      </c>
      <c r="I91" s="3" t="str">
        <f t="shared" si="6"/>
        <v>乐陵滨州光缆</v>
      </c>
      <c r="J91" s="3" t="str">
        <f>INDEX(子缆名称!$B$4:$B$29,纤芯!M91)</f>
        <v>B缆</v>
      </c>
      <c r="K91" s="3">
        <v>16</v>
      </c>
      <c r="L91" s="3">
        <f t="shared" si="7"/>
        <v>4</v>
      </c>
      <c r="M91" s="3">
        <f t="shared" si="8"/>
        <v>2</v>
      </c>
      <c r="N91" s="3" t="s">
        <v>8</v>
      </c>
      <c r="O91" s="3">
        <f>COUNTIF([1]局站!$D$4:$D$172,"="&amp;N91)</f>
        <v>1</v>
      </c>
      <c r="P91" s="3">
        <v>0</v>
      </c>
      <c r="Q91" s="3">
        <v>0</v>
      </c>
      <c r="R91" s="3">
        <v>0</v>
      </c>
      <c r="S91" s="3" t="s">
        <v>9</v>
      </c>
      <c r="T91" s="3">
        <f>COUNTIF([1]局站!$D$4:$D$172,"="&amp;S91)</f>
        <v>1</v>
      </c>
      <c r="U91" s="3">
        <v>0</v>
      </c>
      <c r="V91" s="3">
        <v>0</v>
      </c>
      <c r="W91" s="3">
        <v>0</v>
      </c>
      <c r="X91" s="3" t="s">
        <v>1214</v>
      </c>
      <c r="Y91" s="3" t="s">
        <v>881</v>
      </c>
      <c r="Z91" s="3" t="str">
        <f>INDEX(业务类型!$C$4:$C$8,MATCH(纤芯!Y91,业务类型!$B$4:$B$8,0))</f>
        <v>OTHER</v>
      </c>
      <c r="AA91" s="3" t="s">
        <v>884</v>
      </c>
    </row>
    <row r="92" spans="1:27" ht="16.5" x14ac:dyDescent="0.2">
      <c r="A92" s="3">
        <v>89</v>
      </c>
      <c r="B92" s="3">
        <f t="shared" si="4"/>
        <v>37002002017</v>
      </c>
      <c r="C92" s="3" t="s">
        <v>1166</v>
      </c>
      <c r="D92" s="3" t="s">
        <v>1265</v>
      </c>
      <c r="E92" s="3" t="str">
        <f>INDEX(光放段!$G$4:$G$237,MATCH(纤芯!G92,光放段!$C$4:$C$237,0))</f>
        <v>山东二干|乐陵滨州光缆:乐陵兴隆南大街-滨州黄河十路</v>
      </c>
      <c r="F92" s="3">
        <f>INDEX(光放段!$I$4:$I$237,MATCH(纤芯!H92,光放段!$B$4:$B$237,0))</f>
        <v>37002000000</v>
      </c>
      <c r="G92" s="3" t="str">
        <f t="shared" si="5"/>
        <v>山东二干|乐陵滨州光缆:庆云新华路-无棣中心大街</v>
      </c>
      <c r="H92" s="3">
        <f>INDEX(光放段!$B$4:$B$237,MATCH(纤芯!G92,光放段!$C$4:$C$237,0))</f>
        <v>37002002000</v>
      </c>
      <c r="I92" s="3" t="str">
        <f t="shared" si="6"/>
        <v>乐陵滨州光缆</v>
      </c>
      <c r="J92" s="3" t="str">
        <f>INDEX(子缆名称!$B$4:$B$29,纤芯!M92)</f>
        <v>B缆</v>
      </c>
      <c r="K92" s="3">
        <v>17</v>
      </c>
      <c r="L92" s="3">
        <f t="shared" si="7"/>
        <v>5</v>
      </c>
      <c r="M92" s="3">
        <f t="shared" si="8"/>
        <v>2</v>
      </c>
      <c r="N92" s="3" t="s">
        <v>8</v>
      </c>
      <c r="O92" s="3">
        <f>COUNTIF([1]局站!$D$4:$D$172,"="&amp;N92)</f>
        <v>1</v>
      </c>
      <c r="P92" s="3">
        <v>0</v>
      </c>
      <c r="Q92" s="3">
        <v>0</v>
      </c>
      <c r="R92" s="3">
        <v>0</v>
      </c>
      <c r="S92" s="3" t="s">
        <v>9</v>
      </c>
      <c r="T92" s="3">
        <f>COUNTIF([1]局站!$D$4:$D$172,"="&amp;S92)</f>
        <v>1</v>
      </c>
      <c r="U92" s="3">
        <v>0</v>
      </c>
      <c r="V92" s="3">
        <v>0</v>
      </c>
      <c r="W92" s="3">
        <v>0</v>
      </c>
      <c r="X92" s="3" t="s">
        <v>1214</v>
      </c>
      <c r="Y92" s="3" t="s">
        <v>880</v>
      </c>
      <c r="Z92" s="3" t="str">
        <f>INDEX(业务类型!$C$4:$C$8,MATCH(纤芯!Y92,业务类型!$B$4:$B$8,0))</f>
        <v>IDLE</v>
      </c>
      <c r="AA92" s="3"/>
    </row>
    <row r="93" spans="1:27" ht="16.5" x14ac:dyDescent="0.2">
      <c r="A93" s="3">
        <v>90</v>
      </c>
      <c r="B93" s="3">
        <f t="shared" si="4"/>
        <v>37002002018</v>
      </c>
      <c r="C93" s="3" t="s">
        <v>1166</v>
      </c>
      <c r="D93" s="3" t="s">
        <v>1265</v>
      </c>
      <c r="E93" s="3" t="str">
        <f>INDEX(光放段!$G$4:$G$237,MATCH(纤芯!G93,光放段!$C$4:$C$237,0))</f>
        <v>山东二干|乐陵滨州光缆:乐陵兴隆南大街-滨州黄河十路</v>
      </c>
      <c r="F93" s="3">
        <f>INDEX(光放段!$I$4:$I$237,MATCH(纤芯!H93,光放段!$B$4:$B$237,0))</f>
        <v>37002000000</v>
      </c>
      <c r="G93" s="3" t="str">
        <f t="shared" si="5"/>
        <v>山东二干|乐陵滨州光缆:庆云新华路-无棣中心大街</v>
      </c>
      <c r="H93" s="3">
        <f>INDEX(光放段!$B$4:$B$237,MATCH(纤芯!G93,光放段!$C$4:$C$237,0))</f>
        <v>37002002000</v>
      </c>
      <c r="I93" s="3" t="str">
        <f t="shared" si="6"/>
        <v>乐陵滨州光缆</v>
      </c>
      <c r="J93" s="3" t="str">
        <f>INDEX(子缆名称!$B$4:$B$29,纤芯!M93)</f>
        <v>B缆</v>
      </c>
      <c r="K93" s="3">
        <v>18</v>
      </c>
      <c r="L93" s="3">
        <f t="shared" si="7"/>
        <v>6</v>
      </c>
      <c r="M93" s="3">
        <f t="shared" si="8"/>
        <v>2</v>
      </c>
      <c r="N93" s="3" t="s">
        <v>8</v>
      </c>
      <c r="O93" s="3">
        <f>COUNTIF([1]局站!$D$4:$D$172,"="&amp;N93)</f>
        <v>1</v>
      </c>
      <c r="P93" s="3">
        <v>0</v>
      </c>
      <c r="Q93" s="3">
        <v>0</v>
      </c>
      <c r="R93" s="3">
        <v>0</v>
      </c>
      <c r="S93" s="3" t="s">
        <v>9</v>
      </c>
      <c r="T93" s="3">
        <f>COUNTIF([1]局站!$D$4:$D$172,"="&amp;S93)</f>
        <v>1</v>
      </c>
      <c r="U93" s="3">
        <v>0</v>
      </c>
      <c r="V93" s="3">
        <v>0</v>
      </c>
      <c r="W93" s="3">
        <v>0</v>
      </c>
      <c r="X93" s="3" t="s">
        <v>1214</v>
      </c>
      <c r="Y93" s="3" t="s">
        <v>880</v>
      </c>
      <c r="Z93" s="3" t="str">
        <f>INDEX(业务类型!$C$4:$C$8,MATCH(纤芯!Y93,业务类型!$B$4:$B$8,0))</f>
        <v>IDLE</v>
      </c>
      <c r="AA93" s="3"/>
    </row>
    <row r="94" spans="1:27" ht="16.5" x14ac:dyDescent="0.2">
      <c r="A94" s="3">
        <v>91</v>
      </c>
      <c r="B94" s="3">
        <f t="shared" si="4"/>
        <v>37002002019</v>
      </c>
      <c r="C94" s="3" t="s">
        <v>1166</v>
      </c>
      <c r="D94" s="3" t="s">
        <v>1265</v>
      </c>
      <c r="E94" s="3" t="str">
        <f>INDEX(光放段!$G$4:$G$237,MATCH(纤芯!G94,光放段!$C$4:$C$237,0))</f>
        <v>山东二干|乐陵滨州光缆:乐陵兴隆南大街-滨州黄河十路</v>
      </c>
      <c r="F94" s="3">
        <f>INDEX(光放段!$I$4:$I$237,MATCH(纤芯!H94,光放段!$B$4:$B$237,0))</f>
        <v>37002000000</v>
      </c>
      <c r="G94" s="3" t="str">
        <f t="shared" si="5"/>
        <v>山东二干|乐陵滨州光缆:庆云新华路-无棣中心大街</v>
      </c>
      <c r="H94" s="3">
        <f>INDEX(光放段!$B$4:$B$237,MATCH(纤芯!G94,光放段!$C$4:$C$237,0))</f>
        <v>37002002000</v>
      </c>
      <c r="I94" s="3" t="str">
        <f t="shared" si="6"/>
        <v>乐陵滨州光缆</v>
      </c>
      <c r="J94" s="3" t="str">
        <f>INDEX(子缆名称!$B$4:$B$29,纤芯!M94)</f>
        <v>B缆</v>
      </c>
      <c r="K94" s="3">
        <v>19</v>
      </c>
      <c r="L94" s="3">
        <f t="shared" si="7"/>
        <v>7</v>
      </c>
      <c r="M94" s="3">
        <f t="shared" si="8"/>
        <v>2</v>
      </c>
      <c r="N94" s="3" t="s">
        <v>8</v>
      </c>
      <c r="O94" s="3">
        <f>COUNTIF([1]局站!$D$4:$D$172,"="&amp;N94)</f>
        <v>1</v>
      </c>
      <c r="P94" s="3">
        <v>0</v>
      </c>
      <c r="Q94" s="3">
        <v>0</v>
      </c>
      <c r="R94" s="3">
        <v>0</v>
      </c>
      <c r="S94" s="3" t="s">
        <v>9</v>
      </c>
      <c r="T94" s="3">
        <f>COUNTIF([1]局站!$D$4:$D$172,"="&amp;S94)</f>
        <v>1</v>
      </c>
      <c r="U94" s="3">
        <v>0</v>
      </c>
      <c r="V94" s="3">
        <v>0</v>
      </c>
      <c r="W94" s="3">
        <v>0</v>
      </c>
      <c r="X94" s="3" t="s">
        <v>1214</v>
      </c>
      <c r="Y94" s="3" t="s">
        <v>880</v>
      </c>
      <c r="Z94" s="3" t="str">
        <f>INDEX(业务类型!$C$4:$C$8,MATCH(纤芯!Y94,业务类型!$B$4:$B$8,0))</f>
        <v>IDLE</v>
      </c>
      <c r="AA94" s="3"/>
    </row>
    <row r="95" spans="1:27" ht="16.5" x14ac:dyDescent="0.2">
      <c r="A95" s="3">
        <v>92</v>
      </c>
      <c r="B95" s="3">
        <f t="shared" si="4"/>
        <v>37002002020</v>
      </c>
      <c r="C95" s="3" t="s">
        <v>1166</v>
      </c>
      <c r="D95" s="3" t="s">
        <v>1265</v>
      </c>
      <c r="E95" s="3" t="str">
        <f>INDEX(光放段!$G$4:$G$237,MATCH(纤芯!G95,光放段!$C$4:$C$237,0))</f>
        <v>山东二干|乐陵滨州光缆:乐陵兴隆南大街-滨州黄河十路</v>
      </c>
      <c r="F95" s="3">
        <f>INDEX(光放段!$I$4:$I$237,MATCH(纤芯!H95,光放段!$B$4:$B$237,0))</f>
        <v>37002000000</v>
      </c>
      <c r="G95" s="3" t="str">
        <f t="shared" si="5"/>
        <v>山东二干|乐陵滨州光缆:庆云新华路-无棣中心大街</v>
      </c>
      <c r="H95" s="3">
        <f>INDEX(光放段!$B$4:$B$237,MATCH(纤芯!G95,光放段!$C$4:$C$237,0))</f>
        <v>37002002000</v>
      </c>
      <c r="I95" s="3" t="str">
        <f t="shared" si="6"/>
        <v>乐陵滨州光缆</v>
      </c>
      <c r="J95" s="3" t="str">
        <f>INDEX(子缆名称!$B$4:$B$29,纤芯!M95)</f>
        <v>B缆</v>
      </c>
      <c r="K95" s="3">
        <v>20</v>
      </c>
      <c r="L95" s="3">
        <f t="shared" si="7"/>
        <v>8</v>
      </c>
      <c r="M95" s="3">
        <f t="shared" si="8"/>
        <v>2</v>
      </c>
      <c r="N95" s="3" t="s">
        <v>8</v>
      </c>
      <c r="O95" s="3">
        <f>COUNTIF([1]局站!$D$4:$D$172,"="&amp;N95)</f>
        <v>1</v>
      </c>
      <c r="P95" s="3">
        <v>0</v>
      </c>
      <c r="Q95" s="3">
        <v>0</v>
      </c>
      <c r="R95" s="3">
        <v>0</v>
      </c>
      <c r="S95" s="3" t="s">
        <v>9</v>
      </c>
      <c r="T95" s="3">
        <f>COUNTIF([1]局站!$D$4:$D$172,"="&amp;S95)</f>
        <v>1</v>
      </c>
      <c r="U95" s="3">
        <v>0</v>
      </c>
      <c r="V95" s="3">
        <v>0</v>
      </c>
      <c r="W95" s="3">
        <v>0</v>
      </c>
      <c r="X95" s="3" t="s">
        <v>1214</v>
      </c>
      <c r="Y95" s="3" t="s">
        <v>880</v>
      </c>
      <c r="Z95" s="3" t="str">
        <f>INDEX(业务类型!$C$4:$C$8,MATCH(纤芯!Y95,业务类型!$B$4:$B$8,0))</f>
        <v>IDLE</v>
      </c>
      <c r="AA95" s="3"/>
    </row>
    <row r="96" spans="1:27" ht="16.5" x14ac:dyDescent="0.2">
      <c r="A96" s="3">
        <v>93</v>
      </c>
      <c r="B96" s="3">
        <f t="shared" si="4"/>
        <v>37002002021</v>
      </c>
      <c r="C96" s="3" t="s">
        <v>1166</v>
      </c>
      <c r="D96" s="3" t="s">
        <v>1265</v>
      </c>
      <c r="E96" s="3" t="str">
        <f>INDEX(光放段!$G$4:$G$237,MATCH(纤芯!G96,光放段!$C$4:$C$237,0))</f>
        <v>山东二干|乐陵滨州光缆:乐陵兴隆南大街-滨州黄河十路</v>
      </c>
      <c r="F96" s="3">
        <f>INDEX(光放段!$I$4:$I$237,MATCH(纤芯!H96,光放段!$B$4:$B$237,0))</f>
        <v>37002000000</v>
      </c>
      <c r="G96" s="3" t="str">
        <f t="shared" si="5"/>
        <v>山东二干|乐陵滨州光缆:庆云新华路-无棣中心大街</v>
      </c>
      <c r="H96" s="3">
        <f>INDEX(光放段!$B$4:$B$237,MATCH(纤芯!G96,光放段!$C$4:$C$237,0))</f>
        <v>37002002000</v>
      </c>
      <c r="I96" s="3" t="str">
        <f t="shared" si="6"/>
        <v>乐陵滨州光缆</v>
      </c>
      <c r="J96" s="3" t="str">
        <f>INDEX(子缆名称!$B$4:$B$29,纤芯!M96)</f>
        <v>B缆</v>
      </c>
      <c r="K96" s="3">
        <v>21</v>
      </c>
      <c r="L96" s="3">
        <f t="shared" si="7"/>
        <v>9</v>
      </c>
      <c r="M96" s="3">
        <f t="shared" si="8"/>
        <v>2</v>
      </c>
      <c r="N96" s="3" t="s">
        <v>8</v>
      </c>
      <c r="O96" s="3">
        <f>COUNTIF([1]局站!$D$4:$D$172,"="&amp;N96)</f>
        <v>1</v>
      </c>
      <c r="P96" s="3">
        <v>0</v>
      </c>
      <c r="Q96" s="3">
        <v>0</v>
      </c>
      <c r="R96" s="3">
        <v>0</v>
      </c>
      <c r="S96" s="3" t="s">
        <v>9</v>
      </c>
      <c r="T96" s="3">
        <f>COUNTIF([1]局站!$D$4:$D$172,"="&amp;S96)</f>
        <v>1</v>
      </c>
      <c r="U96" s="3">
        <v>0</v>
      </c>
      <c r="V96" s="3">
        <v>0</v>
      </c>
      <c r="W96" s="3">
        <v>0</v>
      </c>
      <c r="X96" s="3" t="s">
        <v>1214</v>
      </c>
      <c r="Y96" s="3" t="s">
        <v>880</v>
      </c>
      <c r="Z96" s="3" t="str">
        <f>INDEX(业务类型!$C$4:$C$8,MATCH(纤芯!Y96,业务类型!$B$4:$B$8,0))</f>
        <v>IDLE</v>
      </c>
      <c r="AA96" s="3"/>
    </row>
    <row r="97" spans="1:27" ht="16.5" x14ac:dyDescent="0.2">
      <c r="A97" s="3">
        <v>94</v>
      </c>
      <c r="B97" s="3">
        <f t="shared" si="4"/>
        <v>37002002022</v>
      </c>
      <c r="C97" s="3" t="s">
        <v>1166</v>
      </c>
      <c r="D97" s="3" t="s">
        <v>1265</v>
      </c>
      <c r="E97" s="3" t="str">
        <f>INDEX(光放段!$G$4:$G$237,MATCH(纤芯!G97,光放段!$C$4:$C$237,0))</f>
        <v>山东二干|乐陵滨州光缆:乐陵兴隆南大街-滨州黄河十路</v>
      </c>
      <c r="F97" s="3">
        <f>INDEX(光放段!$I$4:$I$237,MATCH(纤芯!H97,光放段!$B$4:$B$237,0))</f>
        <v>37002000000</v>
      </c>
      <c r="G97" s="3" t="str">
        <f t="shared" si="5"/>
        <v>山东二干|乐陵滨州光缆:庆云新华路-无棣中心大街</v>
      </c>
      <c r="H97" s="3">
        <f>INDEX(光放段!$B$4:$B$237,MATCH(纤芯!G97,光放段!$C$4:$C$237,0))</f>
        <v>37002002000</v>
      </c>
      <c r="I97" s="3" t="str">
        <f t="shared" si="6"/>
        <v>乐陵滨州光缆</v>
      </c>
      <c r="J97" s="3" t="str">
        <f>INDEX(子缆名称!$B$4:$B$29,纤芯!M97)</f>
        <v>B缆</v>
      </c>
      <c r="K97" s="3">
        <v>22</v>
      </c>
      <c r="L97" s="3">
        <f t="shared" si="7"/>
        <v>10</v>
      </c>
      <c r="M97" s="3">
        <f t="shared" si="8"/>
        <v>2</v>
      </c>
      <c r="N97" s="3" t="s">
        <v>8</v>
      </c>
      <c r="O97" s="3">
        <f>COUNTIF([1]局站!$D$4:$D$172,"="&amp;N97)</f>
        <v>1</v>
      </c>
      <c r="P97" s="3">
        <v>0</v>
      </c>
      <c r="Q97" s="3">
        <v>0</v>
      </c>
      <c r="R97" s="3">
        <v>0</v>
      </c>
      <c r="S97" s="3" t="s">
        <v>9</v>
      </c>
      <c r="T97" s="3">
        <f>COUNTIF([1]局站!$D$4:$D$172,"="&amp;S97)</f>
        <v>1</v>
      </c>
      <c r="U97" s="3">
        <v>0</v>
      </c>
      <c r="V97" s="3">
        <v>0</v>
      </c>
      <c r="W97" s="3">
        <v>0</v>
      </c>
      <c r="X97" s="3" t="s">
        <v>1214</v>
      </c>
      <c r="Y97" s="3" t="s">
        <v>880</v>
      </c>
      <c r="Z97" s="3" t="str">
        <f>INDEX(业务类型!$C$4:$C$8,MATCH(纤芯!Y97,业务类型!$B$4:$B$8,0))</f>
        <v>IDLE</v>
      </c>
      <c r="AA97" s="3"/>
    </row>
    <row r="98" spans="1:27" ht="16.5" x14ac:dyDescent="0.2">
      <c r="A98" s="3">
        <v>95</v>
      </c>
      <c r="B98" s="3">
        <f t="shared" si="4"/>
        <v>37002002023</v>
      </c>
      <c r="C98" s="3" t="s">
        <v>1166</v>
      </c>
      <c r="D98" s="3" t="s">
        <v>1265</v>
      </c>
      <c r="E98" s="3" t="str">
        <f>INDEX(光放段!$G$4:$G$237,MATCH(纤芯!G98,光放段!$C$4:$C$237,0))</f>
        <v>山东二干|乐陵滨州光缆:乐陵兴隆南大街-滨州黄河十路</v>
      </c>
      <c r="F98" s="3">
        <f>INDEX(光放段!$I$4:$I$237,MATCH(纤芯!H98,光放段!$B$4:$B$237,0))</f>
        <v>37002000000</v>
      </c>
      <c r="G98" s="3" t="str">
        <f t="shared" si="5"/>
        <v>山东二干|乐陵滨州光缆:庆云新华路-无棣中心大街</v>
      </c>
      <c r="H98" s="3">
        <f>INDEX(光放段!$B$4:$B$237,MATCH(纤芯!G98,光放段!$C$4:$C$237,0))</f>
        <v>37002002000</v>
      </c>
      <c r="I98" s="3" t="str">
        <f t="shared" si="6"/>
        <v>乐陵滨州光缆</v>
      </c>
      <c r="J98" s="3" t="str">
        <f>INDEX(子缆名称!$B$4:$B$29,纤芯!M98)</f>
        <v>B缆</v>
      </c>
      <c r="K98" s="3">
        <v>23</v>
      </c>
      <c r="L98" s="3">
        <f t="shared" si="7"/>
        <v>11</v>
      </c>
      <c r="M98" s="3">
        <f t="shared" si="8"/>
        <v>2</v>
      </c>
      <c r="N98" s="3" t="s">
        <v>8</v>
      </c>
      <c r="O98" s="3">
        <f>COUNTIF([1]局站!$D$4:$D$172,"="&amp;N98)</f>
        <v>1</v>
      </c>
      <c r="P98" s="3">
        <v>0</v>
      </c>
      <c r="Q98" s="3">
        <v>0</v>
      </c>
      <c r="R98" s="3">
        <v>0</v>
      </c>
      <c r="S98" s="3" t="s">
        <v>9</v>
      </c>
      <c r="T98" s="3">
        <f>COUNTIF([1]局站!$D$4:$D$172,"="&amp;S98)</f>
        <v>1</v>
      </c>
      <c r="U98" s="3">
        <v>0</v>
      </c>
      <c r="V98" s="3">
        <v>0</v>
      </c>
      <c r="W98" s="3">
        <v>0</v>
      </c>
      <c r="X98" s="3" t="s">
        <v>1214</v>
      </c>
      <c r="Y98" s="3" t="s">
        <v>880</v>
      </c>
      <c r="Z98" s="3" t="str">
        <f>INDEX(业务类型!$C$4:$C$8,MATCH(纤芯!Y98,业务类型!$B$4:$B$8,0))</f>
        <v>IDLE</v>
      </c>
      <c r="AA98" s="3"/>
    </row>
    <row r="99" spans="1:27" ht="16.5" x14ac:dyDescent="0.2">
      <c r="A99" s="3">
        <v>96</v>
      </c>
      <c r="B99" s="3">
        <f t="shared" si="4"/>
        <v>37002002024</v>
      </c>
      <c r="C99" s="3" t="s">
        <v>1166</v>
      </c>
      <c r="D99" s="3" t="s">
        <v>1265</v>
      </c>
      <c r="E99" s="3" t="str">
        <f>INDEX(光放段!$G$4:$G$237,MATCH(纤芯!G99,光放段!$C$4:$C$237,0))</f>
        <v>山东二干|乐陵滨州光缆:乐陵兴隆南大街-滨州黄河十路</v>
      </c>
      <c r="F99" s="3">
        <f>INDEX(光放段!$I$4:$I$237,MATCH(纤芯!H99,光放段!$B$4:$B$237,0))</f>
        <v>37002000000</v>
      </c>
      <c r="G99" s="3" t="str">
        <f t="shared" si="5"/>
        <v>山东二干|乐陵滨州光缆:庆云新华路-无棣中心大街</v>
      </c>
      <c r="H99" s="3">
        <f>INDEX(光放段!$B$4:$B$237,MATCH(纤芯!G99,光放段!$C$4:$C$237,0))</f>
        <v>37002002000</v>
      </c>
      <c r="I99" s="3" t="str">
        <f t="shared" si="6"/>
        <v>乐陵滨州光缆</v>
      </c>
      <c r="J99" s="3" t="str">
        <f>INDEX(子缆名称!$B$4:$B$29,纤芯!M99)</f>
        <v>B缆</v>
      </c>
      <c r="K99" s="3">
        <v>24</v>
      </c>
      <c r="L99" s="3">
        <f t="shared" si="7"/>
        <v>12</v>
      </c>
      <c r="M99" s="3">
        <f t="shared" si="8"/>
        <v>2</v>
      </c>
      <c r="N99" s="3" t="s">
        <v>8</v>
      </c>
      <c r="O99" s="3">
        <f>COUNTIF([1]局站!$D$4:$D$172,"="&amp;N99)</f>
        <v>1</v>
      </c>
      <c r="P99" s="3">
        <v>0</v>
      </c>
      <c r="Q99" s="3">
        <v>0</v>
      </c>
      <c r="R99" s="3">
        <v>0</v>
      </c>
      <c r="S99" s="3" t="s">
        <v>9</v>
      </c>
      <c r="T99" s="3">
        <f>COUNTIF([1]局站!$D$4:$D$172,"="&amp;S99)</f>
        <v>1</v>
      </c>
      <c r="U99" s="3">
        <v>0</v>
      </c>
      <c r="V99" s="3">
        <v>0</v>
      </c>
      <c r="W99" s="3">
        <v>0</v>
      </c>
      <c r="X99" s="3" t="s">
        <v>1214</v>
      </c>
      <c r="Y99" s="3" t="s">
        <v>854</v>
      </c>
      <c r="Z99" s="3" t="str">
        <f>INDEX(业务类型!$C$4:$C$8,MATCH(纤芯!Y99,业务类型!$B$4:$B$8,0))</f>
        <v>LOCAL</v>
      </c>
      <c r="AA99" s="3" t="s">
        <v>883</v>
      </c>
    </row>
    <row r="100" spans="1:27" ht="16.5" x14ac:dyDescent="0.2">
      <c r="A100" s="3">
        <v>97</v>
      </c>
      <c r="B100" s="3">
        <f t="shared" si="4"/>
        <v>37002002025</v>
      </c>
      <c r="C100" s="3" t="s">
        <v>1166</v>
      </c>
      <c r="D100" s="3" t="s">
        <v>1265</v>
      </c>
      <c r="E100" s="3" t="str">
        <f>INDEX(光放段!$G$4:$G$237,MATCH(纤芯!G100,光放段!$C$4:$C$237,0))</f>
        <v>山东二干|乐陵滨州光缆:乐陵兴隆南大街-滨州黄河十路</v>
      </c>
      <c r="F100" s="3">
        <f>INDEX(光放段!$I$4:$I$237,MATCH(纤芯!H100,光放段!$B$4:$B$237,0))</f>
        <v>37002000000</v>
      </c>
      <c r="G100" s="3" t="str">
        <f t="shared" si="5"/>
        <v>山东二干|乐陵滨州光缆:庆云新华路-无棣中心大街</v>
      </c>
      <c r="H100" s="3">
        <f>INDEX(光放段!$B$4:$B$237,MATCH(纤芯!G100,光放段!$C$4:$C$237,0))</f>
        <v>37002002000</v>
      </c>
      <c r="I100" s="3" t="str">
        <f t="shared" si="6"/>
        <v>乐陵滨州光缆</v>
      </c>
      <c r="J100" s="3" t="str">
        <f>INDEX(子缆名称!$B$4:$B$29,纤芯!M100)</f>
        <v>C缆</v>
      </c>
      <c r="K100" s="3">
        <v>25</v>
      </c>
      <c r="L100" s="3">
        <f t="shared" si="7"/>
        <v>1</v>
      </c>
      <c r="M100" s="3">
        <f t="shared" si="8"/>
        <v>3</v>
      </c>
      <c r="N100" s="3" t="s">
        <v>8</v>
      </c>
      <c r="O100" s="3">
        <f>COUNTIF([1]局站!$D$4:$D$172,"="&amp;N100)</f>
        <v>1</v>
      </c>
      <c r="P100" s="3">
        <v>0</v>
      </c>
      <c r="Q100" s="3">
        <v>0</v>
      </c>
      <c r="R100" s="3">
        <v>0</v>
      </c>
      <c r="S100" s="3" t="s">
        <v>9</v>
      </c>
      <c r="T100" s="3">
        <f>COUNTIF([1]局站!$D$4:$D$172,"="&amp;S100)</f>
        <v>1</v>
      </c>
      <c r="U100" s="3">
        <v>0</v>
      </c>
      <c r="V100" s="3">
        <v>0</v>
      </c>
      <c r="W100" s="3">
        <v>0</v>
      </c>
      <c r="X100" s="3" t="s">
        <v>1214</v>
      </c>
      <c r="Y100" s="3" t="s">
        <v>880</v>
      </c>
      <c r="Z100" s="3" t="str">
        <f>INDEX(业务类型!$C$4:$C$8,MATCH(纤芯!Y100,业务类型!$B$4:$B$8,0))</f>
        <v>IDLE</v>
      </c>
      <c r="AA100" s="3"/>
    </row>
    <row r="101" spans="1:27" ht="16.5" x14ac:dyDescent="0.2">
      <c r="A101" s="3">
        <v>98</v>
      </c>
      <c r="B101" s="3">
        <f t="shared" si="4"/>
        <v>37002002026</v>
      </c>
      <c r="C101" s="3" t="s">
        <v>1166</v>
      </c>
      <c r="D101" s="3" t="s">
        <v>1265</v>
      </c>
      <c r="E101" s="3" t="str">
        <f>INDEX(光放段!$G$4:$G$237,MATCH(纤芯!G101,光放段!$C$4:$C$237,0))</f>
        <v>山东二干|乐陵滨州光缆:乐陵兴隆南大街-滨州黄河十路</v>
      </c>
      <c r="F101" s="3">
        <f>INDEX(光放段!$I$4:$I$237,MATCH(纤芯!H101,光放段!$B$4:$B$237,0))</f>
        <v>37002000000</v>
      </c>
      <c r="G101" s="3" t="str">
        <f t="shared" si="5"/>
        <v>山东二干|乐陵滨州光缆:庆云新华路-无棣中心大街</v>
      </c>
      <c r="H101" s="3">
        <f>INDEX(光放段!$B$4:$B$237,MATCH(纤芯!G101,光放段!$C$4:$C$237,0))</f>
        <v>37002002000</v>
      </c>
      <c r="I101" s="3" t="str">
        <f t="shared" si="6"/>
        <v>乐陵滨州光缆</v>
      </c>
      <c r="J101" s="3" t="str">
        <f>INDEX(子缆名称!$B$4:$B$29,纤芯!M101)</f>
        <v>C缆</v>
      </c>
      <c r="K101" s="3">
        <v>26</v>
      </c>
      <c r="L101" s="3">
        <f t="shared" si="7"/>
        <v>2</v>
      </c>
      <c r="M101" s="3">
        <f t="shared" si="8"/>
        <v>3</v>
      </c>
      <c r="N101" s="3" t="s">
        <v>8</v>
      </c>
      <c r="O101" s="3">
        <f>COUNTIF([1]局站!$D$4:$D$172,"="&amp;N101)</f>
        <v>1</v>
      </c>
      <c r="P101" s="3">
        <v>0</v>
      </c>
      <c r="Q101" s="3">
        <v>0</v>
      </c>
      <c r="R101" s="3">
        <v>0</v>
      </c>
      <c r="S101" s="3" t="s">
        <v>9</v>
      </c>
      <c r="T101" s="3">
        <f>COUNTIF([1]局站!$D$4:$D$172,"="&amp;S101)</f>
        <v>1</v>
      </c>
      <c r="U101" s="3">
        <v>0</v>
      </c>
      <c r="V101" s="3">
        <v>0</v>
      </c>
      <c r="W101" s="3">
        <v>0</v>
      </c>
      <c r="X101" s="3" t="s">
        <v>1214</v>
      </c>
      <c r="Y101" s="3" t="s">
        <v>880</v>
      </c>
      <c r="Z101" s="3" t="str">
        <f>INDEX(业务类型!$C$4:$C$8,MATCH(纤芯!Y101,业务类型!$B$4:$B$8,0))</f>
        <v>IDLE</v>
      </c>
      <c r="AA101" s="3"/>
    </row>
    <row r="102" spans="1:27" ht="16.5" x14ac:dyDescent="0.2">
      <c r="A102" s="3">
        <v>99</v>
      </c>
      <c r="B102" s="3">
        <f t="shared" si="4"/>
        <v>37002002027</v>
      </c>
      <c r="C102" s="3" t="s">
        <v>1166</v>
      </c>
      <c r="D102" s="3" t="s">
        <v>1265</v>
      </c>
      <c r="E102" s="3" t="str">
        <f>INDEX(光放段!$G$4:$G$237,MATCH(纤芯!G102,光放段!$C$4:$C$237,0))</f>
        <v>山东二干|乐陵滨州光缆:乐陵兴隆南大街-滨州黄河十路</v>
      </c>
      <c r="F102" s="3">
        <f>INDEX(光放段!$I$4:$I$237,MATCH(纤芯!H102,光放段!$B$4:$B$237,0))</f>
        <v>37002000000</v>
      </c>
      <c r="G102" s="3" t="str">
        <f t="shared" si="5"/>
        <v>山东二干|乐陵滨州光缆:庆云新华路-无棣中心大街</v>
      </c>
      <c r="H102" s="3">
        <f>INDEX(光放段!$B$4:$B$237,MATCH(纤芯!G102,光放段!$C$4:$C$237,0))</f>
        <v>37002002000</v>
      </c>
      <c r="I102" s="3" t="str">
        <f t="shared" si="6"/>
        <v>乐陵滨州光缆</v>
      </c>
      <c r="J102" s="3" t="str">
        <f>INDEX(子缆名称!$B$4:$B$29,纤芯!M102)</f>
        <v>C缆</v>
      </c>
      <c r="K102" s="3">
        <v>27</v>
      </c>
      <c r="L102" s="3">
        <f t="shared" si="7"/>
        <v>3</v>
      </c>
      <c r="M102" s="3">
        <f t="shared" si="8"/>
        <v>3</v>
      </c>
      <c r="N102" s="3" t="s">
        <v>8</v>
      </c>
      <c r="O102" s="3">
        <f>COUNTIF([1]局站!$D$4:$D$172,"="&amp;N102)</f>
        <v>1</v>
      </c>
      <c r="P102" s="3">
        <v>0</v>
      </c>
      <c r="Q102" s="3">
        <v>0</v>
      </c>
      <c r="R102" s="3">
        <v>0</v>
      </c>
      <c r="S102" s="3" t="s">
        <v>9</v>
      </c>
      <c r="T102" s="3">
        <f>COUNTIF([1]局站!$D$4:$D$172,"="&amp;S102)</f>
        <v>1</v>
      </c>
      <c r="U102" s="3">
        <v>0</v>
      </c>
      <c r="V102" s="3">
        <v>0</v>
      </c>
      <c r="W102" s="3">
        <v>0</v>
      </c>
      <c r="X102" s="3" t="s">
        <v>1214</v>
      </c>
      <c r="Y102" s="3" t="s">
        <v>852</v>
      </c>
      <c r="Z102" s="3" t="str">
        <f>INDEX(业务类型!$C$4:$C$8,MATCH(纤芯!Y102,业务类型!$B$4:$B$8,0))</f>
        <v>TWO</v>
      </c>
      <c r="AA102" s="3" t="s">
        <v>886</v>
      </c>
    </row>
    <row r="103" spans="1:27" ht="16.5" x14ac:dyDescent="0.2">
      <c r="A103" s="3">
        <v>100</v>
      </c>
      <c r="B103" s="3">
        <f t="shared" si="4"/>
        <v>37002002028</v>
      </c>
      <c r="C103" s="3" t="s">
        <v>1166</v>
      </c>
      <c r="D103" s="3" t="s">
        <v>1265</v>
      </c>
      <c r="E103" s="3" t="str">
        <f>INDEX(光放段!$G$4:$G$237,MATCH(纤芯!G103,光放段!$C$4:$C$237,0))</f>
        <v>山东二干|乐陵滨州光缆:乐陵兴隆南大街-滨州黄河十路</v>
      </c>
      <c r="F103" s="3">
        <f>INDEX(光放段!$I$4:$I$237,MATCH(纤芯!H103,光放段!$B$4:$B$237,0))</f>
        <v>37002000000</v>
      </c>
      <c r="G103" s="3" t="str">
        <f t="shared" si="5"/>
        <v>山东二干|乐陵滨州光缆:庆云新华路-无棣中心大街</v>
      </c>
      <c r="H103" s="3">
        <f>INDEX(光放段!$B$4:$B$237,MATCH(纤芯!G103,光放段!$C$4:$C$237,0))</f>
        <v>37002002000</v>
      </c>
      <c r="I103" s="3" t="str">
        <f t="shared" si="6"/>
        <v>乐陵滨州光缆</v>
      </c>
      <c r="J103" s="3" t="str">
        <f>INDEX(子缆名称!$B$4:$B$29,纤芯!M103)</f>
        <v>C缆</v>
      </c>
      <c r="K103" s="3">
        <v>28</v>
      </c>
      <c r="L103" s="3">
        <f t="shared" si="7"/>
        <v>4</v>
      </c>
      <c r="M103" s="3">
        <f t="shared" si="8"/>
        <v>3</v>
      </c>
      <c r="N103" s="3" t="s">
        <v>8</v>
      </c>
      <c r="O103" s="3">
        <f>COUNTIF([1]局站!$D$4:$D$172,"="&amp;N103)</f>
        <v>1</v>
      </c>
      <c r="P103" s="3">
        <v>0</v>
      </c>
      <c r="Q103" s="3">
        <v>0</v>
      </c>
      <c r="R103" s="3">
        <v>0</v>
      </c>
      <c r="S103" s="3" t="s">
        <v>9</v>
      </c>
      <c r="T103" s="3">
        <f>COUNTIF([1]局站!$D$4:$D$172,"="&amp;S103)</f>
        <v>1</v>
      </c>
      <c r="U103" s="3">
        <v>0</v>
      </c>
      <c r="V103" s="3">
        <v>0</v>
      </c>
      <c r="W103" s="3">
        <v>0</v>
      </c>
      <c r="X103" s="3" t="s">
        <v>1214</v>
      </c>
      <c r="Y103" s="3" t="s">
        <v>852</v>
      </c>
      <c r="Z103" s="3" t="str">
        <f>INDEX(业务类型!$C$4:$C$8,MATCH(纤芯!Y103,业务类型!$B$4:$B$8,0))</f>
        <v>TWO</v>
      </c>
      <c r="AA103" s="3" t="s">
        <v>886</v>
      </c>
    </row>
    <row r="104" spans="1:27" ht="16.5" x14ac:dyDescent="0.2">
      <c r="A104" s="3">
        <v>101</v>
      </c>
      <c r="B104" s="3">
        <f t="shared" si="4"/>
        <v>37002002029</v>
      </c>
      <c r="C104" s="3" t="s">
        <v>1166</v>
      </c>
      <c r="D104" s="3" t="s">
        <v>1265</v>
      </c>
      <c r="E104" s="3" t="str">
        <f>INDEX(光放段!$G$4:$G$237,MATCH(纤芯!G104,光放段!$C$4:$C$237,0))</f>
        <v>山东二干|乐陵滨州光缆:乐陵兴隆南大街-滨州黄河十路</v>
      </c>
      <c r="F104" s="3">
        <f>INDEX(光放段!$I$4:$I$237,MATCH(纤芯!H104,光放段!$B$4:$B$237,0))</f>
        <v>37002000000</v>
      </c>
      <c r="G104" s="3" t="str">
        <f t="shared" si="5"/>
        <v>山东二干|乐陵滨州光缆:庆云新华路-无棣中心大街</v>
      </c>
      <c r="H104" s="3">
        <f>INDEX(光放段!$B$4:$B$237,MATCH(纤芯!G104,光放段!$C$4:$C$237,0))</f>
        <v>37002002000</v>
      </c>
      <c r="I104" s="3" t="str">
        <f t="shared" si="6"/>
        <v>乐陵滨州光缆</v>
      </c>
      <c r="J104" s="3" t="str">
        <f>INDEX(子缆名称!$B$4:$B$29,纤芯!M104)</f>
        <v>C缆</v>
      </c>
      <c r="K104" s="3">
        <v>29</v>
      </c>
      <c r="L104" s="3">
        <f t="shared" si="7"/>
        <v>5</v>
      </c>
      <c r="M104" s="3">
        <f t="shared" si="8"/>
        <v>3</v>
      </c>
      <c r="N104" s="3" t="s">
        <v>8</v>
      </c>
      <c r="O104" s="3">
        <f>COUNTIF([1]局站!$D$4:$D$172,"="&amp;N104)</f>
        <v>1</v>
      </c>
      <c r="P104" s="3">
        <v>0</v>
      </c>
      <c r="Q104" s="3">
        <v>0</v>
      </c>
      <c r="R104" s="3">
        <v>0</v>
      </c>
      <c r="S104" s="3" t="s">
        <v>9</v>
      </c>
      <c r="T104" s="3">
        <f>COUNTIF([1]局站!$D$4:$D$172,"="&amp;S104)</f>
        <v>1</v>
      </c>
      <c r="U104" s="3">
        <v>0</v>
      </c>
      <c r="V104" s="3">
        <v>0</v>
      </c>
      <c r="W104" s="3">
        <v>0</v>
      </c>
      <c r="X104" s="3" t="s">
        <v>1214</v>
      </c>
      <c r="Y104" s="3" t="s">
        <v>880</v>
      </c>
      <c r="Z104" s="3" t="str">
        <f>INDEX(业务类型!$C$4:$C$8,MATCH(纤芯!Y104,业务类型!$B$4:$B$8,0))</f>
        <v>IDLE</v>
      </c>
      <c r="AA104" s="3"/>
    </row>
    <row r="105" spans="1:27" ht="16.5" x14ac:dyDescent="0.2">
      <c r="A105" s="3">
        <v>102</v>
      </c>
      <c r="B105" s="3">
        <f t="shared" si="4"/>
        <v>37002002030</v>
      </c>
      <c r="C105" s="3" t="s">
        <v>1166</v>
      </c>
      <c r="D105" s="3" t="s">
        <v>1265</v>
      </c>
      <c r="E105" s="3" t="str">
        <f>INDEX(光放段!$G$4:$G$237,MATCH(纤芯!G105,光放段!$C$4:$C$237,0))</f>
        <v>山东二干|乐陵滨州光缆:乐陵兴隆南大街-滨州黄河十路</v>
      </c>
      <c r="F105" s="3">
        <f>INDEX(光放段!$I$4:$I$237,MATCH(纤芯!H105,光放段!$B$4:$B$237,0))</f>
        <v>37002000000</v>
      </c>
      <c r="G105" s="3" t="str">
        <f t="shared" si="5"/>
        <v>山东二干|乐陵滨州光缆:庆云新华路-无棣中心大街</v>
      </c>
      <c r="H105" s="3">
        <f>INDEX(光放段!$B$4:$B$237,MATCH(纤芯!G105,光放段!$C$4:$C$237,0))</f>
        <v>37002002000</v>
      </c>
      <c r="I105" s="3" t="str">
        <f t="shared" si="6"/>
        <v>乐陵滨州光缆</v>
      </c>
      <c r="J105" s="3" t="str">
        <f>INDEX(子缆名称!$B$4:$B$29,纤芯!M105)</f>
        <v>C缆</v>
      </c>
      <c r="K105" s="3">
        <v>30</v>
      </c>
      <c r="L105" s="3">
        <f t="shared" si="7"/>
        <v>6</v>
      </c>
      <c r="M105" s="3">
        <f t="shared" si="8"/>
        <v>3</v>
      </c>
      <c r="N105" s="3" t="s">
        <v>8</v>
      </c>
      <c r="O105" s="3">
        <f>COUNTIF([1]局站!$D$4:$D$172,"="&amp;N105)</f>
        <v>1</v>
      </c>
      <c r="P105" s="3">
        <v>0</v>
      </c>
      <c r="Q105" s="3">
        <v>0</v>
      </c>
      <c r="R105" s="3">
        <v>0</v>
      </c>
      <c r="S105" s="3" t="s">
        <v>9</v>
      </c>
      <c r="T105" s="3">
        <f>COUNTIF([1]局站!$D$4:$D$172,"="&amp;S105)</f>
        <v>1</v>
      </c>
      <c r="U105" s="3">
        <v>0</v>
      </c>
      <c r="V105" s="3">
        <v>0</v>
      </c>
      <c r="W105" s="3">
        <v>0</v>
      </c>
      <c r="X105" s="3" t="s">
        <v>1214</v>
      </c>
      <c r="Y105" s="3" t="s">
        <v>880</v>
      </c>
      <c r="Z105" s="3" t="str">
        <f>INDEX(业务类型!$C$4:$C$8,MATCH(纤芯!Y105,业务类型!$B$4:$B$8,0))</f>
        <v>IDLE</v>
      </c>
      <c r="AA105" s="3"/>
    </row>
    <row r="106" spans="1:27" ht="16.5" x14ac:dyDescent="0.2">
      <c r="A106" s="3">
        <v>103</v>
      </c>
      <c r="B106" s="3">
        <f t="shared" si="4"/>
        <v>37002002031</v>
      </c>
      <c r="C106" s="3" t="s">
        <v>1166</v>
      </c>
      <c r="D106" s="3" t="s">
        <v>1265</v>
      </c>
      <c r="E106" s="3" t="str">
        <f>INDEX(光放段!$G$4:$G$237,MATCH(纤芯!G106,光放段!$C$4:$C$237,0))</f>
        <v>山东二干|乐陵滨州光缆:乐陵兴隆南大街-滨州黄河十路</v>
      </c>
      <c r="F106" s="3">
        <f>INDEX(光放段!$I$4:$I$237,MATCH(纤芯!H106,光放段!$B$4:$B$237,0))</f>
        <v>37002000000</v>
      </c>
      <c r="G106" s="3" t="str">
        <f t="shared" si="5"/>
        <v>山东二干|乐陵滨州光缆:庆云新华路-无棣中心大街</v>
      </c>
      <c r="H106" s="3">
        <f>INDEX(光放段!$B$4:$B$237,MATCH(纤芯!G106,光放段!$C$4:$C$237,0))</f>
        <v>37002002000</v>
      </c>
      <c r="I106" s="3" t="str">
        <f t="shared" si="6"/>
        <v>乐陵滨州光缆</v>
      </c>
      <c r="J106" s="3" t="str">
        <f>INDEX(子缆名称!$B$4:$B$29,纤芯!M106)</f>
        <v>C缆</v>
      </c>
      <c r="K106" s="3">
        <v>31</v>
      </c>
      <c r="L106" s="3">
        <f t="shared" si="7"/>
        <v>7</v>
      </c>
      <c r="M106" s="3">
        <f t="shared" si="8"/>
        <v>3</v>
      </c>
      <c r="N106" s="3" t="s">
        <v>8</v>
      </c>
      <c r="O106" s="3">
        <f>COUNTIF([1]局站!$D$4:$D$172,"="&amp;N106)</f>
        <v>1</v>
      </c>
      <c r="P106" s="3">
        <v>0</v>
      </c>
      <c r="Q106" s="3">
        <v>0</v>
      </c>
      <c r="R106" s="3">
        <v>0</v>
      </c>
      <c r="S106" s="3" t="s">
        <v>9</v>
      </c>
      <c r="T106" s="3">
        <f>COUNTIF([1]局站!$D$4:$D$172,"="&amp;S106)</f>
        <v>1</v>
      </c>
      <c r="U106" s="3">
        <v>0</v>
      </c>
      <c r="V106" s="3">
        <v>0</v>
      </c>
      <c r="W106" s="3">
        <v>0</v>
      </c>
      <c r="X106" s="3" t="s">
        <v>1214</v>
      </c>
      <c r="Y106" s="3" t="s">
        <v>880</v>
      </c>
      <c r="Z106" s="3" t="str">
        <f>INDEX(业务类型!$C$4:$C$8,MATCH(纤芯!Y106,业务类型!$B$4:$B$8,0))</f>
        <v>IDLE</v>
      </c>
      <c r="AA106" s="3"/>
    </row>
    <row r="107" spans="1:27" ht="16.5" x14ac:dyDescent="0.2">
      <c r="A107" s="3">
        <v>104</v>
      </c>
      <c r="B107" s="3">
        <f t="shared" si="4"/>
        <v>37002002032</v>
      </c>
      <c r="C107" s="3" t="s">
        <v>1166</v>
      </c>
      <c r="D107" s="3" t="s">
        <v>1265</v>
      </c>
      <c r="E107" s="3" t="str">
        <f>INDEX(光放段!$G$4:$G$237,MATCH(纤芯!G107,光放段!$C$4:$C$237,0))</f>
        <v>山东二干|乐陵滨州光缆:乐陵兴隆南大街-滨州黄河十路</v>
      </c>
      <c r="F107" s="3">
        <f>INDEX(光放段!$I$4:$I$237,MATCH(纤芯!H107,光放段!$B$4:$B$237,0))</f>
        <v>37002000000</v>
      </c>
      <c r="G107" s="3" t="str">
        <f t="shared" si="5"/>
        <v>山东二干|乐陵滨州光缆:庆云新华路-无棣中心大街</v>
      </c>
      <c r="H107" s="3">
        <f>INDEX(光放段!$B$4:$B$237,MATCH(纤芯!G107,光放段!$C$4:$C$237,0))</f>
        <v>37002002000</v>
      </c>
      <c r="I107" s="3" t="str">
        <f t="shared" si="6"/>
        <v>乐陵滨州光缆</v>
      </c>
      <c r="J107" s="3" t="str">
        <f>INDEX(子缆名称!$B$4:$B$29,纤芯!M107)</f>
        <v>C缆</v>
      </c>
      <c r="K107" s="3">
        <v>32</v>
      </c>
      <c r="L107" s="3">
        <f t="shared" si="7"/>
        <v>8</v>
      </c>
      <c r="M107" s="3">
        <f t="shared" si="8"/>
        <v>3</v>
      </c>
      <c r="N107" s="3" t="s">
        <v>8</v>
      </c>
      <c r="O107" s="3">
        <f>COUNTIF([1]局站!$D$4:$D$172,"="&amp;N107)</f>
        <v>1</v>
      </c>
      <c r="P107" s="3">
        <v>0</v>
      </c>
      <c r="Q107" s="3">
        <v>0</v>
      </c>
      <c r="R107" s="3">
        <v>0</v>
      </c>
      <c r="S107" s="3" t="s">
        <v>9</v>
      </c>
      <c r="T107" s="3">
        <f>COUNTIF([1]局站!$D$4:$D$172,"="&amp;S107)</f>
        <v>1</v>
      </c>
      <c r="U107" s="3">
        <v>0</v>
      </c>
      <c r="V107" s="3">
        <v>0</v>
      </c>
      <c r="W107" s="3">
        <v>0</v>
      </c>
      <c r="X107" s="3" t="s">
        <v>1214</v>
      </c>
      <c r="Y107" s="3" t="s">
        <v>880</v>
      </c>
      <c r="Z107" s="3" t="str">
        <f>INDEX(业务类型!$C$4:$C$8,MATCH(纤芯!Y107,业务类型!$B$4:$B$8,0))</f>
        <v>IDLE</v>
      </c>
      <c r="AA107" s="3"/>
    </row>
    <row r="108" spans="1:27" ht="16.5" x14ac:dyDescent="0.2">
      <c r="A108" s="3">
        <v>105</v>
      </c>
      <c r="B108" s="3">
        <f t="shared" si="4"/>
        <v>37002002033</v>
      </c>
      <c r="C108" s="3" t="s">
        <v>1166</v>
      </c>
      <c r="D108" s="3" t="s">
        <v>1265</v>
      </c>
      <c r="E108" s="3" t="str">
        <f>INDEX(光放段!$G$4:$G$237,MATCH(纤芯!G108,光放段!$C$4:$C$237,0))</f>
        <v>山东二干|乐陵滨州光缆:乐陵兴隆南大街-滨州黄河十路</v>
      </c>
      <c r="F108" s="3">
        <f>INDEX(光放段!$I$4:$I$237,MATCH(纤芯!H108,光放段!$B$4:$B$237,0))</f>
        <v>37002000000</v>
      </c>
      <c r="G108" s="3" t="str">
        <f t="shared" si="5"/>
        <v>山东二干|乐陵滨州光缆:庆云新华路-无棣中心大街</v>
      </c>
      <c r="H108" s="3">
        <f>INDEX(光放段!$B$4:$B$237,MATCH(纤芯!G108,光放段!$C$4:$C$237,0))</f>
        <v>37002002000</v>
      </c>
      <c r="I108" s="3" t="str">
        <f t="shared" si="6"/>
        <v>乐陵滨州光缆</v>
      </c>
      <c r="J108" s="3" t="str">
        <f>INDEX(子缆名称!$B$4:$B$29,纤芯!M108)</f>
        <v>C缆</v>
      </c>
      <c r="K108" s="3">
        <v>33</v>
      </c>
      <c r="L108" s="3">
        <f t="shared" si="7"/>
        <v>9</v>
      </c>
      <c r="M108" s="3">
        <f t="shared" si="8"/>
        <v>3</v>
      </c>
      <c r="N108" s="3" t="s">
        <v>8</v>
      </c>
      <c r="O108" s="3">
        <f>COUNTIF([1]局站!$D$4:$D$172,"="&amp;N108)</f>
        <v>1</v>
      </c>
      <c r="P108" s="3">
        <v>0</v>
      </c>
      <c r="Q108" s="3">
        <v>0</v>
      </c>
      <c r="R108" s="3">
        <v>0</v>
      </c>
      <c r="S108" s="3" t="s">
        <v>9</v>
      </c>
      <c r="T108" s="3">
        <f>COUNTIF([1]局站!$D$4:$D$172,"="&amp;S108)</f>
        <v>1</v>
      </c>
      <c r="U108" s="3">
        <v>0</v>
      </c>
      <c r="V108" s="3">
        <v>0</v>
      </c>
      <c r="W108" s="3">
        <v>0</v>
      </c>
      <c r="X108" s="3" t="s">
        <v>1214</v>
      </c>
      <c r="Y108" s="3" t="s">
        <v>880</v>
      </c>
      <c r="Z108" s="3" t="str">
        <f>INDEX(业务类型!$C$4:$C$8,MATCH(纤芯!Y108,业务类型!$B$4:$B$8,0))</f>
        <v>IDLE</v>
      </c>
      <c r="AA108" s="3"/>
    </row>
    <row r="109" spans="1:27" ht="16.5" x14ac:dyDescent="0.2">
      <c r="A109" s="3">
        <v>106</v>
      </c>
      <c r="B109" s="3">
        <f t="shared" si="4"/>
        <v>37002002034</v>
      </c>
      <c r="C109" s="3" t="s">
        <v>1166</v>
      </c>
      <c r="D109" s="3" t="s">
        <v>1265</v>
      </c>
      <c r="E109" s="3" t="str">
        <f>INDEX(光放段!$G$4:$G$237,MATCH(纤芯!G109,光放段!$C$4:$C$237,0))</f>
        <v>山东二干|乐陵滨州光缆:乐陵兴隆南大街-滨州黄河十路</v>
      </c>
      <c r="F109" s="3">
        <f>INDEX(光放段!$I$4:$I$237,MATCH(纤芯!H109,光放段!$B$4:$B$237,0))</f>
        <v>37002000000</v>
      </c>
      <c r="G109" s="3" t="str">
        <f t="shared" si="5"/>
        <v>山东二干|乐陵滨州光缆:庆云新华路-无棣中心大街</v>
      </c>
      <c r="H109" s="3">
        <f>INDEX(光放段!$B$4:$B$237,MATCH(纤芯!G109,光放段!$C$4:$C$237,0))</f>
        <v>37002002000</v>
      </c>
      <c r="I109" s="3" t="str">
        <f t="shared" si="6"/>
        <v>乐陵滨州光缆</v>
      </c>
      <c r="J109" s="3" t="str">
        <f>INDEX(子缆名称!$B$4:$B$29,纤芯!M109)</f>
        <v>C缆</v>
      </c>
      <c r="K109" s="3">
        <v>34</v>
      </c>
      <c r="L109" s="3">
        <f t="shared" si="7"/>
        <v>10</v>
      </c>
      <c r="M109" s="3">
        <f t="shared" si="8"/>
        <v>3</v>
      </c>
      <c r="N109" s="3" t="s">
        <v>8</v>
      </c>
      <c r="O109" s="3">
        <f>COUNTIF([1]局站!$D$4:$D$172,"="&amp;N109)</f>
        <v>1</v>
      </c>
      <c r="P109" s="3">
        <v>0</v>
      </c>
      <c r="Q109" s="3">
        <v>0</v>
      </c>
      <c r="R109" s="3">
        <v>0</v>
      </c>
      <c r="S109" s="3" t="s">
        <v>9</v>
      </c>
      <c r="T109" s="3">
        <f>COUNTIF([1]局站!$D$4:$D$172,"="&amp;S109)</f>
        <v>1</v>
      </c>
      <c r="U109" s="3">
        <v>0</v>
      </c>
      <c r="V109" s="3">
        <v>0</v>
      </c>
      <c r="W109" s="3">
        <v>0</v>
      </c>
      <c r="X109" s="3" t="s">
        <v>1214</v>
      </c>
      <c r="Y109" s="3" t="s">
        <v>880</v>
      </c>
      <c r="Z109" s="3" t="str">
        <f>INDEX(业务类型!$C$4:$C$8,MATCH(纤芯!Y109,业务类型!$B$4:$B$8,0))</f>
        <v>IDLE</v>
      </c>
      <c r="AA109" s="3"/>
    </row>
    <row r="110" spans="1:27" ht="16.5" x14ac:dyDescent="0.2">
      <c r="A110" s="3">
        <v>107</v>
      </c>
      <c r="B110" s="3">
        <f t="shared" si="4"/>
        <v>37002002035</v>
      </c>
      <c r="C110" s="3" t="s">
        <v>1166</v>
      </c>
      <c r="D110" s="3" t="s">
        <v>1265</v>
      </c>
      <c r="E110" s="3" t="str">
        <f>INDEX(光放段!$G$4:$G$237,MATCH(纤芯!G110,光放段!$C$4:$C$237,0))</f>
        <v>山东二干|乐陵滨州光缆:乐陵兴隆南大街-滨州黄河十路</v>
      </c>
      <c r="F110" s="3">
        <f>INDEX(光放段!$I$4:$I$237,MATCH(纤芯!H110,光放段!$B$4:$B$237,0))</f>
        <v>37002000000</v>
      </c>
      <c r="G110" s="3" t="str">
        <f t="shared" si="5"/>
        <v>山东二干|乐陵滨州光缆:庆云新华路-无棣中心大街</v>
      </c>
      <c r="H110" s="3">
        <f>INDEX(光放段!$B$4:$B$237,MATCH(纤芯!G110,光放段!$C$4:$C$237,0))</f>
        <v>37002002000</v>
      </c>
      <c r="I110" s="3" t="str">
        <f t="shared" si="6"/>
        <v>乐陵滨州光缆</v>
      </c>
      <c r="J110" s="3" t="str">
        <f>INDEX(子缆名称!$B$4:$B$29,纤芯!M110)</f>
        <v>C缆</v>
      </c>
      <c r="K110" s="3">
        <v>35</v>
      </c>
      <c r="L110" s="3">
        <f t="shared" si="7"/>
        <v>11</v>
      </c>
      <c r="M110" s="3">
        <f t="shared" si="8"/>
        <v>3</v>
      </c>
      <c r="N110" s="3" t="s">
        <v>8</v>
      </c>
      <c r="O110" s="3">
        <f>COUNTIF([1]局站!$D$4:$D$172,"="&amp;N110)</f>
        <v>1</v>
      </c>
      <c r="P110" s="3">
        <v>0</v>
      </c>
      <c r="Q110" s="3">
        <v>0</v>
      </c>
      <c r="R110" s="3">
        <v>0</v>
      </c>
      <c r="S110" s="3" t="s">
        <v>9</v>
      </c>
      <c r="T110" s="3">
        <f>COUNTIF([1]局站!$D$4:$D$172,"="&amp;S110)</f>
        <v>1</v>
      </c>
      <c r="U110" s="3">
        <v>0</v>
      </c>
      <c r="V110" s="3">
        <v>0</v>
      </c>
      <c r="W110" s="3">
        <v>0</v>
      </c>
      <c r="X110" s="3" t="s">
        <v>1214</v>
      </c>
      <c r="Y110" s="3" t="s">
        <v>880</v>
      </c>
      <c r="Z110" s="3" t="str">
        <f>INDEX(业务类型!$C$4:$C$8,MATCH(纤芯!Y110,业务类型!$B$4:$B$8,0))</f>
        <v>IDLE</v>
      </c>
      <c r="AA110" s="3"/>
    </row>
    <row r="111" spans="1:27" ht="16.5" x14ac:dyDescent="0.2">
      <c r="A111" s="3">
        <v>108</v>
      </c>
      <c r="B111" s="3">
        <f t="shared" si="4"/>
        <v>37002002036</v>
      </c>
      <c r="C111" s="3" t="s">
        <v>1166</v>
      </c>
      <c r="D111" s="3" t="s">
        <v>1265</v>
      </c>
      <c r="E111" s="3" t="str">
        <f>INDEX(光放段!$G$4:$G$237,MATCH(纤芯!G111,光放段!$C$4:$C$237,0))</f>
        <v>山东二干|乐陵滨州光缆:乐陵兴隆南大街-滨州黄河十路</v>
      </c>
      <c r="F111" s="3">
        <f>INDEX(光放段!$I$4:$I$237,MATCH(纤芯!H111,光放段!$B$4:$B$237,0))</f>
        <v>37002000000</v>
      </c>
      <c r="G111" s="3" t="str">
        <f t="shared" si="5"/>
        <v>山东二干|乐陵滨州光缆:庆云新华路-无棣中心大街</v>
      </c>
      <c r="H111" s="3">
        <f>INDEX(光放段!$B$4:$B$237,MATCH(纤芯!G111,光放段!$C$4:$C$237,0))</f>
        <v>37002002000</v>
      </c>
      <c r="I111" s="3" t="str">
        <f t="shared" si="6"/>
        <v>乐陵滨州光缆</v>
      </c>
      <c r="J111" s="3" t="str">
        <f>INDEX(子缆名称!$B$4:$B$29,纤芯!M111)</f>
        <v>C缆</v>
      </c>
      <c r="K111" s="3">
        <v>36</v>
      </c>
      <c r="L111" s="3">
        <f t="shared" si="7"/>
        <v>12</v>
      </c>
      <c r="M111" s="3">
        <f t="shared" si="8"/>
        <v>3</v>
      </c>
      <c r="N111" s="3" t="s">
        <v>8</v>
      </c>
      <c r="O111" s="3">
        <f>COUNTIF([1]局站!$D$4:$D$172,"="&amp;N111)</f>
        <v>1</v>
      </c>
      <c r="P111" s="3">
        <v>0</v>
      </c>
      <c r="Q111" s="3">
        <v>0</v>
      </c>
      <c r="R111" s="3">
        <v>0</v>
      </c>
      <c r="S111" s="3" t="s">
        <v>9</v>
      </c>
      <c r="T111" s="3">
        <f>COUNTIF([1]局站!$D$4:$D$172,"="&amp;S111)</f>
        <v>1</v>
      </c>
      <c r="U111" s="3">
        <v>0</v>
      </c>
      <c r="V111" s="3">
        <v>0</v>
      </c>
      <c r="W111" s="3">
        <v>0</v>
      </c>
      <c r="X111" s="3" t="s">
        <v>1214</v>
      </c>
      <c r="Y111" s="3" t="s">
        <v>880</v>
      </c>
      <c r="Z111" s="3" t="str">
        <f>INDEX(业务类型!$C$4:$C$8,MATCH(纤芯!Y111,业务类型!$B$4:$B$8,0))</f>
        <v>IDLE</v>
      </c>
      <c r="AA111" s="3"/>
    </row>
    <row r="112" spans="1:27" ht="16.5" x14ac:dyDescent="0.2">
      <c r="A112" s="3">
        <v>109</v>
      </c>
      <c r="B112" s="3">
        <f t="shared" si="4"/>
        <v>37002003001</v>
      </c>
      <c r="C112" s="3" t="s">
        <v>1166</v>
      </c>
      <c r="D112" s="3" t="s">
        <v>1265</v>
      </c>
      <c r="E112" s="3" t="str">
        <f>INDEX(光放段!$G$4:$G$237,MATCH(纤芯!G112,光放段!$C$4:$C$237,0))</f>
        <v>山东二干|乐陵滨州光缆:乐陵兴隆南大街-滨州黄河十路</v>
      </c>
      <c r="F112" s="3">
        <f>INDEX(光放段!$I$4:$I$237,MATCH(纤芯!H112,光放段!$B$4:$B$237,0))</f>
        <v>37002000000</v>
      </c>
      <c r="G112" s="3" t="str">
        <f t="shared" si="5"/>
        <v>山东二干|乐陵滨州光缆:无棣中心大街-阳信幸福三路</v>
      </c>
      <c r="H112" s="3">
        <f>INDEX(光放段!$B$4:$B$237,MATCH(纤芯!G112,光放段!$C$4:$C$237,0))</f>
        <v>37002003000</v>
      </c>
      <c r="I112" s="3" t="str">
        <f t="shared" si="6"/>
        <v>乐陵滨州光缆</v>
      </c>
      <c r="J112" s="3" t="str">
        <f>INDEX(子缆名称!$B$4:$B$29,纤芯!M112)</f>
        <v>A缆</v>
      </c>
      <c r="K112" s="3">
        <v>1</v>
      </c>
      <c r="L112" s="3">
        <f t="shared" si="7"/>
        <v>1</v>
      </c>
      <c r="M112" s="3">
        <f t="shared" si="8"/>
        <v>1</v>
      </c>
      <c r="N112" s="3" t="s">
        <v>9</v>
      </c>
      <c r="O112" s="3">
        <f>COUNTIF([1]局站!$D$4:$D$172,"="&amp;N112)</f>
        <v>1</v>
      </c>
      <c r="P112" s="3">
        <v>0</v>
      </c>
      <c r="Q112" s="3">
        <v>0</v>
      </c>
      <c r="R112" s="3">
        <v>0</v>
      </c>
      <c r="S112" s="3" t="s">
        <v>10</v>
      </c>
      <c r="T112" s="3">
        <f>COUNTIF([1]局站!$D$4:$D$172,"="&amp;S112)</f>
        <v>1</v>
      </c>
      <c r="U112" s="3">
        <v>0</v>
      </c>
      <c r="V112" s="3">
        <v>0</v>
      </c>
      <c r="W112" s="3">
        <v>0</v>
      </c>
      <c r="X112" s="3" t="s">
        <v>1214</v>
      </c>
      <c r="Y112" s="3" t="s">
        <v>852</v>
      </c>
      <c r="Z112" s="3" t="str">
        <f>INDEX(业务类型!$C$4:$C$8,MATCH(纤芯!Y112,业务类型!$B$4:$B$8,0))</f>
        <v>TWO</v>
      </c>
      <c r="AA112" s="3" t="s">
        <v>878</v>
      </c>
    </row>
    <row r="113" spans="1:27" ht="16.5" x14ac:dyDescent="0.2">
      <c r="A113" s="3">
        <v>110</v>
      </c>
      <c r="B113" s="3">
        <f t="shared" si="4"/>
        <v>37002003002</v>
      </c>
      <c r="C113" s="3" t="s">
        <v>1166</v>
      </c>
      <c r="D113" s="3" t="s">
        <v>1265</v>
      </c>
      <c r="E113" s="3" t="str">
        <f>INDEX(光放段!$G$4:$G$237,MATCH(纤芯!G113,光放段!$C$4:$C$237,0))</f>
        <v>山东二干|乐陵滨州光缆:乐陵兴隆南大街-滨州黄河十路</v>
      </c>
      <c r="F113" s="3">
        <f>INDEX(光放段!$I$4:$I$237,MATCH(纤芯!H113,光放段!$B$4:$B$237,0))</f>
        <v>37002000000</v>
      </c>
      <c r="G113" s="3" t="str">
        <f t="shared" si="5"/>
        <v>山东二干|乐陵滨州光缆:无棣中心大街-阳信幸福三路</v>
      </c>
      <c r="H113" s="3">
        <f>INDEX(光放段!$B$4:$B$237,MATCH(纤芯!G113,光放段!$C$4:$C$237,0))</f>
        <v>37002003000</v>
      </c>
      <c r="I113" s="3" t="str">
        <f t="shared" si="6"/>
        <v>乐陵滨州光缆</v>
      </c>
      <c r="J113" s="3" t="str">
        <f>INDEX(子缆名称!$B$4:$B$29,纤芯!M113)</f>
        <v>A缆</v>
      </c>
      <c r="K113" s="3">
        <v>2</v>
      </c>
      <c r="L113" s="3">
        <f t="shared" si="7"/>
        <v>2</v>
      </c>
      <c r="M113" s="3">
        <f t="shared" si="8"/>
        <v>1</v>
      </c>
      <c r="N113" s="3" t="s">
        <v>9</v>
      </c>
      <c r="O113" s="3">
        <f>COUNTIF([1]局站!$D$4:$D$172,"="&amp;N113)</f>
        <v>1</v>
      </c>
      <c r="P113" s="3">
        <v>0</v>
      </c>
      <c r="Q113" s="3">
        <v>0</v>
      </c>
      <c r="R113" s="3">
        <v>0</v>
      </c>
      <c r="S113" s="3" t="s">
        <v>10</v>
      </c>
      <c r="T113" s="3">
        <f>COUNTIF([1]局站!$D$4:$D$172,"="&amp;S113)</f>
        <v>1</v>
      </c>
      <c r="U113" s="3">
        <v>0</v>
      </c>
      <c r="V113" s="3">
        <v>0</v>
      </c>
      <c r="W113" s="3">
        <v>0</v>
      </c>
      <c r="X113" s="3" t="s">
        <v>1214</v>
      </c>
      <c r="Y113" s="3" t="s">
        <v>852</v>
      </c>
      <c r="Z113" s="3" t="str">
        <f>INDEX(业务类型!$C$4:$C$8,MATCH(纤芯!Y113,业务类型!$B$4:$B$8,0))</f>
        <v>TWO</v>
      </c>
      <c r="AA113" s="3" t="s">
        <v>878</v>
      </c>
    </row>
    <row r="114" spans="1:27" ht="16.5" x14ac:dyDescent="0.2">
      <c r="A114" s="3">
        <v>111</v>
      </c>
      <c r="B114" s="3">
        <f t="shared" si="4"/>
        <v>37002003003</v>
      </c>
      <c r="C114" s="3" t="s">
        <v>1166</v>
      </c>
      <c r="D114" s="3" t="s">
        <v>1265</v>
      </c>
      <c r="E114" s="3" t="str">
        <f>INDEX(光放段!$G$4:$G$237,MATCH(纤芯!G114,光放段!$C$4:$C$237,0))</f>
        <v>山东二干|乐陵滨州光缆:乐陵兴隆南大街-滨州黄河十路</v>
      </c>
      <c r="F114" s="3">
        <f>INDEX(光放段!$I$4:$I$237,MATCH(纤芯!H114,光放段!$B$4:$B$237,0))</f>
        <v>37002000000</v>
      </c>
      <c r="G114" s="3" t="str">
        <f t="shared" si="5"/>
        <v>山东二干|乐陵滨州光缆:无棣中心大街-阳信幸福三路</v>
      </c>
      <c r="H114" s="3">
        <f>INDEX(光放段!$B$4:$B$237,MATCH(纤芯!G114,光放段!$C$4:$C$237,0))</f>
        <v>37002003000</v>
      </c>
      <c r="I114" s="3" t="str">
        <f t="shared" si="6"/>
        <v>乐陵滨州光缆</v>
      </c>
      <c r="J114" s="3" t="str">
        <f>INDEX(子缆名称!$B$4:$B$29,纤芯!M114)</f>
        <v>A缆</v>
      </c>
      <c r="K114" s="3">
        <v>3</v>
      </c>
      <c r="L114" s="3">
        <f t="shared" si="7"/>
        <v>3</v>
      </c>
      <c r="M114" s="3">
        <f t="shared" si="8"/>
        <v>1</v>
      </c>
      <c r="N114" s="3" t="s">
        <v>9</v>
      </c>
      <c r="O114" s="3">
        <f>COUNTIF([1]局站!$D$4:$D$172,"="&amp;N114)</f>
        <v>1</v>
      </c>
      <c r="P114" s="3">
        <v>0</v>
      </c>
      <c r="Q114" s="3">
        <v>0</v>
      </c>
      <c r="R114" s="3">
        <v>0</v>
      </c>
      <c r="S114" s="3" t="s">
        <v>10</v>
      </c>
      <c r="T114" s="3">
        <f>COUNTIF([1]局站!$D$4:$D$172,"="&amp;S114)</f>
        <v>1</v>
      </c>
      <c r="U114" s="3">
        <v>0</v>
      </c>
      <c r="V114" s="3">
        <v>0</v>
      </c>
      <c r="W114" s="3">
        <v>0</v>
      </c>
      <c r="X114" s="3" t="s">
        <v>1214</v>
      </c>
      <c r="Y114" s="3" t="s">
        <v>880</v>
      </c>
      <c r="Z114" s="3" t="str">
        <f>INDEX(业务类型!$C$4:$C$8,MATCH(纤芯!Y114,业务类型!$B$4:$B$8,0))</f>
        <v>IDLE</v>
      </c>
      <c r="AA114" s="3"/>
    </row>
    <row r="115" spans="1:27" ht="16.5" x14ac:dyDescent="0.2">
      <c r="A115" s="3">
        <v>112</v>
      </c>
      <c r="B115" s="3">
        <f t="shared" si="4"/>
        <v>37002003004</v>
      </c>
      <c r="C115" s="3" t="s">
        <v>1166</v>
      </c>
      <c r="D115" s="3" t="s">
        <v>1265</v>
      </c>
      <c r="E115" s="3" t="str">
        <f>INDEX(光放段!$G$4:$G$237,MATCH(纤芯!G115,光放段!$C$4:$C$237,0))</f>
        <v>山东二干|乐陵滨州光缆:乐陵兴隆南大街-滨州黄河十路</v>
      </c>
      <c r="F115" s="3">
        <f>INDEX(光放段!$I$4:$I$237,MATCH(纤芯!H115,光放段!$B$4:$B$237,0))</f>
        <v>37002000000</v>
      </c>
      <c r="G115" s="3" t="str">
        <f t="shared" si="5"/>
        <v>山东二干|乐陵滨州光缆:无棣中心大街-阳信幸福三路</v>
      </c>
      <c r="H115" s="3">
        <f>INDEX(光放段!$B$4:$B$237,MATCH(纤芯!G115,光放段!$C$4:$C$237,0))</f>
        <v>37002003000</v>
      </c>
      <c r="I115" s="3" t="str">
        <f t="shared" si="6"/>
        <v>乐陵滨州光缆</v>
      </c>
      <c r="J115" s="3" t="str">
        <f>INDEX(子缆名称!$B$4:$B$29,纤芯!M115)</f>
        <v>A缆</v>
      </c>
      <c r="K115" s="3">
        <v>4</v>
      </c>
      <c r="L115" s="3">
        <f t="shared" si="7"/>
        <v>4</v>
      </c>
      <c r="M115" s="3">
        <f t="shared" si="8"/>
        <v>1</v>
      </c>
      <c r="N115" s="3" t="s">
        <v>9</v>
      </c>
      <c r="O115" s="3">
        <f>COUNTIF([1]局站!$D$4:$D$172,"="&amp;N115)</f>
        <v>1</v>
      </c>
      <c r="P115" s="3">
        <v>0</v>
      </c>
      <c r="Q115" s="3">
        <v>0</v>
      </c>
      <c r="R115" s="3">
        <v>0</v>
      </c>
      <c r="S115" s="3" t="s">
        <v>10</v>
      </c>
      <c r="T115" s="3">
        <f>COUNTIF([1]局站!$D$4:$D$172,"="&amp;S115)</f>
        <v>1</v>
      </c>
      <c r="U115" s="3">
        <v>0</v>
      </c>
      <c r="V115" s="3">
        <v>0</v>
      </c>
      <c r="W115" s="3">
        <v>0</v>
      </c>
      <c r="X115" s="3" t="s">
        <v>1214</v>
      </c>
      <c r="Y115" s="3" t="s">
        <v>880</v>
      </c>
      <c r="Z115" s="3" t="str">
        <f>INDEX(业务类型!$C$4:$C$8,MATCH(纤芯!Y115,业务类型!$B$4:$B$8,0))</f>
        <v>IDLE</v>
      </c>
      <c r="AA115" s="3"/>
    </row>
    <row r="116" spans="1:27" ht="16.5" x14ac:dyDescent="0.2">
      <c r="A116" s="3">
        <v>113</v>
      </c>
      <c r="B116" s="3">
        <f t="shared" si="4"/>
        <v>37002003005</v>
      </c>
      <c r="C116" s="3" t="s">
        <v>1166</v>
      </c>
      <c r="D116" s="3" t="s">
        <v>1265</v>
      </c>
      <c r="E116" s="3" t="str">
        <f>INDEX(光放段!$G$4:$G$237,MATCH(纤芯!G116,光放段!$C$4:$C$237,0))</f>
        <v>山东二干|乐陵滨州光缆:乐陵兴隆南大街-滨州黄河十路</v>
      </c>
      <c r="F116" s="3">
        <f>INDEX(光放段!$I$4:$I$237,MATCH(纤芯!H116,光放段!$B$4:$B$237,0))</f>
        <v>37002000000</v>
      </c>
      <c r="G116" s="3" t="str">
        <f t="shared" si="5"/>
        <v>山东二干|乐陵滨州光缆:无棣中心大街-阳信幸福三路</v>
      </c>
      <c r="H116" s="3">
        <f>INDEX(光放段!$B$4:$B$237,MATCH(纤芯!G116,光放段!$C$4:$C$237,0))</f>
        <v>37002003000</v>
      </c>
      <c r="I116" s="3" t="str">
        <f t="shared" si="6"/>
        <v>乐陵滨州光缆</v>
      </c>
      <c r="J116" s="3" t="str">
        <f>INDEX(子缆名称!$B$4:$B$29,纤芯!M116)</f>
        <v>A缆</v>
      </c>
      <c r="K116" s="3">
        <v>5</v>
      </c>
      <c r="L116" s="3">
        <f t="shared" si="7"/>
        <v>5</v>
      </c>
      <c r="M116" s="3">
        <f t="shared" si="8"/>
        <v>1</v>
      </c>
      <c r="N116" s="3" t="s">
        <v>9</v>
      </c>
      <c r="O116" s="3">
        <f>COUNTIF([1]局站!$D$4:$D$172,"="&amp;N116)</f>
        <v>1</v>
      </c>
      <c r="P116" s="3">
        <v>0</v>
      </c>
      <c r="Q116" s="3">
        <v>0</v>
      </c>
      <c r="R116" s="3">
        <v>0</v>
      </c>
      <c r="S116" s="3" t="s">
        <v>10</v>
      </c>
      <c r="T116" s="3">
        <f>COUNTIF([1]局站!$D$4:$D$172,"="&amp;S116)</f>
        <v>1</v>
      </c>
      <c r="U116" s="3">
        <v>0</v>
      </c>
      <c r="V116" s="3">
        <v>0</v>
      </c>
      <c r="W116" s="3">
        <v>0</v>
      </c>
      <c r="X116" s="3" t="s">
        <v>1214</v>
      </c>
      <c r="Y116" s="3" t="s">
        <v>880</v>
      </c>
      <c r="Z116" s="3" t="str">
        <f>INDEX(业务类型!$C$4:$C$8,MATCH(纤芯!Y116,业务类型!$B$4:$B$8,0))</f>
        <v>IDLE</v>
      </c>
      <c r="AA116" s="3"/>
    </row>
    <row r="117" spans="1:27" ht="16.5" x14ac:dyDescent="0.2">
      <c r="A117" s="3">
        <v>114</v>
      </c>
      <c r="B117" s="3">
        <f t="shared" si="4"/>
        <v>37002003006</v>
      </c>
      <c r="C117" s="3" t="s">
        <v>1166</v>
      </c>
      <c r="D117" s="3" t="s">
        <v>1265</v>
      </c>
      <c r="E117" s="3" t="str">
        <f>INDEX(光放段!$G$4:$G$237,MATCH(纤芯!G117,光放段!$C$4:$C$237,0))</f>
        <v>山东二干|乐陵滨州光缆:乐陵兴隆南大街-滨州黄河十路</v>
      </c>
      <c r="F117" s="3">
        <f>INDEX(光放段!$I$4:$I$237,MATCH(纤芯!H117,光放段!$B$4:$B$237,0))</f>
        <v>37002000000</v>
      </c>
      <c r="G117" s="3" t="str">
        <f t="shared" si="5"/>
        <v>山东二干|乐陵滨州光缆:无棣中心大街-阳信幸福三路</v>
      </c>
      <c r="H117" s="3">
        <f>INDEX(光放段!$B$4:$B$237,MATCH(纤芯!G117,光放段!$C$4:$C$237,0))</f>
        <v>37002003000</v>
      </c>
      <c r="I117" s="3" t="str">
        <f t="shared" si="6"/>
        <v>乐陵滨州光缆</v>
      </c>
      <c r="J117" s="3" t="str">
        <f>INDEX(子缆名称!$B$4:$B$29,纤芯!M117)</f>
        <v>A缆</v>
      </c>
      <c r="K117" s="3">
        <v>6</v>
      </c>
      <c r="L117" s="3">
        <f t="shared" si="7"/>
        <v>6</v>
      </c>
      <c r="M117" s="3">
        <f t="shared" si="8"/>
        <v>1</v>
      </c>
      <c r="N117" s="3" t="s">
        <v>9</v>
      </c>
      <c r="O117" s="3">
        <f>COUNTIF([1]局站!$D$4:$D$172,"="&amp;N117)</f>
        <v>1</v>
      </c>
      <c r="P117" s="3">
        <v>0</v>
      </c>
      <c r="Q117" s="3">
        <v>0</v>
      </c>
      <c r="R117" s="3">
        <v>0</v>
      </c>
      <c r="S117" s="3" t="s">
        <v>10</v>
      </c>
      <c r="T117" s="3">
        <f>COUNTIF([1]局站!$D$4:$D$172,"="&amp;S117)</f>
        <v>1</v>
      </c>
      <c r="U117" s="3">
        <v>0</v>
      </c>
      <c r="V117" s="3">
        <v>0</v>
      </c>
      <c r="W117" s="3">
        <v>0</v>
      </c>
      <c r="X117" s="3" t="s">
        <v>1214</v>
      </c>
      <c r="Y117" s="3" t="s">
        <v>854</v>
      </c>
      <c r="Z117" s="3" t="str">
        <f>INDEX(业务类型!$C$4:$C$8,MATCH(纤芯!Y117,业务类型!$B$4:$B$8,0))</f>
        <v>LOCAL</v>
      </c>
      <c r="AA117" s="3" t="s">
        <v>879</v>
      </c>
    </row>
    <row r="118" spans="1:27" ht="16.5" x14ac:dyDescent="0.2">
      <c r="A118" s="3">
        <v>115</v>
      </c>
      <c r="B118" s="3">
        <f t="shared" si="4"/>
        <v>37002003007</v>
      </c>
      <c r="C118" s="3" t="s">
        <v>1166</v>
      </c>
      <c r="D118" s="3" t="s">
        <v>1265</v>
      </c>
      <c r="E118" s="3" t="str">
        <f>INDEX(光放段!$G$4:$G$237,MATCH(纤芯!G118,光放段!$C$4:$C$237,0))</f>
        <v>山东二干|乐陵滨州光缆:乐陵兴隆南大街-滨州黄河十路</v>
      </c>
      <c r="F118" s="3">
        <f>INDEX(光放段!$I$4:$I$237,MATCH(纤芯!H118,光放段!$B$4:$B$237,0))</f>
        <v>37002000000</v>
      </c>
      <c r="G118" s="3" t="str">
        <f t="shared" si="5"/>
        <v>山东二干|乐陵滨州光缆:无棣中心大街-阳信幸福三路</v>
      </c>
      <c r="H118" s="3">
        <f>INDEX(光放段!$B$4:$B$237,MATCH(纤芯!G118,光放段!$C$4:$C$237,0))</f>
        <v>37002003000</v>
      </c>
      <c r="I118" s="3" t="str">
        <f t="shared" si="6"/>
        <v>乐陵滨州光缆</v>
      </c>
      <c r="J118" s="3" t="str">
        <f>INDEX(子缆名称!$B$4:$B$29,纤芯!M118)</f>
        <v>A缆</v>
      </c>
      <c r="K118" s="3">
        <v>7</v>
      </c>
      <c r="L118" s="3">
        <f t="shared" si="7"/>
        <v>7</v>
      </c>
      <c r="M118" s="3">
        <f t="shared" si="8"/>
        <v>1</v>
      </c>
      <c r="N118" s="3" t="s">
        <v>9</v>
      </c>
      <c r="O118" s="3">
        <f>COUNTIF([1]局站!$D$4:$D$172,"="&amp;N118)</f>
        <v>1</v>
      </c>
      <c r="P118" s="3">
        <v>0</v>
      </c>
      <c r="Q118" s="3">
        <v>0</v>
      </c>
      <c r="R118" s="3">
        <v>0</v>
      </c>
      <c r="S118" s="3" t="s">
        <v>10</v>
      </c>
      <c r="T118" s="3">
        <f>COUNTIF([1]局站!$D$4:$D$172,"="&amp;S118)</f>
        <v>1</v>
      </c>
      <c r="U118" s="3">
        <v>0</v>
      </c>
      <c r="V118" s="3">
        <v>0</v>
      </c>
      <c r="W118" s="3">
        <v>0</v>
      </c>
      <c r="X118" s="3" t="s">
        <v>1214</v>
      </c>
      <c r="Y118" s="3" t="s">
        <v>854</v>
      </c>
      <c r="Z118" s="3" t="str">
        <f>INDEX(业务类型!$C$4:$C$8,MATCH(纤芯!Y118,业务类型!$B$4:$B$8,0))</f>
        <v>LOCAL</v>
      </c>
      <c r="AA118" s="3" t="s">
        <v>879</v>
      </c>
    </row>
    <row r="119" spans="1:27" ht="16.5" x14ac:dyDescent="0.2">
      <c r="A119" s="3">
        <v>116</v>
      </c>
      <c r="B119" s="3">
        <f t="shared" si="4"/>
        <v>37002003008</v>
      </c>
      <c r="C119" s="3" t="s">
        <v>1166</v>
      </c>
      <c r="D119" s="3" t="s">
        <v>1265</v>
      </c>
      <c r="E119" s="3" t="str">
        <f>INDEX(光放段!$G$4:$G$237,MATCH(纤芯!G119,光放段!$C$4:$C$237,0))</f>
        <v>山东二干|乐陵滨州光缆:乐陵兴隆南大街-滨州黄河十路</v>
      </c>
      <c r="F119" s="3">
        <f>INDEX(光放段!$I$4:$I$237,MATCH(纤芯!H119,光放段!$B$4:$B$237,0))</f>
        <v>37002000000</v>
      </c>
      <c r="G119" s="3" t="str">
        <f t="shared" si="5"/>
        <v>山东二干|乐陵滨州光缆:无棣中心大街-阳信幸福三路</v>
      </c>
      <c r="H119" s="3">
        <f>INDEX(光放段!$B$4:$B$237,MATCH(纤芯!G119,光放段!$C$4:$C$237,0))</f>
        <v>37002003000</v>
      </c>
      <c r="I119" s="3" t="str">
        <f t="shared" si="6"/>
        <v>乐陵滨州光缆</v>
      </c>
      <c r="J119" s="3" t="str">
        <f>INDEX(子缆名称!$B$4:$B$29,纤芯!M119)</f>
        <v>A缆</v>
      </c>
      <c r="K119" s="3">
        <v>8</v>
      </c>
      <c r="L119" s="3">
        <f t="shared" si="7"/>
        <v>8</v>
      </c>
      <c r="M119" s="3">
        <f t="shared" si="8"/>
        <v>1</v>
      </c>
      <c r="N119" s="3" t="s">
        <v>9</v>
      </c>
      <c r="O119" s="3">
        <f>COUNTIF([1]局站!$D$4:$D$172,"="&amp;N119)</f>
        <v>1</v>
      </c>
      <c r="P119" s="3">
        <v>0</v>
      </c>
      <c r="Q119" s="3">
        <v>0</v>
      </c>
      <c r="R119" s="3">
        <v>0</v>
      </c>
      <c r="S119" s="3" t="s">
        <v>10</v>
      </c>
      <c r="T119" s="3">
        <f>COUNTIF([1]局站!$D$4:$D$172,"="&amp;S119)</f>
        <v>1</v>
      </c>
      <c r="U119" s="3">
        <v>0</v>
      </c>
      <c r="V119" s="3">
        <v>0</v>
      </c>
      <c r="W119" s="3">
        <v>0</v>
      </c>
      <c r="X119" s="3" t="s">
        <v>1214</v>
      </c>
      <c r="Y119" s="3" t="s">
        <v>880</v>
      </c>
      <c r="Z119" s="3" t="str">
        <f>INDEX(业务类型!$C$4:$C$8,MATCH(纤芯!Y119,业务类型!$B$4:$B$8,0))</f>
        <v>IDLE</v>
      </c>
      <c r="AA119" s="3"/>
    </row>
    <row r="120" spans="1:27" ht="16.5" x14ac:dyDescent="0.2">
      <c r="A120" s="3">
        <v>117</v>
      </c>
      <c r="B120" s="3">
        <f t="shared" si="4"/>
        <v>37002003009</v>
      </c>
      <c r="C120" s="3" t="s">
        <v>1166</v>
      </c>
      <c r="D120" s="3" t="s">
        <v>1265</v>
      </c>
      <c r="E120" s="3" t="str">
        <f>INDEX(光放段!$G$4:$G$237,MATCH(纤芯!G120,光放段!$C$4:$C$237,0))</f>
        <v>山东二干|乐陵滨州光缆:乐陵兴隆南大街-滨州黄河十路</v>
      </c>
      <c r="F120" s="3">
        <f>INDEX(光放段!$I$4:$I$237,MATCH(纤芯!H120,光放段!$B$4:$B$237,0))</f>
        <v>37002000000</v>
      </c>
      <c r="G120" s="3" t="str">
        <f t="shared" si="5"/>
        <v>山东二干|乐陵滨州光缆:无棣中心大街-阳信幸福三路</v>
      </c>
      <c r="H120" s="3">
        <f>INDEX(光放段!$B$4:$B$237,MATCH(纤芯!G120,光放段!$C$4:$C$237,0))</f>
        <v>37002003000</v>
      </c>
      <c r="I120" s="3" t="str">
        <f t="shared" si="6"/>
        <v>乐陵滨州光缆</v>
      </c>
      <c r="J120" s="3" t="str">
        <f>INDEX(子缆名称!$B$4:$B$29,纤芯!M120)</f>
        <v>A缆</v>
      </c>
      <c r="K120" s="3">
        <v>9</v>
      </c>
      <c r="L120" s="3">
        <f t="shared" si="7"/>
        <v>9</v>
      </c>
      <c r="M120" s="3">
        <f t="shared" si="8"/>
        <v>1</v>
      </c>
      <c r="N120" s="3" t="s">
        <v>9</v>
      </c>
      <c r="O120" s="3">
        <f>COUNTIF([1]局站!$D$4:$D$172,"="&amp;N120)</f>
        <v>1</v>
      </c>
      <c r="P120" s="3">
        <v>0</v>
      </c>
      <c r="Q120" s="3">
        <v>0</v>
      </c>
      <c r="R120" s="3">
        <v>0</v>
      </c>
      <c r="S120" s="3" t="s">
        <v>10</v>
      </c>
      <c r="T120" s="3">
        <f>COUNTIF([1]局站!$D$4:$D$172,"="&amp;S120)</f>
        <v>1</v>
      </c>
      <c r="U120" s="3">
        <v>0</v>
      </c>
      <c r="V120" s="3">
        <v>0</v>
      </c>
      <c r="W120" s="3">
        <v>0</v>
      </c>
      <c r="X120" s="3" t="s">
        <v>1214</v>
      </c>
      <c r="Y120" s="3" t="s">
        <v>880</v>
      </c>
      <c r="Z120" s="3" t="str">
        <f>INDEX(业务类型!$C$4:$C$8,MATCH(纤芯!Y120,业务类型!$B$4:$B$8,0))</f>
        <v>IDLE</v>
      </c>
      <c r="AA120" s="3"/>
    </row>
    <row r="121" spans="1:27" ht="16.5" x14ac:dyDescent="0.2">
      <c r="A121" s="3">
        <v>118</v>
      </c>
      <c r="B121" s="3">
        <f t="shared" si="4"/>
        <v>37002003010</v>
      </c>
      <c r="C121" s="3" t="s">
        <v>1166</v>
      </c>
      <c r="D121" s="3" t="s">
        <v>1265</v>
      </c>
      <c r="E121" s="3" t="str">
        <f>INDEX(光放段!$G$4:$G$237,MATCH(纤芯!G121,光放段!$C$4:$C$237,0))</f>
        <v>山东二干|乐陵滨州光缆:乐陵兴隆南大街-滨州黄河十路</v>
      </c>
      <c r="F121" s="3">
        <f>INDEX(光放段!$I$4:$I$237,MATCH(纤芯!H121,光放段!$B$4:$B$237,0))</f>
        <v>37002000000</v>
      </c>
      <c r="G121" s="3" t="str">
        <f t="shared" si="5"/>
        <v>山东二干|乐陵滨州光缆:无棣中心大街-阳信幸福三路</v>
      </c>
      <c r="H121" s="3">
        <f>INDEX(光放段!$B$4:$B$237,MATCH(纤芯!G121,光放段!$C$4:$C$237,0))</f>
        <v>37002003000</v>
      </c>
      <c r="I121" s="3" t="str">
        <f t="shared" si="6"/>
        <v>乐陵滨州光缆</v>
      </c>
      <c r="J121" s="3" t="str">
        <f>INDEX(子缆名称!$B$4:$B$29,纤芯!M121)</f>
        <v>A缆</v>
      </c>
      <c r="K121" s="3">
        <v>10</v>
      </c>
      <c r="L121" s="3">
        <f t="shared" si="7"/>
        <v>10</v>
      </c>
      <c r="M121" s="3">
        <f t="shared" si="8"/>
        <v>1</v>
      </c>
      <c r="N121" s="3" t="s">
        <v>9</v>
      </c>
      <c r="O121" s="3">
        <f>COUNTIF([1]局站!$D$4:$D$172,"="&amp;N121)</f>
        <v>1</v>
      </c>
      <c r="P121" s="3">
        <v>0</v>
      </c>
      <c r="Q121" s="3">
        <v>0</v>
      </c>
      <c r="R121" s="3">
        <v>0</v>
      </c>
      <c r="S121" s="3" t="s">
        <v>10</v>
      </c>
      <c r="T121" s="3">
        <f>COUNTIF([1]局站!$D$4:$D$172,"="&amp;S121)</f>
        <v>1</v>
      </c>
      <c r="U121" s="3">
        <v>0</v>
      </c>
      <c r="V121" s="3">
        <v>0</v>
      </c>
      <c r="W121" s="3">
        <v>0</v>
      </c>
      <c r="X121" s="3" t="s">
        <v>1214</v>
      </c>
      <c r="Y121" s="3" t="s">
        <v>880</v>
      </c>
      <c r="Z121" s="3" t="str">
        <f>INDEX(业务类型!$C$4:$C$8,MATCH(纤芯!Y121,业务类型!$B$4:$B$8,0))</f>
        <v>IDLE</v>
      </c>
      <c r="AA121" s="3"/>
    </row>
    <row r="122" spans="1:27" ht="16.5" x14ac:dyDescent="0.2">
      <c r="A122" s="3">
        <v>119</v>
      </c>
      <c r="B122" s="3">
        <f t="shared" si="4"/>
        <v>37002003011</v>
      </c>
      <c r="C122" s="3" t="s">
        <v>1166</v>
      </c>
      <c r="D122" s="3" t="s">
        <v>1265</v>
      </c>
      <c r="E122" s="3" t="str">
        <f>INDEX(光放段!$G$4:$G$237,MATCH(纤芯!G122,光放段!$C$4:$C$237,0))</f>
        <v>山东二干|乐陵滨州光缆:乐陵兴隆南大街-滨州黄河十路</v>
      </c>
      <c r="F122" s="3">
        <f>INDEX(光放段!$I$4:$I$237,MATCH(纤芯!H122,光放段!$B$4:$B$237,0))</f>
        <v>37002000000</v>
      </c>
      <c r="G122" s="3" t="str">
        <f t="shared" si="5"/>
        <v>山东二干|乐陵滨州光缆:无棣中心大街-阳信幸福三路</v>
      </c>
      <c r="H122" s="3">
        <f>INDEX(光放段!$B$4:$B$237,MATCH(纤芯!G122,光放段!$C$4:$C$237,0))</f>
        <v>37002003000</v>
      </c>
      <c r="I122" s="3" t="str">
        <f t="shared" si="6"/>
        <v>乐陵滨州光缆</v>
      </c>
      <c r="J122" s="3" t="str">
        <f>INDEX(子缆名称!$B$4:$B$29,纤芯!M122)</f>
        <v>A缆</v>
      </c>
      <c r="K122" s="3">
        <v>11</v>
      </c>
      <c r="L122" s="3">
        <f t="shared" si="7"/>
        <v>11</v>
      </c>
      <c r="M122" s="3">
        <f t="shared" si="8"/>
        <v>1</v>
      </c>
      <c r="N122" s="3" t="s">
        <v>9</v>
      </c>
      <c r="O122" s="3">
        <f>COUNTIF([1]局站!$D$4:$D$172,"="&amp;N122)</f>
        <v>1</v>
      </c>
      <c r="P122" s="3">
        <v>0</v>
      </c>
      <c r="Q122" s="3">
        <v>0</v>
      </c>
      <c r="R122" s="3">
        <v>0</v>
      </c>
      <c r="S122" s="3" t="s">
        <v>10</v>
      </c>
      <c r="T122" s="3">
        <f>COUNTIF([1]局站!$D$4:$D$172,"="&amp;S122)</f>
        <v>1</v>
      </c>
      <c r="U122" s="3">
        <v>0</v>
      </c>
      <c r="V122" s="3">
        <v>0</v>
      </c>
      <c r="W122" s="3">
        <v>0</v>
      </c>
      <c r="X122" s="3" t="s">
        <v>1214</v>
      </c>
      <c r="Y122" s="3" t="s">
        <v>881</v>
      </c>
      <c r="Z122" s="3" t="str">
        <f>INDEX(业务类型!$C$4:$C$8,MATCH(纤芯!Y122,业务类型!$B$4:$B$8,0))</f>
        <v>OTHER</v>
      </c>
      <c r="AA122" s="3" t="s">
        <v>882</v>
      </c>
    </row>
    <row r="123" spans="1:27" ht="16.5" x14ac:dyDescent="0.2">
      <c r="A123" s="3">
        <v>120</v>
      </c>
      <c r="B123" s="3">
        <f t="shared" si="4"/>
        <v>37002003012</v>
      </c>
      <c r="C123" s="3" t="s">
        <v>1166</v>
      </c>
      <c r="D123" s="3" t="s">
        <v>1265</v>
      </c>
      <c r="E123" s="3" t="str">
        <f>INDEX(光放段!$G$4:$G$237,MATCH(纤芯!G123,光放段!$C$4:$C$237,0))</f>
        <v>山东二干|乐陵滨州光缆:乐陵兴隆南大街-滨州黄河十路</v>
      </c>
      <c r="F123" s="3">
        <f>INDEX(光放段!$I$4:$I$237,MATCH(纤芯!H123,光放段!$B$4:$B$237,0))</f>
        <v>37002000000</v>
      </c>
      <c r="G123" s="3" t="str">
        <f t="shared" si="5"/>
        <v>山东二干|乐陵滨州光缆:无棣中心大街-阳信幸福三路</v>
      </c>
      <c r="H123" s="3">
        <f>INDEX(光放段!$B$4:$B$237,MATCH(纤芯!G123,光放段!$C$4:$C$237,0))</f>
        <v>37002003000</v>
      </c>
      <c r="I123" s="3" t="str">
        <f t="shared" si="6"/>
        <v>乐陵滨州光缆</v>
      </c>
      <c r="J123" s="3" t="str">
        <f>INDEX(子缆名称!$B$4:$B$29,纤芯!M123)</f>
        <v>A缆</v>
      </c>
      <c r="K123" s="3">
        <v>12</v>
      </c>
      <c r="L123" s="3">
        <f t="shared" si="7"/>
        <v>12</v>
      </c>
      <c r="M123" s="3">
        <f t="shared" si="8"/>
        <v>1</v>
      </c>
      <c r="N123" s="3" t="s">
        <v>9</v>
      </c>
      <c r="O123" s="3">
        <f>COUNTIF([1]局站!$D$4:$D$172,"="&amp;N123)</f>
        <v>1</v>
      </c>
      <c r="P123" s="3">
        <v>0</v>
      </c>
      <c r="Q123" s="3">
        <v>0</v>
      </c>
      <c r="R123" s="3">
        <v>0</v>
      </c>
      <c r="S123" s="3" t="s">
        <v>10</v>
      </c>
      <c r="T123" s="3">
        <f>COUNTIF([1]局站!$D$4:$D$172,"="&amp;S123)</f>
        <v>1</v>
      </c>
      <c r="U123" s="3">
        <v>0</v>
      </c>
      <c r="V123" s="3">
        <v>0</v>
      </c>
      <c r="W123" s="3">
        <v>0</v>
      </c>
      <c r="X123" s="3" t="s">
        <v>1214</v>
      </c>
      <c r="Y123" s="3" t="s">
        <v>881</v>
      </c>
      <c r="Z123" s="3" t="str">
        <f>INDEX(业务类型!$C$4:$C$8,MATCH(纤芯!Y123,业务类型!$B$4:$B$8,0))</f>
        <v>OTHER</v>
      </c>
      <c r="AA123" s="3" t="s">
        <v>882</v>
      </c>
    </row>
    <row r="124" spans="1:27" ht="16.5" x14ac:dyDescent="0.2">
      <c r="A124" s="3">
        <v>121</v>
      </c>
      <c r="B124" s="3">
        <f t="shared" si="4"/>
        <v>37002003013</v>
      </c>
      <c r="C124" s="3" t="s">
        <v>1166</v>
      </c>
      <c r="D124" s="3" t="s">
        <v>1265</v>
      </c>
      <c r="E124" s="3" t="str">
        <f>INDEX(光放段!$G$4:$G$237,MATCH(纤芯!G124,光放段!$C$4:$C$237,0))</f>
        <v>山东二干|乐陵滨州光缆:乐陵兴隆南大街-滨州黄河十路</v>
      </c>
      <c r="F124" s="3">
        <f>INDEX(光放段!$I$4:$I$237,MATCH(纤芯!H124,光放段!$B$4:$B$237,0))</f>
        <v>37002000000</v>
      </c>
      <c r="G124" s="3" t="str">
        <f t="shared" si="5"/>
        <v>山东二干|乐陵滨州光缆:无棣中心大街-阳信幸福三路</v>
      </c>
      <c r="H124" s="3">
        <f>INDEX(光放段!$B$4:$B$237,MATCH(纤芯!G124,光放段!$C$4:$C$237,0))</f>
        <v>37002003000</v>
      </c>
      <c r="I124" s="3" t="str">
        <f t="shared" si="6"/>
        <v>乐陵滨州光缆</v>
      </c>
      <c r="J124" s="3" t="str">
        <f>INDEX(子缆名称!$B$4:$B$29,纤芯!M124)</f>
        <v>B缆</v>
      </c>
      <c r="K124" s="3">
        <v>13</v>
      </c>
      <c r="L124" s="3">
        <f t="shared" si="7"/>
        <v>1</v>
      </c>
      <c r="M124" s="3">
        <f t="shared" si="8"/>
        <v>2</v>
      </c>
      <c r="N124" s="3" t="s">
        <v>9</v>
      </c>
      <c r="O124" s="3">
        <f>COUNTIF([1]局站!$D$4:$D$172,"="&amp;N124)</f>
        <v>1</v>
      </c>
      <c r="P124" s="3">
        <v>0</v>
      </c>
      <c r="Q124" s="3">
        <v>0</v>
      </c>
      <c r="R124" s="3">
        <v>0</v>
      </c>
      <c r="S124" s="3" t="s">
        <v>10</v>
      </c>
      <c r="T124" s="3">
        <f>COUNTIF([1]局站!$D$4:$D$172,"="&amp;S124)</f>
        <v>1</v>
      </c>
      <c r="U124" s="3">
        <v>0</v>
      </c>
      <c r="V124" s="3">
        <v>0</v>
      </c>
      <c r="W124" s="3">
        <v>0</v>
      </c>
      <c r="X124" s="3" t="s">
        <v>1214</v>
      </c>
      <c r="Y124" s="3" t="s">
        <v>880</v>
      </c>
      <c r="Z124" s="3" t="str">
        <f>INDEX(业务类型!$C$4:$C$8,MATCH(纤芯!Y124,业务类型!$B$4:$B$8,0))</f>
        <v>IDLE</v>
      </c>
      <c r="AA124" s="3"/>
    </row>
    <row r="125" spans="1:27" ht="16.5" x14ac:dyDescent="0.2">
      <c r="A125" s="3">
        <v>122</v>
      </c>
      <c r="B125" s="3">
        <f t="shared" si="4"/>
        <v>37002003014</v>
      </c>
      <c r="C125" s="3" t="s">
        <v>1166</v>
      </c>
      <c r="D125" s="3" t="s">
        <v>1265</v>
      </c>
      <c r="E125" s="3" t="str">
        <f>INDEX(光放段!$G$4:$G$237,MATCH(纤芯!G125,光放段!$C$4:$C$237,0))</f>
        <v>山东二干|乐陵滨州光缆:乐陵兴隆南大街-滨州黄河十路</v>
      </c>
      <c r="F125" s="3">
        <f>INDEX(光放段!$I$4:$I$237,MATCH(纤芯!H125,光放段!$B$4:$B$237,0))</f>
        <v>37002000000</v>
      </c>
      <c r="G125" s="3" t="str">
        <f t="shared" si="5"/>
        <v>山东二干|乐陵滨州光缆:无棣中心大街-阳信幸福三路</v>
      </c>
      <c r="H125" s="3">
        <f>INDEX(光放段!$B$4:$B$237,MATCH(纤芯!G125,光放段!$C$4:$C$237,0))</f>
        <v>37002003000</v>
      </c>
      <c r="I125" s="3" t="str">
        <f t="shared" si="6"/>
        <v>乐陵滨州光缆</v>
      </c>
      <c r="J125" s="3" t="str">
        <f>INDEX(子缆名称!$B$4:$B$29,纤芯!M125)</f>
        <v>B缆</v>
      </c>
      <c r="K125" s="3">
        <v>14</v>
      </c>
      <c r="L125" s="3">
        <f t="shared" si="7"/>
        <v>2</v>
      </c>
      <c r="M125" s="3">
        <f t="shared" si="8"/>
        <v>2</v>
      </c>
      <c r="N125" s="3" t="s">
        <v>9</v>
      </c>
      <c r="O125" s="3">
        <f>COUNTIF([1]局站!$D$4:$D$172,"="&amp;N125)</f>
        <v>1</v>
      </c>
      <c r="P125" s="3">
        <v>0</v>
      </c>
      <c r="Q125" s="3">
        <v>0</v>
      </c>
      <c r="R125" s="3">
        <v>0</v>
      </c>
      <c r="S125" s="3" t="s">
        <v>10</v>
      </c>
      <c r="T125" s="3">
        <f>COUNTIF([1]局站!$D$4:$D$172,"="&amp;S125)</f>
        <v>1</v>
      </c>
      <c r="U125" s="3">
        <v>0</v>
      </c>
      <c r="V125" s="3">
        <v>0</v>
      </c>
      <c r="W125" s="3">
        <v>0</v>
      </c>
      <c r="X125" s="3" t="s">
        <v>1214</v>
      </c>
      <c r="Y125" s="3" t="s">
        <v>880</v>
      </c>
      <c r="Z125" s="3" t="str">
        <f>INDEX(业务类型!$C$4:$C$8,MATCH(纤芯!Y125,业务类型!$B$4:$B$8,0))</f>
        <v>IDLE</v>
      </c>
      <c r="AA125" s="3"/>
    </row>
    <row r="126" spans="1:27" ht="16.5" x14ac:dyDescent="0.2">
      <c r="A126" s="3">
        <v>123</v>
      </c>
      <c r="B126" s="3">
        <f t="shared" si="4"/>
        <v>37002003015</v>
      </c>
      <c r="C126" s="3" t="s">
        <v>1166</v>
      </c>
      <c r="D126" s="3" t="s">
        <v>1265</v>
      </c>
      <c r="E126" s="3" t="str">
        <f>INDEX(光放段!$G$4:$G$237,MATCH(纤芯!G126,光放段!$C$4:$C$237,0))</f>
        <v>山东二干|乐陵滨州光缆:乐陵兴隆南大街-滨州黄河十路</v>
      </c>
      <c r="F126" s="3">
        <f>INDEX(光放段!$I$4:$I$237,MATCH(纤芯!H126,光放段!$B$4:$B$237,0))</f>
        <v>37002000000</v>
      </c>
      <c r="G126" s="3" t="str">
        <f t="shared" si="5"/>
        <v>山东二干|乐陵滨州光缆:无棣中心大街-阳信幸福三路</v>
      </c>
      <c r="H126" s="3">
        <f>INDEX(光放段!$B$4:$B$237,MATCH(纤芯!G126,光放段!$C$4:$C$237,0))</f>
        <v>37002003000</v>
      </c>
      <c r="I126" s="3" t="str">
        <f t="shared" si="6"/>
        <v>乐陵滨州光缆</v>
      </c>
      <c r="J126" s="3" t="str">
        <f>INDEX(子缆名称!$B$4:$B$29,纤芯!M126)</f>
        <v>B缆</v>
      </c>
      <c r="K126" s="3">
        <v>15</v>
      </c>
      <c r="L126" s="3">
        <f t="shared" si="7"/>
        <v>3</v>
      </c>
      <c r="M126" s="3">
        <f t="shared" si="8"/>
        <v>2</v>
      </c>
      <c r="N126" s="3" t="s">
        <v>9</v>
      </c>
      <c r="O126" s="3">
        <f>COUNTIF([1]局站!$D$4:$D$172,"="&amp;N126)</f>
        <v>1</v>
      </c>
      <c r="P126" s="3">
        <v>0</v>
      </c>
      <c r="Q126" s="3">
        <v>0</v>
      </c>
      <c r="R126" s="3">
        <v>0</v>
      </c>
      <c r="S126" s="3" t="s">
        <v>10</v>
      </c>
      <c r="T126" s="3">
        <f>COUNTIF([1]局站!$D$4:$D$172,"="&amp;S126)</f>
        <v>1</v>
      </c>
      <c r="U126" s="3">
        <v>0</v>
      </c>
      <c r="V126" s="3">
        <v>0</v>
      </c>
      <c r="W126" s="3">
        <v>0</v>
      </c>
      <c r="X126" s="3" t="s">
        <v>1214</v>
      </c>
      <c r="Y126" s="3" t="s">
        <v>854</v>
      </c>
      <c r="Z126" s="3" t="str">
        <f>INDEX(业务类型!$C$4:$C$8,MATCH(纤芯!Y126,业务类型!$B$4:$B$8,0))</f>
        <v>LOCAL</v>
      </c>
      <c r="AA126" s="3" t="s">
        <v>879</v>
      </c>
    </row>
    <row r="127" spans="1:27" ht="16.5" x14ac:dyDescent="0.2">
      <c r="A127" s="3">
        <v>124</v>
      </c>
      <c r="B127" s="3">
        <f t="shared" si="4"/>
        <v>37002003016</v>
      </c>
      <c r="C127" s="3" t="s">
        <v>1166</v>
      </c>
      <c r="D127" s="3" t="s">
        <v>1265</v>
      </c>
      <c r="E127" s="3" t="str">
        <f>INDEX(光放段!$G$4:$G$237,MATCH(纤芯!G127,光放段!$C$4:$C$237,0))</f>
        <v>山东二干|乐陵滨州光缆:乐陵兴隆南大街-滨州黄河十路</v>
      </c>
      <c r="F127" s="3">
        <f>INDEX(光放段!$I$4:$I$237,MATCH(纤芯!H127,光放段!$B$4:$B$237,0))</f>
        <v>37002000000</v>
      </c>
      <c r="G127" s="3" t="str">
        <f t="shared" si="5"/>
        <v>山东二干|乐陵滨州光缆:无棣中心大街-阳信幸福三路</v>
      </c>
      <c r="H127" s="3">
        <f>INDEX(光放段!$B$4:$B$237,MATCH(纤芯!G127,光放段!$C$4:$C$237,0))</f>
        <v>37002003000</v>
      </c>
      <c r="I127" s="3" t="str">
        <f t="shared" si="6"/>
        <v>乐陵滨州光缆</v>
      </c>
      <c r="J127" s="3" t="str">
        <f>INDEX(子缆名称!$B$4:$B$29,纤芯!M127)</f>
        <v>B缆</v>
      </c>
      <c r="K127" s="3">
        <v>16</v>
      </c>
      <c r="L127" s="3">
        <f t="shared" si="7"/>
        <v>4</v>
      </c>
      <c r="M127" s="3">
        <f t="shared" si="8"/>
        <v>2</v>
      </c>
      <c r="N127" s="3" t="s">
        <v>9</v>
      </c>
      <c r="O127" s="3">
        <f>COUNTIF([1]局站!$D$4:$D$172,"="&amp;N127)</f>
        <v>1</v>
      </c>
      <c r="P127" s="3">
        <v>0</v>
      </c>
      <c r="Q127" s="3">
        <v>0</v>
      </c>
      <c r="R127" s="3">
        <v>0</v>
      </c>
      <c r="S127" s="3" t="s">
        <v>10</v>
      </c>
      <c r="T127" s="3">
        <f>COUNTIF([1]局站!$D$4:$D$172,"="&amp;S127)</f>
        <v>1</v>
      </c>
      <c r="U127" s="3">
        <v>0</v>
      </c>
      <c r="V127" s="3">
        <v>0</v>
      </c>
      <c r="W127" s="3">
        <v>0</v>
      </c>
      <c r="X127" s="3" t="s">
        <v>1214</v>
      </c>
      <c r="Y127" s="3" t="s">
        <v>854</v>
      </c>
      <c r="Z127" s="3" t="str">
        <f>INDEX(业务类型!$C$4:$C$8,MATCH(纤芯!Y127,业务类型!$B$4:$B$8,0))</f>
        <v>LOCAL</v>
      </c>
      <c r="AA127" s="3" t="s">
        <v>879</v>
      </c>
    </row>
    <row r="128" spans="1:27" ht="16.5" x14ac:dyDescent="0.2">
      <c r="A128" s="3">
        <v>125</v>
      </c>
      <c r="B128" s="3">
        <f t="shared" si="4"/>
        <v>37002003017</v>
      </c>
      <c r="C128" s="3" t="s">
        <v>1166</v>
      </c>
      <c r="D128" s="3" t="s">
        <v>1265</v>
      </c>
      <c r="E128" s="3" t="str">
        <f>INDEX(光放段!$G$4:$G$237,MATCH(纤芯!G128,光放段!$C$4:$C$237,0))</f>
        <v>山东二干|乐陵滨州光缆:乐陵兴隆南大街-滨州黄河十路</v>
      </c>
      <c r="F128" s="3">
        <f>INDEX(光放段!$I$4:$I$237,MATCH(纤芯!H128,光放段!$B$4:$B$237,0))</f>
        <v>37002000000</v>
      </c>
      <c r="G128" s="3" t="str">
        <f t="shared" si="5"/>
        <v>山东二干|乐陵滨州光缆:无棣中心大街-阳信幸福三路</v>
      </c>
      <c r="H128" s="3">
        <f>INDEX(光放段!$B$4:$B$237,MATCH(纤芯!G128,光放段!$C$4:$C$237,0))</f>
        <v>37002003000</v>
      </c>
      <c r="I128" s="3" t="str">
        <f t="shared" si="6"/>
        <v>乐陵滨州光缆</v>
      </c>
      <c r="J128" s="3" t="str">
        <f>INDEX(子缆名称!$B$4:$B$29,纤芯!M128)</f>
        <v>B缆</v>
      </c>
      <c r="K128" s="3">
        <v>17</v>
      </c>
      <c r="L128" s="3">
        <f t="shared" si="7"/>
        <v>5</v>
      </c>
      <c r="M128" s="3">
        <f t="shared" si="8"/>
        <v>2</v>
      </c>
      <c r="N128" s="3" t="s">
        <v>9</v>
      </c>
      <c r="O128" s="3">
        <f>COUNTIF([1]局站!$D$4:$D$172,"="&amp;N128)</f>
        <v>1</v>
      </c>
      <c r="P128" s="3">
        <v>0</v>
      </c>
      <c r="Q128" s="3">
        <v>0</v>
      </c>
      <c r="R128" s="3">
        <v>0</v>
      </c>
      <c r="S128" s="3" t="s">
        <v>10</v>
      </c>
      <c r="T128" s="3">
        <f>COUNTIF([1]局站!$D$4:$D$172,"="&amp;S128)</f>
        <v>1</v>
      </c>
      <c r="U128" s="3">
        <v>0</v>
      </c>
      <c r="V128" s="3">
        <v>0</v>
      </c>
      <c r="W128" s="3">
        <v>0</v>
      </c>
      <c r="X128" s="3" t="s">
        <v>1214</v>
      </c>
      <c r="Y128" s="3" t="s">
        <v>880</v>
      </c>
      <c r="Z128" s="3" t="str">
        <f>INDEX(业务类型!$C$4:$C$8,MATCH(纤芯!Y128,业务类型!$B$4:$B$8,0))</f>
        <v>IDLE</v>
      </c>
      <c r="AA128" s="3"/>
    </row>
    <row r="129" spans="1:27" ht="16.5" x14ac:dyDescent="0.2">
      <c r="A129" s="3">
        <v>126</v>
      </c>
      <c r="B129" s="3">
        <f t="shared" si="4"/>
        <v>37002003018</v>
      </c>
      <c r="C129" s="3" t="s">
        <v>1166</v>
      </c>
      <c r="D129" s="3" t="s">
        <v>1265</v>
      </c>
      <c r="E129" s="3" t="str">
        <f>INDEX(光放段!$G$4:$G$237,MATCH(纤芯!G129,光放段!$C$4:$C$237,0))</f>
        <v>山东二干|乐陵滨州光缆:乐陵兴隆南大街-滨州黄河十路</v>
      </c>
      <c r="F129" s="3">
        <f>INDEX(光放段!$I$4:$I$237,MATCH(纤芯!H129,光放段!$B$4:$B$237,0))</f>
        <v>37002000000</v>
      </c>
      <c r="G129" s="3" t="str">
        <f t="shared" si="5"/>
        <v>山东二干|乐陵滨州光缆:无棣中心大街-阳信幸福三路</v>
      </c>
      <c r="H129" s="3">
        <f>INDEX(光放段!$B$4:$B$237,MATCH(纤芯!G129,光放段!$C$4:$C$237,0))</f>
        <v>37002003000</v>
      </c>
      <c r="I129" s="3" t="str">
        <f t="shared" si="6"/>
        <v>乐陵滨州光缆</v>
      </c>
      <c r="J129" s="3" t="str">
        <f>INDEX(子缆名称!$B$4:$B$29,纤芯!M129)</f>
        <v>B缆</v>
      </c>
      <c r="K129" s="3">
        <v>18</v>
      </c>
      <c r="L129" s="3">
        <f t="shared" si="7"/>
        <v>6</v>
      </c>
      <c r="M129" s="3">
        <f t="shared" si="8"/>
        <v>2</v>
      </c>
      <c r="N129" s="3" t="s">
        <v>9</v>
      </c>
      <c r="O129" s="3">
        <f>COUNTIF([1]局站!$D$4:$D$172,"="&amp;N129)</f>
        <v>1</v>
      </c>
      <c r="P129" s="3">
        <v>0</v>
      </c>
      <c r="Q129" s="3">
        <v>0</v>
      </c>
      <c r="R129" s="3">
        <v>0</v>
      </c>
      <c r="S129" s="3" t="s">
        <v>10</v>
      </c>
      <c r="T129" s="3">
        <f>COUNTIF([1]局站!$D$4:$D$172,"="&amp;S129)</f>
        <v>1</v>
      </c>
      <c r="U129" s="3">
        <v>0</v>
      </c>
      <c r="V129" s="3">
        <v>0</v>
      </c>
      <c r="W129" s="3">
        <v>0</v>
      </c>
      <c r="X129" s="3" t="s">
        <v>1214</v>
      </c>
      <c r="Y129" s="3" t="s">
        <v>880</v>
      </c>
      <c r="Z129" s="3" t="str">
        <f>INDEX(业务类型!$C$4:$C$8,MATCH(纤芯!Y129,业务类型!$B$4:$B$8,0))</f>
        <v>IDLE</v>
      </c>
      <c r="AA129" s="3"/>
    </row>
    <row r="130" spans="1:27" ht="16.5" x14ac:dyDescent="0.2">
      <c r="A130" s="3">
        <v>127</v>
      </c>
      <c r="B130" s="3">
        <f t="shared" si="4"/>
        <v>37002003019</v>
      </c>
      <c r="C130" s="3" t="s">
        <v>1166</v>
      </c>
      <c r="D130" s="3" t="s">
        <v>1265</v>
      </c>
      <c r="E130" s="3" t="str">
        <f>INDEX(光放段!$G$4:$G$237,MATCH(纤芯!G130,光放段!$C$4:$C$237,0))</f>
        <v>山东二干|乐陵滨州光缆:乐陵兴隆南大街-滨州黄河十路</v>
      </c>
      <c r="F130" s="3">
        <f>INDEX(光放段!$I$4:$I$237,MATCH(纤芯!H130,光放段!$B$4:$B$237,0))</f>
        <v>37002000000</v>
      </c>
      <c r="G130" s="3" t="str">
        <f t="shared" si="5"/>
        <v>山东二干|乐陵滨州光缆:无棣中心大街-阳信幸福三路</v>
      </c>
      <c r="H130" s="3">
        <f>INDEX(光放段!$B$4:$B$237,MATCH(纤芯!G130,光放段!$C$4:$C$237,0))</f>
        <v>37002003000</v>
      </c>
      <c r="I130" s="3" t="str">
        <f t="shared" si="6"/>
        <v>乐陵滨州光缆</v>
      </c>
      <c r="J130" s="3" t="str">
        <f>INDEX(子缆名称!$B$4:$B$29,纤芯!M130)</f>
        <v>B缆</v>
      </c>
      <c r="K130" s="3">
        <v>19</v>
      </c>
      <c r="L130" s="3">
        <f t="shared" si="7"/>
        <v>7</v>
      </c>
      <c r="M130" s="3">
        <f t="shared" si="8"/>
        <v>2</v>
      </c>
      <c r="N130" s="3" t="s">
        <v>9</v>
      </c>
      <c r="O130" s="3">
        <f>COUNTIF([1]局站!$D$4:$D$172,"="&amp;N130)</f>
        <v>1</v>
      </c>
      <c r="P130" s="3">
        <v>0</v>
      </c>
      <c r="Q130" s="3">
        <v>0</v>
      </c>
      <c r="R130" s="3">
        <v>0</v>
      </c>
      <c r="S130" s="3" t="s">
        <v>10</v>
      </c>
      <c r="T130" s="3">
        <f>COUNTIF([1]局站!$D$4:$D$172,"="&amp;S130)</f>
        <v>1</v>
      </c>
      <c r="U130" s="3">
        <v>0</v>
      </c>
      <c r="V130" s="3">
        <v>0</v>
      </c>
      <c r="W130" s="3">
        <v>0</v>
      </c>
      <c r="X130" s="3" t="s">
        <v>1214</v>
      </c>
      <c r="Y130" s="3" t="s">
        <v>880</v>
      </c>
      <c r="Z130" s="3" t="str">
        <f>INDEX(业务类型!$C$4:$C$8,MATCH(纤芯!Y130,业务类型!$B$4:$B$8,0))</f>
        <v>IDLE</v>
      </c>
      <c r="AA130" s="3"/>
    </row>
    <row r="131" spans="1:27" ht="16.5" x14ac:dyDescent="0.2">
      <c r="A131" s="3">
        <v>128</v>
      </c>
      <c r="B131" s="3">
        <f t="shared" si="4"/>
        <v>37002003020</v>
      </c>
      <c r="C131" s="3" t="s">
        <v>1166</v>
      </c>
      <c r="D131" s="3" t="s">
        <v>1265</v>
      </c>
      <c r="E131" s="3" t="str">
        <f>INDEX(光放段!$G$4:$G$237,MATCH(纤芯!G131,光放段!$C$4:$C$237,0))</f>
        <v>山东二干|乐陵滨州光缆:乐陵兴隆南大街-滨州黄河十路</v>
      </c>
      <c r="F131" s="3">
        <f>INDEX(光放段!$I$4:$I$237,MATCH(纤芯!H131,光放段!$B$4:$B$237,0))</f>
        <v>37002000000</v>
      </c>
      <c r="G131" s="3" t="str">
        <f t="shared" si="5"/>
        <v>山东二干|乐陵滨州光缆:无棣中心大街-阳信幸福三路</v>
      </c>
      <c r="H131" s="3">
        <f>INDEX(光放段!$B$4:$B$237,MATCH(纤芯!G131,光放段!$C$4:$C$237,0))</f>
        <v>37002003000</v>
      </c>
      <c r="I131" s="3" t="str">
        <f t="shared" si="6"/>
        <v>乐陵滨州光缆</v>
      </c>
      <c r="J131" s="3" t="str">
        <f>INDEX(子缆名称!$B$4:$B$29,纤芯!M131)</f>
        <v>B缆</v>
      </c>
      <c r="K131" s="3">
        <v>20</v>
      </c>
      <c r="L131" s="3">
        <f t="shared" si="7"/>
        <v>8</v>
      </c>
      <c r="M131" s="3">
        <f t="shared" si="8"/>
        <v>2</v>
      </c>
      <c r="N131" s="3" t="s">
        <v>9</v>
      </c>
      <c r="O131" s="3">
        <f>COUNTIF([1]局站!$D$4:$D$172,"="&amp;N131)</f>
        <v>1</v>
      </c>
      <c r="P131" s="3">
        <v>0</v>
      </c>
      <c r="Q131" s="3">
        <v>0</v>
      </c>
      <c r="R131" s="3">
        <v>0</v>
      </c>
      <c r="S131" s="3" t="s">
        <v>10</v>
      </c>
      <c r="T131" s="3">
        <f>COUNTIF([1]局站!$D$4:$D$172,"="&amp;S131)</f>
        <v>1</v>
      </c>
      <c r="U131" s="3">
        <v>0</v>
      </c>
      <c r="V131" s="3">
        <v>0</v>
      </c>
      <c r="W131" s="3">
        <v>0</v>
      </c>
      <c r="X131" s="3" t="s">
        <v>1214</v>
      </c>
      <c r="Y131" s="3" t="s">
        <v>880</v>
      </c>
      <c r="Z131" s="3" t="str">
        <f>INDEX(业务类型!$C$4:$C$8,MATCH(纤芯!Y131,业务类型!$B$4:$B$8,0))</f>
        <v>IDLE</v>
      </c>
      <c r="AA131" s="3"/>
    </row>
    <row r="132" spans="1:27" ht="16.5" x14ac:dyDescent="0.2">
      <c r="A132" s="3">
        <v>129</v>
      </c>
      <c r="B132" s="3">
        <f t="shared" si="4"/>
        <v>37002003021</v>
      </c>
      <c r="C132" s="3" t="s">
        <v>1166</v>
      </c>
      <c r="D132" s="3" t="s">
        <v>1265</v>
      </c>
      <c r="E132" s="3" t="str">
        <f>INDEX(光放段!$G$4:$G$237,MATCH(纤芯!G132,光放段!$C$4:$C$237,0))</f>
        <v>山东二干|乐陵滨州光缆:乐陵兴隆南大街-滨州黄河十路</v>
      </c>
      <c r="F132" s="3">
        <f>INDEX(光放段!$I$4:$I$237,MATCH(纤芯!H132,光放段!$B$4:$B$237,0))</f>
        <v>37002000000</v>
      </c>
      <c r="G132" s="3" t="str">
        <f t="shared" si="5"/>
        <v>山东二干|乐陵滨州光缆:无棣中心大街-阳信幸福三路</v>
      </c>
      <c r="H132" s="3">
        <f>INDEX(光放段!$B$4:$B$237,MATCH(纤芯!G132,光放段!$C$4:$C$237,0))</f>
        <v>37002003000</v>
      </c>
      <c r="I132" s="3" t="str">
        <f t="shared" si="6"/>
        <v>乐陵滨州光缆</v>
      </c>
      <c r="J132" s="3" t="str">
        <f>INDEX(子缆名称!$B$4:$B$29,纤芯!M132)</f>
        <v>B缆</v>
      </c>
      <c r="K132" s="3">
        <v>21</v>
      </c>
      <c r="L132" s="3">
        <f t="shared" si="7"/>
        <v>9</v>
      </c>
      <c r="M132" s="3">
        <f t="shared" si="8"/>
        <v>2</v>
      </c>
      <c r="N132" s="3" t="s">
        <v>9</v>
      </c>
      <c r="O132" s="3">
        <f>COUNTIF([1]局站!$D$4:$D$172,"="&amp;N132)</f>
        <v>1</v>
      </c>
      <c r="P132" s="3">
        <v>0</v>
      </c>
      <c r="Q132" s="3">
        <v>0</v>
      </c>
      <c r="R132" s="3">
        <v>0</v>
      </c>
      <c r="S132" s="3" t="s">
        <v>10</v>
      </c>
      <c r="T132" s="3">
        <f>COUNTIF([1]局站!$D$4:$D$172,"="&amp;S132)</f>
        <v>1</v>
      </c>
      <c r="U132" s="3">
        <v>0</v>
      </c>
      <c r="V132" s="3">
        <v>0</v>
      </c>
      <c r="W132" s="3">
        <v>0</v>
      </c>
      <c r="X132" s="3" t="s">
        <v>1214</v>
      </c>
      <c r="Y132" s="3" t="s">
        <v>880</v>
      </c>
      <c r="Z132" s="3" t="str">
        <f>INDEX(业务类型!$C$4:$C$8,MATCH(纤芯!Y132,业务类型!$B$4:$B$8,0))</f>
        <v>IDLE</v>
      </c>
      <c r="AA132" s="3"/>
    </row>
    <row r="133" spans="1:27" ht="16.5" x14ac:dyDescent="0.2">
      <c r="A133" s="3">
        <v>130</v>
      </c>
      <c r="B133" s="3">
        <f t="shared" ref="B133:B196" si="9">H133+K133</f>
        <v>37002003022</v>
      </c>
      <c r="C133" s="3" t="s">
        <v>1166</v>
      </c>
      <c r="D133" s="3" t="s">
        <v>1265</v>
      </c>
      <c r="E133" s="3" t="str">
        <f>INDEX(光放段!$G$4:$G$237,MATCH(纤芯!G133,光放段!$C$4:$C$237,0))</f>
        <v>山东二干|乐陵滨州光缆:乐陵兴隆南大街-滨州黄河十路</v>
      </c>
      <c r="F133" s="3">
        <f>INDEX(光放段!$I$4:$I$237,MATCH(纤芯!H133,光放段!$B$4:$B$237,0))</f>
        <v>37002000000</v>
      </c>
      <c r="G133" s="3" t="str">
        <f t="shared" ref="G133:G196" si="10">C133&amp;"|"&amp;D133&amp;":"&amp;N133&amp;"-"&amp;S133</f>
        <v>山东二干|乐陵滨州光缆:无棣中心大街-阳信幸福三路</v>
      </c>
      <c r="H133" s="3">
        <f>INDEX(光放段!$B$4:$B$237,MATCH(纤芯!G133,光放段!$C$4:$C$237,0))</f>
        <v>37002003000</v>
      </c>
      <c r="I133" s="3" t="str">
        <f t="shared" ref="I133:I196" si="11">D133</f>
        <v>乐陵滨州光缆</v>
      </c>
      <c r="J133" s="3" t="str">
        <f>INDEX(子缆名称!$B$4:$B$29,纤芯!M133)</f>
        <v>B缆</v>
      </c>
      <c r="K133" s="3">
        <v>22</v>
      </c>
      <c r="L133" s="3">
        <f t="shared" ref="L133:L196" si="12">MOD(K133-1,12)+1</f>
        <v>10</v>
      </c>
      <c r="M133" s="3">
        <f t="shared" ref="M133:M196" si="13">INT((K133-1)/12)+1</f>
        <v>2</v>
      </c>
      <c r="N133" s="3" t="s">
        <v>9</v>
      </c>
      <c r="O133" s="3">
        <f>COUNTIF([1]局站!$D$4:$D$172,"="&amp;N133)</f>
        <v>1</v>
      </c>
      <c r="P133" s="3">
        <v>0</v>
      </c>
      <c r="Q133" s="3">
        <v>0</v>
      </c>
      <c r="R133" s="3">
        <v>0</v>
      </c>
      <c r="S133" s="3" t="s">
        <v>10</v>
      </c>
      <c r="T133" s="3">
        <f>COUNTIF([1]局站!$D$4:$D$172,"="&amp;S133)</f>
        <v>1</v>
      </c>
      <c r="U133" s="3">
        <v>0</v>
      </c>
      <c r="V133" s="3">
        <v>0</v>
      </c>
      <c r="W133" s="3">
        <v>0</v>
      </c>
      <c r="X133" s="3" t="s">
        <v>1214</v>
      </c>
      <c r="Y133" s="3" t="s">
        <v>880</v>
      </c>
      <c r="Z133" s="3" t="str">
        <f>INDEX(业务类型!$C$4:$C$8,MATCH(纤芯!Y133,业务类型!$B$4:$B$8,0))</f>
        <v>IDLE</v>
      </c>
      <c r="AA133" s="3"/>
    </row>
    <row r="134" spans="1:27" ht="16.5" x14ac:dyDescent="0.2">
      <c r="A134" s="3">
        <v>131</v>
      </c>
      <c r="B134" s="3">
        <f t="shared" si="9"/>
        <v>37002003023</v>
      </c>
      <c r="C134" s="3" t="s">
        <v>1166</v>
      </c>
      <c r="D134" s="3" t="s">
        <v>1265</v>
      </c>
      <c r="E134" s="3" t="str">
        <f>INDEX(光放段!$G$4:$G$237,MATCH(纤芯!G134,光放段!$C$4:$C$237,0))</f>
        <v>山东二干|乐陵滨州光缆:乐陵兴隆南大街-滨州黄河十路</v>
      </c>
      <c r="F134" s="3">
        <f>INDEX(光放段!$I$4:$I$237,MATCH(纤芯!H134,光放段!$B$4:$B$237,0))</f>
        <v>37002000000</v>
      </c>
      <c r="G134" s="3" t="str">
        <f t="shared" si="10"/>
        <v>山东二干|乐陵滨州光缆:无棣中心大街-阳信幸福三路</v>
      </c>
      <c r="H134" s="3">
        <f>INDEX(光放段!$B$4:$B$237,MATCH(纤芯!G134,光放段!$C$4:$C$237,0))</f>
        <v>37002003000</v>
      </c>
      <c r="I134" s="3" t="str">
        <f t="shared" si="11"/>
        <v>乐陵滨州光缆</v>
      </c>
      <c r="J134" s="3" t="str">
        <f>INDEX(子缆名称!$B$4:$B$29,纤芯!M134)</f>
        <v>B缆</v>
      </c>
      <c r="K134" s="3">
        <v>23</v>
      </c>
      <c r="L134" s="3">
        <f t="shared" si="12"/>
        <v>11</v>
      </c>
      <c r="M134" s="3">
        <f t="shared" si="13"/>
        <v>2</v>
      </c>
      <c r="N134" s="3" t="s">
        <v>9</v>
      </c>
      <c r="O134" s="3">
        <f>COUNTIF([1]局站!$D$4:$D$172,"="&amp;N134)</f>
        <v>1</v>
      </c>
      <c r="P134" s="3">
        <v>0</v>
      </c>
      <c r="Q134" s="3">
        <v>0</v>
      </c>
      <c r="R134" s="3">
        <v>0</v>
      </c>
      <c r="S134" s="3" t="s">
        <v>10</v>
      </c>
      <c r="T134" s="3">
        <f>COUNTIF([1]局站!$D$4:$D$172,"="&amp;S134)</f>
        <v>1</v>
      </c>
      <c r="U134" s="3">
        <v>0</v>
      </c>
      <c r="V134" s="3">
        <v>0</v>
      </c>
      <c r="W134" s="3">
        <v>0</v>
      </c>
      <c r="X134" s="3" t="s">
        <v>1214</v>
      </c>
      <c r="Y134" s="3" t="s">
        <v>880</v>
      </c>
      <c r="Z134" s="3" t="str">
        <f>INDEX(业务类型!$C$4:$C$8,MATCH(纤芯!Y134,业务类型!$B$4:$B$8,0))</f>
        <v>IDLE</v>
      </c>
      <c r="AA134" s="3"/>
    </row>
    <row r="135" spans="1:27" ht="16.5" x14ac:dyDescent="0.2">
      <c r="A135" s="3">
        <v>132</v>
      </c>
      <c r="B135" s="3">
        <f t="shared" si="9"/>
        <v>37002003024</v>
      </c>
      <c r="C135" s="3" t="s">
        <v>1166</v>
      </c>
      <c r="D135" s="3" t="s">
        <v>1265</v>
      </c>
      <c r="E135" s="3" t="str">
        <f>INDEX(光放段!$G$4:$G$237,MATCH(纤芯!G135,光放段!$C$4:$C$237,0))</f>
        <v>山东二干|乐陵滨州光缆:乐陵兴隆南大街-滨州黄河十路</v>
      </c>
      <c r="F135" s="3">
        <f>INDEX(光放段!$I$4:$I$237,MATCH(纤芯!H135,光放段!$B$4:$B$237,0))</f>
        <v>37002000000</v>
      </c>
      <c r="G135" s="3" t="str">
        <f t="shared" si="10"/>
        <v>山东二干|乐陵滨州光缆:无棣中心大街-阳信幸福三路</v>
      </c>
      <c r="H135" s="3">
        <f>INDEX(光放段!$B$4:$B$237,MATCH(纤芯!G135,光放段!$C$4:$C$237,0))</f>
        <v>37002003000</v>
      </c>
      <c r="I135" s="3" t="str">
        <f t="shared" si="11"/>
        <v>乐陵滨州光缆</v>
      </c>
      <c r="J135" s="3" t="str">
        <f>INDEX(子缆名称!$B$4:$B$29,纤芯!M135)</f>
        <v>B缆</v>
      </c>
      <c r="K135" s="3">
        <v>24</v>
      </c>
      <c r="L135" s="3">
        <f t="shared" si="12"/>
        <v>12</v>
      </c>
      <c r="M135" s="3">
        <f t="shared" si="13"/>
        <v>2</v>
      </c>
      <c r="N135" s="3" t="s">
        <v>9</v>
      </c>
      <c r="O135" s="3">
        <f>COUNTIF([1]局站!$D$4:$D$172,"="&amp;N135)</f>
        <v>1</v>
      </c>
      <c r="P135" s="3">
        <v>0</v>
      </c>
      <c r="Q135" s="3">
        <v>0</v>
      </c>
      <c r="R135" s="3">
        <v>0</v>
      </c>
      <c r="S135" s="3" t="s">
        <v>10</v>
      </c>
      <c r="T135" s="3">
        <f>COUNTIF([1]局站!$D$4:$D$172,"="&amp;S135)</f>
        <v>1</v>
      </c>
      <c r="U135" s="3">
        <v>0</v>
      </c>
      <c r="V135" s="3">
        <v>0</v>
      </c>
      <c r="W135" s="3">
        <v>0</v>
      </c>
      <c r="X135" s="3" t="s">
        <v>1214</v>
      </c>
      <c r="Y135" s="3" t="s">
        <v>880</v>
      </c>
      <c r="Z135" s="3" t="str">
        <f>INDEX(业务类型!$C$4:$C$8,MATCH(纤芯!Y135,业务类型!$B$4:$B$8,0))</f>
        <v>IDLE</v>
      </c>
      <c r="AA135" s="3"/>
    </row>
    <row r="136" spans="1:27" ht="16.5" x14ac:dyDescent="0.2">
      <c r="A136" s="3">
        <v>133</v>
      </c>
      <c r="B136" s="3">
        <f t="shared" si="9"/>
        <v>37002003025</v>
      </c>
      <c r="C136" s="3" t="s">
        <v>1166</v>
      </c>
      <c r="D136" s="3" t="s">
        <v>1265</v>
      </c>
      <c r="E136" s="3" t="str">
        <f>INDEX(光放段!$G$4:$G$237,MATCH(纤芯!G136,光放段!$C$4:$C$237,0))</f>
        <v>山东二干|乐陵滨州光缆:乐陵兴隆南大街-滨州黄河十路</v>
      </c>
      <c r="F136" s="3">
        <f>INDEX(光放段!$I$4:$I$237,MATCH(纤芯!H136,光放段!$B$4:$B$237,0))</f>
        <v>37002000000</v>
      </c>
      <c r="G136" s="3" t="str">
        <f t="shared" si="10"/>
        <v>山东二干|乐陵滨州光缆:无棣中心大街-阳信幸福三路</v>
      </c>
      <c r="H136" s="3">
        <f>INDEX(光放段!$B$4:$B$237,MATCH(纤芯!G136,光放段!$C$4:$C$237,0))</f>
        <v>37002003000</v>
      </c>
      <c r="I136" s="3" t="str">
        <f t="shared" si="11"/>
        <v>乐陵滨州光缆</v>
      </c>
      <c r="J136" s="3" t="str">
        <f>INDEX(子缆名称!$B$4:$B$29,纤芯!M136)</f>
        <v>C缆</v>
      </c>
      <c r="K136" s="3">
        <v>25</v>
      </c>
      <c r="L136" s="3">
        <f t="shared" si="12"/>
        <v>1</v>
      </c>
      <c r="M136" s="3">
        <f t="shared" si="13"/>
        <v>3</v>
      </c>
      <c r="N136" s="3" t="s">
        <v>9</v>
      </c>
      <c r="O136" s="3">
        <f>COUNTIF([1]局站!$D$4:$D$172,"="&amp;N136)</f>
        <v>1</v>
      </c>
      <c r="P136" s="3">
        <v>0</v>
      </c>
      <c r="Q136" s="3">
        <v>0</v>
      </c>
      <c r="R136" s="3">
        <v>0</v>
      </c>
      <c r="S136" s="3" t="s">
        <v>10</v>
      </c>
      <c r="T136" s="3">
        <f>COUNTIF([1]局站!$D$4:$D$172,"="&amp;S136)</f>
        <v>1</v>
      </c>
      <c r="U136" s="3">
        <v>0</v>
      </c>
      <c r="V136" s="3">
        <v>0</v>
      </c>
      <c r="W136" s="3">
        <v>0</v>
      </c>
      <c r="X136" s="3" t="s">
        <v>1214</v>
      </c>
      <c r="Y136" s="3" t="s">
        <v>880</v>
      </c>
      <c r="Z136" s="3" t="str">
        <f>INDEX(业务类型!$C$4:$C$8,MATCH(纤芯!Y136,业务类型!$B$4:$B$8,0))</f>
        <v>IDLE</v>
      </c>
      <c r="AA136" s="3"/>
    </row>
    <row r="137" spans="1:27" ht="16.5" x14ac:dyDescent="0.2">
      <c r="A137" s="3">
        <v>134</v>
      </c>
      <c r="B137" s="3">
        <f t="shared" si="9"/>
        <v>37002003026</v>
      </c>
      <c r="C137" s="3" t="s">
        <v>1166</v>
      </c>
      <c r="D137" s="3" t="s">
        <v>1265</v>
      </c>
      <c r="E137" s="3" t="str">
        <f>INDEX(光放段!$G$4:$G$237,MATCH(纤芯!G137,光放段!$C$4:$C$237,0))</f>
        <v>山东二干|乐陵滨州光缆:乐陵兴隆南大街-滨州黄河十路</v>
      </c>
      <c r="F137" s="3">
        <f>INDEX(光放段!$I$4:$I$237,MATCH(纤芯!H137,光放段!$B$4:$B$237,0))</f>
        <v>37002000000</v>
      </c>
      <c r="G137" s="3" t="str">
        <f t="shared" si="10"/>
        <v>山东二干|乐陵滨州光缆:无棣中心大街-阳信幸福三路</v>
      </c>
      <c r="H137" s="3">
        <f>INDEX(光放段!$B$4:$B$237,MATCH(纤芯!G137,光放段!$C$4:$C$237,0))</f>
        <v>37002003000</v>
      </c>
      <c r="I137" s="3" t="str">
        <f t="shared" si="11"/>
        <v>乐陵滨州光缆</v>
      </c>
      <c r="J137" s="3" t="str">
        <f>INDEX(子缆名称!$B$4:$B$29,纤芯!M137)</f>
        <v>C缆</v>
      </c>
      <c r="K137" s="3">
        <v>26</v>
      </c>
      <c r="L137" s="3">
        <f t="shared" si="12"/>
        <v>2</v>
      </c>
      <c r="M137" s="3">
        <f t="shared" si="13"/>
        <v>3</v>
      </c>
      <c r="N137" s="3" t="s">
        <v>9</v>
      </c>
      <c r="O137" s="3">
        <f>COUNTIF([1]局站!$D$4:$D$172,"="&amp;N137)</f>
        <v>1</v>
      </c>
      <c r="P137" s="3">
        <v>0</v>
      </c>
      <c r="Q137" s="3">
        <v>0</v>
      </c>
      <c r="R137" s="3">
        <v>0</v>
      </c>
      <c r="S137" s="3" t="s">
        <v>10</v>
      </c>
      <c r="T137" s="3">
        <f>COUNTIF([1]局站!$D$4:$D$172,"="&amp;S137)</f>
        <v>1</v>
      </c>
      <c r="U137" s="3">
        <v>0</v>
      </c>
      <c r="V137" s="3">
        <v>0</v>
      </c>
      <c r="W137" s="3">
        <v>0</v>
      </c>
      <c r="X137" s="3" t="s">
        <v>1214</v>
      </c>
      <c r="Y137" s="3" t="s">
        <v>880</v>
      </c>
      <c r="Z137" s="3" t="str">
        <f>INDEX(业务类型!$C$4:$C$8,MATCH(纤芯!Y137,业务类型!$B$4:$B$8,0))</f>
        <v>IDLE</v>
      </c>
      <c r="AA137" s="3"/>
    </row>
    <row r="138" spans="1:27" ht="16.5" x14ac:dyDescent="0.2">
      <c r="A138" s="3">
        <v>135</v>
      </c>
      <c r="B138" s="3">
        <f t="shared" si="9"/>
        <v>37002003027</v>
      </c>
      <c r="C138" s="3" t="s">
        <v>1166</v>
      </c>
      <c r="D138" s="3" t="s">
        <v>1265</v>
      </c>
      <c r="E138" s="3" t="str">
        <f>INDEX(光放段!$G$4:$G$237,MATCH(纤芯!G138,光放段!$C$4:$C$237,0))</f>
        <v>山东二干|乐陵滨州光缆:乐陵兴隆南大街-滨州黄河十路</v>
      </c>
      <c r="F138" s="3">
        <f>INDEX(光放段!$I$4:$I$237,MATCH(纤芯!H138,光放段!$B$4:$B$237,0))</f>
        <v>37002000000</v>
      </c>
      <c r="G138" s="3" t="str">
        <f t="shared" si="10"/>
        <v>山东二干|乐陵滨州光缆:无棣中心大街-阳信幸福三路</v>
      </c>
      <c r="H138" s="3">
        <f>INDEX(光放段!$B$4:$B$237,MATCH(纤芯!G138,光放段!$C$4:$C$237,0))</f>
        <v>37002003000</v>
      </c>
      <c r="I138" s="3" t="str">
        <f t="shared" si="11"/>
        <v>乐陵滨州光缆</v>
      </c>
      <c r="J138" s="3" t="str">
        <f>INDEX(子缆名称!$B$4:$B$29,纤芯!M138)</f>
        <v>C缆</v>
      </c>
      <c r="K138" s="3">
        <v>27</v>
      </c>
      <c r="L138" s="3">
        <f t="shared" si="12"/>
        <v>3</v>
      </c>
      <c r="M138" s="3">
        <f t="shared" si="13"/>
        <v>3</v>
      </c>
      <c r="N138" s="3" t="s">
        <v>9</v>
      </c>
      <c r="O138" s="3">
        <f>COUNTIF([1]局站!$D$4:$D$172,"="&amp;N138)</f>
        <v>1</v>
      </c>
      <c r="P138" s="3">
        <v>0</v>
      </c>
      <c r="Q138" s="3">
        <v>0</v>
      </c>
      <c r="R138" s="3">
        <v>0</v>
      </c>
      <c r="S138" s="3" t="s">
        <v>10</v>
      </c>
      <c r="T138" s="3">
        <f>COUNTIF([1]局站!$D$4:$D$172,"="&amp;S138)</f>
        <v>1</v>
      </c>
      <c r="U138" s="3">
        <v>0</v>
      </c>
      <c r="V138" s="3">
        <v>0</v>
      </c>
      <c r="W138" s="3">
        <v>0</v>
      </c>
      <c r="X138" s="3" t="s">
        <v>1214</v>
      </c>
      <c r="Y138" s="3" t="s">
        <v>880</v>
      </c>
      <c r="Z138" s="3" t="str">
        <f>INDEX(业务类型!$C$4:$C$8,MATCH(纤芯!Y138,业务类型!$B$4:$B$8,0))</f>
        <v>IDLE</v>
      </c>
      <c r="AA138" s="3"/>
    </row>
    <row r="139" spans="1:27" ht="16.5" x14ac:dyDescent="0.2">
      <c r="A139" s="3">
        <v>136</v>
      </c>
      <c r="B139" s="3">
        <f t="shared" si="9"/>
        <v>37002003028</v>
      </c>
      <c r="C139" s="3" t="s">
        <v>1166</v>
      </c>
      <c r="D139" s="3" t="s">
        <v>1265</v>
      </c>
      <c r="E139" s="3" t="str">
        <f>INDEX(光放段!$G$4:$G$237,MATCH(纤芯!G139,光放段!$C$4:$C$237,0))</f>
        <v>山东二干|乐陵滨州光缆:乐陵兴隆南大街-滨州黄河十路</v>
      </c>
      <c r="F139" s="3">
        <f>INDEX(光放段!$I$4:$I$237,MATCH(纤芯!H139,光放段!$B$4:$B$237,0))</f>
        <v>37002000000</v>
      </c>
      <c r="G139" s="3" t="str">
        <f t="shared" si="10"/>
        <v>山东二干|乐陵滨州光缆:无棣中心大街-阳信幸福三路</v>
      </c>
      <c r="H139" s="3">
        <f>INDEX(光放段!$B$4:$B$237,MATCH(纤芯!G139,光放段!$C$4:$C$237,0))</f>
        <v>37002003000</v>
      </c>
      <c r="I139" s="3" t="str">
        <f t="shared" si="11"/>
        <v>乐陵滨州光缆</v>
      </c>
      <c r="J139" s="3" t="str">
        <f>INDEX(子缆名称!$B$4:$B$29,纤芯!M139)</f>
        <v>C缆</v>
      </c>
      <c r="K139" s="3">
        <v>28</v>
      </c>
      <c r="L139" s="3">
        <f t="shared" si="12"/>
        <v>4</v>
      </c>
      <c r="M139" s="3">
        <f t="shared" si="13"/>
        <v>3</v>
      </c>
      <c r="N139" s="3" t="s">
        <v>9</v>
      </c>
      <c r="O139" s="3">
        <f>COUNTIF([1]局站!$D$4:$D$172,"="&amp;N139)</f>
        <v>1</v>
      </c>
      <c r="P139" s="3">
        <v>0</v>
      </c>
      <c r="Q139" s="3">
        <v>0</v>
      </c>
      <c r="R139" s="3">
        <v>0</v>
      </c>
      <c r="S139" s="3" t="s">
        <v>10</v>
      </c>
      <c r="T139" s="3">
        <f>COUNTIF([1]局站!$D$4:$D$172,"="&amp;S139)</f>
        <v>1</v>
      </c>
      <c r="U139" s="3">
        <v>0</v>
      </c>
      <c r="V139" s="3">
        <v>0</v>
      </c>
      <c r="W139" s="3">
        <v>0</v>
      </c>
      <c r="X139" s="3" t="s">
        <v>1214</v>
      </c>
      <c r="Y139" s="3" t="s">
        <v>880</v>
      </c>
      <c r="Z139" s="3" t="str">
        <f>INDEX(业务类型!$C$4:$C$8,MATCH(纤芯!Y139,业务类型!$B$4:$B$8,0))</f>
        <v>IDLE</v>
      </c>
      <c r="AA139" s="3"/>
    </row>
    <row r="140" spans="1:27" ht="16.5" x14ac:dyDescent="0.2">
      <c r="A140" s="3">
        <v>137</v>
      </c>
      <c r="B140" s="3">
        <f t="shared" si="9"/>
        <v>37002003029</v>
      </c>
      <c r="C140" s="3" t="s">
        <v>1166</v>
      </c>
      <c r="D140" s="3" t="s">
        <v>1265</v>
      </c>
      <c r="E140" s="3" t="str">
        <f>INDEX(光放段!$G$4:$G$237,MATCH(纤芯!G140,光放段!$C$4:$C$237,0))</f>
        <v>山东二干|乐陵滨州光缆:乐陵兴隆南大街-滨州黄河十路</v>
      </c>
      <c r="F140" s="3">
        <f>INDEX(光放段!$I$4:$I$237,MATCH(纤芯!H140,光放段!$B$4:$B$237,0))</f>
        <v>37002000000</v>
      </c>
      <c r="G140" s="3" t="str">
        <f t="shared" si="10"/>
        <v>山东二干|乐陵滨州光缆:无棣中心大街-阳信幸福三路</v>
      </c>
      <c r="H140" s="3">
        <f>INDEX(光放段!$B$4:$B$237,MATCH(纤芯!G140,光放段!$C$4:$C$237,0))</f>
        <v>37002003000</v>
      </c>
      <c r="I140" s="3" t="str">
        <f t="shared" si="11"/>
        <v>乐陵滨州光缆</v>
      </c>
      <c r="J140" s="3" t="str">
        <f>INDEX(子缆名称!$B$4:$B$29,纤芯!M140)</f>
        <v>C缆</v>
      </c>
      <c r="K140" s="3">
        <v>29</v>
      </c>
      <c r="L140" s="3">
        <f t="shared" si="12"/>
        <v>5</v>
      </c>
      <c r="M140" s="3">
        <f t="shared" si="13"/>
        <v>3</v>
      </c>
      <c r="N140" s="3" t="s">
        <v>9</v>
      </c>
      <c r="O140" s="3">
        <f>COUNTIF([1]局站!$D$4:$D$172,"="&amp;N140)</f>
        <v>1</v>
      </c>
      <c r="P140" s="3">
        <v>0</v>
      </c>
      <c r="Q140" s="3">
        <v>0</v>
      </c>
      <c r="R140" s="3">
        <v>0</v>
      </c>
      <c r="S140" s="3" t="s">
        <v>10</v>
      </c>
      <c r="T140" s="3">
        <f>COUNTIF([1]局站!$D$4:$D$172,"="&amp;S140)</f>
        <v>1</v>
      </c>
      <c r="U140" s="3">
        <v>0</v>
      </c>
      <c r="V140" s="3">
        <v>0</v>
      </c>
      <c r="W140" s="3">
        <v>0</v>
      </c>
      <c r="X140" s="3" t="s">
        <v>1214</v>
      </c>
      <c r="Y140" s="3" t="s">
        <v>880</v>
      </c>
      <c r="Z140" s="3" t="str">
        <f>INDEX(业务类型!$C$4:$C$8,MATCH(纤芯!Y140,业务类型!$B$4:$B$8,0))</f>
        <v>IDLE</v>
      </c>
      <c r="AA140" s="3"/>
    </row>
    <row r="141" spans="1:27" ht="16.5" x14ac:dyDescent="0.2">
      <c r="A141" s="3">
        <v>138</v>
      </c>
      <c r="B141" s="3">
        <f t="shared" si="9"/>
        <v>37002003030</v>
      </c>
      <c r="C141" s="3" t="s">
        <v>1166</v>
      </c>
      <c r="D141" s="3" t="s">
        <v>1265</v>
      </c>
      <c r="E141" s="3" t="str">
        <f>INDEX(光放段!$G$4:$G$237,MATCH(纤芯!G141,光放段!$C$4:$C$237,0))</f>
        <v>山东二干|乐陵滨州光缆:乐陵兴隆南大街-滨州黄河十路</v>
      </c>
      <c r="F141" s="3">
        <f>INDEX(光放段!$I$4:$I$237,MATCH(纤芯!H141,光放段!$B$4:$B$237,0))</f>
        <v>37002000000</v>
      </c>
      <c r="G141" s="3" t="str">
        <f t="shared" si="10"/>
        <v>山东二干|乐陵滨州光缆:无棣中心大街-阳信幸福三路</v>
      </c>
      <c r="H141" s="3">
        <f>INDEX(光放段!$B$4:$B$237,MATCH(纤芯!G141,光放段!$C$4:$C$237,0))</f>
        <v>37002003000</v>
      </c>
      <c r="I141" s="3" t="str">
        <f t="shared" si="11"/>
        <v>乐陵滨州光缆</v>
      </c>
      <c r="J141" s="3" t="str">
        <f>INDEX(子缆名称!$B$4:$B$29,纤芯!M141)</f>
        <v>C缆</v>
      </c>
      <c r="K141" s="3">
        <v>30</v>
      </c>
      <c r="L141" s="3">
        <f t="shared" si="12"/>
        <v>6</v>
      </c>
      <c r="M141" s="3">
        <f t="shared" si="13"/>
        <v>3</v>
      </c>
      <c r="N141" s="3" t="s">
        <v>9</v>
      </c>
      <c r="O141" s="3">
        <f>COUNTIF([1]局站!$D$4:$D$172,"="&amp;N141)</f>
        <v>1</v>
      </c>
      <c r="P141" s="3">
        <v>0</v>
      </c>
      <c r="Q141" s="3">
        <v>0</v>
      </c>
      <c r="R141" s="3">
        <v>0</v>
      </c>
      <c r="S141" s="3" t="s">
        <v>10</v>
      </c>
      <c r="T141" s="3">
        <f>COUNTIF([1]局站!$D$4:$D$172,"="&amp;S141)</f>
        <v>1</v>
      </c>
      <c r="U141" s="3">
        <v>0</v>
      </c>
      <c r="V141" s="3">
        <v>0</v>
      </c>
      <c r="W141" s="3">
        <v>0</v>
      </c>
      <c r="X141" s="3" t="s">
        <v>1214</v>
      </c>
      <c r="Y141" s="3" t="s">
        <v>880</v>
      </c>
      <c r="Z141" s="3" t="str">
        <f>INDEX(业务类型!$C$4:$C$8,MATCH(纤芯!Y141,业务类型!$B$4:$B$8,0))</f>
        <v>IDLE</v>
      </c>
      <c r="AA141" s="3"/>
    </row>
    <row r="142" spans="1:27" ht="16.5" x14ac:dyDescent="0.2">
      <c r="A142" s="3">
        <v>139</v>
      </c>
      <c r="B142" s="3">
        <f t="shared" si="9"/>
        <v>37002003031</v>
      </c>
      <c r="C142" s="3" t="s">
        <v>1166</v>
      </c>
      <c r="D142" s="3" t="s">
        <v>1265</v>
      </c>
      <c r="E142" s="3" t="str">
        <f>INDEX(光放段!$G$4:$G$237,MATCH(纤芯!G142,光放段!$C$4:$C$237,0))</f>
        <v>山东二干|乐陵滨州光缆:乐陵兴隆南大街-滨州黄河十路</v>
      </c>
      <c r="F142" s="3">
        <f>INDEX(光放段!$I$4:$I$237,MATCH(纤芯!H142,光放段!$B$4:$B$237,0))</f>
        <v>37002000000</v>
      </c>
      <c r="G142" s="3" t="str">
        <f t="shared" si="10"/>
        <v>山东二干|乐陵滨州光缆:无棣中心大街-阳信幸福三路</v>
      </c>
      <c r="H142" s="3">
        <f>INDEX(光放段!$B$4:$B$237,MATCH(纤芯!G142,光放段!$C$4:$C$237,0))</f>
        <v>37002003000</v>
      </c>
      <c r="I142" s="3" t="str">
        <f t="shared" si="11"/>
        <v>乐陵滨州光缆</v>
      </c>
      <c r="J142" s="3" t="str">
        <f>INDEX(子缆名称!$B$4:$B$29,纤芯!M142)</f>
        <v>C缆</v>
      </c>
      <c r="K142" s="3">
        <v>31</v>
      </c>
      <c r="L142" s="3">
        <f t="shared" si="12"/>
        <v>7</v>
      </c>
      <c r="M142" s="3">
        <f t="shared" si="13"/>
        <v>3</v>
      </c>
      <c r="N142" s="3" t="s">
        <v>9</v>
      </c>
      <c r="O142" s="3">
        <f>COUNTIF([1]局站!$D$4:$D$172,"="&amp;N142)</f>
        <v>1</v>
      </c>
      <c r="P142" s="3">
        <v>0</v>
      </c>
      <c r="Q142" s="3">
        <v>0</v>
      </c>
      <c r="R142" s="3">
        <v>0</v>
      </c>
      <c r="S142" s="3" t="s">
        <v>10</v>
      </c>
      <c r="T142" s="3">
        <f>COUNTIF([1]局站!$D$4:$D$172,"="&amp;S142)</f>
        <v>1</v>
      </c>
      <c r="U142" s="3">
        <v>0</v>
      </c>
      <c r="V142" s="3">
        <v>0</v>
      </c>
      <c r="W142" s="3">
        <v>0</v>
      </c>
      <c r="X142" s="3" t="s">
        <v>1214</v>
      </c>
      <c r="Y142" s="3" t="s">
        <v>880</v>
      </c>
      <c r="Z142" s="3" t="str">
        <f>INDEX(业务类型!$C$4:$C$8,MATCH(纤芯!Y142,业务类型!$B$4:$B$8,0))</f>
        <v>IDLE</v>
      </c>
      <c r="AA142" s="3"/>
    </row>
    <row r="143" spans="1:27" ht="16.5" x14ac:dyDescent="0.2">
      <c r="A143" s="3">
        <v>140</v>
      </c>
      <c r="B143" s="3">
        <f t="shared" si="9"/>
        <v>37002003032</v>
      </c>
      <c r="C143" s="3" t="s">
        <v>1166</v>
      </c>
      <c r="D143" s="3" t="s">
        <v>1265</v>
      </c>
      <c r="E143" s="3" t="str">
        <f>INDEX(光放段!$G$4:$G$237,MATCH(纤芯!G143,光放段!$C$4:$C$237,0))</f>
        <v>山东二干|乐陵滨州光缆:乐陵兴隆南大街-滨州黄河十路</v>
      </c>
      <c r="F143" s="3">
        <f>INDEX(光放段!$I$4:$I$237,MATCH(纤芯!H143,光放段!$B$4:$B$237,0))</f>
        <v>37002000000</v>
      </c>
      <c r="G143" s="3" t="str">
        <f t="shared" si="10"/>
        <v>山东二干|乐陵滨州光缆:无棣中心大街-阳信幸福三路</v>
      </c>
      <c r="H143" s="3">
        <f>INDEX(光放段!$B$4:$B$237,MATCH(纤芯!G143,光放段!$C$4:$C$237,0))</f>
        <v>37002003000</v>
      </c>
      <c r="I143" s="3" t="str">
        <f t="shared" si="11"/>
        <v>乐陵滨州光缆</v>
      </c>
      <c r="J143" s="3" t="str">
        <f>INDEX(子缆名称!$B$4:$B$29,纤芯!M143)</f>
        <v>C缆</v>
      </c>
      <c r="K143" s="3">
        <v>32</v>
      </c>
      <c r="L143" s="3">
        <f t="shared" si="12"/>
        <v>8</v>
      </c>
      <c r="M143" s="3">
        <f t="shared" si="13"/>
        <v>3</v>
      </c>
      <c r="N143" s="3" t="s">
        <v>9</v>
      </c>
      <c r="O143" s="3">
        <f>COUNTIF([1]局站!$D$4:$D$172,"="&amp;N143)</f>
        <v>1</v>
      </c>
      <c r="P143" s="3">
        <v>0</v>
      </c>
      <c r="Q143" s="3">
        <v>0</v>
      </c>
      <c r="R143" s="3">
        <v>0</v>
      </c>
      <c r="S143" s="3" t="s">
        <v>10</v>
      </c>
      <c r="T143" s="3">
        <f>COUNTIF([1]局站!$D$4:$D$172,"="&amp;S143)</f>
        <v>1</v>
      </c>
      <c r="U143" s="3">
        <v>0</v>
      </c>
      <c r="V143" s="3">
        <v>0</v>
      </c>
      <c r="W143" s="3">
        <v>0</v>
      </c>
      <c r="X143" s="3" t="s">
        <v>1214</v>
      </c>
      <c r="Y143" s="3" t="s">
        <v>880</v>
      </c>
      <c r="Z143" s="3" t="str">
        <f>INDEX(业务类型!$C$4:$C$8,MATCH(纤芯!Y143,业务类型!$B$4:$B$8,0))</f>
        <v>IDLE</v>
      </c>
      <c r="AA143" s="3"/>
    </row>
    <row r="144" spans="1:27" ht="16.5" x14ac:dyDescent="0.2">
      <c r="A144" s="3">
        <v>141</v>
      </c>
      <c r="B144" s="3">
        <f t="shared" si="9"/>
        <v>37002003033</v>
      </c>
      <c r="C144" s="3" t="s">
        <v>1166</v>
      </c>
      <c r="D144" s="3" t="s">
        <v>1265</v>
      </c>
      <c r="E144" s="3" t="str">
        <f>INDEX(光放段!$G$4:$G$237,MATCH(纤芯!G144,光放段!$C$4:$C$237,0))</f>
        <v>山东二干|乐陵滨州光缆:乐陵兴隆南大街-滨州黄河十路</v>
      </c>
      <c r="F144" s="3">
        <f>INDEX(光放段!$I$4:$I$237,MATCH(纤芯!H144,光放段!$B$4:$B$237,0))</f>
        <v>37002000000</v>
      </c>
      <c r="G144" s="3" t="str">
        <f t="shared" si="10"/>
        <v>山东二干|乐陵滨州光缆:无棣中心大街-阳信幸福三路</v>
      </c>
      <c r="H144" s="3">
        <f>INDEX(光放段!$B$4:$B$237,MATCH(纤芯!G144,光放段!$C$4:$C$237,0))</f>
        <v>37002003000</v>
      </c>
      <c r="I144" s="3" t="str">
        <f t="shared" si="11"/>
        <v>乐陵滨州光缆</v>
      </c>
      <c r="J144" s="3" t="str">
        <f>INDEX(子缆名称!$B$4:$B$29,纤芯!M144)</f>
        <v>C缆</v>
      </c>
      <c r="K144" s="3">
        <v>33</v>
      </c>
      <c r="L144" s="3">
        <f t="shared" si="12"/>
        <v>9</v>
      </c>
      <c r="M144" s="3">
        <f t="shared" si="13"/>
        <v>3</v>
      </c>
      <c r="N144" s="3" t="s">
        <v>9</v>
      </c>
      <c r="O144" s="3">
        <f>COUNTIF([1]局站!$D$4:$D$172,"="&amp;N144)</f>
        <v>1</v>
      </c>
      <c r="P144" s="3">
        <v>0</v>
      </c>
      <c r="Q144" s="3">
        <v>0</v>
      </c>
      <c r="R144" s="3">
        <v>0</v>
      </c>
      <c r="S144" s="3" t="s">
        <v>10</v>
      </c>
      <c r="T144" s="3">
        <f>COUNTIF([1]局站!$D$4:$D$172,"="&amp;S144)</f>
        <v>1</v>
      </c>
      <c r="U144" s="3">
        <v>0</v>
      </c>
      <c r="V144" s="3">
        <v>0</v>
      </c>
      <c r="W144" s="3">
        <v>0</v>
      </c>
      <c r="X144" s="3" t="s">
        <v>1214</v>
      </c>
      <c r="Y144" s="3" t="s">
        <v>880</v>
      </c>
      <c r="Z144" s="3" t="str">
        <f>INDEX(业务类型!$C$4:$C$8,MATCH(纤芯!Y144,业务类型!$B$4:$B$8,0))</f>
        <v>IDLE</v>
      </c>
      <c r="AA144" s="3"/>
    </row>
    <row r="145" spans="1:27" ht="16.5" x14ac:dyDescent="0.2">
      <c r="A145" s="3">
        <v>142</v>
      </c>
      <c r="B145" s="3">
        <f t="shared" si="9"/>
        <v>37002003034</v>
      </c>
      <c r="C145" s="3" t="s">
        <v>1166</v>
      </c>
      <c r="D145" s="3" t="s">
        <v>1265</v>
      </c>
      <c r="E145" s="3" t="str">
        <f>INDEX(光放段!$G$4:$G$237,MATCH(纤芯!G145,光放段!$C$4:$C$237,0))</f>
        <v>山东二干|乐陵滨州光缆:乐陵兴隆南大街-滨州黄河十路</v>
      </c>
      <c r="F145" s="3">
        <f>INDEX(光放段!$I$4:$I$237,MATCH(纤芯!H145,光放段!$B$4:$B$237,0))</f>
        <v>37002000000</v>
      </c>
      <c r="G145" s="3" t="str">
        <f t="shared" si="10"/>
        <v>山东二干|乐陵滨州光缆:无棣中心大街-阳信幸福三路</v>
      </c>
      <c r="H145" s="3">
        <f>INDEX(光放段!$B$4:$B$237,MATCH(纤芯!G145,光放段!$C$4:$C$237,0))</f>
        <v>37002003000</v>
      </c>
      <c r="I145" s="3" t="str">
        <f t="shared" si="11"/>
        <v>乐陵滨州光缆</v>
      </c>
      <c r="J145" s="3" t="str">
        <f>INDEX(子缆名称!$B$4:$B$29,纤芯!M145)</f>
        <v>C缆</v>
      </c>
      <c r="K145" s="3">
        <v>34</v>
      </c>
      <c r="L145" s="3">
        <f t="shared" si="12"/>
        <v>10</v>
      </c>
      <c r="M145" s="3">
        <f t="shared" si="13"/>
        <v>3</v>
      </c>
      <c r="N145" s="3" t="s">
        <v>9</v>
      </c>
      <c r="O145" s="3">
        <f>COUNTIF([1]局站!$D$4:$D$172,"="&amp;N145)</f>
        <v>1</v>
      </c>
      <c r="P145" s="3">
        <v>0</v>
      </c>
      <c r="Q145" s="3">
        <v>0</v>
      </c>
      <c r="R145" s="3">
        <v>0</v>
      </c>
      <c r="S145" s="3" t="s">
        <v>10</v>
      </c>
      <c r="T145" s="3">
        <f>COUNTIF([1]局站!$D$4:$D$172,"="&amp;S145)</f>
        <v>1</v>
      </c>
      <c r="U145" s="3">
        <v>0</v>
      </c>
      <c r="V145" s="3">
        <v>0</v>
      </c>
      <c r="W145" s="3">
        <v>0</v>
      </c>
      <c r="X145" s="3" t="s">
        <v>1214</v>
      </c>
      <c r="Y145" s="3" t="s">
        <v>880</v>
      </c>
      <c r="Z145" s="3" t="str">
        <f>INDEX(业务类型!$C$4:$C$8,MATCH(纤芯!Y145,业务类型!$B$4:$B$8,0))</f>
        <v>IDLE</v>
      </c>
      <c r="AA145" s="3"/>
    </row>
    <row r="146" spans="1:27" ht="16.5" x14ac:dyDescent="0.2">
      <c r="A146" s="3">
        <v>143</v>
      </c>
      <c r="B146" s="3">
        <f t="shared" si="9"/>
        <v>37002003035</v>
      </c>
      <c r="C146" s="3" t="s">
        <v>1166</v>
      </c>
      <c r="D146" s="3" t="s">
        <v>1265</v>
      </c>
      <c r="E146" s="3" t="str">
        <f>INDEX(光放段!$G$4:$G$237,MATCH(纤芯!G146,光放段!$C$4:$C$237,0))</f>
        <v>山东二干|乐陵滨州光缆:乐陵兴隆南大街-滨州黄河十路</v>
      </c>
      <c r="F146" s="3">
        <f>INDEX(光放段!$I$4:$I$237,MATCH(纤芯!H146,光放段!$B$4:$B$237,0))</f>
        <v>37002000000</v>
      </c>
      <c r="G146" s="3" t="str">
        <f t="shared" si="10"/>
        <v>山东二干|乐陵滨州光缆:无棣中心大街-阳信幸福三路</v>
      </c>
      <c r="H146" s="3">
        <f>INDEX(光放段!$B$4:$B$237,MATCH(纤芯!G146,光放段!$C$4:$C$237,0))</f>
        <v>37002003000</v>
      </c>
      <c r="I146" s="3" t="str">
        <f t="shared" si="11"/>
        <v>乐陵滨州光缆</v>
      </c>
      <c r="J146" s="3" t="str">
        <f>INDEX(子缆名称!$B$4:$B$29,纤芯!M146)</f>
        <v>C缆</v>
      </c>
      <c r="K146" s="3">
        <v>35</v>
      </c>
      <c r="L146" s="3">
        <f t="shared" si="12"/>
        <v>11</v>
      </c>
      <c r="M146" s="3">
        <f t="shared" si="13"/>
        <v>3</v>
      </c>
      <c r="N146" s="3" t="s">
        <v>9</v>
      </c>
      <c r="O146" s="3">
        <f>COUNTIF([1]局站!$D$4:$D$172,"="&amp;N146)</f>
        <v>1</v>
      </c>
      <c r="P146" s="3">
        <v>0</v>
      </c>
      <c r="Q146" s="3">
        <v>0</v>
      </c>
      <c r="R146" s="3">
        <v>0</v>
      </c>
      <c r="S146" s="3" t="s">
        <v>10</v>
      </c>
      <c r="T146" s="3">
        <f>COUNTIF([1]局站!$D$4:$D$172,"="&amp;S146)</f>
        <v>1</v>
      </c>
      <c r="U146" s="3">
        <v>0</v>
      </c>
      <c r="V146" s="3">
        <v>0</v>
      </c>
      <c r="W146" s="3">
        <v>0</v>
      </c>
      <c r="X146" s="3" t="s">
        <v>1214</v>
      </c>
      <c r="Y146" s="3" t="s">
        <v>881</v>
      </c>
      <c r="Z146" s="3" t="str">
        <f>INDEX(业务类型!$C$4:$C$8,MATCH(纤芯!Y146,业务类型!$B$4:$B$8,0))</f>
        <v>OTHER</v>
      </c>
      <c r="AA146" s="3" t="s">
        <v>888</v>
      </c>
    </row>
    <row r="147" spans="1:27" ht="16.5" x14ac:dyDescent="0.2">
      <c r="A147" s="3">
        <v>144</v>
      </c>
      <c r="B147" s="3">
        <f t="shared" si="9"/>
        <v>37002003036</v>
      </c>
      <c r="C147" s="3" t="s">
        <v>1166</v>
      </c>
      <c r="D147" s="3" t="s">
        <v>1265</v>
      </c>
      <c r="E147" s="3" t="str">
        <f>INDEX(光放段!$G$4:$G$237,MATCH(纤芯!G147,光放段!$C$4:$C$237,0))</f>
        <v>山东二干|乐陵滨州光缆:乐陵兴隆南大街-滨州黄河十路</v>
      </c>
      <c r="F147" s="3">
        <f>INDEX(光放段!$I$4:$I$237,MATCH(纤芯!H147,光放段!$B$4:$B$237,0))</f>
        <v>37002000000</v>
      </c>
      <c r="G147" s="3" t="str">
        <f t="shared" si="10"/>
        <v>山东二干|乐陵滨州光缆:无棣中心大街-阳信幸福三路</v>
      </c>
      <c r="H147" s="3">
        <f>INDEX(光放段!$B$4:$B$237,MATCH(纤芯!G147,光放段!$C$4:$C$237,0))</f>
        <v>37002003000</v>
      </c>
      <c r="I147" s="3" t="str">
        <f t="shared" si="11"/>
        <v>乐陵滨州光缆</v>
      </c>
      <c r="J147" s="3" t="str">
        <f>INDEX(子缆名称!$B$4:$B$29,纤芯!M147)</f>
        <v>C缆</v>
      </c>
      <c r="K147" s="3">
        <v>36</v>
      </c>
      <c r="L147" s="3">
        <f t="shared" si="12"/>
        <v>12</v>
      </c>
      <c r="M147" s="3">
        <f t="shared" si="13"/>
        <v>3</v>
      </c>
      <c r="N147" s="3" t="s">
        <v>9</v>
      </c>
      <c r="O147" s="3">
        <f>COUNTIF([1]局站!$D$4:$D$172,"="&amp;N147)</f>
        <v>1</v>
      </c>
      <c r="P147" s="3">
        <v>0</v>
      </c>
      <c r="Q147" s="3">
        <v>0</v>
      </c>
      <c r="R147" s="3">
        <v>0</v>
      </c>
      <c r="S147" s="3" t="s">
        <v>10</v>
      </c>
      <c r="T147" s="3">
        <f>COUNTIF([1]局站!$D$4:$D$172,"="&amp;S147)</f>
        <v>1</v>
      </c>
      <c r="U147" s="3">
        <v>0</v>
      </c>
      <c r="V147" s="3">
        <v>0</v>
      </c>
      <c r="W147" s="3">
        <v>0</v>
      </c>
      <c r="X147" s="3" t="s">
        <v>1214</v>
      </c>
      <c r="Y147" s="3" t="s">
        <v>881</v>
      </c>
      <c r="Z147" s="3" t="str">
        <f>INDEX(业务类型!$C$4:$C$8,MATCH(纤芯!Y147,业务类型!$B$4:$B$8,0))</f>
        <v>OTHER</v>
      </c>
      <c r="AA147" s="3" t="s">
        <v>888</v>
      </c>
    </row>
    <row r="148" spans="1:27" ht="16.5" x14ac:dyDescent="0.2">
      <c r="A148" s="3">
        <v>145</v>
      </c>
      <c r="B148" s="3">
        <f t="shared" si="9"/>
        <v>37002003037</v>
      </c>
      <c r="C148" s="3" t="s">
        <v>1166</v>
      </c>
      <c r="D148" s="3" t="s">
        <v>1265</v>
      </c>
      <c r="E148" s="3" t="str">
        <f>INDEX(光放段!$G$4:$G$237,MATCH(纤芯!G148,光放段!$C$4:$C$237,0))</f>
        <v>山东二干|乐陵滨州光缆:乐陵兴隆南大街-滨州黄河十路</v>
      </c>
      <c r="F148" s="3">
        <f>INDEX(光放段!$I$4:$I$237,MATCH(纤芯!H148,光放段!$B$4:$B$237,0))</f>
        <v>37002000000</v>
      </c>
      <c r="G148" s="3" t="str">
        <f t="shared" si="10"/>
        <v>山东二干|乐陵滨州光缆:无棣中心大街-阳信幸福三路</v>
      </c>
      <c r="H148" s="3">
        <f>INDEX(光放段!$B$4:$B$237,MATCH(纤芯!G148,光放段!$C$4:$C$237,0))</f>
        <v>37002003000</v>
      </c>
      <c r="I148" s="3" t="str">
        <f t="shared" si="11"/>
        <v>乐陵滨州光缆</v>
      </c>
      <c r="J148" s="3" t="str">
        <f>INDEX(子缆名称!$B$4:$B$29,纤芯!M148)</f>
        <v>D缆</v>
      </c>
      <c r="K148" s="3">
        <v>37</v>
      </c>
      <c r="L148" s="3">
        <f t="shared" si="12"/>
        <v>1</v>
      </c>
      <c r="M148" s="3">
        <f t="shared" si="13"/>
        <v>4</v>
      </c>
      <c r="N148" s="3" t="s">
        <v>9</v>
      </c>
      <c r="O148" s="3">
        <f>COUNTIF([1]局站!$D$4:$D$172,"="&amp;N148)</f>
        <v>1</v>
      </c>
      <c r="P148" s="3">
        <v>0</v>
      </c>
      <c r="Q148" s="3">
        <v>0</v>
      </c>
      <c r="R148" s="3">
        <v>0</v>
      </c>
      <c r="S148" s="3" t="s">
        <v>10</v>
      </c>
      <c r="T148" s="3">
        <f>COUNTIF([1]局站!$D$4:$D$172,"="&amp;S148)</f>
        <v>1</v>
      </c>
      <c r="U148" s="3">
        <v>0</v>
      </c>
      <c r="V148" s="3">
        <v>0</v>
      </c>
      <c r="W148" s="3">
        <v>0</v>
      </c>
      <c r="X148" s="3" t="s">
        <v>1214</v>
      </c>
      <c r="Y148" s="3" t="s">
        <v>880</v>
      </c>
      <c r="Z148" s="3" t="str">
        <f>INDEX(业务类型!$C$4:$C$8,MATCH(纤芯!Y148,业务类型!$B$4:$B$8,0))</f>
        <v>IDLE</v>
      </c>
      <c r="AA148" s="3"/>
    </row>
    <row r="149" spans="1:27" ht="16.5" x14ac:dyDescent="0.2">
      <c r="A149" s="3">
        <v>146</v>
      </c>
      <c r="B149" s="3">
        <f t="shared" si="9"/>
        <v>37002003038</v>
      </c>
      <c r="C149" s="3" t="s">
        <v>1166</v>
      </c>
      <c r="D149" s="3" t="s">
        <v>1265</v>
      </c>
      <c r="E149" s="3" t="str">
        <f>INDEX(光放段!$G$4:$G$237,MATCH(纤芯!G149,光放段!$C$4:$C$237,0))</f>
        <v>山东二干|乐陵滨州光缆:乐陵兴隆南大街-滨州黄河十路</v>
      </c>
      <c r="F149" s="3">
        <f>INDEX(光放段!$I$4:$I$237,MATCH(纤芯!H149,光放段!$B$4:$B$237,0))</f>
        <v>37002000000</v>
      </c>
      <c r="G149" s="3" t="str">
        <f t="shared" si="10"/>
        <v>山东二干|乐陵滨州光缆:无棣中心大街-阳信幸福三路</v>
      </c>
      <c r="H149" s="3">
        <f>INDEX(光放段!$B$4:$B$237,MATCH(纤芯!G149,光放段!$C$4:$C$237,0))</f>
        <v>37002003000</v>
      </c>
      <c r="I149" s="3" t="str">
        <f t="shared" si="11"/>
        <v>乐陵滨州光缆</v>
      </c>
      <c r="J149" s="3" t="str">
        <f>INDEX(子缆名称!$B$4:$B$29,纤芯!M149)</f>
        <v>D缆</v>
      </c>
      <c r="K149" s="3">
        <v>38</v>
      </c>
      <c r="L149" s="3">
        <f t="shared" si="12"/>
        <v>2</v>
      </c>
      <c r="M149" s="3">
        <f t="shared" si="13"/>
        <v>4</v>
      </c>
      <c r="N149" s="3" t="s">
        <v>9</v>
      </c>
      <c r="O149" s="3">
        <f>COUNTIF([1]局站!$D$4:$D$172,"="&amp;N149)</f>
        <v>1</v>
      </c>
      <c r="P149" s="3">
        <v>0</v>
      </c>
      <c r="Q149" s="3">
        <v>0</v>
      </c>
      <c r="R149" s="3">
        <v>0</v>
      </c>
      <c r="S149" s="3" t="s">
        <v>10</v>
      </c>
      <c r="T149" s="3">
        <f>COUNTIF([1]局站!$D$4:$D$172,"="&amp;S149)</f>
        <v>1</v>
      </c>
      <c r="U149" s="3">
        <v>0</v>
      </c>
      <c r="V149" s="3">
        <v>0</v>
      </c>
      <c r="W149" s="3">
        <v>0</v>
      </c>
      <c r="X149" s="3" t="s">
        <v>1214</v>
      </c>
      <c r="Y149" s="3" t="s">
        <v>880</v>
      </c>
      <c r="Z149" s="3" t="str">
        <f>INDEX(业务类型!$C$4:$C$8,MATCH(纤芯!Y149,业务类型!$B$4:$B$8,0))</f>
        <v>IDLE</v>
      </c>
      <c r="AA149" s="3"/>
    </row>
    <row r="150" spans="1:27" ht="16.5" x14ac:dyDescent="0.2">
      <c r="A150" s="3">
        <v>147</v>
      </c>
      <c r="B150" s="3">
        <f t="shared" si="9"/>
        <v>37002003039</v>
      </c>
      <c r="C150" s="3" t="s">
        <v>1166</v>
      </c>
      <c r="D150" s="3" t="s">
        <v>1265</v>
      </c>
      <c r="E150" s="3" t="str">
        <f>INDEX(光放段!$G$4:$G$237,MATCH(纤芯!G150,光放段!$C$4:$C$237,0))</f>
        <v>山东二干|乐陵滨州光缆:乐陵兴隆南大街-滨州黄河十路</v>
      </c>
      <c r="F150" s="3">
        <f>INDEX(光放段!$I$4:$I$237,MATCH(纤芯!H150,光放段!$B$4:$B$237,0))</f>
        <v>37002000000</v>
      </c>
      <c r="G150" s="3" t="str">
        <f t="shared" si="10"/>
        <v>山东二干|乐陵滨州光缆:无棣中心大街-阳信幸福三路</v>
      </c>
      <c r="H150" s="3">
        <f>INDEX(光放段!$B$4:$B$237,MATCH(纤芯!G150,光放段!$C$4:$C$237,0))</f>
        <v>37002003000</v>
      </c>
      <c r="I150" s="3" t="str">
        <f t="shared" si="11"/>
        <v>乐陵滨州光缆</v>
      </c>
      <c r="J150" s="3" t="str">
        <f>INDEX(子缆名称!$B$4:$B$29,纤芯!M150)</f>
        <v>D缆</v>
      </c>
      <c r="K150" s="3">
        <v>39</v>
      </c>
      <c r="L150" s="3">
        <f t="shared" si="12"/>
        <v>3</v>
      </c>
      <c r="M150" s="3">
        <f t="shared" si="13"/>
        <v>4</v>
      </c>
      <c r="N150" s="3" t="s">
        <v>9</v>
      </c>
      <c r="O150" s="3">
        <f>COUNTIF([1]局站!$D$4:$D$172,"="&amp;N150)</f>
        <v>1</v>
      </c>
      <c r="P150" s="3">
        <v>0</v>
      </c>
      <c r="Q150" s="3">
        <v>0</v>
      </c>
      <c r="R150" s="3">
        <v>0</v>
      </c>
      <c r="S150" s="3" t="s">
        <v>10</v>
      </c>
      <c r="T150" s="3">
        <f>COUNTIF([1]局站!$D$4:$D$172,"="&amp;S150)</f>
        <v>1</v>
      </c>
      <c r="U150" s="3">
        <v>0</v>
      </c>
      <c r="V150" s="3">
        <v>0</v>
      </c>
      <c r="W150" s="3">
        <v>0</v>
      </c>
      <c r="X150" s="3" t="s">
        <v>1214</v>
      </c>
      <c r="Y150" s="3" t="s">
        <v>854</v>
      </c>
      <c r="Z150" s="3" t="str">
        <f>INDEX(业务类型!$C$4:$C$8,MATCH(纤芯!Y150,业务类型!$B$4:$B$8,0))</f>
        <v>LOCAL</v>
      </c>
      <c r="AA150" s="3" t="s">
        <v>879</v>
      </c>
    </row>
    <row r="151" spans="1:27" ht="16.5" x14ac:dyDescent="0.2">
      <c r="A151" s="3">
        <v>148</v>
      </c>
      <c r="B151" s="3">
        <f t="shared" si="9"/>
        <v>37002003040</v>
      </c>
      <c r="C151" s="3" t="s">
        <v>1166</v>
      </c>
      <c r="D151" s="3" t="s">
        <v>1265</v>
      </c>
      <c r="E151" s="3" t="str">
        <f>INDEX(光放段!$G$4:$G$237,MATCH(纤芯!G151,光放段!$C$4:$C$237,0))</f>
        <v>山东二干|乐陵滨州光缆:乐陵兴隆南大街-滨州黄河十路</v>
      </c>
      <c r="F151" s="3">
        <f>INDEX(光放段!$I$4:$I$237,MATCH(纤芯!H151,光放段!$B$4:$B$237,0))</f>
        <v>37002000000</v>
      </c>
      <c r="G151" s="3" t="str">
        <f t="shared" si="10"/>
        <v>山东二干|乐陵滨州光缆:无棣中心大街-阳信幸福三路</v>
      </c>
      <c r="H151" s="3">
        <f>INDEX(光放段!$B$4:$B$237,MATCH(纤芯!G151,光放段!$C$4:$C$237,0))</f>
        <v>37002003000</v>
      </c>
      <c r="I151" s="3" t="str">
        <f t="shared" si="11"/>
        <v>乐陵滨州光缆</v>
      </c>
      <c r="J151" s="3" t="str">
        <f>INDEX(子缆名称!$B$4:$B$29,纤芯!M151)</f>
        <v>D缆</v>
      </c>
      <c r="K151" s="3">
        <v>40</v>
      </c>
      <c r="L151" s="3">
        <f t="shared" si="12"/>
        <v>4</v>
      </c>
      <c r="M151" s="3">
        <f t="shared" si="13"/>
        <v>4</v>
      </c>
      <c r="N151" s="3" t="s">
        <v>9</v>
      </c>
      <c r="O151" s="3">
        <f>COUNTIF([1]局站!$D$4:$D$172,"="&amp;N151)</f>
        <v>1</v>
      </c>
      <c r="P151" s="3">
        <v>0</v>
      </c>
      <c r="Q151" s="3">
        <v>0</v>
      </c>
      <c r="R151" s="3">
        <v>0</v>
      </c>
      <c r="S151" s="3" t="s">
        <v>10</v>
      </c>
      <c r="T151" s="3">
        <f>COUNTIF([1]局站!$D$4:$D$172,"="&amp;S151)</f>
        <v>1</v>
      </c>
      <c r="U151" s="3">
        <v>0</v>
      </c>
      <c r="V151" s="3">
        <v>0</v>
      </c>
      <c r="W151" s="3">
        <v>0</v>
      </c>
      <c r="X151" s="3" t="s">
        <v>1214</v>
      </c>
      <c r="Y151" s="3" t="s">
        <v>854</v>
      </c>
      <c r="Z151" s="3" t="str">
        <f>INDEX(业务类型!$C$4:$C$8,MATCH(纤芯!Y151,业务类型!$B$4:$B$8,0))</f>
        <v>LOCAL</v>
      </c>
      <c r="AA151" s="3" t="s">
        <v>879</v>
      </c>
    </row>
    <row r="152" spans="1:27" ht="16.5" x14ac:dyDescent="0.2">
      <c r="A152" s="3">
        <v>149</v>
      </c>
      <c r="B152" s="3">
        <f t="shared" si="9"/>
        <v>37002003041</v>
      </c>
      <c r="C152" s="3" t="s">
        <v>1166</v>
      </c>
      <c r="D152" s="3" t="s">
        <v>1265</v>
      </c>
      <c r="E152" s="3" t="str">
        <f>INDEX(光放段!$G$4:$G$237,MATCH(纤芯!G152,光放段!$C$4:$C$237,0))</f>
        <v>山东二干|乐陵滨州光缆:乐陵兴隆南大街-滨州黄河十路</v>
      </c>
      <c r="F152" s="3">
        <f>INDEX(光放段!$I$4:$I$237,MATCH(纤芯!H152,光放段!$B$4:$B$237,0))</f>
        <v>37002000000</v>
      </c>
      <c r="G152" s="3" t="str">
        <f t="shared" si="10"/>
        <v>山东二干|乐陵滨州光缆:无棣中心大街-阳信幸福三路</v>
      </c>
      <c r="H152" s="3">
        <f>INDEX(光放段!$B$4:$B$237,MATCH(纤芯!G152,光放段!$C$4:$C$237,0))</f>
        <v>37002003000</v>
      </c>
      <c r="I152" s="3" t="str">
        <f t="shared" si="11"/>
        <v>乐陵滨州光缆</v>
      </c>
      <c r="J152" s="3" t="str">
        <f>INDEX(子缆名称!$B$4:$B$29,纤芯!M152)</f>
        <v>D缆</v>
      </c>
      <c r="K152" s="3">
        <v>41</v>
      </c>
      <c r="L152" s="3">
        <f t="shared" si="12"/>
        <v>5</v>
      </c>
      <c r="M152" s="3">
        <f t="shared" si="13"/>
        <v>4</v>
      </c>
      <c r="N152" s="3" t="s">
        <v>9</v>
      </c>
      <c r="O152" s="3">
        <f>COUNTIF([1]局站!$D$4:$D$172,"="&amp;N152)</f>
        <v>1</v>
      </c>
      <c r="P152" s="3">
        <v>0</v>
      </c>
      <c r="Q152" s="3">
        <v>0</v>
      </c>
      <c r="R152" s="3">
        <v>0</v>
      </c>
      <c r="S152" s="3" t="s">
        <v>10</v>
      </c>
      <c r="T152" s="3">
        <f>COUNTIF([1]局站!$D$4:$D$172,"="&amp;S152)</f>
        <v>1</v>
      </c>
      <c r="U152" s="3">
        <v>0</v>
      </c>
      <c r="V152" s="3">
        <v>0</v>
      </c>
      <c r="W152" s="3">
        <v>0</v>
      </c>
      <c r="X152" s="3" t="s">
        <v>1214</v>
      </c>
      <c r="Y152" s="3" t="s">
        <v>854</v>
      </c>
      <c r="Z152" s="3" t="str">
        <f>INDEX(业务类型!$C$4:$C$8,MATCH(纤芯!Y152,业务类型!$B$4:$B$8,0))</f>
        <v>LOCAL</v>
      </c>
      <c r="AA152" s="3" t="s">
        <v>879</v>
      </c>
    </row>
    <row r="153" spans="1:27" ht="16.5" x14ac:dyDescent="0.2">
      <c r="A153" s="3">
        <v>150</v>
      </c>
      <c r="B153" s="3">
        <f t="shared" si="9"/>
        <v>37002003042</v>
      </c>
      <c r="C153" s="3" t="s">
        <v>1166</v>
      </c>
      <c r="D153" s="3" t="s">
        <v>1265</v>
      </c>
      <c r="E153" s="3" t="str">
        <f>INDEX(光放段!$G$4:$G$237,MATCH(纤芯!G153,光放段!$C$4:$C$237,0))</f>
        <v>山东二干|乐陵滨州光缆:乐陵兴隆南大街-滨州黄河十路</v>
      </c>
      <c r="F153" s="3">
        <f>INDEX(光放段!$I$4:$I$237,MATCH(纤芯!H153,光放段!$B$4:$B$237,0))</f>
        <v>37002000000</v>
      </c>
      <c r="G153" s="3" t="str">
        <f t="shared" si="10"/>
        <v>山东二干|乐陵滨州光缆:无棣中心大街-阳信幸福三路</v>
      </c>
      <c r="H153" s="3">
        <f>INDEX(光放段!$B$4:$B$237,MATCH(纤芯!G153,光放段!$C$4:$C$237,0))</f>
        <v>37002003000</v>
      </c>
      <c r="I153" s="3" t="str">
        <f t="shared" si="11"/>
        <v>乐陵滨州光缆</v>
      </c>
      <c r="J153" s="3" t="str">
        <f>INDEX(子缆名称!$B$4:$B$29,纤芯!M153)</f>
        <v>D缆</v>
      </c>
      <c r="K153" s="3">
        <v>42</v>
      </c>
      <c r="L153" s="3">
        <f t="shared" si="12"/>
        <v>6</v>
      </c>
      <c r="M153" s="3">
        <f t="shared" si="13"/>
        <v>4</v>
      </c>
      <c r="N153" s="3" t="s">
        <v>9</v>
      </c>
      <c r="O153" s="3">
        <f>COUNTIF([1]局站!$D$4:$D$172,"="&amp;N153)</f>
        <v>1</v>
      </c>
      <c r="P153" s="3">
        <v>0</v>
      </c>
      <c r="Q153" s="3">
        <v>0</v>
      </c>
      <c r="R153" s="3">
        <v>0</v>
      </c>
      <c r="S153" s="3" t="s">
        <v>10</v>
      </c>
      <c r="T153" s="3">
        <f>COUNTIF([1]局站!$D$4:$D$172,"="&amp;S153)</f>
        <v>1</v>
      </c>
      <c r="U153" s="3">
        <v>0</v>
      </c>
      <c r="V153" s="3">
        <v>0</v>
      </c>
      <c r="W153" s="3">
        <v>0</v>
      </c>
      <c r="X153" s="3" t="s">
        <v>1214</v>
      </c>
      <c r="Y153" s="3" t="s">
        <v>854</v>
      </c>
      <c r="Z153" s="3" t="str">
        <f>INDEX(业务类型!$C$4:$C$8,MATCH(纤芯!Y153,业务类型!$B$4:$B$8,0))</f>
        <v>LOCAL</v>
      </c>
      <c r="AA153" s="3" t="s">
        <v>879</v>
      </c>
    </row>
    <row r="154" spans="1:27" ht="16.5" x14ac:dyDescent="0.2">
      <c r="A154" s="3">
        <v>151</v>
      </c>
      <c r="B154" s="3">
        <f t="shared" si="9"/>
        <v>37002003043</v>
      </c>
      <c r="C154" s="3" t="s">
        <v>1166</v>
      </c>
      <c r="D154" s="3" t="s">
        <v>1265</v>
      </c>
      <c r="E154" s="3" t="str">
        <f>INDEX(光放段!$G$4:$G$237,MATCH(纤芯!G154,光放段!$C$4:$C$237,0))</f>
        <v>山东二干|乐陵滨州光缆:乐陵兴隆南大街-滨州黄河十路</v>
      </c>
      <c r="F154" s="3">
        <f>INDEX(光放段!$I$4:$I$237,MATCH(纤芯!H154,光放段!$B$4:$B$237,0))</f>
        <v>37002000000</v>
      </c>
      <c r="G154" s="3" t="str">
        <f t="shared" si="10"/>
        <v>山东二干|乐陵滨州光缆:无棣中心大街-阳信幸福三路</v>
      </c>
      <c r="H154" s="3">
        <f>INDEX(光放段!$B$4:$B$237,MATCH(纤芯!G154,光放段!$C$4:$C$237,0))</f>
        <v>37002003000</v>
      </c>
      <c r="I154" s="3" t="str">
        <f t="shared" si="11"/>
        <v>乐陵滨州光缆</v>
      </c>
      <c r="J154" s="3" t="str">
        <f>INDEX(子缆名称!$B$4:$B$29,纤芯!M154)</f>
        <v>D缆</v>
      </c>
      <c r="K154" s="3">
        <v>43</v>
      </c>
      <c r="L154" s="3">
        <f t="shared" si="12"/>
        <v>7</v>
      </c>
      <c r="M154" s="3">
        <f t="shared" si="13"/>
        <v>4</v>
      </c>
      <c r="N154" s="3" t="s">
        <v>9</v>
      </c>
      <c r="O154" s="3">
        <f>COUNTIF([1]局站!$D$4:$D$172,"="&amp;N154)</f>
        <v>1</v>
      </c>
      <c r="P154" s="3">
        <v>0</v>
      </c>
      <c r="Q154" s="3">
        <v>0</v>
      </c>
      <c r="R154" s="3">
        <v>0</v>
      </c>
      <c r="S154" s="3" t="s">
        <v>10</v>
      </c>
      <c r="T154" s="3">
        <f>COUNTIF([1]局站!$D$4:$D$172,"="&amp;S154)</f>
        <v>1</v>
      </c>
      <c r="U154" s="3">
        <v>0</v>
      </c>
      <c r="V154" s="3">
        <v>0</v>
      </c>
      <c r="W154" s="3">
        <v>0</v>
      </c>
      <c r="X154" s="3" t="s">
        <v>1214</v>
      </c>
      <c r="Y154" s="3" t="s">
        <v>880</v>
      </c>
      <c r="Z154" s="3" t="str">
        <f>INDEX(业务类型!$C$4:$C$8,MATCH(纤芯!Y154,业务类型!$B$4:$B$8,0))</f>
        <v>IDLE</v>
      </c>
      <c r="AA154" s="3"/>
    </row>
    <row r="155" spans="1:27" ht="16.5" x14ac:dyDescent="0.2">
      <c r="A155" s="3">
        <v>152</v>
      </c>
      <c r="B155" s="3">
        <f t="shared" si="9"/>
        <v>37002003044</v>
      </c>
      <c r="C155" s="3" t="s">
        <v>1166</v>
      </c>
      <c r="D155" s="3" t="s">
        <v>1265</v>
      </c>
      <c r="E155" s="3" t="str">
        <f>INDEX(光放段!$G$4:$G$237,MATCH(纤芯!G155,光放段!$C$4:$C$237,0))</f>
        <v>山东二干|乐陵滨州光缆:乐陵兴隆南大街-滨州黄河十路</v>
      </c>
      <c r="F155" s="3">
        <f>INDEX(光放段!$I$4:$I$237,MATCH(纤芯!H155,光放段!$B$4:$B$237,0))</f>
        <v>37002000000</v>
      </c>
      <c r="G155" s="3" t="str">
        <f t="shared" si="10"/>
        <v>山东二干|乐陵滨州光缆:无棣中心大街-阳信幸福三路</v>
      </c>
      <c r="H155" s="3">
        <f>INDEX(光放段!$B$4:$B$237,MATCH(纤芯!G155,光放段!$C$4:$C$237,0))</f>
        <v>37002003000</v>
      </c>
      <c r="I155" s="3" t="str">
        <f t="shared" si="11"/>
        <v>乐陵滨州光缆</v>
      </c>
      <c r="J155" s="3" t="str">
        <f>INDEX(子缆名称!$B$4:$B$29,纤芯!M155)</f>
        <v>D缆</v>
      </c>
      <c r="K155" s="3">
        <v>44</v>
      </c>
      <c r="L155" s="3">
        <f t="shared" si="12"/>
        <v>8</v>
      </c>
      <c r="M155" s="3">
        <f t="shared" si="13"/>
        <v>4</v>
      </c>
      <c r="N155" s="3" t="s">
        <v>9</v>
      </c>
      <c r="O155" s="3">
        <f>COUNTIF([1]局站!$D$4:$D$172,"="&amp;N155)</f>
        <v>1</v>
      </c>
      <c r="P155" s="3">
        <v>0</v>
      </c>
      <c r="Q155" s="3">
        <v>0</v>
      </c>
      <c r="R155" s="3">
        <v>0</v>
      </c>
      <c r="S155" s="3" t="s">
        <v>10</v>
      </c>
      <c r="T155" s="3">
        <f>COUNTIF([1]局站!$D$4:$D$172,"="&amp;S155)</f>
        <v>1</v>
      </c>
      <c r="U155" s="3">
        <v>0</v>
      </c>
      <c r="V155" s="3">
        <v>0</v>
      </c>
      <c r="W155" s="3">
        <v>0</v>
      </c>
      <c r="X155" s="3" t="s">
        <v>1214</v>
      </c>
      <c r="Y155" s="3" t="s">
        <v>880</v>
      </c>
      <c r="Z155" s="3" t="str">
        <f>INDEX(业务类型!$C$4:$C$8,MATCH(纤芯!Y155,业务类型!$B$4:$B$8,0))</f>
        <v>IDLE</v>
      </c>
      <c r="AA155" s="3"/>
    </row>
    <row r="156" spans="1:27" ht="16.5" x14ac:dyDescent="0.2">
      <c r="A156" s="3">
        <v>153</v>
      </c>
      <c r="B156" s="3">
        <f t="shared" si="9"/>
        <v>37002003045</v>
      </c>
      <c r="C156" s="3" t="s">
        <v>1166</v>
      </c>
      <c r="D156" s="3" t="s">
        <v>1265</v>
      </c>
      <c r="E156" s="3" t="str">
        <f>INDEX(光放段!$G$4:$G$237,MATCH(纤芯!G156,光放段!$C$4:$C$237,0))</f>
        <v>山东二干|乐陵滨州光缆:乐陵兴隆南大街-滨州黄河十路</v>
      </c>
      <c r="F156" s="3">
        <f>INDEX(光放段!$I$4:$I$237,MATCH(纤芯!H156,光放段!$B$4:$B$237,0))</f>
        <v>37002000000</v>
      </c>
      <c r="G156" s="3" t="str">
        <f t="shared" si="10"/>
        <v>山东二干|乐陵滨州光缆:无棣中心大街-阳信幸福三路</v>
      </c>
      <c r="H156" s="3">
        <f>INDEX(光放段!$B$4:$B$237,MATCH(纤芯!G156,光放段!$C$4:$C$237,0))</f>
        <v>37002003000</v>
      </c>
      <c r="I156" s="3" t="str">
        <f t="shared" si="11"/>
        <v>乐陵滨州光缆</v>
      </c>
      <c r="J156" s="3" t="str">
        <f>INDEX(子缆名称!$B$4:$B$29,纤芯!M156)</f>
        <v>D缆</v>
      </c>
      <c r="K156" s="3">
        <v>45</v>
      </c>
      <c r="L156" s="3">
        <f t="shared" si="12"/>
        <v>9</v>
      </c>
      <c r="M156" s="3">
        <f t="shared" si="13"/>
        <v>4</v>
      </c>
      <c r="N156" s="3" t="s">
        <v>9</v>
      </c>
      <c r="O156" s="3">
        <f>COUNTIF([1]局站!$D$4:$D$172,"="&amp;N156)</f>
        <v>1</v>
      </c>
      <c r="P156" s="3">
        <v>0</v>
      </c>
      <c r="Q156" s="3">
        <v>0</v>
      </c>
      <c r="R156" s="3">
        <v>0</v>
      </c>
      <c r="S156" s="3" t="s">
        <v>10</v>
      </c>
      <c r="T156" s="3">
        <f>COUNTIF([1]局站!$D$4:$D$172,"="&amp;S156)</f>
        <v>1</v>
      </c>
      <c r="U156" s="3">
        <v>0</v>
      </c>
      <c r="V156" s="3">
        <v>0</v>
      </c>
      <c r="W156" s="3">
        <v>0</v>
      </c>
      <c r="X156" s="3" t="s">
        <v>1214</v>
      </c>
      <c r="Y156" s="3" t="s">
        <v>880</v>
      </c>
      <c r="Z156" s="3" t="str">
        <f>INDEX(业务类型!$C$4:$C$8,MATCH(纤芯!Y156,业务类型!$B$4:$B$8,0))</f>
        <v>IDLE</v>
      </c>
      <c r="AA156" s="3"/>
    </row>
    <row r="157" spans="1:27" ht="16.5" x14ac:dyDescent="0.2">
      <c r="A157" s="3">
        <v>154</v>
      </c>
      <c r="B157" s="3">
        <f t="shared" si="9"/>
        <v>37002003046</v>
      </c>
      <c r="C157" s="3" t="s">
        <v>1166</v>
      </c>
      <c r="D157" s="3" t="s">
        <v>1265</v>
      </c>
      <c r="E157" s="3" t="str">
        <f>INDEX(光放段!$G$4:$G$237,MATCH(纤芯!G157,光放段!$C$4:$C$237,0))</f>
        <v>山东二干|乐陵滨州光缆:乐陵兴隆南大街-滨州黄河十路</v>
      </c>
      <c r="F157" s="3">
        <f>INDEX(光放段!$I$4:$I$237,MATCH(纤芯!H157,光放段!$B$4:$B$237,0))</f>
        <v>37002000000</v>
      </c>
      <c r="G157" s="3" t="str">
        <f t="shared" si="10"/>
        <v>山东二干|乐陵滨州光缆:无棣中心大街-阳信幸福三路</v>
      </c>
      <c r="H157" s="3">
        <f>INDEX(光放段!$B$4:$B$237,MATCH(纤芯!G157,光放段!$C$4:$C$237,0))</f>
        <v>37002003000</v>
      </c>
      <c r="I157" s="3" t="str">
        <f t="shared" si="11"/>
        <v>乐陵滨州光缆</v>
      </c>
      <c r="J157" s="3" t="str">
        <f>INDEX(子缆名称!$B$4:$B$29,纤芯!M157)</f>
        <v>D缆</v>
      </c>
      <c r="K157" s="3">
        <v>46</v>
      </c>
      <c r="L157" s="3">
        <f t="shared" si="12"/>
        <v>10</v>
      </c>
      <c r="M157" s="3">
        <f t="shared" si="13"/>
        <v>4</v>
      </c>
      <c r="N157" s="3" t="s">
        <v>9</v>
      </c>
      <c r="O157" s="3">
        <f>COUNTIF([1]局站!$D$4:$D$172,"="&amp;N157)</f>
        <v>1</v>
      </c>
      <c r="P157" s="3">
        <v>0</v>
      </c>
      <c r="Q157" s="3">
        <v>0</v>
      </c>
      <c r="R157" s="3">
        <v>0</v>
      </c>
      <c r="S157" s="3" t="s">
        <v>10</v>
      </c>
      <c r="T157" s="3">
        <f>COUNTIF([1]局站!$D$4:$D$172,"="&amp;S157)</f>
        <v>1</v>
      </c>
      <c r="U157" s="3">
        <v>0</v>
      </c>
      <c r="V157" s="3">
        <v>0</v>
      </c>
      <c r="W157" s="3">
        <v>0</v>
      </c>
      <c r="X157" s="3" t="s">
        <v>1214</v>
      </c>
      <c r="Y157" s="3" t="s">
        <v>880</v>
      </c>
      <c r="Z157" s="3" t="str">
        <f>INDEX(业务类型!$C$4:$C$8,MATCH(纤芯!Y157,业务类型!$B$4:$B$8,0))</f>
        <v>IDLE</v>
      </c>
      <c r="AA157" s="3"/>
    </row>
    <row r="158" spans="1:27" ht="16.5" x14ac:dyDescent="0.2">
      <c r="A158" s="3">
        <v>155</v>
      </c>
      <c r="B158" s="3">
        <f t="shared" si="9"/>
        <v>37002003047</v>
      </c>
      <c r="C158" s="3" t="s">
        <v>1166</v>
      </c>
      <c r="D158" s="3" t="s">
        <v>1265</v>
      </c>
      <c r="E158" s="3" t="str">
        <f>INDEX(光放段!$G$4:$G$237,MATCH(纤芯!G158,光放段!$C$4:$C$237,0))</f>
        <v>山东二干|乐陵滨州光缆:乐陵兴隆南大街-滨州黄河十路</v>
      </c>
      <c r="F158" s="3">
        <f>INDEX(光放段!$I$4:$I$237,MATCH(纤芯!H158,光放段!$B$4:$B$237,0))</f>
        <v>37002000000</v>
      </c>
      <c r="G158" s="3" t="str">
        <f t="shared" si="10"/>
        <v>山东二干|乐陵滨州光缆:无棣中心大街-阳信幸福三路</v>
      </c>
      <c r="H158" s="3">
        <f>INDEX(光放段!$B$4:$B$237,MATCH(纤芯!G158,光放段!$C$4:$C$237,0))</f>
        <v>37002003000</v>
      </c>
      <c r="I158" s="3" t="str">
        <f t="shared" si="11"/>
        <v>乐陵滨州光缆</v>
      </c>
      <c r="J158" s="3" t="str">
        <f>INDEX(子缆名称!$B$4:$B$29,纤芯!M158)</f>
        <v>D缆</v>
      </c>
      <c r="K158" s="3">
        <v>47</v>
      </c>
      <c r="L158" s="3">
        <f t="shared" si="12"/>
        <v>11</v>
      </c>
      <c r="M158" s="3">
        <f t="shared" si="13"/>
        <v>4</v>
      </c>
      <c r="N158" s="3" t="s">
        <v>9</v>
      </c>
      <c r="O158" s="3">
        <f>COUNTIF([1]局站!$D$4:$D$172,"="&amp;N158)</f>
        <v>1</v>
      </c>
      <c r="P158" s="3">
        <v>0</v>
      </c>
      <c r="Q158" s="3">
        <v>0</v>
      </c>
      <c r="R158" s="3">
        <v>0</v>
      </c>
      <c r="S158" s="3" t="s">
        <v>10</v>
      </c>
      <c r="T158" s="3">
        <f>COUNTIF([1]局站!$D$4:$D$172,"="&amp;S158)</f>
        <v>1</v>
      </c>
      <c r="U158" s="3">
        <v>0</v>
      </c>
      <c r="V158" s="3">
        <v>0</v>
      </c>
      <c r="W158" s="3">
        <v>0</v>
      </c>
      <c r="X158" s="3" t="s">
        <v>1214</v>
      </c>
      <c r="Y158" s="3" t="s">
        <v>880</v>
      </c>
      <c r="Z158" s="3" t="str">
        <f>INDEX(业务类型!$C$4:$C$8,MATCH(纤芯!Y158,业务类型!$B$4:$B$8,0))</f>
        <v>IDLE</v>
      </c>
      <c r="AA158" s="3"/>
    </row>
    <row r="159" spans="1:27" ht="16.5" x14ac:dyDescent="0.2">
      <c r="A159" s="3">
        <v>156</v>
      </c>
      <c r="B159" s="3">
        <f t="shared" si="9"/>
        <v>37002003048</v>
      </c>
      <c r="C159" s="3" t="s">
        <v>1166</v>
      </c>
      <c r="D159" s="3" t="s">
        <v>1265</v>
      </c>
      <c r="E159" s="3" t="str">
        <f>INDEX(光放段!$G$4:$G$237,MATCH(纤芯!G159,光放段!$C$4:$C$237,0))</f>
        <v>山东二干|乐陵滨州光缆:乐陵兴隆南大街-滨州黄河十路</v>
      </c>
      <c r="F159" s="3">
        <f>INDEX(光放段!$I$4:$I$237,MATCH(纤芯!H159,光放段!$B$4:$B$237,0))</f>
        <v>37002000000</v>
      </c>
      <c r="G159" s="3" t="str">
        <f t="shared" si="10"/>
        <v>山东二干|乐陵滨州光缆:无棣中心大街-阳信幸福三路</v>
      </c>
      <c r="H159" s="3">
        <f>INDEX(光放段!$B$4:$B$237,MATCH(纤芯!G159,光放段!$C$4:$C$237,0))</f>
        <v>37002003000</v>
      </c>
      <c r="I159" s="3" t="str">
        <f t="shared" si="11"/>
        <v>乐陵滨州光缆</v>
      </c>
      <c r="J159" s="3" t="str">
        <f>INDEX(子缆名称!$B$4:$B$29,纤芯!M159)</f>
        <v>D缆</v>
      </c>
      <c r="K159" s="3">
        <v>48</v>
      </c>
      <c r="L159" s="3">
        <f t="shared" si="12"/>
        <v>12</v>
      </c>
      <c r="M159" s="3">
        <f t="shared" si="13"/>
        <v>4</v>
      </c>
      <c r="N159" s="3" t="s">
        <v>9</v>
      </c>
      <c r="O159" s="3">
        <f>COUNTIF([1]局站!$D$4:$D$172,"="&amp;N159)</f>
        <v>1</v>
      </c>
      <c r="P159" s="3">
        <v>0</v>
      </c>
      <c r="Q159" s="3">
        <v>0</v>
      </c>
      <c r="R159" s="3">
        <v>0</v>
      </c>
      <c r="S159" s="3" t="s">
        <v>10</v>
      </c>
      <c r="T159" s="3">
        <f>COUNTIF([1]局站!$D$4:$D$172,"="&amp;S159)</f>
        <v>1</v>
      </c>
      <c r="U159" s="3">
        <v>0</v>
      </c>
      <c r="V159" s="3">
        <v>0</v>
      </c>
      <c r="W159" s="3">
        <v>0</v>
      </c>
      <c r="X159" s="3" t="s">
        <v>1214</v>
      </c>
      <c r="Y159" s="3" t="s">
        <v>880</v>
      </c>
      <c r="Z159" s="3" t="str">
        <f>INDEX(业务类型!$C$4:$C$8,MATCH(纤芯!Y159,业务类型!$B$4:$B$8,0))</f>
        <v>IDLE</v>
      </c>
      <c r="AA159" s="3"/>
    </row>
    <row r="160" spans="1:27" ht="16.5" x14ac:dyDescent="0.2">
      <c r="A160" s="3">
        <v>157</v>
      </c>
      <c r="B160" s="3">
        <f t="shared" si="9"/>
        <v>37002003049</v>
      </c>
      <c r="C160" s="3" t="s">
        <v>1166</v>
      </c>
      <c r="D160" s="3" t="s">
        <v>1265</v>
      </c>
      <c r="E160" s="3" t="str">
        <f>INDEX(光放段!$G$4:$G$237,MATCH(纤芯!G160,光放段!$C$4:$C$237,0))</f>
        <v>山东二干|乐陵滨州光缆:乐陵兴隆南大街-滨州黄河十路</v>
      </c>
      <c r="F160" s="3">
        <f>INDEX(光放段!$I$4:$I$237,MATCH(纤芯!H160,光放段!$B$4:$B$237,0))</f>
        <v>37002000000</v>
      </c>
      <c r="G160" s="3" t="str">
        <f t="shared" si="10"/>
        <v>山东二干|乐陵滨州光缆:无棣中心大街-阳信幸福三路</v>
      </c>
      <c r="H160" s="3">
        <f>INDEX(光放段!$B$4:$B$237,MATCH(纤芯!G160,光放段!$C$4:$C$237,0))</f>
        <v>37002003000</v>
      </c>
      <c r="I160" s="3" t="str">
        <f t="shared" si="11"/>
        <v>乐陵滨州光缆</v>
      </c>
      <c r="J160" s="3" t="str">
        <f>INDEX(子缆名称!$B$4:$B$29,纤芯!M160)</f>
        <v>E缆</v>
      </c>
      <c r="K160" s="3">
        <v>49</v>
      </c>
      <c r="L160" s="3">
        <f t="shared" si="12"/>
        <v>1</v>
      </c>
      <c r="M160" s="3">
        <f t="shared" si="13"/>
        <v>5</v>
      </c>
      <c r="N160" s="3" t="s">
        <v>9</v>
      </c>
      <c r="O160" s="3">
        <f>COUNTIF([1]局站!$D$4:$D$172,"="&amp;N160)</f>
        <v>1</v>
      </c>
      <c r="P160" s="3">
        <v>0</v>
      </c>
      <c r="Q160" s="3">
        <v>0</v>
      </c>
      <c r="R160" s="3">
        <v>0</v>
      </c>
      <c r="S160" s="3" t="s">
        <v>10</v>
      </c>
      <c r="T160" s="3">
        <f>COUNTIF([1]局站!$D$4:$D$172,"="&amp;S160)</f>
        <v>1</v>
      </c>
      <c r="U160" s="3">
        <v>0</v>
      </c>
      <c r="V160" s="3">
        <v>0</v>
      </c>
      <c r="W160" s="3">
        <v>0</v>
      </c>
      <c r="X160" s="3" t="s">
        <v>1214</v>
      </c>
      <c r="Y160" s="3" t="s">
        <v>880</v>
      </c>
      <c r="Z160" s="3" t="str">
        <f>INDEX(业务类型!$C$4:$C$8,MATCH(纤芯!Y160,业务类型!$B$4:$B$8,0))</f>
        <v>IDLE</v>
      </c>
      <c r="AA160" s="3"/>
    </row>
    <row r="161" spans="1:27" ht="16.5" x14ac:dyDescent="0.2">
      <c r="A161" s="3">
        <v>158</v>
      </c>
      <c r="B161" s="3">
        <f t="shared" si="9"/>
        <v>37002003050</v>
      </c>
      <c r="C161" s="3" t="s">
        <v>1166</v>
      </c>
      <c r="D161" s="3" t="s">
        <v>1265</v>
      </c>
      <c r="E161" s="3" t="str">
        <f>INDEX(光放段!$G$4:$G$237,MATCH(纤芯!G161,光放段!$C$4:$C$237,0))</f>
        <v>山东二干|乐陵滨州光缆:乐陵兴隆南大街-滨州黄河十路</v>
      </c>
      <c r="F161" s="3">
        <f>INDEX(光放段!$I$4:$I$237,MATCH(纤芯!H161,光放段!$B$4:$B$237,0))</f>
        <v>37002000000</v>
      </c>
      <c r="G161" s="3" t="str">
        <f t="shared" si="10"/>
        <v>山东二干|乐陵滨州光缆:无棣中心大街-阳信幸福三路</v>
      </c>
      <c r="H161" s="3">
        <f>INDEX(光放段!$B$4:$B$237,MATCH(纤芯!G161,光放段!$C$4:$C$237,0))</f>
        <v>37002003000</v>
      </c>
      <c r="I161" s="3" t="str">
        <f t="shared" si="11"/>
        <v>乐陵滨州光缆</v>
      </c>
      <c r="J161" s="3" t="str">
        <f>INDEX(子缆名称!$B$4:$B$29,纤芯!M161)</f>
        <v>E缆</v>
      </c>
      <c r="K161" s="3">
        <v>50</v>
      </c>
      <c r="L161" s="3">
        <f t="shared" si="12"/>
        <v>2</v>
      </c>
      <c r="M161" s="3">
        <f t="shared" si="13"/>
        <v>5</v>
      </c>
      <c r="N161" s="3" t="s">
        <v>9</v>
      </c>
      <c r="O161" s="3">
        <f>COUNTIF([1]局站!$D$4:$D$172,"="&amp;N161)</f>
        <v>1</v>
      </c>
      <c r="P161" s="3">
        <v>0</v>
      </c>
      <c r="Q161" s="3">
        <v>0</v>
      </c>
      <c r="R161" s="3">
        <v>0</v>
      </c>
      <c r="S161" s="3" t="s">
        <v>10</v>
      </c>
      <c r="T161" s="3">
        <f>COUNTIF([1]局站!$D$4:$D$172,"="&amp;S161)</f>
        <v>1</v>
      </c>
      <c r="U161" s="3">
        <v>0</v>
      </c>
      <c r="V161" s="3">
        <v>0</v>
      </c>
      <c r="W161" s="3">
        <v>0</v>
      </c>
      <c r="X161" s="3" t="s">
        <v>1214</v>
      </c>
      <c r="Y161" s="3" t="s">
        <v>880</v>
      </c>
      <c r="Z161" s="3" t="str">
        <f>INDEX(业务类型!$C$4:$C$8,MATCH(纤芯!Y161,业务类型!$B$4:$B$8,0))</f>
        <v>IDLE</v>
      </c>
      <c r="AA161" s="3"/>
    </row>
    <row r="162" spans="1:27" ht="16.5" x14ac:dyDescent="0.2">
      <c r="A162" s="3">
        <v>159</v>
      </c>
      <c r="B162" s="3">
        <f t="shared" si="9"/>
        <v>37002003051</v>
      </c>
      <c r="C162" s="3" t="s">
        <v>1166</v>
      </c>
      <c r="D162" s="3" t="s">
        <v>1265</v>
      </c>
      <c r="E162" s="3" t="str">
        <f>INDEX(光放段!$G$4:$G$237,MATCH(纤芯!G162,光放段!$C$4:$C$237,0))</f>
        <v>山东二干|乐陵滨州光缆:乐陵兴隆南大街-滨州黄河十路</v>
      </c>
      <c r="F162" s="3">
        <f>INDEX(光放段!$I$4:$I$237,MATCH(纤芯!H162,光放段!$B$4:$B$237,0))</f>
        <v>37002000000</v>
      </c>
      <c r="G162" s="3" t="str">
        <f t="shared" si="10"/>
        <v>山东二干|乐陵滨州光缆:无棣中心大街-阳信幸福三路</v>
      </c>
      <c r="H162" s="3">
        <f>INDEX(光放段!$B$4:$B$237,MATCH(纤芯!G162,光放段!$C$4:$C$237,0))</f>
        <v>37002003000</v>
      </c>
      <c r="I162" s="3" t="str">
        <f t="shared" si="11"/>
        <v>乐陵滨州光缆</v>
      </c>
      <c r="J162" s="3" t="str">
        <f>INDEX(子缆名称!$B$4:$B$29,纤芯!M162)</f>
        <v>E缆</v>
      </c>
      <c r="K162" s="3">
        <v>51</v>
      </c>
      <c r="L162" s="3">
        <f t="shared" si="12"/>
        <v>3</v>
      </c>
      <c r="M162" s="3">
        <f t="shared" si="13"/>
        <v>5</v>
      </c>
      <c r="N162" s="3" t="s">
        <v>9</v>
      </c>
      <c r="O162" s="3">
        <f>COUNTIF([1]局站!$D$4:$D$172,"="&amp;N162)</f>
        <v>1</v>
      </c>
      <c r="P162" s="3">
        <v>0</v>
      </c>
      <c r="Q162" s="3">
        <v>0</v>
      </c>
      <c r="R162" s="3">
        <v>0</v>
      </c>
      <c r="S162" s="3" t="s">
        <v>10</v>
      </c>
      <c r="T162" s="3">
        <f>COUNTIF([1]局站!$D$4:$D$172,"="&amp;S162)</f>
        <v>1</v>
      </c>
      <c r="U162" s="3">
        <v>0</v>
      </c>
      <c r="V162" s="3">
        <v>0</v>
      </c>
      <c r="W162" s="3">
        <v>0</v>
      </c>
      <c r="X162" s="3" t="s">
        <v>1214</v>
      </c>
      <c r="Y162" s="3" t="s">
        <v>880</v>
      </c>
      <c r="Z162" s="3" t="str">
        <f>INDEX(业务类型!$C$4:$C$8,MATCH(纤芯!Y162,业务类型!$B$4:$B$8,0))</f>
        <v>IDLE</v>
      </c>
      <c r="AA162" s="3"/>
    </row>
    <row r="163" spans="1:27" ht="16.5" x14ac:dyDescent="0.2">
      <c r="A163" s="3">
        <v>160</v>
      </c>
      <c r="B163" s="3">
        <f t="shared" si="9"/>
        <v>37002003052</v>
      </c>
      <c r="C163" s="3" t="s">
        <v>1166</v>
      </c>
      <c r="D163" s="3" t="s">
        <v>1265</v>
      </c>
      <c r="E163" s="3" t="str">
        <f>INDEX(光放段!$G$4:$G$237,MATCH(纤芯!G163,光放段!$C$4:$C$237,0))</f>
        <v>山东二干|乐陵滨州光缆:乐陵兴隆南大街-滨州黄河十路</v>
      </c>
      <c r="F163" s="3">
        <f>INDEX(光放段!$I$4:$I$237,MATCH(纤芯!H163,光放段!$B$4:$B$237,0))</f>
        <v>37002000000</v>
      </c>
      <c r="G163" s="3" t="str">
        <f t="shared" si="10"/>
        <v>山东二干|乐陵滨州光缆:无棣中心大街-阳信幸福三路</v>
      </c>
      <c r="H163" s="3">
        <f>INDEX(光放段!$B$4:$B$237,MATCH(纤芯!G163,光放段!$C$4:$C$237,0))</f>
        <v>37002003000</v>
      </c>
      <c r="I163" s="3" t="str">
        <f t="shared" si="11"/>
        <v>乐陵滨州光缆</v>
      </c>
      <c r="J163" s="3" t="str">
        <f>INDEX(子缆名称!$B$4:$B$29,纤芯!M163)</f>
        <v>E缆</v>
      </c>
      <c r="K163" s="3">
        <v>52</v>
      </c>
      <c r="L163" s="3">
        <f t="shared" si="12"/>
        <v>4</v>
      </c>
      <c r="M163" s="3">
        <f t="shared" si="13"/>
        <v>5</v>
      </c>
      <c r="N163" s="3" t="s">
        <v>9</v>
      </c>
      <c r="O163" s="3">
        <f>COUNTIF([1]局站!$D$4:$D$172,"="&amp;N163)</f>
        <v>1</v>
      </c>
      <c r="P163" s="3">
        <v>0</v>
      </c>
      <c r="Q163" s="3">
        <v>0</v>
      </c>
      <c r="R163" s="3">
        <v>0</v>
      </c>
      <c r="S163" s="3" t="s">
        <v>10</v>
      </c>
      <c r="T163" s="3">
        <f>COUNTIF([1]局站!$D$4:$D$172,"="&amp;S163)</f>
        <v>1</v>
      </c>
      <c r="U163" s="3">
        <v>0</v>
      </c>
      <c r="V163" s="3">
        <v>0</v>
      </c>
      <c r="W163" s="3">
        <v>0</v>
      </c>
      <c r="X163" s="3" t="s">
        <v>1214</v>
      </c>
      <c r="Y163" s="3" t="s">
        <v>880</v>
      </c>
      <c r="Z163" s="3" t="str">
        <f>INDEX(业务类型!$C$4:$C$8,MATCH(纤芯!Y163,业务类型!$B$4:$B$8,0))</f>
        <v>IDLE</v>
      </c>
      <c r="AA163" s="3"/>
    </row>
    <row r="164" spans="1:27" ht="16.5" x14ac:dyDescent="0.2">
      <c r="A164" s="3">
        <v>161</v>
      </c>
      <c r="B164" s="3">
        <f t="shared" si="9"/>
        <v>37002003053</v>
      </c>
      <c r="C164" s="3" t="s">
        <v>1166</v>
      </c>
      <c r="D164" s="3" t="s">
        <v>1265</v>
      </c>
      <c r="E164" s="3" t="str">
        <f>INDEX(光放段!$G$4:$G$237,MATCH(纤芯!G164,光放段!$C$4:$C$237,0))</f>
        <v>山东二干|乐陵滨州光缆:乐陵兴隆南大街-滨州黄河十路</v>
      </c>
      <c r="F164" s="3">
        <f>INDEX(光放段!$I$4:$I$237,MATCH(纤芯!H164,光放段!$B$4:$B$237,0))</f>
        <v>37002000000</v>
      </c>
      <c r="G164" s="3" t="str">
        <f t="shared" si="10"/>
        <v>山东二干|乐陵滨州光缆:无棣中心大街-阳信幸福三路</v>
      </c>
      <c r="H164" s="3">
        <f>INDEX(光放段!$B$4:$B$237,MATCH(纤芯!G164,光放段!$C$4:$C$237,0))</f>
        <v>37002003000</v>
      </c>
      <c r="I164" s="3" t="str">
        <f t="shared" si="11"/>
        <v>乐陵滨州光缆</v>
      </c>
      <c r="J164" s="3" t="str">
        <f>INDEX(子缆名称!$B$4:$B$29,纤芯!M164)</f>
        <v>E缆</v>
      </c>
      <c r="K164" s="3">
        <v>53</v>
      </c>
      <c r="L164" s="3">
        <f t="shared" si="12"/>
        <v>5</v>
      </c>
      <c r="M164" s="3">
        <f t="shared" si="13"/>
        <v>5</v>
      </c>
      <c r="N164" s="3" t="s">
        <v>9</v>
      </c>
      <c r="O164" s="3">
        <f>COUNTIF([1]局站!$D$4:$D$172,"="&amp;N164)</f>
        <v>1</v>
      </c>
      <c r="P164" s="3">
        <v>0</v>
      </c>
      <c r="Q164" s="3">
        <v>0</v>
      </c>
      <c r="R164" s="3">
        <v>0</v>
      </c>
      <c r="S164" s="3" t="s">
        <v>10</v>
      </c>
      <c r="T164" s="3">
        <f>COUNTIF([1]局站!$D$4:$D$172,"="&amp;S164)</f>
        <v>1</v>
      </c>
      <c r="U164" s="3">
        <v>0</v>
      </c>
      <c r="V164" s="3">
        <v>0</v>
      </c>
      <c r="W164" s="3">
        <v>0</v>
      </c>
      <c r="X164" s="3" t="s">
        <v>1214</v>
      </c>
      <c r="Y164" s="3" t="s">
        <v>880</v>
      </c>
      <c r="Z164" s="3" t="str">
        <f>INDEX(业务类型!$C$4:$C$8,MATCH(纤芯!Y164,业务类型!$B$4:$B$8,0))</f>
        <v>IDLE</v>
      </c>
      <c r="AA164" s="3"/>
    </row>
    <row r="165" spans="1:27" ht="16.5" x14ac:dyDescent="0.2">
      <c r="A165" s="3">
        <v>162</v>
      </c>
      <c r="B165" s="3">
        <f t="shared" si="9"/>
        <v>37002003054</v>
      </c>
      <c r="C165" s="3" t="s">
        <v>1166</v>
      </c>
      <c r="D165" s="3" t="s">
        <v>1265</v>
      </c>
      <c r="E165" s="3" t="str">
        <f>INDEX(光放段!$G$4:$G$237,MATCH(纤芯!G165,光放段!$C$4:$C$237,0))</f>
        <v>山东二干|乐陵滨州光缆:乐陵兴隆南大街-滨州黄河十路</v>
      </c>
      <c r="F165" s="3">
        <f>INDEX(光放段!$I$4:$I$237,MATCH(纤芯!H165,光放段!$B$4:$B$237,0))</f>
        <v>37002000000</v>
      </c>
      <c r="G165" s="3" t="str">
        <f t="shared" si="10"/>
        <v>山东二干|乐陵滨州光缆:无棣中心大街-阳信幸福三路</v>
      </c>
      <c r="H165" s="3">
        <f>INDEX(光放段!$B$4:$B$237,MATCH(纤芯!G165,光放段!$C$4:$C$237,0))</f>
        <v>37002003000</v>
      </c>
      <c r="I165" s="3" t="str">
        <f t="shared" si="11"/>
        <v>乐陵滨州光缆</v>
      </c>
      <c r="J165" s="3" t="str">
        <f>INDEX(子缆名称!$B$4:$B$29,纤芯!M165)</f>
        <v>E缆</v>
      </c>
      <c r="K165" s="3">
        <v>54</v>
      </c>
      <c r="L165" s="3">
        <f t="shared" si="12"/>
        <v>6</v>
      </c>
      <c r="M165" s="3">
        <f t="shared" si="13"/>
        <v>5</v>
      </c>
      <c r="N165" s="3" t="s">
        <v>9</v>
      </c>
      <c r="O165" s="3">
        <f>COUNTIF([1]局站!$D$4:$D$172,"="&amp;N165)</f>
        <v>1</v>
      </c>
      <c r="P165" s="3">
        <v>0</v>
      </c>
      <c r="Q165" s="3">
        <v>0</v>
      </c>
      <c r="R165" s="3">
        <v>0</v>
      </c>
      <c r="S165" s="3" t="s">
        <v>10</v>
      </c>
      <c r="T165" s="3">
        <f>COUNTIF([1]局站!$D$4:$D$172,"="&amp;S165)</f>
        <v>1</v>
      </c>
      <c r="U165" s="3">
        <v>0</v>
      </c>
      <c r="V165" s="3">
        <v>0</v>
      </c>
      <c r="W165" s="3">
        <v>0</v>
      </c>
      <c r="X165" s="3" t="s">
        <v>1214</v>
      </c>
      <c r="Y165" s="3" t="s">
        <v>880</v>
      </c>
      <c r="Z165" s="3" t="str">
        <f>INDEX(业务类型!$C$4:$C$8,MATCH(纤芯!Y165,业务类型!$B$4:$B$8,0))</f>
        <v>IDLE</v>
      </c>
      <c r="AA165" s="3"/>
    </row>
    <row r="166" spans="1:27" ht="16.5" x14ac:dyDescent="0.2">
      <c r="A166" s="3">
        <v>163</v>
      </c>
      <c r="B166" s="3">
        <f t="shared" si="9"/>
        <v>37002003055</v>
      </c>
      <c r="C166" s="3" t="s">
        <v>1166</v>
      </c>
      <c r="D166" s="3" t="s">
        <v>1265</v>
      </c>
      <c r="E166" s="3" t="str">
        <f>INDEX(光放段!$G$4:$G$237,MATCH(纤芯!G166,光放段!$C$4:$C$237,0))</f>
        <v>山东二干|乐陵滨州光缆:乐陵兴隆南大街-滨州黄河十路</v>
      </c>
      <c r="F166" s="3">
        <f>INDEX(光放段!$I$4:$I$237,MATCH(纤芯!H166,光放段!$B$4:$B$237,0))</f>
        <v>37002000000</v>
      </c>
      <c r="G166" s="3" t="str">
        <f t="shared" si="10"/>
        <v>山东二干|乐陵滨州光缆:无棣中心大街-阳信幸福三路</v>
      </c>
      <c r="H166" s="3">
        <f>INDEX(光放段!$B$4:$B$237,MATCH(纤芯!G166,光放段!$C$4:$C$237,0))</f>
        <v>37002003000</v>
      </c>
      <c r="I166" s="3" t="str">
        <f t="shared" si="11"/>
        <v>乐陵滨州光缆</v>
      </c>
      <c r="J166" s="3" t="str">
        <f>INDEX(子缆名称!$B$4:$B$29,纤芯!M166)</f>
        <v>E缆</v>
      </c>
      <c r="K166" s="3">
        <v>55</v>
      </c>
      <c r="L166" s="3">
        <f t="shared" si="12"/>
        <v>7</v>
      </c>
      <c r="M166" s="3">
        <f t="shared" si="13"/>
        <v>5</v>
      </c>
      <c r="N166" s="3" t="s">
        <v>9</v>
      </c>
      <c r="O166" s="3">
        <f>COUNTIF([1]局站!$D$4:$D$172,"="&amp;N166)</f>
        <v>1</v>
      </c>
      <c r="P166" s="3">
        <v>0</v>
      </c>
      <c r="Q166" s="3">
        <v>0</v>
      </c>
      <c r="R166" s="3">
        <v>0</v>
      </c>
      <c r="S166" s="3" t="s">
        <v>10</v>
      </c>
      <c r="T166" s="3">
        <f>COUNTIF([1]局站!$D$4:$D$172,"="&amp;S166)</f>
        <v>1</v>
      </c>
      <c r="U166" s="3">
        <v>0</v>
      </c>
      <c r="V166" s="3">
        <v>0</v>
      </c>
      <c r="W166" s="3">
        <v>0</v>
      </c>
      <c r="X166" s="3" t="s">
        <v>1214</v>
      </c>
      <c r="Y166" s="3" t="s">
        <v>880</v>
      </c>
      <c r="Z166" s="3" t="str">
        <f>INDEX(业务类型!$C$4:$C$8,MATCH(纤芯!Y166,业务类型!$B$4:$B$8,0))</f>
        <v>IDLE</v>
      </c>
      <c r="AA166" s="3"/>
    </row>
    <row r="167" spans="1:27" ht="16.5" x14ac:dyDescent="0.2">
      <c r="A167" s="3">
        <v>164</v>
      </c>
      <c r="B167" s="3">
        <f t="shared" si="9"/>
        <v>37002003056</v>
      </c>
      <c r="C167" s="3" t="s">
        <v>1166</v>
      </c>
      <c r="D167" s="3" t="s">
        <v>1265</v>
      </c>
      <c r="E167" s="3" t="str">
        <f>INDEX(光放段!$G$4:$G$237,MATCH(纤芯!G167,光放段!$C$4:$C$237,0))</f>
        <v>山东二干|乐陵滨州光缆:乐陵兴隆南大街-滨州黄河十路</v>
      </c>
      <c r="F167" s="3">
        <f>INDEX(光放段!$I$4:$I$237,MATCH(纤芯!H167,光放段!$B$4:$B$237,0))</f>
        <v>37002000000</v>
      </c>
      <c r="G167" s="3" t="str">
        <f t="shared" si="10"/>
        <v>山东二干|乐陵滨州光缆:无棣中心大街-阳信幸福三路</v>
      </c>
      <c r="H167" s="3">
        <f>INDEX(光放段!$B$4:$B$237,MATCH(纤芯!G167,光放段!$C$4:$C$237,0))</f>
        <v>37002003000</v>
      </c>
      <c r="I167" s="3" t="str">
        <f t="shared" si="11"/>
        <v>乐陵滨州光缆</v>
      </c>
      <c r="J167" s="3" t="str">
        <f>INDEX(子缆名称!$B$4:$B$29,纤芯!M167)</f>
        <v>E缆</v>
      </c>
      <c r="K167" s="3">
        <v>56</v>
      </c>
      <c r="L167" s="3">
        <f t="shared" si="12"/>
        <v>8</v>
      </c>
      <c r="M167" s="3">
        <f t="shared" si="13"/>
        <v>5</v>
      </c>
      <c r="N167" s="3" t="s">
        <v>9</v>
      </c>
      <c r="O167" s="3">
        <f>COUNTIF([1]局站!$D$4:$D$172,"="&amp;N167)</f>
        <v>1</v>
      </c>
      <c r="P167" s="3">
        <v>0</v>
      </c>
      <c r="Q167" s="3">
        <v>0</v>
      </c>
      <c r="R167" s="3">
        <v>0</v>
      </c>
      <c r="S167" s="3" t="s">
        <v>10</v>
      </c>
      <c r="T167" s="3">
        <f>COUNTIF([1]局站!$D$4:$D$172,"="&amp;S167)</f>
        <v>1</v>
      </c>
      <c r="U167" s="3">
        <v>0</v>
      </c>
      <c r="V167" s="3">
        <v>0</v>
      </c>
      <c r="W167" s="3">
        <v>0</v>
      </c>
      <c r="X167" s="3" t="s">
        <v>1214</v>
      </c>
      <c r="Y167" s="3" t="s">
        <v>881</v>
      </c>
      <c r="Z167" s="3" t="str">
        <f>INDEX(业务类型!$C$4:$C$8,MATCH(纤芯!Y167,业务类型!$B$4:$B$8,0))</f>
        <v>OTHER</v>
      </c>
      <c r="AA167" s="3" t="s">
        <v>884</v>
      </c>
    </row>
    <row r="168" spans="1:27" ht="16.5" x14ac:dyDescent="0.2">
      <c r="A168" s="3">
        <v>165</v>
      </c>
      <c r="B168" s="3">
        <f t="shared" si="9"/>
        <v>37002003057</v>
      </c>
      <c r="C168" s="3" t="s">
        <v>1166</v>
      </c>
      <c r="D168" s="3" t="s">
        <v>1265</v>
      </c>
      <c r="E168" s="3" t="str">
        <f>INDEX(光放段!$G$4:$G$237,MATCH(纤芯!G168,光放段!$C$4:$C$237,0))</f>
        <v>山东二干|乐陵滨州光缆:乐陵兴隆南大街-滨州黄河十路</v>
      </c>
      <c r="F168" s="3">
        <f>INDEX(光放段!$I$4:$I$237,MATCH(纤芯!H168,光放段!$B$4:$B$237,0))</f>
        <v>37002000000</v>
      </c>
      <c r="G168" s="3" t="str">
        <f t="shared" si="10"/>
        <v>山东二干|乐陵滨州光缆:无棣中心大街-阳信幸福三路</v>
      </c>
      <c r="H168" s="3">
        <f>INDEX(光放段!$B$4:$B$237,MATCH(纤芯!G168,光放段!$C$4:$C$237,0))</f>
        <v>37002003000</v>
      </c>
      <c r="I168" s="3" t="str">
        <f t="shared" si="11"/>
        <v>乐陵滨州光缆</v>
      </c>
      <c r="J168" s="3" t="str">
        <f>INDEX(子缆名称!$B$4:$B$29,纤芯!M168)</f>
        <v>E缆</v>
      </c>
      <c r="K168" s="3">
        <v>57</v>
      </c>
      <c r="L168" s="3">
        <f t="shared" si="12"/>
        <v>9</v>
      </c>
      <c r="M168" s="3">
        <f t="shared" si="13"/>
        <v>5</v>
      </c>
      <c r="N168" s="3" t="s">
        <v>9</v>
      </c>
      <c r="O168" s="3">
        <f>COUNTIF([1]局站!$D$4:$D$172,"="&amp;N168)</f>
        <v>1</v>
      </c>
      <c r="P168" s="3">
        <v>0</v>
      </c>
      <c r="Q168" s="3">
        <v>0</v>
      </c>
      <c r="R168" s="3">
        <v>0</v>
      </c>
      <c r="S168" s="3" t="s">
        <v>10</v>
      </c>
      <c r="T168" s="3">
        <f>COUNTIF([1]局站!$D$4:$D$172,"="&amp;S168)</f>
        <v>1</v>
      </c>
      <c r="U168" s="3">
        <v>0</v>
      </c>
      <c r="V168" s="3">
        <v>0</v>
      </c>
      <c r="W168" s="3">
        <v>0</v>
      </c>
      <c r="X168" s="3" t="s">
        <v>1214</v>
      </c>
      <c r="Y168" s="3" t="s">
        <v>880</v>
      </c>
      <c r="Z168" s="3" t="str">
        <f>INDEX(业务类型!$C$4:$C$8,MATCH(纤芯!Y168,业务类型!$B$4:$B$8,0))</f>
        <v>IDLE</v>
      </c>
      <c r="AA168" s="3"/>
    </row>
    <row r="169" spans="1:27" ht="16.5" x14ac:dyDescent="0.2">
      <c r="A169" s="3">
        <v>166</v>
      </c>
      <c r="B169" s="3">
        <f t="shared" si="9"/>
        <v>37002003058</v>
      </c>
      <c r="C169" s="3" t="s">
        <v>1166</v>
      </c>
      <c r="D169" s="3" t="s">
        <v>1265</v>
      </c>
      <c r="E169" s="3" t="str">
        <f>INDEX(光放段!$G$4:$G$237,MATCH(纤芯!G169,光放段!$C$4:$C$237,0))</f>
        <v>山东二干|乐陵滨州光缆:乐陵兴隆南大街-滨州黄河十路</v>
      </c>
      <c r="F169" s="3">
        <f>INDEX(光放段!$I$4:$I$237,MATCH(纤芯!H169,光放段!$B$4:$B$237,0))</f>
        <v>37002000000</v>
      </c>
      <c r="G169" s="3" t="str">
        <f t="shared" si="10"/>
        <v>山东二干|乐陵滨州光缆:无棣中心大街-阳信幸福三路</v>
      </c>
      <c r="H169" s="3">
        <f>INDEX(光放段!$B$4:$B$237,MATCH(纤芯!G169,光放段!$C$4:$C$237,0))</f>
        <v>37002003000</v>
      </c>
      <c r="I169" s="3" t="str">
        <f t="shared" si="11"/>
        <v>乐陵滨州光缆</v>
      </c>
      <c r="J169" s="3" t="str">
        <f>INDEX(子缆名称!$B$4:$B$29,纤芯!M169)</f>
        <v>E缆</v>
      </c>
      <c r="K169" s="3">
        <v>58</v>
      </c>
      <c r="L169" s="3">
        <f t="shared" si="12"/>
        <v>10</v>
      </c>
      <c r="M169" s="3">
        <f t="shared" si="13"/>
        <v>5</v>
      </c>
      <c r="N169" s="3" t="s">
        <v>9</v>
      </c>
      <c r="O169" s="3">
        <f>COUNTIF([1]局站!$D$4:$D$172,"="&amp;N169)</f>
        <v>1</v>
      </c>
      <c r="P169" s="3">
        <v>0</v>
      </c>
      <c r="Q169" s="3">
        <v>0</v>
      </c>
      <c r="R169" s="3">
        <v>0</v>
      </c>
      <c r="S169" s="3" t="s">
        <v>10</v>
      </c>
      <c r="T169" s="3">
        <f>COUNTIF([1]局站!$D$4:$D$172,"="&amp;S169)</f>
        <v>1</v>
      </c>
      <c r="U169" s="3">
        <v>0</v>
      </c>
      <c r="V169" s="3">
        <v>0</v>
      </c>
      <c r="W169" s="3">
        <v>0</v>
      </c>
      <c r="X169" s="3" t="s">
        <v>1214</v>
      </c>
      <c r="Y169" s="3" t="s">
        <v>880</v>
      </c>
      <c r="Z169" s="3" t="str">
        <f>INDEX(业务类型!$C$4:$C$8,MATCH(纤芯!Y169,业务类型!$B$4:$B$8,0))</f>
        <v>IDLE</v>
      </c>
      <c r="AA169" s="3"/>
    </row>
    <row r="170" spans="1:27" ht="16.5" x14ac:dyDescent="0.2">
      <c r="A170" s="3">
        <v>167</v>
      </c>
      <c r="B170" s="3">
        <f t="shared" si="9"/>
        <v>37002003059</v>
      </c>
      <c r="C170" s="3" t="s">
        <v>1166</v>
      </c>
      <c r="D170" s="3" t="s">
        <v>1265</v>
      </c>
      <c r="E170" s="3" t="str">
        <f>INDEX(光放段!$G$4:$G$237,MATCH(纤芯!G170,光放段!$C$4:$C$237,0))</f>
        <v>山东二干|乐陵滨州光缆:乐陵兴隆南大街-滨州黄河十路</v>
      </c>
      <c r="F170" s="3">
        <f>INDEX(光放段!$I$4:$I$237,MATCH(纤芯!H170,光放段!$B$4:$B$237,0))</f>
        <v>37002000000</v>
      </c>
      <c r="G170" s="3" t="str">
        <f t="shared" si="10"/>
        <v>山东二干|乐陵滨州光缆:无棣中心大街-阳信幸福三路</v>
      </c>
      <c r="H170" s="3">
        <f>INDEX(光放段!$B$4:$B$237,MATCH(纤芯!G170,光放段!$C$4:$C$237,0))</f>
        <v>37002003000</v>
      </c>
      <c r="I170" s="3" t="str">
        <f t="shared" si="11"/>
        <v>乐陵滨州光缆</v>
      </c>
      <c r="J170" s="3" t="str">
        <f>INDEX(子缆名称!$B$4:$B$29,纤芯!M170)</f>
        <v>E缆</v>
      </c>
      <c r="K170" s="3">
        <v>59</v>
      </c>
      <c r="L170" s="3">
        <f t="shared" si="12"/>
        <v>11</v>
      </c>
      <c r="M170" s="3">
        <f t="shared" si="13"/>
        <v>5</v>
      </c>
      <c r="N170" s="3" t="s">
        <v>9</v>
      </c>
      <c r="O170" s="3">
        <f>COUNTIF([1]局站!$D$4:$D$172,"="&amp;N170)</f>
        <v>1</v>
      </c>
      <c r="P170" s="3">
        <v>0</v>
      </c>
      <c r="Q170" s="3">
        <v>0</v>
      </c>
      <c r="R170" s="3">
        <v>0</v>
      </c>
      <c r="S170" s="3" t="s">
        <v>10</v>
      </c>
      <c r="T170" s="3">
        <f>COUNTIF([1]局站!$D$4:$D$172,"="&amp;S170)</f>
        <v>1</v>
      </c>
      <c r="U170" s="3">
        <v>0</v>
      </c>
      <c r="V170" s="3">
        <v>0</v>
      </c>
      <c r="W170" s="3">
        <v>0</v>
      </c>
      <c r="X170" s="3" t="s">
        <v>1214</v>
      </c>
      <c r="Y170" s="3" t="s">
        <v>880</v>
      </c>
      <c r="Z170" s="3" t="str">
        <f>INDEX(业务类型!$C$4:$C$8,MATCH(纤芯!Y170,业务类型!$B$4:$B$8,0))</f>
        <v>IDLE</v>
      </c>
      <c r="AA170" s="3"/>
    </row>
    <row r="171" spans="1:27" ht="16.5" x14ac:dyDescent="0.2">
      <c r="A171" s="3">
        <v>168</v>
      </c>
      <c r="B171" s="3">
        <f t="shared" si="9"/>
        <v>37002003060</v>
      </c>
      <c r="C171" s="3" t="s">
        <v>1166</v>
      </c>
      <c r="D171" s="3" t="s">
        <v>1265</v>
      </c>
      <c r="E171" s="3" t="str">
        <f>INDEX(光放段!$G$4:$G$237,MATCH(纤芯!G171,光放段!$C$4:$C$237,0))</f>
        <v>山东二干|乐陵滨州光缆:乐陵兴隆南大街-滨州黄河十路</v>
      </c>
      <c r="F171" s="3">
        <f>INDEX(光放段!$I$4:$I$237,MATCH(纤芯!H171,光放段!$B$4:$B$237,0))</f>
        <v>37002000000</v>
      </c>
      <c r="G171" s="3" t="str">
        <f t="shared" si="10"/>
        <v>山东二干|乐陵滨州光缆:无棣中心大街-阳信幸福三路</v>
      </c>
      <c r="H171" s="3">
        <f>INDEX(光放段!$B$4:$B$237,MATCH(纤芯!G171,光放段!$C$4:$C$237,0))</f>
        <v>37002003000</v>
      </c>
      <c r="I171" s="3" t="str">
        <f t="shared" si="11"/>
        <v>乐陵滨州光缆</v>
      </c>
      <c r="J171" s="3" t="str">
        <f>INDEX(子缆名称!$B$4:$B$29,纤芯!M171)</f>
        <v>E缆</v>
      </c>
      <c r="K171" s="3">
        <v>60</v>
      </c>
      <c r="L171" s="3">
        <f t="shared" si="12"/>
        <v>12</v>
      </c>
      <c r="M171" s="3">
        <f t="shared" si="13"/>
        <v>5</v>
      </c>
      <c r="N171" s="3" t="s">
        <v>9</v>
      </c>
      <c r="O171" s="3">
        <f>COUNTIF([1]局站!$D$4:$D$172,"="&amp;N171)</f>
        <v>1</v>
      </c>
      <c r="P171" s="3">
        <v>0</v>
      </c>
      <c r="Q171" s="3">
        <v>0</v>
      </c>
      <c r="R171" s="3">
        <v>0</v>
      </c>
      <c r="S171" s="3" t="s">
        <v>10</v>
      </c>
      <c r="T171" s="3">
        <f>COUNTIF([1]局站!$D$4:$D$172,"="&amp;S171)</f>
        <v>1</v>
      </c>
      <c r="U171" s="3">
        <v>0</v>
      </c>
      <c r="V171" s="3">
        <v>0</v>
      </c>
      <c r="W171" s="3">
        <v>0</v>
      </c>
      <c r="X171" s="3" t="s">
        <v>1214</v>
      </c>
      <c r="Y171" s="3" t="s">
        <v>880</v>
      </c>
      <c r="Z171" s="3" t="str">
        <f>INDEX(业务类型!$C$4:$C$8,MATCH(纤芯!Y171,业务类型!$B$4:$B$8,0))</f>
        <v>IDLE</v>
      </c>
      <c r="AA171" s="3"/>
    </row>
    <row r="172" spans="1:27" ht="16.5" x14ac:dyDescent="0.2">
      <c r="A172" s="3">
        <v>169</v>
      </c>
      <c r="B172" s="3">
        <f t="shared" si="9"/>
        <v>37002003061</v>
      </c>
      <c r="C172" s="3" t="s">
        <v>1166</v>
      </c>
      <c r="D172" s="3" t="s">
        <v>1265</v>
      </c>
      <c r="E172" s="3" t="str">
        <f>INDEX(光放段!$G$4:$G$237,MATCH(纤芯!G172,光放段!$C$4:$C$237,0))</f>
        <v>山东二干|乐陵滨州光缆:乐陵兴隆南大街-滨州黄河十路</v>
      </c>
      <c r="F172" s="3">
        <f>INDEX(光放段!$I$4:$I$237,MATCH(纤芯!H172,光放段!$B$4:$B$237,0))</f>
        <v>37002000000</v>
      </c>
      <c r="G172" s="3" t="str">
        <f t="shared" si="10"/>
        <v>山东二干|乐陵滨州光缆:无棣中心大街-阳信幸福三路</v>
      </c>
      <c r="H172" s="3">
        <f>INDEX(光放段!$B$4:$B$237,MATCH(纤芯!G172,光放段!$C$4:$C$237,0))</f>
        <v>37002003000</v>
      </c>
      <c r="I172" s="3" t="str">
        <f t="shared" si="11"/>
        <v>乐陵滨州光缆</v>
      </c>
      <c r="J172" s="3" t="str">
        <f>INDEX(子缆名称!$B$4:$B$29,纤芯!M172)</f>
        <v>F缆</v>
      </c>
      <c r="K172" s="3">
        <v>61</v>
      </c>
      <c r="L172" s="3">
        <f t="shared" si="12"/>
        <v>1</v>
      </c>
      <c r="M172" s="3">
        <f t="shared" si="13"/>
        <v>6</v>
      </c>
      <c r="N172" s="3" t="s">
        <v>9</v>
      </c>
      <c r="O172" s="3">
        <f>COUNTIF([1]局站!$D$4:$D$172,"="&amp;N172)</f>
        <v>1</v>
      </c>
      <c r="P172" s="3">
        <v>0</v>
      </c>
      <c r="Q172" s="3">
        <v>0</v>
      </c>
      <c r="R172" s="3">
        <v>0</v>
      </c>
      <c r="S172" s="3" t="s">
        <v>10</v>
      </c>
      <c r="T172" s="3">
        <f>COUNTIF([1]局站!$D$4:$D$172,"="&amp;S172)</f>
        <v>1</v>
      </c>
      <c r="U172" s="3">
        <v>0</v>
      </c>
      <c r="V172" s="3">
        <v>0</v>
      </c>
      <c r="W172" s="3">
        <v>0</v>
      </c>
      <c r="X172" s="3" t="s">
        <v>1214</v>
      </c>
      <c r="Y172" s="3" t="s">
        <v>880</v>
      </c>
      <c r="Z172" s="3" t="str">
        <f>INDEX(业务类型!$C$4:$C$8,MATCH(纤芯!Y172,业务类型!$B$4:$B$8,0))</f>
        <v>IDLE</v>
      </c>
      <c r="AA172" s="3"/>
    </row>
    <row r="173" spans="1:27" ht="16.5" x14ac:dyDescent="0.2">
      <c r="A173" s="3">
        <v>170</v>
      </c>
      <c r="B173" s="3">
        <f t="shared" si="9"/>
        <v>37002003062</v>
      </c>
      <c r="C173" s="3" t="s">
        <v>1166</v>
      </c>
      <c r="D173" s="3" t="s">
        <v>1265</v>
      </c>
      <c r="E173" s="3" t="str">
        <f>INDEX(光放段!$G$4:$G$237,MATCH(纤芯!G173,光放段!$C$4:$C$237,0))</f>
        <v>山东二干|乐陵滨州光缆:乐陵兴隆南大街-滨州黄河十路</v>
      </c>
      <c r="F173" s="3">
        <f>INDEX(光放段!$I$4:$I$237,MATCH(纤芯!H173,光放段!$B$4:$B$237,0))</f>
        <v>37002000000</v>
      </c>
      <c r="G173" s="3" t="str">
        <f t="shared" si="10"/>
        <v>山东二干|乐陵滨州光缆:无棣中心大街-阳信幸福三路</v>
      </c>
      <c r="H173" s="3">
        <f>INDEX(光放段!$B$4:$B$237,MATCH(纤芯!G173,光放段!$C$4:$C$237,0))</f>
        <v>37002003000</v>
      </c>
      <c r="I173" s="3" t="str">
        <f t="shared" si="11"/>
        <v>乐陵滨州光缆</v>
      </c>
      <c r="J173" s="3" t="str">
        <f>INDEX(子缆名称!$B$4:$B$29,纤芯!M173)</f>
        <v>F缆</v>
      </c>
      <c r="K173" s="3">
        <v>62</v>
      </c>
      <c r="L173" s="3">
        <f t="shared" si="12"/>
        <v>2</v>
      </c>
      <c r="M173" s="3">
        <f t="shared" si="13"/>
        <v>6</v>
      </c>
      <c r="N173" s="3" t="s">
        <v>9</v>
      </c>
      <c r="O173" s="3">
        <f>COUNTIF([1]局站!$D$4:$D$172,"="&amp;N173)</f>
        <v>1</v>
      </c>
      <c r="P173" s="3">
        <v>0</v>
      </c>
      <c r="Q173" s="3">
        <v>0</v>
      </c>
      <c r="R173" s="3">
        <v>0</v>
      </c>
      <c r="S173" s="3" t="s">
        <v>10</v>
      </c>
      <c r="T173" s="3">
        <f>COUNTIF([1]局站!$D$4:$D$172,"="&amp;S173)</f>
        <v>1</v>
      </c>
      <c r="U173" s="3">
        <v>0</v>
      </c>
      <c r="V173" s="3">
        <v>0</v>
      </c>
      <c r="W173" s="3">
        <v>0</v>
      </c>
      <c r="X173" s="3" t="s">
        <v>1214</v>
      </c>
      <c r="Y173" s="3" t="s">
        <v>880</v>
      </c>
      <c r="Z173" s="3" t="str">
        <f>INDEX(业务类型!$C$4:$C$8,MATCH(纤芯!Y173,业务类型!$B$4:$B$8,0))</f>
        <v>IDLE</v>
      </c>
      <c r="AA173" s="3"/>
    </row>
    <row r="174" spans="1:27" ht="16.5" x14ac:dyDescent="0.2">
      <c r="A174" s="3">
        <v>171</v>
      </c>
      <c r="B174" s="3">
        <f t="shared" si="9"/>
        <v>37002003063</v>
      </c>
      <c r="C174" s="3" t="s">
        <v>1166</v>
      </c>
      <c r="D174" s="3" t="s">
        <v>1265</v>
      </c>
      <c r="E174" s="3" t="str">
        <f>INDEX(光放段!$G$4:$G$237,MATCH(纤芯!G174,光放段!$C$4:$C$237,0))</f>
        <v>山东二干|乐陵滨州光缆:乐陵兴隆南大街-滨州黄河十路</v>
      </c>
      <c r="F174" s="3">
        <f>INDEX(光放段!$I$4:$I$237,MATCH(纤芯!H174,光放段!$B$4:$B$237,0))</f>
        <v>37002000000</v>
      </c>
      <c r="G174" s="3" t="str">
        <f t="shared" si="10"/>
        <v>山东二干|乐陵滨州光缆:无棣中心大街-阳信幸福三路</v>
      </c>
      <c r="H174" s="3">
        <f>INDEX(光放段!$B$4:$B$237,MATCH(纤芯!G174,光放段!$C$4:$C$237,0))</f>
        <v>37002003000</v>
      </c>
      <c r="I174" s="3" t="str">
        <f t="shared" si="11"/>
        <v>乐陵滨州光缆</v>
      </c>
      <c r="J174" s="3" t="str">
        <f>INDEX(子缆名称!$B$4:$B$29,纤芯!M174)</f>
        <v>F缆</v>
      </c>
      <c r="K174" s="3">
        <v>63</v>
      </c>
      <c r="L174" s="3">
        <f t="shared" si="12"/>
        <v>3</v>
      </c>
      <c r="M174" s="3">
        <f t="shared" si="13"/>
        <v>6</v>
      </c>
      <c r="N174" s="3" t="s">
        <v>9</v>
      </c>
      <c r="O174" s="3">
        <f>COUNTIF([1]局站!$D$4:$D$172,"="&amp;N174)</f>
        <v>1</v>
      </c>
      <c r="P174" s="3">
        <v>0</v>
      </c>
      <c r="Q174" s="3">
        <v>0</v>
      </c>
      <c r="R174" s="3">
        <v>0</v>
      </c>
      <c r="S174" s="3" t="s">
        <v>10</v>
      </c>
      <c r="T174" s="3">
        <f>COUNTIF([1]局站!$D$4:$D$172,"="&amp;S174)</f>
        <v>1</v>
      </c>
      <c r="U174" s="3">
        <v>0</v>
      </c>
      <c r="V174" s="3">
        <v>0</v>
      </c>
      <c r="W174" s="3">
        <v>0</v>
      </c>
      <c r="X174" s="3" t="s">
        <v>1214</v>
      </c>
      <c r="Y174" s="3" t="s">
        <v>880</v>
      </c>
      <c r="Z174" s="3" t="str">
        <f>INDEX(业务类型!$C$4:$C$8,MATCH(纤芯!Y174,业务类型!$B$4:$B$8,0))</f>
        <v>IDLE</v>
      </c>
      <c r="AA174" s="3"/>
    </row>
    <row r="175" spans="1:27" ht="16.5" x14ac:dyDescent="0.2">
      <c r="A175" s="3">
        <v>172</v>
      </c>
      <c r="B175" s="3">
        <f t="shared" si="9"/>
        <v>37002003064</v>
      </c>
      <c r="C175" s="3" t="s">
        <v>1166</v>
      </c>
      <c r="D175" s="3" t="s">
        <v>1265</v>
      </c>
      <c r="E175" s="3" t="str">
        <f>INDEX(光放段!$G$4:$G$237,MATCH(纤芯!G175,光放段!$C$4:$C$237,0))</f>
        <v>山东二干|乐陵滨州光缆:乐陵兴隆南大街-滨州黄河十路</v>
      </c>
      <c r="F175" s="3">
        <f>INDEX(光放段!$I$4:$I$237,MATCH(纤芯!H175,光放段!$B$4:$B$237,0))</f>
        <v>37002000000</v>
      </c>
      <c r="G175" s="3" t="str">
        <f t="shared" si="10"/>
        <v>山东二干|乐陵滨州光缆:无棣中心大街-阳信幸福三路</v>
      </c>
      <c r="H175" s="3">
        <f>INDEX(光放段!$B$4:$B$237,MATCH(纤芯!G175,光放段!$C$4:$C$237,0))</f>
        <v>37002003000</v>
      </c>
      <c r="I175" s="3" t="str">
        <f t="shared" si="11"/>
        <v>乐陵滨州光缆</v>
      </c>
      <c r="J175" s="3" t="str">
        <f>INDEX(子缆名称!$B$4:$B$29,纤芯!M175)</f>
        <v>F缆</v>
      </c>
      <c r="K175" s="3">
        <v>64</v>
      </c>
      <c r="L175" s="3">
        <f t="shared" si="12"/>
        <v>4</v>
      </c>
      <c r="M175" s="3">
        <f t="shared" si="13"/>
        <v>6</v>
      </c>
      <c r="N175" s="3" t="s">
        <v>9</v>
      </c>
      <c r="O175" s="3">
        <f>COUNTIF([1]局站!$D$4:$D$172,"="&amp;N175)</f>
        <v>1</v>
      </c>
      <c r="P175" s="3">
        <v>0</v>
      </c>
      <c r="Q175" s="3">
        <v>0</v>
      </c>
      <c r="R175" s="3">
        <v>0</v>
      </c>
      <c r="S175" s="3" t="s">
        <v>10</v>
      </c>
      <c r="T175" s="3">
        <f>COUNTIF([1]局站!$D$4:$D$172,"="&amp;S175)</f>
        <v>1</v>
      </c>
      <c r="U175" s="3">
        <v>0</v>
      </c>
      <c r="V175" s="3">
        <v>0</v>
      </c>
      <c r="W175" s="3">
        <v>0</v>
      </c>
      <c r="X175" s="3" t="s">
        <v>1214</v>
      </c>
      <c r="Y175" s="3" t="s">
        <v>880</v>
      </c>
      <c r="Z175" s="3" t="str">
        <f>INDEX(业务类型!$C$4:$C$8,MATCH(纤芯!Y175,业务类型!$B$4:$B$8,0))</f>
        <v>IDLE</v>
      </c>
      <c r="AA175" s="3"/>
    </row>
    <row r="176" spans="1:27" ht="16.5" x14ac:dyDescent="0.2">
      <c r="A176" s="3">
        <v>173</v>
      </c>
      <c r="B176" s="3">
        <f t="shared" si="9"/>
        <v>37002003065</v>
      </c>
      <c r="C176" s="3" t="s">
        <v>1166</v>
      </c>
      <c r="D176" s="3" t="s">
        <v>1265</v>
      </c>
      <c r="E176" s="3" t="str">
        <f>INDEX(光放段!$G$4:$G$237,MATCH(纤芯!G176,光放段!$C$4:$C$237,0))</f>
        <v>山东二干|乐陵滨州光缆:乐陵兴隆南大街-滨州黄河十路</v>
      </c>
      <c r="F176" s="3">
        <f>INDEX(光放段!$I$4:$I$237,MATCH(纤芯!H176,光放段!$B$4:$B$237,0))</f>
        <v>37002000000</v>
      </c>
      <c r="G176" s="3" t="str">
        <f t="shared" si="10"/>
        <v>山东二干|乐陵滨州光缆:无棣中心大街-阳信幸福三路</v>
      </c>
      <c r="H176" s="3">
        <f>INDEX(光放段!$B$4:$B$237,MATCH(纤芯!G176,光放段!$C$4:$C$237,0))</f>
        <v>37002003000</v>
      </c>
      <c r="I176" s="3" t="str">
        <f t="shared" si="11"/>
        <v>乐陵滨州光缆</v>
      </c>
      <c r="J176" s="3" t="str">
        <f>INDEX(子缆名称!$B$4:$B$29,纤芯!M176)</f>
        <v>F缆</v>
      </c>
      <c r="K176" s="3">
        <v>65</v>
      </c>
      <c r="L176" s="3">
        <f t="shared" si="12"/>
        <v>5</v>
      </c>
      <c r="M176" s="3">
        <f t="shared" si="13"/>
        <v>6</v>
      </c>
      <c r="N176" s="3" t="s">
        <v>9</v>
      </c>
      <c r="O176" s="3">
        <f>COUNTIF([1]局站!$D$4:$D$172,"="&amp;N176)</f>
        <v>1</v>
      </c>
      <c r="P176" s="3">
        <v>0</v>
      </c>
      <c r="Q176" s="3">
        <v>0</v>
      </c>
      <c r="R176" s="3">
        <v>0</v>
      </c>
      <c r="S176" s="3" t="s">
        <v>10</v>
      </c>
      <c r="T176" s="3">
        <f>COUNTIF([1]局站!$D$4:$D$172,"="&amp;S176)</f>
        <v>1</v>
      </c>
      <c r="U176" s="3">
        <v>0</v>
      </c>
      <c r="V176" s="3">
        <v>0</v>
      </c>
      <c r="W176" s="3">
        <v>0</v>
      </c>
      <c r="X176" s="3" t="s">
        <v>1214</v>
      </c>
      <c r="Y176" s="3" t="s">
        <v>881</v>
      </c>
      <c r="Z176" s="3" t="str">
        <f>INDEX(业务类型!$C$4:$C$8,MATCH(纤芯!Y176,业务类型!$B$4:$B$8,0))</f>
        <v>OTHER</v>
      </c>
      <c r="AA176" s="3" t="s">
        <v>888</v>
      </c>
    </row>
    <row r="177" spans="1:27" ht="16.5" x14ac:dyDescent="0.2">
      <c r="A177" s="3">
        <v>174</v>
      </c>
      <c r="B177" s="3">
        <f t="shared" si="9"/>
        <v>37002003066</v>
      </c>
      <c r="C177" s="3" t="s">
        <v>1166</v>
      </c>
      <c r="D177" s="3" t="s">
        <v>1265</v>
      </c>
      <c r="E177" s="3" t="str">
        <f>INDEX(光放段!$G$4:$G$237,MATCH(纤芯!G177,光放段!$C$4:$C$237,0))</f>
        <v>山东二干|乐陵滨州光缆:乐陵兴隆南大街-滨州黄河十路</v>
      </c>
      <c r="F177" s="3">
        <f>INDEX(光放段!$I$4:$I$237,MATCH(纤芯!H177,光放段!$B$4:$B$237,0))</f>
        <v>37002000000</v>
      </c>
      <c r="G177" s="3" t="str">
        <f t="shared" si="10"/>
        <v>山东二干|乐陵滨州光缆:无棣中心大街-阳信幸福三路</v>
      </c>
      <c r="H177" s="3">
        <f>INDEX(光放段!$B$4:$B$237,MATCH(纤芯!G177,光放段!$C$4:$C$237,0))</f>
        <v>37002003000</v>
      </c>
      <c r="I177" s="3" t="str">
        <f t="shared" si="11"/>
        <v>乐陵滨州光缆</v>
      </c>
      <c r="J177" s="3" t="str">
        <f>INDEX(子缆名称!$B$4:$B$29,纤芯!M177)</f>
        <v>F缆</v>
      </c>
      <c r="K177" s="3">
        <v>66</v>
      </c>
      <c r="L177" s="3">
        <f t="shared" si="12"/>
        <v>6</v>
      </c>
      <c r="M177" s="3">
        <f t="shared" si="13"/>
        <v>6</v>
      </c>
      <c r="N177" s="3" t="s">
        <v>9</v>
      </c>
      <c r="O177" s="3">
        <f>COUNTIF([1]局站!$D$4:$D$172,"="&amp;N177)</f>
        <v>1</v>
      </c>
      <c r="P177" s="3">
        <v>0</v>
      </c>
      <c r="Q177" s="3">
        <v>0</v>
      </c>
      <c r="R177" s="3">
        <v>0</v>
      </c>
      <c r="S177" s="3" t="s">
        <v>10</v>
      </c>
      <c r="T177" s="3">
        <f>COUNTIF([1]局站!$D$4:$D$172,"="&amp;S177)</f>
        <v>1</v>
      </c>
      <c r="U177" s="3">
        <v>0</v>
      </c>
      <c r="V177" s="3">
        <v>0</v>
      </c>
      <c r="W177" s="3">
        <v>0</v>
      </c>
      <c r="X177" s="3" t="s">
        <v>1214</v>
      </c>
      <c r="Y177" s="3" t="s">
        <v>881</v>
      </c>
      <c r="Z177" s="3" t="str">
        <f>INDEX(业务类型!$C$4:$C$8,MATCH(纤芯!Y177,业务类型!$B$4:$B$8,0))</f>
        <v>OTHER</v>
      </c>
      <c r="AA177" s="3" t="s">
        <v>888</v>
      </c>
    </row>
    <row r="178" spans="1:27" ht="16.5" x14ac:dyDescent="0.2">
      <c r="A178" s="3">
        <v>175</v>
      </c>
      <c r="B178" s="3">
        <f t="shared" si="9"/>
        <v>37002003067</v>
      </c>
      <c r="C178" s="3" t="s">
        <v>1166</v>
      </c>
      <c r="D178" s="3" t="s">
        <v>1265</v>
      </c>
      <c r="E178" s="3" t="str">
        <f>INDEX(光放段!$G$4:$G$237,MATCH(纤芯!G178,光放段!$C$4:$C$237,0))</f>
        <v>山东二干|乐陵滨州光缆:乐陵兴隆南大街-滨州黄河十路</v>
      </c>
      <c r="F178" s="3">
        <f>INDEX(光放段!$I$4:$I$237,MATCH(纤芯!H178,光放段!$B$4:$B$237,0))</f>
        <v>37002000000</v>
      </c>
      <c r="G178" s="3" t="str">
        <f t="shared" si="10"/>
        <v>山东二干|乐陵滨州光缆:无棣中心大街-阳信幸福三路</v>
      </c>
      <c r="H178" s="3">
        <f>INDEX(光放段!$B$4:$B$237,MATCH(纤芯!G178,光放段!$C$4:$C$237,0))</f>
        <v>37002003000</v>
      </c>
      <c r="I178" s="3" t="str">
        <f t="shared" si="11"/>
        <v>乐陵滨州光缆</v>
      </c>
      <c r="J178" s="3" t="str">
        <f>INDEX(子缆名称!$B$4:$B$29,纤芯!M178)</f>
        <v>F缆</v>
      </c>
      <c r="K178" s="3">
        <v>67</v>
      </c>
      <c r="L178" s="3">
        <f t="shared" si="12"/>
        <v>7</v>
      </c>
      <c r="M178" s="3">
        <f t="shared" si="13"/>
        <v>6</v>
      </c>
      <c r="N178" s="3" t="s">
        <v>9</v>
      </c>
      <c r="O178" s="3">
        <f>COUNTIF([1]局站!$D$4:$D$172,"="&amp;N178)</f>
        <v>1</v>
      </c>
      <c r="P178" s="3">
        <v>0</v>
      </c>
      <c r="Q178" s="3">
        <v>0</v>
      </c>
      <c r="R178" s="3">
        <v>0</v>
      </c>
      <c r="S178" s="3" t="s">
        <v>10</v>
      </c>
      <c r="T178" s="3">
        <f>COUNTIF([1]局站!$D$4:$D$172,"="&amp;S178)</f>
        <v>1</v>
      </c>
      <c r="U178" s="3">
        <v>0</v>
      </c>
      <c r="V178" s="3">
        <v>0</v>
      </c>
      <c r="W178" s="3">
        <v>0</v>
      </c>
      <c r="X178" s="3" t="s">
        <v>1214</v>
      </c>
      <c r="Y178" s="3" t="s">
        <v>854</v>
      </c>
      <c r="Z178" s="3" t="str">
        <f>INDEX(业务类型!$C$4:$C$8,MATCH(纤芯!Y178,业务类型!$B$4:$B$8,0))</f>
        <v>LOCAL</v>
      </c>
      <c r="AA178" s="3" t="s">
        <v>879</v>
      </c>
    </row>
    <row r="179" spans="1:27" ht="16.5" x14ac:dyDescent="0.2">
      <c r="A179" s="3">
        <v>176</v>
      </c>
      <c r="B179" s="3">
        <f t="shared" si="9"/>
        <v>37002003068</v>
      </c>
      <c r="C179" s="3" t="s">
        <v>1166</v>
      </c>
      <c r="D179" s="3" t="s">
        <v>1265</v>
      </c>
      <c r="E179" s="3" t="str">
        <f>INDEX(光放段!$G$4:$G$237,MATCH(纤芯!G179,光放段!$C$4:$C$237,0))</f>
        <v>山东二干|乐陵滨州光缆:乐陵兴隆南大街-滨州黄河十路</v>
      </c>
      <c r="F179" s="3">
        <f>INDEX(光放段!$I$4:$I$237,MATCH(纤芯!H179,光放段!$B$4:$B$237,0))</f>
        <v>37002000000</v>
      </c>
      <c r="G179" s="3" t="str">
        <f t="shared" si="10"/>
        <v>山东二干|乐陵滨州光缆:无棣中心大街-阳信幸福三路</v>
      </c>
      <c r="H179" s="3">
        <f>INDEX(光放段!$B$4:$B$237,MATCH(纤芯!G179,光放段!$C$4:$C$237,0))</f>
        <v>37002003000</v>
      </c>
      <c r="I179" s="3" t="str">
        <f t="shared" si="11"/>
        <v>乐陵滨州光缆</v>
      </c>
      <c r="J179" s="3" t="str">
        <f>INDEX(子缆名称!$B$4:$B$29,纤芯!M179)</f>
        <v>F缆</v>
      </c>
      <c r="K179" s="3">
        <v>68</v>
      </c>
      <c r="L179" s="3">
        <f t="shared" si="12"/>
        <v>8</v>
      </c>
      <c r="M179" s="3">
        <f t="shared" si="13"/>
        <v>6</v>
      </c>
      <c r="N179" s="3" t="s">
        <v>9</v>
      </c>
      <c r="O179" s="3">
        <f>COUNTIF([1]局站!$D$4:$D$172,"="&amp;N179)</f>
        <v>1</v>
      </c>
      <c r="P179" s="3">
        <v>0</v>
      </c>
      <c r="Q179" s="3">
        <v>0</v>
      </c>
      <c r="R179" s="3">
        <v>0</v>
      </c>
      <c r="S179" s="3" t="s">
        <v>10</v>
      </c>
      <c r="T179" s="3">
        <f>COUNTIF([1]局站!$D$4:$D$172,"="&amp;S179)</f>
        <v>1</v>
      </c>
      <c r="U179" s="3">
        <v>0</v>
      </c>
      <c r="V179" s="3">
        <v>0</v>
      </c>
      <c r="W179" s="3">
        <v>0</v>
      </c>
      <c r="X179" s="3" t="s">
        <v>1214</v>
      </c>
      <c r="Y179" s="3" t="s">
        <v>854</v>
      </c>
      <c r="Z179" s="3" t="str">
        <f>INDEX(业务类型!$C$4:$C$8,MATCH(纤芯!Y179,业务类型!$B$4:$B$8,0))</f>
        <v>LOCAL</v>
      </c>
      <c r="AA179" s="3" t="s">
        <v>879</v>
      </c>
    </row>
    <row r="180" spans="1:27" ht="16.5" x14ac:dyDescent="0.2">
      <c r="A180" s="3">
        <v>177</v>
      </c>
      <c r="B180" s="3">
        <f t="shared" si="9"/>
        <v>37002003069</v>
      </c>
      <c r="C180" s="3" t="s">
        <v>1166</v>
      </c>
      <c r="D180" s="3" t="s">
        <v>1265</v>
      </c>
      <c r="E180" s="3" t="str">
        <f>INDEX(光放段!$G$4:$G$237,MATCH(纤芯!G180,光放段!$C$4:$C$237,0))</f>
        <v>山东二干|乐陵滨州光缆:乐陵兴隆南大街-滨州黄河十路</v>
      </c>
      <c r="F180" s="3">
        <f>INDEX(光放段!$I$4:$I$237,MATCH(纤芯!H180,光放段!$B$4:$B$237,0))</f>
        <v>37002000000</v>
      </c>
      <c r="G180" s="3" t="str">
        <f t="shared" si="10"/>
        <v>山东二干|乐陵滨州光缆:无棣中心大街-阳信幸福三路</v>
      </c>
      <c r="H180" s="3">
        <f>INDEX(光放段!$B$4:$B$237,MATCH(纤芯!G180,光放段!$C$4:$C$237,0))</f>
        <v>37002003000</v>
      </c>
      <c r="I180" s="3" t="str">
        <f t="shared" si="11"/>
        <v>乐陵滨州光缆</v>
      </c>
      <c r="J180" s="3" t="str">
        <f>INDEX(子缆名称!$B$4:$B$29,纤芯!M180)</f>
        <v>F缆</v>
      </c>
      <c r="K180" s="3">
        <v>69</v>
      </c>
      <c r="L180" s="3">
        <f t="shared" si="12"/>
        <v>9</v>
      </c>
      <c r="M180" s="3">
        <f t="shared" si="13"/>
        <v>6</v>
      </c>
      <c r="N180" s="3" t="s">
        <v>9</v>
      </c>
      <c r="O180" s="3">
        <f>COUNTIF([1]局站!$D$4:$D$172,"="&amp;N180)</f>
        <v>1</v>
      </c>
      <c r="P180" s="3">
        <v>0</v>
      </c>
      <c r="Q180" s="3">
        <v>0</v>
      </c>
      <c r="R180" s="3">
        <v>0</v>
      </c>
      <c r="S180" s="3" t="s">
        <v>10</v>
      </c>
      <c r="T180" s="3">
        <f>COUNTIF([1]局站!$D$4:$D$172,"="&amp;S180)</f>
        <v>1</v>
      </c>
      <c r="U180" s="3">
        <v>0</v>
      </c>
      <c r="V180" s="3">
        <v>0</v>
      </c>
      <c r="W180" s="3">
        <v>0</v>
      </c>
      <c r="X180" s="3" t="s">
        <v>1214</v>
      </c>
      <c r="Y180" s="3" t="s">
        <v>854</v>
      </c>
      <c r="Z180" s="3" t="str">
        <f>INDEX(业务类型!$C$4:$C$8,MATCH(纤芯!Y180,业务类型!$B$4:$B$8,0))</f>
        <v>LOCAL</v>
      </c>
      <c r="AA180" s="3" t="s">
        <v>879</v>
      </c>
    </row>
    <row r="181" spans="1:27" ht="16.5" x14ac:dyDescent="0.2">
      <c r="A181" s="3">
        <v>178</v>
      </c>
      <c r="B181" s="3">
        <f t="shared" si="9"/>
        <v>37002003070</v>
      </c>
      <c r="C181" s="3" t="s">
        <v>1166</v>
      </c>
      <c r="D181" s="3" t="s">
        <v>1265</v>
      </c>
      <c r="E181" s="3" t="str">
        <f>INDEX(光放段!$G$4:$G$237,MATCH(纤芯!G181,光放段!$C$4:$C$237,0))</f>
        <v>山东二干|乐陵滨州光缆:乐陵兴隆南大街-滨州黄河十路</v>
      </c>
      <c r="F181" s="3">
        <f>INDEX(光放段!$I$4:$I$237,MATCH(纤芯!H181,光放段!$B$4:$B$237,0))</f>
        <v>37002000000</v>
      </c>
      <c r="G181" s="3" t="str">
        <f t="shared" si="10"/>
        <v>山东二干|乐陵滨州光缆:无棣中心大街-阳信幸福三路</v>
      </c>
      <c r="H181" s="3">
        <f>INDEX(光放段!$B$4:$B$237,MATCH(纤芯!G181,光放段!$C$4:$C$237,0))</f>
        <v>37002003000</v>
      </c>
      <c r="I181" s="3" t="str">
        <f t="shared" si="11"/>
        <v>乐陵滨州光缆</v>
      </c>
      <c r="J181" s="3" t="str">
        <f>INDEX(子缆名称!$B$4:$B$29,纤芯!M181)</f>
        <v>F缆</v>
      </c>
      <c r="K181" s="3">
        <v>70</v>
      </c>
      <c r="L181" s="3">
        <f t="shared" si="12"/>
        <v>10</v>
      </c>
      <c r="M181" s="3">
        <f t="shared" si="13"/>
        <v>6</v>
      </c>
      <c r="N181" s="3" t="s">
        <v>9</v>
      </c>
      <c r="O181" s="3">
        <f>COUNTIF([1]局站!$D$4:$D$172,"="&amp;N181)</f>
        <v>1</v>
      </c>
      <c r="P181" s="3">
        <v>0</v>
      </c>
      <c r="Q181" s="3">
        <v>0</v>
      </c>
      <c r="R181" s="3">
        <v>0</v>
      </c>
      <c r="S181" s="3" t="s">
        <v>10</v>
      </c>
      <c r="T181" s="3">
        <f>COUNTIF([1]局站!$D$4:$D$172,"="&amp;S181)</f>
        <v>1</v>
      </c>
      <c r="U181" s="3">
        <v>0</v>
      </c>
      <c r="V181" s="3">
        <v>0</v>
      </c>
      <c r="W181" s="3">
        <v>0</v>
      </c>
      <c r="X181" s="3" t="s">
        <v>1214</v>
      </c>
      <c r="Y181" s="3" t="s">
        <v>854</v>
      </c>
      <c r="Z181" s="3" t="str">
        <f>INDEX(业务类型!$C$4:$C$8,MATCH(纤芯!Y181,业务类型!$B$4:$B$8,0))</f>
        <v>LOCAL</v>
      </c>
      <c r="AA181" s="3" t="s">
        <v>879</v>
      </c>
    </row>
    <row r="182" spans="1:27" ht="16.5" x14ac:dyDescent="0.2">
      <c r="A182" s="3">
        <v>179</v>
      </c>
      <c r="B182" s="3">
        <f t="shared" si="9"/>
        <v>37002003071</v>
      </c>
      <c r="C182" s="3" t="s">
        <v>1166</v>
      </c>
      <c r="D182" s="3" t="s">
        <v>1265</v>
      </c>
      <c r="E182" s="3" t="str">
        <f>INDEX(光放段!$G$4:$G$237,MATCH(纤芯!G182,光放段!$C$4:$C$237,0))</f>
        <v>山东二干|乐陵滨州光缆:乐陵兴隆南大街-滨州黄河十路</v>
      </c>
      <c r="F182" s="3">
        <f>INDEX(光放段!$I$4:$I$237,MATCH(纤芯!H182,光放段!$B$4:$B$237,0))</f>
        <v>37002000000</v>
      </c>
      <c r="G182" s="3" t="str">
        <f t="shared" si="10"/>
        <v>山东二干|乐陵滨州光缆:无棣中心大街-阳信幸福三路</v>
      </c>
      <c r="H182" s="3">
        <f>INDEX(光放段!$B$4:$B$237,MATCH(纤芯!G182,光放段!$C$4:$C$237,0))</f>
        <v>37002003000</v>
      </c>
      <c r="I182" s="3" t="str">
        <f t="shared" si="11"/>
        <v>乐陵滨州光缆</v>
      </c>
      <c r="J182" s="3" t="str">
        <f>INDEX(子缆名称!$B$4:$B$29,纤芯!M182)</f>
        <v>F缆</v>
      </c>
      <c r="K182" s="3">
        <v>71</v>
      </c>
      <c r="L182" s="3">
        <f t="shared" si="12"/>
        <v>11</v>
      </c>
      <c r="M182" s="3">
        <f t="shared" si="13"/>
        <v>6</v>
      </c>
      <c r="N182" s="3" t="s">
        <v>9</v>
      </c>
      <c r="O182" s="3">
        <f>COUNTIF([1]局站!$D$4:$D$172,"="&amp;N182)</f>
        <v>1</v>
      </c>
      <c r="P182" s="3">
        <v>0</v>
      </c>
      <c r="Q182" s="3">
        <v>0</v>
      </c>
      <c r="R182" s="3">
        <v>0</v>
      </c>
      <c r="S182" s="3" t="s">
        <v>10</v>
      </c>
      <c r="T182" s="3">
        <f>COUNTIF([1]局站!$D$4:$D$172,"="&amp;S182)</f>
        <v>1</v>
      </c>
      <c r="U182" s="3">
        <v>0</v>
      </c>
      <c r="V182" s="3">
        <v>0</v>
      </c>
      <c r="W182" s="3">
        <v>0</v>
      </c>
      <c r="X182" s="3" t="s">
        <v>1214</v>
      </c>
      <c r="Y182" s="3" t="s">
        <v>854</v>
      </c>
      <c r="Z182" s="3" t="str">
        <f>INDEX(业务类型!$C$4:$C$8,MATCH(纤芯!Y182,业务类型!$B$4:$B$8,0))</f>
        <v>LOCAL</v>
      </c>
      <c r="AA182" s="3" t="s">
        <v>879</v>
      </c>
    </row>
    <row r="183" spans="1:27" ht="16.5" x14ac:dyDescent="0.2">
      <c r="A183" s="3">
        <v>180</v>
      </c>
      <c r="B183" s="3">
        <f t="shared" si="9"/>
        <v>37002003072</v>
      </c>
      <c r="C183" s="3" t="s">
        <v>1166</v>
      </c>
      <c r="D183" s="3" t="s">
        <v>1265</v>
      </c>
      <c r="E183" s="3" t="str">
        <f>INDEX(光放段!$G$4:$G$237,MATCH(纤芯!G183,光放段!$C$4:$C$237,0))</f>
        <v>山东二干|乐陵滨州光缆:乐陵兴隆南大街-滨州黄河十路</v>
      </c>
      <c r="F183" s="3">
        <f>INDEX(光放段!$I$4:$I$237,MATCH(纤芯!H183,光放段!$B$4:$B$237,0))</f>
        <v>37002000000</v>
      </c>
      <c r="G183" s="3" t="str">
        <f t="shared" si="10"/>
        <v>山东二干|乐陵滨州光缆:无棣中心大街-阳信幸福三路</v>
      </c>
      <c r="H183" s="3">
        <f>INDEX(光放段!$B$4:$B$237,MATCH(纤芯!G183,光放段!$C$4:$C$237,0))</f>
        <v>37002003000</v>
      </c>
      <c r="I183" s="3" t="str">
        <f t="shared" si="11"/>
        <v>乐陵滨州光缆</v>
      </c>
      <c r="J183" s="3" t="str">
        <f>INDEX(子缆名称!$B$4:$B$29,纤芯!M183)</f>
        <v>F缆</v>
      </c>
      <c r="K183" s="3">
        <v>72</v>
      </c>
      <c r="L183" s="3">
        <f t="shared" si="12"/>
        <v>12</v>
      </c>
      <c r="M183" s="3">
        <f t="shared" si="13"/>
        <v>6</v>
      </c>
      <c r="N183" s="3" t="s">
        <v>9</v>
      </c>
      <c r="O183" s="3">
        <f>COUNTIF([1]局站!$D$4:$D$172,"="&amp;N183)</f>
        <v>1</v>
      </c>
      <c r="P183" s="3">
        <v>0</v>
      </c>
      <c r="Q183" s="3">
        <v>0</v>
      </c>
      <c r="R183" s="3">
        <v>0</v>
      </c>
      <c r="S183" s="3" t="s">
        <v>10</v>
      </c>
      <c r="T183" s="3">
        <f>COUNTIF([1]局站!$D$4:$D$172,"="&amp;S183)</f>
        <v>1</v>
      </c>
      <c r="U183" s="3">
        <v>0</v>
      </c>
      <c r="V183" s="3">
        <v>0</v>
      </c>
      <c r="W183" s="3">
        <v>0</v>
      </c>
      <c r="X183" s="3" t="s">
        <v>1214</v>
      </c>
      <c r="Y183" s="3" t="s">
        <v>854</v>
      </c>
      <c r="Z183" s="3" t="str">
        <f>INDEX(业务类型!$C$4:$C$8,MATCH(纤芯!Y183,业务类型!$B$4:$B$8,0))</f>
        <v>LOCAL</v>
      </c>
      <c r="AA183" s="3" t="s">
        <v>879</v>
      </c>
    </row>
    <row r="184" spans="1:27" ht="16.5" x14ac:dyDescent="0.2">
      <c r="A184" s="3">
        <v>181</v>
      </c>
      <c r="B184" s="3">
        <f t="shared" si="9"/>
        <v>37002004001</v>
      </c>
      <c r="C184" s="3" t="s">
        <v>1166</v>
      </c>
      <c r="D184" s="3" t="s">
        <v>1265</v>
      </c>
      <c r="E184" s="3" t="str">
        <f>INDEX(光放段!$G$4:$G$237,MATCH(纤芯!G184,光放段!$C$4:$C$237,0))</f>
        <v>山东二干|乐陵滨州光缆:乐陵兴隆南大街-滨州黄河十路</v>
      </c>
      <c r="F184" s="3">
        <f>INDEX(光放段!$I$4:$I$237,MATCH(纤芯!H184,光放段!$B$4:$B$237,0))</f>
        <v>37002000000</v>
      </c>
      <c r="G184" s="3" t="str">
        <f t="shared" si="10"/>
        <v>山东二干|乐陵滨州光缆:阳信幸福三路-惠民南门街</v>
      </c>
      <c r="H184" s="3">
        <f>INDEX(光放段!$B$4:$B$237,MATCH(纤芯!G184,光放段!$C$4:$C$237,0))</f>
        <v>37002004000</v>
      </c>
      <c r="I184" s="3" t="str">
        <f t="shared" si="11"/>
        <v>乐陵滨州光缆</v>
      </c>
      <c r="J184" s="3" t="str">
        <f>INDEX(子缆名称!$B$4:$B$29,纤芯!M184)</f>
        <v>A缆</v>
      </c>
      <c r="K184" s="3">
        <v>1</v>
      </c>
      <c r="L184" s="3">
        <f t="shared" si="12"/>
        <v>1</v>
      </c>
      <c r="M184" s="3">
        <f t="shared" si="13"/>
        <v>1</v>
      </c>
      <c r="N184" s="3" t="s">
        <v>10</v>
      </c>
      <c r="O184" s="3">
        <f>COUNTIF([1]局站!$D$4:$D$172,"="&amp;N184)</f>
        <v>1</v>
      </c>
      <c r="P184" s="3">
        <v>0</v>
      </c>
      <c r="Q184" s="3">
        <v>0</v>
      </c>
      <c r="R184" s="3">
        <v>0</v>
      </c>
      <c r="S184" s="3" t="s">
        <v>11</v>
      </c>
      <c r="T184" s="3">
        <f>COUNTIF([1]局站!$D$4:$D$172,"="&amp;S184)</f>
        <v>1</v>
      </c>
      <c r="U184" s="3">
        <v>0</v>
      </c>
      <c r="V184" s="3">
        <v>0</v>
      </c>
      <c r="W184" s="3">
        <v>0</v>
      </c>
      <c r="X184" s="3" t="s">
        <v>1214</v>
      </c>
      <c r="Y184" s="3" t="s">
        <v>852</v>
      </c>
      <c r="Z184" s="3" t="str">
        <f>INDEX(业务类型!$C$4:$C$8,MATCH(纤芯!Y184,业务类型!$B$4:$B$8,0))</f>
        <v>TWO</v>
      </c>
      <c r="AA184" s="3" t="s">
        <v>878</v>
      </c>
    </row>
    <row r="185" spans="1:27" ht="16.5" x14ac:dyDescent="0.2">
      <c r="A185" s="3">
        <v>182</v>
      </c>
      <c r="B185" s="3">
        <f t="shared" si="9"/>
        <v>37002004002</v>
      </c>
      <c r="C185" s="3" t="s">
        <v>1166</v>
      </c>
      <c r="D185" s="3" t="s">
        <v>1265</v>
      </c>
      <c r="E185" s="3" t="str">
        <f>INDEX(光放段!$G$4:$G$237,MATCH(纤芯!G185,光放段!$C$4:$C$237,0))</f>
        <v>山东二干|乐陵滨州光缆:乐陵兴隆南大街-滨州黄河十路</v>
      </c>
      <c r="F185" s="3">
        <f>INDEX(光放段!$I$4:$I$237,MATCH(纤芯!H185,光放段!$B$4:$B$237,0))</f>
        <v>37002000000</v>
      </c>
      <c r="G185" s="3" t="str">
        <f t="shared" si="10"/>
        <v>山东二干|乐陵滨州光缆:阳信幸福三路-惠民南门街</v>
      </c>
      <c r="H185" s="3">
        <f>INDEX(光放段!$B$4:$B$237,MATCH(纤芯!G185,光放段!$C$4:$C$237,0))</f>
        <v>37002004000</v>
      </c>
      <c r="I185" s="3" t="str">
        <f t="shared" si="11"/>
        <v>乐陵滨州光缆</v>
      </c>
      <c r="J185" s="3" t="str">
        <f>INDEX(子缆名称!$B$4:$B$29,纤芯!M185)</f>
        <v>A缆</v>
      </c>
      <c r="K185" s="3">
        <v>2</v>
      </c>
      <c r="L185" s="3">
        <f t="shared" si="12"/>
        <v>2</v>
      </c>
      <c r="M185" s="3">
        <f t="shared" si="13"/>
        <v>1</v>
      </c>
      <c r="N185" s="3" t="s">
        <v>10</v>
      </c>
      <c r="O185" s="3">
        <f>COUNTIF([1]局站!$D$4:$D$172,"="&amp;N185)</f>
        <v>1</v>
      </c>
      <c r="P185" s="3">
        <v>0</v>
      </c>
      <c r="Q185" s="3">
        <v>0</v>
      </c>
      <c r="R185" s="3">
        <v>0</v>
      </c>
      <c r="S185" s="3" t="s">
        <v>11</v>
      </c>
      <c r="T185" s="3">
        <f>COUNTIF([1]局站!$D$4:$D$172,"="&amp;S185)</f>
        <v>1</v>
      </c>
      <c r="U185" s="3">
        <v>0</v>
      </c>
      <c r="V185" s="3">
        <v>0</v>
      </c>
      <c r="W185" s="3">
        <v>0</v>
      </c>
      <c r="X185" s="3" t="s">
        <v>1214</v>
      </c>
      <c r="Y185" s="3" t="s">
        <v>852</v>
      </c>
      <c r="Z185" s="3" t="str">
        <f>INDEX(业务类型!$C$4:$C$8,MATCH(纤芯!Y185,业务类型!$B$4:$B$8,0))</f>
        <v>TWO</v>
      </c>
      <c r="AA185" s="3" t="s">
        <v>878</v>
      </c>
    </row>
    <row r="186" spans="1:27" ht="16.5" x14ac:dyDescent="0.2">
      <c r="A186" s="3">
        <v>183</v>
      </c>
      <c r="B186" s="3">
        <f t="shared" si="9"/>
        <v>37002004003</v>
      </c>
      <c r="C186" s="3" t="s">
        <v>1166</v>
      </c>
      <c r="D186" s="3" t="s">
        <v>1265</v>
      </c>
      <c r="E186" s="3" t="str">
        <f>INDEX(光放段!$G$4:$G$237,MATCH(纤芯!G186,光放段!$C$4:$C$237,0))</f>
        <v>山东二干|乐陵滨州光缆:乐陵兴隆南大街-滨州黄河十路</v>
      </c>
      <c r="F186" s="3">
        <f>INDEX(光放段!$I$4:$I$237,MATCH(纤芯!H186,光放段!$B$4:$B$237,0))</f>
        <v>37002000000</v>
      </c>
      <c r="G186" s="3" t="str">
        <f t="shared" si="10"/>
        <v>山东二干|乐陵滨州光缆:阳信幸福三路-惠民南门街</v>
      </c>
      <c r="H186" s="3">
        <f>INDEX(光放段!$B$4:$B$237,MATCH(纤芯!G186,光放段!$C$4:$C$237,0))</f>
        <v>37002004000</v>
      </c>
      <c r="I186" s="3" t="str">
        <f t="shared" si="11"/>
        <v>乐陵滨州光缆</v>
      </c>
      <c r="J186" s="3" t="str">
        <f>INDEX(子缆名称!$B$4:$B$29,纤芯!M186)</f>
        <v>A缆</v>
      </c>
      <c r="K186" s="3">
        <v>3</v>
      </c>
      <c r="L186" s="3">
        <f t="shared" si="12"/>
        <v>3</v>
      </c>
      <c r="M186" s="3">
        <f t="shared" si="13"/>
        <v>1</v>
      </c>
      <c r="N186" s="3" t="s">
        <v>10</v>
      </c>
      <c r="O186" s="3">
        <f>COUNTIF([1]局站!$D$4:$D$172,"="&amp;N186)</f>
        <v>1</v>
      </c>
      <c r="P186" s="3">
        <v>0</v>
      </c>
      <c r="Q186" s="3">
        <v>0</v>
      </c>
      <c r="R186" s="3">
        <v>0</v>
      </c>
      <c r="S186" s="3" t="s">
        <v>11</v>
      </c>
      <c r="T186" s="3">
        <f>COUNTIF([1]局站!$D$4:$D$172,"="&amp;S186)</f>
        <v>1</v>
      </c>
      <c r="U186" s="3">
        <v>0</v>
      </c>
      <c r="V186" s="3">
        <v>0</v>
      </c>
      <c r="W186" s="3">
        <v>0</v>
      </c>
      <c r="X186" s="3" t="s">
        <v>1214</v>
      </c>
      <c r="Y186" s="3" t="s">
        <v>880</v>
      </c>
      <c r="Z186" s="3" t="str">
        <f>INDEX(业务类型!$C$4:$C$8,MATCH(纤芯!Y186,业务类型!$B$4:$B$8,0))</f>
        <v>IDLE</v>
      </c>
      <c r="AA186" s="3"/>
    </row>
    <row r="187" spans="1:27" ht="16.5" x14ac:dyDescent="0.2">
      <c r="A187" s="3">
        <v>184</v>
      </c>
      <c r="B187" s="3">
        <f t="shared" si="9"/>
        <v>37002004004</v>
      </c>
      <c r="C187" s="3" t="s">
        <v>1166</v>
      </c>
      <c r="D187" s="3" t="s">
        <v>1265</v>
      </c>
      <c r="E187" s="3" t="str">
        <f>INDEX(光放段!$G$4:$G$237,MATCH(纤芯!G187,光放段!$C$4:$C$237,0))</f>
        <v>山东二干|乐陵滨州光缆:乐陵兴隆南大街-滨州黄河十路</v>
      </c>
      <c r="F187" s="3">
        <f>INDEX(光放段!$I$4:$I$237,MATCH(纤芯!H187,光放段!$B$4:$B$237,0))</f>
        <v>37002000000</v>
      </c>
      <c r="G187" s="3" t="str">
        <f t="shared" si="10"/>
        <v>山东二干|乐陵滨州光缆:阳信幸福三路-惠民南门街</v>
      </c>
      <c r="H187" s="3">
        <f>INDEX(光放段!$B$4:$B$237,MATCH(纤芯!G187,光放段!$C$4:$C$237,0))</f>
        <v>37002004000</v>
      </c>
      <c r="I187" s="3" t="str">
        <f t="shared" si="11"/>
        <v>乐陵滨州光缆</v>
      </c>
      <c r="J187" s="3" t="str">
        <f>INDEX(子缆名称!$B$4:$B$29,纤芯!M187)</f>
        <v>A缆</v>
      </c>
      <c r="K187" s="3">
        <v>4</v>
      </c>
      <c r="L187" s="3">
        <f t="shared" si="12"/>
        <v>4</v>
      </c>
      <c r="M187" s="3">
        <f t="shared" si="13"/>
        <v>1</v>
      </c>
      <c r="N187" s="3" t="s">
        <v>10</v>
      </c>
      <c r="O187" s="3">
        <f>COUNTIF([1]局站!$D$4:$D$172,"="&amp;N187)</f>
        <v>1</v>
      </c>
      <c r="P187" s="3">
        <v>0</v>
      </c>
      <c r="Q187" s="3">
        <v>0</v>
      </c>
      <c r="R187" s="3">
        <v>0</v>
      </c>
      <c r="S187" s="3" t="s">
        <v>11</v>
      </c>
      <c r="T187" s="3">
        <f>COUNTIF([1]局站!$D$4:$D$172,"="&amp;S187)</f>
        <v>1</v>
      </c>
      <c r="U187" s="3">
        <v>0</v>
      </c>
      <c r="V187" s="3">
        <v>0</v>
      </c>
      <c r="W187" s="3">
        <v>0</v>
      </c>
      <c r="X187" s="3" t="s">
        <v>1214</v>
      </c>
      <c r="Y187" s="3" t="s">
        <v>880</v>
      </c>
      <c r="Z187" s="3" t="str">
        <f>INDEX(业务类型!$C$4:$C$8,MATCH(纤芯!Y187,业务类型!$B$4:$B$8,0))</f>
        <v>IDLE</v>
      </c>
      <c r="AA187" s="3"/>
    </row>
    <row r="188" spans="1:27" ht="16.5" x14ac:dyDescent="0.2">
      <c r="A188" s="3">
        <v>185</v>
      </c>
      <c r="B188" s="3">
        <f t="shared" si="9"/>
        <v>37002004005</v>
      </c>
      <c r="C188" s="3" t="s">
        <v>1166</v>
      </c>
      <c r="D188" s="3" t="s">
        <v>1265</v>
      </c>
      <c r="E188" s="3" t="str">
        <f>INDEX(光放段!$G$4:$G$237,MATCH(纤芯!G188,光放段!$C$4:$C$237,0))</f>
        <v>山东二干|乐陵滨州光缆:乐陵兴隆南大街-滨州黄河十路</v>
      </c>
      <c r="F188" s="3">
        <f>INDEX(光放段!$I$4:$I$237,MATCH(纤芯!H188,光放段!$B$4:$B$237,0))</f>
        <v>37002000000</v>
      </c>
      <c r="G188" s="3" t="str">
        <f t="shared" si="10"/>
        <v>山东二干|乐陵滨州光缆:阳信幸福三路-惠民南门街</v>
      </c>
      <c r="H188" s="3">
        <f>INDEX(光放段!$B$4:$B$237,MATCH(纤芯!G188,光放段!$C$4:$C$237,0))</f>
        <v>37002004000</v>
      </c>
      <c r="I188" s="3" t="str">
        <f t="shared" si="11"/>
        <v>乐陵滨州光缆</v>
      </c>
      <c r="J188" s="3" t="str">
        <f>INDEX(子缆名称!$B$4:$B$29,纤芯!M188)</f>
        <v>A缆</v>
      </c>
      <c r="K188" s="3">
        <v>5</v>
      </c>
      <c r="L188" s="3">
        <f t="shared" si="12"/>
        <v>5</v>
      </c>
      <c r="M188" s="3">
        <f t="shared" si="13"/>
        <v>1</v>
      </c>
      <c r="N188" s="3" t="s">
        <v>10</v>
      </c>
      <c r="O188" s="3">
        <f>COUNTIF([1]局站!$D$4:$D$172,"="&amp;N188)</f>
        <v>1</v>
      </c>
      <c r="P188" s="3">
        <v>0</v>
      </c>
      <c r="Q188" s="3">
        <v>0</v>
      </c>
      <c r="R188" s="3">
        <v>0</v>
      </c>
      <c r="S188" s="3" t="s">
        <v>11</v>
      </c>
      <c r="T188" s="3">
        <f>COUNTIF([1]局站!$D$4:$D$172,"="&amp;S188)</f>
        <v>1</v>
      </c>
      <c r="U188" s="3">
        <v>0</v>
      </c>
      <c r="V188" s="3">
        <v>0</v>
      </c>
      <c r="W188" s="3">
        <v>0</v>
      </c>
      <c r="X188" s="3" t="s">
        <v>1214</v>
      </c>
      <c r="Y188" s="3" t="s">
        <v>854</v>
      </c>
      <c r="Z188" s="3" t="str">
        <f>INDEX(业务类型!$C$4:$C$8,MATCH(纤芯!Y188,业务类型!$B$4:$B$8,0))</f>
        <v>LOCAL</v>
      </c>
      <c r="AA188" s="3" t="s">
        <v>879</v>
      </c>
    </row>
    <row r="189" spans="1:27" ht="16.5" x14ac:dyDescent="0.2">
      <c r="A189" s="3">
        <v>186</v>
      </c>
      <c r="B189" s="3">
        <f t="shared" si="9"/>
        <v>37002004006</v>
      </c>
      <c r="C189" s="3" t="s">
        <v>1166</v>
      </c>
      <c r="D189" s="3" t="s">
        <v>1265</v>
      </c>
      <c r="E189" s="3" t="str">
        <f>INDEX(光放段!$G$4:$G$237,MATCH(纤芯!G189,光放段!$C$4:$C$237,0))</f>
        <v>山东二干|乐陵滨州光缆:乐陵兴隆南大街-滨州黄河十路</v>
      </c>
      <c r="F189" s="3">
        <f>INDEX(光放段!$I$4:$I$237,MATCH(纤芯!H189,光放段!$B$4:$B$237,0))</f>
        <v>37002000000</v>
      </c>
      <c r="G189" s="3" t="str">
        <f t="shared" si="10"/>
        <v>山东二干|乐陵滨州光缆:阳信幸福三路-惠民南门街</v>
      </c>
      <c r="H189" s="3">
        <f>INDEX(光放段!$B$4:$B$237,MATCH(纤芯!G189,光放段!$C$4:$C$237,0))</f>
        <v>37002004000</v>
      </c>
      <c r="I189" s="3" t="str">
        <f t="shared" si="11"/>
        <v>乐陵滨州光缆</v>
      </c>
      <c r="J189" s="3" t="str">
        <f>INDEX(子缆名称!$B$4:$B$29,纤芯!M189)</f>
        <v>A缆</v>
      </c>
      <c r="K189" s="3">
        <v>6</v>
      </c>
      <c r="L189" s="3">
        <f t="shared" si="12"/>
        <v>6</v>
      </c>
      <c r="M189" s="3">
        <f t="shared" si="13"/>
        <v>1</v>
      </c>
      <c r="N189" s="3" t="s">
        <v>10</v>
      </c>
      <c r="O189" s="3">
        <f>COUNTIF([1]局站!$D$4:$D$172,"="&amp;N189)</f>
        <v>1</v>
      </c>
      <c r="P189" s="3">
        <v>0</v>
      </c>
      <c r="Q189" s="3">
        <v>0</v>
      </c>
      <c r="R189" s="3">
        <v>0</v>
      </c>
      <c r="S189" s="3" t="s">
        <v>11</v>
      </c>
      <c r="T189" s="3">
        <f>COUNTIF([1]局站!$D$4:$D$172,"="&amp;S189)</f>
        <v>1</v>
      </c>
      <c r="U189" s="3">
        <v>0</v>
      </c>
      <c r="V189" s="3">
        <v>0</v>
      </c>
      <c r="W189" s="3">
        <v>0</v>
      </c>
      <c r="X189" s="3" t="s">
        <v>1214</v>
      </c>
      <c r="Y189" s="3" t="s">
        <v>854</v>
      </c>
      <c r="Z189" s="3" t="str">
        <f>INDEX(业务类型!$C$4:$C$8,MATCH(纤芯!Y189,业务类型!$B$4:$B$8,0))</f>
        <v>LOCAL</v>
      </c>
      <c r="AA189" s="3" t="s">
        <v>879</v>
      </c>
    </row>
    <row r="190" spans="1:27" ht="16.5" x14ac:dyDescent="0.2">
      <c r="A190" s="3">
        <v>187</v>
      </c>
      <c r="B190" s="3">
        <f t="shared" si="9"/>
        <v>37002004007</v>
      </c>
      <c r="C190" s="3" t="s">
        <v>1166</v>
      </c>
      <c r="D190" s="3" t="s">
        <v>1265</v>
      </c>
      <c r="E190" s="3" t="str">
        <f>INDEX(光放段!$G$4:$G$237,MATCH(纤芯!G190,光放段!$C$4:$C$237,0))</f>
        <v>山东二干|乐陵滨州光缆:乐陵兴隆南大街-滨州黄河十路</v>
      </c>
      <c r="F190" s="3">
        <f>INDEX(光放段!$I$4:$I$237,MATCH(纤芯!H190,光放段!$B$4:$B$237,0))</f>
        <v>37002000000</v>
      </c>
      <c r="G190" s="3" t="str">
        <f t="shared" si="10"/>
        <v>山东二干|乐陵滨州光缆:阳信幸福三路-惠民南门街</v>
      </c>
      <c r="H190" s="3">
        <f>INDEX(光放段!$B$4:$B$237,MATCH(纤芯!G190,光放段!$C$4:$C$237,0))</f>
        <v>37002004000</v>
      </c>
      <c r="I190" s="3" t="str">
        <f t="shared" si="11"/>
        <v>乐陵滨州光缆</v>
      </c>
      <c r="J190" s="3" t="str">
        <f>INDEX(子缆名称!$B$4:$B$29,纤芯!M190)</f>
        <v>A缆</v>
      </c>
      <c r="K190" s="3">
        <v>7</v>
      </c>
      <c r="L190" s="3">
        <f t="shared" si="12"/>
        <v>7</v>
      </c>
      <c r="M190" s="3">
        <f t="shared" si="13"/>
        <v>1</v>
      </c>
      <c r="N190" s="3" t="s">
        <v>10</v>
      </c>
      <c r="O190" s="3">
        <f>COUNTIF([1]局站!$D$4:$D$172,"="&amp;N190)</f>
        <v>1</v>
      </c>
      <c r="P190" s="3">
        <v>0</v>
      </c>
      <c r="Q190" s="3">
        <v>0</v>
      </c>
      <c r="R190" s="3">
        <v>0</v>
      </c>
      <c r="S190" s="3" t="s">
        <v>11</v>
      </c>
      <c r="T190" s="3">
        <f>COUNTIF([1]局站!$D$4:$D$172,"="&amp;S190)</f>
        <v>1</v>
      </c>
      <c r="U190" s="3">
        <v>0</v>
      </c>
      <c r="V190" s="3">
        <v>0</v>
      </c>
      <c r="W190" s="3">
        <v>0</v>
      </c>
      <c r="X190" s="3" t="s">
        <v>1214</v>
      </c>
      <c r="Y190" s="3" t="s">
        <v>854</v>
      </c>
      <c r="Z190" s="3" t="str">
        <f>INDEX(业务类型!$C$4:$C$8,MATCH(纤芯!Y190,业务类型!$B$4:$B$8,0))</f>
        <v>LOCAL</v>
      </c>
      <c r="AA190" s="3" t="s">
        <v>879</v>
      </c>
    </row>
    <row r="191" spans="1:27" ht="16.5" x14ac:dyDescent="0.2">
      <c r="A191" s="3">
        <v>188</v>
      </c>
      <c r="B191" s="3">
        <f t="shared" si="9"/>
        <v>37002004008</v>
      </c>
      <c r="C191" s="3" t="s">
        <v>1166</v>
      </c>
      <c r="D191" s="3" t="s">
        <v>1265</v>
      </c>
      <c r="E191" s="3" t="str">
        <f>INDEX(光放段!$G$4:$G$237,MATCH(纤芯!G191,光放段!$C$4:$C$237,0))</f>
        <v>山东二干|乐陵滨州光缆:乐陵兴隆南大街-滨州黄河十路</v>
      </c>
      <c r="F191" s="3">
        <f>INDEX(光放段!$I$4:$I$237,MATCH(纤芯!H191,光放段!$B$4:$B$237,0))</f>
        <v>37002000000</v>
      </c>
      <c r="G191" s="3" t="str">
        <f t="shared" si="10"/>
        <v>山东二干|乐陵滨州光缆:阳信幸福三路-惠民南门街</v>
      </c>
      <c r="H191" s="3">
        <f>INDEX(光放段!$B$4:$B$237,MATCH(纤芯!G191,光放段!$C$4:$C$237,0))</f>
        <v>37002004000</v>
      </c>
      <c r="I191" s="3" t="str">
        <f t="shared" si="11"/>
        <v>乐陵滨州光缆</v>
      </c>
      <c r="J191" s="3" t="str">
        <f>INDEX(子缆名称!$B$4:$B$29,纤芯!M191)</f>
        <v>A缆</v>
      </c>
      <c r="K191" s="3">
        <v>8</v>
      </c>
      <c r="L191" s="3">
        <f t="shared" si="12"/>
        <v>8</v>
      </c>
      <c r="M191" s="3">
        <f t="shared" si="13"/>
        <v>1</v>
      </c>
      <c r="N191" s="3" t="s">
        <v>10</v>
      </c>
      <c r="O191" s="3">
        <f>COUNTIF([1]局站!$D$4:$D$172,"="&amp;N191)</f>
        <v>1</v>
      </c>
      <c r="P191" s="3">
        <v>0</v>
      </c>
      <c r="Q191" s="3">
        <v>0</v>
      </c>
      <c r="R191" s="3">
        <v>0</v>
      </c>
      <c r="S191" s="3" t="s">
        <v>11</v>
      </c>
      <c r="T191" s="3">
        <f>COUNTIF([1]局站!$D$4:$D$172,"="&amp;S191)</f>
        <v>1</v>
      </c>
      <c r="U191" s="3">
        <v>0</v>
      </c>
      <c r="V191" s="3">
        <v>0</v>
      </c>
      <c r="W191" s="3">
        <v>0</v>
      </c>
      <c r="X191" s="3" t="s">
        <v>1214</v>
      </c>
      <c r="Y191" s="3" t="s">
        <v>854</v>
      </c>
      <c r="Z191" s="3" t="str">
        <f>INDEX(业务类型!$C$4:$C$8,MATCH(纤芯!Y191,业务类型!$B$4:$B$8,0))</f>
        <v>LOCAL</v>
      </c>
      <c r="AA191" s="3" t="s">
        <v>879</v>
      </c>
    </row>
    <row r="192" spans="1:27" ht="16.5" x14ac:dyDescent="0.2">
      <c r="A192" s="3">
        <v>189</v>
      </c>
      <c r="B192" s="3">
        <f t="shared" si="9"/>
        <v>37002004009</v>
      </c>
      <c r="C192" s="3" t="s">
        <v>1166</v>
      </c>
      <c r="D192" s="3" t="s">
        <v>1265</v>
      </c>
      <c r="E192" s="3" t="str">
        <f>INDEX(光放段!$G$4:$G$237,MATCH(纤芯!G192,光放段!$C$4:$C$237,0))</f>
        <v>山东二干|乐陵滨州光缆:乐陵兴隆南大街-滨州黄河十路</v>
      </c>
      <c r="F192" s="3">
        <f>INDEX(光放段!$I$4:$I$237,MATCH(纤芯!H192,光放段!$B$4:$B$237,0))</f>
        <v>37002000000</v>
      </c>
      <c r="G192" s="3" t="str">
        <f t="shared" si="10"/>
        <v>山东二干|乐陵滨州光缆:阳信幸福三路-惠民南门街</v>
      </c>
      <c r="H192" s="3">
        <f>INDEX(光放段!$B$4:$B$237,MATCH(纤芯!G192,光放段!$C$4:$C$237,0))</f>
        <v>37002004000</v>
      </c>
      <c r="I192" s="3" t="str">
        <f t="shared" si="11"/>
        <v>乐陵滨州光缆</v>
      </c>
      <c r="J192" s="3" t="str">
        <f>INDEX(子缆名称!$B$4:$B$29,纤芯!M192)</f>
        <v>A缆</v>
      </c>
      <c r="K192" s="3">
        <v>9</v>
      </c>
      <c r="L192" s="3">
        <f t="shared" si="12"/>
        <v>9</v>
      </c>
      <c r="M192" s="3">
        <f t="shared" si="13"/>
        <v>1</v>
      </c>
      <c r="N192" s="3" t="s">
        <v>10</v>
      </c>
      <c r="O192" s="3">
        <f>COUNTIF([1]局站!$D$4:$D$172,"="&amp;N192)</f>
        <v>1</v>
      </c>
      <c r="P192" s="3">
        <v>0</v>
      </c>
      <c r="Q192" s="3">
        <v>0</v>
      </c>
      <c r="R192" s="3">
        <v>0</v>
      </c>
      <c r="S192" s="3" t="s">
        <v>11</v>
      </c>
      <c r="T192" s="3">
        <f>COUNTIF([1]局站!$D$4:$D$172,"="&amp;S192)</f>
        <v>1</v>
      </c>
      <c r="U192" s="3">
        <v>0</v>
      </c>
      <c r="V192" s="3">
        <v>0</v>
      </c>
      <c r="W192" s="3">
        <v>0</v>
      </c>
      <c r="X192" s="3" t="s">
        <v>1214</v>
      </c>
      <c r="Y192" s="3" t="s">
        <v>880</v>
      </c>
      <c r="Z192" s="3" t="str">
        <f>INDEX(业务类型!$C$4:$C$8,MATCH(纤芯!Y192,业务类型!$B$4:$B$8,0))</f>
        <v>IDLE</v>
      </c>
      <c r="AA192" s="3"/>
    </row>
    <row r="193" spans="1:27" ht="16.5" x14ac:dyDescent="0.2">
      <c r="A193" s="3">
        <v>190</v>
      </c>
      <c r="B193" s="3">
        <f t="shared" si="9"/>
        <v>37002004010</v>
      </c>
      <c r="C193" s="3" t="s">
        <v>1166</v>
      </c>
      <c r="D193" s="3" t="s">
        <v>1265</v>
      </c>
      <c r="E193" s="3" t="str">
        <f>INDEX(光放段!$G$4:$G$237,MATCH(纤芯!G193,光放段!$C$4:$C$237,0))</f>
        <v>山东二干|乐陵滨州光缆:乐陵兴隆南大街-滨州黄河十路</v>
      </c>
      <c r="F193" s="3">
        <f>INDEX(光放段!$I$4:$I$237,MATCH(纤芯!H193,光放段!$B$4:$B$237,0))</f>
        <v>37002000000</v>
      </c>
      <c r="G193" s="3" t="str">
        <f t="shared" si="10"/>
        <v>山东二干|乐陵滨州光缆:阳信幸福三路-惠民南门街</v>
      </c>
      <c r="H193" s="3">
        <f>INDEX(光放段!$B$4:$B$237,MATCH(纤芯!G193,光放段!$C$4:$C$237,0))</f>
        <v>37002004000</v>
      </c>
      <c r="I193" s="3" t="str">
        <f t="shared" si="11"/>
        <v>乐陵滨州光缆</v>
      </c>
      <c r="J193" s="3" t="str">
        <f>INDEX(子缆名称!$B$4:$B$29,纤芯!M193)</f>
        <v>A缆</v>
      </c>
      <c r="K193" s="3">
        <v>10</v>
      </c>
      <c r="L193" s="3">
        <f t="shared" si="12"/>
        <v>10</v>
      </c>
      <c r="M193" s="3">
        <f t="shared" si="13"/>
        <v>1</v>
      </c>
      <c r="N193" s="3" t="s">
        <v>10</v>
      </c>
      <c r="O193" s="3">
        <f>COUNTIF([1]局站!$D$4:$D$172,"="&amp;N193)</f>
        <v>1</v>
      </c>
      <c r="P193" s="3">
        <v>0</v>
      </c>
      <c r="Q193" s="3">
        <v>0</v>
      </c>
      <c r="R193" s="3">
        <v>0</v>
      </c>
      <c r="S193" s="3" t="s">
        <v>11</v>
      </c>
      <c r="T193" s="3">
        <f>COUNTIF([1]局站!$D$4:$D$172,"="&amp;S193)</f>
        <v>1</v>
      </c>
      <c r="U193" s="3">
        <v>0</v>
      </c>
      <c r="V193" s="3">
        <v>0</v>
      </c>
      <c r="W193" s="3">
        <v>0</v>
      </c>
      <c r="X193" s="3" t="s">
        <v>1214</v>
      </c>
      <c r="Y193" s="3" t="s">
        <v>880</v>
      </c>
      <c r="Z193" s="3" t="str">
        <f>INDEX(业务类型!$C$4:$C$8,MATCH(纤芯!Y193,业务类型!$B$4:$B$8,0))</f>
        <v>IDLE</v>
      </c>
      <c r="AA193" s="3"/>
    </row>
    <row r="194" spans="1:27" ht="16.5" x14ac:dyDescent="0.2">
      <c r="A194" s="3">
        <v>191</v>
      </c>
      <c r="B194" s="3">
        <f t="shared" si="9"/>
        <v>37002004011</v>
      </c>
      <c r="C194" s="3" t="s">
        <v>1166</v>
      </c>
      <c r="D194" s="3" t="s">
        <v>1265</v>
      </c>
      <c r="E194" s="3" t="str">
        <f>INDEX(光放段!$G$4:$G$237,MATCH(纤芯!G194,光放段!$C$4:$C$237,0))</f>
        <v>山东二干|乐陵滨州光缆:乐陵兴隆南大街-滨州黄河十路</v>
      </c>
      <c r="F194" s="3">
        <f>INDEX(光放段!$I$4:$I$237,MATCH(纤芯!H194,光放段!$B$4:$B$237,0))</f>
        <v>37002000000</v>
      </c>
      <c r="G194" s="3" t="str">
        <f t="shared" si="10"/>
        <v>山东二干|乐陵滨州光缆:阳信幸福三路-惠民南门街</v>
      </c>
      <c r="H194" s="3">
        <f>INDEX(光放段!$B$4:$B$237,MATCH(纤芯!G194,光放段!$C$4:$C$237,0))</f>
        <v>37002004000</v>
      </c>
      <c r="I194" s="3" t="str">
        <f t="shared" si="11"/>
        <v>乐陵滨州光缆</v>
      </c>
      <c r="J194" s="3" t="str">
        <f>INDEX(子缆名称!$B$4:$B$29,纤芯!M194)</f>
        <v>A缆</v>
      </c>
      <c r="K194" s="3">
        <v>11</v>
      </c>
      <c r="L194" s="3">
        <f t="shared" si="12"/>
        <v>11</v>
      </c>
      <c r="M194" s="3">
        <f t="shared" si="13"/>
        <v>1</v>
      </c>
      <c r="N194" s="3" t="s">
        <v>10</v>
      </c>
      <c r="O194" s="3">
        <f>COUNTIF([1]局站!$D$4:$D$172,"="&amp;N194)</f>
        <v>1</v>
      </c>
      <c r="P194" s="3">
        <v>0</v>
      </c>
      <c r="Q194" s="3">
        <v>0</v>
      </c>
      <c r="R194" s="3">
        <v>0</v>
      </c>
      <c r="S194" s="3" t="s">
        <v>11</v>
      </c>
      <c r="T194" s="3">
        <f>COUNTIF([1]局站!$D$4:$D$172,"="&amp;S194)</f>
        <v>1</v>
      </c>
      <c r="U194" s="3">
        <v>0</v>
      </c>
      <c r="V194" s="3">
        <v>0</v>
      </c>
      <c r="W194" s="3">
        <v>0</v>
      </c>
      <c r="X194" s="3" t="s">
        <v>1214</v>
      </c>
      <c r="Y194" s="3" t="s">
        <v>881</v>
      </c>
      <c r="Z194" s="3" t="str">
        <f>INDEX(业务类型!$C$4:$C$8,MATCH(纤芯!Y194,业务类型!$B$4:$B$8,0))</f>
        <v>OTHER</v>
      </c>
      <c r="AA194" s="3" t="s">
        <v>882</v>
      </c>
    </row>
    <row r="195" spans="1:27" ht="16.5" x14ac:dyDescent="0.2">
      <c r="A195" s="3">
        <v>192</v>
      </c>
      <c r="B195" s="3">
        <f t="shared" si="9"/>
        <v>37002004012</v>
      </c>
      <c r="C195" s="3" t="s">
        <v>1166</v>
      </c>
      <c r="D195" s="3" t="s">
        <v>1265</v>
      </c>
      <c r="E195" s="3" t="str">
        <f>INDEX(光放段!$G$4:$G$237,MATCH(纤芯!G195,光放段!$C$4:$C$237,0))</f>
        <v>山东二干|乐陵滨州光缆:乐陵兴隆南大街-滨州黄河十路</v>
      </c>
      <c r="F195" s="3">
        <f>INDEX(光放段!$I$4:$I$237,MATCH(纤芯!H195,光放段!$B$4:$B$237,0))</f>
        <v>37002000000</v>
      </c>
      <c r="G195" s="3" t="str">
        <f t="shared" si="10"/>
        <v>山东二干|乐陵滨州光缆:阳信幸福三路-惠民南门街</v>
      </c>
      <c r="H195" s="3">
        <f>INDEX(光放段!$B$4:$B$237,MATCH(纤芯!G195,光放段!$C$4:$C$237,0))</f>
        <v>37002004000</v>
      </c>
      <c r="I195" s="3" t="str">
        <f t="shared" si="11"/>
        <v>乐陵滨州光缆</v>
      </c>
      <c r="J195" s="3" t="str">
        <f>INDEX(子缆名称!$B$4:$B$29,纤芯!M195)</f>
        <v>A缆</v>
      </c>
      <c r="K195" s="3">
        <v>12</v>
      </c>
      <c r="L195" s="3">
        <f t="shared" si="12"/>
        <v>12</v>
      </c>
      <c r="M195" s="3">
        <f t="shared" si="13"/>
        <v>1</v>
      </c>
      <c r="N195" s="3" t="s">
        <v>10</v>
      </c>
      <c r="O195" s="3">
        <f>COUNTIF([1]局站!$D$4:$D$172,"="&amp;N195)</f>
        <v>1</v>
      </c>
      <c r="P195" s="3">
        <v>0</v>
      </c>
      <c r="Q195" s="3">
        <v>0</v>
      </c>
      <c r="R195" s="3">
        <v>0</v>
      </c>
      <c r="S195" s="3" t="s">
        <v>11</v>
      </c>
      <c r="T195" s="3">
        <f>COUNTIF([1]局站!$D$4:$D$172,"="&amp;S195)</f>
        <v>1</v>
      </c>
      <c r="U195" s="3">
        <v>0</v>
      </c>
      <c r="V195" s="3">
        <v>0</v>
      </c>
      <c r="W195" s="3">
        <v>0</v>
      </c>
      <c r="X195" s="3" t="s">
        <v>1214</v>
      </c>
      <c r="Y195" s="3" t="s">
        <v>881</v>
      </c>
      <c r="Z195" s="3" t="str">
        <f>INDEX(业务类型!$C$4:$C$8,MATCH(纤芯!Y195,业务类型!$B$4:$B$8,0))</f>
        <v>OTHER</v>
      </c>
      <c r="AA195" s="3" t="s">
        <v>882</v>
      </c>
    </row>
    <row r="196" spans="1:27" ht="16.5" x14ac:dyDescent="0.2">
      <c r="A196" s="3">
        <v>193</v>
      </c>
      <c r="B196" s="3">
        <f t="shared" si="9"/>
        <v>37002004013</v>
      </c>
      <c r="C196" s="3" t="s">
        <v>1166</v>
      </c>
      <c r="D196" s="3" t="s">
        <v>1265</v>
      </c>
      <c r="E196" s="3" t="str">
        <f>INDEX(光放段!$G$4:$G$237,MATCH(纤芯!G196,光放段!$C$4:$C$237,0))</f>
        <v>山东二干|乐陵滨州光缆:乐陵兴隆南大街-滨州黄河十路</v>
      </c>
      <c r="F196" s="3">
        <f>INDEX(光放段!$I$4:$I$237,MATCH(纤芯!H196,光放段!$B$4:$B$237,0))</f>
        <v>37002000000</v>
      </c>
      <c r="G196" s="3" t="str">
        <f t="shared" si="10"/>
        <v>山东二干|乐陵滨州光缆:阳信幸福三路-惠民南门街</v>
      </c>
      <c r="H196" s="3">
        <f>INDEX(光放段!$B$4:$B$237,MATCH(纤芯!G196,光放段!$C$4:$C$237,0))</f>
        <v>37002004000</v>
      </c>
      <c r="I196" s="3" t="str">
        <f t="shared" si="11"/>
        <v>乐陵滨州光缆</v>
      </c>
      <c r="J196" s="3" t="str">
        <f>INDEX(子缆名称!$B$4:$B$29,纤芯!M196)</f>
        <v>B缆</v>
      </c>
      <c r="K196" s="3">
        <v>13</v>
      </c>
      <c r="L196" s="3">
        <f t="shared" si="12"/>
        <v>1</v>
      </c>
      <c r="M196" s="3">
        <f t="shared" si="13"/>
        <v>2</v>
      </c>
      <c r="N196" s="3" t="s">
        <v>10</v>
      </c>
      <c r="O196" s="3">
        <f>COUNTIF([1]局站!$D$4:$D$172,"="&amp;N196)</f>
        <v>1</v>
      </c>
      <c r="P196" s="3">
        <v>0</v>
      </c>
      <c r="Q196" s="3">
        <v>0</v>
      </c>
      <c r="R196" s="3">
        <v>0</v>
      </c>
      <c r="S196" s="3" t="s">
        <v>11</v>
      </c>
      <c r="T196" s="3">
        <f>COUNTIF([1]局站!$D$4:$D$172,"="&amp;S196)</f>
        <v>1</v>
      </c>
      <c r="U196" s="3">
        <v>0</v>
      </c>
      <c r="V196" s="3">
        <v>0</v>
      </c>
      <c r="W196" s="3">
        <v>0</v>
      </c>
      <c r="X196" s="3" t="s">
        <v>1214</v>
      </c>
      <c r="Y196" s="3" t="s">
        <v>880</v>
      </c>
      <c r="Z196" s="3" t="str">
        <f>INDEX(业务类型!$C$4:$C$8,MATCH(纤芯!Y196,业务类型!$B$4:$B$8,0))</f>
        <v>IDLE</v>
      </c>
      <c r="AA196" s="3"/>
    </row>
    <row r="197" spans="1:27" ht="16.5" x14ac:dyDescent="0.2">
      <c r="A197" s="3">
        <v>194</v>
      </c>
      <c r="B197" s="3">
        <f t="shared" ref="B197:B260" si="14">H197+K197</f>
        <v>37002004014</v>
      </c>
      <c r="C197" s="3" t="s">
        <v>1166</v>
      </c>
      <c r="D197" s="3" t="s">
        <v>1265</v>
      </c>
      <c r="E197" s="3" t="str">
        <f>INDEX(光放段!$G$4:$G$237,MATCH(纤芯!G197,光放段!$C$4:$C$237,0))</f>
        <v>山东二干|乐陵滨州光缆:乐陵兴隆南大街-滨州黄河十路</v>
      </c>
      <c r="F197" s="3">
        <f>INDEX(光放段!$I$4:$I$237,MATCH(纤芯!H197,光放段!$B$4:$B$237,0))</f>
        <v>37002000000</v>
      </c>
      <c r="G197" s="3" t="str">
        <f t="shared" ref="G197:G260" si="15">C197&amp;"|"&amp;D197&amp;":"&amp;N197&amp;"-"&amp;S197</f>
        <v>山东二干|乐陵滨州光缆:阳信幸福三路-惠民南门街</v>
      </c>
      <c r="H197" s="3">
        <f>INDEX(光放段!$B$4:$B$237,MATCH(纤芯!G197,光放段!$C$4:$C$237,0))</f>
        <v>37002004000</v>
      </c>
      <c r="I197" s="3" t="str">
        <f t="shared" ref="I197:I260" si="16">D197</f>
        <v>乐陵滨州光缆</v>
      </c>
      <c r="J197" s="3" t="str">
        <f>INDEX(子缆名称!$B$4:$B$29,纤芯!M197)</f>
        <v>B缆</v>
      </c>
      <c r="K197" s="3">
        <v>14</v>
      </c>
      <c r="L197" s="3">
        <f t="shared" ref="L197:L260" si="17">MOD(K197-1,12)+1</f>
        <v>2</v>
      </c>
      <c r="M197" s="3">
        <f t="shared" ref="M197:M260" si="18">INT((K197-1)/12)+1</f>
        <v>2</v>
      </c>
      <c r="N197" s="3" t="s">
        <v>10</v>
      </c>
      <c r="O197" s="3">
        <f>COUNTIF([1]局站!$D$4:$D$172,"="&amp;N197)</f>
        <v>1</v>
      </c>
      <c r="P197" s="3">
        <v>0</v>
      </c>
      <c r="Q197" s="3">
        <v>0</v>
      </c>
      <c r="R197" s="3">
        <v>0</v>
      </c>
      <c r="S197" s="3" t="s">
        <v>11</v>
      </c>
      <c r="T197" s="3">
        <f>COUNTIF([1]局站!$D$4:$D$172,"="&amp;S197)</f>
        <v>1</v>
      </c>
      <c r="U197" s="3">
        <v>0</v>
      </c>
      <c r="V197" s="3">
        <v>0</v>
      </c>
      <c r="W197" s="3">
        <v>0</v>
      </c>
      <c r="X197" s="3" t="s">
        <v>1214</v>
      </c>
      <c r="Y197" s="3" t="s">
        <v>880</v>
      </c>
      <c r="Z197" s="3" t="str">
        <f>INDEX(业务类型!$C$4:$C$8,MATCH(纤芯!Y197,业务类型!$B$4:$B$8,0))</f>
        <v>IDLE</v>
      </c>
      <c r="AA197" s="3"/>
    </row>
    <row r="198" spans="1:27" ht="16.5" x14ac:dyDescent="0.2">
      <c r="A198" s="3">
        <v>195</v>
      </c>
      <c r="B198" s="3">
        <f t="shared" si="14"/>
        <v>37002004015</v>
      </c>
      <c r="C198" s="3" t="s">
        <v>1166</v>
      </c>
      <c r="D198" s="3" t="s">
        <v>1265</v>
      </c>
      <c r="E198" s="3" t="str">
        <f>INDEX(光放段!$G$4:$G$237,MATCH(纤芯!G198,光放段!$C$4:$C$237,0))</f>
        <v>山东二干|乐陵滨州光缆:乐陵兴隆南大街-滨州黄河十路</v>
      </c>
      <c r="F198" s="3">
        <f>INDEX(光放段!$I$4:$I$237,MATCH(纤芯!H198,光放段!$B$4:$B$237,0))</f>
        <v>37002000000</v>
      </c>
      <c r="G198" s="3" t="str">
        <f t="shared" si="15"/>
        <v>山东二干|乐陵滨州光缆:阳信幸福三路-惠民南门街</v>
      </c>
      <c r="H198" s="3">
        <f>INDEX(光放段!$B$4:$B$237,MATCH(纤芯!G198,光放段!$C$4:$C$237,0))</f>
        <v>37002004000</v>
      </c>
      <c r="I198" s="3" t="str">
        <f t="shared" si="16"/>
        <v>乐陵滨州光缆</v>
      </c>
      <c r="J198" s="3" t="str">
        <f>INDEX(子缆名称!$B$4:$B$29,纤芯!M198)</f>
        <v>B缆</v>
      </c>
      <c r="K198" s="3">
        <v>15</v>
      </c>
      <c r="L198" s="3">
        <f t="shared" si="17"/>
        <v>3</v>
      </c>
      <c r="M198" s="3">
        <f t="shared" si="18"/>
        <v>2</v>
      </c>
      <c r="N198" s="3" t="s">
        <v>10</v>
      </c>
      <c r="O198" s="3">
        <f>COUNTIF([1]局站!$D$4:$D$172,"="&amp;N198)</f>
        <v>1</v>
      </c>
      <c r="P198" s="3">
        <v>0</v>
      </c>
      <c r="Q198" s="3">
        <v>0</v>
      </c>
      <c r="R198" s="3">
        <v>0</v>
      </c>
      <c r="S198" s="3" t="s">
        <v>11</v>
      </c>
      <c r="T198" s="3">
        <f>COUNTIF([1]局站!$D$4:$D$172,"="&amp;S198)</f>
        <v>1</v>
      </c>
      <c r="U198" s="3">
        <v>0</v>
      </c>
      <c r="V198" s="3">
        <v>0</v>
      </c>
      <c r="W198" s="3">
        <v>0</v>
      </c>
      <c r="X198" s="3" t="s">
        <v>1214</v>
      </c>
      <c r="Y198" s="3" t="s">
        <v>854</v>
      </c>
      <c r="Z198" s="3" t="str">
        <f>INDEX(业务类型!$C$4:$C$8,MATCH(纤芯!Y198,业务类型!$B$4:$B$8,0))</f>
        <v>LOCAL</v>
      </c>
      <c r="AA198" s="3" t="s">
        <v>879</v>
      </c>
    </row>
    <row r="199" spans="1:27" ht="16.5" x14ac:dyDescent="0.2">
      <c r="A199" s="3">
        <v>196</v>
      </c>
      <c r="B199" s="3">
        <f t="shared" si="14"/>
        <v>37002004016</v>
      </c>
      <c r="C199" s="3" t="s">
        <v>1166</v>
      </c>
      <c r="D199" s="3" t="s">
        <v>1265</v>
      </c>
      <c r="E199" s="3" t="str">
        <f>INDEX(光放段!$G$4:$G$237,MATCH(纤芯!G199,光放段!$C$4:$C$237,0))</f>
        <v>山东二干|乐陵滨州光缆:乐陵兴隆南大街-滨州黄河十路</v>
      </c>
      <c r="F199" s="3">
        <f>INDEX(光放段!$I$4:$I$237,MATCH(纤芯!H199,光放段!$B$4:$B$237,0))</f>
        <v>37002000000</v>
      </c>
      <c r="G199" s="3" t="str">
        <f t="shared" si="15"/>
        <v>山东二干|乐陵滨州光缆:阳信幸福三路-惠民南门街</v>
      </c>
      <c r="H199" s="3">
        <f>INDEX(光放段!$B$4:$B$237,MATCH(纤芯!G199,光放段!$C$4:$C$237,0))</f>
        <v>37002004000</v>
      </c>
      <c r="I199" s="3" t="str">
        <f t="shared" si="16"/>
        <v>乐陵滨州光缆</v>
      </c>
      <c r="J199" s="3" t="str">
        <f>INDEX(子缆名称!$B$4:$B$29,纤芯!M199)</f>
        <v>B缆</v>
      </c>
      <c r="K199" s="3">
        <v>16</v>
      </c>
      <c r="L199" s="3">
        <f t="shared" si="17"/>
        <v>4</v>
      </c>
      <c r="M199" s="3">
        <f t="shared" si="18"/>
        <v>2</v>
      </c>
      <c r="N199" s="3" t="s">
        <v>10</v>
      </c>
      <c r="O199" s="3">
        <f>COUNTIF([1]局站!$D$4:$D$172,"="&amp;N199)</f>
        <v>1</v>
      </c>
      <c r="P199" s="3">
        <v>0</v>
      </c>
      <c r="Q199" s="3">
        <v>0</v>
      </c>
      <c r="R199" s="3">
        <v>0</v>
      </c>
      <c r="S199" s="3" t="s">
        <v>11</v>
      </c>
      <c r="T199" s="3">
        <f>COUNTIF([1]局站!$D$4:$D$172,"="&amp;S199)</f>
        <v>1</v>
      </c>
      <c r="U199" s="3">
        <v>0</v>
      </c>
      <c r="V199" s="3">
        <v>0</v>
      </c>
      <c r="W199" s="3">
        <v>0</v>
      </c>
      <c r="X199" s="3" t="s">
        <v>1214</v>
      </c>
      <c r="Y199" s="3" t="s">
        <v>854</v>
      </c>
      <c r="Z199" s="3" t="str">
        <f>INDEX(业务类型!$C$4:$C$8,MATCH(纤芯!Y199,业务类型!$B$4:$B$8,0))</f>
        <v>LOCAL</v>
      </c>
      <c r="AA199" s="3" t="s">
        <v>879</v>
      </c>
    </row>
    <row r="200" spans="1:27" ht="16.5" x14ac:dyDescent="0.2">
      <c r="A200" s="3">
        <v>197</v>
      </c>
      <c r="B200" s="3">
        <f t="shared" si="14"/>
        <v>37002004017</v>
      </c>
      <c r="C200" s="3" t="s">
        <v>1166</v>
      </c>
      <c r="D200" s="3" t="s">
        <v>1265</v>
      </c>
      <c r="E200" s="3" t="str">
        <f>INDEX(光放段!$G$4:$G$237,MATCH(纤芯!G200,光放段!$C$4:$C$237,0))</f>
        <v>山东二干|乐陵滨州光缆:乐陵兴隆南大街-滨州黄河十路</v>
      </c>
      <c r="F200" s="3">
        <f>INDEX(光放段!$I$4:$I$237,MATCH(纤芯!H200,光放段!$B$4:$B$237,0))</f>
        <v>37002000000</v>
      </c>
      <c r="G200" s="3" t="str">
        <f t="shared" si="15"/>
        <v>山东二干|乐陵滨州光缆:阳信幸福三路-惠民南门街</v>
      </c>
      <c r="H200" s="3">
        <f>INDEX(光放段!$B$4:$B$237,MATCH(纤芯!G200,光放段!$C$4:$C$237,0))</f>
        <v>37002004000</v>
      </c>
      <c r="I200" s="3" t="str">
        <f t="shared" si="16"/>
        <v>乐陵滨州光缆</v>
      </c>
      <c r="J200" s="3" t="str">
        <f>INDEX(子缆名称!$B$4:$B$29,纤芯!M200)</f>
        <v>B缆</v>
      </c>
      <c r="K200" s="3">
        <v>17</v>
      </c>
      <c r="L200" s="3">
        <f t="shared" si="17"/>
        <v>5</v>
      </c>
      <c r="M200" s="3">
        <f t="shared" si="18"/>
        <v>2</v>
      </c>
      <c r="N200" s="3" t="s">
        <v>10</v>
      </c>
      <c r="O200" s="3">
        <f>COUNTIF([1]局站!$D$4:$D$172,"="&amp;N200)</f>
        <v>1</v>
      </c>
      <c r="P200" s="3">
        <v>0</v>
      </c>
      <c r="Q200" s="3">
        <v>0</v>
      </c>
      <c r="R200" s="3">
        <v>0</v>
      </c>
      <c r="S200" s="3" t="s">
        <v>11</v>
      </c>
      <c r="T200" s="3">
        <f>COUNTIF([1]局站!$D$4:$D$172,"="&amp;S200)</f>
        <v>1</v>
      </c>
      <c r="U200" s="3">
        <v>0</v>
      </c>
      <c r="V200" s="3">
        <v>0</v>
      </c>
      <c r="W200" s="3">
        <v>0</v>
      </c>
      <c r="X200" s="3" t="s">
        <v>1214</v>
      </c>
      <c r="Y200" s="3" t="s">
        <v>880</v>
      </c>
      <c r="Z200" s="3" t="str">
        <f>INDEX(业务类型!$C$4:$C$8,MATCH(纤芯!Y200,业务类型!$B$4:$B$8,0))</f>
        <v>IDLE</v>
      </c>
      <c r="AA200" s="3"/>
    </row>
    <row r="201" spans="1:27" ht="16.5" x14ac:dyDescent="0.2">
      <c r="A201" s="3">
        <v>198</v>
      </c>
      <c r="B201" s="3">
        <f t="shared" si="14"/>
        <v>37002004018</v>
      </c>
      <c r="C201" s="3" t="s">
        <v>1166</v>
      </c>
      <c r="D201" s="3" t="s">
        <v>1265</v>
      </c>
      <c r="E201" s="3" t="str">
        <f>INDEX(光放段!$G$4:$G$237,MATCH(纤芯!G201,光放段!$C$4:$C$237,0))</f>
        <v>山东二干|乐陵滨州光缆:乐陵兴隆南大街-滨州黄河十路</v>
      </c>
      <c r="F201" s="3">
        <f>INDEX(光放段!$I$4:$I$237,MATCH(纤芯!H201,光放段!$B$4:$B$237,0))</f>
        <v>37002000000</v>
      </c>
      <c r="G201" s="3" t="str">
        <f t="shared" si="15"/>
        <v>山东二干|乐陵滨州光缆:阳信幸福三路-惠民南门街</v>
      </c>
      <c r="H201" s="3">
        <f>INDEX(光放段!$B$4:$B$237,MATCH(纤芯!G201,光放段!$C$4:$C$237,0))</f>
        <v>37002004000</v>
      </c>
      <c r="I201" s="3" t="str">
        <f t="shared" si="16"/>
        <v>乐陵滨州光缆</v>
      </c>
      <c r="J201" s="3" t="str">
        <f>INDEX(子缆名称!$B$4:$B$29,纤芯!M201)</f>
        <v>B缆</v>
      </c>
      <c r="K201" s="3">
        <v>18</v>
      </c>
      <c r="L201" s="3">
        <f t="shared" si="17"/>
        <v>6</v>
      </c>
      <c r="M201" s="3">
        <f t="shared" si="18"/>
        <v>2</v>
      </c>
      <c r="N201" s="3" t="s">
        <v>10</v>
      </c>
      <c r="O201" s="3">
        <f>COUNTIF([1]局站!$D$4:$D$172,"="&amp;N201)</f>
        <v>1</v>
      </c>
      <c r="P201" s="3">
        <v>0</v>
      </c>
      <c r="Q201" s="3">
        <v>0</v>
      </c>
      <c r="R201" s="3">
        <v>0</v>
      </c>
      <c r="S201" s="3" t="s">
        <v>11</v>
      </c>
      <c r="T201" s="3">
        <f>COUNTIF([1]局站!$D$4:$D$172,"="&amp;S201)</f>
        <v>1</v>
      </c>
      <c r="U201" s="3">
        <v>0</v>
      </c>
      <c r="V201" s="3">
        <v>0</v>
      </c>
      <c r="W201" s="3">
        <v>0</v>
      </c>
      <c r="X201" s="3" t="s">
        <v>1214</v>
      </c>
      <c r="Y201" s="3" t="s">
        <v>880</v>
      </c>
      <c r="Z201" s="3" t="str">
        <f>INDEX(业务类型!$C$4:$C$8,MATCH(纤芯!Y201,业务类型!$B$4:$B$8,0))</f>
        <v>IDLE</v>
      </c>
      <c r="AA201" s="3"/>
    </row>
    <row r="202" spans="1:27" ht="16.5" x14ac:dyDescent="0.2">
      <c r="A202" s="3">
        <v>199</v>
      </c>
      <c r="B202" s="3">
        <f t="shared" si="14"/>
        <v>37002004019</v>
      </c>
      <c r="C202" s="3" t="s">
        <v>1166</v>
      </c>
      <c r="D202" s="3" t="s">
        <v>1265</v>
      </c>
      <c r="E202" s="3" t="str">
        <f>INDEX(光放段!$G$4:$G$237,MATCH(纤芯!G202,光放段!$C$4:$C$237,0))</f>
        <v>山东二干|乐陵滨州光缆:乐陵兴隆南大街-滨州黄河十路</v>
      </c>
      <c r="F202" s="3">
        <f>INDEX(光放段!$I$4:$I$237,MATCH(纤芯!H202,光放段!$B$4:$B$237,0))</f>
        <v>37002000000</v>
      </c>
      <c r="G202" s="3" t="str">
        <f t="shared" si="15"/>
        <v>山东二干|乐陵滨州光缆:阳信幸福三路-惠民南门街</v>
      </c>
      <c r="H202" s="3">
        <f>INDEX(光放段!$B$4:$B$237,MATCH(纤芯!G202,光放段!$C$4:$C$237,0))</f>
        <v>37002004000</v>
      </c>
      <c r="I202" s="3" t="str">
        <f t="shared" si="16"/>
        <v>乐陵滨州光缆</v>
      </c>
      <c r="J202" s="3" t="str">
        <f>INDEX(子缆名称!$B$4:$B$29,纤芯!M202)</f>
        <v>B缆</v>
      </c>
      <c r="K202" s="3">
        <v>19</v>
      </c>
      <c r="L202" s="3">
        <f t="shared" si="17"/>
        <v>7</v>
      </c>
      <c r="M202" s="3">
        <f t="shared" si="18"/>
        <v>2</v>
      </c>
      <c r="N202" s="3" t="s">
        <v>10</v>
      </c>
      <c r="O202" s="3">
        <f>COUNTIF([1]局站!$D$4:$D$172,"="&amp;N202)</f>
        <v>1</v>
      </c>
      <c r="P202" s="3">
        <v>0</v>
      </c>
      <c r="Q202" s="3">
        <v>0</v>
      </c>
      <c r="R202" s="3">
        <v>0</v>
      </c>
      <c r="S202" s="3" t="s">
        <v>11</v>
      </c>
      <c r="T202" s="3">
        <f>COUNTIF([1]局站!$D$4:$D$172,"="&amp;S202)</f>
        <v>1</v>
      </c>
      <c r="U202" s="3">
        <v>0</v>
      </c>
      <c r="V202" s="3">
        <v>0</v>
      </c>
      <c r="W202" s="3">
        <v>0</v>
      </c>
      <c r="X202" s="3" t="s">
        <v>1214</v>
      </c>
      <c r="Y202" s="3" t="s">
        <v>880</v>
      </c>
      <c r="Z202" s="3" t="str">
        <f>INDEX(业务类型!$C$4:$C$8,MATCH(纤芯!Y202,业务类型!$B$4:$B$8,0))</f>
        <v>IDLE</v>
      </c>
      <c r="AA202" s="3"/>
    </row>
    <row r="203" spans="1:27" ht="16.5" x14ac:dyDescent="0.2">
      <c r="A203" s="3">
        <v>200</v>
      </c>
      <c r="B203" s="3">
        <f t="shared" si="14"/>
        <v>37002004020</v>
      </c>
      <c r="C203" s="3" t="s">
        <v>1166</v>
      </c>
      <c r="D203" s="3" t="s">
        <v>1265</v>
      </c>
      <c r="E203" s="3" t="str">
        <f>INDEX(光放段!$G$4:$G$237,MATCH(纤芯!G203,光放段!$C$4:$C$237,0))</f>
        <v>山东二干|乐陵滨州光缆:乐陵兴隆南大街-滨州黄河十路</v>
      </c>
      <c r="F203" s="3">
        <f>INDEX(光放段!$I$4:$I$237,MATCH(纤芯!H203,光放段!$B$4:$B$237,0))</f>
        <v>37002000000</v>
      </c>
      <c r="G203" s="3" t="str">
        <f t="shared" si="15"/>
        <v>山东二干|乐陵滨州光缆:阳信幸福三路-惠民南门街</v>
      </c>
      <c r="H203" s="3">
        <f>INDEX(光放段!$B$4:$B$237,MATCH(纤芯!G203,光放段!$C$4:$C$237,0))</f>
        <v>37002004000</v>
      </c>
      <c r="I203" s="3" t="str">
        <f t="shared" si="16"/>
        <v>乐陵滨州光缆</v>
      </c>
      <c r="J203" s="3" t="str">
        <f>INDEX(子缆名称!$B$4:$B$29,纤芯!M203)</f>
        <v>B缆</v>
      </c>
      <c r="K203" s="3">
        <v>20</v>
      </c>
      <c r="L203" s="3">
        <f t="shared" si="17"/>
        <v>8</v>
      </c>
      <c r="M203" s="3">
        <f t="shared" si="18"/>
        <v>2</v>
      </c>
      <c r="N203" s="3" t="s">
        <v>10</v>
      </c>
      <c r="O203" s="3">
        <f>COUNTIF([1]局站!$D$4:$D$172,"="&amp;N203)</f>
        <v>1</v>
      </c>
      <c r="P203" s="3">
        <v>0</v>
      </c>
      <c r="Q203" s="3">
        <v>0</v>
      </c>
      <c r="R203" s="3">
        <v>0</v>
      </c>
      <c r="S203" s="3" t="s">
        <v>11</v>
      </c>
      <c r="T203" s="3">
        <f>COUNTIF([1]局站!$D$4:$D$172,"="&amp;S203)</f>
        <v>1</v>
      </c>
      <c r="U203" s="3">
        <v>0</v>
      </c>
      <c r="V203" s="3">
        <v>0</v>
      </c>
      <c r="W203" s="3">
        <v>0</v>
      </c>
      <c r="X203" s="3" t="s">
        <v>1214</v>
      </c>
      <c r="Y203" s="3" t="s">
        <v>880</v>
      </c>
      <c r="Z203" s="3" t="str">
        <f>INDEX(业务类型!$C$4:$C$8,MATCH(纤芯!Y203,业务类型!$B$4:$B$8,0))</f>
        <v>IDLE</v>
      </c>
      <c r="AA203" s="3"/>
    </row>
    <row r="204" spans="1:27" ht="16.5" x14ac:dyDescent="0.2">
      <c r="A204" s="3">
        <v>201</v>
      </c>
      <c r="B204" s="3">
        <f t="shared" si="14"/>
        <v>37002004021</v>
      </c>
      <c r="C204" s="3" t="s">
        <v>1166</v>
      </c>
      <c r="D204" s="3" t="s">
        <v>1265</v>
      </c>
      <c r="E204" s="3" t="str">
        <f>INDEX(光放段!$G$4:$G$237,MATCH(纤芯!G204,光放段!$C$4:$C$237,0))</f>
        <v>山东二干|乐陵滨州光缆:乐陵兴隆南大街-滨州黄河十路</v>
      </c>
      <c r="F204" s="3">
        <f>INDEX(光放段!$I$4:$I$237,MATCH(纤芯!H204,光放段!$B$4:$B$237,0))</f>
        <v>37002000000</v>
      </c>
      <c r="G204" s="3" t="str">
        <f t="shared" si="15"/>
        <v>山东二干|乐陵滨州光缆:阳信幸福三路-惠民南门街</v>
      </c>
      <c r="H204" s="3">
        <f>INDEX(光放段!$B$4:$B$237,MATCH(纤芯!G204,光放段!$C$4:$C$237,0))</f>
        <v>37002004000</v>
      </c>
      <c r="I204" s="3" t="str">
        <f t="shared" si="16"/>
        <v>乐陵滨州光缆</v>
      </c>
      <c r="J204" s="3" t="str">
        <f>INDEX(子缆名称!$B$4:$B$29,纤芯!M204)</f>
        <v>B缆</v>
      </c>
      <c r="K204" s="3">
        <v>21</v>
      </c>
      <c r="L204" s="3">
        <f t="shared" si="17"/>
        <v>9</v>
      </c>
      <c r="M204" s="3">
        <f t="shared" si="18"/>
        <v>2</v>
      </c>
      <c r="N204" s="3" t="s">
        <v>10</v>
      </c>
      <c r="O204" s="3">
        <f>COUNTIF([1]局站!$D$4:$D$172,"="&amp;N204)</f>
        <v>1</v>
      </c>
      <c r="P204" s="3">
        <v>0</v>
      </c>
      <c r="Q204" s="3">
        <v>0</v>
      </c>
      <c r="R204" s="3">
        <v>0</v>
      </c>
      <c r="S204" s="3" t="s">
        <v>11</v>
      </c>
      <c r="T204" s="3">
        <f>COUNTIF([1]局站!$D$4:$D$172,"="&amp;S204)</f>
        <v>1</v>
      </c>
      <c r="U204" s="3">
        <v>0</v>
      </c>
      <c r="V204" s="3">
        <v>0</v>
      </c>
      <c r="W204" s="3">
        <v>0</v>
      </c>
      <c r="X204" s="3" t="s">
        <v>1214</v>
      </c>
      <c r="Y204" s="3" t="s">
        <v>880</v>
      </c>
      <c r="Z204" s="3" t="str">
        <f>INDEX(业务类型!$C$4:$C$8,MATCH(纤芯!Y204,业务类型!$B$4:$B$8,0))</f>
        <v>IDLE</v>
      </c>
      <c r="AA204" s="3"/>
    </row>
    <row r="205" spans="1:27" ht="16.5" x14ac:dyDescent="0.2">
      <c r="A205" s="3">
        <v>202</v>
      </c>
      <c r="B205" s="3">
        <f t="shared" si="14"/>
        <v>37002004022</v>
      </c>
      <c r="C205" s="3" t="s">
        <v>1166</v>
      </c>
      <c r="D205" s="3" t="s">
        <v>1265</v>
      </c>
      <c r="E205" s="3" t="str">
        <f>INDEX(光放段!$G$4:$G$237,MATCH(纤芯!G205,光放段!$C$4:$C$237,0))</f>
        <v>山东二干|乐陵滨州光缆:乐陵兴隆南大街-滨州黄河十路</v>
      </c>
      <c r="F205" s="3">
        <f>INDEX(光放段!$I$4:$I$237,MATCH(纤芯!H205,光放段!$B$4:$B$237,0))</f>
        <v>37002000000</v>
      </c>
      <c r="G205" s="3" t="str">
        <f t="shared" si="15"/>
        <v>山东二干|乐陵滨州光缆:阳信幸福三路-惠民南门街</v>
      </c>
      <c r="H205" s="3">
        <f>INDEX(光放段!$B$4:$B$237,MATCH(纤芯!G205,光放段!$C$4:$C$237,0))</f>
        <v>37002004000</v>
      </c>
      <c r="I205" s="3" t="str">
        <f t="shared" si="16"/>
        <v>乐陵滨州光缆</v>
      </c>
      <c r="J205" s="3" t="str">
        <f>INDEX(子缆名称!$B$4:$B$29,纤芯!M205)</f>
        <v>B缆</v>
      </c>
      <c r="K205" s="3">
        <v>22</v>
      </c>
      <c r="L205" s="3">
        <f t="shared" si="17"/>
        <v>10</v>
      </c>
      <c r="M205" s="3">
        <f t="shared" si="18"/>
        <v>2</v>
      </c>
      <c r="N205" s="3" t="s">
        <v>10</v>
      </c>
      <c r="O205" s="3">
        <f>COUNTIF([1]局站!$D$4:$D$172,"="&amp;N205)</f>
        <v>1</v>
      </c>
      <c r="P205" s="3">
        <v>0</v>
      </c>
      <c r="Q205" s="3">
        <v>0</v>
      </c>
      <c r="R205" s="3">
        <v>0</v>
      </c>
      <c r="S205" s="3" t="s">
        <v>11</v>
      </c>
      <c r="T205" s="3">
        <f>COUNTIF([1]局站!$D$4:$D$172,"="&amp;S205)</f>
        <v>1</v>
      </c>
      <c r="U205" s="3">
        <v>0</v>
      </c>
      <c r="V205" s="3">
        <v>0</v>
      </c>
      <c r="W205" s="3">
        <v>0</v>
      </c>
      <c r="X205" s="3" t="s">
        <v>1214</v>
      </c>
      <c r="Y205" s="3" t="s">
        <v>880</v>
      </c>
      <c r="Z205" s="3" t="str">
        <f>INDEX(业务类型!$C$4:$C$8,MATCH(纤芯!Y205,业务类型!$B$4:$B$8,0))</f>
        <v>IDLE</v>
      </c>
      <c r="AA205" s="3"/>
    </row>
    <row r="206" spans="1:27" ht="16.5" x14ac:dyDescent="0.2">
      <c r="A206" s="3">
        <v>203</v>
      </c>
      <c r="B206" s="3">
        <f t="shared" si="14"/>
        <v>37002004023</v>
      </c>
      <c r="C206" s="3" t="s">
        <v>1166</v>
      </c>
      <c r="D206" s="3" t="s">
        <v>1265</v>
      </c>
      <c r="E206" s="3" t="str">
        <f>INDEX(光放段!$G$4:$G$237,MATCH(纤芯!G206,光放段!$C$4:$C$237,0))</f>
        <v>山东二干|乐陵滨州光缆:乐陵兴隆南大街-滨州黄河十路</v>
      </c>
      <c r="F206" s="3">
        <f>INDEX(光放段!$I$4:$I$237,MATCH(纤芯!H206,光放段!$B$4:$B$237,0))</f>
        <v>37002000000</v>
      </c>
      <c r="G206" s="3" t="str">
        <f t="shared" si="15"/>
        <v>山东二干|乐陵滨州光缆:阳信幸福三路-惠民南门街</v>
      </c>
      <c r="H206" s="3">
        <f>INDEX(光放段!$B$4:$B$237,MATCH(纤芯!G206,光放段!$C$4:$C$237,0))</f>
        <v>37002004000</v>
      </c>
      <c r="I206" s="3" t="str">
        <f t="shared" si="16"/>
        <v>乐陵滨州光缆</v>
      </c>
      <c r="J206" s="3" t="str">
        <f>INDEX(子缆名称!$B$4:$B$29,纤芯!M206)</f>
        <v>B缆</v>
      </c>
      <c r="K206" s="3">
        <v>23</v>
      </c>
      <c r="L206" s="3">
        <f t="shared" si="17"/>
        <v>11</v>
      </c>
      <c r="M206" s="3">
        <f t="shared" si="18"/>
        <v>2</v>
      </c>
      <c r="N206" s="3" t="s">
        <v>10</v>
      </c>
      <c r="O206" s="3">
        <f>COUNTIF([1]局站!$D$4:$D$172,"="&amp;N206)</f>
        <v>1</v>
      </c>
      <c r="P206" s="3">
        <v>0</v>
      </c>
      <c r="Q206" s="3">
        <v>0</v>
      </c>
      <c r="R206" s="3">
        <v>0</v>
      </c>
      <c r="S206" s="3" t="s">
        <v>11</v>
      </c>
      <c r="T206" s="3">
        <f>COUNTIF([1]局站!$D$4:$D$172,"="&amp;S206)</f>
        <v>1</v>
      </c>
      <c r="U206" s="3">
        <v>0</v>
      </c>
      <c r="V206" s="3">
        <v>0</v>
      </c>
      <c r="W206" s="3">
        <v>0</v>
      </c>
      <c r="X206" s="3" t="s">
        <v>1214</v>
      </c>
      <c r="Y206" s="3" t="s">
        <v>880</v>
      </c>
      <c r="Z206" s="3" t="str">
        <f>INDEX(业务类型!$C$4:$C$8,MATCH(纤芯!Y206,业务类型!$B$4:$B$8,0))</f>
        <v>IDLE</v>
      </c>
      <c r="AA206" s="3"/>
    </row>
    <row r="207" spans="1:27" ht="16.5" x14ac:dyDescent="0.2">
      <c r="A207" s="3">
        <v>204</v>
      </c>
      <c r="B207" s="3">
        <f t="shared" si="14"/>
        <v>37002004024</v>
      </c>
      <c r="C207" s="3" t="s">
        <v>1166</v>
      </c>
      <c r="D207" s="3" t="s">
        <v>1265</v>
      </c>
      <c r="E207" s="3" t="str">
        <f>INDEX(光放段!$G$4:$G$237,MATCH(纤芯!G207,光放段!$C$4:$C$237,0))</f>
        <v>山东二干|乐陵滨州光缆:乐陵兴隆南大街-滨州黄河十路</v>
      </c>
      <c r="F207" s="3">
        <f>INDEX(光放段!$I$4:$I$237,MATCH(纤芯!H207,光放段!$B$4:$B$237,0))</f>
        <v>37002000000</v>
      </c>
      <c r="G207" s="3" t="str">
        <f t="shared" si="15"/>
        <v>山东二干|乐陵滨州光缆:阳信幸福三路-惠民南门街</v>
      </c>
      <c r="H207" s="3">
        <f>INDEX(光放段!$B$4:$B$237,MATCH(纤芯!G207,光放段!$C$4:$C$237,0))</f>
        <v>37002004000</v>
      </c>
      <c r="I207" s="3" t="str">
        <f t="shared" si="16"/>
        <v>乐陵滨州光缆</v>
      </c>
      <c r="J207" s="3" t="str">
        <f>INDEX(子缆名称!$B$4:$B$29,纤芯!M207)</f>
        <v>B缆</v>
      </c>
      <c r="K207" s="3">
        <v>24</v>
      </c>
      <c r="L207" s="3">
        <f t="shared" si="17"/>
        <v>12</v>
      </c>
      <c r="M207" s="3">
        <f t="shared" si="18"/>
        <v>2</v>
      </c>
      <c r="N207" s="3" t="s">
        <v>10</v>
      </c>
      <c r="O207" s="3">
        <f>COUNTIF([1]局站!$D$4:$D$172,"="&amp;N207)</f>
        <v>1</v>
      </c>
      <c r="P207" s="3">
        <v>0</v>
      </c>
      <c r="Q207" s="3">
        <v>0</v>
      </c>
      <c r="R207" s="3">
        <v>0</v>
      </c>
      <c r="S207" s="3" t="s">
        <v>11</v>
      </c>
      <c r="T207" s="3">
        <f>COUNTIF([1]局站!$D$4:$D$172,"="&amp;S207)</f>
        <v>1</v>
      </c>
      <c r="U207" s="3">
        <v>0</v>
      </c>
      <c r="V207" s="3">
        <v>0</v>
      </c>
      <c r="W207" s="3">
        <v>0</v>
      </c>
      <c r="X207" s="3" t="s">
        <v>1214</v>
      </c>
      <c r="Y207" s="3" t="s">
        <v>880</v>
      </c>
      <c r="Z207" s="3" t="str">
        <f>INDEX(业务类型!$C$4:$C$8,MATCH(纤芯!Y207,业务类型!$B$4:$B$8,0))</f>
        <v>IDLE</v>
      </c>
      <c r="AA207" s="3"/>
    </row>
    <row r="208" spans="1:27" ht="16.5" x14ac:dyDescent="0.2">
      <c r="A208" s="3">
        <v>205</v>
      </c>
      <c r="B208" s="3">
        <f t="shared" si="14"/>
        <v>37002004025</v>
      </c>
      <c r="C208" s="3" t="s">
        <v>1166</v>
      </c>
      <c r="D208" s="3" t="s">
        <v>1265</v>
      </c>
      <c r="E208" s="3" t="str">
        <f>INDEX(光放段!$G$4:$G$237,MATCH(纤芯!G208,光放段!$C$4:$C$237,0))</f>
        <v>山东二干|乐陵滨州光缆:乐陵兴隆南大街-滨州黄河十路</v>
      </c>
      <c r="F208" s="3">
        <f>INDEX(光放段!$I$4:$I$237,MATCH(纤芯!H208,光放段!$B$4:$B$237,0))</f>
        <v>37002000000</v>
      </c>
      <c r="G208" s="3" t="str">
        <f t="shared" si="15"/>
        <v>山东二干|乐陵滨州光缆:阳信幸福三路-惠民南门街</v>
      </c>
      <c r="H208" s="3">
        <f>INDEX(光放段!$B$4:$B$237,MATCH(纤芯!G208,光放段!$C$4:$C$237,0))</f>
        <v>37002004000</v>
      </c>
      <c r="I208" s="3" t="str">
        <f t="shared" si="16"/>
        <v>乐陵滨州光缆</v>
      </c>
      <c r="J208" s="3" t="str">
        <f>INDEX(子缆名称!$B$4:$B$29,纤芯!M208)</f>
        <v>C缆</v>
      </c>
      <c r="K208" s="3">
        <v>25</v>
      </c>
      <c r="L208" s="3">
        <f t="shared" si="17"/>
        <v>1</v>
      </c>
      <c r="M208" s="3">
        <f t="shared" si="18"/>
        <v>3</v>
      </c>
      <c r="N208" s="3" t="s">
        <v>10</v>
      </c>
      <c r="O208" s="3">
        <f>COUNTIF([1]局站!$D$4:$D$172,"="&amp;N208)</f>
        <v>1</v>
      </c>
      <c r="P208" s="3">
        <v>0</v>
      </c>
      <c r="Q208" s="3">
        <v>0</v>
      </c>
      <c r="R208" s="3">
        <v>0</v>
      </c>
      <c r="S208" s="3" t="s">
        <v>11</v>
      </c>
      <c r="T208" s="3">
        <f>COUNTIF([1]局站!$D$4:$D$172,"="&amp;S208)</f>
        <v>1</v>
      </c>
      <c r="U208" s="3">
        <v>0</v>
      </c>
      <c r="V208" s="3">
        <v>0</v>
      </c>
      <c r="W208" s="3">
        <v>0</v>
      </c>
      <c r="X208" s="3" t="s">
        <v>1214</v>
      </c>
      <c r="Y208" s="3" t="s">
        <v>880</v>
      </c>
      <c r="Z208" s="3" t="str">
        <f>INDEX(业务类型!$C$4:$C$8,MATCH(纤芯!Y208,业务类型!$B$4:$B$8,0))</f>
        <v>IDLE</v>
      </c>
      <c r="AA208" s="3"/>
    </row>
    <row r="209" spans="1:27" ht="16.5" x14ac:dyDescent="0.2">
      <c r="A209" s="3">
        <v>206</v>
      </c>
      <c r="B209" s="3">
        <f t="shared" si="14"/>
        <v>37002004026</v>
      </c>
      <c r="C209" s="3" t="s">
        <v>1166</v>
      </c>
      <c r="D209" s="3" t="s">
        <v>1265</v>
      </c>
      <c r="E209" s="3" t="str">
        <f>INDEX(光放段!$G$4:$G$237,MATCH(纤芯!G209,光放段!$C$4:$C$237,0))</f>
        <v>山东二干|乐陵滨州光缆:乐陵兴隆南大街-滨州黄河十路</v>
      </c>
      <c r="F209" s="3">
        <f>INDEX(光放段!$I$4:$I$237,MATCH(纤芯!H209,光放段!$B$4:$B$237,0))</f>
        <v>37002000000</v>
      </c>
      <c r="G209" s="3" t="str">
        <f t="shared" si="15"/>
        <v>山东二干|乐陵滨州光缆:阳信幸福三路-惠民南门街</v>
      </c>
      <c r="H209" s="3">
        <f>INDEX(光放段!$B$4:$B$237,MATCH(纤芯!G209,光放段!$C$4:$C$237,0))</f>
        <v>37002004000</v>
      </c>
      <c r="I209" s="3" t="str">
        <f t="shared" si="16"/>
        <v>乐陵滨州光缆</v>
      </c>
      <c r="J209" s="3" t="str">
        <f>INDEX(子缆名称!$B$4:$B$29,纤芯!M209)</f>
        <v>C缆</v>
      </c>
      <c r="K209" s="3">
        <v>26</v>
      </c>
      <c r="L209" s="3">
        <f t="shared" si="17"/>
        <v>2</v>
      </c>
      <c r="M209" s="3">
        <f t="shared" si="18"/>
        <v>3</v>
      </c>
      <c r="N209" s="3" t="s">
        <v>10</v>
      </c>
      <c r="O209" s="3">
        <f>COUNTIF([1]局站!$D$4:$D$172,"="&amp;N209)</f>
        <v>1</v>
      </c>
      <c r="P209" s="3">
        <v>0</v>
      </c>
      <c r="Q209" s="3">
        <v>0</v>
      </c>
      <c r="R209" s="3">
        <v>0</v>
      </c>
      <c r="S209" s="3" t="s">
        <v>11</v>
      </c>
      <c r="T209" s="3">
        <f>COUNTIF([1]局站!$D$4:$D$172,"="&amp;S209)</f>
        <v>1</v>
      </c>
      <c r="U209" s="3">
        <v>0</v>
      </c>
      <c r="V209" s="3">
        <v>0</v>
      </c>
      <c r="W209" s="3">
        <v>0</v>
      </c>
      <c r="X209" s="3" t="s">
        <v>1214</v>
      </c>
      <c r="Y209" s="3" t="s">
        <v>880</v>
      </c>
      <c r="Z209" s="3" t="str">
        <f>INDEX(业务类型!$C$4:$C$8,MATCH(纤芯!Y209,业务类型!$B$4:$B$8,0))</f>
        <v>IDLE</v>
      </c>
      <c r="AA209" s="3"/>
    </row>
    <row r="210" spans="1:27" ht="16.5" x14ac:dyDescent="0.2">
      <c r="A210" s="3">
        <v>207</v>
      </c>
      <c r="B210" s="3">
        <f t="shared" si="14"/>
        <v>37002004027</v>
      </c>
      <c r="C210" s="3" t="s">
        <v>1166</v>
      </c>
      <c r="D210" s="3" t="s">
        <v>1265</v>
      </c>
      <c r="E210" s="3" t="str">
        <f>INDEX(光放段!$G$4:$G$237,MATCH(纤芯!G210,光放段!$C$4:$C$237,0))</f>
        <v>山东二干|乐陵滨州光缆:乐陵兴隆南大街-滨州黄河十路</v>
      </c>
      <c r="F210" s="3">
        <f>INDEX(光放段!$I$4:$I$237,MATCH(纤芯!H210,光放段!$B$4:$B$237,0))</f>
        <v>37002000000</v>
      </c>
      <c r="G210" s="3" t="str">
        <f t="shared" si="15"/>
        <v>山东二干|乐陵滨州光缆:阳信幸福三路-惠民南门街</v>
      </c>
      <c r="H210" s="3">
        <f>INDEX(光放段!$B$4:$B$237,MATCH(纤芯!G210,光放段!$C$4:$C$237,0))</f>
        <v>37002004000</v>
      </c>
      <c r="I210" s="3" t="str">
        <f t="shared" si="16"/>
        <v>乐陵滨州光缆</v>
      </c>
      <c r="J210" s="3" t="str">
        <f>INDEX(子缆名称!$B$4:$B$29,纤芯!M210)</f>
        <v>C缆</v>
      </c>
      <c r="K210" s="3">
        <v>27</v>
      </c>
      <c r="L210" s="3">
        <f t="shared" si="17"/>
        <v>3</v>
      </c>
      <c r="M210" s="3">
        <f t="shared" si="18"/>
        <v>3</v>
      </c>
      <c r="N210" s="3" t="s">
        <v>10</v>
      </c>
      <c r="O210" s="3">
        <f>COUNTIF([1]局站!$D$4:$D$172,"="&amp;N210)</f>
        <v>1</v>
      </c>
      <c r="P210" s="3">
        <v>0</v>
      </c>
      <c r="Q210" s="3">
        <v>0</v>
      </c>
      <c r="R210" s="3">
        <v>0</v>
      </c>
      <c r="S210" s="3" t="s">
        <v>11</v>
      </c>
      <c r="T210" s="3">
        <f>COUNTIF([1]局站!$D$4:$D$172,"="&amp;S210)</f>
        <v>1</v>
      </c>
      <c r="U210" s="3">
        <v>0</v>
      </c>
      <c r="V210" s="3">
        <v>0</v>
      </c>
      <c r="W210" s="3">
        <v>0</v>
      </c>
      <c r="X210" s="3" t="s">
        <v>1214</v>
      </c>
      <c r="Y210" s="3" t="s">
        <v>880</v>
      </c>
      <c r="Z210" s="3" t="str">
        <f>INDEX(业务类型!$C$4:$C$8,MATCH(纤芯!Y210,业务类型!$B$4:$B$8,0))</f>
        <v>IDLE</v>
      </c>
      <c r="AA210" s="3"/>
    </row>
    <row r="211" spans="1:27" ht="16.5" x14ac:dyDescent="0.2">
      <c r="A211" s="3">
        <v>208</v>
      </c>
      <c r="B211" s="3">
        <f t="shared" si="14"/>
        <v>37002004028</v>
      </c>
      <c r="C211" s="3" t="s">
        <v>1166</v>
      </c>
      <c r="D211" s="3" t="s">
        <v>1265</v>
      </c>
      <c r="E211" s="3" t="str">
        <f>INDEX(光放段!$G$4:$G$237,MATCH(纤芯!G211,光放段!$C$4:$C$237,0))</f>
        <v>山东二干|乐陵滨州光缆:乐陵兴隆南大街-滨州黄河十路</v>
      </c>
      <c r="F211" s="3">
        <f>INDEX(光放段!$I$4:$I$237,MATCH(纤芯!H211,光放段!$B$4:$B$237,0))</f>
        <v>37002000000</v>
      </c>
      <c r="G211" s="3" t="str">
        <f t="shared" si="15"/>
        <v>山东二干|乐陵滨州光缆:阳信幸福三路-惠民南门街</v>
      </c>
      <c r="H211" s="3">
        <f>INDEX(光放段!$B$4:$B$237,MATCH(纤芯!G211,光放段!$C$4:$C$237,0))</f>
        <v>37002004000</v>
      </c>
      <c r="I211" s="3" t="str">
        <f t="shared" si="16"/>
        <v>乐陵滨州光缆</v>
      </c>
      <c r="J211" s="3" t="str">
        <f>INDEX(子缆名称!$B$4:$B$29,纤芯!M211)</f>
        <v>C缆</v>
      </c>
      <c r="K211" s="3">
        <v>28</v>
      </c>
      <c r="L211" s="3">
        <f t="shared" si="17"/>
        <v>4</v>
      </c>
      <c r="M211" s="3">
        <f t="shared" si="18"/>
        <v>3</v>
      </c>
      <c r="N211" s="3" t="s">
        <v>10</v>
      </c>
      <c r="O211" s="3">
        <f>COUNTIF([1]局站!$D$4:$D$172,"="&amp;N211)</f>
        <v>1</v>
      </c>
      <c r="P211" s="3">
        <v>0</v>
      </c>
      <c r="Q211" s="3">
        <v>0</v>
      </c>
      <c r="R211" s="3">
        <v>0</v>
      </c>
      <c r="S211" s="3" t="s">
        <v>11</v>
      </c>
      <c r="T211" s="3">
        <f>COUNTIF([1]局站!$D$4:$D$172,"="&amp;S211)</f>
        <v>1</v>
      </c>
      <c r="U211" s="3">
        <v>0</v>
      </c>
      <c r="V211" s="3">
        <v>0</v>
      </c>
      <c r="W211" s="3">
        <v>0</v>
      </c>
      <c r="X211" s="3" t="s">
        <v>1214</v>
      </c>
      <c r="Y211" s="3" t="s">
        <v>880</v>
      </c>
      <c r="Z211" s="3" t="str">
        <f>INDEX(业务类型!$C$4:$C$8,MATCH(纤芯!Y211,业务类型!$B$4:$B$8,0))</f>
        <v>IDLE</v>
      </c>
      <c r="AA211" s="3"/>
    </row>
    <row r="212" spans="1:27" ht="16.5" x14ac:dyDescent="0.2">
      <c r="A212" s="3">
        <v>209</v>
      </c>
      <c r="B212" s="3">
        <f t="shared" si="14"/>
        <v>37002004029</v>
      </c>
      <c r="C212" s="3" t="s">
        <v>1166</v>
      </c>
      <c r="D212" s="3" t="s">
        <v>1265</v>
      </c>
      <c r="E212" s="3" t="str">
        <f>INDEX(光放段!$G$4:$G$237,MATCH(纤芯!G212,光放段!$C$4:$C$237,0))</f>
        <v>山东二干|乐陵滨州光缆:乐陵兴隆南大街-滨州黄河十路</v>
      </c>
      <c r="F212" s="3">
        <f>INDEX(光放段!$I$4:$I$237,MATCH(纤芯!H212,光放段!$B$4:$B$237,0))</f>
        <v>37002000000</v>
      </c>
      <c r="G212" s="3" t="str">
        <f t="shared" si="15"/>
        <v>山东二干|乐陵滨州光缆:阳信幸福三路-惠民南门街</v>
      </c>
      <c r="H212" s="3">
        <f>INDEX(光放段!$B$4:$B$237,MATCH(纤芯!G212,光放段!$C$4:$C$237,0))</f>
        <v>37002004000</v>
      </c>
      <c r="I212" s="3" t="str">
        <f t="shared" si="16"/>
        <v>乐陵滨州光缆</v>
      </c>
      <c r="J212" s="3" t="str">
        <f>INDEX(子缆名称!$B$4:$B$29,纤芯!M212)</f>
        <v>C缆</v>
      </c>
      <c r="K212" s="3">
        <v>29</v>
      </c>
      <c r="L212" s="3">
        <f t="shared" si="17"/>
        <v>5</v>
      </c>
      <c r="M212" s="3">
        <f t="shared" si="18"/>
        <v>3</v>
      </c>
      <c r="N212" s="3" t="s">
        <v>10</v>
      </c>
      <c r="O212" s="3">
        <f>COUNTIF([1]局站!$D$4:$D$172,"="&amp;N212)</f>
        <v>1</v>
      </c>
      <c r="P212" s="3">
        <v>0</v>
      </c>
      <c r="Q212" s="3">
        <v>0</v>
      </c>
      <c r="R212" s="3">
        <v>0</v>
      </c>
      <c r="S212" s="3" t="s">
        <v>11</v>
      </c>
      <c r="T212" s="3">
        <f>COUNTIF([1]局站!$D$4:$D$172,"="&amp;S212)</f>
        <v>1</v>
      </c>
      <c r="U212" s="3">
        <v>0</v>
      </c>
      <c r="V212" s="3">
        <v>0</v>
      </c>
      <c r="W212" s="3">
        <v>0</v>
      </c>
      <c r="X212" s="3" t="s">
        <v>1214</v>
      </c>
      <c r="Y212" s="3" t="s">
        <v>880</v>
      </c>
      <c r="Z212" s="3" t="str">
        <f>INDEX(业务类型!$C$4:$C$8,MATCH(纤芯!Y212,业务类型!$B$4:$B$8,0))</f>
        <v>IDLE</v>
      </c>
      <c r="AA212" s="3"/>
    </row>
    <row r="213" spans="1:27" ht="16.5" x14ac:dyDescent="0.2">
      <c r="A213" s="3">
        <v>210</v>
      </c>
      <c r="B213" s="3">
        <f t="shared" si="14"/>
        <v>37002004030</v>
      </c>
      <c r="C213" s="3" t="s">
        <v>1166</v>
      </c>
      <c r="D213" s="3" t="s">
        <v>1265</v>
      </c>
      <c r="E213" s="3" t="str">
        <f>INDEX(光放段!$G$4:$G$237,MATCH(纤芯!G213,光放段!$C$4:$C$237,0))</f>
        <v>山东二干|乐陵滨州光缆:乐陵兴隆南大街-滨州黄河十路</v>
      </c>
      <c r="F213" s="3">
        <f>INDEX(光放段!$I$4:$I$237,MATCH(纤芯!H213,光放段!$B$4:$B$237,0))</f>
        <v>37002000000</v>
      </c>
      <c r="G213" s="3" t="str">
        <f t="shared" si="15"/>
        <v>山东二干|乐陵滨州光缆:阳信幸福三路-惠民南门街</v>
      </c>
      <c r="H213" s="3">
        <f>INDEX(光放段!$B$4:$B$237,MATCH(纤芯!G213,光放段!$C$4:$C$237,0))</f>
        <v>37002004000</v>
      </c>
      <c r="I213" s="3" t="str">
        <f t="shared" si="16"/>
        <v>乐陵滨州光缆</v>
      </c>
      <c r="J213" s="3" t="str">
        <f>INDEX(子缆名称!$B$4:$B$29,纤芯!M213)</f>
        <v>C缆</v>
      </c>
      <c r="K213" s="3">
        <v>30</v>
      </c>
      <c r="L213" s="3">
        <f t="shared" si="17"/>
        <v>6</v>
      </c>
      <c r="M213" s="3">
        <f t="shared" si="18"/>
        <v>3</v>
      </c>
      <c r="N213" s="3" t="s">
        <v>10</v>
      </c>
      <c r="O213" s="3">
        <f>COUNTIF([1]局站!$D$4:$D$172,"="&amp;N213)</f>
        <v>1</v>
      </c>
      <c r="P213" s="3">
        <v>0</v>
      </c>
      <c r="Q213" s="3">
        <v>0</v>
      </c>
      <c r="R213" s="3">
        <v>0</v>
      </c>
      <c r="S213" s="3" t="s">
        <v>11</v>
      </c>
      <c r="T213" s="3">
        <f>COUNTIF([1]局站!$D$4:$D$172,"="&amp;S213)</f>
        <v>1</v>
      </c>
      <c r="U213" s="3">
        <v>0</v>
      </c>
      <c r="V213" s="3">
        <v>0</v>
      </c>
      <c r="W213" s="3">
        <v>0</v>
      </c>
      <c r="X213" s="3" t="s">
        <v>1214</v>
      </c>
      <c r="Y213" s="3" t="s">
        <v>880</v>
      </c>
      <c r="Z213" s="3" t="str">
        <f>INDEX(业务类型!$C$4:$C$8,MATCH(纤芯!Y213,业务类型!$B$4:$B$8,0))</f>
        <v>IDLE</v>
      </c>
      <c r="AA213" s="3"/>
    </row>
    <row r="214" spans="1:27" ht="16.5" x14ac:dyDescent="0.2">
      <c r="A214" s="3">
        <v>211</v>
      </c>
      <c r="B214" s="3">
        <f t="shared" si="14"/>
        <v>37002004031</v>
      </c>
      <c r="C214" s="3" t="s">
        <v>1166</v>
      </c>
      <c r="D214" s="3" t="s">
        <v>1265</v>
      </c>
      <c r="E214" s="3" t="str">
        <f>INDEX(光放段!$G$4:$G$237,MATCH(纤芯!G214,光放段!$C$4:$C$237,0))</f>
        <v>山东二干|乐陵滨州光缆:乐陵兴隆南大街-滨州黄河十路</v>
      </c>
      <c r="F214" s="3">
        <f>INDEX(光放段!$I$4:$I$237,MATCH(纤芯!H214,光放段!$B$4:$B$237,0))</f>
        <v>37002000000</v>
      </c>
      <c r="G214" s="3" t="str">
        <f t="shared" si="15"/>
        <v>山东二干|乐陵滨州光缆:阳信幸福三路-惠民南门街</v>
      </c>
      <c r="H214" s="3">
        <f>INDEX(光放段!$B$4:$B$237,MATCH(纤芯!G214,光放段!$C$4:$C$237,0))</f>
        <v>37002004000</v>
      </c>
      <c r="I214" s="3" t="str">
        <f t="shared" si="16"/>
        <v>乐陵滨州光缆</v>
      </c>
      <c r="J214" s="3" t="str">
        <f>INDEX(子缆名称!$B$4:$B$29,纤芯!M214)</f>
        <v>C缆</v>
      </c>
      <c r="K214" s="3">
        <v>31</v>
      </c>
      <c r="L214" s="3">
        <f t="shared" si="17"/>
        <v>7</v>
      </c>
      <c r="M214" s="3">
        <f t="shared" si="18"/>
        <v>3</v>
      </c>
      <c r="N214" s="3" t="s">
        <v>10</v>
      </c>
      <c r="O214" s="3">
        <f>COUNTIF([1]局站!$D$4:$D$172,"="&amp;N214)</f>
        <v>1</v>
      </c>
      <c r="P214" s="3">
        <v>0</v>
      </c>
      <c r="Q214" s="3">
        <v>0</v>
      </c>
      <c r="R214" s="3">
        <v>0</v>
      </c>
      <c r="S214" s="3" t="s">
        <v>11</v>
      </c>
      <c r="T214" s="3">
        <f>COUNTIF([1]局站!$D$4:$D$172,"="&amp;S214)</f>
        <v>1</v>
      </c>
      <c r="U214" s="3">
        <v>0</v>
      </c>
      <c r="V214" s="3">
        <v>0</v>
      </c>
      <c r="W214" s="3">
        <v>0</v>
      </c>
      <c r="X214" s="3" t="s">
        <v>1214</v>
      </c>
      <c r="Y214" s="3" t="s">
        <v>880</v>
      </c>
      <c r="Z214" s="3" t="str">
        <f>INDEX(业务类型!$C$4:$C$8,MATCH(纤芯!Y214,业务类型!$B$4:$B$8,0))</f>
        <v>IDLE</v>
      </c>
      <c r="AA214" s="3"/>
    </row>
    <row r="215" spans="1:27" ht="16.5" x14ac:dyDescent="0.2">
      <c r="A215" s="3">
        <v>212</v>
      </c>
      <c r="B215" s="3">
        <f t="shared" si="14"/>
        <v>37002004032</v>
      </c>
      <c r="C215" s="3" t="s">
        <v>1166</v>
      </c>
      <c r="D215" s="3" t="s">
        <v>1265</v>
      </c>
      <c r="E215" s="3" t="str">
        <f>INDEX(光放段!$G$4:$G$237,MATCH(纤芯!G215,光放段!$C$4:$C$237,0))</f>
        <v>山东二干|乐陵滨州光缆:乐陵兴隆南大街-滨州黄河十路</v>
      </c>
      <c r="F215" s="3">
        <f>INDEX(光放段!$I$4:$I$237,MATCH(纤芯!H215,光放段!$B$4:$B$237,0))</f>
        <v>37002000000</v>
      </c>
      <c r="G215" s="3" t="str">
        <f t="shared" si="15"/>
        <v>山东二干|乐陵滨州光缆:阳信幸福三路-惠民南门街</v>
      </c>
      <c r="H215" s="3">
        <f>INDEX(光放段!$B$4:$B$237,MATCH(纤芯!G215,光放段!$C$4:$C$237,0))</f>
        <v>37002004000</v>
      </c>
      <c r="I215" s="3" t="str">
        <f t="shared" si="16"/>
        <v>乐陵滨州光缆</v>
      </c>
      <c r="J215" s="3" t="str">
        <f>INDEX(子缆名称!$B$4:$B$29,纤芯!M215)</f>
        <v>C缆</v>
      </c>
      <c r="K215" s="3">
        <v>32</v>
      </c>
      <c r="L215" s="3">
        <f t="shared" si="17"/>
        <v>8</v>
      </c>
      <c r="M215" s="3">
        <f t="shared" si="18"/>
        <v>3</v>
      </c>
      <c r="N215" s="3" t="s">
        <v>10</v>
      </c>
      <c r="O215" s="3">
        <f>COUNTIF([1]局站!$D$4:$D$172,"="&amp;N215)</f>
        <v>1</v>
      </c>
      <c r="P215" s="3">
        <v>0</v>
      </c>
      <c r="Q215" s="3">
        <v>0</v>
      </c>
      <c r="R215" s="3">
        <v>0</v>
      </c>
      <c r="S215" s="3" t="s">
        <v>11</v>
      </c>
      <c r="T215" s="3">
        <f>COUNTIF([1]局站!$D$4:$D$172,"="&amp;S215)</f>
        <v>1</v>
      </c>
      <c r="U215" s="3">
        <v>0</v>
      </c>
      <c r="V215" s="3">
        <v>0</v>
      </c>
      <c r="W215" s="3">
        <v>0</v>
      </c>
      <c r="X215" s="3" t="s">
        <v>1214</v>
      </c>
      <c r="Y215" s="3" t="s">
        <v>880</v>
      </c>
      <c r="Z215" s="3" t="str">
        <f>INDEX(业务类型!$C$4:$C$8,MATCH(纤芯!Y215,业务类型!$B$4:$B$8,0))</f>
        <v>IDLE</v>
      </c>
      <c r="AA215" s="3"/>
    </row>
    <row r="216" spans="1:27" ht="16.5" x14ac:dyDescent="0.2">
      <c r="A216" s="3">
        <v>213</v>
      </c>
      <c r="B216" s="3">
        <f t="shared" si="14"/>
        <v>37002004033</v>
      </c>
      <c r="C216" s="3" t="s">
        <v>1166</v>
      </c>
      <c r="D216" s="3" t="s">
        <v>1265</v>
      </c>
      <c r="E216" s="3" t="str">
        <f>INDEX(光放段!$G$4:$G$237,MATCH(纤芯!G216,光放段!$C$4:$C$237,0))</f>
        <v>山东二干|乐陵滨州光缆:乐陵兴隆南大街-滨州黄河十路</v>
      </c>
      <c r="F216" s="3">
        <f>INDEX(光放段!$I$4:$I$237,MATCH(纤芯!H216,光放段!$B$4:$B$237,0))</f>
        <v>37002000000</v>
      </c>
      <c r="G216" s="3" t="str">
        <f t="shared" si="15"/>
        <v>山东二干|乐陵滨州光缆:阳信幸福三路-惠民南门街</v>
      </c>
      <c r="H216" s="3">
        <f>INDEX(光放段!$B$4:$B$237,MATCH(纤芯!G216,光放段!$C$4:$C$237,0))</f>
        <v>37002004000</v>
      </c>
      <c r="I216" s="3" t="str">
        <f t="shared" si="16"/>
        <v>乐陵滨州光缆</v>
      </c>
      <c r="J216" s="3" t="str">
        <f>INDEX(子缆名称!$B$4:$B$29,纤芯!M216)</f>
        <v>C缆</v>
      </c>
      <c r="K216" s="3">
        <v>33</v>
      </c>
      <c r="L216" s="3">
        <f t="shared" si="17"/>
        <v>9</v>
      </c>
      <c r="M216" s="3">
        <f t="shared" si="18"/>
        <v>3</v>
      </c>
      <c r="N216" s="3" t="s">
        <v>10</v>
      </c>
      <c r="O216" s="3">
        <f>COUNTIF([1]局站!$D$4:$D$172,"="&amp;N216)</f>
        <v>1</v>
      </c>
      <c r="P216" s="3">
        <v>0</v>
      </c>
      <c r="Q216" s="3">
        <v>0</v>
      </c>
      <c r="R216" s="3">
        <v>0</v>
      </c>
      <c r="S216" s="3" t="s">
        <v>11</v>
      </c>
      <c r="T216" s="3">
        <f>COUNTIF([1]局站!$D$4:$D$172,"="&amp;S216)</f>
        <v>1</v>
      </c>
      <c r="U216" s="3">
        <v>0</v>
      </c>
      <c r="V216" s="3">
        <v>0</v>
      </c>
      <c r="W216" s="3">
        <v>0</v>
      </c>
      <c r="X216" s="3" t="s">
        <v>1214</v>
      </c>
      <c r="Y216" s="3" t="s">
        <v>880</v>
      </c>
      <c r="Z216" s="3" t="str">
        <f>INDEX(业务类型!$C$4:$C$8,MATCH(纤芯!Y216,业务类型!$B$4:$B$8,0))</f>
        <v>IDLE</v>
      </c>
      <c r="AA216" s="3"/>
    </row>
    <row r="217" spans="1:27" ht="16.5" x14ac:dyDescent="0.2">
      <c r="A217" s="3">
        <v>214</v>
      </c>
      <c r="B217" s="3">
        <f t="shared" si="14"/>
        <v>37002004034</v>
      </c>
      <c r="C217" s="3" t="s">
        <v>1166</v>
      </c>
      <c r="D217" s="3" t="s">
        <v>1265</v>
      </c>
      <c r="E217" s="3" t="str">
        <f>INDEX(光放段!$G$4:$G$237,MATCH(纤芯!G217,光放段!$C$4:$C$237,0))</f>
        <v>山东二干|乐陵滨州光缆:乐陵兴隆南大街-滨州黄河十路</v>
      </c>
      <c r="F217" s="3">
        <f>INDEX(光放段!$I$4:$I$237,MATCH(纤芯!H217,光放段!$B$4:$B$237,0))</f>
        <v>37002000000</v>
      </c>
      <c r="G217" s="3" t="str">
        <f t="shared" si="15"/>
        <v>山东二干|乐陵滨州光缆:阳信幸福三路-惠民南门街</v>
      </c>
      <c r="H217" s="3">
        <f>INDEX(光放段!$B$4:$B$237,MATCH(纤芯!G217,光放段!$C$4:$C$237,0))</f>
        <v>37002004000</v>
      </c>
      <c r="I217" s="3" t="str">
        <f t="shared" si="16"/>
        <v>乐陵滨州光缆</v>
      </c>
      <c r="J217" s="3" t="str">
        <f>INDEX(子缆名称!$B$4:$B$29,纤芯!M217)</f>
        <v>C缆</v>
      </c>
      <c r="K217" s="3">
        <v>34</v>
      </c>
      <c r="L217" s="3">
        <f t="shared" si="17"/>
        <v>10</v>
      </c>
      <c r="M217" s="3">
        <f t="shared" si="18"/>
        <v>3</v>
      </c>
      <c r="N217" s="3" t="s">
        <v>10</v>
      </c>
      <c r="O217" s="3">
        <f>COUNTIF([1]局站!$D$4:$D$172,"="&amp;N217)</f>
        <v>1</v>
      </c>
      <c r="P217" s="3">
        <v>0</v>
      </c>
      <c r="Q217" s="3">
        <v>0</v>
      </c>
      <c r="R217" s="3">
        <v>0</v>
      </c>
      <c r="S217" s="3" t="s">
        <v>11</v>
      </c>
      <c r="T217" s="3">
        <f>COUNTIF([1]局站!$D$4:$D$172,"="&amp;S217)</f>
        <v>1</v>
      </c>
      <c r="U217" s="3">
        <v>0</v>
      </c>
      <c r="V217" s="3">
        <v>0</v>
      </c>
      <c r="W217" s="3">
        <v>0</v>
      </c>
      <c r="X217" s="3" t="s">
        <v>1214</v>
      </c>
      <c r="Y217" s="3" t="s">
        <v>880</v>
      </c>
      <c r="Z217" s="3" t="str">
        <f>INDEX(业务类型!$C$4:$C$8,MATCH(纤芯!Y217,业务类型!$B$4:$B$8,0))</f>
        <v>IDLE</v>
      </c>
      <c r="AA217" s="3"/>
    </row>
    <row r="218" spans="1:27" ht="16.5" x14ac:dyDescent="0.2">
      <c r="A218" s="3">
        <v>215</v>
      </c>
      <c r="B218" s="3">
        <f t="shared" si="14"/>
        <v>37002004035</v>
      </c>
      <c r="C218" s="3" t="s">
        <v>1166</v>
      </c>
      <c r="D218" s="3" t="s">
        <v>1265</v>
      </c>
      <c r="E218" s="3" t="str">
        <f>INDEX(光放段!$G$4:$G$237,MATCH(纤芯!G218,光放段!$C$4:$C$237,0))</f>
        <v>山东二干|乐陵滨州光缆:乐陵兴隆南大街-滨州黄河十路</v>
      </c>
      <c r="F218" s="3">
        <f>INDEX(光放段!$I$4:$I$237,MATCH(纤芯!H218,光放段!$B$4:$B$237,0))</f>
        <v>37002000000</v>
      </c>
      <c r="G218" s="3" t="str">
        <f t="shared" si="15"/>
        <v>山东二干|乐陵滨州光缆:阳信幸福三路-惠民南门街</v>
      </c>
      <c r="H218" s="3">
        <f>INDEX(光放段!$B$4:$B$237,MATCH(纤芯!G218,光放段!$C$4:$C$237,0))</f>
        <v>37002004000</v>
      </c>
      <c r="I218" s="3" t="str">
        <f t="shared" si="16"/>
        <v>乐陵滨州光缆</v>
      </c>
      <c r="J218" s="3" t="str">
        <f>INDEX(子缆名称!$B$4:$B$29,纤芯!M218)</f>
        <v>C缆</v>
      </c>
      <c r="K218" s="3">
        <v>35</v>
      </c>
      <c r="L218" s="3">
        <f t="shared" si="17"/>
        <v>11</v>
      </c>
      <c r="M218" s="3">
        <f t="shared" si="18"/>
        <v>3</v>
      </c>
      <c r="N218" s="3" t="s">
        <v>10</v>
      </c>
      <c r="O218" s="3">
        <f>COUNTIF([1]局站!$D$4:$D$172,"="&amp;N218)</f>
        <v>1</v>
      </c>
      <c r="P218" s="3">
        <v>0</v>
      </c>
      <c r="Q218" s="3">
        <v>0</v>
      </c>
      <c r="R218" s="3">
        <v>0</v>
      </c>
      <c r="S218" s="3" t="s">
        <v>11</v>
      </c>
      <c r="T218" s="3">
        <f>COUNTIF([1]局站!$D$4:$D$172,"="&amp;S218)</f>
        <v>1</v>
      </c>
      <c r="U218" s="3">
        <v>0</v>
      </c>
      <c r="V218" s="3">
        <v>0</v>
      </c>
      <c r="W218" s="3">
        <v>0</v>
      </c>
      <c r="X218" s="3" t="s">
        <v>1214</v>
      </c>
      <c r="Y218" s="3" t="s">
        <v>881</v>
      </c>
      <c r="Z218" s="3" t="str">
        <f>INDEX(业务类型!$C$4:$C$8,MATCH(纤芯!Y218,业务类型!$B$4:$B$8,0))</f>
        <v>OTHER</v>
      </c>
      <c r="AA218" s="3" t="s">
        <v>888</v>
      </c>
    </row>
    <row r="219" spans="1:27" ht="16.5" x14ac:dyDescent="0.2">
      <c r="A219" s="3">
        <v>216</v>
      </c>
      <c r="B219" s="3">
        <f t="shared" si="14"/>
        <v>37002004036</v>
      </c>
      <c r="C219" s="3" t="s">
        <v>1166</v>
      </c>
      <c r="D219" s="3" t="s">
        <v>1265</v>
      </c>
      <c r="E219" s="3" t="str">
        <f>INDEX(光放段!$G$4:$G$237,MATCH(纤芯!G219,光放段!$C$4:$C$237,0))</f>
        <v>山东二干|乐陵滨州光缆:乐陵兴隆南大街-滨州黄河十路</v>
      </c>
      <c r="F219" s="3">
        <f>INDEX(光放段!$I$4:$I$237,MATCH(纤芯!H219,光放段!$B$4:$B$237,0))</f>
        <v>37002000000</v>
      </c>
      <c r="G219" s="3" t="str">
        <f t="shared" si="15"/>
        <v>山东二干|乐陵滨州光缆:阳信幸福三路-惠民南门街</v>
      </c>
      <c r="H219" s="3">
        <f>INDEX(光放段!$B$4:$B$237,MATCH(纤芯!G219,光放段!$C$4:$C$237,0))</f>
        <v>37002004000</v>
      </c>
      <c r="I219" s="3" t="str">
        <f t="shared" si="16"/>
        <v>乐陵滨州光缆</v>
      </c>
      <c r="J219" s="3" t="str">
        <f>INDEX(子缆名称!$B$4:$B$29,纤芯!M219)</f>
        <v>C缆</v>
      </c>
      <c r="K219" s="3">
        <v>36</v>
      </c>
      <c r="L219" s="3">
        <f t="shared" si="17"/>
        <v>12</v>
      </c>
      <c r="M219" s="3">
        <f t="shared" si="18"/>
        <v>3</v>
      </c>
      <c r="N219" s="3" t="s">
        <v>10</v>
      </c>
      <c r="O219" s="3">
        <f>COUNTIF([1]局站!$D$4:$D$172,"="&amp;N219)</f>
        <v>1</v>
      </c>
      <c r="P219" s="3">
        <v>0</v>
      </c>
      <c r="Q219" s="3">
        <v>0</v>
      </c>
      <c r="R219" s="3">
        <v>0</v>
      </c>
      <c r="S219" s="3" t="s">
        <v>11</v>
      </c>
      <c r="T219" s="3">
        <f>COUNTIF([1]局站!$D$4:$D$172,"="&amp;S219)</f>
        <v>1</v>
      </c>
      <c r="U219" s="3">
        <v>0</v>
      </c>
      <c r="V219" s="3">
        <v>0</v>
      </c>
      <c r="W219" s="3">
        <v>0</v>
      </c>
      <c r="X219" s="3" t="s">
        <v>1214</v>
      </c>
      <c r="Y219" s="3" t="s">
        <v>881</v>
      </c>
      <c r="Z219" s="3" t="str">
        <f>INDEX(业务类型!$C$4:$C$8,MATCH(纤芯!Y219,业务类型!$B$4:$B$8,0))</f>
        <v>OTHER</v>
      </c>
      <c r="AA219" s="3" t="s">
        <v>888</v>
      </c>
    </row>
    <row r="220" spans="1:27" ht="16.5" x14ac:dyDescent="0.2">
      <c r="A220" s="3">
        <v>217</v>
      </c>
      <c r="B220" s="3">
        <f t="shared" si="14"/>
        <v>37002004037</v>
      </c>
      <c r="C220" s="3" t="s">
        <v>1166</v>
      </c>
      <c r="D220" s="3" t="s">
        <v>1265</v>
      </c>
      <c r="E220" s="3" t="str">
        <f>INDEX(光放段!$G$4:$G$237,MATCH(纤芯!G220,光放段!$C$4:$C$237,0))</f>
        <v>山东二干|乐陵滨州光缆:乐陵兴隆南大街-滨州黄河十路</v>
      </c>
      <c r="F220" s="3">
        <f>INDEX(光放段!$I$4:$I$237,MATCH(纤芯!H220,光放段!$B$4:$B$237,0))</f>
        <v>37002000000</v>
      </c>
      <c r="G220" s="3" t="str">
        <f t="shared" si="15"/>
        <v>山东二干|乐陵滨州光缆:阳信幸福三路-惠民南门街</v>
      </c>
      <c r="H220" s="3">
        <f>INDEX(光放段!$B$4:$B$237,MATCH(纤芯!G220,光放段!$C$4:$C$237,0))</f>
        <v>37002004000</v>
      </c>
      <c r="I220" s="3" t="str">
        <f t="shared" si="16"/>
        <v>乐陵滨州光缆</v>
      </c>
      <c r="J220" s="3" t="str">
        <f>INDEX(子缆名称!$B$4:$B$29,纤芯!M220)</f>
        <v>D缆</v>
      </c>
      <c r="K220" s="3">
        <v>37</v>
      </c>
      <c r="L220" s="3">
        <f t="shared" si="17"/>
        <v>1</v>
      </c>
      <c r="M220" s="3">
        <f t="shared" si="18"/>
        <v>4</v>
      </c>
      <c r="N220" s="3" t="s">
        <v>10</v>
      </c>
      <c r="O220" s="3">
        <f>COUNTIF([1]局站!$D$4:$D$172,"="&amp;N220)</f>
        <v>1</v>
      </c>
      <c r="P220" s="3">
        <v>0</v>
      </c>
      <c r="Q220" s="3">
        <v>0</v>
      </c>
      <c r="R220" s="3">
        <v>0</v>
      </c>
      <c r="S220" s="3" t="s">
        <v>11</v>
      </c>
      <c r="T220" s="3">
        <f>COUNTIF([1]局站!$D$4:$D$172,"="&amp;S220)</f>
        <v>1</v>
      </c>
      <c r="U220" s="3">
        <v>0</v>
      </c>
      <c r="V220" s="3">
        <v>0</v>
      </c>
      <c r="W220" s="3">
        <v>0</v>
      </c>
      <c r="X220" s="3" t="s">
        <v>1214</v>
      </c>
      <c r="Y220" s="3" t="s">
        <v>880</v>
      </c>
      <c r="Z220" s="3" t="str">
        <f>INDEX(业务类型!$C$4:$C$8,MATCH(纤芯!Y220,业务类型!$B$4:$B$8,0))</f>
        <v>IDLE</v>
      </c>
      <c r="AA220" s="3"/>
    </row>
    <row r="221" spans="1:27" ht="16.5" x14ac:dyDescent="0.2">
      <c r="A221" s="3">
        <v>218</v>
      </c>
      <c r="B221" s="3">
        <f t="shared" si="14"/>
        <v>37002004038</v>
      </c>
      <c r="C221" s="3" t="s">
        <v>1166</v>
      </c>
      <c r="D221" s="3" t="s">
        <v>1265</v>
      </c>
      <c r="E221" s="3" t="str">
        <f>INDEX(光放段!$G$4:$G$237,MATCH(纤芯!G221,光放段!$C$4:$C$237,0))</f>
        <v>山东二干|乐陵滨州光缆:乐陵兴隆南大街-滨州黄河十路</v>
      </c>
      <c r="F221" s="3">
        <f>INDEX(光放段!$I$4:$I$237,MATCH(纤芯!H221,光放段!$B$4:$B$237,0))</f>
        <v>37002000000</v>
      </c>
      <c r="G221" s="3" t="str">
        <f t="shared" si="15"/>
        <v>山东二干|乐陵滨州光缆:阳信幸福三路-惠民南门街</v>
      </c>
      <c r="H221" s="3">
        <f>INDEX(光放段!$B$4:$B$237,MATCH(纤芯!G221,光放段!$C$4:$C$237,0))</f>
        <v>37002004000</v>
      </c>
      <c r="I221" s="3" t="str">
        <f t="shared" si="16"/>
        <v>乐陵滨州光缆</v>
      </c>
      <c r="J221" s="3" t="str">
        <f>INDEX(子缆名称!$B$4:$B$29,纤芯!M221)</f>
        <v>D缆</v>
      </c>
      <c r="K221" s="3">
        <v>38</v>
      </c>
      <c r="L221" s="3">
        <f t="shared" si="17"/>
        <v>2</v>
      </c>
      <c r="M221" s="3">
        <f t="shared" si="18"/>
        <v>4</v>
      </c>
      <c r="N221" s="3" t="s">
        <v>10</v>
      </c>
      <c r="O221" s="3">
        <f>COUNTIF([1]局站!$D$4:$D$172,"="&amp;N221)</f>
        <v>1</v>
      </c>
      <c r="P221" s="3">
        <v>0</v>
      </c>
      <c r="Q221" s="3">
        <v>0</v>
      </c>
      <c r="R221" s="3">
        <v>0</v>
      </c>
      <c r="S221" s="3" t="s">
        <v>11</v>
      </c>
      <c r="T221" s="3">
        <f>COUNTIF([1]局站!$D$4:$D$172,"="&amp;S221)</f>
        <v>1</v>
      </c>
      <c r="U221" s="3">
        <v>0</v>
      </c>
      <c r="V221" s="3">
        <v>0</v>
      </c>
      <c r="W221" s="3">
        <v>0</v>
      </c>
      <c r="X221" s="3" t="s">
        <v>1214</v>
      </c>
      <c r="Y221" s="3" t="s">
        <v>880</v>
      </c>
      <c r="Z221" s="3" t="str">
        <f>INDEX(业务类型!$C$4:$C$8,MATCH(纤芯!Y221,业务类型!$B$4:$B$8,0))</f>
        <v>IDLE</v>
      </c>
      <c r="AA221" s="3"/>
    </row>
    <row r="222" spans="1:27" ht="16.5" x14ac:dyDescent="0.2">
      <c r="A222" s="3">
        <v>219</v>
      </c>
      <c r="B222" s="3">
        <f t="shared" si="14"/>
        <v>37002004039</v>
      </c>
      <c r="C222" s="3" t="s">
        <v>1166</v>
      </c>
      <c r="D222" s="3" t="s">
        <v>1265</v>
      </c>
      <c r="E222" s="3" t="str">
        <f>INDEX(光放段!$G$4:$G$237,MATCH(纤芯!G222,光放段!$C$4:$C$237,0))</f>
        <v>山东二干|乐陵滨州光缆:乐陵兴隆南大街-滨州黄河十路</v>
      </c>
      <c r="F222" s="3">
        <f>INDEX(光放段!$I$4:$I$237,MATCH(纤芯!H222,光放段!$B$4:$B$237,0))</f>
        <v>37002000000</v>
      </c>
      <c r="G222" s="3" t="str">
        <f t="shared" si="15"/>
        <v>山东二干|乐陵滨州光缆:阳信幸福三路-惠民南门街</v>
      </c>
      <c r="H222" s="3">
        <f>INDEX(光放段!$B$4:$B$237,MATCH(纤芯!G222,光放段!$C$4:$C$237,0))</f>
        <v>37002004000</v>
      </c>
      <c r="I222" s="3" t="str">
        <f t="shared" si="16"/>
        <v>乐陵滨州光缆</v>
      </c>
      <c r="J222" s="3" t="str">
        <f>INDEX(子缆名称!$B$4:$B$29,纤芯!M222)</f>
        <v>D缆</v>
      </c>
      <c r="K222" s="3">
        <v>39</v>
      </c>
      <c r="L222" s="3">
        <f t="shared" si="17"/>
        <v>3</v>
      </c>
      <c r="M222" s="3">
        <f t="shared" si="18"/>
        <v>4</v>
      </c>
      <c r="N222" s="3" t="s">
        <v>10</v>
      </c>
      <c r="O222" s="3">
        <f>COUNTIF([1]局站!$D$4:$D$172,"="&amp;N222)</f>
        <v>1</v>
      </c>
      <c r="P222" s="3">
        <v>0</v>
      </c>
      <c r="Q222" s="3">
        <v>0</v>
      </c>
      <c r="R222" s="3">
        <v>0</v>
      </c>
      <c r="S222" s="3" t="s">
        <v>11</v>
      </c>
      <c r="T222" s="3">
        <f>COUNTIF([1]局站!$D$4:$D$172,"="&amp;S222)</f>
        <v>1</v>
      </c>
      <c r="U222" s="3">
        <v>0</v>
      </c>
      <c r="V222" s="3">
        <v>0</v>
      </c>
      <c r="W222" s="3">
        <v>0</v>
      </c>
      <c r="X222" s="3" t="s">
        <v>1214</v>
      </c>
      <c r="Y222" s="3" t="s">
        <v>854</v>
      </c>
      <c r="Z222" s="3" t="str">
        <f>INDEX(业务类型!$C$4:$C$8,MATCH(纤芯!Y222,业务类型!$B$4:$B$8,0))</f>
        <v>LOCAL</v>
      </c>
      <c r="AA222" s="3" t="s">
        <v>879</v>
      </c>
    </row>
    <row r="223" spans="1:27" ht="16.5" x14ac:dyDescent="0.2">
      <c r="A223" s="3">
        <v>220</v>
      </c>
      <c r="B223" s="3">
        <f t="shared" si="14"/>
        <v>37002004040</v>
      </c>
      <c r="C223" s="3" t="s">
        <v>1166</v>
      </c>
      <c r="D223" s="3" t="s">
        <v>1265</v>
      </c>
      <c r="E223" s="3" t="str">
        <f>INDEX(光放段!$G$4:$G$237,MATCH(纤芯!G223,光放段!$C$4:$C$237,0))</f>
        <v>山东二干|乐陵滨州光缆:乐陵兴隆南大街-滨州黄河十路</v>
      </c>
      <c r="F223" s="3">
        <f>INDEX(光放段!$I$4:$I$237,MATCH(纤芯!H223,光放段!$B$4:$B$237,0))</f>
        <v>37002000000</v>
      </c>
      <c r="G223" s="3" t="str">
        <f t="shared" si="15"/>
        <v>山东二干|乐陵滨州光缆:阳信幸福三路-惠民南门街</v>
      </c>
      <c r="H223" s="3">
        <f>INDEX(光放段!$B$4:$B$237,MATCH(纤芯!G223,光放段!$C$4:$C$237,0))</f>
        <v>37002004000</v>
      </c>
      <c r="I223" s="3" t="str">
        <f t="shared" si="16"/>
        <v>乐陵滨州光缆</v>
      </c>
      <c r="J223" s="3" t="str">
        <f>INDEX(子缆名称!$B$4:$B$29,纤芯!M223)</f>
        <v>D缆</v>
      </c>
      <c r="K223" s="3">
        <v>40</v>
      </c>
      <c r="L223" s="3">
        <f t="shared" si="17"/>
        <v>4</v>
      </c>
      <c r="M223" s="3">
        <f t="shared" si="18"/>
        <v>4</v>
      </c>
      <c r="N223" s="3" t="s">
        <v>10</v>
      </c>
      <c r="O223" s="3">
        <f>COUNTIF([1]局站!$D$4:$D$172,"="&amp;N223)</f>
        <v>1</v>
      </c>
      <c r="P223" s="3">
        <v>0</v>
      </c>
      <c r="Q223" s="3">
        <v>0</v>
      </c>
      <c r="R223" s="3">
        <v>0</v>
      </c>
      <c r="S223" s="3" t="s">
        <v>11</v>
      </c>
      <c r="T223" s="3">
        <f>COUNTIF([1]局站!$D$4:$D$172,"="&amp;S223)</f>
        <v>1</v>
      </c>
      <c r="U223" s="3">
        <v>0</v>
      </c>
      <c r="V223" s="3">
        <v>0</v>
      </c>
      <c r="W223" s="3">
        <v>0</v>
      </c>
      <c r="X223" s="3" t="s">
        <v>1214</v>
      </c>
      <c r="Y223" s="3" t="s">
        <v>854</v>
      </c>
      <c r="Z223" s="3" t="str">
        <f>INDEX(业务类型!$C$4:$C$8,MATCH(纤芯!Y223,业务类型!$B$4:$B$8,0))</f>
        <v>LOCAL</v>
      </c>
      <c r="AA223" s="3" t="s">
        <v>879</v>
      </c>
    </row>
    <row r="224" spans="1:27" ht="16.5" x14ac:dyDescent="0.2">
      <c r="A224" s="3">
        <v>221</v>
      </c>
      <c r="B224" s="3">
        <f t="shared" si="14"/>
        <v>37002004041</v>
      </c>
      <c r="C224" s="3" t="s">
        <v>1166</v>
      </c>
      <c r="D224" s="3" t="s">
        <v>1265</v>
      </c>
      <c r="E224" s="3" t="str">
        <f>INDEX(光放段!$G$4:$G$237,MATCH(纤芯!G224,光放段!$C$4:$C$237,0))</f>
        <v>山东二干|乐陵滨州光缆:乐陵兴隆南大街-滨州黄河十路</v>
      </c>
      <c r="F224" s="3">
        <f>INDEX(光放段!$I$4:$I$237,MATCH(纤芯!H224,光放段!$B$4:$B$237,0))</f>
        <v>37002000000</v>
      </c>
      <c r="G224" s="3" t="str">
        <f t="shared" si="15"/>
        <v>山东二干|乐陵滨州光缆:阳信幸福三路-惠民南门街</v>
      </c>
      <c r="H224" s="3">
        <f>INDEX(光放段!$B$4:$B$237,MATCH(纤芯!G224,光放段!$C$4:$C$237,0))</f>
        <v>37002004000</v>
      </c>
      <c r="I224" s="3" t="str">
        <f t="shared" si="16"/>
        <v>乐陵滨州光缆</v>
      </c>
      <c r="J224" s="3" t="str">
        <f>INDEX(子缆名称!$B$4:$B$29,纤芯!M224)</f>
        <v>D缆</v>
      </c>
      <c r="K224" s="3">
        <v>41</v>
      </c>
      <c r="L224" s="3">
        <f t="shared" si="17"/>
        <v>5</v>
      </c>
      <c r="M224" s="3">
        <f t="shared" si="18"/>
        <v>4</v>
      </c>
      <c r="N224" s="3" t="s">
        <v>10</v>
      </c>
      <c r="O224" s="3">
        <f>COUNTIF([1]局站!$D$4:$D$172,"="&amp;N224)</f>
        <v>1</v>
      </c>
      <c r="P224" s="3">
        <v>0</v>
      </c>
      <c r="Q224" s="3">
        <v>0</v>
      </c>
      <c r="R224" s="3">
        <v>0</v>
      </c>
      <c r="S224" s="3" t="s">
        <v>11</v>
      </c>
      <c r="T224" s="3">
        <f>COUNTIF([1]局站!$D$4:$D$172,"="&amp;S224)</f>
        <v>1</v>
      </c>
      <c r="U224" s="3">
        <v>0</v>
      </c>
      <c r="V224" s="3">
        <v>0</v>
      </c>
      <c r="W224" s="3">
        <v>0</v>
      </c>
      <c r="X224" s="3" t="s">
        <v>1214</v>
      </c>
      <c r="Y224" s="3" t="s">
        <v>854</v>
      </c>
      <c r="Z224" s="3" t="str">
        <f>INDEX(业务类型!$C$4:$C$8,MATCH(纤芯!Y224,业务类型!$B$4:$B$8,0))</f>
        <v>LOCAL</v>
      </c>
      <c r="AA224" s="3" t="s">
        <v>879</v>
      </c>
    </row>
    <row r="225" spans="1:27" ht="16.5" x14ac:dyDescent="0.2">
      <c r="A225" s="3">
        <v>222</v>
      </c>
      <c r="B225" s="3">
        <f t="shared" si="14"/>
        <v>37002004042</v>
      </c>
      <c r="C225" s="3" t="s">
        <v>1166</v>
      </c>
      <c r="D225" s="3" t="s">
        <v>1265</v>
      </c>
      <c r="E225" s="3" t="str">
        <f>INDEX(光放段!$G$4:$G$237,MATCH(纤芯!G225,光放段!$C$4:$C$237,0))</f>
        <v>山东二干|乐陵滨州光缆:乐陵兴隆南大街-滨州黄河十路</v>
      </c>
      <c r="F225" s="3">
        <f>INDEX(光放段!$I$4:$I$237,MATCH(纤芯!H225,光放段!$B$4:$B$237,0))</f>
        <v>37002000000</v>
      </c>
      <c r="G225" s="3" t="str">
        <f t="shared" si="15"/>
        <v>山东二干|乐陵滨州光缆:阳信幸福三路-惠民南门街</v>
      </c>
      <c r="H225" s="3">
        <f>INDEX(光放段!$B$4:$B$237,MATCH(纤芯!G225,光放段!$C$4:$C$237,0))</f>
        <v>37002004000</v>
      </c>
      <c r="I225" s="3" t="str">
        <f t="shared" si="16"/>
        <v>乐陵滨州光缆</v>
      </c>
      <c r="J225" s="3" t="str">
        <f>INDEX(子缆名称!$B$4:$B$29,纤芯!M225)</f>
        <v>D缆</v>
      </c>
      <c r="K225" s="3">
        <v>42</v>
      </c>
      <c r="L225" s="3">
        <f t="shared" si="17"/>
        <v>6</v>
      </c>
      <c r="M225" s="3">
        <f t="shared" si="18"/>
        <v>4</v>
      </c>
      <c r="N225" s="3" t="s">
        <v>10</v>
      </c>
      <c r="O225" s="3">
        <f>COUNTIF([1]局站!$D$4:$D$172,"="&amp;N225)</f>
        <v>1</v>
      </c>
      <c r="P225" s="3">
        <v>0</v>
      </c>
      <c r="Q225" s="3">
        <v>0</v>
      </c>
      <c r="R225" s="3">
        <v>0</v>
      </c>
      <c r="S225" s="3" t="s">
        <v>11</v>
      </c>
      <c r="T225" s="3">
        <f>COUNTIF([1]局站!$D$4:$D$172,"="&amp;S225)</f>
        <v>1</v>
      </c>
      <c r="U225" s="3">
        <v>0</v>
      </c>
      <c r="V225" s="3">
        <v>0</v>
      </c>
      <c r="W225" s="3">
        <v>0</v>
      </c>
      <c r="X225" s="3" t="s">
        <v>1214</v>
      </c>
      <c r="Y225" s="3" t="s">
        <v>854</v>
      </c>
      <c r="Z225" s="3" t="str">
        <f>INDEX(业务类型!$C$4:$C$8,MATCH(纤芯!Y225,业务类型!$B$4:$B$8,0))</f>
        <v>LOCAL</v>
      </c>
      <c r="AA225" s="3" t="s">
        <v>879</v>
      </c>
    </row>
    <row r="226" spans="1:27" ht="16.5" x14ac:dyDescent="0.2">
      <c r="A226" s="3">
        <v>223</v>
      </c>
      <c r="B226" s="3">
        <f t="shared" si="14"/>
        <v>37002004043</v>
      </c>
      <c r="C226" s="3" t="s">
        <v>1166</v>
      </c>
      <c r="D226" s="3" t="s">
        <v>1265</v>
      </c>
      <c r="E226" s="3" t="str">
        <f>INDEX(光放段!$G$4:$G$237,MATCH(纤芯!G226,光放段!$C$4:$C$237,0))</f>
        <v>山东二干|乐陵滨州光缆:乐陵兴隆南大街-滨州黄河十路</v>
      </c>
      <c r="F226" s="3">
        <f>INDEX(光放段!$I$4:$I$237,MATCH(纤芯!H226,光放段!$B$4:$B$237,0))</f>
        <v>37002000000</v>
      </c>
      <c r="G226" s="3" t="str">
        <f t="shared" si="15"/>
        <v>山东二干|乐陵滨州光缆:阳信幸福三路-惠民南门街</v>
      </c>
      <c r="H226" s="3">
        <f>INDEX(光放段!$B$4:$B$237,MATCH(纤芯!G226,光放段!$C$4:$C$237,0))</f>
        <v>37002004000</v>
      </c>
      <c r="I226" s="3" t="str">
        <f t="shared" si="16"/>
        <v>乐陵滨州光缆</v>
      </c>
      <c r="J226" s="3" t="str">
        <f>INDEX(子缆名称!$B$4:$B$29,纤芯!M226)</f>
        <v>D缆</v>
      </c>
      <c r="K226" s="3">
        <v>43</v>
      </c>
      <c r="L226" s="3">
        <f t="shared" si="17"/>
        <v>7</v>
      </c>
      <c r="M226" s="3">
        <f t="shared" si="18"/>
        <v>4</v>
      </c>
      <c r="N226" s="3" t="s">
        <v>10</v>
      </c>
      <c r="O226" s="3">
        <f>COUNTIF([1]局站!$D$4:$D$172,"="&amp;N226)</f>
        <v>1</v>
      </c>
      <c r="P226" s="3">
        <v>0</v>
      </c>
      <c r="Q226" s="3">
        <v>0</v>
      </c>
      <c r="R226" s="3">
        <v>0</v>
      </c>
      <c r="S226" s="3" t="s">
        <v>11</v>
      </c>
      <c r="T226" s="3">
        <f>COUNTIF([1]局站!$D$4:$D$172,"="&amp;S226)</f>
        <v>1</v>
      </c>
      <c r="U226" s="3">
        <v>0</v>
      </c>
      <c r="V226" s="3">
        <v>0</v>
      </c>
      <c r="W226" s="3">
        <v>0</v>
      </c>
      <c r="X226" s="3" t="s">
        <v>1214</v>
      </c>
      <c r="Y226" s="3" t="s">
        <v>881</v>
      </c>
      <c r="Z226" s="3" t="str">
        <f>INDEX(业务类型!$C$4:$C$8,MATCH(纤芯!Y226,业务类型!$B$4:$B$8,0))</f>
        <v>OTHER</v>
      </c>
      <c r="AA226" s="3" t="s">
        <v>889</v>
      </c>
    </row>
    <row r="227" spans="1:27" ht="16.5" x14ac:dyDescent="0.2">
      <c r="A227" s="3">
        <v>224</v>
      </c>
      <c r="B227" s="3">
        <f t="shared" si="14"/>
        <v>37002004044</v>
      </c>
      <c r="C227" s="3" t="s">
        <v>1166</v>
      </c>
      <c r="D227" s="3" t="s">
        <v>1265</v>
      </c>
      <c r="E227" s="3" t="str">
        <f>INDEX(光放段!$G$4:$G$237,MATCH(纤芯!G227,光放段!$C$4:$C$237,0))</f>
        <v>山东二干|乐陵滨州光缆:乐陵兴隆南大街-滨州黄河十路</v>
      </c>
      <c r="F227" s="3">
        <f>INDEX(光放段!$I$4:$I$237,MATCH(纤芯!H227,光放段!$B$4:$B$237,0))</f>
        <v>37002000000</v>
      </c>
      <c r="G227" s="3" t="str">
        <f t="shared" si="15"/>
        <v>山东二干|乐陵滨州光缆:阳信幸福三路-惠民南门街</v>
      </c>
      <c r="H227" s="3">
        <f>INDEX(光放段!$B$4:$B$237,MATCH(纤芯!G227,光放段!$C$4:$C$237,0))</f>
        <v>37002004000</v>
      </c>
      <c r="I227" s="3" t="str">
        <f t="shared" si="16"/>
        <v>乐陵滨州光缆</v>
      </c>
      <c r="J227" s="3" t="str">
        <f>INDEX(子缆名称!$B$4:$B$29,纤芯!M227)</f>
        <v>D缆</v>
      </c>
      <c r="K227" s="3">
        <v>44</v>
      </c>
      <c r="L227" s="3">
        <f t="shared" si="17"/>
        <v>8</v>
      </c>
      <c r="M227" s="3">
        <f t="shared" si="18"/>
        <v>4</v>
      </c>
      <c r="N227" s="3" t="s">
        <v>10</v>
      </c>
      <c r="O227" s="3">
        <f>COUNTIF([1]局站!$D$4:$D$172,"="&amp;N227)</f>
        <v>1</v>
      </c>
      <c r="P227" s="3">
        <v>0</v>
      </c>
      <c r="Q227" s="3">
        <v>0</v>
      </c>
      <c r="R227" s="3">
        <v>0</v>
      </c>
      <c r="S227" s="3" t="s">
        <v>11</v>
      </c>
      <c r="T227" s="3">
        <f>COUNTIF([1]局站!$D$4:$D$172,"="&amp;S227)</f>
        <v>1</v>
      </c>
      <c r="U227" s="3">
        <v>0</v>
      </c>
      <c r="V227" s="3">
        <v>0</v>
      </c>
      <c r="W227" s="3">
        <v>0</v>
      </c>
      <c r="X227" s="3" t="s">
        <v>1214</v>
      </c>
      <c r="Y227" s="3" t="s">
        <v>880</v>
      </c>
      <c r="Z227" s="3" t="str">
        <f>INDEX(业务类型!$C$4:$C$8,MATCH(纤芯!Y227,业务类型!$B$4:$B$8,0))</f>
        <v>IDLE</v>
      </c>
      <c r="AA227" s="3"/>
    </row>
    <row r="228" spans="1:27" ht="16.5" x14ac:dyDescent="0.2">
      <c r="A228" s="3">
        <v>225</v>
      </c>
      <c r="B228" s="3">
        <f t="shared" si="14"/>
        <v>37002004045</v>
      </c>
      <c r="C228" s="3" t="s">
        <v>1166</v>
      </c>
      <c r="D228" s="3" t="s">
        <v>1265</v>
      </c>
      <c r="E228" s="3" t="str">
        <f>INDEX(光放段!$G$4:$G$237,MATCH(纤芯!G228,光放段!$C$4:$C$237,0))</f>
        <v>山东二干|乐陵滨州光缆:乐陵兴隆南大街-滨州黄河十路</v>
      </c>
      <c r="F228" s="3">
        <f>INDEX(光放段!$I$4:$I$237,MATCH(纤芯!H228,光放段!$B$4:$B$237,0))</f>
        <v>37002000000</v>
      </c>
      <c r="G228" s="3" t="str">
        <f t="shared" si="15"/>
        <v>山东二干|乐陵滨州光缆:阳信幸福三路-惠民南门街</v>
      </c>
      <c r="H228" s="3">
        <f>INDEX(光放段!$B$4:$B$237,MATCH(纤芯!G228,光放段!$C$4:$C$237,0))</f>
        <v>37002004000</v>
      </c>
      <c r="I228" s="3" t="str">
        <f t="shared" si="16"/>
        <v>乐陵滨州光缆</v>
      </c>
      <c r="J228" s="3" t="str">
        <f>INDEX(子缆名称!$B$4:$B$29,纤芯!M228)</f>
        <v>D缆</v>
      </c>
      <c r="K228" s="3">
        <v>45</v>
      </c>
      <c r="L228" s="3">
        <f t="shared" si="17"/>
        <v>9</v>
      </c>
      <c r="M228" s="3">
        <f t="shared" si="18"/>
        <v>4</v>
      </c>
      <c r="N228" s="3" t="s">
        <v>10</v>
      </c>
      <c r="O228" s="3">
        <f>COUNTIF([1]局站!$D$4:$D$172,"="&amp;N228)</f>
        <v>1</v>
      </c>
      <c r="P228" s="3">
        <v>0</v>
      </c>
      <c r="Q228" s="3">
        <v>0</v>
      </c>
      <c r="R228" s="3">
        <v>0</v>
      </c>
      <c r="S228" s="3" t="s">
        <v>11</v>
      </c>
      <c r="T228" s="3">
        <f>COUNTIF([1]局站!$D$4:$D$172,"="&amp;S228)</f>
        <v>1</v>
      </c>
      <c r="U228" s="3">
        <v>0</v>
      </c>
      <c r="V228" s="3">
        <v>0</v>
      </c>
      <c r="W228" s="3">
        <v>0</v>
      </c>
      <c r="X228" s="3" t="s">
        <v>1214</v>
      </c>
      <c r="Y228" s="3" t="s">
        <v>880</v>
      </c>
      <c r="Z228" s="3" t="str">
        <f>INDEX(业务类型!$C$4:$C$8,MATCH(纤芯!Y228,业务类型!$B$4:$B$8,0))</f>
        <v>IDLE</v>
      </c>
      <c r="AA228" s="3"/>
    </row>
    <row r="229" spans="1:27" ht="16.5" x14ac:dyDescent="0.2">
      <c r="A229" s="3">
        <v>226</v>
      </c>
      <c r="B229" s="3">
        <f t="shared" si="14"/>
        <v>37002004046</v>
      </c>
      <c r="C229" s="3" t="s">
        <v>1166</v>
      </c>
      <c r="D229" s="3" t="s">
        <v>1265</v>
      </c>
      <c r="E229" s="3" t="str">
        <f>INDEX(光放段!$G$4:$G$237,MATCH(纤芯!G229,光放段!$C$4:$C$237,0))</f>
        <v>山东二干|乐陵滨州光缆:乐陵兴隆南大街-滨州黄河十路</v>
      </c>
      <c r="F229" s="3">
        <f>INDEX(光放段!$I$4:$I$237,MATCH(纤芯!H229,光放段!$B$4:$B$237,0))</f>
        <v>37002000000</v>
      </c>
      <c r="G229" s="3" t="str">
        <f t="shared" si="15"/>
        <v>山东二干|乐陵滨州光缆:阳信幸福三路-惠民南门街</v>
      </c>
      <c r="H229" s="3">
        <f>INDEX(光放段!$B$4:$B$237,MATCH(纤芯!G229,光放段!$C$4:$C$237,0))</f>
        <v>37002004000</v>
      </c>
      <c r="I229" s="3" t="str">
        <f t="shared" si="16"/>
        <v>乐陵滨州光缆</v>
      </c>
      <c r="J229" s="3" t="str">
        <f>INDEX(子缆名称!$B$4:$B$29,纤芯!M229)</f>
        <v>D缆</v>
      </c>
      <c r="K229" s="3">
        <v>46</v>
      </c>
      <c r="L229" s="3">
        <f t="shared" si="17"/>
        <v>10</v>
      </c>
      <c r="M229" s="3">
        <f t="shared" si="18"/>
        <v>4</v>
      </c>
      <c r="N229" s="3" t="s">
        <v>10</v>
      </c>
      <c r="O229" s="3">
        <f>COUNTIF([1]局站!$D$4:$D$172,"="&amp;N229)</f>
        <v>1</v>
      </c>
      <c r="P229" s="3">
        <v>0</v>
      </c>
      <c r="Q229" s="3">
        <v>0</v>
      </c>
      <c r="R229" s="3">
        <v>0</v>
      </c>
      <c r="S229" s="3" t="s">
        <v>11</v>
      </c>
      <c r="T229" s="3">
        <f>COUNTIF([1]局站!$D$4:$D$172,"="&amp;S229)</f>
        <v>1</v>
      </c>
      <c r="U229" s="3">
        <v>0</v>
      </c>
      <c r="V229" s="3">
        <v>0</v>
      </c>
      <c r="W229" s="3">
        <v>0</v>
      </c>
      <c r="X229" s="3" t="s">
        <v>1214</v>
      </c>
      <c r="Y229" s="3" t="s">
        <v>880</v>
      </c>
      <c r="Z229" s="3" t="str">
        <f>INDEX(业务类型!$C$4:$C$8,MATCH(纤芯!Y229,业务类型!$B$4:$B$8,0))</f>
        <v>IDLE</v>
      </c>
      <c r="AA229" s="3"/>
    </row>
    <row r="230" spans="1:27" ht="16.5" x14ac:dyDescent="0.2">
      <c r="A230" s="3">
        <v>227</v>
      </c>
      <c r="B230" s="3">
        <f t="shared" si="14"/>
        <v>37002004047</v>
      </c>
      <c r="C230" s="3" t="s">
        <v>1166</v>
      </c>
      <c r="D230" s="3" t="s">
        <v>1265</v>
      </c>
      <c r="E230" s="3" t="str">
        <f>INDEX(光放段!$G$4:$G$237,MATCH(纤芯!G230,光放段!$C$4:$C$237,0))</f>
        <v>山东二干|乐陵滨州光缆:乐陵兴隆南大街-滨州黄河十路</v>
      </c>
      <c r="F230" s="3">
        <f>INDEX(光放段!$I$4:$I$237,MATCH(纤芯!H230,光放段!$B$4:$B$237,0))</f>
        <v>37002000000</v>
      </c>
      <c r="G230" s="3" t="str">
        <f t="shared" si="15"/>
        <v>山东二干|乐陵滨州光缆:阳信幸福三路-惠民南门街</v>
      </c>
      <c r="H230" s="3">
        <f>INDEX(光放段!$B$4:$B$237,MATCH(纤芯!G230,光放段!$C$4:$C$237,0))</f>
        <v>37002004000</v>
      </c>
      <c r="I230" s="3" t="str">
        <f t="shared" si="16"/>
        <v>乐陵滨州光缆</v>
      </c>
      <c r="J230" s="3" t="str">
        <f>INDEX(子缆名称!$B$4:$B$29,纤芯!M230)</f>
        <v>D缆</v>
      </c>
      <c r="K230" s="3">
        <v>47</v>
      </c>
      <c r="L230" s="3">
        <f t="shared" si="17"/>
        <v>11</v>
      </c>
      <c r="M230" s="3">
        <f t="shared" si="18"/>
        <v>4</v>
      </c>
      <c r="N230" s="3" t="s">
        <v>10</v>
      </c>
      <c r="O230" s="3">
        <f>COUNTIF([1]局站!$D$4:$D$172,"="&amp;N230)</f>
        <v>1</v>
      </c>
      <c r="P230" s="3">
        <v>0</v>
      </c>
      <c r="Q230" s="3">
        <v>0</v>
      </c>
      <c r="R230" s="3">
        <v>0</v>
      </c>
      <c r="S230" s="3" t="s">
        <v>11</v>
      </c>
      <c r="T230" s="3">
        <f>COUNTIF([1]局站!$D$4:$D$172,"="&amp;S230)</f>
        <v>1</v>
      </c>
      <c r="U230" s="3">
        <v>0</v>
      </c>
      <c r="V230" s="3">
        <v>0</v>
      </c>
      <c r="W230" s="3">
        <v>0</v>
      </c>
      <c r="X230" s="3" t="s">
        <v>1214</v>
      </c>
      <c r="Y230" s="3" t="s">
        <v>880</v>
      </c>
      <c r="Z230" s="3" t="str">
        <f>INDEX(业务类型!$C$4:$C$8,MATCH(纤芯!Y230,业务类型!$B$4:$B$8,0))</f>
        <v>IDLE</v>
      </c>
      <c r="AA230" s="3"/>
    </row>
    <row r="231" spans="1:27" ht="16.5" x14ac:dyDescent="0.2">
      <c r="A231" s="3">
        <v>228</v>
      </c>
      <c r="B231" s="3">
        <f t="shared" si="14"/>
        <v>37002004048</v>
      </c>
      <c r="C231" s="3" t="s">
        <v>1166</v>
      </c>
      <c r="D231" s="3" t="s">
        <v>1265</v>
      </c>
      <c r="E231" s="3" t="str">
        <f>INDEX(光放段!$G$4:$G$237,MATCH(纤芯!G231,光放段!$C$4:$C$237,0))</f>
        <v>山东二干|乐陵滨州光缆:乐陵兴隆南大街-滨州黄河十路</v>
      </c>
      <c r="F231" s="3">
        <f>INDEX(光放段!$I$4:$I$237,MATCH(纤芯!H231,光放段!$B$4:$B$237,0))</f>
        <v>37002000000</v>
      </c>
      <c r="G231" s="3" t="str">
        <f t="shared" si="15"/>
        <v>山东二干|乐陵滨州光缆:阳信幸福三路-惠民南门街</v>
      </c>
      <c r="H231" s="3">
        <f>INDEX(光放段!$B$4:$B$237,MATCH(纤芯!G231,光放段!$C$4:$C$237,0))</f>
        <v>37002004000</v>
      </c>
      <c r="I231" s="3" t="str">
        <f t="shared" si="16"/>
        <v>乐陵滨州光缆</v>
      </c>
      <c r="J231" s="3" t="str">
        <f>INDEX(子缆名称!$B$4:$B$29,纤芯!M231)</f>
        <v>D缆</v>
      </c>
      <c r="K231" s="3">
        <v>48</v>
      </c>
      <c r="L231" s="3">
        <f t="shared" si="17"/>
        <v>12</v>
      </c>
      <c r="M231" s="3">
        <f t="shared" si="18"/>
        <v>4</v>
      </c>
      <c r="N231" s="3" t="s">
        <v>10</v>
      </c>
      <c r="O231" s="3">
        <f>COUNTIF([1]局站!$D$4:$D$172,"="&amp;N231)</f>
        <v>1</v>
      </c>
      <c r="P231" s="3">
        <v>0</v>
      </c>
      <c r="Q231" s="3">
        <v>0</v>
      </c>
      <c r="R231" s="3">
        <v>0</v>
      </c>
      <c r="S231" s="3" t="s">
        <v>11</v>
      </c>
      <c r="T231" s="3">
        <f>COUNTIF([1]局站!$D$4:$D$172,"="&amp;S231)</f>
        <v>1</v>
      </c>
      <c r="U231" s="3">
        <v>0</v>
      </c>
      <c r="V231" s="3">
        <v>0</v>
      </c>
      <c r="W231" s="3">
        <v>0</v>
      </c>
      <c r="X231" s="3" t="s">
        <v>1214</v>
      </c>
      <c r="Y231" s="3" t="s">
        <v>880</v>
      </c>
      <c r="Z231" s="3" t="str">
        <f>INDEX(业务类型!$C$4:$C$8,MATCH(纤芯!Y231,业务类型!$B$4:$B$8,0))</f>
        <v>IDLE</v>
      </c>
      <c r="AA231" s="3"/>
    </row>
    <row r="232" spans="1:27" ht="16.5" x14ac:dyDescent="0.2">
      <c r="A232" s="3">
        <v>229</v>
      </c>
      <c r="B232" s="3">
        <f t="shared" si="14"/>
        <v>37002004049</v>
      </c>
      <c r="C232" s="3" t="s">
        <v>1166</v>
      </c>
      <c r="D232" s="3" t="s">
        <v>1265</v>
      </c>
      <c r="E232" s="3" t="str">
        <f>INDEX(光放段!$G$4:$G$237,MATCH(纤芯!G232,光放段!$C$4:$C$237,0))</f>
        <v>山东二干|乐陵滨州光缆:乐陵兴隆南大街-滨州黄河十路</v>
      </c>
      <c r="F232" s="3">
        <f>INDEX(光放段!$I$4:$I$237,MATCH(纤芯!H232,光放段!$B$4:$B$237,0))</f>
        <v>37002000000</v>
      </c>
      <c r="G232" s="3" t="str">
        <f t="shared" si="15"/>
        <v>山东二干|乐陵滨州光缆:阳信幸福三路-惠民南门街</v>
      </c>
      <c r="H232" s="3">
        <f>INDEX(光放段!$B$4:$B$237,MATCH(纤芯!G232,光放段!$C$4:$C$237,0))</f>
        <v>37002004000</v>
      </c>
      <c r="I232" s="3" t="str">
        <f t="shared" si="16"/>
        <v>乐陵滨州光缆</v>
      </c>
      <c r="J232" s="3" t="str">
        <f>INDEX(子缆名称!$B$4:$B$29,纤芯!M232)</f>
        <v>E缆</v>
      </c>
      <c r="K232" s="3">
        <v>49</v>
      </c>
      <c r="L232" s="3">
        <f t="shared" si="17"/>
        <v>1</v>
      </c>
      <c r="M232" s="3">
        <f t="shared" si="18"/>
        <v>5</v>
      </c>
      <c r="N232" s="3" t="s">
        <v>10</v>
      </c>
      <c r="O232" s="3">
        <f>COUNTIF([1]局站!$D$4:$D$172,"="&amp;N232)</f>
        <v>1</v>
      </c>
      <c r="P232" s="3">
        <v>0</v>
      </c>
      <c r="Q232" s="3">
        <v>0</v>
      </c>
      <c r="R232" s="3">
        <v>0</v>
      </c>
      <c r="S232" s="3" t="s">
        <v>11</v>
      </c>
      <c r="T232" s="3">
        <f>COUNTIF([1]局站!$D$4:$D$172,"="&amp;S232)</f>
        <v>1</v>
      </c>
      <c r="U232" s="3">
        <v>0</v>
      </c>
      <c r="V232" s="3">
        <v>0</v>
      </c>
      <c r="W232" s="3">
        <v>0</v>
      </c>
      <c r="X232" s="3" t="s">
        <v>1214</v>
      </c>
      <c r="Y232" s="3" t="s">
        <v>880</v>
      </c>
      <c r="Z232" s="3" t="str">
        <f>INDEX(业务类型!$C$4:$C$8,MATCH(纤芯!Y232,业务类型!$B$4:$B$8,0))</f>
        <v>IDLE</v>
      </c>
      <c r="AA232" s="3"/>
    </row>
    <row r="233" spans="1:27" ht="16.5" x14ac:dyDescent="0.2">
      <c r="A233" s="3">
        <v>230</v>
      </c>
      <c r="B233" s="3">
        <f t="shared" si="14"/>
        <v>37002004050</v>
      </c>
      <c r="C233" s="3" t="s">
        <v>1166</v>
      </c>
      <c r="D233" s="3" t="s">
        <v>1265</v>
      </c>
      <c r="E233" s="3" t="str">
        <f>INDEX(光放段!$G$4:$G$237,MATCH(纤芯!G233,光放段!$C$4:$C$237,0))</f>
        <v>山东二干|乐陵滨州光缆:乐陵兴隆南大街-滨州黄河十路</v>
      </c>
      <c r="F233" s="3">
        <f>INDEX(光放段!$I$4:$I$237,MATCH(纤芯!H233,光放段!$B$4:$B$237,0))</f>
        <v>37002000000</v>
      </c>
      <c r="G233" s="3" t="str">
        <f t="shared" si="15"/>
        <v>山东二干|乐陵滨州光缆:阳信幸福三路-惠民南门街</v>
      </c>
      <c r="H233" s="3">
        <f>INDEX(光放段!$B$4:$B$237,MATCH(纤芯!G233,光放段!$C$4:$C$237,0))</f>
        <v>37002004000</v>
      </c>
      <c r="I233" s="3" t="str">
        <f t="shared" si="16"/>
        <v>乐陵滨州光缆</v>
      </c>
      <c r="J233" s="3" t="str">
        <f>INDEX(子缆名称!$B$4:$B$29,纤芯!M233)</f>
        <v>E缆</v>
      </c>
      <c r="K233" s="3">
        <v>50</v>
      </c>
      <c r="L233" s="3">
        <f t="shared" si="17"/>
        <v>2</v>
      </c>
      <c r="M233" s="3">
        <f t="shared" si="18"/>
        <v>5</v>
      </c>
      <c r="N233" s="3" t="s">
        <v>10</v>
      </c>
      <c r="O233" s="3">
        <f>COUNTIF([1]局站!$D$4:$D$172,"="&amp;N233)</f>
        <v>1</v>
      </c>
      <c r="P233" s="3">
        <v>0</v>
      </c>
      <c r="Q233" s="3">
        <v>0</v>
      </c>
      <c r="R233" s="3">
        <v>0</v>
      </c>
      <c r="S233" s="3" t="s">
        <v>11</v>
      </c>
      <c r="T233" s="3">
        <f>COUNTIF([1]局站!$D$4:$D$172,"="&amp;S233)</f>
        <v>1</v>
      </c>
      <c r="U233" s="3">
        <v>0</v>
      </c>
      <c r="V233" s="3">
        <v>0</v>
      </c>
      <c r="W233" s="3">
        <v>0</v>
      </c>
      <c r="X233" s="3" t="s">
        <v>1214</v>
      </c>
      <c r="Y233" s="3" t="s">
        <v>880</v>
      </c>
      <c r="Z233" s="3" t="str">
        <f>INDEX(业务类型!$C$4:$C$8,MATCH(纤芯!Y233,业务类型!$B$4:$B$8,0))</f>
        <v>IDLE</v>
      </c>
      <c r="AA233" s="3"/>
    </row>
    <row r="234" spans="1:27" ht="16.5" x14ac:dyDescent="0.2">
      <c r="A234" s="3">
        <v>231</v>
      </c>
      <c r="B234" s="3">
        <f t="shared" si="14"/>
        <v>37002004051</v>
      </c>
      <c r="C234" s="3" t="s">
        <v>1166</v>
      </c>
      <c r="D234" s="3" t="s">
        <v>1265</v>
      </c>
      <c r="E234" s="3" t="str">
        <f>INDEX(光放段!$G$4:$G$237,MATCH(纤芯!G234,光放段!$C$4:$C$237,0))</f>
        <v>山东二干|乐陵滨州光缆:乐陵兴隆南大街-滨州黄河十路</v>
      </c>
      <c r="F234" s="3">
        <f>INDEX(光放段!$I$4:$I$237,MATCH(纤芯!H234,光放段!$B$4:$B$237,0))</f>
        <v>37002000000</v>
      </c>
      <c r="G234" s="3" t="str">
        <f t="shared" si="15"/>
        <v>山东二干|乐陵滨州光缆:阳信幸福三路-惠民南门街</v>
      </c>
      <c r="H234" s="3">
        <f>INDEX(光放段!$B$4:$B$237,MATCH(纤芯!G234,光放段!$C$4:$C$237,0))</f>
        <v>37002004000</v>
      </c>
      <c r="I234" s="3" t="str">
        <f t="shared" si="16"/>
        <v>乐陵滨州光缆</v>
      </c>
      <c r="J234" s="3" t="str">
        <f>INDEX(子缆名称!$B$4:$B$29,纤芯!M234)</f>
        <v>E缆</v>
      </c>
      <c r="K234" s="3">
        <v>51</v>
      </c>
      <c r="L234" s="3">
        <f t="shared" si="17"/>
        <v>3</v>
      </c>
      <c r="M234" s="3">
        <f t="shared" si="18"/>
        <v>5</v>
      </c>
      <c r="N234" s="3" t="s">
        <v>10</v>
      </c>
      <c r="O234" s="3">
        <f>COUNTIF([1]局站!$D$4:$D$172,"="&amp;N234)</f>
        <v>1</v>
      </c>
      <c r="P234" s="3">
        <v>0</v>
      </c>
      <c r="Q234" s="3">
        <v>0</v>
      </c>
      <c r="R234" s="3">
        <v>0</v>
      </c>
      <c r="S234" s="3" t="s">
        <v>11</v>
      </c>
      <c r="T234" s="3">
        <f>COUNTIF([1]局站!$D$4:$D$172,"="&amp;S234)</f>
        <v>1</v>
      </c>
      <c r="U234" s="3">
        <v>0</v>
      </c>
      <c r="V234" s="3">
        <v>0</v>
      </c>
      <c r="W234" s="3">
        <v>0</v>
      </c>
      <c r="X234" s="3" t="s">
        <v>1214</v>
      </c>
      <c r="Y234" s="3" t="s">
        <v>880</v>
      </c>
      <c r="Z234" s="3" t="str">
        <f>INDEX(业务类型!$C$4:$C$8,MATCH(纤芯!Y234,业务类型!$B$4:$B$8,0))</f>
        <v>IDLE</v>
      </c>
      <c r="AA234" s="3"/>
    </row>
    <row r="235" spans="1:27" ht="16.5" x14ac:dyDescent="0.2">
      <c r="A235" s="3">
        <v>232</v>
      </c>
      <c r="B235" s="3">
        <f t="shared" si="14"/>
        <v>37002004052</v>
      </c>
      <c r="C235" s="3" t="s">
        <v>1166</v>
      </c>
      <c r="D235" s="3" t="s">
        <v>1265</v>
      </c>
      <c r="E235" s="3" t="str">
        <f>INDEX(光放段!$G$4:$G$237,MATCH(纤芯!G235,光放段!$C$4:$C$237,0))</f>
        <v>山东二干|乐陵滨州光缆:乐陵兴隆南大街-滨州黄河十路</v>
      </c>
      <c r="F235" s="3">
        <f>INDEX(光放段!$I$4:$I$237,MATCH(纤芯!H235,光放段!$B$4:$B$237,0))</f>
        <v>37002000000</v>
      </c>
      <c r="G235" s="3" t="str">
        <f t="shared" si="15"/>
        <v>山东二干|乐陵滨州光缆:阳信幸福三路-惠民南门街</v>
      </c>
      <c r="H235" s="3">
        <f>INDEX(光放段!$B$4:$B$237,MATCH(纤芯!G235,光放段!$C$4:$C$237,0))</f>
        <v>37002004000</v>
      </c>
      <c r="I235" s="3" t="str">
        <f t="shared" si="16"/>
        <v>乐陵滨州光缆</v>
      </c>
      <c r="J235" s="3" t="str">
        <f>INDEX(子缆名称!$B$4:$B$29,纤芯!M235)</f>
        <v>E缆</v>
      </c>
      <c r="K235" s="3">
        <v>52</v>
      </c>
      <c r="L235" s="3">
        <f t="shared" si="17"/>
        <v>4</v>
      </c>
      <c r="M235" s="3">
        <f t="shared" si="18"/>
        <v>5</v>
      </c>
      <c r="N235" s="3" t="s">
        <v>10</v>
      </c>
      <c r="O235" s="3">
        <f>COUNTIF([1]局站!$D$4:$D$172,"="&amp;N235)</f>
        <v>1</v>
      </c>
      <c r="P235" s="3">
        <v>0</v>
      </c>
      <c r="Q235" s="3">
        <v>0</v>
      </c>
      <c r="R235" s="3">
        <v>0</v>
      </c>
      <c r="S235" s="3" t="s">
        <v>11</v>
      </c>
      <c r="T235" s="3">
        <f>COUNTIF([1]局站!$D$4:$D$172,"="&amp;S235)</f>
        <v>1</v>
      </c>
      <c r="U235" s="3">
        <v>0</v>
      </c>
      <c r="V235" s="3">
        <v>0</v>
      </c>
      <c r="W235" s="3">
        <v>0</v>
      </c>
      <c r="X235" s="3" t="s">
        <v>1214</v>
      </c>
      <c r="Y235" s="3" t="s">
        <v>880</v>
      </c>
      <c r="Z235" s="3" t="str">
        <f>INDEX(业务类型!$C$4:$C$8,MATCH(纤芯!Y235,业务类型!$B$4:$B$8,0))</f>
        <v>IDLE</v>
      </c>
      <c r="AA235" s="3"/>
    </row>
    <row r="236" spans="1:27" ht="16.5" x14ac:dyDescent="0.2">
      <c r="A236" s="3">
        <v>233</v>
      </c>
      <c r="B236" s="3">
        <f t="shared" si="14"/>
        <v>37002004053</v>
      </c>
      <c r="C236" s="3" t="s">
        <v>1166</v>
      </c>
      <c r="D236" s="3" t="s">
        <v>1265</v>
      </c>
      <c r="E236" s="3" t="str">
        <f>INDEX(光放段!$G$4:$G$237,MATCH(纤芯!G236,光放段!$C$4:$C$237,0))</f>
        <v>山东二干|乐陵滨州光缆:乐陵兴隆南大街-滨州黄河十路</v>
      </c>
      <c r="F236" s="3">
        <f>INDEX(光放段!$I$4:$I$237,MATCH(纤芯!H236,光放段!$B$4:$B$237,0))</f>
        <v>37002000000</v>
      </c>
      <c r="G236" s="3" t="str">
        <f t="shared" si="15"/>
        <v>山东二干|乐陵滨州光缆:阳信幸福三路-惠民南门街</v>
      </c>
      <c r="H236" s="3">
        <f>INDEX(光放段!$B$4:$B$237,MATCH(纤芯!G236,光放段!$C$4:$C$237,0))</f>
        <v>37002004000</v>
      </c>
      <c r="I236" s="3" t="str">
        <f t="shared" si="16"/>
        <v>乐陵滨州光缆</v>
      </c>
      <c r="J236" s="3" t="str">
        <f>INDEX(子缆名称!$B$4:$B$29,纤芯!M236)</f>
        <v>E缆</v>
      </c>
      <c r="K236" s="3">
        <v>53</v>
      </c>
      <c r="L236" s="3">
        <f t="shared" si="17"/>
        <v>5</v>
      </c>
      <c r="M236" s="3">
        <f t="shared" si="18"/>
        <v>5</v>
      </c>
      <c r="N236" s="3" t="s">
        <v>10</v>
      </c>
      <c r="O236" s="3">
        <f>COUNTIF([1]局站!$D$4:$D$172,"="&amp;N236)</f>
        <v>1</v>
      </c>
      <c r="P236" s="3">
        <v>0</v>
      </c>
      <c r="Q236" s="3">
        <v>0</v>
      </c>
      <c r="R236" s="3">
        <v>0</v>
      </c>
      <c r="S236" s="3" t="s">
        <v>11</v>
      </c>
      <c r="T236" s="3">
        <f>COUNTIF([1]局站!$D$4:$D$172,"="&amp;S236)</f>
        <v>1</v>
      </c>
      <c r="U236" s="3">
        <v>0</v>
      </c>
      <c r="V236" s="3">
        <v>0</v>
      </c>
      <c r="W236" s="3">
        <v>0</v>
      </c>
      <c r="X236" s="3" t="s">
        <v>1214</v>
      </c>
      <c r="Y236" s="3" t="s">
        <v>880</v>
      </c>
      <c r="Z236" s="3" t="str">
        <f>INDEX(业务类型!$C$4:$C$8,MATCH(纤芯!Y236,业务类型!$B$4:$B$8,0))</f>
        <v>IDLE</v>
      </c>
      <c r="AA236" s="3"/>
    </row>
    <row r="237" spans="1:27" ht="16.5" x14ac:dyDescent="0.2">
      <c r="A237" s="3">
        <v>234</v>
      </c>
      <c r="B237" s="3">
        <f t="shared" si="14"/>
        <v>37002004054</v>
      </c>
      <c r="C237" s="3" t="s">
        <v>1166</v>
      </c>
      <c r="D237" s="3" t="s">
        <v>1265</v>
      </c>
      <c r="E237" s="3" t="str">
        <f>INDEX(光放段!$G$4:$G$237,MATCH(纤芯!G237,光放段!$C$4:$C$237,0))</f>
        <v>山东二干|乐陵滨州光缆:乐陵兴隆南大街-滨州黄河十路</v>
      </c>
      <c r="F237" s="3">
        <f>INDEX(光放段!$I$4:$I$237,MATCH(纤芯!H237,光放段!$B$4:$B$237,0))</f>
        <v>37002000000</v>
      </c>
      <c r="G237" s="3" t="str">
        <f t="shared" si="15"/>
        <v>山东二干|乐陵滨州光缆:阳信幸福三路-惠民南门街</v>
      </c>
      <c r="H237" s="3">
        <f>INDEX(光放段!$B$4:$B$237,MATCH(纤芯!G237,光放段!$C$4:$C$237,0))</f>
        <v>37002004000</v>
      </c>
      <c r="I237" s="3" t="str">
        <f t="shared" si="16"/>
        <v>乐陵滨州光缆</v>
      </c>
      <c r="J237" s="3" t="str">
        <f>INDEX(子缆名称!$B$4:$B$29,纤芯!M237)</f>
        <v>E缆</v>
      </c>
      <c r="K237" s="3">
        <v>54</v>
      </c>
      <c r="L237" s="3">
        <f t="shared" si="17"/>
        <v>6</v>
      </c>
      <c r="M237" s="3">
        <f t="shared" si="18"/>
        <v>5</v>
      </c>
      <c r="N237" s="3" t="s">
        <v>10</v>
      </c>
      <c r="O237" s="3">
        <f>COUNTIF([1]局站!$D$4:$D$172,"="&amp;N237)</f>
        <v>1</v>
      </c>
      <c r="P237" s="3">
        <v>0</v>
      </c>
      <c r="Q237" s="3">
        <v>0</v>
      </c>
      <c r="R237" s="3">
        <v>0</v>
      </c>
      <c r="S237" s="3" t="s">
        <v>11</v>
      </c>
      <c r="T237" s="3">
        <f>COUNTIF([1]局站!$D$4:$D$172,"="&amp;S237)</f>
        <v>1</v>
      </c>
      <c r="U237" s="3">
        <v>0</v>
      </c>
      <c r="V237" s="3">
        <v>0</v>
      </c>
      <c r="W237" s="3">
        <v>0</v>
      </c>
      <c r="X237" s="3" t="s">
        <v>1214</v>
      </c>
      <c r="Y237" s="3" t="s">
        <v>880</v>
      </c>
      <c r="Z237" s="3" t="str">
        <f>INDEX(业务类型!$C$4:$C$8,MATCH(纤芯!Y237,业务类型!$B$4:$B$8,0))</f>
        <v>IDLE</v>
      </c>
      <c r="AA237" s="3"/>
    </row>
    <row r="238" spans="1:27" ht="16.5" x14ac:dyDescent="0.2">
      <c r="A238" s="3">
        <v>235</v>
      </c>
      <c r="B238" s="3">
        <f t="shared" si="14"/>
        <v>37002004055</v>
      </c>
      <c r="C238" s="3" t="s">
        <v>1166</v>
      </c>
      <c r="D238" s="3" t="s">
        <v>1265</v>
      </c>
      <c r="E238" s="3" t="str">
        <f>INDEX(光放段!$G$4:$G$237,MATCH(纤芯!G238,光放段!$C$4:$C$237,0))</f>
        <v>山东二干|乐陵滨州光缆:乐陵兴隆南大街-滨州黄河十路</v>
      </c>
      <c r="F238" s="3">
        <f>INDEX(光放段!$I$4:$I$237,MATCH(纤芯!H238,光放段!$B$4:$B$237,0))</f>
        <v>37002000000</v>
      </c>
      <c r="G238" s="3" t="str">
        <f t="shared" si="15"/>
        <v>山东二干|乐陵滨州光缆:阳信幸福三路-惠民南门街</v>
      </c>
      <c r="H238" s="3">
        <f>INDEX(光放段!$B$4:$B$237,MATCH(纤芯!G238,光放段!$C$4:$C$237,0))</f>
        <v>37002004000</v>
      </c>
      <c r="I238" s="3" t="str">
        <f t="shared" si="16"/>
        <v>乐陵滨州光缆</v>
      </c>
      <c r="J238" s="3" t="str">
        <f>INDEX(子缆名称!$B$4:$B$29,纤芯!M238)</f>
        <v>E缆</v>
      </c>
      <c r="K238" s="3">
        <v>55</v>
      </c>
      <c r="L238" s="3">
        <f t="shared" si="17"/>
        <v>7</v>
      </c>
      <c r="M238" s="3">
        <f t="shared" si="18"/>
        <v>5</v>
      </c>
      <c r="N238" s="3" t="s">
        <v>10</v>
      </c>
      <c r="O238" s="3">
        <f>COUNTIF([1]局站!$D$4:$D$172,"="&amp;N238)</f>
        <v>1</v>
      </c>
      <c r="P238" s="3">
        <v>0</v>
      </c>
      <c r="Q238" s="3">
        <v>0</v>
      </c>
      <c r="R238" s="3">
        <v>0</v>
      </c>
      <c r="S238" s="3" t="s">
        <v>11</v>
      </c>
      <c r="T238" s="3">
        <f>COUNTIF([1]局站!$D$4:$D$172,"="&amp;S238)</f>
        <v>1</v>
      </c>
      <c r="U238" s="3">
        <v>0</v>
      </c>
      <c r="V238" s="3">
        <v>0</v>
      </c>
      <c r="W238" s="3">
        <v>0</v>
      </c>
      <c r="X238" s="3" t="s">
        <v>1214</v>
      </c>
      <c r="Y238" s="3" t="s">
        <v>880</v>
      </c>
      <c r="Z238" s="3" t="str">
        <f>INDEX(业务类型!$C$4:$C$8,MATCH(纤芯!Y238,业务类型!$B$4:$B$8,0))</f>
        <v>IDLE</v>
      </c>
      <c r="AA238" s="3"/>
    </row>
    <row r="239" spans="1:27" ht="16.5" x14ac:dyDescent="0.2">
      <c r="A239" s="3">
        <v>236</v>
      </c>
      <c r="B239" s="3">
        <f t="shared" si="14"/>
        <v>37002004056</v>
      </c>
      <c r="C239" s="3" t="s">
        <v>1166</v>
      </c>
      <c r="D239" s="3" t="s">
        <v>1265</v>
      </c>
      <c r="E239" s="3" t="str">
        <f>INDEX(光放段!$G$4:$G$237,MATCH(纤芯!G239,光放段!$C$4:$C$237,0))</f>
        <v>山东二干|乐陵滨州光缆:乐陵兴隆南大街-滨州黄河十路</v>
      </c>
      <c r="F239" s="3">
        <f>INDEX(光放段!$I$4:$I$237,MATCH(纤芯!H239,光放段!$B$4:$B$237,0))</f>
        <v>37002000000</v>
      </c>
      <c r="G239" s="3" t="str">
        <f t="shared" si="15"/>
        <v>山东二干|乐陵滨州光缆:阳信幸福三路-惠民南门街</v>
      </c>
      <c r="H239" s="3">
        <f>INDEX(光放段!$B$4:$B$237,MATCH(纤芯!G239,光放段!$C$4:$C$237,0))</f>
        <v>37002004000</v>
      </c>
      <c r="I239" s="3" t="str">
        <f t="shared" si="16"/>
        <v>乐陵滨州光缆</v>
      </c>
      <c r="J239" s="3" t="str">
        <f>INDEX(子缆名称!$B$4:$B$29,纤芯!M239)</f>
        <v>E缆</v>
      </c>
      <c r="K239" s="3">
        <v>56</v>
      </c>
      <c r="L239" s="3">
        <f t="shared" si="17"/>
        <v>8</v>
      </c>
      <c r="M239" s="3">
        <f t="shared" si="18"/>
        <v>5</v>
      </c>
      <c r="N239" s="3" t="s">
        <v>10</v>
      </c>
      <c r="O239" s="3">
        <f>COUNTIF([1]局站!$D$4:$D$172,"="&amp;N239)</f>
        <v>1</v>
      </c>
      <c r="P239" s="3">
        <v>0</v>
      </c>
      <c r="Q239" s="3">
        <v>0</v>
      </c>
      <c r="R239" s="3">
        <v>0</v>
      </c>
      <c r="S239" s="3" t="s">
        <v>11</v>
      </c>
      <c r="T239" s="3">
        <f>COUNTIF([1]局站!$D$4:$D$172,"="&amp;S239)</f>
        <v>1</v>
      </c>
      <c r="U239" s="3">
        <v>0</v>
      </c>
      <c r="V239" s="3">
        <v>0</v>
      </c>
      <c r="W239" s="3">
        <v>0</v>
      </c>
      <c r="X239" s="3" t="s">
        <v>1214</v>
      </c>
      <c r="Y239" s="3" t="s">
        <v>880</v>
      </c>
      <c r="Z239" s="3" t="str">
        <f>INDEX(业务类型!$C$4:$C$8,MATCH(纤芯!Y239,业务类型!$B$4:$B$8,0))</f>
        <v>IDLE</v>
      </c>
      <c r="AA239" s="3"/>
    </row>
    <row r="240" spans="1:27" ht="16.5" x14ac:dyDescent="0.2">
      <c r="A240" s="3">
        <v>237</v>
      </c>
      <c r="B240" s="3">
        <f t="shared" si="14"/>
        <v>37002004057</v>
      </c>
      <c r="C240" s="3" t="s">
        <v>1166</v>
      </c>
      <c r="D240" s="3" t="s">
        <v>1265</v>
      </c>
      <c r="E240" s="3" t="str">
        <f>INDEX(光放段!$G$4:$G$237,MATCH(纤芯!G240,光放段!$C$4:$C$237,0))</f>
        <v>山东二干|乐陵滨州光缆:乐陵兴隆南大街-滨州黄河十路</v>
      </c>
      <c r="F240" s="3">
        <f>INDEX(光放段!$I$4:$I$237,MATCH(纤芯!H240,光放段!$B$4:$B$237,0))</f>
        <v>37002000000</v>
      </c>
      <c r="G240" s="3" t="str">
        <f t="shared" si="15"/>
        <v>山东二干|乐陵滨州光缆:阳信幸福三路-惠民南门街</v>
      </c>
      <c r="H240" s="3">
        <f>INDEX(光放段!$B$4:$B$237,MATCH(纤芯!G240,光放段!$C$4:$C$237,0))</f>
        <v>37002004000</v>
      </c>
      <c r="I240" s="3" t="str">
        <f t="shared" si="16"/>
        <v>乐陵滨州光缆</v>
      </c>
      <c r="J240" s="3" t="str">
        <f>INDEX(子缆名称!$B$4:$B$29,纤芯!M240)</f>
        <v>E缆</v>
      </c>
      <c r="K240" s="3">
        <v>57</v>
      </c>
      <c r="L240" s="3">
        <f t="shared" si="17"/>
        <v>9</v>
      </c>
      <c r="M240" s="3">
        <f t="shared" si="18"/>
        <v>5</v>
      </c>
      <c r="N240" s="3" t="s">
        <v>10</v>
      </c>
      <c r="O240" s="3">
        <f>COUNTIF([1]局站!$D$4:$D$172,"="&amp;N240)</f>
        <v>1</v>
      </c>
      <c r="P240" s="3">
        <v>0</v>
      </c>
      <c r="Q240" s="3">
        <v>0</v>
      </c>
      <c r="R240" s="3">
        <v>0</v>
      </c>
      <c r="S240" s="3" t="s">
        <v>11</v>
      </c>
      <c r="T240" s="3">
        <f>COUNTIF([1]局站!$D$4:$D$172,"="&amp;S240)</f>
        <v>1</v>
      </c>
      <c r="U240" s="3">
        <v>0</v>
      </c>
      <c r="V240" s="3">
        <v>0</v>
      </c>
      <c r="W240" s="3">
        <v>0</v>
      </c>
      <c r="X240" s="3" t="s">
        <v>1214</v>
      </c>
      <c r="Y240" s="3" t="s">
        <v>854</v>
      </c>
      <c r="Z240" s="3" t="str">
        <f>INDEX(业务类型!$C$4:$C$8,MATCH(纤芯!Y240,业务类型!$B$4:$B$8,0))</f>
        <v>LOCAL</v>
      </c>
      <c r="AA240" s="3" t="s">
        <v>879</v>
      </c>
    </row>
    <row r="241" spans="1:27" ht="16.5" x14ac:dyDescent="0.2">
      <c r="A241" s="3">
        <v>238</v>
      </c>
      <c r="B241" s="3">
        <f t="shared" si="14"/>
        <v>37002004058</v>
      </c>
      <c r="C241" s="3" t="s">
        <v>1166</v>
      </c>
      <c r="D241" s="3" t="s">
        <v>1265</v>
      </c>
      <c r="E241" s="3" t="str">
        <f>INDEX(光放段!$G$4:$G$237,MATCH(纤芯!G241,光放段!$C$4:$C$237,0))</f>
        <v>山东二干|乐陵滨州光缆:乐陵兴隆南大街-滨州黄河十路</v>
      </c>
      <c r="F241" s="3">
        <f>INDEX(光放段!$I$4:$I$237,MATCH(纤芯!H241,光放段!$B$4:$B$237,0))</f>
        <v>37002000000</v>
      </c>
      <c r="G241" s="3" t="str">
        <f t="shared" si="15"/>
        <v>山东二干|乐陵滨州光缆:阳信幸福三路-惠民南门街</v>
      </c>
      <c r="H241" s="3">
        <f>INDEX(光放段!$B$4:$B$237,MATCH(纤芯!G241,光放段!$C$4:$C$237,0))</f>
        <v>37002004000</v>
      </c>
      <c r="I241" s="3" t="str">
        <f t="shared" si="16"/>
        <v>乐陵滨州光缆</v>
      </c>
      <c r="J241" s="3" t="str">
        <f>INDEX(子缆名称!$B$4:$B$29,纤芯!M241)</f>
        <v>E缆</v>
      </c>
      <c r="K241" s="3">
        <v>58</v>
      </c>
      <c r="L241" s="3">
        <f t="shared" si="17"/>
        <v>10</v>
      </c>
      <c r="M241" s="3">
        <f t="shared" si="18"/>
        <v>5</v>
      </c>
      <c r="N241" s="3" t="s">
        <v>10</v>
      </c>
      <c r="O241" s="3">
        <f>COUNTIF([1]局站!$D$4:$D$172,"="&amp;N241)</f>
        <v>1</v>
      </c>
      <c r="P241" s="3">
        <v>0</v>
      </c>
      <c r="Q241" s="3">
        <v>0</v>
      </c>
      <c r="R241" s="3">
        <v>0</v>
      </c>
      <c r="S241" s="3" t="s">
        <v>11</v>
      </c>
      <c r="T241" s="3">
        <f>COUNTIF([1]局站!$D$4:$D$172,"="&amp;S241)</f>
        <v>1</v>
      </c>
      <c r="U241" s="3">
        <v>0</v>
      </c>
      <c r="V241" s="3">
        <v>0</v>
      </c>
      <c r="W241" s="3">
        <v>0</v>
      </c>
      <c r="X241" s="3" t="s">
        <v>1214</v>
      </c>
      <c r="Y241" s="3" t="s">
        <v>854</v>
      </c>
      <c r="Z241" s="3" t="str">
        <f>INDEX(业务类型!$C$4:$C$8,MATCH(纤芯!Y241,业务类型!$B$4:$B$8,0))</f>
        <v>LOCAL</v>
      </c>
      <c r="AA241" s="3" t="s">
        <v>879</v>
      </c>
    </row>
    <row r="242" spans="1:27" ht="16.5" x14ac:dyDescent="0.2">
      <c r="A242" s="3">
        <v>239</v>
      </c>
      <c r="B242" s="3">
        <f t="shared" si="14"/>
        <v>37002004059</v>
      </c>
      <c r="C242" s="3" t="s">
        <v>1166</v>
      </c>
      <c r="D242" s="3" t="s">
        <v>1265</v>
      </c>
      <c r="E242" s="3" t="str">
        <f>INDEX(光放段!$G$4:$G$237,MATCH(纤芯!G242,光放段!$C$4:$C$237,0))</f>
        <v>山东二干|乐陵滨州光缆:乐陵兴隆南大街-滨州黄河十路</v>
      </c>
      <c r="F242" s="3">
        <f>INDEX(光放段!$I$4:$I$237,MATCH(纤芯!H242,光放段!$B$4:$B$237,0))</f>
        <v>37002000000</v>
      </c>
      <c r="G242" s="3" t="str">
        <f t="shared" si="15"/>
        <v>山东二干|乐陵滨州光缆:阳信幸福三路-惠民南门街</v>
      </c>
      <c r="H242" s="3">
        <f>INDEX(光放段!$B$4:$B$237,MATCH(纤芯!G242,光放段!$C$4:$C$237,0))</f>
        <v>37002004000</v>
      </c>
      <c r="I242" s="3" t="str">
        <f t="shared" si="16"/>
        <v>乐陵滨州光缆</v>
      </c>
      <c r="J242" s="3" t="str">
        <f>INDEX(子缆名称!$B$4:$B$29,纤芯!M242)</f>
        <v>E缆</v>
      </c>
      <c r="K242" s="3">
        <v>59</v>
      </c>
      <c r="L242" s="3">
        <f t="shared" si="17"/>
        <v>11</v>
      </c>
      <c r="M242" s="3">
        <f t="shared" si="18"/>
        <v>5</v>
      </c>
      <c r="N242" s="3" t="s">
        <v>10</v>
      </c>
      <c r="O242" s="3">
        <f>COUNTIF([1]局站!$D$4:$D$172,"="&amp;N242)</f>
        <v>1</v>
      </c>
      <c r="P242" s="3">
        <v>0</v>
      </c>
      <c r="Q242" s="3">
        <v>0</v>
      </c>
      <c r="R242" s="3">
        <v>0</v>
      </c>
      <c r="S242" s="3" t="s">
        <v>11</v>
      </c>
      <c r="T242" s="3">
        <f>COUNTIF([1]局站!$D$4:$D$172,"="&amp;S242)</f>
        <v>1</v>
      </c>
      <c r="U242" s="3">
        <v>0</v>
      </c>
      <c r="V242" s="3">
        <v>0</v>
      </c>
      <c r="W242" s="3">
        <v>0</v>
      </c>
      <c r="X242" s="3" t="s">
        <v>1214</v>
      </c>
      <c r="Y242" s="3" t="s">
        <v>854</v>
      </c>
      <c r="Z242" s="3" t="str">
        <f>INDEX(业务类型!$C$4:$C$8,MATCH(纤芯!Y242,业务类型!$B$4:$B$8,0))</f>
        <v>LOCAL</v>
      </c>
      <c r="AA242" s="3" t="s">
        <v>879</v>
      </c>
    </row>
    <row r="243" spans="1:27" ht="16.5" x14ac:dyDescent="0.2">
      <c r="A243" s="3">
        <v>240</v>
      </c>
      <c r="B243" s="3">
        <f t="shared" si="14"/>
        <v>37002004060</v>
      </c>
      <c r="C243" s="3" t="s">
        <v>1166</v>
      </c>
      <c r="D243" s="3" t="s">
        <v>1265</v>
      </c>
      <c r="E243" s="3" t="str">
        <f>INDEX(光放段!$G$4:$G$237,MATCH(纤芯!G243,光放段!$C$4:$C$237,0))</f>
        <v>山东二干|乐陵滨州光缆:乐陵兴隆南大街-滨州黄河十路</v>
      </c>
      <c r="F243" s="3">
        <f>INDEX(光放段!$I$4:$I$237,MATCH(纤芯!H243,光放段!$B$4:$B$237,0))</f>
        <v>37002000000</v>
      </c>
      <c r="G243" s="3" t="str">
        <f t="shared" si="15"/>
        <v>山东二干|乐陵滨州光缆:阳信幸福三路-惠民南门街</v>
      </c>
      <c r="H243" s="3">
        <f>INDEX(光放段!$B$4:$B$237,MATCH(纤芯!G243,光放段!$C$4:$C$237,0))</f>
        <v>37002004000</v>
      </c>
      <c r="I243" s="3" t="str">
        <f t="shared" si="16"/>
        <v>乐陵滨州光缆</v>
      </c>
      <c r="J243" s="3" t="str">
        <f>INDEX(子缆名称!$B$4:$B$29,纤芯!M243)</f>
        <v>E缆</v>
      </c>
      <c r="K243" s="3">
        <v>60</v>
      </c>
      <c r="L243" s="3">
        <f t="shared" si="17"/>
        <v>12</v>
      </c>
      <c r="M243" s="3">
        <f t="shared" si="18"/>
        <v>5</v>
      </c>
      <c r="N243" s="3" t="s">
        <v>10</v>
      </c>
      <c r="O243" s="3">
        <f>COUNTIF([1]局站!$D$4:$D$172,"="&amp;N243)</f>
        <v>1</v>
      </c>
      <c r="P243" s="3">
        <v>0</v>
      </c>
      <c r="Q243" s="3">
        <v>0</v>
      </c>
      <c r="R243" s="3">
        <v>0</v>
      </c>
      <c r="S243" s="3" t="s">
        <v>11</v>
      </c>
      <c r="T243" s="3">
        <f>COUNTIF([1]局站!$D$4:$D$172,"="&amp;S243)</f>
        <v>1</v>
      </c>
      <c r="U243" s="3">
        <v>0</v>
      </c>
      <c r="V243" s="3">
        <v>0</v>
      </c>
      <c r="W243" s="3">
        <v>0</v>
      </c>
      <c r="X243" s="3" t="s">
        <v>1214</v>
      </c>
      <c r="Y243" s="3" t="s">
        <v>854</v>
      </c>
      <c r="Z243" s="3" t="str">
        <f>INDEX(业务类型!$C$4:$C$8,MATCH(纤芯!Y243,业务类型!$B$4:$B$8,0))</f>
        <v>LOCAL</v>
      </c>
      <c r="AA243" s="3" t="s">
        <v>879</v>
      </c>
    </row>
    <row r="244" spans="1:27" ht="16.5" x14ac:dyDescent="0.2">
      <c r="A244" s="3">
        <v>241</v>
      </c>
      <c r="B244" s="3">
        <f t="shared" si="14"/>
        <v>37002004061</v>
      </c>
      <c r="C244" s="3" t="s">
        <v>1166</v>
      </c>
      <c r="D244" s="3" t="s">
        <v>1265</v>
      </c>
      <c r="E244" s="3" t="str">
        <f>INDEX(光放段!$G$4:$G$237,MATCH(纤芯!G244,光放段!$C$4:$C$237,0))</f>
        <v>山东二干|乐陵滨州光缆:乐陵兴隆南大街-滨州黄河十路</v>
      </c>
      <c r="F244" s="3">
        <f>INDEX(光放段!$I$4:$I$237,MATCH(纤芯!H244,光放段!$B$4:$B$237,0))</f>
        <v>37002000000</v>
      </c>
      <c r="G244" s="3" t="str">
        <f t="shared" si="15"/>
        <v>山东二干|乐陵滨州光缆:阳信幸福三路-惠民南门街</v>
      </c>
      <c r="H244" s="3">
        <f>INDEX(光放段!$B$4:$B$237,MATCH(纤芯!G244,光放段!$C$4:$C$237,0))</f>
        <v>37002004000</v>
      </c>
      <c r="I244" s="3" t="str">
        <f t="shared" si="16"/>
        <v>乐陵滨州光缆</v>
      </c>
      <c r="J244" s="3" t="str">
        <f>INDEX(子缆名称!$B$4:$B$29,纤芯!M244)</f>
        <v>F缆</v>
      </c>
      <c r="K244" s="3">
        <v>61</v>
      </c>
      <c r="L244" s="3">
        <f t="shared" si="17"/>
        <v>1</v>
      </c>
      <c r="M244" s="3">
        <f t="shared" si="18"/>
        <v>6</v>
      </c>
      <c r="N244" s="3" t="s">
        <v>10</v>
      </c>
      <c r="O244" s="3">
        <f>COUNTIF([1]局站!$D$4:$D$172,"="&amp;N244)</f>
        <v>1</v>
      </c>
      <c r="P244" s="3">
        <v>0</v>
      </c>
      <c r="Q244" s="3">
        <v>0</v>
      </c>
      <c r="R244" s="3">
        <v>0</v>
      </c>
      <c r="S244" s="3" t="s">
        <v>11</v>
      </c>
      <c r="T244" s="3">
        <f>COUNTIF([1]局站!$D$4:$D$172,"="&amp;S244)</f>
        <v>1</v>
      </c>
      <c r="U244" s="3">
        <v>0</v>
      </c>
      <c r="V244" s="3">
        <v>0</v>
      </c>
      <c r="W244" s="3">
        <v>0</v>
      </c>
      <c r="X244" s="3" t="s">
        <v>1214</v>
      </c>
      <c r="Y244" s="3" t="s">
        <v>880</v>
      </c>
      <c r="Z244" s="3" t="str">
        <f>INDEX(业务类型!$C$4:$C$8,MATCH(纤芯!Y244,业务类型!$B$4:$B$8,0))</f>
        <v>IDLE</v>
      </c>
      <c r="AA244" s="3"/>
    </row>
    <row r="245" spans="1:27" ht="16.5" x14ac:dyDescent="0.2">
      <c r="A245" s="3">
        <v>242</v>
      </c>
      <c r="B245" s="3">
        <f t="shared" si="14"/>
        <v>37002004062</v>
      </c>
      <c r="C245" s="3" t="s">
        <v>1166</v>
      </c>
      <c r="D245" s="3" t="s">
        <v>1265</v>
      </c>
      <c r="E245" s="3" t="str">
        <f>INDEX(光放段!$G$4:$G$237,MATCH(纤芯!G245,光放段!$C$4:$C$237,0))</f>
        <v>山东二干|乐陵滨州光缆:乐陵兴隆南大街-滨州黄河十路</v>
      </c>
      <c r="F245" s="3">
        <f>INDEX(光放段!$I$4:$I$237,MATCH(纤芯!H245,光放段!$B$4:$B$237,0))</f>
        <v>37002000000</v>
      </c>
      <c r="G245" s="3" t="str">
        <f t="shared" si="15"/>
        <v>山东二干|乐陵滨州光缆:阳信幸福三路-惠民南门街</v>
      </c>
      <c r="H245" s="3">
        <f>INDEX(光放段!$B$4:$B$237,MATCH(纤芯!G245,光放段!$C$4:$C$237,0))</f>
        <v>37002004000</v>
      </c>
      <c r="I245" s="3" t="str">
        <f t="shared" si="16"/>
        <v>乐陵滨州光缆</v>
      </c>
      <c r="J245" s="3" t="str">
        <f>INDEX(子缆名称!$B$4:$B$29,纤芯!M245)</f>
        <v>F缆</v>
      </c>
      <c r="K245" s="3">
        <v>62</v>
      </c>
      <c r="L245" s="3">
        <f t="shared" si="17"/>
        <v>2</v>
      </c>
      <c r="M245" s="3">
        <f t="shared" si="18"/>
        <v>6</v>
      </c>
      <c r="N245" s="3" t="s">
        <v>10</v>
      </c>
      <c r="O245" s="3">
        <f>COUNTIF([1]局站!$D$4:$D$172,"="&amp;N245)</f>
        <v>1</v>
      </c>
      <c r="P245" s="3">
        <v>0</v>
      </c>
      <c r="Q245" s="3">
        <v>0</v>
      </c>
      <c r="R245" s="3">
        <v>0</v>
      </c>
      <c r="S245" s="3" t="s">
        <v>11</v>
      </c>
      <c r="T245" s="3">
        <f>COUNTIF([1]局站!$D$4:$D$172,"="&amp;S245)</f>
        <v>1</v>
      </c>
      <c r="U245" s="3">
        <v>0</v>
      </c>
      <c r="V245" s="3">
        <v>0</v>
      </c>
      <c r="W245" s="3">
        <v>0</v>
      </c>
      <c r="X245" s="3" t="s">
        <v>1214</v>
      </c>
      <c r="Y245" s="3" t="s">
        <v>880</v>
      </c>
      <c r="Z245" s="3" t="str">
        <f>INDEX(业务类型!$C$4:$C$8,MATCH(纤芯!Y245,业务类型!$B$4:$B$8,0))</f>
        <v>IDLE</v>
      </c>
      <c r="AA245" s="3"/>
    </row>
    <row r="246" spans="1:27" ht="16.5" x14ac:dyDescent="0.2">
      <c r="A246" s="3">
        <v>243</v>
      </c>
      <c r="B246" s="3">
        <f t="shared" si="14"/>
        <v>37002004063</v>
      </c>
      <c r="C246" s="3" t="s">
        <v>1166</v>
      </c>
      <c r="D246" s="3" t="s">
        <v>1265</v>
      </c>
      <c r="E246" s="3" t="str">
        <f>INDEX(光放段!$G$4:$G$237,MATCH(纤芯!G246,光放段!$C$4:$C$237,0))</f>
        <v>山东二干|乐陵滨州光缆:乐陵兴隆南大街-滨州黄河十路</v>
      </c>
      <c r="F246" s="3">
        <f>INDEX(光放段!$I$4:$I$237,MATCH(纤芯!H246,光放段!$B$4:$B$237,0))</f>
        <v>37002000000</v>
      </c>
      <c r="G246" s="3" t="str">
        <f t="shared" si="15"/>
        <v>山东二干|乐陵滨州光缆:阳信幸福三路-惠民南门街</v>
      </c>
      <c r="H246" s="3">
        <f>INDEX(光放段!$B$4:$B$237,MATCH(纤芯!G246,光放段!$C$4:$C$237,0))</f>
        <v>37002004000</v>
      </c>
      <c r="I246" s="3" t="str">
        <f t="shared" si="16"/>
        <v>乐陵滨州光缆</v>
      </c>
      <c r="J246" s="3" t="str">
        <f>INDEX(子缆名称!$B$4:$B$29,纤芯!M246)</f>
        <v>F缆</v>
      </c>
      <c r="K246" s="3">
        <v>63</v>
      </c>
      <c r="L246" s="3">
        <f t="shared" si="17"/>
        <v>3</v>
      </c>
      <c r="M246" s="3">
        <f t="shared" si="18"/>
        <v>6</v>
      </c>
      <c r="N246" s="3" t="s">
        <v>10</v>
      </c>
      <c r="O246" s="3">
        <f>COUNTIF([1]局站!$D$4:$D$172,"="&amp;N246)</f>
        <v>1</v>
      </c>
      <c r="P246" s="3">
        <v>0</v>
      </c>
      <c r="Q246" s="3">
        <v>0</v>
      </c>
      <c r="R246" s="3">
        <v>0</v>
      </c>
      <c r="S246" s="3" t="s">
        <v>11</v>
      </c>
      <c r="T246" s="3">
        <f>COUNTIF([1]局站!$D$4:$D$172,"="&amp;S246)</f>
        <v>1</v>
      </c>
      <c r="U246" s="3">
        <v>0</v>
      </c>
      <c r="V246" s="3">
        <v>0</v>
      </c>
      <c r="W246" s="3">
        <v>0</v>
      </c>
      <c r="X246" s="3" t="s">
        <v>1214</v>
      </c>
      <c r="Y246" s="3" t="s">
        <v>880</v>
      </c>
      <c r="Z246" s="3" t="str">
        <f>INDEX(业务类型!$C$4:$C$8,MATCH(纤芯!Y246,业务类型!$B$4:$B$8,0))</f>
        <v>IDLE</v>
      </c>
      <c r="AA246" s="3"/>
    </row>
    <row r="247" spans="1:27" ht="16.5" x14ac:dyDescent="0.2">
      <c r="A247" s="3">
        <v>244</v>
      </c>
      <c r="B247" s="3">
        <f t="shared" si="14"/>
        <v>37002004064</v>
      </c>
      <c r="C247" s="3" t="s">
        <v>1166</v>
      </c>
      <c r="D247" s="3" t="s">
        <v>1265</v>
      </c>
      <c r="E247" s="3" t="str">
        <f>INDEX(光放段!$G$4:$G$237,MATCH(纤芯!G247,光放段!$C$4:$C$237,0))</f>
        <v>山东二干|乐陵滨州光缆:乐陵兴隆南大街-滨州黄河十路</v>
      </c>
      <c r="F247" s="3">
        <f>INDEX(光放段!$I$4:$I$237,MATCH(纤芯!H247,光放段!$B$4:$B$237,0))</f>
        <v>37002000000</v>
      </c>
      <c r="G247" s="3" t="str">
        <f t="shared" si="15"/>
        <v>山东二干|乐陵滨州光缆:阳信幸福三路-惠民南门街</v>
      </c>
      <c r="H247" s="3">
        <f>INDEX(光放段!$B$4:$B$237,MATCH(纤芯!G247,光放段!$C$4:$C$237,0))</f>
        <v>37002004000</v>
      </c>
      <c r="I247" s="3" t="str">
        <f t="shared" si="16"/>
        <v>乐陵滨州光缆</v>
      </c>
      <c r="J247" s="3" t="str">
        <f>INDEX(子缆名称!$B$4:$B$29,纤芯!M247)</f>
        <v>F缆</v>
      </c>
      <c r="K247" s="3">
        <v>64</v>
      </c>
      <c r="L247" s="3">
        <f t="shared" si="17"/>
        <v>4</v>
      </c>
      <c r="M247" s="3">
        <f t="shared" si="18"/>
        <v>6</v>
      </c>
      <c r="N247" s="3" t="s">
        <v>10</v>
      </c>
      <c r="O247" s="3">
        <f>COUNTIF([1]局站!$D$4:$D$172,"="&amp;N247)</f>
        <v>1</v>
      </c>
      <c r="P247" s="3">
        <v>0</v>
      </c>
      <c r="Q247" s="3">
        <v>0</v>
      </c>
      <c r="R247" s="3">
        <v>0</v>
      </c>
      <c r="S247" s="3" t="s">
        <v>11</v>
      </c>
      <c r="T247" s="3">
        <f>COUNTIF([1]局站!$D$4:$D$172,"="&amp;S247)</f>
        <v>1</v>
      </c>
      <c r="U247" s="3">
        <v>0</v>
      </c>
      <c r="V247" s="3">
        <v>0</v>
      </c>
      <c r="W247" s="3">
        <v>0</v>
      </c>
      <c r="X247" s="3" t="s">
        <v>1214</v>
      </c>
      <c r="Y247" s="3" t="s">
        <v>880</v>
      </c>
      <c r="Z247" s="3" t="str">
        <f>INDEX(业务类型!$C$4:$C$8,MATCH(纤芯!Y247,业务类型!$B$4:$B$8,0))</f>
        <v>IDLE</v>
      </c>
      <c r="AA247" s="3"/>
    </row>
    <row r="248" spans="1:27" ht="16.5" x14ac:dyDescent="0.2">
      <c r="A248" s="3">
        <v>245</v>
      </c>
      <c r="B248" s="3">
        <f t="shared" si="14"/>
        <v>37002004065</v>
      </c>
      <c r="C248" s="3" t="s">
        <v>1166</v>
      </c>
      <c r="D248" s="3" t="s">
        <v>1265</v>
      </c>
      <c r="E248" s="3" t="str">
        <f>INDEX(光放段!$G$4:$G$237,MATCH(纤芯!G248,光放段!$C$4:$C$237,0))</f>
        <v>山东二干|乐陵滨州光缆:乐陵兴隆南大街-滨州黄河十路</v>
      </c>
      <c r="F248" s="3">
        <f>INDEX(光放段!$I$4:$I$237,MATCH(纤芯!H248,光放段!$B$4:$B$237,0))</f>
        <v>37002000000</v>
      </c>
      <c r="G248" s="3" t="str">
        <f t="shared" si="15"/>
        <v>山东二干|乐陵滨州光缆:阳信幸福三路-惠民南门街</v>
      </c>
      <c r="H248" s="3">
        <f>INDEX(光放段!$B$4:$B$237,MATCH(纤芯!G248,光放段!$C$4:$C$237,0))</f>
        <v>37002004000</v>
      </c>
      <c r="I248" s="3" t="str">
        <f t="shared" si="16"/>
        <v>乐陵滨州光缆</v>
      </c>
      <c r="J248" s="3" t="str">
        <f>INDEX(子缆名称!$B$4:$B$29,纤芯!M248)</f>
        <v>F缆</v>
      </c>
      <c r="K248" s="3">
        <v>65</v>
      </c>
      <c r="L248" s="3">
        <f t="shared" si="17"/>
        <v>5</v>
      </c>
      <c r="M248" s="3">
        <f t="shared" si="18"/>
        <v>6</v>
      </c>
      <c r="N248" s="3" t="s">
        <v>10</v>
      </c>
      <c r="O248" s="3">
        <f>COUNTIF([1]局站!$D$4:$D$172,"="&amp;N248)</f>
        <v>1</v>
      </c>
      <c r="P248" s="3">
        <v>0</v>
      </c>
      <c r="Q248" s="3">
        <v>0</v>
      </c>
      <c r="R248" s="3">
        <v>0</v>
      </c>
      <c r="S248" s="3" t="s">
        <v>11</v>
      </c>
      <c r="T248" s="3">
        <f>COUNTIF([1]局站!$D$4:$D$172,"="&amp;S248)</f>
        <v>1</v>
      </c>
      <c r="U248" s="3">
        <v>0</v>
      </c>
      <c r="V248" s="3">
        <v>0</v>
      </c>
      <c r="W248" s="3">
        <v>0</v>
      </c>
      <c r="X248" s="3" t="s">
        <v>1214</v>
      </c>
      <c r="Y248" s="3" t="s">
        <v>881</v>
      </c>
      <c r="Z248" s="3" t="str">
        <f>INDEX(业务类型!$C$4:$C$8,MATCH(纤芯!Y248,业务类型!$B$4:$B$8,0))</f>
        <v>OTHER</v>
      </c>
      <c r="AA248" s="3" t="s">
        <v>888</v>
      </c>
    </row>
    <row r="249" spans="1:27" ht="16.5" x14ac:dyDescent="0.2">
      <c r="A249" s="3">
        <v>246</v>
      </c>
      <c r="B249" s="3">
        <f t="shared" si="14"/>
        <v>37002004066</v>
      </c>
      <c r="C249" s="3" t="s">
        <v>1166</v>
      </c>
      <c r="D249" s="3" t="s">
        <v>1265</v>
      </c>
      <c r="E249" s="3" t="str">
        <f>INDEX(光放段!$G$4:$G$237,MATCH(纤芯!G249,光放段!$C$4:$C$237,0))</f>
        <v>山东二干|乐陵滨州光缆:乐陵兴隆南大街-滨州黄河十路</v>
      </c>
      <c r="F249" s="3">
        <f>INDEX(光放段!$I$4:$I$237,MATCH(纤芯!H249,光放段!$B$4:$B$237,0))</f>
        <v>37002000000</v>
      </c>
      <c r="G249" s="3" t="str">
        <f t="shared" si="15"/>
        <v>山东二干|乐陵滨州光缆:阳信幸福三路-惠民南门街</v>
      </c>
      <c r="H249" s="3">
        <f>INDEX(光放段!$B$4:$B$237,MATCH(纤芯!G249,光放段!$C$4:$C$237,0))</f>
        <v>37002004000</v>
      </c>
      <c r="I249" s="3" t="str">
        <f t="shared" si="16"/>
        <v>乐陵滨州光缆</v>
      </c>
      <c r="J249" s="3" t="str">
        <f>INDEX(子缆名称!$B$4:$B$29,纤芯!M249)</f>
        <v>F缆</v>
      </c>
      <c r="K249" s="3">
        <v>66</v>
      </c>
      <c r="L249" s="3">
        <f t="shared" si="17"/>
        <v>6</v>
      </c>
      <c r="M249" s="3">
        <f t="shared" si="18"/>
        <v>6</v>
      </c>
      <c r="N249" s="3" t="s">
        <v>10</v>
      </c>
      <c r="O249" s="3">
        <f>COUNTIF([1]局站!$D$4:$D$172,"="&amp;N249)</f>
        <v>1</v>
      </c>
      <c r="P249" s="3">
        <v>0</v>
      </c>
      <c r="Q249" s="3">
        <v>0</v>
      </c>
      <c r="R249" s="3">
        <v>0</v>
      </c>
      <c r="S249" s="3" t="s">
        <v>11</v>
      </c>
      <c r="T249" s="3">
        <f>COUNTIF([1]局站!$D$4:$D$172,"="&amp;S249)</f>
        <v>1</v>
      </c>
      <c r="U249" s="3">
        <v>0</v>
      </c>
      <c r="V249" s="3">
        <v>0</v>
      </c>
      <c r="W249" s="3">
        <v>0</v>
      </c>
      <c r="X249" s="3" t="s">
        <v>1214</v>
      </c>
      <c r="Y249" s="3" t="s">
        <v>881</v>
      </c>
      <c r="Z249" s="3" t="str">
        <f>INDEX(业务类型!$C$4:$C$8,MATCH(纤芯!Y249,业务类型!$B$4:$B$8,0))</f>
        <v>OTHER</v>
      </c>
      <c r="AA249" s="3" t="s">
        <v>888</v>
      </c>
    </row>
    <row r="250" spans="1:27" ht="16.5" x14ac:dyDescent="0.2">
      <c r="A250" s="3">
        <v>247</v>
      </c>
      <c r="B250" s="3">
        <f t="shared" si="14"/>
        <v>37002004067</v>
      </c>
      <c r="C250" s="3" t="s">
        <v>1166</v>
      </c>
      <c r="D250" s="3" t="s">
        <v>1265</v>
      </c>
      <c r="E250" s="3" t="str">
        <f>INDEX(光放段!$G$4:$G$237,MATCH(纤芯!G250,光放段!$C$4:$C$237,0))</f>
        <v>山东二干|乐陵滨州光缆:乐陵兴隆南大街-滨州黄河十路</v>
      </c>
      <c r="F250" s="3">
        <f>INDEX(光放段!$I$4:$I$237,MATCH(纤芯!H250,光放段!$B$4:$B$237,0))</f>
        <v>37002000000</v>
      </c>
      <c r="G250" s="3" t="str">
        <f t="shared" si="15"/>
        <v>山东二干|乐陵滨州光缆:阳信幸福三路-惠民南门街</v>
      </c>
      <c r="H250" s="3">
        <f>INDEX(光放段!$B$4:$B$237,MATCH(纤芯!G250,光放段!$C$4:$C$237,0))</f>
        <v>37002004000</v>
      </c>
      <c r="I250" s="3" t="str">
        <f t="shared" si="16"/>
        <v>乐陵滨州光缆</v>
      </c>
      <c r="J250" s="3" t="str">
        <f>INDEX(子缆名称!$B$4:$B$29,纤芯!M250)</f>
        <v>F缆</v>
      </c>
      <c r="K250" s="3">
        <v>67</v>
      </c>
      <c r="L250" s="3">
        <f t="shared" si="17"/>
        <v>7</v>
      </c>
      <c r="M250" s="3">
        <f t="shared" si="18"/>
        <v>6</v>
      </c>
      <c r="N250" s="3" t="s">
        <v>10</v>
      </c>
      <c r="O250" s="3">
        <f>COUNTIF([1]局站!$D$4:$D$172,"="&amp;N250)</f>
        <v>1</v>
      </c>
      <c r="P250" s="3">
        <v>0</v>
      </c>
      <c r="Q250" s="3">
        <v>0</v>
      </c>
      <c r="R250" s="3">
        <v>0</v>
      </c>
      <c r="S250" s="3" t="s">
        <v>11</v>
      </c>
      <c r="T250" s="3">
        <f>COUNTIF([1]局站!$D$4:$D$172,"="&amp;S250)</f>
        <v>1</v>
      </c>
      <c r="U250" s="3">
        <v>0</v>
      </c>
      <c r="V250" s="3">
        <v>0</v>
      </c>
      <c r="W250" s="3">
        <v>0</v>
      </c>
      <c r="X250" s="3" t="s">
        <v>1214</v>
      </c>
      <c r="Y250" s="3" t="s">
        <v>854</v>
      </c>
      <c r="Z250" s="3" t="str">
        <f>INDEX(业务类型!$C$4:$C$8,MATCH(纤芯!Y250,业务类型!$B$4:$B$8,0))</f>
        <v>LOCAL</v>
      </c>
      <c r="AA250" s="3" t="s">
        <v>879</v>
      </c>
    </row>
    <row r="251" spans="1:27" ht="16.5" x14ac:dyDescent="0.2">
      <c r="A251" s="3">
        <v>248</v>
      </c>
      <c r="B251" s="3">
        <f t="shared" si="14"/>
        <v>37002004068</v>
      </c>
      <c r="C251" s="3" t="s">
        <v>1166</v>
      </c>
      <c r="D251" s="3" t="s">
        <v>1265</v>
      </c>
      <c r="E251" s="3" t="str">
        <f>INDEX(光放段!$G$4:$G$237,MATCH(纤芯!G251,光放段!$C$4:$C$237,0))</f>
        <v>山东二干|乐陵滨州光缆:乐陵兴隆南大街-滨州黄河十路</v>
      </c>
      <c r="F251" s="3">
        <f>INDEX(光放段!$I$4:$I$237,MATCH(纤芯!H251,光放段!$B$4:$B$237,0))</f>
        <v>37002000000</v>
      </c>
      <c r="G251" s="3" t="str">
        <f t="shared" si="15"/>
        <v>山东二干|乐陵滨州光缆:阳信幸福三路-惠民南门街</v>
      </c>
      <c r="H251" s="3">
        <f>INDEX(光放段!$B$4:$B$237,MATCH(纤芯!G251,光放段!$C$4:$C$237,0))</f>
        <v>37002004000</v>
      </c>
      <c r="I251" s="3" t="str">
        <f t="shared" si="16"/>
        <v>乐陵滨州光缆</v>
      </c>
      <c r="J251" s="3" t="str">
        <f>INDEX(子缆名称!$B$4:$B$29,纤芯!M251)</f>
        <v>F缆</v>
      </c>
      <c r="K251" s="3">
        <v>68</v>
      </c>
      <c r="L251" s="3">
        <f t="shared" si="17"/>
        <v>8</v>
      </c>
      <c r="M251" s="3">
        <f t="shared" si="18"/>
        <v>6</v>
      </c>
      <c r="N251" s="3" t="s">
        <v>10</v>
      </c>
      <c r="O251" s="3">
        <f>COUNTIF([1]局站!$D$4:$D$172,"="&amp;N251)</f>
        <v>1</v>
      </c>
      <c r="P251" s="3">
        <v>0</v>
      </c>
      <c r="Q251" s="3">
        <v>0</v>
      </c>
      <c r="R251" s="3">
        <v>0</v>
      </c>
      <c r="S251" s="3" t="s">
        <v>11</v>
      </c>
      <c r="T251" s="3">
        <f>COUNTIF([1]局站!$D$4:$D$172,"="&amp;S251)</f>
        <v>1</v>
      </c>
      <c r="U251" s="3">
        <v>0</v>
      </c>
      <c r="V251" s="3">
        <v>0</v>
      </c>
      <c r="W251" s="3">
        <v>0</v>
      </c>
      <c r="X251" s="3" t="s">
        <v>1214</v>
      </c>
      <c r="Y251" s="3" t="s">
        <v>854</v>
      </c>
      <c r="Z251" s="3" t="str">
        <f>INDEX(业务类型!$C$4:$C$8,MATCH(纤芯!Y251,业务类型!$B$4:$B$8,0))</f>
        <v>LOCAL</v>
      </c>
      <c r="AA251" s="3" t="s">
        <v>879</v>
      </c>
    </row>
    <row r="252" spans="1:27" ht="16.5" x14ac:dyDescent="0.2">
      <c r="A252" s="3">
        <v>249</v>
      </c>
      <c r="B252" s="3">
        <f t="shared" si="14"/>
        <v>37002004069</v>
      </c>
      <c r="C252" s="3" t="s">
        <v>1166</v>
      </c>
      <c r="D252" s="3" t="s">
        <v>1265</v>
      </c>
      <c r="E252" s="3" t="str">
        <f>INDEX(光放段!$G$4:$G$237,MATCH(纤芯!G252,光放段!$C$4:$C$237,0))</f>
        <v>山东二干|乐陵滨州光缆:乐陵兴隆南大街-滨州黄河十路</v>
      </c>
      <c r="F252" s="3">
        <f>INDEX(光放段!$I$4:$I$237,MATCH(纤芯!H252,光放段!$B$4:$B$237,0))</f>
        <v>37002000000</v>
      </c>
      <c r="G252" s="3" t="str">
        <f t="shared" si="15"/>
        <v>山东二干|乐陵滨州光缆:阳信幸福三路-惠民南门街</v>
      </c>
      <c r="H252" s="3">
        <f>INDEX(光放段!$B$4:$B$237,MATCH(纤芯!G252,光放段!$C$4:$C$237,0))</f>
        <v>37002004000</v>
      </c>
      <c r="I252" s="3" t="str">
        <f t="shared" si="16"/>
        <v>乐陵滨州光缆</v>
      </c>
      <c r="J252" s="3" t="str">
        <f>INDEX(子缆名称!$B$4:$B$29,纤芯!M252)</f>
        <v>F缆</v>
      </c>
      <c r="K252" s="3">
        <v>69</v>
      </c>
      <c r="L252" s="3">
        <f t="shared" si="17"/>
        <v>9</v>
      </c>
      <c r="M252" s="3">
        <f t="shared" si="18"/>
        <v>6</v>
      </c>
      <c r="N252" s="3" t="s">
        <v>10</v>
      </c>
      <c r="O252" s="3">
        <f>COUNTIF([1]局站!$D$4:$D$172,"="&amp;N252)</f>
        <v>1</v>
      </c>
      <c r="P252" s="3">
        <v>0</v>
      </c>
      <c r="Q252" s="3">
        <v>0</v>
      </c>
      <c r="R252" s="3">
        <v>0</v>
      </c>
      <c r="S252" s="3" t="s">
        <v>11</v>
      </c>
      <c r="T252" s="3">
        <f>COUNTIF([1]局站!$D$4:$D$172,"="&amp;S252)</f>
        <v>1</v>
      </c>
      <c r="U252" s="3">
        <v>0</v>
      </c>
      <c r="V252" s="3">
        <v>0</v>
      </c>
      <c r="W252" s="3">
        <v>0</v>
      </c>
      <c r="X252" s="3" t="s">
        <v>1214</v>
      </c>
      <c r="Y252" s="3" t="s">
        <v>854</v>
      </c>
      <c r="Z252" s="3" t="str">
        <f>INDEX(业务类型!$C$4:$C$8,MATCH(纤芯!Y252,业务类型!$B$4:$B$8,0))</f>
        <v>LOCAL</v>
      </c>
      <c r="AA252" s="3" t="s">
        <v>879</v>
      </c>
    </row>
    <row r="253" spans="1:27" ht="16.5" x14ac:dyDescent="0.2">
      <c r="A253" s="3">
        <v>250</v>
      </c>
      <c r="B253" s="3">
        <f t="shared" si="14"/>
        <v>37002004070</v>
      </c>
      <c r="C253" s="3" t="s">
        <v>1166</v>
      </c>
      <c r="D253" s="3" t="s">
        <v>1265</v>
      </c>
      <c r="E253" s="3" t="str">
        <f>INDEX(光放段!$G$4:$G$237,MATCH(纤芯!G253,光放段!$C$4:$C$237,0))</f>
        <v>山东二干|乐陵滨州光缆:乐陵兴隆南大街-滨州黄河十路</v>
      </c>
      <c r="F253" s="3">
        <f>INDEX(光放段!$I$4:$I$237,MATCH(纤芯!H253,光放段!$B$4:$B$237,0))</f>
        <v>37002000000</v>
      </c>
      <c r="G253" s="3" t="str">
        <f t="shared" si="15"/>
        <v>山东二干|乐陵滨州光缆:阳信幸福三路-惠民南门街</v>
      </c>
      <c r="H253" s="3">
        <f>INDEX(光放段!$B$4:$B$237,MATCH(纤芯!G253,光放段!$C$4:$C$237,0))</f>
        <v>37002004000</v>
      </c>
      <c r="I253" s="3" t="str">
        <f t="shared" si="16"/>
        <v>乐陵滨州光缆</v>
      </c>
      <c r="J253" s="3" t="str">
        <f>INDEX(子缆名称!$B$4:$B$29,纤芯!M253)</f>
        <v>F缆</v>
      </c>
      <c r="K253" s="3">
        <v>70</v>
      </c>
      <c r="L253" s="3">
        <f t="shared" si="17"/>
        <v>10</v>
      </c>
      <c r="M253" s="3">
        <f t="shared" si="18"/>
        <v>6</v>
      </c>
      <c r="N253" s="3" t="s">
        <v>10</v>
      </c>
      <c r="O253" s="3">
        <f>COUNTIF([1]局站!$D$4:$D$172,"="&amp;N253)</f>
        <v>1</v>
      </c>
      <c r="P253" s="3">
        <v>0</v>
      </c>
      <c r="Q253" s="3">
        <v>0</v>
      </c>
      <c r="R253" s="3">
        <v>0</v>
      </c>
      <c r="S253" s="3" t="s">
        <v>11</v>
      </c>
      <c r="T253" s="3">
        <f>COUNTIF([1]局站!$D$4:$D$172,"="&amp;S253)</f>
        <v>1</v>
      </c>
      <c r="U253" s="3">
        <v>0</v>
      </c>
      <c r="V253" s="3">
        <v>0</v>
      </c>
      <c r="W253" s="3">
        <v>0</v>
      </c>
      <c r="X253" s="3" t="s">
        <v>1214</v>
      </c>
      <c r="Y253" s="3" t="s">
        <v>854</v>
      </c>
      <c r="Z253" s="3" t="str">
        <f>INDEX(业务类型!$C$4:$C$8,MATCH(纤芯!Y253,业务类型!$B$4:$B$8,0))</f>
        <v>LOCAL</v>
      </c>
      <c r="AA253" s="3" t="s">
        <v>879</v>
      </c>
    </row>
    <row r="254" spans="1:27" ht="16.5" x14ac:dyDescent="0.2">
      <c r="A254" s="3">
        <v>251</v>
      </c>
      <c r="B254" s="3">
        <f t="shared" si="14"/>
        <v>37002004071</v>
      </c>
      <c r="C254" s="3" t="s">
        <v>1166</v>
      </c>
      <c r="D254" s="3" t="s">
        <v>1265</v>
      </c>
      <c r="E254" s="3" t="str">
        <f>INDEX(光放段!$G$4:$G$237,MATCH(纤芯!G254,光放段!$C$4:$C$237,0))</f>
        <v>山东二干|乐陵滨州光缆:乐陵兴隆南大街-滨州黄河十路</v>
      </c>
      <c r="F254" s="3">
        <f>INDEX(光放段!$I$4:$I$237,MATCH(纤芯!H254,光放段!$B$4:$B$237,0))</f>
        <v>37002000000</v>
      </c>
      <c r="G254" s="3" t="str">
        <f t="shared" si="15"/>
        <v>山东二干|乐陵滨州光缆:阳信幸福三路-惠民南门街</v>
      </c>
      <c r="H254" s="3">
        <f>INDEX(光放段!$B$4:$B$237,MATCH(纤芯!G254,光放段!$C$4:$C$237,0))</f>
        <v>37002004000</v>
      </c>
      <c r="I254" s="3" t="str">
        <f t="shared" si="16"/>
        <v>乐陵滨州光缆</v>
      </c>
      <c r="J254" s="3" t="str">
        <f>INDEX(子缆名称!$B$4:$B$29,纤芯!M254)</f>
        <v>F缆</v>
      </c>
      <c r="K254" s="3">
        <v>71</v>
      </c>
      <c r="L254" s="3">
        <f t="shared" si="17"/>
        <v>11</v>
      </c>
      <c r="M254" s="3">
        <f t="shared" si="18"/>
        <v>6</v>
      </c>
      <c r="N254" s="3" t="s">
        <v>10</v>
      </c>
      <c r="O254" s="3">
        <f>COUNTIF([1]局站!$D$4:$D$172,"="&amp;N254)</f>
        <v>1</v>
      </c>
      <c r="P254" s="3">
        <v>0</v>
      </c>
      <c r="Q254" s="3">
        <v>0</v>
      </c>
      <c r="R254" s="3">
        <v>0</v>
      </c>
      <c r="S254" s="3" t="s">
        <v>11</v>
      </c>
      <c r="T254" s="3">
        <f>COUNTIF([1]局站!$D$4:$D$172,"="&amp;S254)</f>
        <v>1</v>
      </c>
      <c r="U254" s="3">
        <v>0</v>
      </c>
      <c r="V254" s="3">
        <v>0</v>
      </c>
      <c r="W254" s="3">
        <v>0</v>
      </c>
      <c r="X254" s="3" t="s">
        <v>1214</v>
      </c>
      <c r="Y254" s="3" t="s">
        <v>854</v>
      </c>
      <c r="Z254" s="3" t="str">
        <f>INDEX(业务类型!$C$4:$C$8,MATCH(纤芯!Y254,业务类型!$B$4:$B$8,0))</f>
        <v>LOCAL</v>
      </c>
      <c r="AA254" s="3" t="s">
        <v>879</v>
      </c>
    </row>
    <row r="255" spans="1:27" ht="16.5" x14ac:dyDescent="0.2">
      <c r="A255" s="3">
        <v>252</v>
      </c>
      <c r="B255" s="3">
        <f t="shared" si="14"/>
        <v>37002004072</v>
      </c>
      <c r="C255" s="3" t="s">
        <v>1166</v>
      </c>
      <c r="D255" s="3" t="s">
        <v>1265</v>
      </c>
      <c r="E255" s="3" t="str">
        <f>INDEX(光放段!$G$4:$G$237,MATCH(纤芯!G255,光放段!$C$4:$C$237,0))</f>
        <v>山东二干|乐陵滨州光缆:乐陵兴隆南大街-滨州黄河十路</v>
      </c>
      <c r="F255" s="3">
        <f>INDEX(光放段!$I$4:$I$237,MATCH(纤芯!H255,光放段!$B$4:$B$237,0))</f>
        <v>37002000000</v>
      </c>
      <c r="G255" s="3" t="str">
        <f t="shared" si="15"/>
        <v>山东二干|乐陵滨州光缆:阳信幸福三路-惠民南门街</v>
      </c>
      <c r="H255" s="3">
        <f>INDEX(光放段!$B$4:$B$237,MATCH(纤芯!G255,光放段!$C$4:$C$237,0))</f>
        <v>37002004000</v>
      </c>
      <c r="I255" s="3" t="str">
        <f t="shared" si="16"/>
        <v>乐陵滨州光缆</v>
      </c>
      <c r="J255" s="3" t="str">
        <f>INDEX(子缆名称!$B$4:$B$29,纤芯!M255)</f>
        <v>F缆</v>
      </c>
      <c r="K255" s="3">
        <v>72</v>
      </c>
      <c r="L255" s="3">
        <f t="shared" si="17"/>
        <v>12</v>
      </c>
      <c r="M255" s="3">
        <f t="shared" si="18"/>
        <v>6</v>
      </c>
      <c r="N255" s="3" t="s">
        <v>10</v>
      </c>
      <c r="O255" s="3">
        <f>COUNTIF([1]局站!$D$4:$D$172,"="&amp;N255)</f>
        <v>1</v>
      </c>
      <c r="P255" s="3">
        <v>0</v>
      </c>
      <c r="Q255" s="3">
        <v>0</v>
      </c>
      <c r="R255" s="3">
        <v>0</v>
      </c>
      <c r="S255" s="3" t="s">
        <v>11</v>
      </c>
      <c r="T255" s="3">
        <f>COUNTIF([1]局站!$D$4:$D$172,"="&amp;S255)</f>
        <v>1</v>
      </c>
      <c r="U255" s="3">
        <v>0</v>
      </c>
      <c r="V255" s="3">
        <v>0</v>
      </c>
      <c r="W255" s="3">
        <v>0</v>
      </c>
      <c r="X255" s="3" t="s">
        <v>1214</v>
      </c>
      <c r="Y255" s="3" t="s">
        <v>854</v>
      </c>
      <c r="Z255" s="3" t="str">
        <f>INDEX(业务类型!$C$4:$C$8,MATCH(纤芯!Y255,业务类型!$B$4:$B$8,0))</f>
        <v>LOCAL</v>
      </c>
      <c r="AA255" s="3" t="s">
        <v>879</v>
      </c>
    </row>
    <row r="256" spans="1:27" ht="16.5" x14ac:dyDescent="0.2">
      <c r="A256" s="3">
        <v>253</v>
      </c>
      <c r="B256" s="3">
        <f t="shared" si="14"/>
        <v>37002005001</v>
      </c>
      <c r="C256" s="3" t="s">
        <v>1166</v>
      </c>
      <c r="D256" s="3" t="s">
        <v>1265</v>
      </c>
      <c r="E256" s="3" t="str">
        <f>INDEX(光放段!$G$4:$G$237,MATCH(纤芯!G256,光放段!$C$4:$C$237,0))</f>
        <v>山东二干|乐陵滨州光缆:乐陵兴隆南大街-滨州黄河十路</v>
      </c>
      <c r="F256" s="3">
        <f>INDEX(光放段!$I$4:$I$237,MATCH(纤芯!H256,光放段!$B$4:$B$237,0))</f>
        <v>37002000000</v>
      </c>
      <c r="G256" s="3" t="str">
        <f t="shared" si="15"/>
        <v>山东二干|乐陵滨州光缆:惠民南门街-滨州黄河十路</v>
      </c>
      <c r="H256" s="3">
        <f>INDEX(光放段!$B$4:$B$237,MATCH(纤芯!G256,光放段!$C$4:$C$237,0))</f>
        <v>37002005000</v>
      </c>
      <c r="I256" s="3" t="str">
        <f t="shared" si="16"/>
        <v>乐陵滨州光缆</v>
      </c>
      <c r="J256" s="3" t="str">
        <f>INDEX(子缆名称!$B$4:$B$29,纤芯!M256)</f>
        <v>A缆</v>
      </c>
      <c r="K256" s="3">
        <v>1</v>
      </c>
      <c r="L256" s="3">
        <f t="shared" si="17"/>
        <v>1</v>
      </c>
      <c r="M256" s="3">
        <f t="shared" si="18"/>
        <v>1</v>
      </c>
      <c r="N256" s="3" t="s">
        <v>11</v>
      </c>
      <c r="O256" s="3">
        <f>COUNTIF([1]局站!$D$4:$D$172,"="&amp;N256)</f>
        <v>1</v>
      </c>
      <c r="P256" s="3">
        <v>0</v>
      </c>
      <c r="Q256" s="3">
        <v>0</v>
      </c>
      <c r="R256" s="3">
        <v>0</v>
      </c>
      <c r="S256" s="3" t="s">
        <v>12</v>
      </c>
      <c r="T256" s="3">
        <f>COUNTIF([1]局站!$D$4:$D$172,"="&amp;S256)</f>
        <v>1</v>
      </c>
      <c r="U256" s="3">
        <v>0</v>
      </c>
      <c r="V256" s="3">
        <v>0</v>
      </c>
      <c r="W256" s="3">
        <v>0</v>
      </c>
      <c r="X256" s="3" t="s">
        <v>1214</v>
      </c>
      <c r="Y256" s="3" t="s">
        <v>854</v>
      </c>
      <c r="Z256" s="3" t="str">
        <f>INDEX(业务类型!$C$4:$C$8,MATCH(纤芯!Y256,业务类型!$B$4:$B$8,0))</f>
        <v>LOCAL</v>
      </c>
      <c r="AA256" s="3" t="s">
        <v>879</v>
      </c>
    </row>
    <row r="257" spans="1:27" ht="16.5" x14ac:dyDescent="0.2">
      <c r="A257" s="3">
        <v>254</v>
      </c>
      <c r="B257" s="3">
        <f t="shared" si="14"/>
        <v>37002005002</v>
      </c>
      <c r="C257" s="3" t="s">
        <v>1166</v>
      </c>
      <c r="D257" s="3" t="s">
        <v>1265</v>
      </c>
      <c r="E257" s="3" t="str">
        <f>INDEX(光放段!$G$4:$G$237,MATCH(纤芯!G257,光放段!$C$4:$C$237,0))</f>
        <v>山东二干|乐陵滨州光缆:乐陵兴隆南大街-滨州黄河十路</v>
      </c>
      <c r="F257" s="3">
        <f>INDEX(光放段!$I$4:$I$237,MATCH(纤芯!H257,光放段!$B$4:$B$237,0))</f>
        <v>37002000000</v>
      </c>
      <c r="G257" s="3" t="str">
        <f t="shared" si="15"/>
        <v>山东二干|乐陵滨州光缆:惠民南门街-滨州黄河十路</v>
      </c>
      <c r="H257" s="3">
        <f>INDEX(光放段!$B$4:$B$237,MATCH(纤芯!G257,光放段!$C$4:$C$237,0))</f>
        <v>37002005000</v>
      </c>
      <c r="I257" s="3" t="str">
        <f t="shared" si="16"/>
        <v>乐陵滨州光缆</v>
      </c>
      <c r="J257" s="3" t="str">
        <f>INDEX(子缆名称!$B$4:$B$29,纤芯!M257)</f>
        <v>A缆</v>
      </c>
      <c r="K257" s="3">
        <v>2</v>
      </c>
      <c r="L257" s="3">
        <f t="shared" si="17"/>
        <v>2</v>
      </c>
      <c r="M257" s="3">
        <f t="shared" si="18"/>
        <v>1</v>
      </c>
      <c r="N257" s="3" t="s">
        <v>11</v>
      </c>
      <c r="O257" s="3">
        <f>COUNTIF([1]局站!$D$4:$D$172,"="&amp;N257)</f>
        <v>1</v>
      </c>
      <c r="P257" s="3">
        <v>0</v>
      </c>
      <c r="Q257" s="3">
        <v>0</v>
      </c>
      <c r="R257" s="3">
        <v>0</v>
      </c>
      <c r="S257" s="3" t="s">
        <v>12</v>
      </c>
      <c r="T257" s="3">
        <f>COUNTIF([1]局站!$D$4:$D$172,"="&amp;S257)</f>
        <v>1</v>
      </c>
      <c r="U257" s="3">
        <v>0</v>
      </c>
      <c r="V257" s="3">
        <v>0</v>
      </c>
      <c r="W257" s="3">
        <v>0</v>
      </c>
      <c r="X257" s="3" t="s">
        <v>1214</v>
      </c>
      <c r="Y257" s="3" t="s">
        <v>854</v>
      </c>
      <c r="Z257" s="3" t="str">
        <f>INDEX(业务类型!$C$4:$C$8,MATCH(纤芯!Y257,业务类型!$B$4:$B$8,0))</f>
        <v>LOCAL</v>
      </c>
      <c r="AA257" s="3" t="s">
        <v>879</v>
      </c>
    </row>
    <row r="258" spans="1:27" ht="16.5" x14ac:dyDescent="0.2">
      <c r="A258" s="3">
        <v>255</v>
      </c>
      <c r="B258" s="3">
        <f t="shared" si="14"/>
        <v>37002005003</v>
      </c>
      <c r="C258" s="3" t="s">
        <v>1166</v>
      </c>
      <c r="D258" s="3" t="s">
        <v>1265</v>
      </c>
      <c r="E258" s="3" t="str">
        <f>INDEX(光放段!$G$4:$G$237,MATCH(纤芯!G258,光放段!$C$4:$C$237,0))</f>
        <v>山东二干|乐陵滨州光缆:乐陵兴隆南大街-滨州黄河十路</v>
      </c>
      <c r="F258" s="3">
        <f>INDEX(光放段!$I$4:$I$237,MATCH(纤芯!H258,光放段!$B$4:$B$237,0))</f>
        <v>37002000000</v>
      </c>
      <c r="G258" s="3" t="str">
        <f t="shared" si="15"/>
        <v>山东二干|乐陵滨州光缆:惠民南门街-滨州黄河十路</v>
      </c>
      <c r="H258" s="3">
        <f>INDEX(光放段!$B$4:$B$237,MATCH(纤芯!G258,光放段!$C$4:$C$237,0))</f>
        <v>37002005000</v>
      </c>
      <c r="I258" s="3" t="str">
        <f t="shared" si="16"/>
        <v>乐陵滨州光缆</v>
      </c>
      <c r="J258" s="3" t="str">
        <f>INDEX(子缆名称!$B$4:$B$29,纤芯!M258)</f>
        <v>A缆</v>
      </c>
      <c r="K258" s="3">
        <v>3</v>
      </c>
      <c r="L258" s="3">
        <f t="shared" si="17"/>
        <v>3</v>
      </c>
      <c r="M258" s="3">
        <f t="shared" si="18"/>
        <v>1</v>
      </c>
      <c r="N258" s="3" t="s">
        <v>11</v>
      </c>
      <c r="O258" s="3">
        <f>COUNTIF([1]局站!$D$4:$D$172,"="&amp;N258)</f>
        <v>1</v>
      </c>
      <c r="P258" s="3">
        <v>0</v>
      </c>
      <c r="Q258" s="3">
        <v>0</v>
      </c>
      <c r="R258" s="3">
        <v>0</v>
      </c>
      <c r="S258" s="3" t="s">
        <v>12</v>
      </c>
      <c r="T258" s="3">
        <f>COUNTIF([1]局站!$D$4:$D$172,"="&amp;S258)</f>
        <v>1</v>
      </c>
      <c r="U258" s="3">
        <v>0</v>
      </c>
      <c r="V258" s="3">
        <v>0</v>
      </c>
      <c r="W258" s="3">
        <v>0</v>
      </c>
      <c r="X258" s="3" t="s">
        <v>1214</v>
      </c>
      <c r="Y258" s="3" t="s">
        <v>854</v>
      </c>
      <c r="Z258" s="3" t="str">
        <f>INDEX(业务类型!$C$4:$C$8,MATCH(纤芯!Y258,业务类型!$B$4:$B$8,0))</f>
        <v>LOCAL</v>
      </c>
      <c r="AA258" s="3" t="s">
        <v>879</v>
      </c>
    </row>
    <row r="259" spans="1:27" ht="16.5" x14ac:dyDescent="0.2">
      <c r="A259" s="3">
        <v>256</v>
      </c>
      <c r="B259" s="3">
        <f t="shared" si="14"/>
        <v>37002005004</v>
      </c>
      <c r="C259" s="3" t="s">
        <v>1166</v>
      </c>
      <c r="D259" s="3" t="s">
        <v>1265</v>
      </c>
      <c r="E259" s="3" t="str">
        <f>INDEX(光放段!$G$4:$G$237,MATCH(纤芯!G259,光放段!$C$4:$C$237,0))</f>
        <v>山东二干|乐陵滨州光缆:乐陵兴隆南大街-滨州黄河十路</v>
      </c>
      <c r="F259" s="3">
        <f>INDEX(光放段!$I$4:$I$237,MATCH(纤芯!H259,光放段!$B$4:$B$237,0))</f>
        <v>37002000000</v>
      </c>
      <c r="G259" s="3" t="str">
        <f t="shared" si="15"/>
        <v>山东二干|乐陵滨州光缆:惠民南门街-滨州黄河十路</v>
      </c>
      <c r="H259" s="3">
        <f>INDEX(光放段!$B$4:$B$237,MATCH(纤芯!G259,光放段!$C$4:$C$237,0))</f>
        <v>37002005000</v>
      </c>
      <c r="I259" s="3" t="str">
        <f t="shared" si="16"/>
        <v>乐陵滨州光缆</v>
      </c>
      <c r="J259" s="3" t="str">
        <f>INDEX(子缆名称!$B$4:$B$29,纤芯!M259)</f>
        <v>A缆</v>
      </c>
      <c r="K259" s="3">
        <v>4</v>
      </c>
      <c r="L259" s="3">
        <f t="shared" si="17"/>
        <v>4</v>
      </c>
      <c r="M259" s="3">
        <f t="shared" si="18"/>
        <v>1</v>
      </c>
      <c r="N259" s="3" t="s">
        <v>11</v>
      </c>
      <c r="O259" s="3">
        <f>COUNTIF([1]局站!$D$4:$D$172,"="&amp;N259)</f>
        <v>1</v>
      </c>
      <c r="P259" s="3">
        <v>0</v>
      </c>
      <c r="Q259" s="3">
        <v>0</v>
      </c>
      <c r="R259" s="3">
        <v>0</v>
      </c>
      <c r="S259" s="3" t="s">
        <v>12</v>
      </c>
      <c r="T259" s="3">
        <f>COUNTIF([1]局站!$D$4:$D$172,"="&amp;S259)</f>
        <v>1</v>
      </c>
      <c r="U259" s="3">
        <v>0</v>
      </c>
      <c r="V259" s="3">
        <v>0</v>
      </c>
      <c r="W259" s="3">
        <v>0</v>
      </c>
      <c r="X259" s="3" t="s">
        <v>1214</v>
      </c>
      <c r="Y259" s="3" t="s">
        <v>854</v>
      </c>
      <c r="Z259" s="3" t="str">
        <f>INDEX(业务类型!$C$4:$C$8,MATCH(纤芯!Y259,业务类型!$B$4:$B$8,0))</f>
        <v>LOCAL</v>
      </c>
      <c r="AA259" s="3" t="s">
        <v>879</v>
      </c>
    </row>
    <row r="260" spans="1:27" ht="16.5" x14ac:dyDescent="0.2">
      <c r="A260" s="3">
        <v>257</v>
      </c>
      <c r="B260" s="3">
        <f t="shared" si="14"/>
        <v>37002005005</v>
      </c>
      <c r="C260" s="3" t="s">
        <v>1166</v>
      </c>
      <c r="D260" s="3" t="s">
        <v>1265</v>
      </c>
      <c r="E260" s="3" t="str">
        <f>INDEX(光放段!$G$4:$G$237,MATCH(纤芯!G260,光放段!$C$4:$C$237,0))</f>
        <v>山东二干|乐陵滨州光缆:乐陵兴隆南大街-滨州黄河十路</v>
      </c>
      <c r="F260" s="3">
        <f>INDEX(光放段!$I$4:$I$237,MATCH(纤芯!H260,光放段!$B$4:$B$237,0))</f>
        <v>37002000000</v>
      </c>
      <c r="G260" s="3" t="str">
        <f t="shared" si="15"/>
        <v>山东二干|乐陵滨州光缆:惠民南门街-滨州黄河十路</v>
      </c>
      <c r="H260" s="3">
        <f>INDEX(光放段!$B$4:$B$237,MATCH(纤芯!G260,光放段!$C$4:$C$237,0))</f>
        <v>37002005000</v>
      </c>
      <c r="I260" s="3" t="str">
        <f t="shared" si="16"/>
        <v>乐陵滨州光缆</v>
      </c>
      <c r="J260" s="3" t="str">
        <f>INDEX(子缆名称!$B$4:$B$29,纤芯!M260)</f>
        <v>A缆</v>
      </c>
      <c r="K260" s="3">
        <v>5</v>
      </c>
      <c r="L260" s="3">
        <f t="shared" si="17"/>
        <v>5</v>
      </c>
      <c r="M260" s="3">
        <f t="shared" si="18"/>
        <v>1</v>
      </c>
      <c r="N260" s="3" t="s">
        <v>11</v>
      </c>
      <c r="O260" s="3">
        <f>COUNTIF([1]局站!$D$4:$D$172,"="&amp;N260)</f>
        <v>1</v>
      </c>
      <c r="P260" s="3">
        <v>0</v>
      </c>
      <c r="Q260" s="3">
        <v>0</v>
      </c>
      <c r="R260" s="3">
        <v>0</v>
      </c>
      <c r="S260" s="3" t="s">
        <v>12</v>
      </c>
      <c r="T260" s="3">
        <f>COUNTIF([1]局站!$D$4:$D$172,"="&amp;S260)</f>
        <v>1</v>
      </c>
      <c r="U260" s="3">
        <v>0</v>
      </c>
      <c r="V260" s="3">
        <v>0</v>
      </c>
      <c r="W260" s="3">
        <v>0</v>
      </c>
      <c r="X260" s="3" t="s">
        <v>1214</v>
      </c>
      <c r="Y260" s="3" t="s">
        <v>880</v>
      </c>
      <c r="Z260" s="3" t="str">
        <f>INDEX(业务类型!$C$4:$C$8,MATCH(纤芯!Y260,业务类型!$B$4:$B$8,0))</f>
        <v>IDLE</v>
      </c>
      <c r="AA260" s="3"/>
    </row>
    <row r="261" spans="1:27" ht="16.5" x14ac:dyDescent="0.2">
      <c r="A261" s="3">
        <v>258</v>
      </c>
      <c r="B261" s="3">
        <f t="shared" ref="B261:B324" si="19">H261+K261</f>
        <v>37002005006</v>
      </c>
      <c r="C261" s="3" t="s">
        <v>1166</v>
      </c>
      <c r="D261" s="3" t="s">
        <v>1265</v>
      </c>
      <c r="E261" s="3" t="str">
        <f>INDEX(光放段!$G$4:$G$237,MATCH(纤芯!G261,光放段!$C$4:$C$237,0))</f>
        <v>山东二干|乐陵滨州光缆:乐陵兴隆南大街-滨州黄河十路</v>
      </c>
      <c r="F261" s="3">
        <f>INDEX(光放段!$I$4:$I$237,MATCH(纤芯!H261,光放段!$B$4:$B$237,0))</f>
        <v>37002000000</v>
      </c>
      <c r="G261" s="3" t="str">
        <f t="shared" ref="G261:G324" si="20">C261&amp;"|"&amp;D261&amp;":"&amp;N261&amp;"-"&amp;S261</f>
        <v>山东二干|乐陵滨州光缆:惠民南门街-滨州黄河十路</v>
      </c>
      <c r="H261" s="3">
        <f>INDEX(光放段!$B$4:$B$237,MATCH(纤芯!G261,光放段!$C$4:$C$237,0))</f>
        <v>37002005000</v>
      </c>
      <c r="I261" s="3" t="str">
        <f t="shared" ref="I261:I324" si="21">D261</f>
        <v>乐陵滨州光缆</v>
      </c>
      <c r="J261" s="3" t="str">
        <f>INDEX(子缆名称!$B$4:$B$29,纤芯!M261)</f>
        <v>A缆</v>
      </c>
      <c r="K261" s="3">
        <v>6</v>
      </c>
      <c r="L261" s="3">
        <f t="shared" ref="L261:L324" si="22">MOD(K261-1,12)+1</f>
        <v>6</v>
      </c>
      <c r="M261" s="3">
        <f t="shared" ref="M261:M324" si="23">INT((K261-1)/12)+1</f>
        <v>1</v>
      </c>
      <c r="N261" s="3" t="s">
        <v>11</v>
      </c>
      <c r="O261" s="3">
        <f>COUNTIF([1]局站!$D$4:$D$172,"="&amp;N261)</f>
        <v>1</v>
      </c>
      <c r="P261" s="3">
        <v>0</v>
      </c>
      <c r="Q261" s="3">
        <v>0</v>
      </c>
      <c r="R261" s="3">
        <v>0</v>
      </c>
      <c r="S261" s="3" t="s">
        <v>12</v>
      </c>
      <c r="T261" s="3">
        <f>COUNTIF([1]局站!$D$4:$D$172,"="&amp;S261)</f>
        <v>1</v>
      </c>
      <c r="U261" s="3">
        <v>0</v>
      </c>
      <c r="V261" s="3">
        <v>0</v>
      </c>
      <c r="W261" s="3">
        <v>0</v>
      </c>
      <c r="X261" s="3" t="s">
        <v>1214</v>
      </c>
      <c r="Y261" s="3" t="s">
        <v>880</v>
      </c>
      <c r="Z261" s="3" t="str">
        <f>INDEX(业务类型!$C$4:$C$8,MATCH(纤芯!Y261,业务类型!$B$4:$B$8,0))</f>
        <v>IDLE</v>
      </c>
      <c r="AA261" s="3"/>
    </row>
    <row r="262" spans="1:27" ht="16.5" x14ac:dyDescent="0.2">
      <c r="A262" s="3">
        <v>259</v>
      </c>
      <c r="B262" s="3">
        <f t="shared" si="19"/>
        <v>37002005007</v>
      </c>
      <c r="C262" s="3" t="s">
        <v>1166</v>
      </c>
      <c r="D262" s="3" t="s">
        <v>1265</v>
      </c>
      <c r="E262" s="3" t="str">
        <f>INDEX(光放段!$G$4:$G$237,MATCH(纤芯!G262,光放段!$C$4:$C$237,0))</f>
        <v>山东二干|乐陵滨州光缆:乐陵兴隆南大街-滨州黄河十路</v>
      </c>
      <c r="F262" s="3">
        <f>INDEX(光放段!$I$4:$I$237,MATCH(纤芯!H262,光放段!$B$4:$B$237,0))</f>
        <v>37002000000</v>
      </c>
      <c r="G262" s="3" t="str">
        <f t="shared" si="20"/>
        <v>山东二干|乐陵滨州光缆:惠民南门街-滨州黄河十路</v>
      </c>
      <c r="H262" s="3">
        <f>INDEX(光放段!$B$4:$B$237,MATCH(纤芯!G262,光放段!$C$4:$C$237,0))</f>
        <v>37002005000</v>
      </c>
      <c r="I262" s="3" t="str">
        <f t="shared" si="21"/>
        <v>乐陵滨州光缆</v>
      </c>
      <c r="J262" s="3" t="str">
        <f>INDEX(子缆名称!$B$4:$B$29,纤芯!M262)</f>
        <v>A缆</v>
      </c>
      <c r="K262" s="3">
        <v>7</v>
      </c>
      <c r="L262" s="3">
        <f t="shared" si="22"/>
        <v>7</v>
      </c>
      <c r="M262" s="3">
        <f t="shared" si="23"/>
        <v>1</v>
      </c>
      <c r="N262" s="3" t="s">
        <v>11</v>
      </c>
      <c r="O262" s="3">
        <f>COUNTIF([1]局站!$D$4:$D$172,"="&amp;N262)</f>
        <v>1</v>
      </c>
      <c r="P262" s="3">
        <v>0</v>
      </c>
      <c r="Q262" s="3">
        <v>0</v>
      </c>
      <c r="R262" s="3">
        <v>0</v>
      </c>
      <c r="S262" s="3" t="s">
        <v>12</v>
      </c>
      <c r="T262" s="3">
        <f>COUNTIF([1]局站!$D$4:$D$172,"="&amp;S262)</f>
        <v>1</v>
      </c>
      <c r="U262" s="3">
        <v>0</v>
      </c>
      <c r="V262" s="3">
        <v>0</v>
      </c>
      <c r="W262" s="3">
        <v>0</v>
      </c>
      <c r="X262" s="3" t="s">
        <v>1214</v>
      </c>
      <c r="Y262" s="3" t="s">
        <v>854</v>
      </c>
      <c r="Z262" s="3" t="str">
        <f>INDEX(业务类型!$C$4:$C$8,MATCH(纤芯!Y262,业务类型!$B$4:$B$8,0))</f>
        <v>LOCAL</v>
      </c>
      <c r="AA262" s="3" t="s">
        <v>879</v>
      </c>
    </row>
    <row r="263" spans="1:27" ht="16.5" x14ac:dyDescent="0.2">
      <c r="A263" s="3">
        <v>260</v>
      </c>
      <c r="B263" s="3">
        <f t="shared" si="19"/>
        <v>37002005008</v>
      </c>
      <c r="C263" s="3" t="s">
        <v>1166</v>
      </c>
      <c r="D263" s="3" t="s">
        <v>1265</v>
      </c>
      <c r="E263" s="3" t="str">
        <f>INDEX(光放段!$G$4:$G$237,MATCH(纤芯!G263,光放段!$C$4:$C$237,0))</f>
        <v>山东二干|乐陵滨州光缆:乐陵兴隆南大街-滨州黄河十路</v>
      </c>
      <c r="F263" s="3">
        <f>INDEX(光放段!$I$4:$I$237,MATCH(纤芯!H263,光放段!$B$4:$B$237,0))</f>
        <v>37002000000</v>
      </c>
      <c r="G263" s="3" t="str">
        <f t="shared" si="20"/>
        <v>山东二干|乐陵滨州光缆:惠民南门街-滨州黄河十路</v>
      </c>
      <c r="H263" s="3">
        <f>INDEX(光放段!$B$4:$B$237,MATCH(纤芯!G263,光放段!$C$4:$C$237,0))</f>
        <v>37002005000</v>
      </c>
      <c r="I263" s="3" t="str">
        <f t="shared" si="21"/>
        <v>乐陵滨州光缆</v>
      </c>
      <c r="J263" s="3" t="str">
        <f>INDEX(子缆名称!$B$4:$B$29,纤芯!M263)</f>
        <v>A缆</v>
      </c>
      <c r="K263" s="3">
        <v>8</v>
      </c>
      <c r="L263" s="3">
        <f t="shared" si="22"/>
        <v>8</v>
      </c>
      <c r="M263" s="3">
        <f t="shared" si="23"/>
        <v>1</v>
      </c>
      <c r="N263" s="3" t="s">
        <v>11</v>
      </c>
      <c r="O263" s="3">
        <f>COUNTIF([1]局站!$D$4:$D$172,"="&amp;N263)</f>
        <v>1</v>
      </c>
      <c r="P263" s="3">
        <v>0</v>
      </c>
      <c r="Q263" s="3">
        <v>0</v>
      </c>
      <c r="R263" s="3">
        <v>0</v>
      </c>
      <c r="S263" s="3" t="s">
        <v>12</v>
      </c>
      <c r="T263" s="3">
        <f>COUNTIF([1]局站!$D$4:$D$172,"="&amp;S263)</f>
        <v>1</v>
      </c>
      <c r="U263" s="3">
        <v>0</v>
      </c>
      <c r="V263" s="3">
        <v>0</v>
      </c>
      <c r="W263" s="3">
        <v>0</v>
      </c>
      <c r="X263" s="3" t="s">
        <v>1214</v>
      </c>
      <c r="Y263" s="3" t="s">
        <v>854</v>
      </c>
      <c r="Z263" s="3" t="str">
        <f>INDEX(业务类型!$C$4:$C$8,MATCH(纤芯!Y263,业务类型!$B$4:$B$8,0))</f>
        <v>LOCAL</v>
      </c>
      <c r="AA263" s="3" t="s">
        <v>879</v>
      </c>
    </row>
    <row r="264" spans="1:27" ht="16.5" x14ac:dyDescent="0.2">
      <c r="A264" s="3">
        <v>261</v>
      </c>
      <c r="B264" s="3">
        <f t="shared" si="19"/>
        <v>37002005009</v>
      </c>
      <c r="C264" s="3" t="s">
        <v>1166</v>
      </c>
      <c r="D264" s="3" t="s">
        <v>1265</v>
      </c>
      <c r="E264" s="3" t="str">
        <f>INDEX(光放段!$G$4:$G$237,MATCH(纤芯!G264,光放段!$C$4:$C$237,0))</f>
        <v>山东二干|乐陵滨州光缆:乐陵兴隆南大街-滨州黄河十路</v>
      </c>
      <c r="F264" s="3">
        <f>INDEX(光放段!$I$4:$I$237,MATCH(纤芯!H264,光放段!$B$4:$B$237,0))</f>
        <v>37002000000</v>
      </c>
      <c r="G264" s="3" t="str">
        <f t="shared" si="20"/>
        <v>山东二干|乐陵滨州光缆:惠民南门街-滨州黄河十路</v>
      </c>
      <c r="H264" s="3">
        <f>INDEX(光放段!$B$4:$B$237,MATCH(纤芯!G264,光放段!$C$4:$C$237,0))</f>
        <v>37002005000</v>
      </c>
      <c r="I264" s="3" t="str">
        <f t="shared" si="21"/>
        <v>乐陵滨州光缆</v>
      </c>
      <c r="J264" s="3" t="str">
        <f>INDEX(子缆名称!$B$4:$B$29,纤芯!M264)</f>
        <v>A缆</v>
      </c>
      <c r="K264" s="3">
        <v>9</v>
      </c>
      <c r="L264" s="3">
        <f t="shared" si="22"/>
        <v>9</v>
      </c>
      <c r="M264" s="3">
        <f t="shared" si="23"/>
        <v>1</v>
      </c>
      <c r="N264" s="3" t="s">
        <v>11</v>
      </c>
      <c r="O264" s="3">
        <f>COUNTIF([1]局站!$D$4:$D$172,"="&amp;N264)</f>
        <v>1</v>
      </c>
      <c r="P264" s="3">
        <v>0</v>
      </c>
      <c r="Q264" s="3">
        <v>0</v>
      </c>
      <c r="R264" s="3">
        <v>0</v>
      </c>
      <c r="S264" s="3" t="s">
        <v>12</v>
      </c>
      <c r="T264" s="3">
        <f>COUNTIF([1]局站!$D$4:$D$172,"="&amp;S264)</f>
        <v>1</v>
      </c>
      <c r="U264" s="3">
        <v>0</v>
      </c>
      <c r="V264" s="3">
        <v>0</v>
      </c>
      <c r="W264" s="3">
        <v>0</v>
      </c>
      <c r="X264" s="3" t="s">
        <v>1214</v>
      </c>
      <c r="Y264" s="3" t="s">
        <v>880</v>
      </c>
      <c r="Z264" s="3" t="str">
        <f>INDEX(业务类型!$C$4:$C$8,MATCH(纤芯!Y264,业务类型!$B$4:$B$8,0))</f>
        <v>IDLE</v>
      </c>
      <c r="AA264" s="3"/>
    </row>
    <row r="265" spans="1:27" ht="16.5" x14ac:dyDescent="0.2">
      <c r="A265" s="3">
        <v>262</v>
      </c>
      <c r="B265" s="3">
        <f t="shared" si="19"/>
        <v>37002005010</v>
      </c>
      <c r="C265" s="3" t="s">
        <v>1166</v>
      </c>
      <c r="D265" s="3" t="s">
        <v>1265</v>
      </c>
      <c r="E265" s="3" t="str">
        <f>INDEX(光放段!$G$4:$G$237,MATCH(纤芯!G265,光放段!$C$4:$C$237,0))</f>
        <v>山东二干|乐陵滨州光缆:乐陵兴隆南大街-滨州黄河十路</v>
      </c>
      <c r="F265" s="3">
        <f>INDEX(光放段!$I$4:$I$237,MATCH(纤芯!H265,光放段!$B$4:$B$237,0))</f>
        <v>37002000000</v>
      </c>
      <c r="G265" s="3" t="str">
        <f t="shared" si="20"/>
        <v>山东二干|乐陵滨州光缆:惠民南门街-滨州黄河十路</v>
      </c>
      <c r="H265" s="3">
        <f>INDEX(光放段!$B$4:$B$237,MATCH(纤芯!G265,光放段!$C$4:$C$237,0))</f>
        <v>37002005000</v>
      </c>
      <c r="I265" s="3" t="str">
        <f t="shared" si="21"/>
        <v>乐陵滨州光缆</v>
      </c>
      <c r="J265" s="3" t="str">
        <f>INDEX(子缆名称!$B$4:$B$29,纤芯!M265)</f>
        <v>A缆</v>
      </c>
      <c r="K265" s="3">
        <v>10</v>
      </c>
      <c r="L265" s="3">
        <f t="shared" si="22"/>
        <v>10</v>
      </c>
      <c r="M265" s="3">
        <f t="shared" si="23"/>
        <v>1</v>
      </c>
      <c r="N265" s="3" t="s">
        <v>11</v>
      </c>
      <c r="O265" s="3">
        <f>COUNTIF([1]局站!$D$4:$D$172,"="&amp;N265)</f>
        <v>1</v>
      </c>
      <c r="P265" s="3">
        <v>0</v>
      </c>
      <c r="Q265" s="3">
        <v>0</v>
      </c>
      <c r="R265" s="3">
        <v>0</v>
      </c>
      <c r="S265" s="3" t="s">
        <v>12</v>
      </c>
      <c r="T265" s="3">
        <f>COUNTIF([1]局站!$D$4:$D$172,"="&amp;S265)</f>
        <v>1</v>
      </c>
      <c r="U265" s="3">
        <v>0</v>
      </c>
      <c r="V265" s="3">
        <v>0</v>
      </c>
      <c r="W265" s="3">
        <v>0</v>
      </c>
      <c r="X265" s="3" t="s">
        <v>1214</v>
      </c>
      <c r="Y265" s="3" t="s">
        <v>880</v>
      </c>
      <c r="Z265" s="3" t="str">
        <f>INDEX(业务类型!$C$4:$C$8,MATCH(纤芯!Y265,业务类型!$B$4:$B$8,0))</f>
        <v>IDLE</v>
      </c>
      <c r="AA265" s="3"/>
    </row>
    <row r="266" spans="1:27" ht="16.5" x14ac:dyDescent="0.2">
      <c r="A266" s="3">
        <v>263</v>
      </c>
      <c r="B266" s="3">
        <f t="shared" si="19"/>
        <v>37002005011</v>
      </c>
      <c r="C266" s="3" t="s">
        <v>1166</v>
      </c>
      <c r="D266" s="3" t="s">
        <v>1265</v>
      </c>
      <c r="E266" s="3" t="str">
        <f>INDEX(光放段!$G$4:$G$237,MATCH(纤芯!G266,光放段!$C$4:$C$237,0))</f>
        <v>山东二干|乐陵滨州光缆:乐陵兴隆南大街-滨州黄河十路</v>
      </c>
      <c r="F266" s="3">
        <f>INDEX(光放段!$I$4:$I$237,MATCH(纤芯!H266,光放段!$B$4:$B$237,0))</f>
        <v>37002000000</v>
      </c>
      <c r="G266" s="3" t="str">
        <f t="shared" si="20"/>
        <v>山东二干|乐陵滨州光缆:惠民南门街-滨州黄河十路</v>
      </c>
      <c r="H266" s="3">
        <f>INDEX(光放段!$B$4:$B$237,MATCH(纤芯!G266,光放段!$C$4:$C$237,0))</f>
        <v>37002005000</v>
      </c>
      <c r="I266" s="3" t="str">
        <f t="shared" si="21"/>
        <v>乐陵滨州光缆</v>
      </c>
      <c r="J266" s="3" t="str">
        <f>INDEX(子缆名称!$B$4:$B$29,纤芯!M266)</f>
        <v>A缆</v>
      </c>
      <c r="K266" s="3">
        <v>11</v>
      </c>
      <c r="L266" s="3">
        <f t="shared" si="22"/>
        <v>11</v>
      </c>
      <c r="M266" s="3">
        <f t="shared" si="23"/>
        <v>1</v>
      </c>
      <c r="N266" s="3" t="s">
        <v>11</v>
      </c>
      <c r="O266" s="3">
        <f>COUNTIF([1]局站!$D$4:$D$172,"="&amp;N266)</f>
        <v>1</v>
      </c>
      <c r="P266" s="3">
        <v>0</v>
      </c>
      <c r="Q266" s="3">
        <v>0</v>
      </c>
      <c r="R266" s="3">
        <v>0</v>
      </c>
      <c r="S266" s="3" t="s">
        <v>12</v>
      </c>
      <c r="T266" s="3">
        <f>COUNTIF([1]局站!$D$4:$D$172,"="&amp;S266)</f>
        <v>1</v>
      </c>
      <c r="U266" s="3">
        <v>0</v>
      </c>
      <c r="V266" s="3">
        <v>0</v>
      </c>
      <c r="W266" s="3">
        <v>0</v>
      </c>
      <c r="X266" s="3" t="s">
        <v>1214</v>
      </c>
      <c r="Y266" s="3" t="s">
        <v>854</v>
      </c>
      <c r="Z266" s="3" t="str">
        <f>INDEX(业务类型!$C$4:$C$8,MATCH(纤芯!Y266,业务类型!$B$4:$B$8,0))</f>
        <v>LOCAL</v>
      </c>
      <c r="AA266" s="3" t="s">
        <v>879</v>
      </c>
    </row>
    <row r="267" spans="1:27" ht="16.5" x14ac:dyDescent="0.2">
      <c r="A267" s="3">
        <v>264</v>
      </c>
      <c r="B267" s="3">
        <f t="shared" si="19"/>
        <v>37002005012</v>
      </c>
      <c r="C267" s="3" t="s">
        <v>1166</v>
      </c>
      <c r="D267" s="3" t="s">
        <v>1265</v>
      </c>
      <c r="E267" s="3" t="str">
        <f>INDEX(光放段!$G$4:$G$237,MATCH(纤芯!G267,光放段!$C$4:$C$237,0))</f>
        <v>山东二干|乐陵滨州光缆:乐陵兴隆南大街-滨州黄河十路</v>
      </c>
      <c r="F267" s="3">
        <f>INDEX(光放段!$I$4:$I$237,MATCH(纤芯!H267,光放段!$B$4:$B$237,0))</f>
        <v>37002000000</v>
      </c>
      <c r="G267" s="3" t="str">
        <f t="shared" si="20"/>
        <v>山东二干|乐陵滨州光缆:惠民南门街-滨州黄河十路</v>
      </c>
      <c r="H267" s="3">
        <f>INDEX(光放段!$B$4:$B$237,MATCH(纤芯!G267,光放段!$C$4:$C$237,0))</f>
        <v>37002005000</v>
      </c>
      <c r="I267" s="3" t="str">
        <f t="shared" si="21"/>
        <v>乐陵滨州光缆</v>
      </c>
      <c r="J267" s="3" t="str">
        <f>INDEX(子缆名称!$B$4:$B$29,纤芯!M267)</f>
        <v>A缆</v>
      </c>
      <c r="K267" s="3">
        <v>12</v>
      </c>
      <c r="L267" s="3">
        <f t="shared" si="22"/>
        <v>12</v>
      </c>
      <c r="M267" s="3">
        <f t="shared" si="23"/>
        <v>1</v>
      </c>
      <c r="N267" s="3" t="s">
        <v>11</v>
      </c>
      <c r="O267" s="3">
        <f>COUNTIF([1]局站!$D$4:$D$172,"="&amp;N267)</f>
        <v>1</v>
      </c>
      <c r="P267" s="3">
        <v>0</v>
      </c>
      <c r="Q267" s="3">
        <v>0</v>
      </c>
      <c r="R267" s="3">
        <v>0</v>
      </c>
      <c r="S267" s="3" t="s">
        <v>12</v>
      </c>
      <c r="T267" s="3">
        <f>COUNTIF([1]局站!$D$4:$D$172,"="&amp;S267)</f>
        <v>1</v>
      </c>
      <c r="U267" s="3">
        <v>0</v>
      </c>
      <c r="V267" s="3">
        <v>0</v>
      </c>
      <c r="W267" s="3">
        <v>0</v>
      </c>
      <c r="X267" s="3" t="s">
        <v>1214</v>
      </c>
      <c r="Y267" s="3" t="s">
        <v>854</v>
      </c>
      <c r="Z267" s="3" t="str">
        <f>INDEX(业务类型!$C$4:$C$8,MATCH(纤芯!Y267,业务类型!$B$4:$B$8,0))</f>
        <v>LOCAL</v>
      </c>
      <c r="AA267" s="3" t="s">
        <v>879</v>
      </c>
    </row>
    <row r="268" spans="1:27" ht="16.5" x14ac:dyDescent="0.2">
      <c r="A268" s="3">
        <v>265</v>
      </c>
      <c r="B268" s="3">
        <f t="shared" si="19"/>
        <v>37002005013</v>
      </c>
      <c r="C268" s="3" t="s">
        <v>1166</v>
      </c>
      <c r="D268" s="3" t="s">
        <v>1265</v>
      </c>
      <c r="E268" s="3" t="str">
        <f>INDEX(光放段!$G$4:$G$237,MATCH(纤芯!G268,光放段!$C$4:$C$237,0))</f>
        <v>山东二干|乐陵滨州光缆:乐陵兴隆南大街-滨州黄河十路</v>
      </c>
      <c r="F268" s="3">
        <f>INDEX(光放段!$I$4:$I$237,MATCH(纤芯!H268,光放段!$B$4:$B$237,0))</f>
        <v>37002000000</v>
      </c>
      <c r="G268" s="3" t="str">
        <f t="shared" si="20"/>
        <v>山东二干|乐陵滨州光缆:惠民南门街-滨州黄河十路</v>
      </c>
      <c r="H268" s="3">
        <f>INDEX(光放段!$B$4:$B$237,MATCH(纤芯!G268,光放段!$C$4:$C$237,0))</f>
        <v>37002005000</v>
      </c>
      <c r="I268" s="3" t="str">
        <f t="shared" si="21"/>
        <v>乐陵滨州光缆</v>
      </c>
      <c r="J268" s="3" t="str">
        <f>INDEX(子缆名称!$B$4:$B$29,纤芯!M268)</f>
        <v>B缆</v>
      </c>
      <c r="K268" s="3">
        <v>13</v>
      </c>
      <c r="L268" s="3">
        <f t="shared" si="22"/>
        <v>1</v>
      </c>
      <c r="M268" s="3">
        <f t="shared" si="23"/>
        <v>2</v>
      </c>
      <c r="N268" s="3" t="s">
        <v>11</v>
      </c>
      <c r="O268" s="3">
        <f>COUNTIF([1]局站!$D$4:$D$172,"="&amp;N268)</f>
        <v>1</v>
      </c>
      <c r="P268" s="3">
        <v>0</v>
      </c>
      <c r="Q268" s="3">
        <v>0</v>
      </c>
      <c r="R268" s="3">
        <v>0</v>
      </c>
      <c r="S268" s="3" t="s">
        <v>12</v>
      </c>
      <c r="T268" s="3">
        <f>COUNTIF([1]局站!$D$4:$D$172,"="&amp;S268)</f>
        <v>1</v>
      </c>
      <c r="U268" s="3">
        <v>0</v>
      </c>
      <c r="V268" s="3">
        <v>0</v>
      </c>
      <c r="W268" s="3">
        <v>0</v>
      </c>
      <c r="X268" s="3" t="s">
        <v>1214</v>
      </c>
      <c r="Y268" s="3" t="s">
        <v>854</v>
      </c>
      <c r="Z268" s="3" t="str">
        <f>INDEX(业务类型!$C$4:$C$8,MATCH(纤芯!Y268,业务类型!$B$4:$B$8,0))</f>
        <v>LOCAL</v>
      </c>
      <c r="AA268" s="3" t="s">
        <v>879</v>
      </c>
    </row>
    <row r="269" spans="1:27" ht="16.5" x14ac:dyDescent="0.2">
      <c r="A269" s="3">
        <v>266</v>
      </c>
      <c r="B269" s="3">
        <f t="shared" si="19"/>
        <v>37002005014</v>
      </c>
      <c r="C269" s="3" t="s">
        <v>1166</v>
      </c>
      <c r="D269" s="3" t="s">
        <v>1265</v>
      </c>
      <c r="E269" s="3" t="str">
        <f>INDEX(光放段!$G$4:$G$237,MATCH(纤芯!G269,光放段!$C$4:$C$237,0))</f>
        <v>山东二干|乐陵滨州光缆:乐陵兴隆南大街-滨州黄河十路</v>
      </c>
      <c r="F269" s="3">
        <f>INDEX(光放段!$I$4:$I$237,MATCH(纤芯!H269,光放段!$B$4:$B$237,0))</f>
        <v>37002000000</v>
      </c>
      <c r="G269" s="3" t="str">
        <f t="shared" si="20"/>
        <v>山东二干|乐陵滨州光缆:惠民南门街-滨州黄河十路</v>
      </c>
      <c r="H269" s="3">
        <f>INDEX(光放段!$B$4:$B$237,MATCH(纤芯!G269,光放段!$C$4:$C$237,0))</f>
        <v>37002005000</v>
      </c>
      <c r="I269" s="3" t="str">
        <f t="shared" si="21"/>
        <v>乐陵滨州光缆</v>
      </c>
      <c r="J269" s="3" t="str">
        <f>INDEX(子缆名称!$B$4:$B$29,纤芯!M269)</f>
        <v>B缆</v>
      </c>
      <c r="K269" s="3">
        <v>14</v>
      </c>
      <c r="L269" s="3">
        <f t="shared" si="22"/>
        <v>2</v>
      </c>
      <c r="M269" s="3">
        <f t="shared" si="23"/>
        <v>2</v>
      </c>
      <c r="N269" s="3" t="s">
        <v>11</v>
      </c>
      <c r="O269" s="3">
        <f>COUNTIF([1]局站!$D$4:$D$172,"="&amp;N269)</f>
        <v>1</v>
      </c>
      <c r="P269" s="3">
        <v>0</v>
      </c>
      <c r="Q269" s="3">
        <v>0</v>
      </c>
      <c r="R269" s="3">
        <v>0</v>
      </c>
      <c r="S269" s="3" t="s">
        <v>12</v>
      </c>
      <c r="T269" s="3">
        <f>COUNTIF([1]局站!$D$4:$D$172,"="&amp;S269)</f>
        <v>1</v>
      </c>
      <c r="U269" s="3">
        <v>0</v>
      </c>
      <c r="V269" s="3">
        <v>0</v>
      </c>
      <c r="W269" s="3">
        <v>0</v>
      </c>
      <c r="X269" s="3" t="s">
        <v>1214</v>
      </c>
      <c r="Y269" s="3" t="s">
        <v>854</v>
      </c>
      <c r="Z269" s="3" t="str">
        <f>INDEX(业务类型!$C$4:$C$8,MATCH(纤芯!Y269,业务类型!$B$4:$B$8,0))</f>
        <v>LOCAL</v>
      </c>
      <c r="AA269" s="3" t="s">
        <v>879</v>
      </c>
    </row>
    <row r="270" spans="1:27" ht="16.5" x14ac:dyDescent="0.2">
      <c r="A270" s="3">
        <v>267</v>
      </c>
      <c r="B270" s="3">
        <f t="shared" si="19"/>
        <v>37002005015</v>
      </c>
      <c r="C270" s="3" t="s">
        <v>1166</v>
      </c>
      <c r="D270" s="3" t="s">
        <v>1265</v>
      </c>
      <c r="E270" s="3" t="str">
        <f>INDEX(光放段!$G$4:$G$237,MATCH(纤芯!G270,光放段!$C$4:$C$237,0))</f>
        <v>山东二干|乐陵滨州光缆:乐陵兴隆南大街-滨州黄河十路</v>
      </c>
      <c r="F270" s="3">
        <f>INDEX(光放段!$I$4:$I$237,MATCH(纤芯!H270,光放段!$B$4:$B$237,0))</f>
        <v>37002000000</v>
      </c>
      <c r="G270" s="3" t="str">
        <f t="shared" si="20"/>
        <v>山东二干|乐陵滨州光缆:惠民南门街-滨州黄河十路</v>
      </c>
      <c r="H270" s="3">
        <f>INDEX(光放段!$B$4:$B$237,MATCH(纤芯!G270,光放段!$C$4:$C$237,0))</f>
        <v>37002005000</v>
      </c>
      <c r="I270" s="3" t="str">
        <f t="shared" si="21"/>
        <v>乐陵滨州光缆</v>
      </c>
      <c r="J270" s="3" t="str">
        <f>INDEX(子缆名称!$B$4:$B$29,纤芯!M270)</f>
        <v>B缆</v>
      </c>
      <c r="K270" s="3">
        <v>15</v>
      </c>
      <c r="L270" s="3">
        <f t="shared" si="22"/>
        <v>3</v>
      </c>
      <c r="M270" s="3">
        <f t="shared" si="23"/>
        <v>2</v>
      </c>
      <c r="N270" s="3" t="s">
        <v>11</v>
      </c>
      <c r="O270" s="3">
        <f>COUNTIF([1]局站!$D$4:$D$172,"="&amp;N270)</f>
        <v>1</v>
      </c>
      <c r="P270" s="3">
        <v>0</v>
      </c>
      <c r="Q270" s="3">
        <v>0</v>
      </c>
      <c r="R270" s="3">
        <v>0</v>
      </c>
      <c r="S270" s="3" t="s">
        <v>12</v>
      </c>
      <c r="T270" s="3">
        <f>COUNTIF([1]局站!$D$4:$D$172,"="&amp;S270)</f>
        <v>1</v>
      </c>
      <c r="U270" s="3">
        <v>0</v>
      </c>
      <c r="V270" s="3">
        <v>0</v>
      </c>
      <c r="W270" s="3">
        <v>0</v>
      </c>
      <c r="X270" s="3" t="s">
        <v>1214</v>
      </c>
      <c r="Y270" s="3" t="s">
        <v>880</v>
      </c>
      <c r="Z270" s="3" t="str">
        <f>INDEX(业务类型!$C$4:$C$8,MATCH(纤芯!Y270,业务类型!$B$4:$B$8,0))</f>
        <v>IDLE</v>
      </c>
      <c r="AA270" s="3"/>
    </row>
    <row r="271" spans="1:27" ht="16.5" x14ac:dyDescent="0.2">
      <c r="A271" s="3">
        <v>268</v>
      </c>
      <c r="B271" s="3">
        <f t="shared" si="19"/>
        <v>37002005016</v>
      </c>
      <c r="C271" s="3" t="s">
        <v>1166</v>
      </c>
      <c r="D271" s="3" t="s">
        <v>1265</v>
      </c>
      <c r="E271" s="3" t="str">
        <f>INDEX(光放段!$G$4:$G$237,MATCH(纤芯!G271,光放段!$C$4:$C$237,0))</f>
        <v>山东二干|乐陵滨州光缆:乐陵兴隆南大街-滨州黄河十路</v>
      </c>
      <c r="F271" s="3">
        <f>INDEX(光放段!$I$4:$I$237,MATCH(纤芯!H271,光放段!$B$4:$B$237,0))</f>
        <v>37002000000</v>
      </c>
      <c r="G271" s="3" t="str">
        <f t="shared" si="20"/>
        <v>山东二干|乐陵滨州光缆:惠民南门街-滨州黄河十路</v>
      </c>
      <c r="H271" s="3">
        <f>INDEX(光放段!$B$4:$B$237,MATCH(纤芯!G271,光放段!$C$4:$C$237,0))</f>
        <v>37002005000</v>
      </c>
      <c r="I271" s="3" t="str">
        <f t="shared" si="21"/>
        <v>乐陵滨州光缆</v>
      </c>
      <c r="J271" s="3" t="str">
        <f>INDEX(子缆名称!$B$4:$B$29,纤芯!M271)</f>
        <v>B缆</v>
      </c>
      <c r="K271" s="3">
        <v>16</v>
      </c>
      <c r="L271" s="3">
        <f t="shared" si="22"/>
        <v>4</v>
      </c>
      <c r="M271" s="3">
        <f t="shared" si="23"/>
        <v>2</v>
      </c>
      <c r="N271" s="3" t="s">
        <v>11</v>
      </c>
      <c r="O271" s="3">
        <f>COUNTIF([1]局站!$D$4:$D$172,"="&amp;N271)</f>
        <v>1</v>
      </c>
      <c r="P271" s="3">
        <v>0</v>
      </c>
      <c r="Q271" s="3">
        <v>0</v>
      </c>
      <c r="R271" s="3">
        <v>0</v>
      </c>
      <c r="S271" s="3" t="s">
        <v>12</v>
      </c>
      <c r="T271" s="3">
        <f>COUNTIF([1]局站!$D$4:$D$172,"="&amp;S271)</f>
        <v>1</v>
      </c>
      <c r="U271" s="3">
        <v>0</v>
      </c>
      <c r="V271" s="3">
        <v>0</v>
      </c>
      <c r="W271" s="3">
        <v>0</v>
      </c>
      <c r="X271" s="3" t="s">
        <v>1214</v>
      </c>
      <c r="Y271" s="3" t="s">
        <v>880</v>
      </c>
      <c r="Z271" s="3" t="str">
        <f>INDEX(业务类型!$C$4:$C$8,MATCH(纤芯!Y271,业务类型!$B$4:$B$8,0))</f>
        <v>IDLE</v>
      </c>
      <c r="AA271" s="3"/>
    </row>
    <row r="272" spans="1:27" ht="16.5" x14ac:dyDescent="0.2">
      <c r="A272" s="3">
        <v>269</v>
      </c>
      <c r="B272" s="3">
        <f t="shared" si="19"/>
        <v>37002005017</v>
      </c>
      <c r="C272" s="3" t="s">
        <v>1166</v>
      </c>
      <c r="D272" s="3" t="s">
        <v>1265</v>
      </c>
      <c r="E272" s="3" t="str">
        <f>INDEX(光放段!$G$4:$G$237,MATCH(纤芯!G272,光放段!$C$4:$C$237,0))</f>
        <v>山东二干|乐陵滨州光缆:乐陵兴隆南大街-滨州黄河十路</v>
      </c>
      <c r="F272" s="3">
        <f>INDEX(光放段!$I$4:$I$237,MATCH(纤芯!H272,光放段!$B$4:$B$237,0))</f>
        <v>37002000000</v>
      </c>
      <c r="G272" s="3" t="str">
        <f t="shared" si="20"/>
        <v>山东二干|乐陵滨州光缆:惠民南门街-滨州黄河十路</v>
      </c>
      <c r="H272" s="3">
        <f>INDEX(光放段!$B$4:$B$237,MATCH(纤芯!G272,光放段!$C$4:$C$237,0))</f>
        <v>37002005000</v>
      </c>
      <c r="I272" s="3" t="str">
        <f t="shared" si="21"/>
        <v>乐陵滨州光缆</v>
      </c>
      <c r="J272" s="3" t="str">
        <f>INDEX(子缆名称!$B$4:$B$29,纤芯!M272)</f>
        <v>B缆</v>
      </c>
      <c r="K272" s="3">
        <v>17</v>
      </c>
      <c r="L272" s="3">
        <f t="shared" si="22"/>
        <v>5</v>
      </c>
      <c r="M272" s="3">
        <f t="shared" si="23"/>
        <v>2</v>
      </c>
      <c r="N272" s="3" t="s">
        <v>11</v>
      </c>
      <c r="O272" s="3">
        <f>COUNTIF([1]局站!$D$4:$D$172,"="&amp;N272)</f>
        <v>1</v>
      </c>
      <c r="P272" s="3">
        <v>0</v>
      </c>
      <c r="Q272" s="3">
        <v>0</v>
      </c>
      <c r="R272" s="3">
        <v>0</v>
      </c>
      <c r="S272" s="3" t="s">
        <v>12</v>
      </c>
      <c r="T272" s="3">
        <f>COUNTIF([1]局站!$D$4:$D$172,"="&amp;S272)</f>
        <v>1</v>
      </c>
      <c r="U272" s="3">
        <v>0</v>
      </c>
      <c r="V272" s="3">
        <v>0</v>
      </c>
      <c r="W272" s="3">
        <v>0</v>
      </c>
      <c r="X272" s="3" t="s">
        <v>1214</v>
      </c>
      <c r="Y272" s="3" t="s">
        <v>852</v>
      </c>
      <c r="Z272" s="3" t="str">
        <f>INDEX(业务类型!$C$4:$C$8,MATCH(纤芯!Y272,业务类型!$B$4:$B$8,0))</f>
        <v>TWO</v>
      </c>
      <c r="AA272" s="3" t="s">
        <v>885</v>
      </c>
    </row>
    <row r="273" spans="1:27" ht="16.5" x14ac:dyDescent="0.2">
      <c r="A273" s="3">
        <v>270</v>
      </c>
      <c r="B273" s="3">
        <f t="shared" si="19"/>
        <v>37002005018</v>
      </c>
      <c r="C273" s="3" t="s">
        <v>1166</v>
      </c>
      <c r="D273" s="3" t="s">
        <v>1265</v>
      </c>
      <c r="E273" s="3" t="str">
        <f>INDEX(光放段!$G$4:$G$237,MATCH(纤芯!G273,光放段!$C$4:$C$237,0))</f>
        <v>山东二干|乐陵滨州光缆:乐陵兴隆南大街-滨州黄河十路</v>
      </c>
      <c r="F273" s="3">
        <f>INDEX(光放段!$I$4:$I$237,MATCH(纤芯!H273,光放段!$B$4:$B$237,0))</f>
        <v>37002000000</v>
      </c>
      <c r="G273" s="3" t="str">
        <f t="shared" si="20"/>
        <v>山东二干|乐陵滨州光缆:惠民南门街-滨州黄河十路</v>
      </c>
      <c r="H273" s="3">
        <f>INDEX(光放段!$B$4:$B$237,MATCH(纤芯!G273,光放段!$C$4:$C$237,0))</f>
        <v>37002005000</v>
      </c>
      <c r="I273" s="3" t="str">
        <f t="shared" si="21"/>
        <v>乐陵滨州光缆</v>
      </c>
      <c r="J273" s="3" t="str">
        <f>INDEX(子缆名称!$B$4:$B$29,纤芯!M273)</f>
        <v>B缆</v>
      </c>
      <c r="K273" s="3">
        <v>18</v>
      </c>
      <c r="L273" s="3">
        <f t="shared" si="22"/>
        <v>6</v>
      </c>
      <c r="M273" s="3">
        <f t="shared" si="23"/>
        <v>2</v>
      </c>
      <c r="N273" s="3" t="s">
        <v>11</v>
      </c>
      <c r="O273" s="3">
        <f>COUNTIF([1]局站!$D$4:$D$172,"="&amp;N273)</f>
        <v>1</v>
      </c>
      <c r="P273" s="3">
        <v>0</v>
      </c>
      <c r="Q273" s="3">
        <v>0</v>
      </c>
      <c r="R273" s="3">
        <v>0</v>
      </c>
      <c r="S273" s="3" t="s">
        <v>12</v>
      </c>
      <c r="T273" s="3">
        <f>COUNTIF([1]局站!$D$4:$D$172,"="&amp;S273)</f>
        <v>1</v>
      </c>
      <c r="U273" s="3">
        <v>0</v>
      </c>
      <c r="V273" s="3">
        <v>0</v>
      </c>
      <c r="W273" s="3">
        <v>0</v>
      </c>
      <c r="X273" s="3" t="s">
        <v>1214</v>
      </c>
      <c r="Y273" s="3" t="s">
        <v>852</v>
      </c>
      <c r="Z273" s="3" t="str">
        <f>INDEX(业务类型!$C$4:$C$8,MATCH(纤芯!Y273,业务类型!$B$4:$B$8,0))</f>
        <v>TWO</v>
      </c>
      <c r="AA273" s="3" t="s">
        <v>885</v>
      </c>
    </row>
    <row r="274" spans="1:27" ht="16.5" x14ac:dyDescent="0.2">
      <c r="A274" s="3">
        <v>271</v>
      </c>
      <c r="B274" s="3">
        <f t="shared" si="19"/>
        <v>37002005019</v>
      </c>
      <c r="C274" s="3" t="s">
        <v>1166</v>
      </c>
      <c r="D274" s="3" t="s">
        <v>1265</v>
      </c>
      <c r="E274" s="3" t="str">
        <f>INDEX(光放段!$G$4:$G$237,MATCH(纤芯!G274,光放段!$C$4:$C$237,0))</f>
        <v>山东二干|乐陵滨州光缆:乐陵兴隆南大街-滨州黄河十路</v>
      </c>
      <c r="F274" s="3">
        <f>INDEX(光放段!$I$4:$I$237,MATCH(纤芯!H274,光放段!$B$4:$B$237,0))</f>
        <v>37002000000</v>
      </c>
      <c r="G274" s="3" t="str">
        <f t="shared" si="20"/>
        <v>山东二干|乐陵滨州光缆:惠民南门街-滨州黄河十路</v>
      </c>
      <c r="H274" s="3">
        <f>INDEX(光放段!$B$4:$B$237,MATCH(纤芯!G274,光放段!$C$4:$C$237,0))</f>
        <v>37002005000</v>
      </c>
      <c r="I274" s="3" t="str">
        <f t="shared" si="21"/>
        <v>乐陵滨州光缆</v>
      </c>
      <c r="J274" s="3" t="str">
        <f>INDEX(子缆名称!$B$4:$B$29,纤芯!M274)</f>
        <v>B缆</v>
      </c>
      <c r="K274" s="3">
        <v>19</v>
      </c>
      <c r="L274" s="3">
        <f t="shared" si="22"/>
        <v>7</v>
      </c>
      <c r="M274" s="3">
        <f t="shared" si="23"/>
        <v>2</v>
      </c>
      <c r="N274" s="3" t="s">
        <v>11</v>
      </c>
      <c r="O274" s="3">
        <f>COUNTIF([1]局站!$D$4:$D$172,"="&amp;N274)</f>
        <v>1</v>
      </c>
      <c r="P274" s="3">
        <v>0</v>
      </c>
      <c r="Q274" s="3">
        <v>0</v>
      </c>
      <c r="R274" s="3">
        <v>0</v>
      </c>
      <c r="S274" s="3" t="s">
        <v>12</v>
      </c>
      <c r="T274" s="3">
        <f>COUNTIF([1]局站!$D$4:$D$172,"="&amp;S274)</f>
        <v>1</v>
      </c>
      <c r="U274" s="3">
        <v>0</v>
      </c>
      <c r="V274" s="3">
        <v>0</v>
      </c>
      <c r="W274" s="3">
        <v>0</v>
      </c>
      <c r="X274" s="3" t="s">
        <v>1214</v>
      </c>
      <c r="Y274" s="3" t="s">
        <v>880</v>
      </c>
      <c r="Z274" s="3" t="str">
        <f>INDEX(业务类型!$C$4:$C$8,MATCH(纤芯!Y274,业务类型!$B$4:$B$8,0))</f>
        <v>IDLE</v>
      </c>
      <c r="AA274" s="3"/>
    </row>
    <row r="275" spans="1:27" ht="16.5" x14ac:dyDescent="0.2">
      <c r="A275" s="3">
        <v>272</v>
      </c>
      <c r="B275" s="3">
        <f t="shared" si="19"/>
        <v>37002005020</v>
      </c>
      <c r="C275" s="3" t="s">
        <v>1166</v>
      </c>
      <c r="D275" s="3" t="s">
        <v>1265</v>
      </c>
      <c r="E275" s="3" t="str">
        <f>INDEX(光放段!$G$4:$G$237,MATCH(纤芯!G275,光放段!$C$4:$C$237,0))</f>
        <v>山东二干|乐陵滨州光缆:乐陵兴隆南大街-滨州黄河十路</v>
      </c>
      <c r="F275" s="3">
        <f>INDEX(光放段!$I$4:$I$237,MATCH(纤芯!H275,光放段!$B$4:$B$237,0))</f>
        <v>37002000000</v>
      </c>
      <c r="G275" s="3" t="str">
        <f t="shared" si="20"/>
        <v>山东二干|乐陵滨州光缆:惠民南门街-滨州黄河十路</v>
      </c>
      <c r="H275" s="3">
        <f>INDEX(光放段!$B$4:$B$237,MATCH(纤芯!G275,光放段!$C$4:$C$237,0))</f>
        <v>37002005000</v>
      </c>
      <c r="I275" s="3" t="str">
        <f t="shared" si="21"/>
        <v>乐陵滨州光缆</v>
      </c>
      <c r="J275" s="3" t="str">
        <f>INDEX(子缆名称!$B$4:$B$29,纤芯!M275)</f>
        <v>B缆</v>
      </c>
      <c r="K275" s="3">
        <v>20</v>
      </c>
      <c r="L275" s="3">
        <f t="shared" si="22"/>
        <v>8</v>
      </c>
      <c r="M275" s="3">
        <f t="shared" si="23"/>
        <v>2</v>
      </c>
      <c r="N275" s="3" t="s">
        <v>11</v>
      </c>
      <c r="O275" s="3">
        <f>COUNTIF([1]局站!$D$4:$D$172,"="&amp;N275)</f>
        <v>1</v>
      </c>
      <c r="P275" s="3">
        <v>0</v>
      </c>
      <c r="Q275" s="3">
        <v>0</v>
      </c>
      <c r="R275" s="3">
        <v>0</v>
      </c>
      <c r="S275" s="3" t="s">
        <v>12</v>
      </c>
      <c r="T275" s="3">
        <f>COUNTIF([1]局站!$D$4:$D$172,"="&amp;S275)</f>
        <v>1</v>
      </c>
      <c r="U275" s="3">
        <v>0</v>
      </c>
      <c r="V275" s="3">
        <v>0</v>
      </c>
      <c r="W275" s="3">
        <v>0</v>
      </c>
      <c r="X275" s="3" t="s">
        <v>1214</v>
      </c>
      <c r="Y275" s="3" t="s">
        <v>880</v>
      </c>
      <c r="Z275" s="3" t="str">
        <f>INDEX(业务类型!$C$4:$C$8,MATCH(纤芯!Y275,业务类型!$B$4:$B$8,0))</f>
        <v>IDLE</v>
      </c>
      <c r="AA275" s="3"/>
    </row>
    <row r="276" spans="1:27" ht="16.5" x14ac:dyDescent="0.2">
      <c r="A276" s="3">
        <v>273</v>
      </c>
      <c r="B276" s="3">
        <f t="shared" si="19"/>
        <v>37002005021</v>
      </c>
      <c r="C276" s="3" t="s">
        <v>1166</v>
      </c>
      <c r="D276" s="3" t="s">
        <v>1265</v>
      </c>
      <c r="E276" s="3" t="str">
        <f>INDEX(光放段!$G$4:$G$237,MATCH(纤芯!G276,光放段!$C$4:$C$237,0))</f>
        <v>山东二干|乐陵滨州光缆:乐陵兴隆南大街-滨州黄河十路</v>
      </c>
      <c r="F276" s="3">
        <f>INDEX(光放段!$I$4:$I$237,MATCH(纤芯!H276,光放段!$B$4:$B$237,0))</f>
        <v>37002000000</v>
      </c>
      <c r="G276" s="3" t="str">
        <f t="shared" si="20"/>
        <v>山东二干|乐陵滨州光缆:惠民南门街-滨州黄河十路</v>
      </c>
      <c r="H276" s="3">
        <f>INDEX(光放段!$B$4:$B$237,MATCH(纤芯!G276,光放段!$C$4:$C$237,0))</f>
        <v>37002005000</v>
      </c>
      <c r="I276" s="3" t="str">
        <f t="shared" si="21"/>
        <v>乐陵滨州光缆</v>
      </c>
      <c r="J276" s="3" t="str">
        <f>INDEX(子缆名称!$B$4:$B$29,纤芯!M276)</f>
        <v>B缆</v>
      </c>
      <c r="K276" s="3">
        <v>21</v>
      </c>
      <c r="L276" s="3">
        <f t="shared" si="22"/>
        <v>9</v>
      </c>
      <c r="M276" s="3">
        <f t="shared" si="23"/>
        <v>2</v>
      </c>
      <c r="N276" s="3" t="s">
        <v>11</v>
      </c>
      <c r="O276" s="3">
        <f>COUNTIF([1]局站!$D$4:$D$172,"="&amp;N276)</f>
        <v>1</v>
      </c>
      <c r="P276" s="3">
        <v>0</v>
      </c>
      <c r="Q276" s="3">
        <v>0</v>
      </c>
      <c r="R276" s="3">
        <v>0</v>
      </c>
      <c r="S276" s="3" t="s">
        <v>12</v>
      </c>
      <c r="T276" s="3">
        <f>COUNTIF([1]局站!$D$4:$D$172,"="&amp;S276)</f>
        <v>1</v>
      </c>
      <c r="U276" s="3">
        <v>0</v>
      </c>
      <c r="V276" s="3">
        <v>0</v>
      </c>
      <c r="W276" s="3">
        <v>0</v>
      </c>
      <c r="X276" s="3" t="s">
        <v>1214</v>
      </c>
      <c r="Y276" s="3" t="s">
        <v>880</v>
      </c>
      <c r="Z276" s="3" t="str">
        <f>INDEX(业务类型!$C$4:$C$8,MATCH(纤芯!Y276,业务类型!$B$4:$B$8,0))</f>
        <v>IDLE</v>
      </c>
      <c r="AA276" s="3"/>
    </row>
    <row r="277" spans="1:27" ht="16.5" x14ac:dyDescent="0.2">
      <c r="A277" s="3">
        <v>274</v>
      </c>
      <c r="B277" s="3">
        <f t="shared" si="19"/>
        <v>37002005022</v>
      </c>
      <c r="C277" s="3" t="s">
        <v>1166</v>
      </c>
      <c r="D277" s="3" t="s">
        <v>1265</v>
      </c>
      <c r="E277" s="3" t="str">
        <f>INDEX(光放段!$G$4:$G$237,MATCH(纤芯!G277,光放段!$C$4:$C$237,0))</f>
        <v>山东二干|乐陵滨州光缆:乐陵兴隆南大街-滨州黄河十路</v>
      </c>
      <c r="F277" s="3">
        <f>INDEX(光放段!$I$4:$I$237,MATCH(纤芯!H277,光放段!$B$4:$B$237,0))</f>
        <v>37002000000</v>
      </c>
      <c r="G277" s="3" t="str">
        <f t="shared" si="20"/>
        <v>山东二干|乐陵滨州光缆:惠民南门街-滨州黄河十路</v>
      </c>
      <c r="H277" s="3">
        <f>INDEX(光放段!$B$4:$B$237,MATCH(纤芯!G277,光放段!$C$4:$C$237,0))</f>
        <v>37002005000</v>
      </c>
      <c r="I277" s="3" t="str">
        <f t="shared" si="21"/>
        <v>乐陵滨州光缆</v>
      </c>
      <c r="J277" s="3" t="str">
        <f>INDEX(子缆名称!$B$4:$B$29,纤芯!M277)</f>
        <v>B缆</v>
      </c>
      <c r="K277" s="3">
        <v>22</v>
      </c>
      <c r="L277" s="3">
        <f t="shared" si="22"/>
        <v>10</v>
      </c>
      <c r="M277" s="3">
        <f t="shared" si="23"/>
        <v>2</v>
      </c>
      <c r="N277" s="3" t="s">
        <v>11</v>
      </c>
      <c r="O277" s="3">
        <f>COUNTIF([1]局站!$D$4:$D$172,"="&amp;N277)</f>
        <v>1</v>
      </c>
      <c r="P277" s="3">
        <v>0</v>
      </c>
      <c r="Q277" s="3">
        <v>0</v>
      </c>
      <c r="R277" s="3">
        <v>0</v>
      </c>
      <c r="S277" s="3" t="s">
        <v>12</v>
      </c>
      <c r="T277" s="3">
        <f>COUNTIF([1]局站!$D$4:$D$172,"="&amp;S277)</f>
        <v>1</v>
      </c>
      <c r="U277" s="3">
        <v>0</v>
      </c>
      <c r="V277" s="3">
        <v>0</v>
      </c>
      <c r="W277" s="3">
        <v>0</v>
      </c>
      <c r="X277" s="3" t="s">
        <v>1214</v>
      </c>
      <c r="Y277" s="3" t="s">
        <v>880</v>
      </c>
      <c r="Z277" s="3" t="str">
        <f>INDEX(业务类型!$C$4:$C$8,MATCH(纤芯!Y277,业务类型!$B$4:$B$8,0))</f>
        <v>IDLE</v>
      </c>
      <c r="AA277" s="3"/>
    </row>
    <row r="278" spans="1:27" ht="16.5" x14ac:dyDescent="0.2">
      <c r="A278" s="3">
        <v>275</v>
      </c>
      <c r="B278" s="3">
        <f t="shared" si="19"/>
        <v>37002005023</v>
      </c>
      <c r="C278" s="3" t="s">
        <v>1166</v>
      </c>
      <c r="D278" s="3" t="s">
        <v>1265</v>
      </c>
      <c r="E278" s="3" t="str">
        <f>INDEX(光放段!$G$4:$G$237,MATCH(纤芯!G278,光放段!$C$4:$C$237,0))</f>
        <v>山东二干|乐陵滨州光缆:乐陵兴隆南大街-滨州黄河十路</v>
      </c>
      <c r="F278" s="3">
        <f>INDEX(光放段!$I$4:$I$237,MATCH(纤芯!H278,光放段!$B$4:$B$237,0))</f>
        <v>37002000000</v>
      </c>
      <c r="G278" s="3" t="str">
        <f t="shared" si="20"/>
        <v>山东二干|乐陵滨州光缆:惠民南门街-滨州黄河十路</v>
      </c>
      <c r="H278" s="3">
        <f>INDEX(光放段!$B$4:$B$237,MATCH(纤芯!G278,光放段!$C$4:$C$237,0))</f>
        <v>37002005000</v>
      </c>
      <c r="I278" s="3" t="str">
        <f t="shared" si="21"/>
        <v>乐陵滨州光缆</v>
      </c>
      <c r="J278" s="3" t="str">
        <f>INDEX(子缆名称!$B$4:$B$29,纤芯!M278)</f>
        <v>B缆</v>
      </c>
      <c r="K278" s="3">
        <v>23</v>
      </c>
      <c r="L278" s="3">
        <f t="shared" si="22"/>
        <v>11</v>
      </c>
      <c r="M278" s="3">
        <f t="shared" si="23"/>
        <v>2</v>
      </c>
      <c r="N278" s="3" t="s">
        <v>11</v>
      </c>
      <c r="O278" s="3">
        <f>COUNTIF([1]局站!$D$4:$D$172,"="&amp;N278)</f>
        <v>1</v>
      </c>
      <c r="P278" s="3">
        <v>0</v>
      </c>
      <c r="Q278" s="3">
        <v>0</v>
      </c>
      <c r="R278" s="3">
        <v>0</v>
      </c>
      <c r="S278" s="3" t="s">
        <v>12</v>
      </c>
      <c r="T278" s="3">
        <f>COUNTIF([1]局站!$D$4:$D$172,"="&amp;S278)</f>
        <v>1</v>
      </c>
      <c r="U278" s="3">
        <v>0</v>
      </c>
      <c r="V278" s="3">
        <v>0</v>
      </c>
      <c r="W278" s="3">
        <v>0</v>
      </c>
      <c r="X278" s="3" t="s">
        <v>1214</v>
      </c>
      <c r="Y278" s="3" t="s">
        <v>881</v>
      </c>
      <c r="Z278" s="3" t="str">
        <f>INDEX(业务类型!$C$4:$C$8,MATCH(纤芯!Y278,业务类型!$B$4:$B$8,0))</f>
        <v>OTHER</v>
      </c>
      <c r="AA278" s="3" t="s">
        <v>882</v>
      </c>
    </row>
    <row r="279" spans="1:27" ht="16.5" x14ac:dyDescent="0.2">
      <c r="A279" s="3">
        <v>276</v>
      </c>
      <c r="B279" s="3">
        <f t="shared" si="19"/>
        <v>37002005024</v>
      </c>
      <c r="C279" s="3" t="s">
        <v>1166</v>
      </c>
      <c r="D279" s="3" t="s">
        <v>1265</v>
      </c>
      <c r="E279" s="3" t="str">
        <f>INDEX(光放段!$G$4:$G$237,MATCH(纤芯!G279,光放段!$C$4:$C$237,0))</f>
        <v>山东二干|乐陵滨州光缆:乐陵兴隆南大街-滨州黄河十路</v>
      </c>
      <c r="F279" s="3">
        <f>INDEX(光放段!$I$4:$I$237,MATCH(纤芯!H279,光放段!$B$4:$B$237,0))</f>
        <v>37002000000</v>
      </c>
      <c r="G279" s="3" t="str">
        <f t="shared" si="20"/>
        <v>山东二干|乐陵滨州光缆:惠民南门街-滨州黄河十路</v>
      </c>
      <c r="H279" s="3">
        <f>INDEX(光放段!$B$4:$B$237,MATCH(纤芯!G279,光放段!$C$4:$C$237,0))</f>
        <v>37002005000</v>
      </c>
      <c r="I279" s="3" t="str">
        <f t="shared" si="21"/>
        <v>乐陵滨州光缆</v>
      </c>
      <c r="J279" s="3" t="str">
        <f>INDEX(子缆名称!$B$4:$B$29,纤芯!M279)</f>
        <v>B缆</v>
      </c>
      <c r="K279" s="3">
        <v>24</v>
      </c>
      <c r="L279" s="3">
        <f t="shared" si="22"/>
        <v>12</v>
      </c>
      <c r="M279" s="3">
        <f t="shared" si="23"/>
        <v>2</v>
      </c>
      <c r="N279" s="3" t="s">
        <v>11</v>
      </c>
      <c r="O279" s="3">
        <f>COUNTIF([1]局站!$D$4:$D$172,"="&amp;N279)</f>
        <v>1</v>
      </c>
      <c r="P279" s="3">
        <v>0</v>
      </c>
      <c r="Q279" s="3">
        <v>0</v>
      </c>
      <c r="R279" s="3">
        <v>0</v>
      </c>
      <c r="S279" s="3" t="s">
        <v>12</v>
      </c>
      <c r="T279" s="3">
        <f>COUNTIF([1]局站!$D$4:$D$172,"="&amp;S279)</f>
        <v>1</v>
      </c>
      <c r="U279" s="3">
        <v>0</v>
      </c>
      <c r="V279" s="3">
        <v>0</v>
      </c>
      <c r="W279" s="3">
        <v>0</v>
      </c>
      <c r="X279" s="3" t="s">
        <v>1214</v>
      </c>
      <c r="Y279" s="3" t="s">
        <v>881</v>
      </c>
      <c r="Z279" s="3" t="str">
        <f>INDEX(业务类型!$C$4:$C$8,MATCH(纤芯!Y279,业务类型!$B$4:$B$8,0))</f>
        <v>OTHER</v>
      </c>
      <c r="AA279" s="3" t="s">
        <v>882</v>
      </c>
    </row>
    <row r="280" spans="1:27" ht="16.5" x14ac:dyDescent="0.2">
      <c r="A280" s="3">
        <v>277</v>
      </c>
      <c r="B280" s="3">
        <f t="shared" si="19"/>
        <v>37002005025</v>
      </c>
      <c r="C280" s="3" t="s">
        <v>1166</v>
      </c>
      <c r="D280" s="3" t="s">
        <v>1265</v>
      </c>
      <c r="E280" s="3" t="str">
        <f>INDEX(光放段!$G$4:$G$237,MATCH(纤芯!G280,光放段!$C$4:$C$237,0))</f>
        <v>山东二干|乐陵滨州光缆:乐陵兴隆南大街-滨州黄河十路</v>
      </c>
      <c r="F280" s="3">
        <f>INDEX(光放段!$I$4:$I$237,MATCH(纤芯!H280,光放段!$B$4:$B$237,0))</f>
        <v>37002000000</v>
      </c>
      <c r="G280" s="3" t="str">
        <f t="shared" si="20"/>
        <v>山东二干|乐陵滨州光缆:惠民南门街-滨州黄河十路</v>
      </c>
      <c r="H280" s="3">
        <f>INDEX(光放段!$B$4:$B$237,MATCH(纤芯!G280,光放段!$C$4:$C$237,0))</f>
        <v>37002005000</v>
      </c>
      <c r="I280" s="3" t="str">
        <f t="shared" si="21"/>
        <v>乐陵滨州光缆</v>
      </c>
      <c r="J280" s="3" t="str">
        <f>INDEX(子缆名称!$B$4:$B$29,纤芯!M280)</f>
        <v>C缆</v>
      </c>
      <c r="K280" s="3">
        <v>25</v>
      </c>
      <c r="L280" s="3">
        <f t="shared" si="22"/>
        <v>1</v>
      </c>
      <c r="M280" s="3">
        <f t="shared" si="23"/>
        <v>3</v>
      </c>
      <c r="N280" s="3" t="s">
        <v>11</v>
      </c>
      <c r="O280" s="3">
        <f>COUNTIF([1]局站!$D$4:$D$172,"="&amp;N280)</f>
        <v>1</v>
      </c>
      <c r="P280" s="3">
        <v>0</v>
      </c>
      <c r="Q280" s="3">
        <v>0</v>
      </c>
      <c r="R280" s="3">
        <v>0</v>
      </c>
      <c r="S280" s="3" t="s">
        <v>12</v>
      </c>
      <c r="T280" s="3">
        <f>COUNTIF([1]局站!$D$4:$D$172,"="&amp;S280)</f>
        <v>1</v>
      </c>
      <c r="U280" s="3">
        <v>0</v>
      </c>
      <c r="V280" s="3">
        <v>0</v>
      </c>
      <c r="W280" s="3">
        <v>0</v>
      </c>
      <c r="X280" s="3" t="s">
        <v>1214</v>
      </c>
      <c r="Y280" s="3" t="s">
        <v>852</v>
      </c>
      <c r="Z280" s="3" t="str">
        <f>INDEX(业务类型!$C$4:$C$8,MATCH(纤芯!Y280,业务类型!$B$4:$B$8,0))</f>
        <v>TWO</v>
      </c>
      <c r="AA280" s="3" t="s">
        <v>878</v>
      </c>
    </row>
    <row r="281" spans="1:27" ht="16.5" x14ac:dyDescent="0.2">
      <c r="A281" s="3">
        <v>278</v>
      </c>
      <c r="B281" s="3">
        <f t="shared" si="19"/>
        <v>37002005026</v>
      </c>
      <c r="C281" s="3" t="s">
        <v>1166</v>
      </c>
      <c r="D281" s="3" t="s">
        <v>1265</v>
      </c>
      <c r="E281" s="3" t="str">
        <f>INDEX(光放段!$G$4:$G$237,MATCH(纤芯!G281,光放段!$C$4:$C$237,0))</f>
        <v>山东二干|乐陵滨州光缆:乐陵兴隆南大街-滨州黄河十路</v>
      </c>
      <c r="F281" s="3">
        <f>INDEX(光放段!$I$4:$I$237,MATCH(纤芯!H281,光放段!$B$4:$B$237,0))</f>
        <v>37002000000</v>
      </c>
      <c r="G281" s="3" t="str">
        <f t="shared" si="20"/>
        <v>山东二干|乐陵滨州光缆:惠民南门街-滨州黄河十路</v>
      </c>
      <c r="H281" s="3">
        <f>INDEX(光放段!$B$4:$B$237,MATCH(纤芯!G281,光放段!$C$4:$C$237,0))</f>
        <v>37002005000</v>
      </c>
      <c r="I281" s="3" t="str">
        <f t="shared" si="21"/>
        <v>乐陵滨州光缆</v>
      </c>
      <c r="J281" s="3" t="str">
        <f>INDEX(子缆名称!$B$4:$B$29,纤芯!M281)</f>
        <v>C缆</v>
      </c>
      <c r="K281" s="3">
        <v>26</v>
      </c>
      <c r="L281" s="3">
        <f t="shared" si="22"/>
        <v>2</v>
      </c>
      <c r="M281" s="3">
        <f t="shared" si="23"/>
        <v>3</v>
      </c>
      <c r="N281" s="3" t="s">
        <v>11</v>
      </c>
      <c r="O281" s="3">
        <f>COUNTIF([1]局站!$D$4:$D$172,"="&amp;N281)</f>
        <v>1</v>
      </c>
      <c r="P281" s="3">
        <v>0</v>
      </c>
      <c r="Q281" s="3">
        <v>0</v>
      </c>
      <c r="R281" s="3">
        <v>0</v>
      </c>
      <c r="S281" s="3" t="s">
        <v>12</v>
      </c>
      <c r="T281" s="3">
        <f>COUNTIF([1]局站!$D$4:$D$172,"="&amp;S281)</f>
        <v>1</v>
      </c>
      <c r="U281" s="3">
        <v>0</v>
      </c>
      <c r="V281" s="3">
        <v>0</v>
      </c>
      <c r="W281" s="3">
        <v>0</v>
      </c>
      <c r="X281" s="3" t="s">
        <v>1214</v>
      </c>
      <c r="Y281" s="3" t="s">
        <v>852</v>
      </c>
      <c r="Z281" s="3" t="str">
        <f>INDEX(业务类型!$C$4:$C$8,MATCH(纤芯!Y281,业务类型!$B$4:$B$8,0))</f>
        <v>TWO</v>
      </c>
      <c r="AA281" s="3" t="s">
        <v>878</v>
      </c>
    </row>
    <row r="282" spans="1:27" ht="16.5" x14ac:dyDescent="0.2">
      <c r="A282" s="3">
        <v>279</v>
      </c>
      <c r="B282" s="3">
        <f t="shared" si="19"/>
        <v>37002005027</v>
      </c>
      <c r="C282" s="3" t="s">
        <v>1166</v>
      </c>
      <c r="D282" s="3" t="s">
        <v>1265</v>
      </c>
      <c r="E282" s="3" t="str">
        <f>INDEX(光放段!$G$4:$G$237,MATCH(纤芯!G282,光放段!$C$4:$C$237,0))</f>
        <v>山东二干|乐陵滨州光缆:乐陵兴隆南大街-滨州黄河十路</v>
      </c>
      <c r="F282" s="3">
        <f>INDEX(光放段!$I$4:$I$237,MATCH(纤芯!H282,光放段!$B$4:$B$237,0))</f>
        <v>37002000000</v>
      </c>
      <c r="G282" s="3" t="str">
        <f t="shared" si="20"/>
        <v>山东二干|乐陵滨州光缆:惠民南门街-滨州黄河十路</v>
      </c>
      <c r="H282" s="3">
        <f>INDEX(光放段!$B$4:$B$237,MATCH(纤芯!G282,光放段!$C$4:$C$237,0))</f>
        <v>37002005000</v>
      </c>
      <c r="I282" s="3" t="str">
        <f t="shared" si="21"/>
        <v>乐陵滨州光缆</v>
      </c>
      <c r="J282" s="3" t="str">
        <f>INDEX(子缆名称!$B$4:$B$29,纤芯!M282)</f>
        <v>C缆</v>
      </c>
      <c r="K282" s="3">
        <v>27</v>
      </c>
      <c r="L282" s="3">
        <f t="shared" si="22"/>
        <v>3</v>
      </c>
      <c r="M282" s="3">
        <f t="shared" si="23"/>
        <v>3</v>
      </c>
      <c r="N282" s="3" t="s">
        <v>11</v>
      </c>
      <c r="O282" s="3">
        <f>COUNTIF([1]局站!$D$4:$D$172,"="&amp;N282)</f>
        <v>1</v>
      </c>
      <c r="P282" s="3">
        <v>0</v>
      </c>
      <c r="Q282" s="3">
        <v>0</v>
      </c>
      <c r="R282" s="3">
        <v>0</v>
      </c>
      <c r="S282" s="3" t="s">
        <v>12</v>
      </c>
      <c r="T282" s="3">
        <f>COUNTIF([1]局站!$D$4:$D$172,"="&amp;S282)</f>
        <v>1</v>
      </c>
      <c r="U282" s="3">
        <v>0</v>
      </c>
      <c r="V282" s="3">
        <v>0</v>
      </c>
      <c r="W282" s="3">
        <v>0</v>
      </c>
      <c r="X282" s="3" t="s">
        <v>1214</v>
      </c>
      <c r="Y282" s="3" t="s">
        <v>880</v>
      </c>
      <c r="Z282" s="3" t="str">
        <f>INDEX(业务类型!$C$4:$C$8,MATCH(纤芯!Y282,业务类型!$B$4:$B$8,0))</f>
        <v>IDLE</v>
      </c>
      <c r="AA282" s="3"/>
    </row>
    <row r="283" spans="1:27" ht="16.5" x14ac:dyDescent="0.2">
      <c r="A283" s="3">
        <v>280</v>
      </c>
      <c r="B283" s="3">
        <f t="shared" si="19"/>
        <v>37002005028</v>
      </c>
      <c r="C283" s="3" t="s">
        <v>1166</v>
      </c>
      <c r="D283" s="3" t="s">
        <v>1265</v>
      </c>
      <c r="E283" s="3" t="str">
        <f>INDEX(光放段!$G$4:$G$237,MATCH(纤芯!G283,光放段!$C$4:$C$237,0))</f>
        <v>山东二干|乐陵滨州光缆:乐陵兴隆南大街-滨州黄河十路</v>
      </c>
      <c r="F283" s="3">
        <f>INDEX(光放段!$I$4:$I$237,MATCH(纤芯!H283,光放段!$B$4:$B$237,0))</f>
        <v>37002000000</v>
      </c>
      <c r="G283" s="3" t="str">
        <f t="shared" si="20"/>
        <v>山东二干|乐陵滨州光缆:惠民南门街-滨州黄河十路</v>
      </c>
      <c r="H283" s="3">
        <f>INDEX(光放段!$B$4:$B$237,MATCH(纤芯!G283,光放段!$C$4:$C$237,0))</f>
        <v>37002005000</v>
      </c>
      <c r="I283" s="3" t="str">
        <f t="shared" si="21"/>
        <v>乐陵滨州光缆</v>
      </c>
      <c r="J283" s="3" t="str">
        <f>INDEX(子缆名称!$B$4:$B$29,纤芯!M283)</f>
        <v>C缆</v>
      </c>
      <c r="K283" s="3">
        <v>28</v>
      </c>
      <c r="L283" s="3">
        <f t="shared" si="22"/>
        <v>4</v>
      </c>
      <c r="M283" s="3">
        <f t="shared" si="23"/>
        <v>3</v>
      </c>
      <c r="N283" s="3" t="s">
        <v>11</v>
      </c>
      <c r="O283" s="3">
        <f>COUNTIF([1]局站!$D$4:$D$172,"="&amp;N283)</f>
        <v>1</v>
      </c>
      <c r="P283" s="3">
        <v>0</v>
      </c>
      <c r="Q283" s="3">
        <v>0</v>
      </c>
      <c r="R283" s="3">
        <v>0</v>
      </c>
      <c r="S283" s="3" t="s">
        <v>12</v>
      </c>
      <c r="T283" s="3">
        <f>COUNTIF([1]局站!$D$4:$D$172,"="&amp;S283)</f>
        <v>1</v>
      </c>
      <c r="U283" s="3">
        <v>0</v>
      </c>
      <c r="V283" s="3">
        <v>0</v>
      </c>
      <c r="W283" s="3">
        <v>0</v>
      </c>
      <c r="X283" s="3" t="s">
        <v>1214</v>
      </c>
      <c r="Y283" s="3" t="s">
        <v>880</v>
      </c>
      <c r="Z283" s="3" t="str">
        <f>INDEX(业务类型!$C$4:$C$8,MATCH(纤芯!Y283,业务类型!$B$4:$B$8,0))</f>
        <v>IDLE</v>
      </c>
      <c r="AA283" s="3"/>
    </row>
    <row r="284" spans="1:27" ht="16.5" x14ac:dyDescent="0.2">
      <c r="A284" s="3">
        <v>281</v>
      </c>
      <c r="B284" s="3">
        <f t="shared" si="19"/>
        <v>37002005029</v>
      </c>
      <c r="C284" s="3" t="s">
        <v>1166</v>
      </c>
      <c r="D284" s="3" t="s">
        <v>1265</v>
      </c>
      <c r="E284" s="3" t="str">
        <f>INDEX(光放段!$G$4:$G$237,MATCH(纤芯!G284,光放段!$C$4:$C$237,0))</f>
        <v>山东二干|乐陵滨州光缆:乐陵兴隆南大街-滨州黄河十路</v>
      </c>
      <c r="F284" s="3">
        <f>INDEX(光放段!$I$4:$I$237,MATCH(纤芯!H284,光放段!$B$4:$B$237,0))</f>
        <v>37002000000</v>
      </c>
      <c r="G284" s="3" t="str">
        <f t="shared" si="20"/>
        <v>山东二干|乐陵滨州光缆:惠民南门街-滨州黄河十路</v>
      </c>
      <c r="H284" s="3">
        <f>INDEX(光放段!$B$4:$B$237,MATCH(纤芯!G284,光放段!$C$4:$C$237,0))</f>
        <v>37002005000</v>
      </c>
      <c r="I284" s="3" t="str">
        <f t="shared" si="21"/>
        <v>乐陵滨州光缆</v>
      </c>
      <c r="J284" s="3" t="str">
        <f>INDEX(子缆名称!$B$4:$B$29,纤芯!M284)</f>
        <v>C缆</v>
      </c>
      <c r="K284" s="3">
        <v>29</v>
      </c>
      <c r="L284" s="3">
        <f t="shared" si="22"/>
        <v>5</v>
      </c>
      <c r="M284" s="3">
        <f t="shared" si="23"/>
        <v>3</v>
      </c>
      <c r="N284" s="3" t="s">
        <v>11</v>
      </c>
      <c r="O284" s="3">
        <f>COUNTIF([1]局站!$D$4:$D$172,"="&amp;N284)</f>
        <v>1</v>
      </c>
      <c r="P284" s="3">
        <v>0</v>
      </c>
      <c r="Q284" s="3">
        <v>0</v>
      </c>
      <c r="R284" s="3">
        <v>0</v>
      </c>
      <c r="S284" s="3" t="s">
        <v>12</v>
      </c>
      <c r="T284" s="3">
        <f>COUNTIF([1]局站!$D$4:$D$172,"="&amp;S284)</f>
        <v>1</v>
      </c>
      <c r="U284" s="3">
        <v>0</v>
      </c>
      <c r="V284" s="3">
        <v>0</v>
      </c>
      <c r="W284" s="3">
        <v>0</v>
      </c>
      <c r="X284" s="3" t="s">
        <v>1214</v>
      </c>
      <c r="Y284" s="3" t="s">
        <v>880</v>
      </c>
      <c r="Z284" s="3" t="str">
        <f>INDEX(业务类型!$C$4:$C$8,MATCH(纤芯!Y284,业务类型!$B$4:$B$8,0))</f>
        <v>IDLE</v>
      </c>
      <c r="AA284" s="3"/>
    </row>
    <row r="285" spans="1:27" ht="16.5" x14ac:dyDescent="0.2">
      <c r="A285" s="3">
        <v>282</v>
      </c>
      <c r="B285" s="3">
        <f t="shared" si="19"/>
        <v>37002005030</v>
      </c>
      <c r="C285" s="3" t="s">
        <v>1166</v>
      </c>
      <c r="D285" s="3" t="s">
        <v>1265</v>
      </c>
      <c r="E285" s="3" t="str">
        <f>INDEX(光放段!$G$4:$G$237,MATCH(纤芯!G285,光放段!$C$4:$C$237,0))</f>
        <v>山东二干|乐陵滨州光缆:乐陵兴隆南大街-滨州黄河十路</v>
      </c>
      <c r="F285" s="3">
        <f>INDEX(光放段!$I$4:$I$237,MATCH(纤芯!H285,光放段!$B$4:$B$237,0))</f>
        <v>37002000000</v>
      </c>
      <c r="G285" s="3" t="str">
        <f t="shared" si="20"/>
        <v>山东二干|乐陵滨州光缆:惠民南门街-滨州黄河十路</v>
      </c>
      <c r="H285" s="3">
        <f>INDEX(光放段!$B$4:$B$237,MATCH(纤芯!G285,光放段!$C$4:$C$237,0))</f>
        <v>37002005000</v>
      </c>
      <c r="I285" s="3" t="str">
        <f t="shared" si="21"/>
        <v>乐陵滨州光缆</v>
      </c>
      <c r="J285" s="3" t="str">
        <f>INDEX(子缆名称!$B$4:$B$29,纤芯!M285)</f>
        <v>C缆</v>
      </c>
      <c r="K285" s="3">
        <v>30</v>
      </c>
      <c r="L285" s="3">
        <f t="shared" si="22"/>
        <v>6</v>
      </c>
      <c r="M285" s="3">
        <f t="shared" si="23"/>
        <v>3</v>
      </c>
      <c r="N285" s="3" t="s">
        <v>11</v>
      </c>
      <c r="O285" s="3">
        <f>COUNTIF([1]局站!$D$4:$D$172,"="&amp;N285)</f>
        <v>1</v>
      </c>
      <c r="P285" s="3">
        <v>0</v>
      </c>
      <c r="Q285" s="3">
        <v>0</v>
      </c>
      <c r="R285" s="3">
        <v>0</v>
      </c>
      <c r="S285" s="3" t="s">
        <v>12</v>
      </c>
      <c r="T285" s="3">
        <f>COUNTIF([1]局站!$D$4:$D$172,"="&amp;S285)</f>
        <v>1</v>
      </c>
      <c r="U285" s="3">
        <v>0</v>
      </c>
      <c r="V285" s="3">
        <v>0</v>
      </c>
      <c r="W285" s="3">
        <v>0</v>
      </c>
      <c r="X285" s="3" t="s">
        <v>1214</v>
      </c>
      <c r="Y285" s="3" t="s">
        <v>880</v>
      </c>
      <c r="Z285" s="3" t="str">
        <f>INDEX(业务类型!$C$4:$C$8,MATCH(纤芯!Y285,业务类型!$B$4:$B$8,0))</f>
        <v>IDLE</v>
      </c>
      <c r="AA285" s="3"/>
    </row>
    <row r="286" spans="1:27" ht="16.5" x14ac:dyDescent="0.2">
      <c r="A286" s="3">
        <v>283</v>
      </c>
      <c r="B286" s="3">
        <f t="shared" si="19"/>
        <v>37002005031</v>
      </c>
      <c r="C286" s="3" t="s">
        <v>1166</v>
      </c>
      <c r="D286" s="3" t="s">
        <v>1265</v>
      </c>
      <c r="E286" s="3" t="str">
        <f>INDEX(光放段!$G$4:$G$237,MATCH(纤芯!G286,光放段!$C$4:$C$237,0))</f>
        <v>山东二干|乐陵滨州光缆:乐陵兴隆南大街-滨州黄河十路</v>
      </c>
      <c r="F286" s="3">
        <f>INDEX(光放段!$I$4:$I$237,MATCH(纤芯!H286,光放段!$B$4:$B$237,0))</f>
        <v>37002000000</v>
      </c>
      <c r="G286" s="3" t="str">
        <f t="shared" si="20"/>
        <v>山东二干|乐陵滨州光缆:惠民南门街-滨州黄河十路</v>
      </c>
      <c r="H286" s="3">
        <f>INDEX(光放段!$B$4:$B$237,MATCH(纤芯!G286,光放段!$C$4:$C$237,0))</f>
        <v>37002005000</v>
      </c>
      <c r="I286" s="3" t="str">
        <f t="shared" si="21"/>
        <v>乐陵滨州光缆</v>
      </c>
      <c r="J286" s="3" t="str">
        <f>INDEX(子缆名称!$B$4:$B$29,纤芯!M286)</f>
        <v>C缆</v>
      </c>
      <c r="K286" s="3">
        <v>31</v>
      </c>
      <c r="L286" s="3">
        <f t="shared" si="22"/>
        <v>7</v>
      </c>
      <c r="M286" s="3">
        <f t="shared" si="23"/>
        <v>3</v>
      </c>
      <c r="N286" s="3" t="s">
        <v>11</v>
      </c>
      <c r="O286" s="3">
        <f>COUNTIF([1]局站!$D$4:$D$172,"="&amp;N286)</f>
        <v>1</v>
      </c>
      <c r="P286" s="3">
        <v>0</v>
      </c>
      <c r="Q286" s="3">
        <v>0</v>
      </c>
      <c r="R286" s="3">
        <v>0</v>
      </c>
      <c r="S286" s="3" t="s">
        <v>12</v>
      </c>
      <c r="T286" s="3">
        <f>COUNTIF([1]局站!$D$4:$D$172,"="&amp;S286)</f>
        <v>1</v>
      </c>
      <c r="U286" s="3">
        <v>0</v>
      </c>
      <c r="V286" s="3">
        <v>0</v>
      </c>
      <c r="W286" s="3">
        <v>0</v>
      </c>
      <c r="X286" s="3" t="s">
        <v>1214</v>
      </c>
      <c r="Y286" s="3" t="s">
        <v>880</v>
      </c>
      <c r="Z286" s="3" t="str">
        <f>INDEX(业务类型!$C$4:$C$8,MATCH(纤芯!Y286,业务类型!$B$4:$B$8,0))</f>
        <v>IDLE</v>
      </c>
      <c r="AA286" s="3"/>
    </row>
    <row r="287" spans="1:27" ht="16.5" x14ac:dyDescent="0.2">
      <c r="A287" s="3">
        <v>284</v>
      </c>
      <c r="B287" s="3">
        <f t="shared" si="19"/>
        <v>37002005032</v>
      </c>
      <c r="C287" s="3" t="s">
        <v>1166</v>
      </c>
      <c r="D287" s="3" t="s">
        <v>1265</v>
      </c>
      <c r="E287" s="3" t="str">
        <f>INDEX(光放段!$G$4:$G$237,MATCH(纤芯!G287,光放段!$C$4:$C$237,0))</f>
        <v>山东二干|乐陵滨州光缆:乐陵兴隆南大街-滨州黄河十路</v>
      </c>
      <c r="F287" s="3">
        <f>INDEX(光放段!$I$4:$I$237,MATCH(纤芯!H287,光放段!$B$4:$B$237,0))</f>
        <v>37002000000</v>
      </c>
      <c r="G287" s="3" t="str">
        <f t="shared" si="20"/>
        <v>山东二干|乐陵滨州光缆:惠民南门街-滨州黄河十路</v>
      </c>
      <c r="H287" s="3">
        <f>INDEX(光放段!$B$4:$B$237,MATCH(纤芯!G287,光放段!$C$4:$C$237,0))</f>
        <v>37002005000</v>
      </c>
      <c r="I287" s="3" t="str">
        <f t="shared" si="21"/>
        <v>乐陵滨州光缆</v>
      </c>
      <c r="J287" s="3" t="str">
        <f>INDEX(子缆名称!$B$4:$B$29,纤芯!M287)</f>
        <v>C缆</v>
      </c>
      <c r="K287" s="3">
        <v>32</v>
      </c>
      <c r="L287" s="3">
        <f t="shared" si="22"/>
        <v>8</v>
      </c>
      <c r="M287" s="3">
        <f t="shared" si="23"/>
        <v>3</v>
      </c>
      <c r="N287" s="3" t="s">
        <v>11</v>
      </c>
      <c r="O287" s="3">
        <f>COUNTIF([1]局站!$D$4:$D$172,"="&amp;N287)</f>
        <v>1</v>
      </c>
      <c r="P287" s="3">
        <v>0</v>
      </c>
      <c r="Q287" s="3">
        <v>0</v>
      </c>
      <c r="R287" s="3">
        <v>0</v>
      </c>
      <c r="S287" s="3" t="s">
        <v>12</v>
      </c>
      <c r="T287" s="3">
        <f>COUNTIF([1]局站!$D$4:$D$172,"="&amp;S287)</f>
        <v>1</v>
      </c>
      <c r="U287" s="3">
        <v>0</v>
      </c>
      <c r="V287" s="3">
        <v>0</v>
      </c>
      <c r="W287" s="3">
        <v>0</v>
      </c>
      <c r="X287" s="3" t="s">
        <v>1214</v>
      </c>
      <c r="Y287" s="3" t="s">
        <v>880</v>
      </c>
      <c r="Z287" s="3" t="str">
        <f>INDEX(业务类型!$C$4:$C$8,MATCH(纤芯!Y287,业务类型!$B$4:$B$8,0))</f>
        <v>IDLE</v>
      </c>
      <c r="AA287" s="3"/>
    </row>
    <row r="288" spans="1:27" ht="16.5" x14ac:dyDescent="0.2">
      <c r="A288" s="3">
        <v>285</v>
      </c>
      <c r="B288" s="3">
        <f t="shared" si="19"/>
        <v>37002005033</v>
      </c>
      <c r="C288" s="3" t="s">
        <v>1166</v>
      </c>
      <c r="D288" s="3" t="s">
        <v>1265</v>
      </c>
      <c r="E288" s="3" t="str">
        <f>INDEX(光放段!$G$4:$G$237,MATCH(纤芯!G288,光放段!$C$4:$C$237,0))</f>
        <v>山东二干|乐陵滨州光缆:乐陵兴隆南大街-滨州黄河十路</v>
      </c>
      <c r="F288" s="3">
        <f>INDEX(光放段!$I$4:$I$237,MATCH(纤芯!H288,光放段!$B$4:$B$237,0))</f>
        <v>37002000000</v>
      </c>
      <c r="G288" s="3" t="str">
        <f t="shared" si="20"/>
        <v>山东二干|乐陵滨州光缆:惠民南门街-滨州黄河十路</v>
      </c>
      <c r="H288" s="3">
        <f>INDEX(光放段!$B$4:$B$237,MATCH(纤芯!G288,光放段!$C$4:$C$237,0))</f>
        <v>37002005000</v>
      </c>
      <c r="I288" s="3" t="str">
        <f t="shared" si="21"/>
        <v>乐陵滨州光缆</v>
      </c>
      <c r="J288" s="3" t="str">
        <f>INDEX(子缆名称!$B$4:$B$29,纤芯!M288)</f>
        <v>C缆</v>
      </c>
      <c r="K288" s="3">
        <v>33</v>
      </c>
      <c r="L288" s="3">
        <f t="shared" si="22"/>
        <v>9</v>
      </c>
      <c r="M288" s="3">
        <f t="shared" si="23"/>
        <v>3</v>
      </c>
      <c r="N288" s="3" t="s">
        <v>11</v>
      </c>
      <c r="O288" s="3">
        <f>COUNTIF([1]局站!$D$4:$D$172,"="&amp;N288)</f>
        <v>1</v>
      </c>
      <c r="P288" s="3">
        <v>0</v>
      </c>
      <c r="Q288" s="3">
        <v>0</v>
      </c>
      <c r="R288" s="3">
        <v>0</v>
      </c>
      <c r="S288" s="3" t="s">
        <v>12</v>
      </c>
      <c r="T288" s="3">
        <f>COUNTIF([1]局站!$D$4:$D$172,"="&amp;S288)</f>
        <v>1</v>
      </c>
      <c r="U288" s="3">
        <v>0</v>
      </c>
      <c r="V288" s="3">
        <v>0</v>
      </c>
      <c r="W288" s="3">
        <v>0</v>
      </c>
      <c r="X288" s="3" t="s">
        <v>1214</v>
      </c>
      <c r="Y288" s="3" t="s">
        <v>880</v>
      </c>
      <c r="Z288" s="3" t="str">
        <f>INDEX(业务类型!$C$4:$C$8,MATCH(纤芯!Y288,业务类型!$B$4:$B$8,0))</f>
        <v>IDLE</v>
      </c>
      <c r="AA288" s="3"/>
    </row>
    <row r="289" spans="1:27" ht="16.5" x14ac:dyDescent="0.2">
      <c r="A289" s="3">
        <v>286</v>
      </c>
      <c r="B289" s="3">
        <f t="shared" si="19"/>
        <v>37002005034</v>
      </c>
      <c r="C289" s="3" t="s">
        <v>1166</v>
      </c>
      <c r="D289" s="3" t="s">
        <v>1265</v>
      </c>
      <c r="E289" s="3" t="str">
        <f>INDEX(光放段!$G$4:$G$237,MATCH(纤芯!G289,光放段!$C$4:$C$237,0))</f>
        <v>山东二干|乐陵滨州光缆:乐陵兴隆南大街-滨州黄河十路</v>
      </c>
      <c r="F289" s="3">
        <f>INDEX(光放段!$I$4:$I$237,MATCH(纤芯!H289,光放段!$B$4:$B$237,0))</f>
        <v>37002000000</v>
      </c>
      <c r="G289" s="3" t="str">
        <f t="shared" si="20"/>
        <v>山东二干|乐陵滨州光缆:惠民南门街-滨州黄河十路</v>
      </c>
      <c r="H289" s="3">
        <f>INDEX(光放段!$B$4:$B$237,MATCH(纤芯!G289,光放段!$C$4:$C$237,0))</f>
        <v>37002005000</v>
      </c>
      <c r="I289" s="3" t="str">
        <f t="shared" si="21"/>
        <v>乐陵滨州光缆</v>
      </c>
      <c r="J289" s="3" t="str">
        <f>INDEX(子缆名称!$B$4:$B$29,纤芯!M289)</f>
        <v>C缆</v>
      </c>
      <c r="K289" s="3">
        <v>34</v>
      </c>
      <c r="L289" s="3">
        <f t="shared" si="22"/>
        <v>10</v>
      </c>
      <c r="M289" s="3">
        <f t="shared" si="23"/>
        <v>3</v>
      </c>
      <c r="N289" s="3" t="s">
        <v>11</v>
      </c>
      <c r="O289" s="3">
        <f>COUNTIF([1]局站!$D$4:$D$172,"="&amp;N289)</f>
        <v>1</v>
      </c>
      <c r="P289" s="3">
        <v>0</v>
      </c>
      <c r="Q289" s="3">
        <v>0</v>
      </c>
      <c r="R289" s="3">
        <v>0</v>
      </c>
      <c r="S289" s="3" t="s">
        <v>12</v>
      </c>
      <c r="T289" s="3">
        <f>COUNTIF([1]局站!$D$4:$D$172,"="&amp;S289)</f>
        <v>1</v>
      </c>
      <c r="U289" s="3">
        <v>0</v>
      </c>
      <c r="V289" s="3">
        <v>0</v>
      </c>
      <c r="W289" s="3">
        <v>0</v>
      </c>
      <c r="X289" s="3" t="s">
        <v>1214</v>
      </c>
      <c r="Y289" s="3" t="s">
        <v>880</v>
      </c>
      <c r="Z289" s="3" t="str">
        <f>INDEX(业务类型!$C$4:$C$8,MATCH(纤芯!Y289,业务类型!$B$4:$B$8,0))</f>
        <v>IDLE</v>
      </c>
      <c r="AA289" s="3"/>
    </row>
    <row r="290" spans="1:27" ht="16.5" x14ac:dyDescent="0.2">
      <c r="A290" s="3">
        <v>287</v>
      </c>
      <c r="B290" s="3">
        <f t="shared" si="19"/>
        <v>37002005035</v>
      </c>
      <c r="C290" s="3" t="s">
        <v>1166</v>
      </c>
      <c r="D290" s="3" t="s">
        <v>1265</v>
      </c>
      <c r="E290" s="3" t="str">
        <f>INDEX(光放段!$G$4:$G$237,MATCH(纤芯!G290,光放段!$C$4:$C$237,0))</f>
        <v>山东二干|乐陵滨州光缆:乐陵兴隆南大街-滨州黄河十路</v>
      </c>
      <c r="F290" s="3">
        <f>INDEX(光放段!$I$4:$I$237,MATCH(纤芯!H290,光放段!$B$4:$B$237,0))</f>
        <v>37002000000</v>
      </c>
      <c r="G290" s="3" t="str">
        <f t="shared" si="20"/>
        <v>山东二干|乐陵滨州光缆:惠民南门街-滨州黄河十路</v>
      </c>
      <c r="H290" s="3">
        <f>INDEX(光放段!$B$4:$B$237,MATCH(纤芯!G290,光放段!$C$4:$C$237,0))</f>
        <v>37002005000</v>
      </c>
      <c r="I290" s="3" t="str">
        <f t="shared" si="21"/>
        <v>乐陵滨州光缆</v>
      </c>
      <c r="J290" s="3" t="str">
        <f>INDEX(子缆名称!$B$4:$B$29,纤芯!M290)</f>
        <v>C缆</v>
      </c>
      <c r="K290" s="3">
        <v>35</v>
      </c>
      <c r="L290" s="3">
        <f t="shared" si="22"/>
        <v>11</v>
      </c>
      <c r="M290" s="3">
        <f t="shared" si="23"/>
        <v>3</v>
      </c>
      <c r="N290" s="3" t="s">
        <v>11</v>
      </c>
      <c r="O290" s="3">
        <f>COUNTIF([1]局站!$D$4:$D$172,"="&amp;N290)</f>
        <v>1</v>
      </c>
      <c r="P290" s="3">
        <v>0</v>
      </c>
      <c r="Q290" s="3">
        <v>0</v>
      </c>
      <c r="R290" s="3">
        <v>0</v>
      </c>
      <c r="S290" s="3" t="s">
        <v>12</v>
      </c>
      <c r="T290" s="3">
        <f>COUNTIF([1]局站!$D$4:$D$172,"="&amp;S290)</f>
        <v>1</v>
      </c>
      <c r="U290" s="3">
        <v>0</v>
      </c>
      <c r="V290" s="3">
        <v>0</v>
      </c>
      <c r="W290" s="3">
        <v>0</v>
      </c>
      <c r="X290" s="3" t="s">
        <v>1214</v>
      </c>
      <c r="Y290" s="3" t="s">
        <v>854</v>
      </c>
      <c r="Z290" s="3" t="str">
        <f>INDEX(业务类型!$C$4:$C$8,MATCH(纤芯!Y290,业务类型!$B$4:$B$8,0))</f>
        <v>LOCAL</v>
      </c>
      <c r="AA290" s="3" t="s">
        <v>879</v>
      </c>
    </row>
    <row r="291" spans="1:27" ht="16.5" x14ac:dyDescent="0.2">
      <c r="A291" s="3">
        <v>288</v>
      </c>
      <c r="B291" s="3">
        <f t="shared" si="19"/>
        <v>37002005036</v>
      </c>
      <c r="C291" s="3" t="s">
        <v>1166</v>
      </c>
      <c r="D291" s="3" t="s">
        <v>1265</v>
      </c>
      <c r="E291" s="3" t="str">
        <f>INDEX(光放段!$G$4:$G$237,MATCH(纤芯!G291,光放段!$C$4:$C$237,0))</f>
        <v>山东二干|乐陵滨州光缆:乐陵兴隆南大街-滨州黄河十路</v>
      </c>
      <c r="F291" s="3">
        <f>INDEX(光放段!$I$4:$I$237,MATCH(纤芯!H291,光放段!$B$4:$B$237,0))</f>
        <v>37002000000</v>
      </c>
      <c r="G291" s="3" t="str">
        <f t="shared" si="20"/>
        <v>山东二干|乐陵滨州光缆:惠民南门街-滨州黄河十路</v>
      </c>
      <c r="H291" s="3">
        <f>INDEX(光放段!$B$4:$B$237,MATCH(纤芯!G291,光放段!$C$4:$C$237,0))</f>
        <v>37002005000</v>
      </c>
      <c r="I291" s="3" t="str">
        <f t="shared" si="21"/>
        <v>乐陵滨州光缆</v>
      </c>
      <c r="J291" s="3" t="str">
        <f>INDEX(子缆名称!$B$4:$B$29,纤芯!M291)</f>
        <v>C缆</v>
      </c>
      <c r="K291" s="3">
        <v>36</v>
      </c>
      <c r="L291" s="3">
        <f t="shared" si="22"/>
        <v>12</v>
      </c>
      <c r="M291" s="3">
        <f t="shared" si="23"/>
        <v>3</v>
      </c>
      <c r="N291" s="3" t="s">
        <v>11</v>
      </c>
      <c r="O291" s="3">
        <f>COUNTIF([1]局站!$D$4:$D$172,"="&amp;N291)</f>
        <v>1</v>
      </c>
      <c r="P291" s="3">
        <v>0</v>
      </c>
      <c r="Q291" s="3">
        <v>0</v>
      </c>
      <c r="R291" s="3">
        <v>0</v>
      </c>
      <c r="S291" s="3" t="s">
        <v>12</v>
      </c>
      <c r="T291" s="3">
        <f>COUNTIF([1]局站!$D$4:$D$172,"="&amp;S291)</f>
        <v>1</v>
      </c>
      <c r="U291" s="3">
        <v>0</v>
      </c>
      <c r="V291" s="3">
        <v>0</v>
      </c>
      <c r="W291" s="3">
        <v>0</v>
      </c>
      <c r="X291" s="3" t="s">
        <v>1214</v>
      </c>
      <c r="Y291" s="3" t="s">
        <v>854</v>
      </c>
      <c r="Z291" s="3" t="str">
        <f>INDEX(业务类型!$C$4:$C$8,MATCH(纤芯!Y291,业务类型!$B$4:$B$8,0))</f>
        <v>LOCAL</v>
      </c>
      <c r="AA291" s="3" t="s">
        <v>879</v>
      </c>
    </row>
    <row r="292" spans="1:27" ht="16.5" x14ac:dyDescent="0.2">
      <c r="A292" s="3">
        <v>289</v>
      </c>
      <c r="B292" s="3">
        <f t="shared" si="19"/>
        <v>37002005037</v>
      </c>
      <c r="C292" s="3" t="s">
        <v>1166</v>
      </c>
      <c r="D292" s="3" t="s">
        <v>1265</v>
      </c>
      <c r="E292" s="3" t="str">
        <f>INDEX(光放段!$G$4:$G$237,MATCH(纤芯!G292,光放段!$C$4:$C$237,0))</f>
        <v>山东二干|乐陵滨州光缆:乐陵兴隆南大街-滨州黄河十路</v>
      </c>
      <c r="F292" s="3">
        <f>INDEX(光放段!$I$4:$I$237,MATCH(纤芯!H292,光放段!$B$4:$B$237,0))</f>
        <v>37002000000</v>
      </c>
      <c r="G292" s="3" t="str">
        <f t="shared" si="20"/>
        <v>山东二干|乐陵滨州光缆:惠民南门街-滨州黄河十路</v>
      </c>
      <c r="H292" s="3">
        <f>INDEX(光放段!$B$4:$B$237,MATCH(纤芯!G292,光放段!$C$4:$C$237,0))</f>
        <v>37002005000</v>
      </c>
      <c r="I292" s="3" t="str">
        <f t="shared" si="21"/>
        <v>乐陵滨州光缆</v>
      </c>
      <c r="J292" s="3" t="str">
        <f>INDEX(子缆名称!$B$4:$B$29,纤芯!M292)</f>
        <v>D缆</v>
      </c>
      <c r="K292" s="3">
        <v>37</v>
      </c>
      <c r="L292" s="3">
        <f t="shared" si="22"/>
        <v>1</v>
      </c>
      <c r="M292" s="3">
        <f t="shared" si="23"/>
        <v>4</v>
      </c>
      <c r="N292" s="3" t="s">
        <v>11</v>
      </c>
      <c r="O292" s="3">
        <f>COUNTIF([1]局站!$D$4:$D$172,"="&amp;N292)</f>
        <v>1</v>
      </c>
      <c r="P292" s="3">
        <v>0</v>
      </c>
      <c r="Q292" s="3">
        <v>0</v>
      </c>
      <c r="R292" s="3">
        <v>0</v>
      </c>
      <c r="S292" s="3" t="s">
        <v>12</v>
      </c>
      <c r="T292" s="3">
        <f>COUNTIF([1]局站!$D$4:$D$172,"="&amp;S292)</f>
        <v>1</v>
      </c>
      <c r="U292" s="3">
        <v>0</v>
      </c>
      <c r="V292" s="3">
        <v>0</v>
      </c>
      <c r="W292" s="3">
        <v>0</v>
      </c>
      <c r="X292" s="3" t="s">
        <v>1214</v>
      </c>
      <c r="Y292" s="3" t="s">
        <v>854</v>
      </c>
      <c r="Z292" s="3" t="str">
        <f>INDEX(业务类型!$C$4:$C$8,MATCH(纤芯!Y292,业务类型!$B$4:$B$8,0))</f>
        <v>LOCAL</v>
      </c>
      <c r="AA292" s="3" t="s">
        <v>879</v>
      </c>
    </row>
    <row r="293" spans="1:27" ht="16.5" x14ac:dyDescent="0.2">
      <c r="A293" s="3">
        <v>290</v>
      </c>
      <c r="B293" s="3">
        <f t="shared" si="19"/>
        <v>37002005038</v>
      </c>
      <c r="C293" s="3" t="s">
        <v>1166</v>
      </c>
      <c r="D293" s="3" t="s">
        <v>1265</v>
      </c>
      <c r="E293" s="3" t="str">
        <f>INDEX(光放段!$G$4:$G$237,MATCH(纤芯!G293,光放段!$C$4:$C$237,0))</f>
        <v>山东二干|乐陵滨州光缆:乐陵兴隆南大街-滨州黄河十路</v>
      </c>
      <c r="F293" s="3">
        <f>INDEX(光放段!$I$4:$I$237,MATCH(纤芯!H293,光放段!$B$4:$B$237,0))</f>
        <v>37002000000</v>
      </c>
      <c r="G293" s="3" t="str">
        <f t="shared" si="20"/>
        <v>山东二干|乐陵滨州光缆:惠民南门街-滨州黄河十路</v>
      </c>
      <c r="H293" s="3">
        <f>INDEX(光放段!$B$4:$B$237,MATCH(纤芯!G293,光放段!$C$4:$C$237,0))</f>
        <v>37002005000</v>
      </c>
      <c r="I293" s="3" t="str">
        <f t="shared" si="21"/>
        <v>乐陵滨州光缆</v>
      </c>
      <c r="J293" s="3" t="str">
        <f>INDEX(子缆名称!$B$4:$B$29,纤芯!M293)</f>
        <v>D缆</v>
      </c>
      <c r="K293" s="3">
        <v>38</v>
      </c>
      <c r="L293" s="3">
        <f t="shared" si="22"/>
        <v>2</v>
      </c>
      <c r="M293" s="3">
        <f t="shared" si="23"/>
        <v>4</v>
      </c>
      <c r="N293" s="3" t="s">
        <v>11</v>
      </c>
      <c r="O293" s="3">
        <f>COUNTIF([1]局站!$D$4:$D$172,"="&amp;N293)</f>
        <v>1</v>
      </c>
      <c r="P293" s="3">
        <v>0</v>
      </c>
      <c r="Q293" s="3">
        <v>0</v>
      </c>
      <c r="R293" s="3">
        <v>0</v>
      </c>
      <c r="S293" s="3" t="s">
        <v>12</v>
      </c>
      <c r="T293" s="3">
        <f>COUNTIF([1]局站!$D$4:$D$172,"="&amp;S293)</f>
        <v>1</v>
      </c>
      <c r="U293" s="3">
        <v>0</v>
      </c>
      <c r="V293" s="3">
        <v>0</v>
      </c>
      <c r="W293" s="3">
        <v>0</v>
      </c>
      <c r="X293" s="3" t="s">
        <v>1214</v>
      </c>
      <c r="Y293" s="3" t="s">
        <v>854</v>
      </c>
      <c r="Z293" s="3" t="str">
        <f>INDEX(业务类型!$C$4:$C$8,MATCH(纤芯!Y293,业务类型!$B$4:$B$8,0))</f>
        <v>LOCAL</v>
      </c>
      <c r="AA293" s="3" t="s">
        <v>879</v>
      </c>
    </row>
    <row r="294" spans="1:27" ht="16.5" x14ac:dyDescent="0.2">
      <c r="A294" s="3">
        <v>291</v>
      </c>
      <c r="B294" s="3">
        <f t="shared" si="19"/>
        <v>37002005039</v>
      </c>
      <c r="C294" s="3" t="s">
        <v>1166</v>
      </c>
      <c r="D294" s="3" t="s">
        <v>1265</v>
      </c>
      <c r="E294" s="3" t="str">
        <f>INDEX(光放段!$G$4:$G$237,MATCH(纤芯!G294,光放段!$C$4:$C$237,0))</f>
        <v>山东二干|乐陵滨州光缆:乐陵兴隆南大街-滨州黄河十路</v>
      </c>
      <c r="F294" s="3">
        <f>INDEX(光放段!$I$4:$I$237,MATCH(纤芯!H294,光放段!$B$4:$B$237,0))</f>
        <v>37002000000</v>
      </c>
      <c r="G294" s="3" t="str">
        <f t="shared" si="20"/>
        <v>山东二干|乐陵滨州光缆:惠民南门街-滨州黄河十路</v>
      </c>
      <c r="H294" s="3">
        <f>INDEX(光放段!$B$4:$B$237,MATCH(纤芯!G294,光放段!$C$4:$C$237,0))</f>
        <v>37002005000</v>
      </c>
      <c r="I294" s="3" t="str">
        <f t="shared" si="21"/>
        <v>乐陵滨州光缆</v>
      </c>
      <c r="J294" s="3" t="str">
        <f>INDEX(子缆名称!$B$4:$B$29,纤芯!M294)</f>
        <v>D缆</v>
      </c>
      <c r="K294" s="3">
        <v>39</v>
      </c>
      <c r="L294" s="3">
        <f t="shared" si="22"/>
        <v>3</v>
      </c>
      <c r="M294" s="3">
        <f t="shared" si="23"/>
        <v>4</v>
      </c>
      <c r="N294" s="3" t="s">
        <v>11</v>
      </c>
      <c r="O294" s="3">
        <f>COUNTIF([1]局站!$D$4:$D$172,"="&amp;N294)</f>
        <v>1</v>
      </c>
      <c r="P294" s="3">
        <v>0</v>
      </c>
      <c r="Q294" s="3">
        <v>0</v>
      </c>
      <c r="R294" s="3">
        <v>0</v>
      </c>
      <c r="S294" s="3" t="s">
        <v>12</v>
      </c>
      <c r="T294" s="3">
        <f>COUNTIF([1]局站!$D$4:$D$172,"="&amp;S294)</f>
        <v>1</v>
      </c>
      <c r="U294" s="3">
        <v>0</v>
      </c>
      <c r="V294" s="3">
        <v>0</v>
      </c>
      <c r="W294" s="3">
        <v>0</v>
      </c>
      <c r="X294" s="3" t="s">
        <v>1214</v>
      </c>
      <c r="Y294" s="3" t="s">
        <v>854</v>
      </c>
      <c r="Z294" s="3" t="str">
        <f>INDEX(业务类型!$C$4:$C$8,MATCH(纤芯!Y294,业务类型!$B$4:$B$8,0))</f>
        <v>LOCAL</v>
      </c>
      <c r="AA294" s="3" t="s">
        <v>879</v>
      </c>
    </row>
    <row r="295" spans="1:27" ht="16.5" x14ac:dyDescent="0.2">
      <c r="A295" s="3">
        <v>292</v>
      </c>
      <c r="B295" s="3">
        <f t="shared" si="19"/>
        <v>37002005040</v>
      </c>
      <c r="C295" s="3" t="s">
        <v>1166</v>
      </c>
      <c r="D295" s="3" t="s">
        <v>1265</v>
      </c>
      <c r="E295" s="3" t="str">
        <f>INDEX(光放段!$G$4:$G$237,MATCH(纤芯!G295,光放段!$C$4:$C$237,0))</f>
        <v>山东二干|乐陵滨州光缆:乐陵兴隆南大街-滨州黄河十路</v>
      </c>
      <c r="F295" s="3">
        <f>INDEX(光放段!$I$4:$I$237,MATCH(纤芯!H295,光放段!$B$4:$B$237,0))</f>
        <v>37002000000</v>
      </c>
      <c r="G295" s="3" t="str">
        <f t="shared" si="20"/>
        <v>山东二干|乐陵滨州光缆:惠民南门街-滨州黄河十路</v>
      </c>
      <c r="H295" s="3">
        <f>INDEX(光放段!$B$4:$B$237,MATCH(纤芯!G295,光放段!$C$4:$C$237,0))</f>
        <v>37002005000</v>
      </c>
      <c r="I295" s="3" t="str">
        <f t="shared" si="21"/>
        <v>乐陵滨州光缆</v>
      </c>
      <c r="J295" s="3" t="str">
        <f>INDEX(子缆名称!$B$4:$B$29,纤芯!M295)</f>
        <v>D缆</v>
      </c>
      <c r="K295" s="3">
        <v>40</v>
      </c>
      <c r="L295" s="3">
        <f t="shared" si="22"/>
        <v>4</v>
      </c>
      <c r="M295" s="3">
        <f t="shared" si="23"/>
        <v>4</v>
      </c>
      <c r="N295" s="3" t="s">
        <v>11</v>
      </c>
      <c r="O295" s="3">
        <f>COUNTIF([1]局站!$D$4:$D$172,"="&amp;N295)</f>
        <v>1</v>
      </c>
      <c r="P295" s="3">
        <v>0</v>
      </c>
      <c r="Q295" s="3">
        <v>0</v>
      </c>
      <c r="R295" s="3">
        <v>0</v>
      </c>
      <c r="S295" s="3" t="s">
        <v>12</v>
      </c>
      <c r="T295" s="3">
        <f>COUNTIF([1]局站!$D$4:$D$172,"="&amp;S295)</f>
        <v>1</v>
      </c>
      <c r="U295" s="3">
        <v>0</v>
      </c>
      <c r="V295" s="3">
        <v>0</v>
      </c>
      <c r="W295" s="3">
        <v>0</v>
      </c>
      <c r="X295" s="3" t="s">
        <v>1214</v>
      </c>
      <c r="Y295" s="3" t="s">
        <v>854</v>
      </c>
      <c r="Z295" s="3" t="str">
        <f>INDEX(业务类型!$C$4:$C$8,MATCH(纤芯!Y295,业务类型!$B$4:$B$8,0))</f>
        <v>LOCAL</v>
      </c>
      <c r="AA295" s="3" t="s">
        <v>879</v>
      </c>
    </row>
    <row r="296" spans="1:27" ht="16.5" x14ac:dyDescent="0.2">
      <c r="A296" s="3">
        <v>293</v>
      </c>
      <c r="B296" s="3">
        <f t="shared" si="19"/>
        <v>37002005041</v>
      </c>
      <c r="C296" s="3" t="s">
        <v>1166</v>
      </c>
      <c r="D296" s="3" t="s">
        <v>1265</v>
      </c>
      <c r="E296" s="3" t="str">
        <f>INDEX(光放段!$G$4:$G$237,MATCH(纤芯!G296,光放段!$C$4:$C$237,0))</f>
        <v>山东二干|乐陵滨州光缆:乐陵兴隆南大街-滨州黄河十路</v>
      </c>
      <c r="F296" s="3">
        <f>INDEX(光放段!$I$4:$I$237,MATCH(纤芯!H296,光放段!$B$4:$B$237,0))</f>
        <v>37002000000</v>
      </c>
      <c r="G296" s="3" t="str">
        <f t="shared" si="20"/>
        <v>山东二干|乐陵滨州光缆:惠民南门街-滨州黄河十路</v>
      </c>
      <c r="H296" s="3">
        <f>INDEX(光放段!$B$4:$B$237,MATCH(纤芯!G296,光放段!$C$4:$C$237,0))</f>
        <v>37002005000</v>
      </c>
      <c r="I296" s="3" t="str">
        <f t="shared" si="21"/>
        <v>乐陵滨州光缆</v>
      </c>
      <c r="J296" s="3" t="str">
        <f>INDEX(子缆名称!$B$4:$B$29,纤芯!M296)</f>
        <v>D缆</v>
      </c>
      <c r="K296" s="3">
        <v>41</v>
      </c>
      <c r="L296" s="3">
        <f t="shared" si="22"/>
        <v>5</v>
      </c>
      <c r="M296" s="3">
        <f t="shared" si="23"/>
        <v>4</v>
      </c>
      <c r="N296" s="3" t="s">
        <v>11</v>
      </c>
      <c r="O296" s="3">
        <f>COUNTIF([1]局站!$D$4:$D$172,"="&amp;N296)</f>
        <v>1</v>
      </c>
      <c r="P296" s="3">
        <v>0</v>
      </c>
      <c r="Q296" s="3">
        <v>0</v>
      </c>
      <c r="R296" s="3">
        <v>0</v>
      </c>
      <c r="S296" s="3" t="s">
        <v>12</v>
      </c>
      <c r="T296" s="3">
        <f>COUNTIF([1]局站!$D$4:$D$172,"="&amp;S296)</f>
        <v>1</v>
      </c>
      <c r="U296" s="3">
        <v>0</v>
      </c>
      <c r="V296" s="3">
        <v>0</v>
      </c>
      <c r="W296" s="3">
        <v>0</v>
      </c>
      <c r="X296" s="3" t="s">
        <v>1214</v>
      </c>
      <c r="Y296" s="3" t="s">
        <v>854</v>
      </c>
      <c r="Z296" s="3" t="str">
        <f>INDEX(业务类型!$C$4:$C$8,MATCH(纤芯!Y296,业务类型!$B$4:$B$8,0))</f>
        <v>LOCAL</v>
      </c>
      <c r="AA296" s="3" t="s">
        <v>879</v>
      </c>
    </row>
    <row r="297" spans="1:27" ht="16.5" x14ac:dyDescent="0.2">
      <c r="A297" s="3">
        <v>294</v>
      </c>
      <c r="B297" s="3">
        <f t="shared" si="19"/>
        <v>37002005042</v>
      </c>
      <c r="C297" s="3" t="s">
        <v>1166</v>
      </c>
      <c r="D297" s="3" t="s">
        <v>1265</v>
      </c>
      <c r="E297" s="3" t="str">
        <f>INDEX(光放段!$G$4:$G$237,MATCH(纤芯!G297,光放段!$C$4:$C$237,0))</f>
        <v>山东二干|乐陵滨州光缆:乐陵兴隆南大街-滨州黄河十路</v>
      </c>
      <c r="F297" s="3">
        <f>INDEX(光放段!$I$4:$I$237,MATCH(纤芯!H297,光放段!$B$4:$B$237,0))</f>
        <v>37002000000</v>
      </c>
      <c r="G297" s="3" t="str">
        <f t="shared" si="20"/>
        <v>山东二干|乐陵滨州光缆:惠民南门街-滨州黄河十路</v>
      </c>
      <c r="H297" s="3">
        <f>INDEX(光放段!$B$4:$B$237,MATCH(纤芯!G297,光放段!$C$4:$C$237,0))</f>
        <v>37002005000</v>
      </c>
      <c r="I297" s="3" t="str">
        <f t="shared" si="21"/>
        <v>乐陵滨州光缆</v>
      </c>
      <c r="J297" s="3" t="str">
        <f>INDEX(子缆名称!$B$4:$B$29,纤芯!M297)</f>
        <v>D缆</v>
      </c>
      <c r="K297" s="3">
        <v>42</v>
      </c>
      <c r="L297" s="3">
        <f t="shared" si="22"/>
        <v>6</v>
      </c>
      <c r="M297" s="3">
        <f t="shared" si="23"/>
        <v>4</v>
      </c>
      <c r="N297" s="3" t="s">
        <v>11</v>
      </c>
      <c r="O297" s="3">
        <f>COUNTIF([1]局站!$D$4:$D$172,"="&amp;N297)</f>
        <v>1</v>
      </c>
      <c r="P297" s="3">
        <v>0</v>
      </c>
      <c r="Q297" s="3">
        <v>0</v>
      </c>
      <c r="R297" s="3">
        <v>0</v>
      </c>
      <c r="S297" s="3" t="s">
        <v>12</v>
      </c>
      <c r="T297" s="3">
        <f>COUNTIF([1]局站!$D$4:$D$172,"="&amp;S297)</f>
        <v>1</v>
      </c>
      <c r="U297" s="3">
        <v>0</v>
      </c>
      <c r="V297" s="3">
        <v>0</v>
      </c>
      <c r="W297" s="3">
        <v>0</v>
      </c>
      <c r="X297" s="3" t="s">
        <v>1214</v>
      </c>
      <c r="Y297" s="3" t="s">
        <v>854</v>
      </c>
      <c r="Z297" s="3" t="str">
        <f>INDEX(业务类型!$C$4:$C$8,MATCH(纤芯!Y297,业务类型!$B$4:$B$8,0))</f>
        <v>LOCAL</v>
      </c>
      <c r="AA297" s="3" t="s">
        <v>879</v>
      </c>
    </row>
    <row r="298" spans="1:27" ht="16.5" x14ac:dyDescent="0.2">
      <c r="A298" s="3">
        <v>295</v>
      </c>
      <c r="B298" s="3">
        <f t="shared" si="19"/>
        <v>37002005043</v>
      </c>
      <c r="C298" s="3" t="s">
        <v>1166</v>
      </c>
      <c r="D298" s="3" t="s">
        <v>1265</v>
      </c>
      <c r="E298" s="3" t="str">
        <f>INDEX(光放段!$G$4:$G$237,MATCH(纤芯!G298,光放段!$C$4:$C$237,0))</f>
        <v>山东二干|乐陵滨州光缆:乐陵兴隆南大街-滨州黄河十路</v>
      </c>
      <c r="F298" s="3">
        <f>INDEX(光放段!$I$4:$I$237,MATCH(纤芯!H298,光放段!$B$4:$B$237,0))</f>
        <v>37002000000</v>
      </c>
      <c r="G298" s="3" t="str">
        <f t="shared" si="20"/>
        <v>山东二干|乐陵滨州光缆:惠民南门街-滨州黄河十路</v>
      </c>
      <c r="H298" s="3">
        <f>INDEX(光放段!$B$4:$B$237,MATCH(纤芯!G298,光放段!$C$4:$C$237,0))</f>
        <v>37002005000</v>
      </c>
      <c r="I298" s="3" t="str">
        <f t="shared" si="21"/>
        <v>乐陵滨州光缆</v>
      </c>
      <c r="J298" s="3" t="str">
        <f>INDEX(子缆名称!$B$4:$B$29,纤芯!M298)</f>
        <v>D缆</v>
      </c>
      <c r="K298" s="3">
        <v>43</v>
      </c>
      <c r="L298" s="3">
        <f t="shared" si="22"/>
        <v>7</v>
      </c>
      <c r="M298" s="3">
        <f t="shared" si="23"/>
        <v>4</v>
      </c>
      <c r="N298" s="3" t="s">
        <v>11</v>
      </c>
      <c r="O298" s="3">
        <f>COUNTIF([1]局站!$D$4:$D$172,"="&amp;N298)</f>
        <v>1</v>
      </c>
      <c r="P298" s="3">
        <v>0</v>
      </c>
      <c r="Q298" s="3">
        <v>0</v>
      </c>
      <c r="R298" s="3">
        <v>0</v>
      </c>
      <c r="S298" s="3" t="s">
        <v>12</v>
      </c>
      <c r="T298" s="3">
        <f>COUNTIF([1]局站!$D$4:$D$172,"="&amp;S298)</f>
        <v>1</v>
      </c>
      <c r="U298" s="3">
        <v>0</v>
      </c>
      <c r="V298" s="3">
        <v>0</v>
      </c>
      <c r="W298" s="3">
        <v>0</v>
      </c>
      <c r="X298" s="3" t="s">
        <v>1214</v>
      </c>
      <c r="Y298" s="3" t="s">
        <v>854</v>
      </c>
      <c r="Z298" s="3" t="str">
        <f>INDEX(业务类型!$C$4:$C$8,MATCH(纤芯!Y298,业务类型!$B$4:$B$8,0))</f>
        <v>LOCAL</v>
      </c>
      <c r="AA298" s="3" t="s">
        <v>879</v>
      </c>
    </row>
    <row r="299" spans="1:27" ht="16.5" x14ac:dyDescent="0.2">
      <c r="A299" s="3">
        <v>296</v>
      </c>
      <c r="B299" s="3">
        <f t="shared" si="19"/>
        <v>37002005044</v>
      </c>
      <c r="C299" s="3" t="s">
        <v>1166</v>
      </c>
      <c r="D299" s="3" t="s">
        <v>1265</v>
      </c>
      <c r="E299" s="3" t="str">
        <f>INDEX(光放段!$G$4:$G$237,MATCH(纤芯!G299,光放段!$C$4:$C$237,0))</f>
        <v>山东二干|乐陵滨州光缆:乐陵兴隆南大街-滨州黄河十路</v>
      </c>
      <c r="F299" s="3">
        <f>INDEX(光放段!$I$4:$I$237,MATCH(纤芯!H299,光放段!$B$4:$B$237,0))</f>
        <v>37002000000</v>
      </c>
      <c r="G299" s="3" t="str">
        <f t="shared" si="20"/>
        <v>山东二干|乐陵滨州光缆:惠民南门街-滨州黄河十路</v>
      </c>
      <c r="H299" s="3">
        <f>INDEX(光放段!$B$4:$B$237,MATCH(纤芯!G299,光放段!$C$4:$C$237,0))</f>
        <v>37002005000</v>
      </c>
      <c r="I299" s="3" t="str">
        <f t="shared" si="21"/>
        <v>乐陵滨州光缆</v>
      </c>
      <c r="J299" s="3" t="str">
        <f>INDEX(子缆名称!$B$4:$B$29,纤芯!M299)</f>
        <v>D缆</v>
      </c>
      <c r="K299" s="3">
        <v>44</v>
      </c>
      <c r="L299" s="3">
        <f t="shared" si="22"/>
        <v>8</v>
      </c>
      <c r="M299" s="3">
        <f t="shared" si="23"/>
        <v>4</v>
      </c>
      <c r="N299" s="3" t="s">
        <v>11</v>
      </c>
      <c r="O299" s="3">
        <f>COUNTIF([1]局站!$D$4:$D$172,"="&amp;N299)</f>
        <v>1</v>
      </c>
      <c r="P299" s="3">
        <v>0</v>
      </c>
      <c r="Q299" s="3">
        <v>0</v>
      </c>
      <c r="R299" s="3">
        <v>0</v>
      </c>
      <c r="S299" s="3" t="s">
        <v>12</v>
      </c>
      <c r="T299" s="3">
        <f>COUNTIF([1]局站!$D$4:$D$172,"="&amp;S299)</f>
        <v>1</v>
      </c>
      <c r="U299" s="3">
        <v>0</v>
      </c>
      <c r="V299" s="3">
        <v>0</v>
      </c>
      <c r="W299" s="3">
        <v>0</v>
      </c>
      <c r="X299" s="3" t="s">
        <v>1214</v>
      </c>
      <c r="Y299" s="3" t="s">
        <v>881</v>
      </c>
      <c r="Z299" s="3" t="str">
        <f>INDEX(业务类型!$C$4:$C$8,MATCH(纤芯!Y299,业务类型!$B$4:$B$8,0))</f>
        <v>OTHER</v>
      </c>
      <c r="AA299" s="3" t="s">
        <v>889</v>
      </c>
    </row>
    <row r="300" spans="1:27" ht="16.5" x14ac:dyDescent="0.2">
      <c r="A300" s="3">
        <v>297</v>
      </c>
      <c r="B300" s="3">
        <f t="shared" si="19"/>
        <v>37002005045</v>
      </c>
      <c r="C300" s="3" t="s">
        <v>1166</v>
      </c>
      <c r="D300" s="3" t="s">
        <v>1265</v>
      </c>
      <c r="E300" s="3" t="str">
        <f>INDEX(光放段!$G$4:$G$237,MATCH(纤芯!G300,光放段!$C$4:$C$237,0))</f>
        <v>山东二干|乐陵滨州光缆:乐陵兴隆南大街-滨州黄河十路</v>
      </c>
      <c r="F300" s="3">
        <f>INDEX(光放段!$I$4:$I$237,MATCH(纤芯!H300,光放段!$B$4:$B$237,0))</f>
        <v>37002000000</v>
      </c>
      <c r="G300" s="3" t="str">
        <f t="shared" si="20"/>
        <v>山东二干|乐陵滨州光缆:惠民南门街-滨州黄河十路</v>
      </c>
      <c r="H300" s="3">
        <f>INDEX(光放段!$B$4:$B$237,MATCH(纤芯!G300,光放段!$C$4:$C$237,0))</f>
        <v>37002005000</v>
      </c>
      <c r="I300" s="3" t="str">
        <f t="shared" si="21"/>
        <v>乐陵滨州光缆</v>
      </c>
      <c r="J300" s="3" t="str">
        <f>INDEX(子缆名称!$B$4:$B$29,纤芯!M300)</f>
        <v>D缆</v>
      </c>
      <c r="K300" s="3">
        <v>45</v>
      </c>
      <c r="L300" s="3">
        <f t="shared" si="22"/>
        <v>9</v>
      </c>
      <c r="M300" s="3">
        <f t="shared" si="23"/>
        <v>4</v>
      </c>
      <c r="N300" s="3" t="s">
        <v>11</v>
      </c>
      <c r="O300" s="3">
        <f>COUNTIF([1]局站!$D$4:$D$172,"="&amp;N300)</f>
        <v>1</v>
      </c>
      <c r="P300" s="3">
        <v>0</v>
      </c>
      <c r="Q300" s="3">
        <v>0</v>
      </c>
      <c r="R300" s="3">
        <v>0</v>
      </c>
      <c r="S300" s="3" t="s">
        <v>12</v>
      </c>
      <c r="T300" s="3">
        <f>COUNTIF([1]局站!$D$4:$D$172,"="&amp;S300)</f>
        <v>1</v>
      </c>
      <c r="U300" s="3">
        <v>0</v>
      </c>
      <c r="V300" s="3">
        <v>0</v>
      </c>
      <c r="W300" s="3">
        <v>0</v>
      </c>
      <c r="X300" s="3" t="s">
        <v>1214</v>
      </c>
      <c r="Y300" s="3" t="s">
        <v>854</v>
      </c>
      <c r="Z300" s="3" t="str">
        <f>INDEX(业务类型!$C$4:$C$8,MATCH(纤芯!Y300,业务类型!$B$4:$B$8,0))</f>
        <v>LOCAL</v>
      </c>
      <c r="AA300" s="3" t="s">
        <v>879</v>
      </c>
    </row>
    <row r="301" spans="1:27" ht="16.5" x14ac:dyDescent="0.2">
      <c r="A301" s="3">
        <v>298</v>
      </c>
      <c r="B301" s="3">
        <f t="shared" si="19"/>
        <v>37002005046</v>
      </c>
      <c r="C301" s="3" t="s">
        <v>1166</v>
      </c>
      <c r="D301" s="3" t="s">
        <v>1265</v>
      </c>
      <c r="E301" s="3" t="str">
        <f>INDEX(光放段!$G$4:$G$237,MATCH(纤芯!G301,光放段!$C$4:$C$237,0))</f>
        <v>山东二干|乐陵滨州光缆:乐陵兴隆南大街-滨州黄河十路</v>
      </c>
      <c r="F301" s="3">
        <f>INDEX(光放段!$I$4:$I$237,MATCH(纤芯!H301,光放段!$B$4:$B$237,0))</f>
        <v>37002000000</v>
      </c>
      <c r="G301" s="3" t="str">
        <f t="shared" si="20"/>
        <v>山东二干|乐陵滨州光缆:惠民南门街-滨州黄河十路</v>
      </c>
      <c r="H301" s="3">
        <f>INDEX(光放段!$B$4:$B$237,MATCH(纤芯!G301,光放段!$C$4:$C$237,0))</f>
        <v>37002005000</v>
      </c>
      <c r="I301" s="3" t="str">
        <f t="shared" si="21"/>
        <v>乐陵滨州光缆</v>
      </c>
      <c r="J301" s="3" t="str">
        <f>INDEX(子缆名称!$B$4:$B$29,纤芯!M301)</f>
        <v>D缆</v>
      </c>
      <c r="K301" s="3">
        <v>46</v>
      </c>
      <c r="L301" s="3">
        <f t="shared" si="22"/>
        <v>10</v>
      </c>
      <c r="M301" s="3">
        <f t="shared" si="23"/>
        <v>4</v>
      </c>
      <c r="N301" s="3" t="s">
        <v>11</v>
      </c>
      <c r="O301" s="3">
        <f>COUNTIF([1]局站!$D$4:$D$172,"="&amp;N301)</f>
        <v>1</v>
      </c>
      <c r="P301" s="3">
        <v>0</v>
      </c>
      <c r="Q301" s="3">
        <v>0</v>
      </c>
      <c r="R301" s="3">
        <v>0</v>
      </c>
      <c r="S301" s="3" t="s">
        <v>12</v>
      </c>
      <c r="T301" s="3">
        <f>COUNTIF([1]局站!$D$4:$D$172,"="&amp;S301)</f>
        <v>1</v>
      </c>
      <c r="U301" s="3">
        <v>0</v>
      </c>
      <c r="V301" s="3">
        <v>0</v>
      </c>
      <c r="W301" s="3">
        <v>0</v>
      </c>
      <c r="X301" s="3" t="s">
        <v>1214</v>
      </c>
      <c r="Y301" s="3" t="s">
        <v>854</v>
      </c>
      <c r="Z301" s="3" t="str">
        <f>INDEX(业务类型!$C$4:$C$8,MATCH(纤芯!Y301,业务类型!$B$4:$B$8,0))</f>
        <v>LOCAL</v>
      </c>
      <c r="AA301" s="3" t="s">
        <v>879</v>
      </c>
    </row>
    <row r="302" spans="1:27" ht="16.5" x14ac:dyDescent="0.2">
      <c r="A302" s="3">
        <v>299</v>
      </c>
      <c r="B302" s="3">
        <f t="shared" si="19"/>
        <v>37002005047</v>
      </c>
      <c r="C302" s="3" t="s">
        <v>1166</v>
      </c>
      <c r="D302" s="3" t="s">
        <v>1265</v>
      </c>
      <c r="E302" s="3" t="str">
        <f>INDEX(光放段!$G$4:$G$237,MATCH(纤芯!G302,光放段!$C$4:$C$237,0))</f>
        <v>山东二干|乐陵滨州光缆:乐陵兴隆南大街-滨州黄河十路</v>
      </c>
      <c r="F302" s="3">
        <f>INDEX(光放段!$I$4:$I$237,MATCH(纤芯!H302,光放段!$B$4:$B$237,0))</f>
        <v>37002000000</v>
      </c>
      <c r="G302" s="3" t="str">
        <f t="shared" si="20"/>
        <v>山东二干|乐陵滨州光缆:惠民南门街-滨州黄河十路</v>
      </c>
      <c r="H302" s="3">
        <f>INDEX(光放段!$B$4:$B$237,MATCH(纤芯!G302,光放段!$C$4:$C$237,0))</f>
        <v>37002005000</v>
      </c>
      <c r="I302" s="3" t="str">
        <f t="shared" si="21"/>
        <v>乐陵滨州光缆</v>
      </c>
      <c r="J302" s="3" t="str">
        <f>INDEX(子缆名称!$B$4:$B$29,纤芯!M302)</f>
        <v>D缆</v>
      </c>
      <c r="K302" s="3">
        <v>47</v>
      </c>
      <c r="L302" s="3">
        <f t="shared" si="22"/>
        <v>11</v>
      </c>
      <c r="M302" s="3">
        <f t="shared" si="23"/>
        <v>4</v>
      </c>
      <c r="N302" s="3" t="s">
        <v>11</v>
      </c>
      <c r="O302" s="3">
        <f>COUNTIF([1]局站!$D$4:$D$172,"="&amp;N302)</f>
        <v>1</v>
      </c>
      <c r="P302" s="3">
        <v>0</v>
      </c>
      <c r="Q302" s="3">
        <v>0</v>
      </c>
      <c r="R302" s="3">
        <v>0</v>
      </c>
      <c r="S302" s="3" t="s">
        <v>12</v>
      </c>
      <c r="T302" s="3">
        <f>COUNTIF([1]局站!$D$4:$D$172,"="&amp;S302)</f>
        <v>1</v>
      </c>
      <c r="U302" s="3">
        <v>0</v>
      </c>
      <c r="V302" s="3">
        <v>0</v>
      </c>
      <c r="W302" s="3">
        <v>0</v>
      </c>
      <c r="X302" s="3" t="s">
        <v>1214</v>
      </c>
      <c r="Y302" s="3" t="s">
        <v>854</v>
      </c>
      <c r="Z302" s="3" t="str">
        <f>INDEX(业务类型!$C$4:$C$8,MATCH(纤芯!Y302,业务类型!$B$4:$B$8,0))</f>
        <v>LOCAL</v>
      </c>
      <c r="AA302" s="3" t="s">
        <v>879</v>
      </c>
    </row>
    <row r="303" spans="1:27" ht="16.5" x14ac:dyDescent="0.2">
      <c r="A303" s="3">
        <v>300</v>
      </c>
      <c r="B303" s="3">
        <f t="shared" si="19"/>
        <v>37002005048</v>
      </c>
      <c r="C303" s="3" t="s">
        <v>1166</v>
      </c>
      <c r="D303" s="3" t="s">
        <v>1265</v>
      </c>
      <c r="E303" s="3" t="str">
        <f>INDEX(光放段!$G$4:$G$237,MATCH(纤芯!G303,光放段!$C$4:$C$237,0))</f>
        <v>山东二干|乐陵滨州光缆:乐陵兴隆南大街-滨州黄河十路</v>
      </c>
      <c r="F303" s="3">
        <f>INDEX(光放段!$I$4:$I$237,MATCH(纤芯!H303,光放段!$B$4:$B$237,0))</f>
        <v>37002000000</v>
      </c>
      <c r="G303" s="3" t="str">
        <f t="shared" si="20"/>
        <v>山东二干|乐陵滨州光缆:惠民南门街-滨州黄河十路</v>
      </c>
      <c r="H303" s="3">
        <f>INDEX(光放段!$B$4:$B$237,MATCH(纤芯!G303,光放段!$C$4:$C$237,0))</f>
        <v>37002005000</v>
      </c>
      <c r="I303" s="3" t="str">
        <f t="shared" si="21"/>
        <v>乐陵滨州光缆</v>
      </c>
      <c r="J303" s="3" t="str">
        <f>INDEX(子缆名称!$B$4:$B$29,纤芯!M303)</f>
        <v>D缆</v>
      </c>
      <c r="K303" s="3">
        <v>48</v>
      </c>
      <c r="L303" s="3">
        <f t="shared" si="22"/>
        <v>12</v>
      </c>
      <c r="M303" s="3">
        <f t="shared" si="23"/>
        <v>4</v>
      </c>
      <c r="N303" s="3" t="s">
        <v>11</v>
      </c>
      <c r="O303" s="3">
        <f>COUNTIF([1]局站!$D$4:$D$172,"="&amp;N303)</f>
        <v>1</v>
      </c>
      <c r="P303" s="3">
        <v>0</v>
      </c>
      <c r="Q303" s="3">
        <v>0</v>
      </c>
      <c r="R303" s="3">
        <v>0</v>
      </c>
      <c r="S303" s="3" t="s">
        <v>12</v>
      </c>
      <c r="T303" s="3">
        <f>COUNTIF([1]局站!$D$4:$D$172,"="&amp;S303)</f>
        <v>1</v>
      </c>
      <c r="U303" s="3">
        <v>0</v>
      </c>
      <c r="V303" s="3">
        <v>0</v>
      </c>
      <c r="W303" s="3">
        <v>0</v>
      </c>
      <c r="X303" s="3" t="s">
        <v>1214</v>
      </c>
      <c r="Y303" s="3" t="s">
        <v>854</v>
      </c>
      <c r="Z303" s="3" t="str">
        <f>INDEX(业务类型!$C$4:$C$8,MATCH(纤芯!Y303,业务类型!$B$4:$B$8,0))</f>
        <v>LOCAL</v>
      </c>
      <c r="AA303" s="3" t="s">
        <v>879</v>
      </c>
    </row>
    <row r="304" spans="1:27" ht="16.5" x14ac:dyDescent="0.2">
      <c r="A304" s="3">
        <v>301</v>
      </c>
      <c r="B304" s="3">
        <f t="shared" si="19"/>
        <v>37002005049</v>
      </c>
      <c r="C304" s="3" t="s">
        <v>1166</v>
      </c>
      <c r="D304" s="3" t="s">
        <v>1265</v>
      </c>
      <c r="E304" s="3" t="str">
        <f>INDEX(光放段!$G$4:$G$237,MATCH(纤芯!G304,光放段!$C$4:$C$237,0))</f>
        <v>山东二干|乐陵滨州光缆:乐陵兴隆南大街-滨州黄河十路</v>
      </c>
      <c r="F304" s="3">
        <f>INDEX(光放段!$I$4:$I$237,MATCH(纤芯!H304,光放段!$B$4:$B$237,0))</f>
        <v>37002000000</v>
      </c>
      <c r="G304" s="3" t="str">
        <f t="shared" si="20"/>
        <v>山东二干|乐陵滨州光缆:惠民南门街-滨州黄河十路</v>
      </c>
      <c r="H304" s="3">
        <f>INDEX(光放段!$B$4:$B$237,MATCH(纤芯!G304,光放段!$C$4:$C$237,0))</f>
        <v>37002005000</v>
      </c>
      <c r="I304" s="3" t="str">
        <f t="shared" si="21"/>
        <v>乐陵滨州光缆</v>
      </c>
      <c r="J304" s="3" t="str">
        <f>INDEX(子缆名称!$B$4:$B$29,纤芯!M304)</f>
        <v>E缆</v>
      </c>
      <c r="K304" s="3">
        <v>49</v>
      </c>
      <c r="L304" s="3">
        <f t="shared" si="22"/>
        <v>1</v>
      </c>
      <c r="M304" s="3">
        <f t="shared" si="23"/>
        <v>5</v>
      </c>
      <c r="N304" s="3" t="s">
        <v>11</v>
      </c>
      <c r="O304" s="3">
        <f>COUNTIF([1]局站!$D$4:$D$172,"="&amp;N304)</f>
        <v>1</v>
      </c>
      <c r="P304" s="3">
        <v>0</v>
      </c>
      <c r="Q304" s="3">
        <v>0</v>
      </c>
      <c r="R304" s="3">
        <v>0</v>
      </c>
      <c r="S304" s="3" t="s">
        <v>12</v>
      </c>
      <c r="T304" s="3">
        <f>COUNTIF([1]局站!$D$4:$D$172,"="&amp;S304)</f>
        <v>1</v>
      </c>
      <c r="U304" s="3">
        <v>0</v>
      </c>
      <c r="V304" s="3">
        <v>0</v>
      </c>
      <c r="W304" s="3">
        <v>0</v>
      </c>
      <c r="X304" s="3" t="s">
        <v>1214</v>
      </c>
      <c r="Y304" s="3" t="s">
        <v>854</v>
      </c>
      <c r="Z304" s="3" t="str">
        <f>INDEX(业务类型!$C$4:$C$8,MATCH(纤芯!Y304,业务类型!$B$4:$B$8,0))</f>
        <v>LOCAL</v>
      </c>
      <c r="AA304" s="3" t="s">
        <v>879</v>
      </c>
    </row>
    <row r="305" spans="1:27" ht="16.5" x14ac:dyDescent="0.2">
      <c r="A305" s="3">
        <v>302</v>
      </c>
      <c r="B305" s="3">
        <f t="shared" si="19"/>
        <v>37002005050</v>
      </c>
      <c r="C305" s="3" t="s">
        <v>1166</v>
      </c>
      <c r="D305" s="3" t="s">
        <v>1265</v>
      </c>
      <c r="E305" s="3" t="str">
        <f>INDEX(光放段!$G$4:$G$237,MATCH(纤芯!G305,光放段!$C$4:$C$237,0))</f>
        <v>山东二干|乐陵滨州光缆:乐陵兴隆南大街-滨州黄河十路</v>
      </c>
      <c r="F305" s="3">
        <f>INDEX(光放段!$I$4:$I$237,MATCH(纤芯!H305,光放段!$B$4:$B$237,0))</f>
        <v>37002000000</v>
      </c>
      <c r="G305" s="3" t="str">
        <f t="shared" si="20"/>
        <v>山东二干|乐陵滨州光缆:惠民南门街-滨州黄河十路</v>
      </c>
      <c r="H305" s="3">
        <f>INDEX(光放段!$B$4:$B$237,MATCH(纤芯!G305,光放段!$C$4:$C$237,0))</f>
        <v>37002005000</v>
      </c>
      <c r="I305" s="3" t="str">
        <f t="shared" si="21"/>
        <v>乐陵滨州光缆</v>
      </c>
      <c r="J305" s="3" t="str">
        <f>INDEX(子缆名称!$B$4:$B$29,纤芯!M305)</f>
        <v>E缆</v>
      </c>
      <c r="K305" s="3">
        <v>50</v>
      </c>
      <c r="L305" s="3">
        <f t="shared" si="22"/>
        <v>2</v>
      </c>
      <c r="M305" s="3">
        <f t="shared" si="23"/>
        <v>5</v>
      </c>
      <c r="N305" s="3" t="s">
        <v>11</v>
      </c>
      <c r="O305" s="3">
        <f>COUNTIF([1]局站!$D$4:$D$172,"="&amp;N305)</f>
        <v>1</v>
      </c>
      <c r="P305" s="3">
        <v>0</v>
      </c>
      <c r="Q305" s="3">
        <v>0</v>
      </c>
      <c r="R305" s="3">
        <v>0</v>
      </c>
      <c r="S305" s="3" t="s">
        <v>12</v>
      </c>
      <c r="T305" s="3">
        <f>COUNTIF([1]局站!$D$4:$D$172,"="&amp;S305)</f>
        <v>1</v>
      </c>
      <c r="U305" s="3">
        <v>0</v>
      </c>
      <c r="V305" s="3">
        <v>0</v>
      </c>
      <c r="W305" s="3">
        <v>0</v>
      </c>
      <c r="X305" s="3" t="s">
        <v>1214</v>
      </c>
      <c r="Y305" s="3" t="s">
        <v>854</v>
      </c>
      <c r="Z305" s="3" t="str">
        <f>INDEX(业务类型!$C$4:$C$8,MATCH(纤芯!Y305,业务类型!$B$4:$B$8,0))</f>
        <v>LOCAL</v>
      </c>
      <c r="AA305" s="3" t="s">
        <v>879</v>
      </c>
    </row>
    <row r="306" spans="1:27" ht="16.5" x14ac:dyDescent="0.2">
      <c r="A306" s="3">
        <v>303</v>
      </c>
      <c r="B306" s="3">
        <f t="shared" si="19"/>
        <v>37002005051</v>
      </c>
      <c r="C306" s="3" t="s">
        <v>1166</v>
      </c>
      <c r="D306" s="3" t="s">
        <v>1265</v>
      </c>
      <c r="E306" s="3" t="str">
        <f>INDEX(光放段!$G$4:$G$237,MATCH(纤芯!G306,光放段!$C$4:$C$237,0))</f>
        <v>山东二干|乐陵滨州光缆:乐陵兴隆南大街-滨州黄河十路</v>
      </c>
      <c r="F306" s="3">
        <f>INDEX(光放段!$I$4:$I$237,MATCH(纤芯!H306,光放段!$B$4:$B$237,0))</f>
        <v>37002000000</v>
      </c>
      <c r="G306" s="3" t="str">
        <f t="shared" si="20"/>
        <v>山东二干|乐陵滨州光缆:惠民南门街-滨州黄河十路</v>
      </c>
      <c r="H306" s="3">
        <f>INDEX(光放段!$B$4:$B$237,MATCH(纤芯!G306,光放段!$C$4:$C$237,0))</f>
        <v>37002005000</v>
      </c>
      <c r="I306" s="3" t="str">
        <f t="shared" si="21"/>
        <v>乐陵滨州光缆</v>
      </c>
      <c r="J306" s="3" t="str">
        <f>INDEX(子缆名称!$B$4:$B$29,纤芯!M306)</f>
        <v>E缆</v>
      </c>
      <c r="K306" s="3">
        <v>51</v>
      </c>
      <c r="L306" s="3">
        <f t="shared" si="22"/>
        <v>3</v>
      </c>
      <c r="M306" s="3">
        <f t="shared" si="23"/>
        <v>5</v>
      </c>
      <c r="N306" s="3" t="s">
        <v>11</v>
      </c>
      <c r="O306" s="3">
        <f>COUNTIF([1]局站!$D$4:$D$172,"="&amp;N306)</f>
        <v>1</v>
      </c>
      <c r="P306" s="3">
        <v>0</v>
      </c>
      <c r="Q306" s="3">
        <v>0</v>
      </c>
      <c r="R306" s="3">
        <v>0</v>
      </c>
      <c r="S306" s="3" t="s">
        <v>12</v>
      </c>
      <c r="T306" s="3">
        <f>COUNTIF([1]局站!$D$4:$D$172,"="&amp;S306)</f>
        <v>1</v>
      </c>
      <c r="U306" s="3">
        <v>0</v>
      </c>
      <c r="V306" s="3">
        <v>0</v>
      </c>
      <c r="W306" s="3">
        <v>0</v>
      </c>
      <c r="X306" s="3" t="s">
        <v>1214</v>
      </c>
      <c r="Y306" s="3" t="s">
        <v>854</v>
      </c>
      <c r="Z306" s="3" t="str">
        <f>INDEX(业务类型!$C$4:$C$8,MATCH(纤芯!Y306,业务类型!$B$4:$B$8,0))</f>
        <v>LOCAL</v>
      </c>
      <c r="AA306" s="3" t="s">
        <v>879</v>
      </c>
    </row>
    <row r="307" spans="1:27" ht="16.5" x14ac:dyDescent="0.2">
      <c r="A307" s="3">
        <v>304</v>
      </c>
      <c r="B307" s="3">
        <f t="shared" si="19"/>
        <v>37002005052</v>
      </c>
      <c r="C307" s="3" t="s">
        <v>1166</v>
      </c>
      <c r="D307" s="3" t="s">
        <v>1265</v>
      </c>
      <c r="E307" s="3" t="str">
        <f>INDEX(光放段!$G$4:$G$237,MATCH(纤芯!G307,光放段!$C$4:$C$237,0))</f>
        <v>山东二干|乐陵滨州光缆:乐陵兴隆南大街-滨州黄河十路</v>
      </c>
      <c r="F307" s="3">
        <f>INDEX(光放段!$I$4:$I$237,MATCH(纤芯!H307,光放段!$B$4:$B$237,0))</f>
        <v>37002000000</v>
      </c>
      <c r="G307" s="3" t="str">
        <f t="shared" si="20"/>
        <v>山东二干|乐陵滨州光缆:惠民南门街-滨州黄河十路</v>
      </c>
      <c r="H307" s="3">
        <f>INDEX(光放段!$B$4:$B$237,MATCH(纤芯!G307,光放段!$C$4:$C$237,0))</f>
        <v>37002005000</v>
      </c>
      <c r="I307" s="3" t="str">
        <f t="shared" si="21"/>
        <v>乐陵滨州光缆</v>
      </c>
      <c r="J307" s="3" t="str">
        <f>INDEX(子缆名称!$B$4:$B$29,纤芯!M307)</f>
        <v>E缆</v>
      </c>
      <c r="K307" s="3">
        <v>52</v>
      </c>
      <c r="L307" s="3">
        <f t="shared" si="22"/>
        <v>4</v>
      </c>
      <c r="M307" s="3">
        <f t="shared" si="23"/>
        <v>5</v>
      </c>
      <c r="N307" s="3" t="s">
        <v>11</v>
      </c>
      <c r="O307" s="3">
        <f>COUNTIF([1]局站!$D$4:$D$172,"="&amp;N307)</f>
        <v>1</v>
      </c>
      <c r="P307" s="3">
        <v>0</v>
      </c>
      <c r="Q307" s="3">
        <v>0</v>
      </c>
      <c r="R307" s="3">
        <v>0</v>
      </c>
      <c r="S307" s="3" t="s">
        <v>12</v>
      </c>
      <c r="T307" s="3">
        <f>COUNTIF([1]局站!$D$4:$D$172,"="&amp;S307)</f>
        <v>1</v>
      </c>
      <c r="U307" s="3">
        <v>0</v>
      </c>
      <c r="V307" s="3">
        <v>0</v>
      </c>
      <c r="W307" s="3">
        <v>0</v>
      </c>
      <c r="X307" s="3" t="s">
        <v>1214</v>
      </c>
      <c r="Y307" s="3" t="s">
        <v>880</v>
      </c>
      <c r="Z307" s="3" t="str">
        <f>INDEX(业务类型!$C$4:$C$8,MATCH(纤芯!Y307,业务类型!$B$4:$B$8,0))</f>
        <v>IDLE</v>
      </c>
      <c r="AA307" s="3"/>
    </row>
    <row r="308" spans="1:27" ht="16.5" x14ac:dyDescent="0.2">
      <c r="A308" s="3">
        <v>305</v>
      </c>
      <c r="B308" s="3">
        <f t="shared" si="19"/>
        <v>37002005053</v>
      </c>
      <c r="C308" s="3" t="s">
        <v>1166</v>
      </c>
      <c r="D308" s="3" t="s">
        <v>1265</v>
      </c>
      <c r="E308" s="3" t="str">
        <f>INDEX(光放段!$G$4:$G$237,MATCH(纤芯!G308,光放段!$C$4:$C$237,0))</f>
        <v>山东二干|乐陵滨州光缆:乐陵兴隆南大街-滨州黄河十路</v>
      </c>
      <c r="F308" s="3">
        <f>INDEX(光放段!$I$4:$I$237,MATCH(纤芯!H308,光放段!$B$4:$B$237,0))</f>
        <v>37002000000</v>
      </c>
      <c r="G308" s="3" t="str">
        <f t="shared" si="20"/>
        <v>山东二干|乐陵滨州光缆:惠民南门街-滨州黄河十路</v>
      </c>
      <c r="H308" s="3">
        <f>INDEX(光放段!$B$4:$B$237,MATCH(纤芯!G308,光放段!$C$4:$C$237,0))</f>
        <v>37002005000</v>
      </c>
      <c r="I308" s="3" t="str">
        <f t="shared" si="21"/>
        <v>乐陵滨州光缆</v>
      </c>
      <c r="J308" s="3" t="str">
        <f>INDEX(子缆名称!$B$4:$B$29,纤芯!M308)</f>
        <v>E缆</v>
      </c>
      <c r="K308" s="3">
        <v>53</v>
      </c>
      <c r="L308" s="3">
        <f t="shared" si="22"/>
        <v>5</v>
      </c>
      <c r="M308" s="3">
        <f t="shared" si="23"/>
        <v>5</v>
      </c>
      <c r="N308" s="3" t="s">
        <v>11</v>
      </c>
      <c r="O308" s="3">
        <f>COUNTIF([1]局站!$D$4:$D$172,"="&amp;N308)</f>
        <v>1</v>
      </c>
      <c r="P308" s="3">
        <v>0</v>
      </c>
      <c r="Q308" s="3">
        <v>0</v>
      </c>
      <c r="R308" s="3">
        <v>0</v>
      </c>
      <c r="S308" s="3" t="s">
        <v>12</v>
      </c>
      <c r="T308" s="3">
        <f>COUNTIF([1]局站!$D$4:$D$172,"="&amp;S308)</f>
        <v>1</v>
      </c>
      <c r="U308" s="3">
        <v>0</v>
      </c>
      <c r="V308" s="3">
        <v>0</v>
      </c>
      <c r="W308" s="3">
        <v>0</v>
      </c>
      <c r="X308" s="3" t="s">
        <v>1214</v>
      </c>
      <c r="Y308" s="3" t="s">
        <v>854</v>
      </c>
      <c r="Z308" s="3" t="str">
        <f>INDEX(业务类型!$C$4:$C$8,MATCH(纤芯!Y308,业务类型!$B$4:$B$8,0))</f>
        <v>LOCAL</v>
      </c>
      <c r="AA308" s="3" t="s">
        <v>879</v>
      </c>
    </row>
    <row r="309" spans="1:27" ht="16.5" x14ac:dyDescent="0.2">
      <c r="A309" s="3">
        <v>306</v>
      </c>
      <c r="B309" s="3">
        <f t="shared" si="19"/>
        <v>37002005054</v>
      </c>
      <c r="C309" s="3" t="s">
        <v>1166</v>
      </c>
      <c r="D309" s="3" t="s">
        <v>1265</v>
      </c>
      <c r="E309" s="3" t="str">
        <f>INDEX(光放段!$G$4:$G$237,MATCH(纤芯!G309,光放段!$C$4:$C$237,0))</f>
        <v>山东二干|乐陵滨州光缆:乐陵兴隆南大街-滨州黄河十路</v>
      </c>
      <c r="F309" s="3">
        <f>INDEX(光放段!$I$4:$I$237,MATCH(纤芯!H309,光放段!$B$4:$B$237,0))</f>
        <v>37002000000</v>
      </c>
      <c r="G309" s="3" t="str">
        <f t="shared" si="20"/>
        <v>山东二干|乐陵滨州光缆:惠民南门街-滨州黄河十路</v>
      </c>
      <c r="H309" s="3">
        <f>INDEX(光放段!$B$4:$B$237,MATCH(纤芯!G309,光放段!$C$4:$C$237,0))</f>
        <v>37002005000</v>
      </c>
      <c r="I309" s="3" t="str">
        <f t="shared" si="21"/>
        <v>乐陵滨州光缆</v>
      </c>
      <c r="J309" s="3" t="str">
        <f>INDEX(子缆名称!$B$4:$B$29,纤芯!M309)</f>
        <v>E缆</v>
      </c>
      <c r="K309" s="3">
        <v>54</v>
      </c>
      <c r="L309" s="3">
        <f t="shared" si="22"/>
        <v>6</v>
      </c>
      <c r="M309" s="3">
        <f t="shared" si="23"/>
        <v>5</v>
      </c>
      <c r="N309" s="3" t="s">
        <v>11</v>
      </c>
      <c r="O309" s="3">
        <f>COUNTIF([1]局站!$D$4:$D$172,"="&amp;N309)</f>
        <v>1</v>
      </c>
      <c r="P309" s="3">
        <v>0</v>
      </c>
      <c r="Q309" s="3">
        <v>0</v>
      </c>
      <c r="R309" s="3">
        <v>0</v>
      </c>
      <c r="S309" s="3" t="s">
        <v>12</v>
      </c>
      <c r="T309" s="3">
        <f>COUNTIF([1]局站!$D$4:$D$172,"="&amp;S309)</f>
        <v>1</v>
      </c>
      <c r="U309" s="3">
        <v>0</v>
      </c>
      <c r="V309" s="3">
        <v>0</v>
      </c>
      <c r="W309" s="3">
        <v>0</v>
      </c>
      <c r="X309" s="3" t="s">
        <v>1214</v>
      </c>
      <c r="Y309" s="3" t="s">
        <v>854</v>
      </c>
      <c r="Z309" s="3" t="str">
        <f>INDEX(业务类型!$C$4:$C$8,MATCH(纤芯!Y309,业务类型!$B$4:$B$8,0))</f>
        <v>LOCAL</v>
      </c>
      <c r="AA309" s="3" t="s">
        <v>879</v>
      </c>
    </row>
    <row r="310" spans="1:27" ht="16.5" x14ac:dyDescent="0.2">
      <c r="A310" s="3">
        <v>307</v>
      </c>
      <c r="B310" s="3">
        <f t="shared" si="19"/>
        <v>37002005055</v>
      </c>
      <c r="C310" s="3" t="s">
        <v>1166</v>
      </c>
      <c r="D310" s="3" t="s">
        <v>1265</v>
      </c>
      <c r="E310" s="3" t="str">
        <f>INDEX(光放段!$G$4:$G$237,MATCH(纤芯!G310,光放段!$C$4:$C$237,0))</f>
        <v>山东二干|乐陵滨州光缆:乐陵兴隆南大街-滨州黄河十路</v>
      </c>
      <c r="F310" s="3">
        <f>INDEX(光放段!$I$4:$I$237,MATCH(纤芯!H310,光放段!$B$4:$B$237,0))</f>
        <v>37002000000</v>
      </c>
      <c r="G310" s="3" t="str">
        <f t="shared" si="20"/>
        <v>山东二干|乐陵滨州光缆:惠民南门街-滨州黄河十路</v>
      </c>
      <c r="H310" s="3">
        <f>INDEX(光放段!$B$4:$B$237,MATCH(纤芯!G310,光放段!$C$4:$C$237,0))</f>
        <v>37002005000</v>
      </c>
      <c r="I310" s="3" t="str">
        <f t="shared" si="21"/>
        <v>乐陵滨州光缆</v>
      </c>
      <c r="J310" s="3" t="str">
        <f>INDEX(子缆名称!$B$4:$B$29,纤芯!M310)</f>
        <v>E缆</v>
      </c>
      <c r="K310" s="3">
        <v>55</v>
      </c>
      <c r="L310" s="3">
        <f t="shared" si="22"/>
        <v>7</v>
      </c>
      <c r="M310" s="3">
        <f t="shared" si="23"/>
        <v>5</v>
      </c>
      <c r="N310" s="3" t="s">
        <v>11</v>
      </c>
      <c r="O310" s="3">
        <f>COUNTIF([1]局站!$D$4:$D$172,"="&amp;N310)</f>
        <v>1</v>
      </c>
      <c r="P310" s="3">
        <v>0</v>
      </c>
      <c r="Q310" s="3">
        <v>0</v>
      </c>
      <c r="R310" s="3">
        <v>0</v>
      </c>
      <c r="S310" s="3" t="s">
        <v>12</v>
      </c>
      <c r="T310" s="3">
        <f>COUNTIF([1]局站!$D$4:$D$172,"="&amp;S310)</f>
        <v>1</v>
      </c>
      <c r="U310" s="3">
        <v>0</v>
      </c>
      <c r="V310" s="3">
        <v>0</v>
      </c>
      <c r="W310" s="3">
        <v>0</v>
      </c>
      <c r="X310" s="3" t="s">
        <v>1214</v>
      </c>
      <c r="Y310" s="3" t="s">
        <v>854</v>
      </c>
      <c r="Z310" s="3" t="str">
        <f>INDEX(业务类型!$C$4:$C$8,MATCH(纤芯!Y310,业务类型!$B$4:$B$8,0))</f>
        <v>LOCAL</v>
      </c>
      <c r="AA310" s="3" t="s">
        <v>879</v>
      </c>
    </row>
    <row r="311" spans="1:27" ht="16.5" x14ac:dyDescent="0.2">
      <c r="A311" s="3">
        <v>308</v>
      </c>
      <c r="B311" s="3">
        <f t="shared" si="19"/>
        <v>37002005056</v>
      </c>
      <c r="C311" s="3" t="s">
        <v>1166</v>
      </c>
      <c r="D311" s="3" t="s">
        <v>1265</v>
      </c>
      <c r="E311" s="3" t="str">
        <f>INDEX(光放段!$G$4:$G$237,MATCH(纤芯!G311,光放段!$C$4:$C$237,0))</f>
        <v>山东二干|乐陵滨州光缆:乐陵兴隆南大街-滨州黄河十路</v>
      </c>
      <c r="F311" s="3">
        <f>INDEX(光放段!$I$4:$I$237,MATCH(纤芯!H311,光放段!$B$4:$B$237,0))</f>
        <v>37002000000</v>
      </c>
      <c r="G311" s="3" t="str">
        <f t="shared" si="20"/>
        <v>山东二干|乐陵滨州光缆:惠民南门街-滨州黄河十路</v>
      </c>
      <c r="H311" s="3">
        <f>INDEX(光放段!$B$4:$B$237,MATCH(纤芯!G311,光放段!$C$4:$C$237,0))</f>
        <v>37002005000</v>
      </c>
      <c r="I311" s="3" t="str">
        <f t="shared" si="21"/>
        <v>乐陵滨州光缆</v>
      </c>
      <c r="J311" s="3" t="str">
        <f>INDEX(子缆名称!$B$4:$B$29,纤芯!M311)</f>
        <v>E缆</v>
      </c>
      <c r="K311" s="3">
        <v>56</v>
      </c>
      <c r="L311" s="3">
        <f t="shared" si="22"/>
        <v>8</v>
      </c>
      <c r="M311" s="3">
        <f t="shared" si="23"/>
        <v>5</v>
      </c>
      <c r="N311" s="3" t="s">
        <v>11</v>
      </c>
      <c r="O311" s="3">
        <f>COUNTIF([1]局站!$D$4:$D$172,"="&amp;N311)</f>
        <v>1</v>
      </c>
      <c r="P311" s="3">
        <v>0</v>
      </c>
      <c r="Q311" s="3">
        <v>0</v>
      </c>
      <c r="R311" s="3">
        <v>0</v>
      </c>
      <c r="S311" s="3" t="s">
        <v>12</v>
      </c>
      <c r="T311" s="3">
        <f>COUNTIF([1]局站!$D$4:$D$172,"="&amp;S311)</f>
        <v>1</v>
      </c>
      <c r="U311" s="3">
        <v>0</v>
      </c>
      <c r="V311" s="3">
        <v>0</v>
      </c>
      <c r="W311" s="3">
        <v>0</v>
      </c>
      <c r="X311" s="3" t="s">
        <v>1214</v>
      </c>
      <c r="Y311" s="3" t="s">
        <v>854</v>
      </c>
      <c r="Z311" s="3" t="str">
        <f>INDEX(业务类型!$C$4:$C$8,MATCH(纤芯!Y311,业务类型!$B$4:$B$8,0))</f>
        <v>LOCAL</v>
      </c>
      <c r="AA311" s="3" t="s">
        <v>879</v>
      </c>
    </row>
    <row r="312" spans="1:27" ht="16.5" x14ac:dyDescent="0.2">
      <c r="A312" s="3">
        <v>309</v>
      </c>
      <c r="B312" s="3">
        <f t="shared" si="19"/>
        <v>37002005057</v>
      </c>
      <c r="C312" s="3" t="s">
        <v>1166</v>
      </c>
      <c r="D312" s="3" t="s">
        <v>1265</v>
      </c>
      <c r="E312" s="3" t="str">
        <f>INDEX(光放段!$G$4:$G$237,MATCH(纤芯!G312,光放段!$C$4:$C$237,0))</f>
        <v>山东二干|乐陵滨州光缆:乐陵兴隆南大街-滨州黄河十路</v>
      </c>
      <c r="F312" s="3">
        <f>INDEX(光放段!$I$4:$I$237,MATCH(纤芯!H312,光放段!$B$4:$B$237,0))</f>
        <v>37002000000</v>
      </c>
      <c r="G312" s="3" t="str">
        <f t="shared" si="20"/>
        <v>山东二干|乐陵滨州光缆:惠民南门街-滨州黄河十路</v>
      </c>
      <c r="H312" s="3">
        <f>INDEX(光放段!$B$4:$B$237,MATCH(纤芯!G312,光放段!$C$4:$C$237,0))</f>
        <v>37002005000</v>
      </c>
      <c r="I312" s="3" t="str">
        <f t="shared" si="21"/>
        <v>乐陵滨州光缆</v>
      </c>
      <c r="J312" s="3" t="str">
        <f>INDEX(子缆名称!$B$4:$B$29,纤芯!M312)</f>
        <v>E缆</v>
      </c>
      <c r="K312" s="3">
        <v>57</v>
      </c>
      <c r="L312" s="3">
        <f t="shared" si="22"/>
        <v>9</v>
      </c>
      <c r="M312" s="3">
        <f t="shared" si="23"/>
        <v>5</v>
      </c>
      <c r="N312" s="3" t="s">
        <v>11</v>
      </c>
      <c r="O312" s="3">
        <f>COUNTIF([1]局站!$D$4:$D$172,"="&amp;N312)</f>
        <v>1</v>
      </c>
      <c r="P312" s="3">
        <v>0</v>
      </c>
      <c r="Q312" s="3">
        <v>0</v>
      </c>
      <c r="R312" s="3">
        <v>0</v>
      </c>
      <c r="S312" s="3" t="s">
        <v>12</v>
      </c>
      <c r="T312" s="3">
        <f>COUNTIF([1]局站!$D$4:$D$172,"="&amp;S312)</f>
        <v>1</v>
      </c>
      <c r="U312" s="3">
        <v>0</v>
      </c>
      <c r="V312" s="3">
        <v>0</v>
      </c>
      <c r="W312" s="3">
        <v>0</v>
      </c>
      <c r="X312" s="3" t="s">
        <v>1214</v>
      </c>
      <c r="Y312" s="3" t="s">
        <v>854</v>
      </c>
      <c r="Z312" s="3" t="str">
        <f>INDEX(业务类型!$C$4:$C$8,MATCH(纤芯!Y312,业务类型!$B$4:$B$8,0))</f>
        <v>LOCAL</v>
      </c>
      <c r="AA312" s="3" t="s">
        <v>879</v>
      </c>
    </row>
    <row r="313" spans="1:27" ht="16.5" x14ac:dyDescent="0.2">
      <c r="A313" s="3">
        <v>310</v>
      </c>
      <c r="B313" s="3">
        <f t="shared" si="19"/>
        <v>37002005058</v>
      </c>
      <c r="C313" s="3" t="s">
        <v>1166</v>
      </c>
      <c r="D313" s="3" t="s">
        <v>1265</v>
      </c>
      <c r="E313" s="3" t="str">
        <f>INDEX(光放段!$G$4:$G$237,MATCH(纤芯!G313,光放段!$C$4:$C$237,0))</f>
        <v>山东二干|乐陵滨州光缆:乐陵兴隆南大街-滨州黄河十路</v>
      </c>
      <c r="F313" s="3">
        <f>INDEX(光放段!$I$4:$I$237,MATCH(纤芯!H313,光放段!$B$4:$B$237,0))</f>
        <v>37002000000</v>
      </c>
      <c r="G313" s="3" t="str">
        <f t="shared" si="20"/>
        <v>山东二干|乐陵滨州光缆:惠民南门街-滨州黄河十路</v>
      </c>
      <c r="H313" s="3">
        <f>INDEX(光放段!$B$4:$B$237,MATCH(纤芯!G313,光放段!$C$4:$C$237,0))</f>
        <v>37002005000</v>
      </c>
      <c r="I313" s="3" t="str">
        <f t="shared" si="21"/>
        <v>乐陵滨州光缆</v>
      </c>
      <c r="J313" s="3" t="str">
        <f>INDEX(子缆名称!$B$4:$B$29,纤芯!M313)</f>
        <v>E缆</v>
      </c>
      <c r="K313" s="3">
        <v>58</v>
      </c>
      <c r="L313" s="3">
        <f t="shared" si="22"/>
        <v>10</v>
      </c>
      <c r="M313" s="3">
        <f t="shared" si="23"/>
        <v>5</v>
      </c>
      <c r="N313" s="3" t="s">
        <v>11</v>
      </c>
      <c r="O313" s="3">
        <f>COUNTIF([1]局站!$D$4:$D$172,"="&amp;N313)</f>
        <v>1</v>
      </c>
      <c r="P313" s="3">
        <v>0</v>
      </c>
      <c r="Q313" s="3">
        <v>0</v>
      </c>
      <c r="R313" s="3">
        <v>0</v>
      </c>
      <c r="S313" s="3" t="s">
        <v>12</v>
      </c>
      <c r="T313" s="3">
        <f>COUNTIF([1]局站!$D$4:$D$172,"="&amp;S313)</f>
        <v>1</v>
      </c>
      <c r="U313" s="3">
        <v>0</v>
      </c>
      <c r="V313" s="3">
        <v>0</v>
      </c>
      <c r="W313" s="3">
        <v>0</v>
      </c>
      <c r="X313" s="3" t="s">
        <v>1214</v>
      </c>
      <c r="Y313" s="3" t="s">
        <v>854</v>
      </c>
      <c r="Z313" s="3" t="str">
        <f>INDEX(业务类型!$C$4:$C$8,MATCH(纤芯!Y313,业务类型!$B$4:$B$8,0))</f>
        <v>LOCAL</v>
      </c>
      <c r="AA313" s="3" t="s">
        <v>879</v>
      </c>
    </row>
    <row r="314" spans="1:27" ht="16.5" x14ac:dyDescent="0.2">
      <c r="A314" s="3">
        <v>311</v>
      </c>
      <c r="B314" s="3">
        <f t="shared" si="19"/>
        <v>37002005059</v>
      </c>
      <c r="C314" s="3" t="s">
        <v>1166</v>
      </c>
      <c r="D314" s="3" t="s">
        <v>1265</v>
      </c>
      <c r="E314" s="3" t="str">
        <f>INDEX(光放段!$G$4:$G$237,MATCH(纤芯!G314,光放段!$C$4:$C$237,0))</f>
        <v>山东二干|乐陵滨州光缆:乐陵兴隆南大街-滨州黄河十路</v>
      </c>
      <c r="F314" s="3">
        <f>INDEX(光放段!$I$4:$I$237,MATCH(纤芯!H314,光放段!$B$4:$B$237,0))</f>
        <v>37002000000</v>
      </c>
      <c r="G314" s="3" t="str">
        <f t="shared" si="20"/>
        <v>山东二干|乐陵滨州光缆:惠民南门街-滨州黄河十路</v>
      </c>
      <c r="H314" s="3">
        <f>INDEX(光放段!$B$4:$B$237,MATCH(纤芯!G314,光放段!$C$4:$C$237,0))</f>
        <v>37002005000</v>
      </c>
      <c r="I314" s="3" t="str">
        <f t="shared" si="21"/>
        <v>乐陵滨州光缆</v>
      </c>
      <c r="J314" s="3" t="str">
        <f>INDEX(子缆名称!$B$4:$B$29,纤芯!M314)</f>
        <v>E缆</v>
      </c>
      <c r="K314" s="3">
        <v>59</v>
      </c>
      <c r="L314" s="3">
        <f t="shared" si="22"/>
        <v>11</v>
      </c>
      <c r="M314" s="3">
        <f t="shared" si="23"/>
        <v>5</v>
      </c>
      <c r="N314" s="3" t="s">
        <v>11</v>
      </c>
      <c r="O314" s="3">
        <f>COUNTIF([1]局站!$D$4:$D$172,"="&amp;N314)</f>
        <v>1</v>
      </c>
      <c r="P314" s="3">
        <v>0</v>
      </c>
      <c r="Q314" s="3">
        <v>0</v>
      </c>
      <c r="R314" s="3">
        <v>0</v>
      </c>
      <c r="S314" s="3" t="s">
        <v>12</v>
      </c>
      <c r="T314" s="3">
        <f>COUNTIF([1]局站!$D$4:$D$172,"="&amp;S314)</f>
        <v>1</v>
      </c>
      <c r="U314" s="3">
        <v>0</v>
      </c>
      <c r="V314" s="3">
        <v>0</v>
      </c>
      <c r="W314" s="3">
        <v>0</v>
      </c>
      <c r="X314" s="3" t="s">
        <v>1214</v>
      </c>
      <c r="Y314" s="3" t="s">
        <v>854</v>
      </c>
      <c r="Z314" s="3" t="str">
        <f>INDEX(业务类型!$C$4:$C$8,MATCH(纤芯!Y314,业务类型!$B$4:$B$8,0))</f>
        <v>LOCAL</v>
      </c>
      <c r="AA314" s="3" t="s">
        <v>879</v>
      </c>
    </row>
    <row r="315" spans="1:27" ht="16.5" x14ac:dyDescent="0.2">
      <c r="A315" s="3">
        <v>312</v>
      </c>
      <c r="B315" s="3">
        <f t="shared" si="19"/>
        <v>37002005060</v>
      </c>
      <c r="C315" s="3" t="s">
        <v>1166</v>
      </c>
      <c r="D315" s="3" t="s">
        <v>1265</v>
      </c>
      <c r="E315" s="3" t="str">
        <f>INDEX(光放段!$G$4:$G$237,MATCH(纤芯!G315,光放段!$C$4:$C$237,0))</f>
        <v>山东二干|乐陵滨州光缆:乐陵兴隆南大街-滨州黄河十路</v>
      </c>
      <c r="F315" s="3">
        <f>INDEX(光放段!$I$4:$I$237,MATCH(纤芯!H315,光放段!$B$4:$B$237,0))</f>
        <v>37002000000</v>
      </c>
      <c r="G315" s="3" t="str">
        <f t="shared" si="20"/>
        <v>山东二干|乐陵滨州光缆:惠民南门街-滨州黄河十路</v>
      </c>
      <c r="H315" s="3">
        <f>INDEX(光放段!$B$4:$B$237,MATCH(纤芯!G315,光放段!$C$4:$C$237,0))</f>
        <v>37002005000</v>
      </c>
      <c r="I315" s="3" t="str">
        <f t="shared" si="21"/>
        <v>乐陵滨州光缆</v>
      </c>
      <c r="J315" s="3" t="str">
        <f>INDEX(子缆名称!$B$4:$B$29,纤芯!M315)</f>
        <v>E缆</v>
      </c>
      <c r="K315" s="3">
        <v>60</v>
      </c>
      <c r="L315" s="3">
        <f t="shared" si="22"/>
        <v>12</v>
      </c>
      <c r="M315" s="3">
        <f t="shared" si="23"/>
        <v>5</v>
      </c>
      <c r="N315" s="3" t="s">
        <v>11</v>
      </c>
      <c r="O315" s="3">
        <f>COUNTIF([1]局站!$D$4:$D$172,"="&amp;N315)</f>
        <v>1</v>
      </c>
      <c r="P315" s="3">
        <v>0</v>
      </c>
      <c r="Q315" s="3">
        <v>0</v>
      </c>
      <c r="R315" s="3">
        <v>0</v>
      </c>
      <c r="S315" s="3" t="s">
        <v>12</v>
      </c>
      <c r="T315" s="3">
        <f>COUNTIF([1]局站!$D$4:$D$172,"="&amp;S315)</f>
        <v>1</v>
      </c>
      <c r="U315" s="3">
        <v>0</v>
      </c>
      <c r="V315" s="3">
        <v>0</v>
      </c>
      <c r="W315" s="3">
        <v>0</v>
      </c>
      <c r="X315" s="3" t="s">
        <v>1214</v>
      </c>
      <c r="Y315" s="3" t="s">
        <v>854</v>
      </c>
      <c r="Z315" s="3" t="str">
        <f>INDEX(业务类型!$C$4:$C$8,MATCH(纤芯!Y315,业务类型!$B$4:$B$8,0))</f>
        <v>LOCAL</v>
      </c>
      <c r="AA315" s="3" t="s">
        <v>879</v>
      </c>
    </row>
    <row r="316" spans="1:27" ht="16.5" x14ac:dyDescent="0.2">
      <c r="A316" s="3">
        <v>313</v>
      </c>
      <c r="B316" s="3">
        <f t="shared" si="19"/>
        <v>37002005061</v>
      </c>
      <c r="C316" s="3" t="s">
        <v>1166</v>
      </c>
      <c r="D316" s="3" t="s">
        <v>1265</v>
      </c>
      <c r="E316" s="3" t="str">
        <f>INDEX(光放段!$G$4:$G$237,MATCH(纤芯!G316,光放段!$C$4:$C$237,0))</f>
        <v>山东二干|乐陵滨州光缆:乐陵兴隆南大街-滨州黄河十路</v>
      </c>
      <c r="F316" s="3">
        <f>INDEX(光放段!$I$4:$I$237,MATCH(纤芯!H316,光放段!$B$4:$B$237,0))</f>
        <v>37002000000</v>
      </c>
      <c r="G316" s="3" t="str">
        <f t="shared" si="20"/>
        <v>山东二干|乐陵滨州光缆:惠民南门街-滨州黄河十路</v>
      </c>
      <c r="H316" s="3">
        <f>INDEX(光放段!$B$4:$B$237,MATCH(纤芯!G316,光放段!$C$4:$C$237,0))</f>
        <v>37002005000</v>
      </c>
      <c r="I316" s="3" t="str">
        <f t="shared" si="21"/>
        <v>乐陵滨州光缆</v>
      </c>
      <c r="J316" s="3" t="str">
        <f>INDEX(子缆名称!$B$4:$B$29,纤芯!M316)</f>
        <v>F缆</v>
      </c>
      <c r="K316" s="3">
        <v>61</v>
      </c>
      <c r="L316" s="3">
        <f t="shared" si="22"/>
        <v>1</v>
      </c>
      <c r="M316" s="3">
        <f t="shared" si="23"/>
        <v>6</v>
      </c>
      <c r="N316" s="3" t="s">
        <v>11</v>
      </c>
      <c r="O316" s="3">
        <f>COUNTIF([1]局站!$D$4:$D$172,"="&amp;N316)</f>
        <v>1</v>
      </c>
      <c r="P316" s="3">
        <v>0</v>
      </c>
      <c r="Q316" s="3">
        <v>0</v>
      </c>
      <c r="R316" s="3">
        <v>0</v>
      </c>
      <c r="S316" s="3" t="s">
        <v>12</v>
      </c>
      <c r="T316" s="3">
        <f>COUNTIF([1]局站!$D$4:$D$172,"="&amp;S316)</f>
        <v>1</v>
      </c>
      <c r="U316" s="3">
        <v>0</v>
      </c>
      <c r="V316" s="3">
        <v>0</v>
      </c>
      <c r="W316" s="3">
        <v>0</v>
      </c>
      <c r="X316" s="3" t="s">
        <v>1214</v>
      </c>
      <c r="Y316" s="3" t="s">
        <v>854</v>
      </c>
      <c r="Z316" s="3" t="str">
        <f>INDEX(业务类型!$C$4:$C$8,MATCH(纤芯!Y316,业务类型!$B$4:$B$8,0))</f>
        <v>LOCAL</v>
      </c>
      <c r="AA316" s="3" t="s">
        <v>879</v>
      </c>
    </row>
    <row r="317" spans="1:27" ht="16.5" x14ac:dyDescent="0.2">
      <c r="A317" s="3">
        <v>314</v>
      </c>
      <c r="B317" s="3">
        <f t="shared" si="19"/>
        <v>37002005062</v>
      </c>
      <c r="C317" s="3" t="s">
        <v>1166</v>
      </c>
      <c r="D317" s="3" t="s">
        <v>1265</v>
      </c>
      <c r="E317" s="3" t="str">
        <f>INDEX(光放段!$G$4:$G$237,MATCH(纤芯!G317,光放段!$C$4:$C$237,0))</f>
        <v>山东二干|乐陵滨州光缆:乐陵兴隆南大街-滨州黄河十路</v>
      </c>
      <c r="F317" s="3">
        <f>INDEX(光放段!$I$4:$I$237,MATCH(纤芯!H317,光放段!$B$4:$B$237,0))</f>
        <v>37002000000</v>
      </c>
      <c r="G317" s="3" t="str">
        <f t="shared" si="20"/>
        <v>山东二干|乐陵滨州光缆:惠民南门街-滨州黄河十路</v>
      </c>
      <c r="H317" s="3">
        <f>INDEX(光放段!$B$4:$B$237,MATCH(纤芯!G317,光放段!$C$4:$C$237,0))</f>
        <v>37002005000</v>
      </c>
      <c r="I317" s="3" t="str">
        <f t="shared" si="21"/>
        <v>乐陵滨州光缆</v>
      </c>
      <c r="J317" s="3" t="str">
        <f>INDEX(子缆名称!$B$4:$B$29,纤芯!M317)</f>
        <v>F缆</v>
      </c>
      <c r="K317" s="3">
        <v>62</v>
      </c>
      <c r="L317" s="3">
        <f t="shared" si="22"/>
        <v>2</v>
      </c>
      <c r="M317" s="3">
        <f t="shared" si="23"/>
        <v>6</v>
      </c>
      <c r="N317" s="3" t="s">
        <v>11</v>
      </c>
      <c r="O317" s="3">
        <f>COUNTIF([1]局站!$D$4:$D$172,"="&amp;N317)</f>
        <v>1</v>
      </c>
      <c r="P317" s="3">
        <v>0</v>
      </c>
      <c r="Q317" s="3">
        <v>0</v>
      </c>
      <c r="R317" s="3">
        <v>0</v>
      </c>
      <c r="S317" s="3" t="s">
        <v>12</v>
      </c>
      <c r="T317" s="3">
        <f>COUNTIF([1]局站!$D$4:$D$172,"="&amp;S317)</f>
        <v>1</v>
      </c>
      <c r="U317" s="3">
        <v>0</v>
      </c>
      <c r="V317" s="3">
        <v>0</v>
      </c>
      <c r="W317" s="3">
        <v>0</v>
      </c>
      <c r="X317" s="3" t="s">
        <v>1214</v>
      </c>
      <c r="Y317" s="3" t="s">
        <v>854</v>
      </c>
      <c r="Z317" s="3" t="str">
        <f>INDEX(业务类型!$C$4:$C$8,MATCH(纤芯!Y317,业务类型!$B$4:$B$8,0))</f>
        <v>LOCAL</v>
      </c>
      <c r="AA317" s="3" t="s">
        <v>879</v>
      </c>
    </row>
    <row r="318" spans="1:27" ht="16.5" x14ac:dyDescent="0.2">
      <c r="A318" s="3">
        <v>315</v>
      </c>
      <c r="B318" s="3">
        <f t="shared" si="19"/>
        <v>37002005063</v>
      </c>
      <c r="C318" s="3" t="s">
        <v>1166</v>
      </c>
      <c r="D318" s="3" t="s">
        <v>1265</v>
      </c>
      <c r="E318" s="3" t="str">
        <f>INDEX(光放段!$G$4:$G$237,MATCH(纤芯!G318,光放段!$C$4:$C$237,0))</f>
        <v>山东二干|乐陵滨州光缆:乐陵兴隆南大街-滨州黄河十路</v>
      </c>
      <c r="F318" s="3">
        <f>INDEX(光放段!$I$4:$I$237,MATCH(纤芯!H318,光放段!$B$4:$B$237,0))</f>
        <v>37002000000</v>
      </c>
      <c r="G318" s="3" t="str">
        <f t="shared" si="20"/>
        <v>山东二干|乐陵滨州光缆:惠民南门街-滨州黄河十路</v>
      </c>
      <c r="H318" s="3">
        <f>INDEX(光放段!$B$4:$B$237,MATCH(纤芯!G318,光放段!$C$4:$C$237,0))</f>
        <v>37002005000</v>
      </c>
      <c r="I318" s="3" t="str">
        <f t="shared" si="21"/>
        <v>乐陵滨州光缆</v>
      </c>
      <c r="J318" s="3" t="str">
        <f>INDEX(子缆名称!$B$4:$B$29,纤芯!M318)</f>
        <v>F缆</v>
      </c>
      <c r="K318" s="3">
        <v>63</v>
      </c>
      <c r="L318" s="3">
        <f t="shared" si="22"/>
        <v>3</v>
      </c>
      <c r="M318" s="3">
        <f t="shared" si="23"/>
        <v>6</v>
      </c>
      <c r="N318" s="3" t="s">
        <v>11</v>
      </c>
      <c r="O318" s="3">
        <f>COUNTIF([1]局站!$D$4:$D$172,"="&amp;N318)</f>
        <v>1</v>
      </c>
      <c r="P318" s="3">
        <v>0</v>
      </c>
      <c r="Q318" s="3">
        <v>0</v>
      </c>
      <c r="R318" s="3">
        <v>0</v>
      </c>
      <c r="S318" s="3" t="s">
        <v>12</v>
      </c>
      <c r="T318" s="3">
        <f>COUNTIF([1]局站!$D$4:$D$172,"="&amp;S318)</f>
        <v>1</v>
      </c>
      <c r="U318" s="3">
        <v>0</v>
      </c>
      <c r="V318" s="3">
        <v>0</v>
      </c>
      <c r="W318" s="3">
        <v>0</v>
      </c>
      <c r="X318" s="3" t="s">
        <v>1214</v>
      </c>
      <c r="Y318" s="3" t="s">
        <v>880</v>
      </c>
      <c r="Z318" s="3" t="str">
        <f>INDEX(业务类型!$C$4:$C$8,MATCH(纤芯!Y318,业务类型!$B$4:$B$8,0))</f>
        <v>IDLE</v>
      </c>
      <c r="AA318" s="3"/>
    </row>
    <row r="319" spans="1:27" ht="16.5" x14ac:dyDescent="0.2">
      <c r="A319" s="3">
        <v>316</v>
      </c>
      <c r="B319" s="3">
        <f t="shared" si="19"/>
        <v>37002005064</v>
      </c>
      <c r="C319" s="3" t="s">
        <v>1166</v>
      </c>
      <c r="D319" s="3" t="s">
        <v>1265</v>
      </c>
      <c r="E319" s="3" t="str">
        <f>INDEX(光放段!$G$4:$G$237,MATCH(纤芯!G319,光放段!$C$4:$C$237,0))</f>
        <v>山东二干|乐陵滨州光缆:乐陵兴隆南大街-滨州黄河十路</v>
      </c>
      <c r="F319" s="3">
        <f>INDEX(光放段!$I$4:$I$237,MATCH(纤芯!H319,光放段!$B$4:$B$237,0))</f>
        <v>37002000000</v>
      </c>
      <c r="G319" s="3" t="str">
        <f t="shared" si="20"/>
        <v>山东二干|乐陵滨州光缆:惠民南门街-滨州黄河十路</v>
      </c>
      <c r="H319" s="3">
        <f>INDEX(光放段!$B$4:$B$237,MATCH(纤芯!G319,光放段!$C$4:$C$237,0))</f>
        <v>37002005000</v>
      </c>
      <c r="I319" s="3" t="str">
        <f t="shared" si="21"/>
        <v>乐陵滨州光缆</v>
      </c>
      <c r="J319" s="3" t="str">
        <f>INDEX(子缆名称!$B$4:$B$29,纤芯!M319)</f>
        <v>F缆</v>
      </c>
      <c r="K319" s="3">
        <v>64</v>
      </c>
      <c r="L319" s="3">
        <f t="shared" si="22"/>
        <v>4</v>
      </c>
      <c r="M319" s="3">
        <f t="shared" si="23"/>
        <v>6</v>
      </c>
      <c r="N319" s="3" t="s">
        <v>11</v>
      </c>
      <c r="O319" s="3">
        <f>COUNTIF([1]局站!$D$4:$D$172,"="&amp;N319)</f>
        <v>1</v>
      </c>
      <c r="P319" s="3">
        <v>0</v>
      </c>
      <c r="Q319" s="3">
        <v>0</v>
      </c>
      <c r="R319" s="3">
        <v>0</v>
      </c>
      <c r="S319" s="3" t="s">
        <v>12</v>
      </c>
      <c r="T319" s="3">
        <f>COUNTIF([1]局站!$D$4:$D$172,"="&amp;S319)</f>
        <v>1</v>
      </c>
      <c r="U319" s="3">
        <v>0</v>
      </c>
      <c r="V319" s="3">
        <v>0</v>
      </c>
      <c r="W319" s="3">
        <v>0</v>
      </c>
      <c r="X319" s="3" t="s">
        <v>1214</v>
      </c>
      <c r="Y319" s="3" t="s">
        <v>854</v>
      </c>
      <c r="Z319" s="3" t="str">
        <f>INDEX(业务类型!$C$4:$C$8,MATCH(纤芯!Y319,业务类型!$B$4:$B$8,0))</f>
        <v>LOCAL</v>
      </c>
      <c r="AA319" s="3" t="s">
        <v>879</v>
      </c>
    </row>
    <row r="320" spans="1:27" ht="16.5" x14ac:dyDescent="0.2">
      <c r="A320" s="3">
        <v>317</v>
      </c>
      <c r="B320" s="3">
        <f t="shared" si="19"/>
        <v>37002005065</v>
      </c>
      <c r="C320" s="3" t="s">
        <v>1166</v>
      </c>
      <c r="D320" s="3" t="s">
        <v>1265</v>
      </c>
      <c r="E320" s="3" t="str">
        <f>INDEX(光放段!$G$4:$G$237,MATCH(纤芯!G320,光放段!$C$4:$C$237,0))</f>
        <v>山东二干|乐陵滨州光缆:乐陵兴隆南大街-滨州黄河十路</v>
      </c>
      <c r="F320" s="3">
        <f>INDEX(光放段!$I$4:$I$237,MATCH(纤芯!H320,光放段!$B$4:$B$237,0))</f>
        <v>37002000000</v>
      </c>
      <c r="G320" s="3" t="str">
        <f t="shared" si="20"/>
        <v>山东二干|乐陵滨州光缆:惠民南门街-滨州黄河十路</v>
      </c>
      <c r="H320" s="3">
        <f>INDEX(光放段!$B$4:$B$237,MATCH(纤芯!G320,光放段!$C$4:$C$237,0))</f>
        <v>37002005000</v>
      </c>
      <c r="I320" s="3" t="str">
        <f t="shared" si="21"/>
        <v>乐陵滨州光缆</v>
      </c>
      <c r="J320" s="3" t="str">
        <f>INDEX(子缆名称!$B$4:$B$29,纤芯!M320)</f>
        <v>F缆</v>
      </c>
      <c r="K320" s="3">
        <v>65</v>
      </c>
      <c r="L320" s="3">
        <f t="shared" si="22"/>
        <v>5</v>
      </c>
      <c r="M320" s="3">
        <f t="shared" si="23"/>
        <v>6</v>
      </c>
      <c r="N320" s="3" t="s">
        <v>11</v>
      </c>
      <c r="O320" s="3">
        <f>COUNTIF([1]局站!$D$4:$D$172,"="&amp;N320)</f>
        <v>1</v>
      </c>
      <c r="P320" s="3">
        <v>0</v>
      </c>
      <c r="Q320" s="3">
        <v>0</v>
      </c>
      <c r="R320" s="3">
        <v>0</v>
      </c>
      <c r="S320" s="3" t="s">
        <v>12</v>
      </c>
      <c r="T320" s="3">
        <f>COUNTIF([1]局站!$D$4:$D$172,"="&amp;S320)</f>
        <v>1</v>
      </c>
      <c r="U320" s="3">
        <v>0</v>
      </c>
      <c r="V320" s="3">
        <v>0</v>
      </c>
      <c r="W320" s="3">
        <v>0</v>
      </c>
      <c r="X320" s="3" t="s">
        <v>1214</v>
      </c>
      <c r="Y320" s="3" t="s">
        <v>881</v>
      </c>
      <c r="Z320" s="3" t="str">
        <f>INDEX(业务类型!$C$4:$C$8,MATCH(纤芯!Y320,业务类型!$B$4:$B$8,0))</f>
        <v>OTHER</v>
      </c>
      <c r="AA320" s="3" t="s">
        <v>888</v>
      </c>
    </row>
    <row r="321" spans="1:27" ht="16.5" x14ac:dyDescent="0.2">
      <c r="A321" s="3">
        <v>318</v>
      </c>
      <c r="B321" s="3">
        <f t="shared" si="19"/>
        <v>37002005066</v>
      </c>
      <c r="C321" s="3" t="s">
        <v>1166</v>
      </c>
      <c r="D321" s="3" t="s">
        <v>1265</v>
      </c>
      <c r="E321" s="3" t="str">
        <f>INDEX(光放段!$G$4:$G$237,MATCH(纤芯!G321,光放段!$C$4:$C$237,0))</f>
        <v>山东二干|乐陵滨州光缆:乐陵兴隆南大街-滨州黄河十路</v>
      </c>
      <c r="F321" s="3">
        <f>INDEX(光放段!$I$4:$I$237,MATCH(纤芯!H321,光放段!$B$4:$B$237,0))</f>
        <v>37002000000</v>
      </c>
      <c r="G321" s="3" t="str">
        <f t="shared" si="20"/>
        <v>山东二干|乐陵滨州光缆:惠民南门街-滨州黄河十路</v>
      </c>
      <c r="H321" s="3">
        <f>INDEX(光放段!$B$4:$B$237,MATCH(纤芯!G321,光放段!$C$4:$C$237,0))</f>
        <v>37002005000</v>
      </c>
      <c r="I321" s="3" t="str">
        <f t="shared" si="21"/>
        <v>乐陵滨州光缆</v>
      </c>
      <c r="J321" s="3" t="str">
        <f>INDEX(子缆名称!$B$4:$B$29,纤芯!M321)</f>
        <v>F缆</v>
      </c>
      <c r="K321" s="3">
        <v>66</v>
      </c>
      <c r="L321" s="3">
        <f t="shared" si="22"/>
        <v>6</v>
      </c>
      <c r="M321" s="3">
        <f t="shared" si="23"/>
        <v>6</v>
      </c>
      <c r="N321" s="3" t="s">
        <v>11</v>
      </c>
      <c r="O321" s="3">
        <f>COUNTIF([1]局站!$D$4:$D$172,"="&amp;N321)</f>
        <v>1</v>
      </c>
      <c r="P321" s="3">
        <v>0</v>
      </c>
      <c r="Q321" s="3">
        <v>0</v>
      </c>
      <c r="R321" s="3">
        <v>0</v>
      </c>
      <c r="S321" s="3" t="s">
        <v>12</v>
      </c>
      <c r="T321" s="3">
        <f>COUNTIF([1]局站!$D$4:$D$172,"="&amp;S321)</f>
        <v>1</v>
      </c>
      <c r="U321" s="3">
        <v>0</v>
      </c>
      <c r="V321" s="3">
        <v>0</v>
      </c>
      <c r="W321" s="3">
        <v>0</v>
      </c>
      <c r="X321" s="3" t="s">
        <v>1214</v>
      </c>
      <c r="Y321" s="3" t="s">
        <v>881</v>
      </c>
      <c r="Z321" s="3" t="str">
        <f>INDEX(业务类型!$C$4:$C$8,MATCH(纤芯!Y321,业务类型!$B$4:$B$8,0))</f>
        <v>OTHER</v>
      </c>
      <c r="AA321" s="3" t="s">
        <v>888</v>
      </c>
    </row>
    <row r="322" spans="1:27" ht="16.5" x14ac:dyDescent="0.2">
      <c r="A322" s="3">
        <v>319</v>
      </c>
      <c r="B322" s="3">
        <f t="shared" si="19"/>
        <v>37002005067</v>
      </c>
      <c r="C322" s="3" t="s">
        <v>1166</v>
      </c>
      <c r="D322" s="3" t="s">
        <v>1265</v>
      </c>
      <c r="E322" s="3" t="str">
        <f>INDEX(光放段!$G$4:$G$237,MATCH(纤芯!G322,光放段!$C$4:$C$237,0))</f>
        <v>山东二干|乐陵滨州光缆:乐陵兴隆南大街-滨州黄河十路</v>
      </c>
      <c r="F322" s="3">
        <f>INDEX(光放段!$I$4:$I$237,MATCH(纤芯!H322,光放段!$B$4:$B$237,0))</f>
        <v>37002000000</v>
      </c>
      <c r="G322" s="3" t="str">
        <f t="shared" si="20"/>
        <v>山东二干|乐陵滨州光缆:惠民南门街-滨州黄河十路</v>
      </c>
      <c r="H322" s="3">
        <f>INDEX(光放段!$B$4:$B$237,MATCH(纤芯!G322,光放段!$C$4:$C$237,0))</f>
        <v>37002005000</v>
      </c>
      <c r="I322" s="3" t="str">
        <f t="shared" si="21"/>
        <v>乐陵滨州光缆</v>
      </c>
      <c r="J322" s="3" t="str">
        <f>INDEX(子缆名称!$B$4:$B$29,纤芯!M322)</f>
        <v>F缆</v>
      </c>
      <c r="K322" s="3">
        <v>67</v>
      </c>
      <c r="L322" s="3">
        <f t="shared" si="22"/>
        <v>7</v>
      </c>
      <c r="M322" s="3">
        <f t="shared" si="23"/>
        <v>6</v>
      </c>
      <c r="N322" s="3" t="s">
        <v>11</v>
      </c>
      <c r="O322" s="3">
        <f>COUNTIF([1]局站!$D$4:$D$172,"="&amp;N322)</f>
        <v>1</v>
      </c>
      <c r="P322" s="3">
        <v>0</v>
      </c>
      <c r="Q322" s="3">
        <v>0</v>
      </c>
      <c r="R322" s="3">
        <v>0</v>
      </c>
      <c r="S322" s="3" t="s">
        <v>12</v>
      </c>
      <c r="T322" s="3">
        <f>COUNTIF([1]局站!$D$4:$D$172,"="&amp;S322)</f>
        <v>1</v>
      </c>
      <c r="U322" s="3">
        <v>0</v>
      </c>
      <c r="V322" s="3">
        <v>0</v>
      </c>
      <c r="W322" s="3">
        <v>0</v>
      </c>
      <c r="X322" s="3" t="s">
        <v>1214</v>
      </c>
      <c r="Y322" s="3" t="s">
        <v>854</v>
      </c>
      <c r="Z322" s="3" t="str">
        <f>INDEX(业务类型!$C$4:$C$8,MATCH(纤芯!Y322,业务类型!$B$4:$B$8,0))</f>
        <v>LOCAL</v>
      </c>
      <c r="AA322" s="3" t="s">
        <v>879</v>
      </c>
    </row>
    <row r="323" spans="1:27" ht="16.5" x14ac:dyDescent="0.2">
      <c r="A323" s="3">
        <v>320</v>
      </c>
      <c r="B323" s="3">
        <f t="shared" si="19"/>
        <v>37002005068</v>
      </c>
      <c r="C323" s="3" t="s">
        <v>1166</v>
      </c>
      <c r="D323" s="3" t="s">
        <v>1265</v>
      </c>
      <c r="E323" s="3" t="str">
        <f>INDEX(光放段!$G$4:$G$237,MATCH(纤芯!G323,光放段!$C$4:$C$237,0))</f>
        <v>山东二干|乐陵滨州光缆:乐陵兴隆南大街-滨州黄河十路</v>
      </c>
      <c r="F323" s="3">
        <f>INDEX(光放段!$I$4:$I$237,MATCH(纤芯!H323,光放段!$B$4:$B$237,0))</f>
        <v>37002000000</v>
      </c>
      <c r="G323" s="3" t="str">
        <f t="shared" si="20"/>
        <v>山东二干|乐陵滨州光缆:惠民南门街-滨州黄河十路</v>
      </c>
      <c r="H323" s="3">
        <f>INDEX(光放段!$B$4:$B$237,MATCH(纤芯!G323,光放段!$C$4:$C$237,0))</f>
        <v>37002005000</v>
      </c>
      <c r="I323" s="3" t="str">
        <f t="shared" si="21"/>
        <v>乐陵滨州光缆</v>
      </c>
      <c r="J323" s="3" t="str">
        <f>INDEX(子缆名称!$B$4:$B$29,纤芯!M323)</f>
        <v>F缆</v>
      </c>
      <c r="K323" s="3">
        <v>68</v>
      </c>
      <c r="L323" s="3">
        <f t="shared" si="22"/>
        <v>8</v>
      </c>
      <c r="M323" s="3">
        <f t="shared" si="23"/>
        <v>6</v>
      </c>
      <c r="N323" s="3" t="s">
        <v>11</v>
      </c>
      <c r="O323" s="3">
        <f>COUNTIF([1]局站!$D$4:$D$172,"="&amp;N323)</f>
        <v>1</v>
      </c>
      <c r="P323" s="3">
        <v>0</v>
      </c>
      <c r="Q323" s="3">
        <v>0</v>
      </c>
      <c r="R323" s="3">
        <v>0</v>
      </c>
      <c r="S323" s="3" t="s">
        <v>12</v>
      </c>
      <c r="T323" s="3">
        <f>COUNTIF([1]局站!$D$4:$D$172,"="&amp;S323)</f>
        <v>1</v>
      </c>
      <c r="U323" s="3">
        <v>0</v>
      </c>
      <c r="V323" s="3">
        <v>0</v>
      </c>
      <c r="W323" s="3">
        <v>0</v>
      </c>
      <c r="X323" s="3" t="s">
        <v>1214</v>
      </c>
      <c r="Y323" s="3" t="s">
        <v>854</v>
      </c>
      <c r="Z323" s="3" t="str">
        <f>INDEX(业务类型!$C$4:$C$8,MATCH(纤芯!Y323,业务类型!$B$4:$B$8,0))</f>
        <v>LOCAL</v>
      </c>
      <c r="AA323" s="3" t="s">
        <v>879</v>
      </c>
    </row>
    <row r="324" spans="1:27" ht="16.5" x14ac:dyDescent="0.2">
      <c r="A324" s="3">
        <v>321</v>
      </c>
      <c r="B324" s="3">
        <f t="shared" si="19"/>
        <v>37002005069</v>
      </c>
      <c r="C324" s="3" t="s">
        <v>1166</v>
      </c>
      <c r="D324" s="3" t="s">
        <v>1265</v>
      </c>
      <c r="E324" s="3" t="str">
        <f>INDEX(光放段!$G$4:$G$237,MATCH(纤芯!G324,光放段!$C$4:$C$237,0))</f>
        <v>山东二干|乐陵滨州光缆:乐陵兴隆南大街-滨州黄河十路</v>
      </c>
      <c r="F324" s="3">
        <f>INDEX(光放段!$I$4:$I$237,MATCH(纤芯!H324,光放段!$B$4:$B$237,0))</f>
        <v>37002000000</v>
      </c>
      <c r="G324" s="3" t="str">
        <f t="shared" si="20"/>
        <v>山东二干|乐陵滨州光缆:惠民南门街-滨州黄河十路</v>
      </c>
      <c r="H324" s="3">
        <f>INDEX(光放段!$B$4:$B$237,MATCH(纤芯!G324,光放段!$C$4:$C$237,0))</f>
        <v>37002005000</v>
      </c>
      <c r="I324" s="3" t="str">
        <f t="shared" si="21"/>
        <v>乐陵滨州光缆</v>
      </c>
      <c r="J324" s="3" t="str">
        <f>INDEX(子缆名称!$B$4:$B$29,纤芯!M324)</f>
        <v>F缆</v>
      </c>
      <c r="K324" s="3">
        <v>69</v>
      </c>
      <c r="L324" s="3">
        <f t="shared" si="22"/>
        <v>9</v>
      </c>
      <c r="M324" s="3">
        <f t="shared" si="23"/>
        <v>6</v>
      </c>
      <c r="N324" s="3" t="s">
        <v>11</v>
      </c>
      <c r="O324" s="3">
        <f>COUNTIF([1]局站!$D$4:$D$172,"="&amp;N324)</f>
        <v>1</v>
      </c>
      <c r="P324" s="3">
        <v>0</v>
      </c>
      <c r="Q324" s="3">
        <v>0</v>
      </c>
      <c r="R324" s="3">
        <v>0</v>
      </c>
      <c r="S324" s="3" t="s">
        <v>12</v>
      </c>
      <c r="T324" s="3">
        <f>COUNTIF([1]局站!$D$4:$D$172,"="&amp;S324)</f>
        <v>1</v>
      </c>
      <c r="U324" s="3">
        <v>0</v>
      </c>
      <c r="V324" s="3">
        <v>0</v>
      </c>
      <c r="W324" s="3">
        <v>0</v>
      </c>
      <c r="X324" s="3" t="s">
        <v>1214</v>
      </c>
      <c r="Y324" s="3" t="s">
        <v>854</v>
      </c>
      <c r="Z324" s="3" t="str">
        <f>INDEX(业务类型!$C$4:$C$8,MATCH(纤芯!Y324,业务类型!$B$4:$B$8,0))</f>
        <v>LOCAL</v>
      </c>
      <c r="AA324" s="3" t="s">
        <v>879</v>
      </c>
    </row>
    <row r="325" spans="1:27" ht="16.5" x14ac:dyDescent="0.2">
      <c r="A325" s="3">
        <v>322</v>
      </c>
      <c r="B325" s="3">
        <f t="shared" ref="B325:B388" si="24">H325+K325</f>
        <v>37002005070</v>
      </c>
      <c r="C325" s="3" t="s">
        <v>1166</v>
      </c>
      <c r="D325" s="3" t="s">
        <v>1265</v>
      </c>
      <c r="E325" s="3" t="str">
        <f>INDEX(光放段!$G$4:$G$237,MATCH(纤芯!G325,光放段!$C$4:$C$237,0))</f>
        <v>山东二干|乐陵滨州光缆:乐陵兴隆南大街-滨州黄河十路</v>
      </c>
      <c r="F325" s="3">
        <f>INDEX(光放段!$I$4:$I$237,MATCH(纤芯!H325,光放段!$B$4:$B$237,0))</f>
        <v>37002000000</v>
      </c>
      <c r="G325" s="3" t="str">
        <f t="shared" ref="G325:G388" si="25">C325&amp;"|"&amp;D325&amp;":"&amp;N325&amp;"-"&amp;S325</f>
        <v>山东二干|乐陵滨州光缆:惠民南门街-滨州黄河十路</v>
      </c>
      <c r="H325" s="3">
        <f>INDEX(光放段!$B$4:$B$237,MATCH(纤芯!G325,光放段!$C$4:$C$237,0))</f>
        <v>37002005000</v>
      </c>
      <c r="I325" s="3" t="str">
        <f t="shared" ref="I325:I388" si="26">D325</f>
        <v>乐陵滨州光缆</v>
      </c>
      <c r="J325" s="3" t="str">
        <f>INDEX(子缆名称!$B$4:$B$29,纤芯!M325)</f>
        <v>F缆</v>
      </c>
      <c r="K325" s="3">
        <v>70</v>
      </c>
      <c r="L325" s="3">
        <f t="shared" ref="L325:L388" si="27">MOD(K325-1,12)+1</f>
        <v>10</v>
      </c>
      <c r="M325" s="3">
        <f t="shared" ref="M325:M388" si="28">INT((K325-1)/12)+1</f>
        <v>6</v>
      </c>
      <c r="N325" s="3" t="s">
        <v>11</v>
      </c>
      <c r="O325" s="3">
        <f>COUNTIF([1]局站!$D$4:$D$172,"="&amp;N325)</f>
        <v>1</v>
      </c>
      <c r="P325" s="3">
        <v>0</v>
      </c>
      <c r="Q325" s="3">
        <v>0</v>
      </c>
      <c r="R325" s="3">
        <v>0</v>
      </c>
      <c r="S325" s="3" t="s">
        <v>12</v>
      </c>
      <c r="T325" s="3">
        <f>COUNTIF([1]局站!$D$4:$D$172,"="&amp;S325)</f>
        <v>1</v>
      </c>
      <c r="U325" s="3">
        <v>0</v>
      </c>
      <c r="V325" s="3">
        <v>0</v>
      </c>
      <c r="W325" s="3">
        <v>0</v>
      </c>
      <c r="X325" s="3" t="s">
        <v>1214</v>
      </c>
      <c r="Y325" s="3" t="s">
        <v>854</v>
      </c>
      <c r="Z325" s="3" t="str">
        <f>INDEX(业务类型!$C$4:$C$8,MATCH(纤芯!Y325,业务类型!$B$4:$B$8,0))</f>
        <v>LOCAL</v>
      </c>
      <c r="AA325" s="3" t="s">
        <v>879</v>
      </c>
    </row>
    <row r="326" spans="1:27" ht="16.5" x14ac:dyDescent="0.2">
      <c r="A326" s="3">
        <v>323</v>
      </c>
      <c r="B326" s="3">
        <f t="shared" si="24"/>
        <v>37002005071</v>
      </c>
      <c r="C326" s="3" t="s">
        <v>1166</v>
      </c>
      <c r="D326" s="3" t="s">
        <v>1265</v>
      </c>
      <c r="E326" s="3" t="str">
        <f>INDEX(光放段!$G$4:$G$237,MATCH(纤芯!G326,光放段!$C$4:$C$237,0))</f>
        <v>山东二干|乐陵滨州光缆:乐陵兴隆南大街-滨州黄河十路</v>
      </c>
      <c r="F326" s="3">
        <f>INDEX(光放段!$I$4:$I$237,MATCH(纤芯!H326,光放段!$B$4:$B$237,0))</f>
        <v>37002000000</v>
      </c>
      <c r="G326" s="3" t="str">
        <f t="shared" si="25"/>
        <v>山东二干|乐陵滨州光缆:惠民南门街-滨州黄河十路</v>
      </c>
      <c r="H326" s="3">
        <f>INDEX(光放段!$B$4:$B$237,MATCH(纤芯!G326,光放段!$C$4:$C$237,0))</f>
        <v>37002005000</v>
      </c>
      <c r="I326" s="3" t="str">
        <f t="shared" si="26"/>
        <v>乐陵滨州光缆</v>
      </c>
      <c r="J326" s="3" t="str">
        <f>INDEX(子缆名称!$B$4:$B$29,纤芯!M326)</f>
        <v>F缆</v>
      </c>
      <c r="K326" s="3">
        <v>71</v>
      </c>
      <c r="L326" s="3">
        <f t="shared" si="27"/>
        <v>11</v>
      </c>
      <c r="M326" s="3">
        <f t="shared" si="28"/>
        <v>6</v>
      </c>
      <c r="N326" s="3" t="s">
        <v>11</v>
      </c>
      <c r="O326" s="3">
        <f>COUNTIF([1]局站!$D$4:$D$172,"="&amp;N326)</f>
        <v>1</v>
      </c>
      <c r="P326" s="3">
        <v>0</v>
      </c>
      <c r="Q326" s="3">
        <v>0</v>
      </c>
      <c r="R326" s="3">
        <v>0</v>
      </c>
      <c r="S326" s="3" t="s">
        <v>12</v>
      </c>
      <c r="T326" s="3">
        <f>COUNTIF([1]局站!$D$4:$D$172,"="&amp;S326)</f>
        <v>1</v>
      </c>
      <c r="U326" s="3">
        <v>0</v>
      </c>
      <c r="V326" s="3">
        <v>0</v>
      </c>
      <c r="W326" s="3">
        <v>0</v>
      </c>
      <c r="X326" s="3" t="s">
        <v>1214</v>
      </c>
      <c r="Y326" s="3" t="s">
        <v>854</v>
      </c>
      <c r="Z326" s="3" t="str">
        <f>INDEX(业务类型!$C$4:$C$8,MATCH(纤芯!Y326,业务类型!$B$4:$B$8,0))</f>
        <v>LOCAL</v>
      </c>
      <c r="AA326" s="3" t="s">
        <v>879</v>
      </c>
    </row>
    <row r="327" spans="1:27" ht="16.5" x14ac:dyDescent="0.2">
      <c r="A327" s="3">
        <v>324</v>
      </c>
      <c r="B327" s="3">
        <f t="shared" si="24"/>
        <v>37002005072</v>
      </c>
      <c r="C327" s="3" t="s">
        <v>1166</v>
      </c>
      <c r="D327" s="3" t="s">
        <v>1265</v>
      </c>
      <c r="E327" s="3" t="str">
        <f>INDEX(光放段!$G$4:$G$237,MATCH(纤芯!G327,光放段!$C$4:$C$237,0))</f>
        <v>山东二干|乐陵滨州光缆:乐陵兴隆南大街-滨州黄河十路</v>
      </c>
      <c r="F327" s="3">
        <f>INDEX(光放段!$I$4:$I$237,MATCH(纤芯!H327,光放段!$B$4:$B$237,0))</f>
        <v>37002000000</v>
      </c>
      <c r="G327" s="3" t="str">
        <f t="shared" si="25"/>
        <v>山东二干|乐陵滨州光缆:惠民南门街-滨州黄河十路</v>
      </c>
      <c r="H327" s="3">
        <f>INDEX(光放段!$B$4:$B$237,MATCH(纤芯!G327,光放段!$C$4:$C$237,0))</f>
        <v>37002005000</v>
      </c>
      <c r="I327" s="3" t="str">
        <f t="shared" si="26"/>
        <v>乐陵滨州光缆</v>
      </c>
      <c r="J327" s="3" t="str">
        <f>INDEX(子缆名称!$B$4:$B$29,纤芯!M327)</f>
        <v>F缆</v>
      </c>
      <c r="K327" s="3">
        <v>72</v>
      </c>
      <c r="L327" s="3">
        <f t="shared" si="27"/>
        <v>12</v>
      </c>
      <c r="M327" s="3">
        <f t="shared" si="28"/>
        <v>6</v>
      </c>
      <c r="N327" s="3" t="s">
        <v>11</v>
      </c>
      <c r="O327" s="3">
        <f>COUNTIF([1]局站!$D$4:$D$172,"="&amp;N327)</f>
        <v>1</v>
      </c>
      <c r="P327" s="3">
        <v>0</v>
      </c>
      <c r="Q327" s="3">
        <v>0</v>
      </c>
      <c r="R327" s="3">
        <v>0</v>
      </c>
      <c r="S327" s="3" t="s">
        <v>12</v>
      </c>
      <c r="T327" s="3">
        <f>COUNTIF([1]局站!$D$4:$D$172,"="&amp;S327)</f>
        <v>1</v>
      </c>
      <c r="U327" s="3">
        <v>0</v>
      </c>
      <c r="V327" s="3">
        <v>0</v>
      </c>
      <c r="W327" s="3">
        <v>0</v>
      </c>
      <c r="X327" s="3" t="s">
        <v>1214</v>
      </c>
      <c r="Y327" s="3" t="s">
        <v>854</v>
      </c>
      <c r="Z327" s="3" t="str">
        <f>INDEX(业务类型!$C$4:$C$8,MATCH(纤芯!Y327,业务类型!$B$4:$B$8,0))</f>
        <v>LOCAL</v>
      </c>
      <c r="AA327" s="3" t="s">
        <v>879</v>
      </c>
    </row>
    <row r="328" spans="1:27" ht="16.5" x14ac:dyDescent="0.2">
      <c r="A328" s="3">
        <v>325</v>
      </c>
      <c r="B328" s="3">
        <f t="shared" si="24"/>
        <v>37002101001</v>
      </c>
      <c r="C328" s="3" t="s">
        <v>1166</v>
      </c>
      <c r="D328" s="3" t="s">
        <v>202</v>
      </c>
      <c r="E328" s="3" t="str">
        <f>INDEX(光放段!$G$4:$G$237,MATCH(纤芯!G328,光放段!$C$4:$C$237,0))</f>
        <v>山东二干|滨州东营光缆:滨州黄河十路-东营济南路</v>
      </c>
      <c r="F328" s="3">
        <f>INDEX(光放段!$I$4:$I$237,MATCH(纤芯!H328,光放段!$B$4:$B$237,0))</f>
        <v>37002100000</v>
      </c>
      <c r="G328" s="3" t="str">
        <f t="shared" si="25"/>
        <v>山东二干|滨州东营光缆:滨州黄河十路-利津通信楼</v>
      </c>
      <c r="H328" s="3">
        <f>INDEX(光放段!$B$4:$B$237,MATCH(纤芯!G328,光放段!$C$4:$C$237,0))</f>
        <v>37002101000</v>
      </c>
      <c r="I328" s="3" t="str">
        <f t="shared" si="26"/>
        <v>滨州东营光缆</v>
      </c>
      <c r="J328" s="3" t="str">
        <f>INDEX(子缆名称!$B$4:$B$29,纤芯!M328)</f>
        <v>A缆</v>
      </c>
      <c r="K328" s="3">
        <v>1</v>
      </c>
      <c r="L328" s="3">
        <f t="shared" si="27"/>
        <v>1</v>
      </c>
      <c r="M328" s="3">
        <f t="shared" si="28"/>
        <v>1</v>
      </c>
      <c r="N328" s="3" t="s">
        <v>12</v>
      </c>
      <c r="O328" s="3">
        <f>COUNTIF([1]局站!$D$4:$D$172,"="&amp;N328)</f>
        <v>1</v>
      </c>
      <c r="P328" s="3">
        <v>0</v>
      </c>
      <c r="Q328" s="3">
        <v>0</v>
      </c>
      <c r="R328" s="3">
        <v>0</v>
      </c>
      <c r="S328" s="3" t="s">
        <v>13</v>
      </c>
      <c r="T328" s="3">
        <f>COUNTIF([1]局站!$D$4:$D$172,"="&amp;S328)</f>
        <v>1</v>
      </c>
      <c r="U328" s="3">
        <v>0</v>
      </c>
      <c r="V328" s="3">
        <v>0</v>
      </c>
      <c r="W328" s="3">
        <v>0</v>
      </c>
      <c r="X328" s="3" t="s">
        <v>1214</v>
      </c>
      <c r="Y328" s="3" t="s">
        <v>880</v>
      </c>
      <c r="Z328" s="3" t="str">
        <f>INDEX(业务类型!$C$4:$C$8,MATCH(纤芯!Y328,业务类型!$B$4:$B$8,0))</f>
        <v>IDLE</v>
      </c>
      <c r="AA328" s="3"/>
    </row>
    <row r="329" spans="1:27" ht="16.5" x14ac:dyDescent="0.2">
      <c r="A329" s="3">
        <v>326</v>
      </c>
      <c r="B329" s="3">
        <f t="shared" si="24"/>
        <v>37002101002</v>
      </c>
      <c r="C329" s="3" t="s">
        <v>1166</v>
      </c>
      <c r="D329" s="3" t="s">
        <v>202</v>
      </c>
      <c r="E329" s="3" t="str">
        <f>INDEX(光放段!$G$4:$G$237,MATCH(纤芯!G329,光放段!$C$4:$C$237,0))</f>
        <v>山东二干|滨州东营光缆:滨州黄河十路-东营济南路</v>
      </c>
      <c r="F329" s="3">
        <f>INDEX(光放段!$I$4:$I$237,MATCH(纤芯!H329,光放段!$B$4:$B$237,0))</f>
        <v>37002100000</v>
      </c>
      <c r="G329" s="3" t="str">
        <f t="shared" si="25"/>
        <v>山东二干|滨州东营光缆:滨州黄河十路-利津通信楼</v>
      </c>
      <c r="H329" s="3">
        <f>INDEX(光放段!$B$4:$B$237,MATCH(纤芯!G329,光放段!$C$4:$C$237,0))</f>
        <v>37002101000</v>
      </c>
      <c r="I329" s="3" t="str">
        <f t="shared" si="26"/>
        <v>滨州东营光缆</v>
      </c>
      <c r="J329" s="3" t="str">
        <f>INDEX(子缆名称!$B$4:$B$29,纤芯!M329)</f>
        <v>A缆</v>
      </c>
      <c r="K329" s="3">
        <v>2</v>
      </c>
      <c r="L329" s="3">
        <f t="shared" si="27"/>
        <v>2</v>
      </c>
      <c r="M329" s="3">
        <f t="shared" si="28"/>
        <v>1</v>
      </c>
      <c r="N329" s="3" t="s">
        <v>12</v>
      </c>
      <c r="O329" s="3">
        <f>COUNTIF([1]局站!$D$4:$D$172,"="&amp;N329)</f>
        <v>1</v>
      </c>
      <c r="P329" s="3">
        <v>0</v>
      </c>
      <c r="Q329" s="3">
        <v>0</v>
      </c>
      <c r="R329" s="3">
        <v>0</v>
      </c>
      <c r="S329" s="3" t="s">
        <v>13</v>
      </c>
      <c r="T329" s="3">
        <f>COUNTIF([1]局站!$D$4:$D$172,"="&amp;S329)</f>
        <v>1</v>
      </c>
      <c r="U329" s="3">
        <v>0</v>
      </c>
      <c r="V329" s="3">
        <v>0</v>
      </c>
      <c r="W329" s="3">
        <v>0</v>
      </c>
      <c r="X329" s="3" t="s">
        <v>1214</v>
      </c>
      <c r="Y329" s="3" t="s">
        <v>880</v>
      </c>
      <c r="Z329" s="3" t="str">
        <f>INDEX(业务类型!$C$4:$C$8,MATCH(纤芯!Y329,业务类型!$B$4:$B$8,0))</f>
        <v>IDLE</v>
      </c>
      <c r="AA329" s="3"/>
    </row>
    <row r="330" spans="1:27" ht="16.5" x14ac:dyDescent="0.2">
      <c r="A330" s="3">
        <v>327</v>
      </c>
      <c r="B330" s="3">
        <f t="shared" si="24"/>
        <v>37002101003</v>
      </c>
      <c r="C330" s="3" t="s">
        <v>1166</v>
      </c>
      <c r="D330" s="3" t="s">
        <v>202</v>
      </c>
      <c r="E330" s="3" t="str">
        <f>INDEX(光放段!$G$4:$G$237,MATCH(纤芯!G330,光放段!$C$4:$C$237,0))</f>
        <v>山东二干|滨州东营光缆:滨州黄河十路-东营济南路</v>
      </c>
      <c r="F330" s="3">
        <f>INDEX(光放段!$I$4:$I$237,MATCH(纤芯!H330,光放段!$B$4:$B$237,0))</f>
        <v>37002100000</v>
      </c>
      <c r="G330" s="3" t="str">
        <f t="shared" si="25"/>
        <v>山东二干|滨州东营光缆:滨州黄河十路-利津通信楼</v>
      </c>
      <c r="H330" s="3">
        <f>INDEX(光放段!$B$4:$B$237,MATCH(纤芯!G330,光放段!$C$4:$C$237,0))</f>
        <v>37002101000</v>
      </c>
      <c r="I330" s="3" t="str">
        <f t="shared" si="26"/>
        <v>滨州东营光缆</v>
      </c>
      <c r="J330" s="3" t="str">
        <f>INDEX(子缆名称!$B$4:$B$29,纤芯!M330)</f>
        <v>A缆</v>
      </c>
      <c r="K330" s="3">
        <v>3</v>
      </c>
      <c r="L330" s="3">
        <f t="shared" si="27"/>
        <v>3</v>
      </c>
      <c r="M330" s="3">
        <f t="shared" si="28"/>
        <v>1</v>
      </c>
      <c r="N330" s="3" t="s">
        <v>12</v>
      </c>
      <c r="O330" s="3">
        <f>COUNTIF([1]局站!$D$4:$D$172,"="&amp;N330)</f>
        <v>1</v>
      </c>
      <c r="P330" s="3">
        <v>0</v>
      </c>
      <c r="Q330" s="3">
        <v>0</v>
      </c>
      <c r="R330" s="3">
        <v>0</v>
      </c>
      <c r="S330" s="3" t="s">
        <v>13</v>
      </c>
      <c r="T330" s="3">
        <f>COUNTIF([1]局站!$D$4:$D$172,"="&amp;S330)</f>
        <v>1</v>
      </c>
      <c r="U330" s="3">
        <v>0</v>
      </c>
      <c r="V330" s="3">
        <v>0</v>
      </c>
      <c r="W330" s="3">
        <v>0</v>
      </c>
      <c r="X330" s="3" t="s">
        <v>1214</v>
      </c>
      <c r="Y330" s="3" t="s">
        <v>880</v>
      </c>
      <c r="Z330" s="3" t="str">
        <f>INDEX(业务类型!$C$4:$C$8,MATCH(纤芯!Y330,业务类型!$B$4:$B$8,0))</f>
        <v>IDLE</v>
      </c>
      <c r="AA330" s="3"/>
    </row>
    <row r="331" spans="1:27" ht="16.5" x14ac:dyDescent="0.2">
      <c r="A331" s="3">
        <v>328</v>
      </c>
      <c r="B331" s="3">
        <f t="shared" si="24"/>
        <v>37002101004</v>
      </c>
      <c r="C331" s="3" t="s">
        <v>1166</v>
      </c>
      <c r="D331" s="3" t="s">
        <v>202</v>
      </c>
      <c r="E331" s="3" t="str">
        <f>INDEX(光放段!$G$4:$G$237,MATCH(纤芯!G331,光放段!$C$4:$C$237,0))</f>
        <v>山东二干|滨州东营光缆:滨州黄河十路-东营济南路</v>
      </c>
      <c r="F331" s="3">
        <f>INDEX(光放段!$I$4:$I$237,MATCH(纤芯!H331,光放段!$B$4:$B$237,0))</f>
        <v>37002100000</v>
      </c>
      <c r="G331" s="3" t="str">
        <f t="shared" si="25"/>
        <v>山东二干|滨州东营光缆:滨州黄河十路-利津通信楼</v>
      </c>
      <c r="H331" s="3">
        <f>INDEX(光放段!$B$4:$B$237,MATCH(纤芯!G331,光放段!$C$4:$C$237,0))</f>
        <v>37002101000</v>
      </c>
      <c r="I331" s="3" t="str">
        <f t="shared" si="26"/>
        <v>滨州东营光缆</v>
      </c>
      <c r="J331" s="3" t="str">
        <f>INDEX(子缆名称!$B$4:$B$29,纤芯!M331)</f>
        <v>A缆</v>
      </c>
      <c r="K331" s="3">
        <v>4</v>
      </c>
      <c r="L331" s="3">
        <f t="shared" si="27"/>
        <v>4</v>
      </c>
      <c r="M331" s="3">
        <f t="shared" si="28"/>
        <v>1</v>
      </c>
      <c r="N331" s="3" t="s">
        <v>12</v>
      </c>
      <c r="O331" s="3">
        <f>COUNTIF([1]局站!$D$4:$D$172,"="&amp;N331)</f>
        <v>1</v>
      </c>
      <c r="P331" s="3">
        <v>0</v>
      </c>
      <c r="Q331" s="3">
        <v>0</v>
      </c>
      <c r="R331" s="3">
        <v>0</v>
      </c>
      <c r="S331" s="3" t="s">
        <v>13</v>
      </c>
      <c r="T331" s="3">
        <f>COUNTIF([1]局站!$D$4:$D$172,"="&amp;S331)</f>
        <v>1</v>
      </c>
      <c r="U331" s="3">
        <v>0</v>
      </c>
      <c r="V331" s="3">
        <v>0</v>
      </c>
      <c r="W331" s="3">
        <v>0</v>
      </c>
      <c r="X331" s="3" t="s">
        <v>1214</v>
      </c>
      <c r="Y331" s="3" t="s">
        <v>880</v>
      </c>
      <c r="Z331" s="3" t="str">
        <f>INDEX(业务类型!$C$4:$C$8,MATCH(纤芯!Y331,业务类型!$B$4:$B$8,0))</f>
        <v>IDLE</v>
      </c>
      <c r="AA331" s="3"/>
    </row>
    <row r="332" spans="1:27" ht="16.5" x14ac:dyDescent="0.2">
      <c r="A332" s="3">
        <v>329</v>
      </c>
      <c r="B332" s="3">
        <f t="shared" si="24"/>
        <v>37002101005</v>
      </c>
      <c r="C332" s="3" t="s">
        <v>1166</v>
      </c>
      <c r="D332" s="3" t="s">
        <v>202</v>
      </c>
      <c r="E332" s="3" t="str">
        <f>INDEX(光放段!$G$4:$G$237,MATCH(纤芯!G332,光放段!$C$4:$C$237,0))</f>
        <v>山东二干|滨州东营光缆:滨州黄河十路-东营济南路</v>
      </c>
      <c r="F332" s="3">
        <f>INDEX(光放段!$I$4:$I$237,MATCH(纤芯!H332,光放段!$B$4:$B$237,0))</f>
        <v>37002100000</v>
      </c>
      <c r="G332" s="3" t="str">
        <f t="shared" si="25"/>
        <v>山东二干|滨州东营光缆:滨州黄河十路-利津通信楼</v>
      </c>
      <c r="H332" s="3">
        <f>INDEX(光放段!$B$4:$B$237,MATCH(纤芯!G332,光放段!$C$4:$C$237,0))</f>
        <v>37002101000</v>
      </c>
      <c r="I332" s="3" t="str">
        <f t="shared" si="26"/>
        <v>滨州东营光缆</v>
      </c>
      <c r="J332" s="3" t="str">
        <f>INDEX(子缆名称!$B$4:$B$29,纤芯!M332)</f>
        <v>A缆</v>
      </c>
      <c r="K332" s="3">
        <v>5</v>
      </c>
      <c r="L332" s="3">
        <f t="shared" si="27"/>
        <v>5</v>
      </c>
      <c r="M332" s="3">
        <f t="shared" si="28"/>
        <v>1</v>
      </c>
      <c r="N332" s="3" t="s">
        <v>12</v>
      </c>
      <c r="O332" s="3">
        <f>COUNTIF([1]局站!$D$4:$D$172,"="&amp;N332)</f>
        <v>1</v>
      </c>
      <c r="P332" s="3">
        <v>0</v>
      </c>
      <c r="Q332" s="3">
        <v>0</v>
      </c>
      <c r="R332" s="3">
        <v>0</v>
      </c>
      <c r="S332" s="3" t="s">
        <v>13</v>
      </c>
      <c r="T332" s="3">
        <f>COUNTIF([1]局站!$D$4:$D$172,"="&amp;S332)</f>
        <v>1</v>
      </c>
      <c r="U332" s="3">
        <v>0</v>
      </c>
      <c r="V332" s="3">
        <v>0</v>
      </c>
      <c r="W332" s="3">
        <v>0</v>
      </c>
      <c r="X332" s="3" t="s">
        <v>1214</v>
      </c>
      <c r="Y332" s="3" t="s">
        <v>880</v>
      </c>
      <c r="Z332" s="3" t="str">
        <f>INDEX(业务类型!$C$4:$C$8,MATCH(纤芯!Y332,业务类型!$B$4:$B$8,0))</f>
        <v>IDLE</v>
      </c>
      <c r="AA332" s="3"/>
    </row>
    <row r="333" spans="1:27" ht="16.5" x14ac:dyDescent="0.2">
      <c r="A333" s="3">
        <v>330</v>
      </c>
      <c r="B333" s="3">
        <f t="shared" si="24"/>
        <v>37002101006</v>
      </c>
      <c r="C333" s="3" t="s">
        <v>1166</v>
      </c>
      <c r="D333" s="3" t="s">
        <v>202</v>
      </c>
      <c r="E333" s="3" t="str">
        <f>INDEX(光放段!$G$4:$G$237,MATCH(纤芯!G333,光放段!$C$4:$C$237,0))</f>
        <v>山东二干|滨州东营光缆:滨州黄河十路-东营济南路</v>
      </c>
      <c r="F333" s="3">
        <f>INDEX(光放段!$I$4:$I$237,MATCH(纤芯!H333,光放段!$B$4:$B$237,0))</f>
        <v>37002100000</v>
      </c>
      <c r="G333" s="3" t="str">
        <f t="shared" si="25"/>
        <v>山东二干|滨州东营光缆:滨州黄河十路-利津通信楼</v>
      </c>
      <c r="H333" s="3">
        <f>INDEX(光放段!$B$4:$B$237,MATCH(纤芯!G333,光放段!$C$4:$C$237,0))</f>
        <v>37002101000</v>
      </c>
      <c r="I333" s="3" t="str">
        <f t="shared" si="26"/>
        <v>滨州东营光缆</v>
      </c>
      <c r="J333" s="3" t="str">
        <f>INDEX(子缆名称!$B$4:$B$29,纤芯!M333)</f>
        <v>A缆</v>
      </c>
      <c r="K333" s="3">
        <v>6</v>
      </c>
      <c r="L333" s="3">
        <f t="shared" si="27"/>
        <v>6</v>
      </c>
      <c r="M333" s="3">
        <f t="shared" si="28"/>
        <v>1</v>
      </c>
      <c r="N333" s="3" t="s">
        <v>12</v>
      </c>
      <c r="O333" s="3">
        <f>COUNTIF([1]局站!$D$4:$D$172,"="&amp;N333)</f>
        <v>1</v>
      </c>
      <c r="P333" s="3">
        <v>0</v>
      </c>
      <c r="Q333" s="3">
        <v>0</v>
      </c>
      <c r="R333" s="3">
        <v>0</v>
      </c>
      <c r="S333" s="3" t="s">
        <v>13</v>
      </c>
      <c r="T333" s="3">
        <f>COUNTIF([1]局站!$D$4:$D$172,"="&amp;S333)</f>
        <v>1</v>
      </c>
      <c r="U333" s="3">
        <v>0</v>
      </c>
      <c r="V333" s="3">
        <v>0</v>
      </c>
      <c r="W333" s="3">
        <v>0</v>
      </c>
      <c r="X333" s="3" t="s">
        <v>1214</v>
      </c>
      <c r="Y333" s="3" t="s">
        <v>880</v>
      </c>
      <c r="Z333" s="3" t="str">
        <f>INDEX(业务类型!$C$4:$C$8,MATCH(纤芯!Y333,业务类型!$B$4:$B$8,0))</f>
        <v>IDLE</v>
      </c>
      <c r="AA333" s="3"/>
    </row>
    <row r="334" spans="1:27" ht="16.5" x14ac:dyDescent="0.2">
      <c r="A334" s="3">
        <v>331</v>
      </c>
      <c r="B334" s="3">
        <f t="shared" si="24"/>
        <v>37002101007</v>
      </c>
      <c r="C334" s="3" t="s">
        <v>1166</v>
      </c>
      <c r="D334" s="3" t="s">
        <v>202</v>
      </c>
      <c r="E334" s="3" t="str">
        <f>INDEX(光放段!$G$4:$G$237,MATCH(纤芯!G334,光放段!$C$4:$C$237,0))</f>
        <v>山东二干|滨州东营光缆:滨州黄河十路-东营济南路</v>
      </c>
      <c r="F334" s="3">
        <f>INDEX(光放段!$I$4:$I$237,MATCH(纤芯!H334,光放段!$B$4:$B$237,0))</f>
        <v>37002100000</v>
      </c>
      <c r="G334" s="3" t="str">
        <f t="shared" si="25"/>
        <v>山东二干|滨州东营光缆:滨州黄河十路-利津通信楼</v>
      </c>
      <c r="H334" s="3">
        <f>INDEX(光放段!$B$4:$B$237,MATCH(纤芯!G334,光放段!$C$4:$C$237,0))</f>
        <v>37002101000</v>
      </c>
      <c r="I334" s="3" t="str">
        <f t="shared" si="26"/>
        <v>滨州东营光缆</v>
      </c>
      <c r="J334" s="3" t="str">
        <f>INDEX(子缆名称!$B$4:$B$29,纤芯!M334)</f>
        <v>A缆</v>
      </c>
      <c r="K334" s="3">
        <v>7</v>
      </c>
      <c r="L334" s="3">
        <f t="shared" si="27"/>
        <v>7</v>
      </c>
      <c r="M334" s="3">
        <f t="shared" si="28"/>
        <v>1</v>
      </c>
      <c r="N334" s="3" t="s">
        <v>12</v>
      </c>
      <c r="O334" s="3">
        <f>COUNTIF([1]局站!$D$4:$D$172,"="&amp;N334)</f>
        <v>1</v>
      </c>
      <c r="P334" s="3">
        <v>0</v>
      </c>
      <c r="Q334" s="3">
        <v>0</v>
      </c>
      <c r="R334" s="3">
        <v>0</v>
      </c>
      <c r="S334" s="3" t="s">
        <v>13</v>
      </c>
      <c r="T334" s="3">
        <f>COUNTIF([1]局站!$D$4:$D$172,"="&amp;S334)</f>
        <v>1</v>
      </c>
      <c r="U334" s="3">
        <v>0</v>
      </c>
      <c r="V334" s="3">
        <v>0</v>
      </c>
      <c r="W334" s="3">
        <v>0</v>
      </c>
      <c r="X334" s="3" t="s">
        <v>1214</v>
      </c>
      <c r="Y334" s="3" t="s">
        <v>852</v>
      </c>
      <c r="Z334" s="3" t="str">
        <f>INDEX(业务类型!$C$4:$C$8,MATCH(纤芯!Y334,业务类型!$B$4:$B$8,0))</f>
        <v>TWO</v>
      </c>
      <c r="AA334" s="3" t="s">
        <v>878</v>
      </c>
    </row>
    <row r="335" spans="1:27" ht="16.5" x14ac:dyDescent="0.2">
      <c r="A335" s="3">
        <v>332</v>
      </c>
      <c r="B335" s="3">
        <f t="shared" si="24"/>
        <v>37002101008</v>
      </c>
      <c r="C335" s="3" t="s">
        <v>1166</v>
      </c>
      <c r="D335" s="3" t="s">
        <v>202</v>
      </c>
      <c r="E335" s="3" t="str">
        <f>INDEX(光放段!$G$4:$G$237,MATCH(纤芯!G335,光放段!$C$4:$C$237,0))</f>
        <v>山东二干|滨州东营光缆:滨州黄河十路-东营济南路</v>
      </c>
      <c r="F335" s="3">
        <f>INDEX(光放段!$I$4:$I$237,MATCH(纤芯!H335,光放段!$B$4:$B$237,0))</f>
        <v>37002100000</v>
      </c>
      <c r="G335" s="3" t="str">
        <f t="shared" si="25"/>
        <v>山东二干|滨州东营光缆:滨州黄河十路-利津通信楼</v>
      </c>
      <c r="H335" s="3">
        <f>INDEX(光放段!$B$4:$B$237,MATCH(纤芯!G335,光放段!$C$4:$C$237,0))</f>
        <v>37002101000</v>
      </c>
      <c r="I335" s="3" t="str">
        <f t="shared" si="26"/>
        <v>滨州东营光缆</v>
      </c>
      <c r="J335" s="3" t="str">
        <f>INDEX(子缆名称!$B$4:$B$29,纤芯!M335)</f>
        <v>A缆</v>
      </c>
      <c r="K335" s="3">
        <v>8</v>
      </c>
      <c r="L335" s="3">
        <f t="shared" si="27"/>
        <v>8</v>
      </c>
      <c r="M335" s="3">
        <f t="shared" si="28"/>
        <v>1</v>
      </c>
      <c r="N335" s="3" t="s">
        <v>12</v>
      </c>
      <c r="O335" s="3">
        <f>COUNTIF([1]局站!$D$4:$D$172,"="&amp;N335)</f>
        <v>1</v>
      </c>
      <c r="P335" s="3">
        <v>0</v>
      </c>
      <c r="Q335" s="3">
        <v>0</v>
      </c>
      <c r="R335" s="3">
        <v>0</v>
      </c>
      <c r="S335" s="3" t="s">
        <v>13</v>
      </c>
      <c r="T335" s="3">
        <f>COUNTIF([1]局站!$D$4:$D$172,"="&amp;S335)</f>
        <v>1</v>
      </c>
      <c r="U335" s="3">
        <v>0</v>
      </c>
      <c r="V335" s="3">
        <v>0</v>
      </c>
      <c r="W335" s="3">
        <v>0</v>
      </c>
      <c r="X335" s="3" t="s">
        <v>1214</v>
      </c>
      <c r="Y335" s="3" t="s">
        <v>852</v>
      </c>
      <c r="Z335" s="3" t="str">
        <f>INDEX(业务类型!$C$4:$C$8,MATCH(纤芯!Y335,业务类型!$B$4:$B$8,0))</f>
        <v>TWO</v>
      </c>
      <c r="AA335" s="3" t="s">
        <v>878</v>
      </c>
    </row>
    <row r="336" spans="1:27" ht="16.5" x14ac:dyDescent="0.2">
      <c r="A336" s="3">
        <v>333</v>
      </c>
      <c r="B336" s="3">
        <f t="shared" si="24"/>
        <v>37002101009</v>
      </c>
      <c r="C336" s="3" t="s">
        <v>1166</v>
      </c>
      <c r="D336" s="3" t="s">
        <v>202</v>
      </c>
      <c r="E336" s="3" t="str">
        <f>INDEX(光放段!$G$4:$G$237,MATCH(纤芯!G336,光放段!$C$4:$C$237,0))</f>
        <v>山东二干|滨州东营光缆:滨州黄河十路-东营济南路</v>
      </c>
      <c r="F336" s="3">
        <f>INDEX(光放段!$I$4:$I$237,MATCH(纤芯!H336,光放段!$B$4:$B$237,0))</f>
        <v>37002100000</v>
      </c>
      <c r="G336" s="3" t="str">
        <f t="shared" si="25"/>
        <v>山东二干|滨州东营光缆:滨州黄河十路-利津通信楼</v>
      </c>
      <c r="H336" s="3">
        <f>INDEX(光放段!$B$4:$B$237,MATCH(纤芯!G336,光放段!$C$4:$C$237,0))</f>
        <v>37002101000</v>
      </c>
      <c r="I336" s="3" t="str">
        <f t="shared" si="26"/>
        <v>滨州东营光缆</v>
      </c>
      <c r="J336" s="3" t="str">
        <f>INDEX(子缆名称!$B$4:$B$29,纤芯!M336)</f>
        <v>A缆</v>
      </c>
      <c r="K336" s="3">
        <v>9</v>
      </c>
      <c r="L336" s="3">
        <f t="shared" si="27"/>
        <v>9</v>
      </c>
      <c r="M336" s="3">
        <f t="shared" si="28"/>
        <v>1</v>
      </c>
      <c r="N336" s="3" t="s">
        <v>12</v>
      </c>
      <c r="O336" s="3">
        <f>COUNTIF([1]局站!$D$4:$D$172,"="&amp;N336)</f>
        <v>1</v>
      </c>
      <c r="P336" s="3">
        <v>0</v>
      </c>
      <c r="Q336" s="3">
        <v>0</v>
      </c>
      <c r="R336" s="3">
        <v>0</v>
      </c>
      <c r="S336" s="3" t="s">
        <v>13</v>
      </c>
      <c r="T336" s="3">
        <f>COUNTIF([1]局站!$D$4:$D$172,"="&amp;S336)</f>
        <v>1</v>
      </c>
      <c r="U336" s="3">
        <v>0</v>
      </c>
      <c r="V336" s="3">
        <v>0</v>
      </c>
      <c r="W336" s="3">
        <v>0</v>
      </c>
      <c r="X336" s="3" t="s">
        <v>1214</v>
      </c>
      <c r="Y336" s="3" t="s">
        <v>881</v>
      </c>
      <c r="Z336" s="3" t="str">
        <f>INDEX(业务类型!$C$4:$C$8,MATCH(纤芯!Y336,业务类型!$B$4:$B$8,0))</f>
        <v>OTHER</v>
      </c>
      <c r="AA336" s="3" t="s">
        <v>890</v>
      </c>
    </row>
    <row r="337" spans="1:27" ht="16.5" x14ac:dyDescent="0.2">
      <c r="A337" s="3">
        <v>334</v>
      </c>
      <c r="B337" s="3">
        <f t="shared" si="24"/>
        <v>37002101010</v>
      </c>
      <c r="C337" s="3" t="s">
        <v>1166</v>
      </c>
      <c r="D337" s="3" t="s">
        <v>202</v>
      </c>
      <c r="E337" s="3" t="str">
        <f>INDEX(光放段!$G$4:$G$237,MATCH(纤芯!G337,光放段!$C$4:$C$237,0))</f>
        <v>山东二干|滨州东营光缆:滨州黄河十路-东营济南路</v>
      </c>
      <c r="F337" s="3">
        <f>INDEX(光放段!$I$4:$I$237,MATCH(纤芯!H337,光放段!$B$4:$B$237,0))</f>
        <v>37002100000</v>
      </c>
      <c r="G337" s="3" t="str">
        <f t="shared" si="25"/>
        <v>山东二干|滨州东营光缆:滨州黄河十路-利津通信楼</v>
      </c>
      <c r="H337" s="3">
        <f>INDEX(光放段!$B$4:$B$237,MATCH(纤芯!G337,光放段!$C$4:$C$237,0))</f>
        <v>37002101000</v>
      </c>
      <c r="I337" s="3" t="str">
        <f t="shared" si="26"/>
        <v>滨州东营光缆</v>
      </c>
      <c r="J337" s="3" t="str">
        <f>INDEX(子缆名称!$B$4:$B$29,纤芯!M337)</f>
        <v>A缆</v>
      </c>
      <c r="K337" s="3">
        <v>10</v>
      </c>
      <c r="L337" s="3">
        <f t="shared" si="27"/>
        <v>10</v>
      </c>
      <c r="M337" s="3">
        <f t="shared" si="28"/>
        <v>1</v>
      </c>
      <c r="N337" s="3" t="s">
        <v>12</v>
      </c>
      <c r="O337" s="3">
        <f>COUNTIF([1]局站!$D$4:$D$172,"="&amp;N337)</f>
        <v>1</v>
      </c>
      <c r="P337" s="3">
        <v>0</v>
      </c>
      <c r="Q337" s="3">
        <v>0</v>
      </c>
      <c r="R337" s="3">
        <v>0</v>
      </c>
      <c r="S337" s="3" t="s">
        <v>13</v>
      </c>
      <c r="T337" s="3">
        <f>COUNTIF([1]局站!$D$4:$D$172,"="&amp;S337)</f>
        <v>1</v>
      </c>
      <c r="U337" s="3">
        <v>0</v>
      </c>
      <c r="V337" s="3">
        <v>0</v>
      </c>
      <c r="W337" s="3">
        <v>0</v>
      </c>
      <c r="X337" s="3" t="s">
        <v>1214</v>
      </c>
      <c r="Y337" s="3" t="s">
        <v>880</v>
      </c>
      <c r="Z337" s="3" t="str">
        <f>INDEX(业务类型!$C$4:$C$8,MATCH(纤芯!Y337,业务类型!$B$4:$B$8,0))</f>
        <v>IDLE</v>
      </c>
      <c r="AA337" s="3"/>
    </row>
    <row r="338" spans="1:27" ht="16.5" x14ac:dyDescent="0.2">
      <c r="A338" s="3">
        <v>335</v>
      </c>
      <c r="B338" s="3">
        <f t="shared" si="24"/>
        <v>37002101011</v>
      </c>
      <c r="C338" s="3" t="s">
        <v>1166</v>
      </c>
      <c r="D338" s="3" t="s">
        <v>202</v>
      </c>
      <c r="E338" s="3" t="str">
        <f>INDEX(光放段!$G$4:$G$237,MATCH(纤芯!G338,光放段!$C$4:$C$237,0))</f>
        <v>山东二干|滨州东营光缆:滨州黄河十路-东营济南路</v>
      </c>
      <c r="F338" s="3">
        <f>INDEX(光放段!$I$4:$I$237,MATCH(纤芯!H338,光放段!$B$4:$B$237,0))</f>
        <v>37002100000</v>
      </c>
      <c r="G338" s="3" t="str">
        <f t="shared" si="25"/>
        <v>山东二干|滨州东营光缆:滨州黄河十路-利津通信楼</v>
      </c>
      <c r="H338" s="3">
        <f>INDEX(光放段!$B$4:$B$237,MATCH(纤芯!G338,光放段!$C$4:$C$237,0))</f>
        <v>37002101000</v>
      </c>
      <c r="I338" s="3" t="str">
        <f t="shared" si="26"/>
        <v>滨州东营光缆</v>
      </c>
      <c r="J338" s="3" t="str">
        <f>INDEX(子缆名称!$B$4:$B$29,纤芯!M338)</f>
        <v>A缆</v>
      </c>
      <c r="K338" s="3">
        <v>11</v>
      </c>
      <c r="L338" s="3">
        <f t="shared" si="27"/>
        <v>11</v>
      </c>
      <c r="M338" s="3">
        <f t="shared" si="28"/>
        <v>1</v>
      </c>
      <c r="N338" s="3" t="s">
        <v>12</v>
      </c>
      <c r="O338" s="3">
        <f>COUNTIF([1]局站!$D$4:$D$172,"="&amp;N338)</f>
        <v>1</v>
      </c>
      <c r="P338" s="3">
        <v>0</v>
      </c>
      <c r="Q338" s="3">
        <v>0</v>
      </c>
      <c r="R338" s="3">
        <v>0</v>
      </c>
      <c r="S338" s="3" t="s">
        <v>13</v>
      </c>
      <c r="T338" s="3">
        <f>COUNTIF([1]局站!$D$4:$D$172,"="&amp;S338)</f>
        <v>1</v>
      </c>
      <c r="U338" s="3">
        <v>0</v>
      </c>
      <c r="V338" s="3">
        <v>0</v>
      </c>
      <c r="W338" s="3">
        <v>0</v>
      </c>
      <c r="X338" s="3" t="s">
        <v>1214</v>
      </c>
      <c r="Y338" s="3" t="s">
        <v>881</v>
      </c>
      <c r="Z338" s="3" t="str">
        <f>INDEX(业务类型!$C$4:$C$8,MATCH(纤芯!Y338,业务类型!$B$4:$B$8,0))</f>
        <v>OTHER</v>
      </c>
      <c r="AA338" s="3" t="s">
        <v>882</v>
      </c>
    </row>
    <row r="339" spans="1:27" ht="16.5" x14ac:dyDescent="0.2">
      <c r="A339" s="3">
        <v>336</v>
      </c>
      <c r="B339" s="3">
        <f t="shared" si="24"/>
        <v>37002101012</v>
      </c>
      <c r="C339" s="3" t="s">
        <v>1166</v>
      </c>
      <c r="D339" s="3" t="s">
        <v>202</v>
      </c>
      <c r="E339" s="3" t="str">
        <f>INDEX(光放段!$G$4:$G$237,MATCH(纤芯!G339,光放段!$C$4:$C$237,0))</f>
        <v>山东二干|滨州东营光缆:滨州黄河十路-东营济南路</v>
      </c>
      <c r="F339" s="3">
        <f>INDEX(光放段!$I$4:$I$237,MATCH(纤芯!H339,光放段!$B$4:$B$237,0))</f>
        <v>37002100000</v>
      </c>
      <c r="G339" s="3" t="str">
        <f t="shared" si="25"/>
        <v>山东二干|滨州东营光缆:滨州黄河十路-利津通信楼</v>
      </c>
      <c r="H339" s="3">
        <f>INDEX(光放段!$B$4:$B$237,MATCH(纤芯!G339,光放段!$C$4:$C$237,0))</f>
        <v>37002101000</v>
      </c>
      <c r="I339" s="3" t="str">
        <f t="shared" si="26"/>
        <v>滨州东营光缆</v>
      </c>
      <c r="J339" s="3" t="str">
        <f>INDEX(子缆名称!$B$4:$B$29,纤芯!M339)</f>
        <v>A缆</v>
      </c>
      <c r="K339" s="3">
        <v>12</v>
      </c>
      <c r="L339" s="3">
        <f t="shared" si="27"/>
        <v>12</v>
      </c>
      <c r="M339" s="3">
        <f t="shared" si="28"/>
        <v>1</v>
      </c>
      <c r="N339" s="3" t="s">
        <v>12</v>
      </c>
      <c r="O339" s="3">
        <f>COUNTIF([1]局站!$D$4:$D$172,"="&amp;N339)</f>
        <v>1</v>
      </c>
      <c r="P339" s="3">
        <v>0</v>
      </c>
      <c r="Q339" s="3">
        <v>0</v>
      </c>
      <c r="R339" s="3">
        <v>0</v>
      </c>
      <c r="S339" s="3" t="s">
        <v>13</v>
      </c>
      <c r="T339" s="3">
        <f>COUNTIF([1]局站!$D$4:$D$172,"="&amp;S339)</f>
        <v>1</v>
      </c>
      <c r="U339" s="3">
        <v>0</v>
      </c>
      <c r="V339" s="3">
        <v>0</v>
      </c>
      <c r="W339" s="3">
        <v>0</v>
      </c>
      <c r="X339" s="3" t="s">
        <v>1214</v>
      </c>
      <c r="Y339" s="3" t="s">
        <v>881</v>
      </c>
      <c r="Z339" s="3" t="str">
        <f>INDEX(业务类型!$C$4:$C$8,MATCH(纤芯!Y339,业务类型!$B$4:$B$8,0))</f>
        <v>OTHER</v>
      </c>
      <c r="AA339" s="3" t="s">
        <v>882</v>
      </c>
    </row>
    <row r="340" spans="1:27" ht="16.5" x14ac:dyDescent="0.2">
      <c r="A340" s="3">
        <v>337</v>
      </c>
      <c r="B340" s="3">
        <f t="shared" si="24"/>
        <v>37002101013</v>
      </c>
      <c r="C340" s="3" t="s">
        <v>1166</v>
      </c>
      <c r="D340" s="3" t="s">
        <v>202</v>
      </c>
      <c r="E340" s="3" t="str">
        <f>INDEX(光放段!$G$4:$G$237,MATCH(纤芯!G340,光放段!$C$4:$C$237,0))</f>
        <v>山东二干|滨州东营光缆:滨州黄河十路-东营济南路</v>
      </c>
      <c r="F340" s="3">
        <f>INDEX(光放段!$I$4:$I$237,MATCH(纤芯!H340,光放段!$B$4:$B$237,0))</f>
        <v>37002100000</v>
      </c>
      <c r="G340" s="3" t="str">
        <f t="shared" si="25"/>
        <v>山东二干|滨州东营光缆:滨州黄河十路-利津通信楼</v>
      </c>
      <c r="H340" s="3">
        <f>INDEX(光放段!$B$4:$B$237,MATCH(纤芯!G340,光放段!$C$4:$C$237,0))</f>
        <v>37002101000</v>
      </c>
      <c r="I340" s="3" t="str">
        <f t="shared" si="26"/>
        <v>滨州东营光缆</v>
      </c>
      <c r="J340" s="3" t="str">
        <f>INDEX(子缆名称!$B$4:$B$29,纤芯!M340)</f>
        <v>B缆</v>
      </c>
      <c r="K340" s="3">
        <v>13</v>
      </c>
      <c r="L340" s="3">
        <f t="shared" si="27"/>
        <v>1</v>
      </c>
      <c r="M340" s="3">
        <f t="shared" si="28"/>
        <v>2</v>
      </c>
      <c r="N340" s="3" t="s">
        <v>12</v>
      </c>
      <c r="O340" s="3">
        <f>COUNTIF([1]局站!$D$4:$D$172,"="&amp;N340)</f>
        <v>1</v>
      </c>
      <c r="P340" s="3">
        <v>0</v>
      </c>
      <c r="Q340" s="3">
        <v>0</v>
      </c>
      <c r="R340" s="3">
        <v>0</v>
      </c>
      <c r="S340" s="3" t="s">
        <v>13</v>
      </c>
      <c r="T340" s="3">
        <f>COUNTIF([1]局站!$D$4:$D$172,"="&amp;S340)</f>
        <v>1</v>
      </c>
      <c r="U340" s="3">
        <v>0</v>
      </c>
      <c r="V340" s="3">
        <v>0</v>
      </c>
      <c r="W340" s="3">
        <v>0</v>
      </c>
      <c r="X340" s="3" t="s">
        <v>1214</v>
      </c>
      <c r="Y340" s="3" t="s">
        <v>880</v>
      </c>
      <c r="Z340" s="3" t="str">
        <f>INDEX(业务类型!$C$4:$C$8,MATCH(纤芯!Y340,业务类型!$B$4:$B$8,0))</f>
        <v>IDLE</v>
      </c>
      <c r="AA340" s="3"/>
    </row>
    <row r="341" spans="1:27" ht="16.5" x14ac:dyDescent="0.2">
      <c r="A341" s="3">
        <v>338</v>
      </c>
      <c r="B341" s="3">
        <f t="shared" si="24"/>
        <v>37002101014</v>
      </c>
      <c r="C341" s="3" t="s">
        <v>1166</v>
      </c>
      <c r="D341" s="3" t="s">
        <v>202</v>
      </c>
      <c r="E341" s="3" t="str">
        <f>INDEX(光放段!$G$4:$G$237,MATCH(纤芯!G341,光放段!$C$4:$C$237,0))</f>
        <v>山东二干|滨州东营光缆:滨州黄河十路-东营济南路</v>
      </c>
      <c r="F341" s="3">
        <f>INDEX(光放段!$I$4:$I$237,MATCH(纤芯!H341,光放段!$B$4:$B$237,0))</f>
        <v>37002100000</v>
      </c>
      <c r="G341" s="3" t="str">
        <f t="shared" si="25"/>
        <v>山东二干|滨州东营光缆:滨州黄河十路-利津通信楼</v>
      </c>
      <c r="H341" s="3">
        <f>INDEX(光放段!$B$4:$B$237,MATCH(纤芯!G341,光放段!$C$4:$C$237,0))</f>
        <v>37002101000</v>
      </c>
      <c r="I341" s="3" t="str">
        <f t="shared" si="26"/>
        <v>滨州东营光缆</v>
      </c>
      <c r="J341" s="3" t="str">
        <f>INDEX(子缆名称!$B$4:$B$29,纤芯!M341)</f>
        <v>B缆</v>
      </c>
      <c r="K341" s="3">
        <v>14</v>
      </c>
      <c r="L341" s="3">
        <f t="shared" si="27"/>
        <v>2</v>
      </c>
      <c r="M341" s="3">
        <f t="shared" si="28"/>
        <v>2</v>
      </c>
      <c r="N341" s="3" t="s">
        <v>12</v>
      </c>
      <c r="O341" s="3">
        <f>COUNTIF([1]局站!$D$4:$D$172,"="&amp;N341)</f>
        <v>1</v>
      </c>
      <c r="P341" s="3">
        <v>0</v>
      </c>
      <c r="Q341" s="3">
        <v>0</v>
      </c>
      <c r="R341" s="3">
        <v>0</v>
      </c>
      <c r="S341" s="3" t="s">
        <v>13</v>
      </c>
      <c r="T341" s="3">
        <f>COUNTIF([1]局站!$D$4:$D$172,"="&amp;S341)</f>
        <v>1</v>
      </c>
      <c r="U341" s="3">
        <v>0</v>
      </c>
      <c r="V341" s="3">
        <v>0</v>
      </c>
      <c r="W341" s="3">
        <v>0</v>
      </c>
      <c r="X341" s="3" t="s">
        <v>1214</v>
      </c>
      <c r="Y341" s="3" t="s">
        <v>880</v>
      </c>
      <c r="Z341" s="3" t="str">
        <f>INDEX(业务类型!$C$4:$C$8,MATCH(纤芯!Y341,业务类型!$B$4:$B$8,0))</f>
        <v>IDLE</v>
      </c>
      <c r="AA341" s="3"/>
    </row>
    <row r="342" spans="1:27" ht="16.5" x14ac:dyDescent="0.2">
      <c r="A342" s="3">
        <v>339</v>
      </c>
      <c r="B342" s="3">
        <f t="shared" si="24"/>
        <v>37002101015</v>
      </c>
      <c r="C342" s="3" t="s">
        <v>1166</v>
      </c>
      <c r="D342" s="3" t="s">
        <v>202</v>
      </c>
      <c r="E342" s="3" t="str">
        <f>INDEX(光放段!$G$4:$G$237,MATCH(纤芯!G342,光放段!$C$4:$C$237,0))</f>
        <v>山东二干|滨州东营光缆:滨州黄河十路-东营济南路</v>
      </c>
      <c r="F342" s="3">
        <f>INDEX(光放段!$I$4:$I$237,MATCH(纤芯!H342,光放段!$B$4:$B$237,0))</f>
        <v>37002100000</v>
      </c>
      <c r="G342" s="3" t="str">
        <f t="shared" si="25"/>
        <v>山东二干|滨州东营光缆:滨州黄河十路-利津通信楼</v>
      </c>
      <c r="H342" s="3">
        <f>INDEX(光放段!$B$4:$B$237,MATCH(纤芯!G342,光放段!$C$4:$C$237,0))</f>
        <v>37002101000</v>
      </c>
      <c r="I342" s="3" t="str">
        <f t="shared" si="26"/>
        <v>滨州东营光缆</v>
      </c>
      <c r="J342" s="3" t="str">
        <f>INDEX(子缆名称!$B$4:$B$29,纤芯!M342)</f>
        <v>B缆</v>
      </c>
      <c r="K342" s="3">
        <v>15</v>
      </c>
      <c r="L342" s="3">
        <f t="shared" si="27"/>
        <v>3</v>
      </c>
      <c r="M342" s="3">
        <f t="shared" si="28"/>
        <v>2</v>
      </c>
      <c r="N342" s="3" t="s">
        <v>12</v>
      </c>
      <c r="O342" s="3">
        <f>COUNTIF([1]局站!$D$4:$D$172,"="&amp;N342)</f>
        <v>1</v>
      </c>
      <c r="P342" s="3">
        <v>0</v>
      </c>
      <c r="Q342" s="3">
        <v>0</v>
      </c>
      <c r="R342" s="3">
        <v>0</v>
      </c>
      <c r="S342" s="3" t="s">
        <v>13</v>
      </c>
      <c r="T342" s="3">
        <f>COUNTIF([1]局站!$D$4:$D$172,"="&amp;S342)</f>
        <v>1</v>
      </c>
      <c r="U342" s="3">
        <v>0</v>
      </c>
      <c r="V342" s="3">
        <v>0</v>
      </c>
      <c r="W342" s="3">
        <v>0</v>
      </c>
      <c r="X342" s="3" t="s">
        <v>1214</v>
      </c>
      <c r="Y342" s="3" t="s">
        <v>880</v>
      </c>
      <c r="Z342" s="3" t="str">
        <f>INDEX(业务类型!$C$4:$C$8,MATCH(纤芯!Y342,业务类型!$B$4:$B$8,0))</f>
        <v>IDLE</v>
      </c>
      <c r="AA342" s="3"/>
    </row>
    <row r="343" spans="1:27" ht="16.5" x14ac:dyDescent="0.2">
      <c r="A343" s="3">
        <v>340</v>
      </c>
      <c r="B343" s="3">
        <f t="shared" si="24"/>
        <v>37002101016</v>
      </c>
      <c r="C343" s="3" t="s">
        <v>1166</v>
      </c>
      <c r="D343" s="3" t="s">
        <v>202</v>
      </c>
      <c r="E343" s="3" t="str">
        <f>INDEX(光放段!$G$4:$G$237,MATCH(纤芯!G343,光放段!$C$4:$C$237,0))</f>
        <v>山东二干|滨州东营光缆:滨州黄河十路-东营济南路</v>
      </c>
      <c r="F343" s="3">
        <f>INDEX(光放段!$I$4:$I$237,MATCH(纤芯!H343,光放段!$B$4:$B$237,0))</f>
        <v>37002100000</v>
      </c>
      <c r="G343" s="3" t="str">
        <f t="shared" si="25"/>
        <v>山东二干|滨州东营光缆:滨州黄河十路-利津通信楼</v>
      </c>
      <c r="H343" s="3">
        <f>INDEX(光放段!$B$4:$B$237,MATCH(纤芯!G343,光放段!$C$4:$C$237,0))</f>
        <v>37002101000</v>
      </c>
      <c r="I343" s="3" t="str">
        <f t="shared" si="26"/>
        <v>滨州东营光缆</v>
      </c>
      <c r="J343" s="3" t="str">
        <f>INDEX(子缆名称!$B$4:$B$29,纤芯!M343)</f>
        <v>B缆</v>
      </c>
      <c r="K343" s="3">
        <v>16</v>
      </c>
      <c r="L343" s="3">
        <f t="shared" si="27"/>
        <v>4</v>
      </c>
      <c r="M343" s="3">
        <f t="shared" si="28"/>
        <v>2</v>
      </c>
      <c r="N343" s="3" t="s">
        <v>12</v>
      </c>
      <c r="O343" s="3">
        <f>COUNTIF([1]局站!$D$4:$D$172,"="&amp;N343)</f>
        <v>1</v>
      </c>
      <c r="P343" s="3">
        <v>0</v>
      </c>
      <c r="Q343" s="3">
        <v>0</v>
      </c>
      <c r="R343" s="3">
        <v>0</v>
      </c>
      <c r="S343" s="3" t="s">
        <v>13</v>
      </c>
      <c r="T343" s="3">
        <f>COUNTIF([1]局站!$D$4:$D$172,"="&amp;S343)</f>
        <v>1</v>
      </c>
      <c r="U343" s="3">
        <v>0</v>
      </c>
      <c r="V343" s="3">
        <v>0</v>
      </c>
      <c r="W343" s="3">
        <v>0</v>
      </c>
      <c r="X343" s="3" t="s">
        <v>1214</v>
      </c>
      <c r="Y343" s="3" t="s">
        <v>880</v>
      </c>
      <c r="Z343" s="3" t="str">
        <f>INDEX(业务类型!$C$4:$C$8,MATCH(纤芯!Y343,业务类型!$B$4:$B$8,0))</f>
        <v>IDLE</v>
      </c>
      <c r="AA343" s="3"/>
    </row>
    <row r="344" spans="1:27" ht="16.5" x14ac:dyDescent="0.2">
      <c r="A344" s="3">
        <v>341</v>
      </c>
      <c r="B344" s="3">
        <f t="shared" si="24"/>
        <v>37002101017</v>
      </c>
      <c r="C344" s="3" t="s">
        <v>1166</v>
      </c>
      <c r="D344" s="3" t="s">
        <v>202</v>
      </c>
      <c r="E344" s="3" t="str">
        <f>INDEX(光放段!$G$4:$G$237,MATCH(纤芯!G344,光放段!$C$4:$C$237,0))</f>
        <v>山东二干|滨州东营光缆:滨州黄河十路-东营济南路</v>
      </c>
      <c r="F344" s="3">
        <f>INDEX(光放段!$I$4:$I$237,MATCH(纤芯!H344,光放段!$B$4:$B$237,0))</f>
        <v>37002100000</v>
      </c>
      <c r="G344" s="3" t="str">
        <f t="shared" si="25"/>
        <v>山东二干|滨州东营光缆:滨州黄河十路-利津通信楼</v>
      </c>
      <c r="H344" s="3">
        <f>INDEX(光放段!$B$4:$B$237,MATCH(纤芯!G344,光放段!$C$4:$C$237,0))</f>
        <v>37002101000</v>
      </c>
      <c r="I344" s="3" t="str">
        <f t="shared" si="26"/>
        <v>滨州东营光缆</v>
      </c>
      <c r="J344" s="3" t="str">
        <f>INDEX(子缆名称!$B$4:$B$29,纤芯!M344)</f>
        <v>B缆</v>
      </c>
      <c r="K344" s="3">
        <v>17</v>
      </c>
      <c r="L344" s="3">
        <f t="shared" si="27"/>
        <v>5</v>
      </c>
      <c r="M344" s="3">
        <f t="shared" si="28"/>
        <v>2</v>
      </c>
      <c r="N344" s="3" t="s">
        <v>12</v>
      </c>
      <c r="O344" s="3">
        <f>COUNTIF([1]局站!$D$4:$D$172,"="&amp;N344)</f>
        <v>1</v>
      </c>
      <c r="P344" s="3">
        <v>0</v>
      </c>
      <c r="Q344" s="3">
        <v>0</v>
      </c>
      <c r="R344" s="3">
        <v>0</v>
      </c>
      <c r="S344" s="3" t="s">
        <v>13</v>
      </c>
      <c r="T344" s="3">
        <f>COUNTIF([1]局站!$D$4:$D$172,"="&amp;S344)</f>
        <v>1</v>
      </c>
      <c r="U344" s="3">
        <v>0</v>
      </c>
      <c r="V344" s="3">
        <v>0</v>
      </c>
      <c r="W344" s="3">
        <v>0</v>
      </c>
      <c r="X344" s="3" t="s">
        <v>1214</v>
      </c>
      <c r="Y344" s="3" t="s">
        <v>880</v>
      </c>
      <c r="Z344" s="3" t="str">
        <f>INDEX(业务类型!$C$4:$C$8,MATCH(纤芯!Y344,业务类型!$B$4:$B$8,0))</f>
        <v>IDLE</v>
      </c>
      <c r="AA344" s="3"/>
    </row>
    <row r="345" spans="1:27" ht="16.5" x14ac:dyDescent="0.2">
      <c r="A345" s="3">
        <v>342</v>
      </c>
      <c r="B345" s="3">
        <f t="shared" si="24"/>
        <v>37002101018</v>
      </c>
      <c r="C345" s="3" t="s">
        <v>1166</v>
      </c>
      <c r="D345" s="3" t="s">
        <v>202</v>
      </c>
      <c r="E345" s="3" t="str">
        <f>INDEX(光放段!$G$4:$G$237,MATCH(纤芯!G345,光放段!$C$4:$C$237,0))</f>
        <v>山东二干|滨州东营光缆:滨州黄河十路-东营济南路</v>
      </c>
      <c r="F345" s="3">
        <f>INDEX(光放段!$I$4:$I$237,MATCH(纤芯!H345,光放段!$B$4:$B$237,0))</f>
        <v>37002100000</v>
      </c>
      <c r="G345" s="3" t="str">
        <f t="shared" si="25"/>
        <v>山东二干|滨州东营光缆:滨州黄河十路-利津通信楼</v>
      </c>
      <c r="H345" s="3">
        <f>INDEX(光放段!$B$4:$B$237,MATCH(纤芯!G345,光放段!$C$4:$C$237,0))</f>
        <v>37002101000</v>
      </c>
      <c r="I345" s="3" t="str">
        <f t="shared" si="26"/>
        <v>滨州东营光缆</v>
      </c>
      <c r="J345" s="3" t="str">
        <f>INDEX(子缆名称!$B$4:$B$29,纤芯!M345)</f>
        <v>B缆</v>
      </c>
      <c r="K345" s="3">
        <v>18</v>
      </c>
      <c r="L345" s="3">
        <f t="shared" si="27"/>
        <v>6</v>
      </c>
      <c r="M345" s="3">
        <f t="shared" si="28"/>
        <v>2</v>
      </c>
      <c r="N345" s="3" t="s">
        <v>12</v>
      </c>
      <c r="O345" s="3">
        <f>COUNTIF([1]局站!$D$4:$D$172,"="&amp;N345)</f>
        <v>1</v>
      </c>
      <c r="P345" s="3">
        <v>0</v>
      </c>
      <c r="Q345" s="3">
        <v>0</v>
      </c>
      <c r="R345" s="3">
        <v>0</v>
      </c>
      <c r="S345" s="3" t="s">
        <v>13</v>
      </c>
      <c r="T345" s="3">
        <f>COUNTIF([1]局站!$D$4:$D$172,"="&amp;S345)</f>
        <v>1</v>
      </c>
      <c r="U345" s="3">
        <v>0</v>
      </c>
      <c r="V345" s="3">
        <v>0</v>
      </c>
      <c r="W345" s="3">
        <v>0</v>
      </c>
      <c r="X345" s="3" t="s">
        <v>1214</v>
      </c>
      <c r="Y345" s="3" t="s">
        <v>880</v>
      </c>
      <c r="Z345" s="3" t="str">
        <f>INDEX(业务类型!$C$4:$C$8,MATCH(纤芯!Y345,业务类型!$B$4:$B$8,0))</f>
        <v>IDLE</v>
      </c>
      <c r="AA345" s="3"/>
    </row>
    <row r="346" spans="1:27" ht="16.5" x14ac:dyDescent="0.2">
      <c r="A346" s="3">
        <v>343</v>
      </c>
      <c r="B346" s="3">
        <f t="shared" si="24"/>
        <v>37002101019</v>
      </c>
      <c r="C346" s="3" t="s">
        <v>1166</v>
      </c>
      <c r="D346" s="3" t="s">
        <v>202</v>
      </c>
      <c r="E346" s="3" t="str">
        <f>INDEX(光放段!$G$4:$G$237,MATCH(纤芯!G346,光放段!$C$4:$C$237,0))</f>
        <v>山东二干|滨州东营光缆:滨州黄河十路-东营济南路</v>
      </c>
      <c r="F346" s="3">
        <f>INDEX(光放段!$I$4:$I$237,MATCH(纤芯!H346,光放段!$B$4:$B$237,0))</f>
        <v>37002100000</v>
      </c>
      <c r="G346" s="3" t="str">
        <f t="shared" si="25"/>
        <v>山东二干|滨州东营光缆:滨州黄河十路-利津通信楼</v>
      </c>
      <c r="H346" s="3">
        <f>INDEX(光放段!$B$4:$B$237,MATCH(纤芯!G346,光放段!$C$4:$C$237,0))</f>
        <v>37002101000</v>
      </c>
      <c r="I346" s="3" t="str">
        <f t="shared" si="26"/>
        <v>滨州东营光缆</v>
      </c>
      <c r="J346" s="3" t="str">
        <f>INDEX(子缆名称!$B$4:$B$29,纤芯!M346)</f>
        <v>B缆</v>
      </c>
      <c r="K346" s="3">
        <v>19</v>
      </c>
      <c r="L346" s="3">
        <f t="shared" si="27"/>
        <v>7</v>
      </c>
      <c r="M346" s="3">
        <f t="shared" si="28"/>
        <v>2</v>
      </c>
      <c r="N346" s="3" t="s">
        <v>12</v>
      </c>
      <c r="O346" s="3">
        <f>COUNTIF([1]局站!$D$4:$D$172,"="&amp;N346)</f>
        <v>1</v>
      </c>
      <c r="P346" s="3">
        <v>0</v>
      </c>
      <c r="Q346" s="3">
        <v>0</v>
      </c>
      <c r="R346" s="3">
        <v>0</v>
      </c>
      <c r="S346" s="3" t="s">
        <v>13</v>
      </c>
      <c r="T346" s="3">
        <f>COUNTIF([1]局站!$D$4:$D$172,"="&amp;S346)</f>
        <v>1</v>
      </c>
      <c r="U346" s="3">
        <v>0</v>
      </c>
      <c r="V346" s="3">
        <v>0</v>
      </c>
      <c r="W346" s="3">
        <v>0</v>
      </c>
      <c r="X346" s="3" t="s">
        <v>1214</v>
      </c>
      <c r="Y346" s="3" t="s">
        <v>880</v>
      </c>
      <c r="Z346" s="3" t="str">
        <f>INDEX(业务类型!$C$4:$C$8,MATCH(纤芯!Y346,业务类型!$B$4:$B$8,0))</f>
        <v>IDLE</v>
      </c>
      <c r="AA346" s="3"/>
    </row>
    <row r="347" spans="1:27" ht="16.5" x14ac:dyDescent="0.2">
      <c r="A347" s="3">
        <v>344</v>
      </c>
      <c r="B347" s="3">
        <f t="shared" si="24"/>
        <v>37002101020</v>
      </c>
      <c r="C347" s="3" t="s">
        <v>1166</v>
      </c>
      <c r="D347" s="3" t="s">
        <v>202</v>
      </c>
      <c r="E347" s="3" t="str">
        <f>INDEX(光放段!$G$4:$G$237,MATCH(纤芯!G347,光放段!$C$4:$C$237,0))</f>
        <v>山东二干|滨州东营光缆:滨州黄河十路-东营济南路</v>
      </c>
      <c r="F347" s="3">
        <f>INDEX(光放段!$I$4:$I$237,MATCH(纤芯!H347,光放段!$B$4:$B$237,0))</f>
        <v>37002100000</v>
      </c>
      <c r="G347" s="3" t="str">
        <f t="shared" si="25"/>
        <v>山东二干|滨州东营光缆:滨州黄河十路-利津通信楼</v>
      </c>
      <c r="H347" s="3">
        <f>INDEX(光放段!$B$4:$B$237,MATCH(纤芯!G347,光放段!$C$4:$C$237,0))</f>
        <v>37002101000</v>
      </c>
      <c r="I347" s="3" t="str">
        <f t="shared" si="26"/>
        <v>滨州东营光缆</v>
      </c>
      <c r="J347" s="3" t="str">
        <f>INDEX(子缆名称!$B$4:$B$29,纤芯!M347)</f>
        <v>B缆</v>
      </c>
      <c r="K347" s="3">
        <v>20</v>
      </c>
      <c r="L347" s="3">
        <f t="shared" si="27"/>
        <v>8</v>
      </c>
      <c r="M347" s="3">
        <f t="shared" si="28"/>
        <v>2</v>
      </c>
      <c r="N347" s="3" t="s">
        <v>12</v>
      </c>
      <c r="O347" s="3">
        <f>COUNTIF([1]局站!$D$4:$D$172,"="&amp;N347)</f>
        <v>1</v>
      </c>
      <c r="P347" s="3">
        <v>0</v>
      </c>
      <c r="Q347" s="3">
        <v>0</v>
      </c>
      <c r="R347" s="3">
        <v>0</v>
      </c>
      <c r="S347" s="3" t="s">
        <v>13</v>
      </c>
      <c r="T347" s="3">
        <f>COUNTIF([1]局站!$D$4:$D$172,"="&amp;S347)</f>
        <v>1</v>
      </c>
      <c r="U347" s="3">
        <v>0</v>
      </c>
      <c r="V347" s="3">
        <v>0</v>
      </c>
      <c r="W347" s="3">
        <v>0</v>
      </c>
      <c r="X347" s="3" t="s">
        <v>1214</v>
      </c>
      <c r="Y347" s="3" t="s">
        <v>880</v>
      </c>
      <c r="Z347" s="3" t="str">
        <f>INDEX(业务类型!$C$4:$C$8,MATCH(纤芯!Y347,业务类型!$B$4:$B$8,0))</f>
        <v>IDLE</v>
      </c>
      <c r="AA347" s="3"/>
    </row>
    <row r="348" spans="1:27" ht="16.5" x14ac:dyDescent="0.2">
      <c r="A348" s="3">
        <v>345</v>
      </c>
      <c r="B348" s="3">
        <f t="shared" si="24"/>
        <v>37002101021</v>
      </c>
      <c r="C348" s="3" t="s">
        <v>1166</v>
      </c>
      <c r="D348" s="3" t="s">
        <v>202</v>
      </c>
      <c r="E348" s="3" t="str">
        <f>INDEX(光放段!$G$4:$G$237,MATCH(纤芯!G348,光放段!$C$4:$C$237,0))</f>
        <v>山东二干|滨州东营光缆:滨州黄河十路-东营济南路</v>
      </c>
      <c r="F348" s="3">
        <f>INDEX(光放段!$I$4:$I$237,MATCH(纤芯!H348,光放段!$B$4:$B$237,0))</f>
        <v>37002100000</v>
      </c>
      <c r="G348" s="3" t="str">
        <f t="shared" si="25"/>
        <v>山东二干|滨州东营光缆:滨州黄河十路-利津通信楼</v>
      </c>
      <c r="H348" s="3">
        <f>INDEX(光放段!$B$4:$B$237,MATCH(纤芯!G348,光放段!$C$4:$C$237,0))</f>
        <v>37002101000</v>
      </c>
      <c r="I348" s="3" t="str">
        <f t="shared" si="26"/>
        <v>滨州东营光缆</v>
      </c>
      <c r="J348" s="3" t="str">
        <f>INDEX(子缆名称!$B$4:$B$29,纤芯!M348)</f>
        <v>B缆</v>
      </c>
      <c r="K348" s="3">
        <v>21</v>
      </c>
      <c r="L348" s="3">
        <f t="shared" si="27"/>
        <v>9</v>
      </c>
      <c r="M348" s="3">
        <f t="shared" si="28"/>
        <v>2</v>
      </c>
      <c r="N348" s="3" t="s">
        <v>12</v>
      </c>
      <c r="O348" s="3">
        <f>COUNTIF([1]局站!$D$4:$D$172,"="&amp;N348)</f>
        <v>1</v>
      </c>
      <c r="P348" s="3">
        <v>0</v>
      </c>
      <c r="Q348" s="3">
        <v>0</v>
      </c>
      <c r="R348" s="3">
        <v>0</v>
      </c>
      <c r="S348" s="3" t="s">
        <v>13</v>
      </c>
      <c r="T348" s="3">
        <f>COUNTIF([1]局站!$D$4:$D$172,"="&amp;S348)</f>
        <v>1</v>
      </c>
      <c r="U348" s="3">
        <v>0</v>
      </c>
      <c r="V348" s="3">
        <v>0</v>
      </c>
      <c r="W348" s="3">
        <v>0</v>
      </c>
      <c r="X348" s="3" t="s">
        <v>1214</v>
      </c>
      <c r="Y348" s="3" t="s">
        <v>880</v>
      </c>
      <c r="Z348" s="3" t="str">
        <f>INDEX(业务类型!$C$4:$C$8,MATCH(纤芯!Y348,业务类型!$B$4:$B$8,0))</f>
        <v>IDLE</v>
      </c>
      <c r="AA348" s="3"/>
    </row>
    <row r="349" spans="1:27" ht="16.5" x14ac:dyDescent="0.2">
      <c r="A349" s="3">
        <v>346</v>
      </c>
      <c r="B349" s="3">
        <f t="shared" si="24"/>
        <v>37002101022</v>
      </c>
      <c r="C349" s="3" t="s">
        <v>1166</v>
      </c>
      <c r="D349" s="3" t="s">
        <v>202</v>
      </c>
      <c r="E349" s="3" t="str">
        <f>INDEX(光放段!$G$4:$G$237,MATCH(纤芯!G349,光放段!$C$4:$C$237,0))</f>
        <v>山东二干|滨州东营光缆:滨州黄河十路-东营济南路</v>
      </c>
      <c r="F349" s="3">
        <f>INDEX(光放段!$I$4:$I$237,MATCH(纤芯!H349,光放段!$B$4:$B$237,0))</f>
        <v>37002100000</v>
      </c>
      <c r="G349" s="3" t="str">
        <f t="shared" si="25"/>
        <v>山东二干|滨州东营光缆:滨州黄河十路-利津通信楼</v>
      </c>
      <c r="H349" s="3">
        <f>INDEX(光放段!$B$4:$B$237,MATCH(纤芯!G349,光放段!$C$4:$C$237,0))</f>
        <v>37002101000</v>
      </c>
      <c r="I349" s="3" t="str">
        <f t="shared" si="26"/>
        <v>滨州东营光缆</v>
      </c>
      <c r="J349" s="3" t="str">
        <f>INDEX(子缆名称!$B$4:$B$29,纤芯!M349)</f>
        <v>B缆</v>
      </c>
      <c r="K349" s="3">
        <v>22</v>
      </c>
      <c r="L349" s="3">
        <f t="shared" si="27"/>
        <v>10</v>
      </c>
      <c r="M349" s="3">
        <f t="shared" si="28"/>
        <v>2</v>
      </c>
      <c r="N349" s="3" t="s">
        <v>12</v>
      </c>
      <c r="O349" s="3">
        <f>COUNTIF([1]局站!$D$4:$D$172,"="&amp;N349)</f>
        <v>1</v>
      </c>
      <c r="P349" s="3">
        <v>0</v>
      </c>
      <c r="Q349" s="3">
        <v>0</v>
      </c>
      <c r="R349" s="3">
        <v>0</v>
      </c>
      <c r="S349" s="3" t="s">
        <v>13</v>
      </c>
      <c r="T349" s="3">
        <f>COUNTIF([1]局站!$D$4:$D$172,"="&amp;S349)</f>
        <v>1</v>
      </c>
      <c r="U349" s="3">
        <v>0</v>
      </c>
      <c r="V349" s="3">
        <v>0</v>
      </c>
      <c r="W349" s="3">
        <v>0</v>
      </c>
      <c r="X349" s="3" t="s">
        <v>1214</v>
      </c>
      <c r="Y349" s="3" t="s">
        <v>880</v>
      </c>
      <c r="Z349" s="3" t="str">
        <f>INDEX(业务类型!$C$4:$C$8,MATCH(纤芯!Y349,业务类型!$B$4:$B$8,0))</f>
        <v>IDLE</v>
      </c>
      <c r="AA349" s="3"/>
    </row>
    <row r="350" spans="1:27" ht="16.5" x14ac:dyDescent="0.2">
      <c r="A350" s="3">
        <v>347</v>
      </c>
      <c r="B350" s="3">
        <f t="shared" si="24"/>
        <v>37002101023</v>
      </c>
      <c r="C350" s="3" t="s">
        <v>1166</v>
      </c>
      <c r="D350" s="3" t="s">
        <v>202</v>
      </c>
      <c r="E350" s="3" t="str">
        <f>INDEX(光放段!$G$4:$G$237,MATCH(纤芯!G350,光放段!$C$4:$C$237,0))</f>
        <v>山东二干|滨州东营光缆:滨州黄河十路-东营济南路</v>
      </c>
      <c r="F350" s="3">
        <f>INDEX(光放段!$I$4:$I$237,MATCH(纤芯!H350,光放段!$B$4:$B$237,0))</f>
        <v>37002100000</v>
      </c>
      <c r="G350" s="3" t="str">
        <f t="shared" si="25"/>
        <v>山东二干|滨州东营光缆:滨州黄河十路-利津通信楼</v>
      </c>
      <c r="H350" s="3">
        <f>INDEX(光放段!$B$4:$B$237,MATCH(纤芯!G350,光放段!$C$4:$C$237,0))</f>
        <v>37002101000</v>
      </c>
      <c r="I350" s="3" t="str">
        <f t="shared" si="26"/>
        <v>滨州东营光缆</v>
      </c>
      <c r="J350" s="3" t="str">
        <f>INDEX(子缆名称!$B$4:$B$29,纤芯!M350)</f>
        <v>B缆</v>
      </c>
      <c r="K350" s="3">
        <v>23</v>
      </c>
      <c r="L350" s="3">
        <f t="shared" si="27"/>
        <v>11</v>
      </c>
      <c r="M350" s="3">
        <f t="shared" si="28"/>
        <v>2</v>
      </c>
      <c r="N350" s="3" t="s">
        <v>12</v>
      </c>
      <c r="O350" s="3">
        <f>COUNTIF([1]局站!$D$4:$D$172,"="&amp;N350)</f>
        <v>1</v>
      </c>
      <c r="P350" s="3">
        <v>0</v>
      </c>
      <c r="Q350" s="3">
        <v>0</v>
      </c>
      <c r="R350" s="3">
        <v>0</v>
      </c>
      <c r="S350" s="3" t="s">
        <v>13</v>
      </c>
      <c r="T350" s="3">
        <f>COUNTIF([1]局站!$D$4:$D$172,"="&amp;S350)</f>
        <v>1</v>
      </c>
      <c r="U350" s="3">
        <v>0</v>
      </c>
      <c r="V350" s="3">
        <v>0</v>
      </c>
      <c r="W350" s="3">
        <v>0</v>
      </c>
      <c r="X350" s="3" t="s">
        <v>1214</v>
      </c>
      <c r="Y350" s="3" t="s">
        <v>880</v>
      </c>
      <c r="Z350" s="3" t="str">
        <f>INDEX(业务类型!$C$4:$C$8,MATCH(纤芯!Y350,业务类型!$B$4:$B$8,0))</f>
        <v>IDLE</v>
      </c>
      <c r="AA350" s="3"/>
    </row>
    <row r="351" spans="1:27" ht="16.5" x14ac:dyDescent="0.2">
      <c r="A351" s="3">
        <v>348</v>
      </c>
      <c r="B351" s="3">
        <f t="shared" si="24"/>
        <v>37002101024</v>
      </c>
      <c r="C351" s="3" t="s">
        <v>1166</v>
      </c>
      <c r="D351" s="3" t="s">
        <v>202</v>
      </c>
      <c r="E351" s="3" t="str">
        <f>INDEX(光放段!$G$4:$G$237,MATCH(纤芯!G351,光放段!$C$4:$C$237,0))</f>
        <v>山东二干|滨州东营光缆:滨州黄河十路-东营济南路</v>
      </c>
      <c r="F351" s="3">
        <f>INDEX(光放段!$I$4:$I$237,MATCH(纤芯!H351,光放段!$B$4:$B$237,0))</f>
        <v>37002100000</v>
      </c>
      <c r="G351" s="3" t="str">
        <f t="shared" si="25"/>
        <v>山东二干|滨州东营光缆:滨州黄河十路-利津通信楼</v>
      </c>
      <c r="H351" s="3">
        <f>INDEX(光放段!$B$4:$B$237,MATCH(纤芯!G351,光放段!$C$4:$C$237,0))</f>
        <v>37002101000</v>
      </c>
      <c r="I351" s="3" t="str">
        <f t="shared" si="26"/>
        <v>滨州东营光缆</v>
      </c>
      <c r="J351" s="3" t="str">
        <f>INDEX(子缆名称!$B$4:$B$29,纤芯!M351)</f>
        <v>B缆</v>
      </c>
      <c r="K351" s="3">
        <v>24</v>
      </c>
      <c r="L351" s="3">
        <f t="shared" si="27"/>
        <v>12</v>
      </c>
      <c r="M351" s="3">
        <f t="shared" si="28"/>
        <v>2</v>
      </c>
      <c r="N351" s="3" t="s">
        <v>12</v>
      </c>
      <c r="O351" s="3">
        <f>COUNTIF([1]局站!$D$4:$D$172,"="&amp;N351)</f>
        <v>1</v>
      </c>
      <c r="P351" s="3">
        <v>0</v>
      </c>
      <c r="Q351" s="3">
        <v>0</v>
      </c>
      <c r="R351" s="3">
        <v>0</v>
      </c>
      <c r="S351" s="3" t="s">
        <v>13</v>
      </c>
      <c r="T351" s="3">
        <f>COUNTIF([1]局站!$D$4:$D$172,"="&amp;S351)</f>
        <v>1</v>
      </c>
      <c r="U351" s="3">
        <v>0</v>
      </c>
      <c r="V351" s="3">
        <v>0</v>
      </c>
      <c r="W351" s="3">
        <v>0</v>
      </c>
      <c r="X351" s="3" t="s">
        <v>1214</v>
      </c>
      <c r="Y351" s="3" t="s">
        <v>880</v>
      </c>
      <c r="Z351" s="3" t="str">
        <f>INDEX(业务类型!$C$4:$C$8,MATCH(纤芯!Y351,业务类型!$B$4:$B$8,0))</f>
        <v>IDLE</v>
      </c>
      <c r="AA351" s="3"/>
    </row>
    <row r="352" spans="1:27" ht="16.5" x14ac:dyDescent="0.2">
      <c r="A352" s="3">
        <v>349</v>
      </c>
      <c r="B352" s="3">
        <f t="shared" si="24"/>
        <v>37002101025</v>
      </c>
      <c r="C352" s="3" t="s">
        <v>1166</v>
      </c>
      <c r="D352" s="3" t="s">
        <v>202</v>
      </c>
      <c r="E352" s="3" t="str">
        <f>INDEX(光放段!$G$4:$G$237,MATCH(纤芯!G352,光放段!$C$4:$C$237,0))</f>
        <v>山东二干|滨州东营光缆:滨州黄河十路-东营济南路</v>
      </c>
      <c r="F352" s="3">
        <f>INDEX(光放段!$I$4:$I$237,MATCH(纤芯!H352,光放段!$B$4:$B$237,0))</f>
        <v>37002100000</v>
      </c>
      <c r="G352" s="3" t="str">
        <f t="shared" si="25"/>
        <v>山东二干|滨州东营光缆:滨州黄河十路-利津通信楼</v>
      </c>
      <c r="H352" s="3">
        <f>INDEX(光放段!$B$4:$B$237,MATCH(纤芯!G352,光放段!$C$4:$C$237,0))</f>
        <v>37002101000</v>
      </c>
      <c r="I352" s="3" t="str">
        <f t="shared" si="26"/>
        <v>滨州东营光缆</v>
      </c>
      <c r="J352" s="3" t="str">
        <f>INDEX(子缆名称!$B$4:$B$29,纤芯!M352)</f>
        <v>C缆</v>
      </c>
      <c r="K352" s="3">
        <v>25</v>
      </c>
      <c r="L352" s="3">
        <f t="shared" si="27"/>
        <v>1</v>
      </c>
      <c r="M352" s="3">
        <f t="shared" si="28"/>
        <v>3</v>
      </c>
      <c r="N352" s="3" t="s">
        <v>12</v>
      </c>
      <c r="O352" s="3">
        <f>COUNTIF([1]局站!$D$4:$D$172,"="&amp;N352)</f>
        <v>1</v>
      </c>
      <c r="P352" s="3">
        <v>0</v>
      </c>
      <c r="Q352" s="3">
        <v>0</v>
      </c>
      <c r="R352" s="3">
        <v>0</v>
      </c>
      <c r="S352" s="3" t="s">
        <v>13</v>
      </c>
      <c r="T352" s="3">
        <f>COUNTIF([1]局站!$D$4:$D$172,"="&amp;S352)</f>
        <v>1</v>
      </c>
      <c r="U352" s="3">
        <v>0</v>
      </c>
      <c r="V352" s="3">
        <v>0</v>
      </c>
      <c r="W352" s="3">
        <v>0</v>
      </c>
      <c r="X352" s="3" t="s">
        <v>1214</v>
      </c>
      <c r="Y352" s="3" t="s">
        <v>852</v>
      </c>
      <c r="Z352" s="3" t="str">
        <f>INDEX(业务类型!$C$4:$C$8,MATCH(纤芯!Y352,业务类型!$B$4:$B$8,0))</f>
        <v>TWO</v>
      </c>
      <c r="AA352" s="3" t="s">
        <v>891</v>
      </c>
    </row>
    <row r="353" spans="1:27" ht="16.5" x14ac:dyDescent="0.2">
      <c r="A353" s="3">
        <v>350</v>
      </c>
      <c r="B353" s="3">
        <f t="shared" si="24"/>
        <v>37002101026</v>
      </c>
      <c r="C353" s="3" t="s">
        <v>1166</v>
      </c>
      <c r="D353" s="3" t="s">
        <v>202</v>
      </c>
      <c r="E353" s="3" t="str">
        <f>INDEX(光放段!$G$4:$G$237,MATCH(纤芯!G353,光放段!$C$4:$C$237,0))</f>
        <v>山东二干|滨州东营光缆:滨州黄河十路-东营济南路</v>
      </c>
      <c r="F353" s="3">
        <f>INDEX(光放段!$I$4:$I$237,MATCH(纤芯!H353,光放段!$B$4:$B$237,0))</f>
        <v>37002100000</v>
      </c>
      <c r="G353" s="3" t="str">
        <f t="shared" si="25"/>
        <v>山东二干|滨州东营光缆:滨州黄河十路-利津通信楼</v>
      </c>
      <c r="H353" s="3">
        <f>INDEX(光放段!$B$4:$B$237,MATCH(纤芯!G353,光放段!$C$4:$C$237,0))</f>
        <v>37002101000</v>
      </c>
      <c r="I353" s="3" t="str">
        <f t="shared" si="26"/>
        <v>滨州东营光缆</v>
      </c>
      <c r="J353" s="3" t="str">
        <f>INDEX(子缆名称!$B$4:$B$29,纤芯!M353)</f>
        <v>C缆</v>
      </c>
      <c r="K353" s="3">
        <v>26</v>
      </c>
      <c r="L353" s="3">
        <f t="shared" si="27"/>
        <v>2</v>
      </c>
      <c r="M353" s="3">
        <f t="shared" si="28"/>
        <v>3</v>
      </c>
      <c r="N353" s="3" t="s">
        <v>12</v>
      </c>
      <c r="O353" s="3">
        <f>COUNTIF([1]局站!$D$4:$D$172,"="&amp;N353)</f>
        <v>1</v>
      </c>
      <c r="P353" s="3">
        <v>0</v>
      </c>
      <c r="Q353" s="3">
        <v>0</v>
      </c>
      <c r="R353" s="3">
        <v>0</v>
      </c>
      <c r="S353" s="3" t="s">
        <v>13</v>
      </c>
      <c r="T353" s="3">
        <f>COUNTIF([1]局站!$D$4:$D$172,"="&amp;S353)</f>
        <v>1</v>
      </c>
      <c r="U353" s="3">
        <v>0</v>
      </c>
      <c r="V353" s="3">
        <v>0</v>
      </c>
      <c r="W353" s="3">
        <v>0</v>
      </c>
      <c r="X353" s="3" t="s">
        <v>1214</v>
      </c>
      <c r="Y353" s="3" t="s">
        <v>852</v>
      </c>
      <c r="Z353" s="3" t="str">
        <f>INDEX(业务类型!$C$4:$C$8,MATCH(纤芯!Y353,业务类型!$B$4:$B$8,0))</f>
        <v>TWO</v>
      </c>
      <c r="AA353" s="3" t="s">
        <v>891</v>
      </c>
    </row>
    <row r="354" spans="1:27" ht="16.5" x14ac:dyDescent="0.2">
      <c r="A354" s="3">
        <v>351</v>
      </c>
      <c r="B354" s="3">
        <f t="shared" si="24"/>
        <v>37002101027</v>
      </c>
      <c r="C354" s="3" t="s">
        <v>1166</v>
      </c>
      <c r="D354" s="3" t="s">
        <v>202</v>
      </c>
      <c r="E354" s="3" t="str">
        <f>INDEX(光放段!$G$4:$G$237,MATCH(纤芯!G354,光放段!$C$4:$C$237,0))</f>
        <v>山东二干|滨州东营光缆:滨州黄河十路-东营济南路</v>
      </c>
      <c r="F354" s="3">
        <f>INDEX(光放段!$I$4:$I$237,MATCH(纤芯!H354,光放段!$B$4:$B$237,0))</f>
        <v>37002100000</v>
      </c>
      <c r="G354" s="3" t="str">
        <f t="shared" si="25"/>
        <v>山东二干|滨州东营光缆:滨州黄河十路-利津通信楼</v>
      </c>
      <c r="H354" s="3">
        <f>INDEX(光放段!$B$4:$B$237,MATCH(纤芯!G354,光放段!$C$4:$C$237,0))</f>
        <v>37002101000</v>
      </c>
      <c r="I354" s="3" t="str">
        <f t="shared" si="26"/>
        <v>滨州东营光缆</v>
      </c>
      <c r="J354" s="3" t="str">
        <f>INDEX(子缆名称!$B$4:$B$29,纤芯!M354)</f>
        <v>C缆</v>
      </c>
      <c r="K354" s="3">
        <v>27</v>
      </c>
      <c r="L354" s="3">
        <f t="shared" si="27"/>
        <v>3</v>
      </c>
      <c r="M354" s="3">
        <f t="shared" si="28"/>
        <v>3</v>
      </c>
      <c r="N354" s="3" t="s">
        <v>12</v>
      </c>
      <c r="O354" s="3">
        <f>COUNTIF([1]局站!$D$4:$D$172,"="&amp;N354)</f>
        <v>1</v>
      </c>
      <c r="P354" s="3">
        <v>0</v>
      </c>
      <c r="Q354" s="3">
        <v>0</v>
      </c>
      <c r="R354" s="3">
        <v>0</v>
      </c>
      <c r="S354" s="3" t="s">
        <v>13</v>
      </c>
      <c r="T354" s="3">
        <f>COUNTIF([1]局站!$D$4:$D$172,"="&amp;S354)</f>
        <v>1</v>
      </c>
      <c r="U354" s="3">
        <v>0</v>
      </c>
      <c r="V354" s="3">
        <v>0</v>
      </c>
      <c r="W354" s="3">
        <v>0</v>
      </c>
      <c r="X354" s="3" t="s">
        <v>1214</v>
      </c>
      <c r="Y354" s="3" t="s">
        <v>852</v>
      </c>
      <c r="Z354" s="3" t="str">
        <f>INDEX(业务类型!$C$4:$C$8,MATCH(纤芯!Y354,业务类型!$B$4:$B$8,0))</f>
        <v>TWO</v>
      </c>
      <c r="AA354" s="3" t="s">
        <v>886</v>
      </c>
    </row>
    <row r="355" spans="1:27" ht="16.5" x14ac:dyDescent="0.2">
      <c r="A355" s="3">
        <v>352</v>
      </c>
      <c r="B355" s="3">
        <f t="shared" si="24"/>
        <v>37002101028</v>
      </c>
      <c r="C355" s="3" t="s">
        <v>1166</v>
      </c>
      <c r="D355" s="3" t="s">
        <v>202</v>
      </c>
      <c r="E355" s="3" t="str">
        <f>INDEX(光放段!$G$4:$G$237,MATCH(纤芯!G355,光放段!$C$4:$C$237,0))</f>
        <v>山东二干|滨州东营光缆:滨州黄河十路-东营济南路</v>
      </c>
      <c r="F355" s="3">
        <f>INDEX(光放段!$I$4:$I$237,MATCH(纤芯!H355,光放段!$B$4:$B$237,0))</f>
        <v>37002100000</v>
      </c>
      <c r="G355" s="3" t="str">
        <f t="shared" si="25"/>
        <v>山东二干|滨州东营光缆:滨州黄河十路-利津通信楼</v>
      </c>
      <c r="H355" s="3">
        <f>INDEX(光放段!$B$4:$B$237,MATCH(纤芯!G355,光放段!$C$4:$C$237,0))</f>
        <v>37002101000</v>
      </c>
      <c r="I355" s="3" t="str">
        <f t="shared" si="26"/>
        <v>滨州东营光缆</v>
      </c>
      <c r="J355" s="3" t="str">
        <f>INDEX(子缆名称!$B$4:$B$29,纤芯!M355)</f>
        <v>C缆</v>
      </c>
      <c r="K355" s="3">
        <v>28</v>
      </c>
      <c r="L355" s="3">
        <f t="shared" si="27"/>
        <v>4</v>
      </c>
      <c r="M355" s="3">
        <f t="shared" si="28"/>
        <v>3</v>
      </c>
      <c r="N355" s="3" t="s">
        <v>12</v>
      </c>
      <c r="O355" s="3">
        <f>COUNTIF([1]局站!$D$4:$D$172,"="&amp;N355)</f>
        <v>1</v>
      </c>
      <c r="P355" s="3">
        <v>0</v>
      </c>
      <c r="Q355" s="3">
        <v>0</v>
      </c>
      <c r="R355" s="3">
        <v>0</v>
      </c>
      <c r="S355" s="3" t="s">
        <v>13</v>
      </c>
      <c r="T355" s="3">
        <f>COUNTIF([1]局站!$D$4:$D$172,"="&amp;S355)</f>
        <v>1</v>
      </c>
      <c r="U355" s="3">
        <v>0</v>
      </c>
      <c r="V355" s="3">
        <v>0</v>
      </c>
      <c r="W355" s="3">
        <v>0</v>
      </c>
      <c r="X355" s="3" t="s">
        <v>1214</v>
      </c>
      <c r="Y355" s="3" t="s">
        <v>852</v>
      </c>
      <c r="Z355" s="3" t="str">
        <f>INDEX(业务类型!$C$4:$C$8,MATCH(纤芯!Y355,业务类型!$B$4:$B$8,0))</f>
        <v>TWO</v>
      </c>
      <c r="AA355" s="3" t="s">
        <v>886</v>
      </c>
    </row>
    <row r="356" spans="1:27" ht="16.5" x14ac:dyDescent="0.2">
      <c r="A356" s="3">
        <v>353</v>
      </c>
      <c r="B356" s="3">
        <f t="shared" si="24"/>
        <v>37002101029</v>
      </c>
      <c r="C356" s="3" t="s">
        <v>1166</v>
      </c>
      <c r="D356" s="3" t="s">
        <v>202</v>
      </c>
      <c r="E356" s="3" t="str">
        <f>INDEX(光放段!$G$4:$G$237,MATCH(纤芯!G356,光放段!$C$4:$C$237,0))</f>
        <v>山东二干|滨州东营光缆:滨州黄河十路-东营济南路</v>
      </c>
      <c r="F356" s="3">
        <f>INDEX(光放段!$I$4:$I$237,MATCH(纤芯!H356,光放段!$B$4:$B$237,0))</f>
        <v>37002100000</v>
      </c>
      <c r="G356" s="3" t="str">
        <f t="shared" si="25"/>
        <v>山东二干|滨州东营光缆:滨州黄河十路-利津通信楼</v>
      </c>
      <c r="H356" s="3">
        <f>INDEX(光放段!$B$4:$B$237,MATCH(纤芯!G356,光放段!$C$4:$C$237,0))</f>
        <v>37002101000</v>
      </c>
      <c r="I356" s="3" t="str">
        <f t="shared" si="26"/>
        <v>滨州东营光缆</v>
      </c>
      <c r="J356" s="3" t="str">
        <f>INDEX(子缆名称!$B$4:$B$29,纤芯!M356)</f>
        <v>C缆</v>
      </c>
      <c r="K356" s="3">
        <v>29</v>
      </c>
      <c r="L356" s="3">
        <f t="shared" si="27"/>
        <v>5</v>
      </c>
      <c r="M356" s="3">
        <f t="shared" si="28"/>
        <v>3</v>
      </c>
      <c r="N356" s="3" t="s">
        <v>12</v>
      </c>
      <c r="O356" s="3">
        <f>COUNTIF([1]局站!$D$4:$D$172,"="&amp;N356)</f>
        <v>1</v>
      </c>
      <c r="P356" s="3">
        <v>0</v>
      </c>
      <c r="Q356" s="3">
        <v>0</v>
      </c>
      <c r="R356" s="3">
        <v>0</v>
      </c>
      <c r="S356" s="3" t="s">
        <v>13</v>
      </c>
      <c r="T356" s="3">
        <f>COUNTIF([1]局站!$D$4:$D$172,"="&amp;S356)</f>
        <v>1</v>
      </c>
      <c r="U356" s="3">
        <v>0</v>
      </c>
      <c r="V356" s="3">
        <v>0</v>
      </c>
      <c r="W356" s="3">
        <v>0</v>
      </c>
      <c r="X356" s="3" t="s">
        <v>1214</v>
      </c>
      <c r="Y356" s="3" t="s">
        <v>880</v>
      </c>
      <c r="Z356" s="3" t="str">
        <f>INDEX(业务类型!$C$4:$C$8,MATCH(纤芯!Y356,业务类型!$B$4:$B$8,0))</f>
        <v>IDLE</v>
      </c>
      <c r="AA356" s="3"/>
    </row>
    <row r="357" spans="1:27" ht="16.5" x14ac:dyDescent="0.2">
      <c r="A357" s="3">
        <v>354</v>
      </c>
      <c r="B357" s="3">
        <f t="shared" si="24"/>
        <v>37002101030</v>
      </c>
      <c r="C357" s="3" t="s">
        <v>1166</v>
      </c>
      <c r="D357" s="3" t="s">
        <v>202</v>
      </c>
      <c r="E357" s="3" t="str">
        <f>INDEX(光放段!$G$4:$G$237,MATCH(纤芯!G357,光放段!$C$4:$C$237,0))</f>
        <v>山东二干|滨州东营光缆:滨州黄河十路-东营济南路</v>
      </c>
      <c r="F357" s="3">
        <f>INDEX(光放段!$I$4:$I$237,MATCH(纤芯!H357,光放段!$B$4:$B$237,0))</f>
        <v>37002100000</v>
      </c>
      <c r="G357" s="3" t="str">
        <f t="shared" si="25"/>
        <v>山东二干|滨州东营光缆:滨州黄河十路-利津通信楼</v>
      </c>
      <c r="H357" s="3">
        <f>INDEX(光放段!$B$4:$B$237,MATCH(纤芯!G357,光放段!$C$4:$C$237,0))</f>
        <v>37002101000</v>
      </c>
      <c r="I357" s="3" t="str">
        <f t="shared" si="26"/>
        <v>滨州东营光缆</v>
      </c>
      <c r="J357" s="3" t="str">
        <f>INDEX(子缆名称!$B$4:$B$29,纤芯!M357)</f>
        <v>C缆</v>
      </c>
      <c r="K357" s="3">
        <v>30</v>
      </c>
      <c r="L357" s="3">
        <f t="shared" si="27"/>
        <v>6</v>
      </c>
      <c r="M357" s="3">
        <f t="shared" si="28"/>
        <v>3</v>
      </c>
      <c r="N357" s="3" t="s">
        <v>12</v>
      </c>
      <c r="O357" s="3">
        <f>COUNTIF([1]局站!$D$4:$D$172,"="&amp;N357)</f>
        <v>1</v>
      </c>
      <c r="P357" s="3">
        <v>0</v>
      </c>
      <c r="Q357" s="3">
        <v>0</v>
      </c>
      <c r="R357" s="3">
        <v>0</v>
      </c>
      <c r="S357" s="3" t="s">
        <v>13</v>
      </c>
      <c r="T357" s="3">
        <f>COUNTIF([1]局站!$D$4:$D$172,"="&amp;S357)</f>
        <v>1</v>
      </c>
      <c r="U357" s="3">
        <v>0</v>
      </c>
      <c r="V357" s="3">
        <v>0</v>
      </c>
      <c r="W357" s="3">
        <v>0</v>
      </c>
      <c r="X357" s="3" t="s">
        <v>1214</v>
      </c>
      <c r="Y357" s="3" t="s">
        <v>880</v>
      </c>
      <c r="Z357" s="3" t="str">
        <f>INDEX(业务类型!$C$4:$C$8,MATCH(纤芯!Y357,业务类型!$B$4:$B$8,0))</f>
        <v>IDLE</v>
      </c>
      <c r="AA357" s="3"/>
    </row>
    <row r="358" spans="1:27" ht="16.5" x14ac:dyDescent="0.2">
      <c r="A358" s="3">
        <v>355</v>
      </c>
      <c r="B358" s="3">
        <f t="shared" si="24"/>
        <v>37002101031</v>
      </c>
      <c r="C358" s="3" t="s">
        <v>1166</v>
      </c>
      <c r="D358" s="3" t="s">
        <v>202</v>
      </c>
      <c r="E358" s="3" t="str">
        <f>INDEX(光放段!$G$4:$G$237,MATCH(纤芯!G358,光放段!$C$4:$C$237,0))</f>
        <v>山东二干|滨州东营光缆:滨州黄河十路-东营济南路</v>
      </c>
      <c r="F358" s="3">
        <f>INDEX(光放段!$I$4:$I$237,MATCH(纤芯!H358,光放段!$B$4:$B$237,0))</f>
        <v>37002100000</v>
      </c>
      <c r="G358" s="3" t="str">
        <f t="shared" si="25"/>
        <v>山东二干|滨州东营光缆:滨州黄河十路-利津通信楼</v>
      </c>
      <c r="H358" s="3">
        <f>INDEX(光放段!$B$4:$B$237,MATCH(纤芯!G358,光放段!$C$4:$C$237,0))</f>
        <v>37002101000</v>
      </c>
      <c r="I358" s="3" t="str">
        <f t="shared" si="26"/>
        <v>滨州东营光缆</v>
      </c>
      <c r="J358" s="3" t="str">
        <f>INDEX(子缆名称!$B$4:$B$29,纤芯!M358)</f>
        <v>C缆</v>
      </c>
      <c r="K358" s="3">
        <v>31</v>
      </c>
      <c r="L358" s="3">
        <f t="shared" si="27"/>
        <v>7</v>
      </c>
      <c r="M358" s="3">
        <f t="shared" si="28"/>
        <v>3</v>
      </c>
      <c r="N358" s="3" t="s">
        <v>12</v>
      </c>
      <c r="O358" s="3">
        <f>COUNTIF([1]局站!$D$4:$D$172,"="&amp;N358)</f>
        <v>1</v>
      </c>
      <c r="P358" s="3">
        <v>0</v>
      </c>
      <c r="Q358" s="3">
        <v>0</v>
      </c>
      <c r="R358" s="3">
        <v>0</v>
      </c>
      <c r="S358" s="3" t="s">
        <v>13</v>
      </c>
      <c r="T358" s="3">
        <f>COUNTIF([1]局站!$D$4:$D$172,"="&amp;S358)</f>
        <v>1</v>
      </c>
      <c r="U358" s="3">
        <v>0</v>
      </c>
      <c r="V358" s="3">
        <v>0</v>
      </c>
      <c r="W358" s="3">
        <v>0</v>
      </c>
      <c r="X358" s="3" t="s">
        <v>1214</v>
      </c>
      <c r="Y358" s="3" t="s">
        <v>880</v>
      </c>
      <c r="Z358" s="3" t="str">
        <f>INDEX(业务类型!$C$4:$C$8,MATCH(纤芯!Y358,业务类型!$B$4:$B$8,0))</f>
        <v>IDLE</v>
      </c>
      <c r="AA358" s="3"/>
    </row>
    <row r="359" spans="1:27" ht="16.5" x14ac:dyDescent="0.2">
      <c r="A359" s="3">
        <v>356</v>
      </c>
      <c r="B359" s="3">
        <f t="shared" si="24"/>
        <v>37002101032</v>
      </c>
      <c r="C359" s="3" t="s">
        <v>1166</v>
      </c>
      <c r="D359" s="3" t="s">
        <v>202</v>
      </c>
      <c r="E359" s="3" t="str">
        <f>INDEX(光放段!$G$4:$G$237,MATCH(纤芯!G359,光放段!$C$4:$C$237,0))</f>
        <v>山东二干|滨州东营光缆:滨州黄河十路-东营济南路</v>
      </c>
      <c r="F359" s="3">
        <f>INDEX(光放段!$I$4:$I$237,MATCH(纤芯!H359,光放段!$B$4:$B$237,0))</f>
        <v>37002100000</v>
      </c>
      <c r="G359" s="3" t="str">
        <f t="shared" si="25"/>
        <v>山东二干|滨州东营光缆:滨州黄河十路-利津通信楼</v>
      </c>
      <c r="H359" s="3">
        <f>INDEX(光放段!$B$4:$B$237,MATCH(纤芯!G359,光放段!$C$4:$C$237,0))</f>
        <v>37002101000</v>
      </c>
      <c r="I359" s="3" t="str">
        <f t="shared" si="26"/>
        <v>滨州东营光缆</v>
      </c>
      <c r="J359" s="3" t="str">
        <f>INDEX(子缆名称!$B$4:$B$29,纤芯!M359)</f>
        <v>C缆</v>
      </c>
      <c r="K359" s="3">
        <v>32</v>
      </c>
      <c r="L359" s="3">
        <f t="shared" si="27"/>
        <v>8</v>
      </c>
      <c r="M359" s="3">
        <f t="shared" si="28"/>
        <v>3</v>
      </c>
      <c r="N359" s="3" t="s">
        <v>12</v>
      </c>
      <c r="O359" s="3">
        <f>COUNTIF([1]局站!$D$4:$D$172,"="&amp;N359)</f>
        <v>1</v>
      </c>
      <c r="P359" s="3">
        <v>0</v>
      </c>
      <c r="Q359" s="3">
        <v>0</v>
      </c>
      <c r="R359" s="3">
        <v>0</v>
      </c>
      <c r="S359" s="3" t="s">
        <v>13</v>
      </c>
      <c r="T359" s="3">
        <f>COUNTIF([1]局站!$D$4:$D$172,"="&amp;S359)</f>
        <v>1</v>
      </c>
      <c r="U359" s="3">
        <v>0</v>
      </c>
      <c r="V359" s="3">
        <v>0</v>
      </c>
      <c r="W359" s="3">
        <v>0</v>
      </c>
      <c r="X359" s="3" t="s">
        <v>1214</v>
      </c>
      <c r="Y359" s="3" t="s">
        <v>880</v>
      </c>
      <c r="Z359" s="3" t="str">
        <f>INDEX(业务类型!$C$4:$C$8,MATCH(纤芯!Y359,业务类型!$B$4:$B$8,0))</f>
        <v>IDLE</v>
      </c>
      <c r="AA359" s="3"/>
    </row>
    <row r="360" spans="1:27" ht="16.5" x14ac:dyDescent="0.2">
      <c r="A360" s="3">
        <v>357</v>
      </c>
      <c r="B360" s="3">
        <f t="shared" si="24"/>
        <v>37002101033</v>
      </c>
      <c r="C360" s="3" t="s">
        <v>1166</v>
      </c>
      <c r="D360" s="3" t="s">
        <v>202</v>
      </c>
      <c r="E360" s="3" t="str">
        <f>INDEX(光放段!$G$4:$G$237,MATCH(纤芯!G360,光放段!$C$4:$C$237,0))</f>
        <v>山东二干|滨州东营光缆:滨州黄河十路-东营济南路</v>
      </c>
      <c r="F360" s="3">
        <f>INDEX(光放段!$I$4:$I$237,MATCH(纤芯!H360,光放段!$B$4:$B$237,0))</f>
        <v>37002100000</v>
      </c>
      <c r="G360" s="3" t="str">
        <f t="shared" si="25"/>
        <v>山东二干|滨州东营光缆:滨州黄河十路-利津通信楼</v>
      </c>
      <c r="H360" s="3">
        <f>INDEX(光放段!$B$4:$B$237,MATCH(纤芯!G360,光放段!$C$4:$C$237,0))</f>
        <v>37002101000</v>
      </c>
      <c r="I360" s="3" t="str">
        <f t="shared" si="26"/>
        <v>滨州东营光缆</v>
      </c>
      <c r="J360" s="3" t="str">
        <f>INDEX(子缆名称!$B$4:$B$29,纤芯!M360)</f>
        <v>C缆</v>
      </c>
      <c r="K360" s="3">
        <v>33</v>
      </c>
      <c r="L360" s="3">
        <f t="shared" si="27"/>
        <v>9</v>
      </c>
      <c r="M360" s="3">
        <f t="shared" si="28"/>
        <v>3</v>
      </c>
      <c r="N360" s="3" t="s">
        <v>12</v>
      </c>
      <c r="O360" s="3">
        <f>COUNTIF([1]局站!$D$4:$D$172,"="&amp;N360)</f>
        <v>1</v>
      </c>
      <c r="P360" s="3">
        <v>0</v>
      </c>
      <c r="Q360" s="3">
        <v>0</v>
      </c>
      <c r="R360" s="3">
        <v>0</v>
      </c>
      <c r="S360" s="3" t="s">
        <v>13</v>
      </c>
      <c r="T360" s="3">
        <f>COUNTIF([1]局站!$D$4:$D$172,"="&amp;S360)</f>
        <v>1</v>
      </c>
      <c r="U360" s="3">
        <v>0</v>
      </c>
      <c r="V360" s="3">
        <v>0</v>
      </c>
      <c r="W360" s="3">
        <v>0</v>
      </c>
      <c r="X360" s="3" t="s">
        <v>1214</v>
      </c>
      <c r="Y360" s="3" t="s">
        <v>880</v>
      </c>
      <c r="Z360" s="3" t="str">
        <f>INDEX(业务类型!$C$4:$C$8,MATCH(纤芯!Y360,业务类型!$B$4:$B$8,0))</f>
        <v>IDLE</v>
      </c>
      <c r="AA360" s="3"/>
    </row>
    <row r="361" spans="1:27" ht="16.5" x14ac:dyDescent="0.2">
      <c r="A361" s="3">
        <v>358</v>
      </c>
      <c r="B361" s="3">
        <f t="shared" si="24"/>
        <v>37002101034</v>
      </c>
      <c r="C361" s="3" t="s">
        <v>1166</v>
      </c>
      <c r="D361" s="3" t="s">
        <v>202</v>
      </c>
      <c r="E361" s="3" t="str">
        <f>INDEX(光放段!$G$4:$G$237,MATCH(纤芯!G361,光放段!$C$4:$C$237,0))</f>
        <v>山东二干|滨州东营光缆:滨州黄河十路-东营济南路</v>
      </c>
      <c r="F361" s="3">
        <f>INDEX(光放段!$I$4:$I$237,MATCH(纤芯!H361,光放段!$B$4:$B$237,0))</f>
        <v>37002100000</v>
      </c>
      <c r="G361" s="3" t="str">
        <f t="shared" si="25"/>
        <v>山东二干|滨州东营光缆:滨州黄河十路-利津通信楼</v>
      </c>
      <c r="H361" s="3">
        <f>INDEX(光放段!$B$4:$B$237,MATCH(纤芯!G361,光放段!$C$4:$C$237,0))</f>
        <v>37002101000</v>
      </c>
      <c r="I361" s="3" t="str">
        <f t="shared" si="26"/>
        <v>滨州东营光缆</v>
      </c>
      <c r="J361" s="3" t="str">
        <f>INDEX(子缆名称!$B$4:$B$29,纤芯!M361)</f>
        <v>C缆</v>
      </c>
      <c r="K361" s="3">
        <v>34</v>
      </c>
      <c r="L361" s="3">
        <f t="shared" si="27"/>
        <v>10</v>
      </c>
      <c r="M361" s="3">
        <f t="shared" si="28"/>
        <v>3</v>
      </c>
      <c r="N361" s="3" t="s">
        <v>12</v>
      </c>
      <c r="O361" s="3">
        <f>COUNTIF([1]局站!$D$4:$D$172,"="&amp;N361)</f>
        <v>1</v>
      </c>
      <c r="P361" s="3">
        <v>0</v>
      </c>
      <c r="Q361" s="3">
        <v>0</v>
      </c>
      <c r="R361" s="3">
        <v>0</v>
      </c>
      <c r="S361" s="3" t="s">
        <v>13</v>
      </c>
      <c r="T361" s="3">
        <f>COUNTIF([1]局站!$D$4:$D$172,"="&amp;S361)</f>
        <v>1</v>
      </c>
      <c r="U361" s="3">
        <v>0</v>
      </c>
      <c r="V361" s="3">
        <v>0</v>
      </c>
      <c r="W361" s="3">
        <v>0</v>
      </c>
      <c r="X361" s="3" t="s">
        <v>1214</v>
      </c>
      <c r="Y361" s="3" t="s">
        <v>880</v>
      </c>
      <c r="Z361" s="3" t="str">
        <f>INDEX(业务类型!$C$4:$C$8,MATCH(纤芯!Y361,业务类型!$B$4:$B$8,0))</f>
        <v>IDLE</v>
      </c>
      <c r="AA361" s="3"/>
    </row>
    <row r="362" spans="1:27" ht="16.5" x14ac:dyDescent="0.2">
      <c r="A362" s="3">
        <v>359</v>
      </c>
      <c r="B362" s="3">
        <f t="shared" si="24"/>
        <v>37002101035</v>
      </c>
      <c r="C362" s="3" t="s">
        <v>1166</v>
      </c>
      <c r="D362" s="3" t="s">
        <v>202</v>
      </c>
      <c r="E362" s="3" t="str">
        <f>INDEX(光放段!$G$4:$G$237,MATCH(纤芯!G362,光放段!$C$4:$C$237,0))</f>
        <v>山东二干|滨州东营光缆:滨州黄河十路-东营济南路</v>
      </c>
      <c r="F362" s="3">
        <f>INDEX(光放段!$I$4:$I$237,MATCH(纤芯!H362,光放段!$B$4:$B$237,0))</f>
        <v>37002100000</v>
      </c>
      <c r="G362" s="3" t="str">
        <f t="shared" si="25"/>
        <v>山东二干|滨州东营光缆:滨州黄河十路-利津通信楼</v>
      </c>
      <c r="H362" s="3">
        <f>INDEX(光放段!$B$4:$B$237,MATCH(纤芯!G362,光放段!$C$4:$C$237,0))</f>
        <v>37002101000</v>
      </c>
      <c r="I362" s="3" t="str">
        <f t="shared" si="26"/>
        <v>滨州东营光缆</v>
      </c>
      <c r="J362" s="3" t="str">
        <f>INDEX(子缆名称!$B$4:$B$29,纤芯!M362)</f>
        <v>C缆</v>
      </c>
      <c r="K362" s="3">
        <v>35</v>
      </c>
      <c r="L362" s="3">
        <f t="shared" si="27"/>
        <v>11</v>
      </c>
      <c r="M362" s="3">
        <f t="shared" si="28"/>
        <v>3</v>
      </c>
      <c r="N362" s="3" t="s">
        <v>12</v>
      </c>
      <c r="O362" s="3">
        <f>COUNTIF([1]局站!$D$4:$D$172,"="&amp;N362)</f>
        <v>1</v>
      </c>
      <c r="P362" s="3">
        <v>0</v>
      </c>
      <c r="Q362" s="3">
        <v>0</v>
      </c>
      <c r="R362" s="3">
        <v>0</v>
      </c>
      <c r="S362" s="3" t="s">
        <v>13</v>
      </c>
      <c r="T362" s="3">
        <f>COUNTIF([1]局站!$D$4:$D$172,"="&amp;S362)</f>
        <v>1</v>
      </c>
      <c r="U362" s="3">
        <v>0</v>
      </c>
      <c r="V362" s="3">
        <v>0</v>
      </c>
      <c r="W362" s="3">
        <v>0</v>
      </c>
      <c r="X362" s="3" t="s">
        <v>1214</v>
      </c>
      <c r="Y362" s="3" t="s">
        <v>852</v>
      </c>
      <c r="Z362" s="3" t="str">
        <f>INDEX(业务类型!$C$4:$C$8,MATCH(纤芯!Y362,业务类型!$B$4:$B$8,0))</f>
        <v>TWO</v>
      </c>
      <c r="AA362" s="3" t="s">
        <v>885</v>
      </c>
    </row>
    <row r="363" spans="1:27" ht="16.5" x14ac:dyDescent="0.2">
      <c r="A363" s="3">
        <v>360</v>
      </c>
      <c r="B363" s="3">
        <f t="shared" si="24"/>
        <v>37002101036</v>
      </c>
      <c r="C363" s="3" t="s">
        <v>1166</v>
      </c>
      <c r="D363" s="3" t="s">
        <v>202</v>
      </c>
      <c r="E363" s="3" t="str">
        <f>INDEX(光放段!$G$4:$G$237,MATCH(纤芯!G363,光放段!$C$4:$C$237,0))</f>
        <v>山东二干|滨州东营光缆:滨州黄河十路-东营济南路</v>
      </c>
      <c r="F363" s="3">
        <f>INDEX(光放段!$I$4:$I$237,MATCH(纤芯!H363,光放段!$B$4:$B$237,0))</f>
        <v>37002100000</v>
      </c>
      <c r="G363" s="3" t="str">
        <f t="shared" si="25"/>
        <v>山东二干|滨州东营光缆:滨州黄河十路-利津通信楼</v>
      </c>
      <c r="H363" s="3">
        <f>INDEX(光放段!$B$4:$B$237,MATCH(纤芯!G363,光放段!$C$4:$C$237,0))</f>
        <v>37002101000</v>
      </c>
      <c r="I363" s="3" t="str">
        <f t="shared" si="26"/>
        <v>滨州东营光缆</v>
      </c>
      <c r="J363" s="3" t="str">
        <f>INDEX(子缆名称!$B$4:$B$29,纤芯!M363)</f>
        <v>C缆</v>
      </c>
      <c r="K363" s="3">
        <v>36</v>
      </c>
      <c r="L363" s="3">
        <f t="shared" si="27"/>
        <v>12</v>
      </c>
      <c r="M363" s="3">
        <f t="shared" si="28"/>
        <v>3</v>
      </c>
      <c r="N363" s="3" t="s">
        <v>12</v>
      </c>
      <c r="O363" s="3">
        <f>COUNTIF([1]局站!$D$4:$D$172,"="&amp;N363)</f>
        <v>1</v>
      </c>
      <c r="P363" s="3">
        <v>0</v>
      </c>
      <c r="Q363" s="3">
        <v>0</v>
      </c>
      <c r="R363" s="3">
        <v>0</v>
      </c>
      <c r="S363" s="3" t="s">
        <v>13</v>
      </c>
      <c r="T363" s="3">
        <f>COUNTIF([1]局站!$D$4:$D$172,"="&amp;S363)</f>
        <v>1</v>
      </c>
      <c r="U363" s="3">
        <v>0</v>
      </c>
      <c r="V363" s="3">
        <v>0</v>
      </c>
      <c r="W363" s="3">
        <v>0</v>
      </c>
      <c r="X363" s="3" t="s">
        <v>1214</v>
      </c>
      <c r="Y363" s="3" t="s">
        <v>852</v>
      </c>
      <c r="Z363" s="3" t="str">
        <f>INDEX(业务类型!$C$4:$C$8,MATCH(纤芯!Y363,业务类型!$B$4:$B$8,0))</f>
        <v>TWO</v>
      </c>
      <c r="AA363" s="3" t="s">
        <v>885</v>
      </c>
    </row>
    <row r="364" spans="1:27" ht="16.5" x14ac:dyDescent="0.2">
      <c r="A364" s="3">
        <v>361</v>
      </c>
      <c r="B364" s="3">
        <f t="shared" si="24"/>
        <v>37002102001</v>
      </c>
      <c r="C364" s="3" t="s">
        <v>1166</v>
      </c>
      <c r="D364" s="3" t="s">
        <v>202</v>
      </c>
      <c r="E364" s="3" t="str">
        <f>INDEX(光放段!$G$4:$G$237,MATCH(纤芯!G364,光放段!$C$4:$C$237,0))</f>
        <v>山东二干|滨州东营光缆:滨州黄河十路-东营济南路</v>
      </c>
      <c r="F364" s="3">
        <f>INDEX(光放段!$I$4:$I$237,MATCH(纤芯!H364,光放段!$B$4:$B$237,0))</f>
        <v>37002100000</v>
      </c>
      <c r="G364" s="3" t="str">
        <f t="shared" si="25"/>
        <v>山东二干|滨州东营光缆:利津通信楼-东营济南路</v>
      </c>
      <c r="H364" s="3">
        <f>INDEX(光放段!$B$4:$B$237,MATCH(纤芯!G364,光放段!$C$4:$C$237,0))</f>
        <v>37002102000</v>
      </c>
      <c r="I364" s="3" t="str">
        <f t="shared" si="26"/>
        <v>滨州东营光缆</v>
      </c>
      <c r="J364" s="3" t="str">
        <f>INDEX(子缆名称!$B$4:$B$29,纤芯!M364)</f>
        <v>A缆</v>
      </c>
      <c r="K364" s="3">
        <v>1</v>
      </c>
      <c r="L364" s="3">
        <f t="shared" si="27"/>
        <v>1</v>
      </c>
      <c r="M364" s="3">
        <f t="shared" si="28"/>
        <v>1</v>
      </c>
      <c r="N364" s="3" t="s">
        <v>13</v>
      </c>
      <c r="O364" s="3">
        <f>COUNTIF([1]局站!$D$4:$D$172,"="&amp;N364)</f>
        <v>1</v>
      </c>
      <c r="P364" s="3">
        <v>0</v>
      </c>
      <c r="Q364" s="3">
        <v>0</v>
      </c>
      <c r="R364" s="3">
        <v>0</v>
      </c>
      <c r="S364" s="3" t="s">
        <v>146</v>
      </c>
      <c r="T364" s="3">
        <f>COUNTIF([1]局站!$D$4:$D$172,"="&amp;S364)</f>
        <v>1</v>
      </c>
      <c r="U364" s="3">
        <v>0</v>
      </c>
      <c r="V364" s="3">
        <v>0</v>
      </c>
      <c r="W364" s="3">
        <v>0</v>
      </c>
      <c r="X364" s="3" t="s">
        <v>1214</v>
      </c>
      <c r="Y364" s="3" t="s">
        <v>852</v>
      </c>
      <c r="Z364" s="3" t="str">
        <f>INDEX(业务类型!$C$4:$C$8,MATCH(纤芯!Y364,业务类型!$B$4:$B$8,0))</f>
        <v>TWO</v>
      </c>
      <c r="AA364" s="3" t="s">
        <v>892</v>
      </c>
    </row>
    <row r="365" spans="1:27" ht="16.5" x14ac:dyDescent="0.2">
      <c r="A365" s="3">
        <v>362</v>
      </c>
      <c r="B365" s="3">
        <f t="shared" si="24"/>
        <v>37002102002</v>
      </c>
      <c r="C365" s="3" t="s">
        <v>1166</v>
      </c>
      <c r="D365" s="3" t="s">
        <v>202</v>
      </c>
      <c r="E365" s="3" t="str">
        <f>INDEX(光放段!$G$4:$G$237,MATCH(纤芯!G365,光放段!$C$4:$C$237,0))</f>
        <v>山东二干|滨州东营光缆:滨州黄河十路-东营济南路</v>
      </c>
      <c r="F365" s="3">
        <f>INDEX(光放段!$I$4:$I$237,MATCH(纤芯!H365,光放段!$B$4:$B$237,0))</f>
        <v>37002100000</v>
      </c>
      <c r="G365" s="3" t="str">
        <f t="shared" si="25"/>
        <v>山东二干|滨州东营光缆:利津通信楼-东营济南路</v>
      </c>
      <c r="H365" s="3">
        <f>INDEX(光放段!$B$4:$B$237,MATCH(纤芯!G365,光放段!$C$4:$C$237,0))</f>
        <v>37002102000</v>
      </c>
      <c r="I365" s="3" t="str">
        <f t="shared" si="26"/>
        <v>滨州东营光缆</v>
      </c>
      <c r="J365" s="3" t="str">
        <f>INDEX(子缆名称!$B$4:$B$29,纤芯!M365)</f>
        <v>A缆</v>
      </c>
      <c r="K365" s="3">
        <v>2</v>
      </c>
      <c r="L365" s="3">
        <f t="shared" si="27"/>
        <v>2</v>
      </c>
      <c r="M365" s="3">
        <f t="shared" si="28"/>
        <v>1</v>
      </c>
      <c r="N365" s="3" t="s">
        <v>13</v>
      </c>
      <c r="O365" s="3">
        <f>COUNTIF([1]局站!$D$4:$D$172,"="&amp;N365)</f>
        <v>1</v>
      </c>
      <c r="P365" s="3">
        <v>0</v>
      </c>
      <c r="Q365" s="3">
        <v>0</v>
      </c>
      <c r="R365" s="3">
        <v>0</v>
      </c>
      <c r="S365" s="3" t="s">
        <v>146</v>
      </c>
      <c r="T365" s="3">
        <f>COUNTIF([1]局站!$D$4:$D$172,"="&amp;S365)</f>
        <v>1</v>
      </c>
      <c r="U365" s="3">
        <v>0</v>
      </c>
      <c r="V365" s="3">
        <v>0</v>
      </c>
      <c r="W365" s="3">
        <v>0</v>
      </c>
      <c r="X365" s="3" t="s">
        <v>1214</v>
      </c>
      <c r="Y365" s="3" t="s">
        <v>852</v>
      </c>
      <c r="Z365" s="3" t="str">
        <f>INDEX(业务类型!$C$4:$C$8,MATCH(纤芯!Y365,业务类型!$B$4:$B$8,0))</f>
        <v>TWO</v>
      </c>
      <c r="AA365" s="3" t="s">
        <v>892</v>
      </c>
    </row>
    <row r="366" spans="1:27" ht="16.5" x14ac:dyDescent="0.2">
      <c r="A366" s="3">
        <v>363</v>
      </c>
      <c r="B366" s="3">
        <f t="shared" si="24"/>
        <v>37002102003</v>
      </c>
      <c r="C366" s="3" t="s">
        <v>1166</v>
      </c>
      <c r="D366" s="3" t="s">
        <v>202</v>
      </c>
      <c r="E366" s="3" t="str">
        <f>INDEX(光放段!$G$4:$G$237,MATCH(纤芯!G366,光放段!$C$4:$C$237,0))</f>
        <v>山东二干|滨州东营光缆:滨州黄河十路-东营济南路</v>
      </c>
      <c r="F366" s="3">
        <f>INDEX(光放段!$I$4:$I$237,MATCH(纤芯!H366,光放段!$B$4:$B$237,0))</f>
        <v>37002100000</v>
      </c>
      <c r="G366" s="3" t="str">
        <f t="shared" si="25"/>
        <v>山东二干|滨州东营光缆:利津通信楼-东营济南路</v>
      </c>
      <c r="H366" s="3">
        <f>INDEX(光放段!$B$4:$B$237,MATCH(纤芯!G366,光放段!$C$4:$C$237,0))</f>
        <v>37002102000</v>
      </c>
      <c r="I366" s="3" t="str">
        <f t="shared" si="26"/>
        <v>滨州东营光缆</v>
      </c>
      <c r="J366" s="3" t="str">
        <f>INDEX(子缆名称!$B$4:$B$29,纤芯!M366)</f>
        <v>A缆</v>
      </c>
      <c r="K366" s="3">
        <v>3</v>
      </c>
      <c r="L366" s="3">
        <f t="shared" si="27"/>
        <v>3</v>
      </c>
      <c r="M366" s="3">
        <f t="shared" si="28"/>
        <v>1</v>
      </c>
      <c r="N366" s="3" t="s">
        <v>13</v>
      </c>
      <c r="O366" s="3">
        <f>COUNTIF([1]局站!$D$4:$D$172,"="&amp;N366)</f>
        <v>1</v>
      </c>
      <c r="P366" s="3">
        <v>0</v>
      </c>
      <c r="Q366" s="3">
        <v>0</v>
      </c>
      <c r="R366" s="3">
        <v>0</v>
      </c>
      <c r="S366" s="3" t="s">
        <v>146</v>
      </c>
      <c r="T366" s="3">
        <f>COUNTIF([1]局站!$D$4:$D$172,"="&amp;S366)</f>
        <v>1</v>
      </c>
      <c r="U366" s="3">
        <v>0</v>
      </c>
      <c r="V366" s="3">
        <v>0</v>
      </c>
      <c r="W366" s="3">
        <v>0</v>
      </c>
      <c r="X366" s="3" t="s">
        <v>1214</v>
      </c>
      <c r="Y366" s="3" t="s">
        <v>880</v>
      </c>
      <c r="Z366" s="3" t="str">
        <f>INDEX(业务类型!$C$4:$C$8,MATCH(纤芯!Y366,业务类型!$B$4:$B$8,0))</f>
        <v>IDLE</v>
      </c>
      <c r="AA366" s="3"/>
    </row>
    <row r="367" spans="1:27" ht="16.5" x14ac:dyDescent="0.2">
      <c r="A367" s="3">
        <v>364</v>
      </c>
      <c r="B367" s="3">
        <f t="shared" si="24"/>
        <v>37002102004</v>
      </c>
      <c r="C367" s="3" t="s">
        <v>1166</v>
      </c>
      <c r="D367" s="3" t="s">
        <v>202</v>
      </c>
      <c r="E367" s="3" t="str">
        <f>INDEX(光放段!$G$4:$G$237,MATCH(纤芯!G367,光放段!$C$4:$C$237,0))</f>
        <v>山东二干|滨州东营光缆:滨州黄河十路-东营济南路</v>
      </c>
      <c r="F367" s="3">
        <f>INDEX(光放段!$I$4:$I$237,MATCH(纤芯!H367,光放段!$B$4:$B$237,0))</f>
        <v>37002100000</v>
      </c>
      <c r="G367" s="3" t="str">
        <f t="shared" si="25"/>
        <v>山东二干|滨州东营光缆:利津通信楼-东营济南路</v>
      </c>
      <c r="H367" s="3">
        <f>INDEX(光放段!$B$4:$B$237,MATCH(纤芯!G367,光放段!$C$4:$C$237,0))</f>
        <v>37002102000</v>
      </c>
      <c r="I367" s="3" t="str">
        <f t="shared" si="26"/>
        <v>滨州东营光缆</v>
      </c>
      <c r="J367" s="3" t="str">
        <f>INDEX(子缆名称!$B$4:$B$29,纤芯!M367)</f>
        <v>A缆</v>
      </c>
      <c r="K367" s="3">
        <v>4</v>
      </c>
      <c r="L367" s="3">
        <f t="shared" si="27"/>
        <v>4</v>
      </c>
      <c r="M367" s="3">
        <f t="shared" si="28"/>
        <v>1</v>
      </c>
      <c r="N367" s="3" t="s">
        <v>13</v>
      </c>
      <c r="O367" s="3">
        <f>COUNTIF([1]局站!$D$4:$D$172,"="&amp;N367)</f>
        <v>1</v>
      </c>
      <c r="P367" s="3">
        <v>0</v>
      </c>
      <c r="Q367" s="3">
        <v>0</v>
      </c>
      <c r="R367" s="3">
        <v>0</v>
      </c>
      <c r="S367" s="3" t="s">
        <v>146</v>
      </c>
      <c r="T367" s="3">
        <f>COUNTIF([1]局站!$D$4:$D$172,"="&amp;S367)</f>
        <v>1</v>
      </c>
      <c r="U367" s="3">
        <v>0</v>
      </c>
      <c r="V367" s="3">
        <v>0</v>
      </c>
      <c r="W367" s="3">
        <v>0</v>
      </c>
      <c r="X367" s="3" t="s">
        <v>1214</v>
      </c>
      <c r="Y367" s="3" t="s">
        <v>880</v>
      </c>
      <c r="Z367" s="3" t="str">
        <f>INDEX(业务类型!$C$4:$C$8,MATCH(纤芯!Y367,业务类型!$B$4:$B$8,0))</f>
        <v>IDLE</v>
      </c>
      <c r="AA367" s="3"/>
    </row>
    <row r="368" spans="1:27" ht="16.5" x14ac:dyDescent="0.2">
      <c r="A368" s="3">
        <v>365</v>
      </c>
      <c r="B368" s="3">
        <f t="shared" si="24"/>
        <v>37002102005</v>
      </c>
      <c r="C368" s="3" t="s">
        <v>1166</v>
      </c>
      <c r="D368" s="3" t="s">
        <v>202</v>
      </c>
      <c r="E368" s="3" t="str">
        <f>INDEX(光放段!$G$4:$G$237,MATCH(纤芯!G368,光放段!$C$4:$C$237,0))</f>
        <v>山东二干|滨州东营光缆:滨州黄河十路-东营济南路</v>
      </c>
      <c r="F368" s="3">
        <f>INDEX(光放段!$I$4:$I$237,MATCH(纤芯!H368,光放段!$B$4:$B$237,0))</f>
        <v>37002100000</v>
      </c>
      <c r="G368" s="3" t="str">
        <f t="shared" si="25"/>
        <v>山东二干|滨州东营光缆:利津通信楼-东营济南路</v>
      </c>
      <c r="H368" s="3">
        <f>INDEX(光放段!$B$4:$B$237,MATCH(纤芯!G368,光放段!$C$4:$C$237,0))</f>
        <v>37002102000</v>
      </c>
      <c r="I368" s="3" t="str">
        <f t="shared" si="26"/>
        <v>滨州东营光缆</v>
      </c>
      <c r="J368" s="3" t="str">
        <f>INDEX(子缆名称!$B$4:$B$29,纤芯!M368)</f>
        <v>A缆</v>
      </c>
      <c r="K368" s="3">
        <v>5</v>
      </c>
      <c r="L368" s="3">
        <f t="shared" si="27"/>
        <v>5</v>
      </c>
      <c r="M368" s="3">
        <f t="shared" si="28"/>
        <v>1</v>
      </c>
      <c r="N368" s="3" t="s">
        <v>13</v>
      </c>
      <c r="O368" s="3">
        <f>COUNTIF([1]局站!$D$4:$D$172,"="&amp;N368)</f>
        <v>1</v>
      </c>
      <c r="P368" s="3">
        <v>0</v>
      </c>
      <c r="Q368" s="3">
        <v>0</v>
      </c>
      <c r="R368" s="3">
        <v>0</v>
      </c>
      <c r="S368" s="3" t="s">
        <v>146</v>
      </c>
      <c r="T368" s="3">
        <f>COUNTIF([1]局站!$D$4:$D$172,"="&amp;S368)</f>
        <v>1</v>
      </c>
      <c r="U368" s="3">
        <v>0</v>
      </c>
      <c r="V368" s="3">
        <v>0</v>
      </c>
      <c r="W368" s="3">
        <v>0</v>
      </c>
      <c r="X368" s="3" t="s">
        <v>1214</v>
      </c>
      <c r="Y368" s="3" t="s">
        <v>880</v>
      </c>
      <c r="Z368" s="3" t="str">
        <f>INDEX(业务类型!$C$4:$C$8,MATCH(纤芯!Y368,业务类型!$B$4:$B$8,0))</f>
        <v>IDLE</v>
      </c>
      <c r="AA368" s="3"/>
    </row>
    <row r="369" spans="1:27" ht="16.5" x14ac:dyDescent="0.2">
      <c r="A369" s="3">
        <v>366</v>
      </c>
      <c r="B369" s="3">
        <f t="shared" si="24"/>
        <v>37002102006</v>
      </c>
      <c r="C369" s="3" t="s">
        <v>1166</v>
      </c>
      <c r="D369" s="3" t="s">
        <v>202</v>
      </c>
      <c r="E369" s="3" t="str">
        <f>INDEX(光放段!$G$4:$G$237,MATCH(纤芯!G369,光放段!$C$4:$C$237,0))</f>
        <v>山东二干|滨州东营光缆:滨州黄河十路-东营济南路</v>
      </c>
      <c r="F369" s="3">
        <f>INDEX(光放段!$I$4:$I$237,MATCH(纤芯!H369,光放段!$B$4:$B$237,0))</f>
        <v>37002100000</v>
      </c>
      <c r="G369" s="3" t="str">
        <f t="shared" si="25"/>
        <v>山东二干|滨州东营光缆:利津通信楼-东营济南路</v>
      </c>
      <c r="H369" s="3">
        <f>INDEX(光放段!$B$4:$B$237,MATCH(纤芯!G369,光放段!$C$4:$C$237,0))</f>
        <v>37002102000</v>
      </c>
      <c r="I369" s="3" t="str">
        <f t="shared" si="26"/>
        <v>滨州东营光缆</v>
      </c>
      <c r="J369" s="3" t="str">
        <f>INDEX(子缆名称!$B$4:$B$29,纤芯!M369)</f>
        <v>A缆</v>
      </c>
      <c r="K369" s="3">
        <v>6</v>
      </c>
      <c r="L369" s="3">
        <f t="shared" si="27"/>
        <v>6</v>
      </c>
      <c r="M369" s="3">
        <f t="shared" si="28"/>
        <v>1</v>
      </c>
      <c r="N369" s="3" t="s">
        <v>13</v>
      </c>
      <c r="O369" s="3">
        <f>COUNTIF([1]局站!$D$4:$D$172,"="&amp;N369)</f>
        <v>1</v>
      </c>
      <c r="P369" s="3">
        <v>0</v>
      </c>
      <c r="Q369" s="3">
        <v>0</v>
      </c>
      <c r="R369" s="3">
        <v>0</v>
      </c>
      <c r="S369" s="3" t="s">
        <v>146</v>
      </c>
      <c r="T369" s="3">
        <f>COUNTIF([1]局站!$D$4:$D$172,"="&amp;S369)</f>
        <v>1</v>
      </c>
      <c r="U369" s="3">
        <v>0</v>
      </c>
      <c r="V369" s="3">
        <v>0</v>
      </c>
      <c r="W369" s="3">
        <v>0</v>
      </c>
      <c r="X369" s="3" t="s">
        <v>1214</v>
      </c>
      <c r="Y369" s="3" t="s">
        <v>880</v>
      </c>
      <c r="Z369" s="3" t="str">
        <f>INDEX(业务类型!$C$4:$C$8,MATCH(纤芯!Y369,业务类型!$B$4:$B$8,0))</f>
        <v>IDLE</v>
      </c>
      <c r="AA369" s="3"/>
    </row>
    <row r="370" spans="1:27" ht="16.5" x14ac:dyDescent="0.2">
      <c r="A370" s="3">
        <v>367</v>
      </c>
      <c r="B370" s="3">
        <f t="shared" si="24"/>
        <v>37002102007</v>
      </c>
      <c r="C370" s="3" t="s">
        <v>1166</v>
      </c>
      <c r="D370" s="3" t="s">
        <v>202</v>
      </c>
      <c r="E370" s="3" t="str">
        <f>INDEX(光放段!$G$4:$G$237,MATCH(纤芯!G370,光放段!$C$4:$C$237,0))</f>
        <v>山东二干|滨州东营光缆:滨州黄河十路-东营济南路</v>
      </c>
      <c r="F370" s="3">
        <f>INDEX(光放段!$I$4:$I$237,MATCH(纤芯!H370,光放段!$B$4:$B$237,0))</f>
        <v>37002100000</v>
      </c>
      <c r="G370" s="3" t="str">
        <f t="shared" si="25"/>
        <v>山东二干|滨州东营光缆:利津通信楼-东营济南路</v>
      </c>
      <c r="H370" s="3">
        <f>INDEX(光放段!$B$4:$B$237,MATCH(纤芯!G370,光放段!$C$4:$C$237,0))</f>
        <v>37002102000</v>
      </c>
      <c r="I370" s="3" t="str">
        <f t="shared" si="26"/>
        <v>滨州东营光缆</v>
      </c>
      <c r="J370" s="3" t="str">
        <f>INDEX(子缆名称!$B$4:$B$29,纤芯!M370)</f>
        <v>A缆</v>
      </c>
      <c r="K370" s="3">
        <v>7</v>
      </c>
      <c r="L370" s="3">
        <f t="shared" si="27"/>
        <v>7</v>
      </c>
      <c r="M370" s="3">
        <f t="shared" si="28"/>
        <v>1</v>
      </c>
      <c r="N370" s="3" t="s">
        <v>13</v>
      </c>
      <c r="O370" s="3">
        <f>COUNTIF([1]局站!$D$4:$D$172,"="&amp;N370)</f>
        <v>1</v>
      </c>
      <c r="P370" s="3">
        <v>0</v>
      </c>
      <c r="Q370" s="3">
        <v>0</v>
      </c>
      <c r="R370" s="3">
        <v>0</v>
      </c>
      <c r="S370" s="3" t="s">
        <v>146</v>
      </c>
      <c r="T370" s="3">
        <f>COUNTIF([1]局站!$D$4:$D$172,"="&amp;S370)</f>
        <v>1</v>
      </c>
      <c r="U370" s="3">
        <v>0</v>
      </c>
      <c r="V370" s="3">
        <v>0</v>
      </c>
      <c r="W370" s="3">
        <v>0</v>
      </c>
      <c r="X370" s="3" t="s">
        <v>1214</v>
      </c>
      <c r="Y370" s="3" t="s">
        <v>852</v>
      </c>
      <c r="Z370" s="3" t="str">
        <f>INDEX(业务类型!$C$4:$C$8,MATCH(纤芯!Y370,业务类型!$B$4:$B$8,0))</f>
        <v>TWO</v>
      </c>
      <c r="AA370" s="3" t="s">
        <v>878</v>
      </c>
    </row>
    <row r="371" spans="1:27" ht="16.5" x14ac:dyDescent="0.2">
      <c r="A371" s="3">
        <v>368</v>
      </c>
      <c r="B371" s="3">
        <f t="shared" si="24"/>
        <v>37002102008</v>
      </c>
      <c r="C371" s="3" t="s">
        <v>1166</v>
      </c>
      <c r="D371" s="3" t="s">
        <v>202</v>
      </c>
      <c r="E371" s="3" t="str">
        <f>INDEX(光放段!$G$4:$G$237,MATCH(纤芯!G371,光放段!$C$4:$C$237,0))</f>
        <v>山东二干|滨州东营光缆:滨州黄河十路-东营济南路</v>
      </c>
      <c r="F371" s="3">
        <f>INDEX(光放段!$I$4:$I$237,MATCH(纤芯!H371,光放段!$B$4:$B$237,0))</f>
        <v>37002100000</v>
      </c>
      <c r="G371" s="3" t="str">
        <f t="shared" si="25"/>
        <v>山东二干|滨州东营光缆:利津通信楼-东营济南路</v>
      </c>
      <c r="H371" s="3">
        <f>INDEX(光放段!$B$4:$B$237,MATCH(纤芯!G371,光放段!$C$4:$C$237,0))</f>
        <v>37002102000</v>
      </c>
      <c r="I371" s="3" t="str">
        <f t="shared" si="26"/>
        <v>滨州东营光缆</v>
      </c>
      <c r="J371" s="3" t="str">
        <f>INDEX(子缆名称!$B$4:$B$29,纤芯!M371)</f>
        <v>A缆</v>
      </c>
      <c r="K371" s="3">
        <v>8</v>
      </c>
      <c r="L371" s="3">
        <f t="shared" si="27"/>
        <v>8</v>
      </c>
      <c r="M371" s="3">
        <f t="shared" si="28"/>
        <v>1</v>
      </c>
      <c r="N371" s="3" t="s">
        <v>13</v>
      </c>
      <c r="O371" s="3">
        <f>COUNTIF([1]局站!$D$4:$D$172,"="&amp;N371)</f>
        <v>1</v>
      </c>
      <c r="P371" s="3">
        <v>0</v>
      </c>
      <c r="Q371" s="3">
        <v>0</v>
      </c>
      <c r="R371" s="3">
        <v>0</v>
      </c>
      <c r="S371" s="3" t="s">
        <v>146</v>
      </c>
      <c r="T371" s="3">
        <f>COUNTIF([1]局站!$D$4:$D$172,"="&amp;S371)</f>
        <v>1</v>
      </c>
      <c r="U371" s="3">
        <v>0</v>
      </c>
      <c r="V371" s="3">
        <v>0</v>
      </c>
      <c r="W371" s="3">
        <v>0</v>
      </c>
      <c r="X371" s="3" t="s">
        <v>1214</v>
      </c>
      <c r="Y371" s="3" t="s">
        <v>852</v>
      </c>
      <c r="Z371" s="3" t="str">
        <f>INDEX(业务类型!$C$4:$C$8,MATCH(纤芯!Y371,业务类型!$B$4:$B$8,0))</f>
        <v>TWO</v>
      </c>
      <c r="AA371" s="3" t="s">
        <v>878</v>
      </c>
    </row>
    <row r="372" spans="1:27" ht="16.5" x14ac:dyDescent="0.2">
      <c r="A372" s="3">
        <v>369</v>
      </c>
      <c r="B372" s="3">
        <f t="shared" si="24"/>
        <v>37002102009</v>
      </c>
      <c r="C372" s="3" t="s">
        <v>1166</v>
      </c>
      <c r="D372" s="3" t="s">
        <v>202</v>
      </c>
      <c r="E372" s="3" t="str">
        <f>INDEX(光放段!$G$4:$G$237,MATCH(纤芯!G372,光放段!$C$4:$C$237,0))</f>
        <v>山东二干|滨州东营光缆:滨州黄河十路-东营济南路</v>
      </c>
      <c r="F372" s="3">
        <f>INDEX(光放段!$I$4:$I$237,MATCH(纤芯!H372,光放段!$B$4:$B$237,0))</f>
        <v>37002100000</v>
      </c>
      <c r="G372" s="3" t="str">
        <f t="shared" si="25"/>
        <v>山东二干|滨州东营光缆:利津通信楼-东营济南路</v>
      </c>
      <c r="H372" s="3">
        <f>INDEX(光放段!$B$4:$B$237,MATCH(纤芯!G372,光放段!$C$4:$C$237,0))</f>
        <v>37002102000</v>
      </c>
      <c r="I372" s="3" t="str">
        <f t="shared" si="26"/>
        <v>滨州东营光缆</v>
      </c>
      <c r="J372" s="3" t="str">
        <f>INDEX(子缆名称!$B$4:$B$29,纤芯!M372)</f>
        <v>A缆</v>
      </c>
      <c r="K372" s="3">
        <v>9</v>
      </c>
      <c r="L372" s="3">
        <f t="shared" si="27"/>
        <v>9</v>
      </c>
      <c r="M372" s="3">
        <f t="shared" si="28"/>
        <v>1</v>
      </c>
      <c r="N372" s="3" t="s">
        <v>13</v>
      </c>
      <c r="O372" s="3">
        <f>COUNTIF([1]局站!$D$4:$D$172,"="&amp;N372)</f>
        <v>1</v>
      </c>
      <c r="P372" s="3">
        <v>0</v>
      </c>
      <c r="Q372" s="3">
        <v>0</v>
      </c>
      <c r="R372" s="3">
        <v>0</v>
      </c>
      <c r="S372" s="3" t="s">
        <v>146</v>
      </c>
      <c r="T372" s="3">
        <f>COUNTIF([1]局站!$D$4:$D$172,"="&amp;S372)</f>
        <v>1</v>
      </c>
      <c r="U372" s="3">
        <v>0</v>
      </c>
      <c r="V372" s="3">
        <v>0</v>
      </c>
      <c r="W372" s="3">
        <v>0</v>
      </c>
      <c r="X372" s="3" t="s">
        <v>1214</v>
      </c>
      <c r="Y372" s="3" t="s">
        <v>852</v>
      </c>
      <c r="Z372" s="3" t="str">
        <f>INDEX(业务类型!$C$4:$C$8,MATCH(纤芯!Y372,业务类型!$B$4:$B$8,0))</f>
        <v>TWO</v>
      </c>
      <c r="AA372" s="3" t="s">
        <v>893</v>
      </c>
    </row>
    <row r="373" spans="1:27" ht="16.5" x14ac:dyDescent="0.2">
      <c r="A373" s="3">
        <v>370</v>
      </c>
      <c r="B373" s="3">
        <f t="shared" si="24"/>
        <v>37002102010</v>
      </c>
      <c r="C373" s="3" t="s">
        <v>1166</v>
      </c>
      <c r="D373" s="3" t="s">
        <v>202</v>
      </c>
      <c r="E373" s="3" t="str">
        <f>INDEX(光放段!$G$4:$G$237,MATCH(纤芯!G373,光放段!$C$4:$C$237,0))</f>
        <v>山东二干|滨州东营光缆:滨州黄河十路-东营济南路</v>
      </c>
      <c r="F373" s="3">
        <f>INDEX(光放段!$I$4:$I$237,MATCH(纤芯!H373,光放段!$B$4:$B$237,0))</f>
        <v>37002100000</v>
      </c>
      <c r="G373" s="3" t="str">
        <f t="shared" si="25"/>
        <v>山东二干|滨州东营光缆:利津通信楼-东营济南路</v>
      </c>
      <c r="H373" s="3">
        <f>INDEX(光放段!$B$4:$B$237,MATCH(纤芯!G373,光放段!$C$4:$C$237,0))</f>
        <v>37002102000</v>
      </c>
      <c r="I373" s="3" t="str">
        <f t="shared" si="26"/>
        <v>滨州东营光缆</v>
      </c>
      <c r="J373" s="3" t="str">
        <f>INDEX(子缆名称!$B$4:$B$29,纤芯!M373)</f>
        <v>A缆</v>
      </c>
      <c r="K373" s="3">
        <v>10</v>
      </c>
      <c r="L373" s="3">
        <f t="shared" si="27"/>
        <v>10</v>
      </c>
      <c r="M373" s="3">
        <f t="shared" si="28"/>
        <v>1</v>
      </c>
      <c r="N373" s="3" t="s">
        <v>13</v>
      </c>
      <c r="O373" s="3">
        <f>COUNTIF([1]局站!$D$4:$D$172,"="&amp;N373)</f>
        <v>1</v>
      </c>
      <c r="P373" s="3">
        <v>0</v>
      </c>
      <c r="Q373" s="3">
        <v>0</v>
      </c>
      <c r="R373" s="3">
        <v>0</v>
      </c>
      <c r="S373" s="3" t="s">
        <v>146</v>
      </c>
      <c r="T373" s="3">
        <f>COUNTIF([1]局站!$D$4:$D$172,"="&amp;S373)</f>
        <v>1</v>
      </c>
      <c r="U373" s="3">
        <v>0</v>
      </c>
      <c r="V373" s="3">
        <v>0</v>
      </c>
      <c r="W373" s="3">
        <v>0</v>
      </c>
      <c r="X373" s="3" t="s">
        <v>1214</v>
      </c>
      <c r="Y373" s="3" t="s">
        <v>852</v>
      </c>
      <c r="Z373" s="3" t="str">
        <f>INDEX(业务类型!$C$4:$C$8,MATCH(纤芯!Y373,业务类型!$B$4:$B$8,0))</f>
        <v>TWO</v>
      </c>
      <c r="AA373" s="3" t="s">
        <v>893</v>
      </c>
    </row>
    <row r="374" spans="1:27" ht="16.5" x14ac:dyDescent="0.2">
      <c r="A374" s="3">
        <v>371</v>
      </c>
      <c r="B374" s="3">
        <f t="shared" si="24"/>
        <v>37002102011</v>
      </c>
      <c r="C374" s="3" t="s">
        <v>1166</v>
      </c>
      <c r="D374" s="3" t="s">
        <v>202</v>
      </c>
      <c r="E374" s="3" t="str">
        <f>INDEX(光放段!$G$4:$G$237,MATCH(纤芯!G374,光放段!$C$4:$C$237,0))</f>
        <v>山东二干|滨州东营光缆:滨州黄河十路-东营济南路</v>
      </c>
      <c r="F374" s="3">
        <f>INDEX(光放段!$I$4:$I$237,MATCH(纤芯!H374,光放段!$B$4:$B$237,0))</f>
        <v>37002100000</v>
      </c>
      <c r="G374" s="3" t="str">
        <f t="shared" si="25"/>
        <v>山东二干|滨州东营光缆:利津通信楼-东营济南路</v>
      </c>
      <c r="H374" s="3">
        <f>INDEX(光放段!$B$4:$B$237,MATCH(纤芯!G374,光放段!$C$4:$C$237,0))</f>
        <v>37002102000</v>
      </c>
      <c r="I374" s="3" t="str">
        <f t="shared" si="26"/>
        <v>滨州东营光缆</v>
      </c>
      <c r="J374" s="3" t="str">
        <f>INDEX(子缆名称!$B$4:$B$29,纤芯!M374)</f>
        <v>A缆</v>
      </c>
      <c r="K374" s="3">
        <v>11</v>
      </c>
      <c r="L374" s="3">
        <f t="shared" si="27"/>
        <v>11</v>
      </c>
      <c r="M374" s="3">
        <f t="shared" si="28"/>
        <v>1</v>
      </c>
      <c r="N374" s="3" t="s">
        <v>13</v>
      </c>
      <c r="O374" s="3">
        <f>COUNTIF([1]局站!$D$4:$D$172,"="&amp;N374)</f>
        <v>1</v>
      </c>
      <c r="P374" s="3">
        <v>0</v>
      </c>
      <c r="Q374" s="3">
        <v>0</v>
      </c>
      <c r="R374" s="3">
        <v>0</v>
      </c>
      <c r="S374" s="3" t="s">
        <v>146</v>
      </c>
      <c r="T374" s="3">
        <f>COUNTIF([1]局站!$D$4:$D$172,"="&amp;S374)</f>
        <v>1</v>
      </c>
      <c r="U374" s="3">
        <v>0</v>
      </c>
      <c r="V374" s="3">
        <v>0</v>
      </c>
      <c r="W374" s="3">
        <v>0</v>
      </c>
      <c r="X374" s="3" t="s">
        <v>1214</v>
      </c>
      <c r="Y374" s="3" t="s">
        <v>881</v>
      </c>
      <c r="Z374" s="3" t="str">
        <f>INDEX(业务类型!$C$4:$C$8,MATCH(纤芯!Y374,业务类型!$B$4:$B$8,0))</f>
        <v>OTHER</v>
      </c>
      <c r="AA374" s="3" t="s">
        <v>882</v>
      </c>
    </row>
    <row r="375" spans="1:27" ht="16.5" x14ac:dyDescent="0.2">
      <c r="A375" s="3">
        <v>372</v>
      </c>
      <c r="B375" s="3">
        <f t="shared" si="24"/>
        <v>37002102012</v>
      </c>
      <c r="C375" s="3" t="s">
        <v>1166</v>
      </c>
      <c r="D375" s="3" t="s">
        <v>202</v>
      </c>
      <c r="E375" s="3" t="str">
        <f>INDEX(光放段!$G$4:$G$237,MATCH(纤芯!G375,光放段!$C$4:$C$237,0))</f>
        <v>山东二干|滨州东营光缆:滨州黄河十路-东营济南路</v>
      </c>
      <c r="F375" s="3">
        <f>INDEX(光放段!$I$4:$I$237,MATCH(纤芯!H375,光放段!$B$4:$B$237,0))</f>
        <v>37002100000</v>
      </c>
      <c r="G375" s="3" t="str">
        <f t="shared" si="25"/>
        <v>山东二干|滨州东营光缆:利津通信楼-东营济南路</v>
      </c>
      <c r="H375" s="3">
        <f>INDEX(光放段!$B$4:$B$237,MATCH(纤芯!G375,光放段!$C$4:$C$237,0))</f>
        <v>37002102000</v>
      </c>
      <c r="I375" s="3" t="str">
        <f t="shared" si="26"/>
        <v>滨州东营光缆</v>
      </c>
      <c r="J375" s="3" t="str">
        <f>INDEX(子缆名称!$B$4:$B$29,纤芯!M375)</f>
        <v>A缆</v>
      </c>
      <c r="K375" s="3">
        <v>12</v>
      </c>
      <c r="L375" s="3">
        <f t="shared" si="27"/>
        <v>12</v>
      </c>
      <c r="M375" s="3">
        <f t="shared" si="28"/>
        <v>1</v>
      </c>
      <c r="N375" s="3" t="s">
        <v>13</v>
      </c>
      <c r="O375" s="3">
        <f>COUNTIF([1]局站!$D$4:$D$172,"="&amp;N375)</f>
        <v>1</v>
      </c>
      <c r="P375" s="3">
        <v>0</v>
      </c>
      <c r="Q375" s="3">
        <v>0</v>
      </c>
      <c r="R375" s="3">
        <v>0</v>
      </c>
      <c r="S375" s="3" t="s">
        <v>146</v>
      </c>
      <c r="T375" s="3">
        <f>COUNTIF([1]局站!$D$4:$D$172,"="&amp;S375)</f>
        <v>1</v>
      </c>
      <c r="U375" s="3">
        <v>0</v>
      </c>
      <c r="V375" s="3">
        <v>0</v>
      </c>
      <c r="W375" s="3">
        <v>0</v>
      </c>
      <c r="X375" s="3" t="s">
        <v>1214</v>
      </c>
      <c r="Y375" s="3" t="s">
        <v>881</v>
      </c>
      <c r="Z375" s="3" t="str">
        <f>INDEX(业务类型!$C$4:$C$8,MATCH(纤芯!Y375,业务类型!$B$4:$B$8,0))</f>
        <v>OTHER</v>
      </c>
      <c r="AA375" s="3" t="s">
        <v>882</v>
      </c>
    </row>
    <row r="376" spans="1:27" ht="16.5" x14ac:dyDescent="0.2">
      <c r="A376" s="3">
        <v>373</v>
      </c>
      <c r="B376" s="3">
        <f t="shared" si="24"/>
        <v>37002102013</v>
      </c>
      <c r="C376" s="3" t="s">
        <v>1166</v>
      </c>
      <c r="D376" s="3" t="s">
        <v>202</v>
      </c>
      <c r="E376" s="3" t="str">
        <f>INDEX(光放段!$G$4:$G$237,MATCH(纤芯!G376,光放段!$C$4:$C$237,0))</f>
        <v>山东二干|滨州东营光缆:滨州黄河十路-东营济南路</v>
      </c>
      <c r="F376" s="3">
        <f>INDEX(光放段!$I$4:$I$237,MATCH(纤芯!H376,光放段!$B$4:$B$237,0))</f>
        <v>37002100000</v>
      </c>
      <c r="G376" s="3" t="str">
        <f t="shared" si="25"/>
        <v>山东二干|滨州东营光缆:利津通信楼-东营济南路</v>
      </c>
      <c r="H376" s="3">
        <f>INDEX(光放段!$B$4:$B$237,MATCH(纤芯!G376,光放段!$C$4:$C$237,0))</f>
        <v>37002102000</v>
      </c>
      <c r="I376" s="3" t="str">
        <f t="shared" si="26"/>
        <v>滨州东营光缆</v>
      </c>
      <c r="J376" s="3" t="str">
        <f>INDEX(子缆名称!$B$4:$B$29,纤芯!M376)</f>
        <v>B缆</v>
      </c>
      <c r="K376" s="3">
        <v>13</v>
      </c>
      <c r="L376" s="3">
        <f t="shared" si="27"/>
        <v>1</v>
      </c>
      <c r="M376" s="3">
        <f t="shared" si="28"/>
        <v>2</v>
      </c>
      <c r="N376" s="3" t="s">
        <v>13</v>
      </c>
      <c r="O376" s="3">
        <f>COUNTIF([1]局站!$D$4:$D$172,"="&amp;N376)</f>
        <v>1</v>
      </c>
      <c r="P376" s="3">
        <v>0</v>
      </c>
      <c r="Q376" s="3">
        <v>0</v>
      </c>
      <c r="R376" s="3">
        <v>0</v>
      </c>
      <c r="S376" s="3" t="s">
        <v>146</v>
      </c>
      <c r="T376" s="3">
        <f>COUNTIF([1]局站!$D$4:$D$172,"="&amp;S376)</f>
        <v>1</v>
      </c>
      <c r="U376" s="3">
        <v>0</v>
      </c>
      <c r="V376" s="3">
        <v>0</v>
      </c>
      <c r="W376" s="3">
        <v>0</v>
      </c>
      <c r="X376" s="3" t="s">
        <v>1214</v>
      </c>
      <c r="Y376" s="3" t="s">
        <v>852</v>
      </c>
      <c r="Z376" s="3" t="str">
        <f>INDEX(业务类型!$C$4:$C$8,MATCH(纤芯!Y376,业务类型!$B$4:$B$8,0))</f>
        <v>TWO</v>
      </c>
      <c r="AA376" s="3" t="s">
        <v>885</v>
      </c>
    </row>
    <row r="377" spans="1:27" ht="16.5" x14ac:dyDescent="0.2">
      <c r="A377" s="3">
        <v>374</v>
      </c>
      <c r="B377" s="3">
        <f t="shared" si="24"/>
        <v>37002102014</v>
      </c>
      <c r="C377" s="3" t="s">
        <v>1166</v>
      </c>
      <c r="D377" s="3" t="s">
        <v>202</v>
      </c>
      <c r="E377" s="3" t="str">
        <f>INDEX(光放段!$G$4:$G$237,MATCH(纤芯!G377,光放段!$C$4:$C$237,0))</f>
        <v>山东二干|滨州东营光缆:滨州黄河十路-东营济南路</v>
      </c>
      <c r="F377" s="3">
        <f>INDEX(光放段!$I$4:$I$237,MATCH(纤芯!H377,光放段!$B$4:$B$237,0))</f>
        <v>37002100000</v>
      </c>
      <c r="G377" s="3" t="str">
        <f t="shared" si="25"/>
        <v>山东二干|滨州东营光缆:利津通信楼-东营济南路</v>
      </c>
      <c r="H377" s="3">
        <f>INDEX(光放段!$B$4:$B$237,MATCH(纤芯!G377,光放段!$C$4:$C$237,0))</f>
        <v>37002102000</v>
      </c>
      <c r="I377" s="3" t="str">
        <f t="shared" si="26"/>
        <v>滨州东营光缆</v>
      </c>
      <c r="J377" s="3" t="str">
        <f>INDEX(子缆名称!$B$4:$B$29,纤芯!M377)</f>
        <v>B缆</v>
      </c>
      <c r="K377" s="3">
        <v>14</v>
      </c>
      <c r="L377" s="3">
        <f t="shared" si="27"/>
        <v>2</v>
      </c>
      <c r="M377" s="3">
        <f t="shared" si="28"/>
        <v>2</v>
      </c>
      <c r="N377" s="3" t="s">
        <v>13</v>
      </c>
      <c r="O377" s="3">
        <f>COUNTIF([1]局站!$D$4:$D$172,"="&amp;N377)</f>
        <v>1</v>
      </c>
      <c r="P377" s="3">
        <v>0</v>
      </c>
      <c r="Q377" s="3">
        <v>0</v>
      </c>
      <c r="R377" s="3">
        <v>0</v>
      </c>
      <c r="S377" s="3" t="s">
        <v>146</v>
      </c>
      <c r="T377" s="3">
        <f>COUNTIF([1]局站!$D$4:$D$172,"="&amp;S377)</f>
        <v>1</v>
      </c>
      <c r="U377" s="3">
        <v>0</v>
      </c>
      <c r="V377" s="3">
        <v>0</v>
      </c>
      <c r="W377" s="3">
        <v>0</v>
      </c>
      <c r="X377" s="3" t="s">
        <v>1214</v>
      </c>
      <c r="Y377" s="3" t="s">
        <v>852</v>
      </c>
      <c r="Z377" s="3" t="str">
        <f>INDEX(业务类型!$C$4:$C$8,MATCH(纤芯!Y377,业务类型!$B$4:$B$8,0))</f>
        <v>TWO</v>
      </c>
      <c r="AA377" s="3" t="s">
        <v>885</v>
      </c>
    </row>
    <row r="378" spans="1:27" ht="16.5" x14ac:dyDescent="0.2">
      <c r="A378" s="3">
        <v>375</v>
      </c>
      <c r="B378" s="3">
        <f t="shared" si="24"/>
        <v>37002102015</v>
      </c>
      <c r="C378" s="3" t="s">
        <v>1166</v>
      </c>
      <c r="D378" s="3" t="s">
        <v>202</v>
      </c>
      <c r="E378" s="3" t="str">
        <f>INDEX(光放段!$G$4:$G$237,MATCH(纤芯!G378,光放段!$C$4:$C$237,0))</f>
        <v>山东二干|滨州东营光缆:滨州黄河十路-东营济南路</v>
      </c>
      <c r="F378" s="3">
        <f>INDEX(光放段!$I$4:$I$237,MATCH(纤芯!H378,光放段!$B$4:$B$237,0))</f>
        <v>37002100000</v>
      </c>
      <c r="G378" s="3" t="str">
        <f t="shared" si="25"/>
        <v>山东二干|滨州东营光缆:利津通信楼-东营济南路</v>
      </c>
      <c r="H378" s="3">
        <f>INDEX(光放段!$B$4:$B$237,MATCH(纤芯!G378,光放段!$C$4:$C$237,0))</f>
        <v>37002102000</v>
      </c>
      <c r="I378" s="3" t="str">
        <f t="shared" si="26"/>
        <v>滨州东营光缆</v>
      </c>
      <c r="J378" s="3" t="str">
        <f>INDEX(子缆名称!$B$4:$B$29,纤芯!M378)</f>
        <v>B缆</v>
      </c>
      <c r="K378" s="3">
        <v>15</v>
      </c>
      <c r="L378" s="3">
        <f t="shared" si="27"/>
        <v>3</v>
      </c>
      <c r="M378" s="3">
        <f t="shared" si="28"/>
        <v>2</v>
      </c>
      <c r="N378" s="3" t="s">
        <v>13</v>
      </c>
      <c r="O378" s="3">
        <f>COUNTIF([1]局站!$D$4:$D$172,"="&amp;N378)</f>
        <v>1</v>
      </c>
      <c r="P378" s="3">
        <v>0</v>
      </c>
      <c r="Q378" s="3">
        <v>0</v>
      </c>
      <c r="R378" s="3">
        <v>0</v>
      </c>
      <c r="S378" s="3" t="s">
        <v>146</v>
      </c>
      <c r="T378" s="3">
        <f>COUNTIF([1]局站!$D$4:$D$172,"="&amp;S378)</f>
        <v>1</v>
      </c>
      <c r="U378" s="3">
        <v>0</v>
      </c>
      <c r="V378" s="3">
        <v>0</v>
      </c>
      <c r="W378" s="3">
        <v>0</v>
      </c>
      <c r="X378" s="3" t="s">
        <v>1214</v>
      </c>
      <c r="Y378" s="3" t="s">
        <v>880</v>
      </c>
      <c r="Z378" s="3" t="str">
        <f>INDEX(业务类型!$C$4:$C$8,MATCH(纤芯!Y378,业务类型!$B$4:$B$8,0))</f>
        <v>IDLE</v>
      </c>
      <c r="AA378" s="3"/>
    </row>
    <row r="379" spans="1:27" ht="16.5" x14ac:dyDescent="0.2">
      <c r="A379" s="3">
        <v>376</v>
      </c>
      <c r="B379" s="3">
        <f t="shared" si="24"/>
        <v>37002102016</v>
      </c>
      <c r="C379" s="3" t="s">
        <v>1166</v>
      </c>
      <c r="D379" s="3" t="s">
        <v>202</v>
      </c>
      <c r="E379" s="3" t="str">
        <f>INDEX(光放段!$G$4:$G$237,MATCH(纤芯!G379,光放段!$C$4:$C$237,0))</f>
        <v>山东二干|滨州东营光缆:滨州黄河十路-东营济南路</v>
      </c>
      <c r="F379" s="3">
        <f>INDEX(光放段!$I$4:$I$237,MATCH(纤芯!H379,光放段!$B$4:$B$237,0))</f>
        <v>37002100000</v>
      </c>
      <c r="G379" s="3" t="str">
        <f t="shared" si="25"/>
        <v>山东二干|滨州东营光缆:利津通信楼-东营济南路</v>
      </c>
      <c r="H379" s="3">
        <f>INDEX(光放段!$B$4:$B$237,MATCH(纤芯!G379,光放段!$C$4:$C$237,0))</f>
        <v>37002102000</v>
      </c>
      <c r="I379" s="3" t="str">
        <f t="shared" si="26"/>
        <v>滨州东营光缆</v>
      </c>
      <c r="J379" s="3" t="str">
        <f>INDEX(子缆名称!$B$4:$B$29,纤芯!M379)</f>
        <v>B缆</v>
      </c>
      <c r="K379" s="3">
        <v>16</v>
      </c>
      <c r="L379" s="3">
        <f t="shared" si="27"/>
        <v>4</v>
      </c>
      <c r="M379" s="3">
        <f t="shared" si="28"/>
        <v>2</v>
      </c>
      <c r="N379" s="3" t="s">
        <v>13</v>
      </c>
      <c r="O379" s="3">
        <f>COUNTIF([1]局站!$D$4:$D$172,"="&amp;N379)</f>
        <v>1</v>
      </c>
      <c r="P379" s="3">
        <v>0</v>
      </c>
      <c r="Q379" s="3">
        <v>0</v>
      </c>
      <c r="R379" s="3">
        <v>0</v>
      </c>
      <c r="S379" s="3" t="s">
        <v>146</v>
      </c>
      <c r="T379" s="3">
        <f>COUNTIF([1]局站!$D$4:$D$172,"="&amp;S379)</f>
        <v>1</v>
      </c>
      <c r="U379" s="3">
        <v>0</v>
      </c>
      <c r="V379" s="3">
        <v>0</v>
      </c>
      <c r="W379" s="3">
        <v>0</v>
      </c>
      <c r="X379" s="3" t="s">
        <v>1214</v>
      </c>
      <c r="Y379" s="3" t="s">
        <v>880</v>
      </c>
      <c r="Z379" s="3" t="str">
        <f>INDEX(业务类型!$C$4:$C$8,MATCH(纤芯!Y379,业务类型!$B$4:$B$8,0))</f>
        <v>IDLE</v>
      </c>
      <c r="AA379" s="3"/>
    </row>
    <row r="380" spans="1:27" ht="16.5" x14ac:dyDescent="0.2">
      <c r="A380" s="3">
        <v>377</v>
      </c>
      <c r="B380" s="3">
        <f t="shared" si="24"/>
        <v>37002102017</v>
      </c>
      <c r="C380" s="3" t="s">
        <v>1166</v>
      </c>
      <c r="D380" s="3" t="s">
        <v>202</v>
      </c>
      <c r="E380" s="3" t="str">
        <f>INDEX(光放段!$G$4:$G$237,MATCH(纤芯!G380,光放段!$C$4:$C$237,0))</f>
        <v>山东二干|滨州东营光缆:滨州黄河十路-东营济南路</v>
      </c>
      <c r="F380" s="3">
        <f>INDEX(光放段!$I$4:$I$237,MATCH(纤芯!H380,光放段!$B$4:$B$237,0))</f>
        <v>37002100000</v>
      </c>
      <c r="G380" s="3" t="str">
        <f t="shared" si="25"/>
        <v>山东二干|滨州东营光缆:利津通信楼-东营济南路</v>
      </c>
      <c r="H380" s="3">
        <f>INDEX(光放段!$B$4:$B$237,MATCH(纤芯!G380,光放段!$C$4:$C$237,0))</f>
        <v>37002102000</v>
      </c>
      <c r="I380" s="3" t="str">
        <f t="shared" si="26"/>
        <v>滨州东营光缆</v>
      </c>
      <c r="J380" s="3" t="str">
        <f>INDEX(子缆名称!$B$4:$B$29,纤芯!M380)</f>
        <v>B缆</v>
      </c>
      <c r="K380" s="3">
        <v>17</v>
      </c>
      <c r="L380" s="3">
        <f t="shared" si="27"/>
        <v>5</v>
      </c>
      <c r="M380" s="3">
        <f t="shared" si="28"/>
        <v>2</v>
      </c>
      <c r="N380" s="3" t="s">
        <v>13</v>
      </c>
      <c r="O380" s="3">
        <f>COUNTIF([1]局站!$D$4:$D$172,"="&amp;N380)</f>
        <v>1</v>
      </c>
      <c r="P380" s="3">
        <v>0</v>
      </c>
      <c r="Q380" s="3">
        <v>0</v>
      </c>
      <c r="R380" s="3">
        <v>0</v>
      </c>
      <c r="S380" s="3" t="s">
        <v>146</v>
      </c>
      <c r="T380" s="3">
        <f>COUNTIF([1]局站!$D$4:$D$172,"="&amp;S380)</f>
        <v>1</v>
      </c>
      <c r="U380" s="3">
        <v>0</v>
      </c>
      <c r="V380" s="3">
        <v>0</v>
      </c>
      <c r="W380" s="3">
        <v>0</v>
      </c>
      <c r="X380" s="3" t="s">
        <v>1214</v>
      </c>
      <c r="Y380" s="3" t="s">
        <v>880</v>
      </c>
      <c r="Z380" s="3" t="str">
        <f>INDEX(业务类型!$C$4:$C$8,MATCH(纤芯!Y380,业务类型!$B$4:$B$8,0))</f>
        <v>IDLE</v>
      </c>
      <c r="AA380" s="3"/>
    </row>
    <row r="381" spans="1:27" ht="16.5" x14ac:dyDescent="0.2">
      <c r="A381" s="3">
        <v>378</v>
      </c>
      <c r="B381" s="3">
        <f t="shared" si="24"/>
        <v>37002102018</v>
      </c>
      <c r="C381" s="3" t="s">
        <v>1166</v>
      </c>
      <c r="D381" s="3" t="s">
        <v>202</v>
      </c>
      <c r="E381" s="3" t="str">
        <f>INDEX(光放段!$G$4:$G$237,MATCH(纤芯!G381,光放段!$C$4:$C$237,0))</f>
        <v>山东二干|滨州东营光缆:滨州黄河十路-东营济南路</v>
      </c>
      <c r="F381" s="3">
        <f>INDEX(光放段!$I$4:$I$237,MATCH(纤芯!H381,光放段!$B$4:$B$237,0))</f>
        <v>37002100000</v>
      </c>
      <c r="G381" s="3" t="str">
        <f t="shared" si="25"/>
        <v>山东二干|滨州东营光缆:利津通信楼-东营济南路</v>
      </c>
      <c r="H381" s="3">
        <f>INDEX(光放段!$B$4:$B$237,MATCH(纤芯!G381,光放段!$C$4:$C$237,0))</f>
        <v>37002102000</v>
      </c>
      <c r="I381" s="3" t="str">
        <f t="shared" si="26"/>
        <v>滨州东营光缆</v>
      </c>
      <c r="J381" s="3" t="str">
        <f>INDEX(子缆名称!$B$4:$B$29,纤芯!M381)</f>
        <v>B缆</v>
      </c>
      <c r="K381" s="3">
        <v>18</v>
      </c>
      <c r="L381" s="3">
        <f t="shared" si="27"/>
        <v>6</v>
      </c>
      <c r="M381" s="3">
        <f t="shared" si="28"/>
        <v>2</v>
      </c>
      <c r="N381" s="3" t="s">
        <v>13</v>
      </c>
      <c r="O381" s="3">
        <f>COUNTIF([1]局站!$D$4:$D$172,"="&amp;N381)</f>
        <v>1</v>
      </c>
      <c r="P381" s="3">
        <v>0</v>
      </c>
      <c r="Q381" s="3">
        <v>0</v>
      </c>
      <c r="R381" s="3">
        <v>0</v>
      </c>
      <c r="S381" s="3" t="s">
        <v>146</v>
      </c>
      <c r="T381" s="3">
        <f>COUNTIF([1]局站!$D$4:$D$172,"="&amp;S381)</f>
        <v>1</v>
      </c>
      <c r="U381" s="3">
        <v>0</v>
      </c>
      <c r="V381" s="3">
        <v>0</v>
      </c>
      <c r="W381" s="3">
        <v>0</v>
      </c>
      <c r="X381" s="3" t="s">
        <v>1214</v>
      </c>
      <c r="Y381" s="3" t="s">
        <v>880</v>
      </c>
      <c r="Z381" s="3" t="str">
        <f>INDEX(业务类型!$C$4:$C$8,MATCH(纤芯!Y381,业务类型!$B$4:$B$8,0))</f>
        <v>IDLE</v>
      </c>
      <c r="AA381" s="3"/>
    </row>
    <row r="382" spans="1:27" ht="16.5" x14ac:dyDescent="0.2">
      <c r="A382" s="3">
        <v>379</v>
      </c>
      <c r="B382" s="3">
        <f t="shared" si="24"/>
        <v>37002102019</v>
      </c>
      <c r="C382" s="3" t="s">
        <v>1166</v>
      </c>
      <c r="D382" s="3" t="s">
        <v>202</v>
      </c>
      <c r="E382" s="3" t="str">
        <f>INDEX(光放段!$G$4:$G$237,MATCH(纤芯!G382,光放段!$C$4:$C$237,0))</f>
        <v>山东二干|滨州东营光缆:滨州黄河十路-东营济南路</v>
      </c>
      <c r="F382" s="3">
        <f>INDEX(光放段!$I$4:$I$237,MATCH(纤芯!H382,光放段!$B$4:$B$237,0))</f>
        <v>37002100000</v>
      </c>
      <c r="G382" s="3" t="str">
        <f t="shared" si="25"/>
        <v>山东二干|滨州东营光缆:利津通信楼-东营济南路</v>
      </c>
      <c r="H382" s="3">
        <f>INDEX(光放段!$B$4:$B$237,MATCH(纤芯!G382,光放段!$C$4:$C$237,0))</f>
        <v>37002102000</v>
      </c>
      <c r="I382" s="3" t="str">
        <f t="shared" si="26"/>
        <v>滨州东营光缆</v>
      </c>
      <c r="J382" s="3" t="str">
        <f>INDEX(子缆名称!$B$4:$B$29,纤芯!M382)</f>
        <v>B缆</v>
      </c>
      <c r="K382" s="3">
        <v>19</v>
      </c>
      <c r="L382" s="3">
        <f t="shared" si="27"/>
        <v>7</v>
      </c>
      <c r="M382" s="3">
        <f t="shared" si="28"/>
        <v>2</v>
      </c>
      <c r="N382" s="3" t="s">
        <v>13</v>
      </c>
      <c r="O382" s="3">
        <f>COUNTIF([1]局站!$D$4:$D$172,"="&amp;N382)</f>
        <v>1</v>
      </c>
      <c r="P382" s="3">
        <v>0</v>
      </c>
      <c r="Q382" s="3">
        <v>0</v>
      </c>
      <c r="R382" s="3">
        <v>0</v>
      </c>
      <c r="S382" s="3" t="s">
        <v>146</v>
      </c>
      <c r="T382" s="3">
        <f>COUNTIF([1]局站!$D$4:$D$172,"="&amp;S382)</f>
        <v>1</v>
      </c>
      <c r="U382" s="3">
        <v>0</v>
      </c>
      <c r="V382" s="3">
        <v>0</v>
      </c>
      <c r="W382" s="3">
        <v>0</v>
      </c>
      <c r="X382" s="3" t="s">
        <v>1214</v>
      </c>
      <c r="Y382" s="3" t="s">
        <v>880</v>
      </c>
      <c r="Z382" s="3" t="str">
        <f>INDEX(业务类型!$C$4:$C$8,MATCH(纤芯!Y382,业务类型!$B$4:$B$8,0))</f>
        <v>IDLE</v>
      </c>
      <c r="AA382" s="3"/>
    </row>
    <row r="383" spans="1:27" ht="16.5" x14ac:dyDescent="0.2">
      <c r="A383" s="3">
        <v>380</v>
      </c>
      <c r="B383" s="3">
        <f t="shared" si="24"/>
        <v>37002102020</v>
      </c>
      <c r="C383" s="3" t="s">
        <v>1166</v>
      </c>
      <c r="D383" s="3" t="s">
        <v>202</v>
      </c>
      <c r="E383" s="3" t="str">
        <f>INDEX(光放段!$G$4:$G$237,MATCH(纤芯!G383,光放段!$C$4:$C$237,0))</f>
        <v>山东二干|滨州东营光缆:滨州黄河十路-东营济南路</v>
      </c>
      <c r="F383" s="3">
        <f>INDEX(光放段!$I$4:$I$237,MATCH(纤芯!H383,光放段!$B$4:$B$237,0))</f>
        <v>37002100000</v>
      </c>
      <c r="G383" s="3" t="str">
        <f t="shared" si="25"/>
        <v>山东二干|滨州东营光缆:利津通信楼-东营济南路</v>
      </c>
      <c r="H383" s="3">
        <f>INDEX(光放段!$B$4:$B$237,MATCH(纤芯!G383,光放段!$C$4:$C$237,0))</f>
        <v>37002102000</v>
      </c>
      <c r="I383" s="3" t="str">
        <f t="shared" si="26"/>
        <v>滨州东营光缆</v>
      </c>
      <c r="J383" s="3" t="str">
        <f>INDEX(子缆名称!$B$4:$B$29,纤芯!M383)</f>
        <v>B缆</v>
      </c>
      <c r="K383" s="3">
        <v>20</v>
      </c>
      <c r="L383" s="3">
        <f t="shared" si="27"/>
        <v>8</v>
      </c>
      <c r="M383" s="3">
        <f t="shared" si="28"/>
        <v>2</v>
      </c>
      <c r="N383" s="3" t="s">
        <v>13</v>
      </c>
      <c r="O383" s="3">
        <f>COUNTIF([1]局站!$D$4:$D$172,"="&amp;N383)</f>
        <v>1</v>
      </c>
      <c r="P383" s="3">
        <v>0</v>
      </c>
      <c r="Q383" s="3">
        <v>0</v>
      </c>
      <c r="R383" s="3">
        <v>0</v>
      </c>
      <c r="S383" s="3" t="s">
        <v>146</v>
      </c>
      <c r="T383" s="3">
        <f>COUNTIF([1]局站!$D$4:$D$172,"="&amp;S383)</f>
        <v>1</v>
      </c>
      <c r="U383" s="3">
        <v>0</v>
      </c>
      <c r="V383" s="3">
        <v>0</v>
      </c>
      <c r="W383" s="3">
        <v>0</v>
      </c>
      <c r="X383" s="3" t="s">
        <v>1214</v>
      </c>
      <c r="Y383" s="3" t="s">
        <v>880</v>
      </c>
      <c r="Z383" s="3" t="str">
        <f>INDEX(业务类型!$C$4:$C$8,MATCH(纤芯!Y383,业务类型!$B$4:$B$8,0))</f>
        <v>IDLE</v>
      </c>
      <c r="AA383" s="3"/>
    </row>
    <row r="384" spans="1:27" ht="16.5" x14ac:dyDescent="0.2">
      <c r="A384" s="3">
        <v>381</v>
      </c>
      <c r="B384" s="3">
        <f t="shared" si="24"/>
        <v>37002102021</v>
      </c>
      <c r="C384" s="3" t="s">
        <v>1166</v>
      </c>
      <c r="D384" s="3" t="s">
        <v>202</v>
      </c>
      <c r="E384" s="3" t="str">
        <f>INDEX(光放段!$G$4:$G$237,MATCH(纤芯!G384,光放段!$C$4:$C$237,0))</f>
        <v>山东二干|滨州东营光缆:滨州黄河十路-东营济南路</v>
      </c>
      <c r="F384" s="3">
        <f>INDEX(光放段!$I$4:$I$237,MATCH(纤芯!H384,光放段!$B$4:$B$237,0))</f>
        <v>37002100000</v>
      </c>
      <c r="G384" s="3" t="str">
        <f t="shared" si="25"/>
        <v>山东二干|滨州东营光缆:利津通信楼-东营济南路</v>
      </c>
      <c r="H384" s="3">
        <f>INDEX(光放段!$B$4:$B$237,MATCH(纤芯!G384,光放段!$C$4:$C$237,0))</f>
        <v>37002102000</v>
      </c>
      <c r="I384" s="3" t="str">
        <f t="shared" si="26"/>
        <v>滨州东营光缆</v>
      </c>
      <c r="J384" s="3" t="str">
        <f>INDEX(子缆名称!$B$4:$B$29,纤芯!M384)</f>
        <v>B缆</v>
      </c>
      <c r="K384" s="3">
        <v>21</v>
      </c>
      <c r="L384" s="3">
        <f t="shared" si="27"/>
        <v>9</v>
      </c>
      <c r="M384" s="3">
        <f t="shared" si="28"/>
        <v>2</v>
      </c>
      <c r="N384" s="3" t="s">
        <v>13</v>
      </c>
      <c r="O384" s="3">
        <f>COUNTIF([1]局站!$D$4:$D$172,"="&amp;N384)</f>
        <v>1</v>
      </c>
      <c r="P384" s="3">
        <v>0</v>
      </c>
      <c r="Q384" s="3">
        <v>0</v>
      </c>
      <c r="R384" s="3">
        <v>0</v>
      </c>
      <c r="S384" s="3" t="s">
        <v>146</v>
      </c>
      <c r="T384" s="3">
        <f>COUNTIF([1]局站!$D$4:$D$172,"="&amp;S384)</f>
        <v>1</v>
      </c>
      <c r="U384" s="3">
        <v>0</v>
      </c>
      <c r="V384" s="3">
        <v>0</v>
      </c>
      <c r="W384" s="3">
        <v>0</v>
      </c>
      <c r="X384" s="3" t="s">
        <v>1214</v>
      </c>
      <c r="Y384" s="3" t="s">
        <v>852</v>
      </c>
      <c r="Z384" s="3" t="str">
        <f>INDEX(业务类型!$C$4:$C$8,MATCH(纤芯!Y384,业务类型!$B$4:$B$8,0))</f>
        <v>TWO</v>
      </c>
      <c r="AA384" s="3" t="s">
        <v>886</v>
      </c>
    </row>
    <row r="385" spans="1:27" ht="16.5" x14ac:dyDescent="0.2">
      <c r="A385" s="3">
        <v>382</v>
      </c>
      <c r="B385" s="3">
        <f t="shared" si="24"/>
        <v>37002102022</v>
      </c>
      <c r="C385" s="3" t="s">
        <v>1166</v>
      </c>
      <c r="D385" s="3" t="s">
        <v>202</v>
      </c>
      <c r="E385" s="3" t="str">
        <f>INDEX(光放段!$G$4:$G$237,MATCH(纤芯!G385,光放段!$C$4:$C$237,0))</f>
        <v>山东二干|滨州东营光缆:滨州黄河十路-东营济南路</v>
      </c>
      <c r="F385" s="3">
        <f>INDEX(光放段!$I$4:$I$237,MATCH(纤芯!H385,光放段!$B$4:$B$237,0))</f>
        <v>37002100000</v>
      </c>
      <c r="G385" s="3" t="str">
        <f t="shared" si="25"/>
        <v>山东二干|滨州东营光缆:利津通信楼-东营济南路</v>
      </c>
      <c r="H385" s="3">
        <f>INDEX(光放段!$B$4:$B$237,MATCH(纤芯!G385,光放段!$C$4:$C$237,0))</f>
        <v>37002102000</v>
      </c>
      <c r="I385" s="3" t="str">
        <f t="shared" si="26"/>
        <v>滨州东营光缆</v>
      </c>
      <c r="J385" s="3" t="str">
        <f>INDEX(子缆名称!$B$4:$B$29,纤芯!M385)</f>
        <v>B缆</v>
      </c>
      <c r="K385" s="3">
        <v>22</v>
      </c>
      <c r="L385" s="3">
        <f t="shared" si="27"/>
        <v>10</v>
      </c>
      <c r="M385" s="3">
        <f t="shared" si="28"/>
        <v>2</v>
      </c>
      <c r="N385" s="3" t="s">
        <v>13</v>
      </c>
      <c r="O385" s="3">
        <f>COUNTIF([1]局站!$D$4:$D$172,"="&amp;N385)</f>
        <v>1</v>
      </c>
      <c r="P385" s="3">
        <v>0</v>
      </c>
      <c r="Q385" s="3">
        <v>0</v>
      </c>
      <c r="R385" s="3">
        <v>0</v>
      </c>
      <c r="S385" s="3" t="s">
        <v>146</v>
      </c>
      <c r="T385" s="3">
        <f>COUNTIF([1]局站!$D$4:$D$172,"="&amp;S385)</f>
        <v>1</v>
      </c>
      <c r="U385" s="3">
        <v>0</v>
      </c>
      <c r="V385" s="3">
        <v>0</v>
      </c>
      <c r="W385" s="3">
        <v>0</v>
      </c>
      <c r="X385" s="3" t="s">
        <v>1214</v>
      </c>
      <c r="Y385" s="3" t="s">
        <v>852</v>
      </c>
      <c r="Z385" s="3" t="str">
        <f>INDEX(业务类型!$C$4:$C$8,MATCH(纤芯!Y385,业务类型!$B$4:$B$8,0))</f>
        <v>TWO</v>
      </c>
      <c r="AA385" s="3" t="s">
        <v>886</v>
      </c>
    </row>
    <row r="386" spans="1:27" ht="16.5" x14ac:dyDescent="0.2">
      <c r="A386" s="3">
        <v>383</v>
      </c>
      <c r="B386" s="3">
        <f t="shared" si="24"/>
        <v>37002102023</v>
      </c>
      <c r="C386" s="3" t="s">
        <v>1166</v>
      </c>
      <c r="D386" s="3" t="s">
        <v>202</v>
      </c>
      <c r="E386" s="3" t="str">
        <f>INDEX(光放段!$G$4:$G$237,MATCH(纤芯!G386,光放段!$C$4:$C$237,0))</f>
        <v>山东二干|滨州东营光缆:滨州黄河十路-东营济南路</v>
      </c>
      <c r="F386" s="3">
        <f>INDEX(光放段!$I$4:$I$237,MATCH(纤芯!H386,光放段!$B$4:$B$237,0))</f>
        <v>37002100000</v>
      </c>
      <c r="G386" s="3" t="str">
        <f t="shared" si="25"/>
        <v>山东二干|滨州东营光缆:利津通信楼-东营济南路</v>
      </c>
      <c r="H386" s="3">
        <f>INDEX(光放段!$B$4:$B$237,MATCH(纤芯!G386,光放段!$C$4:$C$237,0))</f>
        <v>37002102000</v>
      </c>
      <c r="I386" s="3" t="str">
        <f t="shared" si="26"/>
        <v>滨州东营光缆</v>
      </c>
      <c r="J386" s="3" t="str">
        <f>INDEX(子缆名称!$B$4:$B$29,纤芯!M386)</f>
        <v>B缆</v>
      </c>
      <c r="K386" s="3">
        <v>23</v>
      </c>
      <c r="L386" s="3">
        <f t="shared" si="27"/>
        <v>11</v>
      </c>
      <c r="M386" s="3">
        <f t="shared" si="28"/>
        <v>2</v>
      </c>
      <c r="N386" s="3" t="s">
        <v>13</v>
      </c>
      <c r="O386" s="3">
        <f>COUNTIF([1]局站!$D$4:$D$172,"="&amp;N386)</f>
        <v>1</v>
      </c>
      <c r="P386" s="3">
        <v>0</v>
      </c>
      <c r="Q386" s="3">
        <v>0</v>
      </c>
      <c r="R386" s="3">
        <v>0</v>
      </c>
      <c r="S386" s="3" t="s">
        <v>146</v>
      </c>
      <c r="T386" s="3">
        <f>COUNTIF([1]局站!$D$4:$D$172,"="&amp;S386)</f>
        <v>1</v>
      </c>
      <c r="U386" s="3">
        <v>0</v>
      </c>
      <c r="V386" s="3">
        <v>0</v>
      </c>
      <c r="W386" s="3">
        <v>0</v>
      </c>
      <c r="X386" s="3" t="s">
        <v>1214</v>
      </c>
      <c r="Y386" s="3" t="s">
        <v>880</v>
      </c>
      <c r="Z386" s="3" t="str">
        <f>INDEX(业务类型!$C$4:$C$8,MATCH(纤芯!Y386,业务类型!$B$4:$B$8,0))</f>
        <v>IDLE</v>
      </c>
      <c r="AA386" s="3"/>
    </row>
    <row r="387" spans="1:27" ht="16.5" x14ac:dyDescent="0.2">
      <c r="A387" s="3">
        <v>384</v>
      </c>
      <c r="B387" s="3">
        <f t="shared" si="24"/>
        <v>37002102024</v>
      </c>
      <c r="C387" s="3" t="s">
        <v>1166</v>
      </c>
      <c r="D387" s="3" t="s">
        <v>202</v>
      </c>
      <c r="E387" s="3" t="str">
        <f>INDEX(光放段!$G$4:$G$237,MATCH(纤芯!G387,光放段!$C$4:$C$237,0))</f>
        <v>山东二干|滨州东营光缆:滨州黄河十路-东营济南路</v>
      </c>
      <c r="F387" s="3">
        <f>INDEX(光放段!$I$4:$I$237,MATCH(纤芯!H387,光放段!$B$4:$B$237,0))</f>
        <v>37002100000</v>
      </c>
      <c r="G387" s="3" t="str">
        <f t="shared" si="25"/>
        <v>山东二干|滨州东营光缆:利津通信楼-东营济南路</v>
      </c>
      <c r="H387" s="3">
        <f>INDEX(光放段!$B$4:$B$237,MATCH(纤芯!G387,光放段!$C$4:$C$237,0))</f>
        <v>37002102000</v>
      </c>
      <c r="I387" s="3" t="str">
        <f t="shared" si="26"/>
        <v>滨州东营光缆</v>
      </c>
      <c r="J387" s="3" t="str">
        <f>INDEX(子缆名称!$B$4:$B$29,纤芯!M387)</f>
        <v>B缆</v>
      </c>
      <c r="K387" s="3">
        <v>24</v>
      </c>
      <c r="L387" s="3">
        <f t="shared" si="27"/>
        <v>12</v>
      </c>
      <c r="M387" s="3">
        <f t="shared" si="28"/>
        <v>2</v>
      </c>
      <c r="N387" s="3" t="s">
        <v>13</v>
      </c>
      <c r="O387" s="3">
        <f>COUNTIF([1]局站!$D$4:$D$172,"="&amp;N387)</f>
        <v>1</v>
      </c>
      <c r="P387" s="3">
        <v>0</v>
      </c>
      <c r="Q387" s="3">
        <v>0</v>
      </c>
      <c r="R387" s="3">
        <v>0</v>
      </c>
      <c r="S387" s="3" t="s">
        <v>146</v>
      </c>
      <c r="T387" s="3">
        <f>COUNTIF([1]局站!$D$4:$D$172,"="&amp;S387)</f>
        <v>1</v>
      </c>
      <c r="U387" s="3">
        <v>0</v>
      </c>
      <c r="V387" s="3">
        <v>0</v>
      </c>
      <c r="W387" s="3">
        <v>0</v>
      </c>
      <c r="X387" s="3" t="s">
        <v>1214</v>
      </c>
      <c r="Y387" s="3" t="s">
        <v>880</v>
      </c>
      <c r="Z387" s="3" t="str">
        <f>INDEX(业务类型!$C$4:$C$8,MATCH(纤芯!Y387,业务类型!$B$4:$B$8,0))</f>
        <v>IDLE</v>
      </c>
      <c r="AA387" s="3"/>
    </row>
    <row r="388" spans="1:27" ht="16.5" x14ac:dyDescent="0.2">
      <c r="A388" s="3">
        <v>385</v>
      </c>
      <c r="B388" s="3">
        <f t="shared" si="24"/>
        <v>37002102025</v>
      </c>
      <c r="C388" s="3" t="s">
        <v>1166</v>
      </c>
      <c r="D388" s="3" t="s">
        <v>202</v>
      </c>
      <c r="E388" s="3" t="str">
        <f>INDEX(光放段!$G$4:$G$237,MATCH(纤芯!G388,光放段!$C$4:$C$237,0))</f>
        <v>山东二干|滨州东营光缆:滨州黄河十路-东营济南路</v>
      </c>
      <c r="F388" s="3">
        <f>INDEX(光放段!$I$4:$I$237,MATCH(纤芯!H388,光放段!$B$4:$B$237,0))</f>
        <v>37002100000</v>
      </c>
      <c r="G388" s="3" t="str">
        <f t="shared" si="25"/>
        <v>山东二干|滨州东营光缆:利津通信楼-东营济南路</v>
      </c>
      <c r="H388" s="3">
        <f>INDEX(光放段!$B$4:$B$237,MATCH(纤芯!G388,光放段!$C$4:$C$237,0))</f>
        <v>37002102000</v>
      </c>
      <c r="I388" s="3" t="str">
        <f t="shared" si="26"/>
        <v>滨州东营光缆</v>
      </c>
      <c r="J388" s="3" t="str">
        <f>INDEX(子缆名称!$B$4:$B$29,纤芯!M388)</f>
        <v>C缆</v>
      </c>
      <c r="K388" s="3">
        <v>25</v>
      </c>
      <c r="L388" s="3">
        <f t="shared" si="27"/>
        <v>1</v>
      </c>
      <c r="M388" s="3">
        <f t="shared" si="28"/>
        <v>3</v>
      </c>
      <c r="N388" s="3" t="s">
        <v>13</v>
      </c>
      <c r="O388" s="3">
        <f>COUNTIF([1]局站!$D$4:$D$172,"="&amp;N388)</f>
        <v>1</v>
      </c>
      <c r="P388" s="3">
        <v>0</v>
      </c>
      <c r="Q388" s="3">
        <v>0</v>
      </c>
      <c r="R388" s="3">
        <v>0</v>
      </c>
      <c r="S388" s="3" t="s">
        <v>146</v>
      </c>
      <c r="T388" s="3">
        <f>COUNTIF([1]局站!$D$4:$D$172,"="&amp;S388)</f>
        <v>1</v>
      </c>
      <c r="U388" s="3">
        <v>0</v>
      </c>
      <c r="V388" s="3">
        <v>0</v>
      </c>
      <c r="W388" s="3">
        <v>0</v>
      </c>
      <c r="X388" s="3" t="s">
        <v>1214</v>
      </c>
      <c r="Y388" s="3" t="s">
        <v>880</v>
      </c>
      <c r="Z388" s="3" t="str">
        <f>INDEX(业务类型!$C$4:$C$8,MATCH(纤芯!Y388,业务类型!$B$4:$B$8,0))</f>
        <v>IDLE</v>
      </c>
      <c r="AA388" s="3"/>
    </row>
    <row r="389" spans="1:27" ht="16.5" x14ac:dyDescent="0.2">
      <c r="A389" s="3">
        <v>386</v>
      </c>
      <c r="B389" s="3">
        <f t="shared" ref="B389:B452" si="29">H389+K389</f>
        <v>37002102026</v>
      </c>
      <c r="C389" s="3" t="s">
        <v>1166</v>
      </c>
      <c r="D389" s="3" t="s">
        <v>202</v>
      </c>
      <c r="E389" s="3" t="str">
        <f>INDEX(光放段!$G$4:$G$237,MATCH(纤芯!G389,光放段!$C$4:$C$237,0))</f>
        <v>山东二干|滨州东营光缆:滨州黄河十路-东营济南路</v>
      </c>
      <c r="F389" s="3">
        <f>INDEX(光放段!$I$4:$I$237,MATCH(纤芯!H389,光放段!$B$4:$B$237,0))</f>
        <v>37002100000</v>
      </c>
      <c r="G389" s="3" t="str">
        <f t="shared" ref="G389:G452" si="30">C389&amp;"|"&amp;D389&amp;":"&amp;N389&amp;"-"&amp;S389</f>
        <v>山东二干|滨州东营光缆:利津通信楼-东营济南路</v>
      </c>
      <c r="H389" s="3">
        <f>INDEX(光放段!$B$4:$B$237,MATCH(纤芯!G389,光放段!$C$4:$C$237,0))</f>
        <v>37002102000</v>
      </c>
      <c r="I389" s="3" t="str">
        <f t="shared" ref="I389:I452" si="31">D389</f>
        <v>滨州东营光缆</v>
      </c>
      <c r="J389" s="3" t="str">
        <f>INDEX(子缆名称!$B$4:$B$29,纤芯!M389)</f>
        <v>C缆</v>
      </c>
      <c r="K389" s="3">
        <v>26</v>
      </c>
      <c r="L389" s="3">
        <f t="shared" ref="L389:L452" si="32">MOD(K389-1,12)+1</f>
        <v>2</v>
      </c>
      <c r="M389" s="3">
        <f t="shared" ref="M389:M452" si="33">INT((K389-1)/12)+1</f>
        <v>3</v>
      </c>
      <c r="N389" s="3" t="s">
        <v>13</v>
      </c>
      <c r="O389" s="3">
        <f>COUNTIF([1]局站!$D$4:$D$172,"="&amp;N389)</f>
        <v>1</v>
      </c>
      <c r="P389" s="3">
        <v>0</v>
      </c>
      <c r="Q389" s="3">
        <v>0</v>
      </c>
      <c r="R389" s="3">
        <v>0</v>
      </c>
      <c r="S389" s="3" t="s">
        <v>146</v>
      </c>
      <c r="T389" s="3">
        <f>COUNTIF([1]局站!$D$4:$D$172,"="&amp;S389)</f>
        <v>1</v>
      </c>
      <c r="U389" s="3">
        <v>0</v>
      </c>
      <c r="V389" s="3">
        <v>0</v>
      </c>
      <c r="W389" s="3">
        <v>0</v>
      </c>
      <c r="X389" s="3" t="s">
        <v>1214</v>
      </c>
      <c r="Y389" s="3" t="s">
        <v>880</v>
      </c>
      <c r="Z389" s="3" t="str">
        <f>INDEX(业务类型!$C$4:$C$8,MATCH(纤芯!Y389,业务类型!$B$4:$B$8,0))</f>
        <v>IDLE</v>
      </c>
      <c r="AA389" s="3"/>
    </row>
    <row r="390" spans="1:27" ht="16.5" x14ac:dyDescent="0.2">
      <c r="A390" s="3">
        <v>387</v>
      </c>
      <c r="B390" s="3">
        <f t="shared" si="29"/>
        <v>37002102027</v>
      </c>
      <c r="C390" s="3" t="s">
        <v>1166</v>
      </c>
      <c r="D390" s="3" t="s">
        <v>202</v>
      </c>
      <c r="E390" s="3" t="str">
        <f>INDEX(光放段!$G$4:$G$237,MATCH(纤芯!G390,光放段!$C$4:$C$237,0))</f>
        <v>山东二干|滨州东营光缆:滨州黄河十路-东营济南路</v>
      </c>
      <c r="F390" s="3">
        <f>INDEX(光放段!$I$4:$I$237,MATCH(纤芯!H390,光放段!$B$4:$B$237,0))</f>
        <v>37002100000</v>
      </c>
      <c r="G390" s="3" t="str">
        <f t="shared" si="30"/>
        <v>山东二干|滨州东营光缆:利津通信楼-东营济南路</v>
      </c>
      <c r="H390" s="3">
        <f>INDEX(光放段!$B$4:$B$237,MATCH(纤芯!G390,光放段!$C$4:$C$237,0))</f>
        <v>37002102000</v>
      </c>
      <c r="I390" s="3" t="str">
        <f t="shared" si="31"/>
        <v>滨州东营光缆</v>
      </c>
      <c r="J390" s="3" t="str">
        <f>INDEX(子缆名称!$B$4:$B$29,纤芯!M390)</f>
        <v>C缆</v>
      </c>
      <c r="K390" s="3">
        <v>27</v>
      </c>
      <c r="L390" s="3">
        <f t="shared" si="32"/>
        <v>3</v>
      </c>
      <c r="M390" s="3">
        <f t="shared" si="33"/>
        <v>3</v>
      </c>
      <c r="N390" s="3" t="s">
        <v>13</v>
      </c>
      <c r="O390" s="3">
        <f>COUNTIF([1]局站!$D$4:$D$172,"="&amp;N390)</f>
        <v>1</v>
      </c>
      <c r="P390" s="3">
        <v>0</v>
      </c>
      <c r="Q390" s="3">
        <v>0</v>
      </c>
      <c r="R390" s="3">
        <v>0</v>
      </c>
      <c r="S390" s="3" t="s">
        <v>146</v>
      </c>
      <c r="T390" s="3">
        <f>COUNTIF([1]局站!$D$4:$D$172,"="&amp;S390)</f>
        <v>1</v>
      </c>
      <c r="U390" s="3">
        <v>0</v>
      </c>
      <c r="V390" s="3">
        <v>0</v>
      </c>
      <c r="W390" s="3">
        <v>0</v>
      </c>
      <c r="X390" s="3" t="s">
        <v>1214</v>
      </c>
      <c r="Y390" s="3" t="s">
        <v>880</v>
      </c>
      <c r="Z390" s="3" t="str">
        <f>INDEX(业务类型!$C$4:$C$8,MATCH(纤芯!Y390,业务类型!$B$4:$B$8,0))</f>
        <v>IDLE</v>
      </c>
      <c r="AA390" s="3"/>
    </row>
    <row r="391" spans="1:27" ht="16.5" x14ac:dyDescent="0.2">
      <c r="A391" s="3">
        <v>388</v>
      </c>
      <c r="B391" s="3">
        <f t="shared" si="29"/>
        <v>37002102028</v>
      </c>
      <c r="C391" s="3" t="s">
        <v>1166</v>
      </c>
      <c r="D391" s="3" t="s">
        <v>202</v>
      </c>
      <c r="E391" s="3" t="str">
        <f>INDEX(光放段!$G$4:$G$237,MATCH(纤芯!G391,光放段!$C$4:$C$237,0))</f>
        <v>山东二干|滨州东营光缆:滨州黄河十路-东营济南路</v>
      </c>
      <c r="F391" s="3">
        <f>INDEX(光放段!$I$4:$I$237,MATCH(纤芯!H391,光放段!$B$4:$B$237,0))</f>
        <v>37002100000</v>
      </c>
      <c r="G391" s="3" t="str">
        <f t="shared" si="30"/>
        <v>山东二干|滨州东营光缆:利津通信楼-东营济南路</v>
      </c>
      <c r="H391" s="3">
        <f>INDEX(光放段!$B$4:$B$237,MATCH(纤芯!G391,光放段!$C$4:$C$237,0))</f>
        <v>37002102000</v>
      </c>
      <c r="I391" s="3" t="str">
        <f t="shared" si="31"/>
        <v>滨州东营光缆</v>
      </c>
      <c r="J391" s="3" t="str">
        <f>INDEX(子缆名称!$B$4:$B$29,纤芯!M391)</f>
        <v>C缆</v>
      </c>
      <c r="K391" s="3">
        <v>28</v>
      </c>
      <c r="L391" s="3">
        <f t="shared" si="32"/>
        <v>4</v>
      </c>
      <c r="M391" s="3">
        <f t="shared" si="33"/>
        <v>3</v>
      </c>
      <c r="N391" s="3" t="s">
        <v>13</v>
      </c>
      <c r="O391" s="3">
        <f>COUNTIF([1]局站!$D$4:$D$172,"="&amp;N391)</f>
        <v>1</v>
      </c>
      <c r="P391" s="3">
        <v>0</v>
      </c>
      <c r="Q391" s="3">
        <v>0</v>
      </c>
      <c r="R391" s="3">
        <v>0</v>
      </c>
      <c r="S391" s="3" t="s">
        <v>146</v>
      </c>
      <c r="T391" s="3">
        <f>COUNTIF([1]局站!$D$4:$D$172,"="&amp;S391)</f>
        <v>1</v>
      </c>
      <c r="U391" s="3">
        <v>0</v>
      </c>
      <c r="V391" s="3">
        <v>0</v>
      </c>
      <c r="W391" s="3">
        <v>0</v>
      </c>
      <c r="X391" s="3" t="s">
        <v>1214</v>
      </c>
      <c r="Y391" s="3" t="s">
        <v>880</v>
      </c>
      <c r="Z391" s="3" t="str">
        <f>INDEX(业务类型!$C$4:$C$8,MATCH(纤芯!Y391,业务类型!$B$4:$B$8,0))</f>
        <v>IDLE</v>
      </c>
      <c r="AA391" s="3"/>
    </row>
    <row r="392" spans="1:27" ht="16.5" x14ac:dyDescent="0.2">
      <c r="A392" s="3">
        <v>389</v>
      </c>
      <c r="B392" s="3">
        <f t="shared" si="29"/>
        <v>37002102029</v>
      </c>
      <c r="C392" s="3" t="s">
        <v>1166</v>
      </c>
      <c r="D392" s="3" t="s">
        <v>202</v>
      </c>
      <c r="E392" s="3" t="str">
        <f>INDEX(光放段!$G$4:$G$237,MATCH(纤芯!G392,光放段!$C$4:$C$237,0))</f>
        <v>山东二干|滨州东营光缆:滨州黄河十路-东营济南路</v>
      </c>
      <c r="F392" s="3">
        <f>INDEX(光放段!$I$4:$I$237,MATCH(纤芯!H392,光放段!$B$4:$B$237,0))</f>
        <v>37002100000</v>
      </c>
      <c r="G392" s="3" t="str">
        <f t="shared" si="30"/>
        <v>山东二干|滨州东营光缆:利津通信楼-东营济南路</v>
      </c>
      <c r="H392" s="3">
        <f>INDEX(光放段!$B$4:$B$237,MATCH(纤芯!G392,光放段!$C$4:$C$237,0))</f>
        <v>37002102000</v>
      </c>
      <c r="I392" s="3" t="str">
        <f t="shared" si="31"/>
        <v>滨州东营光缆</v>
      </c>
      <c r="J392" s="3" t="str">
        <f>INDEX(子缆名称!$B$4:$B$29,纤芯!M392)</f>
        <v>C缆</v>
      </c>
      <c r="K392" s="3">
        <v>29</v>
      </c>
      <c r="L392" s="3">
        <f t="shared" si="32"/>
        <v>5</v>
      </c>
      <c r="M392" s="3">
        <f t="shared" si="33"/>
        <v>3</v>
      </c>
      <c r="N392" s="3" t="s">
        <v>13</v>
      </c>
      <c r="O392" s="3">
        <f>COUNTIF([1]局站!$D$4:$D$172,"="&amp;N392)</f>
        <v>1</v>
      </c>
      <c r="P392" s="3">
        <v>0</v>
      </c>
      <c r="Q392" s="3">
        <v>0</v>
      </c>
      <c r="R392" s="3">
        <v>0</v>
      </c>
      <c r="S392" s="3" t="s">
        <v>146</v>
      </c>
      <c r="T392" s="3">
        <f>COUNTIF([1]局站!$D$4:$D$172,"="&amp;S392)</f>
        <v>1</v>
      </c>
      <c r="U392" s="3">
        <v>0</v>
      </c>
      <c r="V392" s="3">
        <v>0</v>
      </c>
      <c r="W392" s="3">
        <v>0</v>
      </c>
      <c r="X392" s="3" t="s">
        <v>1214</v>
      </c>
      <c r="Y392" s="3" t="s">
        <v>880</v>
      </c>
      <c r="Z392" s="3" t="str">
        <f>INDEX(业务类型!$C$4:$C$8,MATCH(纤芯!Y392,业务类型!$B$4:$B$8,0))</f>
        <v>IDLE</v>
      </c>
      <c r="AA392" s="3"/>
    </row>
    <row r="393" spans="1:27" ht="16.5" x14ac:dyDescent="0.2">
      <c r="A393" s="3">
        <v>390</v>
      </c>
      <c r="B393" s="3">
        <f t="shared" si="29"/>
        <v>37002102030</v>
      </c>
      <c r="C393" s="3" t="s">
        <v>1166</v>
      </c>
      <c r="D393" s="3" t="s">
        <v>202</v>
      </c>
      <c r="E393" s="3" t="str">
        <f>INDEX(光放段!$G$4:$G$237,MATCH(纤芯!G393,光放段!$C$4:$C$237,0))</f>
        <v>山东二干|滨州东营光缆:滨州黄河十路-东营济南路</v>
      </c>
      <c r="F393" s="3">
        <f>INDEX(光放段!$I$4:$I$237,MATCH(纤芯!H393,光放段!$B$4:$B$237,0))</f>
        <v>37002100000</v>
      </c>
      <c r="G393" s="3" t="str">
        <f t="shared" si="30"/>
        <v>山东二干|滨州东营光缆:利津通信楼-东营济南路</v>
      </c>
      <c r="H393" s="3">
        <f>INDEX(光放段!$B$4:$B$237,MATCH(纤芯!G393,光放段!$C$4:$C$237,0))</f>
        <v>37002102000</v>
      </c>
      <c r="I393" s="3" t="str">
        <f t="shared" si="31"/>
        <v>滨州东营光缆</v>
      </c>
      <c r="J393" s="3" t="str">
        <f>INDEX(子缆名称!$B$4:$B$29,纤芯!M393)</f>
        <v>C缆</v>
      </c>
      <c r="K393" s="3">
        <v>30</v>
      </c>
      <c r="L393" s="3">
        <f t="shared" si="32"/>
        <v>6</v>
      </c>
      <c r="M393" s="3">
        <f t="shared" si="33"/>
        <v>3</v>
      </c>
      <c r="N393" s="3" t="s">
        <v>13</v>
      </c>
      <c r="O393" s="3">
        <f>COUNTIF([1]局站!$D$4:$D$172,"="&amp;N393)</f>
        <v>1</v>
      </c>
      <c r="P393" s="3">
        <v>0</v>
      </c>
      <c r="Q393" s="3">
        <v>0</v>
      </c>
      <c r="R393" s="3">
        <v>0</v>
      </c>
      <c r="S393" s="3" t="s">
        <v>146</v>
      </c>
      <c r="T393" s="3">
        <f>COUNTIF([1]局站!$D$4:$D$172,"="&amp;S393)</f>
        <v>1</v>
      </c>
      <c r="U393" s="3">
        <v>0</v>
      </c>
      <c r="V393" s="3">
        <v>0</v>
      </c>
      <c r="W393" s="3">
        <v>0</v>
      </c>
      <c r="X393" s="3" t="s">
        <v>1214</v>
      </c>
      <c r="Y393" s="3" t="s">
        <v>880</v>
      </c>
      <c r="Z393" s="3" t="str">
        <f>INDEX(业务类型!$C$4:$C$8,MATCH(纤芯!Y393,业务类型!$B$4:$B$8,0))</f>
        <v>IDLE</v>
      </c>
      <c r="AA393" s="3"/>
    </row>
    <row r="394" spans="1:27" ht="16.5" x14ac:dyDescent="0.2">
      <c r="A394" s="3">
        <v>391</v>
      </c>
      <c r="B394" s="3">
        <f t="shared" si="29"/>
        <v>37002102031</v>
      </c>
      <c r="C394" s="3" t="s">
        <v>1166</v>
      </c>
      <c r="D394" s="3" t="s">
        <v>202</v>
      </c>
      <c r="E394" s="3" t="str">
        <f>INDEX(光放段!$G$4:$G$237,MATCH(纤芯!G394,光放段!$C$4:$C$237,0))</f>
        <v>山东二干|滨州东营光缆:滨州黄河十路-东营济南路</v>
      </c>
      <c r="F394" s="3">
        <f>INDEX(光放段!$I$4:$I$237,MATCH(纤芯!H394,光放段!$B$4:$B$237,0))</f>
        <v>37002100000</v>
      </c>
      <c r="G394" s="3" t="str">
        <f t="shared" si="30"/>
        <v>山东二干|滨州东营光缆:利津通信楼-东营济南路</v>
      </c>
      <c r="H394" s="3">
        <f>INDEX(光放段!$B$4:$B$237,MATCH(纤芯!G394,光放段!$C$4:$C$237,0))</f>
        <v>37002102000</v>
      </c>
      <c r="I394" s="3" t="str">
        <f t="shared" si="31"/>
        <v>滨州东营光缆</v>
      </c>
      <c r="J394" s="3" t="str">
        <f>INDEX(子缆名称!$B$4:$B$29,纤芯!M394)</f>
        <v>C缆</v>
      </c>
      <c r="K394" s="3">
        <v>31</v>
      </c>
      <c r="L394" s="3">
        <f t="shared" si="32"/>
        <v>7</v>
      </c>
      <c r="M394" s="3">
        <f t="shared" si="33"/>
        <v>3</v>
      </c>
      <c r="N394" s="3" t="s">
        <v>13</v>
      </c>
      <c r="O394" s="3">
        <f>COUNTIF([1]局站!$D$4:$D$172,"="&amp;N394)</f>
        <v>1</v>
      </c>
      <c r="P394" s="3">
        <v>0</v>
      </c>
      <c r="Q394" s="3">
        <v>0</v>
      </c>
      <c r="R394" s="3">
        <v>0</v>
      </c>
      <c r="S394" s="3" t="s">
        <v>146</v>
      </c>
      <c r="T394" s="3">
        <f>COUNTIF([1]局站!$D$4:$D$172,"="&amp;S394)</f>
        <v>1</v>
      </c>
      <c r="U394" s="3">
        <v>0</v>
      </c>
      <c r="V394" s="3">
        <v>0</v>
      </c>
      <c r="W394" s="3">
        <v>0</v>
      </c>
      <c r="X394" s="3" t="s">
        <v>1214</v>
      </c>
      <c r="Y394" s="3" t="s">
        <v>880</v>
      </c>
      <c r="Z394" s="3" t="str">
        <f>INDEX(业务类型!$C$4:$C$8,MATCH(纤芯!Y394,业务类型!$B$4:$B$8,0))</f>
        <v>IDLE</v>
      </c>
      <c r="AA394" s="3"/>
    </row>
    <row r="395" spans="1:27" ht="16.5" x14ac:dyDescent="0.2">
      <c r="A395" s="3">
        <v>392</v>
      </c>
      <c r="B395" s="3">
        <f t="shared" si="29"/>
        <v>37002102032</v>
      </c>
      <c r="C395" s="3" t="s">
        <v>1166</v>
      </c>
      <c r="D395" s="3" t="s">
        <v>202</v>
      </c>
      <c r="E395" s="3" t="str">
        <f>INDEX(光放段!$G$4:$G$237,MATCH(纤芯!G395,光放段!$C$4:$C$237,0))</f>
        <v>山东二干|滨州东营光缆:滨州黄河十路-东营济南路</v>
      </c>
      <c r="F395" s="3">
        <f>INDEX(光放段!$I$4:$I$237,MATCH(纤芯!H395,光放段!$B$4:$B$237,0))</f>
        <v>37002100000</v>
      </c>
      <c r="G395" s="3" t="str">
        <f t="shared" si="30"/>
        <v>山东二干|滨州东营光缆:利津通信楼-东营济南路</v>
      </c>
      <c r="H395" s="3">
        <f>INDEX(光放段!$B$4:$B$237,MATCH(纤芯!G395,光放段!$C$4:$C$237,0))</f>
        <v>37002102000</v>
      </c>
      <c r="I395" s="3" t="str">
        <f t="shared" si="31"/>
        <v>滨州东营光缆</v>
      </c>
      <c r="J395" s="3" t="str">
        <f>INDEX(子缆名称!$B$4:$B$29,纤芯!M395)</f>
        <v>C缆</v>
      </c>
      <c r="K395" s="3">
        <v>32</v>
      </c>
      <c r="L395" s="3">
        <f t="shared" si="32"/>
        <v>8</v>
      </c>
      <c r="M395" s="3">
        <f t="shared" si="33"/>
        <v>3</v>
      </c>
      <c r="N395" s="3" t="s">
        <v>13</v>
      </c>
      <c r="O395" s="3">
        <f>COUNTIF([1]局站!$D$4:$D$172,"="&amp;N395)</f>
        <v>1</v>
      </c>
      <c r="P395" s="3">
        <v>0</v>
      </c>
      <c r="Q395" s="3">
        <v>0</v>
      </c>
      <c r="R395" s="3">
        <v>0</v>
      </c>
      <c r="S395" s="3" t="s">
        <v>146</v>
      </c>
      <c r="T395" s="3">
        <f>COUNTIF([1]局站!$D$4:$D$172,"="&amp;S395)</f>
        <v>1</v>
      </c>
      <c r="U395" s="3">
        <v>0</v>
      </c>
      <c r="V395" s="3">
        <v>0</v>
      </c>
      <c r="W395" s="3">
        <v>0</v>
      </c>
      <c r="X395" s="3" t="s">
        <v>1214</v>
      </c>
      <c r="Y395" s="3" t="s">
        <v>880</v>
      </c>
      <c r="Z395" s="3" t="str">
        <f>INDEX(业务类型!$C$4:$C$8,MATCH(纤芯!Y395,业务类型!$B$4:$B$8,0))</f>
        <v>IDLE</v>
      </c>
      <c r="AA395" s="3"/>
    </row>
    <row r="396" spans="1:27" ht="16.5" x14ac:dyDescent="0.2">
      <c r="A396" s="3">
        <v>393</v>
      </c>
      <c r="B396" s="3">
        <f t="shared" si="29"/>
        <v>37002102033</v>
      </c>
      <c r="C396" s="3" t="s">
        <v>1166</v>
      </c>
      <c r="D396" s="3" t="s">
        <v>202</v>
      </c>
      <c r="E396" s="3" t="str">
        <f>INDEX(光放段!$G$4:$G$237,MATCH(纤芯!G396,光放段!$C$4:$C$237,0))</f>
        <v>山东二干|滨州东营光缆:滨州黄河十路-东营济南路</v>
      </c>
      <c r="F396" s="3">
        <f>INDEX(光放段!$I$4:$I$237,MATCH(纤芯!H396,光放段!$B$4:$B$237,0))</f>
        <v>37002100000</v>
      </c>
      <c r="G396" s="3" t="str">
        <f t="shared" si="30"/>
        <v>山东二干|滨州东营光缆:利津通信楼-东营济南路</v>
      </c>
      <c r="H396" s="3">
        <f>INDEX(光放段!$B$4:$B$237,MATCH(纤芯!G396,光放段!$C$4:$C$237,0))</f>
        <v>37002102000</v>
      </c>
      <c r="I396" s="3" t="str">
        <f t="shared" si="31"/>
        <v>滨州东营光缆</v>
      </c>
      <c r="J396" s="3" t="str">
        <f>INDEX(子缆名称!$B$4:$B$29,纤芯!M396)</f>
        <v>C缆</v>
      </c>
      <c r="K396" s="3">
        <v>33</v>
      </c>
      <c r="L396" s="3">
        <f t="shared" si="32"/>
        <v>9</v>
      </c>
      <c r="M396" s="3">
        <f t="shared" si="33"/>
        <v>3</v>
      </c>
      <c r="N396" s="3" t="s">
        <v>13</v>
      </c>
      <c r="O396" s="3">
        <f>COUNTIF([1]局站!$D$4:$D$172,"="&amp;N396)</f>
        <v>1</v>
      </c>
      <c r="P396" s="3">
        <v>0</v>
      </c>
      <c r="Q396" s="3">
        <v>0</v>
      </c>
      <c r="R396" s="3">
        <v>0</v>
      </c>
      <c r="S396" s="3" t="s">
        <v>146</v>
      </c>
      <c r="T396" s="3">
        <f>COUNTIF([1]局站!$D$4:$D$172,"="&amp;S396)</f>
        <v>1</v>
      </c>
      <c r="U396" s="3">
        <v>0</v>
      </c>
      <c r="V396" s="3">
        <v>0</v>
      </c>
      <c r="W396" s="3">
        <v>0</v>
      </c>
      <c r="X396" s="3" t="s">
        <v>1214</v>
      </c>
      <c r="Y396" s="3" t="s">
        <v>880</v>
      </c>
      <c r="Z396" s="3" t="str">
        <f>INDEX(业务类型!$C$4:$C$8,MATCH(纤芯!Y396,业务类型!$B$4:$B$8,0))</f>
        <v>IDLE</v>
      </c>
      <c r="AA396" s="3"/>
    </row>
    <row r="397" spans="1:27" ht="16.5" x14ac:dyDescent="0.2">
      <c r="A397" s="3">
        <v>394</v>
      </c>
      <c r="B397" s="3">
        <f t="shared" si="29"/>
        <v>37002102034</v>
      </c>
      <c r="C397" s="3" t="s">
        <v>1166</v>
      </c>
      <c r="D397" s="3" t="s">
        <v>202</v>
      </c>
      <c r="E397" s="3" t="str">
        <f>INDEX(光放段!$G$4:$G$237,MATCH(纤芯!G397,光放段!$C$4:$C$237,0))</f>
        <v>山东二干|滨州东营光缆:滨州黄河十路-东营济南路</v>
      </c>
      <c r="F397" s="3">
        <f>INDEX(光放段!$I$4:$I$237,MATCH(纤芯!H397,光放段!$B$4:$B$237,0))</f>
        <v>37002100000</v>
      </c>
      <c r="G397" s="3" t="str">
        <f t="shared" si="30"/>
        <v>山东二干|滨州东营光缆:利津通信楼-东营济南路</v>
      </c>
      <c r="H397" s="3">
        <f>INDEX(光放段!$B$4:$B$237,MATCH(纤芯!G397,光放段!$C$4:$C$237,0))</f>
        <v>37002102000</v>
      </c>
      <c r="I397" s="3" t="str">
        <f t="shared" si="31"/>
        <v>滨州东营光缆</v>
      </c>
      <c r="J397" s="3" t="str">
        <f>INDEX(子缆名称!$B$4:$B$29,纤芯!M397)</f>
        <v>C缆</v>
      </c>
      <c r="K397" s="3">
        <v>34</v>
      </c>
      <c r="L397" s="3">
        <f t="shared" si="32"/>
        <v>10</v>
      </c>
      <c r="M397" s="3">
        <f t="shared" si="33"/>
        <v>3</v>
      </c>
      <c r="N397" s="3" t="s">
        <v>13</v>
      </c>
      <c r="O397" s="3">
        <f>COUNTIF([1]局站!$D$4:$D$172,"="&amp;N397)</f>
        <v>1</v>
      </c>
      <c r="P397" s="3">
        <v>0</v>
      </c>
      <c r="Q397" s="3">
        <v>0</v>
      </c>
      <c r="R397" s="3">
        <v>0</v>
      </c>
      <c r="S397" s="3" t="s">
        <v>146</v>
      </c>
      <c r="T397" s="3">
        <f>COUNTIF([1]局站!$D$4:$D$172,"="&amp;S397)</f>
        <v>1</v>
      </c>
      <c r="U397" s="3">
        <v>0</v>
      </c>
      <c r="V397" s="3">
        <v>0</v>
      </c>
      <c r="W397" s="3">
        <v>0</v>
      </c>
      <c r="X397" s="3" t="s">
        <v>1214</v>
      </c>
      <c r="Y397" s="3" t="s">
        <v>880</v>
      </c>
      <c r="Z397" s="3" t="str">
        <f>INDEX(业务类型!$C$4:$C$8,MATCH(纤芯!Y397,业务类型!$B$4:$B$8,0))</f>
        <v>IDLE</v>
      </c>
      <c r="AA397" s="3"/>
    </row>
    <row r="398" spans="1:27" ht="16.5" x14ac:dyDescent="0.2">
      <c r="A398" s="3">
        <v>395</v>
      </c>
      <c r="B398" s="3">
        <f t="shared" si="29"/>
        <v>37002102035</v>
      </c>
      <c r="C398" s="3" t="s">
        <v>1166</v>
      </c>
      <c r="D398" s="3" t="s">
        <v>202</v>
      </c>
      <c r="E398" s="3" t="str">
        <f>INDEX(光放段!$G$4:$G$237,MATCH(纤芯!G398,光放段!$C$4:$C$237,0))</f>
        <v>山东二干|滨州东营光缆:滨州黄河十路-东营济南路</v>
      </c>
      <c r="F398" s="3">
        <f>INDEX(光放段!$I$4:$I$237,MATCH(纤芯!H398,光放段!$B$4:$B$237,0))</f>
        <v>37002100000</v>
      </c>
      <c r="G398" s="3" t="str">
        <f t="shared" si="30"/>
        <v>山东二干|滨州东营光缆:利津通信楼-东营济南路</v>
      </c>
      <c r="H398" s="3">
        <f>INDEX(光放段!$B$4:$B$237,MATCH(纤芯!G398,光放段!$C$4:$C$237,0))</f>
        <v>37002102000</v>
      </c>
      <c r="I398" s="3" t="str">
        <f t="shared" si="31"/>
        <v>滨州东营光缆</v>
      </c>
      <c r="J398" s="3" t="str">
        <f>INDEX(子缆名称!$B$4:$B$29,纤芯!M398)</f>
        <v>C缆</v>
      </c>
      <c r="K398" s="3">
        <v>35</v>
      </c>
      <c r="L398" s="3">
        <f t="shared" si="32"/>
        <v>11</v>
      </c>
      <c r="M398" s="3">
        <f t="shared" si="33"/>
        <v>3</v>
      </c>
      <c r="N398" s="3" t="s">
        <v>13</v>
      </c>
      <c r="O398" s="3">
        <f>COUNTIF([1]局站!$D$4:$D$172,"="&amp;N398)</f>
        <v>1</v>
      </c>
      <c r="P398" s="3">
        <v>0</v>
      </c>
      <c r="Q398" s="3">
        <v>0</v>
      </c>
      <c r="R398" s="3">
        <v>0</v>
      </c>
      <c r="S398" s="3" t="s">
        <v>146</v>
      </c>
      <c r="T398" s="3">
        <f>COUNTIF([1]局站!$D$4:$D$172,"="&amp;S398)</f>
        <v>1</v>
      </c>
      <c r="U398" s="3">
        <v>0</v>
      </c>
      <c r="V398" s="3">
        <v>0</v>
      </c>
      <c r="W398" s="3">
        <v>0</v>
      </c>
      <c r="X398" s="3" t="s">
        <v>1214</v>
      </c>
      <c r="Y398" s="3" t="s">
        <v>852</v>
      </c>
      <c r="Z398" s="3" t="str">
        <f>INDEX(业务类型!$C$4:$C$8,MATCH(纤芯!Y398,业务类型!$B$4:$B$8,0))</f>
        <v>TWO</v>
      </c>
      <c r="AA398" s="3" t="s">
        <v>891</v>
      </c>
    </row>
    <row r="399" spans="1:27" ht="16.5" x14ac:dyDescent="0.2">
      <c r="A399" s="3">
        <v>396</v>
      </c>
      <c r="B399" s="3">
        <f t="shared" si="29"/>
        <v>37002102036</v>
      </c>
      <c r="C399" s="3" t="s">
        <v>1166</v>
      </c>
      <c r="D399" s="3" t="s">
        <v>202</v>
      </c>
      <c r="E399" s="3" t="str">
        <f>INDEX(光放段!$G$4:$G$237,MATCH(纤芯!G399,光放段!$C$4:$C$237,0))</f>
        <v>山东二干|滨州东营光缆:滨州黄河十路-东营济南路</v>
      </c>
      <c r="F399" s="3">
        <f>INDEX(光放段!$I$4:$I$237,MATCH(纤芯!H399,光放段!$B$4:$B$237,0))</f>
        <v>37002100000</v>
      </c>
      <c r="G399" s="3" t="str">
        <f t="shared" si="30"/>
        <v>山东二干|滨州东营光缆:利津通信楼-东营济南路</v>
      </c>
      <c r="H399" s="3">
        <f>INDEX(光放段!$B$4:$B$237,MATCH(纤芯!G399,光放段!$C$4:$C$237,0))</f>
        <v>37002102000</v>
      </c>
      <c r="I399" s="3" t="str">
        <f t="shared" si="31"/>
        <v>滨州东营光缆</v>
      </c>
      <c r="J399" s="3" t="str">
        <f>INDEX(子缆名称!$B$4:$B$29,纤芯!M399)</f>
        <v>C缆</v>
      </c>
      <c r="K399" s="3">
        <v>36</v>
      </c>
      <c r="L399" s="3">
        <f t="shared" si="32"/>
        <v>12</v>
      </c>
      <c r="M399" s="3">
        <f t="shared" si="33"/>
        <v>3</v>
      </c>
      <c r="N399" s="3" t="s">
        <v>13</v>
      </c>
      <c r="O399" s="3">
        <f>COUNTIF([1]局站!$D$4:$D$172,"="&amp;N399)</f>
        <v>1</v>
      </c>
      <c r="P399" s="3">
        <v>0</v>
      </c>
      <c r="Q399" s="3">
        <v>0</v>
      </c>
      <c r="R399" s="3">
        <v>0</v>
      </c>
      <c r="S399" s="3" t="s">
        <v>146</v>
      </c>
      <c r="T399" s="3">
        <f>COUNTIF([1]局站!$D$4:$D$172,"="&amp;S399)</f>
        <v>1</v>
      </c>
      <c r="U399" s="3">
        <v>0</v>
      </c>
      <c r="V399" s="3">
        <v>0</v>
      </c>
      <c r="W399" s="3">
        <v>0</v>
      </c>
      <c r="X399" s="3" t="s">
        <v>1214</v>
      </c>
      <c r="Y399" s="3" t="s">
        <v>852</v>
      </c>
      <c r="Z399" s="3" t="str">
        <f>INDEX(业务类型!$C$4:$C$8,MATCH(纤芯!Y399,业务类型!$B$4:$B$8,0))</f>
        <v>TWO</v>
      </c>
      <c r="AA399" s="3" t="s">
        <v>891</v>
      </c>
    </row>
    <row r="400" spans="1:27" ht="16.5" x14ac:dyDescent="0.2">
      <c r="A400" s="3">
        <v>397</v>
      </c>
      <c r="B400" s="3">
        <f t="shared" si="29"/>
        <v>37002102037</v>
      </c>
      <c r="C400" s="3" t="s">
        <v>1166</v>
      </c>
      <c r="D400" s="3" t="s">
        <v>202</v>
      </c>
      <c r="E400" s="3" t="str">
        <f>INDEX(光放段!$G$4:$G$237,MATCH(纤芯!G400,光放段!$C$4:$C$237,0))</f>
        <v>山东二干|滨州东营光缆:滨州黄河十路-东营济南路</v>
      </c>
      <c r="F400" s="3">
        <f>INDEX(光放段!$I$4:$I$237,MATCH(纤芯!H400,光放段!$B$4:$B$237,0))</f>
        <v>37002100000</v>
      </c>
      <c r="G400" s="3" t="str">
        <f t="shared" si="30"/>
        <v>山东二干|滨州东营光缆:利津通信楼-东营济南路</v>
      </c>
      <c r="H400" s="3">
        <f>INDEX(光放段!$B$4:$B$237,MATCH(纤芯!G400,光放段!$C$4:$C$237,0))</f>
        <v>37002102000</v>
      </c>
      <c r="I400" s="3" t="str">
        <f t="shared" si="31"/>
        <v>滨州东营光缆</v>
      </c>
      <c r="J400" s="3" t="str">
        <f>INDEX(子缆名称!$B$4:$B$29,纤芯!M400)</f>
        <v>D缆</v>
      </c>
      <c r="K400" s="3">
        <v>37</v>
      </c>
      <c r="L400" s="3">
        <f t="shared" si="32"/>
        <v>1</v>
      </c>
      <c r="M400" s="3">
        <f t="shared" si="33"/>
        <v>4</v>
      </c>
      <c r="N400" s="3" t="s">
        <v>13</v>
      </c>
      <c r="O400" s="3">
        <f>COUNTIF([1]局站!$D$4:$D$172,"="&amp;N400)</f>
        <v>1</v>
      </c>
      <c r="P400" s="3">
        <v>0</v>
      </c>
      <c r="Q400" s="3">
        <v>0</v>
      </c>
      <c r="R400" s="3">
        <v>0</v>
      </c>
      <c r="S400" s="3" t="s">
        <v>146</v>
      </c>
      <c r="T400" s="3">
        <f>COUNTIF([1]局站!$D$4:$D$172,"="&amp;S400)</f>
        <v>1</v>
      </c>
      <c r="U400" s="3">
        <v>0</v>
      </c>
      <c r="V400" s="3">
        <v>0</v>
      </c>
      <c r="W400" s="3">
        <v>0</v>
      </c>
      <c r="X400" s="3" t="s">
        <v>1214</v>
      </c>
      <c r="Y400" s="3" t="s">
        <v>880</v>
      </c>
      <c r="Z400" s="3" t="str">
        <f>INDEX(业务类型!$C$4:$C$8,MATCH(纤芯!Y400,业务类型!$B$4:$B$8,0))</f>
        <v>IDLE</v>
      </c>
      <c r="AA400" s="3"/>
    </row>
    <row r="401" spans="1:27" ht="16.5" x14ac:dyDescent="0.2">
      <c r="A401" s="3">
        <v>398</v>
      </c>
      <c r="B401" s="3">
        <f t="shared" si="29"/>
        <v>37002102038</v>
      </c>
      <c r="C401" s="3" t="s">
        <v>1166</v>
      </c>
      <c r="D401" s="3" t="s">
        <v>202</v>
      </c>
      <c r="E401" s="3" t="str">
        <f>INDEX(光放段!$G$4:$G$237,MATCH(纤芯!G401,光放段!$C$4:$C$237,0))</f>
        <v>山东二干|滨州东营光缆:滨州黄河十路-东营济南路</v>
      </c>
      <c r="F401" s="3">
        <f>INDEX(光放段!$I$4:$I$237,MATCH(纤芯!H401,光放段!$B$4:$B$237,0))</f>
        <v>37002100000</v>
      </c>
      <c r="G401" s="3" t="str">
        <f t="shared" si="30"/>
        <v>山东二干|滨州东营光缆:利津通信楼-东营济南路</v>
      </c>
      <c r="H401" s="3">
        <f>INDEX(光放段!$B$4:$B$237,MATCH(纤芯!G401,光放段!$C$4:$C$237,0))</f>
        <v>37002102000</v>
      </c>
      <c r="I401" s="3" t="str">
        <f t="shared" si="31"/>
        <v>滨州东营光缆</v>
      </c>
      <c r="J401" s="3" t="str">
        <f>INDEX(子缆名称!$B$4:$B$29,纤芯!M401)</f>
        <v>D缆</v>
      </c>
      <c r="K401" s="3">
        <v>38</v>
      </c>
      <c r="L401" s="3">
        <f t="shared" si="32"/>
        <v>2</v>
      </c>
      <c r="M401" s="3">
        <f t="shared" si="33"/>
        <v>4</v>
      </c>
      <c r="N401" s="3" t="s">
        <v>13</v>
      </c>
      <c r="O401" s="3">
        <f>COUNTIF([1]局站!$D$4:$D$172,"="&amp;N401)</f>
        <v>1</v>
      </c>
      <c r="P401" s="3">
        <v>0</v>
      </c>
      <c r="Q401" s="3">
        <v>0</v>
      </c>
      <c r="R401" s="3">
        <v>0</v>
      </c>
      <c r="S401" s="3" t="s">
        <v>146</v>
      </c>
      <c r="T401" s="3">
        <f>COUNTIF([1]局站!$D$4:$D$172,"="&amp;S401)</f>
        <v>1</v>
      </c>
      <c r="U401" s="3">
        <v>0</v>
      </c>
      <c r="V401" s="3">
        <v>0</v>
      </c>
      <c r="W401" s="3">
        <v>0</v>
      </c>
      <c r="X401" s="3" t="s">
        <v>1214</v>
      </c>
      <c r="Y401" s="3" t="s">
        <v>880</v>
      </c>
      <c r="Z401" s="3" t="str">
        <f>INDEX(业务类型!$C$4:$C$8,MATCH(纤芯!Y401,业务类型!$B$4:$B$8,0))</f>
        <v>IDLE</v>
      </c>
      <c r="AA401" s="3"/>
    </row>
    <row r="402" spans="1:27" ht="16.5" x14ac:dyDescent="0.2">
      <c r="A402" s="3">
        <v>399</v>
      </c>
      <c r="B402" s="3">
        <f t="shared" si="29"/>
        <v>37002102039</v>
      </c>
      <c r="C402" s="3" t="s">
        <v>1166</v>
      </c>
      <c r="D402" s="3" t="s">
        <v>202</v>
      </c>
      <c r="E402" s="3" t="str">
        <f>INDEX(光放段!$G$4:$G$237,MATCH(纤芯!G402,光放段!$C$4:$C$237,0))</f>
        <v>山东二干|滨州东营光缆:滨州黄河十路-东营济南路</v>
      </c>
      <c r="F402" s="3">
        <f>INDEX(光放段!$I$4:$I$237,MATCH(纤芯!H402,光放段!$B$4:$B$237,0))</f>
        <v>37002100000</v>
      </c>
      <c r="G402" s="3" t="str">
        <f t="shared" si="30"/>
        <v>山东二干|滨州东营光缆:利津通信楼-东营济南路</v>
      </c>
      <c r="H402" s="3">
        <f>INDEX(光放段!$B$4:$B$237,MATCH(纤芯!G402,光放段!$C$4:$C$237,0))</f>
        <v>37002102000</v>
      </c>
      <c r="I402" s="3" t="str">
        <f t="shared" si="31"/>
        <v>滨州东营光缆</v>
      </c>
      <c r="J402" s="3" t="str">
        <f>INDEX(子缆名称!$B$4:$B$29,纤芯!M402)</f>
        <v>D缆</v>
      </c>
      <c r="K402" s="3">
        <v>39</v>
      </c>
      <c r="L402" s="3">
        <f t="shared" si="32"/>
        <v>3</v>
      </c>
      <c r="M402" s="3">
        <f t="shared" si="33"/>
        <v>4</v>
      </c>
      <c r="N402" s="3" t="s">
        <v>13</v>
      </c>
      <c r="O402" s="3">
        <f>COUNTIF([1]局站!$D$4:$D$172,"="&amp;N402)</f>
        <v>1</v>
      </c>
      <c r="P402" s="3">
        <v>0</v>
      </c>
      <c r="Q402" s="3">
        <v>0</v>
      </c>
      <c r="R402" s="3">
        <v>0</v>
      </c>
      <c r="S402" s="3" t="s">
        <v>146</v>
      </c>
      <c r="T402" s="3">
        <f>COUNTIF([1]局站!$D$4:$D$172,"="&amp;S402)</f>
        <v>1</v>
      </c>
      <c r="U402" s="3">
        <v>0</v>
      </c>
      <c r="V402" s="3">
        <v>0</v>
      </c>
      <c r="W402" s="3">
        <v>0</v>
      </c>
      <c r="X402" s="3" t="s">
        <v>1214</v>
      </c>
      <c r="Y402" s="3" t="s">
        <v>852</v>
      </c>
      <c r="Z402" s="3" t="str">
        <f>INDEX(业务类型!$C$4:$C$8,MATCH(纤芯!Y402,业务类型!$B$4:$B$8,0))</f>
        <v>TWO</v>
      </c>
      <c r="AA402" s="3" t="s">
        <v>894</v>
      </c>
    </row>
    <row r="403" spans="1:27" ht="16.5" x14ac:dyDescent="0.2">
      <c r="A403" s="3">
        <v>400</v>
      </c>
      <c r="B403" s="3">
        <f t="shared" si="29"/>
        <v>37002102040</v>
      </c>
      <c r="C403" s="3" t="s">
        <v>1166</v>
      </c>
      <c r="D403" s="3" t="s">
        <v>202</v>
      </c>
      <c r="E403" s="3" t="str">
        <f>INDEX(光放段!$G$4:$G$237,MATCH(纤芯!G403,光放段!$C$4:$C$237,0))</f>
        <v>山东二干|滨州东营光缆:滨州黄河十路-东营济南路</v>
      </c>
      <c r="F403" s="3">
        <f>INDEX(光放段!$I$4:$I$237,MATCH(纤芯!H403,光放段!$B$4:$B$237,0))</f>
        <v>37002100000</v>
      </c>
      <c r="G403" s="3" t="str">
        <f t="shared" si="30"/>
        <v>山东二干|滨州东营光缆:利津通信楼-东营济南路</v>
      </c>
      <c r="H403" s="3">
        <f>INDEX(光放段!$B$4:$B$237,MATCH(纤芯!G403,光放段!$C$4:$C$237,0))</f>
        <v>37002102000</v>
      </c>
      <c r="I403" s="3" t="str">
        <f t="shared" si="31"/>
        <v>滨州东营光缆</v>
      </c>
      <c r="J403" s="3" t="str">
        <f>INDEX(子缆名称!$B$4:$B$29,纤芯!M403)</f>
        <v>D缆</v>
      </c>
      <c r="K403" s="3">
        <v>40</v>
      </c>
      <c r="L403" s="3">
        <f t="shared" si="32"/>
        <v>4</v>
      </c>
      <c r="M403" s="3">
        <f t="shared" si="33"/>
        <v>4</v>
      </c>
      <c r="N403" s="3" t="s">
        <v>13</v>
      </c>
      <c r="O403" s="3">
        <f>COUNTIF([1]局站!$D$4:$D$172,"="&amp;N403)</f>
        <v>1</v>
      </c>
      <c r="P403" s="3">
        <v>0</v>
      </c>
      <c r="Q403" s="3">
        <v>0</v>
      </c>
      <c r="R403" s="3">
        <v>0</v>
      </c>
      <c r="S403" s="3" t="s">
        <v>146</v>
      </c>
      <c r="T403" s="3">
        <f>COUNTIF([1]局站!$D$4:$D$172,"="&amp;S403)</f>
        <v>1</v>
      </c>
      <c r="U403" s="3">
        <v>0</v>
      </c>
      <c r="V403" s="3">
        <v>0</v>
      </c>
      <c r="W403" s="3">
        <v>0</v>
      </c>
      <c r="X403" s="3" t="s">
        <v>1214</v>
      </c>
      <c r="Y403" s="3" t="s">
        <v>852</v>
      </c>
      <c r="Z403" s="3" t="str">
        <f>INDEX(业务类型!$C$4:$C$8,MATCH(纤芯!Y403,业务类型!$B$4:$B$8,0))</f>
        <v>TWO</v>
      </c>
      <c r="AA403" s="3" t="s">
        <v>894</v>
      </c>
    </row>
    <row r="404" spans="1:27" ht="16.5" x14ac:dyDescent="0.2">
      <c r="A404" s="3">
        <v>401</v>
      </c>
      <c r="B404" s="3">
        <f t="shared" si="29"/>
        <v>37002102041</v>
      </c>
      <c r="C404" s="3" t="s">
        <v>1166</v>
      </c>
      <c r="D404" s="3" t="s">
        <v>202</v>
      </c>
      <c r="E404" s="3" t="str">
        <f>INDEX(光放段!$G$4:$G$237,MATCH(纤芯!G404,光放段!$C$4:$C$237,0))</f>
        <v>山东二干|滨州东营光缆:滨州黄河十路-东营济南路</v>
      </c>
      <c r="F404" s="3">
        <f>INDEX(光放段!$I$4:$I$237,MATCH(纤芯!H404,光放段!$B$4:$B$237,0))</f>
        <v>37002100000</v>
      </c>
      <c r="G404" s="3" t="str">
        <f t="shared" si="30"/>
        <v>山东二干|滨州东营光缆:利津通信楼-东营济南路</v>
      </c>
      <c r="H404" s="3">
        <f>INDEX(光放段!$B$4:$B$237,MATCH(纤芯!G404,光放段!$C$4:$C$237,0))</f>
        <v>37002102000</v>
      </c>
      <c r="I404" s="3" t="str">
        <f t="shared" si="31"/>
        <v>滨州东营光缆</v>
      </c>
      <c r="J404" s="3" t="str">
        <f>INDEX(子缆名称!$B$4:$B$29,纤芯!M404)</f>
        <v>D缆</v>
      </c>
      <c r="K404" s="3">
        <v>41</v>
      </c>
      <c r="L404" s="3">
        <f t="shared" si="32"/>
        <v>5</v>
      </c>
      <c r="M404" s="3">
        <f t="shared" si="33"/>
        <v>4</v>
      </c>
      <c r="N404" s="3" t="s">
        <v>13</v>
      </c>
      <c r="O404" s="3">
        <f>COUNTIF([1]局站!$D$4:$D$172,"="&amp;N404)</f>
        <v>1</v>
      </c>
      <c r="P404" s="3">
        <v>0</v>
      </c>
      <c r="Q404" s="3">
        <v>0</v>
      </c>
      <c r="R404" s="3">
        <v>0</v>
      </c>
      <c r="S404" s="3" t="s">
        <v>146</v>
      </c>
      <c r="T404" s="3">
        <f>COUNTIF([1]局站!$D$4:$D$172,"="&amp;S404)</f>
        <v>1</v>
      </c>
      <c r="U404" s="3">
        <v>0</v>
      </c>
      <c r="V404" s="3">
        <v>0</v>
      </c>
      <c r="W404" s="3">
        <v>0</v>
      </c>
      <c r="X404" s="3" t="s">
        <v>1214</v>
      </c>
      <c r="Y404" s="3" t="s">
        <v>880</v>
      </c>
      <c r="Z404" s="3" t="str">
        <f>INDEX(业务类型!$C$4:$C$8,MATCH(纤芯!Y404,业务类型!$B$4:$B$8,0))</f>
        <v>IDLE</v>
      </c>
      <c r="AA404" s="3"/>
    </row>
    <row r="405" spans="1:27" ht="16.5" x14ac:dyDescent="0.2">
      <c r="A405" s="3">
        <v>402</v>
      </c>
      <c r="B405" s="3">
        <f t="shared" si="29"/>
        <v>37002102042</v>
      </c>
      <c r="C405" s="3" t="s">
        <v>1166</v>
      </c>
      <c r="D405" s="3" t="s">
        <v>202</v>
      </c>
      <c r="E405" s="3" t="str">
        <f>INDEX(光放段!$G$4:$G$237,MATCH(纤芯!G405,光放段!$C$4:$C$237,0))</f>
        <v>山东二干|滨州东营光缆:滨州黄河十路-东营济南路</v>
      </c>
      <c r="F405" s="3">
        <f>INDEX(光放段!$I$4:$I$237,MATCH(纤芯!H405,光放段!$B$4:$B$237,0))</f>
        <v>37002100000</v>
      </c>
      <c r="G405" s="3" t="str">
        <f t="shared" si="30"/>
        <v>山东二干|滨州东营光缆:利津通信楼-东营济南路</v>
      </c>
      <c r="H405" s="3">
        <f>INDEX(光放段!$B$4:$B$237,MATCH(纤芯!G405,光放段!$C$4:$C$237,0))</f>
        <v>37002102000</v>
      </c>
      <c r="I405" s="3" t="str">
        <f t="shared" si="31"/>
        <v>滨州东营光缆</v>
      </c>
      <c r="J405" s="3" t="str">
        <f>INDEX(子缆名称!$B$4:$B$29,纤芯!M405)</f>
        <v>D缆</v>
      </c>
      <c r="K405" s="3">
        <v>42</v>
      </c>
      <c r="L405" s="3">
        <f t="shared" si="32"/>
        <v>6</v>
      </c>
      <c r="M405" s="3">
        <f t="shared" si="33"/>
        <v>4</v>
      </c>
      <c r="N405" s="3" t="s">
        <v>13</v>
      </c>
      <c r="O405" s="3">
        <f>COUNTIF([1]局站!$D$4:$D$172,"="&amp;N405)</f>
        <v>1</v>
      </c>
      <c r="P405" s="3">
        <v>0</v>
      </c>
      <c r="Q405" s="3">
        <v>0</v>
      </c>
      <c r="R405" s="3">
        <v>0</v>
      </c>
      <c r="S405" s="3" t="s">
        <v>146</v>
      </c>
      <c r="T405" s="3">
        <f>COUNTIF([1]局站!$D$4:$D$172,"="&amp;S405)</f>
        <v>1</v>
      </c>
      <c r="U405" s="3">
        <v>0</v>
      </c>
      <c r="V405" s="3">
        <v>0</v>
      </c>
      <c r="W405" s="3">
        <v>0</v>
      </c>
      <c r="X405" s="3" t="s">
        <v>1214</v>
      </c>
      <c r="Y405" s="3" t="s">
        <v>880</v>
      </c>
      <c r="Z405" s="3" t="str">
        <f>INDEX(业务类型!$C$4:$C$8,MATCH(纤芯!Y405,业务类型!$B$4:$B$8,0))</f>
        <v>IDLE</v>
      </c>
      <c r="AA405" s="3"/>
    </row>
    <row r="406" spans="1:27" ht="16.5" x14ac:dyDescent="0.2">
      <c r="A406" s="3">
        <v>403</v>
      </c>
      <c r="B406" s="3">
        <f t="shared" si="29"/>
        <v>37002102043</v>
      </c>
      <c r="C406" s="3" t="s">
        <v>1166</v>
      </c>
      <c r="D406" s="3" t="s">
        <v>202</v>
      </c>
      <c r="E406" s="3" t="str">
        <f>INDEX(光放段!$G$4:$G$237,MATCH(纤芯!G406,光放段!$C$4:$C$237,0))</f>
        <v>山东二干|滨州东营光缆:滨州黄河十路-东营济南路</v>
      </c>
      <c r="F406" s="3">
        <f>INDEX(光放段!$I$4:$I$237,MATCH(纤芯!H406,光放段!$B$4:$B$237,0))</f>
        <v>37002100000</v>
      </c>
      <c r="G406" s="3" t="str">
        <f t="shared" si="30"/>
        <v>山东二干|滨州东营光缆:利津通信楼-东营济南路</v>
      </c>
      <c r="H406" s="3">
        <f>INDEX(光放段!$B$4:$B$237,MATCH(纤芯!G406,光放段!$C$4:$C$237,0))</f>
        <v>37002102000</v>
      </c>
      <c r="I406" s="3" t="str">
        <f t="shared" si="31"/>
        <v>滨州东营光缆</v>
      </c>
      <c r="J406" s="3" t="str">
        <f>INDEX(子缆名称!$B$4:$B$29,纤芯!M406)</f>
        <v>D缆</v>
      </c>
      <c r="K406" s="3">
        <v>43</v>
      </c>
      <c r="L406" s="3">
        <f t="shared" si="32"/>
        <v>7</v>
      </c>
      <c r="M406" s="3">
        <f t="shared" si="33"/>
        <v>4</v>
      </c>
      <c r="N406" s="3" t="s">
        <v>13</v>
      </c>
      <c r="O406" s="3">
        <f>COUNTIF([1]局站!$D$4:$D$172,"="&amp;N406)</f>
        <v>1</v>
      </c>
      <c r="P406" s="3">
        <v>0</v>
      </c>
      <c r="Q406" s="3">
        <v>0</v>
      </c>
      <c r="R406" s="3">
        <v>0</v>
      </c>
      <c r="S406" s="3" t="s">
        <v>146</v>
      </c>
      <c r="T406" s="3">
        <f>COUNTIF([1]局站!$D$4:$D$172,"="&amp;S406)</f>
        <v>1</v>
      </c>
      <c r="U406" s="3">
        <v>0</v>
      </c>
      <c r="V406" s="3">
        <v>0</v>
      </c>
      <c r="W406" s="3">
        <v>0</v>
      </c>
      <c r="X406" s="3" t="s">
        <v>1214</v>
      </c>
      <c r="Y406" s="3" t="s">
        <v>880</v>
      </c>
      <c r="Z406" s="3" t="str">
        <f>INDEX(业务类型!$C$4:$C$8,MATCH(纤芯!Y406,业务类型!$B$4:$B$8,0))</f>
        <v>IDLE</v>
      </c>
      <c r="AA406" s="3"/>
    </row>
    <row r="407" spans="1:27" ht="16.5" x14ac:dyDescent="0.2">
      <c r="A407" s="3">
        <v>404</v>
      </c>
      <c r="B407" s="3">
        <f t="shared" si="29"/>
        <v>37002102044</v>
      </c>
      <c r="C407" s="3" t="s">
        <v>1166</v>
      </c>
      <c r="D407" s="3" t="s">
        <v>202</v>
      </c>
      <c r="E407" s="3" t="str">
        <f>INDEX(光放段!$G$4:$G$237,MATCH(纤芯!G407,光放段!$C$4:$C$237,0))</f>
        <v>山东二干|滨州东营光缆:滨州黄河十路-东营济南路</v>
      </c>
      <c r="F407" s="3">
        <f>INDEX(光放段!$I$4:$I$237,MATCH(纤芯!H407,光放段!$B$4:$B$237,0))</f>
        <v>37002100000</v>
      </c>
      <c r="G407" s="3" t="str">
        <f t="shared" si="30"/>
        <v>山东二干|滨州东营光缆:利津通信楼-东营济南路</v>
      </c>
      <c r="H407" s="3">
        <f>INDEX(光放段!$B$4:$B$237,MATCH(纤芯!G407,光放段!$C$4:$C$237,0))</f>
        <v>37002102000</v>
      </c>
      <c r="I407" s="3" t="str">
        <f t="shared" si="31"/>
        <v>滨州东营光缆</v>
      </c>
      <c r="J407" s="3" t="str">
        <f>INDEX(子缆名称!$B$4:$B$29,纤芯!M407)</f>
        <v>D缆</v>
      </c>
      <c r="K407" s="3">
        <v>44</v>
      </c>
      <c r="L407" s="3">
        <f t="shared" si="32"/>
        <v>8</v>
      </c>
      <c r="M407" s="3">
        <f t="shared" si="33"/>
        <v>4</v>
      </c>
      <c r="N407" s="3" t="s">
        <v>13</v>
      </c>
      <c r="O407" s="3">
        <f>COUNTIF([1]局站!$D$4:$D$172,"="&amp;N407)</f>
        <v>1</v>
      </c>
      <c r="P407" s="3">
        <v>0</v>
      </c>
      <c r="Q407" s="3">
        <v>0</v>
      </c>
      <c r="R407" s="3">
        <v>0</v>
      </c>
      <c r="S407" s="3" t="s">
        <v>146</v>
      </c>
      <c r="T407" s="3">
        <f>COUNTIF([1]局站!$D$4:$D$172,"="&amp;S407)</f>
        <v>1</v>
      </c>
      <c r="U407" s="3">
        <v>0</v>
      </c>
      <c r="V407" s="3">
        <v>0</v>
      </c>
      <c r="W407" s="3">
        <v>0</v>
      </c>
      <c r="X407" s="3" t="s">
        <v>1214</v>
      </c>
      <c r="Y407" s="3" t="s">
        <v>880</v>
      </c>
      <c r="Z407" s="3" t="str">
        <f>INDEX(业务类型!$C$4:$C$8,MATCH(纤芯!Y407,业务类型!$B$4:$B$8,0))</f>
        <v>IDLE</v>
      </c>
      <c r="AA407" s="3"/>
    </row>
    <row r="408" spans="1:27" ht="16.5" x14ac:dyDescent="0.2">
      <c r="A408" s="3">
        <v>405</v>
      </c>
      <c r="B408" s="3">
        <f t="shared" si="29"/>
        <v>37002102045</v>
      </c>
      <c r="C408" s="3" t="s">
        <v>1166</v>
      </c>
      <c r="D408" s="3" t="s">
        <v>202</v>
      </c>
      <c r="E408" s="3" t="str">
        <f>INDEX(光放段!$G$4:$G$237,MATCH(纤芯!G408,光放段!$C$4:$C$237,0))</f>
        <v>山东二干|滨州东营光缆:滨州黄河十路-东营济南路</v>
      </c>
      <c r="F408" s="3">
        <f>INDEX(光放段!$I$4:$I$237,MATCH(纤芯!H408,光放段!$B$4:$B$237,0))</f>
        <v>37002100000</v>
      </c>
      <c r="G408" s="3" t="str">
        <f t="shared" si="30"/>
        <v>山东二干|滨州东营光缆:利津通信楼-东营济南路</v>
      </c>
      <c r="H408" s="3">
        <f>INDEX(光放段!$B$4:$B$237,MATCH(纤芯!G408,光放段!$C$4:$C$237,0))</f>
        <v>37002102000</v>
      </c>
      <c r="I408" s="3" t="str">
        <f t="shared" si="31"/>
        <v>滨州东营光缆</v>
      </c>
      <c r="J408" s="3" t="str">
        <f>INDEX(子缆名称!$B$4:$B$29,纤芯!M408)</f>
        <v>D缆</v>
      </c>
      <c r="K408" s="3">
        <v>45</v>
      </c>
      <c r="L408" s="3">
        <f t="shared" si="32"/>
        <v>9</v>
      </c>
      <c r="M408" s="3">
        <f t="shared" si="33"/>
        <v>4</v>
      </c>
      <c r="N408" s="3" t="s">
        <v>13</v>
      </c>
      <c r="O408" s="3">
        <f>COUNTIF([1]局站!$D$4:$D$172,"="&amp;N408)</f>
        <v>1</v>
      </c>
      <c r="P408" s="3">
        <v>0</v>
      </c>
      <c r="Q408" s="3">
        <v>0</v>
      </c>
      <c r="R408" s="3">
        <v>0</v>
      </c>
      <c r="S408" s="3" t="s">
        <v>146</v>
      </c>
      <c r="T408" s="3">
        <f>COUNTIF([1]局站!$D$4:$D$172,"="&amp;S408)</f>
        <v>1</v>
      </c>
      <c r="U408" s="3">
        <v>0</v>
      </c>
      <c r="V408" s="3">
        <v>0</v>
      </c>
      <c r="W408" s="3">
        <v>0</v>
      </c>
      <c r="X408" s="3" t="s">
        <v>1214</v>
      </c>
      <c r="Y408" s="3" t="s">
        <v>880</v>
      </c>
      <c r="Z408" s="3" t="str">
        <f>INDEX(业务类型!$C$4:$C$8,MATCH(纤芯!Y408,业务类型!$B$4:$B$8,0))</f>
        <v>IDLE</v>
      </c>
      <c r="AA408" s="3"/>
    </row>
    <row r="409" spans="1:27" ht="16.5" x14ac:dyDescent="0.2">
      <c r="A409" s="3">
        <v>406</v>
      </c>
      <c r="B409" s="3">
        <f t="shared" si="29"/>
        <v>37002102046</v>
      </c>
      <c r="C409" s="3" t="s">
        <v>1166</v>
      </c>
      <c r="D409" s="3" t="s">
        <v>202</v>
      </c>
      <c r="E409" s="3" t="str">
        <f>INDEX(光放段!$G$4:$G$237,MATCH(纤芯!G409,光放段!$C$4:$C$237,0))</f>
        <v>山东二干|滨州东营光缆:滨州黄河十路-东营济南路</v>
      </c>
      <c r="F409" s="3">
        <f>INDEX(光放段!$I$4:$I$237,MATCH(纤芯!H409,光放段!$B$4:$B$237,0))</f>
        <v>37002100000</v>
      </c>
      <c r="G409" s="3" t="str">
        <f t="shared" si="30"/>
        <v>山东二干|滨州东营光缆:利津通信楼-东营济南路</v>
      </c>
      <c r="H409" s="3">
        <f>INDEX(光放段!$B$4:$B$237,MATCH(纤芯!G409,光放段!$C$4:$C$237,0))</f>
        <v>37002102000</v>
      </c>
      <c r="I409" s="3" t="str">
        <f t="shared" si="31"/>
        <v>滨州东营光缆</v>
      </c>
      <c r="J409" s="3" t="str">
        <f>INDEX(子缆名称!$B$4:$B$29,纤芯!M409)</f>
        <v>D缆</v>
      </c>
      <c r="K409" s="3">
        <v>46</v>
      </c>
      <c r="L409" s="3">
        <f t="shared" si="32"/>
        <v>10</v>
      </c>
      <c r="M409" s="3">
        <f t="shared" si="33"/>
        <v>4</v>
      </c>
      <c r="N409" s="3" t="s">
        <v>13</v>
      </c>
      <c r="O409" s="3">
        <f>COUNTIF([1]局站!$D$4:$D$172,"="&amp;N409)</f>
        <v>1</v>
      </c>
      <c r="P409" s="3">
        <v>0</v>
      </c>
      <c r="Q409" s="3">
        <v>0</v>
      </c>
      <c r="R409" s="3">
        <v>0</v>
      </c>
      <c r="S409" s="3" t="s">
        <v>146</v>
      </c>
      <c r="T409" s="3">
        <f>COUNTIF([1]局站!$D$4:$D$172,"="&amp;S409)</f>
        <v>1</v>
      </c>
      <c r="U409" s="3">
        <v>0</v>
      </c>
      <c r="V409" s="3">
        <v>0</v>
      </c>
      <c r="W409" s="3">
        <v>0</v>
      </c>
      <c r="X409" s="3" t="s">
        <v>1214</v>
      </c>
      <c r="Y409" s="3" t="s">
        <v>880</v>
      </c>
      <c r="Z409" s="3" t="str">
        <f>INDEX(业务类型!$C$4:$C$8,MATCH(纤芯!Y409,业务类型!$B$4:$B$8,0))</f>
        <v>IDLE</v>
      </c>
      <c r="AA409" s="3"/>
    </row>
    <row r="410" spans="1:27" ht="16.5" x14ac:dyDescent="0.2">
      <c r="A410" s="3">
        <v>407</v>
      </c>
      <c r="B410" s="3">
        <f t="shared" si="29"/>
        <v>37002102047</v>
      </c>
      <c r="C410" s="3" t="s">
        <v>1166</v>
      </c>
      <c r="D410" s="3" t="s">
        <v>202</v>
      </c>
      <c r="E410" s="3" t="str">
        <f>INDEX(光放段!$G$4:$G$237,MATCH(纤芯!G410,光放段!$C$4:$C$237,0))</f>
        <v>山东二干|滨州东营光缆:滨州黄河十路-东营济南路</v>
      </c>
      <c r="F410" s="3">
        <f>INDEX(光放段!$I$4:$I$237,MATCH(纤芯!H410,光放段!$B$4:$B$237,0))</f>
        <v>37002100000</v>
      </c>
      <c r="G410" s="3" t="str">
        <f t="shared" si="30"/>
        <v>山东二干|滨州东营光缆:利津通信楼-东营济南路</v>
      </c>
      <c r="H410" s="3">
        <f>INDEX(光放段!$B$4:$B$237,MATCH(纤芯!G410,光放段!$C$4:$C$237,0))</f>
        <v>37002102000</v>
      </c>
      <c r="I410" s="3" t="str">
        <f t="shared" si="31"/>
        <v>滨州东营光缆</v>
      </c>
      <c r="J410" s="3" t="str">
        <f>INDEX(子缆名称!$B$4:$B$29,纤芯!M410)</f>
        <v>D缆</v>
      </c>
      <c r="K410" s="3">
        <v>47</v>
      </c>
      <c r="L410" s="3">
        <f t="shared" si="32"/>
        <v>11</v>
      </c>
      <c r="M410" s="3">
        <f t="shared" si="33"/>
        <v>4</v>
      </c>
      <c r="N410" s="3" t="s">
        <v>13</v>
      </c>
      <c r="O410" s="3">
        <f>COUNTIF([1]局站!$D$4:$D$172,"="&amp;N410)</f>
        <v>1</v>
      </c>
      <c r="P410" s="3">
        <v>0</v>
      </c>
      <c r="Q410" s="3">
        <v>0</v>
      </c>
      <c r="R410" s="3">
        <v>0</v>
      </c>
      <c r="S410" s="3" t="s">
        <v>146</v>
      </c>
      <c r="T410" s="3">
        <f>COUNTIF([1]局站!$D$4:$D$172,"="&amp;S410)</f>
        <v>1</v>
      </c>
      <c r="U410" s="3">
        <v>0</v>
      </c>
      <c r="V410" s="3">
        <v>0</v>
      </c>
      <c r="W410" s="3">
        <v>0</v>
      </c>
      <c r="X410" s="3" t="s">
        <v>1214</v>
      </c>
      <c r="Y410" s="3" t="s">
        <v>880</v>
      </c>
      <c r="Z410" s="3" t="str">
        <f>INDEX(业务类型!$C$4:$C$8,MATCH(纤芯!Y410,业务类型!$B$4:$B$8,0))</f>
        <v>IDLE</v>
      </c>
      <c r="AA410" s="3"/>
    </row>
    <row r="411" spans="1:27" ht="16.5" x14ac:dyDescent="0.2">
      <c r="A411" s="3">
        <v>408</v>
      </c>
      <c r="B411" s="3">
        <f t="shared" si="29"/>
        <v>37002102048</v>
      </c>
      <c r="C411" s="3" t="s">
        <v>1166</v>
      </c>
      <c r="D411" s="3" t="s">
        <v>202</v>
      </c>
      <c r="E411" s="3" t="str">
        <f>INDEX(光放段!$G$4:$G$237,MATCH(纤芯!G411,光放段!$C$4:$C$237,0))</f>
        <v>山东二干|滨州东营光缆:滨州黄河十路-东营济南路</v>
      </c>
      <c r="F411" s="3">
        <f>INDEX(光放段!$I$4:$I$237,MATCH(纤芯!H411,光放段!$B$4:$B$237,0))</f>
        <v>37002100000</v>
      </c>
      <c r="G411" s="3" t="str">
        <f t="shared" si="30"/>
        <v>山东二干|滨州东营光缆:利津通信楼-东营济南路</v>
      </c>
      <c r="H411" s="3">
        <f>INDEX(光放段!$B$4:$B$237,MATCH(纤芯!G411,光放段!$C$4:$C$237,0))</f>
        <v>37002102000</v>
      </c>
      <c r="I411" s="3" t="str">
        <f t="shared" si="31"/>
        <v>滨州东营光缆</v>
      </c>
      <c r="J411" s="3" t="str">
        <f>INDEX(子缆名称!$B$4:$B$29,纤芯!M411)</f>
        <v>D缆</v>
      </c>
      <c r="K411" s="3">
        <v>48</v>
      </c>
      <c r="L411" s="3">
        <f t="shared" si="32"/>
        <v>12</v>
      </c>
      <c r="M411" s="3">
        <f t="shared" si="33"/>
        <v>4</v>
      </c>
      <c r="N411" s="3" t="s">
        <v>13</v>
      </c>
      <c r="O411" s="3">
        <f>COUNTIF([1]局站!$D$4:$D$172,"="&amp;N411)</f>
        <v>1</v>
      </c>
      <c r="P411" s="3">
        <v>0</v>
      </c>
      <c r="Q411" s="3">
        <v>0</v>
      </c>
      <c r="R411" s="3">
        <v>0</v>
      </c>
      <c r="S411" s="3" t="s">
        <v>146</v>
      </c>
      <c r="T411" s="3">
        <f>COUNTIF([1]局站!$D$4:$D$172,"="&amp;S411)</f>
        <v>1</v>
      </c>
      <c r="U411" s="3">
        <v>0</v>
      </c>
      <c r="V411" s="3">
        <v>0</v>
      </c>
      <c r="W411" s="3">
        <v>0</v>
      </c>
      <c r="X411" s="3" t="s">
        <v>1214</v>
      </c>
      <c r="Y411" s="3" t="s">
        <v>881</v>
      </c>
      <c r="Z411" s="3" t="str">
        <f>INDEX(业务类型!$C$4:$C$8,MATCH(纤芯!Y411,业务类型!$B$4:$B$8,0))</f>
        <v>OTHER</v>
      </c>
      <c r="AA411" s="3" t="s">
        <v>890</v>
      </c>
    </row>
    <row r="412" spans="1:27" ht="16.5" x14ac:dyDescent="0.2">
      <c r="A412" s="3">
        <v>409</v>
      </c>
      <c r="B412" s="3">
        <f t="shared" si="29"/>
        <v>37003101001</v>
      </c>
      <c r="C412" s="3" t="s">
        <v>1166</v>
      </c>
      <c r="D412" s="3" t="s">
        <v>203</v>
      </c>
      <c r="E412" s="3" t="str">
        <f>INDEX(光放段!$G$4:$G$237,MATCH(纤芯!G412,光放段!$C$4:$C$237,0))</f>
        <v>山东二干|德东威光缆:德州东风中路-滨州黄五审计局</v>
      </c>
      <c r="F412" s="3">
        <f>INDEX(光放段!$I$4:$I$237,MATCH(纤芯!H412,光放段!$B$4:$B$237,0))</f>
        <v>37003100000</v>
      </c>
      <c r="G412" s="3" t="str">
        <f t="shared" si="30"/>
        <v>山东二干|德东威光缆:德州东风中路-临邑临盘</v>
      </c>
      <c r="H412" s="3">
        <f>INDEX(光放段!$B$4:$B$237,MATCH(纤芯!G412,光放段!$C$4:$C$237,0))</f>
        <v>37003101000</v>
      </c>
      <c r="I412" s="3" t="str">
        <f t="shared" si="31"/>
        <v>德东威光缆</v>
      </c>
      <c r="J412" s="3" t="str">
        <f>INDEX(子缆名称!$B$4:$B$29,纤芯!M412)</f>
        <v>A缆</v>
      </c>
      <c r="K412" s="3">
        <v>1</v>
      </c>
      <c r="L412" s="3">
        <f t="shared" si="32"/>
        <v>1</v>
      </c>
      <c r="M412" s="3">
        <f t="shared" si="33"/>
        <v>1</v>
      </c>
      <c r="N412" s="3" t="s">
        <v>14</v>
      </c>
      <c r="O412" s="3">
        <f>COUNTIF([1]局站!$D$4:$D$172,"="&amp;N412)</f>
        <v>1</v>
      </c>
      <c r="P412" s="3">
        <v>0</v>
      </c>
      <c r="Q412" s="3">
        <v>0</v>
      </c>
      <c r="R412" s="3">
        <v>0</v>
      </c>
      <c r="S412" s="3" t="s">
        <v>15</v>
      </c>
      <c r="T412" s="3">
        <f>COUNTIF([1]局站!$D$4:$D$172,"="&amp;S412)</f>
        <v>1</v>
      </c>
      <c r="U412" s="3">
        <v>0</v>
      </c>
      <c r="V412" s="3">
        <v>0</v>
      </c>
      <c r="W412" s="3">
        <v>0</v>
      </c>
      <c r="X412" s="3" t="s">
        <v>1215</v>
      </c>
      <c r="Y412" s="3" t="s">
        <v>880</v>
      </c>
      <c r="Z412" s="3" t="str">
        <f>INDEX(业务类型!$C$4:$C$8,MATCH(纤芯!Y412,业务类型!$B$4:$B$8,0))</f>
        <v>IDLE</v>
      </c>
      <c r="AA412" s="3"/>
    </row>
    <row r="413" spans="1:27" ht="16.5" x14ac:dyDescent="0.2">
      <c r="A413" s="3">
        <v>410</v>
      </c>
      <c r="B413" s="3">
        <f t="shared" si="29"/>
        <v>37003101002</v>
      </c>
      <c r="C413" s="3" t="s">
        <v>1166</v>
      </c>
      <c r="D413" s="3" t="s">
        <v>203</v>
      </c>
      <c r="E413" s="3" t="str">
        <f>INDEX(光放段!$G$4:$G$237,MATCH(纤芯!G413,光放段!$C$4:$C$237,0))</f>
        <v>山东二干|德东威光缆:德州东风中路-滨州黄五审计局</v>
      </c>
      <c r="F413" s="3">
        <f>INDEX(光放段!$I$4:$I$237,MATCH(纤芯!H413,光放段!$B$4:$B$237,0))</f>
        <v>37003100000</v>
      </c>
      <c r="G413" s="3" t="str">
        <f t="shared" si="30"/>
        <v>山东二干|德东威光缆:德州东风中路-临邑临盘</v>
      </c>
      <c r="H413" s="3">
        <f>INDEX(光放段!$B$4:$B$237,MATCH(纤芯!G413,光放段!$C$4:$C$237,0))</f>
        <v>37003101000</v>
      </c>
      <c r="I413" s="3" t="str">
        <f t="shared" si="31"/>
        <v>德东威光缆</v>
      </c>
      <c r="J413" s="3" t="str">
        <f>INDEX(子缆名称!$B$4:$B$29,纤芯!M413)</f>
        <v>A缆</v>
      </c>
      <c r="K413" s="3">
        <v>2</v>
      </c>
      <c r="L413" s="3">
        <f t="shared" si="32"/>
        <v>2</v>
      </c>
      <c r="M413" s="3">
        <f t="shared" si="33"/>
        <v>1</v>
      </c>
      <c r="N413" s="3" t="s">
        <v>14</v>
      </c>
      <c r="O413" s="3">
        <f>COUNTIF([1]局站!$D$4:$D$172,"="&amp;N413)</f>
        <v>1</v>
      </c>
      <c r="P413" s="3">
        <v>0</v>
      </c>
      <c r="Q413" s="3">
        <v>0</v>
      </c>
      <c r="R413" s="3">
        <v>0</v>
      </c>
      <c r="S413" s="3" t="s">
        <v>15</v>
      </c>
      <c r="T413" s="3">
        <f>COUNTIF([1]局站!$D$4:$D$172,"="&amp;S413)</f>
        <v>1</v>
      </c>
      <c r="U413" s="3">
        <v>0</v>
      </c>
      <c r="V413" s="3">
        <v>0</v>
      </c>
      <c r="W413" s="3">
        <v>0</v>
      </c>
      <c r="X413" s="3" t="s">
        <v>1215</v>
      </c>
      <c r="Y413" s="3" t="s">
        <v>880</v>
      </c>
      <c r="Z413" s="3" t="str">
        <f>INDEX(业务类型!$C$4:$C$8,MATCH(纤芯!Y413,业务类型!$B$4:$B$8,0))</f>
        <v>IDLE</v>
      </c>
      <c r="AA413" s="3"/>
    </row>
    <row r="414" spans="1:27" ht="16.5" x14ac:dyDescent="0.2">
      <c r="A414" s="3">
        <v>411</v>
      </c>
      <c r="B414" s="3">
        <f t="shared" si="29"/>
        <v>37003101003</v>
      </c>
      <c r="C414" s="3" t="s">
        <v>1166</v>
      </c>
      <c r="D414" s="3" t="s">
        <v>203</v>
      </c>
      <c r="E414" s="3" t="str">
        <f>INDEX(光放段!$G$4:$G$237,MATCH(纤芯!G414,光放段!$C$4:$C$237,0))</f>
        <v>山东二干|德东威光缆:德州东风中路-滨州黄五审计局</v>
      </c>
      <c r="F414" s="3">
        <f>INDEX(光放段!$I$4:$I$237,MATCH(纤芯!H414,光放段!$B$4:$B$237,0))</f>
        <v>37003100000</v>
      </c>
      <c r="G414" s="3" t="str">
        <f t="shared" si="30"/>
        <v>山东二干|德东威光缆:德州东风中路-临邑临盘</v>
      </c>
      <c r="H414" s="3">
        <f>INDEX(光放段!$B$4:$B$237,MATCH(纤芯!G414,光放段!$C$4:$C$237,0))</f>
        <v>37003101000</v>
      </c>
      <c r="I414" s="3" t="str">
        <f t="shared" si="31"/>
        <v>德东威光缆</v>
      </c>
      <c r="J414" s="3" t="str">
        <f>INDEX(子缆名称!$B$4:$B$29,纤芯!M414)</f>
        <v>A缆</v>
      </c>
      <c r="K414" s="3">
        <v>3</v>
      </c>
      <c r="L414" s="3">
        <f t="shared" si="32"/>
        <v>3</v>
      </c>
      <c r="M414" s="3">
        <f t="shared" si="33"/>
        <v>1</v>
      </c>
      <c r="N414" s="3" t="s">
        <v>14</v>
      </c>
      <c r="O414" s="3">
        <f>COUNTIF([1]局站!$D$4:$D$172,"="&amp;N414)</f>
        <v>1</v>
      </c>
      <c r="P414" s="3">
        <v>0</v>
      </c>
      <c r="Q414" s="3">
        <v>0</v>
      </c>
      <c r="R414" s="3">
        <v>0</v>
      </c>
      <c r="S414" s="3" t="s">
        <v>15</v>
      </c>
      <c r="T414" s="3">
        <f>COUNTIF([1]局站!$D$4:$D$172,"="&amp;S414)</f>
        <v>1</v>
      </c>
      <c r="U414" s="3">
        <v>0</v>
      </c>
      <c r="V414" s="3">
        <v>0</v>
      </c>
      <c r="W414" s="3">
        <v>0</v>
      </c>
      <c r="X414" s="3" t="s">
        <v>1215</v>
      </c>
      <c r="Y414" s="3" t="s">
        <v>852</v>
      </c>
      <c r="Z414" s="3" t="str">
        <f>INDEX(业务类型!$C$4:$C$8,MATCH(纤芯!Y414,业务类型!$B$4:$B$8,0))</f>
        <v>TWO</v>
      </c>
      <c r="AA414" s="3" t="s">
        <v>895</v>
      </c>
    </row>
    <row r="415" spans="1:27" ht="16.5" x14ac:dyDescent="0.2">
      <c r="A415" s="3">
        <v>412</v>
      </c>
      <c r="B415" s="3">
        <f t="shared" si="29"/>
        <v>37003101004</v>
      </c>
      <c r="C415" s="3" t="s">
        <v>1166</v>
      </c>
      <c r="D415" s="3" t="s">
        <v>203</v>
      </c>
      <c r="E415" s="3" t="str">
        <f>INDEX(光放段!$G$4:$G$237,MATCH(纤芯!G415,光放段!$C$4:$C$237,0))</f>
        <v>山东二干|德东威光缆:德州东风中路-滨州黄五审计局</v>
      </c>
      <c r="F415" s="3">
        <f>INDEX(光放段!$I$4:$I$237,MATCH(纤芯!H415,光放段!$B$4:$B$237,0))</f>
        <v>37003100000</v>
      </c>
      <c r="G415" s="3" t="str">
        <f t="shared" si="30"/>
        <v>山东二干|德东威光缆:德州东风中路-临邑临盘</v>
      </c>
      <c r="H415" s="3">
        <f>INDEX(光放段!$B$4:$B$237,MATCH(纤芯!G415,光放段!$C$4:$C$237,0))</f>
        <v>37003101000</v>
      </c>
      <c r="I415" s="3" t="str">
        <f t="shared" si="31"/>
        <v>德东威光缆</v>
      </c>
      <c r="J415" s="3" t="str">
        <f>INDEX(子缆名称!$B$4:$B$29,纤芯!M415)</f>
        <v>A缆</v>
      </c>
      <c r="K415" s="3">
        <v>4</v>
      </c>
      <c r="L415" s="3">
        <f t="shared" si="32"/>
        <v>4</v>
      </c>
      <c r="M415" s="3">
        <f t="shared" si="33"/>
        <v>1</v>
      </c>
      <c r="N415" s="3" t="s">
        <v>14</v>
      </c>
      <c r="O415" s="3">
        <f>COUNTIF([1]局站!$D$4:$D$172,"="&amp;N415)</f>
        <v>1</v>
      </c>
      <c r="P415" s="3">
        <v>0</v>
      </c>
      <c r="Q415" s="3">
        <v>0</v>
      </c>
      <c r="R415" s="3">
        <v>0</v>
      </c>
      <c r="S415" s="3" t="s">
        <v>15</v>
      </c>
      <c r="T415" s="3">
        <f>COUNTIF([1]局站!$D$4:$D$172,"="&amp;S415)</f>
        <v>1</v>
      </c>
      <c r="U415" s="3">
        <v>0</v>
      </c>
      <c r="V415" s="3">
        <v>0</v>
      </c>
      <c r="W415" s="3">
        <v>0</v>
      </c>
      <c r="X415" s="3" t="s">
        <v>1215</v>
      </c>
      <c r="Y415" s="3" t="s">
        <v>852</v>
      </c>
      <c r="Z415" s="3" t="str">
        <f>INDEX(业务类型!$C$4:$C$8,MATCH(纤芯!Y415,业务类型!$B$4:$B$8,0))</f>
        <v>TWO</v>
      </c>
      <c r="AA415" s="3" t="s">
        <v>895</v>
      </c>
    </row>
    <row r="416" spans="1:27" ht="16.5" x14ac:dyDescent="0.2">
      <c r="A416" s="3">
        <v>413</v>
      </c>
      <c r="B416" s="3">
        <f t="shared" si="29"/>
        <v>37003101005</v>
      </c>
      <c r="C416" s="3" t="s">
        <v>1166</v>
      </c>
      <c r="D416" s="3" t="s">
        <v>203</v>
      </c>
      <c r="E416" s="3" t="str">
        <f>INDEX(光放段!$G$4:$G$237,MATCH(纤芯!G416,光放段!$C$4:$C$237,0))</f>
        <v>山东二干|德东威光缆:德州东风中路-滨州黄五审计局</v>
      </c>
      <c r="F416" s="3">
        <f>INDEX(光放段!$I$4:$I$237,MATCH(纤芯!H416,光放段!$B$4:$B$237,0))</f>
        <v>37003100000</v>
      </c>
      <c r="G416" s="3" t="str">
        <f t="shared" si="30"/>
        <v>山东二干|德东威光缆:德州东风中路-临邑临盘</v>
      </c>
      <c r="H416" s="3">
        <f>INDEX(光放段!$B$4:$B$237,MATCH(纤芯!G416,光放段!$C$4:$C$237,0))</f>
        <v>37003101000</v>
      </c>
      <c r="I416" s="3" t="str">
        <f t="shared" si="31"/>
        <v>德东威光缆</v>
      </c>
      <c r="J416" s="3" t="str">
        <f>INDEX(子缆名称!$B$4:$B$29,纤芯!M416)</f>
        <v>A缆</v>
      </c>
      <c r="K416" s="3">
        <v>5</v>
      </c>
      <c r="L416" s="3">
        <f t="shared" si="32"/>
        <v>5</v>
      </c>
      <c r="M416" s="3">
        <f t="shared" si="33"/>
        <v>1</v>
      </c>
      <c r="N416" s="3" t="s">
        <v>14</v>
      </c>
      <c r="O416" s="3">
        <f>COUNTIF([1]局站!$D$4:$D$172,"="&amp;N416)</f>
        <v>1</v>
      </c>
      <c r="P416" s="3">
        <v>0</v>
      </c>
      <c r="Q416" s="3">
        <v>0</v>
      </c>
      <c r="R416" s="3">
        <v>0</v>
      </c>
      <c r="S416" s="3" t="s">
        <v>15</v>
      </c>
      <c r="T416" s="3">
        <f>COUNTIF([1]局站!$D$4:$D$172,"="&amp;S416)</f>
        <v>1</v>
      </c>
      <c r="U416" s="3">
        <v>0</v>
      </c>
      <c r="V416" s="3">
        <v>0</v>
      </c>
      <c r="W416" s="3">
        <v>0</v>
      </c>
      <c r="X416" s="3" t="s">
        <v>1215</v>
      </c>
      <c r="Y416" s="3" t="s">
        <v>880</v>
      </c>
      <c r="Z416" s="3" t="str">
        <f>INDEX(业务类型!$C$4:$C$8,MATCH(纤芯!Y416,业务类型!$B$4:$B$8,0))</f>
        <v>IDLE</v>
      </c>
      <c r="AA416" s="3"/>
    </row>
    <row r="417" spans="1:27" ht="16.5" x14ac:dyDescent="0.2">
      <c r="A417" s="3">
        <v>414</v>
      </c>
      <c r="B417" s="3">
        <f t="shared" si="29"/>
        <v>37003101006</v>
      </c>
      <c r="C417" s="3" t="s">
        <v>1166</v>
      </c>
      <c r="D417" s="3" t="s">
        <v>203</v>
      </c>
      <c r="E417" s="3" t="str">
        <f>INDEX(光放段!$G$4:$G$237,MATCH(纤芯!G417,光放段!$C$4:$C$237,0))</f>
        <v>山东二干|德东威光缆:德州东风中路-滨州黄五审计局</v>
      </c>
      <c r="F417" s="3">
        <f>INDEX(光放段!$I$4:$I$237,MATCH(纤芯!H417,光放段!$B$4:$B$237,0))</f>
        <v>37003100000</v>
      </c>
      <c r="G417" s="3" t="str">
        <f t="shared" si="30"/>
        <v>山东二干|德东威光缆:德州东风中路-临邑临盘</v>
      </c>
      <c r="H417" s="3">
        <f>INDEX(光放段!$B$4:$B$237,MATCH(纤芯!G417,光放段!$C$4:$C$237,0))</f>
        <v>37003101000</v>
      </c>
      <c r="I417" s="3" t="str">
        <f t="shared" si="31"/>
        <v>德东威光缆</v>
      </c>
      <c r="J417" s="3" t="str">
        <f>INDEX(子缆名称!$B$4:$B$29,纤芯!M417)</f>
        <v>A缆</v>
      </c>
      <c r="K417" s="3">
        <v>6</v>
      </c>
      <c r="L417" s="3">
        <f t="shared" si="32"/>
        <v>6</v>
      </c>
      <c r="M417" s="3">
        <f t="shared" si="33"/>
        <v>1</v>
      </c>
      <c r="N417" s="3" t="s">
        <v>14</v>
      </c>
      <c r="O417" s="3">
        <f>COUNTIF([1]局站!$D$4:$D$172,"="&amp;N417)</f>
        <v>1</v>
      </c>
      <c r="P417" s="3">
        <v>0</v>
      </c>
      <c r="Q417" s="3">
        <v>0</v>
      </c>
      <c r="R417" s="3">
        <v>0</v>
      </c>
      <c r="S417" s="3" t="s">
        <v>15</v>
      </c>
      <c r="T417" s="3">
        <f>COUNTIF([1]局站!$D$4:$D$172,"="&amp;S417)</f>
        <v>1</v>
      </c>
      <c r="U417" s="3">
        <v>0</v>
      </c>
      <c r="V417" s="3">
        <v>0</v>
      </c>
      <c r="W417" s="3">
        <v>0</v>
      </c>
      <c r="X417" s="3" t="s">
        <v>1215</v>
      </c>
      <c r="Y417" s="3" t="s">
        <v>880</v>
      </c>
      <c r="Z417" s="3" t="str">
        <f>INDEX(业务类型!$C$4:$C$8,MATCH(纤芯!Y417,业务类型!$B$4:$B$8,0))</f>
        <v>IDLE</v>
      </c>
      <c r="AA417" s="3"/>
    </row>
    <row r="418" spans="1:27" ht="16.5" x14ac:dyDescent="0.2">
      <c r="A418" s="3">
        <v>415</v>
      </c>
      <c r="B418" s="3">
        <f t="shared" si="29"/>
        <v>37003101007</v>
      </c>
      <c r="C418" s="3" t="s">
        <v>1166</v>
      </c>
      <c r="D418" s="3" t="s">
        <v>203</v>
      </c>
      <c r="E418" s="3" t="str">
        <f>INDEX(光放段!$G$4:$G$237,MATCH(纤芯!G418,光放段!$C$4:$C$237,0))</f>
        <v>山东二干|德东威光缆:德州东风中路-滨州黄五审计局</v>
      </c>
      <c r="F418" s="3">
        <f>INDEX(光放段!$I$4:$I$237,MATCH(纤芯!H418,光放段!$B$4:$B$237,0))</f>
        <v>37003100000</v>
      </c>
      <c r="G418" s="3" t="str">
        <f t="shared" si="30"/>
        <v>山东二干|德东威光缆:德州东风中路-临邑临盘</v>
      </c>
      <c r="H418" s="3">
        <f>INDEX(光放段!$B$4:$B$237,MATCH(纤芯!G418,光放段!$C$4:$C$237,0))</f>
        <v>37003101000</v>
      </c>
      <c r="I418" s="3" t="str">
        <f t="shared" si="31"/>
        <v>德东威光缆</v>
      </c>
      <c r="J418" s="3" t="str">
        <f>INDEX(子缆名称!$B$4:$B$29,纤芯!M418)</f>
        <v>A缆</v>
      </c>
      <c r="K418" s="3">
        <v>7</v>
      </c>
      <c r="L418" s="3">
        <f t="shared" si="32"/>
        <v>7</v>
      </c>
      <c r="M418" s="3">
        <f t="shared" si="33"/>
        <v>1</v>
      </c>
      <c r="N418" s="3" t="s">
        <v>14</v>
      </c>
      <c r="O418" s="3">
        <f>COUNTIF([1]局站!$D$4:$D$172,"="&amp;N418)</f>
        <v>1</v>
      </c>
      <c r="P418" s="3">
        <v>0</v>
      </c>
      <c r="Q418" s="3">
        <v>0</v>
      </c>
      <c r="R418" s="3">
        <v>0</v>
      </c>
      <c r="S418" s="3" t="s">
        <v>15</v>
      </c>
      <c r="T418" s="3">
        <f>COUNTIF([1]局站!$D$4:$D$172,"="&amp;S418)</f>
        <v>1</v>
      </c>
      <c r="U418" s="3">
        <v>0</v>
      </c>
      <c r="V418" s="3">
        <v>0</v>
      </c>
      <c r="W418" s="3">
        <v>0</v>
      </c>
      <c r="X418" s="3" t="s">
        <v>1215</v>
      </c>
      <c r="Y418" s="3" t="s">
        <v>852</v>
      </c>
      <c r="Z418" s="3" t="str">
        <f>INDEX(业务类型!$C$4:$C$8,MATCH(纤芯!Y418,业务类型!$B$4:$B$8,0))</f>
        <v>TWO</v>
      </c>
      <c r="AA418" s="3" t="s">
        <v>886</v>
      </c>
    </row>
    <row r="419" spans="1:27" ht="16.5" x14ac:dyDescent="0.2">
      <c r="A419" s="3">
        <v>416</v>
      </c>
      <c r="B419" s="3">
        <f t="shared" si="29"/>
        <v>37003101008</v>
      </c>
      <c r="C419" s="3" t="s">
        <v>1166</v>
      </c>
      <c r="D419" s="3" t="s">
        <v>203</v>
      </c>
      <c r="E419" s="3" t="str">
        <f>INDEX(光放段!$G$4:$G$237,MATCH(纤芯!G419,光放段!$C$4:$C$237,0))</f>
        <v>山东二干|德东威光缆:德州东风中路-滨州黄五审计局</v>
      </c>
      <c r="F419" s="3">
        <f>INDEX(光放段!$I$4:$I$237,MATCH(纤芯!H419,光放段!$B$4:$B$237,0))</f>
        <v>37003100000</v>
      </c>
      <c r="G419" s="3" t="str">
        <f t="shared" si="30"/>
        <v>山东二干|德东威光缆:德州东风中路-临邑临盘</v>
      </c>
      <c r="H419" s="3">
        <f>INDEX(光放段!$B$4:$B$237,MATCH(纤芯!G419,光放段!$C$4:$C$237,0))</f>
        <v>37003101000</v>
      </c>
      <c r="I419" s="3" t="str">
        <f t="shared" si="31"/>
        <v>德东威光缆</v>
      </c>
      <c r="J419" s="3" t="str">
        <f>INDEX(子缆名称!$B$4:$B$29,纤芯!M419)</f>
        <v>A缆</v>
      </c>
      <c r="K419" s="3">
        <v>8</v>
      </c>
      <c r="L419" s="3">
        <f t="shared" si="32"/>
        <v>8</v>
      </c>
      <c r="M419" s="3">
        <f t="shared" si="33"/>
        <v>1</v>
      </c>
      <c r="N419" s="3" t="s">
        <v>14</v>
      </c>
      <c r="O419" s="3">
        <f>COUNTIF([1]局站!$D$4:$D$172,"="&amp;N419)</f>
        <v>1</v>
      </c>
      <c r="P419" s="3">
        <v>0</v>
      </c>
      <c r="Q419" s="3">
        <v>0</v>
      </c>
      <c r="R419" s="3">
        <v>0</v>
      </c>
      <c r="S419" s="3" t="s">
        <v>15</v>
      </c>
      <c r="T419" s="3">
        <f>COUNTIF([1]局站!$D$4:$D$172,"="&amp;S419)</f>
        <v>1</v>
      </c>
      <c r="U419" s="3">
        <v>0</v>
      </c>
      <c r="V419" s="3">
        <v>0</v>
      </c>
      <c r="W419" s="3">
        <v>0</v>
      </c>
      <c r="X419" s="3" t="s">
        <v>1215</v>
      </c>
      <c r="Y419" s="3" t="s">
        <v>852</v>
      </c>
      <c r="Z419" s="3" t="str">
        <f>INDEX(业务类型!$C$4:$C$8,MATCH(纤芯!Y419,业务类型!$B$4:$B$8,0))</f>
        <v>TWO</v>
      </c>
      <c r="AA419" s="3" t="s">
        <v>886</v>
      </c>
    </row>
    <row r="420" spans="1:27" ht="16.5" x14ac:dyDescent="0.2">
      <c r="A420" s="3">
        <v>417</v>
      </c>
      <c r="B420" s="3">
        <f t="shared" si="29"/>
        <v>37003101009</v>
      </c>
      <c r="C420" s="3" t="s">
        <v>1166</v>
      </c>
      <c r="D420" s="3" t="s">
        <v>203</v>
      </c>
      <c r="E420" s="3" t="str">
        <f>INDEX(光放段!$G$4:$G$237,MATCH(纤芯!G420,光放段!$C$4:$C$237,0))</f>
        <v>山东二干|德东威光缆:德州东风中路-滨州黄五审计局</v>
      </c>
      <c r="F420" s="3">
        <f>INDEX(光放段!$I$4:$I$237,MATCH(纤芯!H420,光放段!$B$4:$B$237,0))</f>
        <v>37003100000</v>
      </c>
      <c r="G420" s="3" t="str">
        <f t="shared" si="30"/>
        <v>山东二干|德东威光缆:德州东风中路-临邑临盘</v>
      </c>
      <c r="H420" s="3">
        <f>INDEX(光放段!$B$4:$B$237,MATCH(纤芯!G420,光放段!$C$4:$C$237,0))</f>
        <v>37003101000</v>
      </c>
      <c r="I420" s="3" t="str">
        <f t="shared" si="31"/>
        <v>德东威光缆</v>
      </c>
      <c r="J420" s="3" t="str">
        <f>INDEX(子缆名称!$B$4:$B$29,纤芯!M420)</f>
        <v>A缆</v>
      </c>
      <c r="K420" s="3">
        <v>9</v>
      </c>
      <c r="L420" s="3">
        <f t="shared" si="32"/>
        <v>9</v>
      </c>
      <c r="M420" s="3">
        <f t="shared" si="33"/>
        <v>1</v>
      </c>
      <c r="N420" s="3" t="s">
        <v>14</v>
      </c>
      <c r="O420" s="3">
        <f>COUNTIF([1]局站!$D$4:$D$172,"="&amp;N420)</f>
        <v>1</v>
      </c>
      <c r="P420" s="3">
        <v>0</v>
      </c>
      <c r="Q420" s="3">
        <v>0</v>
      </c>
      <c r="R420" s="3">
        <v>0</v>
      </c>
      <c r="S420" s="3" t="s">
        <v>15</v>
      </c>
      <c r="T420" s="3">
        <f>COUNTIF([1]局站!$D$4:$D$172,"="&amp;S420)</f>
        <v>1</v>
      </c>
      <c r="U420" s="3">
        <v>0</v>
      </c>
      <c r="V420" s="3">
        <v>0</v>
      </c>
      <c r="W420" s="3">
        <v>0</v>
      </c>
      <c r="X420" s="3" t="s">
        <v>1215</v>
      </c>
      <c r="Y420" s="3" t="s">
        <v>880</v>
      </c>
      <c r="Z420" s="3" t="str">
        <f>INDEX(业务类型!$C$4:$C$8,MATCH(纤芯!Y420,业务类型!$B$4:$B$8,0))</f>
        <v>IDLE</v>
      </c>
      <c r="AA420" s="3"/>
    </row>
    <row r="421" spans="1:27" ht="16.5" x14ac:dyDescent="0.2">
      <c r="A421" s="3">
        <v>418</v>
      </c>
      <c r="B421" s="3">
        <f t="shared" si="29"/>
        <v>37003101010</v>
      </c>
      <c r="C421" s="3" t="s">
        <v>1166</v>
      </c>
      <c r="D421" s="3" t="s">
        <v>203</v>
      </c>
      <c r="E421" s="3" t="str">
        <f>INDEX(光放段!$G$4:$G$237,MATCH(纤芯!G421,光放段!$C$4:$C$237,0))</f>
        <v>山东二干|德东威光缆:德州东风中路-滨州黄五审计局</v>
      </c>
      <c r="F421" s="3">
        <f>INDEX(光放段!$I$4:$I$237,MATCH(纤芯!H421,光放段!$B$4:$B$237,0))</f>
        <v>37003100000</v>
      </c>
      <c r="G421" s="3" t="str">
        <f t="shared" si="30"/>
        <v>山东二干|德东威光缆:德州东风中路-临邑临盘</v>
      </c>
      <c r="H421" s="3">
        <f>INDEX(光放段!$B$4:$B$237,MATCH(纤芯!G421,光放段!$C$4:$C$237,0))</f>
        <v>37003101000</v>
      </c>
      <c r="I421" s="3" t="str">
        <f t="shared" si="31"/>
        <v>德东威光缆</v>
      </c>
      <c r="J421" s="3" t="str">
        <f>INDEX(子缆名称!$B$4:$B$29,纤芯!M421)</f>
        <v>A缆</v>
      </c>
      <c r="K421" s="3">
        <v>10</v>
      </c>
      <c r="L421" s="3">
        <f t="shared" si="32"/>
        <v>10</v>
      </c>
      <c r="M421" s="3">
        <f t="shared" si="33"/>
        <v>1</v>
      </c>
      <c r="N421" s="3" t="s">
        <v>14</v>
      </c>
      <c r="O421" s="3">
        <f>COUNTIF([1]局站!$D$4:$D$172,"="&amp;N421)</f>
        <v>1</v>
      </c>
      <c r="P421" s="3">
        <v>0</v>
      </c>
      <c r="Q421" s="3">
        <v>0</v>
      </c>
      <c r="R421" s="3">
        <v>0</v>
      </c>
      <c r="S421" s="3" t="s">
        <v>15</v>
      </c>
      <c r="T421" s="3">
        <f>COUNTIF([1]局站!$D$4:$D$172,"="&amp;S421)</f>
        <v>1</v>
      </c>
      <c r="U421" s="3">
        <v>0</v>
      </c>
      <c r="V421" s="3">
        <v>0</v>
      </c>
      <c r="W421" s="3">
        <v>0</v>
      </c>
      <c r="X421" s="3" t="s">
        <v>1215</v>
      </c>
      <c r="Y421" s="3" t="s">
        <v>880</v>
      </c>
      <c r="Z421" s="3" t="str">
        <f>INDEX(业务类型!$C$4:$C$8,MATCH(纤芯!Y421,业务类型!$B$4:$B$8,0))</f>
        <v>IDLE</v>
      </c>
      <c r="AA421" s="3"/>
    </row>
    <row r="422" spans="1:27" ht="16.5" x14ac:dyDescent="0.2">
      <c r="A422" s="3">
        <v>419</v>
      </c>
      <c r="B422" s="3">
        <f t="shared" si="29"/>
        <v>37003101011</v>
      </c>
      <c r="C422" s="3" t="s">
        <v>1166</v>
      </c>
      <c r="D422" s="3" t="s">
        <v>203</v>
      </c>
      <c r="E422" s="3" t="str">
        <f>INDEX(光放段!$G$4:$G$237,MATCH(纤芯!G422,光放段!$C$4:$C$237,0))</f>
        <v>山东二干|德东威光缆:德州东风中路-滨州黄五审计局</v>
      </c>
      <c r="F422" s="3">
        <f>INDEX(光放段!$I$4:$I$237,MATCH(纤芯!H422,光放段!$B$4:$B$237,0))</f>
        <v>37003100000</v>
      </c>
      <c r="G422" s="3" t="str">
        <f t="shared" si="30"/>
        <v>山东二干|德东威光缆:德州东风中路-临邑临盘</v>
      </c>
      <c r="H422" s="3">
        <f>INDEX(光放段!$B$4:$B$237,MATCH(纤芯!G422,光放段!$C$4:$C$237,0))</f>
        <v>37003101000</v>
      </c>
      <c r="I422" s="3" t="str">
        <f t="shared" si="31"/>
        <v>德东威光缆</v>
      </c>
      <c r="J422" s="3" t="str">
        <f>INDEX(子缆名称!$B$4:$B$29,纤芯!M422)</f>
        <v>A缆</v>
      </c>
      <c r="K422" s="3">
        <v>11</v>
      </c>
      <c r="L422" s="3">
        <f t="shared" si="32"/>
        <v>11</v>
      </c>
      <c r="M422" s="3">
        <f t="shared" si="33"/>
        <v>1</v>
      </c>
      <c r="N422" s="3" t="s">
        <v>14</v>
      </c>
      <c r="O422" s="3">
        <f>COUNTIF([1]局站!$D$4:$D$172,"="&amp;N422)</f>
        <v>1</v>
      </c>
      <c r="P422" s="3">
        <v>0</v>
      </c>
      <c r="Q422" s="3">
        <v>0</v>
      </c>
      <c r="R422" s="3">
        <v>0</v>
      </c>
      <c r="S422" s="3" t="s">
        <v>15</v>
      </c>
      <c r="T422" s="3">
        <f>COUNTIF([1]局站!$D$4:$D$172,"="&amp;S422)</f>
        <v>1</v>
      </c>
      <c r="U422" s="3">
        <v>0</v>
      </c>
      <c r="V422" s="3">
        <v>0</v>
      </c>
      <c r="W422" s="3">
        <v>0</v>
      </c>
      <c r="X422" s="3" t="s">
        <v>1215</v>
      </c>
      <c r="Y422" s="3" t="s">
        <v>881</v>
      </c>
      <c r="Z422" s="3" t="str">
        <f>INDEX(业务类型!$C$4:$C$8,MATCH(纤芯!Y422,业务类型!$B$4:$B$8,0))</f>
        <v>OTHER</v>
      </c>
      <c r="AA422" s="3" t="s">
        <v>896</v>
      </c>
    </row>
    <row r="423" spans="1:27" ht="16.5" x14ac:dyDescent="0.2">
      <c r="A423" s="3">
        <v>420</v>
      </c>
      <c r="B423" s="3">
        <f t="shared" si="29"/>
        <v>37003101012</v>
      </c>
      <c r="C423" s="3" t="s">
        <v>1166</v>
      </c>
      <c r="D423" s="3" t="s">
        <v>203</v>
      </c>
      <c r="E423" s="3" t="str">
        <f>INDEX(光放段!$G$4:$G$237,MATCH(纤芯!G423,光放段!$C$4:$C$237,0))</f>
        <v>山东二干|德东威光缆:德州东风中路-滨州黄五审计局</v>
      </c>
      <c r="F423" s="3">
        <f>INDEX(光放段!$I$4:$I$237,MATCH(纤芯!H423,光放段!$B$4:$B$237,0))</f>
        <v>37003100000</v>
      </c>
      <c r="G423" s="3" t="str">
        <f t="shared" si="30"/>
        <v>山东二干|德东威光缆:德州东风中路-临邑临盘</v>
      </c>
      <c r="H423" s="3">
        <f>INDEX(光放段!$B$4:$B$237,MATCH(纤芯!G423,光放段!$C$4:$C$237,0))</f>
        <v>37003101000</v>
      </c>
      <c r="I423" s="3" t="str">
        <f t="shared" si="31"/>
        <v>德东威光缆</v>
      </c>
      <c r="J423" s="3" t="str">
        <f>INDEX(子缆名称!$B$4:$B$29,纤芯!M423)</f>
        <v>A缆</v>
      </c>
      <c r="K423" s="3">
        <v>12</v>
      </c>
      <c r="L423" s="3">
        <f t="shared" si="32"/>
        <v>12</v>
      </c>
      <c r="M423" s="3">
        <f t="shared" si="33"/>
        <v>1</v>
      </c>
      <c r="N423" s="3" t="s">
        <v>14</v>
      </c>
      <c r="O423" s="3">
        <f>COUNTIF([1]局站!$D$4:$D$172,"="&amp;N423)</f>
        <v>1</v>
      </c>
      <c r="P423" s="3">
        <v>0</v>
      </c>
      <c r="Q423" s="3">
        <v>0</v>
      </c>
      <c r="R423" s="3">
        <v>0</v>
      </c>
      <c r="S423" s="3" t="s">
        <v>15</v>
      </c>
      <c r="T423" s="3">
        <f>COUNTIF([1]局站!$D$4:$D$172,"="&amp;S423)</f>
        <v>1</v>
      </c>
      <c r="U423" s="3">
        <v>0</v>
      </c>
      <c r="V423" s="3">
        <v>0</v>
      </c>
      <c r="W423" s="3">
        <v>0</v>
      </c>
      <c r="X423" s="3" t="s">
        <v>1215</v>
      </c>
      <c r="Y423" s="3" t="s">
        <v>881</v>
      </c>
      <c r="Z423" s="3" t="str">
        <f>INDEX(业务类型!$C$4:$C$8,MATCH(纤芯!Y423,业务类型!$B$4:$B$8,0))</f>
        <v>OTHER</v>
      </c>
      <c r="AA423" s="3" t="s">
        <v>896</v>
      </c>
    </row>
    <row r="424" spans="1:27" ht="16.5" x14ac:dyDescent="0.2">
      <c r="A424" s="3">
        <v>421</v>
      </c>
      <c r="B424" s="3">
        <f t="shared" si="29"/>
        <v>37003101013</v>
      </c>
      <c r="C424" s="3" t="s">
        <v>1166</v>
      </c>
      <c r="D424" s="3" t="s">
        <v>203</v>
      </c>
      <c r="E424" s="3" t="str">
        <f>INDEX(光放段!$G$4:$G$237,MATCH(纤芯!G424,光放段!$C$4:$C$237,0))</f>
        <v>山东二干|德东威光缆:德州东风中路-滨州黄五审计局</v>
      </c>
      <c r="F424" s="3">
        <f>INDEX(光放段!$I$4:$I$237,MATCH(纤芯!H424,光放段!$B$4:$B$237,0))</f>
        <v>37003100000</v>
      </c>
      <c r="G424" s="3" t="str">
        <f t="shared" si="30"/>
        <v>山东二干|德东威光缆:德州东风中路-临邑临盘</v>
      </c>
      <c r="H424" s="3">
        <f>INDEX(光放段!$B$4:$B$237,MATCH(纤芯!G424,光放段!$C$4:$C$237,0))</f>
        <v>37003101000</v>
      </c>
      <c r="I424" s="3" t="str">
        <f t="shared" si="31"/>
        <v>德东威光缆</v>
      </c>
      <c r="J424" s="3" t="str">
        <f>INDEX(子缆名称!$B$4:$B$29,纤芯!M424)</f>
        <v>B缆</v>
      </c>
      <c r="K424" s="3">
        <v>13</v>
      </c>
      <c r="L424" s="3">
        <f t="shared" si="32"/>
        <v>1</v>
      </c>
      <c r="M424" s="3">
        <f t="shared" si="33"/>
        <v>2</v>
      </c>
      <c r="N424" s="3" t="s">
        <v>14</v>
      </c>
      <c r="O424" s="3">
        <f>COUNTIF([1]局站!$D$4:$D$172,"="&amp;N424)</f>
        <v>1</v>
      </c>
      <c r="P424" s="3">
        <v>0</v>
      </c>
      <c r="Q424" s="3">
        <v>0</v>
      </c>
      <c r="R424" s="3">
        <v>0</v>
      </c>
      <c r="S424" s="3" t="s">
        <v>15</v>
      </c>
      <c r="T424" s="3">
        <f>COUNTIF([1]局站!$D$4:$D$172,"="&amp;S424)</f>
        <v>1</v>
      </c>
      <c r="U424" s="3">
        <v>0</v>
      </c>
      <c r="V424" s="3">
        <v>0</v>
      </c>
      <c r="W424" s="3">
        <v>0</v>
      </c>
      <c r="X424" s="3" t="s">
        <v>1214</v>
      </c>
      <c r="Y424" s="3" t="s">
        <v>880</v>
      </c>
      <c r="Z424" s="3" t="str">
        <f>INDEX(业务类型!$C$4:$C$8,MATCH(纤芯!Y424,业务类型!$B$4:$B$8,0))</f>
        <v>IDLE</v>
      </c>
      <c r="AA424" s="3"/>
    </row>
    <row r="425" spans="1:27" ht="16.5" x14ac:dyDescent="0.2">
      <c r="A425" s="3">
        <v>422</v>
      </c>
      <c r="B425" s="3">
        <f t="shared" si="29"/>
        <v>37003101014</v>
      </c>
      <c r="C425" s="3" t="s">
        <v>1166</v>
      </c>
      <c r="D425" s="3" t="s">
        <v>203</v>
      </c>
      <c r="E425" s="3" t="str">
        <f>INDEX(光放段!$G$4:$G$237,MATCH(纤芯!G425,光放段!$C$4:$C$237,0))</f>
        <v>山东二干|德东威光缆:德州东风中路-滨州黄五审计局</v>
      </c>
      <c r="F425" s="3">
        <f>INDEX(光放段!$I$4:$I$237,MATCH(纤芯!H425,光放段!$B$4:$B$237,0))</f>
        <v>37003100000</v>
      </c>
      <c r="G425" s="3" t="str">
        <f t="shared" si="30"/>
        <v>山东二干|德东威光缆:德州东风中路-临邑临盘</v>
      </c>
      <c r="H425" s="3">
        <f>INDEX(光放段!$B$4:$B$237,MATCH(纤芯!G425,光放段!$C$4:$C$237,0))</f>
        <v>37003101000</v>
      </c>
      <c r="I425" s="3" t="str">
        <f t="shared" si="31"/>
        <v>德东威光缆</v>
      </c>
      <c r="J425" s="3" t="str">
        <f>INDEX(子缆名称!$B$4:$B$29,纤芯!M425)</f>
        <v>B缆</v>
      </c>
      <c r="K425" s="3">
        <v>14</v>
      </c>
      <c r="L425" s="3">
        <f t="shared" si="32"/>
        <v>2</v>
      </c>
      <c r="M425" s="3">
        <f t="shared" si="33"/>
        <v>2</v>
      </c>
      <c r="N425" s="3" t="s">
        <v>14</v>
      </c>
      <c r="O425" s="3">
        <f>COUNTIF([1]局站!$D$4:$D$172,"="&amp;N425)</f>
        <v>1</v>
      </c>
      <c r="P425" s="3">
        <v>0</v>
      </c>
      <c r="Q425" s="3">
        <v>0</v>
      </c>
      <c r="R425" s="3">
        <v>0</v>
      </c>
      <c r="S425" s="3" t="s">
        <v>15</v>
      </c>
      <c r="T425" s="3">
        <f>COUNTIF([1]局站!$D$4:$D$172,"="&amp;S425)</f>
        <v>1</v>
      </c>
      <c r="U425" s="3">
        <v>0</v>
      </c>
      <c r="V425" s="3">
        <v>0</v>
      </c>
      <c r="W425" s="3">
        <v>0</v>
      </c>
      <c r="X425" s="3" t="s">
        <v>1214</v>
      </c>
      <c r="Y425" s="3" t="s">
        <v>881</v>
      </c>
      <c r="Z425" s="3" t="str">
        <f>INDEX(业务类型!$C$4:$C$8,MATCH(纤芯!Y425,业务类型!$B$4:$B$8,0))</f>
        <v>OTHER</v>
      </c>
      <c r="AA425" s="3" t="s">
        <v>897</v>
      </c>
    </row>
    <row r="426" spans="1:27" ht="16.5" x14ac:dyDescent="0.2">
      <c r="A426" s="3">
        <v>423</v>
      </c>
      <c r="B426" s="3">
        <f t="shared" si="29"/>
        <v>37003101015</v>
      </c>
      <c r="C426" s="3" t="s">
        <v>1166</v>
      </c>
      <c r="D426" s="3" t="s">
        <v>203</v>
      </c>
      <c r="E426" s="3" t="str">
        <f>INDEX(光放段!$G$4:$G$237,MATCH(纤芯!G426,光放段!$C$4:$C$237,0))</f>
        <v>山东二干|德东威光缆:德州东风中路-滨州黄五审计局</v>
      </c>
      <c r="F426" s="3">
        <f>INDEX(光放段!$I$4:$I$237,MATCH(纤芯!H426,光放段!$B$4:$B$237,0))</f>
        <v>37003100000</v>
      </c>
      <c r="G426" s="3" t="str">
        <f t="shared" si="30"/>
        <v>山东二干|德东威光缆:德州东风中路-临邑临盘</v>
      </c>
      <c r="H426" s="3">
        <f>INDEX(光放段!$B$4:$B$237,MATCH(纤芯!G426,光放段!$C$4:$C$237,0))</f>
        <v>37003101000</v>
      </c>
      <c r="I426" s="3" t="str">
        <f t="shared" si="31"/>
        <v>德东威光缆</v>
      </c>
      <c r="J426" s="3" t="str">
        <f>INDEX(子缆名称!$B$4:$B$29,纤芯!M426)</f>
        <v>B缆</v>
      </c>
      <c r="K426" s="3">
        <v>15</v>
      </c>
      <c r="L426" s="3">
        <f t="shared" si="32"/>
        <v>3</v>
      </c>
      <c r="M426" s="3">
        <f t="shared" si="33"/>
        <v>2</v>
      </c>
      <c r="N426" s="3" t="s">
        <v>14</v>
      </c>
      <c r="O426" s="3">
        <f>COUNTIF([1]局站!$D$4:$D$172,"="&amp;N426)</f>
        <v>1</v>
      </c>
      <c r="P426" s="3">
        <v>0</v>
      </c>
      <c r="Q426" s="3">
        <v>0</v>
      </c>
      <c r="R426" s="3">
        <v>0</v>
      </c>
      <c r="S426" s="3" t="s">
        <v>15</v>
      </c>
      <c r="T426" s="3">
        <f>COUNTIF([1]局站!$D$4:$D$172,"="&amp;S426)</f>
        <v>1</v>
      </c>
      <c r="U426" s="3">
        <v>0</v>
      </c>
      <c r="V426" s="3">
        <v>0</v>
      </c>
      <c r="W426" s="3">
        <v>0</v>
      </c>
      <c r="X426" s="3" t="s">
        <v>1214</v>
      </c>
      <c r="Y426" s="3" t="s">
        <v>880</v>
      </c>
      <c r="Z426" s="3" t="str">
        <f>INDEX(业务类型!$C$4:$C$8,MATCH(纤芯!Y426,业务类型!$B$4:$B$8,0))</f>
        <v>IDLE</v>
      </c>
      <c r="AA426" s="3"/>
    </row>
    <row r="427" spans="1:27" ht="16.5" x14ac:dyDescent="0.2">
      <c r="A427" s="3">
        <v>424</v>
      </c>
      <c r="B427" s="3">
        <f t="shared" si="29"/>
        <v>37003101016</v>
      </c>
      <c r="C427" s="3" t="s">
        <v>1166</v>
      </c>
      <c r="D427" s="3" t="s">
        <v>203</v>
      </c>
      <c r="E427" s="3" t="str">
        <f>INDEX(光放段!$G$4:$G$237,MATCH(纤芯!G427,光放段!$C$4:$C$237,0))</f>
        <v>山东二干|德东威光缆:德州东风中路-滨州黄五审计局</v>
      </c>
      <c r="F427" s="3">
        <f>INDEX(光放段!$I$4:$I$237,MATCH(纤芯!H427,光放段!$B$4:$B$237,0))</f>
        <v>37003100000</v>
      </c>
      <c r="G427" s="3" t="str">
        <f t="shared" si="30"/>
        <v>山东二干|德东威光缆:德州东风中路-临邑临盘</v>
      </c>
      <c r="H427" s="3">
        <f>INDEX(光放段!$B$4:$B$237,MATCH(纤芯!G427,光放段!$C$4:$C$237,0))</f>
        <v>37003101000</v>
      </c>
      <c r="I427" s="3" t="str">
        <f t="shared" si="31"/>
        <v>德东威光缆</v>
      </c>
      <c r="J427" s="3" t="str">
        <f>INDEX(子缆名称!$B$4:$B$29,纤芯!M427)</f>
        <v>B缆</v>
      </c>
      <c r="K427" s="3">
        <v>16</v>
      </c>
      <c r="L427" s="3">
        <f t="shared" si="32"/>
        <v>4</v>
      </c>
      <c r="M427" s="3">
        <f t="shared" si="33"/>
        <v>2</v>
      </c>
      <c r="N427" s="3" t="s">
        <v>14</v>
      </c>
      <c r="O427" s="3">
        <f>COUNTIF([1]局站!$D$4:$D$172,"="&amp;N427)</f>
        <v>1</v>
      </c>
      <c r="P427" s="3">
        <v>0</v>
      </c>
      <c r="Q427" s="3">
        <v>0</v>
      </c>
      <c r="R427" s="3">
        <v>0</v>
      </c>
      <c r="S427" s="3" t="s">
        <v>15</v>
      </c>
      <c r="T427" s="3">
        <f>COUNTIF([1]局站!$D$4:$D$172,"="&amp;S427)</f>
        <v>1</v>
      </c>
      <c r="U427" s="3">
        <v>0</v>
      </c>
      <c r="V427" s="3">
        <v>0</v>
      </c>
      <c r="W427" s="3">
        <v>0</v>
      </c>
      <c r="X427" s="3" t="s">
        <v>1214</v>
      </c>
      <c r="Y427" s="3" t="s">
        <v>880</v>
      </c>
      <c r="Z427" s="3" t="str">
        <f>INDEX(业务类型!$C$4:$C$8,MATCH(纤芯!Y427,业务类型!$B$4:$B$8,0))</f>
        <v>IDLE</v>
      </c>
      <c r="AA427" s="3"/>
    </row>
    <row r="428" spans="1:27" ht="16.5" x14ac:dyDescent="0.2">
      <c r="A428" s="3">
        <v>425</v>
      </c>
      <c r="B428" s="3">
        <f t="shared" si="29"/>
        <v>37003101017</v>
      </c>
      <c r="C428" s="3" t="s">
        <v>1166</v>
      </c>
      <c r="D428" s="3" t="s">
        <v>203</v>
      </c>
      <c r="E428" s="3" t="str">
        <f>INDEX(光放段!$G$4:$G$237,MATCH(纤芯!G428,光放段!$C$4:$C$237,0))</f>
        <v>山东二干|德东威光缆:德州东风中路-滨州黄五审计局</v>
      </c>
      <c r="F428" s="3">
        <f>INDEX(光放段!$I$4:$I$237,MATCH(纤芯!H428,光放段!$B$4:$B$237,0))</f>
        <v>37003100000</v>
      </c>
      <c r="G428" s="3" t="str">
        <f t="shared" si="30"/>
        <v>山东二干|德东威光缆:德州东风中路-临邑临盘</v>
      </c>
      <c r="H428" s="3">
        <f>INDEX(光放段!$B$4:$B$237,MATCH(纤芯!G428,光放段!$C$4:$C$237,0))</f>
        <v>37003101000</v>
      </c>
      <c r="I428" s="3" t="str">
        <f t="shared" si="31"/>
        <v>德东威光缆</v>
      </c>
      <c r="J428" s="3" t="str">
        <f>INDEX(子缆名称!$B$4:$B$29,纤芯!M428)</f>
        <v>B缆</v>
      </c>
      <c r="K428" s="3">
        <v>17</v>
      </c>
      <c r="L428" s="3">
        <f t="shared" si="32"/>
        <v>5</v>
      </c>
      <c r="M428" s="3">
        <f t="shared" si="33"/>
        <v>2</v>
      </c>
      <c r="N428" s="3" t="s">
        <v>14</v>
      </c>
      <c r="O428" s="3">
        <f>COUNTIF([1]局站!$D$4:$D$172,"="&amp;N428)</f>
        <v>1</v>
      </c>
      <c r="P428" s="3">
        <v>0</v>
      </c>
      <c r="Q428" s="3">
        <v>0</v>
      </c>
      <c r="R428" s="3">
        <v>0</v>
      </c>
      <c r="S428" s="3" t="s">
        <v>15</v>
      </c>
      <c r="T428" s="3">
        <f>COUNTIF([1]局站!$D$4:$D$172,"="&amp;S428)</f>
        <v>1</v>
      </c>
      <c r="U428" s="3">
        <v>0</v>
      </c>
      <c r="V428" s="3">
        <v>0</v>
      </c>
      <c r="W428" s="3">
        <v>0</v>
      </c>
      <c r="X428" s="3" t="s">
        <v>1214</v>
      </c>
      <c r="Y428" s="3" t="s">
        <v>852</v>
      </c>
      <c r="Z428" s="3" t="str">
        <f>INDEX(业务类型!$C$4:$C$8,MATCH(纤芯!Y428,业务类型!$B$4:$B$8,0))</f>
        <v>TWO</v>
      </c>
      <c r="AA428" s="3" t="s">
        <v>885</v>
      </c>
    </row>
    <row r="429" spans="1:27" ht="16.5" x14ac:dyDescent="0.2">
      <c r="A429" s="3">
        <v>426</v>
      </c>
      <c r="B429" s="3">
        <f t="shared" si="29"/>
        <v>37003101018</v>
      </c>
      <c r="C429" s="3" t="s">
        <v>1166</v>
      </c>
      <c r="D429" s="3" t="s">
        <v>203</v>
      </c>
      <c r="E429" s="3" t="str">
        <f>INDEX(光放段!$G$4:$G$237,MATCH(纤芯!G429,光放段!$C$4:$C$237,0))</f>
        <v>山东二干|德东威光缆:德州东风中路-滨州黄五审计局</v>
      </c>
      <c r="F429" s="3">
        <f>INDEX(光放段!$I$4:$I$237,MATCH(纤芯!H429,光放段!$B$4:$B$237,0))</f>
        <v>37003100000</v>
      </c>
      <c r="G429" s="3" t="str">
        <f t="shared" si="30"/>
        <v>山东二干|德东威光缆:德州东风中路-临邑临盘</v>
      </c>
      <c r="H429" s="3">
        <f>INDEX(光放段!$B$4:$B$237,MATCH(纤芯!G429,光放段!$C$4:$C$237,0))</f>
        <v>37003101000</v>
      </c>
      <c r="I429" s="3" t="str">
        <f t="shared" si="31"/>
        <v>德东威光缆</v>
      </c>
      <c r="J429" s="3" t="str">
        <f>INDEX(子缆名称!$B$4:$B$29,纤芯!M429)</f>
        <v>B缆</v>
      </c>
      <c r="K429" s="3">
        <v>18</v>
      </c>
      <c r="L429" s="3">
        <f t="shared" si="32"/>
        <v>6</v>
      </c>
      <c r="M429" s="3">
        <f t="shared" si="33"/>
        <v>2</v>
      </c>
      <c r="N429" s="3" t="s">
        <v>14</v>
      </c>
      <c r="O429" s="3">
        <f>COUNTIF([1]局站!$D$4:$D$172,"="&amp;N429)</f>
        <v>1</v>
      </c>
      <c r="P429" s="3">
        <v>0</v>
      </c>
      <c r="Q429" s="3">
        <v>0</v>
      </c>
      <c r="R429" s="3">
        <v>0</v>
      </c>
      <c r="S429" s="3" t="s">
        <v>15</v>
      </c>
      <c r="T429" s="3">
        <f>COUNTIF([1]局站!$D$4:$D$172,"="&amp;S429)</f>
        <v>1</v>
      </c>
      <c r="U429" s="3">
        <v>0</v>
      </c>
      <c r="V429" s="3">
        <v>0</v>
      </c>
      <c r="W429" s="3">
        <v>0</v>
      </c>
      <c r="X429" s="3" t="s">
        <v>1214</v>
      </c>
      <c r="Y429" s="3" t="s">
        <v>852</v>
      </c>
      <c r="Z429" s="3" t="str">
        <f>INDEX(业务类型!$C$4:$C$8,MATCH(纤芯!Y429,业务类型!$B$4:$B$8,0))</f>
        <v>TWO</v>
      </c>
      <c r="AA429" s="3" t="s">
        <v>885</v>
      </c>
    </row>
    <row r="430" spans="1:27" ht="16.5" x14ac:dyDescent="0.2">
      <c r="A430" s="3">
        <v>427</v>
      </c>
      <c r="B430" s="3">
        <f t="shared" si="29"/>
        <v>37003101019</v>
      </c>
      <c r="C430" s="3" t="s">
        <v>1166</v>
      </c>
      <c r="D430" s="3" t="s">
        <v>203</v>
      </c>
      <c r="E430" s="3" t="str">
        <f>INDEX(光放段!$G$4:$G$237,MATCH(纤芯!G430,光放段!$C$4:$C$237,0))</f>
        <v>山东二干|德东威光缆:德州东风中路-滨州黄五审计局</v>
      </c>
      <c r="F430" s="3">
        <f>INDEX(光放段!$I$4:$I$237,MATCH(纤芯!H430,光放段!$B$4:$B$237,0))</f>
        <v>37003100000</v>
      </c>
      <c r="G430" s="3" t="str">
        <f t="shared" si="30"/>
        <v>山东二干|德东威光缆:德州东风中路-临邑临盘</v>
      </c>
      <c r="H430" s="3">
        <f>INDEX(光放段!$B$4:$B$237,MATCH(纤芯!G430,光放段!$C$4:$C$237,0))</f>
        <v>37003101000</v>
      </c>
      <c r="I430" s="3" t="str">
        <f t="shared" si="31"/>
        <v>德东威光缆</v>
      </c>
      <c r="J430" s="3" t="str">
        <f>INDEX(子缆名称!$B$4:$B$29,纤芯!M430)</f>
        <v>B缆</v>
      </c>
      <c r="K430" s="3">
        <v>19</v>
      </c>
      <c r="L430" s="3">
        <f t="shared" si="32"/>
        <v>7</v>
      </c>
      <c r="M430" s="3">
        <f t="shared" si="33"/>
        <v>2</v>
      </c>
      <c r="N430" s="3" t="s">
        <v>14</v>
      </c>
      <c r="O430" s="3">
        <f>COUNTIF([1]局站!$D$4:$D$172,"="&amp;N430)</f>
        <v>1</v>
      </c>
      <c r="P430" s="3">
        <v>0</v>
      </c>
      <c r="Q430" s="3">
        <v>0</v>
      </c>
      <c r="R430" s="3">
        <v>0</v>
      </c>
      <c r="S430" s="3" t="s">
        <v>15</v>
      </c>
      <c r="T430" s="3">
        <f>COUNTIF([1]局站!$D$4:$D$172,"="&amp;S430)</f>
        <v>1</v>
      </c>
      <c r="U430" s="3">
        <v>0</v>
      </c>
      <c r="V430" s="3">
        <v>0</v>
      </c>
      <c r="W430" s="3">
        <v>0</v>
      </c>
      <c r="X430" s="3" t="s">
        <v>1214</v>
      </c>
      <c r="Y430" s="3" t="s">
        <v>880</v>
      </c>
      <c r="Z430" s="3" t="str">
        <f>INDEX(业务类型!$C$4:$C$8,MATCH(纤芯!Y430,业务类型!$B$4:$B$8,0))</f>
        <v>IDLE</v>
      </c>
      <c r="AA430" s="3"/>
    </row>
    <row r="431" spans="1:27" ht="16.5" x14ac:dyDescent="0.2">
      <c r="A431" s="3">
        <v>428</v>
      </c>
      <c r="B431" s="3">
        <f t="shared" si="29"/>
        <v>37003101020</v>
      </c>
      <c r="C431" s="3" t="s">
        <v>1166</v>
      </c>
      <c r="D431" s="3" t="s">
        <v>203</v>
      </c>
      <c r="E431" s="3" t="str">
        <f>INDEX(光放段!$G$4:$G$237,MATCH(纤芯!G431,光放段!$C$4:$C$237,0))</f>
        <v>山东二干|德东威光缆:德州东风中路-滨州黄五审计局</v>
      </c>
      <c r="F431" s="3">
        <f>INDEX(光放段!$I$4:$I$237,MATCH(纤芯!H431,光放段!$B$4:$B$237,0))</f>
        <v>37003100000</v>
      </c>
      <c r="G431" s="3" t="str">
        <f t="shared" si="30"/>
        <v>山东二干|德东威光缆:德州东风中路-临邑临盘</v>
      </c>
      <c r="H431" s="3">
        <f>INDEX(光放段!$B$4:$B$237,MATCH(纤芯!G431,光放段!$C$4:$C$237,0))</f>
        <v>37003101000</v>
      </c>
      <c r="I431" s="3" t="str">
        <f t="shared" si="31"/>
        <v>德东威光缆</v>
      </c>
      <c r="J431" s="3" t="str">
        <f>INDEX(子缆名称!$B$4:$B$29,纤芯!M431)</f>
        <v>B缆</v>
      </c>
      <c r="K431" s="3">
        <v>20</v>
      </c>
      <c r="L431" s="3">
        <f t="shared" si="32"/>
        <v>8</v>
      </c>
      <c r="M431" s="3">
        <f t="shared" si="33"/>
        <v>2</v>
      </c>
      <c r="N431" s="3" t="s">
        <v>14</v>
      </c>
      <c r="O431" s="3">
        <f>COUNTIF([1]局站!$D$4:$D$172,"="&amp;N431)</f>
        <v>1</v>
      </c>
      <c r="P431" s="3">
        <v>0</v>
      </c>
      <c r="Q431" s="3">
        <v>0</v>
      </c>
      <c r="R431" s="3">
        <v>0</v>
      </c>
      <c r="S431" s="3" t="s">
        <v>15</v>
      </c>
      <c r="T431" s="3">
        <f>COUNTIF([1]局站!$D$4:$D$172,"="&amp;S431)</f>
        <v>1</v>
      </c>
      <c r="U431" s="3">
        <v>0</v>
      </c>
      <c r="V431" s="3">
        <v>0</v>
      </c>
      <c r="W431" s="3">
        <v>0</v>
      </c>
      <c r="X431" s="3" t="s">
        <v>1214</v>
      </c>
      <c r="Y431" s="3" t="s">
        <v>880</v>
      </c>
      <c r="Z431" s="3" t="str">
        <f>INDEX(业务类型!$C$4:$C$8,MATCH(纤芯!Y431,业务类型!$B$4:$B$8,0))</f>
        <v>IDLE</v>
      </c>
      <c r="AA431" s="3"/>
    </row>
    <row r="432" spans="1:27" ht="16.5" x14ac:dyDescent="0.2">
      <c r="A432" s="3">
        <v>429</v>
      </c>
      <c r="B432" s="3">
        <f t="shared" si="29"/>
        <v>37003101021</v>
      </c>
      <c r="C432" s="3" t="s">
        <v>1166</v>
      </c>
      <c r="D432" s="3" t="s">
        <v>203</v>
      </c>
      <c r="E432" s="3" t="str">
        <f>INDEX(光放段!$G$4:$G$237,MATCH(纤芯!G432,光放段!$C$4:$C$237,0))</f>
        <v>山东二干|德东威光缆:德州东风中路-滨州黄五审计局</v>
      </c>
      <c r="F432" s="3">
        <f>INDEX(光放段!$I$4:$I$237,MATCH(纤芯!H432,光放段!$B$4:$B$237,0))</f>
        <v>37003100000</v>
      </c>
      <c r="G432" s="3" t="str">
        <f t="shared" si="30"/>
        <v>山东二干|德东威光缆:德州东风中路-临邑临盘</v>
      </c>
      <c r="H432" s="3">
        <f>INDEX(光放段!$B$4:$B$237,MATCH(纤芯!G432,光放段!$C$4:$C$237,0))</f>
        <v>37003101000</v>
      </c>
      <c r="I432" s="3" t="str">
        <f t="shared" si="31"/>
        <v>德东威光缆</v>
      </c>
      <c r="J432" s="3" t="str">
        <f>INDEX(子缆名称!$B$4:$B$29,纤芯!M432)</f>
        <v>B缆</v>
      </c>
      <c r="K432" s="3">
        <v>21</v>
      </c>
      <c r="L432" s="3">
        <f t="shared" si="32"/>
        <v>9</v>
      </c>
      <c r="M432" s="3">
        <f t="shared" si="33"/>
        <v>2</v>
      </c>
      <c r="N432" s="3" t="s">
        <v>14</v>
      </c>
      <c r="O432" s="3">
        <f>COUNTIF([1]局站!$D$4:$D$172,"="&amp;N432)</f>
        <v>1</v>
      </c>
      <c r="P432" s="3">
        <v>0</v>
      </c>
      <c r="Q432" s="3">
        <v>0</v>
      </c>
      <c r="R432" s="3">
        <v>0</v>
      </c>
      <c r="S432" s="3" t="s">
        <v>15</v>
      </c>
      <c r="T432" s="3">
        <f>COUNTIF([1]局站!$D$4:$D$172,"="&amp;S432)</f>
        <v>1</v>
      </c>
      <c r="U432" s="3">
        <v>0</v>
      </c>
      <c r="V432" s="3">
        <v>0</v>
      </c>
      <c r="W432" s="3">
        <v>0</v>
      </c>
      <c r="X432" s="3" t="s">
        <v>1214</v>
      </c>
      <c r="Y432" s="3" t="s">
        <v>880</v>
      </c>
      <c r="Z432" s="3" t="str">
        <f>INDEX(业务类型!$C$4:$C$8,MATCH(纤芯!Y432,业务类型!$B$4:$B$8,0))</f>
        <v>IDLE</v>
      </c>
      <c r="AA432" s="3"/>
    </row>
    <row r="433" spans="1:27" ht="16.5" x14ac:dyDescent="0.2">
      <c r="A433" s="3">
        <v>430</v>
      </c>
      <c r="B433" s="3">
        <f t="shared" si="29"/>
        <v>37003101022</v>
      </c>
      <c r="C433" s="3" t="s">
        <v>1166</v>
      </c>
      <c r="D433" s="3" t="s">
        <v>203</v>
      </c>
      <c r="E433" s="3" t="str">
        <f>INDEX(光放段!$G$4:$G$237,MATCH(纤芯!G433,光放段!$C$4:$C$237,0))</f>
        <v>山东二干|德东威光缆:德州东风中路-滨州黄五审计局</v>
      </c>
      <c r="F433" s="3">
        <f>INDEX(光放段!$I$4:$I$237,MATCH(纤芯!H433,光放段!$B$4:$B$237,0))</f>
        <v>37003100000</v>
      </c>
      <c r="G433" s="3" t="str">
        <f t="shared" si="30"/>
        <v>山东二干|德东威光缆:德州东风中路-临邑临盘</v>
      </c>
      <c r="H433" s="3">
        <f>INDEX(光放段!$B$4:$B$237,MATCH(纤芯!G433,光放段!$C$4:$C$237,0))</f>
        <v>37003101000</v>
      </c>
      <c r="I433" s="3" t="str">
        <f t="shared" si="31"/>
        <v>德东威光缆</v>
      </c>
      <c r="J433" s="3" t="str">
        <f>INDEX(子缆名称!$B$4:$B$29,纤芯!M433)</f>
        <v>B缆</v>
      </c>
      <c r="K433" s="3">
        <v>22</v>
      </c>
      <c r="L433" s="3">
        <f t="shared" si="32"/>
        <v>10</v>
      </c>
      <c r="M433" s="3">
        <f t="shared" si="33"/>
        <v>2</v>
      </c>
      <c r="N433" s="3" t="s">
        <v>14</v>
      </c>
      <c r="O433" s="3">
        <f>COUNTIF([1]局站!$D$4:$D$172,"="&amp;N433)</f>
        <v>1</v>
      </c>
      <c r="P433" s="3">
        <v>0</v>
      </c>
      <c r="Q433" s="3">
        <v>0</v>
      </c>
      <c r="R433" s="3">
        <v>0</v>
      </c>
      <c r="S433" s="3" t="s">
        <v>15</v>
      </c>
      <c r="T433" s="3">
        <f>COUNTIF([1]局站!$D$4:$D$172,"="&amp;S433)</f>
        <v>1</v>
      </c>
      <c r="U433" s="3">
        <v>0</v>
      </c>
      <c r="V433" s="3">
        <v>0</v>
      </c>
      <c r="W433" s="3">
        <v>0</v>
      </c>
      <c r="X433" s="3" t="s">
        <v>1214</v>
      </c>
      <c r="Y433" s="3" t="s">
        <v>880</v>
      </c>
      <c r="Z433" s="3" t="str">
        <f>INDEX(业务类型!$C$4:$C$8,MATCH(纤芯!Y433,业务类型!$B$4:$B$8,0))</f>
        <v>IDLE</v>
      </c>
      <c r="AA433" s="3"/>
    </row>
    <row r="434" spans="1:27" ht="16.5" x14ac:dyDescent="0.2">
      <c r="A434" s="3">
        <v>431</v>
      </c>
      <c r="B434" s="3">
        <f t="shared" si="29"/>
        <v>37003101023</v>
      </c>
      <c r="C434" s="3" t="s">
        <v>1166</v>
      </c>
      <c r="D434" s="3" t="s">
        <v>203</v>
      </c>
      <c r="E434" s="3" t="str">
        <f>INDEX(光放段!$G$4:$G$237,MATCH(纤芯!G434,光放段!$C$4:$C$237,0))</f>
        <v>山东二干|德东威光缆:德州东风中路-滨州黄五审计局</v>
      </c>
      <c r="F434" s="3">
        <f>INDEX(光放段!$I$4:$I$237,MATCH(纤芯!H434,光放段!$B$4:$B$237,0))</f>
        <v>37003100000</v>
      </c>
      <c r="G434" s="3" t="str">
        <f t="shared" si="30"/>
        <v>山东二干|德东威光缆:德州东风中路-临邑临盘</v>
      </c>
      <c r="H434" s="3">
        <f>INDEX(光放段!$B$4:$B$237,MATCH(纤芯!G434,光放段!$C$4:$C$237,0))</f>
        <v>37003101000</v>
      </c>
      <c r="I434" s="3" t="str">
        <f t="shared" si="31"/>
        <v>德东威光缆</v>
      </c>
      <c r="J434" s="3" t="str">
        <f>INDEX(子缆名称!$B$4:$B$29,纤芯!M434)</f>
        <v>B缆</v>
      </c>
      <c r="K434" s="3">
        <v>23</v>
      </c>
      <c r="L434" s="3">
        <f t="shared" si="32"/>
        <v>11</v>
      </c>
      <c r="M434" s="3">
        <f t="shared" si="33"/>
        <v>2</v>
      </c>
      <c r="N434" s="3" t="s">
        <v>14</v>
      </c>
      <c r="O434" s="3">
        <f>COUNTIF([1]局站!$D$4:$D$172,"="&amp;N434)</f>
        <v>1</v>
      </c>
      <c r="P434" s="3">
        <v>0</v>
      </c>
      <c r="Q434" s="3">
        <v>0</v>
      </c>
      <c r="R434" s="3">
        <v>0</v>
      </c>
      <c r="S434" s="3" t="s">
        <v>15</v>
      </c>
      <c r="T434" s="3">
        <f>COUNTIF([1]局站!$D$4:$D$172,"="&amp;S434)</f>
        <v>1</v>
      </c>
      <c r="U434" s="3">
        <v>0</v>
      </c>
      <c r="V434" s="3">
        <v>0</v>
      </c>
      <c r="W434" s="3">
        <v>0</v>
      </c>
      <c r="X434" s="3" t="s">
        <v>1214</v>
      </c>
      <c r="Y434" s="3" t="s">
        <v>880</v>
      </c>
      <c r="Z434" s="3" t="str">
        <f>INDEX(业务类型!$C$4:$C$8,MATCH(纤芯!Y434,业务类型!$B$4:$B$8,0))</f>
        <v>IDLE</v>
      </c>
      <c r="AA434" s="3"/>
    </row>
    <row r="435" spans="1:27" ht="16.5" x14ac:dyDescent="0.2">
      <c r="A435" s="3">
        <v>432</v>
      </c>
      <c r="B435" s="3">
        <f t="shared" si="29"/>
        <v>37003101024</v>
      </c>
      <c r="C435" s="3" t="s">
        <v>1166</v>
      </c>
      <c r="D435" s="3" t="s">
        <v>203</v>
      </c>
      <c r="E435" s="3" t="str">
        <f>INDEX(光放段!$G$4:$G$237,MATCH(纤芯!G435,光放段!$C$4:$C$237,0))</f>
        <v>山东二干|德东威光缆:德州东风中路-滨州黄五审计局</v>
      </c>
      <c r="F435" s="3">
        <f>INDEX(光放段!$I$4:$I$237,MATCH(纤芯!H435,光放段!$B$4:$B$237,0))</f>
        <v>37003100000</v>
      </c>
      <c r="G435" s="3" t="str">
        <f t="shared" si="30"/>
        <v>山东二干|德东威光缆:德州东风中路-临邑临盘</v>
      </c>
      <c r="H435" s="3">
        <f>INDEX(光放段!$B$4:$B$237,MATCH(纤芯!G435,光放段!$C$4:$C$237,0))</f>
        <v>37003101000</v>
      </c>
      <c r="I435" s="3" t="str">
        <f t="shared" si="31"/>
        <v>德东威光缆</v>
      </c>
      <c r="J435" s="3" t="str">
        <f>INDEX(子缆名称!$B$4:$B$29,纤芯!M435)</f>
        <v>B缆</v>
      </c>
      <c r="K435" s="3">
        <v>24</v>
      </c>
      <c r="L435" s="3">
        <f t="shared" si="32"/>
        <v>12</v>
      </c>
      <c r="M435" s="3">
        <f t="shared" si="33"/>
        <v>2</v>
      </c>
      <c r="N435" s="3" t="s">
        <v>14</v>
      </c>
      <c r="O435" s="3">
        <f>COUNTIF([1]局站!$D$4:$D$172,"="&amp;N435)</f>
        <v>1</v>
      </c>
      <c r="P435" s="3">
        <v>0</v>
      </c>
      <c r="Q435" s="3">
        <v>0</v>
      </c>
      <c r="R435" s="3">
        <v>0</v>
      </c>
      <c r="S435" s="3" t="s">
        <v>15</v>
      </c>
      <c r="T435" s="3">
        <f>COUNTIF([1]局站!$D$4:$D$172,"="&amp;S435)</f>
        <v>1</v>
      </c>
      <c r="U435" s="3">
        <v>0</v>
      </c>
      <c r="V435" s="3">
        <v>0</v>
      </c>
      <c r="W435" s="3">
        <v>0</v>
      </c>
      <c r="X435" s="3" t="s">
        <v>1214</v>
      </c>
      <c r="Y435" s="3" t="s">
        <v>880</v>
      </c>
      <c r="Z435" s="3" t="str">
        <f>INDEX(业务类型!$C$4:$C$8,MATCH(纤芯!Y435,业务类型!$B$4:$B$8,0))</f>
        <v>IDLE</v>
      </c>
      <c r="AA435" s="3"/>
    </row>
    <row r="436" spans="1:27" ht="16.5" x14ac:dyDescent="0.2">
      <c r="A436" s="3">
        <v>433</v>
      </c>
      <c r="B436" s="3">
        <f t="shared" si="29"/>
        <v>37003102001</v>
      </c>
      <c r="C436" s="3" t="s">
        <v>1166</v>
      </c>
      <c r="D436" s="3" t="s">
        <v>203</v>
      </c>
      <c r="E436" s="3" t="str">
        <f>INDEX(光放段!$G$4:$G$237,MATCH(纤芯!G436,光放段!$C$4:$C$237,0))</f>
        <v>山东二干|德东威光缆:德州东风中路-滨州黄五审计局</v>
      </c>
      <c r="F436" s="3">
        <f>INDEX(光放段!$I$4:$I$237,MATCH(纤芯!H436,光放段!$B$4:$B$237,0))</f>
        <v>37003100000</v>
      </c>
      <c r="G436" s="3" t="str">
        <f t="shared" si="30"/>
        <v>山东二干|德东威光缆:临邑临盘-惠民姜楼</v>
      </c>
      <c r="H436" s="3">
        <f>INDEX(光放段!$B$4:$B$237,MATCH(纤芯!G436,光放段!$C$4:$C$237,0))</f>
        <v>37003102000</v>
      </c>
      <c r="I436" s="3" t="str">
        <f t="shared" si="31"/>
        <v>德东威光缆</v>
      </c>
      <c r="J436" s="3" t="str">
        <f>INDEX(子缆名称!$B$4:$B$29,纤芯!M436)</f>
        <v>A缆</v>
      </c>
      <c r="K436" s="3">
        <v>1</v>
      </c>
      <c r="L436" s="3">
        <f t="shared" si="32"/>
        <v>1</v>
      </c>
      <c r="M436" s="3">
        <f t="shared" si="33"/>
        <v>1</v>
      </c>
      <c r="N436" s="3" t="s">
        <v>15</v>
      </c>
      <c r="O436" s="3">
        <f>COUNTIF([1]局站!$D$4:$D$172,"="&amp;N436)</f>
        <v>1</v>
      </c>
      <c r="P436" s="3">
        <v>0</v>
      </c>
      <c r="Q436" s="3">
        <v>0</v>
      </c>
      <c r="R436" s="3">
        <v>0</v>
      </c>
      <c r="S436" s="3" t="s">
        <v>16</v>
      </c>
      <c r="T436" s="3">
        <f>COUNTIF([1]局站!$D$4:$D$172,"="&amp;S436)</f>
        <v>1</v>
      </c>
      <c r="U436" s="3">
        <v>0</v>
      </c>
      <c r="V436" s="3">
        <v>0</v>
      </c>
      <c r="W436" s="3">
        <v>0</v>
      </c>
      <c r="X436" s="3" t="s">
        <v>1215</v>
      </c>
      <c r="Y436" s="3" t="s">
        <v>880</v>
      </c>
      <c r="Z436" s="3" t="str">
        <f>INDEX(业务类型!$C$4:$C$8,MATCH(纤芯!Y436,业务类型!$B$4:$B$8,0))</f>
        <v>IDLE</v>
      </c>
      <c r="AA436" s="3"/>
    </row>
    <row r="437" spans="1:27" ht="16.5" x14ac:dyDescent="0.2">
      <c r="A437" s="3">
        <v>434</v>
      </c>
      <c r="B437" s="3">
        <f t="shared" si="29"/>
        <v>37003102002</v>
      </c>
      <c r="C437" s="3" t="s">
        <v>1166</v>
      </c>
      <c r="D437" s="3" t="s">
        <v>203</v>
      </c>
      <c r="E437" s="3" t="str">
        <f>INDEX(光放段!$G$4:$G$237,MATCH(纤芯!G437,光放段!$C$4:$C$237,0))</f>
        <v>山东二干|德东威光缆:德州东风中路-滨州黄五审计局</v>
      </c>
      <c r="F437" s="3">
        <f>INDEX(光放段!$I$4:$I$237,MATCH(纤芯!H437,光放段!$B$4:$B$237,0))</f>
        <v>37003100000</v>
      </c>
      <c r="G437" s="3" t="str">
        <f t="shared" si="30"/>
        <v>山东二干|德东威光缆:临邑临盘-惠民姜楼</v>
      </c>
      <c r="H437" s="3">
        <f>INDEX(光放段!$B$4:$B$237,MATCH(纤芯!G437,光放段!$C$4:$C$237,0))</f>
        <v>37003102000</v>
      </c>
      <c r="I437" s="3" t="str">
        <f t="shared" si="31"/>
        <v>德东威光缆</v>
      </c>
      <c r="J437" s="3" t="str">
        <f>INDEX(子缆名称!$B$4:$B$29,纤芯!M437)</f>
        <v>A缆</v>
      </c>
      <c r="K437" s="3">
        <v>2</v>
      </c>
      <c r="L437" s="3">
        <f t="shared" si="32"/>
        <v>2</v>
      </c>
      <c r="M437" s="3">
        <f t="shared" si="33"/>
        <v>1</v>
      </c>
      <c r="N437" s="3" t="s">
        <v>15</v>
      </c>
      <c r="O437" s="3">
        <f>COUNTIF([1]局站!$D$4:$D$172,"="&amp;N437)</f>
        <v>1</v>
      </c>
      <c r="P437" s="3">
        <v>0</v>
      </c>
      <c r="Q437" s="3">
        <v>0</v>
      </c>
      <c r="R437" s="3">
        <v>0</v>
      </c>
      <c r="S437" s="3" t="s">
        <v>16</v>
      </c>
      <c r="T437" s="3">
        <f>COUNTIF([1]局站!$D$4:$D$172,"="&amp;S437)</f>
        <v>1</v>
      </c>
      <c r="U437" s="3">
        <v>0</v>
      </c>
      <c r="V437" s="3">
        <v>0</v>
      </c>
      <c r="W437" s="3">
        <v>0</v>
      </c>
      <c r="X437" s="3" t="s">
        <v>1215</v>
      </c>
      <c r="Y437" s="3" t="s">
        <v>852</v>
      </c>
      <c r="Z437" s="3" t="str">
        <f>INDEX(业务类型!$C$4:$C$8,MATCH(纤芯!Y437,业务类型!$B$4:$B$8,0))</f>
        <v>TWO</v>
      </c>
      <c r="AA437" s="3" t="s">
        <v>885</v>
      </c>
    </row>
    <row r="438" spans="1:27" ht="16.5" x14ac:dyDescent="0.2">
      <c r="A438" s="3">
        <v>435</v>
      </c>
      <c r="B438" s="3">
        <f t="shared" si="29"/>
        <v>37003102003</v>
      </c>
      <c r="C438" s="3" t="s">
        <v>1166</v>
      </c>
      <c r="D438" s="3" t="s">
        <v>203</v>
      </c>
      <c r="E438" s="3" t="str">
        <f>INDEX(光放段!$G$4:$G$237,MATCH(纤芯!G438,光放段!$C$4:$C$237,0))</f>
        <v>山东二干|德东威光缆:德州东风中路-滨州黄五审计局</v>
      </c>
      <c r="F438" s="3">
        <f>INDEX(光放段!$I$4:$I$237,MATCH(纤芯!H438,光放段!$B$4:$B$237,0))</f>
        <v>37003100000</v>
      </c>
      <c r="G438" s="3" t="str">
        <f t="shared" si="30"/>
        <v>山东二干|德东威光缆:临邑临盘-惠民姜楼</v>
      </c>
      <c r="H438" s="3">
        <f>INDEX(光放段!$B$4:$B$237,MATCH(纤芯!G438,光放段!$C$4:$C$237,0))</f>
        <v>37003102000</v>
      </c>
      <c r="I438" s="3" t="str">
        <f t="shared" si="31"/>
        <v>德东威光缆</v>
      </c>
      <c r="J438" s="3" t="str">
        <f>INDEX(子缆名称!$B$4:$B$29,纤芯!M438)</f>
        <v>A缆</v>
      </c>
      <c r="K438" s="3">
        <v>3</v>
      </c>
      <c r="L438" s="3">
        <f t="shared" si="32"/>
        <v>3</v>
      </c>
      <c r="M438" s="3">
        <f t="shared" si="33"/>
        <v>1</v>
      </c>
      <c r="N438" s="3" t="s">
        <v>15</v>
      </c>
      <c r="O438" s="3">
        <f>COUNTIF([1]局站!$D$4:$D$172,"="&amp;N438)</f>
        <v>1</v>
      </c>
      <c r="P438" s="3">
        <v>0</v>
      </c>
      <c r="Q438" s="3">
        <v>0</v>
      </c>
      <c r="R438" s="3">
        <v>0</v>
      </c>
      <c r="S438" s="3" t="s">
        <v>16</v>
      </c>
      <c r="T438" s="3">
        <f>COUNTIF([1]局站!$D$4:$D$172,"="&amp;S438)</f>
        <v>1</v>
      </c>
      <c r="U438" s="3">
        <v>0</v>
      </c>
      <c r="V438" s="3">
        <v>0</v>
      </c>
      <c r="W438" s="3">
        <v>0</v>
      </c>
      <c r="X438" s="3" t="s">
        <v>1215</v>
      </c>
      <c r="Y438" s="3" t="s">
        <v>852</v>
      </c>
      <c r="Z438" s="3" t="str">
        <f>INDEX(业务类型!$C$4:$C$8,MATCH(纤芯!Y438,业务类型!$B$4:$B$8,0))</f>
        <v>TWO</v>
      </c>
      <c r="AA438" s="3" t="s">
        <v>895</v>
      </c>
    </row>
    <row r="439" spans="1:27" ht="16.5" x14ac:dyDescent="0.2">
      <c r="A439" s="3">
        <v>436</v>
      </c>
      <c r="B439" s="3">
        <f t="shared" si="29"/>
        <v>37003102004</v>
      </c>
      <c r="C439" s="3" t="s">
        <v>1166</v>
      </c>
      <c r="D439" s="3" t="s">
        <v>203</v>
      </c>
      <c r="E439" s="3" t="str">
        <f>INDEX(光放段!$G$4:$G$237,MATCH(纤芯!G439,光放段!$C$4:$C$237,0))</f>
        <v>山东二干|德东威光缆:德州东风中路-滨州黄五审计局</v>
      </c>
      <c r="F439" s="3">
        <f>INDEX(光放段!$I$4:$I$237,MATCH(纤芯!H439,光放段!$B$4:$B$237,0))</f>
        <v>37003100000</v>
      </c>
      <c r="G439" s="3" t="str">
        <f t="shared" si="30"/>
        <v>山东二干|德东威光缆:临邑临盘-惠民姜楼</v>
      </c>
      <c r="H439" s="3">
        <f>INDEX(光放段!$B$4:$B$237,MATCH(纤芯!G439,光放段!$C$4:$C$237,0))</f>
        <v>37003102000</v>
      </c>
      <c r="I439" s="3" t="str">
        <f t="shared" si="31"/>
        <v>德东威光缆</v>
      </c>
      <c r="J439" s="3" t="str">
        <f>INDEX(子缆名称!$B$4:$B$29,纤芯!M439)</f>
        <v>A缆</v>
      </c>
      <c r="K439" s="3">
        <v>4</v>
      </c>
      <c r="L439" s="3">
        <f t="shared" si="32"/>
        <v>4</v>
      </c>
      <c r="M439" s="3">
        <f t="shared" si="33"/>
        <v>1</v>
      </c>
      <c r="N439" s="3" t="s">
        <v>15</v>
      </c>
      <c r="O439" s="3">
        <f>COUNTIF([1]局站!$D$4:$D$172,"="&amp;N439)</f>
        <v>1</v>
      </c>
      <c r="P439" s="3">
        <v>0</v>
      </c>
      <c r="Q439" s="3">
        <v>0</v>
      </c>
      <c r="R439" s="3">
        <v>0</v>
      </c>
      <c r="S439" s="3" t="s">
        <v>16</v>
      </c>
      <c r="T439" s="3">
        <f>COUNTIF([1]局站!$D$4:$D$172,"="&amp;S439)</f>
        <v>1</v>
      </c>
      <c r="U439" s="3">
        <v>0</v>
      </c>
      <c r="V439" s="3">
        <v>0</v>
      </c>
      <c r="W439" s="3">
        <v>0</v>
      </c>
      <c r="X439" s="3" t="s">
        <v>1215</v>
      </c>
      <c r="Y439" s="3" t="s">
        <v>852</v>
      </c>
      <c r="Z439" s="3" t="str">
        <f>INDEX(业务类型!$C$4:$C$8,MATCH(纤芯!Y439,业务类型!$B$4:$B$8,0))</f>
        <v>TWO</v>
      </c>
      <c r="AA439" s="3" t="s">
        <v>895</v>
      </c>
    </row>
    <row r="440" spans="1:27" ht="16.5" x14ac:dyDescent="0.2">
      <c r="A440" s="3">
        <v>437</v>
      </c>
      <c r="B440" s="3">
        <f t="shared" si="29"/>
        <v>37003102005</v>
      </c>
      <c r="C440" s="3" t="s">
        <v>1166</v>
      </c>
      <c r="D440" s="3" t="s">
        <v>203</v>
      </c>
      <c r="E440" s="3" t="str">
        <f>INDEX(光放段!$G$4:$G$237,MATCH(纤芯!G440,光放段!$C$4:$C$237,0))</f>
        <v>山东二干|德东威光缆:德州东风中路-滨州黄五审计局</v>
      </c>
      <c r="F440" s="3">
        <f>INDEX(光放段!$I$4:$I$237,MATCH(纤芯!H440,光放段!$B$4:$B$237,0))</f>
        <v>37003100000</v>
      </c>
      <c r="G440" s="3" t="str">
        <f t="shared" si="30"/>
        <v>山东二干|德东威光缆:临邑临盘-惠民姜楼</v>
      </c>
      <c r="H440" s="3">
        <f>INDEX(光放段!$B$4:$B$237,MATCH(纤芯!G440,光放段!$C$4:$C$237,0))</f>
        <v>37003102000</v>
      </c>
      <c r="I440" s="3" t="str">
        <f t="shared" si="31"/>
        <v>德东威光缆</v>
      </c>
      <c r="J440" s="3" t="str">
        <f>INDEX(子缆名称!$B$4:$B$29,纤芯!M440)</f>
        <v>A缆</v>
      </c>
      <c r="K440" s="3">
        <v>5</v>
      </c>
      <c r="L440" s="3">
        <f t="shared" si="32"/>
        <v>5</v>
      </c>
      <c r="M440" s="3">
        <f t="shared" si="33"/>
        <v>1</v>
      </c>
      <c r="N440" s="3" t="s">
        <v>15</v>
      </c>
      <c r="O440" s="3">
        <f>COUNTIF([1]局站!$D$4:$D$172,"="&amp;N440)</f>
        <v>1</v>
      </c>
      <c r="P440" s="3">
        <v>0</v>
      </c>
      <c r="Q440" s="3">
        <v>0</v>
      </c>
      <c r="R440" s="3">
        <v>0</v>
      </c>
      <c r="S440" s="3" t="s">
        <v>16</v>
      </c>
      <c r="T440" s="3">
        <f>COUNTIF([1]局站!$D$4:$D$172,"="&amp;S440)</f>
        <v>1</v>
      </c>
      <c r="U440" s="3">
        <v>0</v>
      </c>
      <c r="V440" s="3">
        <v>0</v>
      </c>
      <c r="W440" s="3">
        <v>0</v>
      </c>
      <c r="X440" s="3" t="s">
        <v>1215</v>
      </c>
      <c r="Y440" s="3" t="s">
        <v>880</v>
      </c>
      <c r="Z440" s="3" t="str">
        <f>INDEX(业务类型!$C$4:$C$8,MATCH(纤芯!Y440,业务类型!$B$4:$B$8,0))</f>
        <v>IDLE</v>
      </c>
      <c r="AA440" s="3"/>
    </row>
    <row r="441" spans="1:27" ht="16.5" x14ac:dyDescent="0.2">
      <c r="A441" s="3">
        <v>438</v>
      </c>
      <c r="B441" s="3">
        <f t="shared" si="29"/>
        <v>37003102006</v>
      </c>
      <c r="C441" s="3" t="s">
        <v>1166</v>
      </c>
      <c r="D441" s="3" t="s">
        <v>203</v>
      </c>
      <c r="E441" s="3" t="str">
        <f>INDEX(光放段!$G$4:$G$237,MATCH(纤芯!G441,光放段!$C$4:$C$237,0))</f>
        <v>山东二干|德东威光缆:德州东风中路-滨州黄五审计局</v>
      </c>
      <c r="F441" s="3">
        <f>INDEX(光放段!$I$4:$I$237,MATCH(纤芯!H441,光放段!$B$4:$B$237,0))</f>
        <v>37003100000</v>
      </c>
      <c r="G441" s="3" t="str">
        <f t="shared" si="30"/>
        <v>山东二干|德东威光缆:临邑临盘-惠民姜楼</v>
      </c>
      <c r="H441" s="3">
        <f>INDEX(光放段!$B$4:$B$237,MATCH(纤芯!G441,光放段!$C$4:$C$237,0))</f>
        <v>37003102000</v>
      </c>
      <c r="I441" s="3" t="str">
        <f t="shared" si="31"/>
        <v>德东威光缆</v>
      </c>
      <c r="J441" s="3" t="str">
        <f>INDEX(子缆名称!$B$4:$B$29,纤芯!M441)</f>
        <v>A缆</v>
      </c>
      <c r="K441" s="3">
        <v>6</v>
      </c>
      <c r="L441" s="3">
        <f t="shared" si="32"/>
        <v>6</v>
      </c>
      <c r="M441" s="3">
        <f t="shared" si="33"/>
        <v>1</v>
      </c>
      <c r="N441" s="3" t="s">
        <v>15</v>
      </c>
      <c r="O441" s="3">
        <f>COUNTIF([1]局站!$D$4:$D$172,"="&amp;N441)</f>
        <v>1</v>
      </c>
      <c r="P441" s="3">
        <v>0</v>
      </c>
      <c r="Q441" s="3">
        <v>0</v>
      </c>
      <c r="R441" s="3">
        <v>0</v>
      </c>
      <c r="S441" s="3" t="s">
        <v>16</v>
      </c>
      <c r="T441" s="3">
        <f>COUNTIF([1]局站!$D$4:$D$172,"="&amp;S441)</f>
        <v>1</v>
      </c>
      <c r="U441" s="3">
        <v>0</v>
      </c>
      <c r="V441" s="3">
        <v>0</v>
      </c>
      <c r="W441" s="3">
        <v>0</v>
      </c>
      <c r="X441" s="3" t="s">
        <v>1215</v>
      </c>
      <c r="Y441" s="3" t="s">
        <v>880</v>
      </c>
      <c r="Z441" s="3" t="str">
        <f>INDEX(业务类型!$C$4:$C$8,MATCH(纤芯!Y441,业务类型!$B$4:$B$8,0))</f>
        <v>IDLE</v>
      </c>
      <c r="AA441" s="3"/>
    </row>
    <row r="442" spans="1:27" ht="16.5" x14ac:dyDescent="0.2">
      <c r="A442" s="3">
        <v>439</v>
      </c>
      <c r="B442" s="3">
        <f t="shared" si="29"/>
        <v>37003102007</v>
      </c>
      <c r="C442" s="3" t="s">
        <v>1166</v>
      </c>
      <c r="D442" s="3" t="s">
        <v>203</v>
      </c>
      <c r="E442" s="3" t="str">
        <f>INDEX(光放段!$G$4:$G$237,MATCH(纤芯!G442,光放段!$C$4:$C$237,0))</f>
        <v>山东二干|德东威光缆:德州东风中路-滨州黄五审计局</v>
      </c>
      <c r="F442" s="3">
        <f>INDEX(光放段!$I$4:$I$237,MATCH(纤芯!H442,光放段!$B$4:$B$237,0))</f>
        <v>37003100000</v>
      </c>
      <c r="G442" s="3" t="str">
        <f t="shared" si="30"/>
        <v>山东二干|德东威光缆:临邑临盘-惠民姜楼</v>
      </c>
      <c r="H442" s="3">
        <f>INDEX(光放段!$B$4:$B$237,MATCH(纤芯!G442,光放段!$C$4:$C$237,0))</f>
        <v>37003102000</v>
      </c>
      <c r="I442" s="3" t="str">
        <f t="shared" si="31"/>
        <v>德东威光缆</v>
      </c>
      <c r="J442" s="3" t="str">
        <f>INDEX(子缆名称!$B$4:$B$29,纤芯!M442)</f>
        <v>A缆</v>
      </c>
      <c r="K442" s="3">
        <v>7</v>
      </c>
      <c r="L442" s="3">
        <f t="shared" si="32"/>
        <v>7</v>
      </c>
      <c r="M442" s="3">
        <f t="shared" si="33"/>
        <v>1</v>
      </c>
      <c r="N442" s="3" t="s">
        <v>15</v>
      </c>
      <c r="O442" s="3">
        <f>COUNTIF([1]局站!$D$4:$D$172,"="&amp;N442)</f>
        <v>1</v>
      </c>
      <c r="P442" s="3">
        <v>0</v>
      </c>
      <c r="Q442" s="3">
        <v>0</v>
      </c>
      <c r="R442" s="3">
        <v>0</v>
      </c>
      <c r="S442" s="3" t="s">
        <v>16</v>
      </c>
      <c r="T442" s="3">
        <f>COUNTIF([1]局站!$D$4:$D$172,"="&amp;S442)</f>
        <v>1</v>
      </c>
      <c r="U442" s="3">
        <v>0</v>
      </c>
      <c r="V442" s="3">
        <v>0</v>
      </c>
      <c r="W442" s="3">
        <v>0</v>
      </c>
      <c r="X442" s="3" t="s">
        <v>1215</v>
      </c>
      <c r="Y442" s="3" t="s">
        <v>852</v>
      </c>
      <c r="Z442" s="3" t="str">
        <f>INDEX(业务类型!$C$4:$C$8,MATCH(纤芯!Y442,业务类型!$B$4:$B$8,0))</f>
        <v>TWO</v>
      </c>
      <c r="AA442" s="3" t="s">
        <v>885</v>
      </c>
    </row>
    <row r="443" spans="1:27" ht="16.5" x14ac:dyDescent="0.2">
      <c r="A443" s="3">
        <v>440</v>
      </c>
      <c r="B443" s="3">
        <f t="shared" si="29"/>
        <v>37003102008</v>
      </c>
      <c r="C443" s="3" t="s">
        <v>1166</v>
      </c>
      <c r="D443" s="3" t="s">
        <v>203</v>
      </c>
      <c r="E443" s="3" t="str">
        <f>INDEX(光放段!$G$4:$G$237,MATCH(纤芯!G443,光放段!$C$4:$C$237,0))</f>
        <v>山东二干|德东威光缆:德州东风中路-滨州黄五审计局</v>
      </c>
      <c r="F443" s="3">
        <f>INDEX(光放段!$I$4:$I$237,MATCH(纤芯!H443,光放段!$B$4:$B$237,0))</f>
        <v>37003100000</v>
      </c>
      <c r="G443" s="3" t="str">
        <f t="shared" si="30"/>
        <v>山东二干|德东威光缆:临邑临盘-惠民姜楼</v>
      </c>
      <c r="H443" s="3">
        <f>INDEX(光放段!$B$4:$B$237,MATCH(纤芯!G443,光放段!$C$4:$C$237,0))</f>
        <v>37003102000</v>
      </c>
      <c r="I443" s="3" t="str">
        <f t="shared" si="31"/>
        <v>德东威光缆</v>
      </c>
      <c r="J443" s="3" t="str">
        <f>INDEX(子缆名称!$B$4:$B$29,纤芯!M443)</f>
        <v>A缆</v>
      </c>
      <c r="K443" s="3">
        <v>8</v>
      </c>
      <c r="L443" s="3">
        <f t="shared" si="32"/>
        <v>8</v>
      </c>
      <c r="M443" s="3">
        <f t="shared" si="33"/>
        <v>1</v>
      </c>
      <c r="N443" s="3" t="s">
        <v>15</v>
      </c>
      <c r="O443" s="3">
        <f>COUNTIF([1]局站!$D$4:$D$172,"="&amp;N443)</f>
        <v>1</v>
      </c>
      <c r="P443" s="3">
        <v>0</v>
      </c>
      <c r="Q443" s="3">
        <v>0</v>
      </c>
      <c r="R443" s="3">
        <v>0</v>
      </c>
      <c r="S443" s="3" t="s">
        <v>16</v>
      </c>
      <c r="T443" s="3">
        <f>COUNTIF([1]局站!$D$4:$D$172,"="&amp;S443)</f>
        <v>1</v>
      </c>
      <c r="U443" s="3">
        <v>0</v>
      </c>
      <c r="V443" s="3">
        <v>0</v>
      </c>
      <c r="W443" s="3">
        <v>0</v>
      </c>
      <c r="X443" s="3" t="s">
        <v>1215</v>
      </c>
      <c r="Y443" s="3" t="s">
        <v>852</v>
      </c>
      <c r="Z443" s="3" t="str">
        <f>INDEX(业务类型!$C$4:$C$8,MATCH(纤芯!Y443,业务类型!$B$4:$B$8,0))</f>
        <v>TWO</v>
      </c>
      <c r="AA443" s="3" t="s">
        <v>886</v>
      </c>
    </row>
    <row r="444" spans="1:27" ht="16.5" x14ac:dyDescent="0.2">
      <c r="A444" s="3">
        <v>441</v>
      </c>
      <c r="B444" s="3">
        <f t="shared" si="29"/>
        <v>37003102009</v>
      </c>
      <c r="C444" s="3" t="s">
        <v>1166</v>
      </c>
      <c r="D444" s="3" t="s">
        <v>203</v>
      </c>
      <c r="E444" s="3" t="str">
        <f>INDEX(光放段!$G$4:$G$237,MATCH(纤芯!G444,光放段!$C$4:$C$237,0))</f>
        <v>山东二干|德东威光缆:德州东风中路-滨州黄五审计局</v>
      </c>
      <c r="F444" s="3">
        <f>INDEX(光放段!$I$4:$I$237,MATCH(纤芯!H444,光放段!$B$4:$B$237,0))</f>
        <v>37003100000</v>
      </c>
      <c r="G444" s="3" t="str">
        <f t="shared" si="30"/>
        <v>山东二干|德东威光缆:临邑临盘-惠民姜楼</v>
      </c>
      <c r="H444" s="3">
        <f>INDEX(光放段!$B$4:$B$237,MATCH(纤芯!G444,光放段!$C$4:$C$237,0))</f>
        <v>37003102000</v>
      </c>
      <c r="I444" s="3" t="str">
        <f t="shared" si="31"/>
        <v>德东威光缆</v>
      </c>
      <c r="J444" s="3" t="str">
        <f>INDEX(子缆名称!$B$4:$B$29,纤芯!M444)</f>
        <v>A缆</v>
      </c>
      <c r="K444" s="3">
        <v>9</v>
      </c>
      <c r="L444" s="3">
        <f t="shared" si="32"/>
        <v>9</v>
      </c>
      <c r="M444" s="3">
        <f t="shared" si="33"/>
        <v>1</v>
      </c>
      <c r="N444" s="3" t="s">
        <v>15</v>
      </c>
      <c r="O444" s="3">
        <f>COUNTIF([1]局站!$D$4:$D$172,"="&amp;N444)</f>
        <v>1</v>
      </c>
      <c r="P444" s="3">
        <v>0</v>
      </c>
      <c r="Q444" s="3">
        <v>0</v>
      </c>
      <c r="R444" s="3">
        <v>0</v>
      </c>
      <c r="S444" s="3" t="s">
        <v>16</v>
      </c>
      <c r="T444" s="3">
        <f>COUNTIF([1]局站!$D$4:$D$172,"="&amp;S444)</f>
        <v>1</v>
      </c>
      <c r="U444" s="3">
        <v>0</v>
      </c>
      <c r="V444" s="3">
        <v>0</v>
      </c>
      <c r="W444" s="3">
        <v>0</v>
      </c>
      <c r="X444" s="3" t="s">
        <v>1215</v>
      </c>
      <c r="Y444" s="3" t="s">
        <v>881</v>
      </c>
      <c r="Z444" s="3" t="str">
        <f>INDEX(业务类型!$C$4:$C$8,MATCH(纤芯!Y444,业务类型!$B$4:$B$8,0))</f>
        <v>OTHER</v>
      </c>
      <c r="AA444" s="3" t="s">
        <v>896</v>
      </c>
    </row>
    <row r="445" spans="1:27" ht="16.5" x14ac:dyDescent="0.2">
      <c r="A445" s="3">
        <v>442</v>
      </c>
      <c r="B445" s="3">
        <f t="shared" si="29"/>
        <v>37003102010</v>
      </c>
      <c r="C445" s="3" t="s">
        <v>1166</v>
      </c>
      <c r="D445" s="3" t="s">
        <v>203</v>
      </c>
      <c r="E445" s="3" t="str">
        <f>INDEX(光放段!$G$4:$G$237,MATCH(纤芯!G445,光放段!$C$4:$C$237,0))</f>
        <v>山东二干|德东威光缆:德州东风中路-滨州黄五审计局</v>
      </c>
      <c r="F445" s="3">
        <f>INDEX(光放段!$I$4:$I$237,MATCH(纤芯!H445,光放段!$B$4:$B$237,0))</f>
        <v>37003100000</v>
      </c>
      <c r="G445" s="3" t="str">
        <f t="shared" si="30"/>
        <v>山东二干|德东威光缆:临邑临盘-惠民姜楼</v>
      </c>
      <c r="H445" s="3">
        <f>INDEX(光放段!$B$4:$B$237,MATCH(纤芯!G445,光放段!$C$4:$C$237,0))</f>
        <v>37003102000</v>
      </c>
      <c r="I445" s="3" t="str">
        <f t="shared" si="31"/>
        <v>德东威光缆</v>
      </c>
      <c r="J445" s="3" t="str">
        <f>INDEX(子缆名称!$B$4:$B$29,纤芯!M445)</f>
        <v>A缆</v>
      </c>
      <c r="K445" s="3">
        <v>10</v>
      </c>
      <c r="L445" s="3">
        <f t="shared" si="32"/>
        <v>10</v>
      </c>
      <c r="M445" s="3">
        <f t="shared" si="33"/>
        <v>1</v>
      </c>
      <c r="N445" s="3" t="s">
        <v>15</v>
      </c>
      <c r="O445" s="3">
        <f>COUNTIF([1]局站!$D$4:$D$172,"="&amp;N445)</f>
        <v>1</v>
      </c>
      <c r="P445" s="3">
        <v>0</v>
      </c>
      <c r="Q445" s="3">
        <v>0</v>
      </c>
      <c r="R445" s="3">
        <v>0</v>
      </c>
      <c r="S445" s="3" t="s">
        <v>16</v>
      </c>
      <c r="T445" s="3">
        <f>COUNTIF([1]局站!$D$4:$D$172,"="&amp;S445)</f>
        <v>1</v>
      </c>
      <c r="U445" s="3">
        <v>0</v>
      </c>
      <c r="V445" s="3">
        <v>0</v>
      </c>
      <c r="W445" s="3">
        <v>0</v>
      </c>
      <c r="X445" s="3" t="s">
        <v>1215</v>
      </c>
      <c r="Y445" s="3" t="s">
        <v>880</v>
      </c>
      <c r="Z445" s="3" t="str">
        <f>INDEX(业务类型!$C$4:$C$8,MATCH(纤芯!Y445,业务类型!$B$4:$B$8,0))</f>
        <v>IDLE</v>
      </c>
      <c r="AA445" s="3"/>
    </row>
    <row r="446" spans="1:27" ht="16.5" x14ac:dyDescent="0.2">
      <c r="A446" s="3">
        <v>443</v>
      </c>
      <c r="B446" s="3">
        <f t="shared" si="29"/>
        <v>37003102011</v>
      </c>
      <c r="C446" s="3" t="s">
        <v>1166</v>
      </c>
      <c r="D446" s="3" t="s">
        <v>203</v>
      </c>
      <c r="E446" s="3" t="str">
        <f>INDEX(光放段!$G$4:$G$237,MATCH(纤芯!G446,光放段!$C$4:$C$237,0))</f>
        <v>山东二干|德东威光缆:德州东风中路-滨州黄五审计局</v>
      </c>
      <c r="F446" s="3">
        <f>INDEX(光放段!$I$4:$I$237,MATCH(纤芯!H446,光放段!$B$4:$B$237,0))</f>
        <v>37003100000</v>
      </c>
      <c r="G446" s="3" t="str">
        <f t="shared" si="30"/>
        <v>山东二干|德东威光缆:临邑临盘-惠民姜楼</v>
      </c>
      <c r="H446" s="3">
        <f>INDEX(光放段!$B$4:$B$237,MATCH(纤芯!G446,光放段!$C$4:$C$237,0))</f>
        <v>37003102000</v>
      </c>
      <c r="I446" s="3" t="str">
        <f t="shared" si="31"/>
        <v>德东威光缆</v>
      </c>
      <c r="J446" s="3" t="str">
        <f>INDEX(子缆名称!$B$4:$B$29,纤芯!M446)</f>
        <v>A缆</v>
      </c>
      <c r="K446" s="3">
        <v>11</v>
      </c>
      <c r="L446" s="3">
        <f t="shared" si="32"/>
        <v>11</v>
      </c>
      <c r="M446" s="3">
        <f t="shared" si="33"/>
        <v>1</v>
      </c>
      <c r="N446" s="3" t="s">
        <v>15</v>
      </c>
      <c r="O446" s="3">
        <f>COUNTIF([1]局站!$D$4:$D$172,"="&amp;N446)</f>
        <v>1</v>
      </c>
      <c r="P446" s="3">
        <v>0</v>
      </c>
      <c r="Q446" s="3">
        <v>0</v>
      </c>
      <c r="R446" s="3">
        <v>0</v>
      </c>
      <c r="S446" s="3" t="s">
        <v>16</v>
      </c>
      <c r="T446" s="3">
        <f>COUNTIF([1]局站!$D$4:$D$172,"="&amp;S446)</f>
        <v>1</v>
      </c>
      <c r="U446" s="3">
        <v>0</v>
      </c>
      <c r="V446" s="3">
        <v>0</v>
      </c>
      <c r="W446" s="3">
        <v>0</v>
      </c>
      <c r="X446" s="3" t="s">
        <v>1215</v>
      </c>
      <c r="Y446" s="3" t="s">
        <v>881</v>
      </c>
      <c r="Z446" s="3" t="str">
        <f>INDEX(业务类型!$C$4:$C$8,MATCH(纤芯!Y446,业务类型!$B$4:$B$8,0))</f>
        <v>OTHER</v>
      </c>
      <c r="AA446" s="3" t="s">
        <v>896</v>
      </c>
    </row>
    <row r="447" spans="1:27" ht="16.5" x14ac:dyDescent="0.2">
      <c r="A447" s="3">
        <v>444</v>
      </c>
      <c r="B447" s="3">
        <f t="shared" si="29"/>
        <v>37003102012</v>
      </c>
      <c r="C447" s="3" t="s">
        <v>1166</v>
      </c>
      <c r="D447" s="3" t="s">
        <v>203</v>
      </c>
      <c r="E447" s="3" t="str">
        <f>INDEX(光放段!$G$4:$G$237,MATCH(纤芯!G447,光放段!$C$4:$C$237,0))</f>
        <v>山东二干|德东威光缆:德州东风中路-滨州黄五审计局</v>
      </c>
      <c r="F447" s="3">
        <f>INDEX(光放段!$I$4:$I$237,MATCH(纤芯!H447,光放段!$B$4:$B$237,0))</f>
        <v>37003100000</v>
      </c>
      <c r="G447" s="3" t="str">
        <f t="shared" si="30"/>
        <v>山东二干|德东威光缆:临邑临盘-惠民姜楼</v>
      </c>
      <c r="H447" s="3">
        <f>INDEX(光放段!$B$4:$B$237,MATCH(纤芯!G447,光放段!$C$4:$C$237,0))</f>
        <v>37003102000</v>
      </c>
      <c r="I447" s="3" t="str">
        <f t="shared" si="31"/>
        <v>德东威光缆</v>
      </c>
      <c r="J447" s="3" t="str">
        <f>INDEX(子缆名称!$B$4:$B$29,纤芯!M447)</f>
        <v>A缆</v>
      </c>
      <c r="K447" s="3">
        <v>12</v>
      </c>
      <c r="L447" s="3">
        <f t="shared" si="32"/>
        <v>12</v>
      </c>
      <c r="M447" s="3">
        <f t="shared" si="33"/>
        <v>1</v>
      </c>
      <c r="N447" s="3" t="s">
        <v>15</v>
      </c>
      <c r="O447" s="3">
        <f>COUNTIF([1]局站!$D$4:$D$172,"="&amp;N447)</f>
        <v>1</v>
      </c>
      <c r="P447" s="3">
        <v>0</v>
      </c>
      <c r="Q447" s="3">
        <v>0</v>
      </c>
      <c r="R447" s="3">
        <v>0</v>
      </c>
      <c r="S447" s="3" t="s">
        <v>16</v>
      </c>
      <c r="T447" s="3">
        <f>COUNTIF([1]局站!$D$4:$D$172,"="&amp;S447)</f>
        <v>1</v>
      </c>
      <c r="U447" s="3">
        <v>0</v>
      </c>
      <c r="V447" s="3">
        <v>0</v>
      </c>
      <c r="W447" s="3">
        <v>0</v>
      </c>
      <c r="X447" s="3" t="s">
        <v>1215</v>
      </c>
      <c r="Y447" s="3" t="s">
        <v>880</v>
      </c>
      <c r="Z447" s="3" t="str">
        <f>INDEX(业务类型!$C$4:$C$8,MATCH(纤芯!Y447,业务类型!$B$4:$B$8,0))</f>
        <v>IDLE</v>
      </c>
      <c r="AA447" s="3"/>
    </row>
    <row r="448" spans="1:27" ht="16.5" x14ac:dyDescent="0.2">
      <c r="A448" s="3">
        <v>445</v>
      </c>
      <c r="B448" s="3">
        <f t="shared" si="29"/>
        <v>37003102013</v>
      </c>
      <c r="C448" s="3" t="s">
        <v>1166</v>
      </c>
      <c r="D448" s="3" t="s">
        <v>203</v>
      </c>
      <c r="E448" s="3" t="str">
        <f>INDEX(光放段!$G$4:$G$237,MATCH(纤芯!G448,光放段!$C$4:$C$237,0))</f>
        <v>山东二干|德东威光缆:德州东风中路-滨州黄五审计局</v>
      </c>
      <c r="F448" s="3">
        <f>INDEX(光放段!$I$4:$I$237,MATCH(纤芯!H448,光放段!$B$4:$B$237,0))</f>
        <v>37003100000</v>
      </c>
      <c r="G448" s="3" t="str">
        <f t="shared" si="30"/>
        <v>山东二干|德东威光缆:临邑临盘-惠民姜楼</v>
      </c>
      <c r="H448" s="3">
        <f>INDEX(光放段!$B$4:$B$237,MATCH(纤芯!G448,光放段!$C$4:$C$237,0))</f>
        <v>37003102000</v>
      </c>
      <c r="I448" s="3" t="str">
        <f t="shared" si="31"/>
        <v>德东威光缆</v>
      </c>
      <c r="J448" s="3" t="str">
        <f>INDEX(子缆名称!$B$4:$B$29,纤芯!M448)</f>
        <v>B缆</v>
      </c>
      <c r="K448" s="3">
        <v>13</v>
      </c>
      <c r="L448" s="3">
        <f t="shared" si="32"/>
        <v>1</v>
      </c>
      <c r="M448" s="3">
        <f t="shared" si="33"/>
        <v>2</v>
      </c>
      <c r="N448" s="3" t="s">
        <v>15</v>
      </c>
      <c r="O448" s="3">
        <f>COUNTIF([1]局站!$D$4:$D$172,"="&amp;N448)</f>
        <v>1</v>
      </c>
      <c r="P448" s="3">
        <v>0</v>
      </c>
      <c r="Q448" s="3">
        <v>0</v>
      </c>
      <c r="R448" s="3">
        <v>0</v>
      </c>
      <c r="S448" s="3" t="s">
        <v>16</v>
      </c>
      <c r="T448" s="3">
        <f>COUNTIF([1]局站!$D$4:$D$172,"="&amp;S448)</f>
        <v>1</v>
      </c>
      <c r="U448" s="3">
        <v>0</v>
      </c>
      <c r="V448" s="3">
        <v>0</v>
      </c>
      <c r="W448" s="3">
        <v>0</v>
      </c>
      <c r="X448" s="3" t="s">
        <v>1214</v>
      </c>
      <c r="Y448" s="3" t="s">
        <v>854</v>
      </c>
      <c r="Z448" s="3" t="str">
        <f>INDEX(业务类型!$C$4:$C$8,MATCH(纤芯!Y448,业务类型!$B$4:$B$8,0))</f>
        <v>LOCAL</v>
      </c>
      <c r="AA448" s="3" t="s">
        <v>883</v>
      </c>
    </row>
    <row r="449" spans="1:27" ht="16.5" x14ac:dyDescent="0.2">
      <c r="A449" s="3">
        <v>446</v>
      </c>
      <c r="B449" s="3">
        <f t="shared" si="29"/>
        <v>37003102014</v>
      </c>
      <c r="C449" s="3" t="s">
        <v>1166</v>
      </c>
      <c r="D449" s="3" t="s">
        <v>203</v>
      </c>
      <c r="E449" s="3" t="str">
        <f>INDEX(光放段!$G$4:$G$237,MATCH(纤芯!G449,光放段!$C$4:$C$237,0))</f>
        <v>山东二干|德东威光缆:德州东风中路-滨州黄五审计局</v>
      </c>
      <c r="F449" s="3">
        <f>INDEX(光放段!$I$4:$I$237,MATCH(纤芯!H449,光放段!$B$4:$B$237,0))</f>
        <v>37003100000</v>
      </c>
      <c r="G449" s="3" t="str">
        <f t="shared" si="30"/>
        <v>山东二干|德东威光缆:临邑临盘-惠民姜楼</v>
      </c>
      <c r="H449" s="3">
        <f>INDEX(光放段!$B$4:$B$237,MATCH(纤芯!G449,光放段!$C$4:$C$237,0))</f>
        <v>37003102000</v>
      </c>
      <c r="I449" s="3" t="str">
        <f t="shared" si="31"/>
        <v>德东威光缆</v>
      </c>
      <c r="J449" s="3" t="str">
        <f>INDEX(子缆名称!$B$4:$B$29,纤芯!M449)</f>
        <v>B缆</v>
      </c>
      <c r="K449" s="3">
        <v>14</v>
      </c>
      <c r="L449" s="3">
        <f t="shared" si="32"/>
        <v>2</v>
      </c>
      <c r="M449" s="3">
        <f t="shared" si="33"/>
        <v>2</v>
      </c>
      <c r="N449" s="3" t="s">
        <v>15</v>
      </c>
      <c r="O449" s="3">
        <f>COUNTIF([1]局站!$D$4:$D$172,"="&amp;N449)</f>
        <v>1</v>
      </c>
      <c r="P449" s="3">
        <v>0</v>
      </c>
      <c r="Q449" s="3">
        <v>0</v>
      </c>
      <c r="R449" s="3">
        <v>0</v>
      </c>
      <c r="S449" s="3" t="s">
        <v>16</v>
      </c>
      <c r="T449" s="3">
        <f>COUNTIF([1]局站!$D$4:$D$172,"="&amp;S449)</f>
        <v>1</v>
      </c>
      <c r="U449" s="3">
        <v>0</v>
      </c>
      <c r="V449" s="3">
        <v>0</v>
      </c>
      <c r="W449" s="3">
        <v>0</v>
      </c>
      <c r="X449" s="3" t="s">
        <v>1214</v>
      </c>
      <c r="Y449" s="3" t="s">
        <v>852</v>
      </c>
      <c r="Z449" s="3" t="str">
        <f>INDEX(业务类型!$C$4:$C$8,MATCH(纤芯!Y449,业务类型!$B$4:$B$8,0))</f>
        <v>TWO</v>
      </c>
      <c r="AA449" s="3" t="s">
        <v>886</v>
      </c>
    </row>
    <row r="450" spans="1:27" ht="16.5" x14ac:dyDescent="0.2">
      <c r="A450" s="3">
        <v>447</v>
      </c>
      <c r="B450" s="3">
        <f t="shared" si="29"/>
        <v>37003102015</v>
      </c>
      <c r="C450" s="3" t="s">
        <v>1166</v>
      </c>
      <c r="D450" s="3" t="s">
        <v>203</v>
      </c>
      <c r="E450" s="3" t="str">
        <f>INDEX(光放段!$G$4:$G$237,MATCH(纤芯!G450,光放段!$C$4:$C$237,0))</f>
        <v>山东二干|德东威光缆:德州东风中路-滨州黄五审计局</v>
      </c>
      <c r="F450" s="3">
        <f>INDEX(光放段!$I$4:$I$237,MATCH(纤芯!H450,光放段!$B$4:$B$237,0))</f>
        <v>37003100000</v>
      </c>
      <c r="G450" s="3" t="str">
        <f t="shared" si="30"/>
        <v>山东二干|德东威光缆:临邑临盘-惠民姜楼</v>
      </c>
      <c r="H450" s="3">
        <f>INDEX(光放段!$B$4:$B$237,MATCH(纤芯!G450,光放段!$C$4:$C$237,0))</f>
        <v>37003102000</v>
      </c>
      <c r="I450" s="3" t="str">
        <f t="shared" si="31"/>
        <v>德东威光缆</v>
      </c>
      <c r="J450" s="3" t="str">
        <f>INDEX(子缆名称!$B$4:$B$29,纤芯!M450)</f>
        <v>B缆</v>
      </c>
      <c r="K450" s="3">
        <v>15</v>
      </c>
      <c r="L450" s="3">
        <f t="shared" si="32"/>
        <v>3</v>
      </c>
      <c r="M450" s="3">
        <f t="shared" si="33"/>
        <v>2</v>
      </c>
      <c r="N450" s="3" t="s">
        <v>15</v>
      </c>
      <c r="O450" s="3">
        <f>COUNTIF([1]局站!$D$4:$D$172,"="&amp;N450)</f>
        <v>1</v>
      </c>
      <c r="P450" s="3">
        <v>0</v>
      </c>
      <c r="Q450" s="3">
        <v>0</v>
      </c>
      <c r="R450" s="3">
        <v>0</v>
      </c>
      <c r="S450" s="3" t="s">
        <v>16</v>
      </c>
      <c r="T450" s="3">
        <f>COUNTIF([1]局站!$D$4:$D$172,"="&amp;S450)</f>
        <v>1</v>
      </c>
      <c r="U450" s="3">
        <v>0</v>
      </c>
      <c r="V450" s="3">
        <v>0</v>
      </c>
      <c r="W450" s="3">
        <v>0</v>
      </c>
      <c r="X450" s="3" t="s">
        <v>1214</v>
      </c>
      <c r="Y450" s="3" t="s">
        <v>854</v>
      </c>
      <c r="Z450" s="3" t="str">
        <f>INDEX(业务类型!$C$4:$C$8,MATCH(纤芯!Y450,业务类型!$B$4:$B$8,0))</f>
        <v>LOCAL</v>
      </c>
      <c r="AA450" s="3" t="s">
        <v>883</v>
      </c>
    </row>
    <row r="451" spans="1:27" ht="16.5" x14ac:dyDescent="0.2">
      <c r="A451" s="3">
        <v>448</v>
      </c>
      <c r="B451" s="3">
        <f t="shared" si="29"/>
        <v>37003102016</v>
      </c>
      <c r="C451" s="3" t="s">
        <v>1166</v>
      </c>
      <c r="D451" s="3" t="s">
        <v>203</v>
      </c>
      <c r="E451" s="3" t="str">
        <f>INDEX(光放段!$G$4:$G$237,MATCH(纤芯!G451,光放段!$C$4:$C$237,0))</f>
        <v>山东二干|德东威光缆:德州东风中路-滨州黄五审计局</v>
      </c>
      <c r="F451" s="3">
        <f>INDEX(光放段!$I$4:$I$237,MATCH(纤芯!H451,光放段!$B$4:$B$237,0))</f>
        <v>37003100000</v>
      </c>
      <c r="G451" s="3" t="str">
        <f t="shared" si="30"/>
        <v>山东二干|德东威光缆:临邑临盘-惠民姜楼</v>
      </c>
      <c r="H451" s="3">
        <f>INDEX(光放段!$B$4:$B$237,MATCH(纤芯!G451,光放段!$C$4:$C$237,0))</f>
        <v>37003102000</v>
      </c>
      <c r="I451" s="3" t="str">
        <f t="shared" si="31"/>
        <v>德东威光缆</v>
      </c>
      <c r="J451" s="3" t="str">
        <f>INDEX(子缆名称!$B$4:$B$29,纤芯!M451)</f>
        <v>B缆</v>
      </c>
      <c r="K451" s="3">
        <v>16</v>
      </c>
      <c r="L451" s="3">
        <f t="shared" si="32"/>
        <v>4</v>
      </c>
      <c r="M451" s="3">
        <f t="shared" si="33"/>
        <v>2</v>
      </c>
      <c r="N451" s="3" t="s">
        <v>15</v>
      </c>
      <c r="O451" s="3">
        <f>COUNTIF([1]局站!$D$4:$D$172,"="&amp;N451)</f>
        <v>1</v>
      </c>
      <c r="P451" s="3">
        <v>0</v>
      </c>
      <c r="Q451" s="3">
        <v>0</v>
      </c>
      <c r="R451" s="3">
        <v>0</v>
      </c>
      <c r="S451" s="3" t="s">
        <v>16</v>
      </c>
      <c r="T451" s="3">
        <f>COUNTIF([1]局站!$D$4:$D$172,"="&amp;S451)</f>
        <v>1</v>
      </c>
      <c r="U451" s="3">
        <v>0</v>
      </c>
      <c r="V451" s="3">
        <v>0</v>
      </c>
      <c r="W451" s="3">
        <v>0</v>
      </c>
      <c r="X451" s="3" t="s">
        <v>1214</v>
      </c>
      <c r="Y451" s="3" t="s">
        <v>854</v>
      </c>
      <c r="Z451" s="3" t="str">
        <f>INDEX(业务类型!$C$4:$C$8,MATCH(纤芯!Y451,业务类型!$B$4:$B$8,0))</f>
        <v>LOCAL</v>
      </c>
      <c r="AA451" s="3" t="s">
        <v>883</v>
      </c>
    </row>
    <row r="452" spans="1:27" ht="16.5" x14ac:dyDescent="0.2">
      <c r="A452" s="3">
        <v>449</v>
      </c>
      <c r="B452" s="3">
        <f t="shared" si="29"/>
        <v>37003102017</v>
      </c>
      <c r="C452" s="3" t="s">
        <v>1166</v>
      </c>
      <c r="D452" s="3" t="s">
        <v>203</v>
      </c>
      <c r="E452" s="3" t="str">
        <f>INDEX(光放段!$G$4:$G$237,MATCH(纤芯!G452,光放段!$C$4:$C$237,0))</f>
        <v>山东二干|德东威光缆:德州东风中路-滨州黄五审计局</v>
      </c>
      <c r="F452" s="3">
        <f>INDEX(光放段!$I$4:$I$237,MATCH(纤芯!H452,光放段!$B$4:$B$237,0))</f>
        <v>37003100000</v>
      </c>
      <c r="G452" s="3" t="str">
        <f t="shared" si="30"/>
        <v>山东二干|德东威光缆:临邑临盘-惠民姜楼</v>
      </c>
      <c r="H452" s="3">
        <f>INDEX(光放段!$B$4:$B$237,MATCH(纤芯!G452,光放段!$C$4:$C$237,0))</f>
        <v>37003102000</v>
      </c>
      <c r="I452" s="3" t="str">
        <f t="shared" si="31"/>
        <v>德东威光缆</v>
      </c>
      <c r="J452" s="3" t="str">
        <f>INDEX(子缆名称!$B$4:$B$29,纤芯!M452)</f>
        <v>B缆</v>
      </c>
      <c r="K452" s="3">
        <v>17</v>
      </c>
      <c r="L452" s="3">
        <f t="shared" si="32"/>
        <v>5</v>
      </c>
      <c r="M452" s="3">
        <f t="shared" si="33"/>
        <v>2</v>
      </c>
      <c r="N452" s="3" t="s">
        <v>15</v>
      </c>
      <c r="O452" s="3">
        <f>COUNTIF([1]局站!$D$4:$D$172,"="&amp;N452)</f>
        <v>1</v>
      </c>
      <c r="P452" s="3">
        <v>0</v>
      </c>
      <c r="Q452" s="3">
        <v>0</v>
      </c>
      <c r="R452" s="3">
        <v>0</v>
      </c>
      <c r="S452" s="3" t="s">
        <v>16</v>
      </c>
      <c r="T452" s="3">
        <f>COUNTIF([1]局站!$D$4:$D$172,"="&amp;S452)</f>
        <v>1</v>
      </c>
      <c r="U452" s="3">
        <v>0</v>
      </c>
      <c r="V452" s="3">
        <v>0</v>
      </c>
      <c r="W452" s="3">
        <v>0</v>
      </c>
      <c r="X452" s="3" t="s">
        <v>1214</v>
      </c>
      <c r="Y452" s="3" t="s">
        <v>881</v>
      </c>
      <c r="Z452" s="3" t="str">
        <f>INDEX(业务类型!$C$4:$C$8,MATCH(纤芯!Y452,业务类型!$B$4:$B$8,0))</f>
        <v>OTHER</v>
      </c>
      <c r="AA452" s="3" t="s">
        <v>896</v>
      </c>
    </row>
    <row r="453" spans="1:27" ht="16.5" x14ac:dyDescent="0.2">
      <c r="A453" s="3">
        <v>450</v>
      </c>
      <c r="B453" s="3">
        <f t="shared" ref="B453:B516" si="34">H453+K453</f>
        <v>37003102018</v>
      </c>
      <c r="C453" s="3" t="s">
        <v>1166</v>
      </c>
      <c r="D453" s="3" t="s">
        <v>203</v>
      </c>
      <c r="E453" s="3" t="str">
        <f>INDEX(光放段!$G$4:$G$237,MATCH(纤芯!G453,光放段!$C$4:$C$237,0))</f>
        <v>山东二干|德东威光缆:德州东风中路-滨州黄五审计局</v>
      </c>
      <c r="F453" s="3">
        <f>INDEX(光放段!$I$4:$I$237,MATCH(纤芯!H453,光放段!$B$4:$B$237,0))</f>
        <v>37003100000</v>
      </c>
      <c r="G453" s="3" t="str">
        <f t="shared" ref="G453:G516" si="35">C453&amp;"|"&amp;D453&amp;":"&amp;N453&amp;"-"&amp;S453</f>
        <v>山东二干|德东威光缆:临邑临盘-惠民姜楼</v>
      </c>
      <c r="H453" s="3">
        <f>INDEX(光放段!$B$4:$B$237,MATCH(纤芯!G453,光放段!$C$4:$C$237,0))</f>
        <v>37003102000</v>
      </c>
      <c r="I453" s="3" t="str">
        <f t="shared" ref="I453:I516" si="36">D453</f>
        <v>德东威光缆</v>
      </c>
      <c r="J453" s="3" t="str">
        <f>INDEX(子缆名称!$B$4:$B$29,纤芯!M453)</f>
        <v>B缆</v>
      </c>
      <c r="K453" s="3">
        <v>18</v>
      </c>
      <c r="L453" s="3">
        <f t="shared" ref="L453:L516" si="37">MOD(K453-1,12)+1</f>
        <v>6</v>
      </c>
      <c r="M453" s="3">
        <f t="shared" ref="M453:M516" si="38">INT((K453-1)/12)+1</f>
        <v>2</v>
      </c>
      <c r="N453" s="3" t="s">
        <v>15</v>
      </c>
      <c r="O453" s="3">
        <f>COUNTIF([1]局站!$D$4:$D$172,"="&amp;N453)</f>
        <v>1</v>
      </c>
      <c r="P453" s="3">
        <v>0</v>
      </c>
      <c r="Q453" s="3">
        <v>0</v>
      </c>
      <c r="R453" s="3">
        <v>0</v>
      </c>
      <c r="S453" s="3" t="s">
        <v>16</v>
      </c>
      <c r="T453" s="3">
        <f>COUNTIF([1]局站!$D$4:$D$172,"="&amp;S453)</f>
        <v>1</v>
      </c>
      <c r="U453" s="3">
        <v>0</v>
      </c>
      <c r="V453" s="3">
        <v>0</v>
      </c>
      <c r="W453" s="3">
        <v>0</v>
      </c>
      <c r="X453" s="3" t="s">
        <v>1214</v>
      </c>
      <c r="Y453" s="3" t="s">
        <v>881</v>
      </c>
      <c r="Z453" s="3" t="str">
        <f>INDEX(业务类型!$C$4:$C$8,MATCH(纤芯!Y453,业务类型!$B$4:$B$8,0))</f>
        <v>OTHER</v>
      </c>
      <c r="AA453" s="3" t="s">
        <v>896</v>
      </c>
    </row>
    <row r="454" spans="1:27" ht="16.5" x14ac:dyDescent="0.2">
      <c r="A454" s="3">
        <v>451</v>
      </c>
      <c r="B454" s="3">
        <f t="shared" si="34"/>
        <v>37003102019</v>
      </c>
      <c r="C454" s="3" t="s">
        <v>1166</v>
      </c>
      <c r="D454" s="3" t="s">
        <v>203</v>
      </c>
      <c r="E454" s="3" t="str">
        <f>INDEX(光放段!$G$4:$G$237,MATCH(纤芯!G454,光放段!$C$4:$C$237,0))</f>
        <v>山东二干|德东威光缆:德州东风中路-滨州黄五审计局</v>
      </c>
      <c r="F454" s="3">
        <f>INDEX(光放段!$I$4:$I$237,MATCH(纤芯!H454,光放段!$B$4:$B$237,0))</f>
        <v>37003100000</v>
      </c>
      <c r="G454" s="3" t="str">
        <f t="shared" si="35"/>
        <v>山东二干|德东威光缆:临邑临盘-惠民姜楼</v>
      </c>
      <c r="H454" s="3">
        <f>INDEX(光放段!$B$4:$B$237,MATCH(纤芯!G454,光放段!$C$4:$C$237,0))</f>
        <v>37003102000</v>
      </c>
      <c r="I454" s="3" t="str">
        <f t="shared" si="36"/>
        <v>德东威光缆</v>
      </c>
      <c r="J454" s="3" t="str">
        <f>INDEX(子缆名称!$B$4:$B$29,纤芯!M454)</f>
        <v>B缆</v>
      </c>
      <c r="K454" s="3">
        <v>19</v>
      </c>
      <c r="L454" s="3">
        <f t="shared" si="37"/>
        <v>7</v>
      </c>
      <c r="M454" s="3">
        <f t="shared" si="38"/>
        <v>2</v>
      </c>
      <c r="N454" s="3" t="s">
        <v>15</v>
      </c>
      <c r="O454" s="3">
        <f>COUNTIF([1]局站!$D$4:$D$172,"="&amp;N454)</f>
        <v>1</v>
      </c>
      <c r="P454" s="3">
        <v>0</v>
      </c>
      <c r="Q454" s="3">
        <v>0</v>
      </c>
      <c r="R454" s="3">
        <v>0</v>
      </c>
      <c r="S454" s="3" t="s">
        <v>16</v>
      </c>
      <c r="T454" s="3">
        <f>COUNTIF([1]局站!$D$4:$D$172,"="&amp;S454)</f>
        <v>1</v>
      </c>
      <c r="U454" s="3">
        <v>0</v>
      </c>
      <c r="V454" s="3">
        <v>0</v>
      </c>
      <c r="W454" s="3">
        <v>0</v>
      </c>
      <c r="X454" s="3" t="s">
        <v>1214</v>
      </c>
      <c r="Y454" s="3" t="s">
        <v>880</v>
      </c>
      <c r="Z454" s="3" t="str">
        <f>INDEX(业务类型!$C$4:$C$8,MATCH(纤芯!Y454,业务类型!$B$4:$B$8,0))</f>
        <v>IDLE</v>
      </c>
      <c r="AA454" s="3"/>
    </row>
    <row r="455" spans="1:27" ht="16.5" x14ac:dyDescent="0.2">
      <c r="A455" s="3">
        <v>452</v>
      </c>
      <c r="B455" s="3">
        <f t="shared" si="34"/>
        <v>37003102020</v>
      </c>
      <c r="C455" s="3" t="s">
        <v>1166</v>
      </c>
      <c r="D455" s="3" t="s">
        <v>203</v>
      </c>
      <c r="E455" s="3" t="str">
        <f>INDEX(光放段!$G$4:$G$237,MATCH(纤芯!G455,光放段!$C$4:$C$237,0))</f>
        <v>山东二干|德东威光缆:德州东风中路-滨州黄五审计局</v>
      </c>
      <c r="F455" s="3">
        <f>INDEX(光放段!$I$4:$I$237,MATCH(纤芯!H455,光放段!$B$4:$B$237,0))</f>
        <v>37003100000</v>
      </c>
      <c r="G455" s="3" t="str">
        <f t="shared" si="35"/>
        <v>山东二干|德东威光缆:临邑临盘-惠民姜楼</v>
      </c>
      <c r="H455" s="3">
        <f>INDEX(光放段!$B$4:$B$237,MATCH(纤芯!G455,光放段!$C$4:$C$237,0))</f>
        <v>37003102000</v>
      </c>
      <c r="I455" s="3" t="str">
        <f t="shared" si="36"/>
        <v>德东威光缆</v>
      </c>
      <c r="J455" s="3" t="str">
        <f>INDEX(子缆名称!$B$4:$B$29,纤芯!M455)</f>
        <v>B缆</v>
      </c>
      <c r="K455" s="3">
        <v>20</v>
      </c>
      <c r="L455" s="3">
        <f t="shared" si="37"/>
        <v>8</v>
      </c>
      <c r="M455" s="3">
        <f t="shared" si="38"/>
        <v>2</v>
      </c>
      <c r="N455" s="3" t="s">
        <v>15</v>
      </c>
      <c r="O455" s="3">
        <f>COUNTIF([1]局站!$D$4:$D$172,"="&amp;N455)</f>
        <v>1</v>
      </c>
      <c r="P455" s="3">
        <v>0</v>
      </c>
      <c r="Q455" s="3">
        <v>0</v>
      </c>
      <c r="R455" s="3">
        <v>0</v>
      </c>
      <c r="S455" s="3" t="s">
        <v>16</v>
      </c>
      <c r="T455" s="3">
        <f>COUNTIF([1]局站!$D$4:$D$172,"="&amp;S455)</f>
        <v>1</v>
      </c>
      <c r="U455" s="3">
        <v>0</v>
      </c>
      <c r="V455" s="3">
        <v>0</v>
      </c>
      <c r="W455" s="3">
        <v>0</v>
      </c>
      <c r="X455" s="3" t="s">
        <v>1214</v>
      </c>
      <c r="Y455" s="3" t="s">
        <v>880</v>
      </c>
      <c r="Z455" s="3" t="str">
        <f>INDEX(业务类型!$C$4:$C$8,MATCH(纤芯!Y455,业务类型!$B$4:$B$8,0))</f>
        <v>IDLE</v>
      </c>
      <c r="AA455" s="3"/>
    </row>
    <row r="456" spans="1:27" ht="16.5" x14ac:dyDescent="0.2">
      <c r="A456" s="3">
        <v>453</v>
      </c>
      <c r="B456" s="3">
        <f t="shared" si="34"/>
        <v>37003102021</v>
      </c>
      <c r="C456" s="3" t="s">
        <v>1166</v>
      </c>
      <c r="D456" s="3" t="s">
        <v>203</v>
      </c>
      <c r="E456" s="3" t="str">
        <f>INDEX(光放段!$G$4:$G$237,MATCH(纤芯!G456,光放段!$C$4:$C$237,0))</f>
        <v>山东二干|德东威光缆:德州东风中路-滨州黄五审计局</v>
      </c>
      <c r="F456" s="3">
        <f>INDEX(光放段!$I$4:$I$237,MATCH(纤芯!H456,光放段!$B$4:$B$237,0))</f>
        <v>37003100000</v>
      </c>
      <c r="G456" s="3" t="str">
        <f t="shared" si="35"/>
        <v>山东二干|德东威光缆:临邑临盘-惠民姜楼</v>
      </c>
      <c r="H456" s="3">
        <f>INDEX(光放段!$B$4:$B$237,MATCH(纤芯!G456,光放段!$C$4:$C$237,0))</f>
        <v>37003102000</v>
      </c>
      <c r="I456" s="3" t="str">
        <f t="shared" si="36"/>
        <v>德东威光缆</v>
      </c>
      <c r="J456" s="3" t="str">
        <f>INDEX(子缆名称!$B$4:$B$29,纤芯!M456)</f>
        <v>B缆</v>
      </c>
      <c r="K456" s="3">
        <v>21</v>
      </c>
      <c r="L456" s="3">
        <f t="shared" si="37"/>
        <v>9</v>
      </c>
      <c r="M456" s="3">
        <f t="shared" si="38"/>
        <v>2</v>
      </c>
      <c r="N456" s="3" t="s">
        <v>15</v>
      </c>
      <c r="O456" s="3">
        <f>COUNTIF([1]局站!$D$4:$D$172,"="&amp;N456)</f>
        <v>1</v>
      </c>
      <c r="P456" s="3">
        <v>0</v>
      </c>
      <c r="Q456" s="3">
        <v>0</v>
      </c>
      <c r="R456" s="3">
        <v>0</v>
      </c>
      <c r="S456" s="3" t="s">
        <v>16</v>
      </c>
      <c r="T456" s="3">
        <f>COUNTIF([1]局站!$D$4:$D$172,"="&amp;S456)</f>
        <v>1</v>
      </c>
      <c r="U456" s="3">
        <v>0</v>
      </c>
      <c r="V456" s="3">
        <v>0</v>
      </c>
      <c r="W456" s="3">
        <v>0</v>
      </c>
      <c r="X456" s="3" t="s">
        <v>1214</v>
      </c>
      <c r="Y456" s="3" t="s">
        <v>880</v>
      </c>
      <c r="Z456" s="3" t="str">
        <f>INDEX(业务类型!$C$4:$C$8,MATCH(纤芯!Y456,业务类型!$B$4:$B$8,0))</f>
        <v>IDLE</v>
      </c>
      <c r="AA456" s="3"/>
    </row>
    <row r="457" spans="1:27" ht="16.5" x14ac:dyDescent="0.2">
      <c r="A457" s="3">
        <v>454</v>
      </c>
      <c r="B457" s="3">
        <f t="shared" si="34"/>
        <v>37003102022</v>
      </c>
      <c r="C457" s="3" t="s">
        <v>1166</v>
      </c>
      <c r="D457" s="3" t="s">
        <v>203</v>
      </c>
      <c r="E457" s="3" t="str">
        <f>INDEX(光放段!$G$4:$G$237,MATCH(纤芯!G457,光放段!$C$4:$C$237,0))</f>
        <v>山东二干|德东威光缆:德州东风中路-滨州黄五审计局</v>
      </c>
      <c r="F457" s="3">
        <f>INDEX(光放段!$I$4:$I$237,MATCH(纤芯!H457,光放段!$B$4:$B$237,0))</f>
        <v>37003100000</v>
      </c>
      <c r="G457" s="3" t="str">
        <f t="shared" si="35"/>
        <v>山东二干|德东威光缆:临邑临盘-惠民姜楼</v>
      </c>
      <c r="H457" s="3">
        <f>INDEX(光放段!$B$4:$B$237,MATCH(纤芯!G457,光放段!$C$4:$C$237,0))</f>
        <v>37003102000</v>
      </c>
      <c r="I457" s="3" t="str">
        <f t="shared" si="36"/>
        <v>德东威光缆</v>
      </c>
      <c r="J457" s="3" t="str">
        <f>INDEX(子缆名称!$B$4:$B$29,纤芯!M457)</f>
        <v>B缆</v>
      </c>
      <c r="K457" s="3">
        <v>22</v>
      </c>
      <c r="L457" s="3">
        <f t="shared" si="37"/>
        <v>10</v>
      </c>
      <c r="M457" s="3">
        <f t="shared" si="38"/>
        <v>2</v>
      </c>
      <c r="N457" s="3" t="s">
        <v>15</v>
      </c>
      <c r="O457" s="3">
        <f>COUNTIF([1]局站!$D$4:$D$172,"="&amp;N457)</f>
        <v>1</v>
      </c>
      <c r="P457" s="3">
        <v>0</v>
      </c>
      <c r="Q457" s="3">
        <v>0</v>
      </c>
      <c r="R457" s="3">
        <v>0</v>
      </c>
      <c r="S457" s="3" t="s">
        <v>16</v>
      </c>
      <c r="T457" s="3">
        <f>COUNTIF([1]局站!$D$4:$D$172,"="&amp;S457)</f>
        <v>1</v>
      </c>
      <c r="U457" s="3">
        <v>0</v>
      </c>
      <c r="V457" s="3">
        <v>0</v>
      </c>
      <c r="W457" s="3">
        <v>0</v>
      </c>
      <c r="X457" s="3" t="s">
        <v>1214</v>
      </c>
      <c r="Y457" s="3" t="s">
        <v>880</v>
      </c>
      <c r="Z457" s="3" t="str">
        <f>INDEX(业务类型!$C$4:$C$8,MATCH(纤芯!Y457,业务类型!$B$4:$B$8,0))</f>
        <v>IDLE</v>
      </c>
      <c r="AA457" s="3"/>
    </row>
    <row r="458" spans="1:27" ht="16.5" x14ac:dyDescent="0.2">
      <c r="A458" s="3">
        <v>455</v>
      </c>
      <c r="B458" s="3">
        <f t="shared" si="34"/>
        <v>37003102023</v>
      </c>
      <c r="C458" s="3" t="s">
        <v>1166</v>
      </c>
      <c r="D458" s="3" t="s">
        <v>203</v>
      </c>
      <c r="E458" s="3" t="str">
        <f>INDEX(光放段!$G$4:$G$237,MATCH(纤芯!G458,光放段!$C$4:$C$237,0))</f>
        <v>山东二干|德东威光缆:德州东风中路-滨州黄五审计局</v>
      </c>
      <c r="F458" s="3">
        <f>INDEX(光放段!$I$4:$I$237,MATCH(纤芯!H458,光放段!$B$4:$B$237,0))</f>
        <v>37003100000</v>
      </c>
      <c r="G458" s="3" t="str">
        <f t="shared" si="35"/>
        <v>山东二干|德东威光缆:临邑临盘-惠民姜楼</v>
      </c>
      <c r="H458" s="3">
        <f>INDEX(光放段!$B$4:$B$237,MATCH(纤芯!G458,光放段!$C$4:$C$237,0))</f>
        <v>37003102000</v>
      </c>
      <c r="I458" s="3" t="str">
        <f t="shared" si="36"/>
        <v>德东威光缆</v>
      </c>
      <c r="J458" s="3" t="str">
        <f>INDEX(子缆名称!$B$4:$B$29,纤芯!M458)</f>
        <v>B缆</v>
      </c>
      <c r="K458" s="3">
        <v>23</v>
      </c>
      <c r="L458" s="3">
        <f t="shared" si="37"/>
        <v>11</v>
      </c>
      <c r="M458" s="3">
        <f t="shared" si="38"/>
        <v>2</v>
      </c>
      <c r="N458" s="3" t="s">
        <v>15</v>
      </c>
      <c r="O458" s="3">
        <f>COUNTIF([1]局站!$D$4:$D$172,"="&amp;N458)</f>
        <v>1</v>
      </c>
      <c r="P458" s="3">
        <v>0</v>
      </c>
      <c r="Q458" s="3">
        <v>0</v>
      </c>
      <c r="R458" s="3">
        <v>0</v>
      </c>
      <c r="S458" s="3" t="s">
        <v>16</v>
      </c>
      <c r="T458" s="3">
        <f>COUNTIF([1]局站!$D$4:$D$172,"="&amp;S458)</f>
        <v>1</v>
      </c>
      <c r="U458" s="3">
        <v>0</v>
      </c>
      <c r="V458" s="3">
        <v>0</v>
      </c>
      <c r="W458" s="3">
        <v>0</v>
      </c>
      <c r="X458" s="3" t="s">
        <v>1214</v>
      </c>
      <c r="Y458" s="3" t="s">
        <v>880</v>
      </c>
      <c r="Z458" s="3" t="str">
        <f>INDEX(业务类型!$C$4:$C$8,MATCH(纤芯!Y458,业务类型!$B$4:$B$8,0))</f>
        <v>IDLE</v>
      </c>
      <c r="AA458" s="3"/>
    </row>
    <row r="459" spans="1:27" ht="16.5" x14ac:dyDescent="0.2">
      <c r="A459" s="3">
        <v>456</v>
      </c>
      <c r="B459" s="3">
        <f t="shared" si="34"/>
        <v>37003102024</v>
      </c>
      <c r="C459" s="3" t="s">
        <v>1166</v>
      </c>
      <c r="D459" s="3" t="s">
        <v>203</v>
      </c>
      <c r="E459" s="3" t="str">
        <f>INDEX(光放段!$G$4:$G$237,MATCH(纤芯!G459,光放段!$C$4:$C$237,0))</f>
        <v>山东二干|德东威光缆:德州东风中路-滨州黄五审计局</v>
      </c>
      <c r="F459" s="3">
        <f>INDEX(光放段!$I$4:$I$237,MATCH(纤芯!H459,光放段!$B$4:$B$237,0))</f>
        <v>37003100000</v>
      </c>
      <c r="G459" s="3" t="str">
        <f t="shared" si="35"/>
        <v>山东二干|德东威光缆:临邑临盘-惠民姜楼</v>
      </c>
      <c r="H459" s="3">
        <f>INDEX(光放段!$B$4:$B$237,MATCH(纤芯!G459,光放段!$C$4:$C$237,0))</f>
        <v>37003102000</v>
      </c>
      <c r="I459" s="3" t="str">
        <f t="shared" si="36"/>
        <v>德东威光缆</v>
      </c>
      <c r="J459" s="3" t="str">
        <f>INDEX(子缆名称!$B$4:$B$29,纤芯!M459)</f>
        <v>B缆</v>
      </c>
      <c r="K459" s="3">
        <v>24</v>
      </c>
      <c r="L459" s="3">
        <f t="shared" si="37"/>
        <v>12</v>
      </c>
      <c r="M459" s="3">
        <f t="shared" si="38"/>
        <v>2</v>
      </c>
      <c r="N459" s="3" t="s">
        <v>15</v>
      </c>
      <c r="O459" s="3">
        <f>COUNTIF([1]局站!$D$4:$D$172,"="&amp;N459)</f>
        <v>1</v>
      </c>
      <c r="P459" s="3">
        <v>0</v>
      </c>
      <c r="Q459" s="3">
        <v>0</v>
      </c>
      <c r="R459" s="3">
        <v>0</v>
      </c>
      <c r="S459" s="3" t="s">
        <v>16</v>
      </c>
      <c r="T459" s="3">
        <f>COUNTIF([1]局站!$D$4:$D$172,"="&amp;S459)</f>
        <v>1</v>
      </c>
      <c r="U459" s="3">
        <v>0</v>
      </c>
      <c r="V459" s="3">
        <v>0</v>
      </c>
      <c r="W459" s="3">
        <v>0</v>
      </c>
      <c r="X459" s="3" t="s">
        <v>1214</v>
      </c>
      <c r="Y459" s="3" t="s">
        <v>881</v>
      </c>
      <c r="Z459" s="3" t="str">
        <f>INDEX(业务类型!$C$4:$C$8,MATCH(纤芯!Y459,业务类型!$B$4:$B$8,0))</f>
        <v>OTHER</v>
      </c>
      <c r="AA459" s="3" t="s">
        <v>888</v>
      </c>
    </row>
    <row r="460" spans="1:27" ht="16.5" x14ac:dyDescent="0.2">
      <c r="A460" s="3">
        <v>457</v>
      </c>
      <c r="B460" s="3">
        <f t="shared" si="34"/>
        <v>37003103001</v>
      </c>
      <c r="C460" s="3" t="s">
        <v>1166</v>
      </c>
      <c r="D460" s="3" t="s">
        <v>203</v>
      </c>
      <c r="E460" s="3" t="str">
        <f>INDEX(光放段!$G$4:$G$237,MATCH(纤芯!G460,光放段!$C$4:$C$237,0))</f>
        <v>山东二干|德东威光缆:德州东风中路-滨州黄五审计局</v>
      </c>
      <c r="F460" s="3">
        <f>INDEX(光放段!$I$4:$I$237,MATCH(纤芯!H460,光放段!$B$4:$B$237,0))</f>
        <v>37003100000</v>
      </c>
      <c r="G460" s="3" t="str">
        <f t="shared" si="35"/>
        <v>山东二干|德东威光缆:惠民姜楼-滨州黄五审计局</v>
      </c>
      <c r="H460" s="3">
        <f>INDEX(光放段!$B$4:$B$237,MATCH(纤芯!G460,光放段!$C$4:$C$237,0))</f>
        <v>37003103000</v>
      </c>
      <c r="I460" s="3" t="str">
        <f t="shared" si="36"/>
        <v>德东威光缆</v>
      </c>
      <c r="J460" s="3" t="str">
        <f>INDEX(子缆名称!$B$4:$B$29,纤芯!M460)</f>
        <v>A缆</v>
      </c>
      <c r="K460" s="3">
        <v>1</v>
      </c>
      <c r="L460" s="3">
        <f t="shared" si="37"/>
        <v>1</v>
      </c>
      <c r="M460" s="3">
        <f t="shared" si="38"/>
        <v>1</v>
      </c>
      <c r="N460" s="3" t="s">
        <v>16</v>
      </c>
      <c r="O460" s="3">
        <f>COUNTIF([1]局站!$D$4:$D$172,"="&amp;N460)</f>
        <v>1</v>
      </c>
      <c r="P460" s="3">
        <v>0</v>
      </c>
      <c r="Q460" s="3">
        <v>0</v>
      </c>
      <c r="R460" s="3">
        <v>0</v>
      </c>
      <c r="S460" s="3" t="s">
        <v>17</v>
      </c>
      <c r="T460" s="3">
        <f>COUNTIF([1]局站!$D$4:$D$172,"="&amp;S460)</f>
        <v>1</v>
      </c>
      <c r="U460" s="3">
        <v>0</v>
      </c>
      <c r="V460" s="3">
        <v>0</v>
      </c>
      <c r="W460" s="3">
        <v>0</v>
      </c>
      <c r="X460" s="3" t="s">
        <v>1215</v>
      </c>
      <c r="Y460" s="3" t="s">
        <v>880</v>
      </c>
      <c r="Z460" s="3" t="str">
        <f>INDEX(业务类型!$C$4:$C$8,MATCH(纤芯!Y460,业务类型!$B$4:$B$8,0))</f>
        <v>IDLE</v>
      </c>
      <c r="AA460" s="3"/>
    </row>
    <row r="461" spans="1:27" ht="16.5" x14ac:dyDescent="0.2">
      <c r="A461" s="3">
        <v>458</v>
      </c>
      <c r="B461" s="3">
        <f t="shared" si="34"/>
        <v>37003103002</v>
      </c>
      <c r="C461" s="3" t="s">
        <v>1166</v>
      </c>
      <c r="D461" s="3" t="s">
        <v>203</v>
      </c>
      <c r="E461" s="3" t="str">
        <f>INDEX(光放段!$G$4:$G$237,MATCH(纤芯!G461,光放段!$C$4:$C$237,0))</f>
        <v>山东二干|德东威光缆:德州东风中路-滨州黄五审计局</v>
      </c>
      <c r="F461" s="3">
        <f>INDEX(光放段!$I$4:$I$237,MATCH(纤芯!H461,光放段!$B$4:$B$237,0))</f>
        <v>37003100000</v>
      </c>
      <c r="G461" s="3" t="str">
        <f t="shared" si="35"/>
        <v>山东二干|德东威光缆:惠民姜楼-滨州黄五审计局</v>
      </c>
      <c r="H461" s="3">
        <f>INDEX(光放段!$B$4:$B$237,MATCH(纤芯!G461,光放段!$C$4:$C$237,0))</f>
        <v>37003103000</v>
      </c>
      <c r="I461" s="3" t="str">
        <f t="shared" si="36"/>
        <v>德东威光缆</v>
      </c>
      <c r="J461" s="3" t="str">
        <f>INDEX(子缆名称!$B$4:$B$29,纤芯!M461)</f>
        <v>A缆</v>
      </c>
      <c r="K461" s="3">
        <v>2</v>
      </c>
      <c r="L461" s="3">
        <f t="shared" si="37"/>
        <v>2</v>
      </c>
      <c r="M461" s="3">
        <f t="shared" si="38"/>
        <v>1</v>
      </c>
      <c r="N461" s="3" t="s">
        <v>16</v>
      </c>
      <c r="O461" s="3">
        <f>COUNTIF([1]局站!$D$4:$D$172,"="&amp;N461)</f>
        <v>1</v>
      </c>
      <c r="P461" s="3">
        <v>0</v>
      </c>
      <c r="Q461" s="3">
        <v>0</v>
      </c>
      <c r="R461" s="3">
        <v>0</v>
      </c>
      <c r="S461" s="3" t="s">
        <v>17</v>
      </c>
      <c r="T461" s="3">
        <f>COUNTIF([1]局站!$D$4:$D$172,"="&amp;S461)</f>
        <v>1</v>
      </c>
      <c r="U461" s="3">
        <v>0</v>
      </c>
      <c r="V461" s="3">
        <v>0</v>
      </c>
      <c r="W461" s="3">
        <v>0</v>
      </c>
      <c r="X461" s="3" t="s">
        <v>1215</v>
      </c>
      <c r="Y461" s="3" t="s">
        <v>854</v>
      </c>
      <c r="Z461" s="3" t="str">
        <f>INDEX(业务类型!$C$4:$C$8,MATCH(纤芯!Y461,业务类型!$B$4:$B$8,0))</f>
        <v>LOCAL</v>
      </c>
      <c r="AA461" s="3" t="s">
        <v>883</v>
      </c>
    </row>
    <row r="462" spans="1:27" ht="16.5" x14ac:dyDescent="0.2">
      <c r="A462" s="3">
        <v>459</v>
      </c>
      <c r="B462" s="3">
        <f t="shared" si="34"/>
        <v>37003103003</v>
      </c>
      <c r="C462" s="3" t="s">
        <v>1166</v>
      </c>
      <c r="D462" s="3" t="s">
        <v>203</v>
      </c>
      <c r="E462" s="3" t="str">
        <f>INDEX(光放段!$G$4:$G$237,MATCH(纤芯!G462,光放段!$C$4:$C$237,0))</f>
        <v>山东二干|德东威光缆:德州东风中路-滨州黄五审计局</v>
      </c>
      <c r="F462" s="3">
        <f>INDEX(光放段!$I$4:$I$237,MATCH(纤芯!H462,光放段!$B$4:$B$237,0))</f>
        <v>37003100000</v>
      </c>
      <c r="G462" s="3" t="str">
        <f t="shared" si="35"/>
        <v>山东二干|德东威光缆:惠民姜楼-滨州黄五审计局</v>
      </c>
      <c r="H462" s="3">
        <f>INDEX(光放段!$B$4:$B$237,MATCH(纤芯!G462,光放段!$C$4:$C$237,0))</f>
        <v>37003103000</v>
      </c>
      <c r="I462" s="3" t="str">
        <f t="shared" si="36"/>
        <v>德东威光缆</v>
      </c>
      <c r="J462" s="3" t="str">
        <f>INDEX(子缆名称!$B$4:$B$29,纤芯!M462)</f>
        <v>A缆</v>
      </c>
      <c r="K462" s="3">
        <v>3</v>
      </c>
      <c r="L462" s="3">
        <f t="shared" si="37"/>
        <v>3</v>
      </c>
      <c r="M462" s="3">
        <f t="shared" si="38"/>
        <v>1</v>
      </c>
      <c r="N462" s="3" t="s">
        <v>16</v>
      </c>
      <c r="O462" s="3">
        <f>COUNTIF([1]局站!$D$4:$D$172,"="&amp;N462)</f>
        <v>1</v>
      </c>
      <c r="P462" s="3">
        <v>0</v>
      </c>
      <c r="Q462" s="3">
        <v>0</v>
      </c>
      <c r="R462" s="3">
        <v>0</v>
      </c>
      <c r="S462" s="3" t="s">
        <v>17</v>
      </c>
      <c r="T462" s="3">
        <f>COUNTIF([1]局站!$D$4:$D$172,"="&amp;S462)</f>
        <v>1</v>
      </c>
      <c r="U462" s="3">
        <v>0</v>
      </c>
      <c r="V462" s="3">
        <v>0</v>
      </c>
      <c r="W462" s="3">
        <v>0</v>
      </c>
      <c r="X462" s="3" t="s">
        <v>1215</v>
      </c>
      <c r="Y462" s="3" t="s">
        <v>881</v>
      </c>
      <c r="Z462" s="3" t="str">
        <f>INDEX(业务类型!$C$4:$C$8,MATCH(纤芯!Y462,业务类型!$B$4:$B$8,0))</f>
        <v>OTHER</v>
      </c>
      <c r="AA462" s="3" t="s">
        <v>898</v>
      </c>
    </row>
    <row r="463" spans="1:27" ht="16.5" x14ac:dyDescent="0.2">
      <c r="A463" s="3">
        <v>460</v>
      </c>
      <c r="B463" s="3">
        <f t="shared" si="34"/>
        <v>37003103004</v>
      </c>
      <c r="C463" s="3" t="s">
        <v>1166</v>
      </c>
      <c r="D463" s="3" t="s">
        <v>203</v>
      </c>
      <c r="E463" s="3" t="str">
        <f>INDEX(光放段!$G$4:$G$237,MATCH(纤芯!G463,光放段!$C$4:$C$237,0))</f>
        <v>山东二干|德东威光缆:德州东风中路-滨州黄五审计局</v>
      </c>
      <c r="F463" s="3">
        <f>INDEX(光放段!$I$4:$I$237,MATCH(纤芯!H463,光放段!$B$4:$B$237,0))</f>
        <v>37003100000</v>
      </c>
      <c r="G463" s="3" t="str">
        <f t="shared" si="35"/>
        <v>山东二干|德东威光缆:惠民姜楼-滨州黄五审计局</v>
      </c>
      <c r="H463" s="3">
        <f>INDEX(光放段!$B$4:$B$237,MATCH(纤芯!G463,光放段!$C$4:$C$237,0))</f>
        <v>37003103000</v>
      </c>
      <c r="I463" s="3" t="str">
        <f t="shared" si="36"/>
        <v>德东威光缆</v>
      </c>
      <c r="J463" s="3" t="str">
        <f>INDEX(子缆名称!$B$4:$B$29,纤芯!M463)</f>
        <v>A缆</v>
      </c>
      <c r="K463" s="3">
        <v>4</v>
      </c>
      <c r="L463" s="3">
        <f t="shared" si="37"/>
        <v>4</v>
      </c>
      <c r="M463" s="3">
        <f t="shared" si="38"/>
        <v>1</v>
      </c>
      <c r="N463" s="3" t="s">
        <v>16</v>
      </c>
      <c r="O463" s="3">
        <f>COUNTIF([1]局站!$D$4:$D$172,"="&amp;N463)</f>
        <v>1</v>
      </c>
      <c r="P463" s="3">
        <v>0</v>
      </c>
      <c r="Q463" s="3">
        <v>0</v>
      </c>
      <c r="R463" s="3">
        <v>0</v>
      </c>
      <c r="S463" s="3" t="s">
        <v>17</v>
      </c>
      <c r="T463" s="3">
        <f>COUNTIF([1]局站!$D$4:$D$172,"="&amp;S463)</f>
        <v>1</v>
      </c>
      <c r="U463" s="3">
        <v>0</v>
      </c>
      <c r="V463" s="3">
        <v>0</v>
      </c>
      <c r="W463" s="3">
        <v>0</v>
      </c>
      <c r="X463" s="3" t="s">
        <v>1215</v>
      </c>
      <c r="Y463" s="3" t="s">
        <v>880</v>
      </c>
      <c r="Z463" s="3" t="str">
        <f>INDEX(业务类型!$C$4:$C$8,MATCH(纤芯!Y463,业务类型!$B$4:$B$8,0))</f>
        <v>IDLE</v>
      </c>
      <c r="AA463" s="3"/>
    </row>
    <row r="464" spans="1:27" ht="16.5" x14ac:dyDescent="0.2">
      <c r="A464" s="3">
        <v>461</v>
      </c>
      <c r="B464" s="3">
        <f t="shared" si="34"/>
        <v>37003103005</v>
      </c>
      <c r="C464" s="3" t="s">
        <v>1166</v>
      </c>
      <c r="D464" s="3" t="s">
        <v>203</v>
      </c>
      <c r="E464" s="3" t="str">
        <f>INDEX(光放段!$G$4:$G$237,MATCH(纤芯!G464,光放段!$C$4:$C$237,0))</f>
        <v>山东二干|德东威光缆:德州东风中路-滨州黄五审计局</v>
      </c>
      <c r="F464" s="3">
        <f>INDEX(光放段!$I$4:$I$237,MATCH(纤芯!H464,光放段!$B$4:$B$237,0))</f>
        <v>37003100000</v>
      </c>
      <c r="G464" s="3" t="str">
        <f t="shared" si="35"/>
        <v>山东二干|德东威光缆:惠民姜楼-滨州黄五审计局</v>
      </c>
      <c r="H464" s="3">
        <f>INDEX(光放段!$B$4:$B$237,MATCH(纤芯!G464,光放段!$C$4:$C$237,0))</f>
        <v>37003103000</v>
      </c>
      <c r="I464" s="3" t="str">
        <f t="shared" si="36"/>
        <v>德东威光缆</v>
      </c>
      <c r="J464" s="3" t="str">
        <f>INDEX(子缆名称!$B$4:$B$29,纤芯!M464)</f>
        <v>A缆</v>
      </c>
      <c r="K464" s="3">
        <v>5</v>
      </c>
      <c r="L464" s="3">
        <f t="shared" si="37"/>
        <v>5</v>
      </c>
      <c r="M464" s="3">
        <f t="shared" si="38"/>
        <v>1</v>
      </c>
      <c r="N464" s="3" t="s">
        <v>16</v>
      </c>
      <c r="O464" s="3">
        <f>COUNTIF([1]局站!$D$4:$D$172,"="&amp;N464)</f>
        <v>1</v>
      </c>
      <c r="P464" s="3">
        <v>0</v>
      </c>
      <c r="Q464" s="3">
        <v>0</v>
      </c>
      <c r="R464" s="3">
        <v>0</v>
      </c>
      <c r="S464" s="3" t="s">
        <v>17</v>
      </c>
      <c r="T464" s="3">
        <f>COUNTIF([1]局站!$D$4:$D$172,"="&amp;S464)</f>
        <v>1</v>
      </c>
      <c r="U464" s="3">
        <v>0</v>
      </c>
      <c r="V464" s="3">
        <v>0</v>
      </c>
      <c r="W464" s="3">
        <v>0</v>
      </c>
      <c r="X464" s="3" t="s">
        <v>1215</v>
      </c>
      <c r="Y464" s="3" t="s">
        <v>852</v>
      </c>
      <c r="Z464" s="3" t="str">
        <f>INDEX(业务类型!$C$4:$C$8,MATCH(纤芯!Y464,业务类型!$B$4:$B$8,0))</f>
        <v>TWO</v>
      </c>
      <c r="AA464" s="3" t="s">
        <v>895</v>
      </c>
    </row>
    <row r="465" spans="1:27" ht="16.5" x14ac:dyDescent="0.2">
      <c r="A465" s="3">
        <v>462</v>
      </c>
      <c r="B465" s="3">
        <f t="shared" si="34"/>
        <v>37003103006</v>
      </c>
      <c r="C465" s="3" t="s">
        <v>1166</v>
      </c>
      <c r="D465" s="3" t="s">
        <v>203</v>
      </c>
      <c r="E465" s="3" t="str">
        <f>INDEX(光放段!$G$4:$G$237,MATCH(纤芯!G465,光放段!$C$4:$C$237,0))</f>
        <v>山东二干|德东威光缆:德州东风中路-滨州黄五审计局</v>
      </c>
      <c r="F465" s="3">
        <f>INDEX(光放段!$I$4:$I$237,MATCH(纤芯!H465,光放段!$B$4:$B$237,0))</f>
        <v>37003100000</v>
      </c>
      <c r="G465" s="3" t="str">
        <f t="shared" si="35"/>
        <v>山东二干|德东威光缆:惠民姜楼-滨州黄五审计局</v>
      </c>
      <c r="H465" s="3">
        <f>INDEX(光放段!$B$4:$B$237,MATCH(纤芯!G465,光放段!$C$4:$C$237,0))</f>
        <v>37003103000</v>
      </c>
      <c r="I465" s="3" t="str">
        <f t="shared" si="36"/>
        <v>德东威光缆</v>
      </c>
      <c r="J465" s="3" t="str">
        <f>INDEX(子缆名称!$B$4:$B$29,纤芯!M465)</f>
        <v>A缆</v>
      </c>
      <c r="K465" s="3">
        <v>6</v>
      </c>
      <c r="L465" s="3">
        <f t="shared" si="37"/>
        <v>6</v>
      </c>
      <c r="M465" s="3">
        <f t="shared" si="38"/>
        <v>1</v>
      </c>
      <c r="N465" s="3" t="s">
        <v>16</v>
      </c>
      <c r="O465" s="3">
        <f>COUNTIF([1]局站!$D$4:$D$172,"="&amp;N465)</f>
        <v>1</v>
      </c>
      <c r="P465" s="3">
        <v>0</v>
      </c>
      <c r="Q465" s="3">
        <v>0</v>
      </c>
      <c r="R465" s="3">
        <v>0</v>
      </c>
      <c r="S465" s="3" t="s">
        <v>17</v>
      </c>
      <c r="T465" s="3">
        <f>COUNTIF([1]局站!$D$4:$D$172,"="&amp;S465)</f>
        <v>1</v>
      </c>
      <c r="U465" s="3">
        <v>0</v>
      </c>
      <c r="V465" s="3">
        <v>0</v>
      </c>
      <c r="W465" s="3">
        <v>0</v>
      </c>
      <c r="X465" s="3" t="s">
        <v>1215</v>
      </c>
      <c r="Y465" s="3" t="s">
        <v>880</v>
      </c>
      <c r="Z465" s="3" t="str">
        <f>INDEX(业务类型!$C$4:$C$8,MATCH(纤芯!Y465,业务类型!$B$4:$B$8,0))</f>
        <v>IDLE</v>
      </c>
      <c r="AA465" s="3"/>
    </row>
    <row r="466" spans="1:27" ht="16.5" x14ac:dyDescent="0.2">
      <c r="A466" s="3">
        <v>463</v>
      </c>
      <c r="B466" s="3">
        <f t="shared" si="34"/>
        <v>37003103007</v>
      </c>
      <c r="C466" s="3" t="s">
        <v>1166</v>
      </c>
      <c r="D466" s="3" t="s">
        <v>203</v>
      </c>
      <c r="E466" s="3" t="str">
        <f>INDEX(光放段!$G$4:$G$237,MATCH(纤芯!G466,光放段!$C$4:$C$237,0))</f>
        <v>山东二干|德东威光缆:德州东风中路-滨州黄五审计局</v>
      </c>
      <c r="F466" s="3">
        <f>INDEX(光放段!$I$4:$I$237,MATCH(纤芯!H466,光放段!$B$4:$B$237,0))</f>
        <v>37003100000</v>
      </c>
      <c r="G466" s="3" t="str">
        <f t="shared" si="35"/>
        <v>山东二干|德东威光缆:惠民姜楼-滨州黄五审计局</v>
      </c>
      <c r="H466" s="3">
        <f>INDEX(光放段!$B$4:$B$237,MATCH(纤芯!G466,光放段!$C$4:$C$237,0))</f>
        <v>37003103000</v>
      </c>
      <c r="I466" s="3" t="str">
        <f t="shared" si="36"/>
        <v>德东威光缆</v>
      </c>
      <c r="J466" s="3" t="str">
        <f>INDEX(子缆名称!$B$4:$B$29,纤芯!M466)</f>
        <v>A缆</v>
      </c>
      <c r="K466" s="3">
        <v>7</v>
      </c>
      <c r="L466" s="3">
        <f t="shared" si="37"/>
        <v>7</v>
      </c>
      <c r="M466" s="3">
        <f t="shared" si="38"/>
        <v>1</v>
      </c>
      <c r="N466" s="3" t="s">
        <v>16</v>
      </c>
      <c r="O466" s="3">
        <f>COUNTIF([1]局站!$D$4:$D$172,"="&amp;N466)</f>
        <v>1</v>
      </c>
      <c r="P466" s="3">
        <v>0</v>
      </c>
      <c r="Q466" s="3">
        <v>0</v>
      </c>
      <c r="R466" s="3">
        <v>0</v>
      </c>
      <c r="S466" s="3" t="s">
        <v>17</v>
      </c>
      <c r="T466" s="3">
        <f>COUNTIF([1]局站!$D$4:$D$172,"="&amp;S466)</f>
        <v>1</v>
      </c>
      <c r="U466" s="3">
        <v>0</v>
      </c>
      <c r="V466" s="3">
        <v>0</v>
      </c>
      <c r="W466" s="3">
        <v>0</v>
      </c>
      <c r="X466" s="3" t="s">
        <v>1215</v>
      </c>
      <c r="Y466" s="3" t="s">
        <v>852</v>
      </c>
      <c r="Z466" s="3" t="str">
        <f>INDEX(业务类型!$C$4:$C$8,MATCH(纤芯!Y466,业务类型!$B$4:$B$8,0))</f>
        <v>TWO</v>
      </c>
      <c r="AA466" s="3" t="s">
        <v>895</v>
      </c>
    </row>
    <row r="467" spans="1:27" ht="16.5" x14ac:dyDescent="0.2">
      <c r="A467" s="3">
        <v>464</v>
      </c>
      <c r="B467" s="3">
        <f t="shared" si="34"/>
        <v>37003103008</v>
      </c>
      <c r="C467" s="3" t="s">
        <v>1166</v>
      </c>
      <c r="D467" s="3" t="s">
        <v>203</v>
      </c>
      <c r="E467" s="3" t="str">
        <f>INDEX(光放段!$G$4:$G$237,MATCH(纤芯!G467,光放段!$C$4:$C$237,0))</f>
        <v>山东二干|德东威光缆:德州东风中路-滨州黄五审计局</v>
      </c>
      <c r="F467" s="3">
        <f>INDEX(光放段!$I$4:$I$237,MATCH(纤芯!H467,光放段!$B$4:$B$237,0))</f>
        <v>37003100000</v>
      </c>
      <c r="G467" s="3" t="str">
        <f t="shared" si="35"/>
        <v>山东二干|德东威光缆:惠民姜楼-滨州黄五审计局</v>
      </c>
      <c r="H467" s="3">
        <f>INDEX(光放段!$B$4:$B$237,MATCH(纤芯!G467,光放段!$C$4:$C$237,0))</f>
        <v>37003103000</v>
      </c>
      <c r="I467" s="3" t="str">
        <f t="shared" si="36"/>
        <v>德东威光缆</v>
      </c>
      <c r="J467" s="3" t="str">
        <f>INDEX(子缆名称!$B$4:$B$29,纤芯!M467)</f>
        <v>A缆</v>
      </c>
      <c r="K467" s="3">
        <v>8</v>
      </c>
      <c r="L467" s="3">
        <f t="shared" si="37"/>
        <v>8</v>
      </c>
      <c r="M467" s="3">
        <f t="shared" si="38"/>
        <v>1</v>
      </c>
      <c r="N467" s="3" t="s">
        <v>16</v>
      </c>
      <c r="O467" s="3">
        <f>COUNTIF([1]局站!$D$4:$D$172,"="&amp;N467)</f>
        <v>1</v>
      </c>
      <c r="P467" s="3">
        <v>0</v>
      </c>
      <c r="Q467" s="3">
        <v>0</v>
      </c>
      <c r="R467" s="3">
        <v>0</v>
      </c>
      <c r="S467" s="3" t="s">
        <v>17</v>
      </c>
      <c r="T467" s="3">
        <f>COUNTIF([1]局站!$D$4:$D$172,"="&amp;S467)</f>
        <v>1</v>
      </c>
      <c r="U467" s="3">
        <v>0</v>
      </c>
      <c r="V467" s="3">
        <v>0</v>
      </c>
      <c r="W467" s="3">
        <v>0</v>
      </c>
      <c r="X467" s="3" t="s">
        <v>1215</v>
      </c>
      <c r="Y467" s="3" t="s">
        <v>852</v>
      </c>
      <c r="Z467" s="3" t="str">
        <f>INDEX(业务类型!$C$4:$C$8,MATCH(纤芯!Y467,业务类型!$B$4:$B$8,0))</f>
        <v>TWO</v>
      </c>
      <c r="AA467" s="3" t="s">
        <v>886</v>
      </c>
    </row>
    <row r="468" spans="1:27" ht="16.5" x14ac:dyDescent="0.2">
      <c r="A468" s="3">
        <v>465</v>
      </c>
      <c r="B468" s="3">
        <f t="shared" si="34"/>
        <v>37003103009</v>
      </c>
      <c r="C468" s="3" t="s">
        <v>1166</v>
      </c>
      <c r="D468" s="3" t="s">
        <v>203</v>
      </c>
      <c r="E468" s="3" t="str">
        <f>INDEX(光放段!$G$4:$G$237,MATCH(纤芯!G468,光放段!$C$4:$C$237,0))</f>
        <v>山东二干|德东威光缆:德州东风中路-滨州黄五审计局</v>
      </c>
      <c r="F468" s="3">
        <f>INDEX(光放段!$I$4:$I$237,MATCH(纤芯!H468,光放段!$B$4:$B$237,0))</f>
        <v>37003100000</v>
      </c>
      <c r="G468" s="3" t="str">
        <f t="shared" si="35"/>
        <v>山东二干|德东威光缆:惠民姜楼-滨州黄五审计局</v>
      </c>
      <c r="H468" s="3">
        <f>INDEX(光放段!$B$4:$B$237,MATCH(纤芯!G468,光放段!$C$4:$C$237,0))</f>
        <v>37003103000</v>
      </c>
      <c r="I468" s="3" t="str">
        <f t="shared" si="36"/>
        <v>德东威光缆</v>
      </c>
      <c r="J468" s="3" t="str">
        <f>INDEX(子缆名称!$B$4:$B$29,纤芯!M468)</f>
        <v>A缆</v>
      </c>
      <c r="K468" s="3">
        <v>9</v>
      </c>
      <c r="L468" s="3">
        <f t="shared" si="37"/>
        <v>9</v>
      </c>
      <c r="M468" s="3">
        <f t="shared" si="38"/>
        <v>1</v>
      </c>
      <c r="N468" s="3" t="s">
        <v>16</v>
      </c>
      <c r="O468" s="3">
        <f>COUNTIF([1]局站!$D$4:$D$172,"="&amp;N468)</f>
        <v>1</v>
      </c>
      <c r="P468" s="3">
        <v>0</v>
      </c>
      <c r="Q468" s="3">
        <v>0</v>
      </c>
      <c r="R468" s="3">
        <v>0</v>
      </c>
      <c r="S468" s="3" t="s">
        <v>17</v>
      </c>
      <c r="T468" s="3">
        <f>COUNTIF([1]局站!$D$4:$D$172,"="&amp;S468)</f>
        <v>1</v>
      </c>
      <c r="U468" s="3">
        <v>0</v>
      </c>
      <c r="V468" s="3">
        <v>0</v>
      </c>
      <c r="W468" s="3">
        <v>0</v>
      </c>
      <c r="X468" s="3" t="s">
        <v>1215</v>
      </c>
      <c r="Y468" s="3" t="s">
        <v>880</v>
      </c>
      <c r="Z468" s="3" t="str">
        <f>INDEX(业务类型!$C$4:$C$8,MATCH(纤芯!Y468,业务类型!$B$4:$B$8,0))</f>
        <v>IDLE</v>
      </c>
      <c r="AA468" s="3"/>
    </row>
    <row r="469" spans="1:27" ht="16.5" x14ac:dyDescent="0.2">
      <c r="A469" s="3">
        <v>466</v>
      </c>
      <c r="B469" s="3">
        <f t="shared" si="34"/>
        <v>37003103010</v>
      </c>
      <c r="C469" s="3" t="s">
        <v>1166</v>
      </c>
      <c r="D469" s="3" t="s">
        <v>203</v>
      </c>
      <c r="E469" s="3" t="str">
        <f>INDEX(光放段!$G$4:$G$237,MATCH(纤芯!G469,光放段!$C$4:$C$237,0))</f>
        <v>山东二干|德东威光缆:德州东风中路-滨州黄五审计局</v>
      </c>
      <c r="F469" s="3">
        <f>INDEX(光放段!$I$4:$I$237,MATCH(纤芯!H469,光放段!$B$4:$B$237,0))</f>
        <v>37003100000</v>
      </c>
      <c r="G469" s="3" t="str">
        <f t="shared" si="35"/>
        <v>山东二干|德东威光缆:惠民姜楼-滨州黄五审计局</v>
      </c>
      <c r="H469" s="3">
        <f>INDEX(光放段!$B$4:$B$237,MATCH(纤芯!G469,光放段!$C$4:$C$237,0))</f>
        <v>37003103000</v>
      </c>
      <c r="I469" s="3" t="str">
        <f t="shared" si="36"/>
        <v>德东威光缆</v>
      </c>
      <c r="J469" s="3" t="str">
        <f>INDEX(子缆名称!$B$4:$B$29,纤芯!M469)</f>
        <v>A缆</v>
      </c>
      <c r="K469" s="3">
        <v>10</v>
      </c>
      <c r="L469" s="3">
        <f t="shared" si="37"/>
        <v>10</v>
      </c>
      <c r="M469" s="3">
        <f t="shared" si="38"/>
        <v>1</v>
      </c>
      <c r="N469" s="3" t="s">
        <v>16</v>
      </c>
      <c r="O469" s="3">
        <f>COUNTIF([1]局站!$D$4:$D$172,"="&amp;N469)</f>
        <v>1</v>
      </c>
      <c r="P469" s="3">
        <v>0</v>
      </c>
      <c r="Q469" s="3">
        <v>0</v>
      </c>
      <c r="R469" s="3">
        <v>0</v>
      </c>
      <c r="S469" s="3" t="s">
        <v>17</v>
      </c>
      <c r="T469" s="3">
        <f>COUNTIF([1]局站!$D$4:$D$172,"="&amp;S469)</f>
        <v>1</v>
      </c>
      <c r="U469" s="3">
        <v>0</v>
      </c>
      <c r="V469" s="3">
        <v>0</v>
      </c>
      <c r="W469" s="3">
        <v>0</v>
      </c>
      <c r="X469" s="3" t="s">
        <v>1215</v>
      </c>
      <c r="Y469" s="3" t="s">
        <v>852</v>
      </c>
      <c r="Z469" s="3" t="str">
        <f>INDEX(业务类型!$C$4:$C$8,MATCH(纤芯!Y469,业务类型!$B$4:$B$8,0))</f>
        <v>TWO</v>
      </c>
      <c r="AA469" s="3" t="s">
        <v>886</v>
      </c>
    </row>
    <row r="470" spans="1:27" ht="16.5" x14ac:dyDescent="0.2">
      <c r="A470" s="3">
        <v>467</v>
      </c>
      <c r="B470" s="3">
        <f t="shared" si="34"/>
        <v>37003103011</v>
      </c>
      <c r="C470" s="3" t="s">
        <v>1166</v>
      </c>
      <c r="D470" s="3" t="s">
        <v>203</v>
      </c>
      <c r="E470" s="3" t="str">
        <f>INDEX(光放段!$G$4:$G$237,MATCH(纤芯!G470,光放段!$C$4:$C$237,0))</f>
        <v>山东二干|德东威光缆:德州东风中路-滨州黄五审计局</v>
      </c>
      <c r="F470" s="3">
        <f>INDEX(光放段!$I$4:$I$237,MATCH(纤芯!H470,光放段!$B$4:$B$237,0))</f>
        <v>37003100000</v>
      </c>
      <c r="G470" s="3" t="str">
        <f t="shared" si="35"/>
        <v>山东二干|德东威光缆:惠民姜楼-滨州黄五审计局</v>
      </c>
      <c r="H470" s="3">
        <f>INDEX(光放段!$B$4:$B$237,MATCH(纤芯!G470,光放段!$C$4:$C$237,0))</f>
        <v>37003103000</v>
      </c>
      <c r="I470" s="3" t="str">
        <f t="shared" si="36"/>
        <v>德东威光缆</v>
      </c>
      <c r="J470" s="3" t="str">
        <f>INDEX(子缆名称!$B$4:$B$29,纤芯!M470)</f>
        <v>A缆</v>
      </c>
      <c r="K470" s="3">
        <v>11</v>
      </c>
      <c r="L470" s="3">
        <f t="shared" si="37"/>
        <v>11</v>
      </c>
      <c r="M470" s="3">
        <f t="shared" si="38"/>
        <v>1</v>
      </c>
      <c r="N470" s="3" t="s">
        <v>16</v>
      </c>
      <c r="O470" s="3">
        <f>COUNTIF([1]局站!$D$4:$D$172,"="&amp;N470)</f>
        <v>1</v>
      </c>
      <c r="P470" s="3">
        <v>0</v>
      </c>
      <c r="Q470" s="3">
        <v>0</v>
      </c>
      <c r="R470" s="3">
        <v>0</v>
      </c>
      <c r="S470" s="3" t="s">
        <v>17</v>
      </c>
      <c r="T470" s="3">
        <f>COUNTIF([1]局站!$D$4:$D$172,"="&amp;S470)</f>
        <v>1</v>
      </c>
      <c r="U470" s="3">
        <v>0</v>
      </c>
      <c r="V470" s="3">
        <v>0</v>
      </c>
      <c r="W470" s="3">
        <v>0</v>
      </c>
      <c r="X470" s="3" t="s">
        <v>1215</v>
      </c>
      <c r="Y470" s="3" t="s">
        <v>880</v>
      </c>
      <c r="Z470" s="3" t="str">
        <f>INDEX(业务类型!$C$4:$C$8,MATCH(纤芯!Y470,业务类型!$B$4:$B$8,0))</f>
        <v>IDLE</v>
      </c>
      <c r="AA470" s="3"/>
    </row>
    <row r="471" spans="1:27" ht="16.5" x14ac:dyDescent="0.2">
      <c r="A471" s="3">
        <v>468</v>
      </c>
      <c r="B471" s="3">
        <f t="shared" si="34"/>
        <v>37003103012</v>
      </c>
      <c r="C471" s="3" t="s">
        <v>1166</v>
      </c>
      <c r="D471" s="3" t="s">
        <v>203</v>
      </c>
      <c r="E471" s="3" t="str">
        <f>INDEX(光放段!$G$4:$G$237,MATCH(纤芯!G471,光放段!$C$4:$C$237,0))</f>
        <v>山东二干|德东威光缆:德州东风中路-滨州黄五审计局</v>
      </c>
      <c r="F471" s="3">
        <f>INDEX(光放段!$I$4:$I$237,MATCH(纤芯!H471,光放段!$B$4:$B$237,0))</f>
        <v>37003100000</v>
      </c>
      <c r="G471" s="3" t="str">
        <f t="shared" si="35"/>
        <v>山东二干|德东威光缆:惠民姜楼-滨州黄五审计局</v>
      </c>
      <c r="H471" s="3">
        <f>INDEX(光放段!$B$4:$B$237,MATCH(纤芯!G471,光放段!$C$4:$C$237,0))</f>
        <v>37003103000</v>
      </c>
      <c r="I471" s="3" t="str">
        <f t="shared" si="36"/>
        <v>德东威光缆</v>
      </c>
      <c r="J471" s="3" t="str">
        <f>INDEX(子缆名称!$B$4:$B$29,纤芯!M471)</f>
        <v>A缆</v>
      </c>
      <c r="K471" s="3">
        <v>12</v>
      </c>
      <c r="L471" s="3">
        <f t="shared" si="37"/>
        <v>12</v>
      </c>
      <c r="M471" s="3">
        <f t="shared" si="38"/>
        <v>1</v>
      </c>
      <c r="N471" s="3" t="s">
        <v>16</v>
      </c>
      <c r="O471" s="3">
        <f>COUNTIF([1]局站!$D$4:$D$172,"="&amp;N471)</f>
        <v>1</v>
      </c>
      <c r="P471" s="3">
        <v>0</v>
      </c>
      <c r="Q471" s="3">
        <v>0</v>
      </c>
      <c r="R471" s="3">
        <v>0</v>
      </c>
      <c r="S471" s="3" t="s">
        <v>17</v>
      </c>
      <c r="T471" s="3">
        <f>COUNTIF([1]局站!$D$4:$D$172,"="&amp;S471)</f>
        <v>1</v>
      </c>
      <c r="U471" s="3">
        <v>0</v>
      </c>
      <c r="V471" s="3">
        <v>0</v>
      </c>
      <c r="W471" s="3">
        <v>0</v>
      </c>
      <c r="X471" s="3" t="s">
        <v>1215</v>
      </c>
      <c r="Y471" s="3" t="s">
        <v>880</v>
      </c>
      <c r="Z471" s="3" t="str">
        <f>INDEX(业务类型!$C$4:$C$8,MATCH(纤芯!Y471,业务类型!$B$4:$B$8,0))</f>
        <v>IDLE</v>
      </c>
      <c r="AA471" s="3"/>
    </row>
    <row r="472" spans="1:27" ht="16.5" x14ac:dyDescent="0.2">
      <c r="A472" s="3">
        <v>469</v>
      </c>
      <c r="B472" s="3">
        <f t="shared" si="34"/>
        <v>37003103013</v>
      </c>
      <c r="C472" s="3" t="s">
        <v>1166</v>
      </c>
      <c r="D472" s="3" t="s">
        <v>203</v>
      </c>
      <c r="E472" s="3" t="str">
        <f>INDEX(光放段!$G$4:$G$237,MATCH(纤芯!G472,光放段!$C$4:$C$237,0))</f>
        <v>山东二干|德东威光缆:德州东风中路-滨州黄五审计局</v>
      </c>
      <c r="F472" s="3">
        <f>INDEX(光放段!$I$4:$I$237,MATCH(纤芯!H472,光放段!$B$4:$B$237,0))</f>
        <v>37003100000</v>
      </c>
      <c r="G472" s="3" t="str">
        <f t="shared" si="35"/>
        <v>山东二干|德东威光缆:惠民姜楼-滨州黄五审计局</v>
      </c>
      <c r="H472" s="3">
        <f>INDEX(光放段!$B$4:$B$237,MATCH(纤芯!G472,光放段!$C$4:$C$237,0))</f>
        <v>37003103000</v>
      </c>
      <c r="I472" s="3" t="str">
        <f t="shared" si="36"/>
        <v>德东威光缆</v>
      </c>
      <c r="J472" s="3" t="str">
        <f>INDEX(子缆名称!$B$4:$B$29,纤芯!M472)</f>
        <v>B缆</v>
      </c>
      <c r="K472" s="3">
        <v>13</v>
      </c>
      <c r="L472" s="3">
        <f t="shared" si="37"/>
        <v>1</v>
      </c>
      <c r="M472" s="3">
        <f t="shared" si="38"/>
        <v>2</v>
      </c>
      <c r="N472" s="3" t="s">
        <v>16</v>
      </c>
      <c r="O472" s="3">
        <f>COUNTIF([1]局站!$D$4:$D$172,"="&amp;N472)</f>
        <v>1</v>
      </c>
      <c r="P472" s="3">
        <v>0</v>
      </c>
      <c r="Q472" s="3">
        <v>0</v>
      </c>
      <c r="R472" s="3">
        <v>0</v>
      </c>
      <c r="S472" s="3" t="s">
        <v>17</v>
      </c>
      <c r="T472" s="3">
        <f>COUNTIF([1]局站!$D$4:$D$172,"="&amp;S472)</f>
        <v>1</v>
      </c>
      <c r="U472" s="3">
        <v>0</v>
      </c>
      <c r="V472" s="3">
        <v>0</v>
      </c>
      <c r="W472" s="3">
        <v>0</v>
      </c>
      <c r="X472" s="3" t="s">
        <v>1214</v>
      </c>
      <c r="Y472" s="3" t="s">
        <v>854</v>
      </c>
      <c r="Z472" s="3" t="str">
        <f>INDEX(业务类型!$C$4:$C$8,MATCH(纤芯!Y472,业务类型!$B$4:$B$8,0))</f>
        <v>LOCAL</v>
      </c>
      <c r="AA472" s="3" t="s">
        <v>883</v>
      </c>
    </row>
    <row r="473" spans="1:27" ht="16.5" x14ac:dyDescent="0.2">
      <c r="A473" s="3">
        <v>470</v>
      </c>
      <c r="B473" s="3">
        <f t="shared" si="34"/>
        <v>37003103014</v>
      </c>
      <c r="C473" s="3" t="s">
        <v>1166</v>
      </c>
      <c r="D473" s="3" t="s">
        <v>203</v>
      </c>
      <c r="E473" s="3" t="str">
        <f>INDEX(光放段!$G$4:$G$237,MATCH(纤芯!G473,光放段!$C$4:$C$237,0))</f>
        <v>山东二干|德东威光缆:德州东风中路-滨州黄五审计局</v>
      </c>
      <c r="F473" s="3">
        <f>INDEX(光放段!$I$4:$I$237,MATCH(纤芯!H473,光放段!$B$4:$B$237,0))</f>
        <v>37003100000</v>
      </c>
      <c r="G473" s="3" t="str">
        <f t="shared" si="35"/>
        <v>山东二干|德东威光缆:惠民姜楼-滨州黄五审计局</v>
      </c>
      <c r="H473" s="3">
        <f>INDEX(光放段!$B$4:$B$237,MATCH(纤芯!G473,光放段!$C$4:$C$237,0))</f>
        <v>37003103000</v>
      </c>
      <c r="I473" s="3" t="str">
        <f t="shared" si="36"/>
        <v>德东威光缆</v>
      </c>
      <c r="J473" s="3" t="str">
        <f>INDEX(子缆名称!$B$4:$B$29,纤芯!M473)</f>
        <v>B缆</v>
      </c>
      <c r="K473" s="3">
        <v>14</v>
      </c>
      <c r="L473" s="3">
        <f t="shared" si="37"/>
        <v>2</v>
      </c>
      <c r="M473" s="3">
        <f t="shared" si="38"/>
        <v>2</v>
      </c>
      <c r="N473" s="3" t="s">
        <v>16</v>
      </c>
      <c r="O473" s="3">
        <f>COUNTIF([1]局站!$D$4:$D$172,"="&amp;N473)</f>
        <v>1</v>
      </c>
      <c r="P473" s="3">
        <v>0</v>
      </c>
      <c r="Q473" s="3">
        <v>0</v>
      </c>
      <c r="R473" s="3">
        <v>0</v>
      </c>
      <c r="S473" s="3" t="s">
        <v>17</v>
      </c>
      <c r="T473" s="3">
        <f>COUNTIF([1]局站!$D$4:$D$172,"="&amp;S473)</f>
        <v>1</v>
      </c>
      <c r="U473" s="3">
        <v>0</v>
      </c>
      <c r="V473" s="3">
        <v>0</v>
      </c>
      <c r="W473" s="3">
        <v>0</v>
      </c>
      <c r="X473" s="3" t="s">
        <v>1214</v>
      </c>
      <c r="Y473" s="3" t="s">
        <v>854</v>
      </c>
      <c r="Z473" s="3" t="str">
        <f>INDEX(业务类型!$C$4:$C$8,MATCH(纤芯!Y473,业务类型!$B$4:$B$8,0))</f>
        <v>LOCAL</v>
      </c>
      <c r="AA473" s="3" t="s">
        <v>883</v>
      </c>
    </row>
    <row r="474" spans="1:27" ht="16.5" x14ac:dyDescent="0.2">
      <c r="A474" s="3">
        <v>471</v>
      </c>
      <c r="B474" s="3">
        <f t="shared" si="34"/>
        <v>37003103015</v>
      </c>
      <c r="C474" s="3" t="s">
        <v>1166</v>
      </c>
      <c r="D474" s="3" t="s">
        <v>203</v>
      </c>
      <c r="E474" s="3" t="str">
        <f>INDEX(光放段!$G$4:$G$237,MATCH(纤芯!G474,光放段!$C$4:$C$237,0))</f>
        <v>山东二干|德东威光缆:德州东风中路-滨州黄五审计局</v>
      </c>
      <c r="F474" s="3">
        <f>INDEX(光放段!$I$4:$I$237,MATCH(纤芯!H474,光放段!$B$4:$B$237,0))</f>
        <v>37003100000</v>
      </c>
      <c r="G474" s="3" t="str">
        <f t="shared" si="35"/>
        <v>山东二干|德东威光缆:惠民姜楼-滨州黄五审计局</v>
      </c>
      <c r="H474" s="3">
        <f>INDEX(光放段!$B$4:$B$237,MATCH(纤芯!G474,光放段!$C$4:$C$237,0))</f>
        <v>37003103000</v>
      </c>
      <c r="I474" s="3" t="str">
        <f t="shared" si="36"/>
        <v>德东威光缆</v>
      </c>
      <c r="J474" s="3" t="str">
        <f>INDEX(子缆名称!$B$4:$B$29,纤芯!M474)</f>
        <v>B缆</v>
      </c>
      <c r="K474" s="3">
        <v>15</v>
      </c>
      <c r="L474" s="3">
        <f t="shared" si="37"/>
        <v>3</v>
      </c>
      <c r="M474" s="3">
        <f t="shared" si="38"/>
        <v>2</v>
      </c>
      <c r="N474" s="3" t="s">
        <v>16</v>
      </c>
      <c r="O474" s="3">
        <f>COUNTIF([1]局站!$D$4:$D$172,"="&amp;N474)</f>
        <v>1</v>
      </c>
      <c r="P474" s="3">
        <v>0</v>
      </c>
      <c r="Q474" s="3">
        <v>0</v>
      </c>
      <c r="R474" s="3">
        <v>0</v>
      </c>
      <c r="S474" s="3" t="s">
        <v>17</v>
      </c>
      <c r="T474" s="3">
        <f>COUNTIF([1]局站!$D$4:$D$172,"="&amp;S474)</f>
        <v>1</v>
      </c>
      <c r="U474" s="3">
        <v>0</v>
      </c>
      <c r="V474" s="3">
        <v>0</v>
      </c>
      <c r="W474" s="3">
        <v>0</v>
      </c>
      <c r="X474" s="3" t="s">
        <v>1214</v>
      </c>
      <c r="Y474" s="3" t="s">
        <v>880</v>
      </c>
      <c r="Z474" s="3" t="str">
        <f>INDEX(业务类型!$C$4:$C$8,MATCH(纤芯!Y474,业务类型!$B$4:$B$8,0))</f>
        <v>IDLE</v>
      </c>
      <c r="AA474" s="3"/>
    </row>
    <row r="475" spans="1:27" ht="16.5" x14ac:dyDescent="0.2">
      <c r="A475" s="3">
        <v>472</v>
      </c>
      <c r="B475" s="3">
        <f t="shared" si="34"/>
        <v>37003103016</v>
      </c>
      <c r="C475" s="3" t="s">
        <v>1166</v>
      </c>
      <c r="D475" s="3" t="s">
        <v>203</v>
      </c>
      <c r="E475" s="3" t="str">
        <f>INDEX(光放段!$G$4:$G$237,MATCH(纤芯!G475,光放段!$C$4:$C$237,0))</f>
        <v>山东二干|德东威光缆:德州东风中路-滨州黄五审计局</v>
      </c>
      <c r="F475" s="3">
        <f>INDEX(光放段!$I$4:$I$237,MATCH(纤芯!H475,光放段!$B$4:$B$237,0))</f>
        <v>37003100000</v>
      </c>
      <c r="G475" s="3" t="str">
        <f t="shared" si="35"/>
        <v>山东二干|德东威光缆:惠民姜楼-滨州黄五审计局</v>
      </c>
      <c r="H475" s="3">
        <f>INDEX(光放段!$B$4:$B$237,MATCH(纤芯!G475,光放段!$C$4:$C$237,0))</f>
        <v>37003103000</v>
      </c>
      <c r="I475" s="3" t="str">
        <f t="shared" si="36"/>
        <v>德东威光缆</v>
      </c>
      <c r="J475" s="3" t="str">
        <f>INDEX(子缆名称!$B$4:$B$29,纤芯!M475)</f>
        <v>B缆</v>
      </c>
      <c r="K475" s="3">
        <v>16</v>
      </c>
      <c r="L475" s="3">
        <f t="shared" si="37"/>
        <v>4</v>
      </c>
      <c r="M475" s="3">
        <f t="shared" si="38"/>
        <v>2</v>
      </c>
      <c r="N475" s="3" t="s">
        <v>16</v>
      </c>
      <c r="O475" s="3">
        <f>COUNTIF([1]局站!$D$4:$D$172,"="&amp;N475)</f>
        <v>1</v>
      </c>
      <c r="P475" s="3">
        <v>0</v>
      </c>
      <c r="Q475" s="3">
        <v>0</v>
      </c>
      <c r="R475" s="3">
        <v>0</v>
      </c>
      <c r="S475" s="3" t="s">
        <v>17</v>
      </c>
      <c r="T475" s="3">
        <f>COUNTIF([1]局站!$D$4:$D$172,"="&amp;S475)</f>
        <v>1</v>
      </c>
      <c r="U475" s="3">
        <v>0</v>
      </c>
      <c r="V475" s="3">
        <v>0</v>
      </c>
      <c r="W475" s="3">
        <v>0</v>
      </c>
      <c r="X475" s="3" t="s">
        <v>1214</v>
      </c>
      <c r="Y475" s="3" t="s">
        <v>852</v>
      </c>
      <c r="Z475" s="3" t="str">
        <f>INDEX(业务类型!$C$4:$C$8,MATCH(纤芯!Y475,业务类型!$B$4:$B$8,0))</f>
        <v>TWO</v>
      </c>
      <c r="AA475" s="3" t="s">
        <v>885</v>
      </c>
    </row>
    <row r="476" spans="1:27" ht="16.5" x14ac:dyDescent="0.2">
      <c r="A476" s="3">
        <v>473</v>
      </c>
      <c r="B476" s="3">
        <f t="shared" si="34"/>
        <v>37003103017</v>
      </c>
      <c r="C476" s="3" t="s">
        <v>1166</v>
      </c>
      <c r="D476" s="3" t="s">
        <v>203</v>
      </c>
      <c r="E476" s="3" t="str">
        <f>INDEX(光放段!$G$4:$G$237,MATCH(纤芯!G476,光放段!$C$4:$C$237,0))</f>
        <v>山东二干|德东威光缆:德州东风中路-滨州黄五审计局</v>
      </c>
      <c r="F476" s="3">
        <f>INDEX(光放段!$I$4:$I$237,MATCH(纤芯!H476,光放段!$B$4:$B$237,0))</f>
        <v>37003100000</v>
      </c>
      <c r="G476" s="3" t="str">
        <f t="shared" si="35"/>
        <v>山东二干|德东威光缆:惠民姜楼-滨州黄五审计局</v>
      </c>
      <c r="H476" s="3">
        <f>INDEX(光放段!$B$4:$B$237,MATCH(纤芯!G476,光放段!$C$4:$C$237,0))</f>
        <v>37003103000</v>
      </c>
      <c r="I476" s="3" t="str">
        <f t="shared" si="36"/>
        <v>德东威光缆</v>
      </c>
      <c r="J476" s="3" t="str">
        <f>INDEX(子缆名称!$B$4:$B$29,纤芯!M476)</f>
        <v>B缆</v>
      </c>
      <c r="K476" s="3">
        <v>17</v>
      </c>
      <c r="L476" s="3">
        <f t="shared" si="37"/>
        <v>5</v>
      </c>
      <c r="M476" s="3">
        <f t="shared" si="38"/>
        <v>2</v>
      </c>
      <c r="N476" s="3" t="s">
        <v>16</v>
      </c>
      <c r="O476" s="3">
        <f>COUNTIF([1]局站!$D$4:$D$172,"="&amp;N476)</f>
        <v>1</v>
      </c>
      <c r="P476" s="3">
        <v>0</v>
      </c>
      <c r="Q476" s="3">
        <v>0</v>
      </c>
      <c r="R476" s="3">
        <v>0</v>
      </c>
      <c r="S476" s="3" t="s">
        <v>17</v>
      </c>
      <c r="T476" s="3">
        <f>COUNTIF([1]局站!$D$4:$D$172,"="&amp;S476)</f>
        <v>1</v>
      </c>
      <c r="U476" s="3">
        <v>0</v>
      </c>
      <c r="V476" s="3">
        <v>0</v>
      </c>
      <c r="W476" s="3">
        <v>0</v>
      </c>
      <c r="X476" s="3" t="s">
        <v>1214</v>
      </c>
      <c r="Y476" s="3" t="s">
        <v>852</v>
      </c>
      <c r="Z476" s="3" t="str">
        <f>INDEX(业务类型!$C$4:$C$8,MATCH(纤芯!Y476,业务类型!$B$4:$B$8,0))</f>
        <v>TWO</v>
      </c>
      <c r="AA476" s="3" t="s">
        <v>885</v>
      </c>
    </row>
    <row r="477" spans="1:27" ht="16.5" x14ac:dyDescent="0.2">
      <c r="A477" s="3">
        <v>474</v>
      </c>
      <c r="B477" s="3">
        <f t="shared" si="34"/>
        <v>37003103018</v>
      </c>
      <c r="C477" s="3" t="s">
        <v>1166</v>
      </c>
      <c r="D477" s="3" t="s">
        <v>203</v>
      </c>
      <c r="E477" s="3" t="str">
        <f>INDEX(光放段!$G$4:$G$237,MATCH(纤芯!G477,光放段!$C$4:$C$237,0))</f>
        <v>山东二干|德东威光缆:德州东风中路-滨州黄五审计局</v>
      </c>
      <c r="F477" s="3">
        <f>INDEX(光放段!$I$4:$I$237,MATCH(纤芯!H477,光放段!$B$4:$B$237,0))</f>
        <v>37003100000</v>
      </c>
      <c r="G477" s="3" t="str">
        <f t="shared" si="35"/>
        <v>山东二干|德东威光缆:惠民姜楼-滨州黄五审计局</v>
      </c>
      <c r="H477" s="3">
        <f>INDEX(光放段!$B$4:$B$237,MATCH(纤芯!G477,光放段!$C$4:$C$237,0))</f>
        <v>37003103000</v>
      </c>
      <c r="I477" s="3" t="str">
        <f t="shared" si="36"/>
        <v>德东威光缆</v>
      </c>
      <c r="J477" s="3" t="str">
        <f>INDEX(子缆名称!$B$4:$B$29,纤芯!M477)</f>
        <v>B缆</v>
      </c>
      <c r="K477" s="3">
        <v>18</v>
      </c>
      <c r="L477" s="3">
        <f t="shared" si="37"/>
        <v>6</v>
      </c>
      <c r="M477" s="3">
        <f t="shared" si="38"/>
        <v>2</v>
      </c>
      <c r="N477" s="3" t="s">
        <v>16</v>
      </c>
      <c r="O477" s="3">
        <f>COUNTIF([1]局站!$D$4:$D$172,"="&amp;N477)</f>
        <v>1</v>
      </c>
      <c r="P477" s="3">
        <v>0</v>
      </c>
      <c r="Q477" s="3">
        <v>0</v>
      </c>
      <c r="R477" s="3">
        <v>0</v>
      </c>
      <c r="S477" s="3" t="s">
        <v>17</v>
      </c>
      <c r="T477" s="3">
        <f>COUNTIF([1]局站!$D$4:$D$172,"="&amp;S477)</f>
        <v>1</v>
      </c>
      <c r="U477" s="3">
        <v>0</v>
      </c>
      <c r="V477" s="3">
        <v>0</v>
      </c>
      <c r="W477" s="3">
        <v>0</v>
      </c>
      <c r="X477" s="3" t="s">
        <v>1214</v>
      </c>
      <c r="Y477" s="3" t="s">
        <v>880</v>
      </c>
      <c r="Z477" s="3" t="str">
        <f>INDEX(业务类型!$C$4:$C$8,MATCH(纤芯!Y477,业务类型!$B$4:$B$8,0))</f>
        <v>IDLE</v>
      </c>
      <c r="AA477" s="3"/>
    </row>
    <row r="478" spans="1:27" ht="16.5" x14ac:dyDescent="0.2">
      <c r="A478" s="3">
        <v>475</v>
      </c>
      <c r="B478" s="3">
        <f t="shared" si="34"/>
        <v>37003103019</v>
      </c>
      <c r="C478" s="3" t="s">
        <v>1166</v>
      </c>
      <c r="D478" s="3" t="s">
        <v>203</v>
      </c>
      <c r="E478" s="3" t="str">
        <f>INDEX(光放段!$G$4:$G$237,MATCH(纤芯!G478,光放段!$C$4:$C$237,0))</f>
        <v>山东二干|德东威光缆:德州东风中路-滨州黄五审计局</v>
      </c>
      <c r="F478" s="3">
        <f>INDEX(光放段!$I$4:$I$237,MATCH(纤芯!H478,光放段!$B$4:$B$237,0))</f>
        <v>37003100000</v>
      </c>
      <c r="G478" s="3" t="str">
        <f t="shared" si="35"/>
        <v>山东二干|德东威光缆:惠民姜楼-滨州黄五审计局</v>
      </c>
      <c r="H478" s="3">
        <f>INDEX(光放段!$B$4:$B$237,MATCH(纤芯!G478,光放段!$C$4:$C$237,0))</f>
        <v>37003103000</v>
      </c>
      <c r="I478" s="3" t="str">
        <f t="shared" si="36"/>
        <v>德东威光缆</v>
      </c>
      <c r="J478" s="3" t="str">
        <f>INDEX(子缆名称!$B$4:$B$29,纤芯!M478)</f>
        <v>B缆</v>
      </c>
      <c r="K478" s="3">
        <v>19</v>
      </c>
      <c r="L478" s="3">
        <f t="shared" si="37"/>
        <v>7</v>
      </c>
      <c r="M478" s="3">
        <f t="shared" si="38"/>
        <v>2</v>
      </c>
      <c r="N478" s="3" t="s">
        <v>16</v>
      </c>
      <c r="O478" s="3">
        <f>COUNTIF([1]局站!$D$4:$D$172,"="&amp;N478)</f>
        <v>1</v>
      </c>
      <c r="P478" s="3">
        <v>0</v>
      </c>
      <c r="Q478" s="3">
        <v>0</v>
      </c>
      <c r="R478" s="3">
        <v>0</v>
      </c>
      <c r="S478" s="3" t="s">
        <v>17</v>
      </c>
      <c r="T478" s="3">
        <f>COUNTIF([1]局站!$D$4:$D$172,"="&amp;S478)</f>
        <v>1</v>
      </c>
      <c r="U478" s="3">
        <v>0</v>
      </c>
      <c r="V478" s="3">
        <v>0</v>
      </c>
      <c r="W478" s="3">
        <v>0</v>
      </c>
      <c r="X478" s="3" t="s">
        <v>1214</v>
      </c>
      <c r="Y478" s="3" t="s">
        <v>880</v>
      </c>
      <c r="Z478" s="3" t="str">
        <f>INDEX(业务类型!$C$4:$C$8,MATCH(纤芯!Y478,业务类型!$B$4:$B$8,0))</f>
        <v>IDLE</v>
      </c>
      <c r="AA478" s="3"/>
    </row>
    <row r="479" spans="1:27" ht="16.5" x14ac:dyDescent="0.2">
      <c r="A479" s="3">
        <v>476</v>
      </c>
      <c r="B479" s="3">
        <f t="shared" si="34"/>
        <v>37003103020</v>
      </c>
      <c r="C479" s="3" t="s">
        <v>1166</v>
      </c>
      <c r="D479" s="3" t="s">
        <v>203</v>
      </c>
      <c r="E479" s="3" t="str">
        <f>INDEX(光放段!$G$4:$G$237,MATCH(纤芯!G479,光放段!$C$4:$C$237,0))</f>
        <v>山东二干|德东威光缆:德州东风中路-滨州黄五审计局</v>
      </c>
      <c r="F479" s="3">
        <f>INDEX(光放段!$I$4:$I$237,MATCH(纤芯!H479,光放段!$B$4:$B$237,0))</f>
        <v>37003100000</v>
      </c>
      <c r="G479" s="3" t="str">
        <f t="shared" si="35"/>
        <v>山东二干|德东威光缆:惠民姜楼-滨州黄五审计局</v>
      </c>
      <c r="H479" s="3">
        <f>INDEX(光放段!$B$4:$B$237,MATCH(纤芯!G479,光放段!$C$4:$C$237,0))</f>
        <v>37003103000</v>
      </c>
      <c r="I479" s="3" t="str">
        <f t="shared" si="36"/>
        <v>德东威光缆</v>
      </c>
      <c r="J479" s="3" t="str">
        <f>INDEX(子缆名称!$B$4:$B$29,纤芯!M479)</f>
        <v>B缆</v>
      </c>
      <c r="K479" s="3">
        <v>20</v>
      </c>
      <c r="L479" s="3">
        <f t="shared" si="37"/>
        <v>8</v>
      </c>
      <c r="M479" s="3">
        <f t="shared" si="38"/>
        <v>2</v>
      </c>
      <c r="N479" s="3" t="s">
        <v>16</v>
      </c>
      <c r="O479" s="3">
        <f>COUNTIF([1]局站!$D$4:$D$172,"="&amp;N479)</f>
        <v>1</v>
      </c>
      <c r="P479" s="3">
        <v>0</v>
      </c>
      <c r="Q479" s="3">
        <v>0</v>
      </c>
      <c r="R479" s="3">
        <v>0</v>
      </c>
      <c r="S479" s="3" t="s">
        <v>17</v>
      </c>
      <c r="T479" s="3">
        <f>COUNTIF([1]局站!$D$4:$D$172,"="&amp;S479)</f>
        <v>1</v>
      </c>
      <c r="U479" s="3">
        <v>0</v>
      </c>
      <c r="V479" s="3">
        <v>0</v>
      </c>
      <c r="W479" s="3">
        <v>0</v>
      </c>
      <c r="X479" s="3" t="s">
        <v>1214</v>
      </c>
      <c r="Y479" s="3" t="s">
        <v>880</v>
      </c>
      <c r="Z479" s="3" t="str">
        <f>INDEX(业务类型!$C$4:$C$8,MATCH(纤芯!Y479,业务类型!$B$4:$B$8,0))</f>
        <v>IDLE</v>
      </c>
      <c r="AA479" s="3"/>
    </row>
    <row r="480" spans="1:27" ht="16.5" x14ac:dyDescent="0.2">
      <c r="A480" s="3">
        <v>477</v>
      </c>
      <c r="B480" s="3">
        <f t="shared" si="34"/>
        <v>37003103021</v>
      </c>
      <c r="C480" s="3" t="s">
        <v>1166</v>
      </c>
      <c r="D480" s="3" t="s">
        <v>203</v>
      </c>
      <c r="E480" s="3" t="str">
        <f>INDEX(光放段!$G$4:$G$237,MATCH(纤芯!G480,光放段!$C$4:$C$237,0))</f>
        <v>山东二干|德东威光缆:德州东风中路-滨州黄五审计局</v>
      </c>
      <c r="F480" s="3">
        <f>INDEX(光放段!$I$4:$I$237,MATCH(纤芯!H480,光放段!$B$4:$B$237,0))</f>
        <v>37003100000</v>
      </c>
      <c r="G480" s="3" t="str">
        <f t="shared" si="35"/>
        <v>山东二干|德东威光缆:惠民姜楼-滨州黄五审计局</v>
      </c>
      <c r="H480" s="3">
        <f>INDEX(光放段!$B$4:$B$237,MATCH(纤芯!G480,光放段!$C$4:$C$237,0))</f>
        <v>37003103000</v>
      </c>
      <c r="I480" s="3" t="str">
        <f t="shared" si="36"/>
        <v>德东威光缆</v>
      </c>
      <c r="J480" s="3" t="str">
        <f>INDEX(子缆名称!$B$4:$B$29,纤芯!M480)</f>
        <v>B缆</v>
      </c>
      <c r="K480" s="3">
        <v>21</v>
      </c>
      <c r="L480" s="3">
        <f t="shared" si="37"/>
        <v>9</v>
      </c>
      <c r="M480" s="3">
        <f t="shared" si="38"/>
        <v>2</v>
      </c>
      <c r="N480" s="3" t="s">
        <v>16</v>
      </c>
      <c r="O480" s="3">
        <f>COUNTIF([1]局站!$D$4:$D$172,"="&amp;N480)</f>
        <v>1</v>
      </c>
      <c r="P480" s="3">
        <v>0</v>
      </c>
      <c r="Q480" s="3">
        <v>0</v>
      </c>
      <c r="R480" s="3">
        <v>0</v>
      </c>
      <c r="S480" s="3" t="s">
        <v>17</v>
      </c>
      <c r="T480" s="3">
        <f>COUNTIF([1]局站!$D$4:$D$172,"="&amp;S480)</f>
        <v>1</v>
      </c>
      <c r="U480" s="3">
        <v>0</v>
      </c>
      <c r="V480" s="3">
        <v>0</v>
      </c>
      <c r="W480" s="3">
        <v>0</v>
      </c>
      <c r="X480" s="3" t="s">
        <v>1214</v>
      </c>
      <c r="Y480" s="3" t="s">
        <v>881</v>
      </c>
      <c r="Z480" s="3" t="str">
        <f>INDEX(业务类型!$C$4:$C$8,MATCH(纤芯!Y480,业务类型!$B$4:$B$8,0))</f>
        <v>OTHER</v>
      </c>
      <c r="AA480" s="3" t="s">
        <v>896</v>
      </c>
    </row>
    <row r="481" spans="1:27" ht="16.5" x14ac:dyDescent="0.2">
      <c r="A481" s="3">
        <v>478</v>
      </c>
      <c r="B481" s="3">
        <f t="shared" si="34"/>
        <v>37003103022</v>
      </c>
      <c r="C481" s="3" t="s">
        <v>1166</v>
      </c>
      <c r="D481" s="3" t="s">
        <v>203</v>
      </c>
      <c r="E481" s="3" t="str">
        <f>INDEX(光放段!$G$4:$G$237,MATCH(纤芯!G481,光放段!$C$4:$C$237,0))</f>
        <v>山东二干|德东威光缆:德州东风中路-滨州黄五审计局</v>
      </c>
      <c r="F481" s="3">
        <f>INDEX(光放段!$I$4:$I$237,MATCH(纤芯!H481,光放段!$B$4:$B$237,0))</f>
        <v>37003100000</v>
      </c>
      <c r="G481" s="3" t="str">
        <f t="shared" si="35"/>
        <v>山东二干|德东威光缆:惠民姜楼-滨州黄五审计局</v>
      </c>
      <c r="H481" s="3">
        <f>INDEX(光放段!$B$4:$B$237,MATCH(纤芯!G481,光放段!$C$4:$C$237,0))</f>
        <v>37003103000</v>
      </c>
      <c r="I481" s="3" t="str">
        <f t="shared" si="36"/>
        <v>德东威光缆</v>
      </c>
      <c r="J481" s="3" t="str">
        <f>INDEX(子缆名称!$B$4:$B$29,纤芯!M481)</f>
        <v>B缆</v>
      </c>
      <c r="K481" s="3">
        <v>22</v>
      </c>
      <c r="L481" s="3">
        <f t="shared" si="37"/>
        <v>10</v>
      </c>
      <c r="M481" s="3">
        <f t="shared" si="38"/>
        <v>2</v>
      </c>
      <c r="N481" s="3" t="s">
        <v>16</v>
      </c>
      <c r="O481" s="3">
        <f>COUNTIF([1]局站!$D$4:$D$172,"="&amp;N481)</f>
        <v>1</v>
      </c>
      <c r="P481" s="3">
        <v>0</v>
      </c>
      <c r="Q481" s="3">
        <v>0</v>
      </c>
      <c r="R481" s="3">
        <v>0</v>
      </c>
      <c r="S481" s="3" t="s">
        <v>17</v>
      </c>
      <c r="T481" s="3">
        <f>COUNTIF([1]局站!$D$4:$D$172,"="&amp;S481)</f>
        <v>1</v>
      </c>
      <c r="U481" s="3">
        <v>0</v>
      </c>
      <c r="V481" s="3">
        <v>0</v>
      </c>
      <c r="W481" s="3">
        <v>0</v>
      </c>
      <c r="X481" s="3" t="s">
        <v>1214</v>
      </c>
      <c r="Y481" s="3" t="s">
        <v>881</v>
      </c>
      <c r="Z481" s="3" t="str">
        <f>INDEX(业务类型!$C$4:$C$8,MATCH(纤芯!Y481,业务类型!$B$4:$B$8,0))</f>
        <v>OTHER</v>
      </c>
      <c r="AA481" s="3" t="s">
        <v>896</v>
      </c>
    </row>
    <row r="482" spans="1:27" ht="16.5" x14ac:dyDescent="0.2">
      <c r="A482" s="3">
        <v>479</v>
      </c>
      <c r="B482" s="3">
        <f t="shared" si="34"/>
        <v>37003103023</v>
      </c>
      <c r="C482" s="3" t="s">
        <v>1166</v>
      </c>
      <c r="D482" s="3" t="s">
        <v>203</v>
      </c>
      <c r="E482" s="3" t="str">
        <f>INDEX(光放段!$G$4:$G$237,MATCH(纤芯!G482,光放段!$C$4:$C$237,0))</f>
        <v>山东二干|德东威光缆:德州东风中路-滨州黄五审计局</v>
      </c>
      <c r="F482" s="3">
        <f>INDEX(光放段!$I$4:$I$237,MATCH(纤芯!H482,光放段!$B$4:$B$237,0))</f>
        <v>37003100000</v>
      </c>
      <c r="G482" s="3" t="str">
        <f t="shared" si="35"/>
        <v>山东二干|德东威光缆:惠民姜楼-滨州黄五审计局</v>
      </c>
      <c r="H482" s="3">
        <f>INDEX(光放段!$B$4:$B$237,MATCH(纤芯!G482,光放段!$C$4:$C$237,0))</f>
        <v>37003103000</v>
      </c>
      <c r="I482" s="3" t="str">
        <f t="shared" si="36"/>
        <v>德东威光缆</v>
      </c>
      <c r="J482" s="3" t="str">
        <f>INDEX(子缆名称!$B$4:$B$29,纤芯!M482)</f>
        <v>B缆</v>
      </c>
      <c r="K482" s="3">
        <v>23</v>
      </c>
      <c r="L482" s="3">
        <f t="shared" si="37"/>
        <v>11</v>
      </c>
      <c r="M482" s="3">
        <f t="shared" si="38"/>
        <v>2</v>
      </c>
      <c r="N482" s="3" t="s">
        <v>16</v>
      </c>
      <c r="O482" s="3">
        <f>COUNTIF([1]局站!$D$4:$D$172,"="&amp;N482)</f>
        <v>1</v>
      </c>
      <c r="P482" s="3">
        <v>0</v>
      </c>
      <c r="Q482" s="3">
        <v>0</v>
      </c>
      <c r="R482" s="3">
        <v>0</v>
      </c>
      <c r="S482" s="3" t="s">
        <v>17</v>
      </c>
      <c r="T482" s="3">
        <f>COUNTIF([1]局站!$D$4:$D$172,"="&amp;S482)</f>
        <v>1</v>
      </c>
      <c r="U482" s="3">
        <v>0</v>
      </c>
      <c r="V482" s="3">
        <v>0</v>
      </c>
      <c r="W482" s="3">
        <v>0</v>
      </c>
      <c r="X482" s="3" t="s">
        <v>1214</v>
      </c>
      <c r="Y482" s="3" t="s">
        <v>880</v>
      </c>
      <c r="Z482" s="3" t="str">
        <f>INDEX(业务类型!$C$4:$C$8,MATCH(纤芯!Y482,业务类型!$B$4:$B$8,0))</f>
        <v>IDLE</v>
      </c>
      <c r="AA482" s="3"/>
    </row>
    <row r="483" spans="1:27" ht="16.5" x14ac:dyDescent="0.2">
      <c r="A483" s="3">
        <v>480</v>
      </c>
      <c r="B483" s="3">
        <f t="shared" si="34"/>
        <v>37003103024</v>
      </c>
      <c r="C483" s="3" t="s">
        <v>1166</v>
      </c>
      <c r="D483" s="3" t="s">
        <v>203</v>
      </c>
      <c r="E483" s="3" t="str">
        <f>INDEX(光放段!$G$4:$G$237,MATCH(纤芯!G483,光放段!$C$4:$C$237,0))</f>
        <v>山东二干|德东威光缆:德州东风中路-滨州黄五审计局</v>
      </c>
      <c r="F483" s="3">
        <f>INDEX(光放段!$I$4:$I$237,MATCH(纤芯!H483,光放段!$B$4:$B$237,0))</f>
        <v>37003100000</v>
      </c>
      <c r="G483" s="3" t="str">
        <f t="shared" si="35"/>
        <v>山东二干|德东威光缆:惠民姜楼-滨州黄五审计局</v>
      </c>
      <c r="H483" s="3">
        <f>INDEX(光放段!$B$4:$B$237,MATCH(纤芯!G483,光放段!$C$4:$C$237,0))</f>
        <v>37003103000</v>
      </c>
      <c r="I483" s="3" t="str">
        <f t="shared" si="36"/>
        <v>德东威光缆</v>
      </c>
      <c r="J483" s="3" t="str">
        <f>INDEX(子缆名称!$B$4:$B$29,纤芯!M483)</f>
        <v>B缆</v>
      </c>
      <c r="K483" s="3">
        <v>24</v>
      </c>
      <c r="L483" s="3">
        <f t="shared" si="37"/>
        <v>12</v>
      </c>
      <c r="M483" s="3">
        <f t="shared" si="38"/>
        <v>2</v>
      </c>
      <c r="N483" s="3" t="s">
        <v>16</v>
      </c>
      <c r="O483" s="3">
        <f>COUNTIF([1]局站!$D$4:$D$172,"="&amp;N483)</f>
        <v>1</v>
      </c>
      <c r="P483" s="3">
        <v>0</v>
      </c>
      <c r="Q483" s="3">
        <v>0</v>
      </c>
      <c r="R483" s="3">
        <v>0</v>
      </c>
      <c r="S483" s="3" t="s">
        <v>17</v>
      </c>
      <c r="T483" s="3">
        <f>COUNTIF([1]局站!$D$4:$D$172,"="&amp;S483)</f>
        <v>1</v>
      </c>
      <c r="U483" s="3">
        <v>0</v>
      </c>
      <c r="V483" s="3">
        <v>0</v>
      </c>
      <c r="W483" s="3">
        <v>0</v>
      </c>
      <c r="X483" s="3" t="s">
        <v>1214</v>
      </c>
      <c r="Y483" s="3" t="s">
        <v>881</v>
      </c>
      <c r="Z483" s="3" t="str">
        <f>INDEX(业务类型!$C$4:$C$8,MATCH(纤芯!Y483,业务类型!$B$4:$B$8,0))</f>
        <v>OTHER</v>
      </c>
      <c r="AA483" s="3" t="s">
        <v>882</v>
      </c>
    </row>
    <row r="484" spans="1:27" ht="16.5" x14ac:dyDescent="0.2">
      <c r="A484" s="3">
        <v>481</v>
      </c>
      <c r="B484" s="3">
        <f t="shared" si="34"/>
        <v>37003201001</v>
      </c>
      <c r="C484" s="3" t="s">
        <v>1166</v>
      </c>
      <c r="D484" s="3" t="s">
        <v>203</v>
      </c>
      <c r="E484" s="3" t="str">
        <f>INDEX(光放段!$G$4:$G$237,MATCH(纤芯!G484,光放段!$C$4:$C$237,0))</f>
        <v>山东二干|德东威光缆:滨州黄五审计局-东营运河路</v>
      </c>
      <c r="F484" s="3">
        <f>INDEX(光放段!$I$4:$I$237,MATCH(纤芯!H484,光放段!$B$4:$B$237,0))</f>
        <v>37003200000</v>
      </c>
      <c r="G484" s="3" t="str">
        <f t="shared" si="35"/>
        <v>山东二干|德东威光缆:滨州黄五审计局-东营运河路</v>
      </c>
      <c r="H484" s="3">
        <f>INDEX(光放段!$B$4:$B$237,MATCH(纤芯!G484,光放段!$C$4:$C$237,0))</f>
        <v>37003201000</v>
      </c>
      <c r="I484" s="3" t="str">
        <f t="shared" si="36"/>
        <v>德东威光缆</v>
      </c>
      <c r="J484" s="3" t="str">
        <f>INDEX(子缆名称!$B$4:$B$29,纤芯!M484)</f>
        <v>A缆</v>
      </c>
      <c r="K484" s="3">
        <v>1</v>
      </c>
      <c r="L484" s="3">
        <f t="shared" si="37"/>
        <v>1</v>
      </c>
      <c r="M484" s="3">
        <f t="shared" si="38"/>
        <v>1</v>
      </c>
      <c r="N484" s="3" t="s">
        <v>17</v>
      </c>
      <c r="O484" s="3">
        <f>COUNTIF([1]局站!$D$4:$D$172,"="&amp;N484)</f>
        <v>1</v>
      </c>
      <c r="P484" s="3">
        <v>0</v>
      </c>
      <c r="Q484" s="3">
        <v>0</v>
      </c>
      <c r="R484" s="3">
        <v>0</v>
      </c>
      <c r="S484" s="3" t="s">
        <v>18</v>
      </c>
      <c r="T484" s="3">
        <f>COUNTIF([1]局站!$D$4:$D$172,"="&amp;S484)</f>
        <v>1</v>
      </c>
      <c r="U484" s="3">
        <v>0</v>
      </c>
      <c r="V484" s="3">
        <v>0</v>
      </c>
      <c r="W484" s="3">
        <v>0</v>
      </c>
      <c r="X484" s="3" t="s">
        <v>1215</v>
      </c>
      <c r="Y484" s="3" t="s">
        <v>880</v>
      </c>
      <c r="Z484" s="3" t="str">
        <f>INDEX(业务类型!$C$4:$C$8,MATCH(纤芯!Y484,业务类型!$B$4:$B$8,0))</f>
        <v>IDLE</v>
      </c>
      <c r="AA484" s="3"/>
    </row>
    <row r="485" spans="1:27" ht="16.5" x14ac:dyDescent="0.2">
      <c r="A485" s="3">
        <v>482</v>
      </c>
      <c r="B485" s="3">
        <f t="shared" si="34"/>
        <v>37003201002</v>
      </c>
      <c r="C485" s="3" t="s">
        <v>1166</v>
      </c>
      <c r="D485" s="3" t="s">
        <v>203</v>
      </c>
      <c r="E485" s="3" t="str">
        <f>INDEX(光放段!$G$4:$G$237,MATCH(纤芯!G485,光放段!$C$4:$C$237,0))</f>
        <v>山东二干|德东威光缆:滨州黄五审计局-东营运河路</v>
      </c>
      <c r="F485" s="3">
        <f>INDEX(光放段!$I$4:$I$237,MATCH(纤芯!H485,光放段!$B$4:$B$237,0))</f>
        <v>37003200000</v>
      </c>
      <c r="G485" s="3" t="str">
        <f t="shared" si="35"/>
        <v>山东二干|德东威光缆:滨州黄五审计局-东营运河路</v>
      </c>
      <c r="H485" s="3">
        <f>INDEX(光放段!$B$4:$B$237,MATCH(纤芯!G485,光放段!$C$4:$C$237,0))</f>
        <v>37003201000</v>
      </c>
      <c r="I485" s="3" t="str">
        <f t="shared" si="36"/>
        <v>德东威光缆</v>
      </c>
      <c r="J485" s="3" t="str">
        <f>INDEX(子缆名称!$B$4:$B$29,纤芯!M485)</f>
        <v>A缆</v>
      </c>
      <c r="K485" s="3">
        <v>2</v>
      </c>
      <c r="L485" s="3">
        <f t="shared" si="37"/>
        <v>2</v>
      </c>
      <c r="M485" s="3">
        <f t="shared" si="38"/>
        <v>1</v>
      </c>
      <c r="N485" s="3" t="s">
        <v>17</v>
      </c>
      <c r="O485" s="3">
        <f>COUNTIF([1]局站!$D$4:$D$172,"="&amp;N485)</f>
        <v>1</v>
      </c>
      <c r="P485" s="3">
        <v>0</v>
      </c>
      <c r="Q485" s="3">
        <v>0</v>
      </c>
      <c r="R485" s="3">
        <v>0</v>
      </c>
      <c r="S485" s="3" t="s">
        <v>18</v>
      </c>
      <c r="T485" s="3">
        <f>COUNTIF([1]局站!$D$4:$D$172,"="&amp;S485)</f>
        <v>1</v>
      </c>
      <c r="U485" s="3">
        <v>0</v>
      </c>
      <c r="V485" s="3">
        <v>0</v>
      </c>
      <c r="W485" s="3">
        <v>0</v>
      </c>
      <c r="X485" s="3" t="s">
        <v>1215</v>
      </c>
      <c r="Y485" s="3" t="s">
        <v>852</v>
      </c>
      <c r="Z485" s="3" t="str">
        <f>INDEX(业务类型!$C$4:$C$8,MATCH(纤芯!Y485,业务类型!$B$4:$B$8,0))</f>
        <v>TWO</v>
      </c>
      <c r="AA485" s="3" t="s">
        <v>895</v>
      </c>
    </row>
    <row r="486" spans="1:27" ht="16.5" x14ac:dyDescent="0.2">
      <c r="A486" s="3">
        <v>483</v>
      </c>
      <c r="B486" s="3">
        <f t="shared" si="34"/>
        <v>37003201003</v>
      </c>
      <c r="C486" s="3" t="s">
        <v>1166</v>
      </c>
      <c r="D486" s="3" t="s">
        <v>203</v>
      </c>
      <c r="E486" s="3" t="str">
        <f>INDEX(光放段!$G$4:$G$237,MATCH(纤芯!G486,光放段!$C$4:$C$237,0))</f>
        <v>山东二干|德东威光缆:滨州黄五审计局-东营运河路</v>
      </c>
      <c r="F486" s="3">
        <f>INDEX(光放段!$I$4:$I$237,MATCH(纤芯!H486,光放段!$B$4:$B$237,0))</f>
        <v>37003200000</v>
      </c>
      <c r="G486" s="3" t="str">
        <f t="shared" si="35"/>
        <v>山东二干|德东威光缆:滨州黄五审计局-东营运河路</v>
      </c>
      <c r="H486" s="3">
        <f>INDEX(光放段!$B$4:$B$237,MATCH(纤芯!G486,光放段!$C$4:$C$237,0))</f>
        <v>37003201000</v>
      </c>
      <c r="I486" s="3" t="str">
        <f t="shared" si="36"/>
        <v>德东威光缆</v>
      </c>
      <c r="J486" s="3" t="str">
        <f>INDEX(子缆名称!$B$4:$B$29,纤芯!M486)</f>
        <v>A缆</v>
      </c>
      <c r="K486" s="3">
        <v>3</v>
      </c>
      <c r="L486" s="3">
        <f t="shared" si="37"/>
        <v>3</v>
      </c>
      <c r="M486" s="3">
        <f t="shared" si="38"/>
        <v>1</v>
      </c>
      <c r="N486" s="3" t="s">
        <v>17</v>
      </c>
      <c r="O486" s="3">
        <f>COUNTIF([1]局站!$D$4:$D$172,"="&amp;N486)</f>
        <v>1</v>
      </c>
      <c r="P486" s="3">
        <v>0</v>
      </c>
      <c r="Q486" s="3">
        <v>0</v>
      </c>
      <c r="R486" s="3">
        <v>0</v>
      </c>
      <c r="S486" s="3" t="s">
        <v>18</v>
      </c>
      <c r="T486" s="3">
        <f>COUNTIF([1]局站!$D$4:$D$172,"="&amp;S486)</f>
        <v>1</v>
      </c>
      <c r="U486" s="3">
        <v>0</v>
      </c>
      <c r="V486" s="3">
        <v>0</v>
      </c>
      <c r="W486" s="3">
        <v>0</v>
      </c>
      <c r="X486" s="3" t="s">
        <v>1215</v>
      </c>
      <c r="Y486" s="3" t="s">
        <v>880</v>
      </c>
      <c r="Z486" s="3" t="str">
        <f>INDEX(业务类型!$C$4:$C$8,MATCH(纤芯!Y486,业务类型!$B$4:$B$8,0))</f>
        <v>IDLE</v>
      </c>
      <c r="AA486" s="3"/>
    </row>
    <row r="487" spans="1:27" ht="16.5" x14ac:dyDescent="0.2">
      <c r="A487" s="3">
        <v>484</v>
      </c>
      <c r="B487" s="3">
        <f t="shared" si="34"/>
        <v>37003201004</v>
      </c>
      <c r="C487" s="3" t="s">
        <v>1166</v>
      </c>
      <c r="D487" s="3" t="s">
        <v>203</v>
      </c>
      <c r="E487" s="3" t="str">
        <f>INDEX(光放段!$G$4:$G$237,MATCH(纤芯!G487,光放段!$C$4:$C$237,0))</f>
        <v>山东二干|德东威光缆:滨州黄五审计局-东营运河路</v>
      </c>
      <c r="F487" s="3">
        <f>INDEX(光放段!$I$4:$I$237,MATCH(纤芯!H487,光放段!$B$4:$B$237,0))</f>
        <v>37003200000</v>
      </c>
      <c r="G487" s="3" t="str">
        <f t="shared" si="35"/>
        <v>山东二干|德东威光缆:滨州黄五审计局-东营运河路</v>
      </c>
      <c r="H487" s="3">
        <f>INDEX(光放段!$B$4:$B$237,MATCH(纤芯!G487,光放段!$C$4:$C$237,0))</f>
        <v>37003201000</v>
      </c>
      <c r="I487" s="3" t="str">
        <f t="shared" si="36"/>
        <v>德东威光缆</v>
      </c>
      <c r="J487" s="3" t="str">
        <f>INDEX(子缆名称!$B$4:$B$29,纤芯!M487)</f>
        <v>A缆</v>
      </c>
      <c r="K487" s="3">
        <v>4</v>
      </c>
      <c r="L487" s="3">
        <f t="shared" si="37"/>
        <v>4</v>
      </c>
      <c r="M487" s="3">
        <f t="shared" si="38"/>
        <v>1</v>
      </c>
      <c r="N487" s="3" t="s">
        <v>17</v>
      </c>
      <c r="O487" s="3">
        <f>COUNTIF([1]局站!$D$4:$D$172,"="&amp;N487)</f>
        <v>1</v>
      </c>
      <c r="P487" s="3">
        <v>0</v>
      </c>
      <c r="Q487" s="3">
        <v>0</v>
      </c>
      <c r="R487" s="3">
        <v>0</v>
      </c>
      <c r="S487" s="3" t="s">
        <v>18</v>
      </c>
      <c r="T487" s="3">
        <f>COUNTIF([1]局站!$D$4:$D$172,"="&amp;S487)</f>
        <v>1</v>
      </c>
      <c r="U487" s="3">
        <v>0</v>
      </c>
      <c r="V487" s="3">
        <v>0</v>
      </c>
      <c r="W487" s="3">
        <v>0</v>
      </c>
      <c r="X487" s="3" t="s">
        <v>1215</v>
      </c>
      <c r="Y487" s="3" t="s">
        <v>852</v>
      </c>
      <c r="Z487" s="3" t="str">
        <f>INDEX(业务类型!$C$4:$C$8,MATCH(纤芯!Y487,业务类型!$B$4:$B$8,0))</f>
        <v>TWO</v>
      </c>
      <c r="AA487" s="3" t="s">
        <v>895</v>
      </c>
    </row>
    <row r="488" spans="1:27" ht="16.5" x14ac:dyDescent="0.2">
      <c r="A488" s="3">
        <v>485</v>
      </c>
      <c r="B488" s="3">
        <f t="shared" si="34"/>
        <v>37003201005</v>
      </c>
      <c r="C488" s="3" t="s">
        <v>1166</v>
      </c>
      <c r="D488" s="3" t="s">
        <v>203</v>
      </c>
      <c r="E488" s="3" t="str">
        <f>INDEX(光放段!$G$4:$G$237,MATCH(纤芯!G488,光放段!$C$4:$C$237,0))</f>
        <v>山东二干|德东威光缆:滨州黄五审计局-东营运河路</v>
      </c>
      <c r="F488" s="3">
        <f>INDEX(光放段!$I$4:$I$237,MATCH(纤芯!H488,光放段!$B$4:$B$237,0))</f>
        <v>37003200000</v>
      </c>
      <c r="G488" s="3" t="str">
        <f t="shared" si="35"/>
        <v>山东二干|德东威光缆:滨州黄五审计局-东营运河路</v>
      </c>
      <c r="H488" s="3">
        <f>INDEX(光放段!$B$4:$B$237,MATCH(纤芯!G488,光放段!$C$4:$C$237,0))</f>
        <v>37003201000</v>
      </c>
      <c r="I488" s="3" t="str">
        <f t="shared" si="36"/>
        <v>德东威光缆</v>
      </c>
      <c r="J488" s="3" t="str">
        <f>INDEX(子缆名称!$B$4:$B$29,纤芯!M488)</f>
        <v>A缆</v>
      </c>
      <c r="K488" s="3">
        <v>5</v>
      </c>
      <c r="L488" s="3">
        <f t="shared" si="37"/>
        <v>5</v>
      </c>
      <c r="M488" s="3">
        <f t="shared" si="38"/>
        <v>1</v>
      </c>
      <c r="N488" s="3" t="s">
        <v>17</v>
      </c>
      <c r="O488" s="3">
        <f>COUNTIF([1]局站!$D$4:$D$172,"="&amp;N488)</f>
        <v>1</v>
      </c>
      <c r="P488" s="3">
        <v>0</v>
      </c>
      <c r="Q488" s="3">
        <v>0</v>
      </c>
      <c r="R488" s="3">
        <v>0</v>
      </c>
      <c r="S488" s="3" t="s">
        <v>18</v>
      </c>
      <c r="T488" s="3">
        <f>COUNTIF([1]局站!$D$4:$D$172,"="&amp;S488)</f>
        <v>1</v>
      </c>
      <c r="U488" s="3">
        <v>0</v>
      </c>
      <c r="V488" s="3">
        <v>0</v>
      </c>
      <c r="W488" s="3">
        <v>0</v>
      </c>
      <c r="X488" s="3" t="s">
        <v>1215</v>
      </c>
      <c r="Y488" s="3" t="s">
        <v>852</v>
      </c>
      <c r="Z488" s="3" t="str">
        <f>INDEX(业务类型!$C$4:$C$8,MATCH(纤芯!Y488,业务类型!$B$4:$B$8,0))</f>
        <v>TWO</v>
      </c>
      <c r="AA488" s="3" t="s">
        <v>885</v>
      </c>
    </row>
    <row r="489" spans="1:27" ht="16.5" x14ac:dyDescent="0.2">
      <c r="A489" s="3">
        <v>486</v>
      </c>
      <c r="B489" s="3">
        <f t="shared" si="34"/>
        <v>37003201006</v>
      </c>
      <c r="C489" s="3" t="s">
        <v>1166</v>
      </c>
      <c r="D489" s="3" t="s">
        <v>203</v>
      </c>
      <c r="E489" s="3" t="str">
        <f>INDEX(光放段!$G$4:$G$237,MATCH(纤芯!G489,光放段!$C$4:$C$237,0))</f>
        <v>山东二干|德东威光缆:滨州黄五审计局-东营运河路</v>
      </c>
      <c r="F489" s="3">
        <f>INDEX(光放段!$I$4:$I$237,MATCH(纤芯!H489,光放段!$B$4:$B$237,0))</f>
        <v>37003200000</v>
      </c>
      <c r="G489" s="3" t="str">
        <f t="shared" si="35"/>
        <v>山东二干|德东威光缆:滨州黄五审计局-东营运河路</v>
      </c>
      <c r="H489" s="3">
        <f>INDEX(光放段!$B$4:$B$237,MATCH(纤芯!G489,光放段!$C$4:$C$237,0))</f>
        <v>37003201000</v>
      </c>
      <c r="I489" s="3" t="str">
        <f t="shared" si="36"/>
        <v>德东威光缆</v>
      </c>
      <c r="J489" s="3" t="str">
        <f>INDEX(子缆名称!$B$4:$B$29,纤芯!M489)</f>
        <v>A缆</v>
      </c>
      <c r="K489" s="3">
        <v>6</v>
      </c>
      <c r="L489" s="3">
        <f t="shared" si="37"/>
        <v>6</v>
      </c>
      <c r="M489" s="3">
        <f t="shared" si="38"/>
        <v>1</v>
      </c>
      <c r="N489" s="3" t="s">
        <v>17</v>
      </c>
      <c r="O489" s="3">
        <f>COUNTIF([1]局站!$D$4:$D$172,"="&amp;N489)</f>
        <v>1</v>
      </c>
      <c r="P489" s="3">
        <v>0</v>
      </c>
      <c r="Q489" s="3">
        <v>0</v>
      </c>
      <c r="R489" s="3">
        <v>0</v>
      </c>
      <c r="S489" s="3" t="s">
        <v>18</v>
      </c>
      <c r="T489" s="3">
        <f>COUNTIF([1]局站!$D$4:$D$172,"="&amp;S489)</f>
        <v>1</v>
      </c>
      <c r="U489" s="3">
        <v>0</v>
      </c>
      <c r="V489" s="3">
        <v>0</v>
      </c>
      <c r="W489" s="3">
        <v>0</v>
      </c>
      <c r="X489" s="3" t="s">
        <v>1215</v>
      </c>
      <c r="Y489" s="3" t="s">
        <v>880</v>
      </c>
      <c r="Z489" s="3" t="str">
        <f>INDEX(业务类型!$C$4:$C$8,MATCH(纤芯!Y489,业务类型!$B$4:$B$8,0))</f>
        <v>IDLE</v>
      </c>
      <c r="AA489" s="3"/>
    </row>
    <row r="490" spans="1:27" ht="16.5" x14ac:dyDescent="0.2">
      <c r="A490" s="3">
        <v>487</v>
      </c>
      <c r="B490" s="3">
        <f t="shared" si="34"/>
        <v>37003201007</v>
      </c>
      <c r="C490" s="3" t="s">
        <v>1166</v>
      </c>
      <c r="D490" s="3" t="s">
        <v>203</v>
      </c>
      <c r="E490" s="3" t="str">
        <f>INDEX(光放段!$G$4:$G$237,MATCH(纤芯!G490,光放段!$C$4:$C$237,0))</f>
        <v>山东二干|德东威光缆:滨州黄五审计局-东营运河路</v>
      </c>
      <c r="F490" s="3">
        <f>INDEX(光放段!$I$4:$I$237,MATCH(纤芯!H490,光放段!$B$4:$B$237,0))</f>
        <v>37003200000</v>
      </c>
      <c r="G490" s="3" t="str">
        <f t="shared" si="35"/>
        <v>山东二干|德东威光缆:滨州黄五审计局-东营运河路</v>
      </c>
      <c r="H490" s="3">
        <f>INDEX(光放段!$B$4:$B$237,MATCH(纤芯!G490,光放段!$C$4:$C$237,0))</f>
        <v>37003201000</v>
      </c>
      <c r="I490" s="3" t="str">
        <f t="shared" si="36"/>
        <v>德东威光缆</v>
      </c>
      <c r="J490" s="3" t="str">
        <f>INDEX(子缆名称!$B$4:$B$29,纤芯!M490)</f>
        <v>A缆</v>
      </c>
      <c r="K490" s="3">
        <v>7</v>
      </c>
      <c r="L490" s="3">
        <f t="shared" si="37"/>
        <v>7</v>
      </c>
      <c r="M490" s="3">
        <f t="shared" si="38"/>
        <v>1</v>
      </c>
      <c r="N490" s="3" t="s">
        <v>17</v>
      </c>
      <c r="O490" s="3">
        <f>COUNTIF([1]局站!$D$4:$D$172,"="&amp;N490)</f>
        <v>1</v>
      </c>
      <c r="P490" s="3">
        <v>0</v>
      </c>
      <c r="Q490" s="3">
        <v>0</v>
      </c>
      <c r="R490" s="3">
        <v>0</v>
      </c>
      <c r="S490" s="3" t="s">
        <v>18</v>
      </c>
      <c r="T490" s="3">
        <f>COUNTIF([1]局站!$D$4:$D$172,"="&amp;S490)</f>
        <v>1</v>
      </c>
      <c r="U490" s="3">
        <v>0</v>
      </c>
      <c r="V490" s="3">
        <v>0</v>
      </c>
      <c r="W490" s="3">
        <v>0</v>
      </c>
      <c r="X490" s="3" t="s">
        <v>1215</v>
      </c>
      <c r="Y490" s="3" t="s">
        <v>880</v>
      </c>
      <c r="Z490" s="3" t="str">
        <f>INDEX(业务类型!$C$4:$C$8,MATCH(纤芯!Y490,业务类型!$B$4:$B$8,0))</f>
        <v>IDLE</v>
      </c>
      <c r="AA490" s="3"/>
    </row>
    <row r="491" spans="1:27" ht="16.5" x14ac:dyDescent="0.2">
      <c r="A491" s="3">
        <v>488</v>
      </c>
      <c r="B491" s="3">
        <f t="shared" si="34"/>
        <v>37003201008</v>
      </c>
      <c r="C491" s="3" t="s">
        <v>1166</v>
      </c>
      <c r="D491" s="3" t="s">
        <v>203</v>
      </c>
      <c r="E491" s="3" t="str">
        <f>INDEX(光放段!$G$4:$G$237,MATCH(纤芯!G491,光放段!$C$4:$C$237,0))</f>
        <v>山东二干|德东威光缆:滨州黄五审计局-东营运河路</v>
      </c>
      <c r="F491" s="3">
        <f>INDEX(光放段!$I$4:$I$237,MATCH(纤芯!H491,光放段!$B$4:$B$237,0))</f>
        <v>37003200000</v>
      </c>
      <c r="G491" s="3" t="str">
        <f t="shared" si="35"/>
        <v>山东二干|德东威光缆:滨州黄五审计局-东营运河路</v>
      </c>
      <c r="H491" s="3">
        <f>INDEX(光放段!$B$4:$B$237,MATCH(纤芯!G491,光放段!$C$4:$C$237,0))</f>
        <v>37003201000</v>
      </c>
      <c r="I491" s="3" t="str">
        <f t="shared" si="36"/>
        <v>德东威光缆</v>
      </c>
      <c r="J491" s="3" t="str">
        <f>INDEX(子缆名称!$B$4:$B$29,纤芯!M491)</f>
        <v>A缆</v>
      </c>
      <c r="K491" s="3">
        <v>8</v>
      </c>
      <c r="L491" s="3">
        <f t="shared" si="37"/>
        <v>8</v>
      </c>
      <c r="M491" s="3">
        <f t="shared" si="38"/>
        <v>1</v>
      </c>
      <c r="N491" s="3" t="s">
        <v>17</v>
      </c>
      <c r="O491" s="3">
        <f>COUNTIF([1]局站!$D$4:$D$172,"="&amp;N491)</f>
        <v>1</v>
      </c>
      <c r="P491" s="3">
        <v>0</v>
      </c>
      <c r="Q491" s="3">
        <v>0</v>
      </c>
      <c r="R491" s="3">
        <v>0</v>
      </c>
      <c r="S491" s="3" t="s">
        <v>18</v>
      </c>
      <c r="T491" s="3">
        <f>COUNTIF([1]局站!$D$4:$D$172,"="&amp;S491)</f>
        <v>1</v>
      </c>
      <c r="U491" s="3">
        <v>0</v>
      </c>
      <c r="V491" s="3">
        <v>0</v>
      </c>
      <c r="W491" s="3">
        <v>0</v>
      </c>
      <c r="X491" s="3" t="s">
        <v>1215</v>
      </c>
      <c r="Y491" s="3" t="s">
        <v>881</v>
      </c>
      <c r="Z491" s="3" t="str">
        <f>INDEX(业务类型!$C$4:$C$8,MATCH(纤芯!Y491,业务类型!$B$4:$B$8,0))</f>
        <v>OTHER</v>
      </c>
      <c r="AA491" s="3" t="s">
        <v>896</v>
      </c>
    </row>
    <row r="492" spans="1:27" ht="16.5" x14ac:dyDescent="0.2">
      <c r="A492" s="3">
        <v>489</v>
      </c>
      <c r="B492" s="3">
        <f t="shared" si="34"/>
        <v>37003201009</v>
      </c>
      <c r="C492" s="3" t="s">
        <v>1166</v>
      </c>
      <c r="D492" s="3" t="s">
        <v>203</v>
      </c>
      <c r="E492" s="3" t="str">
        <f>INDEX(光放段!$G$4:$G$237,MATCH(纤芯!G492,光放段!$C$4:$C$237,0))</f>
        <v>山东二干|德东威光缆:滨州黄五审计局-东营运河路</v>
      </c>
      <c r="F492" s="3">
        <f>INDEX(光放段!$I$4:$I$237,MATCH(纤芯!H492,光放段!$B$4:$B$237,0))</f>
        <v>37003200000</v>
      </c>
      <c r="G492" s="3" t="str">
        <f t="shared" si="35"/>
        <v>山东二干|德东威光缆:滨州黄五审计局-东营运河路</v>
      </c>
      <c r="H492" s="3">
        <f>INDEX(光放段!$B$4:$B$237,MATCH(纤芯!G492,光放段!$C$4:$C$237,0))</f>
        <v>37003201000</v>
      </c>
      <c r="I492" s="3" t="str">
        <f t="shared" si="36"/>
        <v>德东威光缆</v>
      </c>
      <c r="J492" s="3" t="str">
        <f>INDEX(子缆名称!$B$4:$B$29,纤芯!M492)</f>
        <v>A缆</v>
      </c>
      <c r="K492" s="3">
        <v>9</v>
      </c>
      <c r="L492" s="3">
        <f t="shared" si="37"/>
        <v>9</v>
      </c>
      <c r="M492" s="3">
        <f t="shared" si="38"/>
        <v>1</v>
      </c>
      <c r="N492" s="3" t="s">
        <v>17</v>
      </c>
      <c r="O492" s="3">
        <f>COUNTIF([1]局站!$D$4:$D$172,"="&amp;N492)</f>
        <v>1</v>
      </c>
      <c r="P492" s="3">
        <v>0</v>
      </c>
      <c r="Q492" s="3">
        <v>0</v>
      </c>
      <c r="R492" s="3">
        <v>0</v>
      </c>
      <c r="S492" s="3" t="s">
        <v>18</v>
      </c>
      <c r="T492" s="3">
        <f>COUNTIF([1]局站!$D$4:$D$172,"="&amp;S492)</f>
        <v>1</v>
      </c>
      <c r="U492" s="3">
        <v>0</v>
      </c>
      <c r="V492" s="3">
        <v>0</v>
      </c>
      <c r="W492" s="3">
        <v>0</v>
      </c>
      <c r="X492" s="3" t="s">
        <v>1215</v>
      </c>
      <c r="Y492" s="3" t="s">
        <v>881</v>
      </c>
      <c r="Z492" s="3" t="str">
        <f>INDEX(业务类型!$C$4:$C$8,MATCH(纤芯!Y492,业务类型!$B$4:$B$8,0))</f>
        <v>OTHER</v>
      </c>
      <c r="AA492" s="3" t="s">
        <v>896</v>
      </c>
    </row>
    <row r="493" spans="1:27" ht="16.5" x14ac:dyDescent="0.2">
      <c r="A493" s="3">
        <v>490</v>
      </c>
      <c r="B493" s="3">
        <f t="shared" si="34"/>
        <v>37003201010</v>
      </c>
      <c r="C493" s="3" t="s">
        <v>1166</v>
      </c>
      <c r="D493" s="3" t="s">
        <v>203</v>
      </c>
      <c r="E493" s="3" t="str">
        <f>INDEX(光放段!$G$4:$G$237,MATCH(纤芯!G493,光放段!$C$4:$C$237,0))</f>
        <v>山东二干|德东威光缆:滨州黄五审计局-东营运河路</v>
      </c>
      <c r="F493" s="3">
        <f>INDEX(光放段!$I$4:$I$237,MATCH(纤芯!H493,光放段!$B$4:$B$237,0))</f>
        <v>37003200000</v>
      </c>
      <c r="G493" s="3" t="str">
        <f t="shared" si="35"/>
        <v>山东二干|德东威光缆:滨州黄五审计局-东营运河路</v>
      </c>
      <c r="H493" s="3">
        <f>INDEX(光放段!$B$4:$B$237,MATCH(纤芯!G493,光放段!$C$4:$C$237,0))</f>
        <v>37003201000</v>
      </c>
      <c r="I493" s="3" t="str">
        <f t="shared" si="36"/>
        <v>德东威光缆</v>
      </c>
      <c r="J493" s="3" t="str">
        <f>INDEX(子缆名称!$B$4:$B$29,纤芯!M493)</f>
        <v>A缆</v>
      </c>
      <c r="K493" s="3">
        <v>10</v>
      </c>
      <c r="L493" s="3">
        <f t="shared" si="37"/>
        <v>10</v>
      </c>
      <c r="M493" s="3">
        <f t="shared" si="38"/>
        <v>1</v>
      </c>
      <c r="N493" s="3" t="s">
        <v>17</v>
      </c>
      <c r="O493" s="3">
        <f>COUNTIF([1]局站!$D$4:$D$172,"="&amp;N493)</f>
        <v>1</v>
      </c>
      <c r="P493" s="3">
        <v>0</v>
      </c>
      <c r="Q493" s="3">
        <v>0</v>
      </c>
      <c r="R493" s="3">
        <v>0</v>
      </c>
      <c r="S493" s="3" t="s">
        <v>18</v>
      </c>
      <c r="T493" s="3">
        <f>COUNTIF([1]局站!$D$4:$D$172,"="&amp;S493)</f>
        <v>1</v>
      </c>
      <c r="U493" s="3">
        <v>0</v>
      </c>
      <c r="V493" s="3">
        <v>0</v>
      </c>
      <c r="W493" s="3">
        <v>0</v>
      </c>
      <c r="X493" s="3" t="s">
        <v>1215</v>
      </c>
      <c r="Y493" s="3" t="s">
        <v>852</v>
      </c>
      <c r="Z493" s="3" t="str">
        <f>INDEX(业务类型!$C$4:$C$8,MATCH(纤芯!Y493,业务类型!$B$4:$B$8,0))</f>
        <v>TWO</v>
      </c>
      <c r="AA493" s="3" t="s">
        <v>885</v>
      </c>
    </row>
    <row r="494" spans="1:27" ht="16.5" x14ac:dyDescent="0.2">
      <c r="A494" s="3">
        <v>491</v>
      </c>
      <c r="B494" s="3">
        <f t="shared" si="34"/>
        <v>37003201011</v>
      </c>
      <c r="C494" s="3" t="s">
        <v>1166</v>
      </c>
      <c r="D494" s="3" t="s">
        <v>203</v>
      </c>
      <c r="E494" s="3" t="str">
        <f>INDEX(光放段!$G$4:$G$237,MATCH(纤芯!G494,光放段!$C$4:$C$237,0))</f>
        <v>山东二干|德东威光缆:滨州黄五审计局-东营运河路</v>
      </c>
      <c r="F494" s="3">
        <f>INDEX(光放段!$I$4:$I$237,MATCH(纤芯!H494,光放段!$B$4:$B$237,0))</f>
        <v>37003200000</v>
      </c>
      <c r="G494" s="3" t="str">
        <f t="shared" si="35"/>
        <v>山东二干|德东威光缆:滨州黄五审计局-东营运河路</v>
      </c>
      <c r="H494" s="3">
        <f>INDEX(光放段!$B$4:$B$237,MATCH(纤芯!G494,光放段!$C$4:$C$237,0))</f>
        <v>37003201000</v>
      </c>
      <c r="I494" s="3" t="str">
        <f t="shared" si="36"/>
        <v>德东威光缆</v>
      </c>
      <c r="J494" s="3" t="str">
        <f>INDEX(子缆名称!$B$4:$B$29,纤芯!M494)</f>
        <v>A缆</v>
      </c>
      <c r="K494" s="3">
        <v>11</v>
      </c>
      <c r="L494" s="3">
        <f t="shared" si="37"/>
        <v>11</v>
      </c>
      <c r="M494" s="3">
        <f t="shared" si="38"/>
        <v>1</v>
      </c>
      <c r="N494" s="3" t="s">
        <v>17</v>
      </c>
      <c r="O494" s="3">
        <f>COUNTIF([1]局站!$D$4:$D$172,"="&amp;N494)</f>
        <v>1</v>
      </c>
      <c r="P494" s="3">
        <v>0</v>
      </c>
      <c r="Q494" s="3">
        <v>0</v>
      </c>
      <c r="R494" s="3">
        <v>0</v>
      </c>
      <c r="S494" s="3" t="s">
        <v>18</v>
      </c>
      <c r="T494" s="3">
        <f>COUNTIF([1]局站!$D$4:$D$172,"="&amp;S494)</f>
        <v>1</v>
      </c>
      <c r="U494" s="3">
        <v>0</v>
      </c>
      <c r="V494" s="3">
        <v>0</v>
      </c>
      <c r="W494" s="3">
        <v>0</v>
      </c>
      <c r="X494" s="3" t="s">
        <v>1215</v>
      </c>
      <c r="Y494" s="3" t="s">
        <v>881</v>
      </c>
      <c r="Z494" s="3" t="str">
        <f>INDEX(业务类型!$C$4:$C$8,MATCH(纤芯!Y494,业务类型!$B$4:$B$8,0))</f>
        <v>OTHER</v>
      </c>
      <c r="AA494" s="3" t="s">
        <v>899</v>
      </c>
    </row>
    <row r="495" spans="1:27" ht="16.5" x14ac:dyDescent="0.2">
      <c r="A495" s="3">
        <v>492</v>
      </c>
      <c r="B495" s="3">
        <f t="shared" si="34"/>
        <v>37003201012</v>
      </c>
      <c r="C495" s="3" t="s">
        <v>1166</v>
      </c>
      <c r="D495" s="3" t="s">
        <v>203</v>
      </c>
      <c r="E495" s="3" t="str">
        <f>INDEX(光放段!$G$4:$G$237,MATCH(纤芯!G495,光放段!$C$4:$C$237,0))</f>
        <v>山东二干|德东威光缆:滨州黄五审计局-东营运河路</v>
      </c>
      <c r="F495" s="3">
        <f>INDEX(光放段!$I$4:$I$237,MATCH(纤芯!H495,光放段!$B$4:$B$237,0))</f>
        <v>37003200000</v>
      </c>
      <c r="G495" s="3" t="str">
        <f t="shared" si="35"/>
        <v>山东二干|德东威光缆:滨州黄五审计局-东营运河路</v>
      </c>
      <c r="H495" s="3">
        <f>INDEX(光放段!$B$4:$B$237,MATCH(纤芯!G495,光放段!$C$4:$C$237,0))</f>
        <v>37003201000</v>
      </c>
      <c r="I495" s="3" t="str">
        <f t="shared" si="36"/>
        <v>德东威光缆</v>
      </c>
      <c r="J495" s="3" t="str">
        <f>INDEX(子缆名称!$B$4:$B$29,纤芯!M495)</f>
        <v>A缆</v>
      </c>
      <c r="K495" s="3">
        <v>12</v>
      </c>
      <c r="L495" s="3">
        <f t="shared" si="37"/>
        <v>12</v>
      </c>
      <c r="M495" s="3">
        <f t="shared" si="38"/>
        <v>1</v>
      </c>
      <c r="N495" s="3" t="s">
        <v>17</v>
      </c>
      <c r="O495" s="3">
        <f>COUNTIF([1]局站!$D$4:$D$172,"="&amp;N495)</f>
        <v>1</v>
      </c>
      <c r="P495" s="3">
        <v>0</v>
      </c>
      <c r="Q495" s="3">
        <v>0</v>
      </c>
      <c r="R495" s="3">
        <v>0</v>
      </c>
      <c r="S495" s="3" t="s">
        <v>18</v>
      </c>
      <c r="T495" s="3">
        <f>COUNTIF([1]局站!$D$4:$D$172,"="&amp;S495)</f>
        <v>1</v>
      </c>
      <c r="U495" s="3">
        <v>0</v>
      </c>
      <c r="V495" s="3">
        <v>0</v>
      </c>
      <c r="W495" s="3">
        <v>0</v>
      </c>
      <c r="X495" s="3" t="s">
        <v>1215</v>
      </c>
      <c r="Y495" s="3" t="s">
        <v>881</v>
      </c>
      <c r="Z495" s="3" t="str">
        <f>INDEX(业务类型!$C$4:$C$8,MATCH(纤芯!Y495,业务类型!$B$4:$B$8,0))</f>
        <v>OTHER</v>
      </c>
      <c r="AA495" s="3" t="s">
        <v>900</v>
      </c>
    </row>
    <row r="496" spans="1:27" ht="16.5" x14ac:dyDescent="0.2">
      <c r="A496" s="3">
        <v>493</v>
      </c>
      <c r="B496" s="3">
        <f t="shared" si="34"/>
        <v>37003201013</v>
      </c>
      <c r="C496" s="3" t="s">
        <v>1166</v>
      </c>
      <c r="D496" s="3" t="s">
        <v>203</v>
      </c>
      <c r="E496" s="3" t="str">
        <f>INDEX(光放段!$G$4:$G$237,MATCH(纤芯!G496,光放段!$C$4:$C$237,0))</f>
        <v>山东二干|德东威光缆:滨州黄五审计局-东营运河路</v>
      </c>
      <c r="F496" s="3">
        <f>INDEX(光放段!$I$4:$I$237,MATCH(纤芯!H496,光放段!$B$4:$B$237,0))</f>
        <v>37003200000</v>
      </c>
      <c r="G496" s="3" t="str">
        <f t="shared" si="35"/>
        <v>山东二干|德东威光缆:滨州黄五审计局-东营运河路</v>
      </c>
      <c r="H496" s="3">
        <f>INDEX(光放段!$B$4:$B$237,MATCH(纤芯!G496,光放段!$C$4:$C$237,0))</f>
        <v>37003201000</v>
      </c>
      <c r="I496" s="3" t="str">
        <f t="shared" si="36"/>
        <v>德东威光缆</v>
      </c>
      <c r="J496" s="3" t="str">
        <f>INDEX(子缆名称!$B$4:$B$29,纤芯!M496)</f>
        <v>B缆</v>
      </c>
      <c r="K496" s="3">
        <v>13</v>
      </c>
      <c r="L496" s="3">
        <f t="shared" si="37"/>
        <v>1</v>
      </c>
      <c r="M496" s="3">
        <f t="shared" si="38"/>
        <v>2</v>
      </c>
      <c r="N496" s="3" t="s">
        <v>17</v>
      </c>
      <c r="O496" s="3">
        <f>COUNTIF([1]局站!$D$4:$D$172,"="&amp;N496)</f>
        <v>1</v>
      </c>
      <c r="P496" s="3">
        <v>0</v>
      </c>
      <c r="Q496" s="3">
        <v>0</v>
      </c>
      <c r="R496" s="3">
        <v>0</v>
      </c>
      <c r="S496" s="3" t="s">
        <v>18</v>
      </c>
      <c r="T496" s="3">
        <f>COUNTIF([1]局站!$D$4:$D$172,"="&amp;S496)</f>
        <v>1</v>
      </c>
      <c r="U496" s="3">
        <v>0</v>
      </c>
      <c r="V496" s="3">
        <v>0</v>
      </c>
      <c r="W496" s="3">
        <v>0</v>
      </c>
      <c r="X496" s="3" t="s">
        <v>1214</v>
      </c>
      <c r="Y496" s="3" t="s">
        <v>880</v>
      </c>
      <c r="Z496" s="3" t="str">
        <f>INDEX(业务类型!$C$4:$C$8,MATCH(纤芯!Y496,业务类型!$B$4:$B$8,0))</f>
        <v>IDLE</v>
      </c>
      <c r="AA496" s="3"/>
    </row>
    <row r="497" spans="1:27" ht="16.5" x14ac:dyDescent="0.2">
      <c r="A497" s="3">
        <v>494</v>
      </c>
      <c r="B497" s="3">
        <f t="shared" si="34"/>
        <v>37003201014</v>
      </c>
      <c r="C497" s="3" t="s">
        <v>1166</v>
      </c>
      <c r="D497" s="3" t="s">
        <v>203</v>
      </c>
      <c r="E497" s="3" t="str">
        <f>INDEX(光放段!$G$4:$G$237,MATCH(纤芯!G497,光放段!$C$4:$C$237,0))</f>
        <v>山东二干|德东威光缆:滨州黄五审计局-东营运河路</v>
      </c>
      <c r="F497" s="3">
        <f>INDEX(光放段!$I$4:$I$237,MATCH(纤芯!H497,光放段!$B$4:$B$237,0))</f>
        <v>37003200000</v>
      </c>
      <c r="G497" s="3" t="str">
        <f t="shared" si="35"/>
        <v>山东二干|德东威光缆:滨州黄五审计局-东营运河路</v>
      </c>
      <c r="H497" s="3">
        <f>INDEX(光放段!$B$4:$B$237,MATCH(纤芯!G497,光放段!$C$4:$C$237,0))</f>
        <v>37003201000</v>
      </c>
      <c r="I497" s="3" t="str">
        <f t="shared" si="36"/>
        <v>德东威光缆</v>
      </c>
      <c r="J497" s="3" t="str">
        <f>INDEX(子缆名称!$B$4:$B$29,纤芯!M497)</f>
        <v>B缆</v>
      </c>
      <c r="K497" s="3">
        <v>14</v>
      </c>
      <c r="L497" s="3">
        <f t="shared" si="37"/>
        <v>2</v>
      </c>
      <c r="M497" s="3">
        <f t="shared" si="38"/>
        <v>2</v>
      </c>
      <c r="N497" s="3" t="s">
        <v>17</v>
      </c>
      <c r="O497" s="3">
        <f>COUNTIF([1]局站!$D$4:$D$172,"="&amp;N497)</f>
        <v>1</v>
      </c>
      <c r="P497" s="3">
        <v>0</v>
      </c>
      <c r="Q497" s="3">
        <v>0</v>
      </c>
      <c r="R497" s="3">
        <v>0</v>
      </c>
      <c r="S497" s="3" t="s">
        <v>18</v>
      </c>
      <c r="T497" s="3">
        <f>COUNTIF([1]局站!$D$4:$D$172,"="&amp;S497)</f>
        <v>1</v>
      </c>
      <c r="U497" s="3">
        <v>0</v>
      </c>
      <c r="V497" s="3">
        <v>0</v>
      </c>
      <c r="W497" s="3">
        <v>0</v>
      </c>
      <c r="X497" s="3" t="s">
        <v>1214</v>
      </c>
      <c r="Y497" s="3" t="s">
        <v>880</v>
      </c>
      <c r="Z497" s="3" t="str">
        <f>INDEX(业务类型!$C$4:$C$8,MATCH(纤芯!Y497,业务类型!$B$4:$B$8,0))</f>
        <v>IDLE</v>
      </c>
      <c r="AA497" s="3"/>
    </row>
    <row r="498" spans="1:27" ht="16.5" x14ac:dyDescent="0.2">
      <c r="A498" s="3">
        <v>495</v>
      </c>
      <c r="B498" s="3">
        <f t="shared" si="34"/>
        <v>37003201015</v>
      </c>
      <c r="C498" s="3" t="s">
        <v>1166</v>
      </c>
      <c r="D498" s="3" t="s">
        <v>203</v>
      </c>
      <c r="E498" s="3" t="str">
        <f>INDEX(光放段!$G$4:$G$237,MATCH(纤芯!G498,光放段!$C$4:$C$237,0))</f>
        <v>山东二干|德东威光缆:滨州黄五审计局-东营运河路</v>
      </c>
      <c r="F498" s="3">
        <f>INDEX(光放段!$I$4:$I$237,MATCH(纤芯!H498,光放段!$B$4:$B$237,0))</f>
        <v>37003200000</v>
      </c>
      <c r="G498" s="3" t="str">
        <f t="shared" si="35"/>
        <v>山东二干|德东威光缆:滨州黄五审计局-东营运河路</v>
      </c>
      <c r="H498" s="3">
        <f>INDEX(光放段!$B$4:$B$237,MATCH(纤芯!G498,光放段!$C$4:$C$237,0))</f>
        <v>37003201000</v>
      </c>
      <c r="I498" s="3" t="str">
        <f t="shared" si="36"/>
        <v>德东威光缆</v>
      </c>
      <c r="J498" s="3" t="str">
        <f>INDEX(子缆名称!$B$4:$B$29,纤芯!M498)</f>
        <v>B缆</v>
      </c>
      <c r="K498" s="3">
        <v>15</v>
      </c>
      <c r="L498" s="3">
        <f t="shared" si="37"/>
        <v>3</v>
      </c>
      <c r="M498" s="3">
        <f t="shared" si="38"/>
        <v>2</v>
      </c>
      <c r="N498" s="3" t="s">
        <v>17</v>
      </c>
      <c r="O498" s="3">
        <f>COUNTIF([1]局站!$D$4:$D$172,"="&amp;N498)</f>
        <v>1</v>
      </c>
      <c r="P498" s="3">
        <v>0</v>
      </c>
      <c r="Q498" s="3">
        <v>0</v>
      </c>
      <c r="R498" s="3">
        <v>0</v>
      </c>
      <c r="S498" s="3" t="s">
        <v>18</v>
      </c>
      <c r="T498" s="3">
        <f>COUNTIF([1]局站!$D$4:$D$172,"="&amp;S498)</f>
        <v>1</v>
      </c>
      <c r="U498" s="3">
        <v>0</v>
      </c>
      <c r="V498" s="3">
        <v>0</v>
      </c>
      <c r="W498" s="3">
        <v>0</v>
      </c>
      <c r="X498" s="3" t="s">
        <v>1214</v>
      </c>
      <c r="Y498" s="3" t="s">
        <v>880</v>
      </c>
      <c r="Z498" s="3" t="str">
        <f>INDEX(业务类型!$C$4:$C$8,MATCH(纤芯!Y498,业务类型!$B$4:$B$8,0))</f>
        <v>IDLE</v>
      </c>
      <c r="AA498" s="3"/>
    </row>
    <row r="499" spans="1:27" ht="16.5" x14ac:dyDescent="0.2">
      <c r="A499" s="3">
        <v>496</v>
      </c>
      <c r="B499" s="3">
        <f t="shared" si="34"/>
        <v>37003201016</v>
      </c>
      <c r="C499" s="3" t="s">
        <v>1166</v>
      </c>
      <c r="D499" s="3" t="s">
        <v>203</v>
      </c>
      <c r="E499" s="3" t="str">
        <f>INDEX(光放段!$G$4:$G$237,MATCH(纤芯!G499,光放段!$C$4:$C$237,0))</f>
        <v>山东二干|德东威光缆:滨州黄五审计局-东营运河路</v>
      </c>
      <c r="F499" s="3">
        <f>INDEX(光放段!$I$4:$I$237,MATCH(纤芯!H499,光放段!$B$4:$B$237,0))</f>
        <v>37003200000</v>
      </c>
      <c r="G499" s="3" t="str">
        <f t="shared" si="35"/>
        <v>山东二干|德东威光缆:滨州黄五审计局-东营运河路</v>
      </c>
      <c r="H499" s="3">
        <f>INDEX(光放段!$B$4:$B$237,MATCH(纤芯!G499,光放段!$C$4:$C$237,0))</f>
        <v>37003201000</v>
      </c>
      <c r="I499" s="3" t="str">
        <f t="shared" si="36"/>
        <v>德东威光缆</v>
      </c>
      <c r="J499" s="3" t="str">
        <f>INDEX(子缆名称!$B$4:$B$29,纤芯!M499)</f>
        <v>B缆</v>
      </c>
      <c r="K499" s="3">
        <v>16</v>
      </c>
      <c r="L499" s="3">
        <f t="shared" si="37"/>
        <v>4</v>
      </c>
      <c r="M499" s="3">
        <f t="shared" si="38"/>
        <v>2</v>
      </c>
      <c r="N499" s="3" t="s">
        <v>17</v>
      </c>
      <c r="O499" s="3">
        <f>COUNTIF([1]局站!$D$4:$D$172,"="&amp;N499)</f>
        <v>1</v>
      </c>
      <c r="P499" s="3">
        <v>0</v>
      </c>
      <c r="Q499" s="3">
        <v>0</v>
      </c>
      <c r="R499" s="3">
        <v>0</v>
      </c>
      <c r="S499" s="3" t="s">
        <v>18</v>
      </c>
      <c r="T499" s="3">
        <f>COUNTIF([1]局站!$D$4:$D$172,"="&amp;S499)</f>
        <v>1</v>
      </c>
      <c r="U499" s="3">
        <v>0</v>
      </c>
      <c r="V499" s="3">
        <v>0</v>
      </c>
      <c r="W499" s="3">
        <v>0</v>
      </c>
      <c r="X499" s="3" t="s">
        <v>1214</v>
      </c>
      <c r="Y499" s="3" t="s">
        <v>880</v>
      </c>
      <c r="Z499" s="3" t="str">
        <f>INDEX(业务类型!$C$4:$C$8,MATCH(纤芯!Y499,业务类型!$B$4:$B$8,0))</f>
        <v>IDLE</v>
      </c>
      <c r="AA499" s="3"/>
    </row>
    <row r="500" spans="1:27" ht="16.5" x14ac:dyDescent="0.2">
      <c r="A500" s="3">
        <v>497</v>
      </c>
      <c r="B500" s="3">
        <f t="shared" si="34"/>
        <v>37003201017</v>
      </c>
      <c r="C500" s="3" t="s">
        <v>1166</v>
      </c>
      <c r="D500" s="3" t="s">
        <v>203</v>
      </c>
      <c r="E500" s="3" t="str">
        <f>INDEX(光放段!$G$4:$G$237,MATCH(纤芯!G500,光放段!$C$4:$C$237,0))</f>
        <v>山东二干|德东威光缆:滨州黄五审计局-东营运河路</v>
      </c>
      <c r="F500" s="3">
        <f>INDEX(光放段!$I$4:$I$237,MATCH(纤芯!H500,光放段!$B$4:$B$237,0))</f>
        <v>37003200000</v>
      </c>
      <c r="G500" s="3" t="str">
        <f t="shared" si="35"/>
        <v>山东二干|德东威光缆:滨州黄五审计局-东营运河路</v>
      </c>
      <c r="H500" s="3">
        <f>INDEX(光放段!$B$4:$B$237,MATCH(纤芯!G500,光放段!$C$4:$C$237,0))</f>
        <v>37003201000</v>
      </c>
      <c r="I500" s="3" t="str">
        <f t="shared" si="36"/>
        <v>德东威光缆</v>
      </c>
      <c r="J500" s="3" t="str">
        <f>INDEX(子缆名称!$B$4:$B$29,纤芯!M500)</f>
        <v>B缆</v>
      </c>
      <c r="K500" s="3">
        <v>17</v>
      </c>
      <c r="L500" s="3">
        <f t="shared" si="37"/>
        <v>5</v>
      </c>
      <c r="M500" s="3">
        <f t="shared" si="38"/>
        <v>2</v>
      </c>
      <c r="N500" s="3" t="s">
        <v>17</v>
      </c>
      <c r="O500" s="3">
        <f>COUNTIF([1]局站!$D$4:$D$172,"="&amp;N500)</f>
        <v>1</v>
      </c>
      <c r="P500" s="3">
        <v>0</v>
      </c>
      <c r="Q500" s="3">
        <v>0</v>
      </c>
      <c r="R500" s="3">
        <v>0</v>
      </c>
      <c r="S500" s="3" t="s">
        <v>18</v>
      </c>
      <c r="T500" s="3">
        <f>COUNTIF([1]局站!$D$4:$D$172,"="&amp;S500)</f>
        <v>1</v>
      </c>
      <c r="U500" s="3">
        <v>0</v>
      </c>
      <c r="V500" s="3">
        <v>0</v>
      </c>
      <c r="W500" s="3">
        <v>0</v>
      </c>
      <c r="X500" s="3" t="s">
        <v>1214</v>
      </c>
      <c r="Y500" s="3" t="s">
        <v>880</v>
      </c>
      <c r="Z500" s="3" t="str">
        <f>INDEX(业务类型!$C$4:$C$8,MATCH(纤芯!Y500,业务类型!$B$4:$B$8,0))</f>
        <v>IDLE</v>
      </c>
      <c r="AA500" s="3"/>
    </row>
    <row r="501" spans="1:27" ht="16.5" x14ac:dyDescent="0.2">
      <c r="A501" s="3">
        <v>498</v>
      </c>
      <c r="B501" s="3">
        <f t="shared" si="34"/>
        <v>37003201018</v>
      </c>
      <c r="C501" s="3" t="s">
        <v>1166</v>
      </c>
      <c r="D501" s="3" t="s">
        <v>203</v>
      </c>
      <c r="E501" s="3" t="str">
        <f>INDEX(光放段!$G$4:$G$237,MATCH(纤芯!G501,光放段!$C$4:$C$237,0))</f>
        <v>山东二干|德东威光缆:滨州黄五审计局-东营运河路</v>
      </c>
      <c r="F501" s="3">
        <f>INDEX(光放段!$I$4:$I$237,MATCH(纤芯!H501,光放段!$B$4:$B$237,0))</f>
        <v>37003200000</v>
      </c>
      <c r="G501" s="3" t="str">
        <f t="shared" si="35"/>
        <v>山东二干|德东威光缆:滨州黄五审计局-东营运河路</v>
      </c>
      <c r="H501" s="3">
        <f>INDEX(光放段!$B$4:$B$237,MATCH(纤芯!G501,光放段!$C$4:$C$237,0))</f>
        <v>37003201000</v>
      </c>
      <c r="I501" s="3" t="str">
        <f t="shared" si="36"/>
        <v>德东威光缆</v>
      </c>
      <c r="J501" s="3" t="str">
        <f>INDEX(子缆名称!$B$4:$B$29,纤芯!M501)</f>
        <v>B缆</v>
      </c>
      <c r="K501" s="3">
        <v>18</v>
      </c>
      <c r="L501" s="3">
        <f t="shared" si="37"/>
        <v>6</v>
      </c>
      <c r="M501" s="3">
        <f t="shared" si="38"/>
        <v>2</v>
      </c>
      <c r="N501" s="3" t="s">
        <v>17</v>
      </c>
      <c r="O501" s="3">
        <f>COUNTIF([1]局站!$D$4:$D$172,"="&amp;N501)</f>
        <v>1</v>
      </c>
      <c r="P501" s="3">
        <v>0</v>
      </c>
      <c r="Q501" s="3">
        <v>0</v>
      </c>
      <c r="R501" s="3">
        <v>0</v>
      </c>
      <c r="S501" s="3" t="s">
        <v>18</v>
      </c>
      <c r="T501" s="3">
        <f>COUNTIF([1]局站!$D$4:$D$172,"="&amp;S501)</f>
        <v>1</v>
      </c>
      <c r="U501" s="3">
        <v>0</v>
      </c>
      <c r="V501" s="3">
        <v>0</v>
      </c>
      <c r="W501" s="3">
        <v>0</v>
      </c>
      <c r="X501" s="3" t="s">
        <v>1214</v>
      </c>
      <c r="Y501" s="3" t="s">
        <v>852</v>
      </c>
      <c r="Z501" s="3" t="str">
        <f>INDEX(业务类型!$C$4:$C$8,MATCH(纤芯!Y501,业务类型!$B$4:$B$8,0))</f>
        <v>TWO</v>
      </c>
      <c r="AA501" s="3" t="s">
        <v>886</v>
      </c>
    </row>
    <row r="502" spans="1:27" ht="16.5" x14ac:dyDescent="0.2">
      <c r="A502" s="3">
        <v>499</v>
      </c>
      <c r="B502" s="3">
        <f t="shared" si="34"/>
        <v>37003201019</v>
      </c>
      <c r="C502" s="3" t="s">
        <v>1166</v>
      </c>
      <c r="D502" s="3" t="s">
        <v>203</v>
      </c>
      <c r="E502" s="3" t="str">
        <f>INDEX(光放段!$G$4:$G$237,MATCH(纤芯!G502,光放段!$C$4:$C$237,0))</f>
        <v>山东二干|德东威光缆:滨州黄五审计局-东营运河路</v>
      </c>
      <c r="F502" s="3">
        <f>INDEX(光放段!$I$4:$I$237,MATCH(纤芯!H502,光放段!$B$4:$B$237,0))</f>
        <v>37003200000</v>
      </c>
      <c r="G502" s="3" t="str">
        <f t="shared" si="35"/>
        <v>山东二干|德东威光缆:滨州黄五审计局-东营运河路</v>
      </c>
      <c r="H502" s="3">
        <f>INDEX(光放段!$B$4:$B$237,MATCH(纤芯!G502,光放段!$C$4:$C$237,0))</f>
        <v>37003201000</v>
      </c>
      <c r="I502" s="3" t="str">
        <f t="shared" si="36"/>
        <v>德东威光缆</v>
      </c>
      <c r="J502" s="3" t="str">
        <f>INDEX(子缆名称!$B$4:$B$29,纤芯!M502)</f>
        <v>B缆</v>
      </c>
      <c r="K502" s="3">
        <v>19</v>
      </c>
      <c r="L502" s="3">
        <f t="shared" si="37"/>
        <v>7</v>
      </c>
      <c r="M502" s="3">
        <f t="shared" si="38"/>
        <v>2</v>
      </c>
      <c r="N502" s="3" t="s">
        <v>17</v>
      </c>
      <c r="O502" s="3">
        <f>COUNTIF([1]局站!$D$4:$D$172,"="&amp;N502)</f>
        <v>1</v>
      </c>
      <c r="P502" s="3">
        <v>0</v>
      </c>
      <c r="Q502" s="3">
        <v>0</v>
      </c>
      <c r="R502" s="3">
        <v>0</v>
      </c>
      <c r="S502" s="3" t="s">
        <v>18</v>
      </c>
      <c r="T502" s="3">
        <f>COUNTIF([1]局站!$D$4:$D$172,"="&amp;S502)</f>
        <v>1</v>
      </c>
      <c r="U502" s="3">
        <v>0</v>
      </c>
      <c r="V502" s="3">
        <v>0</v>
      </c>
      <c r="W502" s="3">
        <v>0</v>
      </c>
      <c r="X502" s="3" t="s">
        <v>1214</v>
      </c>
      <c r="Y502" s="3" t="s">
        <v>880</v>
      </c>
      <c r="Z502" s="3" t="str">
        <f>INDEX(业务类型!$C$4:$C$8,MATCH(纤芯!Y502,业务类型!$B$4:$B$8,0))</f>
        <v>IDLE</v>
      </c>
      <c r="AA502" s="3"/>
    </row>
    <row r="503" spans="1:27" ht="16.5" x14ac:dyDescent="0.2">
      <c r="A503" s="3">
        <v>500</v>
      </c>
      <c r="B503" s="3">
        <f t="shared" si="34"/>
        <v>37003201020</v>
      </c>
      <c r="C503" s="3" t="s">
        <v>1166</v>
      </c>
      <c r="D503" s="3" t="s">
        <v>203</v>
      </c>
      <c r="E503" s="3" t="str">
        <f>INDEX(光放段!$G$4:$G$237,MATCH(纤芯!G503,光放段!$C$4:$C$237,0))</f>
        <v>山东二干|德东威光缆:滨州黄五审计局-东营运河路</v>
      </c>
      <c r="F503" s="3">
        <f>INDEX(光放段!$I$4:$I$237,MATCH(纤芯!H503,光放段!$B$4:$B$237,0))</f>
        <v>37003200000</v>
      </c>
      <c r="G503" s="3" t="str">
        <f t="shared" si="35"/>
        <v>山东二干|德东威光缆:滨州黄五审计局-东营运河路</v>
      </c>
      <c r="H503" s="3">
        <f>INDEX(光放段!$B$4:$B$237,MATCH(纤芯!G503,光放段!$C$4:$C$237,0))</f>
        <v>37003201000</v>
      </c>
      <c r="I503" s="3" t="str">
        <f t="shared" si="36"/>
        <v>德东威光缆</v>
      </c>
      <c r="J503" s="3" t="str">
        <f>INDEX(子缆名称!$B$4:$B$29,纤芯!M503)</f>
        <v>B缆</v>
      </c>
      <c r="K503" s="3">
        <v>20</v>
      </c>
      <c r="L503" s="3">
        <f t="shared" si="37"/>
        <v>8</v>
      </c>
      <c r="M503" s="3">
        <f t="shared" si="38"/>
        <v>2</v>
      </c>
      <c r="N503" s="3" t="s">
        <v>17</v>
      </c>
      <c r="O503" s="3">
        <f>COUNTIF([1]局站!$D$4:$D$172,"="&amp;N503)</f>
        <v>1</v>
      </c>
      <c r="P503" s="3">
        <v>0</v>
      </c>
      <c r="Q503" s="3">
        <v>0</v>
      </c>
      <c r="R503" s="3">
        <v>0</v>
      </c>
      <c r="S503" s="3" t="s">
        <v>18</v>
      </c>
      <c r="T503" s="3">
        <f>COUNTIF([1]局站!$D$4:$D$172,"="&amp;S503)</f>
        <v>1</v>
      </c>
      <c r="U503" s="3">
        <v>0</v>
      </c>
      <c r="V503" s="3">
        <v>0</v>
      </c>
      <c r="W503" s="3">
        <v>0</v>
      </c>
      <c r="X503" s="3" t="s">
        <v>1214</v>
      </c>
      <c r="Y503" s="3" t="s">
        <v>852</v>
      </c>
      <c r="Z503" s="3" t="str">
        <f>INDEX(业务类型!$C$4:$C$8,MATCH(纤芯!Y503,业务类型!$B$4:$B$8,0))</f>
        <v>TWO</v>
      </c>
      <c r="AA503" s="3" t="s">
        <v>886</v>
      </c>
    </row>
    <row r="504" spans="1:27" ht="16.5" x14ac:dyDescent="0.2">
      <c r="A504" s="3">
        <v>501</v>
      </c>
      <c r="B504" s="3">
        <f t="shared" si="34"/>
        <v>37003201021</v>
      </c>
      <c r="C504" s="3" t="s">
        <v>1166</v>
      </c>
      <c r="D504" s="3" t="s">
        <v>203</v>
      </c>
      <c r="E504" s="3" t="str">
        <f>INDEX(光放段!$G$4:$G$237,MATCH(纤芯!G504,光放段!$C$4:$C$237,0))</f>
        <v>山东二干|德东威光缆:滨州黄五审计局-东营运河路</v>
      </c>
      <c r="F504" s="3">
        <f>INDEX(光放段!$I$4:$I$237,MATCH(纤芯!H504,光放段!$B$4:$B$237,0))</f>
        <v>37003200000</v>
      </c>
      <c r="G504" s="3" t="str">
        <f t="shared" si="35"/>
        <v>山东二干|德东威光缆:滨州黄五审计局-东营运河路</v>
      </c>
      <c r="H504" s="3">
        <f>INDEX(光放段!$B$4:$B$237,MATCH(纤芯!G504,光放段!$C$4:$C$237,0))</f>
        <v>37003201000</v>
      </c>
      <c r="I504" s="3" t="str">
        <f t="shared" si="36"/>
        <v>德东威光缆</v>
      </c>
      <c r="J504" s="3" t="str">
        <f>INDEX(子缆名称!$B$4:$B$29,纤芯!M504)</f>
        <v>B缆</v>
      </c>
      <c r="K504" s="3">
        <v>21</v>
      </c>
      <c r="L504" s="3">
        <f t="shared" si="37"/>
        <v>9</v>
      </c>
      <c r="M504" s="3">
        <f t="shared" si="38"/>
        <v>2</v>
      </c>
      <c r="N504" s="3" t="s">
        <v>17</v>
      </c>
      <c r="O504" s="3">
        <f>COUNTIF([1]局站!$D$4:$D$172,"="&amp;N504)</f>
        <v>1</v>
      </c>
      <c r="P504" s="3">
        <v>0</v>
      </c>
      <c r="Q504" s="3">
        <v>0</v>
      </c>
      <c r="R504" s="3">
        <v>0</v>
      </c>
      <c r="S504" s="3" t="s">
        <v>18</v>
      </c>
      <c r="T504" s="3">
        <f>COUNTIF([1]局站!$D$4:$D$172,"="&amp;S504)</f>
        <v>1</v>
      </c>
      <c r="U504" s="3">
        <v>0</v>
      </c>
      <c r="V504" s="3">
        <v>0</v>
      </c>
      <c r="W504" s="3">
        <v>0</v>
      </c>
      <c r="X504" s="3" t="s">
        <v>1214</v>
      </c>
      <c r="Y504" s="3" t="s">
        <v>854</v>
      </c>
      <c r="Z504" s="3" t="str">
        <f>INDEX(业务类型!$C$4:$C$8,MATCH(纤芯!Y504,业务类型!$B$4:$B$8,0))</f>
        <v>LOCAL</v>
      </c>
      <c r="AA504" s="3" t="s">
        <v>883</v>
      </c>
    </row>
    <row r="505" spans="1:27" ht="16.5" x14ac:dyDescent="0.2">
      <c r="A505" s="3">
        <v>502</v>
      </c>
      <c r="B505" s="3">
        <f t="shared" si="34"/>
        <v>37003201022</v>
      </c>
      <c r="C505" s="3" t="s">
        <v>1166</v>
      </c>
      <c r="D505" s="3" t="s">
        <v>203</v>
      </c>
      <c r="E505" s="3" t="str">
        <f>INDEX(光放段!$G$4:$G$237,MATCH(纤芯!G505,光放段!$C$4:$C$237,0))</f>
        <v>山东二干|德东威光缆:滨州黄五审计局-东营运河路</v>
      </c>
      <c r="F505" s="3">
        <f>INDEX(光放段!$I$4:$I$237,MATCH(纤芯!H505,光放段!$B$4:$B$237,0))</f>
        <v>37003200000</v>
      </c>
      <c r="G505" s="3" t="str">
        <f t="shared" si="35"/>
        <v>山东二干|德东威光缆:滨州黄五审计局-东营运河路</v>
      </c>
      <c r="H505" s="3">
        <f>INDEX(光放段!$B$4:$B$237,MATCH(纤芯!G505,光放段!$C$4:$C$237,0))</f>
        <v>37003201000</v>
      </c>
      <c r="I505" s="3" t="str">
        <f t="shared" si="36"/>
        <v>德东威光缆</v>
      </c>
      <c r="J505" s="3" t="str">
        <f>INDEX(子缆名称!$B$4:$B$29,纤芯!M505)</f>
        <v>B缆</v>
      </c>
      <c r="K505" s="3">
        <v>22</v>
      </c>
      <c r="L505" s="3">
        <f t="shared" si="37"/>
        <v>10</v>
      </c>
      <c r="M505" s="3">
        <f t="shared" si="38"/>
        <v>2</v>
      </c>
      <c r="N505" s="3" t="s">
        <v>17</v>
      </c>
      <c r="O505" s="3">
        <f>COUNTIF([1]局站!$D$4:$D$172,"="&amp;N505)</f>
        <v>1</v>
      </c>
      <c r="P505" s="3">
        <v>0</v>
      </c>
      <c r="Q505" s="3">
        <v>0</v>
      </c>
      <c r="R505" s="3">
        <v>0</v>
      </c>
      <c r="S505" s="3" t="s">
        <v>18</v>
      </c>
      <c r="T505" s="3">
        <f>COUNTIF([1]局站!$D$4:$D$172,"="&amp;S505)</f>
        <v>1</v>
      </c>
      <c r="U505" s="3">
        <v>0</v>
      </c>
      <c r="V505" s="3">
        <v>0</v>
      </c>
      <c r="W505" s="3">
        <v>0</v>
      </c>
      <c r="X505" s="3" t="s">
        <v>1214</v>
      </c>
      <c r="Y505" s="3" t="s">
        <v>880</v>
      </c>
      <c r="Z505" s="3" t="str">
        <f>INDEX(业务类型!$C$4:$C$8,MATCH(纤芯!Y505,业务类型!$B$4:$B$8,0))</f>
        <v>IDLE</v>
      </c>
      <c r="AA505" s="3"/>
    </row>
    <row r="506" spans="1:27" ht="16.5" x14ac:dyDescent="0.2">
      <c r="A506" s="3">
        <v>503</v>
      </c>
      <c r="B506" s="3">
        <f t="shared" si="34"/>
        <v>37003201023</v>
      </c>
      <c r="C506" s="3" t="s">
        <v>1166</v>
      </c>
      <c r="D506" s="3" t="s">
        <v>203</v>
      </c>
      <c r="E506" s="3" t="str">
        <f>INDEX(光放段!$G$4:$G$237,MATCH(纤芯!G506,光放段!$C$4:$C$237,0))</f>
        <v>山东二干|德东威光缆:滨州黄五审计局-东营运河路</v>
      </c>
      <c r="F506" s="3">
        <f>INDEX(光放段!$I$4:$I$237,MATCH(纤芯!H506,光放段!$B$4:$B$237,0))</f>
        <v>37003200000</v>
      </c>
      <c r="G506" s="3" t="str">
        <f t="shared" si="35"/>
        <v>山东二干|德东威光缆:滨州黄五审计局-东营运河路</v>
      </c>
      <c r="H506" s="3">
        <f>INDEX(光放段!$B$4:$B$237,MATCH(纤芯!G506,光放段!$C$4:$C$237,0))</f>
        <v>37003201000</v>
      </c>
      <c r="I506" s="3" t="str">
        <f t="shared" si="36"/>
        <v>德东威光缆</v>
      </c>
      <c r="J506" s="3" t="str">
        <f>INDEX(子缆名称!$B$4:$B$29,纤芯!M506)</f>
        <v>B缆</v>
      </c>
      <c r="K506" s="3">
        <v>23</v>
      </c>
      <c r="L506" s="3">
        <f t="shared" si="37"/>
        <v>11</v>
      </c>
      <c r="M506" s="3">
        <f t="shared" si="38"/>
        <v>2</v>
      </c>
      <c r="N506" s="3" t="s">
        <v>17</v>
      </c>
      <c r="O506" s="3">
        <f>COUNTIF([1]局站!$D$4:$D$172,"="&amp;N506)</f>
        <v>1</v>
      </c>
      <c r="P506" s="3">
        <v>0</v>
      </c>
      <c r="Q506" s="3">
        <v>0</v>
      </c>
      <c r="R506" s="3">
        <v>0</v>
      </c>
      <c r="S506" s="3" t="s">
        <v>18</v>
      </c>
      <c r="T506" s="3">
        <f>COUNTIF([1]局站!$D$4:$D$172,"="&amp;S506)</f>
        <v>1</v>
      </c>
      <c r="U506" s="3">
        <v>0</v>
      </c>
      <c r="V506" s="3">
        <v>0</v>
      </c>
      <c r="W506" s="3">
        <v>0</v>
      </c>
      <c r="X506" s="3" t="s">
        <v>1214</v>
      </c>
      <c r="Y506" s="3" t="s">
        <v>880</v>
      </c>
      <c r="Z506" s="3" t="str">
        <f>INDEX(业务类型!$C$4:$C$8,MATCH(纤芯!Y506,业务类型!$B$4:$B$8,0))</f>
        <v>IDLE</v>
      </c>
      <c r="AA506" s="3"/>
    </row>
    <row r="507" spans="1:27" ht="16.5" x14ac:dyDescent="0.2">
      <c r="A507" s="3">
        <v>504</v>
      </c>
      <c r="B507" s="3">
        <f t="shared" si="34"/>
        <v>37003201024</v>
      </c>
      <c r="C507" s="3" t="s">
        <v>1166</v>
      </c>
      <c r="D507" s="3" t="s">
        <v>203</v>
      </c>
      <c r="E507" s="3" t="str">
        <f>INDEX(光放段!$G$4:$G$237,MATCH(纤芯!G507,光放段!$C$4:$C$237,0))</f>
        <v>山东二干|德东威光缆:滨州黄五审计局-东营运河路</v>
      </c>
      <c r="F507" s="3">
        <f>INDEX(光放段!$I$4:$I$237,MATCH(纤芯!H507,光放段!$B$4:$B$237,0))</f>
        <v>37003200000</v>
      </c>
      <c r="G507" s="3" t="str">
        <f t="shared" si="35"/>
        <v>山东二干|德东威光缆:滨州黄五审计局-东营运河路</v>
      </c>
      <c r="H507" s="3">
        <f>INDEX(光放段!$B$4:$B$237,MATCH(纤芯!G507,光放段!$C$4:$C$237,0))</f>
        <v>37003201000</v>
      </c>
      <c r="I507" s="3" t="str">
        <f t="shared" si="36"/>
        <v>德东威光缆</v>
      </c>
      <c r="J507" s="3" t="str">
        <f>INDEX(子缆名称!$B$4:$B$29,纤芯!M507)</f>
        <v>B缆</v>
      </c>
      <c r="K507" s="3">
        <v>24</v>
      </c>
      <c r="L507" s="3">
        <f t="shared" si="37"/>
        <v>12</v>
      </c>
      <c r="M507" s="3">
        <f t="shared" si="38"/>
        <v>2</v>
      </c>
      <c r="N507" s="3" t="s">
        <v>17</v>
      </c>
      <c r="O507" s="3">
        <f>COUNTIF([1]局站!$D$4:$D$172,"="&amp;N507)</f>
        <v>1</v>
      </c>
      <c r="P507" s="3">
        <v>0</v>
      </c>
      <c r="Q507" s="3">
        <v>0</v>
      </c>
      <c r="R507" s="3">
        <v>0</v>
      </c>
      <c r="S507" s="3" t="s">
        <v>18</v>
      </c>
      <c r="T507" s="3">
        <f>COUNTIF([1]局站!$D$4:$D$172,"="&amp;S507)</f>
        <v>1</v>
      </c>
      <c r="U507" s="3">
        <v>0</v>
      </c>
      <c r="V507" s="3">
        <v>0</v>
      </c>
      <c r="W507" s="3">
        <v>0</v>
      </c>
      <c r="X507" s="3" t="s">
        <v>1214</v>
      </c>
      <c r="Y507" s="3" t="s">
        <v>880</v>
      </c>
      <c r="Z507" s="3" t="str">
        <f>INDEX(业务类型!$C$4:$C$8,MATCH(纤芯!Y507,业务类型!$B$4:$B$8,0))</f>
        <v>IDLE</v>
      </c>
      <c r="AA507" s="3"/>
    </row>
    <row r="508" spans="1:27" ht="16.5" x14ac:dyDescent="0.2">
      <c r="A508" s="3">
        <v>505</v>
      </c>
      <c r="B508" s="3">
        <f t="shared" si="34"/>
        <v>37003301001</v>
      </c>
      <c r="C508" s="3" t="s">
        <v>1166</v>
      </c>
      <c r="D508" s="3" t="s">
        <v>203</v>
      </c>
      <c r="E508" s="3" t="str">
        <f>INDEX(光放段!$G$4:$G$237,MATCH(纤芯!G508,光放段!$C$4:$C$237,0))</f>
        <v>山东二干|德东威光缆:东营运河路-威海南竹岛</v>
      </c>
      <c r="F508" s="3">
        <f>INDEX(光放段!$I$4:$I$237,MATCH(纤芯!H508,光放段!$B$4:$B$237,0))</f>
        <v>37003300000</v>
      </c>
      <c r="G508" s="3" t="str">
        <f t="shared" si="35"/>
        <v>山东二干|德东威光缆:东营运河路-寿光营里</v>
      </c>
      <c r="H508" s="3">
        <f>INDEX(光放段!$B$4:$B$237,MATCH(纤芯!G508,光放段!$C$4:$C$237,0))</f>
        <v>37003301000</v>
      </c>
      <c r="I508" s="3" t="str">
        <f t="shared" si="36"/>
        <v>德东威光缆</v>
      </c>
      <c r="J508" s="3" t="str">
        <f>INDEX(子缆名称!$B$4:$B$29,纤芯!M508)</f>
        <v>A缆</v>
      </c>
      <c r="K508" s="3">
        <v>1</v>
      </c>
      <c r="L508" s="3">
        <f t="shared" si="37"/>
        <v>1</v>
      </c>
      <c r="M508" s="3">
        <f t="shared" si="38"/>
        <v>1</v>
      </c>
      <c r="N508" s="3" t="s">
        <v>18</v>
      </c>
      <c r="O508" s="3">
        <f>COUNTIF([1]局站!$D$4:$D$172,"="&amp;N508)</f>
        <v>1</v>
      </c>
      <c r="P508" s="3">
        <v>0</v>
      </c>
      <c r="Q508" s="3">
        <v>0</v>
      </c>
      <c r="R508" s="3">
        <v>0</v>
      </c>
      <c r="S508" s="3" t="s">
        <v>19</v>
      </c>
      <c r="T508" s="3">
        <f>COUNTIF([1]局站!$D$4:$D$172,"="&amp;S508)</f>
        <v>1</v>
      </c>
      <c r="U508" s="3">
        <v>0</v>
      </c>
      <c r="V508" s="3">
        <v>0</v>
      </c>
      <c r="W508" s="3">
        <v>0</v>
      </c>
      <c r="X508" s="3" t="s">
        <v>1215</v>
      </c>
      <c r="Y508" s="3" t="s">
        <v>880</v>
      </c>
      <c r="Z508" s="3" t="str">
        <f>INDEX(业务类型!$C$4:$C$8,MATCH(纤芯!Y508,业务类型!$B$4:$B$8,0))</f>
        <v>IDLE</v>
      </c>
      <c r="AA508" s="3"/>
    </row>
    <row r="509" spans="1:27" ht="16.5" x14ac:dyDescent="0.2">
      <c r="A509" s="3">
        <v>506</v>
      </c>
      <c r="B509" s="3">
        <f t="shared" si="34"/>
        <v>37003301002</v>
      </c>
      <c r="C509" s="3" t="s">
        <v>1166</v>
      </c>
      <c r="D509" s="3" t="s">
        <v>203</v>
      </c>
      <c r="E509" s="3" t="str">
        <f>INDEX(光放段!$G$4:$G$237,MATCH(纤芯!G509,光放段!$C$4:$C$237,0))</f>
        <v>山东二干|德东威光缆:东营运河路-威海南竹岛</v>
      </c>
      <c r="F509" s="3">
        <f>INDEX(光放段!$I$4:$I$237,MATCH(纤芯!H509,光放段!$B$4:$B$237,0))</f>
        <v>37003300000</v>
      </c>
      <c r="G509" s="3" t="str">
        <f t="shared" si="35"/>
        <v>山东二干|德东威光缆:东营运河路-寿光营里</v>
      </c>
      <c r="H509" s="3">
        <f>INDEX(光放段!$B$4:$B$237,MATCH(纤芯!G509,光放段!$C$4:$C$237,0))</f>
        <v>37003301000</v>
      </c>
      <c r="I509" s="3" t="str">
        <f t="shared" si="36"/>
        <v>德东威光缆</v>
      </c>
      <c r="J509" s="3" t="str">
        <f>INDEX(子缆名称!$B$4:$B$29,纤芯!M509)</f>
        <v>A缆</v>
      </c>
      <c r="K509" s="3">
        <v>2</v>
      </c>
      <c r="L509" s="3">
        <f t="shared" si="37"/>
        <v>2</v>
      </c>
      <c r="M509" s="3">
        <f t="shared" si="38"/>
        <v>1</v>
      </c>
      <c r="N509" s="3" t="s">
        <v>18</v>
      </c>
      <c r="O509" s="3">
        <f>COUNTIF([1]局站!$D$4:$D$172,"="&amp;N509)</f>
        <v>1</v>
      </c>
      <c r="P509" s="3">
        <v>0</v>
      </c>
      <c r="Q509" s="3">
        <v>0</v>
      </c>
      <c r="R509" s="3">
        <v>0</v>
      </c>
      <c r="S509" s="3" t="s">
        <v>19</v>
      </c>
      <c r="T509" s="3">
        <f>COUNTIF([1]局站!$D$4:$D$172,"="&amp;S509)</f>
        <v>1</v>
      </c>
      <c r="U509" s="3">
        <v>0</v>
      </c>
      <c r="V509" s="3">
        <v>0</v>
      </c>
      <c r="W509" s="3">
        <v>0</v>
      </c>
      <c r="X509" s="3" t="s">
        <v>1215</v>
      </c>
      <c r="Y509" s="3" t="s">
        <v>880</v>
      </c>
      <c r="Z509" s="3" t="str">
        <f>INDEX(业务类型!$C$4:$C$8,MATCH(纤芯!Y509,业务类型!$B$4:$B$8,0))</f>
        <v>IDLE</v>
      </c>
      <c r="AA509" s="3"/>
    </row>
    <row r="510" spans="1:27" ht="16.5" x14ac:dyDescent="0.2">
      <c r="A510" s="3">
        <v>507</v>
      </c>
      <c r="B510" s="3">
        <f t="shared" si="34"/>
        <v>37003301003</v>
      </c>
      <c r="C510" s="3" t="s">
        <v>1166</v>
      </c>
      <c r="D510" s="3" t="s">
        <v>203</v>
      </c>
      <c r="E510" s="3" t="str">
        <f>INDEX(光放段!$G$4:$G$237,MATCH(纤芯!G510,光放段!$C$4:$C$237,0))</f>
        <v>山东二干|德东威光缆:东营运河路-威海南竹岛</v>
      </c>
      <c r="F510" s="3">
        <f>INDEX(光放段!$I$4:$I$237,MATCH(纤芯!H510,光放段!$B$4:$B$237,0))</f>
        <v>37003300000</v>
      </c>
      <c r="G510" s="3" t="str">
        <f t="shared" si="35"/>
        <v>山东二干|德东威光缆:东营运河路-寿光营里</v>
      </c>
      <c r="H510" s="3">
        <f>INDEX(光放段!$B$4:$B$237,MATCH(纤芯!G510,光放段!$C$4:$C$237,0))</f>
        <v>37003301000</v>
      </c>
      <c r="I510" s="3" t="str">
        <f t="shared" si="36"/>
        <v>德东威光缆</v>
      </c>
      <c r="J510" s="3" t="str">
        <f>INDEX(子缆名称!$B$4:$B$29,纤芯!M510)</f>
        <v>A缆</v>
      </c>
      <c r="K510" s="3">
        <v>3</v>
      </c>
      <c r="L510" s="3">
        <f t="shared" si="37"/>
        <v>3</v>
      </c>
      <c r="M510" s="3">
        <f t="shared" si="38"/>
        <v>1</v>
      </c>
      <c r="N510" s="3" t="s">
        <v>18</v>
      </c>
      <c r="O510" s="3">
        <f>COUNTIF([1]局站!$D$4:$D$172,"="&amp;N510)</f>
        <v>1</v>
      </c>
      <c r="P510" s="3">
        <v>0</v>
      </c>
      <c r="Q510" s="3">
        <v>0</v>
      </c>
      <c r="R510" s="3">
        <v>0</v>
      </c>
      <c r="S510" s="3" t="s">
        <v>19</v>
      </c>
      <c r="T510" s="3">
        <f>COUNTIF([1]局站!$D$4:$D$172,"="&amp;S510)</f>
        <v>1</v>
      </c>
      <c r="U510" s="3">
        <v>0</v>
      </c>
      <c r="V510" s="3">
        <v>0</v>
      </c>
      <c r="W510" s="3">
        <v>0</v>
      </c>
      <c r="X510" s="3" t="s">
        <v>1215</v>
      </c>
      <c r="Y510" s="3" t="s">
        <v>852</v>
      </c>
      <c r="Z510" s="3" t="str">
        <f>INDEX(业务类型!$C$4:$C$8,MATCH(纤芯!Y510,业务类型!$B$4:$B$8,0))</f>
        <v>TWO</v>
      </c>
      <c r="AA510" s="3" t="s">
        <v>885</v>
      </c>
    </row>
    <row r="511" spans="1:27" ht="16.5" x14ac:dyDescent="0.2">
      <c r="A511" s="3">
        <v>508</v>
      </c>
      <c r="B511" s="3">
        <f t="shared" si="34"/>
        <v>37003301004</v>
      </c>
      <c r="C511" s="3" t="s">
        <v>1166</v>
      </c>
      <c r="D511" s="3" t="s">
        <v>203</v>
      </c>
      <c r="E511" s="3" t="str">
        <f>INDEX(光放段!$G$4:$G$237,MATCH(纤芯!G511,光放段!$C$4:$C$237,0))</f>
        <v>山东二干|德东威光缆:东营运河路-威海南竹岛</v>
      </c>
      <c r="F511" s="3">
        <f>INDEX(光放段!$I$4:$I$237,MATCH(纤芯!H511,光放段!$B$4:$B$237,0))</f>
        <v>37003300000</v>
      </c>
      <c r="G511" s="3" t="str">
        <f t="shared" si="35"/>
        <v>山东二干|德东威光缆:东营运河路-寿光营里</v>
      </c>
      <c r="H511" s="3">
        <f>INDEX(光放段!$B$4:$B$237,MATCH(纤芯!G511,光放段!$C$4:$C$237,0))</f>
        <v>37003301000</v>
      </c>
      <c r="I511" s="3" t="str">
        <f t="shared" si="36"/>
        <v>德东威光缆</v>
      </c>
      <c r="J511" s="3" t="str">
        <f>INDEX(子缆名称!$B$4:$B$29,纤芯!M511)</f>
        <v>A缆</v>
      </c>
      <c r="K511" s="3">
        <v>4</v>
      </c>
      <c r="L511" s="3">
        <f t="shared" si="37"/>
        <v>4</v>
      </c>
      <c r="M511" s="3">
        <f t="shared" si="38"/>
        <v>1</v>
      </c>
      <c r="N511" s="3" t="s">
        <v>18</v>
      </c>
      <c r="O511" s="3">
        <f>COUNTIF([1]局站!$D$4:$D$172,"="&amp;N511)</f>
        <v>1</v>
      </c>
      <c r="P511" s="3">
        <v>0</v>
      </c>
      <c r="Q511" s="3">
        <v>0</v>
      </c>
      <c r="R511" s="3">
        <v>0</v>
      </c>
      <c r="S511" s="3" t="s">
        <v>19</v>
      </c>
      <c r="T511" s="3">
        <f>COUNTIF([1]局站!$D$4:$D$172,"="&amp;S511)</f>
        <v>1</v>
      </c>
      <c r="U511" s="3">
        <v>0</v>
      </c>
      <c r="V511" s="3">
        <v>0</v>
      </c>
      <c r="W511" s="3">
        <v>0</v>
      </c>
      <c r="X511" s="3" t="s">
        <v>1215</v>
      </c>
      <c r="Y511" s="3" t="s">
        <v>852</v>
      </c>
      <c r="Z511" s="3" t="str">
        <f>INDEX(业务类型!$C$4:$C$8,MATCH(纤芯!Y511,业务类型!$B$4:$B$8,0))</f>
        <v>TWO</v>
      </c>
      <c r="AA511" s="3" t="s">
        <v>901</v>
      </c>
    </row>
    <row r="512" spans="1:27" ht="16.5" x14ac:dyDescent="0.2">
      <c r="A512" s="3">
        <v>509</v>
      </c>
      <c r="B512" s="3">
        <f t="shared" si="34"/>
        <v>37003301005</v>
      </c>
      <c r="C512" s="3" t="s">
        <v>1166</v>
      </c>
      <c r="D512" s="3" t="s">
        <v>203</v>
      </c>
      <c r="E512" s="3" t="str">
        <f>INDEX(光放段!$G$4:$G$237,MATCH(纤芯!G512,光放段!$C$4:$C$237,0))</f>
        <v>山东二干|德东威光缆:东营运河路-威海南竹岛</v>
      </c>
      <c r="F512" s="3">
        <f>INDEX(光放段!$I$4:$I$237,MATCH(纤芯!H512,光放段!$B$4:$B$237,0))</f>
        <v>37003300000</v>
      </c>
      <c r="G512" s="3" t="str">
        <f t="shared" si="35"/>
        <v>山东二干|德东威光缆:东营运河路-寿光营里</v>
      </c>
      <c r="H512" s="3">
        <f>INDEX(光放段!$B$4:$B$237,MATCH(纤芯!G512,光放段!$C$4:$C$237,0))</f>
        <v>37003301000</v>
      </c>
      <c r="I512" s="3" t="str">
        <f t="shared" si="36"/>
        <v>德东威光缆</v>
      </c>
      <c r="J512" s="3" t="str">
        <f>INDEX(子缆名称!$B$4:$B$29,纤芯!M512)</f>
        <v>A缆</v>
      </c>
      <c r="K512" s="3">
        <v>5</v>
      </c>
      <c r="L512" s="3">
        <f t="shared" si="37"/>
        <v>5</v>
      </c>
      <c r="M512" s="3">
        <f t="shared" si="38"/>
        <v>1</v>
      </c>
      <c r="N512" s="3" t="s">
        <v>18</v>
      </c>
      <c r="O512" s="3">
        <f>COUNTIF([1]局站!$D$4:$D$172,"="&amp;N512)</f>
        <v>1</v>
      </c>
      <c r="P512" s="3">
        <v>0</v>
      </c>
      <c r="Q512" s="3">
        <v>0</v>
      </c>
      <c r="R512" s="3">
        <v>0</v>
      </c>
      <c r="S512" s="3" t="s">
        <v>19</v>
      </c>
      <c r="T512" s="3">
        <f>COUNTIF([1]局站!$D$4:$D$172,"="&amp;S512)</f>
        <v>1</v>
      </c>
      <c r="U512" s="3">
        <v>0</v>
      </c>
      <c r="V512" s="3">
        <v>0</v>
      </c>
      <c r="W512" s="3">
        <v>0</v>
      </c>
      <c r="X512" s="3" t="s">
        <v>1215</v>
      </c>
      <c r="Y512" s="3" t="s">
        <v>881</v>
      </c>
      <c r="Z512" s="3" t="str">
        <f>INDEX(业务类型!$C$4:$C$8,MATCH(纤芯!Y512,业务类型!$B$4:$B$8,0))</f>
        <v>OTHER</v>
      </c>
      <c r="AA512" s="3" t="s">
        <v>902</v>
      </c>
    </row>
    <row r="513" spans="1:27" ht="16.5" x14ac:dyDescent="0.2">
      <c r="A513" s="3">
        <v>510</v>
      </c>
      <c r="B513" s="3">
        <f t="shared" si="34"/>
        <v>37003301006</v>
      </c>
      <c r="C513" s="3" t="s">
        <v>1166</v>
      </c>
      <c r="D513" s="3" t="s">
        <v>203</v>
      </c>
      <c r="E513" s="3" t="str">
        <f>INDEX(光放段!$G$4:$G$237,MATCH(纤芯!G513,光放段!$C$4:$C$237,0))</f>
        <v>山东二干|德东威光缆:东营运河路-威海南竹岛</v>
      </c>
      <c r="F513" s="3">
        <f>INDEX(光放段!$I$4:$I$237,MATCH(纤芯!H513,光放段!$B$4:$B$237,0))</f>
        <v>37003300000</v>
      </c>
      <c r="G513" s="3" t="str">
        <f t="shared" si="35"/>
        <v>山东二干|德东威光缆:东营运河路-寿光营里</v>
      </c>
      <c r="H513" s="3">
        <f>INDEX(光放段!$B$4:$B$237,MATCH(纤芯!G513,光放段!$C$4:$C$237,0))</f>
        <v>37003301000</v>
      </c>
      <c r="I513" s="3" t="str">
        <f t="shared" si="36"/>
        <v>德东威光缆</v>
      </c>
      <c r="J513" s="3" t="str">
        <f>INDEX(子缆名称!$B$4:$B$29,纤芯!M513)</f>
        <v>A缆</v>
      </c>
      <c r="K513" s="3">
        <v>6</v>
      </c>
      <c r="L513" s="3">
        <f t="shared" si="37"/>
        <v>6</v>
      </c>
      <c r="M513" s="3">
        <f t="shared" si="38"/>
        <v>1</v>
      </c>
      <c r="N513" s="3" t="s">
        <v>18</v>
      </c>
      <c r="O513" s="3">
        <f>COUNTIF([1]局站!$D$4:$D$172,"="&amp;N513)</f>
        <v>1</v>
      </c>
      <c r="P513" s="3">
        <v>0</v>
      </c>
      <c r="Q513" s="3">
        <v>0</v>
      </c>
      <c r="R513" s="3">
        <v>0</v>
      </c>
      <c r="S513" s="3" t="s">
        <v>19</v>
      </c>
      <c r="T513" s="3">
        <f>COUNTIF([1]局站!$D$4:$D$172,"="&amp;S513)</f>
        <v>1</v>
      </c>
      <c r="U513" s="3">
        <v>0</v>
      </c>
      <c r="V513" s="3">
        <v>0</v>
      </c>
      <c r="W513" s="3">
        <v>0</v>
      </c>
      <c r="X513" s="3" t="s">
        <v>1215</v>
      </c>
      <c r="Y513" s="3" t="s">
        <v>852</v>
      </c>
      <c r="Z513" s="3" t="str">
        <f>INDEX(业务类型!$C$4:$C$8,MATCH(纤芯!Y513,业务类型!$B$4:$B$8,0))</f>
        <v>TWO</v>
      </c>
      <c r="AA513" s="3" t="s">
        <v>901</v>
      </c>
    </row>
    <row r="514" spans="1:27" ht="16.5" x14ac:dyDescent="0.2">
      <c r="A514" s="3">
        <v>511</v>
      </c>
      <c r="B514" s="3">
        <f t="shared" si="34"/>
        <v>37003301007</v>
      </c>
      <c r="C514" s="3" t="s">
        <v>1166</v>
      </c>
      <c r="D514" s="3" t="s">
        <v>203</v>
      </c>
      <c r="E514" s="3" t="str">
        <f>INDEX(光放段!$G$4:$G$237,MATCH(纤芯!G514,光放段!$C$4:$C$237,0))</f>
        <v>山东二干|德东威光缆:东营运河路-威海南竹岛</v>
      </c>
      <c r="F514" s="3">
        <f>INDEX(光放段!$I$4:$I$237,MATCH(纤芯!H514,光放段!$B$4:$B$237,0))</f>
        <v>37003300000</v>
      </c>
      <c r="G514" s="3" t="str">
        <f t="shared" si="35"/>
        <v>山东二干|德东威光缆:东营运河路-寿光营里</v>
      </c>
      <c r="H514" s="3">
        <f>INDEX(光放段!$B$4:$B$237,MATCH(纤芯!G514,光放段!$C$4:$C$237,0))</f>
        <v>37003301000</v>
      </c>
      <c r="I514" s="3" t="str">
        <f t="shared" si="36"/>
        <v>德东威光缆</v>
      </c>
      <c r="J514" s="3" t="str">
        <f>INDEX(子缆名称!$B$4:$B$29,纤芯!M514)</f>
        <v>A缆</v>
      </c>
      <c r="K514" s="3">
        <v>7</v>
      </c>
      <c r="L514" s="3">
        <f t="shared" si="37"/>
        <v>7</v>
      </c>
      <c r="M514" s="3">
        <f t="shared" si="38"/>
        <v>1</v>
      </c>
      <c r="N514" s="3" t="s">
        <v>18</v>
      </c>
      <c r="O514" s="3">
        <f>COUNTIF([1]局站!$D$4:$D$172,"="&amp;N514)</f>
        <v>1</v>
      </c>
      <c r="P514" s="3">
        <v>0</v>
      </c>
      <c r="Q514" s="3">
        <v>0</v>
      </c>
      <c r="R514" s="3">
        <v>0</v>
      </c>
      <c r="S514" s="3" t="s">
        <v>19</v>
      </c>
      <c r="T514" s="3">
        <f>COUNTIF([1]局站!$D$4:$D$172,"="&amp;S514)</f>
        <v>1</v>
      </c>
      <c r="U514" s="3">
        <v>0</v>
      </c>
      <c r="V514" s="3">
        <v>0</v>
      </c>
      <c r="W514" s="3">
        <v>0</v>
      </c>
      <c r="X514" s="3" t="s">
        <v>1215</v>
      </c>
      <c r="Y514" s="3" t="s">
        <v>852</v>
      </c>
      <c r="Z514" s="3" t="str">
        <f>INDEX(业务类型!$C$4:$C$8,MATCH(纤芯!Y514,业务类型!$B$4:$B$8,0))</f>
        <v>TWO</v>
      </c>
      <c r="AA514" s="3" t="s">
        <v>886</v>
      </c>
    </row>
    <row r="515" spans="1:27" ht="16.5" x14ac:dyDescent="0.2">
      <c r="A515" s="3">
        <v>512</v>
      </c>
      <c r="B515" s="3">
        <f t="shared" si="34"/>
        <v>37003301008</v>
      </c>
      <c r="C515" s="3" t="s">
        <v>1166</v>
      </c>
      <c r="D515" s="3" t="s">
        <v>203</v>
      </c>
      <c r="E515" s="3" t="str">
        <f>INDEX(光放段!$G$4:$G$237,MATCH(纤芯!G515,光放段!$C$4:$C$237,0))</f>
        <v>山东二干|德东威光缆:东营运河路-威海南竹岛</v>
      </c>
      <c r="F515" s="3">
        <f>INDEX(光放段!$I$4:$I$237,MATCH(纤芯!H515,光放段!$B$4:$B$237,0))</f>
        <v>37003300000</v>
      </c>
      <c r="G515" s="3" t="str">
        <f t="shared" si="35"/>
        <v>山东二干|德东威光缆:东营运河路-寿光营里</v>
      </c>
      <c r="H515" s="3">
        <f>INDEX(光放段!$B$4:$B$237,MATCH(纤芯!G515,光放段!$C$4:$C$237,0))</f>
        <v>37003301000</v>
      </c>
      <c r="I515" s="3" t="str">
        <f t="shared" si="36"/>
        <v>德东威光缆</v>
      </c>
      <c r="J515" s="3" t="str">
        <f>INDEX(子缆名称!$B$4:$B$29,纤芯!M515)</f>
        <v>A缆</v>
      </c>
      <c r="K515" s="3">
        <v>8</v>
      </c>
      <c r="L515" s="3">
        <f t="shared" si="37"/>
        <v>8</v>
      </c>
      <c r="M515" s="3">
        <f t="shared" si="38"/>
        <v>1</v>
      </c>
      <c r="N515" s="3" t="s">
        <v>18</v>
      </c>
      <c r="O515" s="3">
        <f>COUNTIF([1]局站!$D$4:$D$172,"="&amp;N515)</f>
        <v>1</v>
      </c>
      <c r="P515" s="3">
        <v>0</v>
      </c>
      <c r="Q515" s="3">
        <v>0</v>
      </c>
      <c r="R515" s="3">
        <v>0</v>
      </c>
      <c r="S515" s="3" t="s">
        <v>19</v>
      </c>
      <c r="T515" s="3">
        <f>COUNTIF([1]局站!$D$4:$D$172,"="&amp;S515)</f>
        <v>1</v>
      </c>
      <c r="U515" s="3">
        <v>0</v>
      </c>
      <c r="V515" s="3">
        <v>0</v>
      </c>
      <c r="W515" s="3">
        <v>0</v>
      </c>
      <c r="X515" s="3" t="s">
        <v>1215</v>
      </c>
      <c r="Y515" s="3" t="s">
        <v>852</v>
      </c>
      <c r="Z515" s="3" t="str">
        <f>INDEX(业务类型!$C$4:$C$8,MATCH(纤芯!Y515,业务类型!$B$4:$B$8,0))</f>
        <v>TWO</v>
      </c>
      <c r="AA515" s="3" t="s">
        <v>886</v>
      </c>
    </row>
    <row r="516" spans="1:27" ht="16.5" x14ac:dyDescent="0.2">
      <c r="A516" s="3">
        <v>513</v>
      </c>
      <c r="B516" s="3">
        <f t="shared" si="34"/>
        <v>37003301009</v>
      </c>
      <c r="C516" s="3" t="s">
        <v>1166</v>
      </c>
      <c r="D516" s="3" t="s">
        <v>203</v>
      </c>
      <c r="E516" s="3" t="str">
        <f>INDEX(光放段!$G$4:$G$237,MATCH(纤芯!G516,光放段!$C$4:$C$237,0))</f>
        <v>山东二干|德东威光缆:东营运河路-威海南竹岛</v>
      </c>
      <c r="F516" s="3">
        <f>INDEX(光放段!$I$4:$I$237,MATCH(纤芯!H516,光放段!$B$4:$B$237,0))</f>
        <v>37003300000</v>
      </c>
      <c r="G516" s="3" t="str">
        <f t="shared" si="35"/>
        <v>山东二干|德东威光缆:东营运河路-寿光营里</v>
      </c>
      <c r="H516" s="3">
        <f>INDEX(光放段!$B$4:$B$237,MATCH(纤芯!G516,光放段!$C$4:$C$237,0))</f>
        <v>37003301000</v>
      </c>
      <c r="I516" s="3" t="str">
        <f t="shared" si="36"/>
        <v>德东威光缆</v>
      </c>
      <c r="J516" s="3" t="str">
        <f>INDEX(子缆名称!$B$4:$B$29,纤芯!M516)</f>
        <v>A缆</v>
      </c>
      <c r="K516" s="3">
        <v>9</v>
      </c>
      <c r="L516" s="3">
        <f t="shared" si="37"/>
        <v>9</v>
      </c>
      <c r="M516" s="3">
        <f t="shared" si="38"/>
        <v>1</v>
      </c>
      <c r="N516" s="3" t="s">
        <v>18</v>
      </c>
      <c r="O516" s="3">
        <f>COUNTIF([1]局站!$D$4:$D$172,"="&amp;N516)</f>
        <v>1</v>
      </c>
      <c r="P516" s="3">
        <v>0</v>
      </c>
      <c r="Q516" s="3">
        <v>0</v>
      </c>
      <c r="R516" s="3">
        <v>0</v>
      </c>
      <c r="S516" s="3" t="s">
        <v>19</v>
      </c>
      <c r="T516" s="3">
        <f>COUNTIF([1]局站!$D$4:$D$172,"="&amp;S516)</f>
        <v>1</v>
      </c>
      <c r="U516" s="3">
        <v>0</v>
      </c>
      <c r="V516" s="3">
        <v>0</v>
      </c>
      <c r="W516" s="3">
        <v>0</v>
      </c>
      <c r="X516" s="3" t="s">
        <v>1215</v>
      </c>
      <c r="Y516" s="3" t="s">
        <v>852</v>
      </c>
      <c r="Z516" s="3" t="str">
        <f>INDEX(业务类型!$C$4:$C$8,MATCH(纤芯!Y516,业务类型!$B$4:$B$8,0))</f>
        <v>TWO</v>
      </c>
      <c r="AA516" s="3" t="s">
        <v>885</v>
      </c>
    </row>
    <row r="517" spans="1:27" ht="16.5" x14ac:dyDescent="0.2">
      <c r="A517" s="3">
        <v>514</v>
      </c>
      <c r="B517" s="3">
        <f t="shared" ref="B517:B579" si="39">H517+K517</f>
        <v>37003301010</v>
      </c>
      <c r="C517" s="3" t="s">
        <v>1166</v>
      </c>
      <c r="D517" s="3" t="s">
        <v>203</v>
      </c>
      <c r="E517" s="3" t="str">
        <f>INDEX(光放段!$G$4:$G$237,MATCH(纤芯!G517,光放段!$C$4:$C$237,0))</f>
        <v>山东二干|德东威光缆:东营运河路-威海南竹岛</v>
      </c>
      <c r="F517" s="3">
        <f>INDEX(光放段!$I$4:$I$237,MATCH(纤芯!H517,光放段!$B$4:$B$237,0))</f>
        <v>37003300000</v>
      </c>
      <c r="G517" s="3" t="str">
        <f t="shared" ref="G517:G580" si="40">C517&amp;"|"&amp;D517&amp;":"&amp;N517&amp;"-"&amp;S517</f>
        <v>山东二干|德东威光缆:东营运河路-寿光营里</v>
      </c>
      <c r="H517" s="3">
        <f>INDEX(光放段!$B$4:$B$237,MATCH(纤芯!G517,光放段!$C$4:$C$237,0))</f>
        <v>37003301000</v>
      </c>
      <c r="I517" s="3" t="str">
        <f t="shared" ref="I517:I580" si="41">D517</f>
        <v>德东威光缆</v>
      </c>
      <c r="J517" s="3" t="str">
        <f>INDEX(子缆名称!$B$4:$B$29,纤芯!M517)</f>
        <v>A缆</v>
      </c>
      <c r="K517" s="3">
        <v>10</v>
      </c>
      <c r="L517" s="3">
        <f t="shared" ref="L517:L580" si="42">MOD(K517-1,12)+1</f>
        <v>10</v>
      </c>
      <c r="M517" s="3">
        <f t="shared" ref="M517:M580" si="43">INT((K517-1)/12)+1</f>
        <v>1</v>
      </c>
      <c r="N517" s="3" t="s">
        <v>18</v>
      </c>
      <c r="O517" s="3">
        <f>COUNTIF([1]局站!$D$4:$D$172,"="&amp;N517)</f>
        <v>1</v>
      </c>
      <c r="P517" s="3">
        <v>0</v>
      </c>
      <c r="Q517" s="3">
        <v>0</v>
      </c>
      <c r="R517" s="3">
        <v>0</v>
      </c>
      <c r="S517" s="3" t="s">
        <v>19</v>
      </c>
      <c r="T517" s="3">
        <f>COUNTIF([1]局站!$D$4:$D$172,"="&amp;S517)</f>
        <v>1</v>
      </c>
      <c r="U517" s="3">
        <v>0</v>
      </c>
      <c r="V517" s="3">
        <v>0</v>
      </c>
      <c r="W517" s="3">
        <v>0</v>
      </c>
      <c r="X517" s="3" t="s">
        <v>1215</v>
      </c>
      <c r="Y517" s="3" t="s">
        <v>881</v>
      </c>
      <c r="Z517" s="3" t="str">
        <f>INDEX(业务类型!$C$4:$C$8,MATCH(纤芯!Y517,业务类型!$B$4:$B$8,0))</f>
        <v>OTHER</v>
      </c>
      <c r="AA517" s="3" t="s">
        <v>896</v>
      </c>
    </row>
    <row r="518" spans="1:27" ht="16.5" x14ac:dyDescent="0.2">
      <c r="A518" s="3">
        <v>515</v>
      </c>
      <c r="B518" s="3">
        <f t="shared" si="39"/>
        <v>37003301011</v>
      </c>
      <c r="C518" s="3" t="s">
        <v>1166</v>
      </c>
      <c r="D518" s="3" t="s">
        <v>203</v>
      </c>
      <c r="E518" s="3" t="str">
        <f>INDEX(光放段!$G$4:$G$237,MATCH(纤芯!G518,光放段!$C$4:$C$237,0))</f>
        <v>山东二干|德东威光缆:东营运河路-威海南竹岛</v>
      </c>
      <c r="F518" s="3">
        <f>INDEX(光放段!$I$4:$I$237,MATCH(纤芯!H518,光放段!$B$4:$B$237,0))</f>
        <v>37003300000</v>
      </c>
      <c r="G518" s="3" t="str">
        <f t="shared" si="40"/>
        <v>山东二干|德东威光缆:东营运河路-寿光营里</v>
      </c>
      <c r="H518" s="3">
        <f>INDEX(光放段!$B$4:$B$237,MATCH(纤芯!G518,光放段!$C$4:$C$237,0))</f>
        <v>37003301000</v>
      </c>
      <c r="I518" s="3" t="str">
        <f t="shared" si="41"/>
        <v>德东威光缆</v>
      </c>
      <c r="J518" s="3" t="str">
        <f>INDEX(子缆名称!$B$4:$B$29,纤芯!M518)</f>
        <v>A缆</v>
      </c>
      <c r="K518" s="3">
        <v>11</v>
      </c>
      <c r="L518" s="3">
        <f t="shared" si="42"/>
        <v>11</v>
      </c>
      <c r="M518" s="3">
        <f t="shared" si="43"/>
        <v>1</v>
      </c>
      <c r="N518" s="3" t="s">
        <v>18</v>
      </c>
      <c r="O518" s="3">
        <f>COUNTIF([1]局站!$D$4:$D$172,"="&amp;N518)</f>
        <v>1</v>
      </c>
      <c r="P518" s="3">
        <v>0</v>
      </c>
      <c r="Q518" s="3">
        <v>0</v>
      </c>
      <c r="R518" s="3">
        <v>0</v>
      </c>
      <c r="S518" s="3" t="s">
        <v>19</v>
      </c>
      <c r="T518" s="3">
        <f>COUNTIF([1]局站!$D$4:$D$172,"="&amp;S518)</f>
        <v>1</v>
      </c>
      <c r="U518" s="3">
        <v>0</v>
      </c>
      <c r="V518" s="3">
        <v>0</v>
      </c>
      <c r="W518" s="3">
        <v>0</v>
      </c>
      <c r="X518" s="3" t="s">
        <v>1215</v>
      </c>
      <c r="Y518" s="3" t="s">
        <v>881</v>
      </c>
      <c r="Z518" s="3" t="str">
        <f>INDEX(业务类型!$C$4:$C$8,MATCH(纤芯!Y518,业务类型!$B$4:$B$8,0))</f>
        <v>OTHER</v>
      </c>
      <c r="AA518" s="3" t="s">
        <v>896</v>
      </c>
    </row>
    <row r="519" spans="1:27" ht="16.5" x14ac:dyDescent="0.2">
      <c r="A519" s="3">
        <v>516</v>
      </c>
      <c r="B519" s="3">
        <f t="shared" si="39"/>
        <v>37003301012</v>
      </c>
      <c r="C519" s="3" t="s">
        <v>1166</v>
      </c>
      <c r="D519" s="3" t="s">
        <v>203</v>
      </c>
      <c r="E519" s="3" t="str">
        <f>INDEX(光放段!$G$4:$G$237,MATCH(纤芯!G519,光放段!$C$4:$C$237,0))</f>
        <v>山东二干|德东威光缆:东营运河路-威海南竹岛</v>
      </c>
      <c r="F519" s="3">
        <f>INDEX(光放段!$I$4:$I$237,MATCH(纤芯!H519,光放段!$B$4:$B$237,0))</f>
        <v>37003300000</v>
      </c>
      <c r="G519" s="3" t="str">
        <f t="shared" si="40"/>
        <v>山东二干|德东威光缆:东营运河路-寿光营里</v>
      </c>
      <c r="H519" s="3">
        <f>INDEX(光放段!$B$4:$B$237,MATCH(纤芯!G519,光放段!$C$4:$C$237,0))</f>
        <v>37003301000</v>
      </c>
      <c r="I519" s="3" t="str">
        <f t="shared" si="41"/>
        <v>德东威光缆</v>
      </c>
      <c r="J519" s="3" t="str">
        <f>INDEX(子缆名称!$B$4:$B$29,纤芯!M519)</f>
        <v>A缆</v>
      </c>
      <c r="K519" s="3">
        <v>12</v>
      </c>
      <c r="L519" s="3">
        <f t="shared" si="42"/>
        <v>12</v>
      </c>
      <c r="M519" s="3">
        <f t="shared" si="43"/>
        <v>1</v>
      </c>
      <c r="N519" s="3" t="s">
        <v>18</v>
      </c>
      <c r="O519" s="3">
        <f>COUNTIF([1]局站!$D$4:$D$172,"="&amp;N519)</f>
        <v>1</v>
      </c>
      <c r="P519" s="3">
        <v>0</v>
      </c>
      <c r="Q519" s="3">
        <v>0</v>
      </c>
      <c r="R519" s="3">
        <v>0</v>
      </c>
      <c r="S519" s="3" t="s">
        <v>19</v>
      </c>
      <c r="T519" s="3">
        <f>COUNTIF([1]局站!$D$4:$D$172,"="&amp;S519)</f>
        <v>1</v>
      </c>
      <c r="U519" s="3">
        <v>0</v>
      </c>
      <c r="V519" s="3">
        <v>0</v>
      </c>
      <c r="W519" s="3">
        <v>0</v>
      </c>
      <c r="X519" s="3" t="s">
        <v>1215</v>
      </c>
      <c r="Y519" s="3" t="s">
        <v>880</v>
      </c>
      <c r="Z519" s="3" t="str">
        <f>INDEX(业务类型!$C$4:$C$8,MATCH(纤芯!Y519,业务类型!$B$4:$B$8,0))</f>
        <v>IDLE</v>
      </c>
      <c r="AA519" s="3"/>
    </row>
    <row r="520" spans="1:27" ht="16.5" x14ac:dyDescent="0.2">
      <c r="A520" s="3">
        <v>517</v>
      </c>
      <c r="B520" s="3">
        <f t="shared" si="39"/>
        <v>37003301013</v>
      </c>
      <c r="C520" s="3" t="s">
        <v>1166</v>
      </c>
      <c r="D520" s="3" t="s">
        <v>203</v>
      </c>
      <c r="E520" s="3" t="str">
        <f>INDEX(光放段!$G$4:$G$237,MATCH(纤芯!G520,光放段!$C$4:$C$237,0))</f>
        <v>山东二干|德东威光缆:东营运河路-威海南竹岛</v>
      </c>
      <c r="F520" s="3">
        <f>INDEX(光放段!$I$4:$I$237,MATCH(纤芯!H520,光放段!$B$4:$B$237,0))</f>
        <v>37003300000</v>
      </c>
      <c r="G520" s="3" t="str">
        <f t="shared" si="40"/>
        <v>山东二干|德东威光缆:东营运河路-寿光营里</v>
      </c>
      <c r="H520" s="3">
        <f>INDEX(光放段!$B$4:$B$237,MATCH(纤芯!G520,光放段!$C$4:$C$237,0))</f>
        <v>37003301000</v>
      </c>
      <c r="I520" s="3" t="str">
        <f t="shared" si="41"/>
        <v>德东威光缆</v>
      </c>
      <c r="J520" s="3" t="str">
        <f>INDEX(子缆名称!$B$4:$B$29,纤芯!M520)</f>
        <v>B缆</v>
      </c>
      <c r="K520" s="3">
        <v>13</v>
      </c>
      <c r="L520" s="3">
        <f t="shared" si="42"/>
        <v>1</v>
      </c>
      <c r="M520" s="3">
        <f t="shared" si="43"/>
        <v>2</v>
      </c>
      <c r="N520" s="3" t="s">
        <v>18</v>
      </c>
      <c r="O520" s="3">
        <f>COUNTIF([1]局站!$D$4:$D$172,"="&amp;N520)</f>
        <v>1</v>
      </c>
      <c r="P520" s="3">
        <v>0</v>
      </c>
      <c r="Q520" s="3">
        <v>0</v>
      </c>
      <c r="R520" s="3">
        <v>0</v>
      </c>
      <c r="S520" s="3" t="s">
        <v>19</v>
      </c>
      <c r="T520" s="3">
        <f>COUNTIF([1]局站!$D$4:$D$172,"="&amp;S520)</f>
        <v>1</v>
      </c>
      <c r="U520" s="3">
        <v>0</v>
      </c>
      <c r="V520" s="3">
        <v>0</v>
      </c>
      <c r="W520" s="3">
        <v>0</v>
      </c>
      <c r="X520" s="3" t="s">
        <v>1214</v>
      </c>
      <c r="Y520" s="3" t="s">
        <v>880</v>
      </c>
      <c r="Z520" s="3" t="str">
        <f>INDEX(业务类型!$C$4:$C$8,MATCH(纤芯!Y520,业务类型!$B$4:$B$8,0))</f>
        <v>IDLE</v>
      </c>
      <c r="AA520" s="3"/>
    </row>
    <row r="521" spans="1:27" ht="16.5" x14ac:dyDescent="0.2">
      <c r="A521" s="3">
        <v>518</v>
      </c>
      <c r="B521" s="3">
        <f t="shared" si="39"/>
        <v>37003301014</v>
      </c>
      <c r="C521" s="3" t="s">
        <v>1166</v>
      </c>
      <c r="D521" s="3" t="s">
        <v>203</v>
      </c>
      <c r="E521" s="3" t="str">
        <f>INDEX(光放段!$G$4:$G$237,MATCH(纤芯!G521,光放段!$C$4:$C$237,0))</f>
        <v>山东二干|德东威光缆:东营运河路-威海南竹岛</v>
      </c>
      <c r="F521" s="3">
        <f>INDEX(光放段!$I$4:$I$237,MATCH(纤芯!H521,光放段!$B$4:$B$237,0))</f>
        <v>37003300000</v>
      </c>
      <c r="G521" s="3" t="str">
        <f t="shared" si="40"/>
        <v>山东二干|德东威光缆:东营运河路-寿光营里</v>
      </c>
      <c r="H521" s="3">
        <f>INDEX(光放段!$B$4:$B$237,MATCH(纤芯!G521,光放段!$C$4:$C$237,0))</f>
        <v>37003301000</v>
      </c>
      <c r="I521" s="3" t="str">
        <f t="shared" si="41"/>
        <v>德东威光缆</v>
      </c>
      <c r="J521" s="3" t="str">
        <f>INDEX(子缆名称!$B$4:$B$29,纤芯!M521)</f>
        <v>B缆</v>
      </c>
      <c r="K521" s="3">
        <v>14</v>
      </c>
      <c r="L521" s="3">
        <f t="shared" si="42"/>
        <v>2</v>
      </c>
      <c r="M521" s="3">
        <f t="shared" si="43"/>
        <v>2</v>
      </c>
      <c r="N521" s="3" t="s">
        <v>18</v>
      </c>
      <c r="O521" s="3">
        <f>COUNTIF([1]局站!$D$4:$D$172,"="&amp;N521)</f>
        <v>1</v>
      </c>
      <c r="P521" s="3">
        <v>0</v>
      </c>
      <c r="Q521" s="3">
        <v>0</v>
      </c>
      <c r="R521" s="3">
        <v>0</v>
      </c>
      <c r="S521" s="3" t="s">
        <v>19</v>
      </c>
      <c r="T521" s="3">
        <f>COUNTIF([1]局站!$D$4:$D$172,"="&amp;S521)</f>
        <v>1</v>
      </c>
      <c r="U521" s="3">
        <v>0</v>
      </c>
      <c r="V521" s="3">
        <v>0</v>
      </c>
      <c r="W521" s="3">
        <v>0</v>
      </c>
      <c r="X521" s="3" t="s">
        <v>1214</v>
      </c>
      <c r="Y521" s="3" t="s">
        <v>880</v>
      </c>
      <c r="Z521" s="3" t="str">
        <f>INDEX(业务类型!$C$4:$C$8,MATCH(纤芯!Y521,业务类型!$B$4:$B$8,0))</f>
        <v>IDLE</v>
      </c>
      <c r="AA521" s="3"/>
    </row>
    <row r="522" spans="1:27" ht="16.5" x14ac:dyDescent="0.2">
      <c r="A522" s="3">
        <v>519</v>
      </c>
      <c r="B522" s="3">
        <f t="shared" si="39"/>
        <v>37003301015</v>
      </c>
      <c r="C522" s="3" t="s">
        <v>1166</v>
      </c>
      <c r="D522" s="3" t="s">
        <v>203</v>
      </c>
      <c r="E522" s="3" t="str">
        <f>INDEX(光放段!$G$4:$G$237,MATCH(纤芯!G522,光放段!$C$4:$C$237,0))</f>
        <v>山东二干|德东威光缆:东营运河路-威海南竹岛</v>
      </c>
      <c r="F522" s="3">
        <f>INDEX(光放段!$I$4:$I$237,MATCH(纤芯!H522,光放段!$B$4:$B$237,0))</f>
        <v>37003300000</v>
      </c>
      <c r="G522" s="3" t="str">
        <f t="shared" si="40"/>
        <v>山东二干|德东威光缆:东营运河路-寿光营里</v>
      </c>
      <c r="H522" s="3">
        <f>INDEX(光放段!$B$4:$B$237,MATCH(纤芯!G522,光放段!$C$4:$C$237,0))</f>
        <v>37003301000</v>
      </c>
      <c r="I522" s="3" t="str">
        <f t="shared" si="41"/>
        <v>德东威光缆</v>
      </c>
      <c r="J522" s="3" t="str">
        <f>INDEX(子缆名称!$B$4:$B$29,纤芯!M522)</f>
        <v>B缆</v>
      </c>
      <c r="K522" s="3">
        <v>15</v>
      </c>
      <c r="L522" s="3">
        <f t="shared" si="42"/>
        <v>3</v>
      </c>
      <c r="M522" s="3">
        <f t="shared" si="43"/>
        <v>2</v>
      </c>
      <c r="N522" s="3" t="s">
        <v>18</v>
      </c>
      <c r="O522" s="3">
        <f>COUNTIF([1]局站!$D$4:$D$172,"="&amp;N522)</f>
        <v>1</v>
      </c>
      <c r="P522" s="3">
        <v>0</v>
      </c>
      <c r="Q522" s="3">
        <v>0</v>
      </c>
      <c r="R522" s="3">
        <v>0</v>
      </c>
      <c r="S522" s="3" t="s">
        <v>19</v>
      </c>
      <c r="T522" s="3">
        <f>COUNTIF([1]局站!$D$4:$D$172,"="&amp;S522)</f>
        <v>1</v>
      </c>
      <c r="U522" s="3">
        <v>0</v>
      </c>
      <c r="V522" s="3">
        <v>0</v>
      </c>
      <c r="W522" s="3">
        <v>0</v>
      </c>
      <c r="X522" s="3" t="s">
        <v>1214</v>
      </c>
      <c r="Y522" s="3" t="s">
        <v>852</v>
      </c>
      <c r="Z522" s="3" t="str">
        <f>INDEX(业务类型!$C$4:$C$8,MATCH(纤芯!Y522,业务类型!$B$4:$B$8,0))</f>
        <v>TWO</v>
      </c>
      <c r="AA522" s="3" t="s">
        <v>895</v>
      </c>
    </row>
    <row r="523" spans="1:27" ht="16.5" x14ac:dyDescent="0.2">
      <c r="A523" s="3">
        <v>520</v>
      </c>
      <c r="B523" s="3">
        <f t="shared" si="39"/>
        <v>37003301016</v>
      </c>
      <c r="C523" s="3" t="s">
        <v>1166</v>
      </c>
      <c r="D523" s="3" t="s">
        <v>203</v>
      </c>
      <c r="E523" s="3" t="str">
        <f>INDEX(光放段!$G$4:$G$237,MATCH(纤芯!G523,光放段!$C$4:$C$237,0))</f>
        <v>山东二干|德东威光缆:东营运河路-威海南竹岛</v>
      </c>
      <c r="F523" s="3">
        <f>INDEX(光放段!$I$4:$I$237,MATCH(纤芯!H523,光放段!$B$4:$B$237,0))</f>
        <v>37003300000</v>
      </c>
      <c r="G523" s="3" t="str">
        <f t="shared" si="40"/>
        <v>山东二干|德东威光缆:东营运河路-寿光营里</v>
      </c>
      <c r="H523" s="3">
        <f>INDEX(光放段!$B$4:$B$237,MATCH(纤芯!G523,光放段!$C$4:$C$237,0))</f>
        <v>37003301000</v>
      </c>
      <c r="I523" s="3" t="str">
        <f t="shared" si="41"/>
        <v>德东威光缆</v>
      </c>
      <c r="J523" s="3" t="str">
        <f>INDEX(子缆名称!$B$4:$B$29,纤芯!M523)</f>
        <v>B缆</v>
      </c>
      <c r="K523" s="3">
        <v>16</v>
      </c>
      <c r="L523" s="3">
        <f t="shared" si="42"/>
        <v>4</v>
      </c>
      <c r="M523" s="3">
        <f t="shared" si="43"/>
        <v>2</v>
      </c>
      <c r="N523" s="3" t="s">
        <v>18</v>
      </c>
      <c r="O523" s="3">
        <f>COUNTIF([1]局站!$D$4:$D$172,"="&amp;N523)</f>
        <v>1</v>
      </c>
      <c r="P523" s="3">
        <v>0</v>
      </c>
      <c r="Q523" s="3">
        <v>0</v>
      </c>
      <c r="R523" s="3">
        <v>0</v>
      </c>
      <c r="S523" s="3" t="s">
        <v>19</v>
      </c>
      <c r="T523" s="3">
        <f>COUNTIF([1]局站!$D$4:$D$172,"="&amp;S523)</f>
        <v>1</v>
      </c>
      <c r="U523" s="3">
        <v>0</v>
      </c>
      <c r="V523" s="3">
        <v>0</v>
      </c>
      <c r="W523" s="3">
        <v>0</v>
      </c>
      <c r="X523" s="3" t="s">
        <v>1214</v>
      </c>
      <c r="Y523" s="3" t="s">
        <v>852</v>
      </c>
      <c r="Z523" s="3" t="str">
        <f>INDEX(业务类型!$C$4:$C$8,MATCH(纤芯!Y523,业务类型!$B$4:$B$8,0))</f>
        <v>TWO</v>
      </c>
      <c r="AA523" s="3" t="s">
        <v>895</v>
      </c>
    </row>
    <row r="524" spans="1:27" ht="16.5" x14ac:dyDescent="0.2">
      <c r="A524" s="3">
        <v>521</v>
      </c>
      <c r="B524" s="3">
        <f t="shared" si="39"/>
        <v>37003301017</v>
      </c>
      <c r="C524" s="3" t="s">
        <v>1166</v>
      </c>
      <c r="D524" s="3" t="s">
        <v>203</v>
      </c>
      <c r="E524" s="3" t="str">
        <f>INDEX(光放段!$G$4:$G$237,MATCH(纤芯!G524,光放段!$C$4:$C$237,0))</f>
        <v>山东二干|德东威光缆:东营运河路-威海南竹岛</v>
      </c>
      <c r="F524" s="3">
        <f>INDEX(光放段!$I$4:$I$237,MATCH(纤芯!H524,光放段!$B$4:$B$237,0))</f>
        <v>37003300000</v>
      </c>
      <c r="G524" s="3" t="str">
        <f t="shared" si="40"/>
        <v>山东二干|德东威光缆:东营运河路-寿光营里</v>
      </c>
      <c r="H524" s="3">
        <f>INDEX(光放段!$B$4:$B$237,MATCH(纤芯!G524,光放段!$C$4:$C$237,0))</f>
        <v>37003301000</v>
      </c>
      <c r="I524" s="3" t="str">
        <f t="shared" si="41"/>
        <v>德东威光缆</v>
      </c>
      <c r="J524" s="3" t="str">
        <f>INDEX(子缆名称!$B$4:$B$29,纤芯!M524)</f>
        <v>B缆</v>
      </c>
      <c r="K524" s="3">
        <v>17</v>
      </c>
      <c r="L524" s="3">
        <f t="shared" si="42"/>
        <v>5</v>
      </c>
      <c r="M524" s="3">
        <f t="shared" si="43"/>
        <v>2</v>
      </c>
      <c r="N524" s="3" t="s">
        <v>18</v>
      </c>
      <c r="O524" s="3">
        <f>COUNTIF([1]局站!$D$4:$D$172,"="&amp;N524)</f>
        <v>1</v>
      </c>
      <c r="P524" s="3">
        <v>0</v>
      </c>
      <c r="Q524" s="3">
        <v>0</v>
      </c>
      <c r="R524" s="3">
        <v>0</v>
      </c>
      <c r="S524" s="3" t="s">
        <v>19</v>
      </c>
      <c r="T524" s="3">
        <f>COUNTIF([1]局站!$D$4:$D$172,"="&amp;S524)</f>
        <v>1</v>
      </c>
      <c r="U524" s="3">
        <v>0</v>
      </c>
      <c r="V524" s="3">
        <v>0</v>
      </c>
      <c r="W524" s="3">
        <v>0</v>
      </c>
      <c r="X524" s="3" t="s">
        <v>1214</v>
      </c>
      <c r="Y524" s="3" t="s">
        <v>852</v>
      </c>
      <c r="Z524" s="3" t="str">
        <f>INDEX(业务类型!$C$4:$C$8,MATCH(纤芯!Y524,业务类型!$B$4:$B$8,0))</f>
        <v>TWO</v>
      </c>
      <c r="AA524" s="3" t="s">
        <v>903</v>
      </c>
    </row>
    <row r="525" spans="1:27" ht="16.5" x14ac:dyDescent="0.2">
      <c r="A525" s="3">
        <v>522</v>
      </c>
      <c r="B525" s="3">
        <f t="shared" si="39"/>
        <v>37003301018</v>
      </c>
      <c r="C525" s="3" t="s">
        <v>1166</v>
      </c>
      <c r="D525" s="3" t="s">
        <v>203</v>
      </c>
      <c r="E525" s="3" t="str">
        <f>INDEX(光放段!$G$4:$G$237,MATCH(纤芯!G525,光放段!$C$4:$C$237,0))</f>
        <v>山东二干|德东威光缆:东营运河路-威海南竹岛</v>
      </c>
      <c r="F525" s="3">
        <f>INDEX(光放段!$I$4:$I$237,MATCH(纤芯!H525,光放段!$B$4:$B$237,0))</f>
        <v>37003300000</v>
      </c>
      <c r="G525" s="3" t="str">
        <f t="shared" si="40"/>
        <v>山东二干|德东威光缆:东营运河路-寿光营里</v>
      </c>
      <c r="H525" s="3">
        <f>INDEX(光放段!$B$4:$B$237,MATCH(纤芯!G525,光放段!$C$4:$C$237,0))</f>
        <v>37003301000</v>
      </c>
      <c r="I525" s="3" t="str">
        <f t="shared" si="41"/>
        <v>德东威光缆</v>
      </c>
      <c r="J525" s="3" t="str">
        <f>INDEX(子缆名称!$B$4:$B$29,纤芯!M525)</f>
        <v>B缆</v>
      </c>
      <c r="K525" s="3">
        <v>18</v>
      </c>
      <c r="L525" s="3">
        <f t="shared" si="42"/>
        <v>6</v>
      </c>
      <c r="M525" s="3">
        <f t="shared" si="43"/>
        <v>2</v>
      </c>
      <c r="N525" s="3" t="s">
        <v>18</v>
      </c>
      <c r="O525" s="3">
        <f>COUNTIF([1]局站!$D$4:$D$172,"="&amp;N525)</f>
        <v>1</v>
      </c>
      <c r="P525" s="3">
        <v>0</v>
      </c>
      <c r="Q525" s="3">
        <v>0</v>
      </c>
      <c r="R525" s="3">
        <v>0</v>
      </c>
      <c r="S525" s="3" t="s">
        <v>19</v>
      </c>
      <c r="T525" s="3">
        <f>COUNTIF([1]局站!$D$4:$D$172,"="&amp;S525)</f>
        <v>1</v>
      </c>
      <c r="U525" s="3">
        <v>0</v>
      </c>
      <c r="V525" s="3">
        <v>0</v>
      </c>
      <c r="W525" s="3">
        <v>0</v>
      </c>
      <c r="X525" s="3" t="s">
        <v>1214</v>
      </c>
      <c r="Y525" s="3" t="s">
        <v>852</v>
      </c>
      <c r="Z525" s="3" t="str">
        <f>INDEX(业务类型!$C$4:$C$8,MATCH(纤芯!Y525,业务类型!$B$4:$B$8,0))</f>
        <v>TWO</v>
      </c>
      <c r="AA525" s="3" t="s">
        <v>903</v>
      </c>
    </row>
    <row r="526" spans="1:27" ht="16.5" x14ac:dyDescent="0.2">
      <c r="A526" s="3">
        <v>523</v>
      </c>
      <c r="B526" s="3">
        <f t="shared" si="39"/>
        <v>37003301019</v>
      </c>
      <c r="C526" s="3" t="s">
        <v>1166</v>
      </c>
      <c r="D526" s="3" t="s">
        <v>203</v>
      </c>
      <c r="E526" s="3" t="str">
        <f>INDEX(光放段!$G$4:$G$237,MATCH(纤芯!G526,光放段!$C$4:$C$237,0))</f>
        <v>山东二干|德东威光缆:东营运河路-威海南竹岛</v>
      </c>
      <c r="F526" s="3">
        <f>INDEX(光放段!$I$4:$I$237,MATCH(纤芯!H526,光放段!$B$4:$B$237,0))</f>
        <v>37003300000</v>
      </c>
      <c r="G526" s="3" t="str">
        <f t="shared" si="40"/>
        <v>山东二干|德东威光缆:东营运河路-寿光营里</v>
      </c>
      <c r="H526" s="3">
        <f>INDEX(光放段!$B$4:$B$237,MATCH(纤芯!G526,光放段!$C$4:$C$237,0))</f>
        <v>37003301000</v>
      </c>
      <c r="I526" s="3" t="str">
        <f t="shared" si="41"/>
        <v>德东威光缆</v>
      </c>
      <c r="J526" s="3" t="str">
        <f>INDEX(子缆名称!$B$4:$B$29,纤芯!M526)</f>
        <v>B缆</v>
      </c>
      <c r="K526" s="3">
        <v>19</v>
      </c>
      <c r="L526" s="3">
        <f t="shared" si="42"/>
        <v>7</v>
      </c>
      <c r="M526" s="3">
        <f t="shared" si="43"/>
        <v>2</v>
      </c>
      <c r="N526" s="3" t="s">
        <v>18</v>
      </c>
      <c r="O526" s="3">
        <f>COUNTIF([1]局站!$D$4:$D$172,"="&amp;N526)</f>
        <v>1</v>
      </c>
      <c r="P526" s="3">
        <v>0</v>
      </c>
      <c r="Q526" s="3">
        <v>0</v>
      </c>
      <c r="R526" s="3">
        <v>0</v>
      </c>
      <c r="S526" s="3" t="s">
        <v>19</v>
      </c>
      <c r="T526" s="3">
        <f>COUNTIF([1]局站!$D$4:$D$172,"="&amp;S526)</f>
        <v>1</v>
      </c>
      <c r="U526" s="3">
        <v>0</v>
      </c>
      <c r="V526" s="3">
        <v>0</v>
      </c>
      <c r="W526" s="3">
        <v>0</v>
      </c>
      <c r="X526" s="3" t="s">
        <v>1214</v>
      </c>
      <c r="Y526" s="3" t="s">
        <v>880</v>
      </c>
      <c r="Z526" s="3" t="str">
        <f>INDEX(业务类型!$C$4:$C$8,MATCH(纤芯!Y526,业务类型!$B$4:$B$8,0))</f>
        <v>IDLE</v>
      </c>
      <c r="AA526" s="3"/>
    </row>
    <row r="527" spans="1:27" ht="16.5" x14ac:dyDescent="0.2">
      <c r="A527" s="3">
        <v>524</v>
      </c>
      <c r="B527" s="3">
        <f t="shared" si="39"/>
        <v>37003301020</v>
      </c>
      <c r="C527" s="3" t="s">
        <v>1166</v>
      </c>
      <c r="D527" s="3" t="s">
        <v>203</v>
      </c>
      <c r="E527" s="3" t="str">
        <f>INDEX(光放段!$G$4:$G$237,MATCH(纤芯!G527,光放段!$C$4:$C$237,0))</f>
        <v>山东二干|德东威光缆:东营运河路-威海南竹岛</v>
      </c>
      <c r="F527" s="3">
        <f>INDEX(光放段!$I$4:$I$237,MATCH(纤芯!H527,光放段!$B$4:$B$237,0))</f>
        <v>37003300000</v>
      </c>
      <c r="G527" s="3" t="str">
        <f t="shared" si="40"/>
        <v>山东二干|德东威光缆:东营运河路-寿光营里</v>
      </c>
      <c r="H527" s="3">
        <f>INDEX(光放段!$B$4:$B$237,MATCH(纤芯!G527,光放段!$C$4:$C$237,0))</f>
        <v>37003301000</v>
      </c>
      <c r="I527" s="3" t="str">
        <f t="shared" si="41"/>
        <v>德东威光缆</v>
      </c>
      <c r="J527" s="3" t="str">
        <f>INDEX(子缆名称!$B$4:$B$29,纤芯!M527)</f>
        <v>B缆</v>
      </c>
      <c r="K527" s="3">
        <v>20</v>
      </c>
      <c r="L527" s="3">
        <f t="shared" si="42"/>
        <v>8</v>
      </c>
      <c r="M527" s="3">
        <f t="shared" si="43"/>
        <v>2</v>
      </c>
      <c r="N527" s="3" t="s">
        <v>18</v>
      </c>
      <c r="O527" s="3">
        <f>COUNTIF([1]局站!$D$4:$D$172,"="&amp;N527)</f>
        <v>1</v>
      </c>
      <c r="P527" s="3">
        <v>0</v>
      </c>
      <c r="Q527" s="3">
        <v>0</v>
      </c>
      <c r="R527" s="3">
        <v>0</v>
      </c>
      <c r="S527" s="3" t="s">
        <v>19</v>
      </c>
      <c r="T527" s="3">
        <f>COUNTIF([1]局站!$D$4:$D$172,"="&amp;S527)</f>
        <v>1</v>
      </c>
      <c r="U527" s="3">
        <v>0</v>
      </c>
      <c r="V527" s="3">
        <v>0</v>
      </c>
      <c r="W527" s="3">
        <v>0</v>
      </c>
      <c r="X527" s="3" t="s">
        <v>1214</v>
      </c>
      <c r="Y527" s="3" t="s">
        <v>880</v>
      </c>
      <c r="Z527" s="3" t="str">
        <f>INDEX(业务类型!$C$4:$C$8,MATCH(纤芯!Y527,业务类型!$B$4:$B$8,0))</f>
        <v>IDLE</v>
      </c>
      <c r="AA527" s="3"/>
    </row>
    <row r="528" spans="1:27" ht="16.5" x14ac:dyDescent="0.2">
      <c r="A528" s="3">
        <v>525</v>
      </c>
      <c r="B528" s="3">
        <f t="shared" si="39"/>
        <v>37003301021</v>
      </c>
      <c r="C528" s="3" t="s">
        <v>1166</v>
      </c>
      <c r="D528" s="3" t="s">
        <v>203</v>
      </c>
      <c r="E528" s="3" t="str">
        <f>INDEX(光放段!$G$4:$G$237,MATCH(纤芯!G528,光放段!$C$4:$C$237,0))</f>
        <v>山东二干|德东威光缆:东营运河路-威海南竹岛</v>
      </c>
      <c r="F528" s="3">
        <f>INDEX(光放段!$I$4:$I$237,MATCH(纤芯!H528,光放段!$B$4:$B$237,0))</f>
        <v>37003300000</v>
      </c>
      <c r="G528" s="3" t="str">
        <f t="shared" si="40"/>
        <v>山东二干|德东威光缆:东营运河路-寿光营里</v>
      </c>
      <c r="H528" s="3">
        <f>INDEX(光放段!$B$4:$B$237,MATCH(纤芯!G528,光放段!$C$4:$C$237,0))</f>
        <v>37003301000</v>
      </c>
      <c r="I528" s="3" t="str">
        <f t="shared" si="41"/>
        <v>德东威光缆</v>
      </c>
      <c r="J528" s="3" t="str">
        <f>INDEX(子缆名称!$B$4:$B$29,纤芯!M528)</f>
        <v>B缆</v>
      </c>
      <c r="K528" s="3">
        <v>21</v>
      </c>
      <c r="L528" s="3">
        <f t="shared" si="42"/>
        <v>9</v>
      </c>
      <c r="M528" s="3">
        <f t="shared" si="43"/>
        <v>2</v>
      </c>
      <c r="N528" s="3" t="s">
        <v>18</v>
      </c>
      <c r="O528" s="3">
        <f>COUNTIF([1]局站!$D$4:$D$172,"="&amp;N528)</f>
        <v>1</v>
      </c>
      <c r="P528" s="3">
        <v>0</v>
      </c>
      <c r="Q528" s="3">
        <v>0</v>
      </c>
      <c r="R528" s="3">
        <v>0</v>
      </c>
      <c r="S528" s="3" t="s">
        <v>19</v>
      </c>
      <c r="T528" s="3">
        <f>COUNTIF([1]局站!$D$4:$D$172,"="&amp;S528)</f>
        <v>1</v>
      </c>
      <c r="U528" s="3">
        <v>0</v>
      </c>
      <c r="V528" s="3">
        <v>0</v>
      </c>
      <c r="W528" s="3">
        <v>0</v>
      </c>
      <c r="X528" s="3" t="s">
        <v>1214</v>
      </c>
      <c r="Y528" s="3" t="s">
        <v>880</v>
      </c>
      <c r="Z528" s="3" t="str">
        <f>INDEX(业务类型!$C$4:$C$8,MATCH(纤芯!Y528,业务类型!$B$4:$B$8,0))</f>
        <v>IDLE</v>
      </c>
      <c r="AA528" s="3"/>
    </row>
    <row r="529" spans="1:27" ht="16.5" x14ac:dyDescent="0.2">
      <c r="A529" s="3">
        <v>526</v>
      </c>
      <c r="B529" s="3">
        <f t="shared" si="39"/>
        <v>37003301022</v>
      </c>
      <c r="C529" s="3" t="s">
        <v>1166</v>
      </c>
      <c r="D529" s="3" t="s">
        <v>203</v>
      </c>
      <c r="E529" s="3" t="str">
        <f>INDEX(光放段!$G$4:$G$237,MATCH(纤芯!G529,光放段!$C$4:$C$237,0))</f>
        <v>山东二干|德东威光缆:东营运河路-威海南竹岛</v>
      </c>
      <c r="F529" s="3">
        <f>INDEX(光放段!$I$4:$I$237,MATCH(纤芯!H529,光放段!$B$4:$B$237,0))</f>
        <v>37003300000</v>
      </c>
      <c r="G529" s="3" t="str">
        <f t="shared" si="40"/>
        <v>山东二干|德东威光缆:东营运河路-寿光营里</v>
      </c>
      <c r="H529" s="3">
        <f>INDEX(光放段!$B$4:$B$237,MATCH(纤芯!G529,光放段!$C$4:$C$237,0))</f>
        <v>37003301000</v>
      </c>
      <c r="I529" s="3" t="str">
        <f t="shared" si="41"/>
        <v>德东威光缆</v>
      </c>
      <c r="J529" s="3" t="str">
        <f>INDEX(子缆名称!$B$4:$B$29,纤芯!M529)</f>
        <v>B缆</v>
      </c>
      <c r="K529" s="3">
        <v>22</v>
      </c>
      <c r="L529" s="3">
        <f t="shared" si="42"/>
        <v>10</v>
      </c>
      <c r="M529" s="3">
        <f t="shared" si="43"/>
        <v>2</v>
      </c>
      <c r="N529" s="3" t="s">
        <v>18</v>
      </c>
      <c r="O529" s="3">
        <f>COUNTIF([1]局站!$D$4:$D$172,"="&amp;N529)</f>
        <v>1</v>
      </c>
      <c r="P529" s="3">
        <v>0</v>
      </c>
      <c r="Q529" s="3">
        <v>0</v>
      </c>
      <c r="R529" s="3">
        <v>0</v>
      </c>
      <c r="S529" s="3" t="s">
        <v>19</v>
      </c>
      <c r="T529" s="3">
        <f>COUNTIF([1]局站!$D$4:$D$172,"="&amp;S529)</f>
        <v>1</v>
      </c>
      <c r="U529" s="3">
        <v>0</v>
      </c>
      <c r="V529" s="3">
        <v>0</v>
      </c>
      <c r="W529" s="3">
        <v>0</v>
      </c>
      <c r="X529" s="3" t="s">
        <v>1214</v>
      </c>
      <c r="Y529" s="3" t="s">
        <v>880</v>
      </c>
      <c r="Z529" s="3" t="str">
        <f>INDEX(业务类型!$C$4:$C$8,MATCH(纤芯!Y529,业务类型!$B$4:$B$8,0))</f>
        <v>IDLE</v>
      </c>
      <c r="AA529" s="3"/>
    </row>
    <row r="530" spans="1:27" ht="16.5" x14ac:dyDescent="0.2">
      <c r="A530" s="3">
        <v>527</v>
      </c>
      <c r="B530" s="3">
        <f t="shared" si="39"/>
        <v>37003301023</v>
      </c>
      <c r="C530" s="3" t="s">
        <v>1166</v>
      </c>
      <c r="D530" s="3" t="s">
        <v>203</v>
      </c>
      <c r="E530" s="3" t="str">
        <f>INDEX(光放段!$G$4:$G$237,MATCH(纤芯!G530,光放段!$C$4:$C$237,0))</f>
        <v>山东二干|德东威光缆:东营运河路-威海南竹岛</v>
      </c>
      <c r="F530" s="3">
        <f>INDEX(光放段!$I$4:$I$237,MATCH(纤芯!H530,光放段!$B$4:$B$237,0))</f>
        <v>37003300000</v>
      </c>
      <c r="G530" s="3" t="str">
        <f t="shared" si="40"/>
        <v>山东二干|德东威光缆:东营运河路-寿光营里</v>
      </c>
      <c r="H530" s="3">
        <f>INDEX(光放段!$B$4:$B$237,MATCH(纤芯!G530,光放段!$C$4:$C$237,0))</f>
        <v>37003301000</v>
      </c>
      <c r="I530" s="3" t="str">
        <f t="shared" si="41"/>
        <v>德东威光缆</v>
      </c>
      <c r="J530" s="3" t="str">
        <f>INDEX(子缆名称!$B$4:$B$29,纤芯!M530)</f>
        <v>B缆</v>
      </c>
      <c r="K530" s="3">
        <v>23</v>
      </c>
      <c r="L530" s="3">
        <f t="shared" si="42"/>
        <v>11</v>
      </c>
      <c r="M530" s="3">
        <f t="shared" si="43"/>
        <v>2</v>
      </c>
      <c r="N530" s="3" t="s">
        <v>18</v>
      </c>
      <c r="O530" s="3">
        <f>COUNTIF([1]局站!$D$4:$D$172,"="&amp;N530)</f>
        <v>1</v>
      </c>
      <c r="P530" s="3">
        <v>0</v>
      </c>
      <c r="Q530" s="3">
        <v>0</v>
      </c>
      <c r="R530" s="3">
        <v>0</v>
      </c>
      <c r="S530" s="3" t="s">
        <v>19</v>
      </c>
      <c r="T530" s="3">
        <f>COUNTIF([1]局站!$D$4:$D$172,"="&amp;S530)</f>
        <v>1</v>
      </c>
      <c r="U530" s="3">
        <v>0</v>
      </c>
      <c r="V530" s="3">
        <v>0</v>
      </c>
      <c r="W530" s="3">
        <v>0</v>
      </c>
      <c r="X530" s="3" t="s">
        <v>1214</v>
      </c>
      <c r="Y530" s="3" t="s">
        <v>881</v>
      </c>
      <c r="Z530" s="3" t="str">
        <f>INDEX(业务类型!$C$4:$C$8,MATCH(纤芯!Y530,业务类型!$B$4:$B$8,0))</f>
        <v>OTHER</v>
      </c>
      <c r="AA530" s="3" t="s">
        <v>882</v>
      </c>
    </row>
    <row r="531" spans="1:27" ht="16.5" x14ac:dyDescent="0.2">
      <c r="A531" s="3">
        <v>528</v>
      </c>
      <c r="B531" s="3">
        <f t="shared" si="39"/>
        <v>37003301024</v>
      </c>
      <c r="C531" s="3" t="s">
        <v>1166</v>
      </c>
      <c r="D531" s="3" t="s">
        <v>203</v>
      </c>
      <c r="E531" s="3" t="str">
        <f>INDEX(光放段!$G$4:$G$237,MATCH(纤芯!G531,光放段!$C$4:$C$237,0))</f>
        <v>山东二干|德东威光缆:东营运河路-威海南竹岛</v>
      </c>
      <c r="F531" s="3">
        <f>INDEX(光放段!$I$4:$I$237,MATCH(纤芯!H531,光放段!$B$4:$B$237,0))</f>
        <v>37003300000</v>
      </c>
      <c r="G531" s="3" t="str">
        <f t="shared" si="40"/>
        <v>山东二干|德东威光缆:东营运河路-寿光营里</v>
      </c>
      <c r="H531" s="3">
        <f>INDEX(光放段!$B$4:$B$237,MATCH(纤芯!G531,光放段!$C$4:$C$237,0))</f>
        <v>37003301000</v>
      </c>
      <c r="I531" s="3" t="str">
        <f t="shared" si="41"/>
        <v>德东威光缆</v>
      </c>
      <c r="J531" s="3" t="str">
        <f>INDEX(子缆名称!$B$4:$B$29,纤芯!M531)</f>
        <v>B缆</v>
      </c>
      <c r="K531" s="3">
        <v>24</v>
      </c>
      <c r="L531" s="3">
        <f t="shared" si="42"/>
        <v>12</v>
      </c>
      <c r="M531" s="3">
        <f t="shared" si="43"/>
        <v>2</v>
      </c>
      <c r="N531" s="3" t="s">
        <v>18</v>
      </c>
      <c r="O531" s="3">
        <f>COUNTIF([1]局站!$D$4:$D$172,"="&amp;N531)</f>
        <v>1</v>
      </c>
      <c r="P531" s="3">
        <v>0</v>
      </c>
      <c r="Q531" s="3">
        <v>0</v>
      </c>
      <c r="R531" s="3">
        <v>0</v>
      </c>
      <c r="S531" s="3" t="s">
        <v>19</v>
      </c>
      <c r="T531" s="3">
        <f>COUNTIF([1]局站!$D$4:$D$172,"="&amp;S531)</f>
        <v>1</v>
      </c>
      <c r="U531" s="3">
        <v>0</v>
      </c>
      <c r="V531" s="3">
        <v>0</v>
      </c>
      <c r="W531" s="3">
        <v>0</v>
      </c>
      <c r="X531" s="3" t="s">
        <v>1214</v>
      </c>
      <c r="Y531" s="3" t="s">
        <v>881</v>
      </c>
      <c r="Z531" s="3" t="str">
        <f>INDEX(业务类型!$C$4:$C$8,MATCH(纤芯!Y531,业务类型!$B$4:$B$8,0))</f>
        <v>OTHER</v>
      </c>
      <c r="AA531" s="3" t="s">
        <v>882</v>
      </c>
    </row>
    <row r="532" spans="1:27" ht="16.5" x14ac:dyDescent="0.2">
      <c r="A532" s="3">
        <v>529</v>
      </c>
      <c r="B532" s="3">
        <f t="shared" si="39"/>
        <v>37003302001</v>
      </c>
      <c r="C532" s="3" t="s">
        <v>1166</v>
      </c>
      <c r="D532" s="3" t="s">
        <v>203</v>
      </c>
      <c r="E532" s="3" t="str">
        <f>INDEX(光放段!$G$4:$G$237,MATCH(纤芯!G532,光放段!$C$4:$C$237,0))</f>
        <v>山东二干|德东威光缆:东营运河路-威海南竹岛</v>
      </c>
      <c r="F532" s="3">
        <f>INDEX(光放段!$I$4:$I$237,MATCH(纤芯!H532,光放段!$B$4:$B$237,0))</f>
        <v>37003300000</v>
      </c>
      <c r="G532" s="3" t="str">
        <f t="shared" si="40"/>
        <v>山东二干|德东威光缆:寿光营里-昌邑青乡</v>
      </c>
      <c r="H532" s="3">
        <f>INDEX(光放段!$B$4:$B$237,MATCH(纤芯!G532,光放段!$C$4:$C$237,0))</f>
        <v>37003302000</v>
      </c>
      <c r="I532" s="3" t="str">
        <f t="shared" si="41"/>
        <v>德东威光缆</v>
      </c>
      <c r="J532" s="3" t="str">
        <f>INDEX(子缆名称!$B$4:$B$29,纤芯!M532)</f>
        <v>A缆</v>
      </c>
      <c r="K532" s="3">
        <v>1</v>
      </c>
      <c r="L532" s="3">
        <f t="shared" si="42"/>
        <v>1</v>
      </c>
      <c r="M532" s="3">
        <f t="shared" si="43"/>
        <v>1</v>
      </c>
      <c r="N532" s="3" t="s">
        <v>19</v>
      </c>
      <c r="O532" s="3">
        <f>COUNTIF([1]局站!$D$4:$D$172,"="&amp;N532)</f>
        <v>1</v>
      </c>
      <c r="P532" s="3">
        <v>0</v>
      </c>
      <c r="Q532" s="3">
        <v>0</v>
      </c>
      <c r="R532" s="3">
        <v>0</v>
      </c>
      <c r="S532" s="3" t="s">
        <v>20</v>
      </c>
      <c r="T532" s="3">
        <f>COUNTIF([1]局站!$D$4:$D$172,"="&amp;S532)</f>
        <v>1</v>
      </c>
      <c r="U532" s="3">
        <v>0</v>
      </c>
      <c r="V532" s="3">
        <v>0</v>
      </c>
      <c r="W532" s="3">
        <v>0</v>
      </c>
      <c r="X532" s="3" t="s">
        <v>1215</v>
      </c>
      <c r="Y532" s="3" t="s">
        <v>852</v>
      </c>
      <c r="Z532" s="3" t="str">
        <f>INDEX(业务类型!$C$4:$C$8,MATCH(纤芯!Y532,业务类型!$B$4:$B$8,0))</f>
        <v>TWO</v>
      </c>
      <c r="AA532" s="3" t="s">
        <v>886</v>
      </c>
    </row>
    <row r="533" spans="1:27" ht="16.5" x14ac:dyDescent="0.2">
      <c r="A533" s="3">
        <v>530</v>
      </c>
      <c r="B533" s="3">
        <f t="shared" si="39"/>
        <v>37003302002</v>
      </c>
      <c r="C533" s="3" t="s">
        <v>1166</v>
      </c>
      <c r="D533" s="3" t="s">
        <v>203</v>
      </c>
      <c r="E533" s="3" t="str">
        <f>INDEX(光放段!$G$4:$G$237,MATCH(纤芯!G533,光放段!$C$4:$C$237,0))</f>
        <v>山东二干|德东威光缆:东营运河路-威海南竹岛</v>
      </c>
      <c r="F533" s="3">
        <f>INDEX(光放段!$I$4:$I$237,MATCH(纤芯!H533,光放段!$B$4:$B$237,0))</f>
        <v>37003300000</v>
      </c>
      <c r="G533" s="3" t="str">
        <f t="shared" si="40"/>
        <v>山东二干|德东威光缆:寿光营里-昌邑青乡</v>
      </c>
      <c r="H533" s="3">
        <f>INDEX(光放段!$B$4:$B$237,MATCH(纤芯!G533,光放段!$C$4:$C$237,0))</f>
        <v>37003302000</v>
      </c>
      <c r="I533" s="3" t="str">
        <f t="shared" si="41"/>
        <v>德东威光缆</v>
      </c>
      <c r="J533" s="3" t="str">
        <f>INDEX(子缆名称!$B$4:$B$29,纤芯!M533)</f>
        <v>A缆</v>
      </c>
      <c r="K533" s="3">
        <v>2</v>
      </c>
      <c r="L533" s="3">
        <f t="shared" si="42"/>
        <v>2</v>
      </c>
      <c r="M533" s="3">
        <f t="shared" si="43"/>
        <v>1</v>
      </c>
      <c r="N533" s="3" t="s">
        <v>19</v>
      </c>
      <c r="O533" s="3">
        <f>COUNTIF([1]局站!$D$4:$D$172,"="&amp;N533)</f>
        <v>1</v>
      </c>
      <c r="P533" s="3">
        <v>0</v>
      </c>
      <c r="Q533" s="3">
        <v>0</v>
      </c>
      <c r="R533" s="3">
        <v>0</v>
      </c>
      <c r="S533" s="3" t="s">
        <v>20</v>
      </c>
      <c r="T533" s="3">
        <f>COUNTIF([1]局站!$D$4:$D$172,"="&amp;S533)</f>
        <v>1</v>
      </c>
      <c r="U533" s="3">
        <v>0</v>
      </c>
      <c r="V533" s="3">
        <v>0</v>
      </c>
      <c r="W533" s="3">
        <v>0</v>
      </c>
      <c r="X533" s="3" t="s">
        <v>1215</v>
      </c>
      <c r="Y533" s="3" t="s">
        <v>852</v>
      </c>
      <c r="Z533" s="3" t="str">
        <f>INDEX(业务类型!$C$4:$C$8,MATCH(纤芯!Y533,业务类型!$B$4:$B$8,0))</f>
        <v>TWO</v>
      </c>
      <c r="AA533" s="3" t="s">
        <v>886</v>
      </c>
    </row>
    <row r="534" spans="1:27" ht="16.5" x14ac:dyDescent="0.2">
      <c r="A534" s="3">
        <v>531</v>
      </c>
      <c r="B534" s="3">
        <f t="shared" si="39"/>
        <v>37003302003</v>
      </c>
      <c r="C534" s="3" t="s">
        <v>1166</v>
      </c>
      <c r="D534" s="3" t="s">
        <v>203</v>
      </c>
      <c r="E534" s="3" t="str">
        <f>INDEX(光放段!$G$4:$G$237,MATCH(纤芯!G534,光放段!$C$4:$C$237,0))</f>
        <v>山东二干|德东威光缆:东营运河路-威海南竹岛</v>
      </c>
      <c r="F534" s="3">
        <f>INDEX(光放段!$I$4:$I$237,MATCH(纤芯!H534,光放段!$B$4:$B$237,0))</f>
        <v>37003300000</v>
      </c>
      <c r="G534" s="3" t="str">
        <f t="shared" si="40"/>
        <v>山东二干|德东威光缆:寿光营里-昌邑青乡</v>
      </c>
      <c r="H534" s="3">
        <f>INDEX(光放段!$B$4:$B$237,MATCH(纤芯!G534,光放段!$C$4:$C$237,0))</f>
        <v>37003302000</v>
      </c>
      <c r="I534" s="3" t="str">
        <f t="shared" si="41"/>
        <v>德东威光缆</v>
      </c>
      <c r="J534" s="3" t="str">
        <f>INDEX(子缆名称!$B$4:$B$29,纤芯!M534)</f>
        <v>A缆</v>
      </c>
      <c r="K534" s="3">
        <v>3</v>
      </c>
      <c r="L534" s="3">
        <f t="shared" si="42"/>
        <v>3</v>
      </c>
      <c r="M534" s="3">
        <f t="shared" si="43"/>
        <v>1</v>
      </c>
      <c r="N534" s="3" t="s">
        <v>19</v>
      </c>
      <c r="O534" s="3">
        <f>COUNTIF([1]局站!$D$4:$D$172,"="&amp;N534)</f>
        <v>1</v>
      </c>
      <c r="P534" s="3">
        <v>0</v>
      </c>
      <c r="Q534" s="3">
        <v>0</v>
      </c>
      <c r="R534" s="3">
        <v>0</v>
      </c>
      <c r="S534" s="3" t="s">
        <v>20</v>
      </c>
      <c r="T534" s="3">
        <f>COUNTIF([1]局站!$D$4:$D$172,"="&amp;S534)</f>
        <v>1</v>
      </c>
      <c r="U534" s="3">
        <v>0</v>
      </c>
      <c r="V534" s="3">
        <v>0</v>
      </c>
      <c r="W534" s="3">
        <v>0</v>
      </c>
      <c r="X534" s="3" t="s">
        <v>1215</v>
      </c>
      <c r="Y534" s="3" t="s">
        <v>880</v>
      </c>
      <c r="Z534" s="3" t="str">
        <f>INDEX(业务类型!$C$4:$C$8,MATCH(纤芯!Y534,业务类型!$B$4:$B$8,0))</f>
        <v>IDLE</v>
      </c>
      <c r="AA534" s="3"/>
    </row>
    <row r="535" spans="1:27" ht="16.5" x14ac:dyDescent="0.2">
      <c r="A535" s="3">
        <v>532</v>
      </c>
      <c r="B535" s="3">
        <f t="shared" si="39"/>
        <v>37003302004</v>
      </c>
      <c r="C535" s="3" t="s">
        <v>1166</v>
      </c>
      <c r="D535" s="3" t="s">
        <v>203</v>
      </c>
      <c r="E535" s="3" t="str">
        <f>INDEX(光放段!$G$4:$G$237,MATCH(纤芯!G535,光放段!$C$4:$C$237,0))</f>
        <v>山东二干|德东威光缆:东营运河路-威海南竹岛</v>
      </c>
      <c r="F535" s="3">
        <f>INDEX(光放段!$I$4:$I$237,MATCH(纤芯!H535,光放段!$B$4:$B$237,0))</f>
        <v>37003300000</v>
      </c>
      <c r="G535" s="3" t="str">
        <f t="shared" si="40"/>
        <v>山东二干|德东威光缆:寿光营里-昌邑青乡</v>
      </c>
      <c r="H535" s="3">
        <f>INDEX(光放段!$B$4:$B$237,MATCH(纤芯!G535,光放段!$C$4:$C$237,0))</f>
        <v>37003302000</v>
      </c>
      <c r="I535" s="3" t="str">
        <f t="shared" si="41"/>
        <v>德东威光缆</v>
      </c>
      <c r="J535" s="3" t="str">
        <f>INDEX(子缆名称!$B$4:$B$29,纤芯!M535)</f>
        <v>A缆</v>
      </c>
      <c r="K535" s="3">
        <v>4</v>
      </c>
      <c r="L535" s="3">
        <f t="shared" si="42"/>
        <v>4</v>
      </c>
      <c r="M535" s="3">
        <f t="shared" si="43"/>
        <v>1</v>
      </c>
      <c r="N535" s="3" t="s">
        <v>19</v>
      </c>
      <c r="O535" s="3">
        <f>COUNTIF([1]局站!$D$4:$D$172,"="&amp;N535)</f>
        <v>1</v>
      </c>
      <c r="P535" s="3">
        <v>0</v>
      </c>
      <c r="Q535" s="3">
        <v>0</v>
      </c>
      <c r="R535" s="3">
        <v>0</v>
      </c>
      <c r="S535" s="3" t="s">
        <v>20</v>
      </c>
      <c r="T535" s="3">
        <f>COUNTIF([1]局站!$D$4:$D$172,"="&amp;S535)</f>
        <v>1</v>
      </c>
      <c r="U535" s="3">
        <v>0</v>
      </c>
      <c r="V535" s="3">
        <v>0</v>
      </c>
      <c r="W535" s="3">
        <v>0</v>
      </c>
      <c r="X535" s="3" t="s">
        <v>1215</v>
      </c>
      <c r="Y535" s="3" t="s">
        <v>852</v>
      </c>
      <c r="Z535" s="3" t="str">
        <f>INDEX(业务类型!$C$4:$C$8,MATCH(纤芯!Y535,业务类型!$B$4:$B$8,0))</f>
        <v>TWO</v>
      </c>
      <c r="AA535" s="3" t="s">
        <v>901</v>
      </c>
    </row>
    <row r="536" spans="1:27" ht="16.5" x14ac:dyDescent="0.2">
      <c r="A536" s="3">
        <v>533</v>
      </c>
      <c r="B536" s="3">
        <f t="shared" si="39"/>
        <v>37003302005</v>
      </c>
      <c r="C536" s="3" t="s">
        <v>1166</v>
      </c>
      <c r="D536" s="3" t="s">
        <v>203</v>
      </c>
      <c r="E536" s="3" t="str">
        <f>INDEX(光放段!$G$4:$G$237,MATCH(纤芯!G536,光放段!$C$4:$C$237,0))</f>
        <v>山东二干|德东威光缆:东营运河路-威海南竹岛</v>
      </c>
      <c r="F536" s="3">
        <f>INDEX(光放段!$I$4:$I$237,MATCH(纤芯!H536,光放段!$B$4:$B$237,0))</f>
        <v>37003300000</v>
      </c>
      <c r="G536" s="3" t="str">
        <f t="shared" si="40"/>
        <v>山东二干|德东威光缆:寿光营里-昌邑青乡</v>
      </c>
      <c r="H536" s="3">
        <f>INDEX(光放段!$B$4:$B$237,MATCH(纤芯!G536,光放段!$C$4:$C$237,0))</f>
        <v>37003302000</v>
      </c>
      <c r="I536" s="3" t="str">
        <f t="shared" si="41"/>
        <v>德东威光缆</v>
      </c>
      <c r="J536" s="3" t="str">
        <f>INDEX(子缆名称!$B$4:$B$29,纤芯!M536)</f>
        <v>A缆</v>
      </c>
      <c r="K536" s="3">
        <v>5</v>
      </c>
      <c r="L536" s="3">
        <f t="shared" si="42"/>
        <v>5</v>
      </c>
      <c r="M536" s="3">
        <f t="shared" si="43"/>
        <v>1</v>
      </c>
      <c r="N536" s="3" t="s">
        <v>19</v>
      </c>
      <c r="O536" s="3">
        <f>COUNTIF([1]局站!$D$4:$D$172,"="&amp;N536)</f>
        <v>1</v>
      </c>
      <c r="P536" s="3">
        <v>0</v>
      </c>
      <c r="Q536" s="3">
        <v>0</v>
      </c>
      <c r="R536" s="3">
        <v>0</v>
      </c>
      <c r="S536" s="3" t="s">
        <v>20</v>
      </c>
      <c r="T536" s="3">
        <f>COUNTIF([1]局站!$D$4:$D$172,"="&amp;S536)</f>
        <v>1</v>
      </c>
      <c r="U536" s="3">
        <v>0</v>
      </c>
      <c r="V536" s="3">
        <v>0</v>
      </c>
      <c r="W536" s="3">
        <v>0</v>
      </c>
      <c r="X536" s="3" t="s">
        <v>1215</v>
      </c>
      <c r="Y536" s="3" t="s">
        <v>880</v>
      </c>
      <c r="Z536" s="3" t="str">
        <f>INDEX(业务类型!$C$4:$C$8,MATCH(纤芯!Y536,业务类型!$B$4:$B$8,0))</f>
        <v>IDLE</v>
      </c>
      <c r="AA536" s="3"/>
    </row>
    <row r="537" spans="1:27" ht="16.5" x14ac:dyDescent="0.2">
      <c r="A537" s="3">
        <v>534</v>
      </c>
      <c r="B537" s="3">
        <f t="shared" si="39"/>
        <v>37003302006</v>
      </c>
      <c r="C537" s="3" t="s">
        <v>1166</v>
      </c>
      <c r="D537" s="3" t="s">
        <v>203</v>
      </c>
      <c r="E537" s="3" t="str">
        <f>INDEX(光放段!$G$4:$G$237,MATCH(纤芯!G537,光放段!$C$4:$C$237,0))</f>
        <v>山东二干|德东威光缆:东营运河路-威海南竹岛</v>
      </c>
      <c r="F537" s="3">
        <f>INDEX(光放段!$I$4:$I$237,MATCH(纤芯!H537,光放段!$B$4:$B$237,0))</f>
        <v>37003300000</v>
      </c>
      <c r="G537" s="3" t="str">
        <f t="shared" si="40"/>
        <v>山东二干|德东威光缆:寿光营里-昌邑青乡</v>
      </c>
      <c r="H537" s="3">
        <f>INDEX(光放段!$B$4:$B$237,MATCH(纤芯!G537,光放段!$C$4:$C$237,0))</f>
        <v>37003302000</v>
      </c>
      <c r="I537" s="3" t="str">
        <f t="shared" si="41"/>
        <v>德东威光缆</v>
      </c>
      <c r="J537" s="3" t="str">
        <f>INDEX(子缆名称!$B$4:$B$29,纤芯!M537)</f>
        <v>A缆</v>
      </c>
      <c r="K537" s="3">
        <v>6</v>
      </c>
      <c r="L537" s="3">
        <f t="shared" si="42"/>
        <v>6</v>
      </c>
      <c r="M537" s="3">
        <f t="shared" si="43"/>
        <v>1</v>
      </c>
      <c r="N537" s="3" t="s">
        <v>19</v>
      </c>
      <c r="O537" s="3">
        <f>COUNTIF([1]局站!$D$4:$D$172,"="&amp;N537)</f>
        <v>1</v>
      </c>
      <c r="P537" s="3">
        <v>0</v>
      </c>
      <c r="Q537" s="3">
        <v>0</v>
      </c>
      <c r="R537" s="3">
        <v>0</v>
      </c>
      <c r="S537" s="3" t="s">
        <v>20</v>
      </c>
      <c r="T537" s="3">
        <f>COUNTIF([1]局站!$D$4:$D$172,"="&amp;S537)</f>
        <v>1</v>
      </c>
      <c r="U537" s="3">
        <v>0</v>
      </c>
      <c r="V537" s="3">
        <v>0</v>
      </c>
      <c r="W537" s="3">
        <v>0</v>
      </c>
      <c r="X537" s="3" t="s">
        <v>1215</v>
      </c>
      <c r="Y537" s="3" t="s">
        <v>852</v>
      </c>
      <c r="Z537" s="3" t="str">
        <f>INDEX(业务类型!$C$4:$C$8,MATCH(纤芯!Y537,业务类型!$B$4:$B$8,0))</f>
        <v>TWO</v>
      </c>
      <c r="AA537" s="3" t="s">
        <v>901</v>
      </c>
    </row>
    <row r="538" spans="1:27" ht="16.5" x14ac:dyDescent="0.2">
      <c r="A538" s="3">
        <v>535</v>
      </c>
      <c r="B538" s="3">
        <f t="shared" si="39"/>
        <v>37003302007</v>
      </c>
      <c r="C538" s="3" t="s">
        <v>1166</v>
      </c>
      <c r="D538" s="3" t="s">
        <v>203</v>
      </c>
      <c r="E538" s="3" t="str">
        <f>INDEX(光放段!$G$4:$G$237,MATCH(纤芯!G538,光放段!$C$4:$C$237,0))</f>
        <v>山东二干|德东威光缆:东营运河路-威海南竹岛</v>
      </c>
      <c r="F538" s="3">
        <f>INDEX(光放段!$I$4:$I$237,MATCH(纤芯!H538,光放段!$B$4:$B$237,0))</f>
        <v>37003300000</v>
      </c>
      <c r="G538" s="3" t="str">
        <f t="shared" si="40"/>
        <v>山东二干|德东威光缆:寿光营里-昌邑青乡</v>
      </c>
      <c r="H538" s="3">
        <f>INDEX(光放段!$B$4:$B$237,MATCH(纤芯!G538,光放段!$C$4:$C$237,0))</f>
        <v>37003302000</v>
      </c>
      <c r="I538" s="3" t="str">
        <f t="shared" si="41"/>
        <v>德东威光缆</v>
      </c>
      <c r="J538" s="3" t="str">
        <f>INDEX(子缆名称!$B$4:$B$29,纤芯!M538)</f>
        <v>A缆</v>
      </c>
      <c r="K538" s="3">
        <v>7</v>
      </c>
      <c r="L538" s="3">
        <f t="shared" si="42"/>
        <v>7</v>
      </c>
      <c r="M538" s="3">
        <f t="shared" si="43"/>
        <v>1</v>
      </c>
      <c r="N538" s="3" t="s">
        <v>19</v>
      </c>
      <c r="O538" s="3">
        <f>COUNTIF([1]局站!$D$4:$D$172,"="&amp;N538)</f>
        <v>1</v>
      </c>
      <c r="P538" s="3">
        <v>0</v>
      </c>
      <c r="Q538" s="3">
        <v>0</v>
      </c>
      <c r="R538" s="3">
        <v>0</v>
      </c>
      <c r="S538" s="3" t="s">
        <v>20</v>
      </c>
      <c r="T538" s="3">
        <f>COUNTIF([1]局站!$D$4:$D$172,"="&amp;S538)</f>
        <v>1</v>
      </c>
      <c r="U538" s="3">
        <v>0</v>
      </c>
      <c r="V538" s="3">
        <v>0</v>
      </c>
      <c r="W538" s="3">
        <v>0</v>
      </c>
      <c r="X538" s="3" t="s">
        <v>1215</v>
      </c>
      <c r="Y538" s="3" t="s">
        <v>880</v>
      </c>
      <c r="Z538" s="3" t="str">
        <f>INDEX(业务类型!$C$4:$C$8,MATCH(纤芯!Y538,业务类型!$B$4:$B$8,0))</f>
        <v>IDLE</v>
      </c>
      <c r="AA538" s="3"/>
    </row>
    <row r="539" spans="1:27" ht="16.5" x14ac:dyDescent="0.2">
      <c r="A539" s="3">
        <v>536</v>
      </c>
      <c r="B539" s="3">
        <f t="shared" si="39"/>
        <v>37003302008</v>
      </c>
      <c r="C539" s="3" t="s">
        <v>1166</v>
      </c>
      <c r="D539" s="3" t="s">
        <v>203</v>
      </c>
      <c r="E539" s="3" t="str">
        <f>INDEX(光放段!$G$4:$G$237,MATCH(纤芯!G539,光放段!$C$4:$C$237,0))</f>
        <v>山东二干|德东威光缆:东营运河路-威海南竹岛</v>
      </c>
      <c r="F539" s="3">
        <f>INDEX(光放段!$I$4:$I$237,MATCH(纤芯!H539,光放段!$B$4:$B$237,0))</f>
        <v>37003300000</v>
      </c>
      <c r="G539" s="3" t="str">
        <f t="shared" si="40"/>
        <v>山东二干|德东威光缆:寿光营里-昌邑青乡</v>
      </c>
      <c r="H539" s="3">
        <f>INDEX(光放段!$B$4:$B$237,MATCH(纤芯!G539,光放段!$C$4:$C$237,0))</f>
        <v>37003302000</v>
      </c>
      <c r="I539" s="3" t="str">
        <f t="shared" si="41"/>
        <v>德东威光缆</v>
      </c>
      <c r="J539" s="3" t="str">
        <f>INDEX(子缆名称!$B$4:$B$29,纤芯!M539)</f>
        <v>A缆</v>
      </c>
      <c r="K539" s="3">
        <v>8</v>
      </c>
      <c r="L539" s="3">
        <f t="shared" si="42"/>
        <v>8</v>
      </c>
      <c r="M539" s="3">
        <f t="shared" si="43"/>
        <v>1</v>
      </c>
      <c r="N539" s="3" t="s">
        <v>19</v>
      </c>
      <c r="O539" s="3">
        <f>COUNTIF([1]局站!$D$4:$D$172,"="&amp;N539)</f>
        <v>1</v>
      </c>
      <c r="P539" s="3">
        <v>0</v>
      </c>
      <c r="Q539" s="3">
        <v>0</v>
      </c>
      <c r="R539" s="3">
        <v>0</v>
      </c>
      <c r="S539" s="3" t="s">
        <v>20</v>
      </c>
      <c r="T539" s="3">
        <f>COUNTIF([1]局站!$D$4:$D$172,"="&amp;S539)</f>
        <v>1</v>
      </c>
      <c r="U539" s="3">
        <v>0</v>
      </c>
      <c r="V539" s="3">
        <v>0</v>
      </c>
      <c r="W539" s="3">
        <v>0</v>
      </c>
      <c r="X539" s="3" t="s">
        <v>1215</v>
      </c>
      <c r="Y539" s="3" t="s">
        <v>852</v>
      </c>
      <c r="Z539" s="3" t="str">
        <f>INDEX(业务类型!$C$4:$C$8,MATCH(纤芯!Y539,业务类型!$B$4:$B$8,0))</f>
        <v>TWO</v>
      </c>
      <c r="AA539" s="3" t="s">
        <v>903</v>
      </c>
    </row>
    <row r="540" spans="1:27" ht="16.5" x14ac:dyDescent="0.2">
      <c r="A540" s="3">
        <v>537</v>
      </c>
      <c r="B540" s="3">
        <f t="shared" si="39"/>
        <v>37003302009</v>
      </c>
      <c r="C540" s="3" t="s">
        <v>1166</v>
      </c>
      <c r="D540" s="3" t="s">
        <v>203</v>
      </c>
      <c r="E540" s="3" t="str">
        <f>INDEX(光放段!$G$4:$G$237,MATCH(纤芯!G540,光放段!$C$4:$C$237,0))</f>
        <v>山东二干|德东威光缆:东营运河路-威海南竹岛</v>
      </c>
      <c r="F540" s="3">
        <f>INDEX(光放段!$I$4:$I$237,MATCH(纤芯!H540,光放段!$B$4:$B$237,0))</f>
        <v>37003300000</v>
      </c>
      <c r="G540" s="3" t="str">
        <f t="shared" si="40"/>
        <v>山东二干|德东威光缆:寿光营里-昌邑青乡</v>
      </c>
      <c r="H540" s="3">
        <f>INDEX(光放段!$B$4:$B$237,MATCH(纤芯!G540,光放段!$C$4:$C$237,0))</f>
        <v>37003302000</v>
      </c>
      <c r="I540" s="3" t="str">
        <f t="shared" si="41"/>
        <v>德东威光缆</v>
      </c>
      <c r="J540" s="3" t="str">
        <f>INDEX(子缆名称!$B$4:$B$29,纤芯!M540)</f>
        <v>A缆</v>
      </c>
      <c r="K540" s="3">
        <v>9</v>
      </c>
      <c r="L540" s="3">
        <f t="shared" si="42"/>
        <v>9</v>
      </c>
      <c r="M540" s="3">
        <f t="shared" si="43"/>
        <v>1</v>
      </c>
      <c r="N540" s="3" t="s">
        <v>19</v>
      </c>
      <c r="O540" s="3">
        <f>COUNTIF([1]局站!$D$4:$D$172,"="&amp;N540)</f>
        <v>1</v>
      </c>
      <c r="P540" s="3">
        <v>0</v>
      </c>
      <c r="Q540" s="3">
        <v>0</v>
      </c>
      <c r="R540" s="3">
        <v>0</v>
      </c>
      <c r="S540" s="3" t="s">
        <v>20</v>
      </c>
      <c r="T540" s="3">
        <f>COUNTIF([1]局站!$D$4:$D$172,"="&amp;S540)</f>
        <v>1</v>
      </c>
      <c r="U540" s="3">
        <v>0</v>
      </c>
      <c r="V540" s="3">
        <v>0</v>
      </c>
      <c r="W540" s="3">
        <v>0</v>
      </c>
      <c r="X540" s="3" t="s">
        <v>1215</v>
      </c>
      <c r="Y540" s="3" t="s">
        <v>852</v>
      </c>
      <c r="Z540" s="3" t="str">
        <f>INDEX(业务类型!$C$4:$C$8,MATCH(纤芯!Y540,业务类型!$B$4:$B$8,0))</f>
        <v>TWO</v>
      </c>
      <c r="AA540" s="3" t="s">
        <v>903</v>
      </c>
    </row>
    <row r="541" spans="1:27" ht="16.5" x14ac:dyDescent="0.2">
      <c r="A541" s="3">
        <v>538</v>
      </c>
      <c r="B541" s="3">
        <f t="shared" si="39"/>
        <v>37003302010</v>
      </c>
      <c r="C541" s="3" t="s">
        <v>1166</v>
      </c>
      <c r="D541" s="3" t="s">
        <v>203</v>
      </c>
      <c r="E541" s="3" t="str">
        <f>INDEX(光放段!$G$4:$G$237,MATCH(纤芯!G541,光放段!$C$4:$C$237,0))</f>
        <v>山东二干|德东威光缆:东营运河路-威海南竹岛</v>
      </c>
      <c r="F541" s="3">
        <f>INDEX(光放段!$I$4:$I$237,MATCH(纤芯!H541,光放段!$B$4:$B$237,0))</f>
        <v>37003300000</v>
      </c>
      <c r="G541" s="3" t="str">
        <f t="shared" si="40"/>
        <v>山东二干|德东威光缆:寿光营里-昌邑青乡</v>
      </c>
      <c r="H541" s="3">
        <f>INDEX(光放段!$B$4:$B$237,MATCH(纤芯!G541,光放段!$C$4:$C$237,0))</f>
        <v>37003302000</v>
      </c>
      <c r="I541" s="3" t="str">
        <f t="shared" si="41"/>
        <v>德东威光缆</v>
      </c>
      <c r="J541" s="3" t="str">
        <f>INDEX(子缆名称!$B$4:$B$29,纤芯!M541)</f>
        <v>A缆</v>
      </c>
      <c r="K541" s="3">
        <v>10</v>
      </c>
      <c r="L541" s="3">
        <f t="shared" si="42"/>
        <v>10</v>
      </c>
      <c r="M541" s="3">
        <f t="shared" si="43"/>
        <v>1</v>
      </c>
      <c r="N541" s="3" t="s">
        <v>19</v>
      </c>
      <c r="O541" s="3">
        <f>COUNTIF([1]局站!$D$4:$D$172,"="&amp;N541)</f>
        <v>1</v>
      </c>
      <c r="P541" s="3">
        <v>0</v>
      </c>
      <c r="Q541" s="3">
        <v>0</v>
      </c>
      <c r="R541" s="3">
        <v>0</v>
      </c>
      <c r="S541" s="3" t="s">
        <v>20</v>
      </c>
      <c r="T541" s="3">
        <f>COUNTIF([1]局站!$D$4:$D$172,"="&amp;S541)</f>
        <v>1</v>
      </c>
      <c r="U541" s="3">
        <v>0</v>
      </c>
      <c r="V541" s="3">
        <v>0</v>
      </c>
      <c r="W541" s="3">
        <v>0</v>
      </c>
      <c r="X541" s="3" t="s">
        <v>1215</v>
      </c>
      <c r="Y541" s="3" t="s">
        <v>880</v>
      </c>
      <c r="Z541" s="3" t="str">
        <f>INDEX(业务类型!$C$4:$C$8,MATCH(纤芯!Y541,业务类型!$B$4:$B$8,0))</f>
        <v>IDLE</v>
      </c>
      <c r="AA541" s="3"/>
    </row>
    <row r="542" spans="1:27" ht="16.5" x14ac:dyDescent="0.2">
      <c r="A542" s="3">
        <v>539</v>
      </c>
      <c r="B542" s="3">
        <f t="shared" si="39"/>
        <v>37003302011</v>
      </c>
      <c r="C542" s="3" t="s">
        <v>1166</v>
      </c>
      <c r="D542" s="3" t="s">
        <v>203</v>
      </c>
      <c r="E542" s="3" t="str">
        <f>INDEX(光放段!$G$4:$G$237,MATCH(纤芯!G542,光放段!$C$4:$C$237,0))</f>
        <v>山东二干|德东威光缆:东营运河路-威海南竹岛</v>
      </c>
      <c r="F542" s="3">
        <f>INDEX(光放段!$I$4:$I$237,MATCH(纤芯!H542,光放段!$B$4:$B$237,0))</f>
        <v>37003300000</v>
      </c>
      <c r="G542" s="3" t="str">
        <f t="shared" si="40"/>
        <v>山东二干|德东威光缆:寿光营里-昌邑青乡</v>
      </c>
      <c r="H542" s="3">
        <f>INDEX(光放段!$B$4:$B$237,MATCH(纤芯!G542,光放段!$C$4:$C$237,0))</f>
        <v>37003302000</v>
      </c>
      <c r="I542" s="3" t="str">
        <f t="shared" si="41"/>
        <v>德东威光缆</v>
      </c>
      <c r="J542" s="3" t="str">
        <f>INDEX(子缆名称!$B$4:$B$29,纤芯!M542)</f>
        <v>A缆</v>
      </c>
      <c r="K542" s="3">
        <v>11</v>
      </c>
      <c r="L542" s="3">
        <f t="shared" si="42"/>
        <v>11</v>
      </c>
      <c r="M542" s="3">
        <f t="shared" si="43"/>
        <v>1</v>
      </c>
      <c r="N542" s="3" t="s">
        <v>19</v>
      </c>
      <c r="O542" s="3">
        <f>COUNTIF([1]局站!$D$4:$D$172,"="&amp;N542)</f>
        <v>1</v>
      </c>
      <c r="P542" s="3">
        <v>0</v>
      </c>
      <c r="Q542" s="3">
        <v>0</v>
      </c>
      <c r="R542" s="3">
        <v>0</v>
      </c>
      <c r="S542" s="3" t="s">
        <v>20</v>
      </c>
      <c r="T542" s="3">
        <f>COUNTIF([1]局站!$D$4:$D$172,"="&amp;S542)</f>
        <v>1</v>
      </c>
      <c r="U542" s="3">
        <v>0</v>
      </c>
      <c r="V542" s="3">
        <v>0</v>
      </c>
      <c r="W542" s="3">
        <v>0</v>
      </c>
      <c r="X542" s="3" t="s">
        <v>1215</v>
      </c>
      <c r="Y542" s="3" t="s">
        <v>852</v>
      </c>
      <c r="Z542" s="3" t="str">
        <f>INDEX(业务类型!$C$4:$C$8,MATCH(纤芯!Y542,业务类型!$B$4:$B$8,0))</f>
        <v>TWO</v>
      </c>
      <c r="AA542" s="3" t="s">
        <v>895</v>
      </c>
    </row>
    <row r="543" spans="1:27" ht="16.5" x14ac:dyDescent="0.2">
      <c r="A543" s="3">
        <v>540</v>
      </c>
      <c r="B543" s="3">
        <f t="shared" si="39"/>
        <v>37003302012</v>
      </c>
      <c r="C543" s="3" t="s">
        <v>1166</v>
      </c>
      <c r="D543" s="3" t="s">
        <v>203</v>
      </c>
      <c r="E543" s="3" t="str">
        <f>INDEX(光放段!$G$4:$G$237,MATCH(纤芯!G543,光放段!$C$4:$C$237,0))</f>
        <v>山东二干|德东威光缆:东营运河路-威海南竹岛</v>
      </c>
      <c r="F543" s="3">
        <f>INDEX(光放段!$I$4:$I$237,MATCH(纤芯!H543,光放段!$B$4:$B$237,0))</f>
        <v>37003300000</v>
      </c>
      <c r="G543" s="3" t="str">
        <f t="shared" si="40"/>
        <v>山东二干|德东威光缆:寿光营里-昌邑青乡</v>
      </c>
      <c r="H543" s="3">
        <f>INDEX(光放段!$B$4:$B$237,MATCH(纤芯!G543,光放段!$C$4:$C$237,0))</f>
        <v>37003302000</v>
      </c>
      <c r="I543" s="3" t="str">
        <f t="shared" si="41"/>
        <v>德东威光缆</v>
      </c>
      <c r="J543" s="3" t="str">
        <f>INDEX(子缆名称!$B$4:$B$29,纤芯!M543)</f>
        <v>A缆</v>
      </c>
      <c r="K543" s="3">
        <v>12</v>
      </c>
      <c r="L543" s="3">
        <f t="shared" si="42"/>
        <v>12</v>
      </c>
      <c r="M543" s="3">
        <f t="shared" si="43"/>
        <v>1</v>
      </c>
      <c r="N543" s="3" t="s">
        <v>19</v>
      </c>
      <c r="O543" s="3">
        <f>COUNTIF([1]局站!$D$4:$D$172,"="&amp;N543)</f>
        <v>1</v>
      </c>
      <c r="P543" s="3">
        <v>0</v>
      </c>
      <c r="Q543" s="3">
        <v>0</v>
      </c>
      <c r="R543" s="3">
        <v>0</v>
      </c>
      <c r="S543" s="3" t="s">
        <v>20</v>
      </c>
      <c r="T543" s="3">
        <f>COUNTIF([1]局站!$D$4:$D$172,"="&amp;S543)</f>
        <v>1</v>
      </c>
      <c r="U543" s="3">
        <v>0</v>
      </c>
      <c r="V543" s="3">
        <v>0</v>
      </c>
      <c r="W543" s="3">
        <v>0</v>
      </c>
      <c r="X543" s="3" t="s">
        <v>1215</v>
      </c>
      <c r="Y543" s="3" t="s">
        <v>852</v>
      </c>
      <c r="Z543" s="3" t="str">
        <f>INDEX(业务类型!$C$4:$C$8,MATCH(纤芯!Y543,业务类型!$B$4:$B$8,0))</f>
        <v>TWO</v>
      </c>
      <c r="AA543" s="3" t="s">
        <v>895</v>
      </c>
    </row>
    <row r="544" spans="1:27" ht="16.5" x14ac:dyDescent="0.2">
      <c r="A544" s="3">
        <v>541</v>
      </c>
      <c r="B544" s="3">
        <f t="shared" si="39"/>
        <v>37003302013</v>
      </c>
      <c r="C544" s="3" t="s">
        <v>1166</v>
      </c>
      <c r="D544" s="3" t="s">
        <v>203</v>
      </c>
      <c r="E544" s="3" t="str">
        <f>INDEX(光放段!$G$4:$G$237,MATCH(纤芯!G544,光放段!$C$4:$C$237,0))</f>
        <v>山东二干|德东威光缆:东营运河路-威海南竹岛</v>
      </c>
      <c r="F544" s="3">
        <f>INDEX(光放段!$I$4:$I$237,MATCH(纤芯!H544,光放段!$B$4:$B$237,0))</f>
        <v>37003300000</v>
      </c>
      <c r="G544" s="3" t="str">
        <f t="shared" si="40"/>
        <v>山东二干|德东威光缆:寿光营里-昌邑青乡</v>
      </c>
      <c r="H544" s="3">
        <f>INDEX(光放段!$B$4:$B$237,MATCH(纤芯!G544,光放段!$C$4:$C$237,0))</f>
        <v>37003302000</v>
      </c>
      <c r="I544" s="3" t="str">
        <f t="shared" si="41"/>
        <v>德东威光缆</v>
      </c>
      <c r="J544" s="3" t="str">
        <f>INDEX(子缆名称!$B$4:$B$29,纤芯!M544)</f>
        <v>B缆</v>
      </c>
      <c r="K544" s="3">
        <v>13</v>
      </c>
      <c r="L544" s="3">
        <f t="shared" si="42"/>
        <v>1</v>
      </c>
      <c r="M544" s="3">
        <f t="shared" si="43"/>
        <v>2</v>
      </c>
      <c r="N544" s="3" t="s">
        <v>19</v>
      </c>
      <c r="O544" s="3">
        <f>COUNTIF([1]局站!$D$4:$D$172,"="&amp;N544)</f>
        <v>1</v>
      </c>
      <c r="P544" s="3">
        <v>0</v>
      </c>
      <c r="Q544" s="3">
        <v>0</v>
      </c>
      <c r="R544" s="3">
        <v>0</v>
      </c>
      <c r="S544" s="3" t="s">
        <v>20</v>
      </c>
      <c r="T544" s="3">
        <f>COUNTIF([1]局站!$D$4:$D$172,"="&amp;S544)</f>
        <v>1</v>
      </c>
      <c r="U544" s="3">
        <v>0</v>
      </c>
      <c r="V544" s="3">
        <v>0</v>
      </c>
      <c r="W544" s="3">
        <v>0</v>
      </c>
      <c r="X544" s="3" t="s">
        <v>1214</v>
      </c>
      <c r="Y544" s="3" t="s">
        <v>852</v>
      </c>
      <c r="Z544" s="3" t="str">
        <f>INDEX(业务类型!$C$4:$C$8,MATCH(纤芯!Y544,业务类型!$B$4:$B$8,0))</f>
        <v>TWO</v>
      </c>
      <c r="AA544" s="3" t="s">
        <v>885</v>
      </c>
    </row>
    <row r="545" spans="1:27" ht="16.5" x14ac:dyDescent="0.2">
      <c r="A545" s="3">
        <v>542</v>
      </c>
      <c r="B545" s="3">
        <f t="shared" si="39"/>
        <v>37003302014</v>
      </c>
      <c r="C545" s="3" t="s">
        <v>1166</v>
      </c>
      <c r="D545" s="3" t="s">
        <v>203</v>
      </c>
      <c r="E545" s="3" t="str">
        <f>INDEX(光放段!$G$4:$G$237,MATCH(纤芯!G545,光放段!$C$4:$C$237,0))</f>
        <v>山东二干|德东威光缆:东营运河路-威海南竹岛</v>
      </c>
      <c r="F545" s="3">
        <f>INDEX(光放段!$I$4:$I$237,MATCH(纤芯!H545,光放段!$B$4:$B$237,0))</f>
        <v>37003300000</v>
      </c>
      <c r="G545" s="3" t="str">
        <f t="shared" si="40"/>
        <v>山东二干|德东威光缆:寿光营里-昌邑青乡</v>
      </c>
      <c r="H545" s="3">
        <f>INDEX(光放段!$B$4:$B$237,MATCH(纤芯!G545,光放段!$C$4:$C$237,0))</f>
        <v>37003302000</v>
      </c>
      <c r="I545" s="3" t="str">
        <f t="shared" si="41"/>
        <v>德东威光缆</v>
      </c>
      <c r="J545" s="3" t="str">
        <f>INDEX(子缆名称!$B$4:$B$29,纤芯!M545)</f>
        <v>B缆</v>
      </c>
      <c r="K545" s="3">
        <v>14</v>
      </c>
      <c r="L545" s="3">
        <f t="shared" si="42"/>
        <v>2</v>
      </c>
      <c r="M545" s="3">
        <f t="shared" si="43"/>
        <v>2</v>
      </c>
      <c r="N545" s="3" t="s">
        <v>19</v>
      </c>
      <c r="O545" s="3">
        <f>COUNTIF([1]局站!$D$4:$D$172,"="&amp;N545)</f>
        <v>1</v>
      </c>
      <c r="P545" s="3">
        <v>0</v>
      </c>
      <c r="Q545" s="3">
        <v>0</v>
      </c>
      <c r="R545" s="3">
        <v>0</v>
      </c>
      <c r="S545" s="3" t="s">
        <v>20</v>
      </c>
      <c r="T545" s="3">
        <f>COUNTIF([1]局站!$D$4:$D$172,"="&amp;S545)</f>
        <v>1</v>
      </c>
      <c r="U545" s="3">
        <v>0</v>
      </c>
      <c r="V545" s="3">
        <v>0</v>
      </c>
      <c r="W545" s="3">
        <v>0</v>
      </c>
      <c r="X545" s="3" t="s">
        <v>1214</v>
      </c>
      <c r="Y545" s="3" t="s">
        <v>880</v>
      </c>
      <c r="Z545" s="3" t="str">
        <f>INDEX(业务类型!$C$4:$C$8,MATCH(纤芯!Y545,业务类型!$B$4:$B$8,0))</f>
        <v>IDLE</v>
      </c>
      <c r="AA545" s="3"/>
    </row>
    <row r="546" spans="1:27" ht="16.5" x14ac:dyDescent="0.2">
      <c r="A546" s="3">
        <v>543</v>
      </c>
      <c r="B546" s="3">
        <f t="shared" si="39"/>
        <v>37003302015</v>
      </c>
      <c r="C546" s="3" t="s">
        <v>1166</v>
      </c>
      <c r="D546" s="3" t="s">
        <v>203</v>
      </c>
      <c r="E546" s="3" t="str">
        <f>INDEX(光放段!$G$4:$G$237,MATCH(纤芯!G546,光放段!$C$4:$C$237,0))</f>
        <v>山东二干|德东威光缆:东营运河路-威海南竹岛</v>
      </c>
      <c r="F546" s="3">
        <f>INDEX(光放段!$I$4:$I$237,MATCH(纤芯!H546,光放段!$B$4:$B$237,0))</f>
        <v>37003300000</v>
      </c>
      <c r="G546" s="3" t="str">
        <f t="shared" si="40"/>
        <v>山东二干|德东威光缆:寿光营里-昌邑青乡</v>
      </c>
      <c r="H546" s="3">
        <f>INDEX(光放段!$B$4:$B$237,MATCH(纤芯!G546,光放段!$C$4:$C$237,0))</f>
        <v>37003302000</v>
      </c>
      <c r="I546" s="3" t="str">
        <f t="shared" si="41"/>
        <v>德东威光缆</v>
      </c>
      <c r="J546" s="3" t="str">
        <f>INDEX(子缆名称!$B$4:$B$29,纤芯!M546)</f>
        <v>B缆</v>
      </c>
      <c r="K546" s="3">
        <v>15</v>
      </c>
      <c r="L546" s="3">
        <f t="shared" si="42"/>
        <v>3</v>
      </c>
      <c r="M546" s="3">
        <f t="shared" si="43"/>
        <v>2</v>
      </c>
      <c r="N546" s="3" t="s">
        <v>19</v>
      </c>
      <c r="O546" s="3">
        <f>COUNTIF([1]局站!$D$4:$D$172,"="&amp;N546)</f>
        <v>1</v>
      </c>
      <c r="P546" s="3">
        <v>0</v>
      </c>
      <c r="Q546" s="3">
        <v>0</v>
      </c>
      <c r="R546" s="3">
        <v>0</v>
      </c>
      <c r="S546" s="3" t="s">
        <v>20</v>
      </c>
      <c r="T546" s="3">
        <f>COUNTIF([1]局站!$D$4:$D$172,"="&amp;S546)</f>
        <v>1</v>
      </c>
      <c r="U546" s="3">
        <v>0</v>
      </c>
      <c r="V546" s="3">
        <v>0</v>
      </c>
      <c r="W546" s="3">
        <v>0</v>
      </c>
      <c r="X546" s="3" t="s">
        <v>1214</v>
      </c>
      <c r="Y546" s="3" t="s">
        <v>852</v>
      </c>
      <c r="Z546" s="3" t="str">
        <f>INDEX(业务类型!$C$4:$C$8,MATCH(纤芯!Y546,业务类型!$B$4:$B$8,0))</f>
        <v>TWO</v>
      </c>
      <c r="AA546" s="3" t="s">
        <v>885</v>
      </c>
    </row>
    <row r="547" spans="1:27" ht="16.5" x14ac:dyDescent="0.2">
      <c r="A547" s="3">
        <v>544</v>
      </c>
      <c r="B547" s="3">
        <f t="shared" si="39"/>
        <v>37003302016</v>
      </c>
      <c r="C547" s="3" t="s">
        <v>1166</v>
      </c>
      <c r="D547" s="3" t="s">
        <v>203</v>
      </c>
      <c r="E547" s="3" t="str">
        <f>INDEX(光放段!$G$4:$G$237,MATCH(纤芯!G547,光放段!$C$4:$C$237,0))</f>
        <v>山东二干|德东威光缆:东营运河路-威海南竹岛</v>
      </c>
      <c r="F547" s="3">
        <f>INDEX(光放段!$I$4:$I$237,MATCH(纤芯!H547,光放段!$B$4:$B$237,0))</f>
        <v>37003300000</v>
      </c>
      <c r="G547" s="3" t="str">
        <f t="shared" si="40"/>
        <v>山东二干|德东威光缆:寿光营里-昌邑青乡</v>
      </c>
      <c r="H547" s="3">
        <f>INDEX(光放段!$B$4:$B$237,MATCH(纤芯!G547,光放段!$C$4:$C$237,0))</f>
        <v>37003302000</v>
      </c>
      <c r="I547" s="3" t="str">
        <f t="shared" si="41"/>
        <v>德东威光缆</v>
      </c>
      <c r="J547" s="3" t="str">
        <f>INDEX(子缆名称!$B$4:$B$29,纤芯!M547)</f>
        <v>B缆</v>
      </c>
      <c r="K547" s="3">
        <v>16</v>
      </c>
      <c r="L547" s="3">
        <f t="shared" si="42"/>
        <v>4</v>
      </c>
      <c r="M547" s="3">
        <f t="shared" si="43"/>
        <v>2</v>
      </c>
      <c r="N547" s="3" t="s">
        <v>19</v>
      </c>
      <c r="O547" s="3">
        <f>COUNTIF([1]局站!$D$4:$D$172,"="&amp;N547)</f>
        <v>1</v>
      </c>
      <c r="P547" s="3">
        <v>0</v>
      </c>
      <c r="Q547" s="3">
        <v>0</v>
      </c>
      <c r="R547" s="3">
        <v>0</v>
      </c>
      <c r="S547" s="3" t="s">
        <v>20</v>
      </c>
      <c r="T547" s="3">
        <f>COUNTIF([1]局站!$D$4:$D$172,"="&amp;S547)</f>
        <v>1</v>
      </c>
      <c r="U547" s="3">
        <v>0</v>
      </c>
      <c r="V547" s="3">
        <v>0</v>
      </c>
      <c r="W547" s="3">
        <v>0</v>
      </c>
      <c r="X547" s="3" t="s">
        <v>1214</v>
      </c>
      <c r="Y547" s="3" t="s">
        <v>880</v>
      </c>
      <c r="Z547" s="3" t="str">
        <f>INDEX(业务类型!$C$4:$C$8,MATCH(纤芯!Y547,业务类型!$B$4:$B$8,0))</f>
        <v>IDLE</v>
      </c>
      <c r="AA547" s="3"/>
    </row>
    <row r="548" spans="1:27" ht="16.5" x14ac:dyDescent="0.2">
      <c r="A548" s="3">
        <v>545</v>
      </c>
      <c r="B548" s="3">
        <f t="shared" si="39"/>
        <v>37003302017</v>
      </c>
      <c r="C548" s="3" t="s">
        <v>1166</v>
      </c>
      <c r="D548" s="3" t="s">
        <v>203</v>
      </c>
      <c r="E548" s="3" t="str">
        <f>INDEX(光放段!$G$4:$G$237,MATCH(纤芯!G548,光放段!$C$4:$C$237,0))</f>
        <v>山东二干|德东威光缆:东营运河路-威海南竹岛</v>
      </c>
      <c r="F548" s="3">
        <f>INDEX(光放段!$I$4:$I$237,MATCH(纤芯!H548,光放段!$B$4:$B$237,0))</f>
        <v>37003300000</v>
      </c>
      <c r="G548" s="3" t="str">
        <f t="shared" si="40"/>
        <v>山东二干|德东威光缆:寿光营里-昌邑青乡</v>
      </c>
      <c r="H548" s="3">
        <f>INDEX(光放段!$B$4:$B$237,MATCH(纤芯!G548,光放段!$C$4:$C$237,0))</f>
        <v>37003302000</v>
      </c>
      <c r="I548" s="3" t="str">
        <f t="shared" si="41"/>
        <v>德东威光缆</v>
      </c>
      <c r="J548" s="3" t="str">
        <f>INDEX(子缆名称!$B$4:$B$29,纤芯!M548)</f>
        <v>B缆</v>
      </c>
      <c r="K548" s="3">
        <v>17</v>
      </c>
      <c r="L548" s="3">
        <f t="shared" si="42"/>
        <v>5</v>
      </c>
      <c r="M548" s="3">
        <f t="shared" si="43"/>
        <v>2</v>
      </c>
      <c r="N548" s="3" t="s">
        <v>19</v>
      </c>
      <c r="O548" s="3">
        <f>COUNTIF([1]局站!$D$4:$D$172,"="&amp;N548)</f>
        <v>1</v>
      </c>
      <c r="P548" s="3">
        <v>0</v>
      </c>
      <c r="Q548" s="3">
        <v>0</v>
      </c>
      <c r="R548" s="3">
        <v>0</v>
      </c>
      <c r="S548" s="3" t="s">
        <v>20</v>
      </c>
      <c r="T548" s="3">
        <f>COUNTIF([1]局站!$D$4:$D$172,"="&amp;S548)</f>
        <v>1</v>
      </c>
      <c r="U548" s="3">
        <v>0</v>
      </c>
      <c r="V548" s="3">
        <v>0</v>
      </c>
      <c r="W548" s="3">
        <v>0</v>
      </c>
      <c r="X548" s="3" t="s">
        <v>1214</v>
      </c>
      <c r="Y548" s="3" t="s">
        <v>880</v>
      </c>
      <c r="Z548" s="3" t="str">
        <f>INDEX(业务类型!$C$4:$C$8,MATCH(纤芯!Y548,业务类型!$B$4:$B$8,0))</f>
        <v>IDLE</v>
      </c>
      <c r="AA548" s="3"/>
    </row>
    <row r="549" spans="1:27" ht="16.5" x14ac:dyDescent="0.2">
      <c r="A549" s="3">
        <v>546</v>
      </c>
      <c r="B549" s="3">
        <f t="shared" si="39"/>
        <v>37003302018</v>
      </c>
      <c r="C549" s="3" t="s">
        <v>1166</v>
      </c>
      <c r="D549" s="3" t="s">
        <v>203</v>
      </c>
      <c r="E549" s="3" t="str">
        <f>INDEX(光放段!$G$4:$G$237,MATCH(纤芯!G549,光放段!$C$4:$C$237,0))</f>
        <v>山东二干|德东威光缆:东营运河路-威海南竹岛</v>
      </c>
      <c r="F549" s="3">
        <f>INDEX(光放段!$I$4:$I$237,MATCH(纤芯!H549,光放段!$B$4:$B$237,0))</f>
        <v>37003300000</v>
      </c>
      <c r="G549" s="3" t="str">
        <f t="shared" si="40"/>
        <v>山东二干|德东威光缆:寿光营里-昌邑青乡</v>
      </c>
      <c r="H549" s="3">
        <f>INDEX(光放段!$B$4:$B$237,MATCH(纤芯!G549,光放段!$C$4:$C$237,0))</f>
        <v>37003302000</v>
      </c>
      <c r="I549" s="3" t="str">
        <f t="shared" si="41"/>
        <v>德东威光缆</v>
      </c>
      <c r="J549" s="3" t="str">
        <f>INDEX(子缆名称!$B$4:$B$29,纤芯!M549)</f>
        <v>B缆</v>
      </c>
      <c r="K549" s="3">
        <v>18</v>
      </c>
      <c r="L549" s="3">
        <f t="shared" si="42"/>
        <v>6</v>
      </c>
      <c r="M549" s="3">
        <f t="shared" si="43"/>
        <v>2</v>
      </c>
      <c r="N549" s="3" t="s">
        <v>19</v>
      </c>
      <c r="O549" s="3">
        <f>COUNTIF([1]局站!$D$4:$D$172,"="&amp;N549)</f>
        <v>1</v>
      </c>
      <c r="P549" s="3">
        <v>0</v>
      </c>
      <c r="Q549" s="3">
        <v>0</v>
      </c>
      <c r="R549" s="3">
        <v>0</v>
      </c>
      <c r="S549" s="3" t="s">
        <v>20</v>
      </c>
      <c r="T549" s="3">
        <f>COUNTIF([1]局站!$D$4:$D$172,"="&amp;S549)</f>
        <v>1</v>
      </c>
      <c r="U549" s="3">
        <v>0</v>
      </c>
      <c r="V549" s="3">
        <v>0</v>
      </c>
      <c r="W549" s="3">
        <v>0</v>
      </c>
      <c r="X549" s="3" t="s">
        <v>1214</v>
      </c>
      <c r="Y549" s="3" t="s">
        <v>881</v>
      </c>
      <c r="Z549" s="3" t="str">
        <f>INDEX(业务类型!$C$4:$C$8,MATCH(纤芯!Y549,业务类型!$B$4:$B$8,0))</f>
        <v>OTHER</v>
      </c>
      <c r="AA549" s="3" t="s">
        <v>904</v>
      </c>
    </row>
    <row r="550" spans="1:27" ht="16.5" x14ac:dyDescent="0.2">
      <c r="A550" s="3">
        <v>547</v>
      </c>
      <c r="B550" s="3">
        <f t="shared" si="39"/>
        <v>37003302019</v>
      </c>
      <c r="C550" s="3" t="s">
        <v>1166</v>
      </c>
      <c r="D550" s="3" t="s">
        <v>203</v>
      </c>
      <c r="E550" s="3" t="str">
        <f>INDEX(光放段!$G$4:$G$237,MATCH(纤芯!G550,光放段!$C$4:$C$237,0))</f>
        <v>山东二干|德东威光缆:东营运河路-威海南竹岛</v>
      </c>
      <c r="F550" s="3">
        <f>INDEX(光放段!$I$4:$I$237,MATCH(纤芯!H550,光放段!$B$4:$B$237,0))</f>
        <v>37003300000</v>
      </c>
      <c r="G550" s="3" t="str">
        <f t="shared" si="40"/>
        <v>山东二干|德东威光缆:寿光营里-昌邑青乡</v>
      </c>
      <c r="H550" s="3">
        <f>INDEX(光放段!$B$4:$B$237,MATCH(纤芯!G550,光放段!$C$4:$C$237,0))</f>
        <v>37003302000</v>
      </c>
      <c r="I550" s="3" t="str">
        <f t="shared" si="41"/>
        <v>德东威光缆</v>
      </c>
      <c r="J550" s="3" t="str">
        <f>INDEX(子缆名称!$B$4:$B$29,纤芯!M550)</f>
        <v>B缆</v>
      </c>
      <c r="K550" s="3">
        <v>19</v>
      </c>
      <c r="L550" s="3">
        <f t="shared" si="42"/>
        <v>7</v>
      </c>
      <c r="M550" s="3">
        <f t="shared" si="43"/>
        <v>2</v>
      </c>
      <c r="N550" s="3" t="s">
        <v>19</v>
      </c>
      <c r="O550" s="3">
        <f>COUNTIF([1]局站!$D$4:$D$172,"="&amp;N550)</f>
        <v>1</v>
      </c>
      <c r="P550" s="3">
        <v>0</v>
      </c>
      <c r="Q550" s="3">
        <v>0</v>
      </c>
      <c r="R550" s="3">
        <v>0</v>
      </c>
      <c r="S550" s="3" t="s">
        <v>20</v>
      </c>
      <c r="T550" s="3">
        <f>COUNTIF([1]局站!$D$4:$D$172,"="&amp;S550)</f>
        <v>1</v>
      </c>
      <c r="U550" s="3">
        <v>0</v>
      </c>
      <c r="V550" s="3">
        <v>0</v>
      </c>
      <c r="W550" s="3">
        <v>0</v>
      </c>
      <c r="X550" s="3" t="s">
        <v>1214</v>
      </c>
      <c r="Y550" s="3" t="s">
        <v>880</v>
      </c>
      <c r="Z550" s="3" t="str">
        <f>INDEX(业务类型!$C$4:$C$8,MATCH(纤芯!Y550,业务类型!$B$4:$B$8,0))</f>
        <v>IDLE</v>
      </c>
      <c r="AA550" s="3"/>
    </row>
    <row r="551" spans="1:27" ht="16.5" x14ac:dyDescent="0.2">
      <c r="A551" s="3">
        <v>548</v>
      </c>
      <c r="B551" s="3">
        <f t="shared" si="39"/>
        <v>37003302020</v>
      </c>
      <c r="C551" s="3" t="s">
        <v>1166</v>
      </c>
      <c r="D551" s="3" t="s">
        <v>203</v>
      </c>
      <c r="E551" s="3" t="str">
        <f>INDEX(光放段!$G$4:$G$237,MATCH(纤芯!G551,光放段!$C$4:$C$237,0))</f>
        <v>山东二干|德东威光缆:东营运河路-威海南竹岛</v>
      </c>
      <c r="F551" s="3">
        <f>INDEX(光放段!$I$4:$I$237,MATCH(纤芯!H551,光放段!$B$4:$B$237,0))</f>
        <v>37003300000</v>
      </c>
      <c r="G551" s="3" t="str">
        <f t="shared" si="40"/>
        <v>山东二干|德东威光缆:寿光营里-昌邑青乡</v>
      </c>
      <c r="H551" s="3">
        <f>INDEX(光放段!$B$4:$B$237,MATCH(纤芯!G551,光放段!$C$4:$C$237,0))</f>
        <v>37003302000</v>
      </c>
      <c r="I551" s="3" t="str">
        <f t="shared" si="41"/>
        <v>德东威光缆</v>
      </c>
      <c r="J551" s="3" t="str">
        <f>INDEX(子缆名称!$B$4:$B$29,纤芯!M551)</f>
        <v>B缆</v>
      </c>
      <c r="K551" s="3">
        <v>20</v>
      </c>
      <c r="L551" s="3">
        <f t="shared" si="42"/>
        <v>8</v>
      </c>
      <c r="M551" s="3">
        <f t="shared" si="43"/>
        <v>2</v>
      </c>
      <c r="N551" s="3" t="s">
        <v>19</v>
      </c>
      <c r="O551" s="3">
        <f>COUNTIF([1]局站!$D$4:$D$172,"="&amp;N551)</f>
        <v>1</v>
      </c>
      <c r="P551" s="3">
        <v>0</v>
      </c>
      <c r="Q551" s="3">
        <v>0</v>
      </c>
      <c r="R551" s="3">
        <v>0</v>
      </c>
      <c r="S551" s="3" t="s">
        <v>20</v>
      </c>
      <c r="T551" s="3">
        <f>COUNTIF([1]局站!$D$4:$D$172,"="&amp;S551)</f>
        <v>1</v>
      </c>
      <c r="U551" s="3">
        <v>0</v>
      </c>
      <c r="V551" s="3">
        <v>0</v>
      </c>
      <c r="W551" s="3">
        <v>0</v>
      </c>
      <c r="X551" s="3" t="s">
        <v>1214</v>
      </c>
      <c r="Y551" s="3" t="s">
        <v>880</v>
      </c>
      <c r="Z551" s="3" t="str">
        <f>INDEX(业务类型!$C$4:$C$8,MATCH(纤芯!Y551,业务类型!$B$4:$B$8,0))</f>
        <v>IDLE</v>
      </c>
      <c r="AA551" s="3"/>
    </row>
    <row r="552" spans="1:27" ht="16.5" x14ac:dyDescent="0.2">
      <c r="A552" s="3">
        <v>549</v>
      </c>
      <c r="B552" s="3">
        <f t="shared" si="39"/>
        <v>37003302021</v>
      </c>
      <c r="C552" s="3" t="s">
        <v>1166</v>
      </c>
      <c r="D552" s="3" t="s">
        <v>203</v>
      </c>
      <c r="E552" s="3" t="str">
        <f>INDEX(光放段!$G$4:$G$237,MATCH(纤芯!G552,光放段!$C$4:$C$237,0))</f>
        <v>山东二干|德东威光缆:东营运河路-威海南竹岛</v>
      </c>
      <c r="F552" s="3">
        <f>INDEX(光放段!$I$4:$I$237,MATCH(纤芯!H552,光放段!$B$4:$B$237,0))</f>
        <v>37003300000</v>
      </c>
      <c r="G552" s="3" t="str">
        <f t="shared" si="40"/>
        <v>山东二干|德东威光缆:寿光营里-昌邑青乡</v>
      </c>
      <c r="H552" s="3">
        <f>INDEX(光放段!$B$4:$B$237,MATCH(纤芯!G552,光放段!$C$4:$C$237,0))</f>
        <v>37003302000</v>
      </c>
      <c r="I552" s="3" t="str">
        <f t="shared" si="41"/>
        <v>德东威光缆</v>
      </c>
      <c r="J552" s="3" t="str">
        <f>INDEX(子缆名称!$B$4:$B$29,纤芯!M552)</f>
        <v>B缆</v>
      </c>
      <c r="K552" s="3">
        <v>21</v>
      </c>
      <c r="L552" s="3">
        <f t="shared" si="42"/>
        <v>9</v>
      </c>
      <c r="M552" s="3">
        <f t="shared" si="43"/>
        <v>2</v>
      </c>
      <c r="N552" s="3" t="s">
        <v>19</v>
      </c>
      <c r="O552" s="3">
        <f>COUNTIF([1]局站!$D$4:$D$172,"="&amp;N552)</f>
        <v>1</v>
      </c>
      <c r="P552" s="3">
        <v>0</v>
      </c>
      <c r="Q552" s="3">
        <v>0</v>
      </c>
      <c r="R552" s="3">
        <v>0</v>
      </c>
      <c r="S552" s="3" t="s">
        <v>20</v>
      </c>
      <c r="T552" s="3">
        <f>COUNTIF([1]局站!$D$4:$D$172,"="&amp;S552)</f>
        <v>1</v>
      </c>
      <c r="U552" s="3">
        <v>0</v>
      </c>
      <c r="V552" s="3">
        <v>0</v>
      </c>
      <c r="W552" s="3">
        <v>0</v>
      </c>
      <c r="X552" s="3" t="s">
        <v>1214</v>
      </c>
      <c r="Y552" s="3" t="s">
        <v>881</v>
      </c>
      <c r="Z552" s="3" t="str">
        <f>INDEX(业务类型!$C$4:$C$8,MATCH(纤芯!Y552,业务类型!$B$4:$B$8,0))</f>
        <v>OTHER</v>
      </c>
      <c r="AA552" s="3" t="s">
        <v>896</v>
      </c>
    </row>
    <row r="553" spans="1:27" ht="16.5" x14ac:dyDescent="0.2">
      <c r="A553" s="3">
        <v>550</v>
      </c>
      <c r="B553" s="3">
        <f t="shared" si="39"/>
        <v>37003302022</v>
      </c>
      <c r="C553" s="3" t="s">
        <v>1166</v>
      </c>
      <c r="D553" s="3" t="s">
        <v>203</v>
      </c>
      <c r="E553" s="3" t="str">
        <f>INDEX(光放段!$G$4:$G$237,MATCH(纤芯!G553,光放段!$C$4:$C$237,0))</f>
        <v>山东二干|德东威光缆:东营运河路-威海南竹岛</v>
      </c>
      <c r="F553" s="3">
        <f>INDEX(光放段!$I$4:$I$237,MATCH(纤芯!H553,光放段!$B$4:$B$237,0))</f>
        <v>37003300000</v>
      </c>
      <c r="G553" s="3" t="str">
        <f t="shared" si="40"/>
        <v>山东二干|德东威光缆:寿光营里-昌邑青乡</v>
      </c>
      <c r="H553" s="3">
        <f>INDEX(光放段!$B$4:$B$237,MATCH(纤芯!G553,光放段!$C$4:$C$237,0))</f>
        <v>37003302000</v>
      </c>
      <c r="I553" s="3" t="str">
        <f t="shared" si="41"/>
        <v>德东威光缆</v>
      </c>
      <c r="J553" s="3" t="str">
        <f>INDEX(子缆名称!$B$4:$B$29,纤芯!M553)</f>
        <v>B缆</v>
      </c>
      <c r="K553" s="3">
        <v>22</v>
      </c>
      <c r="L553" s="3">
        <f t="shared" si="42"/>
        <v>10</v>
      </c>
      <c r="M553" s="3">
        <f t="shared" si="43"/>
        <v>2</v>
      </c>
      <c r="N553" s="3" t="s">
        <v>19</v>
      </c>
      <c r="O553" s="3">
        <f>COUNTIF([1]局站!$D$4:$D$172,"="&amp;N553)</f>
        <v>1</v>
      </c>
      <c r="P553" s="3">
        <v>0</v>
      </c>
      <c r="Q553" s="3">
        <v>0</v>
      </c>
      <c r="R553" s="3">
        <v>0</v>
      </c>
      <c r="S553" s="3" t="s">
        <v>20</v>
      </c>
      <c r="T553" s="3">
        <f>COUNTIF([1]局站!$D$4:$D$172,"="&amp;S553)</f>
        <v>1</v>
      </c>
      <c r="U553" s="3">
        <v>0</v>
      </c>
      <c r="V553" s="3">
        <v>0</v>
      </c>
      <c r="W553" s="3">
        <v>0</v>
      </c>
      <c r="X553" s="3" t="s">
        <v>1214</v>
      </c>
      <c r="Y553" s="3" t="s">
        <v>881</v>
      </c>
      <c r="Z553" s="3" t="str">
        <f>INDEX(业务类型!$C$4:$C$8,MATCH(纤芯!Y553,业务类型!$B$4:$B$8,0))</f>
        <v>OTHER</v>
      </c>
      <c r="AA553" s="3" t="s">
        <v>896</v>
      </c>
    </row>
    <row r="554" spans="1:27" ht="16.5" x14ac:dyDescent="0.2">
      <c r="A554" s="3">
        <v>551</v>
      </c>
      <c r="B554" s="3">
        <f t="shared" si="39"/>
        <v>37003302023</v>
      </c>
      <c r="C554" s="3" t="s">
        <v>1166</v>
      </c>
      <c r="D554" s="3" t="s">
        <v>203</v>
      </c>
      <c r="E554" s="3" t="str">
        <f>INDEX(光放段!$G$4:$G$237,MATCH(纤芯!G554,光放段!$C$4:$C$237,0))</f>
        <v>山东二干|德东威光缆:东营运河路-威海南竹岛</v>
      </c>
      <c r="F554" s="3">
        <f>INDEX(光放段!$I$4:$I$237,MATCH(纤芯!H554,光放段!$B$4:$B$237,0))</f>
        <v>37003300000</v>
      </c>
      <c r="G554" s="3" t="str">
        <f t="shared" si="40"/>
        <v>山东二干|德东威光缆:寿光营里-昌邑青乡</v>
      </c>
      <c r="H554" s="3">
        <f>INDEX(光放段!$B$4:$B$237,MATCH(纤芯!G554,光放段!$C$4:$C$237,0))</f>
        <v>37003302000</v>
      </c>
      <c r="I554" s="3" t="str">
        <f t="shared" si="41"/>
        <v>德东威光缆</v>
      </c>
      <c r="J554" s="3" t="str">
        <f>INDEX(子缆名称!$B$4:$B$29,纤芯!M554)</f>
        <v>B缆</v>
      </c>
      <c r="K554" s="3">
        <v>23</v>
      </c>
      <c r="L554" s="3">
        <f t="shared" si="42"/>
        <v>11</v>
      </c>
      <c r="M554" s="3">
        <f t="shared" si="43"/>
        <v>2</v>
      </c>
      <c r="N554" s="3" t="s">
        <v>19</v>
      </c>
      <c r="O554" s="3">
        <f>COUNTIF([1]局站!$D$4:$D$172,"="&amp;N554)</f>
        <v>1</v>
      </c>
      <c r="P554" s="3">
        <v>0</v>
      </c>
      <c r="Q554" s="3">
        <v>0</v>
      </c>
      <c r="R554" s="3">
        <v>0</v>
      </c>
      <c r="S554" s="3" t="s">
        <v>20</v>
      </c>
      <c r="T554" s="3">
        <f>COUNTIF([1]局站!$D$4:$D$172,"="&amp;S554)</f>
        <v>1</v>
      </c>
      <c r="U554" s="3">
        <v>0</v>
      </c>
      <c r="V554" s="3">
        <v>0</v>
      </c>
      <c r="W554" s="3">
        <v>0</v>
      </c>
      <c r="X554" s="3" t="s">
        <v>1214</v>
      </c>
      <c r="Y554" s="3" t="s">
        <v>880</v>
      </c>
      <c r="Z554" s="3" t="str">
        <f>INDEX(业务类型!$C$4:$C$8,MATCH(纤芯!Y554,业务类型!$B$4:$B$8,0))</f>
        <v>IDLE</v>
      </c>
      <c r="AA554" s="3"/>
    </row>
    <row r="555" spans="1:27" ht="16.5" x14ac:dyDescent="0.2">
      <c r="A555" s="3">
        <v>552</v>
      </c>
      <c r="B555" s="3">
        <f t="shared" si="39"/>
        <v>37003302024</v>
      </c>
      <c r="C555" s="3" t="s">
        <v>1166</v>
      </c>
      <c r="D555" s="3" t="s">
        <v>203</v>
      </c>
      <c r="E555" s="3" t="str">
        <f>INDEX(光放段!$G$4:$G$237,MATCH(纤芯!G555,光放段!$C$4:$C$237,0))</f>
        <v>山东二干|德东威光缆:东营运河路-威海南竹岛</v>
      </c>
      <c r="F555" s="3">
        <f>INDEX(光放段!$I$4:$I$237,MATCH(纤芯!H555,光放段!$B$4:$B$237,0))</f>
        <v>37003300000</v>
      </c>
      <c r="G555" s="3" t="str">
        <f t="shared" si="40"/>
        <v>山东二干|德东威光缆:寿光营里-昌邑青乡</v>
      </c>
      <c r="H555" s="3">
        <f>INDEX(光放段!$B$4:$B$237,MATCH(纤芯!G555,光放段!$C$4:$C$237,0))</f>
        <v>37003302000</v>
      </c>
      <c r="I555" s="3" t="str">
        <f t="shared" si="41"/>
        <v>德东威光缆</v>
      </c>
      <c r="J555" s="3" t="str">
        <f>INDEX(子缆名称!$B$4:$B$29,纤芯!M555)</f>
        <v>B缆</v>
      </c>
      <c r="K555" s="3">
        <v>24</v>
      </c>
      <c r="L555" s="3">
        <f t="shared" si="42"/>
        <v>12</v>
      </c>
      <c r="M555" s="3">
        <f t="shared" si="43"/>
        <v>2</v>
      </c>
      <c r="N555" s="3" t="s">
        <v>19</v>
      </c>
      <c r="O555" s="3">
        <f>COUNTIF([1]局站!$D$4:$D$172,"="&amp;N555)</f>
        <v>1</v>
      </c>
      <c r="P555" s="3">
        <v>0</v>
      </c>
      <c r="Q555" s="3">
        <v>0</v>
      </c>
      <c r="R555" s="3">
        <v>0</v>
      </c>
      <c r="S555" s="3" t="s">
        <v>20</v>
      </c>
      <c r="T555" s="3">
        <f>COUNTIF([1]局站!$D$4:$D$172,"="&amp;S555)</f>
        <v>1</v>
      </c>
      <c r="U555" s="3">
        <v>0</v>
      </c>
      <c r="V555" s="3">
        <v>0</v>
      </c>
      <c r="W555" s="3">
        <v>0</v>
      </c>
      <c r="X555" s="3" t="s">
        <v>1214</v>
      </c>
      <c r="Y555" s="3" t="s">
        <v>880</v>
      </c>
      <c r="Z555" s="3" t="str">
        <f>INDEX(业务类型!$C$4:$C$8,MATCH(纤芯!Y555,业务类型!$B$4:$B$8,0))</f>
        <v>IDLE</v>
      </c>
      <c r="AA555" s="3"/>
    </row>
    <row r="556" spans="1:27" ht="16.5" x14ac:dyDescent="0.2">
      <c r="A556" s="3">
        <v>553</v>
      </c>
      <c r="B556" s="3">
        <f t="shared" si="39"/>
        <v>37003303001</v>
      </c>
      <c r="C556" s="3" t="s">
        <v>1166</v>
      </c>
      <c r="D556" s="3" t="s">
        <v>203</v>
      </c>
      <c r="E556" s="3" t="str">
        <f>INDEX(光放段!$G$4:$G$237,MATCH(纤芯!G556,光放段!$C$4:$C$237,0))</f>
        <v>山东二干|德东威光缆:东营运河路-威海南竹岛</v>
      </c>
      <c r="F556" s="3">
        <f>INDEX(光放段!$I$4:$I$237,MATCH(纤芯!H556,光放段!$B$4:$B$237,0))</f>
        <v>37003300000</v>
      </c>
      <c r="G556" s="3" t="str">
        <f t="shared" si="40"/>
        <v>山东二干|德东威光缆:昌邑青乡-莱州平里店</v>
      </c>
      <c r="H556" s="3">
        <f>INDEX(光放段!$B$4:$B$237,MATCH(纤芯!G556,光放段!$C$4:$C$237,0))</f>
        <v>37003303000</v>
      </c>
      <c r="I556" s="3" t="str">
        <f t="shared" si="41"/>
        <v>德东威光缆</v>
      </c>
      <c r="J556" s="3" t="str">
        <f>INDEX(子缆名称!$B$4:$B$29,纤芯!M556)</f>
        <v>A缆</v>
      </c>
      <c r="K556" s="3">
        <v>1</v>
      </c>
      <c r="L556" s="3">
        <f t="shared" si="42"/>
        <v>1</v>
      </c>
      <c r="M556" s="3">
        <f t="shared" si="43"/>
        <v>1</v>
      </c>
      <c r="N556" s="3" t="s">
        <v>20</v>
      </c>
      <c r="O556" s="3">
        <f>COUNTIF([1]局站!$D$4:$D$172,"="&amp;N556)</f>
        <v>1</v>
      </c>
      <c r="P556" s="3">
        <v>0</v>
      </c>
      <c r="Q556" s="3">
        <v>0</v>
      </c>
      <c r="R556" s="3">
        <v>0</v>
      </c>
      <c r="S556" s="3" t="s">
        <v>21</v>
      </c>
      <c r="T556" s="3">
        <f>COUNTIF([1]局站!$D$4:$D$172,"="&amp;S556)</f>
        <v>1</v>
      </c>
      <c r="U556" s="3">
        <v>0</v>
      </c>
      <c r="V556" s="3">
        <v>0</v>
      </c>
      <c r="W556" s="3">
        <v>0</v>
      </c>
      <c r="X556" s="3" t="s">
        <v>1215</v>
      </c>
      <c r="Y556" s="3" t="s">
        <v>852</v>
      </c>
      <c r="Z556" s="3" t="str">
        <f>INDEX(业务类型!$C$4:$C$8,MATCH(纤芯!Y556,业务类型!$B$4:$B$8,0))</f>
        <v>TWO</v>
      </c>
      <c r="AA556" s="3" t="s">
        <v>905</v>
      </c>
    </row>
    <row r="557" spans="1:27" ht="16.5" x14ac:dyDescent="0.2">
      <c r="A557" s="3">
        <v>554</v>
      </c>
      <c r="B557" s="3">
        <f t="shared" si="39"/>
        <v>37003303002</v>
      </c>
      <c r="C557" s="3" t="s">
        <v>1166</v>
      </c>
      <c r="D557" s="3" t="s">
        <v>203</v>
      </c>
      <c r="E557" s="3" t="str">
        <f>INDEX(光放段!$G$4:$G$237,MATCH(纤芯!G557,光放段!$C$4:$C$237,0))</f>
        <v>山东二干|德东威光缆:东营运河路-威海南竹岛</v>
      </c>
      <c r="F557" s="3">
        <f>INDEX(光放段!$I$4:$I$237,MATCH(纤芯!H557,光放段!$B$4:$B$237,0))</f>
        <v>37003300000</v>
      </c>
      <c r="G557" s="3" t="str">
        <f t="shared" si="40"/>
        <v>山东二干|德东威光缆:昌邑青乡-莱州平里店</v>
      </c>
      <c r="H557" s="3">
        <f>INDEX(光放段!$B$4:$B$237,MATCH(纤芯!G557,光放段!$C$4:$C$237,0))</f>
        <v>37003303000</v>
      </c>
      <c r="I557" s="3" t="str">
        <f t="shared" si="41"/>
        <v>德东威光缆</v>
      </c>
      <c r="J557" s="3" t="str">
        <f>INDEX(子缆名称!$B$4:$B$29,纤芯!M557)</f>
        <v>A缆</v>
      </c>
      <c r="K557" s="3">
        <v>2</v>
      </c>
      <c r="L557" s="3">
        <f t="shared" si="42"/>
        <v>2</v>
      </c>
      <c r="M557" s="3">
        <f t="shared" si="43"/>
        <v>1</v>
      </c>
      <c r="N557" s="3" t="s">
        <v>20</v>
      </c>
      <c r="O557" s="3">
        <f>COUNTIF([1]局站!$D$4:$D$172,"="&amp;N557)</f>
        <v>1</v>
      </c>
      <c r="P557" s="3">
        <v>0</v>
      </c>
      <c r="Q557" s="3">
        <v>0</v>
      </c>
      <c r="R557" s="3">
        <v>0</v>
      </c>
      <c r="S557" s="3" t="s">
        <v>21</v>
      </c>
      <c r="T557" s="3">
        <f>COUNTIF([1]局站!$D$4:$D$172,"="&amp;S557)</f>
        <v>1</v>
      </c>
      <c r="U557" s="3">
        <v>0</v>
      </c>
      <c r="V557" s="3">
        <v>0</v>
      </c>
      <c r="W557" s="3">
        <v>0</v>
      </c>
      <c r="X557" s="3" t="s">
        <v>1215</v>
      </c>
      <c r="Y557" s="3" t="s">
        <v>881</v>
      </c>
      <c r="Z557" s="3" t="str">
        <f>INDEX(业务类型!$C$4:$C$8,MATCH(纤芯!Y557,业务类型!$B$4:$B$8,0))</f>
        <v>OTHER</v>
      </c>
      <c r="AA557" s="3" t="s">
        <v>906</v>
      </c>
    </row>
    <row r="558" spans="1:27" ht="16.5" x14ac:dyDescent="0.2">
      <c r="A558" s="3">
        <v>555</v>
      </c>
      <c r="B558" s="3">
        <f t="shared" si="39"/>
        <v>37003303003</v>
      </c>
      <c r="C558" s="3" t="s">
        <v>1166</v>
      </c>
      <c r="D558" s="3" t="s">
        <v>203</v>
      </c>
      <c r="E558" s="3" t="str">
        <f>INDEX(光放段!$G$4:$G$237,MATCH(纤芯!G558,光放段!$C$4:$C$237,0))</f>
        <v>山东二干|德东威光缆:东营运河路-威海南竹岛</v>
      </c>
      <c r="F558" s="3">
        <f>INDEX(光放段!$I$4:$I$237,MATCH(纤芯!H558,光放段!$B$4:$B$237,0))</f>
        <v>37003300000</v>
      </c>
      <c r="G558" s="3" t="str">
        <f t="shared" si="40"/>
        <v>山东二干|德东威光缆:昌邑青乡-莱州平里店</v>
      </c>
      <c r="H558" s="3">
        <f>INDEX(光放段!$B$4:$B$237,MATCH(纤芯!G558,光放段!$C$4:$C$237,0))</f>
        <v>37003303000</v>
      </c>
      <c r="I558" s="3" t="str">
        <f t="shared" si="41"/>
        <v>德东威光缆</v>
      </c>
      <c r="J558" s="3" t="str">
        <f>INDEX(子缆名称!$B$4:$B$29,纤芯!M558)</f>
        <v>A缆</v>
      </c>
      <c r="K558" s="3">
        <v>3</v>
      </c>
      <c r="L558" s="3">
        <f t="shared" si="42"/>
        <v>3</v>
      </c>
      <c r="M558" s="3">
        <f t="shared" si="43"/>
        <v>1</v>
      </c>
      <c r="N558" s="3" t="s">
        <v>20</v>
      </c>
      <c r="O558" s="3">
        <f>COUNTIF([1]局站!$D$4:$D$172,"="&amp;N558)</f>
        <v>1</v>
      </c>
      <c r="P558" s="3">
        <v>0</v>
      </c>
      <c r="Q558" s="3">
        <v>0</v>
      </c>
      <c r="R558" s="3">
        <v>0</v>
      </c>
      <c r="S558" s="3" t="s">
        <v>21</v>
      </c>
      <c r="T558" s="3">
        <f>COUNTIF([1]局站!$D$4:$D$172,"="&amp;S558)</f>
        <v>1</v>
      </c>
      <c r="U558" s="3">
        <v>0</v>
      </c>
      <c r="V558" s="3">
        <v>0</v>
      </c>
      <c r="W558" s="3">
        <v>0</v>
      </c>
      <c r="X558" s="3" t="s">
        <v>1215</v>
      </c>
      <c r="Y558" s="3" t="s">
        <v>852</v>
      </c>
      <c r="Z558" s="3" t="str">
        <f>INDEX(业务类型!$C$4:$C$8,MATCH(纤芯!Y558,业务类型!$B$4:$B$8,0))</f>
        <v>TWO</v>
      </c>
      <c r="AA558" s="3" t="s">
        <v>903</v>
      </c>
    </row>
    <row r="559" spans="1:27" ht="16.5" x14ac:dyDescent="0.2">
      <c r="A559" s="3">
        <v>556</v>
      </c>
      <c r="B559" s="3">
        <f t="shared" si="39"/>
        <v>37003303004</v>
      </c>
      <c r="C559" s="3" t="s">
        <v>1166</v>
      </c>
      <c r="D559" s="3" t="s">
        <v>203</v>
      </c>
      <c r="E559" s="3" t="str">
        <f>INDEX(光放段!$G$4:$G$237,MATCH(纤芯!G559,光放段!$C$4:$C$237,0))</f>
        <v>山东二干|德东威光缆:东营运河路-威海南竹岛</v>
      </c>
      <c r="F559" s="3">
        <f>INDEX(光放段!$I$4:$I$237,MATCH(纤芯!H559,光放段!$B$4:$B$237,0))</f>
        <v>37003300000</v>
      </c>
      <c r="G559" s="3" t="str">
        <f t="shared" si="40"/>
        <v>山东二干|德东威光缆:昌邑青乡-莱州平里店</v>
      </c>
      <c r="H559" s="3">
        <f>INDEX(光放段!$B$4:$B$237,MATCH(纤芯!G559,光放段!$C$4:$C$237,0))</f>
        <v>37003303000</v>
      </c>
      <c r="I559" s="3" t="str">
        <f t="shared" si="41"/>
        <v>德东威光缆</v>
      </c>
      <c r="J559" s="3" t="str">
        <f>INDEX(子缆名称!$B$4:$B$29,纤芯!M559)</f>
        <v>A缆</v>
      </c>
      <c r="K559" s="3">
        <v>4</v>
      </c>
      <c r="L559" s="3">
        <f t="shared" si="42"/>
        <v>4</v>
      </c>
      <c r="M559" s="3">
        <f t="shared" si="43"/>
        <v>1</v>
      </c>
      <c r="N559" s="3" t="s">
        <v>20</v>
      </c>
      <c r="O559" s="3">
        <f>COUNTIF([1]局站!$D$4:$D$172,"="&amp;N559)</f>
        <v>1</v>
      </c>
      <c r="P559" s="3">
        <v>0</v>
      </c>
      <c r="Q559" s="3">
        <v>0</v>
      </c>
      <c r="R559" s="3">
        <v>0</v>
      </c>
      <c r="S559" s="3" t="s">
        <v>21</v>
      </c>
      <c r="T559" s="3">
        <f>COUNTIF([1]局站!$D$4:$D$172,"="&amp;S559)</f>
        <v>1</v>
      </c>
      <c r="U559" s="3">
        <v>0</v>
      </c>
      <c r="V559" s="3">
        <v>0</v>
      </c>
      <c r="W559" s="3">
        <v>0</v>
      </c>
      <c r="X559" s="3" t="s">
        <v>1215</v>
      </c>
      <c r="Y559" s="3" t="s">
        <v>880</v>
      </c>
      <c r="Z559" s="3" t="str">
        <f>INDEX(业务类型!$C$4:$C$8,MATCH(纤芯!Y559,业务类型!$B$4:$B$8,0))</f>
        <v>IDLE</v>
      </c>
      <c r="AA559" s="3"/>
    </row>
    <row r="560" spans="1:27" ht="16.5" x14ac:dyDescent="0.2">
      <c r="A560" s="3">
        <v>557</v>
      </c>
      <c r="B560" s="3">
        <f t="shared" si="39"/>
        <v>37003303005</v>
      </c>
      <c r="C560" s="3" t="s">
        <v>1166</v>
      </c>
      <c r="D560" s="3" t="s">
        <v>203</v>
      </c>
      <c r="E560" s="3" t="str">
        <f>INDEX(光放段!$G$4:$G$237,MATCH(纤芯!G560,光放段!$C$4:$C$237,0))</f>
        <v>山东二干|德东威光缆:东营运河路-威海南竹岛</v>
      </c>
      <c r="F560" s="3">
        <f>INDEX(光放段!$I$4:$I$237,MATCH(纤芯!H560,光放段!$B$4:$B$237,0))</f>
        <v>37003300000</v>
      </c>
      <c r="G560" s="3" t="str">
        <f t="shared" si="40"/>
        <v>山东二干|德东威光缆:昌邑青乡-莱州平里店</v>
      </c>
      <c r="H560" s="3">
        <f>INDEX(光放段!$B$4:$B$237,MATCH(纤芯!G560,光放段!$C$4:$C$237,0))</f>
        <v>37003303000</v>
      </c>
      <c r="I560" s="3" t="str">
        <f t="shared" si="41"/>
        <v>德东威光缆</v>
      </c>
      <c r="J560" s="3" t="str">
        <f>INDEX(子缆名称!$B$4:$B$29,纤芯!M560)</f>
        <v>A缆</v>
      </c>
      <c r="K560" s="3">
        <v>5</v>
      </c>
      <c r="L560" s="3">
        <f t="shared" si="42"/>
        <v>5</v>
      </c>
      <c r="M560" s="3">
        <f t="shared" si="43"/>
        <v>1</v>
      </c>
      <c r="N560" s="3" t="s">
        <v>20</v>
      </c>
      <c r="O560" s="3">
        <f>COUNTIF([1]局站!$D$4:$D$172,"="&amp;N560)</f>
        <v>1</v>
      </c>
      <c r="P560" s="3">
        <v>0</v>
      </c>
      <c r="Q560" s="3">
        <v>0</v>
      </c>
      <c r="R560" s="3">
        <v>0</v>
      </c>
      <c r="S560" s="3" t="s">
        <v>21</v>
      </c>
      <c r="T560" s="3">
        <f>COUNTIF([1]局站!$D$4:$D$172,"="&amp;S560)</f>
        <v>1</v>
      </c>
      <c r="U560" s="3">
        <v>0</v>
      </c>
      <c r="V560" s="3">
        <v>0</v>
      </c>
      <c r="W560" s="3">
        <v>0</v>
      </c>
      <c r="X560" s="3" t="s">
        <v>1215</v>
      </c>
      <c r="Y560" s="3" t="s">
        <v>880</v>
      </c>
      <c r="Z560" s="3" t="str">
        <f>INDEX(业务类型!$C$4:$C$8,MATCH(纤芯!Y560,业务类型!$B$4:$B$8,0))</f>
        <v>IDLE</v>
      </c>
      <c r="AA560" s="3"/>
    </row>
    <row r="561" spans="1:27" ht="16.5" x14ac:dyDescent="0.2">
      <c r="A561" s="3">
        <v>558</v>
      </c>
      <c r="B561" s="3">
        <f t="shared" si="39"/>
        <v>37003303006</v>
      </c>
      <c r="C561" s="3" t="s">
        <v>1166</v>
      </c>
      <c r="D561" s="3" t="s">
        <v>203</v>
      </c>
      <c r="E561" s="3" t="str">
        <f>INDEX(光放段!$G$4:$G$237,MATCH(纤芯!G561,光放段!$C$4:$C$237,0))</f>
        <v>山东二干|德东威光缆:东营运河路-威海南竹岛</v>
      </c>
      <c r="F561" s="3">
        <f>INDEX(光放段!$I$4:$I$237,MATCH(纤芯!H561,光放段!$B$4:$B$237,0))</f>
        <v>37003300000</v>
      </c>
      <c r="G561" s="3" t="str">
        <f t="shared" si="40"/>
        <v>山东二干|德东威光缆:昌邑青乡-莱州平里店</v>
      </c>
      <c r="H561" s="3">
        <f>INDEX(光放段!$B$4:$B$237,MATCH(纤芯!G561,光放段!$C$4:$C$237,0))</f>
        <v>37003303000</v>
      </c>
      <c r="I561" s="3" t="str">
        <f t="shared" si="41"/>
        <v>德东威光缆</v>
      </c>
      <c r="J561" s="3" t="str">
        <f>INDEX(子缆名称!$B$4:$B$29,纤芯!M561)</f>
        <v>A缆</v>
      </c>
      <c r="K561" s="3">
        <v>6</v>
      </c>
      <c r="L561" s="3">
        <f t="shared" si="42"/>
        <v>6</v>
      </c>
      <c r="M561" s="3">
        <f t="shared" si="43"/>
        <v>1</v>
      </c>
      <c r="N561" s="3" t="s">
        <v>20</v>
      </c>
      <c r="O561" s="3">
        <f>COUNTIF([1]局站!$D$4:$D$172,"="&amp;N561)</f>
        <v>1</v>
      </c>
      <c r="P561" s="3">
        <v>0</v>
      </c>
      <c r="Q561" s="3">
        <v>0</v>
      </c>
      <c r="R561" s="3">
        <v>0</v>
      </c>
      <c r="S561" s="3" t="s">
        <v>21</v>
      </c>
      <c r="T561" s="3">
        <f>COUNTIF([1]局站!$D$4:$D$172,"="&amp;S561)</f>
        <v>1</v>
      </c>
      <c r="U561" s="3">
        <v>0</v>
      </c>
      <c r="V561" s="3">
        <v>0</v>
      </c>
      <c r="W561" s="3">
        <v>0</v>
      </c>
      <c r="X561" s="3" t="s">
        <v>1215</v>
      </c>
      <c r="Y561" s="3" t="s">
        <v>880</v>
      </c>
      <c r="Z561" s="3" t="str">
        <f>INDEX(业务类型!$C$4:$C$8,MATCH(纤芯!Y561,业务类型!$B$4:$B$8,0))</f>
        <v>IDLE</v>
      </c>
      <c r="AA561" s="3"/>
    </row>
    <row r="562" spans="1:27" ht="16.5" x14ac:dyDescent="0.2">
      <c r="A562" s="3">
        <v>559</v>
      </c>
      <c r="B562" s="3">
        <f t="shared" si="39"/>
        <v>37003303007</v>
      </c>
      <c r="C562" s="3" t="s">
        <v>1166</v>
      </c>
      <c r="D562" s="3" t="s">
        <v>203</v>
      </c>
      <c r="E562" s="3" t="str">
        <f>INDEX(光放段!$G$4:$G$237,MATCH(纤芯!G562,光放段!$C$4:$C$237,0))</f>
        <v>山东二干|德东威光缆:东营运河路-威海南竹岛</v>
      </c>
      <c r="F562" s="3">
        <f>INDEX(光放段!$I$4:$I$237,MATCH(纤芯!H562,光放段!$B$4:$B$237,0))</f>
        <v>37003300000</v>
      </c>
      <c r="G562" s="3" t="str">
        <f t="shared" si="40"/>
        <v>山东二干|德东威光缆:昌邑青乡-莱州平里店</v>
      </c>
      <c r="H562" s="3">
        <f>INDEX(光放段!$B$4:$B$237,MATCH(纤芯!G562,光放段!$C$4:$C$237,0))</f>
        <v>37003303000</v>
      </c>
      <c r="I562" s="3" t="str">
        <f t="shared" si="41"/>
        <v>德东威光缆</v>
      </c>
      <c r="J562" s="3" t="str">
        <f>INDEX(子缆名称!$B$4:$B$29,纤芯!M562)</f>
        <v>A缆</v>
      </c>
      <c r="K562" s="3">
        <v>7</v>
      </c>
      <c r="L562" s="3">
        <f t="shared" si="42"/>
        <v>7</v>
      </c>
      <c r="M562" s="3">
        <f t="shared" si="43"/>
        <v>1</v>
      </c>
      <c r="N562" s="3" t="s">
        <v>20</v>
      </c>
      <c r="O562" s="3">
        <f>COUNTIF([1]局站!$D$4:$D$172,"="&amp;N562)</f>
        <v>1</v>
      </c>
      <c r="P562" s="3">
        <v>0</v>
      </c>
      <c r="Q562" s="3">
        <v>0</v>
      </c>
      <c r="R562" s="3">
        <v>0</v>
      </c>
      <c r="S562" s="3" t="s">
        <v>21</v>
      </c>
      <c r="T562" s="3">
        <f>COUNTIF([1]局站!$D$4:$D$172,"="&amp;S562)</f>
        <v>1</v>
      </c>
      <c r="U562" s="3">
        <v>0</v>
      </c>
      <c r="V562" s="3">
        <v>0</v>
      </c>
      <c r="W562" s="3">
        <v>0</v>
      </c>
      <c r="X562" s="3" t="s">
        <v>1215</v>
      </c>
      <c r="Y562" s="3" t="s">
        <v>852</v>
      </c>
      <c r="Z562" s="3" t="str">
        <f>INDEX(业务类型!$C$4:$C$8,MATCH(纤芯!Y562,业务类型!$B$4:$B$8,0))</f>
        <v>TWO</v>
      </c>
      <c r="AA562" s="3" t="s">
        <v>903</v>
      </c>
    </row>
    <row r="563" spans="1:27" ht="16.5" x14ac:dyDescent="0.2">
      <c r="A563" s="3">
        <v>560</v>
      </c>
      <c r="B563" s="3">
        <f t="shared" si="39"/>
        <v>37003303008</v>
      </c>
      <c r="C563" s="3" t="s">
        <v>1166</v>
      </c>
      <c r="D563" s="3" t="s">
        <v>203</v>
      </c>
      <c r="E563" s="3" t="str">
        <f>INDEX(光放段!$G$4:$G$237,MATCH(纤芯!G563,光放段!$C$4:$C$237,0))</f>
        <v>山东二干|德东威光缆:东营运河路-威海南竹岛</v>
      </c>
      <c r="F563" s="3">
        <f>INDEX(光放段!$I$4:$I$237,MATCH(纤芯!H563,光放段!$B$4:$B$237,0))</f>
        <v>37003300000</v>
      </c>
      <c r="G563" s="3" t="str">
        <f t="shared" si="40"/>
        <v>山东二干|德东威光缆:昌邑青乡-莱州平里店</v>
      </c>
      <c r="H563" s="3">
        <f>INDEX(光放段!$B$4:$B$237,MATCH(纤芯!G563,光放段!$C$4:$C$237,0))</f>
        <v>37003303000</v>
      </c>
      <c r="I563" s="3" t="str">
        <f t="shared" si="41"/>
        <v>德东威光缆</v>
      </c>
      <c r="J563" s="3" t="str">
        <f>INDEX(子缆名称!$B$4:$B$29,纤芯!M563)</f>
        <v>A缆</v>
      </c>
      <c r="K563" s="3">
        <v>8</v>
      </c>
      <c r="L563" s="3">
        <f t="shared" si="42"/>
        <v>8</v>
      </c>
      <c r="M563" s="3">
        <f t="shared" si="43"/>
        <v>1</v>
      </c>
      <c r="N563" s="3" t="s">
        <v>20</v>
      </c>
      <c r="O563" s="3">
        <f>COUNTIF([1]局站!$D$4:$D$172,"="&amp;N563)</f>
        <v>1</v>
      </c>
      <c r="P563" s="3">
        <v>0</v>
      </c>
      <c r="Q563" s="3">
        <v>0</v>
      </c>
      <c r="R563" s="3">
        <v>0</v>
      </c>
      <c r="S563" s="3" t="s">
        <v>21</v>
      </c>
      <c r="T563" s="3">
        <f>COUNTIF([1]局站!$D$4:$D$172,"="&amp;S563)</f>
        <v>1</v>
      </c>
      <c r="U563" s="3">
        <v>0</v>
      </c>
      <c r="V563" s="3">
        <v>0</v>
      </c>
      <c r="W563" s="3">
        <v>0</v>
      </c>
      <c r="X563" s="3" t="s">
        <v>1215</v>
      </c>
      <c r="Y563" s="3" t="s">
        <v>880</v>
      </c>
      <c r="Z563" s="3" t="str">
        <f>INDEX(业务类型!$C$4:$C$8,MATCH(纤芯!Y563,业务类型!$B$4:$B$8,0))</f>
        <v>IDLE</v>
      </c>
      <c r="AA563" s="3"/>
    </row>
    <row r="564" spans="1:27" ht="16.5" x14ac:dyDescent="0.2">
      <c r="A564" s="3">
        <v>561</v>
      </c>
      <c r="B564" s="3">
        <f t="shared" si="39"/>
        <v>37003303009</v>
      </c>
      <c r="C564" s="3" t="s">
        <v>1166</v>
      </c>
      <c r="D564" s="3" t="s">
        <v>203</v>
      </c>
      <c r="E564" s="3" t="str">
        <f>INDEX(光放段!$G$4:$G$237,MATCH(纤芯!G564,光放段!$C$4:$C$237,0))</f>
        <v>山东二干|德东威光缆:东营运河路-威海南竹岛</v>
      </c>
      <c r="F564" s="3">
        <f>INDEX(光放段!$I$4:$I$237,MATCH(纤芯!H564,光放段!$B$4:$B$237,0))</f>
        <v>37003300000</v>
      </c>
      <c r="G564" s="3" t="str">
        <f t="shared" si="40"/>
        <v>山东二干|德东威光缆:昌邑青乡-莱州平里店</v>
      </c>
      <c r="H564" s="3">
        <f>INDEX(光放段!$B$4:$B$237,MATCH(纤芯!G564,光放段!$C$4:$C$237,0))</f>
        <v>37003303000</v>
      </c>
      <c r="I564" s="3" t="str">
        <f t="shared" si="41"/>
        <v>德东威光缆</v>
      </c>
      <c r="J564" s="3" t="str">
        <f>INDEX(子缆名称!$B$4:$B$29,纤芯!M564)</f>
        <v>A缆</v>
      </c>
      <c r="K564" s="3">
        <v>9</v>
      </c>
      <c r="L564" s="3">
        <f t="shared" si="42"/>
        <v>9</v>
      </c>
      <c r="M564" s="3">
        <f t="shared" si="43"/>
        <v>1</v>
      </c>
      <c r="N564" s="3" t="s">
        <v>20</v>
      </c>
      <c r="O564" s="3">
        <f>COUNTIF([1]局站!$D$4:$D$172,"="&amp;N564)</f>
        <v>1</v>
      </c>
      <c r="P564" s="3">
        <v>0</v>
      </c>
      <c r="Q564" s="3">
        <v>0</v>
      </c>
      <c r="R564" s="3">
        <v>0</v>
      </c>
      <c r="S564" s="3" t="s">
        <v>21</v>
      </c>
      <c r="T564" s="3">
        <f>COUNTIF([1]局站!$D$4:$D$172,"="&amp;S564)</f>
        <v>1</v>
      </c>
      <c r="U564" s="3">
        <v>0</v>
      </c>
      <c r="V564" s="3">
        <v>0</v>
      </c>
      <c r="W564" s="3">
        <v>0</v>
      </c>
      <c r="X564" s="3" t="s">
        <v>1215</v>
      </c>
      <c r="Y564" s="3" t="s">
        <v>852</v>
      </c>
      <c r="Z564" s="3" t="str">
        <f>INDEX(业务类型!$C$4:$C$8,MATCH(纤芯!Y564,业务类型!$B$4:$B$8,0))</f>
        <v>TWO</v>
      </c>
      <c r="AA564" s="3" t="s">
        <v>907</v>
      </c>
    </row>
    <row r="565" spans="1:27" ht="16.5" x14ac:dyDescent="0.2">
      <c r="A565" s="3">
        <v>562</v>
      </c>
      <c r="B565" s="3">
        <f t="shared" si="39"/>
        <v>37003303010</v>
      </c>
      <c r="C565" s="3" t="s">
        <v>1166</v>
      </c>
      <c r="D565" s="3" t="s">
        <v>203</v>
      </c>
      <c r="E565" s="3" t="str">
        <f>INDEX(光放段!$G$4:$G$237,MATCH(纤芯!G565,光放段!$C$4:$C$237,0))</f>
        <v>山东二干|德东威光缆:东营运河路-威海南竹岛</v>
      </c>
      <c r="F565" s="3">
        <f>INDEX(光放段!$I$4:$I$237,MATCH(纤芯!H565,光放段!$B$4:$B$237,0))</f>
        <v>37003300000</v>
      </c>
      <c r="G565" s="3" t="str">
        <f t="shared" si="40"/>
        <v>山东二干|德东威光缆:昌邑青乡-莱州平里店</v>
      </c>
      <c r="H565" s="3">
        <f>INDEX(光放段!$B$4:$B$237,MATCH(纤芯!G565,光放段!$C$4:$C$237,0))</f>
        <v>37003303000</v>
      </c>
      <c r="I565" s="3" t="str">
        <f t="shared" si="41"/>
        <v>德东威光缆</v>
      </c>
      <c r="J565" s="3" t="str">
        <f>INDEX(子缆名称!$B$4:$B$29,纤芯!M565)</f>
        <v>A缆</v>
      </c>
      <c r="K565" s="3">
        <v>10</v>
      </c>
      <c r="L565" s="3">
        <f t="shared" si="42"/>
        <v>10</v>
      </c>
      <c r="M565" s="3">
        <f t="shared" si="43"/>
        <v>1</v>
      </c>
      <c r="N565" s="3" t="s">
        <v>20</v>
      </c>
      <c r="O565" s="3">
        <f>COUNTIF([1]局站!$D$4:$D$172,"="&amp;N565)</f>
        <v>1</v>
      </c>
      <c r="P565" s="3">
        <v>0</v>
      </c>
      <c r="Q565" s="3">
        <v>0</v>
      </c>
      <c r="R565" s="3">
        <v>0</v>
      </c>
      <c r="S565" s="3" t="s">
        <v>21</v>
      </c>
      <c r="T565" s="3">
        <f>COUNTIF([1]局站!$D$4:$D$172,"="&amp;S565)</f>
        <v>1</v>
      </c>
      <c r="U565" s="3">
        <v>0</v>
      </c>
      <c r="V565" s="3">
        <v>0</v>
      </c>
      <c r="W565" s="3">
        <v>0</v>
      </c>
      <c r="X565" s="3" t="s">
        <v>1215</v>
      </c>
      <c r="Y565" s="3" t="s">
        <v>852</v>
      </c>
      <c r="Z565" s="3" t="str">
        <f>INDEX(业务类型!$C$4:$C$8,MATCH(纤芯!Y565,业务类型!$B$4:$B$8,0))</f>
        <v>TWO</v>
      </c>
      <c r="AA565" s="3" t="s">
        <v>907</v>
      </c>
    </row>
    <row r="566" spans="1:27" ht="16.5" x14ac:dyDescent="0.2">
      <c r="A566" s="3">
        <v>563</v>
      </c>
      <c r="B566" s="3">
        <f t="shared" si="39"/>
        <v>37003303011</v>
      </c>
      <c r="C566" s="3" t="s">
        <v>1166</v>
      </c>
      <c r="D566" s="3" t="s">
        <v>203</v>
      </c>
      <c r="E566" s="3" t="str">
        <f>INDEX(光放段!$G$4:$G$237,MATCH(纤芯!G566,光放段!$C$4:$C$237,0))</f>
        <v>山东二干|德东威光缆:东营运河路-威海南竹岛</v>
      </c>
      <c r="F566" s="3">
        <f>INDEX(光放段!$I$4:$I$237,MATCH(纤芯!H566,光放段!$B$4:$B$237,0))</f>
        <v>37003300000</v>
      </c>
      <c r="G566" s="3" t="str">
        <f t="shared" si="40"/>
        <v>山东二干|德东威光缆:昌邑青乡-莱州平里店</v>
      </c>
      <c r="H566" s="3">
        <f>INDEX(光放段!$B$4:$B$237,MATCH(纤芯!G566,光放段!$C$4:$C$237,0))</f>
        <v>37003303000</v>
      </c>
      <c r="I566" s="3" t="str">
        <f t="shared" si="41"/>
        <v>德东威光缆</v>
      </c>
      <c r="J566" s="3" t="str">
        <f>INDEX(子缆名称!$B$4:$B$29,纤芯!M566)</f>
        <v>A缆</v>
      </c>
      <c r="K566" s="3">
        <v>11</v>
      </c>
      <c r="L566" s="3">
        <f t="shared" si="42"/>
        <v>11</v>
      </c>
      <c r="M566" s="3">
        <f t="shared" si="43"/>
        <v>1</v>
      </c>
      <c r="N566" s="3" t="s">
        <v>20</v>
      </c>
      <c r="O566" s="3">
        <f>COUNTIF([1]局站!$D$4:$D$172,"="&amp;N566)</f>
        <v>1</v>
      </c>
      <c r="P566" s="3">
        <v>0</v>
      </c>
      <c r="Q566" s="3">
        <v>0</v>
      </c>
      <c r="R566" s="3">
        <v>0</v>
      </c>
      <c r="S566" s="3" t="s">
        <v>21</v>
      </c>
      <c r="T566" s="3">
        <f>COUNTIF([1]局站!$D$4:$D$172,"="&amp;S566)</f>
        <v>1</v>
      </c>
      <c r="U566" s="3">
        <v>0</v>
      </c>
      <c r="V566" s="3">
        <v>0</v>
      </c>
      <c r="W566" s="3">
        <v>0</v>
      </c>
      <c r="X566" s="3" t="s">
        <v>1215</v>
      </c>
      <c r="Y566" s="3" t="s">
        <v>880</v>
      </c>
      <c r="Z566" s="3" t="str">
        <f>INDEX(业务类型!$C$4:$C$8,MATCH(纤芯!Y566,业务类型!$B$4:$B$8,0))</f>
        <v>IDLE</v>
      </c>
      <c r="AA566" s="3"/>
    </row>
    <row r="567" spans="1:27" ht="16.5" x14ac:dyDescent="0.2">
      <c r="A567" s="3">
        <v>564</v>
      </c>
      <c r="B567" s="3">
        <f t="shared" si="39"/>
        <v>37003303012</v>
      </c>
      <c r="C567" s="3" t="s">
        <v>1166</v>
      </c>
      <c r="D567" s="3" t="s">
        <v>203</v>
      </c>
      <c r="E567" s="3" t="str">
        <f>INDEX(光放段!$G$4:$G$237,MATCH(纤芯!G567,光放段!$C$4:$C$237,0))</f>
        <v>山东二干|德东威光缆:东营运河路-威海南竹岛</v>
      </c>
      <c r="F567" s="3">
        <f>INDEX(光放段!$I$4:$I$237,MATCH(纤芯!H567,光放段!$B$4:$B$237,0))</f>
        <v>37003300000</v>
      </c>
      <c r="G567" s="3" t="str">
        <f t="shared" si="40"/>
        <v>山东二干|德东威光缆:昌邑青乡-莱州平里店</v>
      </c>
      <c r="H567" s="3">
        <f>INDEX(光放段!$B$4:$B$237,MATCH(纤芯!G567,光放段!$C$4:$C$237,0))</f>
        <v>37003303000</v>
      </c>
      <c r="I567" s="3" t="str">
        <f t="shared" si="41"/>
        <v>德东威光缆</v>
      </c>
      <c r="J567" s="3" t="str">
        <f>INDEX(子缆名称!$B$4:$B$29,纤芯!M567)</f>
        <v>A缆</v>
      </c>
      <c r="K567" s="3">
        <v>12</v>
      </c>
      <c r="L567" s="3">
        <f t="shared" si="42"/>
        <v>12</v>
      </c>
      <c r="M567" s="3">
        <f t="shared" si="43"/>
        <v>1</v>
      </c>
      <c r="N567" s="3" t="s">
        <v>20</v>
      </c>
      <c r="O567" s="3">
        <f>COUNTIF([1]局站!$D$4:$D$172,"="&amp;N567)</f>
        <v>1</v>
      </c>
      <c r="P567" s="3">
        <v>0</v>
      </c>
      <c r="Q567" s="3">
        <v>0</v>
      </c>
      <c r="R567" s="3">
        <v>0</v>
      </c>
      <c r="S567" s="3" t="s">
        <v>21</v>
      </c>
      <c r="T567" s="3">
        <f>COUNTIF([1]局站!$D$4:$D$172,"="&amp;S567)</f>
        <v>1</v>
      </c>
      <c r="U567" s="3">
        <v>0</v>
      </c>
      <c r="V567" s="3">
        <v>0</v>
      </c>
      <c r="W567" s="3">
        <v>0</v>
      </c>
      <c r="X567" s="3" t="s">
        <v>1215</v>
      </c>
      <c r="Y567" s="3" t="s">
        <v>881</v>
      </c>
      <c r="Z567" s="3" t="str">
        <f>INDEX(业务类型!$C$4:$C$8,MATCH(纤芯!Y567,业务类型!$B$4:$B$8,0))</f>
        <v>OTHER</v>
      </c>
      <c r="AA567" s="3" t="s">
        <v>908</v>
      </c>
    </row>
    <row r="568" spans="1:27" ht="16.5" x14ac:dyDescent="0.2">
      <c r="A568" s="3">
        <v>565</v>
      </c>
      <c r="B568" s="3">
        <f t="shared" si="39"/>
        <v>37003303013</v>
      </c>
      <c r="C568" s="3" t="s">
        <v>1166</v>
      </c>
      <c r="D568" s="3" t="s">
        <v>203</v>
      </c>
      <c r="E568" s="3" t="str">
        <f>INDEX(光放段!$G$4:$G$237,MATCH(纤芯!G568,光放段!$C$4:$C$237,0))</f>
        <v>山东二干|德东威光缆:东营运河路-威海南竹岛</v>
      </c>
      <c r="F568" s="3">
        <f>INDEX(光放段!$I$4:$I$237,MATCH(纤芯!H568,光放段!$B$4:$B$237,0))</f>
        <v>37003300000</v>
      </c>
      <c r="G568" s="3" t="str">
        <f t="shared" si="40"/>
        <v>山东二干|德东威光缆:昌邑青乡-莱州平里店</v>
      </c>
      <c r="H568" s="3">
        <f>INDEX(光放段!$B$4:$B$237,MATCH(纤芯!G568,光放段!$C$4:$C$237,0))</f>
        <v>37003303000</v>
      </c>
      <c r="I568" s="3" t="str">
        <f t="shared" si="41"/>
        <v>德东威光缆</v>
      </c>
      <c r="J568" s="3" t="str">
        <f>INDEX(子缆名称!$B$4:$B$29,纤芯!M568)</f>
        <v>B缆</v>
      </c>
      <c r="K568" s="3">
        <v>13</v>
      </c>
      <c r="L568" s="3">
        <f t="shared" si="42"/>
        <v>1</v>
      </c>
      <c r="M568" s="3">
        <f t="shared" si="43"/>
        <v>2</v>
      </c>
      <c r="N568" s="3" t="s">
        <v>20</v>
      </c>
      <c r="O568" s="3">
        <f>COUNTIF([1]局站!$D$4:$D$172,"="&amp;N568)</f>
        <v>1</v>
      </c>
      <c r="P568" s="3">
        <v>0</v>
      </c>
      <c r="Q568" s="3">
        <v>0</v>
      </c>
      <c r="R568" s="3">
        <v>0</v>
      </c>
      <c r="S568" s="3" t="s">
        <v>21</v>
      </c>
      <c r="T568" s="3">
        <f>COUNTIF([1]局站!$D$4:$D$172,"="&amp;S568)</f>
        <v>1</v>
      </c>
      <c r="U568" s="3">
        <v>0</v>
      </c>
      <c r="V568" s="3">
        <v>0</v>
      </c>
      <c r="W568" s="3">
        <v>0</v>
      </c>
      <c r="X568" s="3" t="s">
        <v>1214</v>
      </c>
      <c r="Y568" s="3" t="s">
        <v>852</v>
      </c>
      <c r="Z568" s="3" t="str">
        <f>INDEX(业务类型!$C$4:$C$8,MATCH(纤芯!Y568,业务类型!$B$4:$B$8,0))</f>
        <v>TWO</v>
      </c>
      <c r="AA568" s="3" t="s">
        <v>895</v>
      </c>
    </row>
    <row r="569" spans="1:27" ht="16.5" x14ac:dyDescent="0.2">
      <c r="A569" s="3">
        <v>566</v>
      </c>
      <c r="B569" s="3">
        <f t="shared" si="39"/>
        <v>37003303014</v>
      </c>
      <c r="C569" s="3" t="s">
        <v>1166</v>
      </c>
      <c r="D569" s="3" t="s">
        <v>203</v>
      </c>
      <c r="E569" s="3" t="str">
        <f>INDEX(光放段!$G$4:$G$237,MATCH(纤芯!G569,光放段!$C$4:$C$237,0))</f>
        <v>山东二干|德东威光缆:东营运河路-威海南竹岛</v>
      </c>
      <c r="F569" s="3">
        <f>INDEX(光放段!$I$4:$I$237,MATCH(纤芯!H569,光放段!$B$4:$B$237,0))</f>
        <v>37003300000</v>
      </c>
      <c r="G569" s="3" t="str">
        <f t="shared" si="40"/>
        <v>山东二干|德东威光缆:昌邑青乡-莱州平里店</v>
      </c>
      <c r="H569" s="3">
        <f>INDEX(光放段!$B$4:$B$237,MATCH(纤芯!G569,光放段!$C$4:$C$237,0))</f>
        <v>37003303000</v>
      </c>
      <c r="I569" s="3" t="str">
        <f t="shared" si="41"/>
        <v>德东威光缆</v>
      </c>
      <c r="J569" s="3" t="str">
        <f>INDEX(子缆名称!$B$4:$B$29,纤芯!M569)</f>
        <v>B缆</v>
      </c>
      <c r="K569" s="3">
        <v>14</v>
      </c>
      <c r="L569" s="3">
        <f t="shared" si="42"/>
        <v>2</v>
      </c>
      <c r="M569" s="3">
        <f t="shared" si="43"/>
        <v>2</v>
      </c>
      <c r="N569" s="3" t="s">
        <v>20</v>
      </c>
      <c r="O569" s="3">
        <f>COUNTIF([1]局站!$D$4:$D$172,"="&amp;N569)</f>
        <v>1</v>
      </c>
      <c r="P569" s="3">
        <v>0</v>
      </c>
      <c r="Q569" s="3">
        <v>0</v>
      </c>
      <c r="R569" s="3">
        <v>0</v>
      </c>
      <c r="S569" s="3" t="s">
        <v>21</v>
      </c>
      <c r="T569" s="3">
        <f>COUNTIF([1]局站!$D$4:$D$172,"="&amp;S569)</f>
        <v>1</v>
      </c>
      <c r="U569" s="3">
        <v>0</v>
      </c>
      <c r="V569" s="3">
        <v>0</v>
      </c>
      <c r="W569" s="3">
        <v>0</v>
      </c>
      <c r="X569" s="3" t="s">
        <v>1214</v>
      </c>
      <c r="Y569" s="3" t="s">
        <v>852</v>
      </c>
      <c r="Z569" s="3" t="str">
        <f>INDEX(业务类型!$C$4:$C$8,MATCH(纤芯!Y569,业务类型!$B$4:$B$8,0))</f>
        <v>TWO</v>
      </c>
      <c r="AA569" s="3" t="s">
        <v>895</v>
      </c>
    </row>
    <row r="570" spans="1:27" ht="16.5" x14ac:dyDescent="0.2">
      <c r="A570" s="3">
        <v>567</v>
      </c>
      <c r="B570" s="3">
        <f t="shared" si="39"/>
        <v>37003303015</v>
      </c>
      <c r="C570" s="3" t="s">
        <v>1166</v>
      </c>
      <c r="D570" s="3" t="s">
        <v>203</v>
      </c>
      <c r="E570" s="3" t="str">
        <f>INDEX(光放段!$G$4:$G$237,MATCH(纤芯!G570,光放段!$C$4:$C$237,0))</f>
        <v>山东二干|德东威光缆:东营运河路-威海南竹岛</v>
      </c>
      <c r="F570" s="3">
        <f>INDEX(光放段!$I$4:$I$237,MATCH(纤芯!H570,光放段!$B$4:$B$237,0))</f>
        <v>37003300000</v>
      </c>
      <c r="G570" s="3" t="str">
        <f t="shared" si="40"/>
        <v>山东二干|德东威光缆:昌邑青乡-莱州平里店</v>
      </c>
      <c r="H570" s="3">
        <f>INDEX(光放段!$B$4:$B$237,MATCH(纤芯!G570,光放段!$C$4:$C$237,0))</f>
        <v>37003303000</v>
      </c>
      <c r="I570" s="3" t="str">
        <f t="shared" si="41"/>
        <v>德东威光缆</v>
      </c>
      <c r="J570" s="3" t="str">
        <f>INDEX(子缆名称!$B$4:$B$29,纤芯!M570)</f>
        <v>B缆</v>
      </c>
      <c r="K570" s="3">
        <v>15</v>
      </c>
      <c r="L570" s="3">
        <f t="shared" si="42"/>
        <v>3</v>
      </c>
      <c r="M570" s="3">
        <f t="shared" si="43"/>
        <v>2</v>
      </c>
      <c r="N570" s="3" t="s">
        <v>20</v>
      </c>
      <c r="O570" s="3">
        <f>COUNTIF([1]局站!$D$4:$D$172,"="&amp;N570)</f>
        <v>1</v>
      </c>
      <c r="P570" s="3">
        <v>0</v>
      </c>
      <c r="Q570" s="3">
        <v>0</v>
      </c>
      <c r="R570" s="3">
        <v>0</v>
      </c>
      <c r="S570" s="3" t="s">
        <v>21</v>
      </c>
      <c r="T570" s="3">
        <f>COUNTIF([1]局站!$D$4:$D$172,"="&amp;S570)</f>
        <v>1</v>
      </c>
      <c r="U570" s="3">
        <v>0</v>
      </c>
      <c r="V570" s="3">
        <v>0</v>
      </c>
      <c r="W570" s="3">
        <v>0</v>
      </c>
      <c r="X570" s="3" t="s">
        <v>1214</v>
      </c>
      <c r="Y570" s="3" t="s">
        <v>881</v>
      </c>
      <c r="Z570" s="3" t="str">
        <f>INDEX(业务类型!$C$4:$C$8,MATCH(纤芯!Y570,业务类型!$B$4:$B$8,0))</f>
        <v>OTHER</v>
      </c>
      <c r="AA570" s="3" t="s">
        <v>904</v>
      </c>
    </row>
    <row r="571" spans="1:27" ht="16.5" x14ac:dyDescent="0.2">
      <c r="A571" s="3">
        <v>568</v>
      </c>
      <c r="B571" s="3">
        <f t="shared" si="39"/>
        <v>37003303016</v>
      </c>
      <c r="C571" s="3" t="s">
        <v>1166</v>
      </c>
      <c r="D571" s="3" t="s">
        <v>203</v>
      </c>
      <c r="E571" s="3" t="str">
        <f>INDEX(光放段!$G$4:$G$237,MATCH(纤芯!G571,光放段!$C$4:$C$237,0))</f>
        <v>山东二干|德东威光缆:东营运河路-威海南竹岛</v>
      </c>
      <c r="F571" s="3">
        <f>INDEX(光放段!$I$4:$I$237,MATCH(纤芯!H571,光放段!$B$4:$B$237,0))</f>
        <v>37003300000</v>
      </c>
      <c r="G571" s="3" t="str">
        <f t="shared" si="40"/>
        <v>山东二干|德东威光缆:昌邑青乡-莱州平里店</v>
      </c>
      <c r="H571" s="3">
        <f>INDEX(光放段!$B$4:$B$237,MATCH(纤芯!G571,光放段!$C$4:$C$237,0))</f>
        <v>37003303000</v>
      </c>
      <c r="I571" s="3" t="str">
        <f t="shared" si="41"/>
        <v>德东威光缆</v>
      </c>
      <c r="J571" s="3" t="str">
        <f>INDEX(子缆名称!$B$4:$B$29,纤芯!M571)</f>
        <v>B缆</v>
      </c>
      <c r="K571" s="3">
        <v>16</v>
      </c>
      <c r="L571" s="3">
        <f t="shared" si="42"/>
        <v>4</v>
      </c>
      <c r="M571" s="3">
        <f t="shared" si="43"/>
        <v>2</v>
      </c>
      <c r="N571" s="3" t="s">
        <v>20</v>
      </c>
      <c r="O571" s="3">
        <f>COUNTIF([1]局站!$D$4:$D$172,"="&amp;N571)</f>
        <v>1</v>
      </c>
      <c r="P571" s="3">
        <v>0</v>
      </c>
      <c r="Q571" s="3">
        <v>0</v>
      </c>
      <c r="R571" s="3">
        <v>0</v>
      </c>
      <c r="S571" s="3" t="s">
        <v>21</v>
      </c>
      <c r="T571" s="3">
        <f>COUNTIF([1]局站!$D$4:$D$172,"="&amp;S571)</f>
        <v>1</v>
      </c>
      <c r="U571" s="3">
        <v>0</v>
      </c>
      <c r="V571" s="3">
        <v>0</v>
      </c>
      <c r="W571" s="3">
        <v>0</v>
      </c>
      <c r="X571" s="3" t="s">
        <v>1214</v>
      </c>
      <c r="Y571" s="3" t="s">
        <v>881</v>
      </c>
      <c r="Z571" s="3" t="str">
        <f>INDEX(业务类型!$C$4:$C$8,MATCH(纤芯!Y571,业务类型!$B$4:$B$8,0))</f>
        <v>OTHER</v>
      </c>
      <c r="AA571" s="3" t="s">
        <v>904</v>
      </c>
    </row>
    <row r="572" spans="1:27" ht="16.5" x14ac:dyDescent="0.2">
      <c r="A572" s="3">
        <v>569</v>
      </c>
      <c r="B572" s="3">
        <f t="shared" si="39"/>
        <v>37003303017</v>
      </c>
      <c r="C572" s="3" t="s">
        <v>1166</v>
      </c>
      <c r="D572" s="3" t="s">
        <v>203</v>
      </c>
      <c r="E572" s="3" t="str">
        <f>INDEX(光放段!$G$4:$G$237,MATCH(纤芯!G572,光放段!$C$4:$C$237,0))</f>
        <v>山东二干|德东威光缆:东营运河路-威海南竹岛</v>
      </c>
      <c r="F572" s="3">
        <f>INDEX(光放段!$I$4:$I$237,MATCH(纤芯!H572,光放段!$B$4:$B$237,0))</f>
        <v>37003300000</v>
      </c>
      <c r="G572" s="3" t="str">
        <f t="shared" si="40"/>
        <v>山东二干|德东威光缆:昌邑青乡-莱州平里店</v>
      </c>
      <c r="H572" s="3">
        <f>INDEX(光放段!$B$4:$B$237,MATCH(纤芯!G572,光放段!$C$4:$C$237,0))</f>
        <v>37003303000</v>
      </c>
      <c r="I572" s="3" t="str">
        <f t="shared" si="41"/>
        <v>德东威光缆</v>
      </c>
      <c r="J572" s="3" t="str">
        <f>INDEX(子缆名称!$B$4:$B$29,纤芯!M572)</f>
        <v>B缆</v>
      </c>
      <c r="K572" s="3">
        <v>17</v>
      </c>
      <c r="L572" s="3">
        <f t="shared" si="42"/>
        <v>5</v>
      </c>
      <c r="M572" s="3">
        <f t="shared" si="43"/>
        <v>2</v>
      </c>
      <c r="N572" s="3" t="s">
        <v>20</v>
      </c>
      <c r="O572" s="3">
        <f>COUNTIF([1]局站!$D$4:$D$172,"="&amp;N572)</f>
        <v>1</v>
      </c>
      <c r="P572" s="3">
        <v>0</v>
      </c>
      <c r="Q572" s="3">
        <v>0</v>
      </c>
      <c r="R572" s="3">
        <v>0</v>
      </c>
      <c r="S572" s="3" t="s">
        <v>21</v>
      </c>
      <c r="T572" s="3">
        <f>COUNTIF([1]局站!$D$4:$D$172,"="&amp;S572)</f>
        <v>1</v>
      </c>
      <c r="U572" s="3">
        <v>0</v>
      </c>
      <c r="V572" s="3">
        <v>0</v>
      </c>
      <c r="W572" s="3">
        <v>0</v>
      </c>
      <c r="X572" s="3" t="s">
        <v>1214</v>
      </c>
      <c r="Y572" s="3" t="s">
        <v>881</v>
      </c>
      <c r="Z572" s="3" t="str">
        <f>INDEX(业务类型!$C$4:$C$8,MATCH(纤芯!Y572,业务类型!$B$4:$B$8,0))</f>
        <v>OTHER</v>
      </c>
      <c r="AA572" s="3" t="s">
        <v>896</v>
      </c>
    </row>
    <row r="573" spans="1:27" ht="16.5" x14ac:dyDescent="0.2">
      <c r="A573" s="3">
        <v>570</v>
      </c>
      <c r="B573" s="3">
        <f t="shared" si="39"/>
        <v>37003303018</v>
      </c>
      <c r="C573" s="3" t="s">
        <v>1166</v>
      </c>
      <c r="D573" s="3" t="s">
        <v>203</v>
      </c>
      <c r="E573" s="3" t="str">
        <f>INDEX(光放段!$G$4:$G$237,MATCH(纤芯!G573,光放段!$C$4:$C$237,0))</f>
        <v>山东二干|德东威光缆:东营运河路-威海南竹岛</v>
      </c>
      <c r="F573" s="3">
        <f>INDEX(光放段!$I$4:$I$237,MATCH(纤芯!H573,光放段!$B$4:$B$237,0))</f>
        <v>37003300000</v>
      </c>
      <c r="G573" s="3" t="str">
        <f t="shared" si="40"/>
        <v>山东二干|德东威光缆:昌邑青乡-莱州平里店</v>
      </c>
      <c r="H573" s="3">
        <f>INDEX(光放段!$B$4:$B$237,MATCH(纤芯!G573,光放段!$C$4:$C$237,0))</f>
        <v>37003303000</v>
      </c>
      <c r="I573" s="3" t="str">
        <f t="shared" si="41"/>
        <v>德东威光缆</v>
      </c>
      <c r="J573" s="3" t="str">
        <f>INDEX(子缆名称!$B$4:$B$29,纤芯!M573)</f>
        <v>B缆</v>
      </c>
      <c r="K573" s="3">
        <v>18</v>
      </c>
      <c r="L573" s="3">
        <f t="shared" si="42"/>
        <v>6</v>
      </c>
      <c r="M573" s="3">
        <f t="shared" si="43"/>
        <v>2</v>
      </c>
      <c r="N573" s="3" t="s">
        <v>20</v>
      </c>
      <c r="O573" s="3">
        <f>COUNTIF([1]局站!$D$4:$D$172,"="&amp;N573)</f>
        <v>1</v>
      </c>
      <c r="P573" s="3">
        <v>0</v>
      </c>
      <c r="Q573" s="3">
        <v>0</v>
      </c>
      <c r="R573" s="3">
        <v>0</v>
      </c>
      <c r="S573" s="3" t="s">
        <v>21</v>
      </c>
      <c r="T573" s="3">
        <f>COUNTIF([1]局站!$D$4:$D$172,"="&amp;S573)</f>
        <v>1</v>
      </c>
      <c r="U573" s="3">
        <v>0</v>
      </c>
      <c r="V573" s="3">
        <v>0</v>
      </c>
      <c r="W573" s="3">
        <v>0</v>
      </c>
      <c r="X573" s="3" t="s">
        <v>1214</v>
      </c>
      <c r="Y573" s="3" t="s">
        <v>852</v>
      </c>
      <c r="Z573" s="3" t="str">
        <f>INDEX(业务类型!$C$4:$C$8,MATCH(纤芯!Y573,业务类型!$B$4:$B$8,0))</f>
        <v>TWO</v>
      </c>
      <c r="AA573" s="3" t="s">
        <v>905</v>
      </c>
    </row>
    <row r="574" spans="1:27" ht="16.5" x14ac:dyDescent="0.2">
      <c r="A574" s="3">
        <v>571</v>
      </c>
      <c r="B574" s="3">
        <f t="shared" si="39"/>
        <v>37003303019</v>
      </c>
      <c r="C574" s="3" t="s">
        <v>1166</v>
      </c>
      <c r="D574" s="3" t="s">
        <v>203</v>
      </c>
      <c r="E574" s="3" t="str">
        <f>INDEX(光放段!$G$4:$G$237,MATCH(纤芯!G574,光放段!$C$4:$C$237,0))</f>
        <v>山东二干|德东威光缆:东营运河路-威海南竹岛</v>
      </c>
      <c r="F574" s="3">
        <f>INDEX(光放段!$I$4:$I$237,MATCH(纤芯!H574,光放段!$B$4:$B$237,0))</f>
        <v>37003300000</v>
      </c>
      <c r="G574" s="3" t="str">
        <f t="shared" si="40"/>
        <v>山东二干|德东威光缆:昌邑青乡-莱州平里店</v>
      </c>
      <c r="H574" s="3">
        <f>INDEX(光放段!$B$4:$B$237,MATCH(纤芯!G574,光放段!$C$4:$C$237,0))</f>
        <v>37003303000</v>
      </c>
      <c r="I574" s="3" t="str">
        <f t="shared" si="41"/>
        <v>德东威光缆</v>
      </c>
      <c r="J574" s="3" t="str">
        <f>INDEX(子缆名称!$B$4:$B$29,纤芯!M574)</f>
        <v>B缆</v>
      </c>
      <c r="K574" s="3">
        <v>19</v>
      </c>
      <c r="L574" s="3">
        <f t="shared" si="42"/>
        <v>7</v>
      </c>
      <c r="M574" s="3">
        <f t="shared" si="43"/>
        <v>2</v>
      </c>
      <c r="N574" s="3" t="s">
        <v>20</v>
      </c>
      <c r="O574" s="3">
        <f>COUNTIF([1]局站!$D$4:$D$172,"="&amp;N574)</f>
        <v>1</v>
      </c>
      <c r="P574" s="3">
        <v>0</v>
      </c>
      <c r="Q574" s="3">
        <v>0</v>
      </c>
      <c r="R574" s="3">
        <v>0</v>
      </c>
      <c r="S574" s="3" t="s">
        <v>21</v>
      </c>
      <c r="T574" s="3">
        <f>COUNTIF([1]局站!$D$4:$D$172,"="&amp;S574)</f>
        <v>1</v>
      </c>
      <c r="U574" s="3">
        <v>0</v>
      </c>
      <c r="V574" s="3">
        <v>0</v>
      </c>
      <c r="W574" s="3">
        <v>0</v>
      </c>
      <c r="X574" s="3" t="s">
        <v>1214</v>
      </c>
      <c r="Y574" s="3" t="s">
        <v>881</v>
      </c>
      <c r="Z574" s="3" t="str">
        <f>INDEX(业务类型!$C$4:$C$8,MATCH(纤芯!Y574,业务类型!$B$4:$B$8,0))</f>
        <v>OTHER</v>
      </c>
      <c r="AA574" s="3" t="s">
        <v>882</v>
      </c>
    </row>
    <row r="575" spans="1:27" ht="16.5" x14ac:dyDescent="0.2">
      <c r="A575" s="3">
        <v>572</v>
      </c>
      <c r="B575" s="3">
        <f t="shared" si="39"/>
        <v>37003303020</v>
      </c>
      <c r="C575" s="3" t="s">
        <v>1166</v>
      </c>
      <c r="D575" s="3" t="s">
        <v>203</v>
      </c>
      <c r="E575" s="3" t="str">
        <f>INDEX(光放段!$G$4:$G$237,MATCH(纤芯!G575,光放段!$C$4:$C$237,0))</f>
        <v>山东二干|德东威光缆:东营运河路-威海南竹岛</v>
      </c>
      <c r="F575" s="3">
        <f>INDEX(光放段!$I$4:$I$237,MATCH(纤芯!H575,光放段!$B$4:$B$237,0))</f>
        <v>37003300000</v>
      </c>
      <c r="G575" s="3" t="str">
        <f t="shared" si="40"/>
        <v>山东二干|德东威光缆:昌邑青乡-莱州平里店</v>
      </c>
      <c r="H575" s="3">
        <f>INDEX(光放段!$B$4:$B$237,MATCH(纤芯!G575,光放段!$C$4:$C$237,0))</f>
        <v>37003303000</v>
      </c>
      <c r="I575" s="3" t="str">
        <f t="shared" si="41"/>
        <v>德东威光缆</v>
      </c>
      <c r="J575" s="3" t="str">
        <f>INDEX(子缆名称!$B$4:$B$29,纤芯!M575)</f>
        <v>B缆</v>
      </c>
      <c r="K575" s="3">
        <v>20</v>
      </c>
      <c r="L575" s="3">
        <f t="shared" si="42"/>
        <v>8</v>
      </c>
      <c r="M575" s="3">
        <f t="shared" si="43"/>
        <v>2</v>
      </c>
      <c r="N575" s="3" t="s">
        <v>20</v>
      </c>
      <c r="O575" s="3">
        <f>COUNTIF([1]局站!$D$4:$D$172,"="&amp;N575)</f>
        <v>1</v>
      </c>
      <c r="P575" s="3">
        <v>0</v>
      </c>
      <c r="Q575" s="3">
        <v>0</v>
      </c>
      <c r="R575" s="3">
        <v>0</v>
      </c>
      <c r="S575" s="3" t="s">
        <v>21</v>
      </c>
      <c r="T575" s="3">
        <f>COUNTIF([1]局站!$D$4:$D$172,"="&amp;S575)</f>
        <v>1</v>
      </c>
      <c r="U575" s="3">
        <v>0</v>
      </c>
      <c r="V575" s="3">
        <v>0</v>
      </c>
      <c r="W575" s="3">
        <v>0</v>
      </c>
      <c r="X575" s="3" t="s">
        <v>1214</v>
      </c>
      <c r="Y575" s="3" t="s">
        <v>881</v>
      </c>
      <c r="Z575" s="3" t="str">
        <f>INDEX(业务类型!$C$4:$C$8,MATCH(纤芯!Y575,业务类型!$B$4:$B$8,0))</f>
        <v>OTHER</v>
      </c>
      <c r="AA575" s="3" t="s">
        <v>882</v>
      </c>
    </row>
    <row r="576" spans="1:27" ht="16.5" x14ac:dyDescent="0.2">
      <c r="A576" s="3">
        <v>573</v>
      </c>
      <c r="B576" s="3">
        <f t="shared" si="39"/>
        <v>37003303021</v>
      </c>
      <c r="C576" s="3" t="s">
        <v>1166</v>
      </c>
      <c r="D576" s="3" t="s">
        <v>203</v>
      </c>
      <c r="E576" s="3" t="str">
        <f>INDEX(光放段!$G$4:$G$237,MATCH(纤芯!G576,光放段!$C$4:$C$237,0))</f>
        <v>山东二干|德东威光缆:东营运河路-威海南竹岛</v>
      </c>
      <c r="F576" s="3">
        <f>INDEX(光放段!$I$4:$I$237,MATCH(纤芯!H576,光放段!$B$4:$B$237,0))</f>
        <v>37003300000</v>
      </c>
      <c r="G576" s="3" t="str">
        <f t="shared" si="40"/>
        <v>山东二干|德东威光缆:昌邑青乡-莱州平里店</v>
      </c>
      <c r="H576" s="3">
        <f>INDEX(光放段!$B$4:$B$237,MATCH(纤芯!G576,光放段!$C$4:$C$237,0))</f>
        <v>37003303000</v>
      </c>
      <c r="I576" s="3" t="str">
        <f t="shared" si="41"/>
        <v>德东威光缆</v>
      </c>
      <c r="J576" s="3" t="str">
        <f>INDEX(子缆名称!$B$4:$B$29,纤芯!M576)</f>
        <v>B缆</v>
      </c>
      <c r="K576" s="3">
        <v>21</v>
      </c>
      <c r="L576" s="3">
        <f t="shared" si="42"/>
        <v>9</v>
      </c>
      <c r="M576" s="3">
        <f t="shared" si="43"/>
        <v>2</v>
      </c>
      <c r="N576" s="3" t="s">
        <v>20</v>
      </c>
      <c r="O576" s="3">
        <f>COUNTIF([1]局站!$D$4:$D$172,"="&amp;N576)</f>
        <v>1</v>
      </c>
      <c r="P576" s="3">
        <v>0</v>
      </c>
      <c r="Q576" s="3">
        <v>0</v>
      </c>
      <c r="R576" s="3">
        <v>0</v>
      </c>
      <c r="S576" s="3" t="s">
        <v>21</v>
      </c>
      <c r="T576" s="3">
        <f>COUNTIF([1]局站!$D$4:$D$172,"="&amp;S576)</f>
        <v>1</v>
      </c>
      <c r="U576" s="3">
        <v>0</v>
      </c>
      <c r="V576" s="3">
        <v>0</v>
      </c>
      <c r="W576" s="3">
        <v>0</v>
      </c>
      <c r="X576" s="3" t="s">
        <v>1214</v>
      </c>
      <c r="Y576" s="3" t="s">
        <v>852</v>
      </c>
      <c r="Z576" s="3" t="str">
        <f>INDEX(业务类型!$C$4:$C$8,MATCH(纤芯!Y576,业务类型!$B$4:$B$8,0))</f>
        <v>TWO</v>
      </c>
      <c r="AA576" s="3" t="s">
        <v>901</v>
      </c>
    </row>
    <row r="577" spans="1:27" ht="16.5" x14ac:dyDescent="0.2">
      <c r="A577" s="3">
        <v>574</v>
      </c>
      <c r="B577" s="3">
        <f t="shared" si="39"/>
        <v>37003303022</v>
      </c>
      <c r="C577" s="3" t="s">
        <v>1166</v>
      </c>
      <c r="D577" s="3" t="s">
        <v>203</v>
      </c>
      <c r="E577" s="3" t="str">
        <f>INDEX(光放段!$G$4:$G$237,MATCH(纤芯!G577,光放段!$C$4:$C$237,0))</f>
        <v>山东二干|德东威光缆:东营运河路-威海南竹岛</v>
      </c>
      <c r="F577" s="3">
        <f>INDEX(光放段!$I$4:$I$237,MATCH(纤芯!H577,光放段!$B$4:$B$237,0))</f>
        <v>37003300000</v>
      </c>
      <c r="G577" s="3" t="str">
        <f t="shared" si="40"/>
        <v>山东二干|德东威光缆:昌邑青乡-莱州平里店</v>
      </c>
      <c r="H577" s="3">
        <f>INDEX(光放段!$B$4:$B$237,MATCH(纤芯!G577,光放段!$C$4:$C$237,0))</f>
        <v>37003303000</v>
      </c>
      <c r="I577" s="3" t="str">
        <f t="shared" si="41"/>
        <v>德东威光缆</v>
      </c>
      <c r="J577" s="3" t="str">
        <f>INDEX(子缆名称!$B$4:$B$29,纤芯!M577)</f>
        <v>B缆</v>
      </c>
      <c r="K577" s="3">
        <v>22</v>
      </c>
      <c r="L577" s="3">
        <f t="shared" si="42"/>
        <v>10</v>
      </c>
      <c r="M577" s="3">
        <f t="shared" si="43"/>
        <v>2</v>
      </c>
      <c r="N577" s="3" t="s">
        <v>20</v>
      </c>
      <c r="O577" s="3">
        <f>COUNTIF([1]局站!$D$4:$D$172,"="&amp;N577)</f>
        <v>1</v>
      </c>
      <c r="P577" s="3">
        <v>0</v>
      </c>
      <c r="Q577" s="3">
        <v>0</v>
      </c>
      <c r="R577" s="3">
        <v>0</v>
      </c>
      <c r="S577" s="3" t="s">
        <v>21</v>
      </c>
      <c r="T577" s="3">
        <f>COUNTIF([1]局站!$D$4:$D$172,"="&amp;S577)</f>
        <v>1</v>
      </c>
      <c r="U577" s="3">
        <v>0</v>
      </c>
      <c r="V577" s="3">
        <v>0</v>
      </c>
      <c r="W577" s="3">
        <v>0</v>
      </c>
      <c r="X577" s="3" t="s">
        <v>1214</v>
      </c>
      <c r="Y577" s="3" t="s">
        <v>880</v>
      </c>
      <c r="Z577" s="3" t="str">
        <f>INDEX(业务类型!$C$4:$C$8,MATCH(纤芯!Y577,业务类型!$B$4:$B$8,0))</f>
        <v>IDLE</v>
      </c>
      <c r="AA577" s="3"/>
    </row>
    <row r="578" spans="1:27" ht="16.5" x14ac:dyDescent="0.2">
      <c r="A578" s="3">
        <v>575</v>
      </c>
      <c r="B578" s="3">
        <f t="shared" si="39"/>
        <v>37003303023</v>
      </c>
      <c r="C578" s="3" t="s">
        <v>1166</v>
      </c>
      <c r="D578" s="3" t="s">
        <v>203</v>
      </c>
      <c r="E578" s="3" t="str">
        <f>INDEX(光放段!$G$4:$G$237,MATCH(纤芯!G578,光放段!$C$4:$C$237,0))</f>
        <v>山东二干|德东威光缆:东营运河路-威海南竹岛</v>
      </c>
      <c r="F578" s="3">
        <f>INDEX(光放段!$I$4:$I$237,MATCH(纤芯!H578,光放段!$B$4:$B$237,0))</f>
        <v>37003300000</v>
      </c>
      <c r="G578" s="3" t="str">
        <f t="shared" si="40"/>
        <v>山东二干|德东威光缆:昌邑青乡-莱州平里店</v>
      </c>
      <c r="H578" s="3">
        <f>INDEX(光放段!$B$4:$B$237,MATCH(纤芯!G578,光放段!$C$4:$C$237,0))</f>
        <v>37003303000</v>
      </c>
      <c r="I578" s="3" t="str">
        <f t="shared" si="41"/>
        <v>德东威光缆</v>
      </c>
      <c r="J578" s="3" t="str">
        <f>INDEX(子缆名称!$B$4:$B$29,纤芯!M578)</f>
        <v>B缆</v>
      </c>
      <c r="K578" s="3">
        <v>23</v>
      </c>
      <c r="L578" s="3">
        <f t="shared" si="42"/>
        <v>11</v>
      </c>
      <c r="M578" s="3">
        <f t="shared" si="43"/>
        <v>2</v>
      </c>
      <c r="N578" s="3" t="s">
        <v>20</v>
      </c>
      <c r="O578" s="3">
        <f>COUNTIF([1]局站!$D$4:$D$172,"="&amp;N578)</f>
        <v>1</v>
      </c>
      <c r="P578" s="3">
        <v>0</v>
      </c>
      <c r="Q578" s="3">
        <v>0</v>
      </c>
      <c r="R578" s="3">
        <v>0</v>
      </c>
      <c r="S578" s="3" t="s">
        <v>21</v>
      </c>
      <c r="T578" s="3">
        <f>COUNTIF([1]局站!$D$4:$D$172,"="&amp;S578)</f>
        <v>1</v>
      </c>
      <c r="U578" s="3">
        <v>0</v>
      </c>
      <c r="V578" s="3">
        <v>0</v>
      </c>
      <c r="W578" s="3">
        <v>0</v>
      </c>
      <c r="X578" s="3" t="s">
        <v>1214</v>
      </c>
      <c r="Y578" s="3" t="s">
        <v>881</v>
      </c>
      <c r="Z578" s="3" t="str">
        <f>INDEX(业务类型!$C$4:$C$8,MATCH(纤芯!Y578,业务类型!$B$4:$B$8,0))</f>
        <v>OTHER</v>
      </c>
      <c r="AA578" s="3" t="s">
        <v>896</v>
      </c>
    </row>
    <row r="579" spans="1:27" ht="16.5" x14ac:dyDescent="0.2">
      <c r="A579" s="3">
        <v>576</v>
      </c>
      <c r="B579" s="3">
        <f t="shared" si="39"/>
        <v>37003303024</v>
      </c>
      <c r="C579" s="3" t="s">
        <v>1166</v>
      </c>
      <c r="D579" s="3" t="s">
        <v>203</v>
      </c>
      <c r="E579" s="3" t="str">
        <f>INDEX(光放段!$G$4:$G$237,MATCH(纤芯!G579,光放段!$C$4:$C$237,0))</f>
        <v>山东二干|德东威光缆:东营运河路-威海南竹岛</v>
      </c>
      <c r="F579" s="3">
        <f>INDEX(光放段!$I$4:$I$237,MATCH(纤芯!H579,光放段!$B$4:$B$237,0))</f>
        <v>37003300000</v>
      </c>
      <c r="G579" s="3" t="str">
        <f t="shared" si="40"/>
        <v>山东二干|德东威光缆:昌邑青乡-莱州平里店</v>
      </c>
      <c r="H579" s="3">
        <f>INDEX(光放段!$B$4:$B$237,MATCH(纤芯!G579,光放段!$C$4:$C$237,0))</f>
        <v>37003303000</v>
      </c>
      <c r="I579" s="3" t="str">
        <f t="shared" si="41"/>
        <v>德东威光缆</v>
      </c>
      <c r="J579" s="3" t="str">
        <f>INDEX(子缆名称!$B$4:$B$29,纤芯!M579)</f>
        <v>B缆</v>
      </c>
      <c r="K579" s="3">
        <v>24</v>
      </c>
      <c r="L579" s="3">
        <f t="shared" si="42"/>
        <v>12</v>
      </c>
      <c r="M579" s="3">
        <f t="shared" si="43"/>
        <v>2</v>
      </c>
      <c r="N579" s="3" t="s">
        <v>20</v>
      </c>
      <c r="O579" s="3">
        <f>COUNTIF([1]局站!$D$4:$D$172,"="&amp;N579)</f>
        <v>1</v>
      </c>
      <c r="P579" s="3">
        <v>0</v>
      </c>
      <c r="Q579" s="3">
        <v>0</v>
      </c>
      <c r="R579" s="3">
        <v>0</v>
      </c>
      <c r="S579" s="3" t="s">
        <v>21</v>
      </c>
      <c r="T579" s="3">
        <f>COUNTIF([1]局站!$D$4:$D$172,"="&amp;S579)</f>
        <v>1</v>
      </c>
      <c r="U579" s="3">
        <v>0</v>
      </c>
      <c r="V579" s="3">
        <v>0</v>
      </c>
      <c r="W579" s="3">
        <v>0</v>
      </c>
      <c r="X579" s="3" t="s">
        <v>1214</v>
      </c>
      <c r="Y579" s="3" t="s">
        <v>852</v>
      </c>
      <c r="Z579" s="3" t="str">
        <f>INDEX(业务类型!$C$4:$C$8,MATCH(纤芯!Y579,业务类型!$B$4:$B$8,0))</f>
        <v>TWO</v>
      </c>
      <c r="AA579" s="3" t="s">
        <v>901</v>
      </c>
    </row>
    <row r="580" spans="1:27" ht="16.5" x14ac:dyDescent="0.2">
      <c r="A580" s="3">
        <v>577</v>
      </c>
      <c r="B580" s="3">
        <f t="shared" ref="B580:B596" si="44">H580+K580</f>
        <v>37003304001</v>
      </c>
      <c r="C580" s="3" t="s">
        <v>1166</v>
      </c>
      <c r="D580" s="3" t="s">
        <v>203</v>
      </c>
      <c r="E580" s="3" t="str">
        <f>INDEX(光放段!$G$4:$G$237,MATCH(纤芯!G580,光放段!$C$4:$C$237,0))</f>
        <v>山东二干|德东威光缆:东营运河路-威海南竹岛</v>
      </c>
      <c r="F580" s="3">
        <f>INDEX(光放段!$I$4:$I$237,MATCH(纤芯!H580,光放段!$B$4:$B$237,0))</f>
        <v>37003300000</v>
      </c>
      <c r="G580" s="3" t="str">
        <f t="shared" si="40"/>
        <v>山东二干|德东威光缆:莱州平里店-龙口黄城</v>
      </c>
      <c r="H580" s="3">
        <f>INDEX(光放段!$B$4:$B$237,MATCH(纤芯!G580,光放段!$C$4:$C$237,0))</f>
        <v>37003304000</v>
      </c>
      <c r="I580" s="3" t="str">
        <f t="shared" si="41"/>
        <v>德东威光缆</v>
      </c>
      <c r="J580" s="3" t="str">
        <f>INDEX(子缆名称!$B$4:$B$29,纤芯!M580)</f>
        <v>A缆</v>
      </c>
      <c r="K580" s="3">
        <v>1</v>
      </c>
      <c r="L580" s="3">
        <f t="shared" si="42"/>
        <v>1</v>
      </c>
      <c r="M580" s="3">
        <f t="shared" si="43"/>
        <v>1</v>
      </c>
      <c r="N580" s="3" t="s">
        <v>21</v>
      </c>
      <c r="O580" s="3">
        <f>COUNTIF([1]局站!$D$4:$D$172,"="&amp;N580)</f>
        <v>1</v>
      </c>
      <c r="P580" s="3">
        <v>0</v>
      </c>
      <c r="Q580" s="3">
        <v>0</v>
      </c>
      <c r="R580" s="3">
        <v>0</v>
      </c>
      <c r="S580" s="3" t="s">
        <v>1257</v>
      </c>
      <c r="T580" s="3">
        <f>COUNTIF([1]局站!$D$4:$D$172,"="&amp;S580)</f>
        <v>1</v>
      </c>
      <c r="U580" s="3">
        <v>0</v>
      </c>
      <c r="V580" s="3">
        <v>0</v>
      </c>
      <c r="W580" s="3">
        <v>0</v>
      </c>
      <c r="X580" s="3" t="s">
        <v>1215</v>
      </c>
      <c r="Y580" s="3" t="s">
        <v>881</v>
      </c>
      <c r="Z580" s="3" t="str">
        <f>INDEX(业务类型!$C$4:$C$8,MATCH(纤芯!Y580,业务类型!$B$4:$B$8,0))</f>
        <v>OTHER</v>
      </c>
      <c r="AA580" s="3" t="s">
        <v>896</v>
      </c>
    </row>
    <row r="581" spans="1:27" ht="16.5" x14ac:dyDescent="0.2">
      <c r="A581" s="3">
        <v>578</v>
      </c>
      <c r="B581" s="3">
        <f t="shared" si="44"/>
        <v>37003304002</v>
      </c>
      <c r="C581" s="3" t="s">
        <v>1166</v>
      </c>
      <c r="D581" s="3" t="s">
        <v>203</v>
      </c>
      <c r="E581" s="3" t="str">
        <f>INDEX(光放段!$G$4:$G$237,MATCH(纤芯!G581,光放段!$C$4:$C$237,0))</f>
        <v>山东二干|德东威光缆:东营运河路-威海南竹岛</v>
      </c>
      <c r="F581" s="3">
        <f>INDEX(光放段!$I$4:$I$237,MATCH(纤芯!H581,光放段!$B$4:$B$237,0))</f>
        <v>37003300000</v>
      </c>
      <c r="G581" s="3" t="str">
        <f t="shared" ref="G581:G644" si="45">C581&amp;"|"&amp;D581&amp;":"&amp;N581&amp;"-"&amp;S581</f>
        <v>山东二干|德东威光缆:莱州平里店-龙口黄城</v>
      </c>
      <c r="H581" s="3">
        <f>INDEX(光放段!$B$4:$B$237,MATCH(纤芯!G581,光放段!$C$4:$C$237,0))</f>
        <v>37003304000</v>
      </c>
      <c r="I581" s="3" t="str">
        <f t="shared" ref="I581:I644" si="46">D581</f>
        <v>德东威光缆</v>
      </c>
      <c r="J581" s="3" t="str">
        <f>INDEX(子缆名称!$B$4:$B$29,纤芯!M581)</f>
        <v>A缆</v>
      </c>
      <c r="K581" s="3">
        <v>2</v>
      </c>
      <c r="L581" s="3">
        <f t="shared" ref="L581:L644" si="47">MOD(K581-1,12)+1</f>
        <v>2</v>
      </c>
      <c r="M581" s="3">
        <f t="shared" ref="M581:M644" si="48">INT((K581-1)/12)+1</f>
        <v>1</v>
      </c>
      <c r="N581" s="3" t="s">
        <v>21</v>
      </c>
      <c r="O581" s="3">
        <f>COUNTIF([1]局站!$D$4:$D$172,"="&amp;N581)</f>
        <v>1</v>
      </c>
      <c r="P581" s="3">
        <v>0</v>
      </c>
      <c r="Q581" s="3">
        <v>0</v>
      </c>
      <c r="R581" s="3">
        <v>0</v>
      </c>
      <c r="S581" s="3" t="s">
        <v>1257</v>
      </c>
      <c r="T581" s="3">
        <f>COUNTIF([1]局站!$D$4:$D$172,"="&amp;S581)</f>
        <v>1</v>
      </c>
      <c r="U581" s="3">
        <v>0</v>
      </c>
      <c r="V581" s="3">
        <v>0</v>
      </c>
      <c r="W581" s="3">
        <v>0</v>
      </c>
      <c r="X581" s="3" t="s">
        <v>1215</v>
      </c>
      <c r="Y581" s="3" t="s">
        <v>881</v>
      </c>
      <c r="Z581" s="3" t="str">
        <f>INDEX(业务类型!$C$4:$C$8,MATCH(纤芯!Y581,业务类型!$B$4:$B$8,0))</f>
        <v>OTHER</v>
      </c>
      <c r="AA581" s="3" t="s">
        <v>896</v>
      </c>
    </row>
    <row r="582" spans="1:27" ht="16.5" x14ac:dyDescent="0.2">
      <c r="A582" s="3">
        <v>579</v>
      </c>
      <c r="B582" s="3">
        <f t="shared" si="44"/>
        <v>37003304003</v>
      </c>
      <c r="C582" s="3" t="s">
        <v>1166</v>
      </c>
      <c r="D582" s="3" t="s">
        <v>203</v>
      </c>
      <c r="E582" s="3" t="str">
        <f>INDEX(光放段!$G$4:$G$237,MATCH(纤芯!G582,光放段!$C$4:$C$237,0))</f>
        <v>山东二干|德东威光缆:东营运河路-威海南竹岛</v>
      </c>
      <c r="F582" s="3">
        <f>INDEX(光放段!$I$4:$I$237,MATCH(纤芯!H582,光放段!$B$4:$B$237,0))</f>
        <v>37003300000</v>
      </c>
      <c r="G582" s="3" t="str">
        <f t="shared" si="45"/>
        <v>山东二干|德东威光缆:莱州平里店-龙口黄城</v>
      </c>
      <c r="H582" s="3">
        <f>INDEX(光放段!$B$4:$B$237,MATCH(纤芯!G582,光放段!$C$4:$C$237,0))</f>
        <v>37003304000</v>
      </c>
      <c r="I582" s="3" t="str">
        <f t="shared" si="46"/>
        <v>德东威光缆</v>
      </c>
      <c r="J582" s="3" t="str">
        <f>INDEX(子缆名称!$B$4:$B$29,纤芯!M582)</f>
        <v>A缆</v>
      </c>
      <c r="K582" s="3">
        <v>3</v>
      </c>
      <c r="L582" s="3">
        <f t="shared" si="47"/>
        <v>3</v>
      </c>
      <c r="M582" s="3">
        <f t="shared" si="48"/>
        <v>1</v>
      </c>
      <c r="N582" s="3" t="s">
        <v>21</v>
      </c>
      <c r="O582" s="3">
        <f>COUNTIF([1]局站!$D$4:$D$172,"="&amp;N582)</f>
        <v>1</v>
      </c>
      <c r="P582" s="3">
        <v>0</v>
      </c>
      <c r="Q582" s="3">
        <v>0</v>
      </c>
      <c r="R582" s="3">
        <v>0</v>
      </c>
      <c r="S582" s="3" t="s">
        <v>1257</v>
      </c>
      <c r="T582" s="3">
        <f>COUNTIF([1]局站!$D$4:$D$172,"="&amp;S582)</f>
        <v>1</v>
      </c>
      <c r="U582" s="3">
        <v>0</v>
      </c>
      <c r="V582" s="3">
        <v>0</v>
      </c>
      <c r="W582" s="3">
        <v>0</v>
      </c>
      <c r="X582" s="3" t="s">
        <v>1215</v>
      </c>
      <c r="Y582" s="3" t="s">
        <v>880</v>
      </c>
      <c r="Z582" s="3" t="str">
        <f>INDEX(业务类型!$C$4:$C$8,MATCH(纤芯!Y582,业务类型!$B$4:$B$8,0))</f>
        <v>IDLE</v>
      </c>
      <c r="AA582" s="3"/>
    </row>
    <row r="583" spans="1:27" ht="16.5" x14ac:dyDescent="0.2">
      <c r="A583" s="3">
        <v>580</v>
      </c>
      <c r="B583" s="3">
        <f t="shared" si="44"/>
        <v>37003304004</v>
      </c>
      <c r="C583" s="3" t="s">
        <v>1166</v>
      </c>
      <c r="D583" s="3" t="s">
        <v>203</v>
      </c>
      <c r="E583" s="3" t="str">
        <f>INDEX(光放段!$G$4:$G$237,MATCH(纤芯!G583,光放段!$C$4:$C$237,0))</f>
        <v>山东二干|德东威光缆:东营运河路-威海南竹岛</v>
      </c>
      <c r="F583" s="3">
        <f>INDEX(光放段!$I$4:$I$237,MATCH(纤芯!H583,光放段!$B$4:$B$237,0))</f>
        <v>37003300000</v>
      </c>
      <c r="G583" s="3" t="str">
        <f t="shared" si="45"/>
        <v>山东二干|德东威光缆:莱州平里店-龙口黄城</v>
      </c>
      <c r="H583" s="3">
        <f>INDEX(光放段!$B$4:$B$237,MATCH(纤芯!G583,光放段!$C$4:$C$237,0))</f>
        <v>37003304000</v>
      </c>
      <c r="I583" s="3" t="str">
        <f t="shared" si="46"/>
        <v>德东威光缆</v>
      </c>
      <c r="J583" s="3" t="str">
        <f>INDEX(子缆名称!$B$4:$B$29,纤芯!M583)</f>
        <v>A缆</v>
      </c>
      <c r="K583" s="3">
        <v>4</v>
      </c>
      <c r="L583" s="3">
        <f t="shared" si="47"/>
        <v>4</v>
      </c>
      <c r="M583" s="3">
        <f t="shared" si="48"/>
        <v>1</v>
      </c>
      <c r="N583" s="3" t="s">
        <v>21</v>
      </c>
      <c r="O583" s="3">
        <f>COUNTIF([1]局站!$D$4:$D$172,"="&amp;N583)</f>
        <v>1</v>
      </c>
      <c r="P583" s="3">
        <v>0</v>
      </c>
      <c r="Q583" s="3">
        <v>0</v>
      </c>
      <c r="R583" s="3">
        <v>0</v>
      </c>
      <c r="S583" s="3" t="s">
        <v>1257</v>
      </c>
      <c r="T583" s="3">
        <f>COUNTIF([1]局站!$D$4:$D$172,"="&amp;S583)</f>
        <v>1</v>
      </c>
      <c r="U583" s="3">
        <v>0</v>
      </c>
      <c r="V583" s="3">
        <v>0</v>
      </c>
      <c r="W583" s="3">
        <v>0</v>
      </c>
      <c r="X583" s="3" t="s">
        <v>1215</v>
      </c>
      <c r="Y583" s="3" t="s">
        <v>852</v>
      </c>
      <c r="Z583" s="3" t="str">
        <f>INDEX(业务类型!$C$4:$C$8,MATCH(纤芯!Y583,业务类型!$B$4:$B$8,0))</f>
        <v>TWO</v>
      </c>
      <c r="AA583" s="3" t="s">
        <v>901</v>
      </c>
    </row>
    <row r="584" spans="1:27" ht="16.5" x14ac:dyDescent="0.2">
      <c r="A584" s="3">
        <v>581</v>
      </c>
      <c r="B584" s="3">
        <f t="shared" si="44"/>
        <v>37003304005</v>
      </c>
      <c r="C584" s="3" t="s">
        <v>1166</v>
      </c>
      <c r="D584" s="3" t="s">
        <v>203</v>
      </c>
      <c r="E584" s="3" t="str">
        <f>INDEX(光放段!$G$4:$G$237,MATCH(纤芯!G584,光放段!$C$4:$C$237,0))</f>
        <v>山东二干|德东威光缆:东营运河路-威海南竹岛</v>
      </c>
      <c r="F584" s="3">
        <f>INDEX(光放段!$I$4:$I$237,MATCH(纤芯!H584,光放段!$B$4:$B$237,0))</f>
        <v>37003300000</v>
      </c>
      <c r="G584" s="3" t="str">
        <f t="shared" si="45"/>
        <v>山东二干|德东威光缆:莱州平里店-龙口黄城</v>
      </c>
      <c r="H584" s="3">
        <f>INDEX(光放段!$B$4:$B$237,MATCH(纤芯!G584,光放段!$C$4:$C$237,0))</f>
        <v>37003304000</v>
      </c>
      <c r="I584" s="3" t="str">
        <f t="shared" si="46"/>
        <v>德东威光缆</v>
      </c>
      <c r="J584" s="3" t="str">
        <f>INDEX(子缆名称!$B$4:$B$29,纤芯!M584)</f>
        <v>A缆</v>
      </c>
      <c r="K584" s="3">
        <v>5</v>
      </c>
      <c r="L584" s="3">
        <f t="shared" si="47"/>
        <v>5</v>
      </c>
      <c r="M584" s="3">
        <f t="shared" si="48"/>
        <v>1</v>
      </c>
      <c r="N584" s="3" t="s">
        <v>21</v>
      </c>
      <c r="O584" s="3">
        <f>COUNTIF([1]局站!$D$4:$D$172,"="&amp;N584)</f>
        <v>1</v>
      </c>
      <c r="P584" s="3">
        <v>0</v>
      </c>
      <c r="Q584" s="3">
        <v>0</v>
      </c>
      <c r="R584" s="3">
        <v>0</v>
      </c>
      <c r="S584" s="3" t="s">
        <v>1257</v>
      </c>
      <c r="T584" s="3">
        <f>COUNTIF([1]局站!$D$4:$D$172,"="&amp;S584)</f>
        <v>1</v>
      </c>
      <c r="U584" s="3">
        <v>0</v>
      </c>
      <c r="V584" s="3">
        <v>0</v>
      </c>
      <c r="W584" s="3">
        <v>0</v>
      </c>
      <c r="X584" s="3" t="s">
        <v>1215</v>
      </c>
      <c r="Y584" s="3" t="s">
        <v>852</v>
      </c>
      <c r="Z584" s="3" t="str">
        <f>INDEX(业务类型!$C$4:$C$8,MATCH(纤芯!Y584,业务类型!$B$4:$B$8,0))</f>
        <v>TWO</v>
      </c>
      <c r="AA584" s="3" t="s">
        <v>901</v>
      </c>
    </row>
    <row r="585" spans="1:27" ht="16.5" x14ac:dyDescent="0.2">
      <c r="A585" s="3">
        <v>582</v>
      </c>
      <c r="B585" s="3">
        <f t="shared" si="44"/>
        <v>37003304006</v>
      </c>
      <c r="C585" s="3" t="s">
        <v>1166</v>
      </c>
      <c r="D585" s="3" t="s">
        <v>203</v>
      </c>
      <c r="E585" s="3" t="str">
        <f>INDEX(光放段!$G$4:$G$237,MATCH(纤芯!G585,光放段!$C$4:$C$237,0))</f>
        <v>山东二干|德东威光缆:东营运河路-威海南竹岛</v>
      </c>
      <c r="F585" s="3">
        <f>INDEX(光放段!$I$4:$I$237,MATCH(纤芯!H585,光放段!$B$4:$B$237,0))</f>
        <v>37003300000</v>
      </c>
      <c r="G585" s="3" t="str">
        <f t="shared" si="45"/>
        <v>山东二干|德东威光缆:莱州平里店-龙口黄城</v>
      </c>
      <c r="H585" s="3">
        <f>INDEX(光放段!$B$4:$B$237,MATCH(纤芯!G585,光放段!$C$4:$C$237,0))</f>
        <v>37003304000</v>
      </c>
      <c r="I585" s="3" t="str">
        <f t="shared" si="46"/>
        <v>德东威光缆</v>
      </c>
      <c r="J585" s="3" t="str">
        <f>INDEX(子缆名称!$B$4:$B$29,纤芯!M585)</f>
        <v>A缆</v>
      </c>
      <c r="K585" s="3">
        <v>6</v>
      </c>
      <c r="L585" s="3">
        <f t="shared" si="47"/>
        <v>6</v>
      </c>
      <c r="M585" s="3">
        <f t="shared" si="48"/>
        <v>1</v>
      </c>
      <c r="N585" s="3" t="s">
        <v>21</v>
      </c>
      <c r="O585" s="3">
        <f>COUNTIF([1]局站!$D$4:$D$172,"="&amp;N585)</f>
        <v>1</v>
      </c>
      <c r="P585" s="3">
        <v>0</v>
      </c>
      <c r="Q585" s="3">
        <v>0</v>
      </c>
      <c r="R585" s="3">
        <v>0</v>
      </c>
      <c r="S585" s="3" t="s">
        <v>1257</v>
      </c>
      <c r="T585" s="3">
        <f>COUNTIF([1]局站!$D$4:$D$172,"="&amp;S585)</f>
        <v>1</v>
      </c>
      <c r="U585" s="3">
        <v>0</v>
      </c>
      <c r="V585" s="3">
        <v>0</v>
      </c>
      <c r="W585" s="3">
        <v>0</v>
      </c>
      <c r="X585" s="3" t="s">
        <v>1215</v>
      </c>
      <c r="Y585" s="3" t="s">
        <v>852</v>
      </c>
      <c r="Z585" s="3" t="str">
        <f>INDEX(业务类型!$C$4:$C$8,MATCH(纤芯!Y585,业务类型!$B$4:$B$8,0))</f>
        <v>TWO</v>
      </c>
      <c r="AA585" s="3" t="s">
        <v>907</v>
      </c>
    </row>
    <row r="586" spans="1:27" ht="16.5" x14ac:dyDescent="0.2">
      <c r="A586" s="3">
        <v>583</v>
      </c>
      <c r="B586" s="3">
        <f t="shared" si="44"/>
        <v>37003304007</v>
      </c>
      <c r="C586" s="3" t="s">
        <v>1166</v>
      </c>
      <c r="D586" s="3" t="s">
        <v>203</v>
      </c>
      <c r="E586" s="3" t="str">
        <f>INDEX(光放段!$G$4:$G$237,MATCH(纤芯!G586,光放段!$C$4:$C$237,0))</f>
        <v>山东二干|德东威光缆:东营运河路-威海南竹岛</v>
      </c>
      <c r="F586" s="3">
        <f>INDEX(光放段!$I$4:$I$237,MATCH(纤芯!H586,光放段!$B$4:$B$237,0))</f>
        <v>37003300000</v>
      </c>
      <c r="G586" s="3" t="str">
        <f t="shared" si="45"/>
        <v>山东二干|德东威光缆:莱州平里店-龙口黄城</v>
      </c>
      <c r="H586" s="3">
        <f>INDEX(光放段!$B$4:$B$237,MATCH(纤芯!G586,光放段!$C$4:$C$237,0))</f>
        <v>37003304000</v>
      </c>
      <c r="I586" s="3" t="str">
        <f t="shared" si="46"/>
        <v>德东威光缆</v>
      </c>
      <c r="J586" s="3" t="str">
        <f>INDEX(子缆名称!$B$4:$B$29,纤芯!M586)</f>
        <v>A缆</v>
      </c>
      <c r="K586" s="3">
        <v>7</v>
      </c>
      <c r="L586" s="3">
        <f t="shared" si="47"/>
        <v>7</v>
      </c>
      <c r="M586" s="3">
        <f t="shared" si="48"/>
        <v>1</v>
      </c>
      <c r="N586" s="3" t="s">
        <v>21</v>
      </c>
      <c r="O586" s="3">
        <f>COUNTIF([1]局站!$D$4:$D$172,"="&amp;N586)</f>
        <v>1</v>
      </c>
      <c r="P586" s="3">
        <v>0</v>
      </c>
      <c r="Q586" s="3">
        <v>0</v>
      </c>
      <c r="R586" s="3">
        <v>0</v>
      </c>
      <c r="S586" s="3" t="s">
        <v>1257</v>
      </c>
      <c r="T586" s="3">
        <f>COUNTIF([1]局站!$D$4:$D$172,"="&amp;S586)</f>
        <v>1</v>
      </c>
      <c r="U586" s="3">
        <v>0</v>
      </c>
      <c r="V586" s="3">
        <v>0</v>
      </c>
      <c r="W586" s="3">
        <v>0</v>
      </c>
      <c r="X586" s="3" t="s">
        <v>1215</v>
      </c>
      <c r="Y586" s="3" t="s">
        <v>852</v>
      </c>
      <c r="Z586" s="3" t="str">
        <f>INDEX(业务类型!$C$4:$C$8,MATCH(纤芯!Y586,业务类型!$B$4:$B$8,0))</f>
        <v>TWO</v>
      </c>
      <c r="AA586" s="3" t="s">
        <v>907</v>
      </c>
    </row>
    <row r="587" spans="1:27" ht="16.5" x14ac:dyDescent="0.2">
      <c r="A587" s="3">
        <v>584</v>
      </c>
      <c r="B587" s="3">
        <f t="shared" si="44"/>
        <v>37003304008</v>
      </c>
      <c r="C587" s="3" t="s">
        <v>1166</v>
      </c>
      <c r="D587" s="3" t="s">
        <v>203</v>
      </c>
      <c r="E587" s="3" t="str">
        <f>INDEX(光放段!$G$4:$G$237,MATCH(纤芯!G587,光放段!$C$4:$C$237,0))</f>
        <v>山东二干|德东威光缆:东营运河路-威海南竹岛</v>
      </c>
      <c r="F587" s="3">
        <f>INDEX(光放段!$I$4:$I$237,MATCH(纤芯!H587,光放段!$B$4:$B$237,0))</f>
        <v>37003300000</v>
      </c>
      <c r="G587" s="3" t="str">
        <f t="shared" si="45"/>
        <v>山东二干|德东威光缆:莱州平里店-龙口黄城</v>
      </c>
      <c r="H587" s="3">
        <f>INDEX(光放段!$B$4:$B$237,MATCH(纤芯!G587,光放段!$C$4:$C$237,0))</f>
        <v>37003304000</v>
      </c>
      <c r="I587" s="3" t="str">
        <f t="shared" si="46"/>
        <v>德东威光缆</v>
      </c>
      <c r="J587" s="3" t="str">
        <f>INDEX(子缆名称!$B$4:$B$29,纤芯!M587)</f>
        <v>A缆</v>
      </c>
      <c r="K587" s="3">
        <v>8</v>
      </c>
      <c r="L587" s="3">
        <f t="shared" si="47"/>
        <v>8</v>
      </c>
      <c r="M587" s="3">
        <f t="shared" si="48"/>
        <v>1</v>
      </c>
      <c r="N587" s="3" t="s">
        <v>21</v>
      </c>
      <c r="O587" s="3">
        <f>COUNTIF([1]局站!$D$4:$D$172,"="&amp;N587)</f>
        <v>1</v>
      </c>
      <c r="P587" s="3">
        <v>0</v>
      </c>
      <c r="Q587" s="3">
        <v>0</v>
      </c>
      <c r="R587" s="3">
        <v>0</v>
      </c>
      <c r="S587" s="3" t="s">
        <v>1257</v>
      </c>
      <c r="T587" s="3">
        <f>COUNTIF([1]局站!$D$4:$D$172,"="&amp;S587)</f>
        <v>1</v>
      </c>
      <c r="U587" s="3">
        <v>0</v>
      </c>
      <c r="V587" s="3">
        <v>0</v>
      </c>
      <c r="W587" s="3">
        <v>0</v>
      </c>
      <c r="X587" s="3" t="s">
        <v>1215</v>
      </c>
      <c r="Y587" s="3" t="s">
        <v>880</v>
      </c>
      <c r="Z587" s="3" t="str">
        <f>INDEX(业务类型!$C$4:$C$8,MATCH(纤芯!Y587,业务类型!$B$4:$B$8,0))</f>
        <v>IDLE</v>
      </c>
      <c r="AA587" s="3"/>
    </row>
    <row r="588" spans="1:27" ht="16.5" x14ac:dyDescent="0.2">
      <c r="A588" s="3">
        <v>585</v>
      </c>
      <c r="B588" s="3">
        <f t="shared" si="44"/>
        <v>37003304009</v>
      </c>
      <c r="C588" s="3" t="s">
        <v>1166</v>
      </c>
      <c r="D588" s="3" t="s">
        <v>203</v>
      </c>
      <c r="E588" s="3" t="str">
        <f>INDEX(光放段!$G$4:$G$237,MATCH(纤芯!G588,光放段!$C$4:$C$237,0))</f>
        <v>山东二干|德东威光缆:东营运河路-威海南竹岛</v>
      </c>
      <c r="F588" s="3">
        <f>INDEX(光放段!$I$4:$I$237,MATCH(纤芯!H588,光放段!$B$4:$B$237,0))</f>
        <v>37003300000</v>
      </c>
      <c r="G588" s="3" t="str">
        <f t="shared" si="45"/>
        <v>山东二干|德东威光缆:莱州平里店-龙口黄城</v>
      </c>
      <c r="H588" s="3">
        <f>INDEX(光放段!$B$4:$B$237,MATCH(纤芯!G588,光放段!$C$4:$C$237,0))</f>
        <v>37003304000</v>
      </c>
      <c r="I588" s="3" t="str">
        <f t="shared" si="46"/>
        <v>德东威光缆</v>
      </c>
      <c r="J588" s="3" t="str">
        <f>INDEX(子缆名称!$B$4:$B$29,纤芯!M588)</f>
        <v>A缆</v>
      </c>
      <c r="K588" s="3">
        <v>9</v>
      </c>
      <c r="L588" s="3">
        <f t="shared" si="47"/>
        <v>9</v>
      </c>
      <c r="M588" s="3">
        <f t="shared" si="48"/>
        <v>1</v>
      </c>
      <c r="N588" s="3" t="s">
        <v>21</v>
      </c>
      <c r="O588" s="3">
        <f>COUNTIF([1]局站!$D$4:$D$172,"="&amp;N588)</f>
        <v>1</v>
      </c>
      <c r="P588" s="3">
        <v>0</v>
      </c>
      <c r="Q588" s="3">
        <v>0</v>
      </c>
      <c r="R588" s="3">
        <v>0</v>
      </c>
      <c r="S588" s="3" t="s">
        <v>1257</v>
      </c>
      <c r="T588" s="3">
        <f>COUNTIF([1]局站!$D$4:$D$172,"="&amp;S588)</f>
        <v>1</v>
      </c>
      <c r="U588" s="3">
        <v>0</v>
      </c>
      <c r="V588" s="3">
        <v>0</v>
      </c>
      <c r="W588" s="3">
        <v>0</v>
      </c>
      <c r="X588" s="3" t="s">
        <v>1215</v>
      </c>
      <c r="Y588" s="3" t="s">
        <v>852</v>
      </c>
      <c r="Z588" s="3" t="str">
        <f>INDEX(业务类型!$C$4:$C$8,MATCH(纤芯!Y588,业务类型!$B$4:$B$8,0))</f>
        <v>TWO</v>
      </c>
      <c r="AA588" s="3" t="s">
        <v>903</v>
      </c>
    </row>
    <row r="589" spans="1:27" ht="16.5" x14ac:dyDescent="0.2">
      <c r="A589" s="3">
        <v>586</v>
      </c>
      <c r="B589" s="3">
        <f t="shared" si="44"/>
        <v>37003304010</v>
      </c>
      <c r="C589" s="3" t="s">
        <v>1166</v>
      </c>
      <c r="D589" s="3" t="s">
        <v>203</v>
      </c>
      <c r="E589" s="3" t="str">
        <f>INDEX(光放段!$G$4:$G$237,MATCH(纤芯!G589,光放段!$C$4:$C$237,0))</f>
        <v>山东二干|德东威光缆:东营运河路-威海南竹岛</v>
      </c>
      <c r="F589" s="3">
        <f>INDEX(光放段!$I$4:$I$237,MATCH(纤芯!H589,光放段!$B$4:$B$237,0))</f>
        <v>37003300000</v>
      </c>
      <c r="G589" s="3" t="str">
        <f t="shared" si="45"/>
        <v>山东二干|德东威光缆:莱州平里店-龙口黄城</v>
      </c>
      <c r="H589" s="3">
        <f>INDEX(光放段!$B$4:$B$237,MATCH(纤芯!G589,光放段!$C$4:$C$237,0))</f>
        <v>37003304000</v>
      </c>
      <c r="I589" s="3" t="str">
        <f t="shared" si="46"/>
        <v>德东威光缆</v>
      </c>
      <c r="J589" s="3" t="str">
        <f>INDEX(子缆名称!$B$4:$B$29,纤芯!M589)</f>
        <v>A缆</v>
      </c>
      <c r="K589" s="3">
        <v>10</v>
      </c>
      <c r="L589" s="3">
        <f t="shared" si="47"/>
        <v>10</v>
      </c>
      <c r="M589" s="3">
        <f t="shared" si="48"/>
        <v>1</v>
      </c>
      <c r="N589" s="3" t="s">
        <v>21</v>
      </c>
      <c r="O589" s="3">
        <f>COUNTIF([1]局站!$D$4:$D$172,"="&amp;N589)</f>
        <v>1</v>
      </c>
      <c r="P589" s="3">
        <v>0</v>
      </c>
      <c r="Q589" s="3">
        <v>0</v>
      </c>
      <c r="R589" s="3">
        <v>0</v>
      </c>
      <c r="S589" s="3" t="s">
        <v>1257</v>
      </c>
      <c r="T589" s="3">
        <f>COUNTIF([1]局站!$D$4:$D$172,"="&amp;S589)</f>
        <v>1</v>
      </c>
      <c r="U589" s="3">
        <v>0</v>
      </c>
      <c r="V589" s="3">
        <v>0</v>
      </c>
      <c r="W589" s="3">
        <v>0</v>
      </c>
      <c r="X589" s="3" t="s">
        <v>1215</v>
      </c>
      <c r="Y589" s="3" t="s">
        <v>880</v>
      </c>
      <c r="Z589" s="3" t="str">
        <f>INDEX(业务类型!$C$4:$C$8,MATCH(纤芯!Y589,业务类型!$B$4:$B$8,0))</f>
        <v>IDLE</v>
      </c>
      <c r="AA589" s="3"/>
    </row>
    <row r="590" spans="1:27" ht="16.5" x14ac:dyDescent="0.2">
      <c r="A590" s="3">
        <v>587</v>
      </c>
      <c r="B590" s="3">
        <f t="shared" si="44"/>
        <v>37003304011</v>
      </c>
      <c r="C590" s="3" t="s">
        <v>1166</v>
      </c>
      <c r="D590" s="3" t="s">
        <v>203</v>
      </c>
      <c r="E590" s="3" t="str">
        <f>INDEX(光放段!$G$4:$G$237,MATCH(纤芯!G590,光放段!$C$4:$C$237,0))</f>
        <v>山东二干|德东威光缆:东营运河路-威海南竹岛</v>
      </c>
      <c r="F590" s="3">
        <f>INDEX(光放段!$I$4:$I$237,MATCH(纤芯!H590,光放段!$B$4:$B$237,0))</f>
        <v>37003300000</v>
      </c>
      <c r="G590" s="3" t="str">
        <f t="shared" si="45"/>
        <v>山东二干|德东威光缆:莱州平里店-龙口黄城</v>
      </c>
      <c r="H590" s="3">
        <f>INDEX(光放段!$B$4:$B$237,MATCH(纤芯!G590,光放段!$C$4:$C$237,0))</f>
        <v>37003304000</v>
      </c>
      <c r="I590" s="3" t="str">
        <f t="shared" si="46"/>
        <v>德东威光缆</v>
      </c>
      <c r="J590" s="3" t="str">
        <f>INDEX(子缆名称!$B$4:$B$29,纤芯!M590)</f>
        <v>A缆</v>
      </c>
      <c r="K590" s="3">
        <v>11</v>
      </c>
      <c r="L590" s="3">
        <f t="shared" si="47"/>
        <v>11</v>
      </c>
      <c r="M590" s="3">
        <f t="shared" si="48"/>
        <v>1</v>
      </c>
      <c r="N590" s="3" t="s">
        <v>21</v>
      </c>
      <c r="O590" s="3">
        <f>COUNTIF([1]局站!$D$4:$D$172,"="&amp;N590)</f>
        <v>1</v>
      </c>
      <c r="P590" s="3">
        <v>0</v>
      </c>
      <c r="Q590" s="3">
        <v>0</v>
      </c>
      <c r="R590" s="3">
        <v>0</v>
      </c>
      <c r="S590" s="3" t="s">
        <v>1257</v>
      </c>
      <c r="T590" s="3">
        <f>COUNTIF([1]局站!$D$4:$D$172,"="&amp;S590)</f>
        <v>1</v>
      </c>
      <c r="U590" s="3">
        <v>0</v>
      </c>
      <c r="V590" s="3">
        <v>0</v>
      </c>
      <c r="W590" s="3">
        <v>0</v>
      </c>
      <c r="X590" s="3" t="s">
        <v>1215</v>
      </c>
      <c r="Y590" s="3" t="s">
        <v>852</v>
      </c>
      <c r="Z590" s="3" t="str">
        <f>INDEX(业务类型!$C$4:$C$8,MATCH(纤芯!Y590,业务类型!$B$4:$B$8,0))</f>
        <v>TWO</v>
      </c>
      <c r="AA590" s="3" t="s">
        <v>903</v>
      </c>
    </row>
    <row r="591" spans="1:27" ht="16.5" x14ac:dyDescent="0.2">
      <c r="A591" s="3">
        <v>588</v>
      </c>
      <c r="B591" s="3">
        <f t="shared" si="44"/>
        <v>37003304012</v>
      </c>
      <c r="C591" s="3" t="s">
        <v>1166</v>
      </c>
      <c r="D591" s="3" t="s">
        <v>203</v>
      </c>
      <c r="E591" s="3" t="str">
        <f>INDEX(光放段!$G$4:$G$237,MATCH(纤芯!G591,光放段!$C$4:$C$237,0))</f>
        <v>山东二干|德东威光缆:东营运河路-威海南竹岛</v>
      </c>
      <c r="F591" s="3">
        <f>INDEX(光放段!$I$4:$I$237,MATCH(纤芯!H591,光放段!$B$4:$B$237,0))</f>
        <v>37003300000</v>
      </c>
      <c r="G591" s="3" t="str">
        <f t="shared" si="45"/>
        <v>山东二干|德东威光缆:莱州平里店-龙口黄城</v>
      </c>
      <c r="H591" s="3">
        <f>INDEX(光放段!$B$4:$B$237,MATCH(纤芯!G591,光放段!$C$4:$C$237,0))</f>
        <v>37003304000</v>
      </c>
      <c r="I591" s="3" t="str">
        <f t="shared" si="46"/>
        <v>德东威光缆</v>
      </c>
      <c r="J591" s="3" t="str">
        <f>INDEX(子缆名称!$B$4:$B$29,纤芯!M591)</f>
        <v>A缆</v>
      </c>
      <c r="K591" s="3">
        <v>12</v>
      </c>
      <c r="L591" s="3">
        <f t="shared" si="47"/>
        <v>12</v>
      </c>
      <c r="M591" s="3">
        <f t="shared" si="48"/>
        <v>1</v>
      </c>
      <c r="N591" s="3" t="s">
        <v>21</v>
      </c>
      <c r="O591" s="3">
        <f>COUNTIF([1]局站!$D$4:$D$172,"="&amp;N591)</f>
        <v>1</v>
      </c>
      <c r="P591" s="3">
        <v>0</v>
      </c>
      <c r="Q591" s="3">
        <v>0</v>
      </c>
      <c r="R591" s="3">
        <v>0</v>
      </c>
      <c r="S591" s="3" t="s">
        <v>1257</v>
      </c>
      <c r="T591" s="3">
        <f>COUNTIF([1]局站!$D$4:$D$172,"="&amp;S591)</f>
        <v>1</v>
      </c>
      <c r="U591" s="3">
        <v>0</v>
      </c>
      <c r="V591" s="3">
        <v>0</v>
      </c>
      <c r="W591" s="3">
        <v>0</v>
      </c>
      <c r="X591" s="3" t="s">
        <v>1215</v>
      </c>
      <c r="Y591" s="3" t="s">
        <v>880</v>
      </c>
      <c r="Z591" s="3" t="str">
        <f>INDEX(业务类型!$C$4:$C$8,MATCH(纤芯!Y591,业务类型!$B$4:$B$8,0))</f>
        <v>IDLE</v>
      </c>
      <c r="AA591" s="3"/>
    </row>
    <row r="592" spans="1:27" ht="16.5" x14ac:dyDescent="0.2">
      <c r="A592" s="3">
        <v>589</v>
      </c>
      <c r="B592" s="3">
        <f t="shared" si="44"/>
        <v>37003304013</v>
      </c>
      <c r="C592" s="3" t="s">
        <v>1166</v>
      </c>
      <c r="D592" s="3" t="s">
        <v>203</v>
      </c>
      <c r="E592" s="3" t="str">
        <f>INDEX(光放段!$G$4:$G$237,MATCH(纤芯!G592,光放段!$C$4:$C$237,0))</f>
        <v>山东二干|德东威光缆:东营运河路-威海南竹岛</v>
      </c>
      <c r="F592" s="3">
        <f>INDEX(光放段!$I$4:$I$237,MATCH(纤芯!H592,光放段!$B$4:$B$237,0))</f>
        <v>37003300000</v>
      </c>
      <c r="G592" s="3" t="str">
        <f t="shared" si="45"/>
        <v>山东二干|德东威光缆:莱州平里店-龙口黄城</v>
      </c>
      <c r="H592" s="3">
        <f>INDEX(光放段!$B$4:$B$237,MATCH(纤芯!G592,光放段!$C$4:$C$237,0))</f>
        <v>37003304000</v>
      </c>
      <c r="I592" s="3" t="str">
        <f t="shared" si="46"/>
        <v>德东威光缆</v>
      </c>
      <c r="J592" s="3" t="str">
        <f>INDEX(子缆名称!$B$4:$B$29,纤芯!M592)</f>
        <v>B缆</v>
      </c>
      <c r="K592" s="3">
        <v>13</v>
      </c>
      <c r="L592" s="3">
        <f t="shared" si="47"/>
        <v>1</v>
      </c>
      <c r="M592" s="3">
        <f t="shared" si="48"/>
        <v>2</v>
      </c>
      <c r="N592" s="3" t="s">
        <v>21</v>
      </c>
      <c r="O592" s="3">
        <f>COUNTIF([1]局站!$D$4:$D$172,"="&amp;N592)</f>
        <v>1</v>
      </c>
      <c r="P592" s="3">
        <v>0</v>
      </c>
      <c r="Q592" s="3">
        <v>0</v>
      </c>
      <c r="R592" s="3">
        <v>0</v>
      </c>
      <c r="S592" s="3" t="s">
        <v>1257</v>
      </c>
      <c r="T592" s="3">
        <f>COUNTIF([1]局站!$D$4:$D$172,"="&amp;S592)</f>
        <v>1</v>
      </c>
      <c r="U592" s="3">
        <v>0</v>
      </c>
      <c r="V592" s="3">
        <v>0</v>
      </c>
      <c r="W592" s="3">
        <v>0</v>
      </c>
      <c r="X592" s="3" t="s">
        <v>1214</v>
      </c>
      <c r="Y592" s="3" t="s">
        <v>881</v>
      </c>
      <c r="Z592" s="3" t="str">
        <f>INDEX(业务类型!$C$4:$C$8,MATCH(纤芯!Y592,业务类型!$B$4:$B$8,0))</f>
        <v>OTHER</v>
      </c>
      <c r="AA592" s="3" t="s">
        <v>904</v>
      </c>
    </row>
    <row r="593" spans="1:27" ht="16.5" x14ac:dyDescent="0.2">
      <c r="A593" s="3">
        <v>590</v>
      </c>
      <c r="B593" s="3">
        <f t="shared" si="44"/>
        <v>37003304014</v>
      </c>
      <c r="C593" s="3" t="s">
        <v>1166</v>
      </c>
      <c r="D593" s="3" t="s">
        <v>203</v>
      </c>
      <c r="E593" s="3" t="str">
        <f>INDEX(光放段!$G$4:$G$237,MATCH(纤芯!G593,光放段!$C$4:$C$237,0))</f>
        <v>山东二干|德东威光缆:东营运河路-威海南竹岛</v>
      </c>
      <c r="F593" s="3">
        <f>INDEX(光放段!$I$4:$I$237,MATCH(纤芯!H593,光放段!$B$4:$B$237,0))</f>
        <v>37003300000</v>
      </c>
      <c r="G593" s="3" t="str">
        <f t="shared" si="45"/>
        <v>山东二干|德东威光缆:莱州平里店-龙口黄城</v>
      </c>
      <c r="H593" s="3">
        <f>INDEX(光放段!$B$4:$B$237,MATCH(纤芯!G593,光放段!$C$4:$C$237,0))</f>
        <v>37003304000</v>
      </c>
      <c r="I593" s="3" t="str">
        <f t="shared" si="46"/>
        <v>德东威光缆</v>
      </c>
      <c r="J593" s="3" t="str">
        <f>INDEX(子缆名称!$B$4:$B$29,纤芯!M593)</f>
        <v>B缆</v>
      </c>
      <c r="K593" s="3">
        <v>14</v>
      </c>
      <c r="L593" s="3">
        <f t="shared" si="47"/>
        <v>2</v>
      </c>
      <c r="M593" s="3">
        <f t="shared" si="48"/>
        <v>2</v>
      </c>
      <c r="N593" s="3" t="s">
        <v>21</v>
      </c>
      <c r="O593" s="3">
        <f>COUNTIF([1]局站!$D$4:$D$172,"="&amp;N593)</f>
        <v>1</v>
      </c>
      <c r="P593" s="3">
        <v>0</v>
      </c>
      <c r="Q593" s="3">
        <v>0</v>
      </c>
      <c r="R593" s="3">
        <v>0</v>
      </c>
      <c r="S593" s="3" t="s">
        <v>1257</v>
      </c>
      <c r="T593" s="3">
        <f>COUNTIF([1]局站!$D$4:$D$172,"="&amp;S593)</f>
        <v>1</v>
      </c>
      <c r="U593" s="3">
        <v>0</v>
      </c>
      <c r="V593" s="3">
        <v>0</v>
      </c>
      <c r="W593" s="3">
        <v>0</v>
      </c>
      <c r="X593" s="3" t="s">
        <v>1214</v>
      </c>
      <c r="Y593" s="3" t="s">
        <v>881</v>
      </c>
      <c r="Z593" s="3" t="str">
        <f>INDEX(业务类型!$C$4:$C$8,MATCH(纤芯!Y593,业务类型!$B$4:$B$8,0))</f>
        <v>OTHER</v>
      </c>
      <c r="AA593" s="3" t="s">
        <v>904</v>
      </c>
    </row>
    <row r="594" spans="1:27" ht="16.5" x14ac:dyDescent="0.2">
      <c r="A594" s="3">
        <v>591</v>
      </c>
      <c r="B594" s="3">
        <f t="shared" si="44"/>
        <v>37003304015</v>
      </c>
      <c r="C594" s="3" t="s">
        <v>1166</v>
      </c>
      <c r="D594" s="3" t="s">
        <v>203</v>
      </c>
      <c r="E594" s="3" t="str">
        <f>INDEX(光放段!$G$4:$G$237,MATCH(纤芯!G594,光放段!$C$4:$C$237,0))</f>
        <v>山东二干|德东威光缆:东营运河路-威海南竹岛</v>
      </c>
      <c r="F594" s="3">
        <f>INDEX(光放段!$I$4:$I$237,MATCH(纤芯!H594,光放段!$B$4:$B$237,0))</f>
        <v>37003300000</v>
      </c>
      <c r="G594" s="3" t="str">
        <f t="shared" si="45"/>
        <v>山东二干|德东威光缆:莱州平里店-龙口黄城</v>
      </c>
      <c r="H594" s="3">
        <f>INDEX(光放段!$B$4:$B$237,MATCH(纤芯!G594,光放段!$C$4:$C$237,0))</f>
        <v>37003304000</v>
      </c>
      <c r="I594" s="3" t="str">
        <f t="shared" si="46"/>
        <v>德东威光缆</v>
      </c>
      <c r="J594" s="3" t="str">
        <f>INDEX(子缆名称!$B$4:$B$29,纤芯!M594)</f>
        <v>B缆</v>
      </c>
      <c r="K594" s="3">
        <v>15</v>
      </c>
      <c r="L594" s="3">
        <f t="shared" si="47"/>
        <v>3</v>
      </c>
      <c r="M594" s="3">
        <f t="shared" si="48"/>
        <v>2</v>
      </c>
      <c r="N594" s="3" t="s">
        <v>21</v>
      </c>
      <c r="O594" s="3">
        <f>COUNTIF([1]局站!$D$4:$D$172,"="&amp;N594)</f>
        <v>1</v>
      </c>
      <c r="P594" s="3">
        <v>0</v>
      </c>
      <c r="Q594" s="3">
        <v>0</v>
      </c>
      <c r="R594" s="3">
        <v>0</v>
      </c>
      <c r="S594" s="3" t="s">
        <v>1257</v>
      </c>
      <c r="T594" s="3">
        <f>COUNTIF([1]局站!$D$4:$D$172,"="&amp;S594)</f>
        <v>1</v>
      </c>
      <c r="U594" s="3">
        <v>0</v>
      </c>
      <c r="V594" s="3">
        <v>0</v>
      </c>
      <c r="W594" s="3">
        <v>0</v>
      </c>
      <c r="X594" s="3" t="s">
        <v>1214</v>
      </c>
      <c r="Y594" s="3" t="s">
        <v>852</v>
      </c>
      <c r="Z594" s="3" t="str">
        <f>INDEX(业务类型!$C$4:$C$8,MATCH(纤芯!Y594,业务类型!$B$4:$B$8,0))</f>
        <v>TWO</v>
      </c>
      <c r="AA594" s="3" t="s">
        <v>895</v>
      </c>
    </row>
    <row r="595" spans="1:27" ht="16.5" x14ac:dyDescent="0.2">
      <c r="A595" s="3">
        <v>592</v>
      </c>
      <c r="B595" s="3">
        <f t="shared" si="44"/>
        <v>37003304016</v>
      </c>
      <c r="C595" s="3" t="s">
        <v>1166</v>
      </c>
      <c r="D595" s="3" t="s">
        <v>203</v>
      </c>
      <c r="E595" s="3" t="str">
        <f>INDEX(光放段!$G$4:$G$237,MATCH(纤芯!G595,光放段!$C$4:$C$237,0))</f>
        <v>山东二干|德东威光缆:东营运河路-威海南竹岛</v>
      </c>
      <c r="F595" s="3">
        <f>INDEX(光放段!$I$4:$I$237,MATCH(纤芯!H595,光放段!$B$4:$B$237,0))</f>
        <v>37003300000</v>
      </c>
      <c r="G595" s="3" t="str">
        <f t="shared" si="45"/>
        <v>山东二干|德东威光缆:莱州平里店-龙口黄城</v>
      </c>
      <c r="H595" s="3">
        <f>INDEX(光放段!$B$4:$B$237,MATCH(纤芯!G595,光放段!$C$4:$C$237,0))</f>
        <v>37003304000</v>
      </c>
      <c r="I595" s="3" t="str">
        <f t="shared" si="46"/>
        <v>德东威光缆</v>
      </c>
      <c r="J595" s="3" t="str">
        <f>INDEX(子缆名称!$B$4:$B$29,纤芯!M595)</f>
        <v>B缆</v>
      </c>
      <c r="K595" s="3">
        <v>16</v>
      </c>
      <c r="L595" s="3">
        <f t="shared" si="47"/>
        <v>4</v>
      </c>
      <c r="M595" s="3">
        <f t="shared" si="48"/>
        <v>2</v>
      </c>
      <c r="N595" s="3" t="s">
        <v>21</v>
      </c>
      <c r="O595" s="3">
        <f>COUNTIF([1]局站!$D$4:$D$172,"="&amp;N595)</f>
        <v>1</v>
      </c>
      <c r="P595" s="3">
        <v>0</v>
      </c>
      <c r="Q595" s="3">
        <v>0</v>
      </c>
      <c r="R595" s="3">
        <v>0</v>
      </c>
      <c r="S595" s="3" t="s">
        <v>1257</v>
      </c>
      <c r="T595" s="3">
        <f>COUNTIF([1]局站!$D$4:$D$172,"="&amp;S595)</f>
        <v>1</v>
      </c>
      <c r="U595" s="3">
        <v>0</v>
      </c>
      <c r="V595" s="3">
        <v>0</v>
      </c>
      <c r="W595" s="3">
        <v>0</v>
      </c>
      <c r="X595" s="3" t="s">
        <v>1214</v>
      </c>
      <c r="Y595" s="3" t="s">
        <v>852</v>
      </c>
      <c r="Z595" s="3" t="str">
        <f>INDEX(业务类型!$C$4:$C$8,MATCH(纤芯!Y595,业务类型!$B$4:$B$8,0))</f>
        <v>TWO</v>
      </c>
      <c r="AA595" s="3" t="s">
        <v>895</v>
      </c>
    </row>
    <row r="596" spans="1:27" ht="16.5" x14ac:dyDescent="0.2">
      <c r="A596" s="3">
        <v>593</v>
      </c>
      <c r="B596" s="3">
        <f t="shared" si="44"/>
        <v>37003304017</v>
      </c>
      <c r="C596" s="3" t="s">
        <v>1166</v>
      </c>
      <c r="D596" s="3" t="s">
        <v>203</v>
      </c>
      <c r="E596" s="3" t="str">
        <f>INDEX(光放段!$G$4:$G$237,MATCH(纤芯!G596,光放段!$C$4:$C$237,0))</f>
        <v>山东二干|德东威光缆:东营运河路-威海南竹岛</v>
      </c>
      <c r="F596" s="3">
        <f>INDEX(光放段!$I$4:$I$237,MATCH(纤芯!H596,光放段!$B$4:$B$237,0))</f>
        <v>37003300000</v>
      </c>
      <c r="G596" s="3" t="str">
        <f t="shared" si="45"/>
        <v>山东二干|德东威光缆:莱州平里店-龙口黄城</v>
      </c>
      <c r="H596" s="3">
        <f>INDEX(光放段!$B$4:$B$237,MATCH(纤芯!G596,光放段!$C$4:$C$237,0))</f>
        <v>37003304000</v>
      </c>
      <c r="I596" s="3" t="str">
        <f t="shared" si="46"/>
        <v>德东威光缆</v>
      </c>
      <c r="J596" s="3" t="str">
        <f>INDEX(子缆名称!$B$4:$B$29,纤芯!M596)</f>
        <v>B缆</v>
      </c>
      <c r="K596" s="3">
        <v>17</v>
      </c>
      <c r="L596" s="3">
        <f t="shared" si="47"/>
        <v>5</v>
      </c>
      <c r="M596" s="3">
        <f t="shared" si="48"/>
        <v>2</v>
      </c>
      <c r="N596" s="3" t="s">
        <v>21</v>
      </c>
      <c r="O596" s="3">
        <f>COUNTIF([1]局站!$D$4:$D$172,"="&amp;N596)</f>
        <v>1</v>
      </c>
      <c r="P596" s="3">
        <v>0</v>
      </c>
      <c r="Q596" s="3">
        <v>0</v>
      </c>
      <c r="R596" s="3">
        <v>0</v>
      </c>
      <c r="S596" s="3" t="s">
        <v>1257</v>
      </c>
      <c r="T596" s="3">
        <f>COUNTIF([1]局站!$D$4:$D$172,"="&amp;S596)</f>
        <v>1</v>
      </c>
      <c r="U596" s="3">
        <v>0</v>
      </c>
      <c r="V596" s="3">
        <v>0</v>
      </c>
      <c r="W596" s="3">
        <v>0</v>
      </c>
      <c r="X596" s="3" t="s">
        <v>1214</v>
      </c>
      <c r="Y596" s="3" t="s">
        <v>880</v>
      </c>
      <c r="Z596" s="3" t="str">
        <f>INDEX(业务类型!$C$4:$C$8,MATCH(纤芯!Y596,业务类型!$B$4:$B$8,0))</f>
        <v>IDLE</v>
      </c>
      <c r="AA596" s="3"/>
    </row>
    <row r="597" spans="1:27" ht="16.5" x14ac:dyDescent="0.2">
      <c r="A597" s="3">
        <v>594</v>
      </c>
      <c r="B597" s="3">
        <f t="shared" ref="B597:B660" si="49">H597+K597</f>
        <v>37003304018</v>
      </c>
      <c r="C597" s="3" t="s">
        <v>1166</v>
      </c>
      <c r="D597" s="3" t="s">
        <v>203</v>
      </c>
      <c r="E597" s="3" t="str">
        <f>INDEX(光放段!$G$4:$G$237,MATCH(纤芯!G597,光放段!$C$4:$C$237,0))</f>
        <v>山东二干|德东威光缆:东营运河路-威海南竹岛</v>
      </c>
      <c r="F597" s="3">
        <f>INDEX(光放段!$I$4:$I$237,MATCH(纤芯!H597,光放段!$B$4:$B$237,0))</f>
        <v>37003300000</v>
      </c>
      <c r="G597" s="3" t="str">
        <f t="shared" si="45"/>
        <v>山东二干|德东威光缆:莱州平里店-龙口黄城</v>
      </c>
      <c r="H597" s="3">
        <f>INDEX(光放段!$B$4:$B$237,MATCH(纤芯!G597,光放段!$C$4:$C$237,0))</f>
        <v>37003304000</v>
      </c>
      <c r="I597" s="3" t="str">
        <f t="shared" si="46"/>
        <v>德东威光缆</v>
      </c>
      <c r="J597" s="3" t="str">
        <f>INDEX(子缆名称!$B$4:$B$29,纤芯!M597)</f>
        <v>B缆</v>
      </c>
      <c r="K597" s="3">
        <v>18</v>
      </c>
      <c r="L597" s="3">
        <f t="shared" si="47"/>
        <v>6</v>
      </c>
      <c r="M597" s="3">
        <f t="shared" si="48"/>
        <v>2</v>
      </c>
      <c r="N597" s="3" t="s">
        <v>21</v>
      </c>
      <c r="O597" s="3">
        <f>COUNTIF([1]局站!$D$4:$D$172,"="&amp;N597)</f>
        <v>1</v>
      </c>
      <c r="P597" s="3">
        <v>0</v>
      </c>
      <c r="Q597" s="3">
        <v>0</v>
      </c>
      <c r="R597" s="3">
        <v>0</v>
      </c>
      <c r="S597" s="3" t="s">
        <v>1257</v>
      </c>
      <c r="T597" s="3">
        <f>COUNTIF([1]局站!$D$4:$D$172,"="&amp;S597)</f>
        <v>1</v>
      </c>
      <c r="U597" s="3">
        <v>0</v>
      </c>
      <c r="V597" s="3">
        <v>0</v>
      </c>
      <c r="W597" s="3">
        <v>0</v>
      </c>
      <c r="X597" s="3" t="s">
        <v>1214</v>
      </c>
      <c r="Y597" s="3" t="s">
        <v>852</v>
      </c>
      <c r="Z597" s="3" t="str">
        <f>INDEX(业务类型!$C$4:$C$8,MATCH(纤芯!Y597,业务类型!$B$4:$B$8,0))</f>
        <v>TWO</v>
      </c>
      <c r="AA597" s="3" t="s">
        <v>905</v>
      </c>
    </row>
    <row r="598" spans="1:27" ht="16.5" x14ac:dyDescent="0.2">
      <c r="A598" s="3">
        <v>595</v>
      </c>
      <c r="B598" s="3">
        <f t="shared" si="49"/>
        <v>37003304019</v>
      </c>
      <c r="C598" s="3" t="s">
        <v>1166</v>
      </c>
      <c r="D598" s="3" t="s">
        <v>203</v>
      </c>
      <c r="E598" s="3" t="str">
        <f>INDEX(光放段!$G$4:$G$237,MATCH(纤芯!G598,光放段!$C$4:$C$237,0))</f>
        <v>山东二干|德东威光缆:东营运河路-威海南竹岛</v>
      </c>
      <c r="F598" s="3">
        <f>INDEX(光放段!$I$4:$I$237,MATCH(纤芯!H598,光放段!$B$4:$B$237,0))</f>
        <v>37003300000</v>
      </c>
      <c r="G598" s="3" t="str">
        <f t="shared" si="45"/>
        <v>山东二干|德东威光缆:莱州平里店-龙口黄城</v>
      </c>
      <c r="H598" s="3">
        <f>INDEX(光放段!$B$4:$B$237,MATCH(纤芯!G598,光放段!$C$4:$C$237,0))</f>
        <v>37003304000</v>
      </c>
      <c r="I598" s="3" t="str">
        <f t="shared" si="46"/>
        <v>德东威光缆</v>
      </c>
      <c r="J598" s="3" t="str">
        <f>INDEX(子缆名称!$B$4:$B$29,纤芯!M598)</f>
        <v>B缆</v>
      </c>
      <c r="K598" s="3">
        <v>19</v>
      </c>
      <c r="L598" s="3">
        <f t="shared" si="47"/>
        <v>7</v>
      </c>
      <c r="M598" s="3">
        <f t="shared" si="48"/>
        <v>2</v>
      </c>
      <c r="N598" s="3" t="s">
        <v>21</v>
      </c>
      <c r="O598" s="3">
        <f>COUNTIF([1]局站!$D$4:$D$172,"="&amp;N598)</f>
        <v>1</v>
      </c>
      <c r="P598" s="3">
        <v>0</v>
      </c>
      <c r="Q598" s="3">
        <v>0</v>
      </c>
      <c r="R598" s="3">
        <v>0</v>
      </c>
      <c r="S598" s="3" t="s">
        <v>1257</v>
      </c>
      <c r="T598" s="3">
        <f>COUNTIF([1]局站!$D$4:$D$172,"="&amp;S598)</f>
        <v>1</v>
      </c>
      <c r="U598" s="3">
        <v>0</v>
      </c>
      <c r="V598" s="3">
        <v>0</v>
      </c>
      <c r="W598" s="3">
        <v>0</v>
      </c>
      <c r="X598" s="3" t="s">
        <v>1214</v>
      </c>
      <c r="Y598" s="3" t="s">
        <v>852</v>
      </c>
      <c r="Z598" s="3" t="str">
        <f>INDEX(业务类型!$C$4:$C$8,MATCH(纤芯!Y598,业务类型!$B$4:$B$8,0))</f>
        <v>TWO</v>
      </c>
      <c r="AA598" s="3" t="s">
        <v>905</v>
      </c>
    </row>
    <row r="599" spans="1:27" ht="16.5" x14ac:dyDescent="0.2">
      <c r="A599" s="3">
        <v>596</v>
      </c>
      <c r="B599" s="3">
        <f t="shared" si="49"/>
        <v>37003304020</v>
      </c>
      <c r="C599" s="3" t="s">
        <v>1166</v>
      </c>
      <c r="D599" s="3" t="s">
        <v>203</v>
      </c>
      <c r="E599" s="3" t="str">
        <f>INDEX(光放段!$G$4:$G$237,MATCH(纤芯!G599,光放段!$C$4:$C$237,0))</f>
        <v>山东二干|德东威光缆:东营运河路-威海南竹岛</v>
      </c>
      <c r="F599" s="3">
        <f>INDEX(光放段!$I$4:$I$237,MATCH(纤芯!H599,光放段!$B$4:$B$237,0))</f>
        <v>37003300000</v>
      </c>
      <c r="G599" s="3" t="str">
        <f t="shared" si="45"/>
        <v>山东二干|德东威光缆:莱州平里店-龙口黄城</v>
      </c>
      <c r="H599" s="3">
        <f>INDEX(光放段!$B$4:$B$237,MATCH(纤芯!G599,光放段!$C$4:$C$237,0))</f>
        <v>37003304000</v>
      </c>
      <c r="I599" s="3" t="str">
        <f t="shared" si="46"/>
        <v>德东威光缆</v>
      </c>
      <c r="J599" s="3" t="str">
        <f>INDEX(子缆名称!$B$4:$B$29,纤芯!M599)</f>
        <v>B缆</v>
      </c>
      <c r="K599" s="3">
        <v>20</v>
      </c>
      <c r="L599" s="3">
        <f t="shared" si="47"/>
        <v>8</v>
      </c>
      <c r="M599" s="3">
        <f t="shared" si="48"/>
        <v>2</v>
      </c>
      <c r="N599" s="3" t="s">
        <v>21</v>
      </c>
      <c r="O599" s="3">
        <f>COUNTIF([1]局站!$D$4:$D$172,"="&amp;N599)</f>
        <v>1</v>
      </c>
      <c r="P599" s="3">
        <v>0</v>
      </c>
      <c r="Q599" s="3">
        <v>0</v>
      </c>
      <c r="R599" s="3">
        <v>0</v>
      </c>
      <c r="S599" s="3" t="s">
        <v>1257</v>
      </c>
      <c r="T599" s="3">
        <f>COUNTIF([1]局站!$D$4:$D$172,"="&amp;S599)</f>
        <v>1</v>
      </c>
      <c r="U599" s="3">
        <v>0</v>
      </c>
      <c r="V599" s="3">
        <v>0</v>
      </c>
      <c r="W599" s="3">
        <v>0</v>
      </c>
      <c r="X599" s="3" t="s">
        <v>1214</v>
      </c>
      <c r="Y599" s="3" t="s">
        <v>880</v>
      </c>
      <c r="Z599" s="3" t="str">
        <f>INDEX(业务类型!$C$4:$C$8,MATCH(纤芯!Y599,业务类型!$B$4:$B$8,0))</f>
        <v>IDLE</v>
      </c>
      <c r="AA599" s="3"/>
    </row>
    <row r="600" spans="1:27" ht="16.5" x14ac:dyDescent="0.2">
      <c r="A600" s="3">
        <v>597</v>
      </c>
      <c r="B600" s="3">
        <f t="shared" si="49"/>
        <v>37003304021</v>
      </c>
      <c r="C600" s="3" t="s">
        <v>1166</v>
      </c>
      <c r="D600" s="3" t="s">
        <v>203</v>
      </c>
      <c r="E600" s="3" t="str">
        <f>INDEX(光放段!$G$4:$G$237,MATCH(纤芯!G600,光放段!$C$4:$C$237,0))</f>
        <v>山东二干|德东威光缆:东营运河路-威海南竹岛</v>
      </c>
      <c r="F600" s="3">
        <f>INDEX(光放段!$I$4:$I$237,MATCH(纤芯!H600,光放段!$B$4:$B$237,0))</f>
        <v>37003300000</v>
      </c>
      <c r="G600" s="3" t="str">
        <f t="shared" si="45"/>
        <v>山东二干|德东威光缆:莱州平里店-龙口黄城</v>
      </c>
      <c r="H600" s="3">
        <f>INDEX(光放段!$B$4:$B$237,MATCH(纤芯!G600,光放段!$C$4:$C$237,0))</f>
        <v>37003304000</v>
      </c>
      <c r="I600" s="3" t="str">
        <f t="shared" si="46"/>
        <v>德东威光缆</v>
      </c>
      <c r="J600" s="3" t="str">
        <f>INDEX(子缆名称!$B$4:$B$29,纤芯!M600)</f>
        <v>B缆</v>
      </c>
      <c r="K600" s="3">
        <v>21</v>
      </c>
      <c r="L600" s="3">
        <f t="shared" si="47"/>
        <v>9</v>
      </c>
      <c r="M600" s="3">
        <f t="shared" si="48"/>
        <v>2</v>
      </c>
      <c r="N600" s="3" t="s">
        <v>21</v>
      </c>
      <c r="O600" s="3">
        <f>COUNTIF([1]局站!$D$4:$D$172,"="&amp;N600)</f>
        <v>1</v>
      </c>
      <c r="P600" s="3">
        <v>0</v>
      </c>
      <c r="Q600" s="3">
        <v>0</v>
      </c>
      <c r="R600" s="3">
        <v>0</v>
      </c>
      <c r="S600" s="3" t="s">
        <v>1257</v>
      </c>
      <c r="T600" s="3">
        <f>COUNTIF([1]局站!$D$4:$D$172,"="&amp;S600)</f>
        <v>1</v>
      </c>
      <c r="U600" s="3">
        <v>0</v>
      </c>
      <c r="V600" s="3">
        <v>0</v>
      </c>
      <c r="W600" s="3">
        <v>0</v>
      </c>
      <c r="X600" s="3" t="s">
        <v>1214</v>
      </c>
      <c r="Y600" s="3" t="s">
        <v>880</v>
      </c>
      <c r="Z600" s="3" t="str">
        <f>INDEX(业务类型!$C$4:$C$8,MATCH(纤芯!Y600,业务类型!$B$4:$B$8,0))</f>
        <v>IDLE</v>
      </c>
      <c r="AA600" s="3"/>
    </row>
    <row r="601" spans="1:27" ht="16.5" x14ac:dyDescent="0.2">
      <c r="A601" s="3">
        <v>598</v>
      </c>
      <c r="B601" s="3">
        <f t="shared" si="49"/>
        <v>37003304022</v>
      </c>
      <c r="C601" s="3" t="s">
        <v>1166</v>
      </c>
      <c r="D601" s="3" t="s">
        <v>203</v>
      </c>
      <c r="E601" s="3" t="str">
        <f>INDEX(光放段!$G$4:$G$237,MATCH(纤芯!G601,光放段!$C$4:$C$237,0))</f>
        <v>山东二干|德东威光缆:东营运河路-威海南竹岛</v>
      </c>
      <c r="F601" s="3">
        <f>INDEX(光放段!$I$4:$I$237,MATCH(纤芯!H601,光放段!$B$4:$B$237,0))</f>
        <v>37003300000</v>
      </c>
      <c r="G601" s="3" t="str">
        <f t="shared" si="45"/>
        <v>山东二干|德东威光缆:莱州平里店-龙口黄城</v>
      </c>
      <c r="H601" s="3">
        <f>INDEX(光放段!$B$4:$B$237,MATCH(纤芯!G601,光放段!$C$4:$C$237,0))</f>
        <v>37003304000</v>
      </c>
      <c r="I601" s="3" t="str">
        <f t="shared" si="46"/>
        <v>德东威光缆</v>
      </c>
      <c r="J601" s="3" t="str">
        <f>INDEX(子缆名称!$B$4:$B$29,纤芯!M601)</f>
        <v>B缆</v>
      </c>
      <c r="K601" s="3">
        <v>22</v>
      </c>
      <c r="L601" s="3">
        <f t="shared" si="47"/>
        <v>10</v>
      </c>
      <c r="M601" s="3">
        <f t="shared" si="48"/>
        <v>2</v>
      </c>
      <c r="N601" s="3" t="s">
        <v>21</v>
      </c>
      <c r="O601" s="3">
        <f>COUNTIF([1]局站!$D$4:$D$172,"="&amp;N601)</f>
        <v>1</v>
      </c>
      <c r="P601" s="3">
        <v>0</v>
      </c>
      <c r="Q601" s="3">
        <v>0</v>
      </c>
      <c r="R601" s="3">
        <v>0</v>
      </c>
      <c r="S601" s="3" t="s">
        <v>1257</v>
      </c>
      <c r="T601" s="3">
        <f>COUNTIF([1]局站!$D$4:$D$172,"="&amp;S601)</f>
        <v>1</v>
      </c>
      <c r="U601" s="3">
        <v>0</v>
      </c>
      <c r="V601" s="3">
        <v>0</v>
      </c>
      <c r="W601" s="3">
        <v>0</v>
      </c>
      <c r="X601" s="3" t="s">
        <v>1214</v>
      </c>
      <c r="Y601" s="3" t="s">
        <v>880</v>
      </c>
      <c r="Z601" s="3" t="str">
        <f>INDEX(业务类型!$C$4:$C$8,MATCH(纤芯!Y601,业务类型!$B$4:$B$8,0))</f>
        <v>IDLE</v>
      </c>
      <c r="AA601" s="3"/>
    </row>
    <row r="602" spans="1:27" ht="16.5" x14ac:dyDescent="0.2">
      <c r="A602" s="3">
        <v>599</v>
      </c>
      <c r="B602" s="3">
        <f t="shared" si="49"/>
        <v>37003304023</v>
      </c>
      <c r="C602" s="3" t="s">
        <v>1166</v>
      </c>
      <c r="D602" s="3" t="s">
        <v>203</v>
      </c>
      <c r="E602" s="3" t="str">
        <f>INDEX(光放段!$G$4:$G$237,MATCH(纤芯!G602,光放段!$C$4:$C$237,0))</f>
        <v>山东二干|德东威光缆:东营运河路-威海南竹岛</v>
      </c>
      <c r="F602" s="3">
        <f>INDEX(光放段!$I$4:$I$237,MATCH(纤芯!H602,光放段!$B$4:$B$237,0))</f>
        <v>37003300000</v>
      </c>
      <c r="G602" s="3" t="str">
        <f t="shared" si="45"/>
        <v>山东二干|德东威光缆:莱州平里店-龙口黄城</v>
      </c>
      <c r="H602" s="3">
        <f>INDEX(光放段!$B$4:$B$237,MATCH(纤芯!G602,光放段!$C$4:$C$237,0))</f>
        <v>37003304000</v>
      </c>
      <c r="I602" s="3" t="str">
        <f t="shared" si="46"/>
        <v>德东威光缆</v>
      </c>
      <c r="J602" s="3" t="str">
        <f>INDEX(子缆名称!$B$4:$B$29,纤芯!M602)</f>
        <v>B缆</v>
      </c>
      <c r="K602" s="3">
        <v>23</v>
      </c>
      <c r="L602" s="3">
        <f t="shared" si="47"/>
        <v>11</v>
      </c>
      <c r="M602" s="3">
        <f t="shared" si="48"/>
        <v>2</v>
      </c>
      <c r="N602" s="3" t="s">
        <v>21</v>
      </c>
      <c r="O602" s="3">
        <f>COUNTIF([1]局站!$D$4:$D$172,"="&amp;N602)</f>
        <v>1</v>
      </c>
      <c r="P602" s="3">
        <v>0</v>
      </c>
      <c r="Q602" s="3">
        <v>0</v>
      </c>
      <c r="R602" s="3">
        <v>0</v>
      </c>
      <c r="S602" s="3" t="s">
        <v>1257</v>
      </c>
      <c r="T602" s="3">
        <f>COUNTIF([1]局站!$D$4:$D$172,"="&amp;S602)</f>
        <v>1</v>
      </c>
      <c r="U602" s="3">
        <v>0</v>
      </c>
      <c r="V602" s="3">
        <v>0</v>
      </c>
      <c r="W602" s="3">
        <v>0</v>
      </c>
      <c r="X602" s="3" t="s">
        <v>1214</v>
      </c>
      <c r="Y602" s="3" t="s">
        <v>881</v>
      </c>
      <c r="Z602" s="3" t="str">
        <f>INDEX(业务类型!$C$4:$C$8,MATCH(纤芯!Y602,业务类型!$B$4:$B$8,0))</f>
        <v>OTHER</v>
      </c>
      <c r="AA602" s="3" t="s">
        <v>882</v>
      </c>
    </row>
    <row r="603" spans="1:27" ht="16.5" x14ac:dyDescent="0.2">
      <c r="A603" s="3">
        <v>600</v>
      </c>
      <c r="B603" s="3">
        <f t="shared" si="49"/>
        <v>37003304024</v>
      </c>
      <c r="C603" s="3" t="s">
        <v>1166</v>
      </c>
      <c r="D603" s="3" t="s">
        <v>203</v>
      </c>
      <c r="E603" s="3" t="str">
        <f>INDEX(光放段!$G$4:$G$237,MATCH(纤芯!G603,光放段!$C$4:$C$237,0))</f>
        <v>山东二干|德东威光缆:东营运河路-威海南竹岛</v>
      </c>
      <c r="F603" s="3">
        <f>INDEX(光放段!$I$4:$I$237,MATCH(纤芯!H603,光放段!$B$4:$B$237,0))</f>
        <v>37003300000</v>
      </c>
      <c r="G603" s="3" t="str">
        <f t="shared" si="45"/>
        <v>山东二干|德东威光缆:莱州平里店-龙口黄城</v>
      </c>
      <c r="H603" s="3">
        <f>INDEX(光放段!$B$4:$B$237,MATCH(纤芯!G603,光放段!$C$4:$C$237,0))</f>
        <v>37003304000</v>
      </c>
      <c r="I603" s="3" t="str">
        <f t="shared" si="46"/>
        <v>德东威光缆</v>
      </c>
      <c r="J603" s="3" t="str">
        <f>INDEX(子缆名称!$B$4:$B$29,纤芯!M603)</f>
        <v>B缆</v>
      </c>
      <c r="K603" s="3">
        <v>24</v>
      </c>
      <c r="L603" s="3">
        <f t="shared" si="47"/>
        <v>12</v>
      </c>
      <c r="M603" s="3">
        <f t="shared" si="48"/>
        <v>2</v>
      </c>
      <c r="N603" s="3" t="s">
        <v>21</v>
      </c>
      <c r="O603" s="3">
        <f>COUNTIF([1]局站!$D$4:$D$172,"="&amp;N603)</f>
        <v>1</v>
      </c>
      <c r="P603" s="3">
        <v>0</v>
      </c>
      <c r="Q603" s="3">
        <v>0</v>
      </c>
      <c r="R603" s="3">
        <v>0</v>
      </c>
      <c r="S603" s="3" t="s">
        <v>1257</v>
      </c>
      <c r="T603" s="3">
        <f>COUNTIF([1]局站!$D$4:$D$172,"="&amp;S603)</f>
        <v>1</v>
      </c>
      <c r="U603" s="3">
        <v>0</v>
      </c>
      <c r="V603" s="3">
        <v>0</v>
      </c>
      <c r="W603" s="3">
        <v>0</v>
      </c>
      <c r="X603" s="3" t="s">
        <v>1214</v>
      </c>
      <c r="Y603" s="3" t="s">
        <v>881</v>
      </c>
      <c r="Z603" s="3" t="str">
        <f>INDEX(业务类型!$C$4:$C$8,MATCH(纤芯!Y603,业务类型!$B$4:$B$8,0))</f>
        <v>OTHER</v>
      </c>
      <c r="AA603" s="3" t="s">
        <v>909</v>
      </c>
    </row>
    <row r="604" spans="1:27" ht="16.5" x14ac:dyDescent="0.2">
      <c r="A604" s="3">
        <v>601</v>
      </c>
      <c r="B604" s="3">
        <f t="shared" si="49"/>
        <v>37003305001</v>
      </c>
      <c r="C604" s="3" t="s">
        <v>1166</v>
      </c>
      <c r="D604" s="3" t="s">
        <v>203</v>
      </c>
      <c r="E604" s="3" t="str">
        <f>INDEX(光放段!$G$4:$G$237,MATCH(纤芯!G604,光放段!$C$4:$C$237,0))</f>
        <v>山东二干|德东威光缆:东营运河路-威海南竹岛</v>
      </c>
      <c r="F604" s="3">
        <f>INDEX(光放段!$I$4:$I$237,MATCH(纤芯!H604,光放段!$B$4:$B$237,0))</f>
        <v>37003300000</v>
      </c>
      <c r="G604" s="3" t="str">
        <f t="shared" si="45"/>
        <v>山东二干|德东威光缆:龙口黄城-莱山迎春大街</v>
      </c>
      <c r="H604" s="3">
        <f>INDEX(光放段!$B$4:$B$237,MATCH(纤芯!G604,光放段!$C$4:$C$237,0))</f>
        <v>37003305000</v>
      </c>
      <c r="I604" s="3" t="str">
        <f t="shared" si="46"/>
        <v>德东威光缆</v>
      </c>
      <c r="J604" s="3" t="str">
        <f>INDEX(子缆名称!$B$4:$B$29,纤芯!M604)</f>
        <v>A缆</v>
      </c>
      <c r="K604" s="3">
        <v>1</v>
      </c>
      <c r="L604" s="3">
        <f t="shared" si="47"/>
        <v>1</v>
      </c>
      <c r="M604" s="3">
        <f t="shared" si="48"/>
        <v>1</v>
      </c>
      <c r="N604" s="3" t="s">
        <v>1257</v>
      </c>
      <c r="O604" s="3">
        <f>COUNTIF([1]局站!$D$4:$D$172,"="&amp;N604)</f>
        <v>1</v>
      </c>
      <c r="P604" s="3">
        <v>0</v>
      </c>
      <c r="Q604" s="3">
        <v>0</v>
      </c>
      <c r="R604" s="3">
        <v>0</v>
      </c>
      <c r="S604" s="3" t="s">
        <v>22</v>
      </c>
      <c r="T604" s="3">
        <f>COUNTIF([1]局站!$D$4:$D$172,"="&amp;S604)</f>
        <v>1</v>
      </c>
      <c r="U604" s="3">
        <v>0</v>
      </c>
      <c r="V604" s="3">
        <v>0</v>
      </c>
      <c r="W604" s="3">
        <v>0</v>
      </c>
      <c r="X604" s="3" t="s">
        <v>1215</v>
      </c>
      <c r="Y604" s="3" t="s">
        <v>880</v>
      </c>
      <c r="Z604" s="3" t="str">
        <f>INDEX(业务类型!$C$4:$C$8,MATCH(纤芯!Y604,业务类型!$B$4:$B$8,0))</f>
        <v>IDLE</v>
      </c>
      <c r="AA604" s="3"/>
    </row>
    <row r="605" spans="1:27" ht="16.5" x14ac:dyDescent="0.2">
      <c r="A605" s="3">
        <v>602</v>
      </c>
      <c r="B605" s="3">
        <f t="shared" si="49"/>
        <v>37003305002</v>
      </c>
      <c r="C605" s="3" t="s">
        <v>1166</v>
      </c>
      <c r="D605" s="3" t="s">
        <v>203</v>
      </c>
      <c r="E605" s="3" t="str">
        <f>INDEX(光放段!$G$4:$G$237,MATCH(纤芯!G605,光放段!$C$4:$C$237,0))</f>
        <v>山东二干|德东威光缆:东营运河路-威海南竹岛</v>
      </c>
      <c r="F605" s="3">
        <f>INDEX(光放段!$I$4:$I$237,MATCH(纤芯!H605,光放段!$B$4:$B$237,0))</f>
        <v>37003300000</v>
      </c>
      <c r="G605" s="3" t="str">
        <f t="shared" si="45"/>
        <v>山东二干|德东威光缆:龙口黄城-莱山迎春大街</v>
      </c>
      <c r="H605" s="3">
        <f>INDEX(光放段!$B$4:$B$237,MATCH(纤芯!G605,光放段!$C$4:$C$237,0))</f>
        <v>37003305000</v>
      </c>
      <c r="I605" s="3" t="str">
        <f t="shared" si="46"/>
        <v>德东威光缆</v>
      </c>
      <c r="J605" s="3" t="str">
        <f>INDEX(子缆名称!$B$4:$B$29,纤芯!M605)</f>
        <v>A缆</v>
      </c>
      <c r="K605" s="3">
        <v>2</v>
      </c>
      <c r="L605" s="3">
        <f t="shared" si="47"/>
        <v>2</v>
      </c>
      <c r="M605" s="3">
        <f t="shared" si="48"/>
        <v>1</v>
      </c>
      <c r="N605" s="3" t="s">
        <v>1257</v>
      </c>
      <c r="O605" s="3">
        <f>COUNTIF([1]局站!$D$4:$D$172,"="&amp;N605)</f>
        <v>1</v>
      </c>
      <c r="P605" s="3">
        <v>0</v>
      </c>
      <c r="Q605" s="3">
        <v>0</v>
      </c>
      <c r="R605" s="3">
        <v>0</v>
      </c>
      <c r="S605" s="3" t="s">
        <v>22</v>
      </c>
      <c r="T605" s="3">
        <f>COUNTIF([1]局站!$D$4:$D$172,"="&amp;S605)</f>
        <v>1</v>
      </c>
      <c r="U605" s="3">
        <v>0</v>
      </c>
      <c r="V605" s="3">
        <v>0</v>
      </c>
      <c r="W605" s="3">
        <v>0</v>
      </c>
      <c r="X605" s="3" t="s">
        <v>1215</v>
      </c>
      <c r="Y605" s="3" t="s">
        <v>852</v>
      </c>
      <c r="Z605" s="3" t="str">
        <f>INDEX(业务类型!$C$4:$C$8,MATCH(纤芯!Y605,业务类型!$B$4:$B$8,0))</f>
        <v>TWO</v>
      </c>
      <c r="AA605" s="3" t="s">
        <v>901</v>
      </c>
    </row>
    <row r="606" spans="1:27" ht="16.5" x14ac:dyDescent="0.2">
      <c r="A606" s="3">
        <v>603</v>
      </c>
      <c r="B606" s="3">
        <f t="shared" si="49"/>
        <v>37003305003</v>
      </c>
      <c r="C606" s="3" t="s">
        <v>1166</v>
      </c>
      <c r="D606" s="3" t="s">
        <v>203</v>
      </c>
      <c r="E606" s="3" t="str">
        <f>INDEX(光放段!$G$4:$G$237,MATCH(纤芯!G606,光放段!$C$4:$C$237,0))</f>
        <v>山东二干|德东威光缆:东营运河路-威海南竹岛</v>
      </c>
      <c r="F606" s="3">
        <f>INDEX(光放段!$I$4:$I$237,MATCH(纤芯!H606,光放段!$B$4:$B$237,0))</f>
        <v>37003300000</v>
      </c>
      <c r="G606" s="3" t="str">
        <f t="shared" si="45"/>
        <v>山东二干|德东威光缆:龙口黄城-莱山迎春大街</v>
      </c>
      <c r="H606" s="3">
        <f>INDEX(光放段!$B$4:$B$237,MATCH(纤芯!G606,光放段!$C$4:$C$237,0))</f>
        <v>37003305000</v>
      </c>
      <c r="I606" s="3" t="str">
        <f t="shared" si="46"/>
        <v>德东威光缆</v>
      </c>
      <c r="J606" s="3" t="str">
        <f>INDEX(子缆名称!$B$4:$B$29,纤芯!M606)</f>
        <v>A缆</v>
      </c>
      <c r="K606" s="3">
        <v>3</v>
      </c>
      <c r="L606" s="3">
        <f t="shared" si="47"/>
        <v>3</v>
      </c>
      <c r="M606" s="3">
        <f t="shared" si="48"/>
        <v>1</v>
      </c>
      <c r="N606" s="3" t="s">
        <v>1257</v>
      </c>
      <c r="O606" s="3">
        <f>COUNTIF([1]局站!$D$4:$D$172,"="&amp;N606)</f>
        <v>1</v>
      </c>
      <c r="P606" s="3">
        <v>0</v>
      </c>
      <c r="Q606" s="3">
        <v>0</v>
      </c>
      <c r="R606" s="3">
        <v>0</v>
      </c>
      <c r="S606" s="3" t="s">
        <v>22</v>
      </c>
      <c r="T606" s="3">
        <f>COUNTIF([1]局站!$D$4:$D$172,"="&amp;S606)</f>
        <v>1</v>
      </c>
      <c r="U606" s="3">
        <v>0</v>
      </c>
      <c r="V606" s="3">
        <v>0</v>
      </c>
      <c r="W606" s="3">
        <v>0</v>
      </c>
      <c r="X606" s="3" t="s">
        <v>1215</v>
      </c>
      <c r="Y606" s="3" t="s">
        <v>852</v>
      </c>
      <c r="Z606" s="3" t="str">
        <f>INDEX(业务类型!$C$4:$C$8,MATCH(纤芯!Y606,业务类型!$B$4:$B$8,0))</f>
        <v>TWO</v>
      </c>
      <c r="AA606" s="3" t="s">
        <v>901</v>
      </c>
    </row>
    <row r="607" spans="1:27" ht="16.5" x14ac:dyDescent="0.2">
      <c r="A607" s="3">
        <v>604</v>
      </c>
      <c r="B607" s="3">
        <f t="shared" si="49"/>
        <v>37003305004</v>
      </c>
      <c r="C607" s="3" t="s">
        <v>1166</v>
      </c>
      <c r="D607" s="3" t="s">
        <v>203</v>
      </c>
      <c r="E607" s="3" t="str">
        <f>INDEX(光放段!$G$4:$G$237,MATCH(纤芯!G607,光放段!$C$4:$C$237,0))</f>
        <v>山东二干|德东威光缆:东营运河路-威海南竹岛</v>
      </c>
      <c r="F607" s="3">
        <f>INDEX(光放段!$I$4:$I$237,MATCH(纤芯!H607,光放段!$B$4:$B$237,0))</f>
        <v>37003300000</v>
      </c>
      <c r="G607" s="3" t="str">
        <f t="shared" si="45"/>
        <v>山东二干|德东威光缆:龙口黄城-莱山迎春大街</v>
      </c>
      <c r="H607" s="3">
        <f>INDEX(光放段!$B$4:$B$237,MATCH(纤芯!G607,光放段!$C$4:$C$237,0))</f>
        <v>37003305000</v>
      </c>
      <c r="I607" s="3" t="str">
        <f t="shared" si="46"/>
        <v>德东威光缆</v>
      </c>
      <c r="J607" s="3" t="str">
        <f>INDEX(子缆名称!$B$4:$B$29,纤芯!M607)</f>
        <v>A缆</v>
      </c>
      <c r="K607" s="3">
        <v>4</v>
      </c>
      <c r="L607" s="3">
        <f t="shared" si="47"/>
        <v>4</v>
      </c>
      <c r="M607" s="3">
        <f t="shared" si="48"/>
        <v>1</v>
      </c>
      <c r="N607" s="3" t="s">
        <v>1257</v>
      </c>
      <c r="O607" s="3">
        <f>COUNTIF([1]局站!$D$4:$D$172,"="&amp;N607)</f>
        <v>1</v>
      </c>
      <c r="P607" s="3">
        <v>0</v>
      </c>
      <c r="Q607" s="3">
        <v>0</v>
      </c>
      <c r="R607" s="3">
        <v>0</v>
      </c>
      <c r="S607" s="3" t="s">
        <v>22</v>
      </c>
      <c r="T607" s="3">
        <f>COUNTIF([1]局站!$D$4:$D$172,"="&amp;S607)</f>
        <v>1</v>
      </c>
      <c r="U607" s="3">
        <v>0</v>
      </c>
      <c r="V607" s="3">
        <v>0</v>
      </c>
      <c r="W607" s="3">
        <v>0</v>
      </c>
      <c r="X607" s="3" t="s">
        <v>1215</v>
      </c>
      <c r="Y607" s="3" t="s">
        <v>880</v>
      </c>
      <c r="Z607" s="3" t="str">
        <f>INDEX(业务类型!$C$4:$C$8,MATCH(纤芯!Y607,业务类型!$B$4:$B$8,0))</f>
        <v>IDLE</v>
      </c>
      <c r="AA607" s="3"/>
    </row>
    <row r="608" spans="1:27" ht="16.5" x14ac:dyDescent="0.2">
      <c r="A608" s="3">
        <v>605</v>
      </c>
      <c r="B608" s="3">
        <f t="shared" si="49"/>
        <v>37003305005</v>
      </c>
      <c r="C608" s="3" t="s">
        <v>1166</v>
      </c>
      <c r="D608" s="3" t="s">
        <v>203</v>
      </c>
      <c r="E608" s="3" t="str">
        <f>INDEX(光放段!$G$4:$G$237,MATCH(纤芯!G608,光放段!$C$4:$C$237,0))</f>
        <v>山东二干|德东威光缆:东营运河路-威海南竹岛</v>
      </c>
      <c r="F608" s="3">
        <f>INDEX(光放段!$I$4:$I$237,MATCH(纤芯!H608,光放段!$B$4:$B$237,0))</f>
        <v>37003300000</v>
      </c>
      <c r="G608" s="3" t="str">
        <f t="shared" si="45"/>
        <v>山东二干|德东威光缆:龙口黄城-莱山迎春大街</v>
      </c>
      <c r="H608" s="3">
        <f>INDEX(光放段!$B$4:$B$237,MATCH(纤芯!G608,光放段!$C$4:$C$237,0))</f>
        <v>37003305000</v>
      </c>
      <c r="I608" s="3" t="str">
        <f t="shared" si="46"/>
        <v>德东威光缆</v>
      </c>
      <c r="J608" s="3" t="str">
        <f>INDEX(子缆名称!$B$4:$B$29,纤芯!M608)</f>
        <v>A缆</v>
      </c>
      <c r="K608" s="3">
        <v>5</v>
      </c>
      <c r="L608" s="3">
        <f t="shared" si="47"/>
        <v>5</v>
      </c>
      <c r="M608" s="3">
        <f t="shared" si="48"/>
        <v>1</v>
      </c>
      <c r="N608" s="3" t="s">
        <v>1257</v>
      </c>
      <c r="O608" s="3">
        <f>COUNTIF([1]局站!$D$4:$D$172,"="&amp;N608)</f>
        <v>1</v>
      </c>
      <c r="P608" s="3">
        <v>0</v>
      </c>
      <c r="Q608" s="3">
        <v>0</v>
      </c>
      <c r="R608" s="3">
        <v>0</v>
      </c>
      <c r="S608" s="3" t="s">
        <v>22</v>
      </c>
      <c r="T608" s="3">
        <f>COUNTIF([1]局站!$D$4:$D$172,"="&amp;S608)</f>
        <v>1</v>
      </c>
      <c r="U608" s="3">
        <v>0</v>
      </c>
      <c r="V608" s="3">
        <v>0</v>
      </c>
      <c r="W608" s="3">
        <v>0</v>
      </c>
      <c r="X608" s="3" t="s">
        <v>1215</v>
      </c>
      <c r="Y608" s="3" t="s">
        <v>880</v>
      </c>
      <c r="Z608" s="3" t="str">
        <f>INDEX(业务类型!$C$4:$C$8,MATCH(纤芯!Y608,业务类型!$B$4:$B$8,0))</f>
        <v>IDLE</v>
      </c>
      <c r="AA608" s="3"/>
    </row>
    <row r="609" spans="1:27" ht="16.5" x14ac:dyDescent="0.2">
      <c r="A609" s="3">
        <v>606</v>
      </c>
      <c r="B609" s="3">
        <f t="shared" si="49"/>
        <v>37003305006</v>
      </c>
      <c r="C609" s="3" t="s">
        <v>1166</v>
      </c>
      <c r="D609" s="3" t="s">
        <v>203</v>
      </c>
      <c r="E609" s="3" t="str">
        <f>INDEX(光放段!$G$4:$G$237,MATCH(纤芯!G609,光放段!$C$4:$C$237,0))</f>
        <v>山东二干|德东威光缆:东营运河路-威海南竹岛</v>
      </c>
      <c r="F609" s="3">
        <f>INDEX(光放段!$I$4:$I$237,MATCH(纤芯!H609,光放段!$B$4:$B$237,0))</f>
        <v>37003300000</v>
      </c>
      <c r="G609" s="3" t="str">
        <f t="shared" si="45"/>
        <v>山东二干|德东威光缆:龙口黄城-莱山迎春大街</v>
      </c>
      <c r="H609" s="3">
        <f>INDEX(光放段!$B$4:$B$237,MATCH(纤芯!G609,光放段!$C$4:$C$237,0))</f>
        <v>37003305000</v>
      </c>
      <c r="I609" s="3" t="str">
        <f t="shared" si="46"/>
        <v>德东威光缆</v>
      </c>
      <c r="J609" s="3" t="str">
        <f>INDEX(子缆名称!$B$4:$B$29,纤芯!M609)</f>
        <v>A缆</v>
      </c>
      <c r="K609" s="3">
        <v>6</v>
      </c>
      <c r="L609" s="3">
        <f t="shared" si="47"/>
        <v>6</v>
      </c>
      <c r="M609" s="3">
        <f t="shared" si="48"/>
        <v>1</v>
      </c>
      <c r="N609" s="3" t="s">
        <v>1257</v>
      </c>
      <c r="O609" s="3">
        <f>COUNTIF([1]局站!$D$4:$D$172,"="&amp;N609)</f>
        <v>1</v>
      </c>
      <c r="P609" s="3">
        <v>0</v>
      </c>
      <c r="Q609" s="3">
        <v>0</v>
      </c>
      <c r="R609" s="3">
        <v>0</v>
      </c>
      <c r="S609" s="3" t="s">
        <v>22</v>
      </c>
      <c r="T609" s="3">
        <f>COUNTIF([1]局站!$D$4:$D$172,"="&amp;S609)</f>
        <v>1</v>
      </c>
      <c r="U609" s="3">
        <v>0</v>
      </c>
      <c r="V609" s="3">
        <v>0</v>
      </c>
      <c r="W609" s="3">
        <v>0</v>
      </c>
      <c r="X609" s="3" t="s">
        <v>1215</v>
      </c>
      <c r="Y609" s="3" t="s">
        <v>852</v>
      </c>
      <c r="Z609" s="3" t="str">
        <f>INDEX(业务类型!$C$4:$C$8,MATCH(纤芯!Y609,业务类型!$B$4:$B$8,0))</f>
        <v>TWO</v>
      </c>
      <c r="AA609" s="3" t="s">
        <v>907</v>
      </c>
    </row>
    <row r="610" spans="1:27" ht="16.5" x14ac:dyDescent="0.2">
      <c r="A610" s="3">
        <v>607</v>
      </c>
      <c r="B610" s="3">
        <f t="shared" si="49"/>
        <v>37003305007</v>
      </c>
      <c r="C610" s="3" t="s">
        <v>1166</v>
      </c>
      <c r="D610" s="3" t="s">
        <v>203</v>
      </c>
      <c r="E610" s="3" t="str">
        <f>INDEX(光放段!$G$4:$G$237,MATCH(纤芯!G610,光放段!$C$4:$C$237,0))</f>
        <v>山东二干|德东威光缆:东营运河路-威海南竹岛</v>
      </c>
      <c r="F610" s="3">
        <f>INDEX(光放段!$I$4:$I$237,MATCH(纤芯!H610,光放段!$B$4:$B$237,0))</f>
        <v>37003300000</v>
      </c>
      <c r="G610" s="3" t="str">
        <f t="shared" si="45"/>
        <v>山东二干|德东威光缆:龙口黄城-莱山迎春大街</v>
      </c>
      <c r="H610" s="3">
        <f>INDEX(光放段!$B$4:$B$237,MATCH(纤芯!G610,光放段!$C$4:$C$237,0))</f>
        <v>37003305000</v>
      </c>
      <c r="I610" s="3" t="str">
        <f t="shared" si="46"/>
        <v>德东威光缆</v>
      </c>
      <c r="J610" s="3" t="str">
        <f>INDEX(子缆名称!$B$4:$B$29,纤芯!M610)</f>
        <v>A缆</v>
      </c>
      <c r="K610" s="3">
        <v>7</v>
      </c>
      <c r="L610" s="3">
        <f t="shared" si="47"/>
        <v>7</v>
      </c>
      <c r="M610" s="3">
        <f t="shared" si="48"/>
        <v>1</v>
      </c>
      <c r="N610" s="3" t="s">
        <v>1257</v>
      </c>
      <c r="O610" s="3">
        <f>COUNTIF([1]局站!$D$4:$D$172,"="&amp;N610)</f>
        <v>1</v>
      </c>
      <c r="P610" s="3">
        <v>0</v>
      </c>
      <c r="Q610" s="3">
        <v>0</v>
      </c>
      <c r="R610" s="3">
        <v>0</v>
      </c>
      <c r="S610" s="3" t="s">
        <v>22</v>
      </c>
      <c r="T610" s="3">
        <f>COUNTIF([1]局站!$D$4:$D$172,"="&amp;S610)</f>
        <v>1</v>
      </c>
      <c r="U610" s="3">
        <v>0</v>
      </c>
      <c r="V610" s="3">
        <v>0</v>
      </c>
      <c r="W610" s="3">
        <v>0</v>
      </c>
      <c r="X610" s="3" t="s">
        <v>1215</v>
      </c>
      <c r="Y610" s="3" t="s">
        <v>852</v>
      </c>
      <c r="Z610" s="3" t="str">
        <f>INDEX(业务类型!$C$4:$C$8,MATCH(纤芯!Y610,业务类型!$B$4:$B$8,0))</f>
        <v>TWO</v>
      </c>
      <c r="AA610" s="3" t="s">
        <v>907</v>
      </c>
    </row>
    <row r="611" spans="1:27" ht="16.5" x14ac:dyDescent="0.2">
      <c r="A611" s="3">
        <v>608</v>
      </c>
      <c r="B611" s="3">
        <f t="shared" si="49"/>
        <v>37003305008</v>
      </c>
      <c r="C611" s="3" t="s">
        <v>1166</v>
      </c>
      <c r="D611" s="3" t="s">
        <v>203</v>
      </c>
      <c r="E611" s="3" t="str">
        <f>INDEX(光放段!$G$4:$G$237,MATCH(纤芯!G611,光放段!$C$4:$C$237,0))</f>
        <v>山东二干|德东威光缆:东营运河路-威海南竹岛</v>
      </c>
      <c r="F611" s="3">
        <f>INDEX(光放段!$I$4:$I$237,MATCH(纤芯!H611,光放段!$B$4:$B$237,0))</f>
        <v>37003300000</v>
      </c>
      <c r="G611" s="3" t="str">
        <f t="shared" si="45"/>
        <v>山东二干|德东威光缆:龙口黄城-莱山迎春大街</v>
      </c>
      <c r="H611" s="3">
        <f>INDEX(光放段!$B$4:$B$237,MATCH(纤芯!G611,光放段!$C$4:$C$237,0))</f>
        <v>37003305000</v>
      </c>
      <c r="I611" s="3" t="str">
        <f t="shared" si="46"/>
        <v>德东威光缆</v>
      </c>
      <c r="J611" s="3" t="str">
        <f>INDEX(子缆名称!$B$4:$B$29,纤芯!M611)</f>
        <v>A缆</v>
      </c>
      <c r="K611" s="3">
        <v>8</v>
      </c>
      <c r="L611" s="3">
        <f t="shared" si="47"/>
        <v>8</v>
      </c>
      <c r="M611" s="3">
        <f t="shared" si="48"/>
        <v>1</v>
      </c>
      <c r="N611" s="3" t="s">
        <v>1257</v>
      </c>
      <c r="O611" s="3">
        <f>COUNTIF([1]局站!$D$4:$D$172,"="&amp;N611)</f>
        <v>1</v>
      </c>
      <c r="P611" s="3">
        <v>0</v>
      </c>
      <c r="Q611" s="3">
        <v>0</v>
      </c>
      <c r="R611" s="3">
        <v>0</v>
      </c>
      <c r="S611" s="3" t="s">
        <v>22</v>
      </c>
      <c r="T611" s="3">
        <f>COUNTIF([1]局站!$D$4:$D$172,"="&amp;S611)</f>
        <v>1</v>
      </c>
      <c r="U611" s="3">
        <v>0</v>
      </c>
      <c r="V611" s="3">
        <v>0</v>
      </c>
      <c r="W611" s="3">
        <v>0</v>
      </c>
      <c r="X611" s="3" t="s">
        <v>1215</v>
      </c>
      <c r="Y611" s="3" t="s">
        <v>881</v>
      </c>
      <c r="Z611" s="3" t="str">
        <f>INDEX(业务类型!$C$4:$C$8,MATCH(纤芯!Y611,业务类型!$B$4:$B$8,0))</f>
        <v>OTHER</v>
      </c>
      <c r="AA611" s="3" t="s">
        <v>910</v>
      </c>
    </row>
    <row r="612" spans="1:27" ht="16.5" x14ac:dyDescent="0.2">
      <c r="A612" s="3">
        <v>609</v>
      </c>
      <c r="B612" s="3">
        <f t="shared" si="49"/>
        <v>37003305009</v>
      </c>
      <c r="C612" s="3" t="s">
        <v>1166</v>
      </c>
      <c r="D612" s="3" t="s">
        <v>203</v>
      </c>
      <c r="E612" s="3" t="str">
        <f>INDEX(光放段!$G$4:$G$237,MATCH(纤芯!G612,光放段!$C$4:$C$237,0))</f>
        <v>山东二干|德东威光缆:东营运河路-威海南竹岛</v>
      </c>
      <c r="F612" s="3">
        <f>INDEX(光放段!$I$4:$I$237,MATCH(纤芯!H612,光放段!$B$4:$B$237,0))</f>
        <v>37003300000</v>
      </c>
      <c r="G612" s="3" t="str">
        <f t="shared" si="45"/>
        <v>山东二干|德东威光缆:龙口黄城-莱山迎春大街</v>
      </c>
      <c r="H612" s="3">
        <f>INDEX(光放段!$B$4:$B$237,MATCH(纤芯!G612,光放段!$C$4:$C$237,0))</f>
        <v>37003305000</v>
      </c>
      <c r="I612" s="3" t="str">
        <f t="shared" si="46"/>
        <v>德东威光缆</v>
      </c>
      <c r="J612" s="3" t="str">
        <f>INDEX(子缆名称!$B$4:$B$29,纤芯!M612)</f>
        <v>A缆</v>
      </c>
      <c r="K612" s="3">
        <v>9</v>
      </c>
      <c r="L612" s="3">
        <f t="shared" si="47"/>
        <v>9</v>
      </c>
      <c r="M612" s="3">
        <f t="shared" si="48"/>
        <v>1</v>
      </c>
      <c r="N612" s="3" t="s">
        <v>1257</v>
      </c>
      <c r="O612" s="3">
        <f>COUNTIF([1]局站!$D$4:$D$172,"="&amp;N612)</f>
        <v>1</v>
      </c>
      <c r="P612" s="3">
        <v>0</v>
      </c>
      <c r="Q612" s="3">
        <v>0</v>
      </c>
      <c r="R612" s="3">
        <v>0</v>
      </c>
      <c r="S612" s="3" t="s">
        <v>22</v>
      </c>
      <c r="T612" s="3">
        <f>COUNTIF([1]局站!$D$4:$D$172,"="&amp;S612)</f>
        <v>1</v>
      </c>
      <c r="U612" s="3">
        <v>0</v>
      </c>
      <c r="V612" s="3">
        <v>0</v>
      </c>
      <c r="W612" s="3">
        <v>0</v>
      </c>
      <c r="X612" s="3" t="s">
        <v>1215</v>
      </c>
      <c r="Y612" s="3" t="s">
        <v>852</v>
      </c>
      <c r="Z612" s="3" t="str">
        <f>INDEX(业务类型!$C$4:$C$8,MATCH(纤芯!Y612,业务类型!$B$4:$B$8,0))</f>
        <v>TWO</v>
      </c>
      <c r="AA612" s="3" t="s">
        <v>903</v>
      </c>
    </row>
    <row r="613" spans="1:27" ht="16.5" x14ac:dyDescent="0.2">
      <c r="A613" s="3">
        <v>610</v>
      </c>
      <c r="B613" s="3">
        <f t="shared" si="49"/>
        <v>37003305010</v>
      </c>
      <c r="C613" s="3" t="s">
        <v>1166</v>
      </c>
      <c r="D613" s="3" t="s">
        <v>203</v>
      </c>
      <c r="E613" s="3" t="str">
        <f>INDEX(光放段!$G$4:$G$237,MATCH(纤芯!G613,光放段!$C$4:$C$237,0))</f>
        <v>山东二干|德东威光缆:东营运河路-威海南竹岛</v>
      </c>
      <c r="F613" s="3">
        <f>INDEX(光放段!$I$4:$I$237,MATCH(纤芯!H613,光放段!$B$4:$B$237,0))</f>
        <v>37003300000</v>
      </c>
      <c r="G613" s="3" t="str">
        <f t="shared" si="45"/>
        <v>山东二干|德东威光缆:龙口黄城-莱山迎春大街</v>
      </c>
      <c r="H613" s="3">
        <f>INDEX(光放段!$B$4:$B$237,MATCH(纤芯!G613,光放段!$C$4:$C$237,0))</f>
        <v>37003305000</v>
      </c>
      <c r="I613" s="3" t="str">
        <f t="shared" si="46"/>
        <v>德东威光缆</v>
      </c>
      <c r="J613" s="3" t="str">
        <f>INDEX(子缆名称!$B$4:$B$29,纤芯!M613)</f>
        <v>A缆</v>
      </c>
      <c r="K613" s="3">
        <v>10</v>
      </c>
      <c r="L613" s="3">
        <f t="shared" si="47"/>
        <v>10</v>
      </c>
      <c r="M613" s="3">
        <f t="shared" si="48"/>
        <v>1</v>
      </c>
      <c r="N613" s="3" t="s">
        <v>1257</v>
      </c>
      <c r="O613" s="3">
        <f>COUNTIF([1]局站!$D$4:$D$172,"="&amp;N613)</f>
        <v>1</v>
      </c>
      <c r="P613" s="3">
        <v>0</v>
      </c>
      <c r="Q613" s="3">
        <v>0</v>
      </c>
      <c r="R613" s="3">
        <v>0</v>
      </c>
      <c r="S613" s="3" t="s">
        <v>22</v>
      </c>
      <c r="T613" s="3">
        <f>COUNTIF([1]局站!$D$4:$D$172,"="&amp;S613)</f>
        <v>1</v>
      </c>
      <c r="U613" s="3">
        <v>0</v>
      </c>
      <c r="V613" s="3">
        <v>0</v>
      </c>
      <c r="W613" s="3">
        <v>0</v>
      </c>
      <c r="X613" s="3" t="s">
        <v>1215</v>
      </c>
      <c r="Y613" s="3" t="s">
        <v>880</v>
      </c>
      <c r="Z613" s="3" t="str">
        <f>INDEX(业务类型!$C$4:$C$8,MATCH(纤芯!Y613,业务类型!$B$4:$B$8,0))</f>
        <v>IDLE</v>
      </c>
      <c r="AA613" s="3"/>
    </row>
    <row r="614" spans="1:27" ht="16.5" x14ac:dyDescent="0.2">
      <c r="A614" s="3">
        <v>611</v>
      </c>
      <c r="B614" s="3">
        <f t="shared" si="49"/>
        <v>37003305011</v>
      </c>
      <c r="C614" s="3" t="s">
        <v>1166</v>
      </c>
      <c r="D614" s="3" t="s">
        <v>203</v>
      </c>
      <c r="E614" s="3" t="str">
        <f>INDEX(光放段!$G$4:$G$237,MATCH(纤芯!G614,光放段!$C$4:$C$237,0))</f>
        <v>山东二干|德东威光缆:东营运河路-威海南竹岛</v>
      </c>
      <c r="F614" s="3">
        <f>INDEX(光放段!$I$4:$I$237,MATCH(纤芯!H614,光放段!$B$4:$B$237,0))</f>
        <v>37003300000</v>
      </c>
      <c r="G614" s="3" t="str">
        <f t="shared" si="45"/>
        <v>山东二干|德东威光缆:龙口黄城-莱山迎春大街</v>
      </c>
      <c r="H614" s="3">
        <f>INDEX(光放段!$B$4:$B$237,MATCH(纤芯!G614,光放段!$C$4:$C$237,0))</f>
        <v>37003305000</v>
      </c>
      <c r="I614" s="3" t="str">
        <f t="shared" si="46"/>
        <v>德东威光缆</v>
      </c>
      <c r="J614" s="3" t="str">
        <f>INDEX(子缆名称!$B$4:$B$29,纤芯!M614)</f>
        <v>A缆</v>
      </c>
      <c r="K614" s="3">
        <v>11</v>
      </c>
      <c r="L614" s="3">
        <f t="shared" si="47"/>
        <v>11</v>
      </c>
      <c r="M614" s="3">
        <f t="shared" si="48"/>
        <v>1</v>
      </c>
      <c r="N614" s="3" t="s">
        <v>1257</v>
      </c>
      <c r="O614" s="3">
        <f>COUNTIF([1]局站!$D$4:$D$172,"="&amp;N614)</f>
        <v>1</v>
      </c>
      <c r="P614" s="3">
        <v>0</v>
      </c>
      <c r="Q614" s="3">
        <v>0</v>
      </c>
      <c r="R614" s="3">
        <v>0</v>
      </c>
      <c r="S614" s="3" t="s">
        <v>22</v>
      </c>
      <c r="T614" s="3">
        <f>COUNTIF([1]局站!$D$4:$D$172,"="&amp;S614)</f>
        <v>1</v>
      </c>
      <c r="U614" s="3">
        <v>0</v>
      </c>
      <c r="V614" s="3">
        <v>0</v>
      </c>
      <c r="W614" s="3">
        <v>0</v>
      </c>
      <c r="X614" s="3" t="s">
        <v>1215</v>
      </c>
      <c r="Y614" s="3" t="s">
        <v>881</v>
      </c>
      <c r="Z614" s="3" t="str">
        <f>INDEX(业务类型!$C$4:$C$8,MATCH(纤芯!Y614,业务类型!$B$4:$B$8,0))</f>
        <v>OTHER</v>
      </c>
      <c r="AA614" s="3" t="s">
        <v>896</v>
      </c>
    </row>
    <row r="615" spans="1:27" ht="16.5" x14ac:dyDescent="0.2">
      <c r="A615" s="3">
        <v>612</v>
      </c>
      <c r="B615" s="3">
        <f t="shared" si="49"/>
        <v>37003305012</v>
      </c>
      <c r="C615" s="3" t="s">
        <v>1166</v>
      </c>
      <c r="D615" s="3" t="s">
        <v>203</v>
      </c>
      <c r="E615" s="3" t="str">
        <f>INDEX(光放段!$G$4:$G$237,MATCH(纤芯!G615,光放段!$C$4:$C$237,0))</f>
        <v>山东二干|德东威光缆:东营运河路-威海南竹岛</v>
      </c>
      <c r="F615" s="3">
        <f>INDEX(光放段!$I$4:$I$237,MATCH(纤芯!H615,光放段!$B$4:$B$237,0))</f>
        <v>37003300000</v>
      </c>
      <c r="G615" s="3" t="str">
        <f t="shared" si="45"/>
        <v>山东二干|德东威光缆:龙口黄城-莱山迎春大街</v>
      </c>
      <c r="H615" s="3">
        <f>INDEX(光放段!$B$4:$B$237,MATCH(纤芯!G615,光放段!$C$4:$C$237,0))</f>
        <v>37003305000</v>
      </c>
      <c r="I615" s="3" t="str">
        <f t="shared" si="46"/>
        <v>德东威光缆</v>
      </c>
      <c r="J615" s="3" t="str">
        <f>INDEX(子缆名称!$B$4:$B$29,纤芯!M615)</f>
        <v>A缆</v>
      </c>
      <c r="K615" s="3">
        <v>12</v>
      </c>
      <c r="L615" s="3">
        <f t="shared" si="47"/>
        <v>12</v>
      </c>
      <c r="M615" s="3">
        <f t="shared" si="48"/>
        <v>1</v>
      </c>
      <c r="N615" s="3" t="s">
        <v>1257</v>
      </c>
      <c r="O615" s="3">
        <f>COUNTIF([1]局站!$D$4:$D$172,"="&amp;N615)</f>
        <v>1</v>
      </c>
      <c r="P615" s="3">
        <v>0</v>
      </c>
      <c r="Q615" s="3">
        <v>0</v>
      </c>
      <c r="R615" s="3">
        <v>0</v>
      </c>
      <c r="S615" s="3" t="s">
        <v>22</v>
      </c>
      <c r="T615" s="3">
        <f>COUNTIF([1]局站!$D$4:$D$172,"="&amp;S615)</f>
        <v>1</v>
      </c>
      <c r="U615" s="3">
        <v>0</v>
      </c>
      <c r="V615" s="3">
        <v>0</v>
      </c>
      <c r="W615" s="3">
        <v>0</v>
      </c>
      <c r="X615" s="3" t="s">
        <v>1215</v>
      </c>
      <c r="Y615" s="3" t="s">
        <v>852</v>
      </c>
      <c r="Z615" s="3" t="str">
        <f>INDEX(业务类型!$C$4:$C$8,MATCH(纤芯!Y615,业务类型!$B$4:$B$8,0))</f>
        <v>TWO</v>
      </c>
      <c r="AA615" s="3" t="s">
        <v>903</v>
      </c>
    </row>
    <row r="616" spans="1:27" ht="16.5" x14ac:dyDescent="0.2">
      <c r="A616" s="3">
        <v>613</v>
      </c>
      <c r="B616" s="3">
        <f t="shared" si="49"/>
        <v>37003305013</v>
      </c>
      <c r="C616" s="3" t="s">
        <v>1166</v>
      </c>
      <c r="D616" s="3" t="s">
        <v>203</v>
      </c>
      <c r="E616" s="3" t="str">
        <f>INDEX(光放段!$G$4:$G$237,MATCH(纤芯!G616,光放段!$C$4:$C$237,0))</f>
        <v>山东二干|德东威光缆:东营运河路-威海南竹岛</v>
      </c>
      <c r="F616" s="3">
        <f>INDEX(光放段!$I$4:$I$237,MATCH(纤芯!H616,光放段!$B$4:$B$237,0))</f>
        <v>37003300000</v>
      </c>
      <c r="G616" s="3" t="str">
        <f t="shared" si="45"/>
        <v>山东二干|德东威光缆:龙口黄城-莱山迎春大街</v>
      </c>
      <c r="H616" s="3">
        <f>INDEX(光放段!$B$4:$B$237,MATCH(纤芯!G616,光放段!$C$4:$C$237,0))</f>
        <v>37003305000</v>
      </c>
      <c r="I616" s="3" t="str">
        <f t="shared" si="46"/>
        <v>德东威光缆</v>
      </c>
      <c r="J616" s="3" t="str">
        <f>INDEX(子缆名称!$B$4:$B$29,纤芯!M616)</f>
        <v>B缆</v>
      </c>
      <c r="K616" s="3">
        <v>13</v>
      </c>
      <c r="L616" s="3">
        <f t="shared" si="47"/>
        <v>1</v>
      </c>
      <c r="M616" s="3">
        <f t="shared" si="48"/>
        <v>2</v>
      </c>
      <c r="N616" s="3" t="s">
        <v>1257</v>
      </c>
      <c r="O616" s="3">
        <f>COUNTIF([1]局站!$D$4:$D$172,"="&amp;N616)</f>
        <v>1</v>
      </c>
      <c r="P616" s="3">
        <v>0</v>
      </c>
      <c r="Q616" s="3">
        <v>0</v>
      </c>
      <c r="R616" s="3">
        <v>0</v>
      </c>
      <c r="S616" s="3" t="s">
        <v>22</v>
      </c>
      <c r="T616" s="3">
        <f>COUNTIF([1]局站!$D$4:$D$172,"="&amp;S616)</f>
        <v>1</v>
      </c>
      <c r="U616" s="3">
        <v>0</v>
      </c>
      <c r="V616" s="3">
        <v>0</v>
      </c>
      <c r="W616" s="3">
        <v>0</v>
      </c>
      <c r="X616" s="3" t="s">
        <v>1214</v>
      </c>
      <c r="Y616" s="3" t="s">
        <v>880</v>
      </c>
      <c r="Z616" s="3" t="str">
        <f>INDEX(业务类型!$C$4:$C$8,MATCH(纤芯!Y616,业务类型!$B$4:$B$8,0))</f>
        <v>IDLE</v>
      </c>
      <c r="AA616" s="3"/>
    </row>
    <row r="617" spans="1:27" ht="16.5" x14ac:dyDescent="0.2">
      <c r="A617" s="3">
        <v>614</v>
      </c>
      <c r="B617" s="3">
        <f t="shared" si="49"/>
        <v>37003305014</v>
      </c>
      <c r="C617" s="3" t="s">
        <v>1166</v>
      </c>
      <c r="D617" s="3" t="s">
        <v>203</v>
      </c>
      <c r="E617" s="3" t="str">
        <f>INDEX(光放段!$G$4:$G$237,MATCH(纤芯!G617,光放段!$C$4:$C$237,0))</f>
        <v>山东二干|德东威光缆:东营运河路-威海南竹岛</v>
      </c>
      <c r="F617" s="3">
        <f>INDEX(光放段!$I$4:$I$237,MATCH(纤芯!H617,光放段!$B$4:$B$237,0))</f>
        <v>37003300000</v>
      </c>
      <c r="G617" s="3" t="str">
        <f t="shared" si="45"/>
        <v>山东二干|德东威光缆:龙口黄城-莱山迎春大街</v>
      </c>
      <c r="H617" s="3">
        <f>INDEX(光放段!$B$4:$B$237,MATCH(纤芯!G617,光放段!$C$4:$C$237,0))</f>
        <v>37003305000</v>
      </c>
      <c r="I617" s="3" t="str">
        <f t="shared" si="46"/>
        <v>德东威光缆</v>
      </c>
      <c r="J617" s="3" t="str">
        <f>INDEX(子缆名称!$B$4:$B$29,纤芯!M617)</f>
        <v>B缆</v>
      </c>
      <c r="K617" s="3">
        <v>14</v>
      </c>
      <c r="L617" s="3">
        <f t="shared" si="47"/>
        <v>2</v>
      </c>
      <c r="M617" s="3">
        <f t="shared" si="48"/>
        <v>2</v>
      </c>
      <c r="N617" s="3" t="s">
        <v>1257</v>
      </c>
      <c r="O617" s="3">
        <f>COUNTIF([1]局站!$D$4:$D$172,"="&amp;N617)</f>
        <v>1</v>
      </c>
      <c r="P617" s="3">
        <v>0</v>
      </c>
      <c r="Q617" s="3">
        <v>0</v>
      </c>
      <c r="R617" s="3">
        <v>0</v>
      </c>
      <c r="S617" s="3" t="s">
        <v>22</v>
      </c>
      <c r="T617" s="3">
        <f>COUNTIF([1]局站!$D$4:$D$172,"="&amp;S617)</f>
        <v>1</v>
      </c>
      <c r="U617" s="3">
        <v>0</v>
      </c>
      <c r="V617" s="3">
        <v>0</v>
      </c>
      <c r="W617" s="3">
        <v>0</v>
      </c>
      <c r="X617" s="3" t="s">
        <v>1214</v>
      </c>
      <c r="Y617" s="3" t="s">
        <v>881</v>
      </c>
      <c r="Z617" s="3" t="str">
        <f>INDEX(业务类型!$C$4:$C$8,MATCH(纤芯!Y617,业务类型!$B$4:$B$8,0))</f>
        <v>OTHER</v>
      </c>
      <c r="AA617" s="3" t="s">
        <v>896</v>
      </c>
    </row>
    <row r="618" spans="1:27" ht="16.5" x14ac:dyDescent="0.2">
      <c r="A618" s="3">
        <v>615</v>
      </c>
      <c r="B618" s="3">
        <f t="shared" si="49"/>
        <v>37003305015</v>
      </c>
      <c r="C618" s="3" t="s">
        <v>1166</v>
      </c>
      <c r="D618" s="3" t="s">
        <v>203</v>
      </c>
      <c r="E618" s="3" t="str">
        <f>INDEX(光放段!$G$4:$G$237,MATCH(纤芯!G618,光放段!$C$4:$C$237,0))</f>
        <v>山东二干|德东威光缆:东营运河路-威海南竹岛</v>
      </c>
      <c r="F618" s="3">
        <f>INDEX(光放段!$I$4:$I$237,MATCH(纤芯!H618,光放段!$B$4:$B$237,0))</f>
        <v>37003300000</v>
      </c>
      <c r="G618" s="3" t="str">
        <f t="shared" si="45"/>
        <v>山东二干|德东威光缆:龙口黄城-莱山迎春大街</v>
      </c>
      <c r="H618" s="3">
        <f>INDEX(光放段!$B$4:$B$237,MATCH(纤芯!G618,光放段!$C$4:$C$237,0))</f>
        <v>37003305000</v>
      </c>
      <c r="I618" s="3" t="str">
        <f t="shared" si="46"/>
        <v>德东威光缆</v>
      </c>
      <c r="J618" s="3" t="str">
        <f>INDEX(子缆名称!$B$4:$B$29,纤芯!M618)</f>
        <v>B缆</v>
      </c>
      <c r="K618" s="3">
        <v>15</v>
      </c>
      <c r="L618" s="3">
        <f t="shared" si="47"/>
        <v>3</v>
      </c>
      <c r="M618" s="3">
        <f t="shared" si="48"/>
        <v>2</v>
      </c>
      <c r="N618" s="3" t="s">
        <v>1257</v>
      </c>
      <c r="O618" s="3">
        <f>COUNTIF([1]局站!$D$4:$D$172,"="&amp;N618)</f>
        <v>1</v>
      </c>
      <c r="P618" s="3">
        <v>0</v>
      </c>
      <c r="Q618" s="3">
        <v>0</v>
      </c>
      <c r="R618" s="3">
        <v>0</v>
      </c>
      <c r="S618" s="3" t="s">
        <v>22</v>
      </c>
      <c r="T618" s="3">
        <f>COUNTIF([1]局站!$D$4:$D$172,"="&amp;S618)</f>
        <v>1</v>
      </c>
      <c r="U618" s="3">
        <v>0</v>
      </c>
      <c r="V618" s="3">
        <v>0</v>
      </c>
      <c r="W618" s="3">
        <v>0</v>
      </c>
      <c r="X618" s="3" t="s">
        <v>1214</v>
      </c>
      <c r="Y618" s="3" t="s">
        <v>852</v>
      </c>
      <c r="Z618" s="3" t="str">
        <f>INDEX(业务类型!$C$4:$C$8,MATCH(纤芯!Y618,业务类型!$B$4:$B$8,0))</f>
        <v>TWO</v>
      </c>
      <c r="AA618" s="3" t="s">
        <v>905</v>
      </c>
    </row>
    <row r="619" spans="1:27" ht="16.5" x14ac:dyDescent="0.2">
      <c r="A619" s="3">
        <v>616</v>
      </c>
      <c r="B619" s="3">
        <f t="shared" si="49"/>
        <v>37003305016</v>
      </c>
      <c r="C619" s="3" t="s">
        <v>1166</v>
      </c>
      <c r="D619" s="3" t="s">
        <v>203</v>
      </c>
      <c r="E619" s="3" t="str">
        <f>INDEX(光放段!$G$4:$G$237,MATCH(纤芯!G619,光放段!$C$4:$C$237,0))</f>
        <v>山东二干|德东威光缆:东营运河路-威海南竹岛</v>
      </c>
      <c r="F619" s="3">
        <f>INDEX(光放段!$I$4:$I$237,MATCH(纤芯!H619,光放段!$B$4:$B$237,0))</f>
        <v>37003300000</v>
      </c>
      <c r="G619" s="3" t="str">
        <f t="shared" si="45"/>
        <v>山东二干|德东威光缆:龙口黄城-莱山迎春大街</v>
      </c>
      <c r="H619" s="3">
        <f>INDEX(光放段!$B$4:$B$237,MATCH(纤芯!G619,光放段!$C$4:$C$237,0))</f>
        <v>37003305000</v>
      </c>
      <c r="I619" s="3" t="str">
        <f t="shared" si="46"/>
        <v>德东威光缆</v>
      </c>
      <c r="J619" s="3" t="str">
        <f>INDEX(子缆名称!$B$4:$B$29,纤芯!M619)</f>
        <v>B缆</v>
      </c>
      <c r="K619" s="3">
        <v>16</v>
      </c>
      <c r="L619" s="3">
        <f t="shared" si="47"/>
        <v>4</v>
      </c>
      <c r="M619" s="3">
        <f t="shared" si="48"/>
        <v>2</v>
      </c>
      <c r="N619" s="3" t="s">
        <v>1257</v>
      </c>
      <c r="O619" s="3">
        <f>COUNTIF([1]局站!$D$4:$D$172,"="&amp;N619)</f>
        <v>1</v>
      </c>
      <c r="P619" s="3">
        <v>0</v>
      </c>
      <c r="Q619" s="3">
        <v>0</v>
      </c>
      <c r="R619" s="3">
        <v>0</v>
      </c>
      <c r="S619" s="3" t="s">
        <v>22</v>
      </c>
      <c r="T619" s="3">
        <f>COUNTIF([1]局站!$D$4:$D$172,"="&amp;S619)</f>
        <v>1</v>
      </c>
      <c r="U619" s="3">
        <v>0</v>
      </c>
      <c r="V619" s="3">
        <v>0</v>
      </c>
      <c r="W619" s="3">
        <v>0</v>
      </c>
      <c r="X619" s="3" t="s">
        <v>1214</v>
      </c>
      <c r="Y619" s="3" t="s">
        <v>852</v>
      </c>
      <c r="Z619" s="3" t="str">
        <f>INDEX(业务类型!$C$4:$C$8,MATCH(纤芯!Y619,业务类型!$B$4:$B$8,0))</f>
        <v>TWO</v>
      </c>
      <c r="AA619" s="3" t="s">
        <v>905</v>
      </c>
    </row>
    <row r="620" spans="1:27" ht="16.5" x14ac:dyDescent="0.2">
      <c r="A620" s="3">
        <v>617</v>
      </c>
      <c r="B620" s="3">
        <f t="shared" si="49"/>
        <v>37003305017</v>
      </c>
      <c r="C620" s="3" t="s">
        <v>1166</v>
      </c>
      <c r="D620" s="3" t="s">
        <v>203</v>
      </c>
      <c r="E620" s="3" t="str">
        <f>INDEX(光放段!$G$4:$G$237,MATCH(纤芯!G620,光放段!$C$4:$C$237,0))</f>
        <v>山东二干|德东威光缆:东营运河路-威海南竹岛</v>
      </c>
      <c r="F620" s="3">
        <f>INDEX(光放段!$I$4:$I$237,MATCH(纤芯!H620,光放段!$B$4:$B$237,0))</f>
        <v>37003300000</v>
      </c>
      <c r="G620" s="3" t="str">
        <f t="shared" si="45"/>
        <v>山东二干|德东威光缆:龙口黄城-莱山迎春大街</v>
      </c>
      <c r="H620" s="3">
        <f>INDEX(光放段!$B$4:$B$237,MATCH(纤芯!G620,光放段!$C$4:$C$237,0))</f>
        <v>37003305000</v>
      </c>
      <c r="I620" s="3" t="str">
        <f t="shared" si="46"/>
        <v>德东威光缆</v>
      </c>
      <c r="J620" s="3" t="str">
        <f>INDEX(子缆名称!$B$4:$B$29,纤芯!M620)</f>
        <v>B缆</v>
      </c>
      <c r="K620" s="3">
        <v>17</v>
      </c>
      <c r="L620" s="3">
        <f t="shared" si="47"/>
        <v>5</v>
      </c>
      <c r="M620" s="3">
        <f t="shared" si="48"/>
        <v>2</v>
      </c>
      <c r="N620" s="3" t="s">
        <v>1257</v>
      </c>
      <c r="O620" s="3">
        <f>COUNTIF([1]局站!$D$4:$D$172,"="&amp;N620)</f>
        <v>1</v>
      </c>
      <c r="P620" s="3">
        <v>0</v>
      </c>
      <c r="Q620" s="3">
        <v>0</v>
      </c>
      <c r="R620" s="3">
        <v>0</v>
      </c>
      <c r="S620" s="3" t="s">
        <v>22</v>
      </c>
      <c r="T620" s="3">
        <f>COUNTIF([1]局站!$D$4:$D$172,"="&amp;S620)</f>
        <v>1</v>
      </c>
      <c r="U620" s="3">
        <v>0</v>
      </c>
      <c r="V620" s="3">
        <v>0</v>
      </c>
      <c r="W620" s="3">
        <v>0</v>
      </c>
      <c r="X620" s="3" t="s">
        <v>1214</v>
      </c>
      <c r="Y620" s="3" t="s">
        <v>852</v>
      </c>
      <c r="Z620" s="3" t="str">
        <f>INDEX(业务类型!$C$4:$C$8,MATCH(纤芯!Y620,业务类型!$B$4:$B$8,0))</f>
        <v>TWO</v>
      </c>
      <c r="AA620" s="3" t="s">
        <v>895</v>
      </c>
    </row>
    <row r="621" spans="1:27" ht="16.5" x14ac:dyDescent="0.2">
      <c r="A621" s="3">
        <v>618</v>
      </c>
      <c r="B621" s="3">
        <f t="shared" si="49"/>
        <v>37003305018</v>
      </c>
      <c r="C621" s="3" t="s">
        <v>1166</v>
      </c>
      <c r="D621" s="3" t="s">
        <v>203</v>
      </c>
      <c r="E621" s="3" t="str">
        <f>INDEX(光放段!$G$4:$G$237,MATCH(纤芯!G621,光放段!$C$4:$C$237,0))</f>
        <v>山东二干|德东威光缆:东营运河路-威海南竹岛</v>
      </c>
      <c r="F621" s="3">
        <f>INDEX(光放段!$I$4:$I$237,MATCH(纤芯!H621,光放段!$B$4:$B$237,0))</f>
        <v>37003300000</v>
      </c>
      <c r="G621" s="3" t="str">
        <f t="shared" si="45"/>
        <v>山东二干|德东威光缆:龙口黄城-莱山迎春大街</v>
      </c>
      <c r="H621" s="3">
        <f>INDEX(光放段!$B$4:$B$237,MATCH(纤芯!G621,光放段!$C$4:$C$237,0))</f>
        <v>37003305000</v>
      </c>
      <c r="I621" s="3" t="str">
        <f t="shared" si="46"/>
        <v>德东威光缆</v>
      </c>
      <c r="J621" s="3" t="str">
        <f>INDEX(子缆名称!$B$4:$B$29,纤芯!M621)</f>
        <v>B缆</v>
      </c>
      <c r="K621" s="3">
        <v>18</v>
      </c>
      <c r="L621" s="3">
        <f t="shared" si="47"/>
        <v>6</v>
      </c>
      <c r="M621" s="3">
        <f t="shared" si="48"/>
        <v>2</v>
      </c>
      <c r="N621" s="3" t="s">
        <v>1257</v>
      </c>
      <c r="O621" s="3">
        <f>COUNTIF([1]局站!$D$4:$D$172,"="&amp;N621)</f>
        <v>1</v>
      </c>
      <c r="P621" s="3">
        <v>0</v>
      </c>
      <c r="Q621" s="3">
        <v>0</v>
      </c>
      <c r="R621" s="3">
        <v>0</v>
      </c>
      <c r="S621" s="3" t="s">
        <v>22</v>
      </c>
      <c r="T621" s="3">
        <f>COUNTIF([1]局站!$D$4:$D$172,"="&amp;S621)</f>
        <v>1</v>
      </c>
      <c r="U621" s="3">
        <v>0</v>
      </c>
      <c r="V621" s="3">
        <v>0</v>
      </c>
      <c r="W621" s="3">
        <v>0</v>
      </c>
      <c r="X621" s="3" t="s">
        <v>1214</v>
      </c>
      <c r="Y621" s="3" t="s">
        <v>852</v>
      </c>
      <c r="Z621" s="3" t="str">
        <f>INDEX(业务类型!$C$4:$C$8,MATCH(纤芯!Y621,业务类型!$B$4:$B$8,0))</f>
        <v>TWO</v>
      </c>
      <c r="AA621" s="3" t="s">
        <v>895</v>
      </c>
    </row>
    <row r="622" spans="1:27" ht="16.5" x14ac:dyDescent="0.2">
      <c r="A622" s="3">
        <v>619</v>
      </c>
      <c r="B622" s="3">
        <f t="shared" si="49"/>
        <v>37003305019</v>
      </c>
      <c r="C622" s="3" t="s">
        <v>1166</v>
      </c>
      <c r="D622" s="3" t="s">
        <v>203</v>
      </c>
      <c r="E622" s="3" t="str">
        <f>INDEX(光放段!$G$4:$G$237,MATCH(纤芯!G622,光放段!$C$4:$C$237,0))</f>
        <v>山东二干|德东威光缆:东营运河路-威海南竹岛</v>
      </c>
      <c r="F622" s="3">
        <f>INDEX(光放段!$I$4:$I$237,MATCH(纤芯!H622,光放段!$B$4:$B$237,0))</f>
        <v>37003300000</v>
      </c>
      <c r="G622" s="3" t="str">
        <f t="shared" si="45"/>
        <v>山东二干|德东威光缆:龙口黄城-莱山迎春大街</v>
      </c>
      <c r="H622" s="3">
        <f>INDEX(光放段!$B$4:$B$237,MATCH(纤芯!G622,光放段!$C$4:$C$237,0))</f>
        <v>37003305000</v>
      </c>
      <c r="I622" s="3" t="str">
        <f t="shared" si="46"/>
        <v>德东威光缆</v>
      </c>
      <c r="J622" s="3" t="str">
        <f>INDEX(子缆名称!$B$4:$B$29,纤芯!M622)</f>
        <v>B缆</v>
      </c>
      <c r="K622" s="3">
        <v>19</v>
      </c>
      <c r="L622" s="3">
        <f t="shared" si="47"/>
        <v>7</v>
      </c>
      <c r="M622" s="3">
        <f t="shared" si="48"/>
        <v>2</v>
      </c>
      <c r="N622" s="3" t="s">
        <v>1257</v>
      </c>
      <c r="O622" s="3">
        <f>COUNTIF([1]局站!$D$4:$D$172,"="&amp;N622)</f>
        <v>1</v>
      </c>
      <c r="P622" s="3">
        <v>0</v>
      </c>
      <c r="Q622" s="3">
        <v>0</v>
      </c>
      <c r="R622" s="3">
        <v>0</v>
      </c>
      <c r="S622" s="3" t="s">
        <v>22</v>
      </c>
      <c r="T622" s="3">
        <f>COUNTIF([1]局站!$D$4:$D$172,"="&amp;S622)</f>
        <v>1</v>
      </c>
      <c r="U622" s="3">
        <v>0</v>
      </c>
      <c r="V622" s="3">
        <v>0</v>
      </c>
      <c r="W622" s="3">
        <v>0</v>
      </c>
      <c r="X622" s="3" t="s">
        <v>1214</v>
      </c>
      <c r="Y622" s="3" t="s">
        <v>880</v>
      </c>
      <c r="Z622" s="3" t="str">
        <f>INDEX(业务类型!$C$4:$C$8,MATCH(纤芯!Y622,业务类型!$B$4:$B$8,0))</f>
        <v>IDLE</v>
      </c>
      <c r="AA622" s="3"/>
    </row>
    <row r="623" spans="1:27" ht="16.5" x14ac:dyDescent="0.2">
      <c r="A623" s="3">
        <v>620</v>
      </c>
      <c r="B623" s="3">
        <f t="shared" si="49"/>
        <v>37003305020</v>
      </c>
      <c r="C623" s="3" t="s">
        <v>1166</v>
      </c>
      <c r="D623" s="3" t="s">
        <v>203</v>
      </c>
      <c r="E623" s="3" t="str">
        <f>INDEX(光放段!$G$4:$G$237,MATCH(纤芯!G623,光放段!$C$4:$C$237,0))</f>
        <v>山东二干|德东威光缆:东营运河路-威海南竹岛</v>
      </c>
      <c r="F623" s="3">
        <f>INDEX(光放段!$I$4:$I$237,MATCH(纤芯!H623,光放段!$B$4:$B$237,0))</f>
        <v>37003300000</v>
      </c>
      <c r="G623" s="3" t="str">
        <f t="shared" si="45"/>
        <v>山东二干|德东威光缆:龙口黄城-莱山迎春大街</v>
      </c>
      <c r="H623" s="3">
        <f>INDEX(光放段!$B$4:$B$237,MATCH(纤芯!G623,光放段!$C$4:$C$237,0))</f>
        <v>37003305000</v>
      </c>
      <c r="I623" s="3" t="str">
        <f t="shared" si="46"/>
        <v>德东威光缆</v>
      </c>
      <c r="J623" s="3" t="str">
        <f>INDEX(子缆名称!$B$4:$B$29,纤芯!M623)</f>
        <v>B缆</v>
      </c>
      <c r="K623" s="3">
        <v>20</v>
      </c>
      <c r="L623" s="3">
        <f t="shared" si="47"/>
        <v>8</v>
      </c>
      <c r="M623" s="3">
        <f t="shared" si="48"/>
        <v>2</v>
      </c>
      <c r="N623" s="3" t="s">
        <v>1257</v>
      </c>
      <c r="O623" s="3">
        <f>COUNTIF([1]局站!$D$4:$D$172,"="&amp;N623)</f>
        <v>1</v>
      </c>
      <c r="P623" s="3">
        <v>0</v>
      </c>
      <c r="Q623" s="3">
        <v>0</v>
      </c>
      <c r="R623" s="3">
        <v>0</v>
      </c>
      <c r="S623" s="3" t="s">
        <v>22</v>
      </c>
      <c r="T623" s="3">
        <f>COUNTIF([1]局站!$D$4:$D$172,"="&amp;S623)</f>
        <v>1</v>
      </c>
      <c r="U623" s="3">
        <v>0</v>
      </c>
      <c r="V623" s="3">
        <v>0</v>
      </c>
      <c r="W623" s="3">
        <v>0</v>
      </c>
      <c r="X623" s="3" t="s">
        <v>1214</v>
      </c>
      <c r="Y623" s="3" t="s">
        <v>880</v>
      </c>
      <c r="Z623" s="3" t="str">
        <f>INDEX(业务类型!$C$4:$C$8,MATCH(纤芯!Y623,业务类型!$B$4:$B$8,0))</f>
        <v>IDLE</v>
      </c>
      <c r="AA623" s="3"/>
    </row>
    <row r="624" spans="1:27" ht="16.5" x14ac:dyDescent="0.2">
      <c r="A624" s="3">
        <v>621</v>
      </c>
      <c r="B624" s="3">
        <f t="shared" si="49"/>
        <v>37003305021</v>
      </c>
      <c r="C624" s="3" t="s">
        <v>1166</v>
      </c>
      <c r="D624" s="3" t="s">
        <v>203</v>
      </c>
      <c r="E624" s="3" t="str">
        <f>INDEX(光放段!$G$4:$G$237,MATCH(纤芯!G624,光放段!$C$4:$C$237,0))</f>
        <v>山东二干|德东威光缆:东营运河路-威海南竹岛</v>
      </c>
      <c r="F624" s="3">
        <f>INDEX(光放段!$I$4:$I$237,MATCH(纤芯!H624,光放段!$B$4:$B$237,0))</f>
        <v>37003300000</v>
      </c>
      <c r="G624" s="3" t="str">
        <f t="shared" si="45"/>
        <v>山东二干|德东威光缆:龙口黄城-莱山迎春大街</v>
      </c>
      <c r="H624" s="3">
        <f>INDEX(光放段!$B$4:$B$237,MATCH(纤芯!G624,光放段!$C$4:$C$237,0))</f>
        <v>37003305000</v>
      </c>
      <c r="I624" s="3" t="str">
        <f t="shared" si="46"/>
        <v>德东威光缆</v>
      </c>
      <c r="J624" s="3" t="str">
        <f>INDEX(子缆名称!$B$4:$B$29,纤芯!M624)</f>
        <v>B缆</v>
      </c>
      <c r="K624" s="3">
        <v>21</v>
      </c>
      <c r="L624" s="3">
        <f t="shared" si="47"/>
        <v>9</v>
      </c>
      <c r="M624" s="3">
        <f t="shared" si="48"/>
        <v>2</v>
      </c>
      <c r="N624" s="3" t="s">
        <v>1257</v>
      </c>
      <c r="O624" s="3">
        <f>COUNTIF([1]局站!$D$4:$D$172,"="&amp;N624)</f>
        <v>1</v>
      </c>
      <c r="P624" s="3">
        <v>0</v>
      </c>
      <c r="Q624" s="3">
        <v>0</v>
      </c>
      <c r="R624" s="3">
        <v>0</v>
      </c>
      <c r="S624" s="3" t="s">
        <v>22</v>
      </c>
      <c r="T624" s="3">
        <f>COUNTIF([1]局站!$D$4:$D$172,"="&amp;S624)</f>
        <v>1</v>
      </c>
      <c r="U624" s="3">
        <v>0</v>
      </c>
      <c r="V624" s="3">
        <v>0</v>
      </c>
      <c r="W624" s="3">
        <v>0</v>
      </c>
      <c r="X624" s="3" t="s">
        <v>1214</v>
      </c>
      <c r="Y624" s="3" t="s">
        <v>880</v>
      </c>
      <c r="Z624" s="3" t="str">
        <f>INDEX(业务类型!$C$4:$C$8,MATCH(纤芯!Y624,业务类型!$B$4:$B$8,0))</f>
        <v>IDLE</v>
      </c>
      <c r="AA624" s="3"/>
    </row>
    <row r="625" spans="1:27" ht="16.5" x14ac:dyDescent="0.2">
      <c r="A625" s="3">
        <v>622</v>
      </c>
      <c r="B625" s="3">
        <f t="shared" si="49"/>
        <v>37003305022</v>
      </c>
      <c r="C625" s="3" t="s">
        <v>1166</v>
      </c>
      <c r="D625" s="3" t="s">
        <v>203</v>
      </c>
      <c r="E625" s="3" t="str">
        <f>INDEX(光放段!$G$4:$G$237,MATCH(纤芯!G625,光放段!$C$4:$C$237,0))</f>
        <v>山东二干|德东威光缆:东营运河路-威海南竹岛</v>
      </c>
      <c r="F625" s="3">
        <f>INDEX(光放段!$I$4:$I$237,MATCH(纤芯!H625,光放段!$B$4:$B$237,0))</f>
        <v>37003300000</v>
      </c>
      <c r="G625" s="3" t="str">
        <f t="shared" si="45"/>
        <v>山东二干|德东威光缆:龙口黄城-莱山迎春大街</v>
      </c>
      <c r="H625" s="3">
        <f>INDEX(光放段!$B$4:$B$237,MATCH(纤芯!G625,光放段!$C$4:$C$237,0))</f>
        <v>37003305000</v>
      </c>
      <c r="I625" s="3" t="str">
        <f t="shared" si="46"/>
        <v>德东威光缆</v>
      </c>
      <c r="J625" s="3" t="str">
        <f>INDEX(子缆名称!$B$4:$B$29,纤芯!M625)</f>
        <v>B缆</v>
      </c>
      <c r="K625" s="3">
        <v>22</v>
      </c>
      <c r="L625" s="3">
        <f t="shared" si="47"/>
        <v>10</v>
      </c>
      <c r="M625" s="3">
        <f t="shared" si="48"/>
        <v>2</v>
      </c>
      <c r="N625" s="3" t="s">
        <v>1257</v>
      </c>
      <c r="O625" s="3">
        <f>COUNTIF([1]局站!$D$4:$D$172,"="&amp;N625)</f>
        <v>1</v>
      </c>
      <c r="P625" s="3">
        <v>0</v>
      </c>
      <c r="Q625" s="3">
        <v>0</v>
      </c>
      <c r="R625" s="3">
        <v>0</v>
      </c>
      <c r="S625" s="3" t="s">
        <v>22</v>
      </c>
      <c r="T625" s="3">
        <f>COUNTIF([1]局站!$D$4:$D$172,"="&amp;S625)</f>
        <v>1</v>
      </c>
      <c r="U625" s="3">
        <v>0</v>
      </c>
      <c r="V625" s="3">
        <v>0</v>
      </c>
      <c r="W625" s="3">
        <v>0</v>
      </c>
      <c r="X625" s="3" t="s">
        <v>1214</v>
      </c>
      <c r="Y625" s="3" t="s">
        <v>880</v>
      </c>
      <c r="Z625" s="3" t="str">
        <f>INDEX(业务类型!$C$4:$C$8,MATCH(纤芯!Y625,业务类型!$B$4:$B$8,0))</f>
        <v>IDLE</v>
      </c>
      <c r="AA625" s="3"/>
    </row>
    <row r="626" spans="1:27" ht="16.5" x14ac:dyDescent="0.2">
      <c r="A626" s="3">
        <v>623</v>
      </c>
      <c r="B626" s="3">
        <f t="shared" si="49"/>
        <v>37003305023</v>
      </c>
      <c r="C626" s="3" t="s">
        <v>1166</v>
      </c>
      <c r="D626" s="3" t="s">
        <v>203</v>
      </c>
      <c r="E626" s="3" t="str">
        <f>INDEX(光放段!$G$4:$G$237,MATCH(纤芯!G626,光放段!$C$4:$C$237,0))</f>
        <v>山东二干|德东威光缆:东营运河路-威海南竹岛</v>
      </c>
      <c r="F626" s="3">
        <f>INDEX(光放段!$I$4:$I$237,MATCH(纤芯!H626,光放段!$B$4:$B$237,0))</f>
        <v>37003300000</v>
      </c>
      <c r="G626" s="3" t="str">
        <f t="shared" si="45"/>
        <v>山东二干|德东威光缆:龙口黄城-莱山迎春大街</v>
      </c>
      <c r="H626" s="3">
        <f>INDEX(光放段!$B$4:$B$237,MATCH(纤芯!G626,光放段!$C$4:$C$237,0))</f>
        <v>37003305000</v>
      </c>
      <c r="I626" s="3" t="str">
        <f t="shared" si="46"/>
        <v>德东威光缆</v>
      </c>
      <c r="J626" s="3" t="str">
        <f>INDEX(子缆名称!$B$4:$B$29,纤芯!M626)</f>
        <v>B缆</v>
      </c>
      <c r="K626" s="3">
        <v>23</v>
      </c>
      <c r="L626" s="3">
        <f t="shared" si="47"/>
        <v>11</v>
      </c>
      <c r="M626" s="3">
        <f t="shared" si="48"/>
        <v>2</v>
      </c>
      <c r="N626" s="3" t="s">
        <v>1257</v>
      </c>
      <c r="O626" s="3">
        <f>COUNTIF([1]局站!$D$4:$D$172,"="&amp;N626)</f>
        <v>1</v>
      </c>
      <c r="P626" s="3">
        <v>0</v>
      </c>
      <c r="Q626" s="3">
        <v>0</v>
      </c>
      <c r="R626" s="3">
        <v>0</v>
      </c>
      <c r="S626" s="3" t="s">
        <v>22</v>
      </c>
      <c r="T626" s="3">
        <f>COUNTIF([1]局站!$D$4:$D$172,"="&amp;S626)</f>
        <v>1</v>
      </c>
      <c r="U626" s="3">
        <v>0</v>
      </c>
      <c r="V626" s="3">
        <v>0</v>
      </c>
      <c r="W626" s="3">
        <v>0</v>
      </c>
      <c r="X626" s="3" t="s">
        <v>1214</v>
      </c>
      <c r="Y626" s="3" t="s">
        <v>880</v>
      </c>
      <c r="Z626" s="3" t="str">
        <f>INDEX(业务类型!$C$4:$C$8,MATCH(纤芯!Y626,业务类型!$B$4:$B$8,0))</f>
        <v>IDLE</v>
      </c>
      <c r="AA626" s="3"/>
    </row>
    <row r="627" spans="1:27" ht="16.5" x14ac:dyDescent="0.2">
      <c r="A627" s="3">
        <v>624</v>
      </c>
      <c r="B627" s="3">
        <f t="shared" si="49"/>
        <v>37003305024</v>
      </c>
      <c r="C627" s="3" t="s">
        <v>1166</v>
      </c>
      <c r="D627" s="3" t="s">
        <v>203</v>
      </c>
      <c r="E627" s="3" t="str">
        <f>INDEX(光放段!$G$4:$G$237,MATCH(纤芯!G627,光放段!$C$4:$C$237,0))</f>
        <v>山东二干|德东威光缆:东营运河路-威海南竹岛</v>
      </c>
      <c r="F627" s="3">
        <f>INDEX(光放段!$I$4:$I$237,MATCH(纤芯!H627,光放段!$B$4:$B$237,0))</f>
        <v>37003300000</v>
      </c>
      <c r="G627" s="3" t="str">
        <f t="shared" si="45"/>
        <v>山东二干|德东威光缆:龙口黄城-莱山迎春大街</v>
      </c>
      <c r="H627" s="3">
        <f>INDEX(光放段!$B$4:$B$237,MATCH(纤芯!G627,光放段!$C$4:$C$237,0))</f>
        <v>37003305000</v>
      </c>
      <c r="I627" s="3" t="str">
        <f t="shared" si="46"/>
        <v>德东威光缆</v>
      </c>
      <c r="J627" s="3" t="str">
        <f>INDEX(子缆名称!$B$4:$B$29,纤芯!M627)</f>
        <v>B缆</v>
      </c>
      <c r="K627" s="3">
        <v>24</v>
      </c>
      <c r="L627" s="3">
        <f t="shared" si="47"/>
        <v>12</v>
      </c>
      <c r="M627" s="3">
        <f t="shared" si="48"/>
        <v>2</v>
      </c>
      <c r="N627" s="3" t="s">
        <v>1257</v>
      </c>
      <c r="O627" s="3">
        <f>COUNTIF([1]局站!$D$4:$D$172,"="&amp;N627)</f>
        <v>1</v>
      </c>
      <c r="P627" s="3">
        <v>0</v>
      </c>
      <c r="Q627" s="3">
        <v>0</v>
      </c>
      <c r="R627" s="3">
        <v>0</v>
      </c>
      <c r="S627" s="3" t="s">
        <v>22</v>
      </c>
      <c r="T627" s="3">
        <f>COUNTIF([1]局站!$D$4:$D$172,"="&amp;S627)</f>
        <v>1</v>
      </c>
      <c r="U627" s="3">
        <v>0</v>
      </c>
      <c r="V627" s="3">
        <v>0</v>
      </c>
      <c r="W627" s="3">
        <v>0</v>
      </c>
      <c r="X627" s="3" t="s">
        <v>1214</v>
      </c>
      <c r="Y627" s="3" t="s">
        <v>880</v>
      </c>
      <c r="Z627" s="3" t="str">
        <f>INDEX(业务类型!$C$4:$C$8,MATCH(纤芯!Y627,业务类型!$B$4:$B$8,0))</f>
        <v>IDLE</v>
      </c>
      <c r="AA627" s="3"/>
    </row>
    <row r="628" spans="1:27" ht="16.5" x14ac:dyDescent="0.2">
      <c r="A628" s="3">
        <v>625</v>
      </c>
      <c r="B628" s="3">
        <f t="shared" si="49"/>
        <v>37003306001</v>
      </c>
      <c r="C628" s="3" t="s">
        <v>1166</v>
      </c>
      <c r="D628" s="3" t="s">
        <v>203</v>
      </c>
      <c r="E628" s="3" t="str">
        <f>INDEX(光放段!$G$4:$G$237,MATCH(纤芯!G628,光放段!$C$4:$C$237,0))</f>
        <v>山东二干|德东威光缆:东营运河路-威海南竹岛</v>
      </c>
      <c r="F628" s="3">
        <f>INDEX(光放段!$I$4:$I$237,MATCH(纤芯!H628,光放段!$B$4:$B$237,0))</f>
        <v>37003300000</v>
      </c>
      <c r="G628" s="3" t="str">
        <f t="shared" si="45"/>
        <v>山东二干|德东威光缆:莱山迎春大街-威海南竹岛</v>
      </c>
      <c r="H628" s="3">
        <f>INDEX(光放段!$B$4:$B$237,MATCH(纤芯!G628,光放段!$C$4:$C$237,0))</f>
        <v>37003306000</v>
      </c>
      <c r="I628" s="3" t="str">
        <f t="shared" si="46"/>
        <v>德东威光缆</v>
      </c>
      <c r="J628" s="3" t="str">
        <f>INDEX(子缆名称!$B$4:$B$29,纤芯!M628)</f>
        <v>A缆</v>
      </c>
      <c r="K628" s="3">
        <v>1</v>
      </c>
      <c r="L628" s="3">
        <f t="shared" si="47"/>
        <v>1</v>
      </c>
      <c r="M628" s="3">
        <f t="shared" si="48"/>
        <v>1</v>
      </c>
      <c r="N628" s="3" t="s">
        <v>22</v>
      </c>
      <c r="O628" s="3">
        <f>COUNTIF([1]局站!$D$4:$D$172,"="&amp;N628)</f>
        <v>1</v>
      </c>
      <c r="P628" s="3">
        <v>0</v>
      </c>
      <c r="Q628" s="3">
        <v>0</v>
      </c>
      <c r="R628" s="3">
        <v>0</v>
      </c>
      <c r="S628" s="3" t="s">
        <v>148</v>
      </c>
      <c r="T628" s="3">
        <f>COUNTIF([1]局站!$D$4:$D$172,"="&amp;S628)</f>
        <v>1</v>
      </c>
      <c r="U628" s="3">
        <v>0</v>
      </c>
      <c r="V628" s="3">
        <v>0</v>
      </c>
      <c r="W628" s="3">
        <v>0</v>
      </c>
      <c r="X628" s="3" t="s">
        <v>1215</v>
      </c>
      <c r="Y628" s="3" t="s">
        <v>880</v>
      </c>
      <c r="Z628" s="3" t="str">
        <f>INDEX(业务类型!$C$4:$C$8,MATCH(纤芯!Y628,业务类型!$B$4:$B$8,0))</f>
        <v>IDLE</v>
      </c>
      <c r="AA628" s="3"/>
    </row>
    <row r="629" spans="1:27" ht="16.5" x14ac:dyDescent="0.2">
      <c r="A629" s="3">
        <v>626</v>
      </c>
      <c r="B629" s="3">
        <f t="shared" si="49"/>
        <v>37003306002</v>
      </c>
      <c r="C629" s="3" t="s">
        <v>1166</v>
      </c>
      <c r="D629" s="3" t="s">
        <v>203</v>
      </c>
      <c r="E629" s="3" t="str">
        <f>INDEX(光放段!$G$4:$G$237,MATCH(纤芯!G629,光放段!$C$4:$C$237,0))</f>
        <v>山东二干|德东威光缆:东营运河路-威海南竹岛</v>
      </c>
      <c r="F629" s="3">
        <f>INDEX(光放段!$I$4:$I$237,MATCH(纤芯!H629,光放段!$B$4:$B$237,0))</f>
        <v>37003300000</v>
      </c>
      <c r="G629" s="3" t="str">
        <f t="shared" si="45"/>
        <v>山东二干|德东威光缆:莱山迎春大街-威海南竹岛</v>
      </c>
      <c r="H629" s="3">
        <f>INDEX(光放段!$B$4:$B$237,MATCH(纤芯!G629,光放段!$C$4:$C$237,0))</f>
        <v>37003306000</v>
      </c>
      <c r="I629" s="3" t="str">
        <f t="shared" si="46"/>
        <v>德东威光缆</v>
      </c>
      <c r="J629" s="3" t="str">
        <f>INDEX(子缆名称!$B$4:$B$29,纤芯!M629)</f>
        <v>A缆</v>
      </c>
      <c r="K629" s="3">
        <v>2</v>
      </c>
      <c r="L629" s="3">
        <f t="shared" si="47"/>
        <v>2</v>
      </c>
      <c r="M629" s="3">
        <f t="shared" si="48"/>
        <v>1</v>
      </c>
      <c r="N629" s="3" t="s">
        <v>22</v>
      </c>
      <c r="O629" s="3">
        <f>COUNTIF([1]局站!$D$4:$D$172,"="&amp;N629)</f>
        <v>1</v>
      </c>
      <c r="P629" s="3">
        <v>0</v>
      </c>
      <c r="Q629" s="3">
        <v>0</v>
      </c>
      <c r="R629" s="3">
        <v>0</v>
      </c>
      <c r="S629" s="3" t="s">
        <v>148</v>
      </c>
      <c r="T629" s="3">
        <f>COUNTIF([1]局站!$D$4:$D$172,"="&amp;S629)</f>
        <v>1</v>
      </c>
      <c r="U629" s="3">
        <v>0</v>
      </c>
      <c r="V629" s="3">
        <v>0</v>
      </c>
      <c r="W629" s="3">
        <v>0</v>
      </c>
      <c r="X629" s="3" t="s">
        <v>1215</v>
      </c>
      <c r="Y629" s="3" t="s">
        <v>880</v>
      </c>
      <c r="Z629" s="3" t="str">
        <f>INDEX(业务类型!$C$4:$C$8,MATCH(纤芯!Y629,业务类型!$B$4:$B$8,0))</f>
        <v>IDLE</v>
      </c>
      <c r="AA629" s="3"/>
    </row>
    <row r="630" spans="1:27" ht="16.5" x14ac:dyDescent="0.2">
      <c r="A630" s="3">
        <v>627</v>
      </c>
      <c r="B630" s="3">
        <f t="shared" si="49"/>
        <v>37003306003</v>
      </c>
      <c r="C630" s="3" t="s">
        <v>1166</v>
      </c>
      <c r="D630" s="3" t="s">
        <v>203</v>
      </c>
      <c r="E630" s="3" t="str">
        <f>INDEX(光放段!$G$4:$G$237,MATCH(纤芯!G630,光放段!$C$4:$C$237,0))</f>
        <v>山东二干|德东威光缆:东营运河路-威海南竹岛</v>
      </c>
      <c r="F630" s="3">
        <f>INDEX(光放段!$I$4:$I$237,MATCH(纤芯!H630,光放段!$B$4:$B$237,0))</f>
        <v>37003300000</v>
      </c>
      <c r="G630" s="3" t="str">
        <f t="shared" si="45"/>
        <v>山东二干|德东威光缆:莱山迎春大街-威海南竹岛</v>
      </c>
      <c r="H630" s="3">
        <f>INDEX(光放段!$B$4:$B$237,MATCH(纤芯!G630,光放段!$C$4:$C$237,0))</f>
        <v>37003306000</v>
      </c>
      <c r="I630" s="3" t="str">
        <f t="shared" si="46"/>
        <v>德东威光缆</v>
      </c>
      <c r="J630" s="3" t="str">
        <f>INDEX(子缆名称!$B$4:$B$29,纤芯!M630)</f>
        <v>A缆</v>
      </c>
      <c r="K630" s="3">
        <v>3</v>
      </c>
      <c r="L630" s="3">
        <f t="shared" si="47"/>
        <v>3</v>
      </c>
      <c r="M630" s="3">
        <f t="shared" si="48"/>
        <v>1</v>
      </c>
      <c r="N630" s="3" t="s">
        <v>22</v>
      </c>
      <c r="O630" s="3">
        <f>COUNTIF([1]局站!$D$4:$D$172,"="&amp;N630)</f>
        <v>1</v>
      </c>
      <c r="P630" s="3">
        <v>0</v>
      </c>
      <c r="Q630" s="3">
        <v>0</v>
      </c>
      <c r="R630" s="3">
        <v>0</v>
      </c>
      <c r="S630" s="3" t="s">
        <v>148</v>
      </c>
      <c r="T630" s="3">
        <f>COUNTIF([1]局站!$D$4:$D$172,"="&amp;S630)</f>
        <v>1</v>
      </c>
      <c r="U630" s="3">
        <v>0</v>
      </c>
      <c r="V630" s="3">
        <v>0</v>
      </c>
      <c r="W630" s="3">
        <v>0</v>
      </c>
      <c r="X630" s="3" t="s">
        <v>1215</v>
      </c>
      <c r="Y630" s="3" t="s">
        <v>880</v>
      </c>
      <c r="Z630" s="3" t="str">
        <f>INDEX(业务类型!$C$4:$C$8,MATCH(纤芯!Y630,业务类型!$B$4:$B$8,0))</f>
        <v>IDLE</v>
      </c>
      <c r="AA630" s="3"/>
    </row>
    <row r="631" spans="1:27" ht="16.5" x14ac:dyDescent="0.2">
      <c r="A631" s="3">
        <v>628</v>
      </c>
      <c r="B631" s="3">
        <f t="shared" si="49"/>
        <v>37003306004</v>
      </c>
      <c r="C631" s="3" t="s">
        <v>1166</v>
      </c>
      <c r="D631" s="3" t="s">
        <v>203</v>
      </c>
      <c r="E631" s="3" t="str">
        <f>INDEX(光放段!$G$4:$G$237,MATCH(纤芯!G631,光放段!$C$4:$C$237,0))</f>
        <v>山东二干|德东威光缆:东营运河路-威海南竹岛</v>
      </c>
      <c r="F631" s="3">
        <f>INDEX(光放段!$I$4:$I$237,MATCH(纤芯!H631,光放段!$B$4:$B$237,0))</f>
        <v>37003300000</v>
      </c>
      <c r="G631" s="3" t="str">
        <f t="shared" si="45"/>
        <v>山东二干|德东威光缆:莱山迎春大街-威海南竹岛</v>
      </c>
      <c r="H631" s="3">
        <f>INDEX(光放段!$B$4:$B$237,MATCH(纤芯!G631,光放段!$C$4:$C$237,0))</f>
        <v>37003306000</v>
      </c>
      <c r="I631" s="3" t="str">
        <f t="shared" si="46"/>
        <v>德东威光缆</v>
      </c>
      <c r="J631" s="3" t="str">
        <f>INDEX(子缆名称!$B$4:$B$29,纤芯!M631)</f>
        <v>A缆</v>
      </c>
      <c r="K631" s="3">
        <v>4</v>
      </c>
      <c r="L631" s="3">
        <f t="shared" si="47"/>
        <v>4</v>
      </c>
      <c r="M631" s="3">
        <f t="shared" si="48"/>
        <v>1</v>
      </c>
      <c r="N631" s="3" t="s">
        <v>22</v>
      </c>
      <c r="O631" s="3">
        <f>COUNTIF([1]局站!$D$4:$D$172,"="&amp;N631)</f>
        <v>1</v>
      </c>
      <c r="P631" s="3">
        <v>0</v>
      </c>
      <c r="Q631" s="3">
        <v>0</v>
      </c>
      <c r="R631" s="3">
        <v>0</v>
      </c>
      <c r="S631" s="3" t="s">
        <v>148</v>
      </c>
      <c r="T631" s="3">
        <f>COUNTIF([1]局站!$D$4:$D$172,"="&amp;S631)</f>
        <v>1</v>
      </c>
      <c r="U631" s="3">
        <v>0</v>
      </c>
      <c r="V631" s="3">
        <v>0</v>
      </c>
      <c r="W631" s="3">
        <v>0</v>
      </c>
      <c r="X631" s="3" t="s">
        <v>1215</v>
      </c>
      <c r="Y631" s="3" t="s">
        <v>880</v>
      </c>
      <c r="Z631" s="3" t="str">
        <f>INDEX(业务类型!$C$4:$C$8,MATCH(纤芯!Y631,业务类型!$B$4:$B$8,0))</f>
        <v>IDLE</v>
      </c>
      <c r="AA631" s="3"/>
    </row>
    <row r="632" spans="1:27" ht="16.5" x14ac:dyDescent="0.2">
      <c r="A632" s="3">
        <v>629</v>
      </c>
      <c r="B632" s="3">
        <f t="shared" si="49"/>
        <v>37003306005</v>
      </c>
      <c r="C632" s="3" t="s">
        <v>1166</v>
      </c>
      <c r="D632" s="3" t="s">
        <v>203</v>
      </c>
      <c r="E632" s="3" t="str">
        <f>INDEX(光放段!$G$4:$G$237,MATCH(纤芯!G632,光放段!$C$4:$C$237,0))</f>
        <v>山东二干|德东威光缆:东营运河路-威海南竹岛</v>
      </c>
      <c r="F632" s="3">
        <f>INDEX(光放段!$I$4:$I$237,MATCH(纤芯!H632,光放段!$B$4:$B$237,0))</f>
        <v>37003300000</v>
      </c>
      <c r="G632" s="3" t="str">
        <f t="shared" si="45"/>
        <v>山东二干|德东威光缆:莱山迎春大街-威海南竹岛</v>
      </c>
      <c r="H632" s="3">
        <f>INDEX(光放段!$B$4:$B$237,MATCH(纤芯!G632,光放段!$C$4:$C$237,0))</f>
        <v>37003306000</v>
      </c>
      <c r="I632" s="3" t="str">
        <f t="shared" si="46"/>
        <v>德东威光缆</v>
      </c>
      <c r="J632" s="3" t="str">
        <f>INDEX(子缆名称!$B$4:$B$29,纤芯!M632)</f>
        <v>A缆</v>
      </c>
      <c r="K632" s="3">
        <v>5</v>
      </c>
      <c r="L632" s="3">
        <f t="shared" si="47"/>
        <v>5</v>
      </c>
      <c r="M632" s="3">
        <f t="shared" si="48"/>
        <v>1</v>
      </c>
      <c r="N632" s="3" t="s">
        <v>22</v>
      </c>
      <c r="O632" s="3">
        <f>COUNTIF([1]局站!$D$4:$D$172,"="&amp;N632)</f>
        <v>1</v>
      </c>
      <c r="P632" s="3">
        <v>0</v>
      </c>
      <c r="Q632" s="3">
        <v>0</v>
      </c>
      <c r="R632" s="3">
        <v>0</v>
      </c>
      <c r="S632" s="3" t="s">
        <v>148</v>
      </c>
      <c r="T632" s="3">
        <f>COUNTIF([1]局站!$D$4:$D$172,"="&amp;S632)</f>
        <v>1</v>
      </c>
      <c r="U632" s="3">
        <v>0</v>
      </c>
      <c r="V632" s="3">
        <v>0</v>
      </c>
      <c r="W632" s="3">
        <v>0</v>
      </c>
      <c r="X632" s="3" t="s">
        <v>1215</v>
      </c>
      <c r="Y632" s="3" t="s">
        <v>880</v>
      </c>
      <c r="Z632" s="3" t="str">
        <f>INDEX(业务类型!$C$4:$C$8,MATCH(纤芯!Y632,业务类型!$B$4:$B$8,0))</f>
        <v>IDLE</v>
      </c>
      <c r="AA632" s="3"/>
    </row>
    <row r="633" spans="1:27" ht="16.5" x14ac:dyDescent="0.2">
      <c r="A633" s="3">
        <v>630</v>
      </c>
      <c r="B633" s="3">
        <f t="shared" si="49"/>
        <v>37003306006</v>
      </c>
      <c r="C633" s="3" t="s">
        <v>1166</v>
      </c>
      <c r="D633" s="3" t="s">
        <v>203</v>
      </c>
      <c r="E633" s="3" t="str">
        <f>INDEX(光放段!$G$4:$G$237,MATCH(纤芯!G633,光放段!$C$4:$C$237,0))</f>
        <v>山东二干|德东威光缆:东营运河路-威海南竹岛</v>
      </c>
      <c r="F633" s="3">
        <f>INDEX(光放段!$I$4:$I$237,MATCH(纤芯!H633,光放段!$B$4:$B$237,0))</f>
        <v>37003300000</v>
      </c>
      <c r="G633" s="3" t="str">
        <f t="shared" si="45"/>
        <v>山东二干|德东威光缆:莱山迎春大街-威海南竹岛</v>
      </c>
      <c r="H633" s="3">
        <f>INDEX(光放段!$B$4:$B$237,MATCH(纤芯!G633,光放段!$C$4:$C$237,0))</f>
        <v>37003306000</v>
      </c>
      <c r="I633" s="3" t="str">
        <f t="shared" si="46"/>
        <v>德东威光缆</v>
      </c>
      <c r="J633" s="3" t="str">
        <f>INDEX(子缆名称!$B$4:$B$29,纤芯!M633)</f>
        <v>A缆</v>
      </c>
      <c r="K633" s="3">
        <v>6</v>
      </c>
      <c r="L633" s="3">
        <f t="shared" si="47"/>
        <v>6</v>
      </c>
      <c r="M633" s="3">
        <f t="shared" si="48"/>
        <v>1</v>
      </c>
      <c r="N633" s="3" t="s">
        <v>22</v>
      </c>
      <c r="O633" s="3">
        <f>COUNTIF([1]局站!$D$4:$D$172,"="&amp;N633)</f>
        <v>1</v>
      </c>
      <c r="P633" s="3">
        <v>0</v>
      </c>
      <c r="Q633" s="3">
        <v>0</v>
      </c>
      <c r="R633" s="3">
        <v>0</v>
      </c>
      <c r="S633" s="3" t="s">
        <v>148</v>
      </c>
      <c r="T633" s="3">
        <f>COUNTIF([1]局站!$D$4:$D$172,"="&amp;S633)</f>
        <v>1</v>
      </c>
      <c r="U633" s="3">
        <v>0</v>
      </c>
      <c r="V633" s="3">
        <v>0</v>
      </c>
      <c r="W633" s="3">
        <v>0</v>
      </c>
      <c r="X633" s="3" t="s">
        <v>1215</v>
      </c>
      <c r="Y633" s="3" t="s">
        <v>852</v>
      </c>
      <c r="Z633" s="3" t="str">
        <f>INDEX(业务类型!$C$4:$C$8,MATCH(纤芯!Y633,业务类型!$B$4:$B$8,0))</f>
        <v>TWO</v>
      </c>
      <c r="AA633" s="3" t="s">
        <v>907</v>
      </c>
    </row>
    <row r="634" spans="1:27" ht="16.5" x14ac:dyDescent="0.2">
      <c r="A634" s="3">
        <v>631</v>
      </c>
      <c r="B634" s="3">
        <f t="shared" si="49"/>
        <v>37003306007</v>
      </c>
      <c r="C634" s="3" t="s">
        <v>1166</v>
      </c>
      <c r="D634" s="3" t="s">
        <v>203</v>
      </c>
      <c r="E634" s="3" t="str">
        <f>INDEX(光放段!$G$4:$G$237,MATCH(纤芯!G634,光放段!$C$4:$C$237,0))</f>
        <v>山东二干|德东威光缆:东营运河路-威海南竹岛</v>
      </c>
      <c r="F634" s="3">
        <f>INDEX(光放段!$I$4:$I$237,MATCH(纤芯!H634,光放段!$B$4:$B$237,0))</f>
        <v>37003300000</v>
      </c>
      <c r="G634" s="3" t="str">
        <f t="shared" si="45"/>
        <v>山东二干|德东威光缆:莱山迎春大街-威海南竹岛</v>
      </c>
      <c r="H634" s="3">
        <f>INDEX(光放段!$B$4:$B$237,MATCH(纤芯!G634,光放段!$C$4:$C$237,0))</f>
        <v>37003306000</v>
      </c>
      <c r="I634" s="3" t="str">
        <f t="shared" si="46"/>
        <v>德东威光缆</v>
      </c>
      <c r="J634" s="3" t="str">
        <f>INDEX(子缆名称!$B$4:$B$29,纤芯!M634)</f>
        <v>A缆</v>
      </c>
      <c r="K634" s="3">
        <v>7</v>
      </c>
      <c r="L634" s="3">
        <f t="shared" si="47"/>
        <v>7</v>
      </c>
      <c r="M634" s="3">
        <f t="shared" si="48"/>
        <v>1</v>
      </c>
      <c r="N634" s="3" t="s">
        <v>22</v>
      </c>
      <c r="O634" s="3">
        <f>COUNTIF([1]局站!$D$4:$D$172,"="&amp;N634)</f>
        <v>1</v>
      </c>
      <c r="P634" s="3">
        <v>0</v>
      </c>
      <c r="Q634" s="3">
        <v>0</v>
      </c>
      <c r="R634" s="3">
        <v>0</v>
      </c>
      <c r="S634" s="3" t="s">
        <v>148</v>
      </c>
      <c r="T634" s="3">
        <f>COUNTIF([1]局站!$D$4:$D$172,"="&amp;S634)</f>
        <v>1</v>
      </c>
      <c r="U634" s="3">
        <v>0</v>
      </c>
      <c r="V634" s="3">
        <v>0</v>
      </c>
      <c r="W634" s="3">
        <v>0</v>
      </c>
      <c r="X634" s="3" t="s">
        <v>1215</v>
      </c>
      <c r="Y634" s="3" t="s">
        <v>852</v>
      </c>
      <c r="Z634" s="3" t="str">
        <f>INDEX(业务类型!$C$4:$C$8,MATCH(纤芯!Y634,业务类型!$B$4:$B$8,0))</f>
        <v>TWO</v>
      </c>
      <c r="AA634" s="3" t="s">
        <v>907</v>
      </c>
    </row>
    <row r="635" spans="1:27" ht="16.5" x14ac:dyDescent="0.2">
      <c r="A635" s="3">
        <v>632</v>
      </c>
      <c r="B635" s="3">
        <f t="shared" si="49"/>
        <v>37003306008</v>
      </c>
      <c r="C635" s="3" t="s">
        <v>1166</v>
      </c>
      <c r="D635" s="3" t="s">
        <v>203</v>
      </c>
      <c r="E635" s="3" t="str">
        <f>INDEX(光放段!$G$4:$G$237,MATCH(纤芯!G635,光放段!$C$4:$C$237,0))</f>
        <v>山东二干|德东威光缆:东营运河路-威海南竹岛</v>
      </c>
      <c r="F635" s="3">
        <f>INDEX(光放段!$I$4:$I$237,MATCH(纤芯!H635,光放段!$B$4:$B$237,0))</f>
        <v>37003300000</v>
      </c>
      <c r="G635" s="3" t="str">
        <f t="shared" si="45"/>
        <v>山东二干|德东威光缆:莱山迎春大街-威海南竹岛</v>
      </c>
      <c r="H635" s="3">
        <f>INDEX(光放段!$B$4:$B$237,MATCH(纤芯!G635,光放段!$C$4:$C$237,0))</f>
        <v>37003306000</v>
      </c>
      <c r="I635" s="3" t="str">
        <f t="shared" si="46"/>
        <v>德东威光缆</v>
      </c>
      <c r="J635" s="3" t="str">
        <f>INDEX(子缆名称!$B$4:$B$29,纤芯!M635)</f>
        <v>A缆</v>
      </c>
      <c r="K635" s="3">
        <v>8</v>
      </c>
      <c r="L635" s="3">
        <f t="shared" si="47"/>
        <v>8</v>
      </c>
      <c r="M635" s="3">
        <f t="shared" si="48"/>
        <v>1</v>
      </c>
      <c r="N635" s="3" t="s">
        <v>22</v>
      </c>
      <c r="O635" s="3">
        <f>COUNTIF([1]局站!$D$4:$D$172,"="&amp;N635)</f>
        <v>1</v>
      </c>
      <c r="P635" s="3">
        <v>0</v>
      </c>
      <c r="Q635" s="3">
        <v>0</v>
      </c>
      <c r="R635" s="3">
        <v>0</v>
      </c>
      <c r="S635" s="3" t="s">
        <v>148</v>
      </c>
      <c r="T635" s="3">
        <f>COUNTIF([1]局站!$D$4:$D$172,"="&amp;S635)</f>
        <v>1</v>
      </c>
      <c r="U635" s="3">
        <v>0</v>
      </c>
      <c r="V635" s="3">
        <v>0</v>
      </c>
      <c r="W635" s="3">
        <v>0</v>
      </c>
      <c r="X635" s="3" t="s">
        <v>1215</v>
      </c>
      <c r="Y635" s="3" t="s">
        <v>881</v>
      </c>
      <c r="Z635" s="3" t="str">
        <f>INDEX(业务类型!$C$4:$C$8,MATCH(纤芯!Y635,业务类型!$B$4:$B$8,0))</f>
        <v>OTHER</v>
      </c>
      <c r="AA635" s="3" t="s">
        <v>911</v>
      </c>
    </row>
    <row r="636" spans="1:27" ht="16.5" x14ac:dyDescent="0.2">
      <c r="A636" s="3">
        <v>633</v>
      </c>
      <c r="B636" s="3">
        <f t="shared" si="49"/>
        <v>37003306009</v>
      </c>
      <c r="C636" s="3" t="s">
        <v>1166</v>
      </c>
      <c r="D636" s="3" t="s">
        <v>203</v>
      </c>
      <c r="E636" s="3" t="str">
        <f>INDEX(光放段!$G$4:$G$237,MATCH(纤芯!G636,光放段!$C$4:$C$237,0))</f>
        <v>山东二干|德东威光缆:东营运河路-威海南竹岛</v>
      </c>
      <c r="F636" s="3">
        <f>INDEX(光放段!$I$4:$I$237,MATCH(纤芯!H636,光放段!$B$4:$B$237,0))</f>
        <v>37003300000</v>
      </c>
      <c r="G636" s="3" t="str">
        <f t="shared" si="45"/>
        <v>山东二干|德东威光缆:莱山迎春大街-威海南竹岛</v>
      </c>
      <c r="H636" s="3">
        <f>INDEX(光放段!$B$4:$B$237,MATCH(纤芯!G636,光放段!$C$4:$C$237,0))</f>
        <v>37003306000</v>
      </c>
      <c r="I636" s="3" t="str">
        <f t="shared" si="46"/>
        <v>德东威光缆</v>
      </c>
      <c r="J636" s="3" t="str">
        <f>INDEX(子缆名称!$B$4:$B$29,纤芯!M636)</f>
        <v>A缆</v>
      </c>
      <c r="K636" s="3">
        <v>9</v>
      </c>
      <c r="L636" s="3">
        <f t="shared" si="47"/>
        <v>9</v>
      </c>
      <c r="M636" s="3">
        <f t="shared" si="48"/>
        <v>1</v>
      </c>
      <c r="N636" s="3" t="s">
        <v>22</v>
      </c>
      <c r="O636" s="3">
        <f>COUNTIF([1]局站!$D$4:$D$172,"="&amp;N636)</f>
        <v>1</v>
      </c>
      <c r="P636" s="3">
        <v>0</v>
      </c>
      <c r="Q636" s="3">
        <v>0</v>
      </c>
      <c r="R636" s="3">
        <v>0</v>
      </c>
      <c r="S636" s="3" t="s">
        <v>148</v>
      </c>
      <c r="T636" s="3">
        <f>COUNTIF([1]局站!$D$4:$D$172,"="&amp;S636)</f>
        <v>1</v>
      </c>
      <c r="U636" s="3">
        <v>0</v>
      </c>
      <c r="V636" s="3">
        <v>0</v>
      </c>
      <c r="W636" s="3">
        <v>0</v>
      </c>
      <c r="X636" s="3" t="s">
        <v>1215</v>
      </c>
      <c r="Y636" s="3" t="s">
        <v>880</v>
      </c>
      <c r="Z636" s="3" t="str">
        <f>INDEX(业务类型!$C$4:$C$8,MATCH(纤芯!Y636,业务类型!$B$4:$B$8,0))</f>
        <v>IDLE</v>
      </c>
      <c r="AA636" s="3"/>
    </row>
    <row r="637" spans="1:27" ht="16.5" x14ac:dyDescent="0.2">
      <c r="A637" s="3">
        <v>634</v>
      </c>
      <c r="B637" s="3">
        <f t="shared" si="49"/>
        <v>37003306010</v>
      </c>
      <c r="C637" s="3" t="s">
        <v>1166</v>
      </c>
      <c r="D637" s="3" t="s">
        <v>203</v>
      </c>
      <c r="E637" s="3" t="str">
        <f>INDEX(光放段!$G$4:$G$237,MATCH(纤芯!G637,光放段!$C$4:$C$237,0))</f>
        <v>山东二干|德东威光缆:东营运河路-威海南竹岛</v>
      </c>
      <c r="F637" s="3">
        <f>INDEX(光放段!$I$4:$I$237,MATCH(纤芯!H637,光放段!$B$4:$B$237,0))</f>
        <v>37003300000</v>
      </c>
      <c r="G637" s="3" t="str">
        <f t="shared" si="45"/>
        <v>山东二干|德东威光缆:莱山迎春大街-威海南竹岛</v>
      </c>
      <c r="H637" s="3">
        <f>INDEX(光放段!$B$4:$B$237,MATCH(纤芯!G637,光放段!$C$4:$C$237,0))</f>
        <v>37003306000</v>
      </c>
      <c r="I637" s="3" t="str">
        <f t="shared" si="46"/>
        <v>德东威光缆</v>
      </c>
      <c r="J637" s="3" t="str">
        <f>INDEX(子缆名称!$B$4:$B$29,纤芯!M637)</f>
        <v>A缆</v>
      </c>
      <c r="K637" s="3">
        <v>10</v>
      </c>
      <c r="L637" s="3">
        <f t="shared" si="47"/>
        <v>10</v>
      </c>
      <c r="M637" s="3">
        <f t="shared" si="48"/>
        <v>1</v>
      </c>
      <c r="N637" s="3" t="s">
        <v>22</v>
      </c>
      <c r="O637" s="3">
        <f>COUNTIF([1]局站!$D$4:$D$172,"="&amp;N637)</f>
        <v>1</v>
      </c>
      <c r="P637" s="3">
        <v>0</v>
      </c>
      <c r="Q637" s="3">
        <v>0</v>
      </c>
      <c r="R637" s="3">
        <v>0</v>
      </c>
      <c r="S637" s="3" t="s">
        <v>148</v>
      </c>
      <c r="T637" s="3">
        <f>COUNTIF([1]局站!$D$4:$D$172,"="&amp;S637)</f>
        <v>1</v>
      </c>
      <c r="U637" s="3">
        <v>0</v>
      </c>
      <c r="V637" s="3">
        <v>0</v>
      </c>
      <c r="W637" s="3">
        <v>0</v>
      </c>
      <c r="X637" s="3" t="s">
        <v>1215</v>
      </c>
      <c r="Y637" s="3" t="s">
        <v>880</v>
      </c>
      <c r="Z637" s="3" t="str">
        <f>INDEX(业务类型!$C$4:$C$8,MATCH(纤芯!Y637,业务类型!$B$4:$B$8,0))</f>
        <v>IDLE</v>
      </c>
      <c r="AA637" s="3"/>
    </row>
    <row r="638" spans="1:27" ht="16.5" x14ac:dyDescent="0.2">
      <c r="A638" s="3">
        <v>635</v>
      </c>
      <c r="B638" s="3">
        <f t="shared" si="49"/>
        <v>37003306011</v>
      </c>
      <c r="C638" s="3" t="s">
        <v>1166</v>
      </c>
      <c r="D638" s="3" t="s">
        <v>203</v>
      </c>
      <c r="E638" s="3" t="str">
        <f>INDEX(光放段!$G$4:$G$237,MATCH(纤芯!G638,光放段!$C$4:$C$237,0))</f>
        <v>山东二干|德东威光缆:东营运河路-威海南竹岛</v>
      </c>
      <c r="F638" s="3">
        <f>INDEX(光放段!$I$4:$I$237,MATCH(纤芯!H638,光放段!$B$4:$B$237,0))</f>
        <v>37003300000</v>
      </c>
      <c r="G638" s="3" t="str">
        <f t="shared" si="45"/>
        <v>山东二干|德东威光缆:莱山迎春大街-威海南竹岛</v>
      </c>
      <c r="H638" s="3">
        <f>INDEX(光放段!$B$4:$B$237,MATCH(纤芯!G638,光放段!$C$4:$C$237,0))</f>
        <v>37003306000</v>
      </c>
      <c r="I638" s="3" t="str">
        <f t="shared" si="46"/>
        <v>德东威光缆</v>
      </c>
      <c r="J638" s="3" t="str">
        <f>INDEX(子缆名称!$B$4:$B$29,纤芯!M638)</f>
        <v>A缆</v>
      </c>
      <c r="K638" s="3">
        <v>11</v>
      </c>
      <c r="L638" s="3">
        <f t="shared" si="47"/>
        <v>11</v>
      </c>
      <c r="M638" s="3">
        <f t="shared" si="48"/>
        <v>1</v>
      </c>
      <c r="N638" s="3" t="s">
        <v>22</v>
      </c>
      <c r="O638" s="3">
        <f>COUNTIF([1]局站!$D$4:$D$172,"="&amp;N638)</f>
        <v>1</v>
      </c>
      <c r="P638" s="3">
        <v>0</v>
      </c>
      <c r="Q638" s="3">
        <v>0</v>
      </c>
      <c r="R638" s="3">
        <v>0</v>
      </c>
      <c r="S638" s="3" t="s">
        <v>148</v>
      </c>
      <c r="T638" s="3">
        <f>COUNTIF([1]局站!$D$4:$D$172,"="&amp;S638)</f>
        <v>1</v>
      </c>
      <c r="U638" s="3">
        <v>0</v>
      </c>
      <c r="V638" s="3">
        <v>0</v>
      </c>
      <c r="W638" s="3">
        <v>0</v>
      </c>
      <c r="X638" s="3" t="s">
        <v>1215</v>
      </c>
      <c r="Y638" s="3" t="s">
        <v>880</v>
      </c>
      <c r="Z638" s="3" t="str">
        <f>INDEX(业务类型!$C$4:$C$8,MATCH(纤芯!Y638,业务类型!$B$4:$B$8,0))</f>
        <v>IDLE</v>
      </c>
      <c r="AA638" s="3"/>
    </row>
    <row r="639" spans="1:27" ht="16.5" x14ac:dyDescent="0.2">
      <c r="A639" s="3">
        <v>636</v>
      </c>
      <c r="B639" s="3">
        <f t="shared" si="49"/>
        <v>37003306012</v>
      </c>
      <c r="C639" s="3" t="s">
        <v>1166</v>
      </c>
      <c r="D639" s="3" t="s">
        <v>203</v>
      </c>
      <c r="E639" s="3" t="str">
        <f>INDEX(光放段!$G$4:$G$237,MATCH(纤芯!G639,光放段!$C$4:$C$237,0))</f>
        <v>山东二干|德东威光缆:东营运河路-威海南竹岛</v>
      </c>
      <c r="F639" s="3">
        <f>INDEX(光放段!$I$4:$I$237,MATCH(纤芯!H639,光放段!$B$4:$B$237,0))</f>
        <v>37003300000</v>
      </c>
      <c r="G639" s="3" t="str">
        <f t="shared" si="45"/>
        <v>山东二干|德东威光缆:莱山迎春大街-威海南竹岛</v>
      </c>
      <c r="H639" s="3">
        <f>INDEX(光放段!$B$4:$B$237,MATCH(纤芯!G639,光放段!$C$4:$C$237,0))</f>
        <v>37003306000</v>
      </c>
      <c r="I639" s="3" t="str">
        <f t="shared" si="46"/>
        <v>德东威光缆</v>
      </c>
      <c r="J639" s="3" t="str">
        <f>INDEX(子缆名称!$B$4:$B$29,纤芯!M639)</f>
        <v>A缆</v>
      </c>
      <c r="K639" s="3">
        <v>12</v>
      </c>
      <c r="L639" s="3">
        <f t="shared" si="47"/>
        <v>12</v>
      </c>
      <c r="M639" s="3">
        <f t="shared" si="48"/>
        <v>1</v>
      </c>
      <c r="N639" s="3" t="s">
        <v>22</v>
      </c>
      <c r="O639" s="3">
        <f>COUNTIF([1]局站!$D$4:$D$172,"="&amp;N639)</f>
        <v>1</v>
      </c>
      <c r="P639" s="3">
        <v>0</v>
      </c>
      <c r="Q639" s="3">
        <v>0</v>
      </c>
      <c r="R639" s="3">
        <v>0</v>
      </c>
      <c r="S639" s="3" t="s">
        <v>148</v>
      </c>
      <c r="T639" s="3">
        <f>COUNTIF([1]局站!$D$4:$D$172,"="&amp;S639)</f>
        <v>1</v>
      </c>
      <c r="U639" s="3">
        <v>0</v>
      </c>
      <c r="V639" s="3">
        <v>0</v>
      </c>
      <c r="W639" s="3">
        <v>0</v>
      </c>
      <c r="X639" s="3" t="s">
        <v>1215</v>
      </c>
      <c r="Y639" s="3" t="s">
        <v>880</v>
      </c>
      <c r="Z639" s="3" t="str">
        <f>INDEX(业务类型!$C$4:$C$8,MATCH(纤芯!Y639,业务类型!$B$4:$B$8,0))</f>
        <v>IDLE</v>
      </c>
      <c r="AA639" s="3"/>
    </row>
    <row r="640" spans="1:27" ht="16.5" x14ac:dyDescent="0.2">
      <c r="A640" s="3">
        <v>637</v>
      </c>
      <c r="B640" s="3">
        <f t="shared" si="49"/>
        <v>37003306013</v>
      </c>
      <c r="C640" s="3" t="s">
        <v>1166</v>
      </c>
      <c r="D640" s="3" t="s">
        <v>203</v>
      </c>
      <c r="E640" s="3" t="str">
        <f>INDEX(光放段!$G$4:$G$237,MATCH(纤芯!G640,光放段!$C$4:$C$237,0))</f>
        <v>山东二干|德东威光缆:东营运河路-威海南竹岛</v>
      </c>
      <c r="F640" s="3">
        <f>INDEX(光放段!$I$4:$I$237,MATCH(纤芯!H640,光放段!$B$4:$B$237,0))</f>
        <v>37003300000</v>
      </c>
      <c r="G640" s="3" t="str">
        <f t="shared" si="45"/>
        <v>山东二干|德东威光缆:莱山迎春大街-威海南竹岛</v>
      </c>
      <c r="H640" s="3">
        <f>INDEX(光放段!$B$4:$B$237,MATCH(纤芯!G640,光放段!$C$4:$C$237,0))</f>
        <v>37003306000</v>
      </c>
      <c r="I640" s="3" t="str">
        <f t="shared" si="46"/>
        <v>德东威光缆</v>
      </c>
      <c r="J640" s="3" t="str">
        <f>INDEX(子缆名称!$B$4:$B$29,纤芯!M640)</f>
        <v>B缆</v>
      </c>
      <c r="K640" s="3">
        <v>13</v>
      </c>
      <c r="L640" s="3">
        <f t="shared" si="47"/>
        <v>1</v>
      </c>
      <c r="M640" s="3">
        <f t="shared" si="48"/>
        <v>2</v>
      </c>
      <c r="N640" s="3" t="s">
        <v>22</v>
      </c>
      <c r="O640" s="3">
        <f>COUNTIF([1]局站!$D$4:$D$172,"="&amp;N640)</f>
        <v>1</v>
      </c>
      <c r="P640" s="3">
        <v>0</v>
      </c>
      <c r="Q640" s="3">
        <v>0</v>
      </c>
      <c r="R640" s="3">
        <v>0</v>
      </c>
      <c r="S640" s="3" t="s">
        <v>148</v>
      </c>
      <c r="T640" s="3">
        <f>COUNTIF([1]局站!$D$4:$D$172,"="&amp;S640)</f>
        <v>1</v>
      </c>
      <c r="U640" s="3">
        <v>0</v>
      </c>
      <c r="V640" s="3">
        <v>0</v>
      </c>
      <c r="W640" s="3">
        <v>0</v>
      </c>
      <c r="X640" s="3" t="s">
        <v>1214</v>
      </c>
      <c r="Y640" s="3" t="s">
        <v>880</v>
      </c>
      <c r="Z640" s="3" t="str">
        <f>INDEX(业务类型!$C$4:$C$8,MATCH(纤芯!Y640,业务类型!$B$4:$B$8,0))</f>
        <v>IDLE</v>
      </c>
      <c r="AA640" s="3"/>
    </row>
    <row r="641" spans="1:27" ht="16.5" x14ac:dyDescent="0.2">
      <c r="A641" s="3">
        <v>638</v>
      </c>
      <c r="B641" s="3">
        <f t="shared" si="49"/>
        <v>37003306014</v>
      </c>
      <c r="C641" s="3" t="s">
        <v>1166</v>
      </c>
      <c r="D641" s="3" t="s">
        <v>203</v>
      </c>
      <c r="E641" s="3" t="str">
        <f>INDEX(光放段!$G$4:$G$237,MATCH(纤芯!G641,光放段!$C$4:$C$237,0))</f>
        <v>山东二干|德东威光缆:东营运河路-威海南竹岛</v>
      </c>
      <c r="F641" s="3">
        <f>INDEX(光放段!$I$4:$I$237,MATCH(纤芯!H641,光放段!$B$4:$B$237,0))</f>
        <v>37003300000</v>
      </c>
      <c r="G641" s="3" t="str">
        <f t="shared" si="45"/>
        <v>山东二干|德东威光缆:莱山迎春大街-威海南竹岛</v>
      </c>
      <c r="H641" s="3">
        <f>INDEX(光放段!$B$4:$B$237,MATCH(纤芯!G641,光放段!$C$4:$C$237,0))</f>
        <v>37003306000</v>
      </c>
      <c r="I641" s="3" t="str">
        <f t="shared" si="46"/>
        <v>德东威光缆</v>
      </c>
      <c r="J641" s="3" t="str">
        <f>INDEX(子缆名称!$B$4:$B$29,纤芯!M641)</f>
        <v>B缆</v>
      </c>
      <c r="K641" s="3">
        <v>14</v>
      </c>
      <c r="L641" s="3">
        <f t="shared" si="47"/>
        <v>2</v>
      </c>
      <c r="M641" s="3">
        <f t="shared" si="48"/>
        <v>2</v>
      </c>
      <c r="N641" s="3" t="s">
        <v>22</v>
      </c>
      <c r="O641" s="3">
        <f>COUNTIF([1]局站!$D$4:$D$172,"="&amp;N641)</f>
        <v>1</v>
      </c>
      <c r="P641" s="3">
        <v>0</v>
      </c>
      <c r="Q641" s="3">
        <v>0</v>
      </c>
      <c r="R641" s="3">
        <v>0</v>
      </c>
      <c r="S641" s="3" t="s">
        <v>148</v>
      </c>
      <c r="T641" s="3">
        <f>COUNTIF([1]局站!$D$4:$D$172,"="&amp;S641)</f>
        <v>1</v>
      </c>
      <c r="U641" s="3">
        <v>0</v>
      </c>
      <c r="V641" s="3">
        <v>0</v>
      </c>
      <c r="W641" s="3">
        <v>0</v>
      </c>
      <c r="X641" s="3" t="s">
        <v>1214</v>
      </c>
      <c r="Y641" s="3" t="s">
        <v>852</v>
      </c>
      <c r="Z641" s="3" t="str">
        <f>INDEX(业务类型!$C$4:$C$8,MATCH(纤芯!Y641,业务类型!$B$4:$B$8,0))</f>
        <v>TWO</v>
      </c>
      <c r="AA641" s="3" t="s">
        <v>895</v>
      </c>
    </row>
    <row r="642" spans="1:27" ht="16.5" x14ac:dyDescent="0.2">
      <c r="A642" s="3">
        <v>639</v>
      </c>
      <c r="B642" s="3">
        <f t="shared" si="49"/>
        <v>37003306015</v>
      </c>
      <c r="C642" s="3" t="s">
        <v>1166</v>
      </c>
      <c r="D642" s="3" t="s">
        <v>203</v>
      </c>
      <c r="E642" s="3" t="str">
        <f>INDEX(光放段!$G$4:$G$237,MATCH(纤芯!G642,光放段!$C$4:$C$237,0))</f>
        <v>山东二干|德东威光缆:东营运河路-威海南竹岛</v>
      </c>
      <c r="F642" s="3">
        <f>INDEX(光放段!$I$4:$I$237,MATCH(纤芯!H642,光放段!$B$4:$B$237,0))</f>
        <v>37003300000</v>
      </c>
      <c r="G642" s="3" t="str">
        <f t="shared" si="45"/>
        <v>山东二干|德东威光缆:莱山迎春大街-威海南竹岛</v>
      </c>
      <c r="H642" s="3">
        <f>INDEX(光放段!$B$4:$B$237,MATCH(纤芯!G642,光放段!$C$4:$C$237,0))</f>
        <v>37003306000</v>
      </c>
      <c r="I642" s="3" t="str">
        <f t="shared" si="46"/>
        <v>德东威光缆</v>
      </c>
      <c r="J642" s="3" t="str">
        <f>INDEX(子缆名称!$B$4:$B$29,纤芯!M642)</f>
        <v>B缆</v>
      </c>
      <c r="K642" s="3">
        <v>15</v>
      </c>
      <c r="L642" s="3">
        <f t="shared" si="47"/>
        <v>3</v>
      </c>
      <c r="M642" s="3">
        <f t="shared" si="48"/>
        <v>2</v>
      </c>
      <c r="N642" s="3" t="s">
        <v>22</v>
      </c>
      <c r="O642" s="3">
        <f>COUNTIF([1]局站!$D$4:$D$172,"="&amp;N642)</f>
        <v>1</v>
      </c>
      <c r="P642" s="3">
        <v>0</v>
      </c>
      <c r="Q642" s="3">
        <v>0</v>
      </c>
      <c r="R642" s="3">
        <v>0</v>
      </c>
      <c r="S642" s="3" t="s">
        <v>148</v>
      </c>
      <c r="T642" s="3">
        <f>COUNTIF([1]局站!$D$4:$D$172,"="&amp;S642)</f>
        <v>1</v>
      </c>
      <c r="U642" s="3">
        <v>0</v>
      </c>
      <c r="V642" s="3">
        <v>0</v>
      </c>
      <c r="W642" s="3">
        <v>0</v>
      </c>
      <c r="X642" s="3" t="s">
        <v>1214</v>
      </c>
      <c r="Y642" s="3" t="s">
        <v>880</v>
      </c>
      <c r="Z642" s="3" t="str">
        <f>INDEX(业务类型!$C$4:$C$8,MATCH(纤芯!Y642,业务类型!$B$4:$B$8,0))</f>
        <v>IDLE</v>
      </c>
      <c r="AA642" s="3"/>
    </row>
    <row r="643" spans="1:27" ht="16.5" x14ac:dyDescent="0.2">
      <c r="A643" s="3">
        <v>640</v>
      </c>
      <c r="B643" s="3">
        <f t="shared" si="49"/>
        <v>37003306016</v>
      </c>
      <c r="C643" s="3" t="s">
        <v>1166</v>
      </c>
      <c r="D643" s="3" t="s">
        <v>203</v>
      </c>
      <c r="E643" s="3" t="str">
        <f>INDEX(光放段!$G$4:$G$237,MATCH(纤芯!G643,光放段!$C$4:$C$237,0))</f>
        <v>山东二干|德东威光缆:东营运河路-威海南竹岛</v>
      </c>
      <c r="F643" s="3">
        <f>INDEX(光放段!$I$4:$I$237,MATCH(纤芯!H643,光放段!$B$4:$B$237,0))</f>
        <v>37003300000</v>
      </c>
      <c r="G643" s="3" t="str">
        <f t="shared" si="45"/>
        <v>山东二干|德东威光缆:莱山迎春大街-威海南竹岛</v>
      </c>
      <c r="H643" s="3">
        <f>INDEX(光放段!$B$4:$B$237,MATCH(纤芯!G643,光放段!$C$4:$C$237,0))</f>
        <v>37003306000</v>
      </c>
      <c r="I643" s="3" t="str">
        <f t="shared" si="46"/>
        <v>德东威光缆</v>
      </c>
      <c r="J643" s="3" t="str">
        <f>INDEX(子缆名称!$B$4:$B$29,纤芯!M643)</f>
        <v>B缆</v>
      </c>
      <c r="K643" s="3">
        <v>16</v>
      </c>
      <c r="L643" s="3">
        <f t="shared" si="47"/>
        <v>4</v>
      </c>
      <c r="M643" s="3">
        <f t="shared" si="48"/>
        <v>2</v>
      </c>
      <c r="N643" s="3" t="s">
        <v>22</v>
      </c>
      <c r="O643" s="3">
        <f>COUNTIF([1]局站!$D$4:$D$172,"="&amp;N643)</f>
        <v>1</v>
      </c>
      <c r="P643" s="3">
        <v>0</v>
      </c>
      <c r="Q643" s="3">
        <v>0</v>
      </c>
      <c r="R643" s="3">
        <v>0</v>
      </c>
      <c r="S643" s="3" t="s">
        <v>148</v>
      </c>
      <c r="T643" s="3">
        <f>COUNTIF([1]局站!$D$4:$D$172,"="&amp;S643)</f>
        <v>1</v>
      </c>
      <c r="U643" s="3">
        <v>0</v>
      </c>
      <c r="V643" s="3">
        <v>0</v>
      </c>
      <c r="W643" s="3">
        <v>0</v>
      </c>
      <c r="X643" s="3" t="s">
        <v>1214</v>
      </c>
      <c r="Y643" s="3" t="s">
        <v>852</v>
      </c>
      <c r="Z643" s="3" t="str">
        <f>INDEX(业务类型!$C$4:$C$8,MATCH(纤芯!Y643,业务类型!$B$4:$B$8,0))</f>
        <v>TWO</v>
      </c>
      <c r="AA643" s="3" t="s">
        <v>895</v>
      </c>
    </row>
    <row r="644" spans="1:27" ht="16.5" x14ac:dyDescent="0.2">
      <c r="A644" s="3">
        <v>641</v>
      </c>
      <c r="B644" s="3">
        <f t="shared" si="49"/>
        <v>37003306017</v>
      </c>
      <c r="C644" s="3" t="s">
        <v>1166</v>
      </c>
      <c r="D644" s="3" t="s">
        <v>203</v>
      </c>
      <c r="E644" s="3" t="str">
        <f>INDEX(光放段!$G$4:$G$237,MATCH(纤芯!G644,光放段!$C$4:$C$237,0))</f>
        <v>山东二干|德东威光缆:东营运河路-威海南竹岛</v>
      </c>
      <c r="F644" s="3">
        <f>INDEX(光放段!$I$4:$I$237,MATCH(纤芯!H644,光放段!$B$4:$B$237,0))</f>
        <v>37003300000</v>
      </c>
      <c r="G644" s="3" t="str">
        <f t="shared" si="45"/>
        <v>山东二干|德东威光缆:莱山迎春大街-威海南竹岛</v>
      </c>
      <c r="H644" s="3">
        <f>INDEX(光放段!$B$4:$B$237,MATCH(纤芯!G644,光放段!$C$4:$C$237,0))</f>
        <v>37003306000</v>
      </c>
      <c r="I644" s="3" t="str">
        <f t="shared" si="46"/>
        <v>德东威光缆</v>
      </c>
      <c r="J644" s="3" t="str">
        <f>INDEX(子缆名称!$B$4:$B$29,纤芯!M644)</f>
        <v>B缆</v>
      </c>
      <c r="K644" s="3">
        <v>17</v>
      </c>
      <c r="L644" s="3">
        <f t="shared" si="47"/>
        <v>5</v>
      </c>
      <c r="M644" s="3">
        <f t="shared" si="48"/>
        <v>2</v>
      </c>
      <c r="N644" s="3" t="s">
        <v>22</v>
      </c>
      <c r="O644" s="3">
        <f>COUNTIF([1]局站!$D$4:$D$172,"="&amp;N644)</f>
        <v>1</v>
      </c>
      <c r="P644" s="3">
        <v>0</v>
      </c>
      <c r="Q644" s="3">
        <v>0</v>
      </c>
      <c r="R644" s="3">
        <v>0</v>
      </c>
      <c r="S644" s="3" t="s">
        <v>148</v>
      </c>
      <c r="T644" s="3">
        <f>COUNTIF([1]局站!$D$4:$D$172,"="&amp;S644)</f>
        <v>1</v>
      </c>
      <c r="U644" s="3">
        <v>0</v>
      </c>
      <c r="V644" s="3">
        <v>0</v>
      </c>
      <c r="W644" s="3">
        <v>0</v>
      </c>
      <c r="X644" s="3" t="s">
        <v>1214</v>
      </c>
      <c r="Y644" s="3" t="s">
        <v>852</v>
      </c>
      <c r="Z644" s="3" t="str">
        <f>INDEX(业务类型!$C$4:$C$8,MATCH(纤芯!Y644,业务类型!$B$4:$B$8,0))</f>
        <v>TWO</v>
      </c>
      <c r="AA644" s="3" t="s">
        <v>905</v>
      </c>
    </row>
    <row r="645" spans="1:27" ht="16.5" x14ac:dyDescent="0.2">
      <c r="A645" s="3">
        <v>642</v>
      </c>
      <c r="B645" s="3">
        <f t="shared" si="49"/>
        <v>37003306018</v>
      </c>
      <c r="C645" s="3" t="s">
        <v>1166</v>
      </c>
      <c r="D645" s="3" t="s">
        <v>203</v>
      </c>
      <c r="E645" s="3" t="str">
        <f>INDEX(光放段!$G$4:$G$237,MATCH(纤芯!G645,光放段!$C$4:$C$237,0))</f>
        <v>山东二干|德东威光缆:东营运河路-威海南竹岛</v>
      </c>
      <c r="F645" s="3">
        <f>INDEX(光放段!$I$4:$I$237,MATCH(纤芯!H645,光放段!$B$4:$B$237,0))</f>
        <v>37003300000</v>
      </c>
      <c r="G645" s="3" t="str">
        <f t="shared" ref="G645:G708" si="50">C645&amp;"|"&amp;D645&amp;":"&amp;N645&amp;"-"&amp;S645</f>
        <v>山东二干|德东威光缆:莱山迎春大街-威海南竹岛</v>
      </c>
      <c r="H645" s="3">
        <f>INDEX(光放段!$B$4:$B$237,MATCH(纤芯!G645,光放段!$C$4:$C$237,0))</f>
        <v>37003306000</v>
      </c>
      <c r="I645" s="3" t="str">
        <f t="shared" ref="I645:I708" si="51">D645</f>
        <v>德东威光缆</v>
      </c>
      <c r="J645" s="3" t="str">
        <f>INDEX(子缆名称!$B$4:$B$29,纤芯!M645)</f>
        <v>B缆</v>
      </c>
      <c r="K645" s="3">
        <v>18</v>
      </c>
      <c r="L645" s="3">
        <f t="shared" ref="L645:L708" si="52">MOD(K645-1,12)+1</f>
        <v>6</v>
      </c>
      <c r="M645" s="3">
        <f t="shared" ref="M645:M708" si="53">INT((K645-1)/12)+1</f>
        <v>2</v>
      </c>
      <c r="N645" s="3" t="s">
        <v>22</v>
      </c>
      <c r="O645" s="3">
        <f>COUNTIF([1]局站!$D$4:$D$172,"="&amp;N645)</f>
        <v>1</v>
      </c>
      <c r="P645" s="3">
        <v>0</v>
      </c>
      <c r="Q645" s="3">
        <v>0</v>
      </c>
      <c r="R645" s="3">
        <v>0</v>
      </c>
      <c r="S645" s="3" t="s">
        <v>148</v>
      </c>
      <c r="T645" s="3">
        <f>COUNTIF([1]局站!$D$4:$D$172,"="&amp;S645)</f>
        <v>1</v>
      </c>
      <c r="U645" s="3">
        <v>0</v>
      </c>
      <c r="V645" s="3">
        <v>0</v>
      </c>
      <c r="W645" s="3">
        <v>0</v>
      </c>
      <c r="X645" s="3" t="s">
        <v>1214</v>
      </c>
      <c r="Y645" s="3" t="s">
        <v>852</v>
      </c>
      <c r="Z645" s="3" t="str">
        <f>INDEX(业务类型!$C$4:$C$8,MATCH(纤芯!Y645,业务类型!$B$4:$B$8,0))</f>
        <v>TWO</v>
      </c>
      <c r="AA645" s="3" t="s">
        <v>905</v>
      </c>
    </row>
    <row r="646" spans="1:27" ht="16.5" x14ac:dyDescent="0.2">
      <c r="A646" s="3">
        <v>643</v>
      </c>
      <c r="B646" s="3">
        <f t="shared" si="49"/>
        <v>37003306019</v>
      </c>
      <c r="C646" s="3" t="s">
        <v>1166</v>
      </c>
      <c r="D646" s="3" t="s">
        <v>203</v>
      </c>
      <c r="E646" s="3" t="str">
        <f>INDEX(光放段!$G$4:$G$237,MATCH(纤芯!G646,光放段!$C$4:$C$237,0))</f>
        <v>山东二干|德东威光缆:东营运河路-威海南竹岛</v>
      </c>
      <c r="F646" s="3">
        <f>INDEX(光放段!$I$4:$I$237,MATCH(纤芯!H646,光放段!$B$4:$B$237,0))</f>
        <v>37003300000</v>
      </c>
      <c r="G646" s="3" t="str">
        <f t="shared" si="50"/>
        <v>山东二干|德东威光缆:莱山迎春大街-威海南竹岛</v>
      </c>
      <c r="H646" s="3">
        <f>INDEX(光放段!$B$4:$B$237,MATCH(纤芯!G646,光放段!$C$4:$C$237,0))</f>
        <v>37003306000</v>
      </c>
      <c r="I646" s="3" t="str">
        <f t="shared" si="51"/>
        <v>德东威光缆</v>
      </c>
      <c r="J646" s="3" t="str">
        <f>INDEX(子缆名称!$B$4:$B$29,纤芯!M646)</f>
        <v>B缆</v>
      </c>
      <c r="K646" s="3">
        <v>19</v>
      </c>
      <c r="L646" s="3">
        <f t="shared" si="52"/>
        <v>7</v>
      </c>
      <c r="M646" s="3">
        <f t="shared" si="53"/>
        <v>2</v>
      </c>
      <c r="N646" s="3" t="s">
        <v>22</v>
      </c>
      <c r="O646" s="3">
        <f>COUNTIF([1]局站!$D$4:$D$172,"="&amp;N646)</f>
        <v>1</v>
      </c>
      <c r="P646" s="3">
        <v>0</v>
      </c>
      <c r="Q646" s="3">
        <v>0</v>
      </c>
      <c r="R646" s="3">
        <v>0</v>
      </c>
      <c r="S646" s="3" t="s">
        <v>148</v>
      </c>
      <c r="T646" s="3">
        <f>COUNTIF([1]局站!$D$4:$D$172,"="&amp;S646)</f>
        <v>1</v>
      </c>
      <c r="U646" s="3">
        <v>0</v>
      </c>
      <c r="V646" s="3">
        <v>0</v>
      </c>
      <c r="W646" s="3">
        <v>0</v>
      </c>
      <c r="X646" s="3" t="s">
        <v>1214</v>
      </c>
      <c r="Y646" s="3" t="s">
        <v>881</v>
      </c>
      <c r="Z646" s="3" t="str">
        <f>INDEX(业务类型!$C$4:$C$8,MATCH(纤芯!Y646,业务类型!$B$4:$B$8,0))</f>
        <v>OTHER</v>
      </c>
      <c r="AA646" s="3" t="s">
        <v>896</v>
      </c>
    </row>
    <row r="647" spans="1:27" ht="16.5" x14ac:dyDescent="0.2">
      <c r="A647" s="3">
        <v>644</v>
      </c>
      <c r="B647" s="3">
        <f t="shared" si="49"/>
        <v>37003306020</v>
      </c>
      <c r="C647" s="3" t="s">
        <v>1166</v>
      </c>
      <c r="D647" s="3" t="s">
        <v>203</v>
      </c>
      <c r="E647" s="3" t="str">
        <f>INDEX(光放段!$G$4:$G$237,MATCH(纤芯!G647,光放段!$C$4:$C$237,0))</f>
        <v>山东二干|德东威光缆:东营运河路-威海南竹岛</v>
      </c>
      <c r="F647" s="3">
        <f>INDEX(光放段!$I$4:$I$237,MATCH(纤芯!H647,光放段!$B$4:$B$237,0))</f>
        <v>37003300000</v>
      </c>
      <c r="G647" s="3" t="str">
        <f t="shared" si="50"/>
        <v>山东二干|德东威光缆:莱山迎春大街-威海南竹岛</v>
      </c>
      <c r="H647" s="3">
        <f>INDEX(光放段!$B$4:$B$237,MATCH(纤芯!G647,光放段!$C$4:$C$237,0))</f>
        <v>37003306000</v>
      </c>
      <c r="I647" s="3" t="str">
        <f t="shared" si="51"/>
        <v>德东威光缆</v>
      </c>
      <c r="J647" s="3" t="str">
        <f>INDEX(子缆名称!$B$4:$B$29,纤芯!M647)</f>
        <v>B缆</v>
      </c>
      <c r="K647" s="3">
        <v>20</v>
      </c>
      <c r="L647" s="3">
        <f t="shared" si="52"/>
        <v>8</v>
      </c>
      <c r="M647" s="3">
        <f t="shared" si="53"/>
        <v>2</v>
      </c>
      <c r="N647" s="3" t="s">
        <v>22</v>
      </c>
      <c r="O647" s="3">
        <f>COUNTIF([1]局站!$D$4:$D$172,"="&amp;N647)</f>
        <v>1</v>
      </c>
      <c r="P647" s="3">
        <v>0</v>
      </c>
      <c r="Q647" s="3">
        <v>0</v>
      </c>
      <c r="R647" s="3">
        <v>0</v>
      </c>
      <c r="S647" s="3" t="s">
        <v>148</v>
      </c>
      <c r="T647" s="3">
        <f>COUNTIF([1]局站!$D$4:$D$172,"="&amp;S647)</f>
        <v>1</v>
      </c>
      <c r="U647" s="3">
        <v>0</v>
      </c>
      <c r="V647" s="3">
        <v>0</v>
      </c>
      <c r="W647" s="3">
        <v>0</v>
      </c>
      <c r="X647" s="3" t="s">
        <v>1214</v>
      </c>
      <c r="Y647" s="3" t="s">
        <v>881</v>
      </c>
      <c r="Z647" s="3" t="str">
        <f>INDEX(业务类型!$C$4:$C$8,MATCH(纤芯!Y647,业务类型!$B$4:$B$8,0))</f>
        <v>OTHER</v>
      </c>
      <c r="AA647" s="3" t="s">
        <v>896</v>
      </c>
    </row>
    <row r="648" spans="1:27" ht="16.5" x14ac:dyDescent="0.2">
      <c r="A648" s="3">
        <v>645</v>
      </c>
      <c r="B648" s="3">
        <f t="shared" si="49"/>
        <v>37003306021</v>
      </c>
      <c r="C648" s="3" t="s">
        <v>1166</v>
      </c>
      <c r="D648" s="3" t="s">
        <v>203</v>
      </c>
      <c r="E648" s="3" t="str">
        <f>INDEX(光放段!$G$4:$G$237,MATCH(纤芯!G648,光放段!$C$4:$C$237,0))</f>
        <v>山东二干|德东威光缆:东营运河路-威海南竹岛</v>
      </c>
      <c r="F648" s="3">
        <f>INDEX(光放段!$I$4:$I$237,MATCH(纤芯!H648,光放段!$B$4:$B$237,0))</f>
        <v>37003300000</v>
      </c>
      <c r="G648" s="3" t="str">
        <f t="shared" si="50"/>
        <v>山东二干|德东威光缆:莱山迎春大街-威海南竹岛</v>
      </c>
      <c r="H648" s="3">
        <f>INDEX(光放段!$B$4:$B$237,MATCH(纤芯!G648,光放段!$C$4:$C$237,0))</f>
        <v>37003306000</v>
      </c>
      <c r="I648" s="3" t="str">
        <f t="shared" si="51"/>
        <v>德东威光缆</v>
      </c>
      <c r="J648" s="3" t="str">
        <f>INDEX(子缆名称!$B$4:$B$29,纤芯!M648)</f>
        <v>B缆</v>
      </c>
      <c r="K648" s="3">
        <v>21</v>
      </c>
      <c r="L648" s="3">
        <f t="shared" si="52"/>
        <v>9</v>
      </c>
      <c r="M648" s="3">
        <f t="shared" si="53"/>
        <v>2</v>
      </c>
      <c r="N648" s="3" t="s">
        <v>22</v>
      </c>
      <c r="O648" s="3">
        <f>COUNTIF([1]局站!$D$4:$D$172,"="&amp;N648)</f>
        <v>1</v>
      </c>
      <c r="P648" s="3">
        <v>0</v>
      </c>
      <c r="Q648" s="3">
        <v>0</v>
      </c>
      <c r="R648" s="3">
        <v>0</v>
      </c>
      <c r="S648" s="3" t="s">
        <v>148</v>
      </c>
      <c r="T648" s="3">
        <f>COUNTIF([1]局站!$D$4:$D$172,"="&amp;S648)</f>
        <v>1</v>
      </c>
      <c r="U648" s="3">
        <v>0</v>
      </c>
      <c r="V648" s="3">
        <v>0</v>
      </c>
      <c r="W648" s="3">
        <v>0</v>
      </c>
      <c r="X648" s="3" t="s">
        <v>1214</v>
      </c>
      <c r="Y648" s="3" t="s">
        <v>880</v>
      </c>
      <c r="Z648" s="3" t="str">
        <f>INDEX(业务类型!$C$4:$C$8,MATCH(纤芯!Y648,业务类型!$B$4:$B$8,0))</f>
        <v>IDLE</v>
      </c>
      <c r="AA648" s="3"/>
    </row>
    <row r="649" spans="1:27" ht="16.5" x14ac:dyDescent="0.2">
      <c r="A649" s="3">
        <v>646</v>
      </c>
      <c r="B649" s="3">
        <f t="shared" si="49"/>
        <v>37003306022</v>
      </c>
      <c r="C649" s="3" t="s">
        <v>1166</v>
      </c>
      <c r="D649" s="3" t="s">
        <v>203</v>
      </c>
      <c r="E649" s="3" t="str">
        <f>INDEX(光放段!$G$4:$G$237,MATCH(纤芯!G649,光放段!$C$4:$C$237,0))</f>
        <v>山东二干|德东威光缆:东营运河路-威海南竹岛</v>
      </c>
      <c r="F649" s="3">
        <f>INDEX(光放段!$I$4:$I$237,MATCH(纤芯!H649,光放段!$B$4:$B$237,0))</f>
        <v>37003300000</v>
      </c>
      <c r="G649" s="3" t="str">
        <f t="shared" si="50"/>
        <v>山东二干|德东威光缆:莱山迎春大街-威海南竹岛</v>
      </c>
      <c r="H649" s="3">
        <f>INDEX(光放段!$B$4:$B$237,MATCH(纤芯!G649,光放段!$C$4:$C$237,0))</f>
        <v>37003306000</v>
      </c>
      <c r="I649" s="3" t="str">
        <f t="shared" si="51"/>
        <v>德东威光缆</v>
      </c>
      <c r="J649" s="3" t="str">
        <f>INDEX(子缆名称!$B$4:$B$29,纤芯!M649)</f>
        <v>B缆</v>
      </c>
      <c r="K649" s="3">
        <v>22</v>
      </c>
      <c r="L649" s="3">
        <f t="shared" si="52"/>
        <v>10</v>
      </c>
      <c r="M649" s="3">
        <f t="shared" si="53"/>
        <v>2</v>
      </c>
      <c r="N649" s="3" t="s">
        <v>22</v>
      </c>
      <c r="O649" s="3">
        <f>COUNTIF([1]局站!$D$4:$D$172,"="&amp;N649)</f>
        <v>1</v>
      </c>
      <c r="P649" s="3">
        <v>0</v>
      </c>
      <c r="Q649" s="3">
        <v>0</v>
      </c>
      <c r="R649" s="3">
        <v>0</v>
      </c>
      <c r="S649" s="3" t="s">
        <v>148</v>
      </c>
      <c r="T649" s="3">
        <f>COUNTIF([1]局站!$D$4:$D$172,"="&amp;S649)</f>
        <v>1</v>
      </c>
      <c r="U649" s="3">
        <v>0</v>
      </c>
      <c r="V649" s="3">
        <v>0</v>
      </c>
      <c r="W649" s="3">
        <v>0</v>
      </c>
      <c r="X649" s="3" t="s">
        <v>1214</v>
      </c>
      <c r="Y649" s="3" t="s">
        <v>880</v>
      </c>
      <c r="Z649" s="3" t="str">
        <f>INDEX(业务类型!$C$4:$C$8,MATCH(纤芯!Y649,业务类型!$B$4:$B$8,0))</f>
        <v>IDLE</v>
      </c>
      <c r="AA649" s="3"/>
    </row>
    <row r="650" spans="1:27" ht="16.5" x14ac:dyDescent="0.2">
      <c r="A650" s="3">
        <v>647</v>
      </c>
      <c r="B650" s="3">
        <f t="shared" si="49"/>
        <v>37003306023</v>
      </c>
      <c r="C650" s="3" t="s">
        <v>1166</v>
      </c>
      <c r="D650" s="3" t="s">
        <v>203</v>
      </c>
      <c r="E650" s="3" t="str">
        <f>INDEX(光放段!$G$4:$G$237,MATCH(纤芯!G650,光放段!$C$4:$C$237,0))</f>
        <v>山东二干|德东威光缆:东营运河路-威海南竹岛</v>
      </c>
      <c r="F650" s="3">
        <f>INDEX(光放段!$I$4:$I$237,MATCH(纤芯!H650,光放段!$B$4:$B$237,0))</f>
        <v>37003300000</v>
      </c>
      <c r="G650" s="3" t="str">
        <f t="shared" si="50"/>
        <v>山东二干|德东威光缆:莱山迎春大街-威海南竹岛</v>
      </c>
      <c r="H650" s="3">
        <f>INDEX(光放段!$B$4:$B$237,MATCH(纤芯!G650,光放段!$C$4:$C$237,0))</f>
        <v>37003306000</v>
      </c>
      <c r="I650" s="3" t="str">
        <f t="shared" si="51"/>
        <v>德东威光缆</v>
      </c>
      <c r="J650" s="3" t="str">
        <f>INDEX(子缆名称!$B$4:$B$29,纤芯!M650)</f>
        <v>B缆</v>
      </c>
      <c r="K650" s="3">
        <v>23</v>
      </c>
      <c r="L650" s="3">
        <f t="shared" si="52"/>
        <v>11</v>
      </c>
      <c r="M650" s="3">
        <f t="shared" si="53"/>
        <v>2</v>
      </c>
      <c r="N650" s="3" t="s">
        <v>22</v>
      </c>
      <c r="O650" s="3">
        <f>COUNTIF([1]局站!$D$4:$D$172,"="&amp;N650)</f>
        <v>1</v>
      </c>
      <c r="P650" s="3">
        <v>0</v>
      </c>
      <c r="Q650" s="3">
        <v>0</v>
      </c>
      <c r="R650" s="3">
        <v>0</v>
      </c>
      <c r="S650" s="3" t="s">
        <v>148</v>
      </c>
      <c r="T650" s="3">
        <f>COUNTIF([1]局站!$D$4:$D$172,"="&amp;S650)</f>
        <v>1</v>
      </c>
      <c r="U650" s="3">
        <v>0</v>
      </c>
      <c r="V650" s="3">
        <v>0</v>
      </c>
      <c r="W650" s="3">
        <v>0</v>
      </c>
      <c r="X650" s="3" t="s">
        <v>1214</v>
      </c>
      <c r="Y650" s="3" t="s">
        <v>880</v>
      </c>
      <c r="Z650" s="3" t="str">
        <f>INDEX(业务类型!$C$4:$C$8,MATCH(纤芯!Y650,业务类型!$B$4:$B$8,0))</f>
        <v>IDLE</v>
      </c>
      <c r="AA650" s="3"/>
    </row>
    <row r="651" spans="1:27" ht="16.5" x14ac:dyDescent="0.2">
      <c r="A651" s="3">
        <v>648</v>
      </c>
      <c r="B651" s="3">
        <f t="shared" si="49"/>
        <v>37003306024</v>
      </c>
      <c r="C651" s="3" t="s">
        <v>1166</v>
      </c>
      <c r="D651" s="3" t="s">
        <v>203</v>
      </c>
      <c r="E651" s="3" t="str">
        <f>INDEX(光放段!$G$4:$G$237,MATCH(纤芯!G651,光放段!$C$4:$C$237,0))</f>
        <v>山东二干|德东威光缆:东营运河路-威海南竹岛</v>
      </c>
      <c r="F651" s="3">
        <f>INDEX(光放段!$I$4:$I$237,MATCH(纤芯!H651,光放段!$B$4:$B$237,0))</f>
        <v>37003300000</v>
      </c>
      <c r="G651" s="3" t="str">
        <f t="shared" si="50"/>
        <v>山东二干|德东威光缆:莱山迎春大街-威海南竹岛</v>
      </c>
      <c r="H651" s="3">
        <f>INDEX(光放段!$B$4:$B$237,MATCH(纤芯!G651,光放段!$C$4:$C$237,0))</f>
        <v>37003306000</v>
      </c>
      <c r="I651" s="3" t="str">
        <f t="shared" si="51"/>
        <v>德东威光缆</v>
      </c>
      <c r="J651" s="3" t="str">
        <f>INDEX(子缆名称!$B$4:$B$29,纤芯!M651)</f>
        <v>B缆</v>
      </c>
      <c r="K651" s="3">
        <v>24</v>
      </c>
      <c r="L651" s="3">
        <f t="shared" si="52"/>
        <v>12</v>
      </c>
      <c r="M651" s="3">
        <f t="shared" si="53"/>
        <v>2</v>
      </c>
      <c r="N651" s="3" t="s">
        <v>22</v>
      </c>
      <c r="O651" s="3">
        <f>COUNTIF([1]局站!$D$4:$D$172,"="&amp;N651)</f>
        <v>1</v>
      </c>
      <c r="P651" s="3">
        <v>0</v>
      </c>
      <c r="Q651" s="3">
        <v>0</v>
      </c>
      <c r="R651" s="3">
        <v>0</v>
      </c>
      <c r="S651" s="3" t="s">
        <v>148</v>
      </c>
      <c r="T651" s="3">
        <f>COUNTIF([1]局站!$D$4:$D$172,"="&amp;S651)</f>
        <v>1</v>
      </c>
      <c r="U651" s="3">
        <v>0</v>
      </c>
      <c r="V651" s="3">
        <v>0</v>
      </c>
      <c r="W651" s="3">
        <v>0</v>
      </c>
      <c r="X651" s="3" t="s">
        <v>1214</v>
      </c>
      <c r="Y651" s="3" t="s">
        <v>880</v>
      </c>
      <c r="Z651" s="3" t="str">
        <f>INDEX(业务类型!$C$4:$C$8,MATCH(纤芯!Y651,业务类型!$B$4:$B$8,0))</f>
        <v>IDLE</v>
      </c>
      <c r="AA651" s="3"/>
    </row>
    <row r="652" spans="1:27" ht="33" x14ac:dyDescent="0.2">
      <c r="A652" s="3">
        <v>649</v>
      </c>
      <c r="B652" s="3">
        <f t="shared" si="49"/>
        <v>37004101001</v>
      </c>
      <c r="C652" s="3" t="s">
        <v>1166</v>
      </c>
      <c r="D652" s="3" t="s">
        <v>204</v>
      </c>
      <c r="E652" s="3" t="str">
        <f>INDEX(光放段!$G$4:$G$237,MATCH(纤芯!G652,光放段!$C$4:$C$237,0))</f>
        <v>山东二干|德聊菏1号架空光缆:德州共青团路-聊城东昌西路</v>
      </c>
      <c r="F652" s="3">
        <f>INDEX(光放段!$I$4:$I$237,MATCH(纤芯!H652,光放段!$B$4:$B$237,0))</f>
        <v>37004100000</v>
      </c>
      <c r="G652" s="3" t="str">
        <f t="shared" si="50"/>
        <v>山东二干|德聊菏1号架空光缆:德州共青团路-武城振华街</v>
      </c>
      <c r="H652" s="3">
        <f>INDEX(光放段!$B$4:$B$237,MATCH(纤芯!G652,光放段!$C$4:$C$237,0))</f>
        <v>37004101000</v>
      </c>
      <c r="I652" s="3" t="str">
        <f t="shared" si="51"/>
        <v>德聊菏1号架空光缆</v>
      </c>
      <c r="J652" s="3" t="str">
        <f>INDEX(子缆名称!$B$4:$B$29,纤芯!M652)</f>
        <v>A缆</v>
      </c>
      <c r="K652" s="3">
        <v>1</v>
      </c>
      <c r="L652" s="3">
        <f t="shared" si="52"/>
        <v>1</v>
      </c>
      <c r="M652" s="3">
        <f t="shared" si="53"/>
        <v>1</v>
      </c>
      <c r="N652" s="3" t="s">
        <v>23</v>
      </c>
      <c r="O652" s="3">
        <f>COUNTIF([1]局站!$D$4:$D$172,"="&amp;N652)</f>
        <v>1</v>
      </c>
      <c r="P652" s="3">
        <v>0</v>
      </c>
      <c r="Q652" s="3">
        <v>0</v>
      </c>
      <c r="R652" s="3">
        <v>0</v>
      </c>
      <c r="S652" s="3" t="s">
        <v>24</v>
      </c>
      <c r="T652" s="3">
        <f>COUNTIF([1]局站!$D$4:$D$172,"="&amp;S652)</f>
        <v>1</v>
      </c>
      <c r="U652" s="3">
        <v>0</v>
      </c>
      <c r="V652" s="3">
        <v>0</v>
      </c>
      <c r="W652" s="3">
        <v>0</v>
      </c>
      <c r="X652" s="3" t="s">
        <v>1215</v>
      </c>
      <c r="Y652" s="3" t="s">
        <v>880</v>
      </c>
      <c r="Z652" s="3" t="str">
        <f>INDEX(业务类型!$C$4:$C$8,MATCH(纤芯!Y652,业务类型!$B$4:$B$8,0))</f>
        <v>IDLE</v>
      </c>
      <c r="AA652" s="3"/>
    </row>
    <row r="653" spans="1:27" ht="33" x14ac:dyDescent="0.2">
      <c r="A653" s="3">
        <v>650</v>
      </c>
      <c r="B653" s="3">
        <f t="shared" si="49"/>
        <v>37004101002</v>
      </c>
      <c r="C653" s="3" t="s">
        <v>1166</v>
      </c>
      <c r="D653" s="3" t="s">
        <v>204</v>
      </c>
      <c r="E653" s="3" t="str">
        <f>INDEX(光放段!$G$4:$G$237,MATCH(纤芯!G653,光放段!$C$4:$C$237,0))</f>
        <v>山东二干|德聊菏1号架空光缆:德州共青团路-聊城东昌西路</v>
      </c>
      <c r="F653" s="3">
        <f>INDEX(光放段!$I$4:$I$237,MATCH(纤芯!H653,光放段!$B$4:$B$237,0))</f>
        <v>37004100000</v>
      </c>
      <c r="G653" s="3" t="str">
        <f t="shared" si="50"/>
        <v>山东二干|德聊菏1号架空光缆:德州共青团路-武城振华街</v>
      </c>
      <c r="H653" s="3">
        <f>INDEX(光放段!$B$4:$B$237,MATCH(纤芯!G653,光放段!$C$4:$C$237,0))</f>
        <v>37004101000</v>
      </c>
      <c r="I653" s="3" t="str">
        <f t="shared" si="51"/>
        <v>德聊菏1号架空光缆</v>
      </c>
      <c r="J653" s="3" t="str">
        <f>INDEX(子缆名称!$B$4:$B$29,纤芯!M653)</f>
        <v>A缆</v>
      </c>
      <c r="K653" s="3">
        <v>2</v>
      </c>
      <c r="L653" s="3">
        <f t="shared" si="52"/>
        <v>2</v>
      </c>
      <c r="M653" s="3">
        <f t="shared" si="53"/>
        <v>1</v>
      </c>
      <c r="N653" s="3" t="s">
        <v>23</v>
      </c>
      <c r="O653" s="3">
        <f>COUNTIF([1]局站!$D$4:$D$172,"="&amp;N653)</f>
        <v>1</v>
      </c>
      <c r="P653" s="3">
        <v>0</v>
      </c>
      <c r="Q653" s="3">
        <v>0</v>
      </c>
      <c r="R653" s="3">
        <v>0</v>
      </c>
      <c r="S653" s="3" t="s">
        <v>24</v>
      </c>
      <c r="T653" s="3">
        <f>COUNTIF([1]局站!$D$4:$D$172,"="&amp;S653)</f>
        <v>1</v>
      </c>
      <c r="U653" s="3">
        <v>0</v>
      </c>
      <c r="V653" s="3">
        <v>0</v>
      </c>
      <c r="W653" s="3">
        <v>0</v>
      </c>
      <c r="X653" s="3" t="s">
        <v>1215</v>
      </c>
      <c r="Y653" s="3" t="s">
        <v>880</v>
      </c>
      <c r="Z653" s="3" t="str">
        <f>INDEX(业务类型!$C$4:$C$8,MATCH(纤芯!Y653,业务类型!$B$4:$B$8,0))</f>
        <v>IDLE</v>
      </c>
      <c r="AA653" s="3"/>
    </row>
    <row r="654" spans="1:27" ht="33" x14ac:dyDescent="0.2">
      <c r="A654" s="3">
        <v>651</v>
      </c>
      <c r="B654" s="3">
        <f t="shared" si="49"/>
        <v>37004101003</v>
      </c>
      <c r="C654" s="3" t="s">
        <v>1166</v>
      </c>
      <c r="D654" s="3" t="s">
        <v>204</v>
      </c>
      <c r="E654" s="3" t="str">
        <f>INDEX(光放段!$G$4:$G$237,MATCH(纤芯!G654,光放段!$C$4:$C$237,0))</f>
        <v>山东二干|德聊菏1号架空光缆:德州共青团路-聊城东昌西路</v>
      </c>
      <c r="F654" s="3">
        <f>INDEX(光放段!$I$4:$I$237,MATCH(纤芯!H654,光放段!$B$4:$B$237,0))</f>
        <v>37004100000</v>
      </c>
      <c r="G654" s="3" t="str">
        <f t="shared" si="50"/>
        <v>山东二干|德聊菏1号架空光缆:德州共青团路-武城振华街</v>
      </c>
      <c r="H654" s="3">
        <f>INDEX(光放段!$B$4:$B$237,MATCH(纤芯!G654,光放段!$C$4:$C$237,0))</f>
        <v>37004101000</v>
      </c>
      <c r="I654" s="3" t="str">
        <f t="shared" si="51"/>
        <v>德聊菏1号架空光缆</v>
      </c>
      <c r="J654" s="3" t="str">
        <f>INDEX(子缆名称!$B$4:$B$29,纤芯!M654)</f>
        <v>A缆</v>
      </c>
      <c r="K654" s="3">
        <v>3</v>
      </c>
      <c r="L654" s="3">
        <f t="shared" si="52"/>
        <v>3</v>
      </c>
      <c r="M654" s="3">
        <f t="shared" si="53"/>
        <v>1</v>
      </c>
      <c r="N654" s="3" t="s">
        <v>23</v>
      </c>
      <c r="O654" s="3">
        <f>COUNTIF([1]局站!$D$4:$D$172,"="&amp;N654)</f>
        <v>1</v>
      </c>
      <c r="P654" s="3">
        <v>0</v>
      </c>
      <c r="Q654" s="3">
        <v>0</v>
      </c>
      <c r="R654" s="3">
        <v>0</v>
      </c>
      <c r="S654" s="3" t="s">
        <v>24</v>
      </c>
      <c r="T654" s="3">
        <f>COUNTIF([1]局站!$D$4:$D$172,"="&amp;S654)</f>
        <v>1</v>
      </c>
      <c r="U654" s="3">
        <v>0</v>
      </c>
      <c r="V654" s="3">
        <v>0</v>
      </c>
      <c r="W654" s="3">
        <v>0</v>
      </c>
      <c r="X654" s="3" t="s">
        <v>1215</v>
      </c>
      <c r="Y654" s="3" t="s">
        <v>880</v>
      </c>
      <c r="Z654" s="3" t="str">
        <f>INDEX(业务类型!$C$4:$C$8,MATCH(纤芯!Y654,业务类型!$B$4:$B$8,0))</f>
        <v>IDLE</v>
      </c>
      <c r="AA654" s="3"/>
    </row>
    <row r="655" spans="1:27" ht="33" x14ac:dyDescent="0.2">
      <c r="A655" s="3">
        <v>652</v>
      </c>
      <c r="B655" s="3">
        <f t="shared" si="49"/>
        <v>37004101004</v>
      </c>
      <c r="C655" s="3" t="s">
        <v>1166</v>
      </c>
      <c r="D655" s="3" t="s">
        <v>204</v>
      </c>
      <c r="E655" s="3" t="str">
        <f>INDEX(光放段!$G$4:$G$237,MATCH(纤芯!G655,光放段!$C$4:$C$237,0))</f>
        <v>山东二干|德聊菏1号架空光缆:德州共青团路-聊城东昌西路</v>
      </c>
      <c r="F655" s="3">
        <f>INDEX(光放段!$I$4:$I$237,MATCH(纤芯!H655,光放段!$B$4:$B$237,0))</f>
        <v>37004100000</v>
      </c>
      <c r="G655" s="3" t="str">
        <f t="shared" si="50"/>
        <v>山东二干|德聊菏1号架空光缆:德州共青团路-武城振华街</v>
      </c>
      <c r="H655" s="3">
        <f>INDEX(光放段!$B$4:$B$237,MATCH(纤芯!G655,光放段!$C$4:$C$237,0))</f>
        <v>37004101000</v>
      </c>
      <c r="I655" s="3" t="str">
        <f t="shared" si="51"/>
        <v>德聊菏1号架空光缆</v>
      </c>
      <c r="J655" s="3" t="str">
        <f>INDEX(子缆名称!$B$4:$B$29,纤芯!M655)</f>
        <v>A缆</v>
      </c>
      <c r="K655" s="3">
        <v>4</v>
      </c>
      <c r="L655" s="3">
        <f t="shared" si="52"/>
        <v>4</v>
      </c>
      <c r="M655" s="3">
        <f t="shared" si="53"/>
        <v>1</v>
      </c>
      <c r="N655" s="3" t="s">
        <v>23</v>
      </c>
      <c r="O655" s="3">
        <f>COUNTIF([1]局站!$D$4:$D$172,"="&amp;N655)</f>
        <v>1</v>
      </c>
      <c r="P655" s="3">
        <v>0</v>
      </c>
      <c r="Q655" s="3">
        <v>0</v>
      </c>
      <c r="R655" s="3">
        <v>0</v>
      </c>
      <c r="S655" s="3" t="s">
        <v>24</v>
      </c>
      <c r="T655" s="3">
        <f>COUNTIF([1]局站!$D$4:$D$172,"="&amp;S655)</f>
        <v>1</v>
      </c>
      <c r="U655" s="3">
        <v>0</v>
      </c>
      <c r="V655" s="3">
        <v>0</v>
      </c>
      <c r="W655" s="3">
        <v>0</v>
      </c>
      <c r="X655" s="3" t="s">
        <v>1215</v>
      </c>
      <c r="Y655" s="3" t="s">
        <v>880</v>
      </c>
      <c r="Z655" s="3" t="str">
        <f>INDEX(业务类型!$C$4:$C$8,MATCH(纤芯!Y655,业务类型!$B$4:$B$8,0))</f>
        <v>IDLE</v>
      </c>
      <c r="AA655" s="3"/>
    </row>
    <row r="656" spans="1:27" ht="33" x14ac:dyDescent="0.2">
      <c r="A656" s="3">
        <v>653</v>
      </c>
      <c r="B656" s="3">
        <f t="shared" si="49"/>
        <v>37004101005</v>
      </c>
      <c r="C656" s="3" t="s">
        <v>1166</v>
      </c>
      <c r="D656" s="3" t="s">
        <v>204</v>
      </c>
      <c r="E656" s="3" t="str">
        <f>INDEX(光放段!$G$4:$G$237,MATCH(纤芯!G656,光放段!$C$4:$C$237,0))</f>
        <v>山东二干|德聊菏1号架空光缆:德州共青团路-聊城东昌西路</v>
      </c>
      <c r="F656" s="3">
        <f>INDEX(光放段!$I$4:$I$237,MATCH(纤芯!H656,光放段!$B$4:$B$237,0))</f>
        <v>37004100000</v>
      </c>
      <c r="G656" s="3" t="str">
        <f t="shared" si="50"/>
        <v>山东二干|德聊菏1号架空光缆:德州共青团路-武城振华街</v>
      </c>
      <c r="H656" s="3">
        <f>INDEX(光放段!$B$4:$B$237,MATCH(纤芯!G656,光放段!$C$4:$C$237,0))</f>
        <v>37004101000</v>
      </c>
      <c r="I656" s="3" t="str">
        <f t="shared" si="51"/>
        <v>德聊菏1号架空光缆</v>
      </c>
      <c r="J656" s="3" t="str">
        <f>INDEX(子缆名称!$B$4:$B$29,纤芯!M656)</f>
        <v>A缆</v>
      </c>
      <c r="K656" s="3">
        <v>5</v>
      </c>
      <c r="L656" s="3">
        <f t="shared" si="52"/>
        <v>5</v>
      </c>
      <c r="M656" s="3">
        <f t="shared" si="53"/>
        <v>1</v>
      </c>
      <c r="N656" s="3" t="s">
        <v>23</v>
      </c>
      <c r="O656" s="3">
        <f>COUNTIF([1]局站!$D$4:$D$172,"="&amp;N656)</f>
        <v>1</v>
      </c>
      <c r="P656" s="3">
        <v>0</v>
      </c>
      <c r="Q656" s="3">
        <v>0</v>
      </c>
      <c r="R656" s="3">
        <v>0</v>
      </c>
      <c r="S656" s="3" t="s">
        <v>24</v>
      </c>
      <c r="T656" s="3">
        <f>COUNTIF([1]局站!$D$4:$D$172,"="&amp;S656)</f>
        <v>1</v>
      </c>
      <c r="U656" s="3">
        <v>0</v>
      </c>
      <c r="V656" s="3">
        <v>0</v>
      </c>
      <c r="W656" s="3">
        <v>0</v>
      </c>
      <c r="X656" s="3" t="s">
        <v>1215</v>
      </c>
      <c r="Y656" s="3" t="s">
        <v>880</v>
      </c>
      <c r="Z656" s="3" t="str">
        <f>INDEX(业务类型!$C$4:$C$8,MATCH(纤芯!Y656,业务类型!$B$4:$B$8,0))</f>
        <v>IDLE</v>
      </c>
      <c r="AA656" s="3"/>
    </row>
    <row r="657" spans="1:27" ht="33" x14ac:dyDescent="0.2">
      <c r="A657" s="3">
        <v>654</v>
      </c>
      <c r="B657" s="3">
        <f t="shared" si="49"/>
        <v>37004101006</v>
      </c>
      <c r="C657" s="3" t="s">
        <v>1166</v>
      </c>
      <c r="D657" s="3" t="s">
        <v>204</v>
      </c>
      <c r="E657" s="3" t="str">
        <f>INDEX(光放段!$G$4:$G$237,MATCH(纤芯!G657,光放段!$C$4:$C$237,0))</f>
        <v>山东二干|德聊菏1号架空光缆:德州共青团路-聊城东昌西路</v>
      </c>
      <c r="F657" s="3">
        <f>INDEX(光放段!$I$4:$I$237,MATCH(纤芯!H657,光放段!$B$4:$B$237,0))</f>
        <v>37004100000</v>
      </c>
      <c r="G657" s="3" t="str">
        <f t="shared" si="50"/>
        <v>山东二干|德聊菏1号架空光缆:德州共青团路-武城振华街</v>
      </c>
      <c r="H657" s="3">
        <f>INDEX(光放段!$B$4:$B$237,MATCH(纤芯!G657,光放段!$C$4:$C$237,0))</f>
        <v>37004101000</v>
      </c>
      <c r="I657" s="3" t="str">
        <f t="shared" si="51"/>
        <v>德聊菏1号架空光缆</v>
      </c>
      <c r="J657" s="3" t="str">
        <f>INDEX(子缆名称!$B$4:$B$29,纤芯!M657)</f>
        <v>A缆</v>
      </c>
      <c r="K657" s="3">
        <v>6</v>
      </c>
      <c r="L657" s="3">
        <f t="shared" si="52"/>
        <v>6</v>
      </c>
      <c r="M657" s="3">
        <f t="shared" si="53"/>
        <v>1</v>
      </c>
      <c r="N657" s="3" t="s">
        <v>23</v>
      </c>
      <c r="O657" s="3">
        <f>COUNTIF([1]局站!$D$4:$D$172,"="&amp;N657)</f>
        <v>1</v>
      </c>
      <c r="P657" s="3">
        <v>0</v>
      </c>
      <c r="Q657" s="3">
        <v>0</v>
      </c>
      <c r="R657" s="3">
        <v>0</v>
      </c>
      <c r="S657" s="3" t="s">
        <v>24</v>
      </c>
      <c r="T657" s="3">
        <f>COUNTIF([1]局站!$D$4:$D$172,"="&amp;S657)</f>
        <v>1</v>
      </c>
      <c r="U657" s="3">
        <v>0</v>
      </c>
      <c r="V657" s="3">
        <v>0</v>
      </c>
      <c r="W657" s="3">
        <v>0</v>
      </c>
      <c r="X657" s="3" t="s">
        <v>1215</v>
      </c>
      <c r="Y657" s="3" t="s">
        <v>880</v>
      </c>
      <c r="Z657" s="3" t="str">
        <f>INDEX(业务类型!$C$4:$C$8,MATCH(纤芯!Y657,业务类型!$B$4:$B$8,0))</f>
        <v>IDLE</v>
      </c>
      <c r="AA657" s="3"/>
    </row>
    <row r="658" spans="1:27" ht="33" x14ac:dyDescent="0.2">
      <c r="A658" s="3">
        <v>655</v>
      </c>
      <c r="B658" s="3">
        <f t="shared" si="49"/>
        <v>37004101007</v>
      </c>
      <c r="C658" s="3" t="s">
        <v>1166</v>
      </c>
      <c r="D658" s="3" t="s">
        <v>204</v>
      </c>
      <c r="E658" s="3" t="str">
        <f>INDEX(光放段!$G$4:$G$237,MATCH(纤芯!G658,光放段!$C$4:$C$237,0))</f>
        <v>山东二干|德聊菏1号架空光缆:德州共青团路-聊城东昌西路</v>
      </c>
      <c r="F658" s="3">
        <f>INDEX(光放段!$I$4:$I$237,MATCH(纤芯!H658,光放段!$B$4:$B$237,0))</f>
        <v>37004100000</v>
      </c>
      <c r="G658" s="3" t="str">
        <f t="shared" si="50"/>
        <v>山东二干|德聊菏1号架空光缆:德州共青团路-武城振华街</v>
      </c>
      <c r="H658" s="3">
        <f>INDEX(光放段!$B$4:$B$237,MATCH(纤芯!G658,光放段!$C$4:$C$237,0))</f>
        <v>37004101000</v>
      </c>
      <c r="I658" s="3" t="str">
        <f t="shared" si="51"/>
        <v>德聊菏1号架空光缆</v>
      </c>
      <c r="J658" s="3" t="str">
        <f>INDEX(子缆名称!$B$4:$B$29,纤芯!M658)</f>
        <v>A缆</v>
      </c>
      <c r="K658" s="3">
        <v>7</v>
      </c>
      <c r="L658" s="3">
        <f t="shared" si="52"/>
        <v>7</v>
      </c>
      <c r="M658" s="3">
        <f t="shared" si="53"/>
        <v>1</v>
      </c>
      <c r="N658" s="3" t="s">
        <v>23</v>
      </c>
      <c r="O658" s="3">
        <f>COUNTIF([1]局站!$D$4:$D$172,"="&amp;N658)</f>
        <v>1</v>
      </c>
      <c r="P658" s="3">
        <v>0</v>
      </c>
      <c r="Q658" s="3">
        <v>0</v>
      </c>
      <c r="R658" s="3">
        <v>0</v>
      </c>
      <c r="S658" s="3" t="s">
        <v>24</v>
      </c>
      <c r="T658" s="3">
        <f>COUNTIF([1]局站!$D$4:$D$172,"="&amp;S658)</f>
        <v>1</v>
      </c>
      <c r="U658" s="3">
        <v>0</v>
      </c>
      <c r="V658" s="3">
        <v>0</v>
      </c>
      <c r="W658" s="3">
        <v>0</v>
      </c>
      <c r="X658" s="3" t="s">
        <v>1215</v>
      </c>
      <c r="Y658" s="3" t="s">
        <v>880</v>
      </c>
      <c r="Z658" s="3" t="str">
        <f>INDEX(业务类型!$C$4:$C$8,MATCH(纤芯!Y658,业务类型!$B$4:$B$8,0))</f>
        <v>IDLE</v>
      </c>
      <c r="AA658" s="3"/>
    </row>
    <row r="659" spans="1:27" ht="33" x14ac:dyDescent="0.2">
      <c r="A659" s="3">
        <v>656</v>
      </c>
      <c r="B659" s="3">
        <f t="shared" si="49"/>
        <v>37004101008</v>
      </c>
      <c r="C659" s="3" t="s">
        <v>1166</v>
      </c>
      <c r="D659" s="3" t="s">
        <v>204</v>
      </c>
      <c r="E659" s="3" t="str">
        <f>INDEX(光放段!$G$4:$G$237,MATCH(纤芯!G659,光放段!$C$4:$C$237,0))</f>
        <v>山东二干|德聊菏1号架空光缆:德州共青团路-聊城东昌西路</v>
      </c>
      <c r="F659" s="3">
        <f>INDEX(光放段!$I$4:$I$237,MATCH(纤芯!H659,光放段!$B$4:$B$237,0))</f>
        <v>37004100000</v>
      </c>
      <c r="G659" s="3" t="str">
        <f t="shared" si="50"/>
        <v>山东二干|德聊菏1号架空光缆:德州共青团路-武城振华街</v>
      </c>
      <c r="H659" s="3">
        <f>INDEX(光放段!$B$4:$B$237,MATCH(纤芯!G659,光放段!$C$4:$C$237,0))</f>
        <v>37004101000</v>
      </c>
      <c r="I659" s="3" t="str">
        <f t="shared" si="51"/>
        <v>德聊菏1号架空光缆</v>
      </c>
      <c r="J659" s="3" t="str">
        <f>INDEX(子缆名称!$B$4:$B$29,纤芯!M659)</f>
        <v>A缆</v>
      </c>
      <c r="K659" s="3">
        <v>8</v>
      </c>
      <c r="L659" s="3">
        <f t="shared" si="52"/>
        <v>8</v>
      </c>
      <c r="M659" s="3">
        <f t="shared" si="53"/>
        <v>1</v>
      </c>
      <c r="N659" s="3" t="s">
        <v>23</v>
      </c>
      <c r="O659" s="3">
        <f>COUNTIF([1]局站!$D$4:$D$172,"="&amp;N659)</f>
        <v>1</v>
      </c>
      <c r="P659" s="3">
        <v>0</v>
      </c>
      <c r="Q659" s="3">
        <v>0</v>
      </c>
      <c r="R659" s="3">
        <v>0</v>
      </c>
      <c r="S659" s="3" t="s">
        <v>24</v>
      </c>
      <c r="T659" s="3">
        <f>COUNTIF([1]局站!$D$4:$D$172,"="&amp;S659)</f>
        <v>1</v>
      </c>
      <c r="U659" s="3">
        <v>0</v>
      </c>
      <c r="V659" s="3">
        <v>0</v>
      </c>
      <c r="W659" s="3">
        <v>0</v>
      </c>
      <c r="X659" s="3" t="s">
        <v>1215</v>
      </c>
      <c r="Y659" s="3" t="s">
        <v>880</v>
      </c>
      <c r="Z659" s="3" t="str">
        <f>INDEX(业务类型!$C$4:$C$8,MATCH(纤芯!Y659,业务类型!$B$4:$B$8,0))</f>
        <v>IDLE</v>
      </c>
      <c r="AA659" s="3"/>
    </row>
    <row r="660" spans="1:27" ht="33" x14ac:dyDescent="0.2">
      <c r="A660" s="3">
        <v>657</v>
      </c>
      <c r="B660" s="3">
        <f t="shared" si="49"/>
        <v>37004101009</v>
      </c>
      <c r="C660" s="3" t="s">
        <v>1166</v>
      </c>
      <c r="D660" s="3" t="s">
        <v>204</v>
      </c>
      <c r="E660" s="3" t="str">
        <f>INDEX(光放段!$G$4:$G$237,MATCH(纤芯!G660,光放段!$C$4:$C$237,0))</f>
        <v>山东二干|德聊菏1号架空光缆:德州共青团路-聊城东昌西路</v>
      </c>
      <c r="F660" s="3">
        <f>INDEX(光放段!$I$4:$I$237,MATCH(纤芯!H660,光放段!$B$4:$B$237,0))</f>
        <v>37004100000</v>
      </c>
      <c r="G660" s="3" t="str">
        <f t="shared" si="50"/>
        <v>山东二干|德聊菏1号架空光缆:德州共青团路-武城振华街</v>
      </c>
      <c r="H660" s="3">
        <f>INDEX(光放段!$B$4:$B$237,MATCH(纤芯!G660,光放段!$C$4:$C$237,0))</f>
        <v>37004101000</v>
      </c>
      <c r="I660" s="3" t="str">
        <f t="shared" si="51"/>
        <v>德聊菏1号架空光缆</v>
      </c>
      <c r="J660" s="3" t="str">
        <f>INDEX(子缆名称!$B$4:$B$29,纤芯!M660)</f>
        <v>A缆</v>
      </c>
      <c r="K660" s="3">
        <v>9</v>
      </c>
      <c r="L660" s="3">
        <f t="shared" si="52"/>
        <v>9</v>
      </c>
      <c r="M660" s="3">
        <f t="shared" si="53"/>
        <v>1</v>
      </c>
      <c r="N660" s="3" t="s">
        <v>23</v>
      </c>
      <c r="O660" s="3">
        <f>COUNTIF([1]局站!$D$4:$D$172,"="&amp;N660)</f>
        <v>1</v>
      </c>
      <c r="P660" s="3">
        <v>0</v>
      </c>
      <c r="Q660" s="3">
        <v>0</v>
      </c>
      <c r="R660" s="3">
        <v>0</v>
      </c>
      <c r="S660" s="3" t="s">
        <v>24</v>
      </c>
      <c r="T660" s="3">
        <f>COUNTIF([1]局站!$D$4:$D$172,"="&amp;S660)</f>
        <v>1</v>
      </c>
      <c r="U660" s="3">
        <v>0</v>
      </c>
      <c r="V660" s="3">
        <v>0</v>
      </c>
      <c r="W660" s="3">
        <v>0</v>
      </c>
      <c r="X660" s="3" t="s">
        <v>1215</v>
      </c>
      <c r="Y660" s="3" t="s">
        <v>854</v>
      </c>
      <c r="Z660" s="3" t="str">
        <f>INDEX(业务类型!$C$4:$C$8,MATCH(纤芯!Y660,业务类型!$B$4:$B$8,0))</f>
        <v>LOCAL</v>
      </c>
      <c r="AA660" s="3" t="s">
        <v>879</v>
      </c>
    </row>
    <row r="661" spans="1:27" ht="33" x14ac:dyDescent="0.2">
      <c r="A661" s="3">
        <v>658</v>
      </c>
      <c r="B661" s="3">
        <f t="shared" ref="B661:B724" si="54">H661+K661</f>
        <v>37004101010</v>
      </c>
      <c r="C661" s="3" t="s">
        <v>1166</v>
      </c>
      <c r="D661" s="3" t="s">
        <v>204</v>
      </c>
      <c r="E661" s="3" t="str">
        <f>INDEX(光放段!$G$4:$G$237,MATCH(纤芯!G661,光放段!$C$4:$C$237,0))</f>
        <v>山东二干|德聊菏1号架空光缆:德州共青团路-聊城东昌西路</v>
      </c>
      <c r="F661" s="3">
        <f>INDEX(光放段!$I$4:$I$237,MATCH(纤芯!H661,光放段!$B$4:$B$237,0))</f>
        <v>37004100000</v>
      </c>
      <c r="G661" s="3" t="str">
        <f t="shared" si="50"/>
        <v>山东二干|德聊菏1号架空光缆:德州共青团路-武城振华街</v>
      </c>
      <c r="H661" s="3">
        <f>INDEX(光放段!$B$4:$B$237,MATCH(纤芯!G661,光放段!$C$4:$C$237,0))</f>
        <v>37004101000</v>
      </c>
      <c r="I661" s="3" t="str">
        <f t="shared" si="51"/>
        <v>德聊菏1号架空光缆</v>
      </c>
      <c r="J661" s="3" t="str">
        <f>INDEX(子缆名称!$B$4:$B$29,纤芯!M661)</f>
        <v>A缆</v>
      </c>
      <c r="K661" s="3">
        <v>10</v>
      </c>
      <c r="L661" s="3">
        <f t="shared" si="52"/>
        <v>10</v>
      </c>
      <c r="M661" s="3">
        <f t="shared" si="53"/>
        <v>1</v>
      </c>
      <c r="N661" s="3" t="s">
        <v>23</v>
      </c>
      <c r="O661" s="3">
        <f>COUNTIF([1]局站!$D$4:$D$172,"="&amp;N661)</f>
        <v>1</v>
      </c>
      <c r="P661" s="3">
        <v>0</v>
      </c>
      <c r="Q661" s="3">
        <v>0</v>
      </c>
      <c r="R661" s="3">
        <v>0</v>
      </c>
      <c r="S661" s="3" t="s">
        <v>24</v>
      </c>
      <c r="T661" s="3">
        <f>COUNTIF([1]局站!$D$4:$D$172,"="&amp;S661)</f>
        <v>1</v>
      </c>
      <c r="U661" s="3">
        <v>0</v>
      </c>
      <c r="V661" s="3">
        <v>0</v>
      </c>
      <c r="W661" s="3">
        <v>0</v>
      </c>
      <c r="X661" s="3" t="s">
        <v>1215</v>
      </c>
      <c r="Y661" s="3" t="s">
        <v>854</v>
      </c>
      <c r="Z661" s="3" t="str">
        <f>INDEX(业务类型!$C$4:$C$8,MATCH(纤芯!Y661,业务类型!$B$4:$B$8,0))</f>
        <v>LOCAL</v>
      </c>
      <c r="AA661" s="3" t="s">
        <v>879</v>
      </c>
    </row>
    <row r="662" spans="1:27" ht="33" x14ac:dyDescent="0.2">
      <c r="A662" s="3">
        <v>659</v>
      </c>
      <c r="B662" s="3">
        <f t="shared" si="54"/>
        <v>37004101011</v>
      </c>
      <c r="C662" s="3" t="s">
        <v>1166</v>
      </c>
      <c r="D662" s="3" t="s">
        <v>204</v>
      </c>
      <c r="E662" s="3" t="str">
        <f>INDEX(光放段!$G$4:$G$237,MATCH(纤芯!G662,光放段!$C$4:$C$237,0))</f>
        <v>山东二干|德聊菏1号架空光缆:德州共青团路-聊城东昌西路</v>
      </c>
      <c r="F662" s="3">
        <f>INDEX(光放段!$I$4:$I$237,MATCH(纤芯!H662,光放段!$B$4:$B$237,0))</f>
        <v>37004100000</v>
      </c>
      <c r="G662" s="3" t="str">
        <f t="shared" si="50"/>
        <v>山东二干|德聊菏1号架空光缆:德州共青团路-武城振华街</v>
      </c>
      <c r="H662" s="3">
        <f>INDEX(光放段!$B$4:$B$237,MATCH(纤芯!G662,光放段!$C$4:$C$237,0))</f>
        <v>37004101000</v>
      </c>
      <c r="I662" s="3" t="str">
        <f t="shared" si="51"/>
        <v>德聊菏1号架空光缆</v>
      </c>
      <c r="J662" s="3" t="str">
        <f>INDEX(子缆名称!$B$4:$B$29,纤芯!M662)</f>
        <v>A缆</v>
      </c>
      <c r="K662" s="3">
        <v>11</v>
      </c>
      <c r="L662" s="3">
        <f t="shared" si="52"/>
        <v>11</v>
      </c>
      <c r="M662" s="3">
        <f t="shared" si="53"/>
        <v>1</v>
      </c>
      <c r="N662" s="3" t="s">
        <v>23</v>
      </c>
      <c r="O662" s="3">
        <f>COUNTIF([1]局站!$D$4:$D$172,"="&amp;N662)</f>
        <v>1</v>
      </c>
      <c r="P662" s="3">
        <v>0</v>
      </c>
      <c r="Q662" s="3">
        <v>0</v>
      </c>
      <c r="R662" s="3">
        <v>0</v>
      </c>
      <c r="S662" s="3" t="s">
        <v>24</v>
      </c>
      <c r="T662" s="3">
        <f>COUNTIF([1]局站!$D$4:$D$172,"="&amp;S662)</f>
        <v>1</v>
      </c>
      <c r="U662" s="3">
        <v>0</v>
      </c>
      <c r="V662" s="3">
        <v>0</v>
      </c>
      <c r="W662" s="3">
        <v>0</v>
      </c>
      <c r="X662" s="3" t="s">
        <v>1215</v>
      </c>
      <c r="Y662" s="3" t="s">
        <v>854</v>
      </c>
      <c r="Z662" s="3" t="str">
        <f>INDEX(业务类型!$C$4:$C$8,MATCH(纤芯!Y662,业务类型!$B$4:$B$8,0))</f>
        <v>LOCAL</v>
      </c>
      <c r="AA662" s="3" t="s">
        <v>879</v>
      </c>
    </row>
    <row r="663" spans="1:27" ht="33" x14ac:dyDescent="0.2">
      <c r="A663" s="3">
        <v>660</v>
      </c>
      <c r="B663" s="3">
        <f t="shared" si="54"/>
        <v>37004101012</v>
      </c>
      <c r="C663" s="3" t="s">
        <v>1166</v>
      </c>
      <c r="D663" s="3" t="s">
        <v>204</v>
      </c>
      <c r="E663" s="3" t="str">
        <f>INDEX(光放段!$G$4:$G$237,MATCH(纤芯!G663,光放段!$C$4:$C$237,0))</f>
        <v>山东二干|德聊菏1号架空光缆:德州共青团路-聊城东昌西路</v>
      </c>
      <c r="F663" s="3">
        <f>INDEX(光放段!$I$4:$I$237,MATCH(纤芯!H663,光放段!$B$4:$B$237,0))</f>
        <v>37004100000</v>
      </c>
      <c r="G663" s="3" t="str">
        <f t="shared" si="50"/>
        <v>山东二干|德聊菏1号架空光缆:德州共青团路-武城振华街</v>
      </c>
      <c r="H663" s="3">
        <f>INDEX(光放段!$B$4:$B$237,MATCH(纤芯!G663,光放段!$C$4:$C$237,0))</f>
        <v>37004101000</v>
      </c>
      <c r="I663" s="3" t="str">
        <f t="shared" si="51"/>
        <v>德聊菏1号架空光缆</v>
      </c>
      <c r="J663" s="3" t="str">
        <f>INDEX(子缆名称!$B$4:$B$29,纤芯!M663)</f>
        <v>A缆</v>
      </c>
      <c r="K663" s="3">
        <v>12</v>
      </c>
      <c r="L663" s="3">
        <f t="shared" si="52"/>
        <v>12</v>
      </c>
      <c r="M663" s="3">
        <f t="shared" si="53"/>
        <v>1</v>
      </c>
      <c r="N663" s="3" t="s">
        <v>23</v>
      </c>
      <c r="O663" s="3">
        <f>COUNTIF([1]局站!$D$4:$D$172,"="&amp;N663)</f>
        <v>1</v>
      </c>
      <c r="P663" s="3">
        <v>0</v>
      </c>
      <c r="Q663" s="3">
        <v>0</v>
      </c>
      <c r="R663" s="3">
        <v>0</v>
      </c>
      <c r="S663" s="3" t="s">
        <v>24</v>
      </c>
      <c r="T663" s="3">
        <f>COUNTIF([1]局站!$D$4:$D$172,"="&amp;S663)</f>
        <v>1</v>
      </c>
      <c r="U663" s="3">
        <v>0</v>
      </c>
      <c r="V663" s="3">
        <v>0</v>
      </c>
      <c r="W663" s="3">
        <v>0</v>
      </c>
      <c r="X663" s="3" t="s">
        <v>1215</v>
      </c>
      <c r="Y663" s="3" t="s">
        <v>854</v>
      </c>
      <c r="Z663" s="3" t="str">
        <f>INDEX(业务类型!$C$4:$C$8,MATCH(纤芯!Y663,业务类型!$B$4:$B$8,0))</f>
        <v>LOCAL</v>
      </c>
      <c r="AA663" s="3" t="s">
        <v>879</v>
      </c>
    </row>
    <row r="664" spans="1:27" ht="33" x14ac:dyDescent="0.2">
      <c r="A664" s="3">
        <v>661</v>
      </c>
      <c r="B664" s="3">
        <f t="shared" si="54"/>
        <v>37004101013</v>
      </c>
      <c r="C664" s="3" t="s">
        <v>1166</v>
      </c>
      <c r="D664" s="3" t="s">
        <v>204</v>
      </c>
      <c r="E664" s="3" t="str">
        <f>INDEX(光放段!$G$4:$G$237,MATCH(纤芯!G664,光放段!$C$4:$C$237,0))</f>
        <v>山东二干|德聊菏1号架空光缆:德州共青团路-聊城东昌西路</v>
      </c>
      <c r="F664" s="3">
        <f>INDEX(光放段!$I$4:$I$237,MATCH(纤芯!H664,光放段!$B$4:$B$237,0))</f>
        <v>37004100000</v>
      </c>
      <c r="G664" s="3" t="str">
        <f t="shared" si="50"/>
        <v>山东二干|德聊菏1号架空光缆:德州共青团路-武城振华街</v>
      </c>
      <c r="H664" s="3">
        <f>INDEX(光放段!$B$4:$B$237,MATCH(纤芯!G664,光放段!$C$4:$C$237,0))</f>
        <v>37004101000</v>
      </c>
      <c r="I664" s="3" t="str">
        <f t="shared" si="51"/>
        <v>德聊菏1号架空光缆</v>
      </c>
      <c r="J664" s="3" t="str">
        <f>INDEX(子缆名称!$B$4:$B$29,纤芯!M664)</f>
        <v>B缆</v>
      </c>
      <c r="K664" s="3">
        <v>13</v>
      </c>
      <c r="L664" s="3">
        <f t="shared" si="52"/>
        <v>1</v>
      </c>
      <c r="M664" s="3">
        <f t="shared" si="53"/>
        <v>2</v>
      </c>
      <c r="N664" s="3" t="s">
        <v>23</v>
      </c>
      <c r="O664" s="3">
        <f>COUNTIF([1]局站!$D$4:$D$172,"="&amp;N664)</f>
        <v>1</v>
      </c>
      <c r="P664" s="3">
        <v>0</v>
      </c>
      <c r="Q664" s="3">
        <v>0</v>
      </c>
      <c r="R664" s="3">
        <v>0</v>
      </c>
      <c r="S664" s="3" t="s">
        <v>24</v>
      </c>
      <c r="T664" s="3">
        <f>COUNTIF([1]局站!$D$4:$D$172,"="&amp;S664)</f>
        <v>1</v>
      </c>
      <c r="U664" s="3">
        <v>0</v>
      </c>
      <c r="V664" s="3">
        <v>0</v>
      </c>
      <c r="W664" s="3">
        <v>0</v>
      </c>
      <c r="X664" s="3" t="s">
        <v>1215</v>
      </c>
      <c r="Y664" s="3" t="s">
        <v>880</v>
      </c>
      <c r="Z664" s="3" t="str">
        <f>INDEX(业务类型!$C$4:$C$8,MATCH(纤芯!Y664,业务类型!$B$4:$B$8,0))</f>
        <v>IDLE</v>
      </c>
      <c r="AA664" s="3"/>
    </row>
    <row r="665" spans="1:27" ht="33" x14ac:dyDescent="0.2">
      <c r="A665" s="3">
        <v>662</v>
      </c>
      <c r="B665" s="3">
        <f t="shared" si="54"/>
        <v>37004101014</v>
      </c>
      <c r="C665" s="3" t="s">
        <v>1166</v>
      </c>
      <c r="D665" s="3" t="s">
        <v>204</v>
      </c>
      <c r="E665" s="3" t="str">
        <f>INDEX(光放段!$G$4:$G$237,MATCH(纤芯!G665,光放段!$C$4:$C$237,0))</f>
        <v>山东二干|德聊菏1号架空光缆:德州共青团路-聊城东昌西路</v>
      </c>
      <c r="F665" s="3">
        <f>INDEX(光放段!$I$4:$I$237,MATCH(纤芯!H665,光放段!$B$4:$B$237,0))</f>
        <v>37004100000</v>
      </c>
      <c r="G665" s="3" t="str">
        <f t="shared" si="50"/>
        <v>山东二干|德聊菏1号架空光缆:德州共青团路-武城振华街</v>
      </c>
      <c r="H665" s="3">
        <f>INDEX(光放段!$B$4:$B$237,MATCH(纤芯!G665,光放段!$C$4:$C$237,0))</f>
        <v>37004101000</v>
      </c>
      <c r="I665" s="3" t="str">
        <f t="shared" si="51"/>
        <v>德聊菏1号架空光缆</v>
      </c>
      <c r="J665" s="3" t="str">
        <f>INDEX(子缆名称!$B$4:$B$29,纤芯!M665)</f>
        <v>B缆</v>
      </c>
      <c r="K665" s="3">
        <v>14</v>
      </c>
      <c r="L665" s="3">
        <f t="shared" si="52"/>
        <v>2</v>
      </c>
      <c r="M665" s="3">
        <f t="shared" si="53"/>
        <v>2</v>
      </c>
      <c r="N665" s="3" t="s">
        <v>23</v>
      </c>
      <c r="O665" s="3">
        <f>COUNTIF([1]局站!$D$4:$D$172,"="&amp;N665)</f>
        <v>1</v>
      </c>
      <c r="P665" s="3">
        <v>0</v>
      </c>
      <c r="Q665" s="3">
        <v>0</v>
      </c>
      <c r="R665" s="3">
        <v>0</v>
      </c>
      <c r="S665" s="3" t="s">
        <v>24</v>
      </c>
      <c r="T665" s="3">
        <f>COUNTIF([1]局站!$D$4:$D$172,"="&amp;S665)</f>
        <v>1</v>
      </c>
      <c r="U665" s="3">
        <v>0</v>
      </c>
      <c r="V665" s="3">
        <v>0</v>
      </c>
      <c r="W665" s="3">
        <v>0</v>
      </c>
      <c r="X665" s="3" t="s">
        <v>1215</v>
      </c>
      <c r="Y665" s="3" t="s">
        <v>880</v>
      </c>
      <c r="Z665" s="3" t="str">
        <f>INDEX(业务类型!$C$4:$C$8,MATCH(纤芯!Y665,业务类型!$B$4:$B$8,0))</f>
        <v>IDLE</v>
      </c>
      <c r="AA665" s="3"/>
    </row>
    <row r="666" spans="1:27" ht="33" x14ac:dyDescent="0.2">
      <c r="A666" s="3">
        <v>663</v>
      </c>
      <c r="B666" s="3">
        <f t="shared" si="54"/>
        <v>37004101015</v>
      </c>
      <c r="C666" s="3" t="s">
        <v>1166</v>
      </c>
      <c r="D666" s="3" t="s">
        <v>204</v>
      </c>
      <c r="E666" s="3" t="str">
        <f>INDEX(光放段!$G$4:$G$237,MATCH(纤芯!G666,光放段!$C$4:$C$237,0))</f>
        <v>山东二干|德聊菏1号架空光缆:德州共青团路-聊城东昌西路</v>
      </c>
      <c r="F666" s="3">
        <f>INDEX(光放段!$I$4:$I$237,MATCH(纤芯!H666,光放段!$B$4:$B$237,0))</f>
        <v>37004100000</v>
      </c>
      <c r="G666" s="3" t="str">
        <f t="shared" si="50"/>
        <v>山东二干|德聊菏1号架空光缆:德州共青团路-武城振华街</v>
      </c>
      <c r="H666" s="3">
        <f>INDEX(光放段!$B$4:$B$237,MATCH(纤芯!G666,光放段!$C$4:$C$237,0))</f>
        <v>37004101000</v>
      </c>
      <c r="I666" s="3" t="str">
        <f t="shared" si="51"/>
        <v>德聊菏1号架空光缆</v>
      </c>
      <c r="J666" s="3" t="str">
        <f>INDEX(子缆名称!$B$4:$B$29,纤芯!M666)</f>
        <v>B缆</v>
      </c>
      <c r="K666" s="3">
        <v>15</v>
      </c>
      <c r="L666" s="3">
        <f t="shared" si="52"/>
        <v>3</v>
      </c>
      <c r="M666" s="3">
        <f t="shared" si="53"/>
        <v>2</v>
      </c>
      <c r="N666" s="3" t="s">
        <v>23</v>
      </c>
      <c r="O666" s="3">
        <f>COUNTIF([1]局站!$D$4:$D$172,"="&amp;N666)</f>
        <v>1</v>
      </c>
      <c r="P666" s="3">
        <v>0</v>
      </c>
      <c r="Q666" s="3">
        <v>0</v>
      </c>
      <c r="R666" s="3">
        <v>0</v>
      </c>
      <c r="S666" s="3" t="s">
        <v>24</v>
      </c>
      <c r="T666" s="3">
        <f>COUNTIF([1]局站!$D$4:$D$172,"="&amp;S666)</f>
        <v>1</v>
      </c>
      <c r="U666" s="3">
        <v>0</v>
      </c>
      <c r="V666" s="3">
        <v>0</v>
      </c>
      <c r="W666" s="3">
        <v>0</v>
      </c>
      <c r="X666" s="3" t="s">
        <v>1215</v>
      </c>
      <c r="Y666" s="3" t="s">
        <v>881</v>
      </c>
      <c r="Z666" s="3" t="str">
        <f>INDEX(业务类型!$C$4:$C$8,MATCH(纤芯!Y666,业务类型!$B$4:$B$8,0))</f>
        <v>OTHER</v>
      </c>
      <c r="AA666" s="3" t="s">
        <v>882</v>
      </c>
    </row>
    <row r="667" spans="1:27" ht="33" x14ac:dyDescent="0.2">
      <c r="A667" s="3">
        <v>664</v>
      </c>
      <c r="B667" s="3">
        <f t="shared" si="54"/>
        <v>37004101016</v>
      </c>
      <c r="C667" s="3" t="s">
        <v>1166</v>
      </c>
      <c r="D667" s="3" t="s">
        <v>204</v>
      </c>
      <c r="E667" s="3" t="str">
        <f>INDEX(光放段!$G$4:$G$237,MATCH(纤芯!G667,光放段!$C$4:$C$237,0))</f>
        <v>山东二干|德聊菏1号架空光缆:德州共青团路-聊城东昌西路</v>
      </c>
      <c r="F667" s="3">
        <f>INDEX(光放段!$I$4:$I$237,MATCH(纤芯!H667,光放段!$B$4:$B$237,0))</f>
        <v>37004100000</v>
      </c>
      <c r="G667" s="3" t="str">
        <f t="shared" si="50"/>
        <v>山东二干|德聊菏1号架空光缆:德州共青团路-武城振华街</v>
      </c>
      <c r="H667" s="3">
        <f>INDEX(光放段!$B$4:$B$237,MATCH(纤芯!G667,光放段!$C$4:$C$237,0))</f>
        <v>37004101000</v>
      </c>
      <c r="I667" s="3" t="str">
        <f t="shared" si="51"/>
        <v>德聊菏1号架空光缆</v>
      </c>
      <c r="J667" s="3" t="str">
        <f>INDEX(子缆名称!$B$4:$B$29,纤芯!M667)</f>
        <v>B缆</v>
      </c>
      <c r="K667" s="3">
        <v>16</v>
      </c>
      <c r="L667" s="3">
        <f t="shared" si="52"/>
        <v>4</v>
      </c>
      <c r="M667" s="3">
        <f t="shared" si="53"/>
        <v>2</v>
      </c>
      <c r="N667" s="3" t="s">
        <v>23</v>
      </c>
      <c r="O667" s="3">
        <f>COUNTIF([1]局站!$D$4:$D$172,"="&amp;N667)</f>
        <v>1</v>
      </c>
      <c r="P667" s="3">
        <v>0</v>
      </c>
      <c r="Q667" s="3">
        <v>0</v>
      </c>
      <c r="R667" s="3">
        <v>0</v>
      </c>
      <c r="S667" s="3" t="s">
        <v>24</v>
      </c>
      <c r="T667" s="3">
        <f>COUNTIF([1]局站!$D$4:$D$172,"="&amp;S667)</f>
        <v>1</v>
      </c>
      <c r="U667" s="3">
        <v>0</v>
      </c>
      <c r="V667" s="3">
        <v>0</v>
      </c>
      <c r="W667" s="3">
        <v>0</v>
      </c>
      <c r="X667" s="3" t="s">
        <v>1215</v>
      </c>
      <c r="Y667" s="3" t="s">
        <v>881</v>
      </c>
      <c r="Z667" s="3" t="str">
        <f>INDEX(业务类型!$C$4:$C$8,MATCH(纤芯!Y667,业务类型!$B$4:$B$8,0))</f>
        <v>OTHER</v>
      </c>
      <c r="AA667" s="3" t="s">
        <v>882</v>
      </c>
    </row>
    <row r="668" spans="1:27" ht="33" x14ac:dyDescent="0.2">
      <c r="A668" s="3">
        <v>665</v>
      </c>
      <c r="B668" s="3">
        <f t="shared" si="54"/>
        <v>37004102001</v>
      </c>
      <c r="C668" s="3" t="s">
        <v>1166</v>
      </c>
      <c r="D668" s="3" t="s">
        <v>204</v>
      </c>
      <c r="E668" s="3" t="str">
        <f>INDEX(光放段!$G$4:$G$237,MATCH(纤芯!G668,光放段!$C$4:$C$237,0))</f>
        <v>山东二干|德聊菏1号架空光缆:德州共青团路-聊城东昌西路</v>
      </c>
      <c r="F668" s="3">
        <f>INDEX(光放段!$I$4:$I$237,MATCH(纤芯!H668,光放段!$B$4:$B$237,0))</f>
        <v>37004100000</v>
      </c>
      <c r="G668" s="3" t="str">
        <f t="shared" si="50"/>
        <v>山东二干|德聊菏1号架空光缆:武城振华街-夏津中山南街</v>
      </c>
      <c r="H668" s="3">
        <f>INDEX(光放段!$B$4:$B$237,MATCH(纤芯!G668,光放段!$C$4:$C$237,0))</f>
        <v>37004102000</v>
      </c>
      <c r="I668" s="3" t="str">
        <f t="shared" si="51"/>
        <v>德聊菏1号架空光缆</v>
      </c>
      <c r="J668" s="3" t="str">
        <f>INDEX(子缆名称!$B$4:$B$29,纤芯!M668)</f>
        <v>A缆</v>
      </c>
      <c r="K668" s="3">
        <v>1</v>
      </c>
      <c r="L668" s="3">
        <f t="shared" si="52"/>
        <v>1</v>
      </c>
      <c r="M668" s="3">
        <f t="shared" si="53"/>
        <v>1</v>
      </c>
      <c r="N668" s="3" t="s">
        <v>24</v>
      </c>
      <c r="O668" s="3">
        <f>COUNTIF([1]局站!$D$4:$D$172,"="&amp;N668)</f>
        <v>1</v>
      </c>
      <c r="P668" s="3">
        <v>0</v>
      </c>
      <c r="Q668" s="3">
        <v>0</v>
      </c>
      <c r="R668" s="3">
        <v>0</v>
      </c>
      <c r="S668" s="3" t="s">
        <v>25</v>
      </c>
      <c r="T668" s="3">
        <f>COUNTIF([1]局站!$D$4:$D$172,"="&amp;S668)</f>
        <v>1</v>
      </c>
      <c r="U668" s="3">
        <v>0</v>
      </c>
      <c r="V668" s="3">
        <v>0</v>
      </c>
      <c r="W668" s="3">
        <v>0</v>
      </c>
      <c r="X668" s="3" t="s">
        <v>1215</v>
      </c>
      <c r="Y668" s="3" t="s">
        <v>881</v>
      </c>
      <c r="Z668" s="3" t="str">
        <f>INDEX(业务类型!$C$4:$C$8,MATCH(纤芯!Y668,业务类型!$B$4:$B$8,0))</f>
        <v>OTHER</v>
      </c>
      <c r="AA668" s="3" t="s">
        <v>912</v>
      </c>
    </row>
    <row r="669" spans="1:27" ht="33" x14ac:dyDescent="0.2">
      <c r="A669" s="3">
        <v>666</v>
      </c>
      <c r="B669" s="3">
        <f t="shared" si="54"/>
        <v>37004102002</v>
      </c>
      <c r="C669" s="3" t="s">
        <v>1166</v>
      </c>
      <c r="D669" s="3" t="s">
        <v>204</v>
      </c>
      <c r="E669" s="3" t="str">
        <f>INDEX(光放段!$G$4:$G$237,MATCH(纤芯!G669,光放段!$C$4:$C$237,0))</f>
        <v>山东二干|德聊菏1号架空光缆:德州共青团路-聊城东昌西路</v>
      </c>
      <c r="F669" s="3">
        <f>INDEX(光放段!$I$4:$I$237,MATCH(纤芯!H669,光放段!$B$4:$B$237,0))</f>
        <v>37004100000</v>
      </c>
      <c r="G669" s="3" t="str">
        <f t="shared" si="50"/>
        <v>山东二干|德聊菏1号架空光缆:武城振华街-夏津中山南街</v>
      </c>
      <c r="H669" s="3">
        <f>INDEX(光放段!$B$4:$B$237,MATCH(纤芯!G669,光放段!$C$4:$C$237,0))</f>
        <v>37004102000</v>
      </c>
      <c r="I669" s="3" t="str">
        <f t="shared" si="51"/>
        <v>德聊菏1号架空光缆</v>
      </c>
      <c r="J669" s="3" t="str">
        <f>INDEX(子缆名称!$B$4:$B$29,纤芯!M669)</f>
        <v>A缆</v>
      </c>
      <c r="K669" s="3">
        <v>2</v>
      </c>
      <c r="L669" s="3">
        <f t="shared" si="52"/>
        <v>2</v>
      </c>
      <c r="M669" s="3">
        <f t="shared" si="53"/>
        <v>1</v>
      </c>
      <c r="N669" s="3" t="s">
        <v>24</v>
      </c>
      <c r="O669" s="3">
        <f>COUNTIF([1]局站!$D$4:$D$172,"="&amp;N669)</f>
        <v>1</v>
      </c>
      <c r="P669" s="3">
        <v>0</v>
      </c>
      <c r="Q669" s="3">
        <v>0</v>
      </c>
      <c r="R669" s="3">
        <v>0</v>
      </c>
      <c r="S669" s="3" t="s">
        <v>25</v>
      </c>
      <c r="T669" s="3">
        <f>COUNTIF([1]局站!$D$4:$D$172,"="&amp;S669)</f>
        <v>1</v>
      </c>
      <c r="U669" s="3">
        <v>0</v>
      </c>
      <c r="V669" s="3">
        <v>0</v>
      </c>
      <c r="W669" s="3">
        <v>0</v>
      </c>
      <c r="X669" s="3" t="s">
        <v>1215</v>
      </c>
      <c r="Y669" s="3" t="s">
        <v>880</v>
      </c>
      <c r="Z669" s="3" t="str">
        <f>INDEX(业务类型!$C$4:$C$8,MATCH(纤芯!Y669,业务类型!$B$4:$B$8,0))</f>
        <v>IDLE</v>
      </c>
      <c r="AA669" s="3"/>
    </row>
    <row r="670" spans="1:27" ht="33" x14ac:dyDescent="0.2">
      <c r="A670" s="3">
        <v>667</v>
      </c>
      <c r="B670" s="3">
        <f t="shared" si="54"/>
        <v>37004102003</v>
      </c>
      <c r="C670" s="3" t="s">
        <v>1166</v>
      </c>
      <c r="D670" s="3" t="s">
        <v>204</v>
      </c>
      <c r="E670" s="3" t="str">
        <f>INDEX(光放段!$G$4:$G$237,MATCH(纤芯!G670,光放段!$C$4:$C$237,0))</f>
        <v>山东二干|德聊菏1号架空光缆:德州共青团路-聊城东昌西路</v>
      </c>
      <c r="F670" s="3">
        <f>INDEX(光放段!$I$4:$I$237,MATCH(纤芯!H670,光放段!$B$4:$B$237,0))</f>
        <v>37004100000</v>
      </c>
      <c r="G670" s="3" t="str">
        <f t="shared" si="50"/>
        <v>山东二干|德聊菏1号架空光缆:武城振华街-夏津中山南街</v>
      </c>
      <c r="H670" s="3">
        <f>INDEX(光放段!$B$4:$B$237,MATCH(纤芯!G670,光放段!$C$4:$C$237,0))</f>
        <v>37004102000</v>
      </c>
      <c r="I670" s="3" t="str">
        <f t="shared" si="51"/>
        <v>德聊菏1号架空光缆</v>
      </c>
      <c r="J670" s="3" t="str">
        <f>INDEX(子缆名称!$B$4:$B$29,纤芯!M670)</f>
        <v>A缆</v>
      </c>
      <c r="K670" s="3">
        <v>3</v>
      </c>
      <c r="L670" s="3">
        <f t="shared" si="52"/>
        <v>3</v>
      </c>
      <c r="M670" s="3">
        <f t="shared" si="53"/>
        <v>1</v>
      </c>
      <c r="N670" s="3" t="s">
        <v>24</v>
      </c>
      <c r="O670" s="3">
        <f>COUNTIF([1]局站!$D$4:$D$172,"="&amp;N670)</f>
        <v>1</v>
      </c>
      <c r="P670" s="3">
        <v>0</v>
      </c>
      <c r="Q670" s="3">
        <v>0</v>
      </c>
      <c r="R670" s="3">
        <v>0</v>
      </c>
      <c r="S670" s="3" t="s">
        <v>25</v>
      </c>
      <c r="T670" s="3">
        <f>COUNTIF([1]局站!$D$4:$D$172,"="&amp;S670)</f>
        <v>1</v>
      </c>
      <c r="U670" s="3">
        <v>0</v>
      </c>
      <c r="V670" s="3">
        <v>0</v>
      </c>
      <c r="W670" s="3">
        <v>0</v>
      </c>
      <c r="X670" s="3" t="s">
        <v>1215</v>
      </c>
      <c r="Y670" s="3" t="s">
        <v>880</v>
      </c>
      <c r="Z670" s="3" t="str">
        <f>INDEX(业务类型!$C$4:$C$8,MATCH(纤芯!Y670,业务类型!$B$4:$B$8,0))</f>
        <v>IDLE</v>
      </c>
      <c r="AA670" s="3"/>
    </row>
    <row r="671" spans="1:27" ht="33" x14ac:dyDescent="0.2">
      <c r="A671" s="3">
        <v>668</v>
      </c>
      <c r="B671" s="3">
        <f t="shared" si="54"/>
        <v>37004102004</v>
      </c>
      <c r="C671" s="3" t="s">
        <v>1166</v>
      </c>
      <c r="D671" s="3" t="s">
        <v>204</v>
      </c>
      <c r="E671" s="3" t="str">
        <f>INDEX(光放段!$G$4:$G$237,MATCH(纤芯!G671,光放段!$C$4:$C$237,0))</f>
        <v>山东二干|德聊菏1号架空光缆:德州共青团路-聊城东昌西路</v>
      </c>
      <c r="F671" s="3">
        <f>INDEX(光放段!$I$4:$I$237,MATCH(纤芯!H671,光放段!$B$4:$B$237,0))</f>
        <v>37004100000</v>
      </c>
      <c r="G671" s="3" t="str">
        <f t="shared" si="50"/>
        <v>山东二干|德聊菏1号架空光缆:武城振华街-夏津中山南街</v>
      </c>
      <c r="H671" s="3">
        <f>INDEX(光放段!$B$4:$B$237,MATCH(纤芯!G671,光放段!$C$4:$C$237,0))</f>
        <v>37004102000</v>
      </c>
      <c r="I671" s="3" t="str">
        <f t="shared" si="51"/>
        <v>德聊菏1号架空光缆</v>
      </c>
      <c r="J671" s="3" t="str">
        <f>INDEX(子缆名称!$B$4:$B$29,纤芯!M671)</f>
        <v>A缆</v>
      </c>
      <c r="K671" s="3">
        <v>4</v>
      </c>
      <c r="L671" s="3">
        <f t="shared" si="52"/>
        <v>4</v>
      </c>
      <c r="M671" s="3">
        <f t="shared" si="53"/>
        <v>1</v>
      </c>
      <c r="N671" s="3" t="s">
        <v>24</v>
      </c>
      <c r="O671" s="3">
        <f>COUNTIF([1]局站!$D$4:$D$172,"="&amp;N671)</f>
        <v>1</v>
      </c>
      <c r="P671" s="3">
        <v>0</v>
      </c>
      <c r="Q671" s="3">
        <v>0</v>
      </c>
      <c r="R671" s="3">
        <v>0</v>
      </c>
      <c r="S671" s="3" t="s">
        <v>25</v>
      </c>
      <c r="T671" s="3">
        <f>COUNTIF([1]局站!$D$4:$D$172,"="&amp;S671)</f>
        <v>1</v>
      </c>
      <c r="U671" s="3">
        <v>0</v>
      </c>
      <c r="V671" s="3">
        <v>0</v>
      </c>
      <c r="W671" s="3">
        <v>0</v>
      </c>
      <c r="X671" s="3" t="s">
        <v>1215</v>
      </c>
      <c r="Y671" s="3" t="s">
        <v>880</v>
      </c>
      <c r="Z671" s="3" t="str">
        <f>INDEX(业务类型!$C$4:$C$8,MATCH(纤芯!Y671,业务类型!$B$4:$B$8,0))</f>
        <v>IDLE</v>
      </c>
      <c r="AA671" s="3"/>
    </row>
    <row r="672" spans="1:27" ht="33" x14ac:dyDescent="0.2">
      <c r="A672" s="3">
        <v>669</v>
      </c>
      <c r="B672" s="3">
        <f t="shared" si="54"/>
        <v>37004102005</v>
      </c>
      <c r="C672" s="3" t="s">
        <v>1166</v>
      </c>
      <c r="D672" s="3" t="s">
        <v>204</v>
      </c>
      <c r="E672" s="3" t="str">
        <f>INDEX(光放段!$G$4:$G$237,MATCH(纤芯!G672,光放段!$C$4:$C$237,0))</f>
        <v>山东二干|德聊菏1号架空光缆:德州共青团路-聊城东昌西路</v>
      </c>
      <c r="F672" s="3">
        <f>INDEX(光放段!$I$4:$I$237,MATCH(纤芯!H672,光放段!$B$4:$B$237,0))</f>
        <v>37004100000</v>
      </c>
      <c r="G672" s="3" t="str">
        <f t="shared" si="50"/>
        <v>山东二干|德聊菏1号架空光缆:武城振华街-夏津中山南街</v>
      </c>
      <c r="H672" s="3">
        <f>INDEX(光放段!$B$4:$B$237,MATCH(纤芯!G672,光放段!$C$4:$C$237,0))</f>
        <v>37004102000</v>
      </c>
      <c r="I672" s="3" t="str">
        <f t="shared" si="51"/>
        <v>德聊菏1号架空光缆</v>
      </c>
      <c r="J672" s="3" t="str">
        <f>INDEX(子缆名称!$B$4:$B$29,纤芯!M672)</f>
        <v>A缆</v>
      </c>
      <c r="K672" s="3">
        <v>5</v>
      </c>
      <c r="L672" s="3">
        <f t="shared" si="52"/>
        <v>5</v>
      </c>
      <c r="M672" s="3">
        <f t="shared" si="53"/>
        <v>1</v>
      </c>
      <c r="N672" s="3" t="s">
        <v>24</v>
      </c>
      <c r="O672" s="3">
        <f>COUNTIF([1]局站!$D$4:$D$172,"="&amp;N672)</f>
        <v>1</v>
      </c>
      <c r="P672" s="3">
        <v>0</v>
      </c>
      <c r="Q672" s="3">
        <v>0</v>
      </c>
      <c r="R672" s="3">
        <v>0</v>
      </c>
      <c r="S672" s="3" t="s">
        <v>25</v>
      </c>
      <c r="T672" s="3">
        <f>COUNTIF([1]局站!$D$4:$D$172,"="&amp;S672)</f>
        <v>1</v>
      </c>
      <c r="U672" s="3">
        <v>0</v>
      </c>
      <c r="V672" s="3">
        <v>0</v>
      </c>
      <c r="W672" s="3">
        <v>0</v>
      </c>
      <c r="X672" s="3" t="s">
        <v>1215</v>
      </c>
      <c r="Y672" s="3" t="s">
        <v>880</v>
      </c>
      <c r="Z672" s="3" t="str">
        <f>INDEX(业务类型!$C$4:$C$8,MATCH(纤芯!Y672,业务类型!$B$4:$B$8,0))</f>
        <v>IDLE</v>
      </c>
      <c r="AA672" s="3"/>
    </row>
    <row r="673" spans="1:27" ht="33" x14ac:dyDescent="0.2">
      <c r="A673" s="3">
        <v>670</v>
      </c>
      <c r="B673" s="3">
        <f t="shared" si="54"/>
        <v>37004102006</v>
      </c>
      <c r="C673" s="3" t="s">
        <v>1166</v>
      </c>
      <c r="D673" s="3" t="s">
        <v>204</v>
      </c>
      <c r="E673" s="3" t="str">
        <f>INDEX(光放段!$G$4:$G$237,MATCH(纤芯!G673,光放段!$C$4:$C$237,0))</f>
        <v>山东二干|德聊菏1号架空光缆:德州共青团路-聊城东昌西路</v>
      </c>
      <c r="F673" s="3">
        <f>INDEX(光放段!$I$4:$I$237,MATCH(纤芯!H673,光放段!$B$4:$B$237,0))</f>
        <v>37004100000</v>
      </c>
      <c r="G673" s="3" t="str">
        <f t="shared" si="50"/>
        <v>山东二干|德聊菏1号架空光缆:武城振华街-夏津中山南街</v>
      </c>
      <c r="H673" s="3">
        <f>INDEX(光放段!$B$4:$B$237,MATCH(纤芯!G673,光放段!$C$4:$C$237,0))</f>
        <v>37004102000</v>
      </c>
      <c r="I673" s="3" t="str">
        <f t="shared" si="51"/>
        <v>德聊菏1号架空光缆</v>
      </c>
      <c r="J673" s="3" t="str">
        <f>INDEX(子缆名称!$B$4:$B$29,纤芯!M673)</f>
        <v>A缆</v>
      </c>
      <c r="K673" s="3">
        <v>6</v>
      </c>
      <c r="L673" s="3">
        <f t="shared" si="52"/>
        <v>6</v>
      </c>
      <c r="M673" s="3">
        <f t="shared" si="53"/>
        <v>1</v>
      </c>
      <c r="N673" s="3" t="s">
        <v>24</v>
      </c>
      <c r="O673" s="3">
        <f>COUNTIF([1]局站!$D$4:$D$172,"="&amp;N673)</f>
        <v>1</v>
      </c>
      <c r="P673" s="3">
        <v>0</v>
      </c>
      <c r="Q673" s="3">
        <v>0</v>
      </c>
      <c r="R673" s="3">
        <v>0</v>
      </c>
      <c r="S673" s="3" t="s">
        <v>25</v>
      </c>
      <c r="T673" s="3">
        <f>COUNTIF([1]局站!$D$4:$D$172,"="&amp;S673)</f>
        <v>1</v>
      </c>
      <c r="U673" s="3">
        <v>0</v>
      </c>
      <c r="V673" s="3">
        <v>0</v>
      </c>
      <c r="W673" s="3">
        <v>0</v>
      </c>
      <c r="X673" s="3" t="s">
        <v>1215</v>
      </c>
      <c r="Y673" s="3" t="s">
        <v>880</v>
      </c>
      <c r="Z673" s="3" t="str">
        <f>INDEX(业务类型!$C$4:$C$8,MATCH(纤芯!Y673,业务类型!$B$4:$B$8,0))</f>
        <v>IDLE</v>
      </c>
      <c r="AA673" s="3"/>
    </row>
    <row r="674" spans="1:27" ht="33" x14ac:dyDescent="0.2">
      <c r="A674" s="3">
        <v>671</v>
      </c>
      <c r="B674" s="3">
        <f t="shared" si="54"/>
        <v>37004102007</v>
      </c>
      <c r="C674" s="3" t="s">
        <v>1166</v>
      </c>
      <c r="D674" s="3" t="s">
        <v>204</v>
      </c>
      <c r="E674" s="3" t="str">
        <f>INDEX(光放段!$G$4:$G$237,MATCH(纤芯!G674,光放段!$C$4:$C$237,0))</f>
        <v>山东二干|德聊菏1号架空光缆:德州共青团路-聊城东昌西路</v>
      </c>
      <c r="F674" s="3">
        <f>INDEX(光放段!$I$4:$I$237,MATCH(纤芯!H674,光放段!$B$4:$B$237,0))</f>
        <v>37004100000</v>
      </c>
      <c r="G674" s="3" t="str">
        <f t="shared" si="50"/>
        <v>山东二干|德聊菏1号架空光缆:武城振华街-夏津中山南街</v>
      </c>
      <c r="H674" s="3">
        <f>INDEX(光放段!$B$4:$B$237,MATCH(纤芯!G674,光放段!$C$4:$C$237,0))</f>
        <v>37004102000</v>
      </c>
      <c r="I674" s="3" t="str">
        <f t="shared" si="51"/>
        <v>德聊菏1号架空光缆</v>
      </c>
      <c r="J674" s="3" t="str">
        <f>INDEX(子缆名称!$B$4:$B$29,纤芯!M674)</f>
        <v>A缆</v>
      </c>
      <c r="K674" s="3">
        <v>7</v>
      </c>
      <c r="L674" s="3">
        <f t="shared" si="52"/>
        <v>7</v>
      </c>
      <c r="M674" s="3">
        <f t="shared" si="53"/>
        <v>1</v>
      </c>
      <c r="N674" s="3" t="s">
        <v>24</v>
      </c>
      <c r="O674" s="3">
        <f>COUNTIF([1]局站!$D$4:$D$172,"="&amp;N674)</f>
        <v>1</v>
      </c>
      <c r="P674" s="3">
        <v>0</v>
      </c>
      <c r="Q674" s="3">
        <v>0</v>
      </c>
      <c r="R674" s="3">
        <v>0</v>
      </c>
      <c r="S674" s="3" t="s">
        <v>25</v>
      </c>
      <c r="T674" s="3">
        <f>COUNTIF([1]局站!$D$4:$D$172,"="&amp;S674)</f>
        <v>1</v>
      </c>
      <c r="U674" s="3">
        <v>0</v>
      </c>
      <c r="V674" s="3">
        <v>0</v>
      </c>
      <c r="W674" s="3">
        <v>0</v>
      </c>
      <c r="X674" s="3" t="s">
        <v>1215</v>
      </c>
      <c r="Y674" s="3" t="s">
        <v>881</v>
      </c>
      <c r="Z674" s="3" t="str">
        <f>INDEX(业务类型!$C$4:$C$8,MATCH(纤芯!Y674,业务类型!$B$4:$B$8,0))</f>
        <v>OTHER</v>
      </c>
      <c r="AA674" s="3" t="s">
        <v>913</v>
      </c>
    </row>
    <row r="675" spans="1:27" ht="33" x14ac:dyDescent="0.2">
      <c r="A675" s="3">
        <v>672</v>
      </c>
      <c r="B675" s="3">
        <f t="shared" si="54"/>
        <v>37004102008</v>
      </c>
      <c r="C675" s="3" t="s">
        <v>1166</v>
      </c>
      <c r="D675" s="3" t="s">
        <v>204</v>
      </c>
      <c r="E675" s="3" t="str">
        <f>INDEX(光放段!$G$4:$G$237,MATCH(纤芯!G675,光放段!$C$4:$C$237,0))</f>
        <v>山东二干|德聊菏1号架空光缆:德州共青团路-聊城东昌西路</v>
      </c>
      <c r="F675" s="3">
        <f>INDEX(光放段!$I$4:$I$237,MATCH(纤芯!H675,光放段!$B$4:$B$237,0))</f>
        <v>37004100000</v>
      </c>
      <c r="G675" s="3" t="str">
        <f t="shared" si="50"/>
        <v>山东二干|德聊菏1号架空光缆:武城振华街-夏津中山南街</v>
      </c>
      <c r="H675" s="3">
        <f>INDEX(光放段!$B$4:$B$237,MATCH(纤芯!G675,光放段!$C$4:$C$237,0))</f>
        <v>37004102000</v>
      </c>
      <c r="I675" s="3" t="str">
        <f t="shared" si="51"/>
        <v>德聊菏1号架空光缆</v>
      </c>
      <c r="J675" s="3" t="str">
        <f>INDEX(子缆名称!$B$4:$B$29,纤芯!M675)</f>
        <v>A缆</v>
      </c>
      <c r="K675" s="3">
        <v>8</v>
      </c>
      <c r="L675" s="3">
        <f t="shared" si="52"/>
        <v>8</v>
      </c>
      <c r="M675" s="3">
        <f t="shared" si="53"/>
        <v>1</v>
      </c>
      <c r="N675" s="3" t="s">
        <v>24</v>
      </c>
      <c r="O675" s="3">
        <f>COUNTIF([1]局站!$D$4:$D$172,"="&amp;N675)</f>
        <v>1</v>
      </c>
      <c r="P675" s="3">
        <v>0</v>
      </c>
      <c r="Q675" s="3">
        <v>0</v>
      </c>
      <c r="R675" s="3">
        <v>0</v>
      </c>
      <c r="S675" s="3" t="s">
        <v>25</v>
      </c>
      <c r="T675" s="3">
        <f>COUNTIF([1]局站!$D$4:$D$172,"="&amp;S675)</f>
        <v>1</v>
      </c>
      <c r="U675" s="3">
        <v>0</v>
      </c>
      <c r="V675" s="3">
        <v>0</v>
      </c>
      <c r="W675" s="3">
        <v>0</v>
      </c>
      <c r="X675" s="3" t="s">
        <v>1215</v>
      </c>
      <c r="Y675" s="3" t="s">
        <v>880</v>
      </c>
      <c r="Z675" s="3" t="str">
        <f>INDEX(业务类型!$C$4:$C$8,MATCH(纤芯!Y675,业务类型!$B$4:$B$8,0))</f>
        <v>IDLE</v>
      </c>
      <c r="AA675" s="3"/>
    </row>
    <row r="676" spans="1:27" ht="33" x14ac:dyDescent="0.2">
      <c r="A676" s="3">
        <v>673</v>
      </c>
      <c r="B676" s="3">
        <f t="shared" si="54"/>
        <v>37004102009</v>
      </c>
      <c r="C676" s="3" t="s">
        <v>1166</v>
      </c>
      <c r="D676" s="3" t="s">
        <v>204</v>
      </c>
      <c r="E676" s="3" t="str">
        <f>INDEX(光放段!$G$4:$G$237,MATCH(纤芯!G676,光放段!$C$4:$C$237,0))</f>
        <v>山东二干|德聊菏1号架空光缆:德州共青团路-聊城东昌西路</v>
      </c>
      <c r="F676" s="3">
        <f>INDEX(光放段!$I$4:$I$237,MATCH(纤芯!H676,光放段!$B$4:$B$237,0))</f>
        <v>37004100000</v>
      </c>
      <c r="G676" s="3" t="str">
        <f t="shared" si="50"/>
        <v>山东二干|德聊菏1号架空光缆:武城振华街-夏津中山南街</v>
      </c>
      <c r="H676" s="3">
        <f>INDEX(光放段!$B$4:$B$237,MATCH(纤芯!G676,光放段!$C$4:$C$237,0))</f>
        <v>37004102000</v>
      </c>
      <c r="I676" s="3" t="str">
        <f t="shared" si="51"/>
        <v>德聊菏1号架空光缆</v>
      </c>
      <c r="J676" s="3" t="str">
        <f>INDEX(子缆名称!$B$4:$B$29,纤芯!M676)</f>
        <v>A缆</v>
      </c>
      <c r="K676" s="3">
        <v>9</v>
      </c>
      <c r="L676" s="3">
        <f t="shared" si="52"/>
        <v>9</v>
      </c>
      <c r="M676" s="3">
        <f t="shared" si="53"/>
        <v>1</v>
      </c>
      <c r="N676" s="3" t="s">
        <v>24</v>
      </c>
      <c r="O676" s="3">
        <f>COUNTIF([1]局站!$D$4:$D$172,"="&amp;N676)</f>
        <v>1</v>
      </c>
      <c r="P676" s="3">
        <v>0</v>
      </c>
      <c r="Q676" s="3">
        <v>0</v>
      </c>
      <c r="R676" s="3">
        <v>0</v>
      </c>
      <c r="S676" s="3" t="s">
        <v>25</v>
      </c>
      <c r="T676" s="3">
        <f>COUNTIF([1]局站!$D$4:$D$172,"="&amp;S676)</f>
        <v>1</v>
      </c>
      <c r="U676" s="3">
        <v>0</v>
      </c>
      <c r="V676" s="3">
        <v>0</v>
      </c>
      <c r="W676" s="3">
        <v>0</v>
      </c>
      <c r="X676" s="3" t="s">
        <v>1215</v>
      </c>
      <c r="Y676" s="3" t="s">
        <v>880</v>
      </c>
      <c r="Z676" s="3" t="str">
        <f>INDEX(业务类型!$C$4:$C$8,MATCH(纤芯!Y676,业务类型!$B$4:$B$8,0))</f>
        <v>IDLE</v>
      </c>
      <c r="AA676" s="3"/>
    </row>
    <row r="677" spans="1:27" ht="33" x14ac:dyDescent="0.2">
      <c r="A677" s="3">
        <v>674</v>
      </c>
      <c r="B677" s="3">
        <f t="shared" si="54"/>
        <v>37004102010</v>
      </c>
      <c r="C677" s="3" t="s">
        <v>1166</v>
      </c>
      <c r="D677" s="3" t="s">
        <v>204</v>
      </c>
      <c r="E677" s="3" t="str">
        <f>INDEX(光放段!$G$4:$G$237,MATCH(纤芯!G677,光放段!$C$4:$C$237,0))</f>
        <v>山东二干|德聊菏1号架空光缆:德州共青团路-聊城东昌西路</v>
      </c>
      <c r="F677" s="3">
        <f>INDEX(光放段!$I$4:$I$237,MATCH(纤芯!H677,光放段!$B$4:$B$237,0))</f>
        <v>37004100000</v>
      </c>
      <c r="G677" s="3" t="str">
        <f t="shared" si="50"/>
        <v>山东二干|德聊菏1号架空光缆:武城振华街-夏津中山南街</v>
      </c>
      <c r="H677" s="3">
        <f>INDEX(光放段!$B$4:$B$237,MATCH(纤芯!G677,光放段!$C$4:$C$237,0))</f>
        <v>37004102000</v>
      </c>
      <c r="I677" s="3" t="str">
        <f t="shared" si="51"/>
        <v>德聊菏1号架空光缆</v>
      </c>
      <c r="J677" s="3" t="str">
        <f>INDEX(子缆名称!$B$4:$B$29,纤芯!M677)</f>
        <v>A缆</v>
      </c>
      <c r="K677" s="3">
        <v>10</v>
      </c>
      <c r="L677" s="3">
        <f t="shared" si="52"/>
        <v>10</v>
      </c>
      <c r="M677" s="3">
        <f t="shared" si="53"/>
        <v>1</v>
      </c>
      <c r="N677" s="3" t="s">
        <v>24</v>
      </c>
      <c r="O677" s="3">
        <f>COUNTIF([1]局站!$D$4:$D$172,"="&amp;N677)</f>
        <v>1</v>
      </c>
      <c r="P677" s="3">
        <v>0</v>
      </c>
      <c r="Q677" s="3">
        <v>0</v>
      </c>
      <c r="R677" s="3">
        <v>0</v>
      </c>
      <c r="S677" s="3" t="s">
        <v>25</v>
      </c>
      <c r="T677" s="3">
        <f>COUNTIF([1]局站!$D$4:$D$172,"="&amp;S677)</f>
        <v>1</v>
      </c>
      <c r="U677" s="3">
        <v>0</v>
      </c>
      <c r="V677" s="3">
        <v>0</v>
      </c>
      <c r="W677" s="3">
        <v>0</v>
      </c>
      <c r="X677" s="3" t="s">
        <v>1215</v>
      </c>
      <c r="Y677" s="3" t="s">
        <v>880</v>
      </c>
      <c r="Z677" s="3" t="str">
        <f>INDEX(业务类型!$C$4:$C$8,MATCH(纤芯!Y677,业务类型!$B$4:$B$8,0))</f>
        <v>IDLE</v>
      </c>
      <c r="AA677" s="3"/>
    </row>
    <row r="678" spans="1:27" ht="33" x14ac:dyDescent="0.2">
      <c r="A678" s="3">
        <v>675</v>
      </c>
      <c r="B678" s="3">
        <f t="shared" si="54"/>
        <v>37004102011</v>
      </c>
      <c r="C678" s="3" t="s">
        <v>1166</v>
      </c>
      <c r="D678" s="3" t="s">
        <v>204</v>
      </c>
      <c r="E678" s="3" t="str">
        <f>INDEX(光放段!$G$4:$G$237,MATCH(纤芯!G678,光放段!$C$4:$C$237,0))</f>
        <v>山东二干|德聊菏1号架空光缆:德州共青团路-聊城东昌西路</v>
      </c>
      <c r="F678" s="3">
        <f>INDEX(光放段!$I$4:$I$237,MATCH(纤芯!H678,光放段!$B$4:$B$237,0))</f>
        <v>37004100000</v>
      </c>
      <c r="G678" s="3" t="str">
        <f t="shared" si="50"/>
        <v>山东二干|德聊菏1号架空光缆:武城振华街-夏津中山南街</v>
      </c>
      <c r="H678" s="3">
        <f>INDEX(光放段!$B$4:$B$237,MATCH(纤芯!G678,光放段!$C$4:$C$237,0))</f>
        <v>37004102000</v>
      </c>
      <c r="I678" s="3" t="str">
        <f t="shared" si="51"/>
        <v>德聊菏1号架空光缆</v>
      </c>
      <c r="J678" s="3" t="str">
        <f>INDEX(子缆名称!$B$4:$B$29,纤芯!M678)</f>
        <v>A缆</v>
      </c>
      <c r="K678" s="3">
        <v>11</v>
      </c>
      <c r="L678" s="3">
        <f t="shared" si="52"/>
        <v>11</v>
      </c>
      <c r="M678" s="3">
        <f t="shared" si="53"/>
        <v>1</v>
      </c>
      <c r="N678" s="3" t="s">
        <v>24</v>
      </c>
      <c r="O678" s="3">
        <f>COUNTIF([1]局站!$D$4:$D$172,"="&amp;N678)</f>
        <v>1</v>
      </c>
      <c r="P678" s="3">
        <v>0</v>
      </c>
      <c r="Q678" s="3">
        <v>0</v>
      </c>
      <c r="R678" s="3">
        <v>0</v>
      </c>
      <c r="S678" s="3" t="s">
        <v>25</v>
      </c>
      <c r="T678" s="3">
        <f>COUNTIF([1]局站!$D$4:$D$172,"="&amp;S678)</f>
        <v>1</v>
      </c>
      <c r="U678" s="3">
        <v>0</v>
      </c>
      <c r="V678" s="3">
        <v>0</v>
      </c>
      <c r="W678" s="3">
        <v>0</v>
      </c>
      <c r="X678" s="3" t="s">
        <v>1215</v>
      </c>
      <c r="Y678" s="3" t="s">
        <v>880</v>
      </c>
      <c r="Z678" s="3" t="str">
        <f>INDEX(业务类型!$C$4:$C$8,MATCH(纤芯!Y678,业务类型!$B$4:$B$8,0))</f>
        <v>IDLE</v>
      </c>
      <c r="AA678" s="3"/>
    </row>
    <row r="679" spans="1:27" ht="33" x14ac:dyDescent="0.2">
      <c r="A679" s="3">
        <v>676</v>
      </c>
      <c r="B679" s="3">
        <f t="shared" si="54"/>
        <v>37004102012</v>
      </c>
      <c r="C679" s="3" t="s">
        <v>1166</v>
      </c>
      <c r="D679" s="3" t="s">
        <v>204</v>
      </c>
      <c r="E679" s="3" t="str">
        <f>INDEX(光放段!$G$4:$G$237,MATCH(纤芯!G679,光放段!$C$4:$C$237,0))</f>
        <v>山东二干|德聊菏1号架空光缆:德州共青团路-聊城东昌西路</v>
      </c>
      <c r="F679" s="3">
        <f>INDEX(光放段!$I$4:$I$237,MATCH(纤芯!H679,光放段!$B$4:$B$237,0))</f>
        <v>37004100000</v>
      </c>
      <c r="G679" s="3" t="str">
        <f t="shared" si="50"/>
        <v>山东二干|德聊菏1号架空光缆:武城振华街-夏津中山南街</v>
      </c>
      <c r="H679" s="3">
        <f>INDEX(光放段!$B$4:$B$237,MATCH(纤芯!G679,光放段!$C$4:$C$237,0))</f>
        <v>37004102000</v>
      </c>
      <c r="I679" s="3" t="str">
        <f t="shared" si="51"/>
        <v>德聊菏1号架空光缆</v>
      </c>
      <c r="J679" s="3" t="str">
        <f>INDEX(子缆名称!$B$4:$B$29,纤芯!M679)</f>
        <v>A缆</v>
      </c>
      <c r="K679" s="3">
        <v>12</v>
      </c>
      <c r="L679" s="3">
        <f t="shared" si="52"/>
        <v>12</v>
      </c>
      <c r="M679" s="3">
        <f t="shared" si="53"/>
        <v>1</v>
      </c>
      <c r="N679" s="3" t="s">
        <v>24</v>
      </c>
      <c r="O679" s="3">
        <f>COUNTIF([1]局站!$D$4:$D$172,"="&amp;N679)</f>
        <v>1</v>
      </c>
      <c r="P679" s="3">
        <v>0</v>
      </c>
      <c r="Q679" s="3">
        <v>0</v>
      </c>
      <c r="R679" s="3">
        <v>0</v>
      </c>
      <c r="S679" s="3" t="s">
        <v>25</v>
      </c>
      <c r="T679" s="3">
        <f>COUNTIF([1]局站!$D$4:$D$172,"="&amp;S679)</f>
        <v>1</v>
      </c>
      <c r="U679" s="3">
        <v>0</v>
      </c>
      <c r="V679" s="3">
        <v>0</v>
      </c>
      <c r="W679" s="3">
        <v>0</v>
      </c>
      <c r="X679" s="3" t="s">
        <v>1215</v>
      </c>
      <c r="Y679" s="3" t="s">
        <v>880</v>
      </c>
      <c r="Z679" s="3" t="str">
        <f>INDEX(业务类型!$C$4:$C$8,MATCH(纤芯!Y679,业务类型!$B$4:$B$8,0))</f>
        <v>IDLE</v>
      </c>
      <c r="AA679" s="3"/>
    </row>
    <row r="680" spans="1:27" ht="33" x14ac:dyDescent="0.2">
      <c r="A680" s="3">
        <v>677</v>
      </c>
      <c r="B680" s="3">
        <f t="shared" si="54"/>
        <v>37004102013</v>
      </c>
      <c r="C680" s="3" t="s">
        <v>1166</v>
      </c>
      <c r="D680" s="3" t="s">
        <v>204</v>
      </c>
      <c r="E680" s="3" t="str">
        <f>INDEX(光放段!$G$4:$G$237,MATCH(纤芯!G680,光放段!$C$4:$C$237,0))</f>
        <v>山东二干|德聊菏1号架空光缆:德州共青团路-聊城东昌西路</v>
      </c>
      <c r="F680" s="3">
        <f>INDEX(光放段!$I$4:$I$237,MATCH(纤芯!H680,光放段!$B$4:$B$237,0))</f>
        <v>37004100000</v>
      </c>
      <c r="G680" s="3" t="str">
        <f t="shared" si="50"/>
        <v>山东二干|德聊菏1号架空光缆:武城振华街-夏津中山南街</v>
      </c>
      <c r="H680" s="3">
        <f>INDEX(光放段!$B$4:$B$237,MATCH(纤芯!G680,光放段!$C$4:$C$237,0))</f>
        <v>37004102000</v>
      </c>
      <c r="I680" s="3" t="str">
        <f t="shared" si="51"/>
        <v>德聊菏1号架空光缆</v>
      </c>
      <c r="J680" s="3" t="str">
        <f>INDEX(子缆名称!$B$4:$B$29,纤芯!M680)</f>
        <v>B缆</v>
      </c>
      <c r="K680" s="3">
        <v>13</v>
      </c>
      <c r="L680" s="3">
        <f t="shared" si="52"/>
        <v>1</v>
      </c>
      <c r="M680" s="3">
        <f t="shared" si="53"/>
        <v>2</v>
      </c>
      <c r="N680" s="3" t="s">
        <v>24</v>
      </c>
      <c r="O680" s="3">
        <f>COUNTIF([1]局站!$D$4:$D$172,"="&amp;N680)</f>
        <v>1</v>
      </c>
      <c r="P680" s="3">
        <v>0</v>
      </c>
      <c r="Q680" s="3">
        <v>0</v>
      </c>
      <c r="R680" s="3">
        <v>0</v>
      </c>
      <c r="S680" s="3" t="s">
        <v>25</v>
      </c>
      <c r="T680" s="3">
        <f>COUNTIF([1]局站!$D$4:$D$172,"="&amp;S680)</f>
        <v>1</v>
      </c>
      <c r="U680" s="3">
        <v>0</v>
      </c>
      <c r="V680" s="3">
        <v>0</v>
      </c>
      <c r="W680" s="3">
        <v>0</v>
      </c>
      <c r="X680" s="3" t="s">
        <v>1215</v>
      </c>
      <c r="Y680" s="3" t="s">
        <v>880</v>
      </c>
      <c r="Z680" s="3" t="str">
        <f>INDEX(业务类型!$C$4:$C$8,MATCH(纤芯!Y680,业务类型!$B$4:$B$8,0))</f>
        <v>IDLE</v>
      </c>
      <c r="AA680" s="3"/>
    </row>
    <row r="681" spans="1:27" ht="33" x14ac:dyDescent="0.2">
      <c r="A681" s="3">
        <v>678</v>
      </c>
      <c r="B681" s="3">
        <f t="shared" si="54"/>
        <v>37004102014</v>
      </c>
      <c r="C681" s="3" t="s">
        <v>1166</v>
      </c>
      <c r="D681" s="3" t="s">
        <v>204</v>
      </c>
      <c r="E681" s="3" t="str">
        <f>INDEX(光放段!$G$4:$G$237,MATCH(纤芯!G681,光放段!$C$4:$C$237,0))</f>
        <v>山东二干|德聊菏1号架空光缆:德州共青团路-聊城东昌西路</v>
      </c>
      <c r="F681" s="3">
        <f>INDEX(光放段!$I$4:$I$237,MATCH(纤芯!H681,光放段!$B$4:$B$237,0))</f>
        <v>37004100000</v>
      </c>
      <c r="G681" s="3" t="str">
        <f t="shared" si="50"/>
        <v>山东二干|德聊菏1号架空光缆:武城振华街-夏津中山南街</v>
      </c>
      <c r="H681" s="3">
        <f>INDEX(光放段!$B$4:$B$237,MATCH(纤芯!G681,光放段!$C$4:$C$237,0))</f>
        <v>37004102000</v>
      </c>
      <c r="I681" s="3" t="str">
        <f t="shared" si="51"/>
        <v>德聊菏1号架空光缆</v>
      </c>
      <c r="J681" s="3" t="str">
        <f>INDEX(子缆名称!$B$4:$B$29,纤芯!M681)</f>
        <v>B缆</v>
      </c>
      <c r="K681" s="3">
        <v>14</v>
      </c>
      <c r="L681" s="3">
        <f t="shared" si="52"/>
        <v>2</v>
      </c>
      <c r="M681" s="3">
        <f t="shared" si="53"/>
        <v>2</v>
      </c>
      <c r="N681" s="3" t="s">
        <v>24</v>
      </c>
      <c r="O681" s="3">
        <f>COUNTIF([1]局站!$D$4:$D$172,"="&amp;N681)</f>
        <v>1</v>
      </c>
      <c r="P681" s="3">
        <v>0</v>
      </c>
      <c r="Q681" s="3">
        <v>0</v>
      </c>
      <c r="R681" s="3">
        <v>0</v>
      </c>
      <c r="S681" s="3" t="s">
        <v>25</v>
      </c>
      <c r="T681" s="3">
        <f>COUNTIF([1]局站!$D$4:$D$172,"="&amp;S681)</f>
        <v>1</v>
      </c>
      <c r="U681" s="3">
        <v>0</v>
      </c>
      <c r="V681" s="3">
        <v>0</v>
      </c>
      <c r="W681" s="3">
        <v>0</v>
      </c>
      <c r="X681" s="3" t="s">
        <v>1215</v>
      </c>
      <c r="Y681" s="3" t="s">
        <v>880</v>
      </c>
      <c r="Z681" s="3" t="str">
        <f>INDEX(业务类型!$C$4:$C$8,MATCH(纤芯!Y681,业务类型!$B$4:$B$8,0))</f>
        <v>IDLE</v>
      </c>
      <c r="AA681" s="3"/>
    </row>
    <row r="682" spans="1:27" ht="33" x14ac:dyDescent="0.2">
      <c r="A682" s="3">
        <v>679</v>
      </c>
      <c r="B682" s="3">
        <f t="shared" si="54"/>
        <v>37004102015</v>
      </c>
      <c r="C682" s="3" t="s">
        <v>1166</v>
      </c>
      <c r="D682" s="3" t="s">
        <v>204</v>
      </c>
      <c r="E682" s="3" t="str">
        <f>INDEX(光放段!$G$4:$G$237,MATCH(纤芯!G682,光放段!$C$4:$C$237,0))</f>
        <v>山东二干|德聊菏1号架空光缆:德州共青团路-聊城东昌西路</v>
      </c>
      <c r="F682" s="3">
        <f>INDEX(光放段!$I$4:$I$237,MATCH(纤芯!H682,光放段!$B$4:$B$237,0))</f>
        <v>37004100000</v>
      </c>
      <c r="G682" s="3" t="str">
        <f t="shared" si="50"/>
        <v>山东二干|德聊菏1号架空光缆:武城振华街-夏津中山南街</v>
      </c>
      <c r="H682" s="3">
        <f>INDEX(光放段!$B$4:$B$237,MATCH(纤芯!G682,光放段!$C$4:$C$237,0))</f>
        <v>37004102000</v>
      </c>
      <c r="I682" s="3" t="str">
        <f t="shared" si="51"/>
        <v>德聊菏1号架空光缆</v>
      </c>
      <c r="J682" s="3" t="str">
        <f>INDEX(子缆名称!$B$4:$B$29,纤芯!M682)</f>
        <v>B缆</v>
      </c>
      <c r="K682" s="3">
        <v>15</v>
      </c>
      <c r="L682" s="3">
        <f t="shared" si="52"/>
        <v>3</v>
      </c>
      <c r="M682" s="3">
        <f t="shared" si="53"/>
        <v>2</v>
      </c>
      <c r="N682" s="3" t="s">
        <v>24</v>
      </c>
      <c r="O682" s="3">
        <f>COUNTIF([1]局站!$D$4:$D$172,"="&amp;N682)</f>
        <v>1</v>
      </c>
      <c r="P682" s="3">
        <v>0</v>
      </c>
      <c r="Q682" s="3">
        <v>0</v>
      </c>
      <c r="R682" s="3">
        <v>0</v>
      </c>
      <c r="S682" s="3" t="s">
        <v>25</v>
      </c>
      <c r="T682" s="3">
        <f>COUNTIF([1]局站!$D$4:$D$172,"="&amp;S682)</f>
        <v>1</v>
      </c>
      <c r="U682" s="3">
        <v>0</v>
      </c>
      <c r="V682" s="3">
        <v>0</v>
      </c>
      <c r="W682" s="3">
        <v>0</v>
      </c>
      <c r="X682" s="3" t="s">
        <v>1215</v>
      </c>
      <c r="Y682" s="3" t="s">
        <v>880</v>
      </c>
      <c r="Z682" s="3" t="str">
        <f>INDEX(业务类型!$C$4:$C$8,MATCH(纤芯!Y682,业务类型!$B$4:$B$8,0))</f>
        <v>IDLE</v>
      </c>
      <c r="AA682" s="3"/>
    </row>
    <row r="683" spans="1:27" ht="33" x14ac:dyDescent="0.2">
      <c r="A683" s="3">
        <v>680</v>
      </c>
      <c r="B683" s="3">
        <f t="shared" si="54"/>
        <v>37004102016</v>
      </c>
      <c r="C683" s="3" t="s">
        <v>1166</v>
      </c>
      <c r="D683" s="3" t="s">
        <v>204</v>
      </c>
      <c r="E683" s="3" t="str">
        <f>INDEX(光放段!$G$4:$G$237,MATCH(纤芯!G683,光放段!$C$4:$C$237,0))</f>
        <v>山东二干|德聊菏1号架空光缆:德州共青团路-聊城东昌西路</v>
      </c>
      <c r="F683" s="3">
        <f>INDEX(光放段!$I$4:$I$237,MATCH(纤芯!H683,光放段!$B$4:$B$237,0))</f>
        <v>37004100000</v>
      </c>
      <c r="G683" s="3" t="str">
        <f t="shared" si="50"/>
        <v>山东二干|德聊菏1号架空光缆:武城振华街-夏津中山南街</v>
      </c>
      <c r="H683" s="3">
        <f>INDEX(光放段!$B$4:$B$237,MATCH(纤芯!G683,光放段!$C$4:$C$237,0))</f>
        <v>37004102000</v>
      </c>
      <c r="I683" s="3" t="str">
        <f t="shared" si="51"/>
        <v>德聊菏1号架空光缆</v>
      </c>
      <c r="J683" s="3" t="str">
        <f>INDEX(子缆名称!$B$4:$B$29,纤芯!M683)</f>
        <v>B缆</v>
      </c>
      <c r="K683" s="3">
        <v>16</v>
      </c>
      <c r="L683" s="3">
        <f t="shared" si="52"/>
        <v>4</v>
      </c>
      <c r="M683" s="3">
        <f t="shared" si="53"/>
        <v>2</v>
      </c>
      <c r="N683" s="3" t="s">
        <v>24</v>
      </c>
      <c r="O683" s="3">
        <f>COUNTIF([1]局站!$D$4:$D$172,"="&amp;N683)</f>
        <v>1</v>
      </c>
      <c r="P683" s="3">
        <v>0</v>
      </c>
      <c r="Q683" s="3">
        <v>0</v>
      </c>
      <c r="R683" s="3">
        <v>0</v>
      </c>
      <c r="S683" s="3" t="s">
        <v>25</v>
      </c>
      <c r="T683" s="3">
        <f>COUNTIF([1]局站!$D$4:$D$172,"="&amp;S683)</f>
        <v>1</v>
      </c>
      <c r="U683" s="3">
        <v>0</v>
      </c>
      <c r="V683" s="3">
        <v>0</v>
      </c>
      <c r="W683" s="3">
        <v>0</v>
      </c>
      <c r="X683" s="3" t="s">
        <v>1215</v>
      </c>
      <c r="Y683" s="3" t="s">
        <v>880</v>
      </c>
      <c r="Z683" s="3" t="str">
        <f>INDEX(业务类型!$C$4:$C$8,MATCH(纤芯!Y683,业务类型!$B$4:$B$8,0))</f>
        <v>IDLE</v>
      </c>
      <c r="AA683" s="3"/>
    </row>
    <row r="684" spans="1:27" ht="33" x14ac:dyDescent="0.2">
      <c r="A684" s="3">
        <v>681</v>
      </c>
      <c r="B684" s="3">
        <f t="shared" si="54"/>
        <v>37004103001</v>
      </c>
      <c r="C684" s="3" t="s">
        <v>1166</v>
      </c>
      <c r="D684" s="3" t="s">
        <v>204</v>
      </c>
      <c r="E684" s="3" t="str">
        <f>INDEX(光放段!$G$4:$G$237,MATCH(纤芯!G684,光放段!$C$4:$C$237,0))</f>
        <v>山东二干|德聊菏1号架空光缆:德州共青团路-聊城东昌西路</v>
      </c>
      <c r="F684" s="3">
        <f>INDEX(光放段!$I$4:$I$237,MATCH(纤芯!H684,光放段!$B$4:$B$237,0))</f>
        <v>37004100000</v>
      </c>
      <c r="G684" s="3" t="str">
        <f t="shared" si="50"/>
        <v>山东二干|德聊菏1号架空光缆:夏津中山南街-临清红星路东段</v>
      </c>
      <c r="H684" s="3">
        <f>INDEX(光放段!$B$4:$B$237,MATCH(纤芯!G684,光放段!$C$4:$C$237,0))</f>
        <v>37004103000</v>
      </c>
      <c r="I684" s="3" t="str">
        <f t="shared" si="51"/>
        <v>德聊菏1号架空光缆</v>
      </c>
      <c r="J684" s="3" t="str">
        <f>INDEX(子缆名称!$B$4:$B$29,纤芯!M684)</f>
        <v>A缆</v>
      </c>
      <c r="K684" s="3">
        <v>1</v>
      </c>
      <c r="L684" s="3">
        <f t="shared" si="52"/>
        <v>1</v>
      </c>
      <c r="M684" s="3">
        <f t="shared" si="53"/>
        <v>1</v>
      </c>
      <c r="N684" s="3" t="s">
        <v>25</v>
      </c>
      <c r="O684" s="3">
        <f>COUNTIF([1]局站!$D$4:$D$172,"="&amp;N684)</f>
        <v>1</v>
      </c>
      <c r="P684" s="3">
        <v>0</v>
      </c>
      <c r="Q684" s="3">
        <v>0</v>
      </c>
      <c r="R684" s="3">
        <v>0</v>
      </c>
      <c r="S684" s="3" t="s">
        <v>26</v>
      </c>
      <c r="T684" s="3">
        <f>COUNTIF([1]局站!$D$4:$D$172,"="&amp;S684)</f>
        <v>1</v>
      </c>
      <c r="U684" s="3">
        <v>0</v>
      </c>
      <c r="V684" s="3">
        <v>0</v>
      </c>
      <c r="W684" s="3">
        <v>0</v>
      </c>
      <c r="X684" s="3" t="s">
        <v>1215</v>
      </c>
      <c r="Y684" s="3" t="s">
        <v>880</v>
      </c>
      <c r="Z684" s="3" t="str">
        <f>INDEX(业务类型!$C$4:$C$8,MATCH(纤芯!Y684,业务类型!$B$4:$B$8,0))</f>
        <v>IDLE</v>
      </c>
      <c r="AA684" s="3"/>
    </row>
    <row r="685" spans="1:27" ht="33" x14ac:dyDescent="0.2">
      <c r="A685" s="3">
        <v>682</v>
      </c>
      <c r="B685" s="3">
        <f t="shared" si="54"/>
        <v>37004103002</v>
      </c>
      <c r="C685" s="3" t="s">
        <v>1166</v>
      </c>
      <c r="D685" s="3" t="s">
        <v>204</v>
      </c>
      <c r="E685" s="3" t="str">
        <f>INDEX(光放段!$G$4:$G$237,MATCH(纤芯!G685,光放段!$C$4:$C$237,0))</f>
        <v>山东二干|德聊菏1号架空光缆:德州共青团路-聊城东昌西路</v>
      </c>
      <c r="F685" s="3">
        <f>INDEX(光放段!$I$4:$I$237,MATCH(纤芯!H685,光放段!$B$4:$B$237,0))</f>
        <v>37004100000</v>
      </c>
      <c r="G685" s="3" t="str">
        <f t="shared" si="50"/>
        <v>山东二干|德聊菏1号架空光缆:夏津中山南街-临清红星路东段</v>
      </c>
      <c r="H685" s="3">
        <f>INDEX(光放段!$B$4:$B$237,MATCH(纤芯!G685,光放段!$C$4:$C$237,0))</f>
        <v>37004103000</v>
      </c>
      <c r="I685" s="3" t="str">
        <f t="shared" si="51"/>
        <v>德聊菏1号架空光缆</v>
      </c>
      <c r="J685" s="3" t="str">
        <f>INDEX(子缆名称!$B$4:$B$29,纤芯!M685)</f>
        <v>A缆</v>
      </c>
      <c r="K685" s="3">
        <v>2</v>
      </c>
      <c r="L685" s="3">
        <f t="shared" si="52"/>
        <v>2</v>
      </c>
      <c r="M685" s="3">
        <f t="shared" si="53"/>
        <v>1</v>
      </c>
      <c r="N685" s="3" t="s">
        <v>25</v>
      </c>
      <c r="O685" s="3">
        <f>COUNTIF([1]局站!$D$4:$D$172,"="&amp;N685)</f>
        <v>1</v>
      </c>
      <c r="P685" s="3">
        <v>0</v>
      </c>
      <c r="Q685" s="3">
        <v>0</v>
      </c>
      <c r="R685" s="3">
        <v>0</v>
      </c>
      <c r="S685" s="3" t="s">
        <v>26</v>
      </c>
      <c r="T685" s="3">
        <f>COUNTIF([1]局站!$D$4:$D$172,"="&amp;S685)</f>
        <v>1</v>
      </c>
      <c r="U685" s="3">
        <v>0</v>
      </c>
      <c r="V685" s="3">
        <v>0</v>
      </c>
      <c r="W685" s="3">
        <v>0</v>
      </c>
      <c r="X685" s="3" t="s">
        <v>1215</v>
      </c>
      <c r="Y685" s="3" t="s">
        <v>880</v>
      </c>
      <c r="Z685" s="3" t="str">
        <f>INDEX(业务类型!$C$4:$C$8,MATCH(纤芯!Y685,业务类型!$B$4:$B$8,0))</f>
        <v>IDLE</v>
      </c>
      <c r="AA685" s="3"/>
    </row>
    <row r="686" spans="1:27" ht="33" x14ac:dyDescent="0.2">
      <c r="A686" s="3">
        <v>683</v>
      </c>
      <c r="B686" s="3">
        <f t="shared" si="54"/>
        <v>37004103003</v>
      </c>
      <c r="C686" s="3" t="s">
        <v>1166</v>
      </c>
      <c r="D686" s="3" t="s">
        <v>204</v>
      </c>
      <c r="E686" s="3" t="str">
        <f>INDEX(光放段!$G$4:$G$237,MATCH(纤芯!G686,光放段!$C$4:$C$237,0))</f>
        <v>山东二干|德聊菏1号架空光缆:德州共青团路-聊城东昌西路</v>
      </c>
      <c r="F686" s="3">
        <f>INDEX(光放段!$I$4:$I$237,MATCH(纤芯!H686,光放段!$B$4:$B$237,0))</f>
        <v>37004100000</v>
      </c>
      <c r="G686" s="3" t="str">
        <f t="shared" si="50"/>
        <v>山东二干|德聊菏1号架空光缆:夏津中山南街-临清红星路东段</v>
      </c>
      <c r="H686" s="3">
        <f>INDEX(光放段!$B$4:$B$237,MATCH(纤芯!G686,光放段!$C$4:$C$237,0))</f>
        <v>37004103000</v>
      </c>
      <c r="I686" s="3" t="str">
        <f t="shared" si="51"/>
        <v>德聊菏1号架空光缆</v>
      </c>
      <c r="J686" s="3" t="str">
        <f>INDEX(子缆名称!$B$4:$B$29,纤芯!M686)</f>
        <v>A缆</v>
      </c>
      <c r="K686" s="3">
        <v>3</v>
      </c>
      <c r="L686" s="3">
        <f t="shared" si="52"/>
        <v>3</v>
      </c>
      <c r="M686" s="3">
        <f t="shared" si="53"/>
        <v>1</v>
      </c>
      <c r="N686" s="3" t="s">
        <v>25</v>
      </c>
      <c r="O686" s="3">
        <f>COUNTIF([1]局站!$D$4:$D$172,"="&amp;N686)</f>
        <v>1</v>
      </c>
      <c r="P686" s="3">
        <v>0</v>
      </c>
      <c r="Q686" s="3">
        <v>0</v>
      </c>
      <c r="R686" s="3">
        <v>0</v>
      </c>
      <c r="S686" s="3" t="s">
        <v>26</v>
      </c>
      <c r="T686" s="3">
        <f>COUNTIF([1]局站!$D$4:$D$172,"="&amp;S686)</f>
        <v>1</v>
      </c>
      <c r="U686" s="3">
        <v>0</v>
      </c>
      <c r="V686" s="3">
        <v>0</v>
      </c>
      <c r="W686" s="3">
        <v>0</v>
      </c>
      <c r="X686" s="3" t="s">
        <v>1215</v>
      </c>
      <c r="Y686" s="3" t="s">
        <v>880</v>
      </c>
      <c r="Z686" s="3" t="str">
        <f>INDEX(业务类型!$C$4:$C$8,MATCH(纤芯!Y686,业务类型!$B$4:$B$8,0))</f>
        <v>IDLE</v>
      </c>
      <c r="AA686" s="3"/>
    </row>
    <row r="687" spans="1:27" ht="33" x14ac:dyDescent="0.2">
      <c r="A687" s="3">
        <v>684</v>
      </c>
      <c r="B687" s="3">
        <f t="shared" si="54"/>
        <v>37004103004</v>
      </c>
      <c r="C687" s="3" t="s">
        <v>1166</v>
      </c>
      <c r="D687" s="3" t="s">
        <v>204</v>
      </c>
      <c r="E687" s="3" t="str">
        <f>INDEX(光放段!$G$4:$G$237,MATCH(纤芯!G687,光放段!$C$4:$C$237,0))</f>
        <v>山东二干|德聊菏1号架空光缆:德州共青团路-聊城东昌西路</v>
      </c>
      <c r="F687" s="3">
        <f>INDEX(光放段!$I$4:$I$237,MATCH(纤芯!H687,光放段!$B$4:$B$237,0))</f>
        <v>37004100000</v>
      </c>
      <c r="G687" s="3" t="str">
        <f t="shared" si="50"/>
        <v>山东二干|德聊菏1号架空光缆:夏津中山南街-临清红星路东段</v>
      </c>
      <c r="H687" s="3">
        <f>INDEX(光放段!$B$4:$B$237,MATCH(纤芯!G687,光放段!$C$4:$C$237,0))</f>
        <v>37004103000</v>
      </c>
      <c r="I687" s="3" t="str">
        <f t="shared" si="51"/>
        <v>德聊菏1号架空光缆</v>
      </c>
      <c r="J687" s="3" t="str">
        <f>INDEX(子缆名称!$B$4:$B$29,纤芯!M687)</f>
        <v>A缆</v>
      </c>
      <c r="K687" s="3">
        <v>4</v>
      </c>
      <c r="L687" s="3">
        <f t="shared" si="52"/>
        <v>4</v>
      </c>
      <c r="M687" s="3">
        <f t="shared" si="53"/>
        <v>1</v>
      </c>
      <c r="N687" s="3" t="s">
        <v>25</v>
      </c>
      <c r="O687" s="3">
        <f>COUNTIF([1]局站!$D$4:$D$172,"="&amp;N687)</f>
        <v>1</v>
      </c>
      <c r="P687" s="3">
        <v>0</v>
      </c>
      <c r="Q687" s="3">
        <v>0</v>
      </c>
      <c r="R687" s="3">
        <v>0</v>
      </c>
      <c r="S687" s="3" t="s">
        <v>26</v>
      </c>
      <c r="T687" s="3">
        <f>COUNTIF([1]局站!$D$4:$D$172,"="&amp;S687)</f>
        <v>1</v>
      </c>
      <c r="U687" s="3">
        <v>0</v>
      </c>
      <c r="V687" s="3">
        <v>0</v>
      </c>
      <c r="W687" s="3">
        <v>0</v>
      </c>
      <c r="X687" s="3" t="s">
        <v>1215</v>
      </c>
      <c r="Y687" s="3" t="s">
        <v>880</v>
      </c>
      <c r="Z687" s="3" t="str">
        <f>INDEX(业务类型!$C$4:$C$8,MATCH(纤芯!Y687,业务类型!$B$4:$B$8,0))</f>
        <v>IDLE</v>
      </c>
      <c r="AA687" s="3"/>
    </row>
    <row r="688" spans="1:27" ht="33" x14ac:dyDescent="0.2">
      <c r="A688" s="3">
        <v>685</v>
      </c>
      <c r="B688" s="3">
        <f t="shared" si="54"/>
        <v>37004103005</v>
      </c>
      <c r="C688" s="3" t="s">
        <v>1166</v>
      </c>
      <c r="D688" s="3" t="s">
        <v>204</v>
      </c>
      <c r="E688" s="3" t="str">
        <f>INDEX(光放段!$G$4:$G$237,MATCH(纤芯!G688,光放段!$C$4:$C$237,0))</f>
        <v>山东二干|德聊菏1号架空光缆:德州共青团路-聊城东昌西路</v>
      </c>
      <c r="F688" s="3">
        <f>INDEX(光放段!$I$4:$I$237,MATCH(纤芯!H688,光放段!$B$4:$B$237,0))</f>
        <v>37004100000</v>
      </c>
      <c r="G688" s="3" t="str">
        <f t="shared" si="50"/>
        <v>山东二干|德聊菏1号架空光缆:夏津中山南街-临清红星路东段</v>
      </c>
      <c r="H688" s="3">
        <f>INDEX(光放段!$B$4:$B$237,MATCH(纤芯!G688,光放段!$C$4:$C$237,0))</f>
        <v>37004103000</v>
      </c>
      <c r="I688" s="3" t="str">
        <f t="shared" si="51"/>
        <v>德聊菏1号架空光缆</v>
      </c>
      <c r="J688" s="3" t="str">
        <f>INDEX(子缆名称!$B$4:$B$29,纤芯!M688)</f>
        <v>A缆</v>
      </c>
      <c r="K688" s="3">
        <v>5</v>
      </c>
      <c r="L688" s="3">
        <f t="shared" si="52"/>
        <v>5</v>
      </c>
      <c r="M688" s="3">
        <f t="shared" si="53"/>
        <v>1</v>
      </c>
      <c r="N688" s="3" t="s">
        <v>25</v>
      </c>
      <c r="O688" s="3">
        <f>COUNTIF([1]局站!$D$4:$D$172,"="&amp;N688)</f>
        <v>1</v>
      </c>
      <c r="P688" s="3">
        <v>0</v>
      </c>
      <c r="Q688" s="3">
        <v>0</v>
      </c>
      <c r="R688" s="3">
        <v>0</v>
      </c>
      <c r="S688" s="3" t="s">
        <v>26</v>
      </c>
      <c r="T688" s="3">
        <f>COUNTIF([1]局站!$D$4:$D$172,"="&amp;S688)</f>
        <v>1</v>
      </c>
      <c r="U688" s="3">
        <v>0</v>
      </c>
      <c r="V688" s="3">
        <v>0</v>
      </c>
      <c r="W688" s="3">
        <v>0</v>
      </c>
      <c r="X688" s="3" t="s">
        <v>1215</v>
      </c>
      <c r="Y688" s="3" t="s">
        <v>880</v>
      </c>
      <c r="Z688" s="3" t="str">
        <f>INDEX(业务类型!$C$4:$C$8,MATCH(纤芯!Y688,业务类型!$B$4:$B$8,0))</f>
        <v>IDLE</v>
      </c>
      <c r="AA688" s="3"/>
    </row>
    <row r="689" spans="1:27" ht="33" x14ac:dyDescent="0.2">
      <c r="A689" s="3">
        <v>686</v>
      </c>
      <c r="B689" s="3">
        <f t="shared" si="54"/>
        <v>37004103006</v>
      </c>
      <c r="C689" s="3" t="s">
        <v>1166</v>
      </c>
      <c r="D689" s="3" t="s">
        <v>204</v>
      </c>
      <c r="E689" s="3" t="str">
        <f>INDEX(光放段!$G$4:$G$237,MATCH(纤芯!G689,光放段!$C$4:$C$237,0))</f>
        <v>山东二干|德聊菏1号架空光缆:德州共青团路-聊城东昌西路</v>
      </c>
      <c r="F689" s="3">
        <f>INDEX(光放段!$I$4:$I$237,MATCH(纤芯!H689,光放段!$B$4:$B$237,0))</f>
        <v>37004100000</v>
      </c>
      <c r="G689" s="3" t="str">
        <f t="shared" si="50"/>
        <v>山东二干|德聊菏1号架空光缆:夏津中山南街-临清红星路东段</v>
      </c>
      <c r="H689" s="3">
        <f>INDEX(光放段!$B$4:$B$237,MATCH(纤芯!G689,光放段!$C$4:$C$237,0))</f>
        <v>37004103000</v>
      </c>
      <c r="I689" s="3" t="str">
        <f t="shared" si="51"/>
        <v>德聊菏1号架空光缆</v>
      </c>
      <c r="J689" s="3" t="str">
        <f>INDEX(子缆名称!$B$4:$B$29,纤芯!M689)</f>
        <v>A缆</v>
      </c>
      <c r="K689" s="3">
        <v>6</v>
      </c>
      <c r="L689" s="3">
        <f t="shared" si="52"/>
        <v>6</v>
      </c>
      <c r="M689" s="3">
        <f t="shared" si="53"/>
        <v>1</v>
      </c>
      <c r="N689" s="3" t="s">
        <v>25</v>
      </c>
      <c r="O689" s="3">
        <f>COUNTIF([1]局站!$D$4:$D$172,"="&amp;N689)</f>
        <v>1</v>
      </c>
      <c r="P689" s="3">
        <v>0</v>
      </c>
      <c r="Q689" s="3">
        <v>0</v>
      </c>
      <c r="R689" s="3">
        <v>0</v>
      </c>
      <c r="S689" s="3" t="s">
        <v>26</v>
      </c>
      <c r="T689" s="3">
        <f>COUNTIF([1]局站!$D$4:$D$172,"="&amp;S689)</f>
        <v>1</v>
      </c>
      <c r="U689" s="3">
        <v>0</v>
      </c>
      <c r="V689" s="3">
        <v>0</v>
      </c>
      <c r="W689" s="3">
        <v>0</v>
      </c>
      <c r="X689" s="3" t="s">
        <v>1215</v>
      </c>
      <c r="Y689" s="3" t="s">
        <v>880</v>
      </c>
      <c r="Z689" s="3" t="str">
        <f>INDEX(业务类型!$C$4:$C$8,MATCH(纤芯!Y689,业务类型!$B$4:$B$8,0))</f>
        <v>IDLE</v>
      </c>
      <c r="AA689" s="3"/>
    </row>
    <row r="690" spans="1:27" ht="33" x14ac:dyDescent="0.2">
      <c r="A690" s="3">
        <v>687</v>
      </c>
      <c r="B690" s="3">
        <f t="shared" si="54"/>
        <v>37004103007</v>
      </c>
      <c r="C690" s="3" t="s">
        <v>1166</v>
      </c>
      <c r="D690" s="3" t="s">
        <v>204</v>
      </c>
      <c r="E690" s="3" t="str">
        <f>INDEX(光放段!$G$4:$G$237,MATCH(纤芯!G690,光放段!$C$4:$C$237,0))</f>
        <v>山东二干|德聊菏1号架空光缆:德州共青团路-聊城东昌西路</v>
      </c>
      <c r="F690" s="3">
        <f>INDEX(光放段!$I$4:$I$237,MATCH(纤芯!H690,光放段!$B$4:$B$237,0))</f>
        <v>37004100000</v>
      </c>
      <c r="G690" s="3" t="str">
        <f t="shared" si="50"/>
        <v>山东二干|德聊菏1号架空光缆:夏津中山南街-临清红星路东段</v>
      </c>
      <c r="H690" s="3">
        <f>INDEX(光放段!$B$4:$B$237,MATCH(纤芯!G690,光放段!$C$4:$C$237,0))</f>
        <v>37004103000</v>
      </c>
      <c r="I690" s="3" t="str">
        <f t="shared" si="51"/>
        <v>德聊菏1号架空光缆</v>
      </c>
      <c r="J690" s="3" t="str">
        <f>INDEX(子缆名称!$B$4:$B$29,纤芯!M690)</f>
        <v>A缆</v>
      </c>
      <c r="K690" s="3">
        <v>7</v>
      </c>
      <c r="L690" s="3">
        <f t="shared" si="52"/>
        <v>7</v>
      </c>
      <c r="M690" s="3">
        <f t="shared" si="53"/>
        <v>1</v>
      </c>
      <c r="N690" s="3" t="s">
        <v>25</v>
      </c>
      <c r="O690" s="3">
        <f>COUNTIF([1]局站!$D$4:$D$172,"="&amp;N690)</f>
        <v>1</v>
      </c>
      <c r="P690" s="3">
        <v>0</v>
      </c>
      <c r="Q690" s="3">
        <v>0</v>
      </c>
      <c r="R690" s="3">
        <v>0</v>
      </c>
      <c r="S690" s="3" t="s">
        <v>26</v>
      </c>
      <c r="T690" s="3">
        <f>COUNTIF([1]局站!$D$4:$D$172,"="&amp;S690)</f>
        <v>1</v>
      </c>
      <c r="U690" s="3">
        <v>0</v>
      </c>
      <c r="V690" s="3">
        <v>0</v>
      </c>
      <c r="W690" s="3">
        <v>0</v>
      </c>
      <c r="X690" s="3" t="s">
        <v>1215</v>
      </c>
      <c r="Y690" s="3" t="s">
        <v>881</v>
      </c>
      <c r="Z690" s="3" t="str">
        <f>INDEX(业务类型!$C$4:$C$8,MATCH(纤芯!Y690,业务类型!$B$4:$B$8,0))</f>
        <v>OTHER</v>
      </c>
      <c r="AA690" s="3" t="s">
        <v>888</v>
      </c>
    </row>
    <row r="691" spans="1:27" ht="33" x14ac:dyDescent="0.2">
      <c r="A691" s="3">
        <v>688</v>
      </c>
      <c r="B691" s="3">
        <f t="shared" si="54"/>
        <v>37004103008</v>
      </c>
      <c r="C691" s="3" t="s">
        <v>1166</v>
      </c>
      <c r="D691" s="3" t="s">
        <v>204</v>
      </c>
      <c r="E691" s="3" t="str">
        <f>INDEX(光放段!$G$4:$G$237,MATCH(纤芯!G691,光放段!$C$4:$C$237,0))</f>
        <v>山东二干|德聊菏1号架空光缆:德州共青团路-聊城东昌西路</v>
      </c>
      <c r="F691" s="3">
        <f>INDEX(光放段!$I$4:$I$237,MATCH(纤芯!H691,光放段!$B$4:$B$237,0))</f>
        <v>37004100000</v>
      </c>
      <c r="G691" s="3" t="str">
        <f t="shared" si="50"/>
        <v>山东二干|德聊菏1号架空光缆:夏津中山南街-临清红星路东段</v>
      </c>
      <c r="H691" s="3">
        <f>INDEX(光放段!$B$4:$B$237,MATCH(纤芯!G691,光放段!$C$4:$C$237,0))</f>
        <v>37004103000</v>
      </c>
      <c r="I691" s="3" t="str">
        <f t="shared" si="51"/>
        <v>德聊菏1号架空光缆</v>
      </c>
      <c r="J691" s="3" t="str">
        <f>INDEX(子缆名称!$B$4:$B$29,纤芯!M691)</f>
        <v>A缆</v>
      </c>
      <c r="K691" s="3">
        <v>8</v>
      </c>
      <c r="L691" s="3">
        <f t="shared" si="52"/>
        <v>8</v>
      </c>
      <c r="M691" s="3">
        <f t="shared" si="53"/>
        <v>1</v>
      </c>
      <c r="N691" s="3" t="s">
        <v>25</v>
      </c>
      <c r="O691" s="3">
        <f>COUNTIF([1]局站!$D$4:$D$172,"="&amp;N691)</f>
        <v>1</v>
      </c>
      <c r="P691" s="3">
        <v>0</v>
      </c>
      <c r="Q691" s="3">
        <v>0</v>
      </c>
      <c r="R691" s="3">
        <v>0</v>
      </c>
      <c r="S691" s="3" t="s">
        <v>26</v>
      </c>
      <c r="T691" s="3">
        <f>COUNTIF([1]局站!$D$4:$D$172,"="&amp;S691)</f>
        <v>1</v>
      </c>
      <c r="U691" s="3">
        <v>0</v>
      </c>
      <c r="V691" s="3">
        <v>0</v>
      </c>
      <c r="W691" s="3">
        <v>0</v>
      </c>
      <c r="X691" s="3" t="s">
        <v>1215</v>
      </c>
      <c r="Y691" s="3" t="s">
        <v>880</v>
      </c>
      <c r="Z691" s="3" t="str">
        <f>INDEX(业务类型!$C$4:$C$8,MATCH(纤芯!Y691,业务类型!$B$4:$B$8,0))</f>
        <v>IDLE</v>
      </c>
      <c r="AA691" s="3"/>
    </row>
    <row r="692" spans="1:27" ht="33" x14ac:dyDescent="0.2">
      <c r="A692" s="3">
        <v>689</v>
      </c>
      <c r="B692" s="3">
        <f t="shared" si="54"/>
        <v>37004103009</v>
      </c>
      <c r="C692" s="3" t="s">
        <v>1166</v>
      </c>
      <c r="D692" s="3" t="s">
        <v>204</v>
      </c>
      <c r="E692" s="3" t="str">
        <f>INDEX(光放段!$G$4:$G$237,MATCH(纤芯!G692,光放段!$C$4:$C$237,0))</f>
        <v>山东二干|德聊菏1号架空光缆:德州共青团路-聊城东昌西路</v>
      </c>
      <c r="F692" s="3">
        <f>INDEX(光放段!$I$4:$I$237,MATCH(纤芯!H692,光放段!$B$4:$B$237,0))</f>
        <v>37004100000</v>
      </c>
      <c r="G692" s="3" t="str">
        <f t="shared" si="50"/>
        <v>山东二干|德聊菏1号架空光缆:夏津中山南街-临清红星路东段</v>
      </c>
      <c r="H692" s="3">
        <f>INDEX(光放段!$B$4:$B$237,MATCH(纤芯!G692,光放段!$C$4:$C$237,0))</f>
        <v>37004103000</v>
      </c>
      <c r="I692" s="3" t="str">
        <f t="shared" si="51"/>
        <v>德聊菏1号架空光缆</v>
      </c>
      <c r="J692" s="3" t="str">
        <f>INDEX(子缆名称!$B$4:$B$29,纤芯!M692)</f>
        <v>A缆</v>
      </c>
      <c r="K692" s="3">
        <v>9</v>
      </c>
      <c r="L692" s="3">
        <f t="shared" si="52"/>
        <v>9</v>
      </c>
      <c r="M692" s="3">
        <f t="shared" si="53"/>
        <v>1</v>
      </c>
      <c r="N692" s="3" t="s">
        <v>25</v>
      </c>
      <c r="O692" s="3">
        <f>COUNTIF([1]局站!$D$4:$D$172,"="&amp;N692)</f>
        <v>1</v>
      </c>
      <c r="P692" s="3">
        <v>0</v>
      </c>
      <c r="Q692" s="3">
        <v>0</v>
      </c>
      <c r="R692" s="3">
        <v>0</v>
      </c>
      <c r="S692" s="3" t="s">
        <v>26</v>
      </c>
      <c r="T692" s="3">
        <f>COUNTIF([1]局站!$D$4:$D$172,"="&amp;S692)</f>
        <v>1</v>
      </c>
      <c r="U692" s="3">
        <v>0</v>
      </c>
      <c r="V692" s="3">
        <v>0</v>
      </c>
      <c r="W692" s="3">
        <v>0</v>
      </c>
      <c r="X692" s="3" t="s">
        <v>1215</v>
      </c>
      <c r="Y692" s="3" t="s">
        <v>880</v>
      </c>
      <c r="Z692" s="3" t="str">
        <f>INDEX(业务类型!$C$4:$C$8,MATCH(纤芯!Y692,业务类型!$B$4:$B$8,0))</f>
        <v>IDLE</v>
      </c>
      <c r="AA692" s="3"/>
    </row>
    <row r="693" spans="1:27" ht="33" x14ac:dyDescent="0.2">
      <c r="A693" s="3">
        <v>690</v>
      </c>
      <c r="B693" s="3">
        <f t="shared" si="54"/>
        <v>37004103010</v>
      </c>
      <c r="C693" s="3" t="s">
        <v>1166</v>
      </c>
      <c r="D693" s="3" t="s">
        <v>204</v>
      </c>
      <c r="E693" s="3" t="str">
        <f>INDEX(光放段!$G$4:$G$237,MATCH(纤芯!G693,光放段!$C$4:$C$237,0))</f>
        <v>山东二干|德聊菏1号架空光缆:德州共青团路-聊城东昌西路</v>
      </c>
      <c r="F693" s="3">
        <f>INDEX(光放段!$I$4:$I$237,MATCH(纤芯!H693,光放段!$B$4:$B$237,0))</f>
        <v>37004100000</v>
      </c>
      <c r="G693" s="3" t="str">
        <f t="shared" si="50"/>
        <v>山东二干|德聊菏1号架空光缆:夏津中山南街-临清红星路东段</v>
      </c>
      <c r="H693" s="3">
        <f>INDEX(光放段!$B$4:$B$237,MATCH(纤芯!G693,光放段!$C$4:$C$237,0))</f>
        <v>37004103000</v>
      </c>
      <c r="I693" s="3" t="str">
        <f t="shared" si="51"/>
        <v>德聊菏1号架空光缆</v>
      </c>
      <c r="J693" s="3" t="str">
        <f>INDEX(子缆名称!$B$4:$B$29,纤芯!M693)</f>
        <v>A缆</v>
      </c>
      <c r="K693" s="3">
        <v>10</v>
      </c>
      <c r="L693" s="3">
        <f t="shared" si="52"/>
        <v>10</v>
      </c>
      <c r="M693" s="3">
        <f t="shared" si="53"/>
        <v>1</v>
      </c>
      <c r="N693" s="3" t="s">
        <v>25</v>
      </c>
      <c r="O693" s="3">
        <f>COUNTIF([1]局站!$D$4:$D$172,"="&amp;N693)</f>
        <v>1</v>
      </c>
      <c r="P693" s="3">
        <v>0</v>
      </c>
      <c r="Q693" s="3">
        <v>0</v>
      </c>
      <c r="R693" s="3">
        <v>0</v>
      </c>
      <c r="S693" s="3" t="s">
        <v>26</v>
      </c>
      <c r="T693" s="3">
        <f>COUNTIF([1]局站!$D$4:$D$172,"="&amp;S693)</f>
        <v>1</v>
      </c>
      <c r="U693" s="3">
        <v>0</v>
      </c>
      <c r="V693" s="3">
        <v>0</v>
      </c>
      <c r="W693" s="3">
        <v>0</v>
      </c>
      <c r="X693" s="3" t="s">
        <v>1215</v>
      </c>
      <c r="Y693" s="3" t="s">
        <v>880</v>
      </c>
      <c r="Z693" s="3" t="str">
        <f>INDEX(业务类型!$C$4:$C$8,MATCH(纤芯!Y693,业务类型!$B$4:$B$8,0))</f>
        <v>IDLE</v>
      </c>
      <c r="AA693" s="3"/>
    </row>
    <row r="694" spans="1:27" ht="33" x14ac:dyDescent="0.2">
      <c r="A694" s="3">
        <v>691</v>
      </c>
      <c r="B694" s="3">
        <f t="shared" si="54"/>
        <v>37004103011</v>
      </c>
      <c r="C694" s="3" t="s">
        <v>1166</v>
      </c>
      <c r="D694" s="3" t="s">
        <v>204</v>
      </c>
      <c r="E694" s="3" t="str">
        <f>INDEX(光放段!$G$4:$G$237,MATCH(纤芯!G694,光放段!$C$4:$C$237,0))</f>
        <v>山东二干|德聊菏1号架空光缆:德州共青团路-聊城东昌西路</v>
      </c>
      <c r="F694" s="3">
        <f>INDEX(光放段!$I$4:$I$237,MATCH(纤芯!H694,光放段!$B$4:$B$237,0))</f>
        <v>37004100000</v>
      </c>
      <c r="G694" s="3" t="str">
        <f t="shared" si="50"/>
        <v>山东二干|德聊菏1号架空光缆:夏津中山南街-临清红星路东段</v>
      </c>
      <c r="H694" s="3">
        <f>INDEX(光放段!$B$4:$B$237,MATCH(纤芯!G694,光放段!$C$4:$C$237,0))</f>
        <v>37004103000</v>
      </c>
      <c r="I694" s="3" t="str">
        <f t="shared" si="51"/>
        <v>德聊菏1号架空光缆</v>
      </c>
      <c r="J694" s="3" t="str">
        <f>INDEX(子缆名称!$B$4:$B$29,纤芯!M694)</f>
        <v>A缆</v>
      </c>
      <c r="K694" s="3">
        <v>11</v>
      </c>
      <c r="L694" s="3">
        <f t="shared" si="52"/>
        <v>11</v>
      </c>
      <c r="M694" s="3">
        <f t="shared" si="53"/>
        <v>1</v>
      </c>
      <c r="N694" s="3" t="s">
        <v>25</v>
      </c>
      <c r="O694" s="3">
        <f>COUNTIF([1]局站!$D$4:$D$172,"="&amp;N694)</f>
        <v>1</v>
      </c>
      <c r="P694" s="3">
        <v>0</v>
      </c>
      <c r="Q694" s="3">
        <v>0</v>
      </c>
      <c r="R694" s="3">
        <v>0</v>
      </c>
      <c r="S694" s="3" t="s">
        <v>26</v>
      </c>
      <c r="T694" s="3">
        <f>COUNTIF([1]局站!$D$4:$D$172,"="&amp;S694)</f>
        <v>1</v>
      </c>
      <c r="U694" s="3">
        <v>0</v>
      </c>
      <c r="V694" s="3">
        <v>0</v>
      </c>
      <c r="W694" s="3">
        <v>0</v>
      </c>
      <c r="X694" s="3" t="s">
        <v>1215</v>
      </c>
      <c r="Y694" s="3" t="s">
        <v>880</v>
      </c>
      <c r="Z694" s="3" t="str">
        <f>INDEX(业务类型!$C$4:$C$8,MATCH(纤芯!Y694,业务类型!$B$4:$B$8,0))</f>
        <v>IDLE</v>
      </c>
      <c r="AA694" s="3"/>
    </row>
    <row r="695" spans="1:27" ht="33" x14ac:dyDescent="0.2">
      <c r="A695" s="3">
        <v>692</v>
      </c>
      <c r="B695" s="3">
        <f t="shared" si="54"/>
        <v>37004103012</v>
      </c>
      <c r="C695" s="3" t="s">
        <v>1166</v>
      </c>
      <c r="D695" s="3" t="s">
        <v>204</v>
      </c>
      <c r="E695" s="3" t="str">
        <f>INDEX(光放段!$G$4:$G$237,MATCH(纤芯!G695,光放段!$C$4:$C$237,0))</f>
        <v>山东二干|德聊菏1号架空光缆:德州共青团路-聊城东昌西路</v>
      </c>
      <c r="F695" s="3">
        <f>INDEX(光放段!$I$4:$I$237,MATCH(纤芯!H695,光放段!$B$4:$B$237,0))</f>
        <v>37004100000</v>
      </c>
      <c r="G695" s="3" t="str">
        <f t="shared" si="50"/>
        <v>山东二干|德聊菏1号架空光缆:夏津中山南街-临清红星路东段</v>
      </c>
      <c r="H695" s="3">
        <f>INDEX(光放段!$B$4:$B$237,MATCH(纤芯!G695,光放段!$C$4:$C$237,0))</f>
        <v>37004103000</v>
      </c>
      <c r="I695" s="3" t="str">
        <f t="shared" si="51"/>
        <v>德聊菏1号架空光缆</v>
      </c>
      <c r="J695" s="3" t="str">
        <f>INDEX(子缆名称!$B$4:$B$29,纤芯!M695)</f>
        <v>A缆</v>
      </c>
      <c r="K695" s="3">
        <v>12</v>
      </c>
      <c r="L695" s="3">
        <f t="shared" si="52"/>
        <v>12</v>
      </c>
      <c r="M695" s="3">
        <f t="shared" si="53"/>
        <v>1</v>
      </c>
      <c r="N695" s="3" t="s">
        <v>25</v>
      </c>
      <c r="O695" s="3">
        <f>COUNTIF([1]局站!$D$4:$D$172,"="&amp;N695)</f>
        <v>1</v>
      </c>
      <c r="P695" s="3">
        <v>0</v>
      </c>
      <c r="Q695" s="3">
        <v>0</v>
      </c>
      <c r="R695" s="3">
        <v>0</v>
      </c>
      <c r="S695" s="3" t="s">
        <v>26</v>
      </c>
      <c r="T695" s="3">
        <f>COUNTIF([1]局站!$D$4:$D$172,"="&amp;S695)</f>
        <v>1</v>
      </c>
      <c r="U695" s="3">
        <v>0</v>
      </c>
      <c r="V695" s="3">
        <v>0</v>
      </c>
      <c r="W695" s="3">
        <v>0</v>
      </c>
      <c r="X695" s="3" t="s">
        <v>1215</v>
      </c>
      <c r="Y695" s="3" t="s">
        <v>880</v>
      </c>
      <c r="Z695" s="3" t="str">
        <f>INDEX(业务类型!$C$4:$C$8,MATCH(纤芯!Y695,业务类型!$B$4:$B$8,0))</f>
        <v>IDLE</v>
      </c>
      <c r="AA695" s="3"/>
    </row>
    <row r="696" spans="1:27" ht="33" x14ac:dyDescent="0.2">
      <c r="A696" s="3">
        <v>693</v>
      </c>
      <c r="B696" s="3">
        <f t="shared" si="54"/>
        <v>37004103013</v>
      </c>
      <c r="C696" s="3" t="s">
        <v>1166</v>
      </c>
      <c r="D696" s="3" t="s">
        <v>204</v>
      </c>
      <c r="E696" s="3" t="str">
        <f>INDEX(光放段!$G$4:$G$237,MATCH(纤芯!G696,光放段!$C$4:$C$237,0))</f>
        <v>山东二干|德聊菏1号架空光缆:德州共青团路-聊城东昌西路</v>
      </c>
      <c r="F696" s="3">
        <f>INDEX(光放段!$I$4:$I$237,MATCH(纤芯!H696,光放段!$B$4:$B$237,0))</f>
        <v>37004100000</v>
      </c>
      <c r="G696" s="3" t="str">
        <f t="shared" si="50"/>
        <v>山东二干|德聊菏1号架空光缆:夏津中山南街-临清红星路东段</v>
      </c>
      <c r="H696" s="3">
        <f>INDEX(光放段!$B$4:$B$237,MATCH(纤芯!G696,光放段!$C$4:$C$237,0))</f>
        <v>37004103000</v>
      </c>
      <c r="I696" s="3" t="str">
        <f t="shared" si="51"/>
        <v>德聊菏1号架空光缆</v>
      </c>
      <c r="J696" s="3" t="str">
        <f>INDEX(子缆名称!$B$4:$B$29,纤芯!M696)</f>
        <v>B缆</v>
      </c>
      <c r="K696" s="3">
        <v>13</v>
      </c>
      <c r="L696" s="3">
        <f t="shared" si="52"/>
        <v>1</v>
      </c>
      <c r="M696" s="3">
        <f t="shared" si="53"/>
        <v>2</v>
      </c>
      <c r="N696" s="3" t="s">
        <v>25</v>
      </c>
      <c r="O696" s="3">
        <f>COUNTIF([1]局站!$D$4:$D$172,"="&amp;N696)</f>
        <v>1</v>
      </c>
      <c r="P696" s="3">
        <v>0</v>
      </c>
      <c r="Q696" s="3">
        <v>0</v>
      </c>
      <c r="R696" s="3">
        <v>0</v>
      </c>
      <c r="S696" s="3" t="s">
        <v>26</v>
      </c>
      <c r="T696" s="3">
        <f>COUNTIF([1]局站!$D$4:$D$172,"="&amp;S696)</f>
        <v>1</v>
      </c>
      <c r="U696" s="3">
        <v>0</v>
      </c>
      <c r="V696" s="3">
        <v>0</v>
      </c>
      <c r="W696" s="3">
        <v>0</v>
      </c>
      <c r="X696" s="3" t="s">
        <v>1215</v>
      </c>
      <c r="Y696" s="3" t="s">
        <v>880</v>
      </c>
      <c r="Z696" s="3" t="str">
        <f>INDEX(业务类型!$C$4:$C$8,MATCH(纤芯!Y696,业务类型!$B$4:$B$8,0))</f>
        <v>IDLE</v>
      </c>
      <c r="AA696" s="3"/>
    </row>
    <row r="697" spans="1:27" ht="33" x14ac:dyDescent="0.2">
      <c r="A697" s="3">
        <v>694</v>
      </c>
      <c r="B697" s="3">
        <f t="shared" si="54"/>
        <v>37004103014</v>
      </c>
      <c r="C697" s="3" t="s">
        <v>1166</v>
      </c>
      <c r="D697" s="3" t="s">
        <v>204</v>
      </c>
      <c r="E697" s="3" t="str">
        <f>INDEX(光放段!$G$4:$G$237,MATCH(纤芯!G697,光放段!$C$4:$C$237,0))</f>
        <v>山东二干|德聊菏1号架空光缆:德州共青团路-聊城东昌西路</v>
      </c>
      <c r="F697" s="3">
        <f>INDEX(光放段!$I$4:$I$237,MATCH(纤芯!H697,光放段!$B$4:$B$237,0))</f>
        <v>37004100000</v>
      </c>
      <c r="G697" s="3" t="str">
        <f t="shared" si="50"/>
        <v>山东二干|德聊菏1号架空光缆:夏津中山南街-临清红星路东段</v>
      </c>
      <c r="H697" s="3">
        <f>INDEX(光放段!$B$4:$B$237,MATCH(纤芯!G697,光放段!$C$4:$C$237,0))</f>
        <v>37004103000</v>
      </c>
      <c r="I697" s="3" t="str">
        <f t="shared" si="51"/>
        <v>德聊菏1号架空光缆</v>
      </c>
      <c r="J697" s="3" t="str">
        <f>INDEX(子缆名称!$B$4:$B$29,纤芯!M697)</f>
        <v>B缆</v>
      </c>
      <c r="K697" s="3">
        <v>14</v>
      </c>
      <c r="L697" s="3">
        <f t="shared" si="52"/>
        <v>2</v>
      </c>
      <c r="M697" s="3">
        <f t="shared" si="53"/>
        <v>2</v>
      </c>
      <c r="N697" s="3" t="s">
        <v>25</v>
      </c>
      <c r="O697" s="3">
        <f>COUNTIF([1]局站!$D$4:$D$172,"="&amp;N697)</f>
        <v>1</v>
      </c>
      <c r="P697" s="3">
        <v>0</v>
      </c>
      <c r="Q697" s="3">
        <v>0</v>
      </c>
      <c r="R697" s="3">
        <v>0</v>
      </c>
      <c r="S697" s="3" t="s">
        <v>26</v>
      </c>
      <c r="T697" s="3">
        <f>COUNTIF([1]局站!$D$4:$D$172,"="&amp;S697)</f>
        <v>1</v>
      </c>
      <c r="U697" s="3">
        <v>0</v>
      </c>
      <c r="V697" s="3">
        <v>0</v>
      </c>
      <c r="W697" s="3">
        <v>0</v>
      </c>
      <c r="X697" s="3" t="s">
        <v>1215</v>
      </c>
      <c r="Y697" s="3" t="s">
        <v>880</v>
      </c>
      <c r="Z697" s="3" t="str">
        <f>INDEX(业务类型!$C$4:$C$8,MATCH(纤芯!Y697,业务类型!$B$4:$B$8,0))</f>
        <v>IDLE</v>
      </c>
      <c r="AA697" s="3"/>
    </row>
    <row r="698" spans="1:27" ht="33" x14ac:dyDescent="0.2">
      <c r="A698" s="3">
        <v>695</v>
      </c>
      <c r="B698" s="3">
        <f t="shared" si="54"/>
        <v>37004104001</v>
      </c>
      <c r="C698" s="3" t="s">
        <v>1166</v>
      </c>
      <c r="D698" s="3" t="s">
        <v>204</v>
      </c>
      <c r="E698" s="3" t="str">
        <f>INDEX(光放段!$G$4:$G$237,MATCH(纤芯!G698,光放段!$C$4:$C$237,0))</f>
        <v>山东二干|德聊菏1号架空光缆:德州共青团路-聊城东昌西路</v>
      </c>
      <c r="F698" s="3">
        <f>INDEX(光放段!$I$4:$I$237,MATCH(纤芯!H698,光放段!$B$4:$B$237,0))</f>
        <v>37004100000</v>
      </c>
      <c r="G698" s="3" t="str">
        <f t="shared" si="50"/>
        <v>山东二干|德聊菏1号架空光缆:临清红星路东段-聊城东昌西路</v>
      </c>
      <c r="H698" s="3">
        <f>INDEX(光放段!$B$4:$B$237,MATCH(纤芯!G698,光放段!$C$4:$C$237,0))</f>
        <v>37004104000</v>
      </c>
      <c r="I698" s="3" t="str">
        <f t="shared" si="51"/>
        <v>德聊菏1号架空光缆</v>
      </c>
      <c r="J698" s="3" t="str">
        <f>INDEX(子缆名称!$B$4:$B$29,纤芯!M698)</f>
        <v>A缆</v>
      </c>
      <c r="K698" s="3">
        <v>1</v>
      </c>
      <c r="L698" s="3">
        <f t="shared" si="52"/>
        <v>1</v>
      </c>
      <c r="M698" s="3">
        <f t="shared" si="53"/>
        <v>1</v>
      </c>
      <c r="N698" s="3" t="s">
        <v>26</v>
      </c>
      <c r="O698" s="3">
        <f>COUNTIF([1]局站!$D$4:$D$172,"="&amp;N698)</f>
        <v>1</v>
      </c>
      <c r="P698" s="3">
        <v>0</v>
      </c>
      <c r="Q698" s="3">
        <v>0</v>
      </c>
      <c r="R698" s="3">
        <v>0</v>
      </c>
      <c r="S698" s="3" t="s">
        <v>27</v>
      </c>
      <c r="T698" s="3">
        <f>COUNTIF([1]局站!$D$4:$D$172,"="&amp;S698)</f>
        <v>1</v>
      </c>
      <c r="U698" s="3">
        <v>0</v>
      </c>
      <c r="V698" s="3">
        <v>0</v>
      </c>
      <c r="W698" s="3">
        <v>0</v>
      </c>
      <c r="X698" s="3" t="s">
        <v>1215</v>
      </c>
      <c r="Y698" s="3" t="s">
        <v>881</v>
      </c>
      <c r="Z698" s="3" t="str">
        <f>INDEX(业务类型!$C$4:$C$8,MATCH(纤芯!Y698,业务类型!$B$4:$B$8,0))</f>
        <v>OTHER</v>
      </c>
      <c r="AA698" s="3" t="s">
        <v>888</v>
      </c>
    </row>
    <row r="699" spans="1:27" ht="33" x14ac:dyDescent="0.2">
      <c r="A699" s="3">
        <v>696</v>
      </c>
      <c r="B699" s="3">
        <f t="shared" si="54"/>
        <v>37004104002</v>
      </c>
      <c r="C699" s="3" t="s">
        <v>1166</v>
      </c>
      <c r="D699" s="3" t="s">
        <v>204</v>
      </c>
      <c r="E699" s="3" t="str">
        <f>INDEX(光放段!$G$4:$G$237,MATCH(纤芯!G699,光放段!$C$4:$C$237,0))</f>
        <v>山东二干|德聊菏1号架空光缆:德州共青团路-聊城东昌西路</v>
      </c>
      <c r="F699" s="3">
        <f>INDEX(光放段!$I$4:$I$237,MATCH(纤芯!H699,光放段!$B$4:$B$237,0))</f>
        <v>37004100000</v>
      </c>
      <c r="G699" s="3" t="str">
        <f t="shared" si="50"/>
        <v>山东二干|德聊菏1号架空光缆:临清红星路东段-聊城东昌西路</v>
      </c>
      <c r="H699" s="3">
        <f>INDEX(光放段!$B$4:$B$237,MATCH(纤芯!G699,光放段!$C$4:$C$237,0))</f>
        <v>37004104000</v>
      </c>
      <c r="I699" s="3" t="str">
        <f t="shared" si="51"/>
        <v>德聊菏1号架空光缆</v>
      </c>
      <c r="J699" s="3" t="str">
        <f>INDEX(子缆名称!$B$4:$B$29,纤芯!M699)</f>
        <v>A缆</v>
      </c>
      <c r="K699" s="3">
        <v>2</v>
      </c>
      <c r="L699" s="3">
        <f t="shared" si="52"/>
        <v>2</v>
      </c>
      <c r="M699" s="3">
        <f t="shared" si="53"/>
        <v>1</v>
      </c>
      <c r="N699" s="3" t="s">
        <v>26</v>
      </c>
      <c r="O699" s="3">
        <f>COUNTIF([1]局站!$D$4:$D$172,"="&amp;N699)</f>
        <v>1</v>
      </c>
      <c r="P699" s="3">
        <v>0</v>
      </c>
      <c r="Q699" s="3">
        <v>0</v>
      </c>
      <c r="R699" s="3">
        <v>0</v>
      </c>
      <c r="S699" s="3" t="s">
        <v>27</v>
      </c>
      <c r="T699" s="3">
        <f>COUNTIF([1]局站!$D$4:$D$172,"="&amp;S699)</f>
        <v>1</v>
      </c>
      <c r="U699" s="3">
        <v>0</v>
      </c>
      <c r="V699" s="3">
        <v>0</v>
      </c>
      <c r="W699" s="3">
        <v>0</v>
      </c>
      <c r="X699" s="3" t="s">
        <v>1215</v>
      </c>
      <c r="Y699" s="3" t="s">
        <v>880</v>
      </c>
      <c r="Z699" s="3" t="str">
        <f>INDEX(业务类型!$C$4:$C$8,MATCH(纤芯!Y699,业务类型!$B$4:$B$8,0))</f>
        <v>IDLE</v>
      </c>
      <c r="AA699" s="3"/>
    </row>
    <row r="700" spans="1:27" ht="33" x14ac:dyDescent="0.2">
      <c r="A700" s="3">
        <v>697</v>
      </c>
      <c r="B700" s="3">
        <f t="shared" si="54"/>
        <v>37004104003</v>
      </c>
      <c r="C700" s="3" t="s">
        <v>1166</v>
      </c>
      <c r="D700" s="3" t="s">
        <v>204</v>
      </c>
      <c r="E700" s="3" t="str">
        <f>INDEX(光放段!$G$4:$G$237,MATCH(纤芯!G700,光放段!$C$4:$C$237,0))</f>
        <v>山东二干|德聊菏1号架空光缆:德州共青团路-聊城东昌西路</v>
      </c>
      <c r="F700" s="3">
        <f>INDEX(光放段!$I$4:$I$237,MATCH(纤芯!H700,光放段!$B$4:$B$237,0))</f>
        <v>37004100000</v>
      </c>
      <c r="G700" s="3" t="str">
        <f t="shared" si="50"/>
        <v>山东二干|德聊菏1号架空光缆:临清红星路东段-聊城东昌西路</v>
      </c>
      <c r="H700" s="3">
        <f>INDEX(光放段!$B$4:$B$237,MATCH(纤芯!G700,光放段!$C$4:$C$237,0))</f>
        <v>37004104000</v>
      </c>
      <c r="I700" s="3" t="str">
        <f t="shared" si="51"/>
        <v>德聊菏1号架空光缆</v>
      </c>
      <c r="J700" s="3" t="str">
        <f>INDEX(子缆名称!$B$4:$B$29,纤芯!M700)</f>
        <v>A缆</v>
      </c>
      <c r="K700" s="3">
        <v>3</v>
      </c>
      <c r="L700" s="3">
        <f t="shared" si="52"/>
        <v>3</v>
      </c>
      <c r="M700" s="3">
        <f t="shared" si="53"/>
        <v>1</v>
      </c>
      <c r="N700" s="3" t="s">
        <v>26</v>
      </c>
      <c r="O700" s="3">
        <f>COUNTIF([1]局站!$D$4:$D$172,"="&amp;N700)</f>
        <v>1</v>
      </c>
      <c r="P700" s="3">
        <v>0</v>
      </c>
      <c r="Q700" s="3">
        <v>0</v>
      </c>
      <c r="R700" s="3">
        <v>0</v>
      </c>
      <c r="S700" s="3" t="s">
        <v>27</v>
      </c>
      <c r="T700" s="3">
        <f>COUNTIF([1]局站!$D$4:$D$172,"="&amp;S700)</f>
        <v>1</v>
      </c>
      <c r="U700" s="3">
        <v>0</v>
      </c>
      <c r="V700" s="3">
        <v>0</v>
      </c>
      <c r="W700" s="3">
        <v>0</v>
      </c>
      <c r="X700" s="3" t="s">
        <v>1215</v>
      </c>
      <c r="Y700" s="3" t="s">
        <v>880</v>
      </c>
      <c r="Z700" s="3" t="str">
        <f>INDEX(业务类型!$C$4:$C$8,MATCH(纤芯!Y700,业务类型!$B$4:$B$8,0))</f>
        <v>IDLE</v>
      </c>
      <c r="AA700" s="3"/>
    </row>
    <row r="701" spans="1:27" ht="33" x14ac:dyDescent="0.2">
      <c r="A701" s="3">
        <v>698</v>
      </c>
      <c r="B701" s="3">
        <f t="shared" si="54"/>
        <v>37004104004</v>
      </c>
      <c r="C701" s="3" t="s">
        <v>1166</v>
      </c>
      <c r="D701" s="3" t="s">
        <v>204</v>
      </c>
      <c r="E701" s="3" t="str">
        <f>INDEX(光放段!$G$4:$G$237,MATCH(纤芯!G701,光放段!$C$4:$C$237,0))</f>
        <v>山东二干|德聊菏1号架空光缆:德州共青团路-聊城东昌西路</v>
      </c>
      <c r="F701" s="3">
        <f>INDEX(光放段!$I$4:$I$237,MATCH(纤芯!H701,光放段!$B$4:$B$237,0))</f>
        <v>37004100000</v>
      </c>
      <c r="G701" s="3" t="str">
        <f t="shared" si="50"/>
        <v>山东二干|德聊菏1号架空光缆:临清红星路东段-聊城东昌西路</v>
      </c>
      <c r="H701" s="3">
        <f>INDEX(光放段!$B$4:$B$237,MATCH(纤芯!G701,光放段!$C$4:$C$237,0))</f>
        <v>37004104000</v>
      </c>
      <c r="I701" s="3" t="str">
        <f t="shared" si="51"/>
        <v>德聊菏1号架空光缆</v>
      </c>
      <c r="J701" s="3" t="str">
        <f>INDEX(子缆名称!$B$4:$B$29,纤芯!M701)</f>
        <v>A缆</v>
      </c>
      <c r="K701" s="3">
        <v>4</v>
      </c>
      <c r="L701" s="3">
        <f t="shared" si="52"/>
        <v>4</v>
      </c>
      <c r="M701" s="3">
        <f t="shared" si="53"/>
        <v>1</v>
      </c>
      <c r="N701" s="3" t="s">
        <v>26</v>
      </c>
      <c r="O701" s="3">
        <f>COUNTIF([1]局站!$D$4:$D$172,"="&amp;N701)</f>
        <v>1</v>
      </c>
      <c r="P701" s="3">
        <v>0</v>
      </c>
      <c r="Q701" s="3">
        <v>0</v>
      </c>
      <c r="R701" s="3">
        <v>0</v>
      </c>
      <c r="S701" s="3" t="s">
        <v>27</v>
      </c>
      <c r="T701" s="3">
        <f>COUNTIF([1]局站!$D$4:$D$172,"="&amp;S701)</f>
        <v>1</v>
      </c>
      <c r="U701" s="3">
        <v>0</v>
      </c>
      <c r="V701" s="3">
        <v>0</v>
      </c>
      <c r="W701" s="3">
        <v>0</v>
      </c>
      <c r="X701" s="3" t="s">
        <v>1215</v>
      </c>
      <c r="Y701" s="3" t="s">
        <v>880</v>
      </c>
      <c r="Z701" s="3" t="str">
        <f>INDEX(业务类型!$C$4:$C$8,MATCH(纤芯!Y701,业务类型!$B$4:$B$8,0))</f>
        <v>IDLE</v>
      </c>
      <c r="AA701" s="3"/>
    </row>
    <row r="702" spans="1:27" ht="33" x14ac:dyDescent="0.2">
      <c r="A702" s="3">
        <v>699</v>
      </c>
      <c r="B702" s="3">
        <f t="shared" si="54"/>
        <v>37004104005</v>
      </c>
      <c r="C702" s="3" t="s">
        <v>1166</v>
      </c>
      <c r="D702" s="3" t="s">
        <v>204</v>
      </c>
      <c r="E702" s="3" t="str">
        <f>INDEX(光放段!$G$4:$G$237,MATCH(纤芯!G702,光放段!$C$4:$C$237,0))</f>
        <v>山东二干|德聊菏1号架空光缆:德州共青团路-聊城东昌西路</v>
      </c>
      <c r="F702" s="3">
        <f>INDEX(光放段!$I$4:$I$237,MATCH(纤芯!H702,光放段!$B$4:$B$237,0))</f>
        <v>37004100000</v>
      </c>
      <c r="G702" s="3" t="str">
        <f t="shared" si="50"/>
        <v>山东二干|德聊菏1号架空光缆:临清红星路东段-聊城东昌西路</v>
      </c>
      <c r="H702" s="3">
        <f>INDEX(光放段!$B$4:$B$237,MATCH(纤芯!G702,光放段!$C$4:$C$237,0))</f>
        <v>37004104000</v>
      </c>
      <c r="I702" s="3" t="str">
        <f t="shared" si="51"/>
        <v>德聊菏1号架空光缆</v>
      </c>
      <c r="J702" s="3" t="str">
        <f>INDEX(子缆名称!$B$4:$B$29,纤芯!M702)</f>
        <v>A缆</v>
      </c>
      <c r="K702" s="3">
        <v>5</v>
      </c>
      <c r="L702" s="3">
        <f t="shared" si="52"/>
        <v>5</v>
      </c>
      <c r="M702" s="3">
        <f t="shared" si="53"/>
        <v>1</v>
      </c>
      <c r="N702" s="3" t="s">
        <v>26</v>
      </c>
      <c r="O702" s="3">
        <f>COUNTIF([1]局站!$D$4:$D$172,"="&amp;N702)</f>
        <v>1</v>
      </c>
      <c r="P702" s="3">
        <v>0</v>
      </c>
      <c r="Q702" s="3">
        <v>0</v>
      </c>
      <c r="R702" s="3">
        <v>0</v>
      </c>
      <c r="S702" s="3" t="s">
        <v>27</v>
      </c>
      <c r="T702" s="3">
        <f>COUNTIF([1]局站!$D$4:$D$172,"="&amp;S702)</f>
        <v>1</v>
      </c>
      <c r="U702" s="3">
        <v>0</v>
      </c>
      <c r="V702" s="3">
        <v>0</v>
      </c>
      <c r="W702" s="3">
        <v>0</v>
      </c>
      <c r="X702" s="3" t="s">
        <v>1215</v>
      </c>
      <c r="Y702" s="3" t="s">
        <v>880</v>
      </c>
      <c r="Z702" s="3" t="str">
        <f>INDEX(业务类型!$C$4:$C$8,MATCH(纤芯!Y702,业务类型!$B$4:$B$8,0))</f>
        <v>IDLE</v>
      </c>
      <c r="AA702" s="3"/>
    </row>
    <row r="703" spans="1:27" ht="33" x14ac:dyDescent="0.2">
      <c r="A703" s="3">
        <v>700</v>
      </c>
      <c r="B703" s="3">
        <f t="shared" si="54"/>
        <v>37004104006</v>
      </c>
      <c r="C703" s="3" t="s">
        <v>1166</v>
      </c>
      <c r="D703" s="3" t="s">
        <v>204</v>
      </c>
      <c r="E703" s="3" t="str">
        <f>INDEX(光放段!$G$4:$G$237,MATCH(纤芯!G703,光放段!$C$4:$C$237,0))</f>
        <v>山东二干|德聊菏1号架空光缆:德州共青团路-聊城东昌西路</v>
      </c>
      <c r="F703" s="3">
        <f>INDEX(光放段!$I$4:$I$237,MATCH(纤芯!H703,光放段!$B$4:$B$237,0))</f>
        <v>37004100000</v>
      </c>
      <c r="G703" s="3" t="str">
        <f t="shared" si="50"/>
        <v>山东二干|德聊菏1号架空光缆:临清红星路东段-聊城东昌西路</v>
      </c>
      <c r="H703" s="3">
        <f>INDEX(光放段!$B$4:$B$237,MATCH(纤芯!G703,光放段!$C$4:$C$237,0))</f>
        <v>37004104000</v>
      </c>
      <c r="I703" s="3" t="str">
        <f t="shared" si="51"/>
        <v>德聊菏1号架空光缆</v>
      </c>
      <c r="J703" s="3" t="str">
        <f>INDEX(子缆名称!$B$4:$B$29,纤芯!M703)</f>
        <v>A缆</v>
      </c>
      <c r="K703" s="3">
        <v>6</v>
      </c>
      <c r="L703" s="3">
        <f t="shared" si="52"/>
        <v>6</v>
      </c>
      <c r="M703" s="3">
        <f t="shared" si="53"/>
        <v>1</v>
      </c>
      <c r="N703" s="3" t="s">
        <v>26</v>
      </c>
      <c r="O703" s="3">
        <f>COUNTIF([1]局站!$D$4:$D$172,"="&amp;N703)</f>
        <v>1</v>
      </c>
      <c r="P703" s="3">
        <v>0</v>
      </c>
      <c r="Q703" s="3">
        <v>0</v>
      </c>
      <c r="R703" s="3">
        <v>0</v>
      </c>
      <c r="S703" s="3" t="s">
        <v>27</v>
      </c>
      <c r="T703" s="3">
        <f>COUNTIF([1]局站!$D$4:$D$172,"="&amp;S703)</f>
        <v>1</v>
      </c>
      <c r="U703" s="3">
        <v>0</v>
      </c>
      <c r="V703" s="3">
        <v>0</v>
      </c>
      <c r="W703" s="3">
        <v>0</v>
      </c>
      <c r="X703" s="3" t="s">
        <v>1215</v>
      </c>
      <c r="Y703" s="3" t="s">
        <v>881</v>
      </c>
      <c r="Z703" s="3" t="str">
        <f>INDEX(业务类型!$C$4:$C$8,MATCH(纤芯!Y703,业务类型!$B$4:$B$8,0))</f>
        <v>OTHER</v>
      </c>
      <c r="AA703" s="3" t="s">
        <v>888</v>
      </c>
    </row>
    <row r="704" spans="1:27" ht="33" x14ac:dyDescent="0.2">
      <c r="A704" s="3">
        <v>701</v>
      </c>
      <c r="B704" s="3">
        <f t="shared" si="54"/>
        <v>37004104007</v>
      </c>
      <c r="C704" s="3" t="s">
        <v>1166</v>
      </c>
      <c r="D704" s="3" t="s">
        <v>204</v>
      </c>
      <c r="E704" s="3" t="str">
        <f>INDEX(光放段!$G$4:$G$237,MATCH(纤芯!G704,光放段!$C$4:$C$237,0))</f>
        <v>山东二干|德聊菏1号架空光缆:德州共青团路-聊城东昌西路</v>
      </c>
      <c r="F704" s="3">
        <f>INDEX(光放段!$I$4:$I$237,MATCH(纤芯!H704,光放段!$B$4:$B$237,0))</f>
        <v>37004100000</v>
      </c>
      <c r="G704" s="3" t="str">
        <f t="shared" si="50"/>
        <v>山东二干|德聊菏1号架空光缆:临清红星路东段-聊城东昌西路</v>
      </c>
      <c r="H704" s="3">
        <f>INDEX(光放段!$B$4:$B$237,MATCH(纤芯!G704,光放段!$C$4:$C$237,0))</f>
        <v>37004104000</v>
      </c>
      <c r="I704" s="3" t="str">
        <f t="shared" si="51"/>
        <v>德聊菏1号架空光缆</v>
      </c>
      <c r="J704" s="3" t="str">
        <f>INDEX(子缆名称!$B$4:$B$29,纤芯!M704)</f>
        <v>A缆</v>
      </c>
      <c r="K704" s="3">
        <v>7</v>
      </c>
      <c r="L704" s="3">
        <f t="shared" si="52"/>
        <v>7</v>
      </c>
      <c r="M704" s="3">
        <f t="shared" si="53"/>
        <v>1</v>
      </c>
      <c r="N704" s="3" t="s">
        <v>26</v>
      </c>
      <c r="O704" s="3">
        <f>COUNTIF([1]局站!$D$4:$D$172,"="&amp;N704)</f>
        <v>1</v>
      </c>
      <c r="P704" s="3">
        <v>0</v>
      </c>
      <c r="Q704" s="3">
        <v>0</v>
      </c>
      <c r="R704" s="3">
        <v>0</v>
      </c>
      <c r="S704" s="3" t="s">
        <v>27</v>
      </c>
      <c r="T704" s="3">
        <f>COUNTIF([1]局站!$D$4:$D$172,"="&amp;S704)</f>
        <v>1</v>
      </c>
      <c r="U704" s="3">
        <v>0</v>
      </c>
      <c r="V704" s="3">
        <v>0</v>
      </c>
      <c r="W704" s="3">
        <v>0</v>
      </c>
      <c r="X704" s="3" t="s">
        <v>1215</v>
      </c>
      <c r="Y704" s="3" t="s">
        <v>880</v>
      </c>
      <c r="Z704" s="3" t="str">
        <f>INDEX(业务类型!$C$4:$C$8,MATCH(纤芯!Y704,业务类型!$B$4:$B$8,0))</f>
        <v>IDLE</v>
      </c>
      <c r="AA704" s="3"/>
    </row>
    <row r="705" spans="1:27" ht="33" x14ac:dyDescent="0.2">
      <c r="A705" s="3">
        <v>702</v>
      </c>
      <c r="B705" s="3">
        <f t="shared" si="54"/>
        <v>37004104008</v>
      </c>
      <c r="C705" s="3" t="s">
        <v>1166</v>
      </c>
      <c r="D705" s="3" t="s">
        <v>204</v>
      </c>
      <c r="E705" s="3" t="str">
        <f>INDEX(光放段!$G$4:$G$237,MATCH(纤芯!G705,光放段!$C$4:$C$237,0))</f>
        <v>山东二干|德聊菏1号架空光缆:德州共青团路-聊城东昌西路</v>
      </c>
      <c r="F705" s="3">
        <f>INDEX(光放段!$I$4:$I$237,MATCH(纤芯!H705,光放段!$B$4:$B$237,0))</f>
        <v>37004100000</v>
      </c>
      <c r="G705" s="3" t="str">
        <f t="shared" si="50"/>
        <v>山东二干|德聊菏1号架空光缆:临清红星路东段-聊城东昌西路</v>
      </c>
      <c r="H705" s="3">
        <f>INDEX(光放段!$B$4:$B$237,MATCH(纤芯!G705,光放段!$C$4:$C$237,0))</f>
        <v>37004104000</v>
      </c>
      <c r="I705" s="3" t="str">
        <f t="shared" si="51"/>
        <v>德聊菏1号架空光缆</v>
      </c>
      <c r="J705" s="3" t="str">
        <f>INDEX(子缆名称!$B$4:$B$29,纤芯!M705)</f>
        <v>A缆</v>
      </c>
      <c r="K705" s="3">
        <v>8</v>
      </c>
      <c r="L705" s="3">
        <f t="shared" si="52"/>
        <v>8</v>
      </c>
      <c r="M705" s="3">
        <f t="shared" si="53"/>
        <v>1</v>
      </c>
      <c r="N705" s="3" t="s">
        <v>26</v>
      </c>
      <c r="O705" s="3">
        <f>COUNTIF([1]局站!$D$4:$D$172,"="&amp;N705)</f>
        <v>1</v>
      </c>
      <c r="P705" s="3">
        <v>0</v>
      </c>
      <c r="Q705" s="3">
        <v>0</v>
      </c>
      <c r="R705" s="3">
        <v>0</v>
      </c>
      <c r="S705" s="3" t="s">
        <v>27</v>
      </c>
      <c r="T705" s="3">
        <f>COUNTIF([1]局站!$D$4:$D$172,"="&amp;S705)</f>
        <v>1</v>
      </c>
      <c r="U705" s="3">
        <v>0</v>
      </c>
      <c r="V705" s="3">
        <v>0</v>
      </c>
      <c r="W705" s="3">
        <v>0</v>
      </c>
      <c r="X705" s="3" t="s">
        <v>1215</v>
      </c>
      <c r="Y705" s="3" t="s">
        <v>880</v>
      </c>
      <c r="Z705" s="3" t="str">
        <f>INDEX(业务类型!$C$4:$C$8,MATCH(纤芯!Y705,业务类型!$B$4:$B$8,0))</f>
        <v>IDLE</v>
      </c>
      <c r="AA705" s="3"/>
    </row>
    <row r="706" spans="1:27" ht="33" x14ac:dyDescent="0.2">
      <c r="A706" s="3">
        <v>703</v>
      </c>
      <c r="B706" s="3">
        <f t="shared" si="54"/>
        <v>37004201001</v>
      </c>
      <c r="C706" s="3" t="s">
        <v>1166</v>
      </c>
      <c r="D706" s="3" t="s">
        <v>204</v>
      </c>
      <c r="E706" s="3" t="str">
        <f>INDEX(光放段!$G$4:$G$237,MATCH(纤芯!G706,光放段!$C$4:$C$237,0))</f>
        <v>山东二干|德聊菏1号架空光缆:聊城东昌西路-菏泽中华东路</v>
      </c>
      <c r="F706" s="3">
        <f>INDEX(光放段!$I$4:$I$237,MATCH(纤芯!H706,光放段!$B$4:$B$237,0))</f>
        <v>37004200000</v>
      </c>
      <c r="G706" s="3" t="str">
        <f t="shared" si="50"/>
        <v>山东二干|德聊菏1号架空光缆:聊城东昌西路-阳谷谷山路</v>
      </c>
      <c r="H706" s="3">
        <f>INDEX(光放段!$B$4:$B$237,MATCH(纤芯!G706,光放段!$C$4:$C$237,0))</f>
        <v>37004201000</v>
      </c>
      <c r="I706" s="3" t="str">
        <f t="shared" si="51"/>
        <v>德聊菏1号架空光缆</v>
      </c>
      <c r="J706" s="3" t="str">
        <f>INDEX(子缆名称!$B$4:$B$29,纤芯!M706)</f>
        <v>A缆</v>
      </c>
      <c r="K706" s="3">
        <v>1</v>
      </c>
      <c r="L706" s="3">
        <f t="shared" si="52"/>
        <v>1</v>
      </c>
      <c r="M706" s="3">
        <f t="shared" si="53"/>
        <v>1</v>
      </c>
      <c r="N706" s="3" t="s">
        <v>27</v>
      </c>
      <c r="O706" s="3">
        <f>COUNTIF([1]局站!$D$4:$D$172,"="&amp;N706)</f>
        <v>1</v>
      </c>
      <c r="P706" s="3">
        <v>0</v>
      </c>
      <c r="Q706" s="3">
        <v>0</v>
      </c>
      <c r="R706" s="3">
        <v>0</v>
      </c>
      <c r="S706" s="3" t="s">
        <v>28</v>
      </c>
      <c r="T706" s="3">
        <f>COUNTIF([1]局站!$D$4:$D$172,"="&amp;S706)</f>
        <v>1</v>
      </c>
      <c r="U706" s="3">
        <v>0</v>
      </c>
      <c r="V706" s="3">
        <v>0</v>
      </c>
      <c r="W706" s="3">
        <v>0</v>
      </c>
      <c r="X706" s="3" t="s">
        <v>1215</v>
      </c>
      <c r="Y706" s="3" t="s">
        <v>880</v>
      </c>
      <c r="Z706" s="3" t="str">
        <f>INDEX(业务类型!$C$4:$C$8,MATCH(纤芯!Y706,业务类型!$B$4:$B$8,0))</f>
        <v>IDLE</v>
      </c>
      <c r="AA706" s="3"/>
    </row>
    <row r="707" spans="1:27" ht="33" x14ac:dyDescent="0.2">
      <c r="A707" s="3">
        <v>704</v>
      </c>
      <c r="B707" s="3">
        <f t="shared" si="54"/>
        <v>37004201002</v>
      </c>
      <c r="C707" s="3" t="s">
        <v>1166</v>
      </c>
      <c r="D707" s="3" t="s">
        <v>204</v>
      </c>
      <c r="E707" s="3" t="str">
        <f>INDEX(光放段!$G$4:$G$237,MATCH(纤芯!G707,光放段!$C$4:$C$237,0))</f>
        <v>山东二干|德聊菏1号架空光缆:聊城东昌西路-菏泽中华东路</v>
      </c>
      <c r="F707" s="3">
        <f>INDEX(光放段!$I$4:$I$237,MATCH(纤芯!H707,光放段!$B$4:$B$237,0))</f>
        <v>37004200000</v>
      </c>
      <c r="G707" s="3" t="str">
        <f t="shared" si="50"/>
        <v>山东二干|德聊菏1号架空光缆:聊城东昌西路-阳谷谷山路</v>
      </c>
      <c r="H707" s="3">
        <f>INDEX(光放段!$B$4:$B$237,MATCH(纤芯!G707,光放段!$C$4:$C$237,0))</f>
        <v>37004201000</v>
      </c>
      <c r="I707" s="3" t="str">
        <f t="shared" si="51"/>
        <v>德聊菏1号架空光缆</v>
      </c>
      <c r="J707" s="3" t="str">
        <f>INDEX(子缆名称!$B$4:$B$29,纤芯!M707)</f>
        <v>A缆</v>
      </c>
      <c r="K707" s="3">
        <v>2</v>
      </c>
      <c r="L707" s="3">
        <f t="shared" si="52"/>
        <v>2</v>
      </c>
      <c r="M707" s="3">
        <f t="shared" si="53"/>
        <v>1</v>
      </c>
      <c r="N707" s="3" t="s">
        <v>27</v>
      </c>
      <c r="O707" s="3">
        <f>COUNTIF([1]局站!$D$4:$D$172,"="&amp;N707)</f>
        <v>1</v>
      </c>
      <c r="P707" s="3">
        <v>0</v>
      </c>
      <c r="Q707" s="3">
        <v>0</v>
      </c>
      <c r="R707" s="3">
        <v>0</v>
      </c>
      <c r="S707" s="3" t="s">
        <v>28</v>
      </c>
      <c r="T707" s="3">
        <f>COUNTIF([1]局站!$D$4:$D$172,"="&amp;S707)</f>
        <v>1</v>
      </c>
      <c r="U707" s="3">
        <v>0</v>
      </c>
      <c r="V707" s="3">
        <v>0</v>
      </c>
      <c r="W707" s="3">
        <v>0</v>
      </c>
      <c r="X707" s="3" t="s">
        <v>1215</v>
      </c>
      <c r="Y707" s="3" t="s">
        <v>880</v>
      </c>
      <c r="Z707" s="3" t="str">
        <f>INDEX(业务类型!$C$4:$C$8,MATCH(纤芯!Y707,业务类型!$B$4:$B$8,0))</f>
        <v>IDLE</v>
      </c>
      <c r="AA707" s="3"/>
    </row>
    <row r="708" spans="1:27" ht="33" x14ac:dyDescent="0.2">
      <c r="A708" s="3">
        <v>705</v>
      </c>
      <c r="B708" s="3">
        <f t="shared" si="54"/>
        <v>37004201003</v>
      </c>
      <c r="C708" s="3" t="s">
        <v>1166</v>
      </c>
      <c r="D708" s="3" t="s">
        <v>204</v>
      </c>
      <c r="E708" s="3" t="str">
        <f>INDEX(光放段!$G$4:$G$237,MATCH(纤芯!G708,光放段!$C$4:$C$237,0))</f>
        <v>山东二干|德聊菏1号架空光缆:聊城东昌西路-菏泽中华东路</v>
      </c>
      <c r="F708" s="3">
        <f>INDEX(光放段!$I$4:$I$237,MATCH(纤芯!H708,光放段!$B$4:$B$237,0))</f>
        <v>37004200000</v>
      </c>
      <c r="G708" s="3" t="str">
        <f t="shared" si="50"/>
        <v>山东二干|德聊菏1号架空光缆:聊城东昌西路-阳谷谷山路</v>
      </c>
      <c r="H708" s="3">
        <f>INDEX(光放段!$B$4:$B$237,MATCH(纤芯!G708,光放段!$C$4:$C$237,0))</f>
        <v>37004201000</v>
      </c>
      <c r="I708" s="3" t="str">
        <f t="shared" si="51"/>
        <v>德聊菏1号架空光缆</v>
      </c>
      <c r="J708" s="3" t="str">
        <f>INDEX(子缆名称!$B$4:$B$29,纤芯!M708)</f>
        <v>A缆</v>
      </c>
      <c r="K708" s="3">
        <v>3</v>
      </c>
      <c r="L708" s="3">
        <f t="shared" si="52"/>
        <v>3</v>
      </c>
      <c r="M708" s="3">
        <f t="shared" si="53"/>
        <v>1</v>
      </c>
      <c r="N708" s="3" t="s">
        <v>27</v>
      </c>
      <c r="O708" s="3">
        <f>COUNTIF([1]局站!$D$4:$D$172,"="&amp;N708)</f>
        <v>1</v>
      </c>
      <c r="P708" s="3">
        <v>0</v>
      </c>
      <c r="Q708" s="3">
        <v>0</v>
      </c>
      <c r="R708" s="3">
        <v>0</v>
      </c>
      <c r="S708" s="3" t="s">
        <v>28</v>
      </c>
      <c r="T708" s="3">
        <f>COUNTIF([1]局站!$D$4:$D$172,"="&amp;S708)</f>
        <v>1</v>
      </c>
      <c r="U708" s="3">
        <v>0</v>
      </c>
      <c r="V708" s="3">
        <v>0</v>
      </c>
      <c r="W708" s="3">
        <v>0</v>
      </c>
      <c r="X708" s="3" t="s">
        <v>1215</v>
      </c>
      <c r="Y708" s="3" t="s">
        <v>880</v>
      </c>
      <c r="Z708" s="3" t="str">
        <f>INDEX(业务类型!$C$4:$C$8,MATCH(纤芯!Y708,业务类型!$B$4:$B$8,0))</f>
        <v>IDLE</v>
      </c>
      <c r="AA708" s="3"/>
    </row>
    <row r="709" spans="1:27" ht="33" x14ac:dyDescent="0.2">
      <c r="A709" s="3">
        <v>706</v>
      </c>
      <c r="B709" s="3">
        <f t="shared" si="54"/>
        <v>37004201004</v>
      </c>
      <c r="C709" s="3" t="s">
        <v>1166</v>
      </c>
      <c r="D709" s="3" t="s">
        <v>204</v>
      </c>
      <c r="E709" s="3" t="str">
        <f>INDEX(光放段!$G$4:$G$237,MATCH(纤芯!G709,光放段!$C$4:$C$237,0))</f>
        <v>山东二干|德聊菏1号架空光缆:聊城东昌西路-菏泽中华东路</v>
      </c>
      <c r="F709" s="3">
        <f>INDEX(光放段!$I$4:$I$237,MATCH(纤芯!H709,光放段!$B$4:$B$237,0))</f>
        <v>37004200000</v>
      </c>
      <c r="G709" s="3" t="str">
        <f t="shared" ref="G709:G772" si="55">C709&amp;"|"&amp;D709&amp;":"&amp;N709&amp;"-"&amp;S709</f>
        <v>山东二干|德聊菏1号架空光缆:聊城东昌西路-阳谷谷山路</v>
      </c>
      <c r="H709" s="3">
        <f>INDEX(光放段!$B$4:$B$237,MATCH(纤芯!G709,光放段!$C$4:$C$237,0))</f>
        <v>37004201000</v>
      </c>
      <c r="I709" s="3" t="str">
        <f t="shared" ref="I709:I772" si="56">D709</f>
        <v>德聊菏1号架空光缆</v>
      </c>
      <c r="J709" s="3" t="str">
        <f>INDEX(子缆名称!$B$4:$B$29,纤芯!M709)</f>
        <v>A缆</v>
      </c>
      <c r="K709" s="3">
        <v>4</v>
      </c>
      <c r="L709" s="3">
        <f t="shared" ref="L709:L772" si="57">MOD(K709-1,12)+1</f>
        <v>4</v>
      </c>
      <c r="M709" s="3">
        <f t="shared" ref="M709:M772" si="58">INT((K709-1)/12)+1</f>
        <v>1</v>
      </c>
      <c r="N709" s="3" t="s">
        <v>27</v>
      </c>
      <c r="O709" s="3">
        <f>COUNTIF([1]局站!$D$4:$D$172,"="&amp;N709)</f>
        <v>1</v>
      </c>
      <c r="P709" s="3">
        <v>0</v>
      </c>
      <c r="Q709" s="3">
        <v>0</v>
      </c>
      <c r="R709" s="3">
        <v>0</v>
      </c>
      <c r="S709" s="3" t="s">
        <v>28</v>
      </c>
      <c r="T709" s="3">
        <f>COUNTIF([1]局站!$D$4:$D$172,"="&amp;S709)</f>
        <v>1</v>
      </c>
      <c r="U709" s="3">
        <v>0</v>
      </c>
      <c r="V709" s="3">
        <v>0</v>
      </c>
      <c r="W709" s="3">
        <v>0</v>
      </c>
      <c r="X709" s="3" t="s">
        <v>1215</v>
      </c>
      <c r="Y709" s="3" t="s">
        <v>880</v>
      </c>
      <c r="Z709" s="3" t="str">
        <f>INDEX(业务类型!$C$4:$C$8,MATCH(纤芯!Y709,业务类型!$B$4:$B$8,0))</f>
        <v>IDLE</v>
      </c>
      <c r="AA709" s="3"/>
    </row>
    <row r="710" spans="1:27" ht="33" x14ac:dyDescent="0.2">
      <c r="A710" s="3">
        <v>707</v>
      </c>
      <c r="B710" s="3">
        <f t="shared" si="54"/>
        <v>37004201005</v>
      </c>
      <c r="C710" s="3" t="s">
        <v>1166</v>
      </c>
      <c r="D710" s="3" t="s">
        <v>204</v>
      </c>
      <c r="E710" s="3" t="str">
        <f>INDEX(光放段!$G$4:$G$237,MATCH(纤芯!G710,光放段!$C$4:$C$237,0))</f>
        <v>山东二干|德聊菏1号架空光缆:聊城东昌西路-菏泽中华东路</v>
      </c>
      <c r="F710" s="3">
        <f>INDEX(光放段!$I$4:$I$237,MATCH(纤芯!H710,光放段!$B$4:$B$237,0))</f>
        <v>37004200000</v>
      </c>
      <c r="G710" s="3" t="str">
        <f t="shared" si="55"/>
        <v>山东二干|德聊菏1号架空光缆:聊城东昌西路-阳谷谷山路</v>
      </c>
      <c r="H710" s="3">
        <f>INDEX(光放段!$B$4:$B$237,MATCH(纤芯!G710,光放段!$C$4:$C$237,0))</f>
        <v>37004201000</v>
      </c>
      <c r="I710" s="3" t="str">
        <f t="shared" si="56"/>
        <v>德聊菏1号架空光缆</v>
      </c>
      <c r="J710" s="3" t="str">
        <f>INDEX(子缆名称!$B$4:$B$29,纤芯!M710)</f>
        <v>A缆</v>
      </c>
      <c r="K710" s="3">
        <v>5</v>
      </c>
      <c r="L710" s="3">
        <f t="shared" si="57"/>
        <v>5</v>
      </c>
      <c r="M710" s="3">
        <f t="shared" si="58"/>
        <v>1</v>
      </c>
      <c r="N710" s="3" t="s">
        <v>27</v>
      </c>
      <c r="O710" s="3">
        <f>COUNTIF([1]局站!$D$4:$D$172,"="&amp;N710)</f>
        <v>1</v>
      </c>
      <c r="P710" s="3">
        <v>0</v>
      </c>
      <c r="Q710" s="3">
        <v>0</v>
      </c>
      <c r="R710" s="3">
        <v>0</v>
      </c>
      <c r="S710" s="3" t="s">
        <v>28</v>
      </c>
      <c r="T710" s="3">
        <f>COUNTIF([1]局站!$D$4:$D$172,"="&amp;S710)</f>
        <v>1</v>
      </c>
      <c r="U710" s="3">
        <v>0</v>
      </c>
      <c r="V710" s="3">
        <v>0</v>
      </c>
      <c r="W710" s="3">
        <v>0</v>
      </c>
      <c r="X710" s="3" t="s">
        <v>1215</v>
      </c>
      <c r="Y710" s="3" t="s">
        <v>880</v>
      </c>
      <c r="Z710" s="3" t="str">
        <f>INDEX(业务类型!$C$4:$C$8,MATCH(纤芯!Y710,业务类型!$B$4:$B$8,0))</f>
        <v>IDLE</v>
      </c>
      <c r="AA710" s="3"/>
    </row>
    <row r="711" spans="1:27" ht="33" x14ac:dyDescent="0.2">
      <c r="A711" s="3">
        <v>708</v>
      </c>
      <c r="B711" s="3">
        <f t="shared" si="54"/>
        <v>37004201006</v>
      </c>
      <c r="C711" s="3" t="s">
        <v>1166</v>
      </c>
      <c r="D711" s="3" t="s">
        <v>204</v>
      </c>
      <c r="E711" s="3" t="str">
        <f>INDEX(光放段!$G$4:$G$237,MATCH(纤芯!G711,光放段!$C$4:$C$237,0))</f>
        <v>山东二干|德聊菏1号架空光缆:聊城东昌西路-菏泽中华东路</v>
      </c>
      <c r="F711" s="3">
        <f>INDEX(光放段!$I$4:$I$237,MATCH(纤芯!H711,光放段!$B$4:$B$237,0))</f>
        <v>37004200000</v>
      </c>
      <c r="G711" s="3" t="str">
        <f t="shared" si="55"/>
        <v>山东二干|德聊菏1号架空光缆:聊城东昌西路-阳谷谷山路</v>
      </c>
      <c r="H711" s="3">
        <f>INDEX(光放段!$B$4:$B$237,MATCH(纤芯!G711,光放段!$C$4:$C$237,0))</f>
        <v>37004201000</v>
      </c>
      <c r="I711" s="3" t="str">
        <f t="shared" si="56"/>
        <v>德聊菏1号架空光缆</v>
      </c>
      <c r="J711" s="3" t="str">
        <f>INDEX(子缆名称!$B$4:$B$29,纤芯!M711)</f>
        <v>A缆</v>
      </c>
      <c r="K711" s="3">
        <v>6</v>
      </c>
      <c r="L711" s="3">
        <f t="shared" si="57"/>
        <v>6</v>
      </c>
      <c r="M711" s="3">
        <f t="shared" si="58"/>
        <v>1</v>
      </c>
      <c r="N711" s="3" t="s">
        <v>27</v>
      </c>
      <c r="O711" s="3">
        <f>COUNTIF([1]局站!$D$4:$D$172,"="&amp;N711)</f>
        <v>1</v>
      </c>
      <c r="P711" s="3">
        <v>0</v>
      </c>
      <c r="Q711" s="3">
        <v>0</v>
      </c>
      <c r="R711" s="3">
        <v>0</v>
      </c>
      <c r="S711" s="3" t="s">
        <v>28</v>
      </c>
      <c r="T711" s="3">
        <f>COUNTIF([1]局站!$D$4:$D$172,"="&amp;S711)</f>
        <v>1</v>
      </c>
      <c r="U711" s="3">
        <v>0</v>
      </c>
      <c r="V711" s="3">
        <v>0</v>
      </c>
      <c r="W711" s="3">
        <v>0</v>
      </c>
      <c r="X711" s="3" t="s">
        <v>1215</v>
      </c>
      <c r="Y711" s="3" t="s">
        <v>880</v>
      </c>
      <c r="Z711" s="3" t="str">
        <f>INDEX(业务类型!$C$4:$C$8,MATCH(纤芯!Y711,业务类型!$B$4:$B$8,0))</f>
        <v>IDLE</v>
      </c>
      <c r="AA711" s="3"/>
    </row>
    <row r="712" spans="1:27" ht="33" x14ac:dyDescent="0.2">
      <c r="A712" s="3">
        <v>709</v>
      </c>
      <c r="B712" s="3">
        <f t="shared" si="54"/>
        <v>37004201007</v>
      </c>
      <c r="C712" s="3" t="s">
        <v>1166</v>
      </c>
      <c r="D712" s="3" t="s">
        <v>204</v>
      </c>
      <c r="E712" s="3" t="str">
        <f>INDEX(光放段!$G$4:$G$237,MATCH(纤芯!G712,光放段!$C$4:$C$237,0))</f>
        <v>山东二干|德聊菏1号架空光缆:聊城东昌西路-菏泽中华东路</v>
      </c>
      <c r="F712" s="3">
        <f>INDEX(光放段!$I$4:$I$237,MATCH(纤芯!H712,光放段!$B$4:$B$237,0))</f>
        <v>37004200000</v>
      </c>
      <c r="G712" s="3" t="str">
        <f t="shared" si="55"/>
        <v>山东二干|德聊菏1号架空光缆:聊城东昌西路-阳谷谷山路</v>
      </c>
      <c r="H712" s="3">
        <f>INDEX(光放段!$B$4:$B$237,MATCH(纤芯!G712,光放段!$C$4:$C$237,0))</f>
        <v>37004201000</v>
      </c>
      <c r="I712" s="3" t="str">
        <f t="shared" si="56"/>
        <v>德聊菏1号架空光缆</v>
      </c>
      <c r="J712" s="3" t="str">
        <f>INDEX(子缆名称!$B$4:$B$29,纤芯!M712)</f>
        <v>A缆</v>
      </c>
      <c r="K712" s="3">
        <v>7</v>
      </c>
      <c r="L712" s="3">
        <f t="shared" si="57"/>
        <v>7</v>
      </c>
      <c r="M712" s="3">
        <f t="shared" si="58"/>
        <v>1</v>
      </c>
      <c r="N712" s="3" t="s">
        <v>27</v>
      </c>
      <c r="O712" s="3">
        <f>COUNTIF([1]局站!$D$4:$D$172,"="&amp;N712)</f>
        <v>1</v>
      </c>
      <c r="P712" s="3">
        <v>0</v>
      </c>
      <c r="Q712" s="3">
        <v>0</v>
      </c>
      <c r="R712" s="3">
        <v>0</v>
      </c>
      <c r="S712" s="3" t="s">
        <v>28</v>
      </c>
      <c r="T712" s="3">
        <f>COUNTIF([1]局站!$D$4:$D$172,"="&amp;S712)</f>
        <v>1</v>
      </c>
      <c r="U712" s="3">
        <v>0</v>
      </c>
      <c r="V712" s="3">
        <v>0</v>
      </c>
      <c r="W712" s="3">
        <v>0</v>
      </c>
      <c r="X712" s="3" t="s">
        <v>1215</v>
      </c>
      <c r="Y712" s="3" t="s">
        <v>881</v>
      </c>
      <c r="Z712" s="3" t="str">
        <f>INDEX(业务类型!$C$4:$C$8,MATCH(纤芯!Y712,业务类型!$B$4:$B$8,0))</f>
        <v>OTHER</v>
      </c>
      <c r="AA712" s="3" t="s">
        <v>888</v>
      </c>
    </row>
    <row r="713" spans="1:27" ht="33" x14ac:dyDescent="0.2">
      <c r="A713" s="3">
        <v>710</v>
      </c>
      <c r="B713" s="3">
        <f t="shared" si="54"/>
        <v>37004201008</v>
      </c>
      <c r="C713" s="3" t="s">
        <v>1166</v>
      </c>
      <c r="D713" s="3" t="s">
        <v>204</v>
      </c>
      <c r="E713" s="3" t="str">
        <f>INDEX(光放段!$G$4:$G$237,MATCH(纤芯!G713,光放段!$C$4:$C$237,0))</f>
        <v>山东二干|德聊菏1号架空光缆:聊城东昌西路-菏泽中华东路</v>
      </c>
      <c r="F713" s="3">
        <f>INDEX(光放段!$I$4:$I$237,MATCH(纤芯!H713,光放段!$B$4:$B$237,0))</f>
        <v>37004200000</v>
      </c>
      <c r="G713" s="3" t="str">
        <f t="shared" si="55"/>
        <v>山东二干|德聊菏1号架空光缆:聊城东昌西路-阳谷谷山路</v>
      </c>
      <c r="H713" s="3">
        <f>INDEX(光放段!$B$4:$B$237,MATCH(纤芯!G713,光放段!$C$4:$C$237,0))</f>
        <v>37004201000</v>
      </c>
      <c r="I713" s="3" t="str">
        <f t="shared" si="56"/>
        <v>德聊菏1号架空光缆</v>
      </c>
      <c r="J713" s="3" t="str">
        <f>INDEX(子缆名称!$B$4:$B$29,纤芯!M713)</f>
        <v>A缆</v>
      </c>
      <c r="K713" s="3">
        <v>8</v>
      </c>
      <c r="L713" s="3">
        <f t="shared" si="57"/>
        <v>8</v>
      </c>
      <c r="M713" s="3">
        <f t="shared" si="58"/>
        <v>1</v>
      </c>
      <c r="N713" s="3" t="s">
        <v>27</v>
      </c>
      <c r="O713" s="3">
        <f>COUNTIF([1]局站!$D$4:$D$172,"="&amp;N713)</f>
        <v>1</v>
      </c>
      <c r="P713" s="3">
        <v>0</v>
      </c>
      <c r="Q713" s="3">
        <v>0</v>
      </c>
      <c r="R713" s="3">
        <v>0</v>
      </c>
      <c r="S713" s="3" t="s">
        <v>28</v>
      </c>
      <c r="T713" s="3">
        <f>COUNTIF([1]局站!$D$4:$D$172,"="&amp;S713)</f>
        <v>1</v>
      </c>
      <c r="U713" s="3">
        <v>0</v>
      </c>
      <c r="V713" s="3">
        <v>0</v>
      </c>
      <c r="W713" s="3">
        <v>0</v>
      </c>
      <c r="X713" s="3" t="s">
        <v>1215</v>
      </c>
      <c r="Y713" s="3" t="s">
        <v>881</v>
      </c>
      <c r="Z713" s="3" t="str">
        <f>INDEX(业务类型!$C$4:$C$8,MATCH(纤芯!Y713,业务类型!$B$4:$B$8,0))</f>
        <v>OTHER</v>
      </c>
      <c r="AA713" s="3" t="s">
        <v>888</v>
      </c>
    </row>
    <row r="714" spans="1:27" ht="33" x14ac:dyDescent="0.2">
      <c r="A714" s="3">
        <v>711</v>
      </c>
      <c r="B714" s="3">
        <f t="shared" si="54"/>
        <v>37004202001</v>
      </c>
      <c r="C714" s="3" t="s">
        <v>1166</v>
      </c>
      <c r="D714" s="3" t="s">
        <v>204</v>
      </c>
      <c r="E714" s="3" t="str">
        <f>INDEX(光放段!$G$4:$G$237,MATCH(纤芯!G714,光放段!$C$4:$C$237,0))</f>
        <v>山东二干|德聊菏1号架空光缆:聊城东昌西路-菏泽中华东路</v>
      </c>
      <c r="F714" s="3">
        <f>INDEX(光放段!$I$4:$I$237,MATCH(纤芯!H714,光放段!$B$4:$B$237,0))</f>
        <v>37004200000</v>
      </c>
      <c r="G714" s="3" t="str">
        <f t="shared" si="55"/>
        <v>山东二干|德聊菏1号架空光缆:阳谷谷山路-梁山水泊路</v>
      </c>
      <c r="H714" s="3">
        <f>INDEX(光放段!$B$4:$B$237,MATCH(纤芯!G714,光放段!$C$4:$C$237,0))</f>
        <v>37004202000</v>
      </c>
      <c r="I714" s="3" t="str">
        <f t="shared" si="56"/>
        <v>德聊菏1号架空光缆</v>
      </c>
      <c r="J714" s="3" t="str">
        <f>INDEX(子缆名称!$B$4:$B$29,纤芯!M714)</f>
        <v>A缆</v>
      </c>
      <c r="K714" s="3">
        <v>1</v>
      </c>
      <c r="L714" s="3">
        <f t="shared" si="57"/>
        <v>1</v>
      </c>
      <c r="M714" s="3">
        <f t="shared" si="58"/>
        <v>1</v>
      </c>
      <c r="N714" s="3" t="s">
        <v>28</v>
      </c>
      <c r="O714" s="3">
        <f>COUNTIF([1]局站!$D$4:$D$172,"="&amp;N714)</f>
        <v>1</v>
      </c>
      <c r="P714" s="3">
        <v>0</v>
      </c>
      <c r="Q714" s="3">
        <v>0</v>
      </c>
      <c r="R714" s="3">
        <v>0</v>
      </c>
      <c r="S714" s="3" t="s">
        <v>29</v>
      </c>
      <c r="T714" s="3">
        <f>COUNTIF([1]局站!$D$4:$D$172,"="&amp;S714)</f>
        <v>1</v>
      </c>
      <c r="U714" s="3">
        <v>0</v>
      </c>
      <c r="V714" s="3">
        <v>0</v>
      </c>
      <c r="W714" s="3">
        <v>0</v>
      </c>
      <c r="X714" s="3" t="s">
        <v>1215</v>
      </c>
      <c r="Y714" s="3" t="s">
        <v>880</v>
      </c>
      <c r="Z714" s="3" t="str">
        <f>INDEX(业务类型!$C$4:$C$8,MATCH(纤芯!Y714,业务类型!$B$4:$B$8,0))</f>
        <v>IDLE</v>
      </c>
      <c r="AA714" s="3"/>
    </row>
    <row r="715" spans="1:27" ht="33" x14ac:dyDescent="0.2">
      <c r="A715" s="3">
        <v>712</v>
      </c>
      <c r="B715" s="3">
        <f t="shared" si="54"/>
        <v>37004202002</v>
      </c>
      <c r="C715" s="3" t="s">
        <v>1166</v>
      </c>
      <c r="D715" s="3" t="s">
        <v>204</v>
      </c>
      <c r="E715" s="3" t="str">
        <f>INDEX(光放段!$G$4:$G$237,MATCH(纤芯!G715,光放段!$C$4:$C$237,0))</f>
        <v>山东二干|德聊菏1号架空光缆:聊城东昌西路-菏泽中华东路</v>
      </c>
      <c r="F715" s="3">
        <f>INDEX(光放段!$I$4:$I$237,MATCH(纤芯!H715,光放段!$B$4:$B$237,0))</f>
        <v>37004200000</v>
      </c>
      <c r="G715" s="3" t="str">
        <f t="shared" si="55"/>
        <v>山东二干|德聊菏1号架空光缆:阳谷谷山路-梁山水泊路</v>
      </c>
      <c r="H715" s="3">
        <f>INDEX(光放段!$B$4:$B$237,MATCH(纤芯!G715,光放段!$C$4:$C$237,0))</f>
        <v>37004202000</v>
      </c>
      <c r="I715" s="3" t="str">
        <f t="shared" si="56"/>
        <v>德聊菏1号架空光缆</v>
      </c>
      <c r="J715" s="3" t="str">
        <f>INDEX(子缆名称!$B$4:$B$29,纤芯!M715)</f>
        <v>A缆</v>
      </c>
      <c r="K715" s="3">
        <v>2</v>
      </c>
      <c r="L715" s="3">
        <f t="shared" si="57"/>
        <v>2</v>
      </c>
      <c r="M715" s="3">
        <f t="shared" si="58"/>
        <v>1</v>
      </c>
      <c r="N715" s="3" t="s">
        <v>28</v>
      </c>
      <c r="O715" s="3">
        <f>COUNTIF([1]局站!$D$4:$D$172,"="&amp;N715)</f>
        <v>1</v>
      </c>
      <c r="P715" s="3">
        <v>0</v>
      </c>
      <c r="Q715" s="3">
        <v>0</v>
      </c>
      <c r="R715" s="3">
        <v>0</v>
      </c>
      <c r="S715" s="3" t="s">
        <v>29</v>
      </c>
      <c r="T715" s="3">
        <f>COUNTIF([1]局站!$D$4:$D$172,"="&amp;S715)</f>
        <v>1</v>
      </c>
      <c r="U715" s="3">
        <v>0</v>
      </c>
      <c r="V715" s="3">
        <v>0</v>
      </c>
      <c r="W715" s="3">
        <v>0</v>
      </c>
      <c r="X715" s="3" t="s">
        <v>1215</v>
      </c>
      <c r="Y715" s="3" t="s">
        <v>880</v>
      </c>
      <c r="Z715" s="3" t="str">
        <f>INDEX(业务类型!$C$4:$C$8,MATCH(纤芯!Y715,业务类型!$B$4:$B$8,0))</f>
        <v>IDLE</v>
      </c>
      <c r="AA715" s="3"/>
    </row>
    <row r="716" spans="1:27" ht="33" x14ac:dyDescent="0.2">
      <c r="A716" s="3">
        <v>713</v>
      </c>
      <c r="B716" s="3">
        <f t="shared" si="54"/>
        <v>37004202003</v>
      </c>
      <c r="C716" s="3" t="s">
        <v>1166</v>
      </c>
      <c r="D716" s="3" t="s">
        <v>204</v>
      </c>
      <c r="E716" s="3" t="str">
        <f>INDEX(光放段!$G$4:$G$237,MATCH(纤芯!G716,光放段!$C$4:$C$237,0))</f>
        <v>山东二干|德聊菏1号架空光缆:聊城东昌西路-菏泽中华东路</v>
      </c>
      <c r="F716" s="3">
        <f>INDEX(光放段!$I$4:$I$237,MATCH(纤芯!H716,光放段!$B$4:$B$237,0))</f>
        <v>37004200000</v>
      </c>
      <c r="G716" s="3" t="str">
        <f t="shared" si="55"/>
        <v>山东二干|德聊菏1号架空光缆:阳谷谷山路-梁山水泊路</v>
      </c>
      <c r="H716" s="3">
        <f>INDEX(光放段!$B$4:$B$237,MATCH(纤芯!G716,光放段!$C$4:$C$237,0))</f>
        <v>37004202000</v>
      </c>
      <c r="I716" s="3" t="str">
        <f t="shared" si="56"/>
        <v>德聊菏1号架空光缆</v>
      </c>
      <c r="J716" s="3" t="str">
        <f>INDEX(子缆名称!$B$4:$B$29,纤芯!M716)</f>
        <v>A缆</v>
      </c>
      <c r="K716" s="3">
        <v>3</v>
      </c>
      <c r="L716" s="3">
        <f t="shared" si="57"/>
        <v>3</v>
      </c>
      <c r="M716" s="3">
        <f t="shared" si="58"/>
        <v>1</v>
      </c>
      <c r="N716" s="3" t="s">
        <v>28</v>
      </c>
      <c r="O716" s="3">
        <f>COUNTIF([1]局站!$D$4:$D$172,"="&amp;N716)</f>
        <v>1</v>
      </c>
      <c r="P716" s="3">
        <v>0</v>
      </c>
      <c r="Q716" s="3">
        <v>0</v>
      </c>
      <c r="R716" s="3">
        <v>0</v>
      </c>
      <c r="S716" s="3" t="s">
        <v>29</v>
      </c>
      <c r="T716" s="3">
        <f>COUNTIF([1]局站!$D$4:$D$172,"="&amp;S716)</f>
        <v>1</v>
      </c>
      <c r="U716" s="3">
        <v>0</v>
      </c>
      <c r="V716" s="3">
        <v>0</v>
      </c>
      <c r="W716" s="3">
        <v>0</v>
      </c>
      <c r="X716" s="3" t="s">
        <v>1215</v>
      </c>
      <c r="Y716" s="3" t="s">
        <v>880</v>
      </c>
      <c r="Z716" s="3" t="str">
        <f>INDEX(业务类型!$C$4:$C$8,MATCH(纤芯!Y716,业务类型!$B$4:$B$8,0))</f>
        <v>IDLE</v>
      </c>
      <c r="AA716" s="3"/>
    </row>
    <row r="717" spans="1:27" ht="33" x14ac:dyDescent="0.2">
      <c r="A717" s="3">
        <v>714</v>
      </c>
      <c r="B717" s="3">
        <f t="shared" si="54"/>
        <v>37004202004</v>
      </c>
      <c r="C717" s="3" t="s">
        <v>1166</v>
      </c>
      <c r="D717" s="3" t="s">
        <v>204</v>
      </c>
      <c r="E717" s="3" t="str">
        <f>INDEX(光放段!$G$4:$G$237,MATCH(纤芯!G717,光放段!$C$4:$C$237,0))</f>
        <v>山东二干|德聊菏1号架空光缆:聊城东昌西路-菏泽中华东路</v>
      </c>
      <c r="F717" s="3">
        <f>INDEX(光放段!$I$4:$I$237,MATCH(纤芯!H717,光放段!$B$4:$B$237,0))</f>
        <v>37004200000</v>
      </c>
      <c r="G717" s="3" t="str">
        <f t="shared" si="55"/>
        <v>山东二干|德聊菏1号架空光缆:阳谷谷山路-梁山水泊路</v>
      </c>
      <c r="H717" s="3">
        <f>INDEX(光放段!$B$4:$B$237,MATCH(纤芯!G717,光放段!$C$4:$C$237,0))</f>
        <v>37004202000</v>
      </c>
      <c r="I717" s="3" t="str">
        <f t="shared" si="56"/>
        <v>德聊菏1号架空光缆</v>
      </c>
      <c r="J717" s="3" t="str">
        <f>INDEX(子缆名称!$B$4:$B$29,纤芯!M717)</f>
        <v>A缆</v>
      </c>
      <c r="K717" s="3">
        <v>4</v>
      </c>
      <c r="L717" s="3">
        <f t="shared" si="57"/>
        <v>4</v>
      </c>
      <c r="M717" s="3">
        <f t="shared" si="58"/>
        <v>1</v>
      </c>
      <c r="N717" s="3" t="s">
        <v>28</v>
      </c>
      <c r="O717" s="3">
        <f>COUNTIF([1]局站!$D$4:$D$172,"="&amp;N717)</f>
        <v>1</v>
      </c>
      <c r="P717" s="3">
        <v>0</v>
      </c>
      <c r="Q717" s="3">
        <v>0</v>
      </c>
      <c r="R717" s="3">
        <v>0</v>
      </c>
      <c r="S717" s="3" t="s">
        <v>29</v>
      </c>
      <c r="T717" s="3">
        <f>COUNTIF([1]局站!$D$4:$D$172,"="&amp;S717)</f>
        <v>1</v>
      </c>
      <c r="U717" s="3">
        <v>0</v>
      </c>
      <c r="V717" s="3">
        <v>0</v>
      </c>
      <c r="W717" s="3">
        <v>0</v>
      </c>
      <c r="X717" s="3" t="s">
        <v>1215</v>
      </c>
      <c r="Y717" s="3" t="s">
        <v>880</v>
      </c>
      <c r="Z717" s="3" t="str">
        <f>INDEX(业务类型!$C$4:$C$8,MATCH(纤芯!Y717,业务类型!$B$4:$B$8,0))</f>
        <v>IDLE</v>
      </c>
      <c r="AA717" s="3"/>
    </row>
    <row r="718" spans="1:27" ht="33" x14ac:dyDescent="0.2">
      <c r="A718" s="3">
        <v>715</v>
      </c>
      <c r="B718" s="3">
        <f t="shared" si="54"/>
        <v>37004202005</v>
      </c>
      <c r="C718" s="3" t="s">
        <v>1166</v>
      </c>
      <c r="D718" s="3" t="s">
        <v>204</v>
      </c>
      <c r="E718" s="3" t="str">
        <f>INDEX(光放段!$G$4:$G$237,MATCH(纤芯!G718,光放段!$C$4:$C$237,0))</f>
        <v>山东二干|德聊菏1号架空光缆:聊城东昌西路-菏泽中华东路</v>
      </c>
      <c r="F718" s="3">
        <f>INDEX(光放段!$I$4:$I$237,MATCH(纤芯!H718,光放段!$B$4:$B$237,0))</f>
        <v>37004200000</v>
      </c>
      <c r="G718" s="3" t="str">
        <f t="shared" si="55"/>
        <v>山东二干|德聊菏1号架空光缆:阳谷谷山路-梁山水泊路</v>
      </c>
      <c r="H718" s="3">
        <f>INDEX(光放段!$B$4:$B$237,MATCH(纤芯!G718,光放段!$C$4:$C$237,0))</f>
        <v>37004202000</v>
      </c>
      <c r="I718" s="3" t="str">
        <f t="shared" si="56"/>
        <v>德聊菏1号架空光缆</v>
      </c>
      <c r="J718" s="3" t="str">
        <f>INDEX(子缆名称!$B$4:$B$29,纤芯!M718)</f>
        <v>A缆</v>
      </c>
      <c r="K718" s="3">
        <v>5</v>
      </c>
      <c r="L718" s="3">
        <f t="shared" si="57"/>
        <v>5</v>
      </c>
      <c r="M718" s="3">
        <f t="shared" si="58"/>
        <v>1</v>
      </c>
      <c r="N718" s="3" t="s">
        <v>28</v>
      </c>
      <c r="O718" s="3">
        <f>COUNTIF([1]局站!$D$4:$D$172,"="&amp;N718)</f>
        <v>1</v>
      </c>
      <c r="P718" s="3">
        <v>0</v>
      </c>
      <c r="Q718" s="3">
        <v>0</v>
      </c>
      <c r="R718" s="3">
        <v>0</v>
      </c>
      <c r="S718" s="3" t="s">
        <v>29</v>
      </c>
      <c r="T718" s="3">
        <f>COUNTIF([1]局站!$D$4:$D$172,"="&amp;S718)</f>
        <v>1</v>
      </c>
      <c r="U718" s="3">
        <v>0</v>
      </c>
      <c r="V718" s="3">
        <v>0</v>
      </c>
      <c r="W718" s="3">
        <v>0</v>
      </c>
      <c r="X718" s="3" t="s">
        <v>1215</v>
      </c>
      <c r="Y718" s="3" t="s">
        <v>880</v>
      </c>
      <c r="Z718" s="3" t="str">
        <f>INDEX(业务类型!$C$4:$C$8,MATCH(纤芯!Y718,业务类型!$B$4:$B$8,0))</f>
        <v>IDLE</v>
      </c>
      <c r="AA718" s="3"/>
    </row>
    <row r="719" spans="1:27" ht="33" x14ac:dyDescent="0.2">
      <c r="A719" s="3">
        <v>716</v>
      </c>
      <c r="B719" s="3">
        <f t="shared" si="54"/>
        <v>37004202006</v>
      </c>
      <c r="C719" s="3" t="s">
        <v>1166</v>
      </c>
      <c r="D719" s="3" t="s">
        <v>204</v>
      </c>
      <c r="E719" s="3" t="str">
        <f>INDEX(光放段!$G$4:$G$237,MATCH(纤芯!G719,光放段!$C$4:$C$237,0))</f>
        <v>山东二干|德聊菏1号架空光缆:聊城东昌西路-菏泽中华东路</v>
      </c>
      <c r="F719" s="3">
        <f>INDEX(光放段!$I$4:$I$237,MATCH(纤芯!H719,光放段!$B$4:$B$237,0))</f>
        <v>37004200000</v>
      </c>
      <c r="G719" s="3" t="str">
        <f t="shared" si="55"/>
        <v>山东二干|德聊菏1号架空光缆:阳谷谷山路-梁山水泊路</v>
      </c>
      <c r="H719" s="3">
        <f>INDEX(光放段!$B$4:$B$237,MATCH(纤芯!G719,光放段!$C$4:$C$237,0))</f>
        <v>37004202000</v>
      </c>
      <c r="I719" s="3" t="str">
        <f t="shared" si="56"/>
        <v>德聊菏1号架空光缆</v>
      </c>
      <c r="J719" s="3" t="str">
        <f>INDEX(子缆名称!$B$4:$B$29,纤芯!M719)</f>
        <v>A缆</v>
      </c>
      <c r="K719" s="3">
        <v>6</v>
      </c>
      <c r="L719" s="3">
        <f t="shared" si="57"/>
        <v>6</v>
      </c>
      <c r="M719" s="3">
        <f t="shared" si="58"/>
        <v>1</v>
      </c>
      <c r="N719" s="3" t="s">
        <v>28</v>
      </c>
      <c r="O719" s="3">
        <f>COUNTIF([1]局站!$D$4:$D$172,"="&amp;N719)</f>
        <v>1</v>
      </c>
      <c r="P719" s="3">
        <v>0</v>
      </c>
      <c r="Q719" s="3">
        <v>0</v>
      </c>
      <c r="R719" s="3">
        <v>0</v>
      </c>
      <c r="S719" s="3" t="s">
        <v>29</v>
      </c>
      <c r="T719" s="3">
        <f>COUNTIF([1]局站!$D$4:$D$172,"="&amp;S719)</f>
        <v>1</v>
      </c>
      <c r="U719" s="3">
        <v>0</v>
      </c>
      <c r="V719" s="3">
        <v>0</v>
      </c>
      <c r="W719" s="3">
        <v>0</v>
      </c>
      <c r="X719" s="3" t="s">
        <v>1215</v>
      </c>
      <c r="Y719" s="3" t="s">
        <v>880</v>
      </c>
      <c r="Z719" s="3" t="str">
        <f>INDEX(业务类型!$C$4:$C$8,MATCH(纤芯!Y719,业务类型!$B$4:$B$8,0))</f>
        <v>IDLE</v>
      </c>
      <c r="AA719" s="3"/>
    </row>
    <row r="720" spans="1:27" ht="33" x14ac:dyDescent="0.2">
      <c r="A720" s="3">
        <v>717</v>
      </c>
      <c r="B720" s="3">
        <f t="shared" si="54"/>
        <v>37004202007</v>
      </c>
      <c r="C720" s="3" t="s">
        <v>1166</v>
      </c>
      <c r="D720" s="3" t="s">
        <v>204</v>
      </c>
      <c r="E720" s="3" t="str">
        <f>INDEX(光放段!$G$4:$G$237,MATCH(纤芯!G720,光放段!$C$4:$C$237,0))</f>
        <v>山东二干|德聊菏1号架空光缆:聊城东昌西路-菏泽中华东路</v>
      </c>
      <c r="F720" s="3">
        <f>INDEX(光放段!$I$4:$I$237,MATCH(纤芯!H720,光放段!$B$4:$B$237,0))</f>
        <v>37004200000</v>
      </c>
      <c r="G720" s="3" t="str">
        <f t="shared" si="55"/>
        <v>山东二干|德聊菏1号架空光缆:阳谷谷山路-梁山水泊路</v>
      </c>
      <c r="H720" s="3">
        <f>INDEX(光放段!$B$4:$B$237,MATCH(纤芯!G720,光放段!$C$4:$C$237,0))</f>
        <v>37004202000</v>
      </c>
      <c r="I720" s="3" t="str">
        <f t="shared" si="56"/>
        <v>德聊菏1号架空光缆</v>
      </c>
      <c r="J720" s="3" t="str">
        <f>INDEX(子缆名称!$B$4:$B$29,纤芯!M720)</f>
        <v>A缆</v>
      </c>
      <c r="K720" s="3">
        <v>7</v>
      </c>
      <c r="L720" s="3">
        <f t="shared" si="57"/>
        <v>7</v>
      </c>
      <c r="M720" s="3">
        <f t="shared" si="58"/>
        <v>1</v>
      </c>
      <c r="N720" s="3" t="s">
        <v>28</v>
      </c>
      <c r="O720" s="3">
        <f>COUNTIF([1]局站!$D$4:$D$172,"="&amp;N720)</f>
        <v>1</v>
      </c>
      <c r="P720" s="3">
        <v>0</v>
      </c>
      <c r="Q720" s="3">
        <v>0</v>
      </c>
      <c r="R720" s="3">
        <v>0</v>
      </c>
      <c r="S720" s="3" t="s">
        <v>29</v>
      </c>
      <c r="T720" s="3">
        <f>COUNTIF([1]局站!$D$4:$D$172,"="&amp;S720)</f>
        <v>1</v>
      </c>
      <c r="U720" s="3">
        <v>0</v>
      </c>
      <c r="V720" s="3">
        <v>0</v>
      </c>
      <c r="W720" s="3">
        <v>0</v>
      </c>
      <c r="X720" s="3" t="s">
        <v>1215</v>
      </c>
      <c r="Y720" s="3" t="s">
        <v>880</v>
      </c>
      <c r="Z720" s="3" t="str">
        <f>INDEX(业务类型!$C$4:$C$8,MATCH(纤芯!Y720,业务类型!$B$4:$B$8,0))</f>
        <v>IDLE</v>
      </c>
      <c r="AA720" s="3"/>
    </row>
    <row r="721" spans="1:27" ht="33" x14ac:dyDescent="0.2">
      <c r="A721" s="3">
        <v>718</v>
      </c>
      <c r="B721" s="3">
        <f t="shared" si="54"/>
        <v>37004202008</v>
      </c>
      <c r="C721" s="3" t="s">
        <v>1166</v>
      </c>
      <c r="D721" s="3" t="s">
        <v>204</v>
      </c>
      <c r="E721" s="3" t="str">
        <f>INDEX(光放段!$G$4:$G$237,MATCH(纤芯!G721,光放段!$C$4:$C$237,0))</f>
        <v>山东二干|德聊菏1号架空光缆:聊城东昌西路-菏泽中华东路</v>
      </c>
      <c r="F721" s="3">
        <f>INDEX(光放段!$I$4:$I$237,MATCH(纤芯!H721,光放段!$B$4:$B$237,0))</f>
        <v>37004200000</v>
      </c>
      <c r="G721" s="3" t="str">
        <f t="shared" si="55"/>
        <v>山东二干|德聊菏1号架空光缆:阳谷谷山路-梁山水泊路</v>
      </c>
      <c r="H721" s="3">
        <f>INDEX(光放段!$B$4:$B$237,MATCH(纤芯!G721,光放段!$C$4:$C$237,0))</f>
        <v>37004202000</v>
      </c>
      <c r="I721" s="3" t="str">
        <f t="shared" si="56"/>
        <v>德聊菏1号架空光缆</v>
      </c>
      <c r="J721" s="3" t="str">
        <f>INDEX(子缆名称!$B$4:$B$29,纤芯!M721)</f>
        <v>A缆</v>
      </c>
      <c r="K721" s="3">
        <v>8</v>
      </c>
      <c r="L721" s="3">
        <f t="shared" si="57"/>
        <v>8</v>
      </c>
      <c r="M721" s="3">
        <f t="shared" si="58"/>
        <v>1</v>
      </c>
      <c r="N721" s="3" t="s">
        <v>28</v>
      </c>
      <c r="O721" s="3">
        <f>COUNTIF([1]局站!$D$4:$D$172,"="&amp;N721)</f>
        <v>1</v>
      </c>
      <c r="P721" s="3">
        <v>0</v>
      </c>
      <c r="Q721" s="3">
        <v>0</v>
      </c>
      <c r="R721" s="3">
        <v>0</v>
      </c>
      <c r="S721" s="3" t="s">
        <v>29</v>
      </c>
      <c r="T721" s="3">
        <f>COUNTIF([1]局站!$D$4:$D$172,"="&amp;S721)</f>
        <v>1</v>
      </c>
      <c r="U721" s="3">
        <v>0</v>
      </c>
      <c r="V721" s="3">
        <v>0</v>
      </c>
      <c r="W721" s="3">
        <v>0</v>
      </c>
      <c r="X721" s="3" t="s">
        <v>1215</v>
      </c>
      <c r="Y721" s="3" t="s">
        <v>880</v>
      </c>
      <c r="Z721" s="3" t="str">
        <f>INDEX(业务类型!$C$4:$C$8,MATCH(纤芯!Y721,业务类型!$B$4:$B$8,0))</f>
        <v>IDLE</v>
      </c>
      <c r="AA721" s="3"/>
    </row>
    <row r="722" spans="1:27" ht="33" x14ac:dyDescent="0.2">
      <c r="A722" s="3">
        <v>719</v>
      </c>
      <c r="B722" s="3">
        <f t="shared" si="54"/>
        <v>37004203001</v>
      </c>
      <c r="C722" s="3" t="s">
        <v>1166</v>
      </c>
      <c r="D722" s="3" t="s">
        <v>204</v>
      </c>
      <c r="E722" s="3" t="str">
        <f>INDEX(光放段!$G$4:$G$237,MATCH(纤芯!G722,光放段!$C$4:$C$237,0))</f>
        <v>山东二干|德聊菏1号架空光缆:聊城东昌西路-菏泽中华东路</v>
      </c>
      <c r="F722" s="3">
        <f>INDEX(光放段!$I$4:$I$237,MATCH(纤芯!H722,光放段!$B$4:$B$237,0))</f>
        <v>37004200000</v>
      </c>
      <c r="G722" s="3" t="str">
        <f t="shared" si="55"/>
        <v>山东二干|德聊菏1号架空光缆:梁山水泊路-郓城通信楼</v>
      </c>
      <c r="H722" s="3">
        <f>INDEX(光放段!$B$4:$B$237,MATCH(纤芯!G722,光放段!$C$4:$C$237,0))</f>
        <v>37004203000</v>
      </c>
      <c r="I722" s="3" t="str">
        <f t="shared" si="56"/>
        <v>德聊菏1号架空光缆</v>
      </c>
      <c r="J722" s="3" t="str">
        <f>INDEX(子缆名称!$B$4:$B$29,纤芯!M722)</f>
        <v>A缆</v>
      </c>
      <c r="K722" s="3">
        <v>1</v>
      </c>
      <c r="L722" s="3">
        <f t="shared" si="57"/>
        <v>1</v>
      </c>
      <c r="M722" s="3">
        <f t="shared" si="58"/>
        <v>1</v>
      </c>
      <c r="N722" s="3" t="s">
        <v>29</v>
      </c>
      <c r="O722" s="3">
        <f>COUNTIF([1]局站!$D$4:$D$172,"="&amp;N722)</f>
        <v>1</v>
      </c>
      <c r="P722" s="3">
        <v>0</v>
      </c>
      <c r="Q722" s="3">
        <v>0</v>
      </c>
      <c r="R722" s="3">
        <v>0</v>
      </c>
      <c r="S722" s="3" t="s">
        <v>30</v>
      </c>
      <c r="T722" s="3">
        <f>COUNTIF([1]局站!$D$4:$D$172,"="&amp;S722)</f>
        <v>1</v>
      </c>
      <c r="U722" s="3">
        <v>0</v>
      </c>
      <c r="V722" s="3">
        <v>0</v>
      </c>
      <c r="W722" s="3">
        <v>0</v>
      </c>
      <c r="X722" s="3" t="s">
        <v>1215</v>
      </c>
      <c r="Y722" s="3" t="s">
        <v>880</v>
      </c>
      <c r="Z722" s="3" t="str">
        <f>INDEX(业务类型!$C$4:$C$8,MATCH(纤芯!Y722,业务类型!$B$4:$B$8,0))</f>
        <v>IDLE</v>
      </c>
      <c r="AA722" s="3"/>
    </row>
    <row r="723" spans="1:27" ht="33" x14ac:dyDescent="0.2">
      <c r="A723" s="3">
        <v>720</v>
      </c>
      <c r="B723" s="3">
        <f t="shared" si="54"/>
        <v>37004203002</v>
      </c>
      <c r="C723" s="3" t="s">
        <v>1166</v>
      </c>
      <c r="D723" s="3" t="s">
        <v>204</v>
      </c>
      <c r="E723" s="3" t="str">
        <f>INDEX(光放段!$G$4:$G$237,MATCH(纤芯!G723,光放段!$C$4:$C$237,0))</f>
        <v>山东二干|德聊菏1号架空光缆:聊城东昌西路-菏泽中华东路</v>
      </c>
      <c r="F723" s="3">
        <f>INDEX(光放段!$I$4:$I$237,MATCH(纤芯!H723,光放段!$B$4:$B$237,0))</f>
        <v>37004200000</v>
      </c>
      <c r="G723" s="3" t="str">
        <f t="shared" si="55"/>
        <v>山东二干|德聊菏1号架空光缆:梁山水泊路-郓城通信楼</v>
      </c>
      <c r="H723" s="3">
        <f>INDEX(光放段!$B$4:$B$237,MATCH(纤芯!G723,光放段!$C$4:$C$237,0))</f>
        <v>37004203000</v>
      </c>
      <c r="I723" s="3" t="str">
        <f t="shared" si="56"/>
        <v>德聊菏1号架空光缆</v>
      </c>
      <c r="J723" s="3" t="str">
        <f>INDEX(子缆名称!$B$4:$B$29,纤芯!M723)</f>
        <v>A缆</v>
      </c>
      <c r="K723" s="3">
        <v>2</v>
      </c>
      <c r="L723" s="3">
        <f t="shared" si="57"/>
        <v>2</v>
      </c>
      <c r="M723" s="3">
        <f t="shared" si="58"/>
        <v>1</v>
      </c>
      <c r="N723" s="3" t="s">
        <v>29</v>
      </c>
      <c r="O723" s="3">
        <f>COUNTIF([1]局站!$D$4:$D$172,"="&amp;N723)</f>
        <v>1</v>
      </c>
      <c r="P723" s="3">
        <v>0</v>
      </c>
      <c r="Q723" s="3">
        <v>0</v>
      </c>
      <c r="R723" s="3">
        <v>0</v>
      </c>
      <c r="S723" s="3" t="s">
        <v>30</v>
      </c>
      <c r="T723" s="3">
        <f>COUNTIF([1]局站!$D$4:$D$172,"="&amp;S723)</f>
        <v>1</v>
      </c>
      <c r="U723" s="3">
        <v>0</v>
      </c>
      <c r="V723" s="3">
        <v>0</v>
      </c>
      <c r="W723" s="3">
        <v>0</v>
      </c>
      <c r="X723" s="3" t="s">
        <v>1215</v>
      </c>
      <c r="Y723" s="3" t="s">
        <v>880</v>
      </c>
      <c r="Z723" s="3" t="str">
        <f>INDEX(业务类型!$C$4:$C$8,MATCH(纤芯!Y723,业务类型!$B$4:$B$8,0))</f>
        <v>IDLE</v>
      </c>
      <c r="AA723" s="3"/>
    </row>
    <row r="724" spans="1:27" ht="33" x14ac:dyDescent="0.2">
      <c r="A724" s="3">
        <v>721</v>
      </c>
      <c r="B724" s="3">
        <f t="shared" si="54"/>
        <v>37004203003</v>
      </c>
      <c r="C724" s="3" t="s">
        <v>1166</v>
      </c>
      <c r="D724" s="3" t="s">
        <v>204</v>
      </c>
      <c r="E724" s="3" t="str">
        <f>INDEX(光放段!$G$4:$G$237,MATCH(纤芯!G724,光放段!$C$4:$C$237,0))</f>
        <v>山东二干|德聊菏1号架空光缆:聊城东昌西路-菏泽中华东路</v>
      </c>
      <c r="F724" s="3">
        <f>INDEX(光放段!$I$4:$I$237,MATCH(纤芯!H724,光放段!$B$4:$B$237,0))</f>
        <v>37004200000</v>
      </c>
      <c r="G724" s="3" t="str">
        <f t="shared" si="55"/>
        <v>山东二干|德聊菏1号架空光缆:梁山水泊路-郓城通信楼</v>
      </c>
      <c r="H724" s="3">
        <f>INDEX(光放段!$B$4:$B$237,MATCH(纤芯!G724,光放段!$C$4:$C$237,0))</f>
        <v>37004203000</v>
      </c>
      <c r="I724" s="3" t="str">
        <f t="shared" si="56"/>
        <v>德聊菏1号架空光缆</v>
      </c>
      <c r="J724" s="3" t="str">
        <f>INDEX(子缆名称!$B$4:$B$29,纤芯!M724)</f>
        <v>A缆</v>
      </c>
      <c r="K724" s="3">
        <v>3</v>
      </c>
      <c r="L724" s="3">
        <f t="shared" si="57"/>
        <v>3</v>
      </c>
      <c r="M724" s="3">
        <f t="shared" si="58"/>
        <v>1</v>
      </c>
      <c r="N724" s="3" t="s">
        <v>29</v>
      </c>
      <c r="O724" s="3">
        <f>COUNTIF([1]局站!$D$4:$D$172,"="&amp;N724)</f>
        <v>1</v>
      </c>
      <c r="P724" s="3">
        <v>0</v>
      </c>
      <c r="Q724" s="3">
        <v>0</v>
      </c>
      <c r="R724" s="3">
        <v>0</v>
      </c>
      <c r="S724" s="3" t="s">
        <v>30</v>
      </c>
      <c r="T724" s="3">
        <f>COUNTIF([1]局站!$D$4:$D$172,"="&amp;S724)</f>
        <v>1</v>
      </c>
      <c r="U724" s="3">
        <v>0</v>
      </c>
      <c r="V724" s="3">
        <v>0</v>
      </c>
      <c r="W724" s="3">
        <v>0</v>
      </c>
      <c r="X724" s="3" t="s">
        <v>1215</v>
      </c>
      <c r="Y724" s="3" t="s">
        <v>880</v>
      </c>
      <c r="Z724" s="3" t="str">
        <f>INDEX(业务类型!$C$4:$C$8,MATCH(纤芯!Y724,业务类型!$B$4:$B$8,0))</f>
        <v>IDLE</v>
      </c>
      <c r="AA724" s="3"/>
    </row>
    <row r="725" spans="1:27" ht="33" x14ac:dyDescent="0.2">
      <c r="A725" s="3">
        <v>722</v>
      </c>
      <c r="B725" s="3">
        <f t="shared" ref="B725:B788" si="59">H725+K725</f>
        <v>37004203004</v>
      </c>
      <c r="C725" s="3" t="s">
        <v>1166</v>
      </c>
      <c r="D725" s="3" t="s">
        <v>204</v>
      </c>
      <c r="E725" s="3" t="str">
        <f>INDEX(光放段!$G$4:$G$237,MATCH(纤芯!G725,光放段!$C$4:$C$237,0))</f>
        <v>山东二干|德聊菏1号架空光缆:聊城东昌西路-菏泽中华东路</v>
      </c>
      <c r="F725" s="3">
        <f>INDEX(光放段!$I$4:$I$237,MATCH(纤芯!H725,光放段!$B$4:$B$237,0))</f>
        <v>37004200000</v>
      </c>
      <c r="G725" s="3" t="str">
        <f t="shared" si="55"/>
        <v>山东二干|德聊菏1号架空光缆:梁山水泊路-郓城通信楼</v>
      </c>
      <c r="H725" s="3">
        <f>INDEX(光放段!$B$4:$B$237,MATCH(纤芯!G725,光放段!$C$4:$C$237,0))</f>
        <v>37004203000</v>
      </c>
      <c r="I725" s="3" t="str">
        <f t="shared" si="56"/>
        <v>德聊菏1号架空光缆</v>
      </c>
      <c r="J725" s="3" t="str">
        <f>INDEX(子缆名称!$B$4:$B$29,纤芯!M725)</f>
        <v>A缆</v>
      </c>
      <c r="K725" s="3">
        <v>4</v>
      </c>
      <c r="L725" s="3">
        <f t="shared" si="57"/>
        <v>4</v>
      </c>
      <c r="M725" s="3">
        <f t="shared" si="58"/>
        <v>1</v>
      </c>
      <c r="N725" s="3" t="s">
        <v>29</v>
      </c>
      <c r="O725" s="3">
        <f>COUNTIF([1]局站!$D$4:$D$172,"="&amp;N725)</f>
        <v>1</v>
      </c>
      <c r="P725" s="3">
        <v>0</v>
      </c>
      <c r="Q725" s="3">
        <v>0</v>
      </c>
      <c r="R725" s="3">
        <v>0</v>
      </c>
      <c r="S725" s="3" t="s">
        <v>30</v>
      </c>
      <c r="T725" s="3">
        <f>COUNTIF([1]局站!$D$4:$D$172,"="&amp;S725)</f>
        <v>1</v>
      </c>
      <c r="U725" s="3">
        <v>0</v>
      </c>
      <c r="V725" s="3">
        <v>0</v>
      </c>
      <c r="W725" s="3">
        <v>0</v>
      </c>
      <c r="X725" s="3" t="s">
        <v>1215</v>
      </c>
      <c r="Y725" s="3" t="s">
        <v>880</v>
      </c>
      <c r="Z725" s="3" t="str">
        <f>INDEX(业务类型!$C$4:$C$8,MATCH(纤芯!Y725,业务类型!$B$4:$B$8,0))</f>
        <v>IDLE</v>
      </c>
      <c r="AA725" s="3"/>
    </row>
    <row r="726" spans="1:27" ht="33" x14ac:dyDescent="0.2">
      <c r="A726" s="3">
        <v>723</v>
      </c>
      <c r="B726" s="3">
        <f t="shared" si="59"/>
        <v>37004203005</v>
      </c>
      <c r="C726" s="3" t="s">
        <v>1166</v>
      </c>
      <c r="D726" s="3" t="s">
        <v>204</v>
      </c>
      <c r="E726" s="3" t="str">
        <f>INDEX(光放段!$G$4:$G$237,MATCH(纤芯!G726,光放段!$C$4:$C$237,0))</f>
        <v>山东二干|德聊菏1号架空光缆:聊城东昌西路-菏泽中华东路</v>
      </c>
      <c r="F726" s="3">
        <f>INDEX(光放段!$I$4:$I$237,MATCH(纤芯!H726,光放段!$B$4:$B$237,0))</f>
        <v>37004200000</v>
      </c>
      <c r="G726" s="3" t="str">
        <f t="shared" si="55"/>
        <v>山东二干|德聊菏1号架空光缆:梁山水泊路-郓城通信楼</v>
      </c>
      <c r="H726" s="3">
        <f>INDEX(光放段!$B$4:$B$237,MATCH(纤芯!G726,光放段!$C$4:$C$237,0))</f>
        <v>37004203000</v>
      </c>
      <c r="I726" s="3" t="str">
        <f t="shared" si="56"/>
        <v>德聊菏1号架空光缆</v>
      </c>
      <c r="J726" s="3" t="str">
        <f>INDEX(子缆名称!$B$4:$B$29,纤芯!M726)</f>
        <v>A缆</v>
      </c>
      <c r="K726" s="3">
        <v>5</v>
      </c>
      <c r="L726" s="3">
        <f t="shared" si="57"/>
        <v>5</v>
      </c>
      <c r="M726" s="3">
        <f t="shared" si="58"/>
        <v>1</v>
      </c>
      <c r="N726" s="3" t="s">
        <v>29</v>
      </c>
      <c r="O726" s="3">
        <f>COUNTIF([1]局站!$D$4:$D$172,"="&amp;N726)</f>
        <v>1</v>
      </c>
      <c r="P726" s="3">
        <v>0</v>
      </c>
      <c r="Q726" s="3">
        <v>0</v>
      </c>
      <c r="R726" s="3">
        <v>0</v>
      </c>
      <c r="S726" s="3" t="s">
        <v>30</v>
      </c>
      <c r="T726" s="3">
        <f>COUNTIF([1]局站!$D$4:$D$172,"="&amp;S726)</f>
        <v>1</v>
      </c>
      <c r="U726" s="3">
        <v>0</v>
      </c>
      <c r="V726" s="3">
        <v>0</v>
      </c>
      <c r="W726" s="3">
        <v>0</v>
      </c>
      <c r="X726" s="3" t="s">
        <v>1215</v>
      </c>
      <c r="Y726" s="3" t="s">
        <v>880</v>
      </c>
      <c r="Z726" s="3" t="str">
        <f>INDEX(业务类型!$C$4:$C$8,MATCH(纤芯!Y726,业务类型!$B$4:$B$8,0))</f>
        <v>IDLE</v>
      </c>
      <c r="AA726" s="3"/>
    </row>
    <row r="727" spans="1:27" ht="33" x14ac:dyDescent="0.2">
      <c r="A727" s="3">
        <v>724</v>
      </c>
      <c r="B727" s="3">
        <f t="shared" si="59"/>
        <v>37004203006</v>
      </c>
      <c r="C727" s="3" t="s">
        <v>1166</v>
      </c>
      <c r="D727" s="3" t="s">
        <v>204</v>
      </c>
      <c r="E727" s="3" t="str">
        <f>INDEX(光放段!$G$4:$G$237,MATCH(纤芯!G727,光放段!$C$4:$C$237,0))</f>
        <v>山东二干|德聊菏1号架空光缆:聊城东昌西路-菏泽中华东路</v>
      </c>
      <c r="F727" s="3">
        <f>INDEX(光放段!$I$4:$I$237,MATCH(纤芯!H727,光放段!$B$4:$B$237,0))</f>
        <v>37004200000</v>
      </c>
      <c r="G727" s="3" t="str">
        <f t="shared" si="55"/>
        <v>山东二干|德聊菏1号架空光缆:梁山水泊路-郓城通信楼</v>
      </c>
      <c r="H727" s="3">
        <f>INDEX(光放段!$B$4:$B$237,MATCH(纤芯!G727,光放段!$C$4:$C$237,0))</f>
        <v>37004203000</v>
      </c>
      <c r="I727" s="3" t="str">
        <f t="shared" si="56"/>
        <v>德聊菏1号架空光缆</v>
      </c>
      <c r="J727" s="3" t="str">
        <f>INDEX(子缆名称!$B$4:$B$29,纤芯!M727)</f>
        <v>A缆</v>
      </c>
      <c r="K727" s="3">
        <v>6</v>
      </c>
      <c r="L727" s="3">
        <f t="shared" si="57"/>
        <v>6</v>
      </c>
      <c r="M727" s="3">
        <f t="shared" si="58"/>
        <v>1</v>
      </c>
      <c r="N727" s="3" t="s">
        <v>29</v>
      </c>
      <c r="O727" s="3">
        <f>COUNTIF([1]局站!$D$4:$D$172,"="&amp;N727)</f>
        <v>1</v>
      </c>
      <c r="P727" s="3">
        <v>0</v>
      </c>
      <c r="Q727" s="3">
        <v>0</v>
      </c>
      <c r="R727" s="3">
        <v>0</v>
      </c>
      <c r="S727" s="3" t="s">
        <v>30</v>
      </c>
      <c r="T727" s="3">
        <f>COUNTIF([1]局站!$D$4:$D$172,"="&amp;S727)</f>
        <v>1</v>
      </c>
      <c r="U727" s="3">
        <v>0</v>
      </c>
      <c r="V727" s="3">
        <v>0</v>
      </c>
      <c r="W727" s="3">
        <v>0</v>
      </c>
      <c r="X727" s="3" t="s">
        <v>1215</v>
      </c>
      <c r="Y727" s="3" t="s">
        <v>880</v>
      </c>
      <c r="Z727" s="3" t="str">
        <f>INDEX(业务类型!$C$4:$C$8,MATCH(纤芯!Y727,业务类型!$B$4:$B$8,0))</f>
        <v>IDLE</v>
      </c>
      <c r="AA727" s="3"/>
    </row>
    <row r="728" spans="1:27" ht="33" x14ac:dyDescent="0.2">
      <c r="A728" s="3">
        <v>725</v>
      </c>
      <c r="B728" s="3">
        <f t="shared" si="59"/>
        <v>37004203007</v>
      </c>
      <c r="C728" s="3" t="s">
        <v>1166</v>
      </c>
      <c r="D728" s="3" t="s">
        <v>204</v>
      </c>
      <c r="E728" s="3" t="str">
        <f>INDEX(光放段!$G$4:$G$237,MATCH(纤芯!G728,光放段!$C$4:$C$237,0))</f>
        <v>山东二干|德聊菏1号架空光缆:聊城东昌西路-菏泽中华东路</v>
      </c>
      <c r="F728" s="3">
        <f>INDEX(光放段!$I$4:$I$237,MATCH(纤芯!H728,光放段!$B$4:$B$237,0))</f>
        <v>37004200000</v>
      </c>
      <c r="G728" s="3" t="str">
        <f t="shared" si="55"/>
        <v>山东二干|德聊菏1号架空光缆:梁山水泊路-郓城通信楼</v>
      </c>
      <c r="H728" s="3">
        <f>INDEX(光放段!$B$4:$B$237,MATCH(纤芯!G728,光放段!$C$4:$C$237,0))</f>
        <v>37004203000</v>
      </c>
      <c r="I728" s="3" t="str">
        <f t="shared" si="56"/>
        <v>德聊菏1号架空光缆</v>
      </c>
      <c r="J728" s="3" t="str">
        <f>INDEX(子缆名称!$B$4:$B$29,纤芯!M728)</f>
        <v>A缆</v>
      </c>
      <c r="K728" s="3">
        <v>7</v>
      </c>
      <c r="L728" s="3">
        <f t="shared" si="57"/>
        <v>7</v>
      </c>
      <c r="M728" s="3">
        <f t="shared" si="58"/>
        <v>1</v>
      </c>
      <c r="N728" s="3" t="s">
        <v>29</v>
      </c>
      <c r="O728" s="3">
        <f>COUNTIF([1]局站!$D$4:$D$172,"="&amp;N728)</f>
        <v>1</v>
      </c>
      <c r="P728" s="3">
        <v>0</v>
      </c>
      <c r="Q728" s="3">
        <v>0</v>
      </c>
      <c r="R728" s="3">
        <v>0</v>
      </c>
      <c r="S728" s="3" t="s">
        <v>30</v>
      </c>
      <c r="T728" s="3">
        <f>COUNTIF([1]局站!$D$4:$D$172,"="&amp;S728)</f>
        <v>1</v>
      </c>
      <c r="U728" s="3">
        <v>0</v>
      </c>
      <c r="V728" s="3">
        <v>0</v>
      </c>
      <c r="W728" s="3">
        <v>0</v>
      </c>
      <c r="X728" s="3" t="s">
        <v>1215</v>
      </c>
      <c r="Y728" s="3" t="s">
        <v>880</v>
      </c>
      <c r="Z728" s="3" t="str">
        <f>INDEX(业务类型!$C$4:$C$8,MATCH(纤芯!Y728,业务类型!$B$4:$B$8,0))</f>
        <v>IDLE</v>
      </c>
      <c r="AA728" s="3"/>
    </row>
    <row r="729" spans="1:27" ht="33" x14ac:dyDescent="0.2">
      <c r="A729" s="3">
        <v>726</v>
      </c>
      <c r="B729" s="3">
        <f t="shared" si="59"/>
        <v>37004203008</v>
      </c>
      <c r="C729" s="3" t="s">
        <v>1166</v>
      </c>
      <c r="D729" s="3" t="s">
        <v>204</v>
      </c>
      <c r="E729" s="3" t="str">
        <f>INDEX(光放段!$G$4:$G$237,MATCH(纤芯!G729,光放段!$C$4:$C$237,0))</f>
        <v>山东二干|德聊菏1号架空光缆:聊城东昌西路-菏泽中华东路</v>
      </c>
      <c r="F729" s="3">
        <f>INDEX(光放段!$I$4:$I$237,MATCH(纤芯!H729,光放段!$B$4:$B$237,0))</f>
        <v>37004200000</v>
      </c>
      <c r="G729" s="3" t="str">
        <f t="shared" si="55"/>
        <v>山东二干|德聊菏1号架空光缆:梁山水泊路-郓城通信楼</v>
      </c>
      <c r="H729" s="3">
        <f>INDEX(光放段!$B$4:$B$237,MATCH(纤芯!G729,光放段!$C$4:$C$237,0))</f>
        <v>37004203000</v>
      </c>
      <c r="I729" s="3" t="str">
        <f t="shared" si="56"/>
        <v>德聊菏1号架空光缆</v>
      </c>
      <c r="J729" s="3" t="str">
        <f>INDEX(子缆名称!$B$4:$B$29,纤芯!M729)</f>
        <v>A缆</v>
      </c>
      <c r="K729" s="3">
        <v>8</v>
      </c>
      <c r="L729" s="3">
        <f t="shared" si="57"/>
        <v>8</v>
      </c>
      <c r="M729" s="3">
        <f t="shared" si="58"/>
        <v>1</v>
      </c>
      <c r="N729" s="3" t="s">
        <v>29</v>
      </c>
      <c r="O729" s="3">
        <f>COUNTIF([1]局站!$D$4:$D$172,"="&amp;N729)</f>
        <v>1</v>
      </c>
      <c r="P729" s="3">
        <v>0</v>
      </c>
      <c r="Q729" s="3">
        <v>0</v>
      </c>
      <c r="R729" s="3">
        <v>0</v>
      </c>
      <c r="S729" s="3" t="s">
        <v>30</v>
      </c>
      <c r="T729" s="3">
        <f>COUNTIF([1]局站!$D$4:$D$172,"="&amp;S729)</f>
        <v>1</v>
      </c>
      <c r="U729" s="3">
        <v>0</v>
      </c>
      <c r="V729" s="3">
        <v>0</v>
      </c>
      <c r="W729" s="3">
        <v>0</v>
      </c>
      <c r="X729" s="3" t="s">
        <v>1215</v>
      </c>
      <c r="Y729" s="3" t="s">
        <v>880</v>
      </c>
      <c r="Z729" s="3" t="str">
        <f>INDEX(业务类型!$C$4:$C$8,MATCH(纤芯!Y729,业务类型!$B$4:$B$8,0))</f>
        <v>IDLE</v>
      </c>
      <c r="AA729" s="3"/>
    </row>
    <row r="730" spans="1:27" ht="33" x14ac:dyDescent="0.2">
      <c r="A730" s="3">
        <v>727</v>
      </c>
      <c r="B730" s="3">
        <f t="shared" si="59"/>
        <v>37004203009</v>
      </c>
      <c r="C730" s="3" t="s">
        <v>1166</v>
      </c>
      <c r="D730" s="3" t="s">
        <v>204</v>
      </c>
      <c r="E730" s="3" t="str">
        <f>INDEX(光放段!$G$4:$G$237,MATCH(纤芯!G730,光放段!$C$4:$C$237,0))</f>
        <v>山东二干|德聊菏1号架空光缆:聊城东昌西路-菏泽中华东路</v>
      </c>
      <c r="F730" s="3">
        <f>INDEX(光放段!$I$4:$I$237,MATCH(纤芯!H730,光放段!$B$4:$B$237,0))</f>
        <v>37004200000</v>
      </c>
      <c r="G730" s="3" t="str">
        <f t="shared" si="55"/>
        <v>山东二干|德聊菏1号架空光缆:梁山水泊路-郓城通信楼</v>
      </c>
      <c r="H730" s="3">
        <f>INDEX(光放段!$B$4:$B$237,MATCH(纤芯!G730,光放段!$C$4:$C$237,0))</f>
        <v>37004203000</v>
      </c>
      <c r="I730" s="3" t="str">
        <f t="shared" si="56"/>
        <v>德聊菏1号架空光缆</v>
      </c>
      <c r="J730" s="3" t="str">
        <f>INDEX(子缆名称!$B$4:$B$29,纤芯!M730)</f>
        <v>A缆</v>
      </c>
      <c r="K730" s="3">
        <v>9</v>
      </c>
      <c r="L730" s="3">
        <f t="shared" si="57"/>
        <v>9</v>
      </c>
      <c r="M730" s="3">
        <f t="shared" si="58"/>
        <v>1</v>
      </c>
      <c r="N730" s="3" t="s">
        <v>29</v>
      </c>
      <c r="O730" s="3">
        <f>COUNTIF([1]局站!$D$4:$D$172,"="&amp;N730)</f>
        <v>1</v>
      </c>
      <c r="P730" s="3">
        <v>0</v>
      </c>
      <c r="Q730" s="3">
        <v>0</v>
      </c>
      <c r="R730" s="3">
        <v>0</v>
      </c>
      <c r="S730" s="3" t="s">
        <v>30</v>
      </c>
      <c r="T730" s="3">
        <f>COUNTIF([1]局站!$D$4:$D$172,"="&amp;S730)</f>
        <v>1</v>
      </c>
      <c r="U730" s="3">
        <v>0</v>
      </c>
      <c r="V730" s="3">
        <v>0</v>
      </c>
      <c r="W730" s="3">
        <v>0</v>
      </c>
      <c r="X730" s="3" t="s">
        <v>1215</v>
      </c>
      <c r="Y730" s="3" t="s">
        <v>880</v>
      </c>
      <c r="Z730" s="3" t="str">
        <f>INDEX(业务类型!$C$4:$C$8,MATCH(纤芯!Y730,业务类型!$B$4:$B$8,0))</f>
        <v>IDLE</v>
      </c>
      <c r="AA730" s="3"/>
    </row>
    <row r="731" spans="1:27" ht="33" x14ac:dyDescent="0.2">
      <c r="A731" s="3">
        <v>728</v>
      </c>
      <c r="B731" s="3">
        <f t="shared" si="59"/>
        <v>37004203010</v>
      </c>
      <c r="C731" s="3" t="s">
        <v>1166</v>
      </c>
      <c r="D731" s="3" t="s">
        <v>204</v>
      </c>
      <c r="E731" s="3" t="str">
        <f>INDEX(光放段!$G$4:$G$237,MATCH(纤芯!G731,光放段!$C$4:$C$237,0))</f>
        <v>山东二干|德聊菏1号架空光缆:聊城东昌西路-菏泽中华东路</v>
      </c>
      <c r="F731" s="3">
        <f>INDEX(光放段!$I$4:$I$237,MATCH(纤芯!H731,光放段!$B$4:$B$237,0))</f>
        <v>37004200000</v>
      </c>
      <c r="G731" s="3" t="str">
        <f t="shared" si="55"/>
        <v>山东二干|德聊菏1号架空光缆:梁山水泊路-郓城通信楼</v>
      </c>
      <c r="H731" s="3">
        <f>INDEX(光放段!$B$4:$B$237,MATCH(纤芯!G731,光放段!$C$4:$C$237,0))</f>
        <v>37004203000</v>
      </c>
      <c r="I731" s="3" t="str">
        <f t="shared" si="56"/>
        <v>德聊菏1号架空光缆</v>
      </c>
      <c r="J731" s="3" t="str">
        <f>INDEX(子缆名称!$B$4:$B$29,纤芯!M731)</f>
        <v>A缆</v>
      </c>
      <c r="K731" s="3">
        <v>10</v>
      </c>
      <c r="L731" s="3">
        <f t="shared" si="57"/>
        <v>10</v>
      </c>
      <c r="M731" s="3">
        <f t="shared" si="58"/>
        <v>1</v>
      </c>
      <c r="N731" s="3" t="s">
        <v>29</v>
      </c>
      <c r="O731" s="3">
        <f>COUNTIF([1]局站!$D$4:$D$172,"="&amp;N731)</f>
        <v>1</v>
      </c>
      <c r="P731" s="3">
        <v>0</v>
      </c>
      <c r="Q731" s="3">
        <v>0</v>
      </c>
      <c r="R731" s="3">
        <v>0</v>
      </c>
      <c r="S731" s="3" t="s">
        <v>30</v>
      </c>
      <c r="T731" s="3">
        <f>COUNTIF([1]局站!$D$4:$D$172,"="&amp;S731)</f>
        <v>1</v>
      </c>
      <c r="U731" s="3">
        <v>0</v>
      </c>
      <c r="V731" s="3">
        <v>0</v>
      </c>
      <c r="W731" s="3">
        <v>0</v>
      </c>
      <c r="X731" s="3" t="s">
        <v>1215</v>
      </c>
      <c r="Y731" s="3" t="s">
        <v>880</v>
      </c>
      <c r="Z731" s="3" t="str">
        <f>INDEX(业务类型!$C$4:$C$8,MATCH(纤芯!Y731,业务类型!$B$4:$B$8,0))</f>
        <v>IDLE</v>
      </c>
      <c r="AA731" s="3"/>
    </row>
    <row r="732" spans="1:27" ht="33" x14ac:dyDescent="0.2">
      <c r="A732" s="3">
        <v>729</v>
      </c>
      <c r="B732" s="3">
        <f t="shared" si="59"/>
        <v>37004203011</v>
      </c>
      <c r="C732" s="3" t="s">
        <v>1166</v>
      </c>
      <c r="D732" s="3" t="s">
        <v>204</v>
      </c>
      <c r="E732" s="3" t="str">
        <f>INDEX(光放段!$G$4:$G$237,MATCH(纤芯!G732,光放段!$C$4:$C$237,0))</f>
        <v>山东二干|德聊菏1号架空光缆:聊城东昌西路-菏泽中华东路</v>
      </c>
      <c r="F732" s="3">
        <f>INDEX(光放段!$I$4:$I$237,MATCH(纤芯!H732,光放段!$B$4:$B$237,0))</f>
        <v>37004200000</v>
      </c>
      <c r="G732" s="3" t="str">
        <f t="shared" si="55"/>
        <v>山东二干|德聊菏1号架空光缆:梁山水泊路-郓城通信楼</v>
      </c>
      <c r="H732" s="3">
        <f>INDEX(光放段!$B$4:$B$237,MATCH(纤芯!G732,光放段!$C$4:$C$237,0))</f>
        <v>37004203000</v>
      </c>
      <c r="I732" s="3" t="str">
        <f t="shared" si="56"/>
        <v>德聊菏1号架空光缆</v>
      </c>
      <c r="J732" s="3" t="str">
        <f>INDEX(子缆名称!$B$4:$B$29,纤芯!M732)</f>
        <v>A缆</v>
      </c>
      <c r="K732" s="3">
        <v>11</v>
      </c>
      <c r="L732" s="3">
        <f t="shared" si="57"/>
        <v>11</v>
      </c>
      <c r="M732" s="3">
        <f t="shared" si="58"/>
        <v>1</v>
      </c>
      <c r="N732" s="3" t="s">
        <v>29</v>
      </c>
      <c r="O732" s="3">
        <f>COUNTIF([1]局站!$D$4:$D$172,"="&amp;N732)</f>
        <v>1</v>
      </c>
      <c r="P732" s="3">
        <v>0</v>
      </c>
      <c r="Q732" s="3">
        <v>0</v>
      </c>
      <c r="R732" s="3">
        <v>0</v>
      </c>
      <c r="S732" s="3" t="s">
        <v>30</v>
      </c>
      <c r="T732" s="3">
        <f>COUNTIF([1]局站!$D$4:$D$172,"="&amp;S732)</f>
        <v>1</v>
      </c>
      <c r="U732" s="3">
        <v>0</v>
      </c>
      <c r="V732" s="3">
        <v>0</v>
      </c>
      <c r="W732" s="3">
        <v>0</v>
      </c>
      <c r="X732" s="3" t="s">
        <v>1215</v>
      </c>
      <c r="Y732" s="3" t="s">
        <v>880</v>
      </c>
      <c r="Z732" s="3" t="str">
        <f>INDEX(业务类型!$C$4:$C$8,MATCH(纤芯!Y732,业务类型!$B$4:$B$8,0))</f>
        <v>IDLE</v>
      </c>
      <c r="AA732" s="3"/>
    </row>
    <row r="733" spans="1:27" ht="33" x14ac:dyDescent="0.2">
      <c r="A733" s="3">
        <v>730</v>
      </c>
      <c r="B733" s="3">
        <f t="shared" si="59"/>
        <v>37004203012</v>
      </c>
      <c r="C733" s="3" t="s">
        <v>1166</v>
      </c>
      <c r="D733" s="3" t="s">
        <v>204</v>
      </c>
      <c r="E733" s="3" t="str">
        <f>INDEX(光放段!$G$4:$G$237,MATCH(纤芯!G733,光放段!$C$4:$C$237,0))</f>
        <v>山东二干|德聊菏1号架空光缆:聊城东昌西路-菏泽中华东路</v>
      </c>
      <c r="F733" s="3">
        <f>INDEX(光放段!$I$4:$I$237,MATCH(纤芯!H733,光放段!$B$4:$B$237,0))</f>
        <v>37004200000</v>
      </c>
      <c r="G733" s="3" t="str">
        <f t="shared" si="55"/>
        <v>山东二干|德聊菏1号架空光缆:梁山水泊路-郓城通信楼</v>
      </c>
      <c r="H733" s="3">
        <f>INDEX(光放段!$B$4:$B$237,MATCH(纤芯!G733,光放段!$C$4:$C$237,0))</f>
        <v>37004203000</v>
      </c>
      <c r="I733" s="3" t="str">
        <f t="shared" si="56"/>
        <v>德聊菏1号架空光缆</v>
      </c>
      <c r="J733" s="3" t="str">
        <f>INDEX(子缆名称!$B$4:$B$29,纤芯!M733)</f>
        <v>A缆</v>
      </c>
      <c r="K733" s="3">
        <v>12</v>
      </c>
      <c r="L733" s="3">
        <f t="shared" si="57"/>
        <v>12</v>
      </c>
      <c r="M733" s="3">
        <f t="shared" si="58"/>
        <v>1</v>
      </c>
      <c r="N733" s="3" t="s">
        <v>29</v>
      </c>
      <c r="O733" s="3">
        <f>COUNTIF([1]局站!$D$4:$D$172,"="&amp;N733)</f>
        <v>1</v>
      </c>
      <c r="P733" s="3">
        <v>0</v>
      </c>
      <c r="Q733" s="3">
        <v>0</v>
      </c>
      <c r="R733" s="3">
        <v>0</v>
      </c>
      <c r="S733" s="3" t="s">
        <v>30</v>
      </c>
      <c r="T733" s="3">
        <f>COUNTIF([1]局站!$D$4:$D$172,"="&amp;S733)</f>
        <v>1</v>
      </c>
      <c r="U733" s="3">
        <v>0</v>
      </c>
      <c r="V733" s="3">
        <v>0</v>
      </c>
      <c r="W733" s="3">
        <v>0</v>
      </c>
      <c r="X733" s="3" t="s">
        <v>1215</v>
      </c>
      <c r="Y733" s="3" t="s">
        <v>880</v>
      </c>
      <c r="Z733" s="3" t="str">
        <f>INDEX(业务类型!$C$4:$C$8,MATCH(纤芯!Y733,业务类型!$B$4:$B$8,0))</f>
        <v>IDLE</v>
      </c>
      <c r="AA733" s="3"/>
    </row>
    <row r="734" spans="1:27" ht="33" x14ac:dyDescent="0.2">
      <c r="A734" s="3">
        <v>731</v>
      </c>
      <c r="B734" s="3">
        <f t="shared" si="59"/>
        <v>37004203013</v>
      </c>
      <c r="C734" s="3" t="s">
        <v>1166</v>
      </c>
      <c r="D734" s="3" t="s">
        <v>204</v>
      </c>
      <c r="E734" s="3" t="str">
        <f>INDEX(光放段!$G$4:$G$237,MATCH(纤芯!G734,光放段!$C$4:$C$237,0))</f>
        <v>山东二干|德聊菏1号架空光缆:聊城东昌西路-菏泽中华东路</v>
      </c>
      <c r="F734" s="3">
        <f>INDEX(光放段!$I$4:$I$237,MATCH(纤芯!H734,光放段!$B$4:$B$237,0))</f>
        <v>37004200000</v>
      </c>
      <c r="G734" s="3" t="str">
        <f t="shared" si="55"/>
        <v>山东二干|德聊菏1号架空光缆:梁山水泊路-郓城通信楼</v>
      </c>
      <c r="H734" s="3">
        <f>INDEX(光放段!$B$4:$B$237,MATCH(纤芯!G734,光放段!$C$4:$C$237,0))</f>
        <v>37004203000</v>
      </c>
      <c r="I734" s="3" t="str">
        <f t="shared" si="56"/>
        <v>德聊菏1号架空光缆</v>
      </c>
      <c r="J734" s="3" t="str">
        <f>INDEX(子缆名称!$B$4:$B$29,纤芯!M734)</f>
        <v>B缆</v>
      </c>
      <c r="K734" s="3">
        <v>13</v>
      </c>
      <c r="L734" s="3">
        <f t="shared" si="57"/>
        <v>1</v>
      </c>
      <c r="M734" s="3">
        <f t="shared" si="58"/>
        <v>2</v>
      </c>
      <c r="N734" s="3" t="s">
        <v>29</v>
      </c>
      <c r="O734" s="3">
        <f>COUNTIF([1]局站!$D$4:$D$172,"="&amp;N734)</f>
        <v>1</v>
      </c>
      <c r="P734" s="3">
        <v>0</v>
      </c>
      <c r="Q734" s="3">
        <v>0</v>
      </c>
      <c r="R734" s="3">
        <v>0</v>
      </c>
      <c r="S734" s="3" t="s">
        <v>30</v>
      </c>
      <c r="T734" s="3">
        <f>COUNTIF([1]局站!$D$4:$D$172,"="&amp;S734)</f>
        <v>1</v>
      </c>
      <c r="U734" s="3">
        <v>0</v>
      </c>
      <c r="V734" s="3">
        <v>0</v>
      </c>
      <c r="W734" s="3">
        <v>0</v>
      </c>
      <c r="X734" s="3" t="s">
        <v>1215</v>
      </c>
      <c r="Y734" s="3" t="s">
        <v>880</v>
      </c>
      <c r="Z734" s="3" t="str">
        <f>INDEX(业务类型!$C$4:$C$8,MATCH(纤芯!Y734,业务类型!$B$4:$B$8,0))</f>
        <v>IDLE</v>
      </c>
      <c r="AA734" s="3"/>
    </row>
    <row r="735" spans="1:27" ht="33" x14ac:dyDescent="0.2">
      <c r="A735" s="3">
        <v>732</v>
      </c>
      <c r="B735" s="3">
        <f t="shared" si="59"/>
        <v>37004203014</v>
      </c>
      <c r="C735" s="3" t="s">
        <v>1166</v>
      </c>
      <c r="D735" s="3" t="s">
        <v>204</v>
      </c>
      <c r="E735" s="3" t="str">
        <f>INDEX(光放段!$G$4:$G$237,MATCH(纤芯!G735,光放段!$C$4:$C$237,0))</f>
        <v>山东二干|德聊菏1号架空光缆:聊城东昌西路-菏泽中华东路</v>
      </c>
      <c r="F735" s="3">
        <f>INDEX(光放段!$I$4:$I$237,MATCH(纤芯!H735,光放段!$B$4:$B$237,0))</f>
        <v>37004200000</v>
      </c>
      <c r="G735" s="3" t="str">
        <f t="shared" si="55"/>
        <v>山东二干|德聊菏1号架空光缆:梁山水泊路-郓城通信楼</v>
      </c>
      <c r="H735" s="3">
        <f>INDEX(光放段!$B$4:$B$237,MATCH(纤芯!G735,光放段!$C$4:$C$237,0))</f>
        <v>37004203000</v>
      </c>
      <c r="I735" s="3" t="str">
        <f t="shared" si="56"/>
        <v>德聊菏1号架空光缆</v>
      </c>
      <c r="J735" s="3" t="str">
        <f>INDEX(子缆名称!$B$4:$B$29,纤芯!M735)</f>
        <v>B缆</v>
      </c>
      <c r="K735" s="3">
        <v>14</v>
      </c>
      <c r="L735" s="3">
        <f t="shared" si="57"/>
        <v>2</v>
      </c>
      <c r="M735" s="3">
        <f t="shared" si="58"/>
        <v>2</v>
      </c>
      <c r="N735" s="3" t="s">
        <v>29</v>
      </c>
      <c r="O735" s="3">
        <f>COUNTIF([1]局站!$D$4:$D$172,"="&amp;N735)</f>
        <v>1</v>
      </c>
      <c r="P735" s="3">
        <v>0</v>
      </c>
      <c r="Q735" s="3">
        <v>0</v>
      </c>
      <c r="R735" s="3">
        <v>0</v>
      </c>
      <c r="S735" s="3" t="s">
        <v>30</v>
      </c>
      <c r="T735" s="3">
        <f>COUNTIF([1]局站!$D$4:$D$172,"="&amp;S735)</f>
        <v>1</v>
      </c>
      <c r="U735" s="3">
        <v>0</v>
      </c>
      <c r="V735" s="3">
        <v>0</v>
      </c>
      <c r="W735" s="3">
        <v>0</v>
      </c>
      <c r="X735" s="3" t="s">
        <v>1215</v>
      </c>
      <c r="Y735" s="3" t="s">
        <v>880</v>
      </c>
      <c r="Z735" s="3" t="str">
        <f>INDEX(业务类型!$C$4:$C$8,MATCH(纤芯!Y735,业务类型!$B$4:$B$8,0))</f>
        <v>IDLE</v>
      </c>
      <c r="AA735" s="3"/>
    </row>
    <row r="736" spans="1:27" ht="33" x14ac:dyDescent="0.2">
      <c r="A736" s="3">
        <v>733</v>
      </c>
      <c r="B736" s="3">
        <f t="shared" si="59"/>
        <v>37004204001</v>
      </c>
      <c r="C736" s="3" t="s">
        <v>1166</v>
      </c>
      <c r="D736" s="3" t="s">
        <v>204</v>
      </c>
      <c r="E736" s="3" t="str">
        <f>INDEX(光放段!$G$4:$G$237,MATCH(纤芯!G736,光放段!$C$4:$C$237,0))</f>
        <v>山东二干|德聊菏1号架空光缆:聊城东昌西路-菏泽中华东路</v>
      </c>
      <c r="F736" s="3">
        <f>INDEX(光放段!$I$4:$I$237,MATCH(纤芯!H736,光放段!$B$4:$B$237,0))</f>
        <v>37004200000</v>
      </c>
      <c r="G736" s="3" t="str">
        <f t="shared" si="55"/>
        <v>山东二干|德聊菏1号架空光缆:郓城通信楼-菏泽中华东路</v>
      </c>
      <c r="H736" s="3">
        <f>INDEX(光放段!$B$4:$B$237,MATCH(纤芯!G736,光放段!$C$4:$C$237,0))</f>
        <v>37004204000</v>
      </c>
      <c r="I736" s="3" t="str">
        <f t="shared" si="56"/>
        <v>德聊菏1号架空光缆</v>
      </c>
      <c r="J736" s="3" t="str">
        <f>INDEX(子缆名称!$B$4:$B$29,纤芯!M736)</f>
        <v>A缆</v>
      </c>
      <c r="K736" s="3">
        <v>1</v>
      </c>
      <c r="L736" s="3">
        <f t="shared" si="57"/>
        <v>1</v>
      </c>
      <c r="M736" s="3">
        <f t="shared" si="58"/>
        <v>1</v>
      </c>
      <c r="N736" s="3" t="s">
        <v>30</v>
      </c>
      <c r="O736" s="3">
        <f>COUNTIF([1]局站!$D$4:$D$172,"="&amp;N736)</f>
        <v>1</v>
      </c>
      <c r="P736" s="3">
        <v>0</v>
      </c>
      <c r="Q736" s="3">
        <v>0</v>
      </c>
      <c r="R736" s="3">
        <v>0</v>
      </c>
      <c r="S736" s="3" t="s">
        <v>149</v>
      </c>
      <c r="T736" s="3">
        <f>COUNTIF([1]局站!$D$4:$D$172,"="&amp;S736)</f>
        <v>1</v>
      </c>
      <c r="U736" s="3">
        <v>0</v>
      </c>
      <c r="V736" s="3">
        <v>0</v>
      </c>
      <c r="W736" s="3">
        <v>0</v>
      </c>
      <c r="X736" s="3" t="s">
        <v>1215</v>
      </c>
      <c r="Y736" s="3" t="s">
        <v>880</v>
      </c>
      <c r="Z736" s="3" t="str">
        <f>INDEX(业务类型!$C$4:$C$8,MATCH(纤芯!Y736,业务类型!$B$4:$B$8,0))</f>
        <v>IDLE</v>
      </c>
      <c r="AA736" s="3"/>
    </row>
    <row r="737" spans="1:27" ht="33" x14ac:dyDescent="0.2">
      <c r="A737" s="3">
        <v>734</v>
      </c>
      <c r="B737" s="3">
        <f t="shared" si="59"/>
        <v>37004204002</v>
      </c>
      <c r="C737" s="3" t="s">
        <v>1166</v>
      </c>
      <c r="D737" s="3" t="s">
        <v>204</v>
      </c>
      <c r="E737" s="3" t="str">
        <f>INDEX(光放段!$G$4:$G$237,MATCH(纤芯!G737,光放段!$C$4:$C$237,0))</f>
        <v>山东二干|德聊菏1号架空光缆:聊城东昌西路-菏泽中华东路</v>
      </c>
      <c r="F737" s="3">
        <f>INDEX(光放段!$I$4:$I$237,MATCH(纤芯!H737,光放段!$B$4:$B$237,0))</f>
        <v>37004200000</v>
      </c>
      <c r="G737" s="3" t="str">
        <f t="shared" si="55"/>
        <v>山东二干|德聊菏1号架空光缆:郓城通信楼-菏泽中华东路</v>
      </c>
      <c r="H737" s="3">
        <f>INDEX(光放段!$B$4:$B$237,MATCH(纤芯!G737,光放段!$C$4:$C$237,0))</f>
        <v>37004204000</v>
      </c>
      <c r="I737" s="3" t="str">
        <f t="shared" si="56"/>
        <v>德聊菏1号架空光缆</v>
      </c>
      <c r="J737" s="3" t="str">
        <f>INDEX(子缆名称!$B$4:$B$29,纤芯!M737)</f>
        <v>A缆</v>
      </c>
      <c r="K737" s="3">
        <v>2</v>
      </c>
      <c r="L737" s="3">
        <f t="shared" si="57"/>
        <v>2</v>
      </c>
      <c r="M737" s="3">
        <f t="shared" si="58"/>
        <v>1</v>
      </c>
      <c r="N737" s="3" t="s">
        <v>30</v>
      </c>
      <c r="O737" s="3">
        <f>COUNTIF([1]局站!$D$4:$D$172,"="&amp;N737)</f>
        <v>1</v>
      </c>
      <c r="P737" s="3">
        <v>0</v>
      </c>
      <c r="Q737" s="3">
        <v>0</v>
      </c>
      <c r="R737" s="3">
        <v>0</v>
      </c>
      <c r="S737" s="3" t="s">
        <v>149</v>
      </c>
      <c r="T737" s="3">
        <f>COUNTIF([1]局站!$D$4:$D$172,"="&amp;S737)</f>
        <v>1</v>
      </c>
      <c r="U737" s="3">
        <v>0</v>
      </c>
      <c r="V737" s="3">
        <v>0</v>
      </c>
      <c r="W737" s="3">
        <v>0</v>
      </c>
      <c r="X737" s="3" t="s">
        <v>1215</v>
      </c>
      <c r="Y737" s="3" t="s">
        <v>880</v>
      </c>
      <c r="Z737" s="3" t="str">
        <f>INDEX(业务类型!$C$4:$C$8,MATCH(纤芯!Y737,业务类型!$B$4:$B$8,0))</f>
        <v>IDLE</v>
      </c>
      <c r="AA737" s="3"/>
    </row>
    <row r="738" spans="1:27" ht="33" x14ac:dyDescent="0.2">
      <c r="A738" s="3">
        <v>735</v>
      </c>
      <c r="B738" s="3">
        <f t="shared" si="59"/>
        <v>37004204003</v>
      </c>
      <c r="C738" s="3" t="s">
        <v>1166</v>
      </c>
      <c r="D738" s="3" t="s">
        <v>204</v>
      </c>
      <c r="E738" s="3" t="str">
        <f>INDEX(光放段!$G$4:$G$237,MATCH(纤芯!G738,光放段!$C$4:$C$237,0))</f>
        <v>山东二干|德聊菏1号架空光缆:聊城东昌西路-菏泽中华东路</v>
      </c>
      <c r="F738" s="3">
        <f>INDEX(光放段!$I$4:$I$237,MATCH(纤芯!H738,光放段!$B$4:$B$237,0))</f>
        <v>37004200000</v>
      </c>
      <c r="G738" s="3" t="str">
        <f t="shared" si="55"/>
        <v>山东二干|德聊菏1号架空光缆:郓城通信楼-菏泽中华东路</v>
      </c>
      <c r="H738" s="3">
        <f>INDEX(光放段!$B$4:$B$237,MATCH(纤芯!G738,光放段!$C$4:$C$237,0))</f>
        <v>37004204000</v>
      </c>
      <c r="I738" s="3" t="str">
        <f t="shared" si="56"/>
        <v>德聊菏1号架空光缆</v>
      </c>
      <c r="J738" s="3" t="str">
        <f>INDEX(子缆名称!$B$4:$B$29,纤芯!M738)</f>
        <v>A缆</v>
      </c>
      <c r="K738" s="3">
        <v>3</v>
      </c>
      <c r="L738" s="3">
        <f t="shared" si="57"/>
        <v>3</v>
      </c>
      <c r="M738" s="3">
        <f t="shared" si="58"/>
        <v>1</v>
      </c>
      <c r="N738" s="3" t="s">
        <v>30</v>
      </c>
      <c r="O738" s="3">
        <f>COUNTIF([1]局站!$D$4:$D$172,"="&amp;N738)</f>
        <v>1</v>
      </c>
      <c r="P738" s="3">
        <v>0</v>
      </c>
      <c r="Q738" s="3">
        <v>0</v>
      </c>
      <c r="R738" s="3">
        <v>0</v>
      </c>
      <c r="S738" s="3" t="s">
        <v>149</v>
      </c>
      <c r="T738" s="3">
        <f>COUNTIF([1]局站!$D$4:$D$172,"="&amp;S738)</f>
        <v>1</v>
      </c>
      <c r="U738" s="3">
        <v>0</v>
      </c>
      <c r="V738" s="3">
        <v>0</v>
      </c>
      <c r="W738" s="3">
        <v>0</v>
      </c>
      <c r="X738" s="3" t="s">
        <v>1215</v>
      </c>
      <c r="Y738" s="3" t="s">
        <v>880</v>
      </c>
      <c r="Z738" s="3" t="str">
        <f>INDEX(业务类型!$C$4:$C$8,MATCH(纤芯!Y738,业务类型!$B$4:$B$8,0))</f>
        <v>IDLE</v>
      </c>
      <c r="AA738" s="3"/>
    </row>
    <row r="739" spans="1:27" ht="33" x14ac:dyDescent="0.2">
      <c r="A739" s="3">
        <v>736</v>
      </c>
      <c r="B739" s="3">
        <f t="shared" si="59"/>
        <v>37004204004</v>
      </c>
      <c r="C739" s="3" t="s">
        <v>1166</v>
      </c>
      <c r="D739" s="3" t="s">
        <v>204</v>
      </c>
      <c r="E739" s="3" t="str">
        <f>INDEX(光放段!$G$4:$G$237,MATCH(纤芯!G739,光放段!$C$4:$C$237,0))</f>
        <v>山东二干|德聊菏1号架空光缆:聊城东昌西路-菏泽中华东路</v>
      </c>
      <c r="F739" s="3">
        <f>INDEX(光放段!$I$4:$I$237,MATCH(纤芯!H739,光放段!$B$4:$B$237,0))</f>
        <v>37004200000</v>
      </c>
      <c r="G739" s="3" t="str">
        <f t="shared" si="55"/>
        <v>山东二干|德聊菏1号架空光缆:郓城通信楼-菏泽中华东路</v>
      </c>
      <c r="H739" s="3">
        <f>INDEX(光放段!$B$4:$B$237,MATCH(纤芯!G739,光放段!$C$4:$C$237,0))</f>
        <v>37004204000</v>
      </c>
      <c r="I739" s="3" t="str">
        <f t="shared" si="56"/>
        <v>德聊菏1号架空光缆</v>
      </c>
      <c r="J739" s="3" t="str">
        <f>INDEX(子缆名称!$B$4:$B$29,纤芯!M739)</f>
        <v>A缆</v>
      </c>
      <c r="K739" s="3">
        <v>4</v>
      </c>
      <c r="L739" s="3">
        <f t="shared" si="57"/>
        <v>4</v>
      </c>
      <c r="M739" s="3">
        <f t="shared" si="58"/>
        <v>1</v>
      </c>
      <c r="N739" s="3" t="s">
        <v>30</v>
      </c>
      <c r="O739" s="3">
        <f>COUNTIF([1]局站!$D$4:$D$172,"="&amp;N739)</f>
        <v>1</v>
      </c>
      <c r="P739" s="3">
        <v>0</v>
      </c>
      <c r="Q739" s="3">
        <v>0</v>
      </c>
      <c r="R739" s="3">
        <v>0</v>
      </c>
      <c r="S739" s="3" t="s">
        <v>149</v>
      </c>
      <c r="T739" s="3">
        <f>COUNTIF([1]局站!$D$4:$D$172,"="&amp;S739)</f>
        <v>1</v>
      </c>
      <c r="U739" s="3">
        <v>0</v>
      </c>
      <c r="V739" s="3">
        <v>0</v>
      </c>
      <c r="W739" s="3">
        <v>0</v>
      </c>
      <c r="X739" s="3" t="s">
        <v>1215</v>
      </c>
      <c r="Y739" s="3" t="s">
        <v>880</v>
      </c>
      <c r="Z739" s="3" t="str">
        <f>INDEX(业务类型!$C$4:$C$8,MATCH(纤芯!Y739,业务类型!$B$4:$B$8,0))</f>
        <v>IDLE</v>
      </c>
      <c r="AA739" s="3"/>
    </row>
    <row r="740" spans="1:27" ht="33" x14ac:dyDescent="0.2">
      <c r="A740" s="3">
        <v>737</v>
      </c>
      <c r="B740" s="3">
        <f t="shared" si="59"/>
        <v>37004204005</v>
      </c>
      <c r="C740" s="3" t="s">
        <v>1166</v>
      </c>
      <c r="D740" s="3" t="s">
        <v>204</v>
      </c>
      <c r="E740" s="3" t="str">
        <f>INDEX(光放段!$G$4:$G$237,MATCH(纤芯!G740,光放段!$C$4:$C$237,0))</f>
        <v>山东二干|德聊菏1号架空光缆:聊城东昌西路-菏泽中华东路</v>
      </c>
      <c r="F740" s="3">
        <f>INDEX(光放段!$I$4:$I$237,MATCH(纤芯!H740,光放段!$B$4:$B$237,0))</f>
        <v>37004200000</v>
      </c>
      <c r="G740" s="3" t="str">
        <f t="shared" si="55"/>
        <v>山东二干|德聊菏1号架空光缆:郓城通信楼-菏泽中华东路</v>
      </c>
      <c r="H740" s="3">
        <f>INDEX(光放段!$B$4:$B$237,MATCH(纤芯!G740,光放段!$C$4:$C$237,0))</f>
        <v>37004204000</v>
      </c>
      <c r="I740" s="3" t="str">
        <f t="shared" si="56"/>
        <v>德聊菏1号架空光缆</v>
      </c>
      <c r="J740" s="3" t="str">
        <f>INDEX(子缆名称!$B$4:$B$29,纤芯!M740)</f>
        <v>A缆</v>
      </c>
      <c r="K740" s="3">
        <v>5</v>
      </c>
      <c r="L740" s="3">
        <f t="shared" si="57"/>
        <v>5</v>
      </c>
      <c r="M740" s="3">
        <f t="shared" si="58"/>
        <v>1</v>
      </c>
      <c r="N740" s="3" t="s">
        <v>30</v>
      </c>
      <c r="O740" s="3">
        <f>COUNTIF([1]局站!$D$4:$D$172,"="&amp;N740)</f>
        <v>1</v>
      </c>
      <c r="P740" s="3">
        <v>0</v>
      </c>
      <c r="Q740" s="3">
        <v>0</v>
      </c>
      <c r="R740" s="3">
        <v>0</v>
      </c>
      <c r="S740" s="3" t="s">
        <v>149</v>
      </c>
      <c r="T740" s="3">
        <f>COUNTIF([1]局站!$D$4:$D$172,"="&amp;S740)</f>
        <v>1</v>
      </c>
      <c r="U740" s="3">
        <v>0</v>
      </c>
      <c r="V740" s="3">
        <v>0</v>
      </c>
      <c r="W740" s="3">
        <v>0</v>
      </c>
      <c r="X740" s="3" t="s">
        <v>1215</v>
      </c>
      <c r="Y740" s="3" t="s">
        <v>880</v>
      </c>
      <c r="Z740" s="3" t="str">
        <f>INDEX(业务类型!$C$4:$C$8,MATCH(纤芯!Y740,业务类型!$B$4:$B$8,0))</f>
        <v>IDLE</v>
      </c>
      <c r="AA740" s="3"/>
    </row>
    <row r="741" spans="1:27" ht="33" x14ac:dyDescent="0.2">
      <c r="A741" s="3">
        <v>738</v>
      </c>
      <c r="B741" s="3">
        <f t="shared" si="59"/>
        <v>37004204006</v>
      </c>
      <c r="C741" s="3" t="s">
        <v>1166</v>
      </c>
      <c r="D741" s="3" t="s">
        <v>204</v>
      </c>
      <c r="E741" s="3" t="str">
        <f>INDEX(光放段!$G$4:$G$237,MATCH(纤芯!G741,光放段!$C$4:$C$237,0))</f>
        <v>山东二干|德聊菏1号架空光缆:聊城东昌西路-菏泽中华东路</v>
      </c>
      <c r="F741" s="3">
        <f>INDEX(光放段!$I$4:$I$237,MATCH(纤芯!H741,光放段!$B$4:$B$237,0))</f>
        <v>37004200000</v>
      </c>
      <c r="G741" s="3" t="str">
        <f t="shared" si="55"/>
        <v>山东二干|德聊菏1号架空光缆:郓城通信楼-菏泽中华东路</v>
      </c>
      <c r="H741" s="3">
        <f>INDEX(光放段!$B$4:$B$237,MATCH(纤芯!G741,光放段!$C$4:$C$237,0))</f>
        <v>37004204000</v>
      </c>
      <c r="I741" s="3" t="str">
        <f t="shared" si="56"/>
        <v>德聊菏1号架空光缆</v>
      </c>
      <c r="J741" s="3" t="str">
        <f>INDEX(子缆名称!$B$4:$B$29,纤芯!M741)</f>
        <v>A缆</v>
      </c>
      <c r="K741" s="3">
        <v>6</v>
      </c>
      <c r="L741" s="3">
        <f t="shared" si="57"/>
        <v>6</v>
      </c>
      <c r="M741" s="3">
        <f t="shared" si="58"/>
        <v>1</v>
      </c>
      <c r="N741" s="3" t="s">
        <v>30</v>
      </c>
      <c r="O741" s="3">
        <f>COUNTIF([1]局站!$D$4:$D$172,"="&amp;N741)</f>
        <v>1</v>
      </c>
      <c r="P741" s="3">
        <v>0</v>
      </c>
      <c r="Q741" s="3">
        <v>0</v>
      </c>
      <c r="R741" s="3">
        <v>0</v>
      </c>
      <c r="S741" s="3" t="s">
        <v>149</v>
      </c>
      <c r="T741" s="3">
        <f>COUNTIF([1]局站!$D$4:$D$172,"="&amp;S741)</f>
        <v>1</v>
      </c>
      <c r="U741" s="3">
        <v>0</v>
      </c>
      <c r="V741" s="3">
        <v>0</v>
      </c>
      <c r="W741" s="3">
        <v>0</v>
      </c>
      <c r="X741" s="3" t="s">
        <v>1215</v>
      </c>
      <c r="Y741" s="3" t="s">
        <v>880</v>
      </c>
      <c r="Z741" s="3" t="str">
        <f>INDEX(业务类型!$C$4:$C$8,MATCH(纤芯!Y741,业务类型!$B$4:$B$8,0))</f>
        <v>IDLE</v>
      </c>
      <c r="AA741" s="3"/>
    </row>
    <row r="742" spans="1:27" ht="33" x14ac:dyDescent="0.2">
      <c r="A742" s="3">
        <v>739</v>
      </c>
      <c r="B742" s="3">
        <f t="shared" si="59"/>
        <v>37004204007</v>
      </c>
      <c r="C742" s="3" t="s">
        <v>1166</v>
      </c>
      <c r="D742" s="3" t="s">
        <v>204</v>
      </c>
      <c r="E742" s="3" t="str">
        <f>INDEX(光放段!$G$4:$G$237,MATCH(纤芯!G742,光放段!$C$4:$C$237,0))</f>
        <v>山东二干|德聊菏1号架空光缆:聊城东昌西路-菏泽中华东路</v>
      </c>
      <c r="F742" s="3">
        <f>INDEX(光放段!$I$4:$I$237,MATCH(纤芯!H742,光放段!$B$4:$B$237,0))</f>
        <v>37004200000</v>
      </c>
      <c r="G742" s="3" t="str">
        <f t="shared" si="55"/>
        <v>山东二干|德聊菏1号架空光缆:郓城通信楼-菏泽中华东路</v>
      </c>
      <c r="H742" s="3">
        <f>INDEX(光放段!$B$4:$B$237,MATCH(纤芯!G742,光放段!$C$4:$C$237,0))</f>
        <v>37004204000</v>
      </c>
      <c r="I742" s="3" t="str">
        <f t="shared" si="56"/>
        <v>德聊菏1号架空光缆</v>
      </c>
      <c r="J742" s="3" t="str">
        <f>INDEX(子缆名称!$B$4:$B$29,纤芯!M742)</f>
        <v>A缆</v>
      </c>
      <c r="K742" s="3">
        <v>7</v>
      </c>
      <c r="L742" s="3">
        <f t="shared" si="57"/>
        <v>7</v>
      </c>
      <c r="M742" s="3">
        <f t="shared" si="58"/>
        <v>1</v>
      </c>
      <c r="N742" s="3" t="s">
        <v>30</v>
      </c>
      <c r="O742" s="3">
        <f>COUNTIF([1]局站!$D$4:$D$172,"="&amp;N742)</f>
        <v>1</v>
      </c>
      <c r="P742" s="3">
        <v>0</v>
      </c>
      <c r="Q742" s="3">
        <v>0</v>
      </c>
      <c r="R742" s="3">
        <v>0</v>
      </c>
      <c r="S742" s="3" t="s">
        <v>149</v>
      </c>
      <c r="T742" s="3">
        <f>COUNTIF([1]局站!$D$4:$D$172,"="&amp;S742)</f>
        <v>1</v>
      </c>
      <c r="U742" s="3">
        <v>0</v>
      </c>
      <c r="V742" s="3">
        <v>0</v>
      </c>
      <c r="W742" s="3">
        <v>0</v>
      </c>
      <c r="X742" s="3" t="s">
        <v>1215</v>
      </c>
      <c r="Y742" s="3" t="s">
        <v>880</v>
      </c>
      <c r="Z742" s="3" t="str">
        <f>INDEX(业务类型!$C$4:$C$8,MATCH(纤芯!Y742,业务类型!$B$4:$B$8,0))</f>
        <v>IDLE</v>
      </c>
      <c r="AA742" s="3"/>
    </row>
    <row r="743" spans="1:27" ht="33" x14ac:dyDescent="0.2">
      <c r="A743" s="3">
        <v>740</v>
      </c>
      <c r="B743" s="3">
        <f t="shared" si="59"/>
        <v>37004204008</v>
      </c>
      <c r="C743" s="3" t="s">
        <v>1166</v>
      </c>
      <c r="D743" s="3" t="s">
        <v>204</v>
      </c>
      <c r="E743" s="3" t="str">
        <f>INDEX(光放段!$G$4:$G$237,MATCH(纤芯!G743,光放段!$C$4:$C$237,0))</f>
        <v>山东二干|德聊菏1号架空光缆:聊城东昌西路-菏泽中华东路</v>
      </c>
      <c r="F743" s="3">
        <f>INDEX(光放段!$I$4:$I$237,MATCH(纤芯!H743,光放段!$B$4:$B$237,0))</f>
        <v>37004200000</v>
      </c>
      <c r="G743" s="3" t="str">
        <f t="shared" si="55"/>
        <v>山东二干|德聊菏1号架空光缆:郓城通信楼-菏泽中华东路</v>
      </c>
      <c r="H743" s="3">
        <f>INDEX(光放段!$B$4:$B$237,MATCH(纤芯!G743,光放段!$C$4:$C$237,0))</f>
        <v>37004204000</v>
      </c>
      <c r="I743" s="3" t="str">
        <f t="shared" si="56"/>
        <v>德聊菏1号架空光缆</v>
      </c>
      <c r="J743" s="3" t="str">
        <f>INDEX(子缆名称!$B$4:$B$29,纤芯!M743)</f>
        <v>A缆</v>
      </c>
      <c r="K743" s="3">
        <v>8</v>
      </c>
      <c r="L743" s="3">
        <f t="shared" si="57"/>
        <v>8</v>
      </c>
      <c r="M743" s="3">
        <f t="shared" si="58"/>
        <v>1</v>
      </c>
      <c r="N743" s="3" t="s">
        <v>30</v>
      </c>
      <c r="O743" s="3">
        <f>COUNTIF([1]局站!$D$4:$D$172,"="&amp;N743)</f>
        <v>1</v>
      </c>
      <c r="P743" s="3">
        <v>0</v>
      </c>
      <c r="Q743" s="3">
        <v>0</v>
      </c>
      <c r="R743" s="3">
        <v>0</v>
      </c>
      <c r="S743" s="3" t="s">
        <v>149</v>
      </c>
      <c r="T743" s="3">
        <f>COUNTIF([1]局站!$D$4:$D$172,"="&amp;S743)</f>
        <v>1</v>
      </c>
      <c r="U743" s="3">
        <v>0</v>
      </c>
      <c r="V743" s="3">
        <v>0</v>
      </c>
      <c r="W743" s="3">
        <v>0</v>
      </c>
      <c r="X743" s="3" t="s">
        <v>1215</v>
      </c>
      <c r="Y743" s="3" t="s">
        <v>880</v>
      </c>
      <c r="Z743" s="3" t="str">
        <f>INDEX(业务类型!$C$4:$C$8,MATCH(纤芯!Y743,业务类型!$B$4:$B$8,0))</f>
        <v>IDLE</v>
      </c>
      <c r="AA743" s="3"/>
    </row>
    <row r="744" spans="1:27" ht="33" x14ac:dyDescent="0.2">
      <c r="A744" s="3">
        <v>741</v>
      </c>
      <c r="B744" s="3">
        <f t="shared" si="59"/>
        <v>37004204009</v>
      </c>
      <c r="C744" s="3" t="s">
        <v>1166</v>
      </c>
      <c r="D744" s="3" t="s">
        <v>204</v>
      </c>
      <c r="E744" s="3" t="str">
        <f>INDEX(光放段!$G$4:$G$237,MATCH(纤芯!G744,光放段!$C$4:$C$237,0))</f>
        <v>山东二干|德聊菏1号架空光缆:聊城东昌西路-菏泽中华东路</v>
      </c>
      <c r="F744" s="3">
        <f>INDEX(光放段!$I$4:$I$237,MATCH(纤芯!H744,光放段!$B$4:$B$237,0))</f>
        <v>37004200000</v>
      </c>
      <c r="G744" s="3" t="str">
        <f t="shared" si="55"/>
        <v>山东二干|德聊菏1号架空光缆:郓城通信楼-菏泽中华东路</v>
      </c>
      <c r="H744" s="3">
        <f>INDEX(光放段!$B$4:$B$237,MATCH(纤芯!G744,光放段!$C$4:$C$237,0))</f>
        <v>37004204000</v>
      </c>
      <c r="I744" s="3" t="str">
        <f t="shared" si="56"/>
        <v>德聊菏1号架空光缆</v>
      </c>
      <c r="J744" s="3" t="str">
        <f>INDEX(子缆名称!$B$4:$B$29,纤芯!M744)</f>
        <v>A缆</v>
      </c>
      <c r="K744" s="3">
        <v>9</v>
      </c>
      <c r="L744" s="3">
        <f t="shared" si="57"/>
        <v>9</v>
      </c>
      <c r="M744" s="3">
        <f t="shared" si="58"/>
        <v>1</v>
      </c>
      <c r="N744" s="3" t="s">
        <v>30</v>
      </c>
      <c r="O744" s="3">
        <f>COUNTIF([1]局站!$D$4:$D$172,"="&amp;N744)</f>
        <v>1</v>
      </c>
      <c r="P744" s="3">
        <v>0</v>
      </c>
      <c r="Q744" s="3">
        <v>0</v>
      </c>
      <c r="R744" s="3">
        <v>0</v>
      </c>
      <c r="S744" s="3" t="s">
        <v>149</v>
      </c>
      <c r="T744" s="3">
        <f>COUNTIF([1]局站!$D$4:$D$172,"="&amp;S744)</f>
        <v>1</v>
      </c>
      <c r="U744" s="3">
        <v>0</v>
      </c>
      <c r="V744" s="3">
        <v>0</v>
      </c>
      <c r="W744" s="3">
        <v>0</v>
      </c>
      <c r="X744" s="3" t="s">
        <v>1215</v>
      </c>
      <c r="Y744" s="3" t="s">
        <v>880</v>
      </c>
      <c r="Z744" s="3" t="str">
        <f>INDEX(业务类型!$C$4:$C$8,MATCH(纤芯!Y744,业务类型!$B$4:$B$8,0))</f>
        <v>IDLE</v>
      </c>
      <c r="AA744" s="3"/>
    </row>
    <row r="745" spans="1:27" ht="33" x14ac:dyDescent="0.2">
      <c r="A745" s="3">
        <v>742</v>
      </c>
      <c r="B745" s="3">
        <f t="shared" si="59"/>
        <v>37004204010</v>
      </c>
      <c r="C745" s="3" t="s">
        <v>1166</v>
      </c>
      <c r="D745" s="3" t="s">
        <v>204</v>
      </c>
      <c r="E745" s="3" t="str">
        <f>INDEX(光放段!$G$4:$G$237,MATCH(纤芯!G745,光放段!$C$4:$C$237,0))</f>
        <v>山东二干|德聊菏1号架空光缆:聊城东昌西路-菏泽中华东路</v>
      </c>
      <c r="F745" s="3">
        <f>INDEX(光放段!$I$4:$I$237,MATCH(纤芯!H745,光放段!$B$4:$B$237,0))</f>
        <v>37004200000</v>
      </c>
      <c r="G745" s="3" t="str">
        <f t="shared" si="55"/>
        <v>山东二干|德聊菏1号架空光缆:郓城通信楼-菏泽中华东路</v>
      </c>
      <c r="H745" s="3">
        <f>INDEX(光放段!$B$4:$B$237,MATCH(纤芯!G745,光放段!$C$4:$C$237,0))</f>
        <v>37004204000</v>
      </c>
      <c r="I745" s="3" t="str">
        <f t="shared" si="56"/>
        <v>德聊菏1号架空光缆</v>
      </c>
      <c r="J745" s="3" t="str">
        <f>INDEX(子缆名称!$B$4:$B$29,纤芯!M745)</f>
        <v>A缆</v>
      </c>
      <c r="K745" s="3">
        <v>10</v>
      </c>
      <c r="L745" s="3">
        <f t="shared" si="57"/>
        <v>10</v>
      </c>
      <c r="M745" s="3">
        <f t="shared" si="58"/>
        <v>1</v>
      </c>
      <c r="N745" s="3" t="s">
        <v>30</v>
      </c>
      <c r="O745" s="3">
        <f>COUNTIF([1]局站!$D$4:$D$172,"="&amp;N745)</f>
        <v>1</v>
      </c>
      <c r="P745" s="3">
        <v>0</v>
      </c>
      <c r="Q745" s="3">
        <v>0</v>
      </c>
      <c r="R745" s="3">
        <v>0</v>
      </c>
      <c r="S745" s="3" t="s">
        <v>149</v>
      </c>
      <c r="T745" s="3">
        <f>COUNTIF([1]局站!$D$4:$D$172,"="&amp;S745)</f>
        <v>1</v>
      </c>
      <c r="U745" s="3">
        <v>0</v>
      </c>
      <c r="V745" s="3">
        <v>0</v>
      </c>
      <c r="W745" s="3">
        <v>0</v>
      </c>
      <c r="X745" s="3" t="s">
        <v>1215</v>
      </c>
      <c r="Y745" s="3" t="s">
        <v>880</v>
      </c>
      <c r="Z745" s="3" t="str">
        <f>INDEX(业务类型!$C$4:$C$8,MATCH(纤芯!Y745,业务类型!$B$4:$B$8,0))</f>
        <v>IDLE</v>
      </c>
      <c r="AA745" s="3"/>
    </row>
    <row r="746" spans="1:27" ht="33" x14ac:dyDescent="0.2">
      <c r="A746" s="3">
        <v>743</v>
      </c>
      <c r="B746" s="3">
        <f t="shared" si="59"/>
        <v>37004204011</v>
      </c>
      <c r="C746" s="3" t="s">
        <v>1166</v>
      </c>
      <c r="D746" s="3" t="s">
        <v>204</v>
      </c>
      <c r="E746" s="3" t="str">
        <f>INDEX(光放段!$G$4:$G$237,MATCH(纤芯!G746,光放段!$C$4:$C$237,0))</f>
        <v>山东二干|德聊菏1号架空光缆:聊城东昌西路-菏泽中华东路</v>
      </c>
      <c r="F746" s="3">
        <f>INDEX(光放段!$I$4:$I$237,MATCH(纤芯!H746,光放段!$B$4:$B$237,0))</f>
        <v>37004200000</v>
      </c>
      <c r="G746" s="3" t="str">
        <f t="shared" si="55"/>
        <v>山东二干|德聊菏1号架空光缆:郓城通信楼-菏泽中华东路</v>
      </c>
      <c r="H746" s="3">
        <f>INDEX(光放段!$B$4:$B$237,MATCH(纤芯!G746,光放段!$C$4:$C$237,0))</f>
        <v>37004204000</v>
      </c>
      <c r="I746" s="3" t="str">
        <f t="shared" si="56"/>
        <v>德聊菏1号架空光缆</v>
      </c>
      <c r="J746" s="3" t="str">
        <f>INDEX(子缆名称!$B$4:$B$29,纤芯!M746)</f>
        <v>A缆</v>
      </c>
      <c r="K746" s="3">
        <v>11</v>
      </c>
      <c r="L746" s="3">
        <f t="shared" si="57"/>
        <v>11</v>
      </c>
      <c r="M746" s="3">
        <f t="shared" si="58"/>
        <v>1</v>
      </c>
      <c r="N746" s="3" t="s">
        <v>30</v>
      </c>
      <c r="O746" s="3">
        <f>COUNTIF([1]局站!$D$4:$D$172,"="&amp;N746)</f>
        <v>1</v>
      </c>
      <c r="P746" s="3">
        <v>0</v>
      </c>
      <c r="Q746" s="3">
        <v>0</v>
      </c>
      <c r="R746" s="3">
        <v>0</v>
      </c>
      <c r="S746" s="3" t="s">
        <v>149</v>
      </c>
      <c r="T746" s="3">
        <f>COUNTIF([1]局站!$D$4:$D$172,"="&amp;S746)</f>
        <v>1</v>
      </c>
      <c r="U746" s="3">
        <v>0</v>
      </c>
      <c r="V746" s="3">
        <v>0</v>
      </c>
      <c r="W746" s="3">
        <v>0</v>
      </c>
      <c r="X746" s="3" t="s">
        <v>1215</v>
      </c>
      <c r="Y746" s="3" t="s">
        <v>880</v>
      </c>
      <c r="Z746" s="3" t="str">
        <f>INDEX(业务类型!$C$4:$C$8,MATCH(纤芯!Y746,业务类型!$B$4:$B$8,0))</f>
        <v>IDLE</v>
      </c>
      <c r="AA746" s="3"/>
    </row>
    <row r="747" spans="1:27" ht="33" x14ac:dyDescent="0.2">
      <c r="A747" s="3">
        <v>744</v>
      </c>
      <c r="B747" s="3">
        <f t="shared" si="59"/>
        <v>37004204012</v>
      </c>
      <c r="C747" s="3" t="s">
        <v>1166</v>
      </c>
      <c r="D747" s="3" t="s">
        <v>204</v>
      </c>
      <c r="E747" s="3" t="str">
        <f>INDEX(光放段!$G$4:$G$237,MATCH(纤芯!G747,光放段!$C$4:$C$237,0))</f>
        <v>山东二干|德聊菏1号架空光缆:聊城东昌西路-菏泽中华东路</v>
      </c>
      <c r="F747" s="3">
        <f>INDEX(光放段!$I$4:$I$237,MATCH(纤芯!H747,光放段!$B$4:$B$237,0))</f>
        <v>37004200000</v>
      </c>
      <c r="G747" s="3" t="str">
        <f t="shared" si="55"/>
        <v>山东二干|德聊菏1号架空光缆:郓城通信楼-菏泽中华东路</v>
      </c>
      <c r="H747" s="3">
        <f>INDEX(光放段!$B$4:$B$237,MATCH(纤芯!G747,光放段!$C$4:$C$237,0))</f>
        <v>37004204000</v>
      </c>
      <c r="I747" s="3" t="str">
        <f t="shared" si="56"/>
        <v>德聊菏1号架空光缆</v>
      </c>
      <c r="J747" s="3" t="str">
        <f>INDEX(子缆名称!$B$4:$B$29,纤芯!M747)</f>
        <v>A缆</v>
      </c>
      <c r="K747" s="3">
        <v>12</v>
      </c>
      <c r="L747" s="3">
        <f t="shared" si="57"/>
        <v>12</v>
      </c>
      <c r="M747" s="3">
        <f t="shared" si="58"/>
        <v>1</v>
      </c>
      <c r="N747" s="3" t="s">
        <v>30</v>
      </c>
      <c r="O747" s="3">
        <f>COUNTIF([1]局站!$D$4:$D$172,"="&amp;N747)</f>
        <v>1</v>
      </c>
      <c r="P747" s="3">
        <v>0</v>
      </c>
      <c r="Q747" s="3">
        <v>0</v>
      </c>
      <c r="R747" s="3">
        <v>0</v>
      </c>
      <c r="S747" s="3" t="s">
        <v>149</v>
      </c>
      <c r="T747" s="3">
        <f>COUNTIF([1]局站!$D$4:$D$172,"="&amp;S747)</f>
        <v>1</v>
      </c>
      <c r="U747" s="3">
        <v>0</v>
      </c>
      <c r="V747" s="3">
        <v>0</v>
      </c>
      <c r="W747" s="3">
        <v>0</v>
      </c>
      <c r="X747" s="3" t="s">
        <v>1215</v>
      </c>
      <c r="Y747" s="3" t="s">
        <v>880</v>
      </c>
      <c r="Z747" s="3" t="str">
        <f>INDEX(业务类型!$C$4:$C$8,MATCH(纤芯!Y747,业务类型!$B$4:$B$8,0))</f>
        <v>IDLE</v>
      </c>
      <c r="AA747" s="3"/>
    </row>
    <row r="748" spans="1:27" ht="33" x14ac:dyDescent="0.2">
      <c r="A748" s="3">
        <v>745</v>
      </c>
      <c r="B748" s="3">
        <f t="shared" si="59"/>
        <v>37004204013</v>
      </c>
      <c r="C748" s="3" t="s">
        <v>1166</v>
      </c>
      <c r="D748" s="3" t="s">
        <v>204</v>
      </c>
      <c r="E748" s="3" t="str">
        <f>INDEX(光放段!$G$4:$G$237,MATCH(纤芯!G748,光放段!$C$4:$C$237,0))</f>
        <v>山东二干|德聊菏1号架空光缆:聊城东昌西路-菏泽中华东路</v>
      </c>
      <c r="F748" s="3">
        <f>INDEX(光放段!$I$4:$I$237,MATCH(纤芯!H748,光放段!$B$4:$B$237,0))</f>
        <v>37004200000</v>
      </c>
      <c r="G748" s="3" t="str">
        <f t="shared" si="55"/>
        <v>山东二干|德聊菏1号架空光缆:郓城通信楼-菏泽中华东路</v>
      </c>
      <c r="H748" s="3">
        <f>INDEX(光放段!$B$4:$B$237,MATCH(纤芯!G748,光放段!$C$4:$C$237,0))</f>
        <v>37004204000</v>
      </c>
      <c r="I748" s="3" t="str">
        <f t="shared" si="56"/>
        <v>德聊菏1号架空光缆</v>
      </c>
      <c r="J748" s="3" t="str">
        <f>INDEX(子缆名称!$B$4:$B$29,纤芯!M748)</f>
        <v>B缆</v>
      </c>
      <c r="K748" s="3">
        <v>13</v>
      </c>
      <c r="L748" s="3">
        <f t="shared" si="57"/>
        <v>1</v>
      </c>
      <c r="M748" s="3">
        <f t="shared" si="58"/>
        <v>2</v>
      </c>
      <c r="N748" s="3" t="s">
        <v>30</v>
      </c>
      <c r="O748" s="3">
        <f>COUNTIF([1]局站!$D$4:$D$172,"="&amp;N748)</f>
        <v>1</v>
      </c>
      <c r="P748" s="3">
        <v>0</v>
      </c>
      <c r="Q748" s="3">
        <v>0</v>
      </c>
      <c r="R748" s="3">
        <v>0</v>
      </c>
      <c r="S748" s="3" t="s">
        <v>149</v>
      </c>
      <c r="T748" s="3">
        <f>COUNTIF([1]局站!$D$4:$D$172,"="&amp;S748)</f>
        <v>1</v>
      </c>
      <c r="U748" s="3">
        <v>0</v>
      </c>
      <c r="V748" s="3">
        <v>0</v>
      </c>
      <c r="W748" s="3">
        <v>0</v>
      </c>
      <c r="X748" s="3" t="s">
        <v>1215</v>
      </c>
      <c r="Y748" s="3" t="s">
        <v>880</v>
      </c>
      <c r="Z748" s="3" t="str">
        <f>INDEX(业务类型!$C$4:$C$8,MATCH(纤芯!Y748,业务类型!$B$4:$B$8,0))</f>
        <v>IDLE</v>
      </c>
      <c r="AA748" s="3"/>
    </row>
    <row r="749" spans="1:27" ht="33" x14ac:dyDescent="0.2">
      <c r="A749" s="3">
        <v>746</v>
      </c>
      <c r="B749" s="3">
        <f t="shared" si="59"/>
        <v>37004204014</v>
      </c>
      <c r="C749" s="3" t="s">
        <v>1166</v>
      </c>
      <c r="D749" s="3" t="s">
        <v>204</v>
      </c>
      <c r="E749" s="3" t="str">
        <f>INDEX(光放段!$G$4:$G$237,MATCH(纤芯!G749,光放段!$C$4:$C$237,0))</f>
        <v>山东二干|德聊菏1号架空光缆:聊城东昌西路-菏泽中华东路</v>
      </c>
      <c r="F749" s="3">
        <f>INDEX(光放段!$I$4:$I$237,MATCH(纤芯!H749,光放段!$B$4:$B$237,0))</f>
        <v>37004200000</v>
      </c>
      <c r="G749" s="3" t="str">
        <f t="shared" si="55"/>
        <v>山东二干|德聊菏1号架空光缆:郓城通信楼-菏泽中华东路</v>
      </c>
      <c r="H749" s="3">
        <f>INDEX(光放段!$B$4:$B$237,MATCH(纤芯!G749,光放段!$C$4:$C$237,0))</f>
        <v>37004204000</v>
      </c>
      <c r="I749" s="3" t="str">
        <f t="shared" si="56"/>
        <v>德聊菏1号架空光缆</v>
      </c>
      <c r="J749" s="3" t="str">
        <f>INDEX(子缆名称!$B$4:$B$29,纤芯!M749)</f>
        <v>B缆</v>
      </c>
      <c r="K749" s="3">
        <v>14</v>
      </c>
      <c r="L749" s="3">
        <f t="shared" si="57"/>
        <v>2</v>
      </c>
      <c r="M749" s="3">
        <f t="shared" si="58"/>
        <v>2</v>
      </c>
      <c r="N749" s="3" t="s">
        <v>30</v>
      </c>
      <c r="O749" s="3">
        <f>COUNTIF([1]局站!$D$4:$D$172,"="&amp;N749)</f>
        <v>1</v>
      </c>
      <c r="P749" s="3">
        <v>0</v>
      </c>
      <c r="Q749" s="3">
        <v>0</v>
      </c>
      <c r="R749" s="3">
        <v>0</v>
      </c>
      <c r="S749" s="3" t="s">
        <v>149</v>
      </c>
      <c r="T749" s="3">
        <f>COUNTIF([1]局站!$D$4:$D$172,"="&amp;S749)</f>
        <v>1</v>
      </c>
      <c r="U749" s="3">
        <v>0</v>
      </c>
      <c r="V749" s="3">
        <v>0</v>
      </c>
      <c r="W749" s="3">
        <v>0</v>
      </c>
      <c r="X749" s="3" t="s">
        <v>1215</v>
      </c>
      <c r="Y749" s="3" t="s">
        <v>880</v>
      </c>
      <c r="Z749" s="3" t="str">
        <f>INDEX(业务类型!$C$4:$C$8,MATCH(纤芯!Y749,业务类型!$B$4:$B$8,0))</f>
        <v>IDLE</v>
      </c>
      <c r="AA749" s="3"/>
    </row>
    <row r="750" spans="1:27" ht="33" x14ac:dyDescent="0.2">
      <c r="A750" s="3">
        <v>747</v>
      </c>
      <c r="B750" s="3">
        <f t="shared" si="59"/>
        <v>37004204015</v>
      </c>
      <c r="C750" s="3" t="s">
        <v>1166</v>
      </c>
      <c r="D750" s="3" t="s">
        <v>204</v>
      </c>
      <c r="E750" s="3" t="str">
        <f>INDEX(光放段!$G$4:$G$237,MATCH(纤芯!G750,光放段!$C$4:$C$237,0))</f>
        <v>山东二干|德聊菏1号架空光缆:聊城东昌西路-菏泽中华东路</v>
      </c>
      <c r="F750" s="3">
        <f>INDEX(光放段!$I$4:$I$237,MATCH(纤芯!H750,光放段!$B$4:$B$237,0))</f>
        <v>37004200000</v>
      </c>
      <c r="G750" s="3" t="str">
        <f t="shared" si="55"/>
        <v>山东二干|德聊菏1号架空光缆:郓城通信楼-菏泽中华东路</v>
      </c>
      <c r="H750" s="3">
        <f>INDEX(光放段!$B$4:$B$237,MATCH(纤芯!G750,光放段!$C$4:$C$237,0))</f>
        <v>37004204000</v>
      </c>
      <c r="I750" s="3" t="str">
        <f t="shared" si="56"/>
        <v>德聊菏1号架空光缆</v>
      </c>
      <c r="J750" s="3" t="str">
        <f>INDEX(子缆名称!$B$4:$B$29,纤芯!M750)</f>
        <v>B缆</v>
      </c>
      <c r="K750" s="3">
        <v>15</v>
      </c>
      <c r="L750" s="3">
        <f t="shared" si="57"/>
        <v>3</v>
      </c>
      <c r="M750" s="3">
        <f t="shared" si="58"/>
        <v>2</v>
      </c>
      <c r="N750" s="3" t="s">
        <v>30</v>
      </c>
      <c r="O750" s="3">
        <f>COUNTIF([1]局站!$D$4:$D$172,"="&amp;N750)</f>
        <v>1</v>
      </c>
      <c r="P750" s="3">
        <v>0</v>
      </c>
      <c r="Q750" s="3">
        <v>0</v>
      </c>
      <c r="R750" s="3">
        <v>0</v>
      </c>
      <c r="S750" s="3" t="s">
        <v>149</v>
      </c>
      <c r="T750" s="3">
        <f>COUNTIF([1]局站!$D$4:$D$172,"="&amp;S750)</f>
        <v>1</v>
      </c>
      <c r="U750" s="3">
        <v>0</v>
      </c>
      <c r="V750" s="3">
        <v>0</v>
      </c>
      <c r="W750" s="3">
        <v>0</v>
      </c>
      <c r="X750" s="3" t="s">
        <v>1215</v>
      </c>
      <c r="Y750" s="3" t="s">
        <v>880</v>
      </c>
      <c r="Z750" s="3" t="str">
        <f>INDEX(业务类型!$C$4:$C$8,MATCH(纤芯!Y750,业务类型!$B$4:$B$8,0))</f>
        <v>IDLE</v>
      </c>
      <c r="AA750" s="3"/>
    </row>
    <row r="751" spans="1:27" ht="33" x14ac:dyDescent="0.2">
      <c r="A751" s="3">
        <v>748</v>
      </c>
      <c r="B751" s="3">
        <f t="shared" si="59"/>
        <v>37004204016</v>
      </c>
      <c r="C751" s="3" t="s">
        <v>1166</v>
      </c>
      <c r="D751" s="3" t="s">
        <v>204</v>
      </c>
      <c r="E751" s="3" t="str">
        <f>INDEX(光放段!$G$4:$G$237,MATCH(纤芯!G751,光放段!$C$4:$C$237,0))</f>
        <v>山东二干|德聊菏1号架空光缆:聊城东昌西路-菏泽中华东路</v>
      </c>
      <c r="F751" s="3">
        <f>INDEX(光放段!$I$4:$I$237,MATCH(纤芯!H751,光放段!$B$4:$B$237,0))</f>
        <v>37004200000</v>
      </c>
      <c r="G751" s="3" t="str">
        <f t="shared" si="55"/>
        <v>山东二干|德聊菏1号架空光缆:郓城通信楼-菏泽中华东路</v>
      </c>
      <c r="H751" s="3">
        <f>INDEX(光放段!$B$4:$B$237,MATCH(纤芯!G751,光放段!$C$4:$C$237,0))</f>
        <v>37004204000</v>
      </c>
      <c r="I751" s="3" t="str">
        <f t="shared" si="56"/>
        <v>德聊菏1号架空光缆</v>
      </c>
      <c r="J751" s="3" t="str">
        <f>INDEX(子缆名称!$B$4:$B$29,纤芯!M751)</f>
        <v>B缆</v>
      </c>
      <c r="K751" s="3">
        <v>16</v>
      </c>
      <c r="L751" s="3">
        <f t="shared" si="57"/>
        <v>4</v>
      </c>
      <c r="M751" s="3">
        <f t="shared" si="58"/>
        <v>2</v>
      </c>
      <c r="N751" s="3" t="s">
        <v>30</v>
      </c>
      <c r="O751" s="3">
        <f>COUNTIF([1]局站!$D$4:$D$172,"="&amp;N751)</f>
        <v>1</v>
      </c>
      <c r="P751" s="3">
        <v>0</v>
      </c>
      <c r="Q751" s="3">
        <v>0</v>
      </c>
      <c r="R751" s="3">
        <v>0</v>
      </c>
      <c r="S751" s="3" t="s">
        <v>149</v>
      </c>
      <c r="T751" s="3">
        <f>COUNTIF([1]局站!$D$4:$D$172,"="&amp;S751)</f>
        <v>1</v>
      </c>
      <c r="U751" s="3">
        <v>0</v>
      </c>
      <c r="V751" s="3">
        <v>0</v>
      </c>
      <c r="W751" s="3">
        <v>0</v>
      </c>
      <c r="X751" s="3" t="s">
        <v>1215</v>
      </c>
      <c r="Y751" s="3" t="s">
        <v>880</v>
      </c>
      <c r="Z751" s="3" t="str">
        <f>INDEX(业务类型!$C$4:$C$8,MATCH(纤芯!Y751,业务类型!$B$4:$B$8,0))</f>
        <v>IDLE</v>
      </c>
      <c r="AA751" s="3"/>
    </row>
    <row r="752" spans="1:27" ht="33" x14ac:dyDescent="0.2">
      <c r="A752" s="3">
        <v>749</v>
      </c>
      <c r="B752" s="3">
        <f t="shared" si="59"/>
        <v>37004204017</v>
      </c>
      <c r="C752" s="3" t="s">
        <v>1166</v>
      </c>
      <c r="D752" s="3" t="s">
        <v>204</v>
      </c>
      <c r="E752" s="3" t="str">
        <f>INDEX(光放段!$G$4:$G$237,MATCH(纤芯!G752,光放段!$C$4:$C$237,0))</f>
        <v>山东二干|德聊菏1号架空光缆:聊城东昌西路-菏泽中华东路</v>
      </c>
      <c r="F752" s="3">
        <f>INDEX(光放段!$I$4:$I$237,MATCH(纤芯!H752,光放段!$B$4:$B$237,0))</f>
        <v>37004200000</v>
      </c>
      <c r="G752" s="3" t="str">
        <f t="shared" si="55"/>
        <v>山东二干|德聊菏1号架空光缆:郓城通信楼-菏泽中华东路</v>
      </c>
      <c r="H752" s="3">
        <f>INDEX(光放段!$B$4:$B$237,MATCH(纤芯!G752,光放段!$C$4:$C$237,0))</f>
        <v>37004204000</v>
      </c>
      <c r="I752" s="3" t="str">
        <f t="shared" si="56"/>
        <v>德聊菏1号架空光缆</v>
      </c>
      <c r="J752" s="3" t="str">
        <f>INDEX(子缆名称!$B$4:$B$29,纤芯!M752)</f>
        <v>B缆</v>
      </c>
      <c r="K752" s="3">
        <v>17</v>
      </c>
      <c r="L752" s="3">
        <f t="shared" si="57"/>
        <v>5</v>
      </c>
      <c r="M752" s="3">
        <f t="shared" si="58"/>
        <v>2</v>
      </c>
      <c r="N752" s="3" t="s">
        <v>30</v>
      </c>
      <c r="O752" s="3">
        <f>COUNTIF([1]局站!$D$4:$D$172,"="&amp;N752)</f>
        <v>1</v>
      </c>
      <c r="P752" s="3">
        <v>0</v>
      </c>
      <c r="Q752" s="3">
        <v>0</v>
      </c>
      <c r="R752" s="3">
        <v>0</v>
      </c>
      <c r="S752" s="3" t="s">
        <v>149</v>
      </c>
      <c r="T752" s="3">
        <f>COUNTIF([1]局站!$D$4:$D$172,"="&amp;S752)</f>
        <v>1</v>
      </c>
      <c r="U752" s="3">
        <v>0</v>
      </c>
      <c r="V752" s="3">
        <v>0</v>
      </c>
      <c r="W752" s="3">
        <v>0</v>
      </c>
      <c r="X752" s="3" t="s">
        <v>1215</v>
      </c>
      <c r="Y752" s="3" t="s">
        <v>880</v>
      </c>
      <c r="Z752" s="3" t="str">
        <f>INDEX(业务类型!$C$4:$C$8,MATCH(纤芯!Y752,业务类型!$B$4:$B$8,0))</f>
        <v>IDLE</v>
      </c>
      <c r="AA752" s="3"/>
    </row>
    <row r="753" spans="1:27" ht="33" x14ac:dyDescent="0.2">
      <c r="A753" s="3">
        <v>750</v>
      </c>
      <c r="B753" s="3">
        <f t="shared" si="59"/>
        <v>37004204018</v>
      </c>
      <c r="C753" s="3" t="s">
        <v>1166</v>
      </c>
      <c r="D753" s="3" t="s">
        <v>204</v>
      </c>
      <c r="E753" s="3" t="str">
        <f>INDEX(光放段!$G$4:$G$237,MATCH(纤芯!G753,光放段!$C$4:$C$237,0))</f>
        <v>山东二干|德聊菏1号架空光缆:聊城东昌西路-菏泽中华东路</v>
      </c>
      <c r="F753" s="3">
        <f>INDEX(光放段!$I$4:$I$237,MATCH(纤芯!H753,光放段!$B$4:$B$237,0))</f>
        <v>37004200000</v>
      </c>
      <c r="G753" s="3" t="str">
        <f t="shared" si="55"/>
        <v>山东二干|德聊菏1号架空光缆:郓城通信楼-菏泽中华东路</v>
      </c>
      <c r="H753" s="3">
        <f>INDEX(光放段!$B$4:$B$237,MATCH(纤芯!G753,光放段!$C$4:$C$237,0))</f>
        <v>37004204000</v>
      </c>
      <c r="I753" s="3" t="str">
        <f t="shared" si="56"/>
        <v>德聊菏1号架空光缆</v>
      </c>
      <c r="J753" s="3" t="str">
        <f>INDEX(子缆名称!$B$4:$B$29,纤芯!M753)</f>
        <v>B缆</v>
      </c>
      <c r="K753" s="3">
        <v>18</v>
      </c>
      <c r="L753" s="3">
        <f t="shared" si="57"/>
        <v>6</v>
      </c>
      <c r="M753" s="3">
        <f t="shared" si="58"/>
        <v>2</v>
      </c>
      <c r="N753" s="3" t="s">
        <v>30</v>
      </c>
      <c r="O753" s="3">
        <f>COUNTIF([1]局站!$D$4:$D$172,"="&amp;N753)</f>
        <v>1</v>
      </c>
      <c r="P753" s="3">
        <v>0</v>
      </c>
      <c r="Q753" s="3">
        <v>0</v>
      </c>
      <c r="R753" s="3">
        <v>0</v>
      </c>
      <c r="S753" s="3" t="s">
        <v>149</v>
      </c>
      <c r="T753" s="3">
        <f>COUNTIF([1]局站!$D$4:$D$172,"="&amp;S753)</f>
        <v>1</v>
      </c>
      <c r="U753" s="3">
        <v>0</v>
      </c>
      <c r="V753" s="3">
        <v>0</v>
      </c>
      <c r="W753" s="3">
        <v>0</v>
      </c>
      <c r="X753" s="3" t="s">
        <v>1215</v>
      </c>
      <c r="Y753" s="3" t="s">
        <v>880</v>
      </c>
      <c r="Z753" s="3" t="str">
        <f>INDEX(业务类型!$C$4:$C$8,MATCH(纤芯!Y753,业务类型!$B$4:$B$8,0))</f>
        <v>IDLE</v>
      </c>
      <c r="AA753" s="3"/>
    </row>
    <row r="754" spans="1:27" ht="16.5" x14ac:dyDescent="0.2">
      <c r="A754" s="3">
        <v>751</v>
      </c>
      <c r="B754" s="3">
        <f t="shared" si="59"/>
        <v>37005101001</v>
      </c>
      <c r="C754" s="3" t="s">
        <v>1166</v>
      </c>
      <c r="D754" s="3" t="s">
        <v>205</v>
      </c>
      <c r="E754" s="3" t="str">
        <f>INDEX(光放段!$G$4:$G$237,MATCH(纤芯!G754,光放段!$C$4:$C$237,0))</f>
        <v>山东二干|德聊菏2号光缆:德州共青团路-聊城东昌西路</v>
      </c>
      <c r="F754" s="3">
        <f>INDEX(光放段!$I$4:$I$237,MATCH(纤芯!H754,光放段!$B$4:$B$237,0))</f>
        <v>37005100000</v>
      </c>
      <c r="G754" s="3" t="str">
        <f t="shared" si="55"/>
        <v>山东二干|德聊菏2号光缆:德州共青团路-夏津中山南街</v>
      </c>
      <c r="H754" s="3">
        <f>INDEX(光放段!$B$4:$B$237,MATCH(纤芯!G754,光放段!$C$4:$C$237,0))</f>
        <v>37005101000</v>
      </c>
      <c r="I754" s="3" t="str">
        <f t="shared" si="56"/>
        <v>德聊菏2号光缆</v>
      </c>
      <c r="J754" s="3" t="str">
        <f>INDEX(子缆名称!$B$4:$B$29,纤芯!M754)</f>
        <v>A缆</v>
      </c>
      <c r="K754" s="3">
        <v>1</v>
      </c>
      <c r="L754" s="3">
        <f t="shared" si="57"/>
        <v>1</v>
      </c>
      <c r="M754" s="3">
        <f t="shared" si="58"/>
        <v>1</v>
      </c>
      <c r="N754" s="3" t="s">
        <v>23</v>
      </c>
      <c r="O754" s="3">
        <f>COUNTIF([1]局站!$D$4:$D$172,"="&amp;N754)</f>
        <v>1</v>
      </c>
      <c r="P754" s="3">
        <v>0</v>
      </c>
      <c r="Q754" s="3">
        <v>0</v>
      </c>
      <c r="R754" s="3">
        <v>0</v>
      </c>
      <c r="S754" s="3" t="s">
        <v>25</v>
      </c>
      <c r="T754" s="3">
        <f>COUNTIF([1]局站!$D$4:$D$172,"="&amp;S754)</f>
        <v>1</v>
      </c>
      <c r="U754" s="3">
        <v>0</v>
      </c>
      <c r="V754" s="3">
        <v>0</v>
      </c>
      <c r="W754" s="3">
        <v>0</v>
      </c>
      <c r="X754" s="3" t="s">
        <v>1214</v>
      </c>
      <c r="Y754" s="3" t="s">
        <v>852</v>
      </c>
      <c r="Z754" s="3" t="str">
        <f>INDEX(业务类型!$C$4:$C$8,MATCH(纤芯!Y754,业务类型!$B$4:$B$8,0))</f>
        <v>TWO</v>
      </c>
      <c r="AA754" s="3" t="s">
        <v>914</v>
      </c>
    </row>
    <row r="755" spans="1:27" ht="16.5" x14ac:dyDescent="0.2">
      <c r="A755" s="3">
        <v>752</v>
      </c>
      <c r="B755" s="3">
        <f t="shared" si="59"/>
        <v>37005101002</v>
      </c>
      <c r="C755" s="3" t="s">
        <v>1166</v>
      </c>
      <c r="D755" s="3" t="s">
        <v>205</v>
      </c>
      <c r="E755" s="3" t="str">
        <f>INDEX(光放段!$G$4:$G$237,MATCH(纤芯!G755,光放段!$C$4:$C$237,0))</f>
        <v>山东二干|德聊菏2号光缆:德州共青团路-聊城东昌西路</v>
      </c>
      <c r="F755" s="3">
        <f>INDEX(光放段!$I$4:$I$237,MATCH(纤芯!H755,光放段!$B$4:$B$237,0))</f>
        <v>37005100000</v>
      </c>
      <c r="G755" s="3" t="str">
        <f t="shared" si="55"/>
        <v>山东二干|德聊菏2号光缆:德州共青团路-夏津中山南街</v>
      </c>
      <c r="H755" s="3">
        <f>INDEX(光放段!$B$4:$B$237,MATCH(纤芯!G755,光放段!$C$4:$C$237,0))</f>
        <v>37005101000</v>
      </c>
      <c r="I755" s="3" t="str">
        <f t="shared" si="56"/>
        <v>德聊菏2号光缆</v>
      </c>
      <c r="J755" s="3" t="str">
        <f>INDEX(子缆名称!$B$4:$B$29,纤芯!M755)</f>
        <v>A缆</v>
      </c>
      <c r="K755" s="3">
        <v>2</v>
      </c>
      <c r="L755" s="3">
        <f t="shared" si="57"/>
        <v>2</v>
      </c>
      <c r="M755" s="3">
        <f t="shared" si="58"/>
        <v>1</v>
      </c>
      <c r="N755" s="3" t="s">
        <v>23</v>
      </c>
      <c r="O755" s="3">
        <f>COUNTIF([1]局站!$D$4:$D$172,"="&amp;N755)</f>
        <v>1</v>
      </c>
      <c r="P755" s="3">
        <v>0</v>
      </c>
      <c r="Q755" s="3">
        <v>0</v>
      </c>
      <c r="R755" s="3">
        <v>0</v>
      </c>
      <c r="S755" s="3" t="s">
        <v>25</v>
      </c>
      <c r="T755" s="3">
        <f>COUNTIF([1]局站!$D$4:$D$172,"="&amp;S755)</f>
        <v>1</v>
      </c>
      <c r="U755" s="3">
        <v>0</v>
      </c>
      <c r="V755" s="3">
        <v>0</v>
      </c>
      <c r="W755" s="3">
        <v>0</v>
      </c>
      <c r="X755" s="3" t="s">
        <v>1214</v>
      </c>
      <c r="Y755" s="3" t="s">
        <v>852</v>
      </c>
      <c r="Z755" s="3" t="str">
        <f>INDEX(业务类型!$C$4:$C$8,MATCH(纤芯!Y755,业务类型!$B$4:$B$8,0))</f>
        <v>TWO</v>
      </c>
      <c r="AA755" s="3" t="s">
        <v>914</v>
      </c>
    </row>
    <row r="756" spans="1:27" ht="16.5" x14ac:dyDescent="0.2">
      <c r="A756" s="3">
        <v>753</v>
      </c>
      <c r="B756" s="3">
        <f t="shared" si="59"/>
        <v>37005101003</v>
      </c>
      <c r="C756" s="3" t="s">
        <v>1166</v>
      </c>
      <c r="D756" s="3" t="s">
        <v>205</v>
      </c>
      <c r="E756" s="3" t="str">
        <f>INDEX(光放段!$G$4:$G$237,MATCH(纤芯!G756,光放段!$C$4:$C$237,0))</f>
        <v>山东二干|德聊菏2号光缆:德州共青团路-聊城东昌西路</v>
      </c>
      <c r="F756" s="3">
        <f>INDEX(光放段!$I$4:$I$237,MATCH(纤芯!H756,光放段!$B$4:$B$237,0))</f>
        <v>37005100000</v>
      </c>
      <c r="G756" s="3" t="str">
        <f t="shared" si="55"/>
        <v>山东二干|德聊菏2号光缆:德州共青团路-夏津中山南街</v>
      </c>
      <c r="H756" s="3">
        <f>INDEX(光放段!$B$4:$B$237,MATCH(纤芯!G756,光放段!$C$4:$C$237,0))</f>
        <v>37005101000</v>
      </c>
      <c r="I756" s="3" t="str">
        <f t="shared" si="56"/>
        <v>德聊菏2号光缆</v>
      </c>
      <c r="J756" s="3" t="str">
        <f>INDEX(子缆名称!$B$4:$B$29,纤芯!M756)</f>
        <v>A缆</v>
      </c>
      <c r="K756" s="3">
        <v>3</v>
      </c>
      <c r="L756" s="3">
        <f t="shared" si="57"/>
        <v>3</v>
      </c>
      <c r="M756" s="3">
        <f t="shared" si="58"/>
        <v>1</v>
      </c>
      <c r="N756" s="3" t="s">
        <v>23</v>
      </c>
      <c r="O756" s="3">
        <f>COUNTIF([1]局站!$D$4:$D$172,"="&amp;N756)</f>
        <v>1</v>
      </c>
      <c r="P756" s="3">
        <v>0</v>
      </c>
      <c r="Q756" s="3">
        <v>0</v>
      </c>
      <c r="R756" s="3">
        <v>0</v>
      </c>
      <c r="S756" s="3" t="s">
        <v>25</v>
      </c>
      <c r="T756" s="3">
        <f>COUNTIF([1]局站!$D$4:$D$172,"="&amp;S756)</f>
        <v>1</v>
      </c>
      <c r="U756" s="3">
        <v>0</v>
      </c>
      <c r="V756" s="3">
        <v>0</v>
      </c>
      <c r="W756" s="3">
        <v>0</v>
      </c>
      <c r="X756" s="3" t="s">
        <v>1214</v>
      </c>
      <c r="Y756" s="3" t="s">
        <v>852</v>
      </c>
      <c r="Z756" s="3" t="str">
        <f>INDEX(业务类型!$C$4:$C$8,MATCH(纤芯!Y756,业务类型!$B$4:$B$8,0))</f>
        <v>TWO</v>
      </c>
      <c r="AA756" s="3" t="s">
        <v>915</v>
      </c>
    </row>
    <row r="757" spans="1:27" ht="16.5" x14ac:dyDescent="0.2">
      <c r="A757" s="3">
        <v>754</v>
      </c>
      <c r="B757" s="3">
        <f t="shared" si="59"/>
        <v>37005101004</v>
      </c>
      <c r="C757" s="3" t="s">
        <v>1166</v>
      </c>
      <c r="D757" s="3" t="s">
        <v>205</v>
      </c>
      <c r="E757" s="3" t="str">
        <f>INDEX(光放段!$G$4:$G$237,MATCH(纤芯!G757,光放段!$C$4:$C$237,0))</f>
        <v>山东二干|德聊菏2号光缆:德州共青团路-聊城东昌西路</v>
      </c>
      <c r="F757" s="3">
        <f>INDEX(光放段!$I$4:$I$237,MATCH(纤芯!H757,光放段!$B$4:$B$237,0))</f>
        <v>37005100000</v>
      </c>
      <c r="G757" s="3" t="str">
        <f t="shared" si="55"/>
        <v>山东二干|德聊菏2号光缆:德州共青团路-夏津中山南街</v>
      </c>
      <c r="H757" s="3">
        <f>INDEX(光放段!$B$4:$B$237,MATCH(纤芯!G757,光放段!$C$4:$C$237,0))</f>
        <v>37005101000</v>
      </c>
      <c r="I757" s="3" t="str">
        <f t="shared" si="56"/>
        <v>德聊菏2号光缆</v>
      </c>
      <c r="J757" s="3" t="str">
        <f>INDEX(子缆名称!$B$4:$B$29,纤芯!M757)</f>
        <v>A缆</v>
      </c>
      <c r="K757" s="3">
        <v>4</v>
      </c>
      <c r="L757" s="3">
        <f t="shared" si="57"/>
        <v>4</v>
      </c>
      <c r="M757" s="3">
        <f t="shared" si="58"/>
        <v>1</v>
      </c>
      <c r="N757" s="3" t="s">
        <v>23</v>
      </c>
      <c r="O757" s="3">
        <f>COUNTIF([1]局站!$D$4:$D$172,"="&amp;N757)</f>
        <v>1</v>
      </c>
      <c r="P757" s="3">
        <v>0</v>
      </c>
      <c r="Q757" s="3">
        <v>0</v>
      </c>
      <c r="R757" s="3">
        <v>0</v>
      </c>
      <c r="S757" s="3" t="s">
        <v>25</v>
      </c>
      <c r="T757" s="3">
        <f>COUNTIF([1]局站!$D$4:$D$172,"="&amp;S757)</f>
        <v>1</v>
      </c>
      <c r="U757" s="3">
        <v>0</v>
      </c>
      <c r="V757" s="3">
        <v>0</v>
      </c>
      <c r="W757" s="3">
        <v>0</v>
      </c>
      <c r="X757" s="3" t="s">
        <v>1214</v>
      </c>
      <c r="Y757" s="3" t="s">
        <v>852</v>
      </c>
      <c r="Z757" s="3" t="str">
        <f>INDEX(业务类型!$C$4:$C$8,MATCH(纤芯!Y757,业务类型!$B$4:$B$8,0))</f>
        <v>TWO</v>
      </c>
      <c r="AA757" s="3" t="s">
        <v>915</v>
      </c>
    </row>
    <row r="758" spans="1:27" ht="16.5" x14ac:dyDescent="0.2">
      <c r="A758" s="3">
        <v>755</v>
      </c>
      <c r="B758" s="3">
        <f t="shared" si="59"/>
        <v>37005101005</v>
      </c>
      <c r="C758" s="3" t="s">
        <v>1166</v>
      </c>
      <c r="D758" s="3" t="s">
        <v>205</v>
      </c>
      <c r="E758" s="3" t="str">
        <f>INDEX(光放段!$G$4:$G$237,MATCH(纤芯!G758,光放段!$C$4:$C$237,0))</f>
        <v>山东二干|德聊菏2号光缆:德州共青团路-聊城东昌西路</v>
      </c>
      <c r="F758" s="3">
        <f>INDEX(光放段!$I$4:$I$237,MATCH(纤芯!H758,光放段!$B$4:$B$237,0))</f>
        <v>37005100000</v>
      </c>
      <c r="G758" s="3" t="str">
        <f t="shared" si="55"/>
        <v>山东二干|德聊菏2号光缆:德州共青团路-夏津中山南街</v>
      </c>
      <c r="H758" s="3">
        <f>INDEX(光放段!$B$4:$B$237,MATCH(纤芯!G758,光放段!$C$4:$C$237,0))</f>
        <v>37005101000</v>
      </c>
      <c r="I758" s="3" t="str">
        <f t="shared" si="56"/>
        <v>德聊菏2号光缆</v>
      </c>
      <c r="J758" s="3" t="str">
        <f>INDEX(子缆名称!$B$4:$B$29,纤芯!M758)</f>
        <v>A缆</v>
      </c>
      <c r="K758" s="3">
        <v>5</v>
      </c>
      <c r="L758" s="3">
        <f t="shared" si="57"/>
        <v>5</v>
      </c>
      <c r="M758" s="3">
        <f t="shared" si="58"/>
        <v>1</v>
      </c>
      <c r="N758" s="3" t="s">
        <v>23</v>
      </c>
      <c r="O758" s="3">
        <f>COUNTIF([1]局站!$D$4:$D$172,"="&amp;N758)</f>
        <v>1</v>
      </c>
      <c r="P758" s="3">
        <v>0</v>
      </c>
      <c r="Q758" s="3">
        <v>0</v>
      </c>
      <c r="R758" s="3">
        <v>0</v>
      </c>
      <c r="S758" s="3" t="s">
        <v>25</v>
      </c>
      <c r="T758" s="3">
        <f>COUNTIF([1]局站!$D$4:$D$172,"="&amp;S758)</f>
        <v>1</v>
      </c>
      <c r="U758" s="3">
        <v>0</v>
      </c>
      <c r="V758" s="3">
        <v>0</v>
      </c>
      <c r="W758" s="3">
        <v>0</v>
      </c>
      <c r="X758" s="3" t="s">
        <v>1214</v>
      </c>
      <c r="Y758" s="3" t="s">
        <v>880</v>
      </c>
      <c r="Z758" s="3" t="str">
        <f>INDEX(业务类型!$C$4:$C$8,MATCH(纤芯!Y758,业务类型!$B$4:$B$8,0))</f>
        <v>IDLE</v>
      </c>
      <c r="AA758" s="3"/>
    </row>
    <row r="759" spans="1:27" ht="16.5" x14ac:dyDescent="0.2">
      <c r="A759" s="3">
        <v>756</v>
      </c>
      <c r="B759" s="3">
        <f t="shared" si="59"/>
        <v>37005101006</v>
      </c>
      <c r="C759" s="3" t="s">
        <v>1166</v>
      </c>
      <c r="D759" s="3" t="s">
        <v>205</v>
      </c>
      <c r="E759" s="3" t="str">
        <f>INDEX(光放段!$G$4:$G$237,MATCH(纤芯!G759,光放段!$C$4:$C$237,0))</f>
        <v>山东二干|德聊菏2号光缆:德州共青团路-聊城东昌西路</v>
      </c>
      <c r="F759" s="3">
        <f>INDEX(光放段!$I$4:$I$237,MATCH(纤芯!H759,光放段!$B$4:$B$237,0))</f>
        <v>37005100000</v>
      </c>
      <c r="G759" s="3" t="str">
        <f t="shared" si="55"/>
        <v>山东二干|德聊菏2号光缆:德州共青团路-夏津中山南街</v>
      </c>
      <c r="H759" s="3">
        <f>INDEX(光放段!$B$4:$B$237,MATCH(纤芯!G759,光放段!$C$4:$C$237,0))</f>
        <v>37005101000</v>
      </c>
      <c r="I759" s="3" t="str">
        <f t="shared" si="56"/>
        <v>德聊菏2号光缆</v>
      </c>
      <c r="J759" s="3" t="str">
        <f>INDEX(子缆名称!$B$4:$B$29,纤芯!M759)</f>
        <v>A缆</v>
      </c>
      <c r="K759" s="3">
        <v>6</v>
      </c>
      <c r="L759" s="3">
        <f t="shared" si="57"/>
        <v>6</v>
      </c>
      <c r="M759" s="3">
        <f t="shared" si="58"/>
        <v>1</v>
      </c>
      <c r="N759" s="3" t="s">
        <v>23</v>
      </c>
      <c r="O759" s="3">
        <f>COUNTIF([1]局站!$D$4:$D$172,"="&amp;N759)</f>
        <v>1</v>
      </c>
      <c r="P759" s="3">
        <v>0</v>
      </c>
      <c r="Q759" s="3">
        <v>0</v>
      </c>
      <c r="R759" s="3">
        <v>0</v>
      </c>
      <c r="S759" s="3" t="s">
        <v>25</v>
      </c>
      <c r="T759" s="3">
        <f>COUNTIF([1]局站!$D$4:$D$172,"="&amp;S759)</f>
        <v>1</v>
      </c>
      <c r="U759" s="3">
        <v>0</v>
      </c>
      <c r="V759" s="3">
        <v>0</v>
      </c>
      <c r="W759" s="3">
        <v>0</v>
      </c>
      <c r="X759" s="3" t="s">
        <v>1214</v>
      </c>
      <c r="Y759" s="3" t="s">
        <v>880</v>
      </c>
      <c r="Z759" s="3" t="str">
        <f>INDEX(业务类型!$C$4:$C$8,MATCH(纤芯!Y759,业务类型!$B$4:$B$8,0))</f>
        <v>IDLE</v>
      </c>
      <c r="AA759" s="3"/>
    </row>
    <row r="760" spans="1:27" ht="16.5" x14ac:dyDescent="0.2">
      <c r="A760" s="3">
        <v>757</v>
      </c>
      <c r="B760" s="3">
        <f t="shared" si="59"/>
        <v>37005101007</v>
      </c>
      <c r="C760" s="3" t="s">
        <v>1166</v>
      </c>
      <c r="D760" s="3" t="s">
        <v>205</v>
      </c>
      <c r="E760" s="3" t="str">
        <f>INDEX(光放段!$G$4:$G$237,MATCH(纤芯!G760,光放段!$C$4:$C$237,0))</f>
        <v>山东二干|德聊菏2号光缆:德州共青团路-聊城东昌西路</v>
      </c>
      <c r="F760" s="3">
        <f>INDEX(光放段!$I$4:$I$237,MATCH(纤芯!H760,光放段!$B$4:$B$237,0))</f>
        <v>37005100000</v>
      </c>
      <c r="G760" s="3" t="str">
        <f t="shared" si="55"/>
        <v>山东二干|德聊菏2号光缆:德州共青团路-夏津中山南街</v>
      </c>
      <c r="H760" s="3">
        <f>INDEX(光放段!$B$4:$B$237,MATCH(纤芯!G760,光放段!$C$4:$C$237,0))</f>
        <v>37005101000</v>
      </c>
      <c r="I760" s="3" t="str">
        <f t="shared" si="56"/>
        <v>德聊菏2号光缆</v>
      </c>
      <c r="J760" s="3" t="str">
        <f>INDEX(子缆名称!$B$4:$B$29,纤芯!M760)</f>
        <v>A缆</v>
      </c>
      <c r="K760" s="3">
        <v>7</v>
      </c>
      <c r="L760" s="3">
        <f t="shared" si="57"/>
        <v>7</v>
      </c>
      <c r="M760" s="3">
        <f t="shared" si="58"/>
        <v>1</v>
      </c>
      <c r="N760" s="3" t="s">
        <v>23</v>
      </c>
      <c r="O760" s="3">
        <f>COUNTIF([1]局站!$D$4:$D$172,"="&amp;N760)</f>
        <v>1</v>
      </c>
      <c r="P760" s="3">
        <v>0</v>
      </c>
      <c r="Q760" s="3">
        <v>0</v>
      </c>
      <c r="R760" s="3">
        <v>0</v>
      </c>
      <c r="S760" s="3" t="s">
        <v>25</v>
      </c>
      <c r="T760" s="3">
        <f>COUNTIF([1]局站!$D$4:$D$172,"="&amp;S760)</f>
        <v>1</v>
      </c>
      <c r="U760" s="3">
        <v>0</v>
      </c>
      <c r="V760" s="3">
        <v>0</v>
      </c>
      <c r="W760" s="3">
        <v>0</v>
      </c>
      <c r="X760" s="3" t="s">
        <v>1214</v>
      </c>
      <c r="Y760" s="3" t="s">
        <v>881</v>
      </c>
      <c r="Z760" s="3" t="str">
        <f>INDEX(业务类型!$C$4:$C$8,MATCH(纤芯!Y760,业务类型!$B$4:$B$8,0))</f>
        <v>OTHER</v>
      </c>
      <c r="AA760" s="3" t="s">
        <v>882</v>
      </c>
    </row>
    <row r="761" spans="1:27" ht="16.5" x14ac:dyDescent="0.2">
      <c r="A761" s="3">
        <v>758</v>
      </c>
      <c r="B761" s="3">
        <f t="shared" si="59"/>
        <v>37005101008</v>
      </c>
      <c r="C761" s="3" t="s">
        <v>1166</v>
      </c>
      <c r="D761" s="3" t="s">
        <v>205</v>
      </c>
      <c r="E761" s="3" t="str">
        <f>INDEX(光放段!$G$4:$G$237,MATCH(纤芯!G761,光放段!$C$4:$C$237,0))</f>
        <v>山东二干|德聊菏2号光缆:德州共青团路-聊城东昌西路</v>
      </c>
      <c r="F761" s="3">
        <f>INDEX(光放段!$I$4:$I$237,MATCH(纤芯!H761,光放段!$B$4:$B$237,0))</f>
        <v>37005100000</v>
      </c>
      <c r="G761" s="3" t="str">
        <f t="shared" si="55"/>
        <v>山东二干|德聊菏2号光缆:德州共青团路-夏津中山南街</v>
      </c>
      <c r="H761" s="3">
        <f>INDEX(光放段!$B$4:$B$237,MATCH(纤芯!G761,光放段!$C$4:$C$237,0))</f>
        <v>37005101000</v>
      </c>
      <c r="I761" s="3" t="str">
        <f t="shared" si="56"/>
        <v>德聊菏2号光缆</v>
      </c>
      <c r="J761" s="3" t="str">
        <f>INDEX(子缆名称!$B$4:$B$29,纤芯!M761)</f>
        <v>A缆</v>
      </c>
      <c r="K761" s="3">
        <v>8</v>
      </c>
      <c r="L761" s="3">
        <f t="shared" si="57"/>
        <v>8</v>
      </c>
      <c r="M761" s="3">
        <f t="shared" si="58"/>
        <v>1</v>
      </c>
      <c r="N761" s="3" t="s">
        <v>23</v>
      </c>
      <c r="O761" s="3">
        <f>COUNTIF([1]局站!$D$4:$D$172,"="&amp;N761)</f>
        <v>1</v>
      </c>
      <c r="P761" s="3">
        <v>0</v>
      </c>
      <c r="Q761" s="3">
        <v>0</v>
      </c>
      <c r="R761" s="3">
        <v>0</v>
      </c>
      <c r="S761" s="3" t="s">
        <v>25</v>
      </c>
      <c r="T761" s="3">
        <f>COUNTIF([1]局站!$D$4:$D$172,"="&amp;S761)</f>
        <v>1</v>
      </c>
      <c r="U761" s="3">
        <v>0</v>
      </c>
      <c r="V761" s="3">
        <v>0</v>
      </c>
      <c r="W761" s="3">
        <v>0</v>
      </c>
      <c r="X761" s="3" t="s">
        <v>1214</v>
      </c>
      <c r="Y761" s="3" t="s">
        <v>881</v>
      </c>
      <c r="Z761" s="3" t="str">
        <f>INDEX(业务类型!$C$4:$C$8,MATCH(纤芯!Y761,业务类型!$B$4:$B$8,0))</f>
        <v>OTHER</v>
      </c>
      <c r="AA761" s="3" t="s">
        <v>882</v>
      </c>
    </row>
    <row r="762" spans="1:27" ht="16.5" x14ac:dyDescent="0.2">
      <c r="A762" s="3">
        <v>759</v>
      </c>
      <c r="B762" s="3">
        <f t="shared" si="59"/>
        <v>37005101009</v>
      </c>
      <c r="C762" s="3" t="s">
        <v>1166</v>
      </c>
      <c r="D762" s="3" t="s">
        <v>205</v>
      </c>
      <c r="E762" s="3" t="str">
        <f>INDEX(光放段!$G$4:$G$237,MATCH(纤芯!G762,光放段!$C$4:$C$237,0))</f>
        <v>山东二干|德聊菏2号光缆:德州共青团路-聊城东昌西路</v>
      </c>
      <c r="F762" s="3">
        <f>INDEX(光放段!$I$4:$I$237,MATCH(纤芯!H762,光放段!$B$4:$B$237,0))</f>
        <v>37005100000</v>
      </c>
      <c r="G762" s="3" t="str">
        <f t="shared" si="55"/>
        <v>山东二干|德聊菏2号光缆:德州共青团路-夏津中山南街</v>
      </c>
      <c r="H762" s="3">
        <f>INDEX(光放段!$B$4:$B$237,MATCH(纤芯!G762,光放段!$C$4:$C$237,0))</f>
        <v>37005101000</v>
      </c>
      <c r="I762" s="3" t="str">
        <f t="shared" si="56"/>
        <v>德聊菏2号光缆</v>
      </c>
      <c r="J762" s="3" t="str">
        <f>INDEX(子缆名称!$B$4:$B$29,纤芯!M762)</f>
        <v>A缆</v>
      </c>
      <c r="K762" s="3">
        <v>9</v>
      </c>
      <c r="L762" s="3">
        <f t="shared" si="57"/>
        <v>9</v>
      </c>
      <c r="M762" s="3">
        <f t="shared" si="58"/>
        <v>1</v>
      </c>
      <c r="N762" s="3" t="s">
        <v>23</v>
      </c>
      <c r="O762" s="3">
        <f>COUNTIF([1]局站!$D$4:$D$172,"="&amp;N762)</f>
        <v>1</v>
      </c>
      <c r="P762" s="3">
        <v>0</v>
      </c>
      <c r="Q762" s="3">
        <v>0</v>
      </c>
      <c r="R762" s="3">
        <v>0</v>
      </c>
      <c r="S762" s="3" t="s">
        <v>25</v>
      </c>
      <c r="T762" s="3">
        <f>COUNTIF([1]局站!$D$4:$D$172,"="&amp;S762)</f>
        <v>1</v>
      </c>
      <c r="U762" s="3">
        <v>0</v>
      </c>
      <c r="V762" s="3">
        <v>0</v>
      </c>
      <c r="W762" s="3">
        <v>0</v>
      </c>
      <c r="X762" s="3" t="s">
        <v>1214</v>
      </c>
      <c r="Y762" s="3" t="s">
        <v>852</v>
      </c>
      <c r="Z762" s="3" t="str">
        <f>INDEX(业务类型!$C$4:$C$8,MATCH(纤芯!Y762,业务类型!$B$4:$B$8,0))</f>
        <v>TWO</v>
      </c>
      <c r="AA762" s="3" t="s">
        <v>916</v>
      </c>
    </row>
    <row r="763" spans="1:27" ht="16.5" x14ac:dyDescent="0.2">
      <c r="A763" s="3">
        <v>760</v>
      </c>
      <c r="B763" s="3">
        <f t="shared" si="59"/>
        <v>37005101010</v>
      </c>
      <c r="C763" s="3" t="s">
        <v>1166</v>
      </c>
      <c r="D763" s="3" t="s">
        <v>205</v>
      </c>
      <c r="E763" s="3" t="str">
        <f>INDEX(光放段!$G$4:$G$237,MATCH(纤芯!G763,光放段!$C$4:$C$237,0))</f>
        <v>山东二干|德聊菏2号光缆:德州共青团路-聊城东昌西路</v>
      </c>
      <c r="F763" s="3">
        <f>INDEX(光放段!$I$4:$I$237,MATCH(纤芯!H763,光放段!$B$4:$B$237,0))</f>
        <v>37005100000</v>
      </c>
      <c r="G763" s="3" t="str">
        <f t="shared" si="55"/>
        <v>山东二干|德聊菏2号光缆:德州共青团路-夏津中山南街</v>
      </c>
      <c r="H763" s="3">
        <f>INDEX(光放段!$B$4:$B$237,MATCH(纤芯!G763,光放段!$C$4:$C$237,0))</f>
        <v>37005101000</v>
      </c>
      <c r="I763" s="3" t="str">
        <f t="shared" si="56"/>
        <v>德聊菏2号光缆</v>
      </c>
      <c r="J763" s="3" t="str">
        <f>INDEX(子缆名称!$B$4:$B$29,纤芯!M763)</f>
        <v>A缆</v>
      </c>
      <c r="K763" s="3">
        <v>10</v>
      </c>
      <c r="L763" s="3">
        <f t="shared" si="57"/>
        <v>10</v>
      </c>
      <c r="M763" s="3">
        <f t="shared" si="58"/>
        <v>1</v>
      </c>
      <c r="N763" s="3" t="s">
        <v>23</v>
      </c>
      <c r="O763" s="3">
        <f>COUNTIF([1]局站!$D$4:$D$172,"="&amp;N763)</f>
        <v>1</v>
      </c>
      <c r="P763" s="3">
        <v>0</v>
      </c>
      <c r="Q763" s="3">
        <v>0</v>
      </c>
      <c r="R763" s="3">
        <v>0</v>
      </c>
      <c r="S763" s="3" t="s">
        <v>25</v>
      </c>
      <c r="T763" s="3">
        <f>COUNTIF([1]局站!$D$4:$D$172,"="&amp;S763)</f>
        <v>1</v>
      </c>
      <c r="U763" s="3">
        <v>0</v>
      </c>
      <c r="V763" s="3">
        <v>0</v>
      </c>
      <c r="W763" s="3">
        <v>0</v>
      </c>
      <c r="X763" s="3" t="s">
        <v>1214</v>
      </c>
      <c r="Y763" s="3" t="s">
        <v>852</v>
      </c>
      <c r="Z763" s="3" t="str">
        <f>INDEX(业务类型!$C$4:$C$8,MATCH(纤芯!Y763,业务类型!$B$4:$B$8,0))</f>
        <v>TWO</v>
      </c>
      <c r="AA763" s="3" t="s">
        <v>916</v>
      </c>
    </row>
    <row r="764" spans="1:27" ht="16.5" x14ac:dyDescent="0.2">
      <c r="A764" s="3">
        <v>761</v>
      </c>
      <c r="B764" s="3">
        <f t="shared" si="59"/>
        <v>37005101011</v>
      </c>
      <c r="C764" s="3" t="s">
        <v>1166</v>
      </c>
      <c r="D764" s="3" t="s">
        <v>205</v>
      </c>
      <c r="E764" s="3" t="str">
        <f>INDEX(光放段!$G$4:$G$237,MATCH(纤芯!G764,光放段!$C$4:$C$237,0))</f>
        <v>山东二干|德聊菏2号光缆:德州共青团路-聊城东昌西路</v>
      </c>
      <c r="F764" s="3">
        <f>INDEX(光放段!$I$4:$I$237,MATCH(纤芯!H764,光放段!$B$4:$B$237,0))</f>
        <v>37005100000</v>
      </c>
      <c r="G764" s="3" t="str">
        <f t="shared" si="55"/>
        <v>山东二干|德聊菏2号光缆:德州共青团路-夏津中山南街</v>
      </c>
      <c r="H764" s="3">
        <f>INDEX(光放段!$B$4:$B$237,MATCH(纤芯!G764,光放段!$C$4:$C$237,0))</f>
        <v>37005101000</v>
      </c>
      <c r="I764" s="3" t="str">
        <f t="shared" si="56"/>
        <v>德聊菏2号光缆</v>
      </c>
      <c r="J764" s="3" t="str">
        <f>INDEX(子缆名称!$B$4:$B$29,纤芯!M764)</f>
        <v>A缆</v>
      </c>
      <c r="K764" s="3">
        <v>11</v>
      </c>
      <c r="L764" s="3">
        <f t="shared" si="57"/>
        <v>11</v>
      </c>
      <c r="M764" s="3">
        <f t="shared" si="58"/>
        <v>1</v>
      </c>
      <c r="N764" s="3" t="s">
        <v>23</v>
      </c>
      <c r="O764" s="3">
        <f>COUNTIF([1]局站!$D$4:$D$172,"="&amp;N764)</f>
        <v>1</v>
      </c>
      <c r="P764" s="3">
        <v>0</v>
      </c>
      <c r="Q764" s="3">
        <v>0</v>
      </c>
      <c r="R764" s="3">
        <v>0</v>
      </c>
      <c r="S764" s="3" t="s">
        <v>25</v>
      </c>
      <c r="T764" s="3">
        <f>COUNTIF([1]局站!$D$4:$D$172,"="&amp;S764)</f>
        <v>1</v>
      </c>
      <c r="U764" s="3">
        <v>0</v>
      </c>
      <c r="V764" s="3">
        <v>0</v>
      </c>
      <c r="W764" s="3">
        <v>0</v>
      </c>
      <c r="X764" s="3" t="s">
        <v>1214</v>
      </c>
      <c r="Y764" s="3" t="s">
        <v>880</v>
      </c>
      <c r="Z764" s="3" t="str">
        <f>INDEX(业务类型!$C$4:$C$8,MATCH(纤芯!Y764,业务类型!$B$4:$B$8,0))</f>
        <v>IDLE</v>
      </c>
      <c r="AA764" s="3"/>
    </row>
    <row r="765" spans="1:27" ht="16.5" x14ac:dyDescent="0.2">
      <c r="A765" s="3">
        <v>762</v>
      </c>
      <c r="B765" s="3">
        <f t="shared" si="59"/>
        <v>37005101012</v>
      </c>
      <c r="C765" s="3" t="s">
        <v>1166</v>
      </c>
      <c r="D765" s="3" t="s">
        <v>205</v>
      </c>
      <c r="E765" s="3" t="str">
        <f>INDEX(光放段!$G$4:$G$237,MATCH(纤芯!G765,光放段!$C$4:$C$237,0))</f>
        <v>山东二干|德聊菏2号光缆:德州共青团路-聊城东昌西路</v>
      </c>
      <c r="F765" s="3">
        <f>INDEX(光放段!$I$4:$I$237,MATCH(纤芯!H765,光放段!$B$4:$B$237,0))</f>
        <v>37005100000</v>
      </c>
      <c r="G765" s="3" t="str">
        <f t="shared" si="55"/>
        <v>山东二干|德聊菏2号光缆:德州共青团路-夏津中山南街</v>
      </c>
      <c r="H765" s="3">
        <f>INDEX(光放段!$B$4:$B$237,MATCH(纤芯!G765,光放段!$C$4:$C$237,0))</f>
        <v>37005101000</v>
      </c>
      <c r="I765" s="3" t="str">
        <f t="shared" si="56"/>
        <v>德聊菏2号光缆</v>
      </c>
      <c r="J765" s="3" t="str">
        <f>INDEX(子缆名称!$B$4:$B$29,纤芯!M765)</f>
        <v>A缆</v>
      </c>
      <c r="K765" s="3">
        <v>12</v>
      </c>
      <c r="L765" s="3">
        <f t="shared" si="57"/>
        <v>12</v>
      </c>
      <c r="M765" s="3">
        <f t="shared" si="58"/>
        <v>1</v>
      </c>
      <c r="N765" s="3" t="s">
        <v>23</v>
      </c>
      <c r="O765" s="3">
        <f>COUNTIF([1]局站!$D$4:$D$172,"="&amp;N765)</f>
        <v>1</v>
      </c>
      <c r="P765" s="3">
        <v>0</v>
      </c>
      <c r="Q765" s="3">
        <v>0</v>
      </c>
      <c r="R765" s="3">
        <v>0</v>
      </c>
      <c r="S765" s="3" t="s">
        <v>25</v>
      </c>
      <c r="T765" s="3">
        <f>COUNTIF([1]局站!$D$4:$D$172,"="&amp;S765)</f>
        <v>1</v>
      </c>
      <c r="U765" s="3">
        <v>0</v>
      </c>
      <c r="V765" s="3">
        <v>0</v>
      </c>
      <c r="W765" s="3">
        <v>0</v>
      </c>
      <c r="X765" s="3" t="s">
        <v>1214</v>
      </c>
      <c r="Y765" s="3" t="s">
        <v>880</v>
      </c>
      <c r="Z765" s="3" t="str">
        <f>INDEX(业务类型!$C$4:$C$8,MATCH(纤芯!Y765,业务类型!$B$4:$B$8,0))</f>
        <v>IDLE</v>
      </c>
      <c r="AA765" s="3"/>
    </row>
    <row r="766" spans="1:27" ht="16.5" x14ac:dyDescent="0.2">
      <c r="A766" s="3">
        <v>763</v>
      </c>
      <c r="B766" s="3">
        <f t="shared" si="59"/>
        <v>37005101013</v>
      </c>
      <c r="C766" s="3" t="s">
        <v>1166</v>
      </c>
      <c r="D766" s="3" t="s">
        <v>205</v>
      </c>
      <c r="E766" s="3" t="str">
        <f>INDEX(光放段!$G$4:$G$237,MATCH(纤芯!G766,光放段!$C$4:$C$237,0))</f>
        <v>山东二干|德聊菏2号光缆:德州共青团路-聊城东昌西路</v>
      </c>
      <c r="F766" s="3">
        <f>INDEX(光放段!$I$4:$I$237,MATCH(纤芯!H766,光放段!$B$4:$B$237,0))</f>
        <v>37005100000</v>
      </c>
      <c r="G766" s="3" t="str">
        <f t="shared" si="55"/>
        <v>山东二干|德聊菏2号光缆:德州共青团路-夏津中山南街</v>
      </c>
      <c r="H766" s="3">
        <f>INDEX(光放段!$B$4:$B$237,MATCH(纤芯!G766,光放段!$C$4:$C$237,0))</f>
        <v>37005101000</v>
      </c>
      <c r="I766" s="3" t="str">
        <f t="shared" si="56"/>
        <v>德聊菏2号光缆</v>
      </c>
      <c r="J766" s="3" t="str">
        <f>INDEX(子缆名称!$B$4:$B$29,纤芯!M766)</f>
        <v>B缆</v>
      </c>
      <c r="K766" s="3">
        <v>13</v>
      </c>
      <c r="L766" s="3">
        <f t="shared" si="57"/>
        <v>1</v>
      </c>
      <c r="M766" s="3">
        <f t="shared" si="58"/>
        <v>2</v>
      </c>
      <c r="N766" s="3" t="s">
        <v>23</v>
      </c>
      <c r="O766" s="3">
        <f>COUNTIF([1]局站!$D$4:$D$172,"="&amp;N766)</f>
        <v>1</v>
      </c>
      <c r="P766" s="3">
        <v>0</v>
      </c>
      <c r="Q766" s="3">
        <v>0</v>
      </c>
      <c r="R766" s="3">
        <v>0</v>
      </c>
      <c r="S766" s="3" t="s">
        <v>25</v>
      </c>
      <c r="T766" s="3">
        <f>COUNTIF([1]局站!$D$4:$D$172,"="&amp;S766)</f>
        <v>1</v>
      </c>
      <c r="U766" s="3">
        <v>0</v>
      </c>
      <c r="V766" s="3">
        <v>0</v>
      </c>
      <c r="W766" s="3">
        <v>0</v>
      </c>
      <c r="X766" s="3" t="s">
        <v>1214</v>
      </c>
      <c r="Y766" s="3" t="s">
        <v>881</v>
      </c>
      <c r="Z766" s="3" t="str">
        <f>INDEX(业务类型!$C$4:$C$8,MATCH(纤芯!Y766,业务类型!$B$4:$B$8,0))</f>
        <v>OTHER</v>
      </c>
      <c r="AA766" s="3" t="s">
        <v>917</v>
      </c>
    </row>
    <row r="767" spans="1:27" ht="16.5" x14ac:dyDescent="0.2">
      <c r="A767" s="3">
        <v>764</v>
      </c>
      <c r="B767" s="3">
        <f t="shared" si="59"/>
        <v>37005101014</v>
      </c>
      <c r="C767" s="3" t="s">
        <v>1166</v>
      </c>
      <c r="D767" s="3" t="s">
        <v>205</v>
      </c>
      <c r="E767" s="3" t="str">
        <f>INDEX(光放段!$G$4:$G$237,MATCH(纤芯!G767,光放段!$C$4:$C$237,0))</f>
        <v>山东二干|德聊菏2号光缆:德州共青团路-聊城东昌西路</v>
      </c>
      <c r="F767" s="3">
        <f>INDEX(光放段!$I$4:$I$237,MATCH(纤芯!H767,光放段!$B$4:$B$237,0))</f>
        <v>37005100000</v>
      </c>
      <c r="G767" s="3" t="str">
        <f t="shared" si="55"/>
        <v>山东二干|德聊菏2号光缆:德州共青团路-夏津中山南街</v>
      </c>
      <c r="H767" s="3">
        <f>INDEX(光放段!$B$4:$B$237,MATCH(纤芯!G767,光放段!$C$4:$C$237,0))</f>
        <v>37005101000</v>
      </c>
      <c r="I767" s="3" t="str">
        <f t="shared" si="56"/>
        <v>德聊菏2号光缆</v>
      </c>
      <c r="J767" s="3" t="str">
        <f>INDEX(子缆名称!$B$4:$B$29,纤芯!M767)</f>
        <v>B缆</v>
      </c>
      <c r="K767" s="3">
        <v>14</v>
      </c>
      <c r="L767" s="3">
        <f t="shared" si="57"/>
        <v>2</v>
      </c>
      <c r="M767" s="3">
        <f t="shared" si="58"/>
        <v>2</v>
      </c>
      <c r="N767" s="3" t="s">
        <v>23</v>
      </c>
      <c r="O767" s="3">
        <f>COUNTIF([1]局站!$D$4:$D$172,"="&amp;N767)</f>
        <v>1</v>
      </c>
      <c r="P767" s="3">
        <v>0</v>
      </c>
      <c r="Q767" s="3">
        <v>0</v>
      </c>
      <c r="R767" s="3">
        <v>0</v>
      </c>
      <c r="S767" s="3" t="s">
        <v>25</v>
      </c>
      <c r="T767" s="3">
        <f>COUNTIF([1]局站!$D$4:$D$172,"="&amp;S767)</f>
        <v>1</v>
      </c>
      <c r="U767" s="3">
        <v>0</v>
      </c>
      <c r="V767" s="3">
        <v>0</v>
      </c>
      <c r="W767" s="3">
        <v>0</v>
      </c>
      <c r="X767" s="3" t="s">
        <v>1214</v>
      </c>
      <c r="Y767" s="3" t="s">
        <v>880</v>
      </c>
      <c r="Z767" s="3" t="str">
        <f>INDEX(业务类型!$C$4:$C$8,MATCH(纤芯!Y767,业务类型!$B$4:$B$8,0))</f>
        <v>IDLE</v>
      </c>
      <c r="AA767" s="3"/>
    </row>
    <row r="768" spans="1:27" ht="16.5" x14ac:dyDescent="0.2">
      <c r="A768" s="3">
        <v>765</v>
      </c>
      <c r="B768" s="3">
        <f t="shared" si="59"/>
        <v>37005101015</v>
      </c>
      <c r="C768" s="3" t="s">
        <v>1166</v>
      </c>
      <c r="D768" s="3" t="s">
        <v>205</v>
      </c>
      <c r="E768" s="3" t="str">
        <f>INDEX(光放段!$G$4:$G$237,MATCH(纤芯!G768,光放段!$C$4:$C$237,0))</f>
        <v>山东二干|德聊菏2号光缆:德州共青团路-聊城东昌西路</v>
      </c>
      <c r="F768" s="3">
        <f>INDEX(光放段!$I$4:$I$237,MATCH(纤芯!H768,光放段!$B$4:$B$237,0))</f>
        <v>37005100000</v>
      </c>
      <c r="G768" s="3" t="str">
        <f t="shared" si="55"/>
        <v>山东二干|德聊菏2号光缆:德州共青团路-夏津中山南街</v>
      </c>
      <c r="H768" s="3">
        <f>INDEX(光放段!$B$4:$B$237,MATCH(纤芯!G768,光放段!$C$4:$C$237,0))</f>
        <v>37005101000</v>
      </c>
      <c r="I768" s="3" t="str">
        <f t="shared" si="56"/>
        <v>德聊菏2号光缆</v>
      </c>
      <c r="J768" s="3" t="str">
        <f>INDEX(子缆名称!$B$4:$B$29,纤芯!M768)</f>
        <v>B缆</v>
      </c>
      <c r="K768" s="3">
        <v>15</v>
      </c>
      <c r="L768" s="3">
        <f t="shared" si="57"/>
        <v>3</v>
      </c>
      <c r="M768" s="3">
        <f t="shared" si="58"/>
        <v>2</v>
      </c>
      <c r="N768" s="3" t="s">
        <v>23</v>
      </c>
      <c r="O768" s="3">
        <f>COUNTIF([1]局站!$D$4:$D$172,"="&amp;N768)</f>
        <v>1</v>
      </c>
      <c r="P768" s="3">
        <v>0</v>
      </c>
      <c r="Q768" s="3">
        <v>0</v>
      </c>
      <c r="R768" s="3">
        <v>0</v>
      </c>
      <c r="S768" s="3" t="s">
        <v>25</v>
      </c>
      <c r="T768" s="3">
        <f>COUNTIF([1]局站!$D$4:$D$172,"="&amp;S768)</f>
        <v>1</v>
      </c>
      <c r="U768" s="3">
        <v>0</v>
      </c>
      <c r="V768" s="3">
        <v>0</v>
      </c>
      <c r="W768" s="3">
        <v>0</v>
      </c>
      <c r="X768" s="3" t="s">
        <v>1214</v>
      </c>
      <c r="Y768" s="3" t="s">
        <v>880</v>
      </c>
      <c r="Z768" s="3" t="str">
        <f>INDEX(业务类型!$C$4:$C$8,MATCH(纤芯!Y768,业务类型!$B$4:$B$8,0))</f>
        <v>IDLE</v>
      </c>
      <c r="AA768" s="3"/>
    </row>
    <row r="769" spans="1:27" ht="16.5" x14ac:dyDescent="0.2">
      <c r="A769" s="3">
        <v>766</v>
      </c>
      <c r="B769" s="3">
        <f t="shared" si="59"/>
        <v>37005101016</v>
      </c>
      <c r="C769" s="3" t="s">
        <v>1166</v>
      </c>
      <c r="D769" s="3" t="s">
        <v>205</v>
      </c>
      <c r="E769" s="3" t="str">
        <f>INDEX(光放段!$G$4:$G$237,MATCH(纤芯!G769,光放段!$C$4:$C$237,0))</f>
        <v>山东二干|德聊菏2号光缆:德州共青团路-聊城东昌西路</v>
      </c>
      <c r="F769" s="3">
        <f>INDEX(光放段!$I$4:$I$237,MATCH(纤芯!H769,光放段!$B$4:$B$237,0))</f>
        <v>37005100000</v>
      </c>
      <c r="G769" s="3" t="str">
        <f t="shared" si="55"/>
        <v>山东二干|德聊菏2号光缆:德州共青团路-夏津中山南街</v>
      </c>
      <c r="H769" s="3">
        <f>INDEX(光放段!$B$4:$B$237,MATCH(纤芯!G769,光放段!$C$4:$C$237,0))</f>
        <v>37005101000</v>
      </c>
      <c r="I769" s="3" t="str">
        <f t="shared" si="56"/>
        <v>德聊菏2号光缆</v>
      </c>
      <c r="J769" s="3" t="str">
        <f>INDEX(子缆名称!$B$4:$B$29,纤芯!M769)</f>
        <v>B缆</v>
      </c>
      <c r="K769" s="3">
        <v>16</v>
      </c>
      <c r="L769" s="3">
        <f t="shared" si="57"/>
        <v>4</v>
      </c>
      <c r="M769" s="3">
        <f t="shared" si="58"/>
        <v>2</v>
      </c>
      <c r="N769" s="3" t="s">
        <v>23</v>
      </c>
      <c r="O769" s="3">
        <f>COUNTIF([1]局站!$D$4:$D$172,"="&amp;N769)</f>
        <v>1</v>
      </c>
      <c r="P769" s="3">
        <v>0</v>
      </c>
      <c r="Q769" s="3">
        <v>0</v>
      </c>
      <c r="R769" s="3">
        <v>0</v>
      </c>
      <c r="S769" s="3" t="s">
        <v>25</v>
      </c>
      <c r="T769" s="3">
        <f>COUNTIF([1]局站!$D$4:$D$172,"="&amp;S769)</f>
        <v>1</v>
      </c>
      <c r="U769" s="3">
        <v>0</v>
      </c>
      <c r="V769" s="3">
        <v>0</v>
      </c>
      <c r="W769" s="3">
        <v>0</v>
      </c>
      <c r="X769" s="3" t="s">
        <v>1214</v>
      </c>
      <c r="Y769" s="3" t="s">
        <v>880</v>
      </c>
      <c r="Z769" s="3" t="str">
        <f>INDEX(业务类型!$C$4:$C$8,MATCH(纤芯!Y769,业务类型!$B$4:$B$8,0))</f>
        <v>IDLE</v>
      </c>
      <c r="AA769" s="3"/>
    </row>
    <row r="770" spans="1:27" ht="16.5" x14ac:dyDescent="0.2">
      <c r="A770" s="3">
        <v>767</v>
      </c>
      <c r="B770" s="3">
        <f t="shared" si="59"/>
        <v>37005101017</v>
      </c>
      <c r="C770" s="3" t="s">
        <v>1166</v>
      </c>
      <c r="D770" s="3" t="s">
        <v>205</v>
      </c>
      <c r="E770" s="3" t="str">
        <f>INDEX(光放段!$G$4:$G$237,MATCH(纤芯!G770,光放段!$C$4:$C$237,0))</f>
        <v>山东二干|德聊菏2号光缆:德州共青团路-聊城东昌西路</v>
      </c>
      <c r="F770" s="3">
        <f>INDEX(光放段!$I$4:$I$237,MATCH(纤芯!H770,光放段!$B$4:$B$237,0))</f>
        <v>37005100000</v>
      </c>
      <c r="G770" s="3" t="str">
        <f t="shared" si="55"/>
        <v>山东二干|德聊菏2号光缆:德州共青团路-夏津中山南街</v>
      </c>
      <c r="H770" s="3">
        <f>INDEX(光放段!$B$4:$B$237,MATCH(纤芯!G770,光放段!$C$4:$C$237,0))</f>
        <v>37005101000</v>
      </c>
      <c r="I770" s="3" t="str">
        <f t="shared" si="56"/>
        <v>德聊菏2号光缆</v>
      </c>
      <c r="J770" s="3" t="str">
        <f>INDEX(子缆名称!$B$4:$B$29,纤芯!M770)</f>
        <v>B缆</v>
      </c>
      <c r="K770" s="3">
        <v>17</v>
      </c>
      <c r="L770" s="3">
        <f t="shared" si="57"/>
        <v>5</v>
      </c>
      <c r="M770" s="3">
        <f t="shared" si="58"/>
        <v>2</v>
      </c>
      <c r="N770" s="3" t="s">
        <v>23</v>
      </c>
      <c r="O770" s="3">
        <f>COUNTIF([1]局站!$D$4:$D$172,"="&amp;N770)</f>
        <v>1</v>
      </c>
      <c r="P770" s="3">
        <v>0</v>
      </c>
      <c r="Q770" s="3">
        <v>0</v>
      </c>
      <c r="R770" s="3">
        <v>0</v>
      </c>
      <c r="S770" s="3" t="s">
        <v>25</v>
      </c>
      <c r="T770" s="3">
        <f>COUNTIF([1]局站!$D$4:$D$172,"="&amp;S770)</f>
        <v>1</v>
      </c>
      <c r="U770" s="3">
        <v>0</v>
      </c>
      <c r="V770" s="3">
        <v>0</v>
      </c>
      <c r="W770" s="3">
        <v>0</v>
      </c>
      <c r="X770" s="3" t="s">
        <v>1214</v>
      </c>
      <c r="Y770" s="3" t="s">
        <v>854</v>
      </c>
      <c r="Z770" s="3" t="str">
        <f>INDEX(业务类型!$C$4:$C$8,MATCH(纤芯!Y770,业务类型!$B$4:$B$8,0))</f>
        <v>LOCAL</v>
      </c>
      <c r="AA770" s="3" t="s">
        <v>918</v>
      </c>
    </row>
    <row r="771" spans="1:27" ht="16.5" x14ac:dyDescent="0.2">
      <c r="A771" s="3">
        <v>768</v>
      </c>
      <c r="B771" s="3">
        <f t="shared" si="59"/>
        <v>37005101018</v>
      </c>
      <c r="C771" s="3" t="s">
        <v>1166</v>
      </c>
      <c r="D771" s="3" t="s">
        <v>205</v>
      </c>
      <c r="E771" s="3" t="str">
        <f>INDEX(光放段!$G$4:$G$237,MATCH(纤芯!G771,光放段!$C$4:$C$237,0))</f>
        <v>山东二干|德聊菏2号光缆:德州共青团路-聊城东昌西路</v>
      </c>
      <c r="F771" s="3">
        <f>INDEX(光放段!$I$4:$I$237,MATCH(纤芯!H771,光放段!$B$4:$B$237,0))</f>
        <v>37005100000</v>
      </c>
      <c r="G771" s="3" t="str">
        <f t="shared" si="55"/>
        <v>山东二干|德聊菏2号光缆:德州共青团路-夏津中山南街</v>
      </c>
      <c r="H771" s="3">
        <f>INDEX(光放段!$B$4:$B$237,MATCH(纤芯!G771,光放段!$C$4:$C$237,0))</f>
        <v>37005101000</v>
      </c>
      <c r="I771" s="3" t="str">
        <f t="shared" si="56"/>
        <v>德聊菏2号光缆</v>
      </c>
      <c r="J771" s="3" t="str">
        <f>INDEX(子缆名称!$B$4:$B$29,纤芯!M771)</f>
        <v>B缆</v>
      </c>
      <c r="K771" s="3">
        <v>18</v>
      </c>
      <c r="L771" s="3">
        <f t="shared" si="57"/>
        <v>6</v>
      </c>
      <c r="M771" s="3">
        <f t="shared" si="58"/>
        <v>2</v>
      </c>
      <c r="N771" s="3" t="s">
        <v>23</v>
      </c>
      <c r="O771" s="3">
        <f>COUNTIF([1]局站!$D$4:$D$172,"="&amp;N771)</f>
        <v>1</v>
      </c>
      <c r="P771" s="3">
        <v>0</v>
      </c>
      <c r="Q771" s="3">
        <v>0</v>
      </c>
      <c r="R771" s="3">
        <v>0</v>
      </c>
      <c r="S771" s="3" t="s">
        <v>25</v>
      </c>
      <c r="T771" s="3">
        <f>COUNTIF([1]局站!$D$4:$D$172,"="&amp;S771)</f>
        <v>1</v>
      </c>
      <c r="U771" s="3">
        <v>0</v>
      </c>
      <c r="V771" s="3">
        <v>0</v>
      </c>
      <c r="W771" s="3">
        <v>0</v>
      </c>
      <c r="X771" s="3" t="s">
        <v>1214</v>
      </c>
      <c r="Y771" s="3" t="s">
        <v>854</v>
      </c>
      <c r="Z771" s="3" t="str">
        <f>INDEX(业务类型!$C$4:$C$8,MATCH(纤芯!Y771,业务类型!$B$4:$B$8,0))</f>
        <v>LOCAL</v>
      </c>
      <c r="AA771" s="3" t="s">
        <v>918</v>
      </c>
    </row>
    <row r="772" spans="1:27" ht="16.5" x14ac:dyDescent="0.2">
      <c r="A772" s="3">
        <v>769</v>
      </c>
      <c r="B772" s="3">
        <f t="shared" si="59"/>
        <v>37005101019</v>
      </c>
      <c r="C772" s="3" t="s">
        <v>1166</v>
      </c>
      <c r="D772" s="3" t="s">
        <v>205</v>
      </c>
      <c r="E772" s="3" t="str">
        <f>INDEX(光放段!$G$4:$G$237,MATCH(纤芯!G772,光放段!$C$4:$C$237,0))</f>
        <v>山东二干|德聊菏2号光缆:德州共青团路-聊城东昌西路</v>
      </c>
      <c r="F772" s="3">
        <f>INDEX(光放段!$I$4:$I$237,MATCH(纤芯!H772,光放段!$B$4:$B$237,0))</f>
        <v>37005100000</v>
      </c>
      <c r="G772" s="3" t="str">
        <f t="shared" si="55"/>
        <v>山东二干|德聊菏2号光缆:德州共青团路-夏津中山南街</v>
      </c>
      <c r="H772" s="3">
        <f>INDEX(光放段!$B$4:$B$237,MATCH(纤芯!G772,光放段!$C$4:$C$237,0))</f>
        <v>37005101000</v>
      </c>
      <c r="I772" s="3" t="str">
        <f t="shared" si="56"/>
        <v>德聊菏2号光缆</v>
      </c>
      <c r="J772" s="3" t="str">
        <f>INDEX(子缆名称!$B$4:$B$29,纤芯!M772)</f>
        <v>B缆</v>
      </c>
      <c r="K772" s="3">
        <v>19</v>
      </c>
      <c r="L772" s="3">
        <f t="shared" si="57"/>
        <v>7</v>
      </c>
      <c r="M772" s="3">
        <f t="shared" si="58"/>
        <v>2</v>
      </c>
      <c r="N772" s="3" t="s">
        <v>23</v>
      </c>
      <c r="O772" s="3">
        <f>COUNTIF([1]局站!$D$4:$D$172,"="&amp;N772)</f>
        <v>1</v>
      </c>
      <c r="P772" s="3">
        <v>0</v>
      </c>
      <c r="Q772" s="3">
        <v>0</v>
      </c>
      <c r="R772" s="3">
        <v>0</v>
      </c>
      <c r="S772" s="3" t="s">
        <v>25</v>
      </c>
      <c r="T772" s="3">
        <f>COUNTIF([1]局站!$D$4:$D$172,"="&amp;S772)</f>
        <v>1</v>
      </c>
      <c r="U772" s="3">
        <v>0</v>
      </c>
      <c r="V772" s="3">
        <v>0</v>
      </c>
      <c r="W772" s="3">
        <v>0</v>
      </c>
      <c r="X772" s="3" t="s">
        <v>1214</v>
      </c>
      <c r="Y772" s="3" t="s">
        <v>880</v>
      </c>
      <c r="Z772" s="3" t="str">
        <f>INDEX(业务类型!$C$4:$C$8,MATCH(纤芯!Y772,业务类型!$B$4:$B$8,0))</f>
        <v>IDLE</v>
      </c>
      <c r="AA772" s="3"/>
    </row>
    <row r="773" spans="1:27" ht="16.5" x14ac:dyDescent="0.2">
      <c r="A773" s="3">
        <v>770</v>
      </c>
      <c r="B773" s="3">
        <f t="shared" si="59"/>
        <v>37005101020</v>
      </c>
      <c r="C773" s="3" t="s">
        <v>1166</v>
      </c>
      <c r="D773" s="3" t="s">
        <v>205</v>
      </c>
      <c r="E773" s="3" t="str">
        <f>INDEX(光放段!$G$4:$G$237,MATCH(纤芯!G773,光放段!$C$4:$C$237,0))</f>
        <v>山东二干|德聊菏2号光缆:德州共青团路-聊城东昌西路</v>
      </c>
      <c r="F773" s="3">
        <f>INDEX(光放段!$I$4:$I$237,MATCH(纤芯!H773,光放段!$B$4:$B$237,0))</f>
        <v>37005100000</v>
      </c>
      <c r="G773" s="3" t="str">
        <f t="shared" ref="G773:G836" si="60">C773&amp;"|"&amp;D773&amp;":"&amp;N773&amp;"-"&amp;S773</f>
        <v>山东二干|德聊菏2号光缆:德州共青团路-夏津中山南街</v>
      </c>
      <c r="H773" s="3">
        <f>INDEX(光放段!$B$4:$B$237,MATCH(纤芯!G773,光放段!$C$4:$C$237,0))</f>
        <v>37005101000</v>
      </c>
      <c r="I773" s="3" t="str">
        <f t="shared" ref="I773:I836" si="61">D773</f>
        <v>德聊菏2号光缆</v>
      </c>
      <c r="J773" s="3" t="str">
        <f>INDEX(子缆名称!$B$4:$B$29,纤芯!M773)</f>
        <v>B缆</v>
      </c>
      <c r="K773" s="3">
        <v>20</v>
      </c>
      <c r="L773" s="3">
        <f t="shared" ref="L773:L836" si="62">MOD(K773-1,12)+1</f>
        <v>8</v>
      </c>
      <c r="M773" s="3">
        <f t="shared" ref="M773:M836" si="63">INT((K773-1)/12)+1</f>
        <v>2</v>
      </c>
      <c r="N773" s="3" t="s">
        <v>23</v>
      </c>
      <c r="O773" s="3">
        <f>COUNTIF([1]局站!$D$4:$D$172,"="&amp;N773)</f>
        <v>1</v>
      </c>
      <c r="P773" s="3">
        <v>0</v>
      </c>
      <c r="Q773" s="3">
        <v>0</v>
      </c>
      <c r="R773" s="3">
        <v>0</v>
      </c>
      <c r="S773" s="3" t="s">
        <v>25</v>
      </c>
      <c r="T773" s="3">
        <f>COUNTIF([1]局站!$D$4:$D$172,"="&amp;S773)</f>
        <v>1</v>
      </c>
      <c r="U773" s="3">
        <v>0</v>
      </c>
      <c r="V773" s="3">
        <v>0</v>
      </c>
      <c r="W773" s="3">
        <v>0</v>
      </c>
      <c r="X773" s="3" t="s">
        <v>1214</v>
      </c>
      <c r="Y773" s="3" t="s">
        <v>880</v>
      </c>
      <c r="Z773" s="3" t="str">
        <f>INDEX(业务类型!$C$4:$C$8,MATCH(纤芯!Y773,业务类型!$B$4:$B$8,0))</f>
        <v>IDLE</v>
      </c>
      <c r="AA773" s="3"/>
    </row>
    <row r="774" spans="1:27" ht="16.5" x14ac:dyDescent="0.2">
      <c r="A774" s="3">
        <v>771</v>
      </c>
      <c r="B774" s="3">
        <f t="shared" si="59"/>
        <v>37005101021</v>
      </c>
      <c r="C774" s="3" t="s">
        <v>1166</v>
      </c>
      <c r="D774" s="3" t="s">
        <v>205</v>
      </c>
      <c r="E774" s="3" t="str">
        <f>INDEX(光放段!$G$4:$G$237,MATCH(纤芯!G774,光放段!$C$4:$C$237,0))</f>
        <v>山东二干|德聊菏2号光缆:德州共青团路-聊城东昌西路</v>
      </c>
      <c r="F774" s="3">
        <f>INDEX(光放段!$I$4:$I$237,MATCH(纤芯!H774,光放段!$B$4:$B$237,0))</f>
        <v>37005100000</v>
      </c>
      <c r="G774" s="3" t="str">
        <f t="shared" si="60"/>
        <v>山东二干|德聊菏2号光缆:德州共青团路-夏津中山南街</v>
      </c>
      <c r="H774" s="3">
        <f>INDEX(光放段!$B$4:$B$237,MATCH(纤芯!G774,光放段!$C$4:$C$237,0))</f>
        <v>37005101000</v>
      </c>
      <c r="I774" s="3" t="str">
        <f t="shared" si="61"/>
        <v>德聊菏2号光缆</v>
      </c>
      <c r="J774" s="3" t="str">
        <f>INDEX(子缆名称!$B$4:$B$29,纤芯!M774)</f>
        <v>B缆</v>
      </c>
      <c r="K774" s="3">
        <v>21</v>
      </c>
      <c r="L774" s="3">
        <f t="shared" si="62"/>
        <v>9</v>
      </c>
      <c r="M774" s="3">
        <f t="shared" si="63"/>
        <v>2</v>
      </c>
      <c r="N774" s="3" t="s">
        <v>23</v>
      </c>
      <c r="O774" s="3">
        <f>COUNTIF([1]局站!$D$4:$D$172,"="&amp;N774)</f>
        <v>1</v>
      </c>
      <c r="P774" s="3">
        <v>0</v>
      </c>
      <c r="Q774" s="3">
        <v>0</v>
      </c>
      <c r="R774" s="3">
        <v>0</v>
      </c>
      <c r="S774" s="3" t="s">
        <v>25</v>
      </c>
      <c r="T774" s="3">
        <f>COUNTIF([1]局站!$D$4:$D$172,"="&amp;S774)</f>
        <v>1</v>
      </c>
      <c r="U774" s="3">
        <v>0</v>
      </c>
      <c r="V774" s="3">
        <v>0</v>
      </c>
      <c r="W774" s="3">
        <v>0</v>
      </c>
      <c r="X774" s="3" t="s">
        <v>1214</v>
      </c>
      <c r="Y774" s="3" t="s">
        <v>881</v>
      </c>
      <c r="Z774" s="3" t="str">
        <f>INDEX(业务类型!$C$4:$C$8,MATCH(纤芯!Y774,业务类型!$B$4:$B$8,0))</f>
        <v>OTHER</v>
      </c>
      <c r="AA774" s="3" t="s">
        <v>919</v>
      </c>
    </row>
    <row r="775" spans="1:27" ht="16.5" x14ac:dyDescent="0.2">
      <c r="A775" s="3">
        <v>772</v>
      </c>
      <c r="B775" s="3">
        <f t="shared" si="59"/>
        <v>37005101022</v>
      </c>
      <c r="C775" s="3" t="s">
        <v>1166</v>
      </c>
      <c r="D775" s="3" t="s">
        <v>205</v>
      </c>
      <c r="E775" s="3" t="str">
        <f>INDEX(光放段!$G$4:$G$237,MATCH(纤芯!G775,光放段!$C$4:$C$237,0))</f>
        <v>山东二干|德聊菏2号光缆:德州共青团路-聊城东昌西路</v>
      </c>
      <c r="F775" s="3">
        <f>INDEX(光放段!$I$4:$I$237,MATCH(纤芯!H775,光放段!$B$4:$B$237,0))</f>
        <v>37005100000</v>
      </c>
      <c r="G775" s="3" t="str">
        <f t="shared" si="60"/>
        <v>山东二干|德聊菏2号光缆:德州共青团路-夏津中山南街</v>
      </c>
      <c r="H775" s="3">
        <f>INDEX(光放段!$B$4:$B$237,MATCH(纤芯!G775,光放段!$C$4:$C$237,0))</f>
        <v>37005101000</v>
      </c>
      <c r="I775" s="3" t="str">
        <f t="shared" si="61"/>
        <v>德聊菏2号光缆</v>
      </c>
      <c r="J775" s="3" t="str">
        <f>INDEX(子缆名称!$B$4:$B$29,纤芯!M775)</f>
        <v>B缆</v>
      </c>
      <c r="K775" s="3">
        <v>22</v>
      </c>
      <c r="L775" s="3">
        <f t="shared" si="62"/>
        <v>10</v>
      </c>
      <c r="M775" s="3">
        <f t="shared" si="63"/>
        <v>2</v>
      </c>
      <c r="N775" s="3" t="s">
        <v>23</v>
      </c>
      <c r="O775" s="3">
        <f>COUNTIF([1]局站!$D$4:$D$172,"="&amp;N775)</f>
        <v>1</v>
      </c>
      <c r="P775" s="3">
        <v>0</v>
      </c>
      <c r="Q775" s="3">
        <v>0</v>
      </c>
      <c r="R775" s="3">
        <v>0</v>
      </c>
      <c r="S775" s="3" t="s">
        <v>25</v>
      </c>
      <c r="T775" s="3">
        <f>COUNTIF([1]局站!$D$4:$D$172,"="&amp;S775)</f>
        <v>1</v>
      </c>
      <c r="U775" s="3">
        <v>0</v>
      </c>
      <c r="V775" s="3">
        <v>0</v>
      </c>
      <c r="W775" s="3">
        <v>0</v>
      </c>
      <c r="X775" s="3" t="s">
        <v>1214</v>
      </c>
      <c r="Y775" s="3" t="s">
        <v>881</v>
      </c>
      <c r="Z775" s="3" t="str">
        <f>INDEX(业务类型!$C$4:$C$8,MATCH(纤芯!Y775,业务类型!$B$4:$B$8,0))</f>
        <v>OTHER</v>
      </c>
      <c r="AA775" s="3" t="s">
        <v>919</v>
      </c>
    </row>
    <row r="776" spans="1:27" ht="16.5" x14ac:dyDescent="0.2">
      <c r="A776" s="3">
        <v>773</v>
      </c>
      <c r="B776" s="3">
        <f t="shared" si="59"/>
        <v>37005101023</v>
      </c>
      <c r="C776" s="3" t="s">
        <v>1166</v>
      </c>
      <c r="D776" s="3" t="s">
        <v>205</v>
      </c>
      <c r="E776" s="3" t="str">
        <f>INDEX(光放段!$G$4:$G$237,MATCH(纤芯!G776,光放段!$C$4:$C$237,0))</f>
        <v>山东二干|德聊菏2号光缆:德州共青团路-聊城东昌西路</v>
      </c>
      <c r="F776" s="3">
        <f>INDEX(光放段!$I$4:$I$237,MATCH(纤芯!H776,光放段!$B$4:$B$237,0))</f>
        <v>37005100000</v>
      </c>
      <c r="G776" s="3" t="str">
        <f t="shared" si="60"/>
        <v>山东二干|德聊菏2号光缆:德州共青团路-夏津中山南街</v>
      </c>
      <c r="H776" s="3">
        <f>INDEX(光放段!$B$4:$B$237,MATCH(纤芯!G776,光放段!$C$4:$C$237,0))</f>
        <v>37005101000</v>
      </c>
      <c r="I776" s="3" t="str">
        <f t="shared" si="61"/>
        <v>德聊菏2号光缆</v>
      </c>
      <c r="J776" s="3" t="str">
        <f>INDEX(子缆名称!$B$4:$B$29,纤芯!M776)</f>
        <v>B缆</v>
      </c>
      <c r="K776" s="3">
        <v>23</v>
      </c>
      <c r="L776" s="3">
        <f t="shared" si="62"/>
        <v>11</v>
      </c>
      <c r="M776" s="3">
        <f t="shared" si="63"/>
        <v>2</v>
      </c>
      <c r="N776" s="3" t="s">
        <v>23</v>
      </c>
      <c r="O776" s="3">
        <f>COUNTIF([1]局站!$D$4:$D$172,"="&amp;N776)</f>
        <v>1</v>
      </c>
      <c r="P776" s="3">
        <v>0</v>
      </c>
      <c r="Q776" s="3">
        <v>0</v>
      </c>
      <c r="R776" s="3">
        <v>0</v>
      </c>
      <c r="S776" s="3" t="s">
        <v>25</v>
      </c>
      <c r="T776" s="3">
        <f>COUNTIF([1]局站!$D$4:$D$172,"="&amp;S776)</f>
        <v>1</v>
      </c>
      <c r="U776" s="3">
        <v>0</v>
      </c>
      <c r="V776" s="3">
        <v>0</v>
      </c>
      <c r="W776" s="3">
        <v>0</v>
      </c>
      <c r="X776" s="3" t="s">
        <v>1214</v>
      </c>
      <c r="Y776" s="3" t="s">
        <v>880</v>
      </c>
      <c r="Z776" s="3" t="str">
        <f>INDEX(业务类型!$C$4:$C$8,MATCH(纤芯!Y776,业务类型!$B$4:$B$8,0))</f>
        <v>IDLE</v>
      </c>
      <c r="AA776" s="3"/>
    </row>
    <row r="777" spans="1:27" ht="16.5" x14ac:dyDescent="0.2">
      <c r="A777" s="3">
        <v>774</v>
      </c>
      <c r="B777" s="3">
        <f t="shared" si="59"/>
        <v>37005101024</v>
      </c>
      <c r="C777" s="3" t="s">
        <v>1166</v>
      </c>
      <c r="D777" s="3" t="s">
        <v>205</v>
      </c>
      <c r="E777" s="3" t="str">
        <f>INDEX(光放段!$G$4:$G$237,MATCH(纤芯!G777,光放段!$C$4:$C$237,0))</f>
        <v>山东二干|德聊菏2号光缆:德州共青团路-聊城东昌西路</v>
      </c>
      <c r="F777" s="3">
        <f>INDEX(光放段!$I$4:$I$237,MATCH(纤芯!H777,光放段!$B$4:$B$237,0))</f>
        <v>37005100000</v>
      </c>
      <c r="G777" s="3" t="str">
        <f t="shared" si="60"/>
        <v>山东二干|德聊菏2号光缆:德州共青团路-夏津中山南街</v>
      </c>
      <c r="H777" s="3">
        <f>INDEX(光放段!$B$4:$B$237,MATCH(纤芯!G777,光放段!$C$4:$C$237,0))</f>
        <v>37005101000</v>
      </c>
      <c r="I777" s="3" t="str">
        <f t="shared" si="61"/>
        <v>德聊菏2号光缆</v>
      </c>
      <c r="J777" s="3" t="str">
        <f>INDEX(子缆名称!$B$4:$B$29,纤芯!M777)</f>
        <v>B缆</v>
      </c>
      <c r="K777" s="3">
        <v>24</v>
      </c>
      <c r="L777" s="3">
        <f t="shared" si="62"/>
        <v>12</v>
      </c>
      <c r="M777" s="3">
        <f t="shared" si="63"/>
        <v>2</v>
      </c>
      <c r="N777" s="3" t="s">
        <v>23</v>
      </c>
      <c r="O777" s="3">
        <f>COUNTIF([1]局站!$D$4:$D$172,"="&amp;N777)</f>
        <v>1</v>
      </c>
      <c r="P777" s="3">
        <v>0</v>
      </c>
      <c r="Q777" s="3">
        <v>0</v>
      </c>
      <c r="R777" s="3">
        <v>0</v>
      </c>
      <c r="S777" s="3" t="s">
        <v>25</v>
      </c>
      <c r="T777" s="3">
        <f>COUNTIF([1]局站!$D$4:$D$172,"="&amp;S777)</f>
        <v>1</v>
      </c>
      <c r="U777" s="3">
        <v>0</v>
      </c>
      <c r="V777" s="3">
        <v>0</v>
      </c>
      <c r="W777" s="3">
        <v>0</v>
      </c>
      <c r="X777" s="3" t="s">
        <v>1214</v>
      </c>
      <c r="Y777" s="3" t="s">
        <v>881</v>
      </c>
      <c r="Z777" s="3" t="str">
        <f>INDEX(业务类型!$C$4:$C$8,MATCH(纤芯!Y777,业务类型!$B$4:$B$8,0))</f>
        <v>OTHER</v>
      </c>
      <c r="AA777" s="3" t="s">
        <v>888</v>
      </c>
    </row>
    <row r="778" spans="1:27" ht="16.5" x14ac:dyDescent="0.2">
      <c r="A778" s="3">
        <v>775</v>
      </c>
      <c r="B778" s="3">
        <f t="shared" si="59"/>
        <v>37005102001</v>
      </c>
      <c r="C778" s="3" t="s">
        <v>1166</v>
      </c>
      <c r="D778" s="3" t="s">
        <v>205</v>
      </c>
      <c r="E778" s="3" t="str">
        <f>INDEX(光放段!$G$4:$G$237,MATCH(纤芯!G778,光放段!$C$4:$C$237,0))</f>
        <v>山东二干|德聊菏2号光缆:德州共青团路-聊城东昌西路</v>
      </c>
      <c r="F778" s="3">
        <f>INDEX(光放段!$I$4:$I$237,MATCH(纤芯!H778,光放段!$B$4:$B$237,0))</f>
        <v>37005100000</v>
      </c>
      <c r="G778" s="3" t="str">
        <f t="shared" si="60"/>
        <v>山东二干|德聊菏2号光缆:夏津中山南街-临东机房</v>
      </c>
      <c r="H778" s="3">
        <f>INDEX(光放段!$B$4:$B$237,MATCH(纤芯!G778,光放段!$C$4:$C$237,0))</f>
        <v>37005102000</v>
      </c>
      <c r="I778" s="3" t="str">
        <f t="shared" si="61"/>
        <v>德聊菏2号光缆</v>
      </c>
      <c r="J778" s="3" t="str">
        <f>INDEX(子缆名称!$B$4:$B$29,纤芯!M778)</f>
        <v>A缆</v>
      </c>
      <c r="K778" s="3">
        <v>1</v>
      </c>
      <c r="L778" s="3">
        <f t="shared" si="62"/>
        <v>1</v>
      </c>
      <c r="M778" s="3">
        <f t="shared" si="63"/>
        <v>1</v>
      </c>
      <c r="N778" s="3" t="s">
        <v>25</v>
      </c>
      <c r="O778" s="3">
        <f>COUNTIF([1]局站!$D$4:$D$172,"="&amp;N778)</f>
        <v>1</v>
      </c>
      <c r="P778" s="3">
        <v>0</v>
      </c>
      <c r="Q778" s="3">
        <v>0</v>
      </c>
      <c r="R778" s="3">
        <v>0</v>
      </c>
      <c r="S778" s="3" t="s">
        <v>31</v>
      </c>
      <c r="T778" s="3">
        <f>COUNTIF([1]局站!$D$4:$D$172,"="&amp;S778)</f>
        <v>1</v>
      </c>
      <c r="U778" s="3">
        <v>0</v>
      </c>
      <c r="V778" s="3">
        <v>0</v>
      </c>
      <c r="W778" s="3">
        <v>0</v>
      </c>
      <c r="X778" s="3" t="s">
        <v>1214</v>
      </c>
      <c r="Y778" s="3" t="s">
        <v>880</v>
      </c>
      <c r="Z778" s="3" t="str">
        <f>INDEX(业务类型!$C$4:$C$8,MATCH(纤芯!Y778,业务类型!$B$4:$B$8,0))</f>
        <v>IDLE</v>
      </c>
      <c r="AA778" s="3"/>
    </row>
    <row r="779" spans="1:27" ht="16.5" x14ac:dyDescent="0.2">
      <c r="A779" s="3">
        <v>776</v>
      </c>
      <c r="B779" s="3">
        <f t="shared" si="59"/>
        <v>37005102002</v>
      </c>
      <c r="C779" s="3" t="s">
        <v>1166</v>
      </c>
      <c r="D779" s="3" t="s">
        <v>205</v>
      </c>
      <c r="E779" s="3" t="str">
        <f>INDEX(光放段!$G$4:$G$237,MATCH(纤芯!G779,光放段!$C$4:$C$237,0))</f>
        <v>山东二干|德聊菏2号光缆:德州共青团路-聊城东昌西路</v>
      </c>
      <c r="F779" s="3">
        <f>INDEX(光放段!$I$4:$I$237,MATCH(纤芯!H779,光放段!$B$4:$B$237,0))</f>
        <v>37005100000</v>
      </c>
      <c r="G779" s="3" t="str">
        <f t="shared" si="60"/>
        <v>山东二干|德聊菏2号光缆:夏津中山南街-临东机房</v>
      </c>
      <c r="H779" s="3">
        <f>INDEX(光放段!$B$4:$B$237,MATCH(纤芯!G779,光放段!$C$4:$C$237,0))</f>
        <v>37005102000</v>
      </c>
      <c r="I779" s="3" t="str">
        <f t="shared" si="61"/>
        <v>德聊菏2号光缆</v>
      </c>
      <c r="J779" s="3" t="str">
        <f>INDEX(子缆名称!$B$4:$B$29,纤芯!M779)</f>
        <v>A缆</v>
      </c>
      <c r="K779" s="3">
        <v>2</v>
      </c>
      <c r="L779" s="3">
        <f t="shared" si="62"/>
        <v>2</v>
      </c>
      <c r="M779" s="3">
        <f t="shared" si="63"/>
        <v>1</v>
      </c>
      <c r="N779" s="3" t="s">
        <v>25</v>
      </c>
      <c r="O779" s="3">
        <f>COUNTIF([1]局站!$D$4:$D$172,"="&amp;N779)</f>
        <v>1</v>
      </c>
      <c r="P779" s="3">
        <v>0</v>
      </c>
      <c r="Q779" s="3">
        <v>0</v>
      </c>
      <c r="R779" s="3">
        <v>0</v>
      </c>
      <c r="S779" s="3" t="s">
        <v>31</v>
      </c>
      <c r="T779" s="3">
        <f>COUNTIF([1]局站!$D$4:$D$172,"="&amp;S779)</f>
        <v>1</v>
      </c>
      <c r="U779" s="3">
        <v>0</v>
      </c>
      <c r="V779" s="3">
        <v>0</v>
      </c>
      <c r="W779" s="3">
        <v>0</v>
      </c>
      <c r="X779" s="3" t="s">
        <v>1214</v>
      </c>
      <c r="Y779" s="3" t="s">
        <v>880</v>
      </c>
      <c r="Z779" s="3" t="str">
        <f>INDEX(业务类型!$C$4:$C$8,MATCH(纤芯!Y779,业务类型!$B$4:$B$8,0))</f>
        <v>IDLE</v>
      </c>
      <c r="AA779" s="3"/>
    </row>
    <row r="780" spans="1:27" ht="16.5" x14ac:dyDescent="0.2">
      <c r="A780" s="3">
        <v>777</v>
      </c>
      <c r="B780" s="3">
        <f t="shared" si="59"/>
        <v>37005102003</v>
      </c>
      <c r="C780" s="3" t="s">
        <v>1166</v>
      </c>
      <c r="D780" s="3" t="s">
        <v>205</v>
      </c>
      <c r="E780" s="3" t="str">
        <f>INDEX(光放段!$G$4:$G$237,MATCH(纤芯!G780,光放段!$C$4:$C$237,0))</f>
        <v>山东二干|德聊菏2号光缆:德州共青团路-聊城东昌西路</v>
      </c>
      <c r="F780" s="3">
        <f>INDEX(光放段!$I$4:$I$237,MATCH(纤芯!H780,光放段!$B$4:$B$237,0))</f>
        <v>37005100000</v>
      </c>
      <c r="G780" s="3" t="str">
        <f t="shared" si="60"/>
        <v>山东二干|德聊菏2号光缆:夏津中山南街-临东机房</v>
      </c>
      <c r="H780" s="3">
        <f>INDEX(光放段!$B$4:$B$237,MATCH(纤芯!G780,光放段!$C$4:$C$237,0))</f>
        <v>37005102000</v>
      </c>
      <c r="I780" s="3" t="str">
        <f t="shared" si="61"/>
        <v>德聊菏2号光缆</v>
      </c>
      <c r="J780" s="3" t="str">
        <f>INDEX(子缆名称!$B$4:$B$29,纤芯!M780)</f>
        <v>A缆</v>
      </c>
      <c r="K780" s="3">
        <v>3</v>
      </c>
      <c r="L780" s="3">
        <f t="shared" si="62"/>
        <v>3</v>
      </c>
      <c r="M780" s="3">
        <f t="shared" si="63"/>
        <v>1</v>
      </c>
      <c r="N780" s="3" t="s">
        <v>25</v>
      </c>
      <c r="O780" s="3">
        <f>COUNTIF([1]局站!$D$4:$D$172,"="&amp;N780)</f>
        <v>1</v>
      </c>
      <c r="P780" s="3">
        <v>0</v>
      </c>
      <c r="Q780" s="3">
        <v>0</v>
      </c>
      <c r="R780" s="3">
        <v>0</v>
      </c>
      <c r="S780" s="3" t="s">
        <v>31</v>
      </c>
      <c r="T780" s="3">
        <f>COUNTIF([1]局站!$D$4:$D$172,"="&amp;S780)</f>
        <v>1</v>
      </c>
      <c r="U780" s="3">
        <v>0</v>
      </c>
      <c r="V780" s="3">
        <v>0</v>
      </c>
      <c r="W780" s="3">
        <v>0</v>
      </c>
      <c r="X780" s="3" t="s">
        <v>1214</v>
      </c>
      <c r="Y780" s="3" t="s">
        <v>852</v>
      </c>
      <c r="Z780" s="3" t="str">
        <f>INDEX(业务类型!$C$4:$C$8,MATCH(纤芯!Y780,业务类型!$B$4:$B$8,0))</f>
        <v>TWO</v>
      </c>
      <c r="AA780" s="3" t="s">
        <v>915</v>
      </c>
    </row>
    <row r="781" spans="1:27" ht="16.5" x14ac:dyDescent="0.2">
      <c r="A781" s="3">
        <v>778</v>
      </c>
      <c r="B781" s="3">
        <f t="shared" si="59"/>
        <v>37005102004</v>
      </c>
      <c r="C781" s="3" t="s">
        <v>1166</v>
      </c>
      <c r="D781" s="3" t="s">
        <v>205</v>
      </c>
      <c r="E781" s="3" t="str">
        <f>INDEX(光放段!$G$4:$G$237,MATCH(纤芯!G781,光放段!$C$4:$C$237,0))</f>
        <v>山东二干|德聊菏2号光缆:德州共青团路-聊城东昌西路</v>
      </c>
      <c r="F781" s="3">
        <f>INDEX(光放段!$I$4:$I$237,MATCH(纤芯!H781,光放段!$B$4:$B$237,0))</f>
        <v>37005100000</v>
      </c>
      <c r="G781" s="3" t="str">
        <f t="shared" si="60"/>
        <v>山东二干|德聊菏2号光缆:夏津中山南街-临东机房</v>
      </c>
      <c r="H781" s="3">
        <f>INDEX(光放段!$B$4:$B$237,MATCH(纤芯!G781,光放段!$C$4:$C$237,0))</f>
        <v>37005102000</v>
      </c>
      <c r="I781" s="3" t="str">
        <f t="shared" si="61"/>
        <v>德聊菏2号光缆</v>
      </c>
      <c r="J781" s="3" t="str">
        <f>INDEX(子缆名称!$B$4:$B$29,纤芯!M781)</f>
        <v>A缆</v>
      </c>
      <c r="K781" s="3">
        <v>4</v>
      </c>
      <c r="L781" s="3">
        <f t="shared" si="62"/>
        <v>4</v>
      </c>
      <c r="M781" s="3">
        <f t="shared" si="63"/>
        <v>1</v>
      </c>
      <c r="N781" s="3" t="s">
        <v>25</v>
      </c>
      <c r="O781" s="3">
        <f>COUNTIF([1]局站!$D$4:$D$172,"="&amp;N781)</f>
        <v>1</v>
      </c>
      <c r="P781" s="3">
        <v>0</v>
      </c>
      <c r="Q781" s="3">
        <v>0</v>
      </c>
      <c r="R781" s="3">
        <v>0</v>
      </c>
      <c r="S781" s="3" t="s">
        <v>31</v>
      </c>
      <c r="T781" s="3">
        <f>COUNTIF([1]局站!$D$4:$D$172,"="&amp;S781)</f>
        <v>1</v>
      </c>
      <c r="U781" s="3">
        <v>0</v>
      </c>
      <c r="V781" s="3">
        <v>0</v>
      </c>
      <c r="W781" s="3">
        <v>0</v>
      </c>
      <c r="X781" s="3" t="s">
        <v>1214</v>
      </c>
      <c r="Y781" s="3" t="s">
        <v>852</v>
      </c>
      <c r="Z781" s="3" t="str">
        <f>INDEX(业务类型!$C$4:$C$8,MATCH(纤芯!Y781,业务类型!$B$4:$B$8,0))</f>
        <v>TWO</v>
      </c>
      <c r="AA781" s="3" t="s">
        <v>915</v>
      </c>
    </row>
    <row r="782" spans="1:27" ht="16.5" x14ac:dyDescent="0.2">
      <c r="A782" s="3">
        <v>779</v>
      </c>
      <c r="B782" s="3">
        <f t="shared" si="59"/>
        <v>37005102005</v>
      </c>
      <c r="C782" s="3" t="s">
        <v>1166</v>
      </c>
      <c r="D782" s="3" t="s">
        <v>205</v>
      </c>
      <c r="E782" s="3" t="str">
        <f>INDEX(光放段!$G$4:$G$237,MATCH(纤芯!G782,光放段!$C$4:$C$237,0))</f>
        <v>山东二干|德聊菏2号光缆:德州共青团路-聊城东昌西路</v>
      </c>
      <c r="F782" s="3">
        <f>INDEX(光放段!$I$4:$I$237,MATCH(纤芯!H782,光放段!$B$4:$B$237,0))</f>
        <v>37005100000</v>
      </c>
      <c r="G782" s="3" t="str">
        <f t="shared" si="60"/>
        <v>山东二干|德聊菏2号光缆:夏津中山南街-临东机房</v>
      </c>
      <c r="H782" s="3">
        <f>INDEX(光放段!$B$4:$B$237,MATCH(纤芯!G782,光放段!$C$4:$C$237,0))</f>
        <v>37005102000</v>
      </c>
      <c r="I782" s="3" t="str">
        <f t="shared" si="61"/>
        <v>德聊菏2号光缆</v>
      </c>
      <c r="J782" s="3" t="str">
        <f>INDEX(子缆名称!$B$4:$B$29,纤芯!M782)</f>
        <v>A缆</v>
      </c>
      <c r="K782" s="3">
        <v>5</v>
      </c>
      <c r="L782" s="3">
        <f t="shared" si="62"/>
        <v>5</v>
      </c>
      <c r="M782" s="3">
        <f t="shared" si="63"/>
        <v>1</v>
      </c>
      <c r="N782" s="3" t="s">
        <v>25</v>
      </c>
      <c r="O782" s="3">
        <f>COUNTIF([1]局站!$D$4:$D$172,"="&amp;N782)</f>
        <v>1</v>
      </c>
      <c r="P782" s="3">
        <v>0</v>
      </c>
      <c r="Q782" s="3">
        <v>0</v>
      </c>
      <c r="R782" s="3">
        <v>0</v>
      </c>
      <c r="S782" s="3" t="s">
        <v>31</v>
      </c>
      <c r="T782" s="3">
        <f>COUNTIF([1]局站!$D$4:$D$172,"="&amp;S782)</f>
        <v>1</v>
      </c>
      <c r="U782" s="3">
        <v>0</v>
      </c>
      <c r="V782" s="3">
        <v>0</v>
      </c>
      <c r="W782" s="3">
        <v>0</v>
      </c>
      <c r="X782" s="3" t="s">
        <v>1214</v>
      </c>
      <c r="Y782" s="3" t="s">
        <v>852</v>
      </c>
      <c r="Z782" s="3" t="str">
        <f>INDEX(业务类型!$C$4:$C$8,MATCH(纤芯!Y782,业务类型!$B$4:$B$8,0))</f>
        <v>TWO</v>
      </c>
      <c r="AA782" s="3" t="s">
        <v>916</v>
      </c>
    </row>
    <row r="783" spans="1:27" ht="16.5" x14ac:dyDescent="0.2">
      <c r="A783" s="3">
        <v>780</v>
      </c>
      <c r="B783" s="3">
        <f t="shared" si="59"/>
        <v>37005102006</v>
      </c>
      <c r="C783" s="3" t="s">
        <v>1166</v>
      </c>
      <c r="D783" s="3" t="s">
        <v>205</v>
      </c>
      <c r="E783" s="3" t="str">
        <f>INDEX(光放段!$G$4:$G$237,MATCH(纤芯!G783,光放段!$C$4:$C$237,0))</f>
        <v>山东二干|德聊菏2号光缆:德州共青团路-聊城东昌西路</v>
      </c>
      <c r="F783" s="3">
        <f>INDEX(光放段!$I$4:$I$237,MATCH(纤芯!H783,光放段!$B$4:$B$237,0))</f>
        <v>37005100000</v>
      </c>
      <c r="G783" s="3" t="str">
        <f t="shared" si="60"/>
        <v>山东二干|德聊菏2号光缆:夏津中山南街-临东机房</v>
      </c>
      <c r="H783" s="3">
        <f>INDEX(光放段!$B$4:$B$237,MATCH(纤芯!G783,光放段!$C$4:$C$237,0))</f>
        <v>37005102000</v>
      </c>
      <c r="I783" s="3" t="str">
        <f t="shared" si="61"/>
        <v>德聊菏2号光缆</v>
      </c>
      <c r="J783" s="3" t="str">
        <f>INDEX(子缆名称!$B$4:$B$29,纤芯!M783)</f>
        <v>A缆</v>
      </c>
      <c r="K783" s="3">
        <v>6</v>
      </c>
      <c r="L783" s="3">
        <f t="shared" si="62"/>
        <v>6</v>
      </c>
      <c r="M783" s="3">
        <f t="shared" si="63"/>
        <v>1</v>
      </c>
      <c r="N783" s="3" t="s">
        <v>25</v>
      </c>
      <c r="O783" s="3">
        <f>COUNTIF([1]局站!$D$4:$D$172,"="&amp;N783)</f>
        <v>1</v>
      </c>
      <c r="P783" s="3">
        <v>0</v>
      </c>
      <c r="Q783" s="3">
        <v>0</v>
      </c>
      <c r="R783" s="3">
        <v>0</v>
      </c>
      <c r="S783" s="3" t="s">
        <v>31</v>
      </c>
      <c r="T783" s="3">
        <f>COUNTIF([1]局站!$D$4:$D$172,"="&amp;S783)</f>
        <v>1</v>
      </c>
      <c r="U783" s="3">
        <v>0</v>
      </c>
      <c r="V783" s="3">
        <v>0</v>
      </c>
      <c r="W783" s="3">
        <v>0</v>
      </c>
      <c r="X783" s="3" t="s">
        <v>1214</v>
      </c>
      <c r="Y783" s="3" t="s">
        <v>880</v>
      </c>
      <c r="Z783" s="3" t="str">
        <f>INDEX(业务类型!$C$4:$C$8,MATCH(纤芯!Y783,业务类型!$B$4:$B$8,0))</f>
        <v>IDLE</v>
      </c>
      <c r="AA783" s="3"/>
    </row>
    <row r="784" spans="1:27" ht="16.5" x14ac:dyDescent="0.2">
      <c r="A784" s="3">
        <v>781</v>
      </c>
      <c r="B784" s="3">
        <f t="shared" si="59"/>
        <v>37005102007</v>
      </c>
      <c r="C784" s="3" t="s">
        <v>1166</v>
      </c>
      <c r="D784" s="3" t="s">
        <v>205</v>
      </c>
      <c r="E784" s="3" t="str">
        <f>INDEX(光放段!$G$4:$G$237,MATCH(纤芯!G784,光放段!$C$4:$C$237,0))</f>
        <v>山东二干|德聊菏2号光缆:德州共青团路-聊城东昌西路</v>
      </c>
      <c r="F784" s="3">
        <f>INDEX(光放段!$I$4:$I$237,MATCH(纤芯!H784,光放段!$B$4:$B$237,0))</f>
        <v>37005100000</v>
      </c>
      <c r="G784" s="3" t="str">
        <f t="shared" si="60"/>
        <v>山东二干|德聊菏2号光缆:夏津中山南街-临东机房</v>
      </c>
      <c r="H784" s="3">
        <f>INDEX(光放段!$B$4:$B$237,MATCH(纤芯!G784,光放段!$C$4:$C$237,0))</f>
        <v>37005102000</v>
      </c>
      <c r="I784" s="3" t="str">
        <f t="shared" si="61"/>
        <v>德聊菏2号光缆</v>
      </c>
      <c r="J784" s="3" t="str">
        <f>INDEX(子缆名称!$B$4:$B$29,纤芯!M784)</f>
        <v>A缆</v>
      </c>
      <c r="K784" s="3">
        <v>7</v>
      </c>
      <c r="L784" s="3">
        <f t="shared" si="62"/>
        <v>7</v>
      </c>
      <c r="M784" s="3">
        <f t="shared" si="63"/>
        <v>1</v>
      </c>
      <c r="N784" s="3" t="s">
        <v>25</v>
      </c>
      <c r="O784" s="3">
        <f>COUNTIF([1]局站!$D$4:$D$172,"="&amp;N784)</f>
        <v>1</v>
      </c>
      <c r="P784" s="3">
        <v>0</v>
      </c>
      <c r="Q784" s="3">
        <v>0</v>
      </c>
      <c r="R784" s="3">
        <v>0</v>
      </c>
      <c r="S784" s="3" t="s">
        <v>31</v>
      </c>
      <c r="T784" s="3">
        <f>COUNTIF([1]局站!$D$4:$D$172,"="&amp;S784)</f>
        <v>1</v>
      </c>
      <c r="U784" s="3">
        <v>0</v>
      </c>
      <c r="V784" s="3">
        <v>0</v>
      </c>
      <c r="W784" s="3">
        <v>0</v>
      </c>
      <c r="X784" s="3" t="s">
        <v>1214</v>
      </c>
      <c r="Y784" s="3" t="s">
        <v>880</v>
      </c>
      <c r="Z784" s="3" t="str">
        <f>INDEX(业务类型!$C$4:$C$8,MATCH(纤芯!Y784,业务类型!$B$4:$B$8,0))</f>
        <v>IDLE</v>
      </c>
      <c r="AA784" s="3"/>
    </row>
    <row r="785" spans="1:27" ht="16.5" x14ac:dyDescent="0.2">
      <c r="A785" s="3">
        <v>782</v>
      </c>
      <c r="B785" s="3">
        <f t="shared" si="59"/>
        <v>37005102008</v>
      </c>
      <c r="C785" s="3" t="s">
        <v>1166</v>
      </c>
      <c r="D785" s="3" t="s">
        <v>205</v>
      </c>
      <c r="E785" s="3" t="str">
        <f>INDEX(光放段!$G$4:$G$237,MATCH(纤芯!G785,光放段!$C$4:$C$237,0))</f>
        <v>山东二干|德聊菏2号光缆:德州共青团路-聊城东昌西路</v>
      </c>
      <c r="F785" s="3">
        <f>INDEX(光放段!$I$4:$I$237,MATCH(纤芯!H785,光放段!$B$4:$B$237,0))</f>
        <v>37005100000</v>
      </c>
      <c r="G785" s="3" t="str">
        <f t="shared" si="60"/>
        <v>山东二干|德聊菏2号光缆:夏津中山南街-临东机房</v>
      </c>
      <c r="H785" s="3">
        <f>INDEX(光放段!$B$4:$B$237,MATCH(纤芯!G785,光放段!$C$4:$C$237,0))</f>
        <v>37005102000</v>
      </c>
      <c r="I785" s="3" t="str">
        <f t="shared" si="61"/>
        <v>德聊菏2号光缆</v>
      </c>
      <c r="J785" s="3" t="str">
        <f>INDEX(子缆名称!$B$4:$B$29,纤芯!M785)</f>
        <v>A缆</v>
      </c>
      <c r="K785" s="3">
        <v>8</v>
      </c>
      <c r="L785" s="3">
        <f t="shared" si="62"/>
        <v>8</v>
      </c>
      <c r="M785" s="3">
        <f t="shared" si="63"/>
        <v>1</v>
      </c>
      <c r="N785" s="3" t="s">
        <v>25</v>
      </c>
      <c r="O785" s="3">
        <f>COUNTIF([1]局站!$D$4:$D$172,"="&amp;N785)</f>
        <v>1</v>
      </c>
      <c r="P785" s="3">
        <v>0</v>
      </c>
      <c r="Q785" s="3">
        <v>0</v>
      </c>
      <c r="R785" s="3">
        <v>0</v>
      </c>
      <c r="S785" s="3" t="s">
        <v>31</v>
      </c>
      <c r="T785" s="3">
        <f>COUNTIF([1]局站!$D$4:$D$172,"="&amp;S785)</f>
        <v>1</v>
      </c>
      <c r="U785" s="3">
        <v>0</v>
      </c>
      <c r="V785" s="3">
        <v>0</v>
      </c>
      <c r="W785" s="3">
        <v>0</v>
      </c>
      <c r="X785" s="3" t="s">
        <v>1214</v>
      </c>
      <c r="Y785" s="3" t="s">
        <v>880</v>
      </c>
      <c r="Z785" s="3" t="str">
        <f>INDEX(业务类型!$C$4:$C$8,MATCH(纤芯!Y785,业务类型!$B$4:$B$8,0))</f>
        <v>IDLE</v>
      </c>
      <c r="AA785" s="3"/>
    </row>
    <row r="786" spans="1:27" ht="16.5" x14ac:dyDescent="0.2">
      <c r="A786" s="3">
        <v>783</v>
      </c>
      <c r="B786" s="3">
        <f t="shared" si="59"/>
        <v>37005102009</v>
      </c>
      <c r="C786" s="3" t="s">
        <v>1166</v>
      </c>
      <c r="D786" s="3" t="s">
        <v>205</v>
      </c>
      <c r="E786" s="3" t="str">
        <f>INDEX(光放段!$G$4:$G$237,MATCH(纤芯!G786,光放段!$C$4:$C$237,0))</f>
        <v>山东二干|德聊菏2号光缆:德州共青团路-聊城东昌西路</v>
      </c>
      <c r="F786" s="3">
        <f>INDEX(光放段!$I$4:$I$237,MATCH(纤芯!H786,光放段!$B$4:$B$237,0))</f>
        <v>37005100000</v>
      </c>
      <c r="G786" s="3" t="str">
        <f t="shared" si="60"/>
        <v>山东二干|德聊菏2号光缆:夏津中山南街-临东机房</v>
      </c>
      <c r="H786" s="3">
        <f>INDEX(光放段!$B$4:$B$237,MATCH(纤芯!G786,光放段!$C$4:$C$237,0))</f>
        <v>37005102000</v>
      </c>
      <c r="I786" s="3" t="str">
        <f t="shared" si="61"/>
        <v>德聊菏2号光缆</v>
      </c>
      <c r="J786" s="3" t="str">
        <f>INDEX(子缆名称!$B$4:$B$29,纤芯!M786)</f>
        <v>A缆</v>
      </c>
      <c r="K786" s="3">
        <v>9</v>
      </c>
      <c r="L786" s="3">
        <f t="shared" si="62"/>
        <v>9</v>
      </c>
      <c r="M786" s="3">
        <f t="shared" si="63"/>
        <v>1</v>
      </c>
      <c r="N786" s="3" t="s">
        <v>25</v>
      </c>
      <c r="O786" s="3">
        <f>COUNTIF([1]局站!$D$4:$D$172,"="&amp;N786)</f>
        <v>1</v>
      </c>
      <c r="P786" s="3">
        <v>0</v>
      </c>
      <c r="Q786" s="3">
        <v>0</v>
      </c>
      <c r="R786" s="3">
        <v>0</v>
      </c>
      <c r="S786" s="3" t="s">
        <v>31</v>
      </c>
      <c r="T786" s="3">
        <f>COUNTIF([1]局站!$D$4:$D$172,"="&amp;S786)</f>
        <v>1</v>
      </c>
      <c r="U786" s="3">
        <v>0</v>
      </c>
      <c r="V786" s="3">
        <v>0</v>
      </c>
      <c r="W786" s="3">
        <v>0</v>
      </c>
      <c r="X786" s="3" t="s">
        <v>1214</v>
      </c>
      <c r="Y786" s="3" t="s">
        <v>880</v>
      </c>
      <c r="Z786" s="3" t="str">
        <f>INDEX(业务类型!$C$4:$C$8,MATCH(纤芯!Y786,业务类型!$B$4:$B$8,0))</f>
        <v>IDLE</v>
      </c>
      <c r="AA786" s="3"/>
    </row>
    <row r="787" spans="1:27" ht="16.5" x14ac:dyDescent="0.2">
      <c r="A787" s="3">
        <v>784</v>
      </c>
      <c r="B787" s="3">
        <f t="shared" si="59"/>
        <v>37005102010</v>
      </c>
      <c r="C787" s="3" t="s">
        <v>1166</v>
      </c>
      <c r="D787" s="3" t="s">
        <v>205</v>
      </c>
      <c r="E787" s="3" t="str">
        <f>INDEX(光放段!$G$4:$G$237,MATCH(纤芯!G787,光放段!$C$4:$C$237,0))</f>
        <v>山东二干|德聊菏2号光缆:德州共青团路-聊城东昌西路</v>
      </c>
      <c r="F787" s="3">
        <f>INDEX(光放段!$I$4:$I$237,MATCH(纤芯!H787,光放段!$B$4:$B$237,0))</f>
        <v>37005100000</v>
      </c>
      <c r="G787" s="3" t="str">
        <f t="shared" si="60"/>
        <v>山东二干|德聊菏2号光缆:夏津中山南街-临东机房</v>
      </c>
      <c r="H787" s="3">
        <f>INDEX(光放段!$B$4:$B$237,MATCH(纤芯!G787,光放段!$C$4:$C$237,0))</f>
        <v>37005102000</v>
      </c>
      <c r="I787" s="3" t="str">
        <f t="shared" si="61"/>
        <v>德聊菏2号光缆</v>
      </c>
      <c r="J787" s="3" t="str">
        <f>INDEX(子缆名称!$B$4:$B$29,纤芯!M787)</f>
        <v>A缆</v>
      </c>
      <c r="K787" s="3">
        <v>10</v>
      </c>
      <c r="L787" s="3">
        <f t="shared" si="62"/>
        <v>10</v>
      </c>
      <c r="M787" s="3">
        <f t="shared" si="63"/>
        <v>1</v>
      </c>
      <c r="N787" s="3" t="s">
        <v>25</v>
      </c>
      <c r="O787" s="3">
        <f>COUNTIF([1]局站!$D$4:$D$172,"="&amp;N787)</f>
        <v>1</v>
      </c>
      <c r="P787" s="3">
        <v>0</v>
      </c>
      <c r="Q787" s="3">
        <v>0</v>
      </c>
      <c r="R787" s="3">
        <v>0</v>
      </c>
      <c r="S787" s="3" t="s">
        <v>31</v>
      </c>
      <c r="T787" s="3">
        <f>COUNTIF([1]局站!$D$4:$D$172,"="&amp;S787)</f>
        <v>1</v>
      </c>
      <c r="U787" s="3">
        <v>0</v>
      </c>
      <c r="V787" s="3">
        <v>0</v>
      </c>
      <c r="W787" s="3">
        <v>0</v>
      </c>
      <c r="X787" s="3" t="s">
        <v>1214</v>
      </c>
      <c r="Y787" s="3" t="s">
        <v>880</v>
      </c>
      <c r="Z787" s="3" t="str">
        <f>INDEX(业务类型!$C$4:$C$8,MATCH(纤芯!Y787,业务类型!$B$4:$B$8,0))</f>
        <v>IDLE</v>
      </c>
      <c r="AA787" s="3"/>
    </row>
    <row r="788" spans="1:27" ht="16.5" x14ac:dyDescent="0.2">
      <c r="A788" s="3">
        <v>785</v>
      </c>
      <c r="B788" s="3">
        <f t="shared" si="59"/>
        <v>37005102011</v>
      </c>
      <c r="C788" s="3" t="s">
        <v>1166</v>
      </c>
      <c r="D788" s="3" t="s">
        <v>205</v>
      </c>
      <c r="E788" s="3" t="str">
        <f>INDEX(光放段!$G$4:$G$237,MATCH(纤芯!G788,光放段!$C$4:$C$237,0))</f>
        <v>山东二干|德聊菏2号光缆:德州共青团路-聊城东昌西路</v>
      </c>
      <c r="F788" s="3">
        <f>INDEX(光放段!$I$4:$I$237,MATCH(纤芯!H788,光放段!$B$4:$B$237,0))</f>
        <v>37005100000</v>
      </c>
      <c r="G788" s="3" t="str">
        <f t="shared" si="60"/>
        <v>山东二干|德聊菏2号光缆:夏津中山南街-临东机房</v>
      </c>
      <c r="H788" s="3">
        <f>INDEX(光放段!$B$4:$B$237,MATCH(纤芯!G788,光放段!$C$4:$C$237,0))</f>
        <v>37005102000</v>
      </c>
      <c r="I788" s="3" t="str">
        <f t="shared" si="61"/>
        <v>德聊菏2号光缆</v>
      </c>
      <c r="J788" s="3" t="str">
        <f>INDEX(子缆名称!$B$4:$B$29,纤芯!M788)</f>
        <v>A缆</v>
      </c>
      <c r="K788" s="3">
        <v>11</v>
      </c>
      <c r="L788" s="3">
        <f t="shared" si="62"/>
        <v>11</v>
      </c>
      <c r="M788" s="3">
        <f t="shared" si="63"/>
        <v>1</v>
      </c>
      <c r="N788" s="3" t="s">
        <v>25</v>
      </c>
      <c r="O788" s="3">
        <f>COUNTIF([1]局站!$D$4:$D$172,"="&amp;N788)</f>
        <v>1</v>
      </c>
      <c r="P788" s="3">
        <v>0</v>
      </c>
      <c r="Q788" s="3">
        <v>0</v>
      </c>
      <c r="R788" s="3">
        <v>0</v>
      </c>
      <c r="S788" s="3" t="s">
        <v>31</v>
      </c>
      <c r="T788" s="3">
        <f>COUNTIF([1]局站!$D$4:$D$172,"="&amp;S788)</f>
        <v>1</v>
      </c>
      <c r="U788" s="3">
        <v>0</v>
      </c>
      <c r="V788" s="3">
        <v>0</v>
      </c>
      <c r="W788" s="3">
        <v>0</v>
      </c>
      <c r="X788" s="3" t="s">
        <v>1214</v>
      </c>
      <c r="Y788" s="3" t="s">
        <v>852</v>
      </c>
      <c r="Z788" s="3" t="str">
        <f>INDEX(业务类型!$C$4:$C$8,MATCH(纤芯!Y788,业务类型!$B$4:$B$8,0))</f>
        <v>TWO</v>
      </c>
      <c r="AA788" s="3" t="s">
        <v>916</v>
      </c>
    </row>
    <row r="789" spans="1:27" ht="16.5" x14ac:dyDescent="0.2">
      <c r="A789" s="3">
        <v>786</v>
      </c>
      <c r="B789" s="3">
        <f t="shared" ref="B789:B852" si="64">H789+K789</f>
        <v>37005102012</v>
      </c>
      <c r="C789" s="3" t="s">
        <v>1166</v>
      </c>
      <c r="D789" s="3" t="s">
        <v>205</v>
      </c>
      <c r="E789" s="3" t="str">
        <f>INDEX(光放段!$G$4:$G$237,MATCH(纤芯!G789,光放段!$C$4:$C$237,0))</f>
        <v>山东二干|德聊菏2号光缆:德州共青团路-聊城东昌西路</v>
      </c>
      <c r="F789" s="3">
        <f>INDEX(光放段!$I$4:$I$237,MATCH(纤芯!H789,光放段!$B$4:$B$237,0))</f>
        <v>37005100000</v>
      </c>
      <c r="G789" s="3" t="str">
        <f t="shared" si="60"/>
        <v>山东二干|德聊菏2号光缆:夏津中山南街-临东机房</v>
      </c>
      <c r="H789" s="3">
        <f>INDEX(光放段!$B$4:$B$237,MATCH(纤芯!G789,光放段!$C$4:$C$237,0))</f>
        <v>37005102000</v>
      </c>
      <c r="I789" s="3" t="str">
        <f t="shared" si="61"/>
        <v>德聊菏2号光缆</v>
      </c>
      <c r="J789" s="3" t="str">
        <f>INDEX(子缆名称!$B$4:$B$29,纤芯!M789)</f>
        <v>A缆</v>
      </c>
      <c r="K789" s="3">
        <v>12</v>
      </c>
      <c r="L789" s="3">
        <f t="shared" si="62"/>
        <v>12</v>
      </c>
      <c r="M789" s="3">
        <f t="shared" si="63"/>
        <v>1</v>
      </c>
      <c r="N789" s="3" t="s">
        <v>25</v>
      </c>
      <c r="O789" s="3">
        <f>COUNTIF([1]局站!$D$4:$D$172,"="&amp;N789)</f>
        <v>1</v>
      </c>
      <c r="P789" s="3">
        <v>0</v>
      </c>
      <c r="Q789" s="3">
        <v>0</v>
      </c>
      <c r="R789" s="3">
        <v>0</v>
      </c>
      <c r="S789" s="3" t="s">
        <v>31</v>
      </c>
      <c r="T789" s="3">
        <f>COUNTIF([1]局站!$D$4:$D$172,"="&amp;S789)</f>
        <v>1</v>
      </c>
      <c r="U789" s="3">
        <v>0</v>
      </c>
      <c r="V789" s="3">
        <v>0</v>
      </c>
      <c r="W789" s="3">
        <v>0</v>
      </c>
      <c r="X789" s="3" t="s">
        <v>1214</v>
      </c>
      <c r="Y789" s="3" t="s">
        <v>880</v>
      </c>
      <c r="Z789" s="3" t="str">
        <f>INDEX(业务类型!$C$4:$C$8,MATCH(纤芯!Y789,业务类型!$B$4:$B$8,0))</f>
        <v>IDLE</v>
      </c>
      <c r="AA789" s="3"/>
    </row>
    <row r="790" spans="1:27" ht="16.5" x14ac:dyDescent="0.2">
      <c r="A790" s="3">
        <v>787</v>
      </c>
      <c r="B790" s="3">
        <f t="shared" si="64"/>
        <v>37005102013</v>
      </c>
      <c r="C790" s="3" t="s">
        <v>1166</v>
      </c>
      <c r="D790" s="3" t="s">
        <v>205</v>
      </c>
      <c r="E790" s="3" t="str">
        <f>INDEX(光放段!$G$4:$G$237,MATCH(纤芯!G790,光放段!$C$4:$C$237,0))</f>
        <v>山东二干|德聊菏2号光缆:德州共青团路-聊城东昌西路</v>
      </c>
      <c r="F790" s="3">
        <f>INDEX(光放段!$I$4:$I$237,MATCH(纤芯!H790,光放段!$B$4:$B$237,0))</f>
        <v>37005100000</v>
      </c>
      <c r="G790" s="3" t="str">
        <f t="shared" si="60"/>
        <v>山东二干|德聊菏2号光缆:夏津中山南街-临东机房</v>
      </c>
      <c r="H790" s="3">
        <f>INDEX(光放段!$B$4:$B$237,MATCH(纤芯!G790,光放段!$C$4:$C$237,0))</f>
        <v>37005102000</v>
      </c>
      <c r="I790" s="3" t="str">
        <f t="shared" si="61"/>
        <v>德聊菏2号光缆</v>
      </c>
      <c r="J790" s="3" t="str">
        <f>INDEX(子缆名称!$B$4:$B$29,纤芯!M790)</f>
        <v>B缆</v>
      </c>
      <c r="K790" s="3">
        <v>13</v>
      </c>
      <c r="L790" s="3">
        <f t="shared" si="62"/>
        <v>1</v>
      </c>
      <c r="M790" s="3">
        <f t="shared" si="63"/>
        <v>2</v>
      </c>
      <c r="N790" s="3" t="s">
        <v>25</v>
      </c>
      <c r="O790" s="3">
        <f>COUNTIF([1]局站!$D$4:$D$172,"="&amp;N790)</f>
        <v>1</v>
      </c>
      <c r="P790" s="3">
        <v>0</v>
      </c>
      <c r="Q790" s="3">
        <v>0</v>
      </c>
      <c r="R790" s="3">
        <v>0</v>
      </c>
      <c r="S790" s="3" t="s">
        <v>31</v>
      </c>
      <c r="T790" s="3">
        <f>COUNTIF([1]局站!$D$4:$D$172,"="&amp;S790)</f>
        <v>1</v>
      </c>
      <c r="U790" s="3">
        <v>0</v>
      </c>
      <c r="V790" s="3">
        <v>0</v>
      </c>
      <c r="W790" s="3">
        <v>0</v>
      </c>
      <c r="X790" s="3" t="s">
        <v>1214</v>
      </c>
      <c r="Y790" s="3" t="s">
        <v>880</v>
      </c>
      <c r="Z790" s="3" t="str">
        <f>INDEX(业务类型!$C$4:$C$8,MATCH(纤芯!Y790,业务类型!$B$4:$B$8,0))</f>
        <v>IDLE</v>
      </c>
      <c r="AA790" s="3"/>
    </row>
    <row r="791" spans="1:27" ht="16.5" x14ac:dyDescent="0.2">
      <c r="A791" s="3">
        <v>788</v>
      </c>
      <c r="B791" s="3">
        <f t="shared" si="64"/>
        <v>37005102014</v>
      </c>
      <c r="C791" s="3" t="s">
        <v>1166</v>
      </c>
      <c r="D791" s="3" t="s">
        <v>205</v>
      </c>
      <c r="E791" s="3" t="str">
        <f>INDEX(光放段!$G$4:$G$237,MATCH(纤芯!G791,光放段!$C$4:$C$237,0))</f>
        <v>山东二干|德聊菏2号光缆:德州共青团路-聊城东昌西路</v>
      </c>
      <c r="F791" s="3">
        <f>INDEX(光放段!$I$4:$I$237,MATCH(纤芯!H791,光放段!$B$4:$B$237,0))</f>
        <v>37005100000</v>
      </c>
      <c r="G791" s="3" t="str">
        <f t="shared" si="60"/>
        <v>山东二干|德聊菏2号光缆:夏津中山南街-临东机房</v>
      </c>
      <c r="H791" s="3">
        <f>INDEX(光放段!$B$4:$B$237,MATCH(纤芯!G791,光放段!$C$4:$C$237,0))</f>
        <v>37005102000</v>
      </c>
      <c r="I791" s="3" t="str">
        <f t="shared" si="61"/>
        <v>德聊菏2号光缆</v>
      </c>
      <c r="J791" s="3" t="str">
        <f>INDEX(子缆名称!$B$4:$B$29,纤芯!M791)</f>
        <v>B缆</v>
      </c>
      <c r="K791" s="3">
        <v>14</v>
      </c>
      <c r="L791" s="3">
        <f t="shared" si="62"/>
        <v>2</v>
      </c>
      <c r="M791" s="3">
        <f t="shared" si="63"/>
        <v>2</v>
      </c>
      <c r="N791" s="3" t="s">
        <v>25</v>
      </c>
      <c r="O791" s="3">
        <f>COUNTIF([1]局站!$D$4:$D$172,"="&amp;N791)</f>
        <v>1</v>
      </c>
      <c r="P791" s="3">
        <v>0</v>
      </c>
      <c r="Q791" s="3">
        <v>0</v>
      </c>
      <c r="R791" s="3">
        <v>0</v>
      </c>
      <c r="S791" s="3" t="s">
        <v>31</v>
      </c>
      <c r="T791" s="3">
        <f>COUNTIF([1]局站!$D$4:$D$172,"="&amp;S791)</f>
        <v>1</v>
      </c>
      <c r="U791" s="3">
        <v>0</v>
      </c>
      <c r="V791" s="3">
        <v>0</v>
      </c>
      <c r="W791" s="3">
        <v>0</v>
      </c>
      <c r="X791" s="3" t="s">
        <v>1214</v>
      </c>
      <c r="Y791" s="3" t="s">
        <v>881</v>
      </c>
      <c r="Z791" s="3" t="str">
        <f>INDEX(业务类型!$C$4:$C$8,MATCH(纤芯!Y791,业务类型!$B$4:$B$8,0))</f>
        <v>OTHER</v>
      </c>
      <c r="AA791" s="3" t="s">
        <v>888</v>
      </c>
    </row>
    <row r="792" spans="1:27" ht="16.5" x14ac:dyDescent="0.2">
      <c r="A792" s="3">
        <v>789</v>
      </c>
      <c r="B792" s="3">
        <f t="shared" si="64"/>
        <v>37005102015</v>
      </c>
      <c r="C792" s="3" t="s">
        <v>1166</v>
      </c>
      <c r="D792" s="3" t="s">
        <v>205</v>
      </c>
      <c r="E792" s="3" t="str">
        <f>INDEX(光放段!$G$4:$G$237,MATCH(纤芯!G792,光放段!$C$4:$C$237,0))</f>
        <v>山东二干|德聊菏2号光缆:德州共青团路-聊城东昌西路</v>
      </c>
      <c r="F792" s="3">
        <f>INDEX(光放段!$I$4:$I$237,MATCH(纤芯!H792,光放段!$B$4:$B$237,0))</f>
        <v>37005100000</v>
      </c>
      <c r="G792" s="3" t="str">
        <f t="shared" si="60"/>
        <v>山东二干|德聊菏2号光缆:夏津中山南街-临东机房</v>
      </c>
      <c r="H792" s="3">
        <f>INDEX(光放段!$B$4:$B$237,MATCH(纤芯!G792,光放段!$C$4:$C$237,0))</f>
        <v>37005102000</v>
      </c>
      <c r="I792" s="3" t="str">
        <f t="shared" si="61"/>
        <v>德聊菏2号光缆</v>
      </c>
      <c r="J792" s="3" t="str">
        <f>INDEX(子缆名称!$B$4:$B$29,纤芯!M792)</f>
        <v>B缆</v>
      </c>
      <c r="K792" s="3">
        <v>15</v>
      </c>
      <c r="L792" s="3">
        <f t="shared" si="62"/>
        <v>3</v>
      </c>
      <c r="M792" s="3">
        <f t="shared" si="63"/>
        <v>2</v>
      </c>
      <c r="N792" s="3" t="s">
        <v>25</v>
      </c>
      <c r="O792" s="3">
        <f>COUNTIF([1]局站!$D$4:$D$172,"="&amp;N792)</f>
        <v>1</v>
      </c>
      <c r="P792" s="3">
        <v>0</v>
      </c>
      <c r="Q792" s="3">
        <v>0</v>
      </c>
      <c r="R792" s="3">
        <v>0</v>
      </c>
      <c r="S792" s="3" t="s">
        <v>31</v>
      </c>
      <c r="T792" s="3">
        <f>COUNTIF([1]局站!$D$4:$D$172,"="&amp;S792)</f>
        <v>1</v>
      </c>
      <c r="U792" s="3">
        <v>0</v>
      </c>
      <c r="V792" s="3">
        <v>0</v>
      </c>
      <c r="W792" s="3">
        <v>0</v>
      </c>
      <c r="X792" s="3" t="s">
        <v>1214</v>
      </c>
      <c r="Y792" s="3" t="s">
        <v>881</v>
      </c>
      <c r="Z792" s="3" t="str">
        <f>INDEX(业务类型!$C$4:$C$8,MATCH(纤芯!Y792,业务类型!$B$4:$B$8,0))</f>
        <v>OTHER</v>
      </c>
      <c r="AA792" s="3" t="s">
        <v>920</v>
      </c>
    </row>
    <row r="793" spans="1:27" ht="16.5" x14ac:dyDescent="0.2">
      <c r="A793" s="3">
        <v>790</v>
      </c>
      <c r="B793" s="3">
        <f t="shared" si="64"/>
        <v>37005102016</v>
      </c>
      <c r="C793" s="3" t="s">
        <v>1166</v>
      </c>
      <c r="D793" s="3" t="s">
        <v>205</v>
      </c>
      <c r="E793" s="3" t="str">
        <f>INDEX(光放段!$G$4:$G$237,MATCH(纤芯!G793,光放段!$C$4:$C$237,0))</f>
        <v>山东二干|德聊菏2号光缆:德州共青团路-聊城东昌西路</v>
      </c>
      <c r="F793" s="3">
        <f>INDEX(光放段!$I$4:$I$237,MATCH(纤芯!H793,光放段!$B$4:$B$237,0))</f>
        <v>37005100000</v>
      </c>
      <c r="G793" s="3" t="str">
        <f t="shared" si="60"/>
        <v>山东二干|德聊菏2号光缆:夏津中山南街-临东机房</v>
      </c>
      <c r="H793" s="3">
        <f>INDEX(光放段!$B$4:$B$237,MATCH(纤芯!G793,光放段!$C$4:$C$237,0))</f>
        <v>37005102000</v>
      </c>
      <c r="I793" s="3" t="str">
        <f t="shared" si="61"/>
        <v>德聊菏2号光缆</v>
      </c>
      <c r="J793" s="3" t="str">
        <f>INDEX(子缆名称!$B$4:$B$29,纤芯!M793)</f>
        <v>B缆</v>
      </c>
      <c r="K793" s="3">
        <v>16</v>
      </c>
      <c r="L793" s="3">
        <f t="shared" si="62"/>
        <v>4</v>
      </c>
      <c r="M793" s="3">
        <f t="shared" si="63"/>
        <v>2</v>
      </c>
      <c r="N793" s="3" t="s">
        <v>25</v>
      </c>
      <c r="O793" s="3">
        <f>COUNTIF([1]局站!$D$4:$D$172,"="&amp;N793)</f>
        <v>1</v>
      </c>
      <c r="P793" s="3">
        <v>0</v>
      </c>
      <c r="Q793" s="3">
        <v>0</v>
      </c>
      <c r="R793" s="3">
        <v>0</v>
      </c>
      <c r="S793" s="3" t="s">
        <v>31</v>
      </c>
      <c r="T793" s="3">
        <f>COUNTIF([1]局站!$D$4:$D$172,"="&amp;S793)</f>
        <v>1</v>
      </c>
      <c r="U793" s="3">
        <v>0</v>
      </c>
      <c r="V793" s="3">
        <v>0</v>
      </c>
      <c r="W793" s="3">
        <v>0</v>
      </c>
      <c r="X793" s="3" t="s">
        <v>1214</v>
      </c>
      <c r="Y793" s="3" t="s">
        <v>880</v>
      </c>
      <c r="Z793" s="3" t="str">
        <f>INDEX(业务类型!$C$4:$C$8,MATCH(纤芯!Y793,业务类型!$B$4:$B$8,0))</f>
        <v>IDLE</v>
      </c>
      <c r="AA793" s="3"/>
    </row>
    <row r="794" spans="1:27" ht="16.5" x14ac:dyDescent="0.2">
      <c r="A794" s="3">
        <v>791</v>
      </c>
      <c r="B794" s="3">
        <f t="shared" si="64"/>
        <v>37005102017</v>
      </c>
      <c r="C794" s="3" t="s">
        <v>1166</v>
      </c>
      <c r="D794" s="3" t="s">
        <v>205</v>
      </c>
      <c r="E794" s="3" t="str">
        <f>INDEX(光放段!$G$4:$G$237,MATCH(纤芯!G794,光放段!$C$4:$C$237,0))</f>
        <v>山东二干|德聊菏2号光缆:德州共青团路-聊城东昌西路</v>
      </c>
      <c r="F794" s="3">
        <f>INDEX(光放段!$I$4:$I$237,MATCH(纤芯!H794,光放段!$B$4:$B$237,0))</f>
        <v>37005100000</v>
      </c>
      <c r="G794" s="3" t="str">
        <f t="shared" si="60"/>
        <v>山东二干|德聊菏2号光缆:夏津中山南街-临东机房</v>
      </c>
      <c r="H794" s="3">
        <f>INDEX(光放段!$B$4:$B$237,MATCH(纤芯!G794,光放段!$C$4:$C$237,0))</f>
        <v>37005102000</v>
      </c>
      <c r="I794" s="3" t="str">
        <f t="shared" si="61"/>
        <v>德聊菏2号光缆</v>
      </c>
      <c r="J794" s="3" t="str">
        <f>INDEX(子缆名称!$B$4:$B$29,纤芯!M794)</f>
        <v>B缆</v>
      </c>
      <c r="K794" s="3">
        <v>17</v>
      </c>
      <c r="L794" s="3">
        <f t="shared" si="62"/>
        <v>5</v>
      </c>
      <c r="M794" s="3">
        <f t="shared" si="63"/>
        <v>2</v>
      </c>
      <c r="N794" s="3" t="s">
        <v>25</v>
      </c>
      <c r="O794" s="3">
        <f>COUNTIF([1]局站!$D$4:$D$172,"="&amp;N794)</f>
        <v>1</v>
      </c>
      <c r="P794" s="3">
        <v>0</v>
      </c>
      <c r="Q794" s="3">
        <v>0</v>
      </c>
      <c r="R794" s="3">
        <v>0</v>
      </c>
      <c r="S794" s="3" t="s">
        <v>31</v>
      </c>
      <c r="T794" s="3">
        <f>COUNTIF([1]局站!$D$4:$D$172,"="&amp;S794)</f>
        <v>1</v>
      </c>
      <c r="U794" s="3">
        <v>0</v>
      </c>
      <c r="V794" s="3">
        <v>0</v>
      </c>
      <c r="W794" s="3">
        <v>0</v>
      </c>
      <c r="X794" s="3" t="s">
        <v>1214</v>
      </c>
      <c r="Y794" s="3" t="s">
        <v>880</v>
      </c>
      <c r="Z794" s="3" t="str">
        <f>INDEX(业务类型!$C$4:$C$8,MATCH(纤芯!Y794,业务类型!$B$4:$B$8,0))</f>
        <v>IDLE</v>
      </c>
      <c r="AA794" s="3"/>
    </row>
    <row r="795" spans="1:27" ht="16.5" x14ac:dyDescent="0.2">
      <c r="A795" s="3">
        <v>792</v>
      </c>
      <c r="B795" s="3">
        <f t="shared" si="64"/>
        <v>37005102018</v>
      </c>
      <c r="C795" s="3" t="s">
        <v>1166</v>
      </c>
      <c r="D795" s="3" t="s">
        <v>205</v>
      </c>
      <c r="E795" s="3" t="str">
        <f>INDEX(光放段!$G$4:$G$237,MATCH(纤芯!G795,光放段!$C$4:$C$237,0))</f>
        <v>山东二干|德聊菏2号光缆:德州共青团路-聊城东昌西路</v>
      </c>
      <c r="F795" s="3">
        <f>INDEX(光放段!$I$4:$I$237,MATCH(纤芯!H795,光放段!$B$4:$B$237,0))</f>
        <v>37005100000</v>
      </c>
      <c r="G795" s="3" t="str">
        <f t="shared" si="60"/>
        <v>山东二干|德聊菏2号光缆:夏津中山南街-临东机房</v>
      </c>
      <c r="H795" s="3">
        <f>INDEX(光放段!$B$4:$B$237,MATCH(纤芯!G795,光放段!$C$4:$C$237,0))</f>
        <v>37005102000</v>
      </c>
      <c r="I795" s="3" t="str">
        <f t="shared" si="61"/>
        <v>德聊菏2号光缆</v>
      </c>
      <c r="J795" s="3" t="str">
        <f>INDEX(子缆名称!$B$4:$B$29,纤芯!M795)</f>
        <v>B缆</v>
      </c>
      <c r="K795" s="3">
        <v>18</v>
      </c>
      <c r="L795" s="3">
        <f t="shared" si="62"/>
        <v>6</v>
      </c>
      <c r="M795" s="3">
        <f t="shared" si="63"/>
        <v>2</v>
      </c>
      <c r="N795" s="3" t="s">
        <v>25</v>
      </c>
      <c r="O795" s="3">
        <f>COUNTIF([1]局站!$D$4:$D$172,"="&amp;N795)</f>
        <v>1</v>
      </c>
      <c r="P795" s="3">
        <v>0</v>
      </c>
      <c r="Q795" s="3">
        <v>0</v>
      </c>
      <c r="R795" s="3">
        <v>0</v>
      </c>
      <c r="S795" s="3" t="s">
        <v>31</v>
      </c>
      <c r="T795" s="3">
        <f>COUNTIF([1]局站!$D$4:$D$172,"="&amp;S795)</f>
        <v>1</v>
      </c>
      <c r="U795" s="3">
        <v>0</v>
      </c>
      <c r="V795" s="3">
        <v>0</v>
      </c>
      <c r="W795" s="3">
        <v>0</v>
      </c>
      <c r="X795" s="3" t="s">
        <v>1214</v>
      </c>
      <c r="Y795" s="3" t="s">
        <v>881</v>
      </c>
      <c r="Z795" s="3" t="str">
        <f>INDEX(业务类型!$C$4:$C$8,MATCH(纤芯!Y795,业务类型!$B$4:$B$8,0))</f>
        <v>OTHER</v>
      </c>
      <c r="AA795" s="3" t="s">
        <v>882</v>
      </c>
    </row>
    <row r="796" spans="1:27" ht="16.5" x14ac:dyDescent="0.2">
      <c r="A796" s="3">
        <v>793</v>
      </c>
      <c r="B796" s="3">
        <f t="shared" si="64"/>
        <v>37005102019</v>
      </c>
      <c r="C796" s="3" t="s">
        <v>1166</v>
      </c>
      <c r="D796" s="3" t="s">
        <v>205</v>
      </c>
      <c r="E796" s="3" t="str">
        <f>INDEX(光放段!$G$4:$G$237,MATCH(纤芯!G796,光放段!$C$4:$C$237,0))</f>
        <v>山东二干|德聊菏2号光缆:德州共青团路-聊城东昌西路</v>
      </c>
      <c r="F796" s="3">
        <f>INDEX(光放段!$I$4:$I$237,MATCH(纤芯!H796,光放段!$B$4:$B$237,0))</f>
        <v>37005100000</v>
      </c>
      <c r="G796" s="3" t="str">
        <f t="shared" si="60"/>
        <v>山东二干|德聊菏2号光缆:夏津中山南街-临东机房</v>
      </c>
      <c r="H796" s="3">
        <f>INDEX(光放段!$B$4:$B$237,MATCH(纤芯!G796,光放段!$C$4:$C$237,0))</f>
        <v>37005102000</v>
      </c>
      <c r="I796" s="3" t="str">
        <f t="shared" si="61"/>
        <v>德聊菏2号光缆</v>
      </c>
      <c r="J796" s="3" t="str">
        <f>INDEX(子缆名称!$B$4:$B$29,纤芯!M796)</f>
        <v>B缆</v>
      </c>
      <c r="K796" s="3">
        <v>19</v>
      </c>
      <c r="L796" s="3">
        <f t="shared" si="62"/>
        <v>7</v>
      </c>
      <c r="M796" s="3">
        <f t="shared" si="63"/>
        <v>2</v>
      </c>
      <c r="N796" s="3" t="s">
        <v>25</v>
      </c>
      <c r="O796" s="3">
        <f>COUNTIF([1]局站!$D$4:$D$172,"="&amp;N796)</f>
        <v>1</v>
      </c>
      <c r="P796" s="3">
        <v>0</v>
      </c>
      <c r="Q796" s="3">
        <v>0</v>
      </c>
      <c r="R796" s="3">
        <v>0</v>
      </c>
      <c r="S796" s="3" t="s">
        <v>31</v>
      </c>
      <c r="T796" s="3">
        <f>COUNTIF([1]局站!$D$4:$D$172,"="&amp;S796)</f>
        <v>1</v>
      </c>
      <c r="U796" s="3">
        <v>0</v>
      </c>
      <c r="V796" s="3">
        <v>0</v>
      </c>
      <c r="W796" s="3">
        <v>0</v>
      </c>
      <c r="X796" s="3" t="s">
        <v>1214</v>
      </c>
      <c r="Y796" s="3" t="s">
        <v>881</v>
      </c>
      <c r="Z796" s="3" t="str">
        <f>INDEX(业务类型!$C$4:$C$8,MATCH(纤芯!Y796,业务类型!$B$4:$B$8,0))</f>
        <v>OTHER</v>
      </c>
      <c r="AA796" s="3" t="s">
        <v>919</v>
      </c>
    </row>
    <row r="797" spans="1:27" ht="16.5" x14ac:dyDescent="0.2">
      <c r="A797" s="3">
        <v>794</v>
      </c>
      <c r="B797" s="3">
        <f t="shared" si="64"/>
        <v>37005102020</v>
      </c>
      <c r="C797" s="3" t="s">
        <v>1166</v>
      </c>
      <c r="D797" s="3" t="s">
        <v>205</v>
      </c>
      <c r="E797" s="3" t="str">
        <f>INDEX(光放段!$G$4:$G$237,MATCH(纤芯!G797,光放段!$C$4:$C$237,0))</f>
        <v>山东二干|德聊菏2号光缆:德州共青团路-聊城东昌西路</v>
      </c>
      <c r="F797" s="3">
        <f>INDEX(光放段!$I$4:$I$237,MATCH(纤芯!H797,光放段!$B$4:$B$237,0))</f>
        <v>37005100000</v>
      </c>
      <c r="G797" s="3" t="str">
        <f t="shared" si="60"/>
        <v>山东二干|德聊菏2号光缆:夏津中山南街-临东机房</v>
      </c>
      <c r="H797" s="3">
        <f>INDEX(光放段!$B$4:$B$237,MATCH(纤芯!G797,光放段!$C$4:$C$237,0))</f>
        <v>37005102000</v>
      </c>
      <c r="I797" s="3" t="str">
        <f t="shared" si="61"/>
        <v>德聊菏2号光缆</v>
      </c>
      <c r="J797" s="3" t="str">
        <f>INDEX(子缆名称!$B$4:$B$29,纤芯!M797)</f>
        <v>B缆</v>
      </c>
      <c r="K797" s="3">
        <v>20</v>
      </c>
      <c r="L797" s="3">
        <f t="shared" si="62"/>
        <v>8</v>
      </c>
      <c r="M797" s="3">
        <f t="shared" si="63"/>
        <v>2</v>
      </c>
      <c r="N797" s="3" t="s">
        <v>25</v>
      </c>
      <c r="O797" s="3">
        <f>COUNTIF([1]局站!$D$4:$D$172,"="&amp;N797)</f>
        <v>1</v>
      </c>
      <c r="P797" s="3">
        <v>0</v>
      </c>
      <c r="Q797" s="3">
        <v>0</v>
      </c>
      <c r="R797" s="3">
        <v>0</v>
      </c>
      <c r="S797" s="3" t="s">
        <v>31</v>
      </c>
      <c r="T797" s="3">
        <f>COUNTIF([1]局站!$D$4:$D$172,"="&amp;S797)</f>
        <v>1</v>
      </c>
      <c r="U797" s="3">
        <v>0</v>
      </c>
      <c r="V797" s="3">
        <v>0</v>
      </c>
      <c r="W797" s="3">
        <v>0</v>
      </c>
      <c r="X797" s="3" t="s">
        <v>1214</v>
      </c>
      <c r="Y797" s="3" t="s">
        <v>881</v>
      </c>
      <c r="Z797" s="3" t="str">
        <f>INDEX(业务类型!$C$4:$C$8,MATCH(纤芯!Y797,业务类型!$B$4:$B$8,0))</f>
        <v>OTHER</v>
      </c>
      <c r="AA797" s="3" t="s">
        <v>919</v>
      </c>
    </row>
    <row r="798" spans="1:27" ht="16.5" x14ac:dyDescent="0.2">
      <c r="A798" s="3">
        <v>795</v>
      </c>
      <c r="B798" s="3">
        <f t="shared" si="64"/>
        <v>37005102021</v>
      </c>
      <c r="C798" s="3" t="s">
        <v>1166</v>
      </c>
      <c r="D798" s="3" t="s">
        <v>205</v>
      </c>
      <c r="E798" s="3" t="str">
        <f>INDEX(光放段!$G$4:$G$237,MATCH(纤芯!G798,光放段!$C$4:$C$237,0))</f>
        <v>山东二干|德聊菏2号光缆:德州共青团路-聊城东昌西路</v>
      </c>
      <c r="F798" s="3">
        <f>INDEX(光放段!$I$4:$I$237,MATCH(纤芯!H798,光放段!$B$4:$B$237,0))</f>
        <v>37005100000</v>
      </c>
      <c r="G798" s="3" t="str">
        <f t="shared" si="60"/>
        <v>山东二干|德聊菏2号光缆:夏津中山南街-临东机房</v>
      </c>
      <c r="H798" s="3">
        <f>INDEX(光放段!$B$4:$B$237,MATCH(纤芯!G798,光放段!$C$4:$C$237,0))</f>
        <v>37005102000</v>
      </c>
      <c r="I798" s="3" t="str">
        <f t="shared" si="61"/>
        <v>德聊菏2号光缆</v>
      </c>
      <c r="J798" s="3" t="str">
        <f>INDEX(子缆名称!$B$4:$B$29,纤芯!M798)</f>
        <v>B缆</v>
      </c>
      <c r="K798" s="3">
        <v>21</v>
      </c>
      <c r="L798" s="3">
        <f t="shared" si="62"/>
        <v>9</v>
      </c>
      <c r="M798" s="3">
        <f t="shared" si="63"/>
        <v>2</v>
      </c>
      <c r="N798" s="3" t="s">
        <v>25</v>
      </c>
      <c r="O798" s="3">
        <f>COUNTIF([1]局站!$D$4:$D$172,"="&amp;N798)</f>
        <v>1</v>
      </c>
      <c r="P798" s="3">
        <v>0</v>
      </c>
      <c r="Q798" s="3">
        <v>0</v>
      </c>
      <c r="R798" s="3">
        <v>0</v>
      </c>
      <c r="S798" s="3" t="s">
        <v>31</v>
      </c>
      <c r="T798" s="3">
        <f>COUNTIF([1]局站!$D$4:$D$172,"="&amp;S798)</f>
        <v>1</v>
      </c>
      <c r="U798" s="3">
        <v>0</v>
      </c>
      <c r="V798" s="3">
        <v>0</v>
      </c>
      <c r="W798" s="3">
        <v>0</v>
      </c>
      <c r="X798" s="3" t="s">
        <v>1214</v>
      </c>
      <c r="Y798" s="3" t="s">
        <v>881</v>
      </c>
      <c r="Z798" s="3" t="str">
        <f>INDEX(业务类型!$C$4:$C$8,MATCH(纤芯!Y798,业务类型!$B$4:$B$8,0))</f>
        <v>OTHER</v>
      </c>
      <c r="AA798" s="3" t="s">
        <v>921</v>
      </c>
    </row>
    <row r="799" spans="1:27" ht="16.5" x14ac:dyDescent="0.2">
      <c r="A799" s="3">
        <v>796</v>
      </c>
      <c r="B799" s="3">
        <f t="shared" si="64"/>
        <v>37005102022</v>
      </c>
      <c r="C799" s="3" t="s">
        <v>1166</v>
      </c>
      <c r="D799" s="3" t="s">
        <v>205</v>
      </c>
      <c r="E799" s="3" t="str">
        <f>INDEX(光放段!$G$4:$G$237,MATCH(纤芯!G799,光放段!$C$4:$C$237,0))</f>
        <v>山东二干|德聊菏2号光缆:德州共青团路-聊城东昌西路</v>
      </c>
      <c r="F799" s="3">
        <f>INDEX(光放段!$I$4:$I$237,MATCH(纤芯!H799,光放段!$B$4:$B$237,0))</f>
        <v>37005100000</v>
      </c>
      <c r="G799" s="3" t="str">
        <f t="shared" si="60"/>
        <v>山东二干|德聊菏2号光缆:夏津中山南街-临东机房</v>
      </c>
      <c r="H799" s="3">
        <f>INDEX(光放段!$B$4:$B$237,MATCH(纤芯!G799,光放段!$C$4:$C$237,0))</f>
        <v>37005102000</v>
      </c>
      <c r="I799" s="3" t="str">
        <f t="shared" si="61"/>
        <v>德聊菏2号光缆</v>
      </c>
      <c r="J799" s="3" t="str">
        <f>INDEX(子缆名称!$B$4:$B$29,纤芯!M799)</f>
        <v>B缆</v>
      </c>
      <c r="K799" s="3">
        <v>22</v>
      </c>
      <c r="L799" s="3">
        <f t="shared" si="62"/>
        <v>10</v>
      </c>
      <c r="M799" s="3">
        <f t="shared" si="63"/>
        <v>2</v>
      </c>
      <c r="N799" s="3" t="s">
        <v>25</v>
      </c>
      <c r="O799" s="3">
        <f>COUNTIF([1]局站!$D$4:$D$172,"="&amp;N799)</f>
        <v>1</v>
      </c>
      <c r="P799" s="3">
        <v>0</v>
      </c>
      <c r="Q799" s="3">
        <v>0</v>
      </c>
      <c r="R799" s="3">
        <v>0</v>
      </c>
      <c r="S799" s="3" t="s">
        <v>31</v>
      </c>
      <c r="T799" s="3">
        <f>COUNTIF([1]局站!$D$4:$D$172,"="&amp;S799)</f>
        <v>1</v>
      </c>
      <c r="U799" s="3">
        <v>0</v>
      </c>
      <c r="V799" s="3">
        <v>0</v>
      </c>
      <c r="W799" s="3">
        <v>0</v>
      </c>
      <c r="X799" s="3" t="s">
        <v>1214</v>
      </c>
      <c r="Y799" s="3" t="s">
        <v>852</v>
      </c>
      <c r="Z799" s="3" t="str">
        <f>INDEX(业务类型!$C$4:$C$8,MATCH(纤芯!Y799,业务类型!$B$4:$B$8,0))</f>
        <v>TWO</v>
      </c>
      <c r="AA799" s="3" t="s">
        <v>914</v>
      </c>
    </row>
    <row r="800" spans="1:27" ht="16.5" x14ac:dyDescent="0.2">
      <c r="A800" s="3">
        <v>797</v>
      </c>
      <c r="B800" s="3">
        <f t="shared" si="64"/>
        <v>37005102023</v>
      </c>
      <c r="C800" s="3" t="s">
        <v>1166</v>
      </c>
      <c r="D800" s="3" t="s">
        <v>205</v>
      </c>
      <c r="E800" s="3" t="str">
        <f>INDEX(光放段!$G$4:$G$237,MATCH(纤芯!G800,光放段!$C$4:$C$237,0))</f>
        <v>山东二干|德聊菏2号光缆:德州共青团路-聊城东昌西路</v>
      </c>
      <c r="F800" s="3">
        <f>INDEX(光放段!$I$4:$I$237,MATCH(纤芯!H800,光放段!$B$4:$B$237,0))</f>
        <v>37005100000</v>
      </c>
      <c r="G800" s="3" t="str">
        <f t="shared" si="60"/>
        <v>山东二干|德聊菏2号光缆:夏津中山南街-临东机房</v>
      </c>
      <c r="H800" s="3">
        <f>INDEX(光放段!$B$4:$B$237,MATCH(纤芯!G800,光放段!$C$4:$C$237,0))</f>
        <v>37005102000</v>
      </c>
      <c r="I800" s="3" t="str">
        <f t="shared" si="61"/>
        <v>德聊菏2号光缆</v>
      </c>
      <c r="J800" s="3" t="str">
        <f>INDEX(子缆名称!$B$4:$B$29,纤芯!M800)</f>
        <v>B缆</v>
      </c>
      <c r="K800" s="3">
        <v>23</v>
      </c>
      <c r="L800" s="3">
        <f t="shared" si="62"/>
        <v>11</v>
      </c>
      <c r="M800" s="3">
        <f t="shared" si="63"/>
        <v>2</v>
      </c>
      <c r="N800" s="3" t="s">
        <v>25</v>
      </c>
      <c r="O800" s="3">
        <f>COUNTIF([1]局站!$D$4:$D$172,"="&amp;N800)</f>
        <v>1</v>
      </c>
      <c r="P800" s="3">
        <v>0</v>
      </c>
      <c r="Q800" s="3">
        <v>0</v>
      </c>
      <c r="R800" s="3">
        <v>0</v>
      </c>
      <c r="S800" s="3" t="s">
        <v>31</v>
      </c>
      <c r="T800" s="3">
        <f>COUNTIF([1]局站!$D$4:$D$172,"="&amp;S800)</f>
        <v>1</v>
      </c>
      <c r="U800" s="3">
        <v>0</v>
      </c>
      <c r="V800" s="3">
        <v>0</v>
      </c>
      <c r="W800" s="3">
        <v>0</v>
      </c>
      <c r="X800" s="3" t="s">
        <v>1214</v>
      </c>
      <c r="Y800" s="3" t="s">
        <v>881</v>
      </c>
      <c r="Z800" s="3" t="str">
        <f>INDEX(业务类型!$C$4:$C$8,MATCH(纤芯!Y800,业务类型!$B$4:$B$8,0))</f>
        <v>OTHER</v>
      </c>
      <c r="AA800" s="3" t="s">
        <v>888</v>
      </c>
    </row>
    <row r="801" spans="1:27" ht="16.5" x14ac:dyDescent="0.2">
      <c r="A801" s="3">
        <v>798</v>
      </c>
      <c r="B801" s="3">
        <f t="shared" si="64"/>
        <v>37005102024</v>
      </c>
      <c r="C801" s="3" t="s">
        <v>1166</v>
      </c>
      <c r="D801" s="3" t="s">
        <v>205</v>
      </c>
      <c r="E801" s="3" t="str">
        <f>INDEX(光放段!$G$4:$G$237,MATCH(纤芯!G801,光放段!$C$4:$C$237,0))</f>
        <v>山东二干|德聊菏2号光缆:德州共青团路-聊城东昌西路</v>
      </c>
      <c r="F801" s="3">
        <f>INDEX(光放段!$I$4:$I$237,MATCH(纤芯!H801,光放段!$B$4:$B$237,0))</f>
        <v>37005100000</v>
      </c>
      <c r="G801" s="3" t="str">
        <f t="shared" si="60"/>
        <v>山东二干|德聊菏2号光缆:夏津中山南街-临东机房</v>
      </c>
      <c r="H801" s="3">
        <f>INDEX(光放段!$B$4:$B$237,MATCH(纤芯!G801,光放段!$C$4:$C$237,0))</f>
        <v>37005102000</v>
      </c>
      <c r="I801" s="3" t="str">
        <f t="shared" si="61"/>
        <v>德聊菏2号光缆</v>
      </c>
      <c r="J801" s="3" t="str">
        <f>INDEX(子缆名称!$B$4:$B$29,纤芯!M801)</f>
        <v>B缆</v>
      </c>
      <c r="K801" s="3">
        <v>24</v>
      </c>
      <c r="L801" s="3">
        <f t="shared" si="62"/>
        <v>12</v>
      </c>
      <c r="M801" s="3">
        <f t="shared" si="63"/>
        <v>2</v>
      </c>
      <c r="N801" s="3" t="s">
        <v>25</v>
      </c>
      <c r="O801" s="3">
        <f>COUNTIF([1]局站!$D$4:$D$172,"="&amp;N801)</f>
        <v>1</v>
      </c>
      <c r="P801" s="3">
        <v>0</v>
      </c>
      <c r="Q801" s="3">
        <v>0</v>
      </c>
      <c r="R801" s="3">
        <v>0</v>
      </c>
      <c r="S801" s="3" t="s">
        <v>31</v>
      </c>
      <c r="T801" s="3">
        <f>COUNTIF([1]局站!$D$4:$D$172,"="&amp;S801)</f>
        <v>1</v>
      </c>
      <c r="U801" s="3">
        <v>0</v>
      </c>
      <c r="V801" s="3">
        <v>0</v>
      </c>
      <c r="W801" s="3">
        <v>0</v>
      </c>
      <c r="X801" s="3" t="s">
        <v>1214</v>
      </c>
      <c r="Y801" s="3" t="s">
        <v>881</v>
      </c>
      <c r="Z801" s="3" t="str">
        <f>INDEX(业务类型!$C$4:$C$8,MATCH(纤芯!Y801,业务类型!$B$4:$B$8,0))</f>
        <v>OTHER</v>
      </c>
      <c r="AA801" s="3" t="s">
        <v>882</v>
      </c>
    </row>
    <row r="802" spans="1:27" ht="16.5" x14ac:dyDescent="0.2">
      <c r="A802" s="3">
        <v>799</v>
      </c>
      <c r="B802" s="3">
        <f t="shared" si="64"/>
        <v>37005103001</v>
      </c>
      <c r="C802" s="3" t="s">
        <v>1166</v>
      </c>
      <c r="D802" s="3" t="s">
        <v>205</v>
      </c>
      <c r="E802" s="3" t="str">
        <f>INDEX(光放段!$G$4:$G$237,MATCH(纤芯!G802,光放段!$C$4:$C$237,0))</f>
        <v>山东二干|德聊菏2号光缆:德州共青团路-聊城东昌西路</v>
      </c>
      <c r="F802" s="3">
        <f>INDEX(光放段!$I$4:$I$237,MATCH(纤芯!H802,光放段!$B$4:$B$237,0))</f>
        <v>37005100000</v>
      </c>
      <c r="G802" s="3" t="str">
        <f t="shared" si="60"/>
        <v>山东二干|德聊菏2号光缆:临东机房-聊城东昌西路</v>
      </c>
      <c r="H802" s="3">
        <f>INDEX(光放段!$B$4:$B$237,MATCH(纤芯!G802,光放段!$C$4:$C$237,0))</f>
        <v>37005103000</v>
      </c>
      <c r="I802" s="3" t="str">
        <f t="shared" si="61"/>
        <v>德聊菏2号光缆</v>
      </c>
      <c r="J802" s="3" t="str">
        <f>INDEX(子缆名称!$B$4:$B$29,纤芯!M802)</f>
        <v>A缆</v>
      </c>
      <c r="K802" s="3">
        <v>1</v>
      </c>
      <c r="L802" s="3">
        <f t="shared" si="62"/>
        <v>1</v>
      </c>
      <c r="M802" s="3">
        <f t="shared" si="63"/>
        <v>1</v>
      </c>
      <c r="N802" s="3" t="s">
        <v>31</v>
      </c>
      <c r="O802" s="3">
        <f>COUNTIF([1]局站!$D$4:$D$172,"="&amp;N802)</f>
        <v>1</v>
      </c>
      <c r="P802" s="3">
        <v>0</v>
      </c>
      <c r="Q802" s="3">
        <v>0</v>
      </c>
      <c r="R802" s="3">
        <v>0</v>
      </c>
      <c r="S802" s="3" t="s">
        <v>27</v>
      </c>
      <c r="T802" s="3">
        <f>COUNTIF([1]局站!$D$4:$D$172,"="&amp;S802)</f>
        <v>1</v>
      </c>
      <c r="U802" s="3">
        <v>0</v>
      </c>
      <c r="V802" s="3">
        <v>0</v>
      </c>
      <c r="W802" s="3">
        <v>0</v>
      </c>
      <c r="X802" s="3" t="s">
        <v>1214</v>
      </c>
      <c r="Y802" s="3" t="s">
        <v>852</v>
      </c>
      <c r="Z802" s="3" t="str">
        <f>INDEX(业务类型!$C$4:$C$8,MATCH(纤芯!Y802,业务类型!$B$4:$B$8,0))</f>
        <v>TWO</v>
      </c>
      <c r="AA802" s="3" t="s">
        <v>915</v>
      </c>
    </row>
    <row r="803" spans="1:27" ht="16.5" x14ac:dyDescent="0.2">
      <c r="A803" s="3">
        <v>800</v>
      </c>
      <c r="B803" s="3">
        <f t="shared" si="64"/>
        <v>37005103002</v>
      </c>
      <c r="C803" s="3" t="s">
        <v>1166</v>
      </c>
      <c r="D803" s="3" t="s">
        <v>205</v>
      </c>
      <c r="E803" s="3" t="str">
        <f>INDEX(光放段!$G$4:$G$237,MATCH(纤芯!G803,光放段!$C$4:$C$237,0))</f>
        <v>山东二干|德聊菏2号光缆:德州共青团路-聊城东昌西路</v>
      </c>
      <c r="F803" s="3">
        <f>INDEX(光放段!$I$4:$I$237,MATCH(纤芯!H803,光放段!$B$4:$B$237,0))</f>
        <v>37005100000</v>
      </c>
      <c r="G803" s="3" t="str">
        <f t="shared" si="60"/>
        <v>山东二干|德聊菏2号光缆:临东机房-聊城东昌西路</v>
      </c>
      <c r="H803" s="3">
        <f>INDEX(光放段!$B$4:$B$237,MATCH(纤芯!G803,光放段!$C$4:$C$237,0))</f>
        <v>37005103000</v>
      </c>
      <c r="I803" s="3" t="str">
        <f t="shared" si="61"/>
        <v>德聊菏2号光缆</v>
      </c>
      <c r="J803" s="3" t="str">
        <f>INDEX(子缆名称!$B$4:$B$29,纤芯!M803)</f>
        <v>A缆</v>
      </c>
      <c r="K803" s="3">
        <v>2</v>
      </c>
      <c r="L803" s="3">
        <f t="shared" si="62"/>
        <v>2</v>
      </c>
      <c r="M803" s="3">
        <f t="shared" si="63"/>
        <v>1</v>
      </c>
      <c r="N803" s="3" t="s">
        <v>31</v>
      </c>
      <c r="O803" s="3">
        <f>COUNTIF([1]局站!$D$4:$D$172,"="&amp;N803)</f>
        <v>1</v>
      </c>
      <c r="P803" s="3">
        <v>0</v>
      </c>
      <c r="Q803" s="3">
        <v>0</v>
      </c>
      <c r="R803" s="3">
        <v>0</v>
      </c>
      <c r="S803" s="3" t="s">
        <v>27</v>
      </c>
      <c r="T803" s="3">
        <f>COUNTIF([1]局站!$D$4:$D$172,"="&amp;S803)</f>
        <v>1</v>
      </c>
      <c r="U803" s="3">
        <v>0</v>
      </c>
      <c r="V803" s="3">
        <v>0</v>
      </c>
      <c r="W803" s="3">
        <v>0</v>
      </c>
      <c r="X803" s="3" t="s">
        <v>1214</v>
      </c>
      <c r="Y803" s="3" t="s">
        <v>852</v>
      </c>
      <c r="Z803" s="3" t="str">
        <f>INDEX(业务类型!$C$4:$C$8,MATCH(纤芯!Y803,业务类型!$B$4:$B$8,0))</f>
        <v>TWO</v>
      </c>
      <c r="AA803" s="3" t="s">
        <v>915</v>
      </c>
    </row>
    <row r="804" spans="1:27" ht="16.5" x14ac:dyDescent="0.2">
      <c r="A804" s="3">
        <v>801</v>
      </c>
      <c r="B804" s="3">
        <f t="shared" si="64"/>
        <v>37005103003</v>
      </c>
      <c r="C804" s="3" t="s">
        <v>1166</v>
      </c>
      <c r="D804" s="3" t="s">
        <v>205</v>
      </c>
      <c r="E804" s="3" t="str">
        <f>INDEX(光放段!$G$4:$G$237,MATCH(纤芯!G804,光放段!$C$4:$C$237,0))</f>
        <v>山东二干|德聊菏2号光缆:德州共青团路-聊城东昌西路</v>
      </c>
      <c r="F804" s="3">
        <f>INDEX(光放段!$I$4:$I$237,MATCH(纤芯!H804,光放段!$B$4:$B$237,0))</f>
        <v>37005100000</v>
      </c>
      <c r="G804" s="3" t="str">
        <f t="shared" si="60"/>
        <v>山东二干|德聊菏2号光缆:临东机房-聊城东昌西路</v>
      </c>
      <c r="H804" s="3">
        <f>INDEX(光放段!$B$4:$B$237,MATCH(纤芯!G804,光放段!$C$4:$C$237,0))</f>
        <v>37005103000</v>
      </c>
      <c r="I804" s="3" t="str">
        <f t="shared" si="61"/>
        <v>德聊菏2号光缆</v>
      </c>
      <c r="J804" s="3" t="str">
        <f>INDEX(子缆名称!$B$4:$B$29,纤芯!M804)</f>
        <v>A缆</v>
      </c>
      <c r="K804" s="3">
        <v>3</v>
      </c>
      <c r="L804" s="3">
        <f t="shared" si="62"/>
        <v>3</v>
      </c>
      <c r="M804" s="3">
        <f t="shared" si="63"/>
        <v>1</v>
      </c>
      <c r="N804" s="3" t="s">
        <v>31</v>
      </c>
      <c r="O804" s="3">
        <f>COUNTIF([1]局站!$D$4:$D$172,"="&amp;N804)</f>
        <v>1</v>
      </c>
      <c r="P804" s="3">
        <v>0</v>
      </c>
      <c r="Q804" s="3">
        <v>0</v>
      </c>
      <c r="R804" s="3">
        <v>0</v>
      </c>
      <c r="S804" s="3" t="s">
        <v>27</v>
      </c>
      <c r="T804" s="3">
        <f>COUNTIF([1]局站!$D$4:$D$172,"="&amp;S804)</f>
        <v>1</v>
      </c>
      <c r="U804" s="3">
        <v>0</v>
      </c>
      <c r="V804" s="3">
        <v>0</v>
      </c>
      <c r="W804" s="3">
        <v>0</v>
      </c>
      <c r="X804" s="3" t="s">
        <v>1214</v>
      </c>
      <c r="Y804" s="3" t="s">
        <v>880</v>
      </c>
      <c r="Z804" s="3" t="str">
        <f>INDEX(业务类型!$C$4:$C$8,MATCH(纤芯!Y804,业务类型!$B$4:$B$8,0))</f>
        <v>IDLE</v>
      </c>
      <c r="AA804" s="3"/>
    </row>
    <row r="805" spans="1:27" ht="16.5" x14ac:dyDescent="0.2">
      <c r="A805" s="3">
        <v>802</v>
      </c>
      <c r="B805" s="3">
        <f t="shared" si="64"/>
        <v>37005103004</v>
      </c>
      <c r="C805" s="3" t="s">
        <v>1166</v>
      </c>
      <c r="D805" s="3" t="s">
        <v>205</v>
      </c>
      <c r="E805" s="3" t="str">
        <f>INDEX(光放段!$G$4:$G$237,MATCH(纤芯!G805,光放段!$C$4:$C$237,0))</f>
        <v>山东二干|德聊菏2号光缆:德州共青团路-聊城东昌西路</v>
      </c>
      <c r="F805" s="3">
        <f>INDEX(光放段!$I$4:$I$237,MATCH(纤芯!H805,光放段!$B$4:$B$237,0))</f>
        <v>37005100000</v>
      </c>
      <c r="G805" s="3" t="str">
        <f t="shared" si="60"/>
        <v>山东二干|德聊菏2号光缆:临东机房-聊城东昌西路</v>
      </c>
      <c r="H805" s="3">
        <f>INDEX(光放段!$B$4:$B$237,MATCH(纤芯!G805,光放段!$C$4:$C$237,0))</f>
        <v>37005103000</v>
      </c>
      <c r="I805" s="3" t="str">
        <f t="shared" si="61"/>
        <v>德聊菏2号光缆</v>
      </c>
      <c r="J805" s="3" t="str">
        <f>INDEX(子缆名称!$B$4:$B$29,纤芯!M805)</f>
        <v>A缆</v>
      </c>
      <c r="K805" s="3">
        <v>4</v>
      </c>
      <c r="L805" s="3">
        <f t="shared" si="62"/>
        <v>4</v>
      </c>
      <c r="M805" s="3">
        <f t="shared" si="63"/>
        <v>1</v>
      </c>
      <c r="N805" s="3" t="s">
        <v>31</v>
      </c>
      <c r="O805" s="3">
        <f>COUNTIF([1]局站!$D$4:$D$172,"="&amp;N805)</f>
        <v>1</v>
      </c>
      <c r="P805" s="3">
        <v>0</v>
      </c>
      <c r="Q805" s="3">
        <v>0</v>
      </c>
      <c r="R805" s="3">
        <v>0</v>
      </c>
      <c r="S805" s="3" t="s">
        <v>27</v>
      </c>
      <c r="T805" s="3">
        <f>COUNTIF([1]局站!$D$4:$D$172,"="&amp;S805)</f>
        <v>1</v>
      </c>
      <c r="U805" s="3">
        <v>0</v>
      </c>
      <c r="V805" s="3">
        <v>0</v>
      </c>
      <c r="W805" s="3">
        <v>0</v>
      </c>
      <c r="X805" s="3" t="s">
        <v>1214</v>
      </c>
      <c r="Y805" s="3" t="s">
        <v>880</v>
      </c>
      <c r="Z805" s="3" t="str">
        <f>INDEX(业务类型!$C$4:$C$8,MATCH(纤芯!Y805,业务类型!$B$4:$B$8,0))</f>
        <v>IDLE</v>
      </c>
      <c r="AA805" s="3"/>
    </row>
    <row r="806" spans="1:27" ht="16.5" x14ac:dyDescent="0.2">
      <c r="A806" s="3">
        <v>803</v>
      </c>
      <c r="B806" s="3">
        <f t="shared" si="64"/>
        <v>37005103005</v>
      </c>
      <c r="C806" s="3" t="s">
        <v>1166</v>
      </c>
      <c r="D806" s="3" t="s">
        <v>205</v>
      </c>
      <c r="E806" s="3" t="str">
        <f>INDEX(光放段!$G$4:$G$237,MATCH(纤芯!G806,光放段!$C$4:$C$237,0))</f>
        <v>山东二干|德聊菏2号光缆:德州共青团路-聊城东昌西路</v>
      </c>
      <c r="F806" s="3">
        <f>INDEX(光放段!$I$4:$I$237,MATCH(纤芯!H806,光放段!$B$4:$B$237,0))</f>
        <v>37005100000</v>
      </c>
      <c r="G806" s="3" t="str">
        <f t="shared" si="60"/>
        <v>山东二干|德聊菏2号光缆:临东机房-聊城东昌西路</v>
      </c>
      <c r="H806" s="3">
        <f>INDEX(光放段!$B$4:$B$237,MATCH(纤芯!G806,光放段!$C$4:$C$237,0))</f>
        <v>37005103000</v>
      </c>
      <c r="I806" s="3" t="str">
        <f t="shared" si="61"/>
        <v>德聊菏2号光缆</v>
      </c>
      <c r="J806" s="3" t="str">
        <f>INDEX(子缆名称!$B$4:$B$29,纤芯!M806)</f>
        <v>A缆</v>
      </c>
      <c r="K806" s="3">
        <v>5</v>
      </c>
      <c r="L806" s="3">
        <f t="shared" si="62"/>
        <v>5</v>
      </c>
      <c r="M806" s="3">
        <f t="shared" si="63"/>
        <v>1</v>
      </c>
      <c r="N806" s="3" t="s">
        <v>31</v>
      </c>
      <c r="O806" s="3">
        <f>COUNTIF([1]局站!$D$4:$D$172,"="&amp;N806)</f>
        <v>1</v>
      </c>
      <c r="P806" s="3">
        <v>0</v>
      </c>
      <c r="Q806" s="3">
        <v>0</v>
      </c>
      <c r="R806" s="3">
        <v>0</v>
      </c>
      <c r="S806" s="3" t="s">
        <v>27</v>
      </c>
      <c r="T806" s="3">
        <f>COUNTIF([1]局站!$D$4:$D$172,"="&amp;S806)</f>
        <v>1</v>
      </c>
      <c r="U806" s="3">
        <v>0</v>
      </c>
      <c r="V806" s="3">
        <v>0</v>
      </c>
      <c r="W806" s="3">
        <v>0</v>
      </c>
      <c r="X806" s="3" t="s">
        <v>1214</v>
      </c>
      <c r="Y806" s="3" t="s">
        <v>854</v>
      </c>
      <c r="Z806" s="3" t="str">
        <f>INDEX(业务类型!$C$4:$C$8,MATCH(纤芯!Y806,业务类型!$B$4:$B$8,0))</f>
        <v>LOCAL</v>
      </c>
      <c r="AA806" s="3" t="s">
        <v>922</v>
      </c>
    </row>
    <row r="807" spans="1:27" ht="16.5" x14ac:dyDescent="0.2">
      <c r="A807" s="3">
        <v>804</v>
      </c>
      <c r="B807" s="3">
        <f t="shared" si="64"/>
        <v>37005103006</v>
      </c>
      <c r="C807" s="3" t="s">
        <v>1166</v>
      </c>
      <c r="D807" s="3" t="s">
        <v>205</v>
      </c>
      <c r="E807" s="3" t="str">
        <f>INDEX(光放段!$G$4:$G$237,MATCH(纤芯!G807,光放段!$C$4:$C$237,0))</f>
        <v>山东二干|德聊菏2号光缆:德州共青团路-聊城东昌西路</v>
      </c>
      <c r="F807" s="3">
        <f>INDEX(光放段!$I$4:$I$237,MATCH(纤芯!H807,光放段!$B$4:$B$237,0))</f>
        <v>37005100000</v>
      </c>
      <c r="G807" s="3" t="str">
        <f t="shared" si="60"/>
        <v>山东二干|德聊菏2号光缆:临东机房-聊城东昌西路</v>
      </c>
      <c r="H807" s="3">
        <f>INDEX(光放段!$B$4:$B$237,MATCH(纤芯!G807,光放段!$C$4:$C$237,0))</f>
        <v>37005103000</v>
      </c>
      <c r="I807" s="3" t="str">
        <f t="shared" si="61"/>
        <v>德聊菏2号光缆</v>
      </c>
      <c r="J807" s="3" t="str">
        <f>INDEX(子缆名称!$B$4:$B$29,纤芯!M807)</f>
        <v>A缆</v>
      </c>
      <c r="K807" s="3">
        <v>6</v>
      </c>
      <c r="L807" s="3">
        <f t="shared" si="62"/>
        <v>6</v>
      </c>
      <c r="M807" s="3">
        <f t="shared" si="63"/>
        <v>1</v>
      </c>
      <c r="N807" s="3" t="s">
        <v>31</v>
      </c>
      <c r="O807" s="3">
        <f>COUNTIF([1]局站!$D$4:$D$172,"="&amp;N807)</f>
        <v>1</v>
      </c>
      <c r="P807" s="3">
        <v>0</v>
      </c>
      <c r="Q807" s="3">
        <v>0</v>
      </c>
      <c r="R807" s="3">
        <v>0</v>
      </c>
      <c r="S807" s="3" t="s">
        <v>27</v>
      </c>
      <c r="T807" s="3">
        <f>COUNTIF([1]局站!$D$4:$D$172,"="&amp;S807)</f>
        <v>1</v>
      </c>
      <c r="U807" s="3">
        <v>0</v>
      </c>
      <c r="V807" s="3">
        <v>0</v>
      </c>
      <c r="W807" s="3">
        <v>0</v>
      </c>
      <c r="X807" s="3" t="s">
        <v>1214</v>
      </c>
      <c r="Y807" s="3" t="s">
        <v>854</v>
      </c>
      <c r="Z807" s="3" t="str">
        <f>INDEX(业务类型!$C$4:$C$8,MATCH(纤芯!Y807,业务类型!$B$4:$B$8,0))</f>
        <v>LOCAL</v>
      </c>
      <c r="AA807" s="3" t="s">
        <v>922</v>
      </c>
    </row>
    <row r="808" spans="1:27" ht="16.5" x14ac:dyDescent="0.2">
      <c r="A808" s="3">
        <v>805</v>
      </c>
      <c r="B808" s="3">
        <f t="shared" si="64"/>
        <v>37005103007</v>
      </c>
      <c r="C808" s="3" t="s">
        <v>1166</v>
      </c>
      <c r="D808" s="3" t="s">
        <v>205</v>
      </c>
      <c r="E808" s="3" t="str">
        <f>INDEX(光放段!$G$4:$G$237,MATCH(纤芯!G808,光放段!$C$4:$C$237,0))</f>
        <v>山东二干|德聊菏2号光缆:德州共青团路-聊城东昌西路</v>
      </c>
      <c r="F808" s="3">
        <f>INDEX(光放段!$I$4:$I$237,MATCH(纤芯!H808,光放段!$B$4:$B$237,0))</f>
        <v>37005100000</v>
      </c>
      <c r="G808" s="3" t="str">
        <f t="shared" si="60"/>
        <v>山东二干|德聊菏2号光缆:临东机房-聊城东昌西路</v>
      </c>
      <c r="H808" s="3">
        <f>INDEX(光放段!$B$4:$B$237,MATCH(纤芯!G808,光放段!$C$4:$C$237,0))</f>
        <v>37005103000</v>
      </c>
      <c r="I808" s="3" t="str">
        <f t="shared" si="61"/>
        <v>德聊菏2号光缆</v>
      </c>
      <c r="J808" s="3" t="str">
        <f>INDEX(子缆名称!$B$4:$B$29,纤芯!M808)</f>
        <v>A缆</v>
      </c>
      <c r="K808" s="3">
        <v>7</v>
      </c>
      <c r="L808" s="3">
        <f t="shared" si="62"/>
        <v>7</v>
      </c>
      <c r="M808" s="3">
        <f t="shared" si="63"/>
        <v>1</v>
      </c>
      <c r="N808" s="3" t="s">
        <v>31</v>
      </c>
      <c r="O808" s="3">
        <f>COUNTIF([1]局站!$D$4:$D$172,"="&amp;N808)</f>
        <v>1</v>
      </c>
      <c r="P808" s="3">
        <v>0</v>
      </c>
      <c r="Q808" s="3">
        <v>0</v>
      </c>
      <c r="R808" s="3">
        <v>0</v>
      </c>
      <c r="S808" s="3" t="s">
        <v>27</v>
      </c>
      <c r="T808" s="3">
        <f>COUNTIF([1]局站!$D$4:$D$172,"="&amp;S808)</f>
        <v>1</v>
      </c>
      <c r="U808" s="3">
        <v>0</v>
      </c>
      <c r="V808" s="3">
        <v>0</v>
      </c>
      <c r="W808" s="3">
        <v>0</v>
      </c>
      <c r="X808" s="3" t="s">
        <v>1214</v>
      </c>
      <c r="Y808" s="3" t="s">
        <v>880</v>
      </c>
      <c r="Z808" s="3" t="str">
        <f>INDEX(业务类型!$C$4:$C$8,MATCH(纤芯!Y808,业务类型!$B$4:$B$8,0))</f>
        <v>IDLE</v>
      </c>
      <c r="AA808" s="3"/>
    </row>
    <row r="809" spans="1:27" ht="16.5" x14ac:dyDescent="0.2">
      <c r="A809" s="3">
        <v>806</v>
      </c>
      <c r="B809" s="3">
        <f t="shared" si="64"/>
        <v>37005103008</v>
      </c>
      <c r="C809" s="3" t="s">
        <v>1166</v>
      </c>
      <c r="D809" s="3" t="s">
        <v>205</v>
      </c>
      <c r="E809" s="3" t="str">
        <f>INDEX(光放段!$G$4:$G$237,MATCH(纤芯!G809,光放段!$C$4:$C$237,0))</f>
        <v>山东二干|德聊菏2号光缆:德州共青团路-聊城东昌西路</v>
      </c>
      <c r="F809" s="3">
        <f>INDEX(光放段!$I$4:$I$237,MATCH(纤芯!H809,光放段!$B$4:$B$237,0))</f>
        <v>37005100000</v>
      </c>
      <c r="G809" s="3" t="str">
        <f t="shared" si="60"/>
        <v>山东二干|德聊菏2号光缆:临东机房-聊城东昌西路</v>
      </c>
      <c r="H809" s="3">
        <f>INDEX(光放段!$B$4:$B$237,MATCH(纤芯!G809,光放段!$C$4:$C$237,0))</f>
        <v>37005103000</v>
      </c>
      <c r="I809" s="3" t="str">
        <f t="shared" si="61"/>
        <v>德聊菏2号光缆</v>
      </c>
      <c r="J809" s="3" t="str">
        <f>INDEX(子缆名称!$B$4:$B$29,纤芯!M809)</f>
        <v>A缆</v>
      </c>
      <c r="K809" s="3">
        <v>8</v>
      </c>
      <c r="L809" s="3">
        <f t="shared" si="62"/>
        <v>8</v>
      </c>
      <c r="M809" s="3">
        <f t="shared" si="63"/>
        <v>1</v>
      </c>
      <c r="N809" s="3" t="s">
        <v>31</v>
      </c>
      <c r="O809" s="3">
        <f>COUNTIF([1]局站!$D$4:$D$172,"="&amp;N809)</f>
        <v>1</v>
      </c>
      <c r="P809" s="3">
        <v>0</v>
      </c>
      <c r="Q809" s="3">
        <v>0</v>
      </c>
      <c r="R809" s="3">
        <v>0</v>
      </c>
      <c r="S809" s="3" t="s">
        <v>27</v>
      </c>
      <c r="T809" s="3">
        <f>COUNTIF([1]局站!$D$4:$D$172,"="&amp;S809)</f>
        <v>1</v>
      </c>
      <c r="U809" s="3">
        <v>0</v>
      </c>
      <c r="V809" s="3">
        <v>0</v>
      </c>
      <c r="W809" s="3">
        <v>0</v>
      </c>
      <c r="X809" s="3" t="s">
        <v>1214</v>
      </c>
      <c r="Y809" s="3" t="s">
        <v>880</v>
      </c>
      <c r="Z809" s="3" t="str">
        <f>INDEX(业务类型!$C$4:$C$8,MATCH(纤芯!Y809,业务类型!$B$4:$B$8,0))</f>
        <v>IDLE</v>
      </c>
      <c r="AA809" s="3"/>
    </row>
    <row r="810" spans="1:27" ht="16.5" x14ac:dyDescent="0.2">
      <c r="A810" s="3">
        <v>807</v>
      </c>
      <c r="B810" s="3">
        <f t="shared" si="64"/>
        <v>37005103009</v>
      </c>
      <c r="C810" s="3" t="s">
        <v>1166</v>
      </c>
      <c r="D810" s="3" t="s">
        <v>205</v>
      </c>
      <c r="E810" s="3" t="str">
        <f>INDEX(光放段!$G$4:$G$237,MATCH(纤芯!G810,光放段!$C$4:$C$237,0))</f>
        <v>山东二干|德聊菏2号光缆:德州共青团路-聊城东昌西路</v>
      </c>
      <c r="F810" s="3">
        <f>INDEX(光放段!$I$4:$I$237,MATCH(纤芯!H810,光放段!$B$4:$B$237,0))</f>
        <v>37005100000</v>
      </c>
      <c r="G810" s="3" t="str">
        <f t="shared" si="60"/>
        <v>山东二干|德聊菏2号光缆:临东机房-聊城东昌西路</v>
      </c>
      <c r="H810" s="3">
        <f>INDEX(光放段!$B$4:$B$237,MATCH(纤芯!G810,光放段!$C$4:$C$237,0))</f>
        <v>37005103000</v>
      </c>
      <c r="I810" s="3" t="str">
        <f t="shared" si="61"/>
        <v>德聊菏2号光缆</v>
      </c>
      <c r="J810" s="3" t="str">
        <f>INDEX(子缆名称!$B$4:$B$29,纤芯!M810)</f>
        <v>A缆</v>
      </c>
      <c r="K810" s="3">
        <v>9</v>
      </c>
      <c r="L810" s="3">
        <f t="shared" si="62"/>
        <v>9</v>
      </c>
      <c r="M810" s="3">
        <f t="shared" si="63"/>
        <v>1</v>
      </c>
      <c r="N810" s="3" t="s">
        <v>31</v>
      </c>
      <c r="O810" s="3">
        <f>COUNTIF([1]局站!$D$4:$D$172,"="&amp;N810)</f>
        <v>1</v>
      </c>
      <c r="P810" s="3">
        <v>0</v>
      </c>
      <c r="Q810" s="3">
        <v>0</v>
      </c>
      <c r="R810" s="3">
        <v>0</v>
      </c>
      <c r="S810" s="3" t="s">
        <v>27</v>
      </c>
      <c r="T810" s="3">
        <f>COUNTIF([1]局站!$D$4:$D$172,"="&amp;S810)</f>
        <v>1</v>
      </c>
      <c r="U810" s="3">
        <v>0</v>
      </c>
      <c r="V810" s="3">
        <v>0</v>
      </c>
      <c r="W810" s="3">
        <v>0</v>
      </c>
      <c r="X810" s="3" t="s">
        <v>1214</v>
      </c>
      <c r="Y810" s="3" t="s">
        <v>880</v>
      </c>
      <c r="Z810" s="3" t="str">
        <f>INDEX(业务类型!$C$4:$C$8,MATCH(纤芯!Y810,业务类型!$B$4:$B$8,0))</f>
        <v>IDLE</v>
      </c>
      <c r="AA810" s="3"/>
    </row>
    <row r="811" spans="1:27" ht="16.5" x14ac:dyDescent="0.2">
      <c r="A811" s="3">
        <v>808</v>
      </c>
      <c r="B811" s="3">
        <f t="shared" si="64"/>
        <v>37005103010</v>
      </c>
      <c r="C811" s="3" t="s">
        <v>1166</v>
      </c>
      <c r="D811" s="3" t="s">
        <v>205</v>
      </c>
      <c r="E811" s="3" t="str">
        <f>INDEX(光放段!$G$4:$G$237,MATCH(纤芯!G811,光放段!$C$4:$C$237,0))</f>
        <v>山东二干|德聊菏2号光缆:德州共青团路-聊城东昌西路</v>
      </c>
      <c r="F811" s="3">
        <f>INDEX(光放段!$I$4:$I$237,MATCH(纤芯!H811,光放段!$B$4:$B$237,0))</f>
        <v>37005100000</v>
      </c>
      <c r="G811" s="3" t="str">
        <f t="shared" si="60"/>
        <v>山东二干|德聊菏2号光缆:临东机房-聊城东昌西路</v>
      </c>
      <c r="H811" s="3">
        <f>INDEX(光放段!$B$4:$B$237,MATCH(纤芯!G811,光放段!$C$4:$C$237,0))</f>
        <v>37005103000</v>
      </c>
      <c r="I811" s="3" t="str">
        <f t="shared" si="61"/>
        <v>德聊菏2号光缆</v>
      </c>
      <c r="J811" s="3" t="str">
        <f>INDEX(子缆名称!$B$4:$B$29,纤芯!M811)</f>
        <v>A缆</v>
      </c>
      <c r="K811" s="3">
        <v>10</v>
      </c>
      <c r="L811" s="3">
        <f t="shared" si="62"/>
        <v>10</v>
      </c>
      <c r="M811" s="3">
        <f t="shared" si="63"/>
        <v>1</v>
      </c>
      <c r="N811" s="3" t="s">
        <v>31</v>
      </c>
      <c r="O811" s="3">
        <f>COUNTIF([1]局站!$D$4:$D$172,"="&amp;N811)</f>
        <v>1</v>
      </c>
      <c r="P811" s="3">
        <v>0</v>
      </c>
      <c r="Q811" s="3">
        <v>0</v>
      </c>
      <c r="R811" s="3">
        <v>0</v>
      </c>
      <c r="S811" s="3" t="s">
        <v>27</v>
      </c>
      <c r="T811" s="3">
        <f>COUNTIF([1]局站!$D$4:$D$172,"="&amp;S811)</f>
        <v>1</v>
      </c>
      <c r="U811" s="3">
        <v>0</v>
      </c>
      <c r="V811" s="3">
        <v>0</v>
      </c>
      <c r="W811" s="3">
        <v>0</v>
      </c>
      <c r="X811" s="3" t="s">
        <v>1214</v>
      </c>
      <c r="Y811" s="3" t="s">
        <v>880</v>
      </c>
      <c r="Z811" s="3" t="str">
        <f>INDEX(业务类型!$C$4:$C$8,MATCH(纤芯!Y811,业务类型!$B$4:$B$8,0))</f>
        <v>IDLE</v>
      </c>
      <c r="AA811" s="3"/>
    </row>
    <row r="812" spans="1:27" ht="16.5" x14ac:dyDescent="0.2">
      <c r="A812" s="3">
        <v>809</v>
      </c>
      <c r="B812" s="3">
        <f t="shared" si="64"/>
        <v>37005103011</v>
      </c>
      <c r="C812" s="3" t="s">
        <v>1166</v>
      </c>
      <c r="D812" s="3" t="s">
        <v>205</v>
      </c>
      <c r="E812" s="3" t="str">
        <f>INDEX(光放段!$G$4:$G$237,MATCH(纤芯!G812,光放段!$C$4:$C$237,0))</f>
        <v>山东二干|德聊菏2号光缆:德州共青团路-聊城东昌西路</v>
      </c>
      <c r="F812" s="3">
        <f>INDEX(光放段!$I$4:$I$237,MATCH(纤芯!H812,光放段!$B$4:$B$237,0))</f>
        <v>37005100000</v>
      </c>
      <c r="G812" s="3" t="str">
        <f t="shared" si="60"/>
        <v>山东二干|德聊菏2号光缆:临东机房-聊城东昌西路</v>
      </c>
      <c r="H812" s="3">
        <f>INDEX(光放段!$B$4:$B$237,MATCH(纤芯!G812,光放段!$C$4:$C$237,0))</f>
        <v>37005103000</v>
      </c>
      <c r="I812" s="3" t="str">
        <f t="shared" si="61"/>
        <v>德聊菏2号光缆</v>
      </c>
      <c r="J812" s="3" t="str">
        <f>INDEX(子缆名称!$B$4:$B$29,纤芯!M812)</f>
        <v>A缆</v>
      </c>
      <c r="K812" s="3">
        <v>11</v>
      </c>
      <c r="L812" s="3">
        <f t="shared" si="62"/>
        <v>11</v>
      </c>
      <c r="M812" s="3">
        <f t="shared" si="63"/>
        <v>1</v>
      </c>
      <c r="N812" s="3" t="s">
        <v>31</v>
      </c>
      <c r="O812" s="3">
        <f>COUNTIF([1]局站!$D$4:$D$172,"="&amp;N812)</f>
        <v>1</v>
      </c>
      <c r="P812" s="3">
        <v>0</v>
      </c>
      <c r="Q812" s="3">
        <v>0</v>
      </c>
      <c r="R812" s="3">
        <v>0</v>
      </c>
      <c r="S812" s="3" t="s">
        <v>27</v>
      </c>
      <c r="T812" s="3">
        <f>COUNTIF([1]局站!$D$4:$D$172,"="&amp;S812)</f>
        <v>1</v>
      </c>
      <c r="U812" s="3">
        <v>0</v>
      </c>
      <c r="V812" s="3">
        <v>0</v>
      </c>
      <c r="W812" s="3">
        <v>0</v>
      </c>
      <c r="X812" s="3" t="s">
        <v>1214</v>
      </c>
      <c r="Y812" s="3" t="s">
        <v>852</v>
      </c>
      <c r="Z812" s="3" t="str">
        <f>INDEX(业务类型!$C$4:$C$8,MATCH(纤芯!Y812,业务类型!$B$4:$B$8,0))</f>
        <v>TWO</v>
      </c>
      <c r="AA812" s="3" t="s">
        <v>916</v>
      </c>
    </row>
    <row r="813" spans="1:27" ht="16.5" x14ac:dyDescent="0.2">
      <c r="A813" s="3">
        <v>810</v>
      </c>
      <c r="B813" s="3">
        <f t="shared" si="64"/>
        <v>37005103012</v>
      </c>
      <c r="C813" s="3" t="s">
        <v>1166</v>
      </c>
      <c r="D813" s="3" t="s">
        <v>205</v>
      </c>
      <c r="E813" s="3" t="str">
        <f>INDEX(光放段!$G$4:$G$237,MATCH(纤芯!G813,光放段!$C$4:$C$237,0))</f>
        <v>山东二干|德聊菏2号光缆:德州共青团路-聊城东昌西路</v>
      </c>
      <c r="F813" s="3">
        <f>INDEX(光放段!$I$4:$I$237,MATCH(纤芯!H813,光放段!$B$4:$B$237,0))</f>
        <v>37005100000</v>
      </c>
      <c r="G813" s="3" t="str">
        <f t="shared" si="60"/>
        <v>山东二干|德聊菏2号光缆:临东机房-聊城东昌西路</v>
      </c>
      <c r="H813" s="3">
        <f>INDEX(光放段!$B$4:$B$237,MATCH(纤芯!G813,光放段!$C$4:$C$237,0))</f>
        <v>37005103000</v>
      </c>
      <c r="I813" s="3" t="str">
        <f t="shared" si="61"/>
        <v>德聊菏2号光缆</v>
      </c>
      <c r="J813" s="3" t="str">
        <f>INDEX(子缆名称!$B$4:$B$29,纤芯!M813)</f>
        <v>A缆</v>
      </c>
      <c r="K813" s="3">
        <v>12</v>
      </c>
      <c r="L813" s="3">
        <f t="shared" si="62"/>
        <v>12</v>
      </c>
      <c r="M813" s="3">
        <f t="shared" si="63"/>
        <v>1</v>
      </c>
      <c r="N813" s="3" t="s">
        <v>31</v>
      </c>
      <c r="O813" s="3">
        <f>COUNTIF([1]局站!$D$4:$D$172,"="&amp;N813)</f>
        <v>1</v>
      </c>
      <c r="P813" s="3">
        <v>0</v>
      </c>
      <c r="Q813" s="3">
        <v>0</v>
      </c>
      <c r="R813" s="3">
        <v>0</v>
      </c>
      <c r="S813" s="3" t="s">
        <v>27</v>
      </c>
      <c r="T813" s="3">
        <f>COUNTIF([1]局站!$D$4:$D$172,"="&amp;S813)</f>
        <v>1</v>
      </c>
      <c r="U813" s="3">
        <v>0</v>
      </c>
      <c r="V813" s="3">
        <v>0</v>
      </c>
      <c r="W813" s="3">
        <v>0</v>
      </c>
      <c r="X813" s="3" t="s">
        <v>1214</v>
      </c>
      <c r="Y813" s="3" t="s">
        <v>852</v>
      </c>
      <c r="Z813" s="3" t="str">
        <f>INDEX(业务类型!$C$4:$C$8,MATCH(纤芯!Y813,业务类型!$B$4:$B$8,0))</f>
        <v>TWO</v>
      </c>
      <c r="AA813" s="3" t="s">
        <v>916</v>
      </c>
    </row>
    <row r="814" spans="1:27" ht="16.5" x14ac:dyDescent="0.2">
      <c r="A814" s="3">
        <v>811</v>
      </c>
      <c r="B814" s="3">
        <f t="shared" si="64"/>
        <v>37005103013</v>
      </c>
      <c r="C814" s="3" t="s">
        <v>1166</v>
      </c>
      <c r="D814" s="3" t="s">
        <v>205</v>
      </c>
      <c r="E814" s="3" t="str">
        <f>INDEX(光放段!$G$4:$G$237,MATCH(纤芯!G814,光放段!$C$4:$C$237,0))</f>
        <v>山东二干|德聊菏2号光缆:德州共青团路-聊城东昌西路</v>
      </c>
      <c r="F814" s="3">
        <f>INDEX(光放段!$I$4:$I$237,MATCH(纤芯!H814,光放段!$B$4:$B$237,0))</f>
        <v>37005100000</v>
      </c>
      <c r="G814" s="3" t="str">
        <f t="shared" si="60"/>
        <v>山东二干|德聊菏2号光缆:临东机房-聊城东昌西路</v>
      </c>
      <c r="H814" s="3">
        <f>INDEX(光放段!$B$4:$B$237,MATCH(纤芯!G814,光放段!$C$4:$C$237,0))</f>
        <v>37005103000</v>
      </c>
      <c r="I814" s="3" t="str">
        <f t="shared" si="61"/>
        <v>德聊菏2号光缆</v>
      </c>
      <c r="J814" s="3" t="str">
        <f>INDEX(子缆名称!$B$4:$B$29,纤芯!M814)</f>
        <v>B缆</v>
      </c>
      <c r="K814" s="3">
        <v>13</v>
      </c>
      <c r="L814" s="3">
        <f t="shared" si="62"/>
        <v>1</v>
      </c>
      <c r="M814" s="3">
        <f t="shared" si="63"/>
        <v>2</v>
      </c>
      <c r="N814" s="3" t="s">
        <v>31</v>
      </c>
      <c r="O814" s="3">
        <f>COUNTIF([1]局站!$D$4:$D$172,"="&amp;N814)</f>
        <v>1</v>
      </c>
      <c r="P814" s="3">
        <v>0</v>
      </c>
      <c r="Q814" s="3">
        <v>0</v>
      </c>
      <c r="R814" s="3">
        <v>0</v>
      </c>
      <c r="S814" s="3" t="s">
        <v>27</v>
      </c>
      <c r="T814" s="3">
        <f>COUNTIF([1]局站!$D$4:$D$172,"="&amp;S814)</f>
        <v>1</v>
      </c>
      <c r="U814" s="3">
        <v>0</v>
      </c>
      <c r="V814" s="3">
        <v>0</v>
      </c>
      <c r="W814" s="3">
        <v>0</v>
      </c>
      <c r="X814" s="3" t="s">
        <v>1214</v>
      </c>
      <c r="Y814" s="3" t="s">
        <v>854</v>
      </c>
      <c r="Z814" s="3" t="str">
        <f>INDEX(业务类型!$C$4:$C$8,MATCH(纤芯!Y814,业务类型!$B$4:$B$8,0))</f>
        <v>LOCAL</v>
      </c>
      <c r="AA814" s="3" t="s">
        <v>923</v>
      </c>
    </row>
    <row r="815" spans="1:27" ht="16.5" x14ac:dyDescent="0.2">
      <c r="A815" s="3">
        <v>812</v>
      </c>
      <c r="B815" s="3">
        <f t="shared" si="64"/>
        <v>37005103014</v>
      </c>
      <c r="C815" s="3" t="s">
        <v>1166</v>
      </c>
      <c r="D815" s="3" t="s">
        <v>205</v>
      </c>
      <c r="E815" s="3" t="str">
        <f>INDEX(光放段!$G$4:$G$237,MATCH(纤芯!G815,光放段!$C$4:$C$237,0))</f>
        <v>山东二干|德聊菏2号光缆:德州共青团路-聊城东昌西路</v>
      </c>
      <c r="F815" s="3">
        <f>INDEX(光放段!$I$4:$I$237,MATCH(纤芯!H815,光放段!$B$4:$B$237,0))</f>
        <v>37005100000</v>
      </c>
      <c r="G815" s="3" t="str">
        <f t="shared" si="60"/>
        <v>山东二干|德聊菏2号光缆:临东机房-聊城东昌西路</v>
      </c>
      <c r="H815" s="3">
        <f>INDEX(光放段!$B$4:$B$237,MATCH(纤芯!G815,光放段!$C$4:$C$237,0))</f>
        <v>37005103000</v>
      </c>
      <c r="I815" s="3" t="str">
        <f t="shared" si="61"/>
        <v>德聊菏2号光缆</v>
      </c>
      <c r="J815" s="3" t="str">
        <f>INDEX(子缆名称!$B$4:$B$29,纤芯!M815)</f>
        <v>B缆</v>
      </c>
      <c r="K815" s="3">
        <v>14</v>
      </c>
      <c r="L815" s="3">
        <f t="shared" si="62"/>
        <v>2</v>
      </c>
      <c r="M815" s="3">
        <f t="shared" si="63"/>
        <v>2</v>
      </c>
      <c r="N815" s="3" t="s">
        <v>31</v>
      </c>
      <c r="O815" s="3">
        <f>COUNTIF([1]局站!$D$4:$D$172,"="&amp;N815)</f>
        <v>1</v>
      </c>
      <c r="P815" s="3">
        <v>0</v>
      </c>
      <c r="Q815" s="3">
        <v>0</v>
      </c>
      <c r="R815" s="3">
        <v>0</v>
      </c>
      <c r="S815" s="3" t="s">
        <v>27</v>
      </c>
      <c r="T815" s="3">
        <f>COUNTIF([1]局站!$D$4:$D$172,"="&amp;S815)</f>
        <v>1</v>
      </c>
      <c r="U815" s="3">
        <v>0</v>
      </c>
      <c r="V815" s="3">
        <v>0</v>
      </c>
      <c r="W815" s="3">
        <v>0</v>
      </c>
      <c r="X815" s="3" t="s">
        <v>1214</v>
      </c>
      <c r="Y815" s="3" t="s">
        <v>881</v>
      </c>
      <c r="Z815" s="3" t="str">
        <f>INDEX(业务类型!$C$4:$C$8,MATCH(纤芯!Y815,业务类型!$B$4:$B$8,0))</f>
        <v>OTHER</v>
      </c>
      <c r="AA815" s="3" t="s">
        <v>882</v>
      </c>
    </row>
    <row r="816" spans="1:27" ht="16.5" x14ac:dyDescent="0.2">
      <c r="A816" s="3">
        <v>813</v>
      </c>
      <c r="B816" s="3">
        <f t="shared" si="64"/>
        <v>37005103015</v>
      </c>
      <c r="C816" s="3" t="s">
        <v>1166</v>
      </c>
      <c r="D816" s="3" t="s">
        <v>205</v>
      </c>
      <c r="E816" s="3" t="str">
        <f>INDEX(光放段!$G$4:$G$237,MATCH(纤芯!G816,光放段!$C$4:$C$237,0))</f>
        <v>山东二干|德聊菏2号光缆:德州共青团路-聊城东昌西路</v>
      </c>
      <c r="F816" s="3">
        <f>INDEX(光放段!$I$4:$I$237,MATCH(纤芯!H816,光放段!$B$4:$B$237,0))</f>
        <v>37005100000</v>
      </c>
      <c r="G816" s="3" t="str">
        <f t="shared" si="60"/>
        <v>山东二干|德聊菏2号光缆:临东机房-聊城东昌西路</v>
      </c>
      <c r="H816" s="3">
        <f>INDEX(光放段!$B$4:$B$237,MATCH(纤芯!G816,光放段!$C$4:$C$237,0))</f>
        <v>37005103000</v>
      </c>
      <c r="I816" s="3" t="str">
        <f t="shared" si="61"/>
        <v>德聊菏2号光缆</v>
      </c>
      <c r="J816" s="3" t="str">
        <f>INDEX(子缆名称!$B$4:$B$29,纤芯!M816)</f>
        <v>B缆</v>
      </c>
      <c r="K816" s="3">
        <v>15</v>
      </c>
      <c r="L816" s="3">
        <f t="shared" si="62"/>
        <v>3</v>
      </c>
      <c r="M816" s="3">
        <f t="shared" si="63"/>
        <v>2</v>
      </c>
      <c r="N816" s="3" t="s">
        <v>31</v>
      </c>
      <c r="O816" s="3">
        <f>COUNTIF([1]局站!$D$4:$D$172,"="&amp;N816)</f>
        <v>1</v>
      </c>
      <c r="P816" s="3">
        <v>0</v>
      </c>
      <c r="Q816" s="3">
        <v>0</v>
      </c>
      <c r="R816" s="3">
        <v>0</v>
      </c>
      <c r="S816" s="3" t="s">
        <v>27</v>
      </c>
      <c r="T816" s="3">
        <f>COUNTIF([1]局站!$D$4:$D$172,"="&amp;S816)</f>
        <v>1</v>
      </c>
      <c r="U816" s="3">
        <v>0</v>
      </c>
      <c r="V816" s="3">
        <v>0</v>
      </c>
      <c r="W816" s="3">
        <v>0</v>
      </c>
      <c r="X816" s="3" t="s">
        <v>1214</v>
      </c>
      <c r="Y816" s="3" t="s">
        <v>880</v>
      </c>
      <c r="Z816" s="3" t="str">
        <f>INDEX(业务类型!$C$4:$C$8,MATCH(纤芯!Y816,业务类型!$B$4:$B$8,0))</f>
        <v>IDLE</v>
      </c>
      <c r="AA816" s="3"/>
    </row>
    <row r="817" spans="1:27" ht="16.5" x14ac:dyDescent="0.2">
      <c r="A817" s="3">
        <v>814</v>
      </c>
      <c r="B817" s="3">
        <f t="shared" si="64"/>
        <v>37005103016</v>
      </c>
      <c r="C817" s="3" t="s">
        <v>1166</v>
      </c>
      <c r="D817" s="3" t="s">
        <v>205</v>
      </c>
      <c r="E817" s="3" t="str">
        <f>INDEX(光放段!$G$4:$G$237,MATCH(纤芯!G817,光放段!$C$4:$C$237,0))</f>
        <v>山东二干|德聊菏2号光缆:德州共青团路-聊城东昌西路</v>
      </c>
      <c r="F817" s="3">
        <f>INDEX(光放段!$I$4:$I$237,MATCH(纤芯!H817,光放段!$B$4:$B$237,0))</f>
        <v>37005100000</v>
      </c>
      <c r="G817" s="3" t="str">
        <f t="shared" si="60"/>
        <v>山东二干|德聊菏2号光缆:临东机房-聊城东昌西路</v>
      </c>
      <c r="H817" s="3">
        <f>INDEX(光放段!$B$4:$B$237,MATCH(纤芯!G817,光放段!$C$4:$C$237,0))</f>
        <v>37005103000</v>
      </c>
      <c r="I817" s="3" t="str">
        <f t="shared" si="61"/>
        <v>德聊菏2号光缆</v>
      </c>
      <c r="J817" s="3" t="str">
        <f>INDEX(子缆名称!$B$4:$B$29,纤芯!M817)</f>
        <v>B缆</v>
      </c>
      <c r="K817" s="3">
        <v>16</v>
      </c>
      <c r="L817" s="3">
        <f t="shared" si="62"/>
        <v>4</v>
      </c>
      <c r="M817" s="3">
        <f t="shared" si="63"/>
        <v>2</v>
      </c>
      <c r="N817" s="3" t="s">
        <v>31</v>
      </c>
      <c r="O817" s="3">
        <f>COUNTIF([1]局站!$D$4:$D$172,"="&amp;N817)</f>
        <v>1</v>
      </c>
      <c r="P817" s="3">
        <v>0</v>
      </c>
      <c r="Q817" s="3">
        <v>0</v>
      </c>
      <c r="R817" s="3">
        <v>0</v>
      </c>
      <c r="S817" s="3" t="s">
        <v>27</v>
      </c>
      <c r="T817" s="3">
        <f>COUNTIF([1]局站!$D$4:$D$172,"="&amp;S817)</f>
        <v>1</v>
      </c>
      <c r="U817" s="3">
        <v>0</v>
      </c>
      <c r="V817" s="3">
        <v>0</v>
      </c>
      <c r="W817" s="3">
        <v>0</v>
      </c>
      <c r="X817" s="3" t="s">
        <v>1214</v>
      </c>
      <c r="Y817" s="3" t="s">
        <v>881</v>
      </c>
      <c r="Z817" s="3" t="str">
        <f>INDEX(业务类型!$C$4:$C$8,MATCH(纤芯!Y817,业务类型!$B$4:$B$8,0))</f>
        <v>OTHER</v>
      </c>
      <c r="AA817" s="3" t="s">
        <v>919</v>
      </c>
    </row>
    <row r="818" spans="1:27" ht="16.5" x14ac:dyDescent="0.2">
      <c r="A818" s="3">
        <v>815</v>
      </c>
      <c r="B818" s="3">
        <f t="shared" si="64"/>
        <v>37005103017</v>
      </c>
      <c r="C818" s="3" t="s">
        <v>1166</v>
      </c>
      <c r="D818" s="3" t="s">
        <v>205</v>
      </c>
      <c r="E818" s="3" t="str">
        <f>INDEX(光放段!$G$4:$G$237,MATCH(纤芯!G818,光放段!$C$4:$C$237,0))</f>
        <v>山东二干|德聊菏2号光缆:德州共青团路-聊城东昌西路</v>
      </c>
      <c r="F818" s="3">
        <f>INDEX(光放段!$I$4:$I$237,MATCH(纤芯!H818,光放段!$B$4:$B$237,0))</f>
        <v>37005100000</v>
      </c>
      <c r="G818" s="3" t="str">
        <f t="shared" si="60"/>
        <v>山东二干|德聊菏2号光缆:临东机房-聊城东昌西路</v>
      </c>
      <c r="H818" s="3">
        <f>INDEX(光放段!$B$4:$B$237,MATCH(纤芯!G818,光放段!$C$4:$C$237,0))</f>
        <v>37005103000</v>
      </c>
      <c r="I818" s="3" t="str">
        <f t="shared" si="61"/>
        <v>德聊菏2号光缆</v>
      </c>
      <c r="J818" s="3" t="str">
        <f>INDEX(子缆名称!$B$4:$B$29,纤芯!M818)</f>
        <v>B缆</v>
      </c>
      <c r="K818" s="3">
        <v>17</v>
      </c>
      <c r="L818" s="3">
        <f t="shared" si="62"/>
        <v>5</v>
      </c>
      <c r="M818" s="3">
        <f t="shared" si="63"/>
        <v>2</v>
      </c>
      <c r="N818" s="3" t="s">
        <v>31</v>
      </c>
      <c r="O818" s="3">
        <f>COUNTIF([1]局站!$D$4:$D$172,"="&amp;N818)</f>
        <v>1</v>
      </c>
      <c r="P818" s="3">
        <v>0</v>
      </c>
      <c r="Q818" s="3">
        <v>0</v>
      </c>
      <c r="R818" s="3">
        <v>0</v>
      </c>
      <c r="S818" s="3" t="s">
        <v>27</v>
      </c>
      <c r="T818" s="3">
        <f>COUNTIF([1]局站!$D$4:$D$172,"="&amp;S818)</f>
        <v>1</v>
      </c>
      <c r="U818" s="3">
        <v>0</v>
      </c>
      <c r="V818" s="3">
        <v>0</v>
      </c>
      <c r="W818" s="3">
        <v>0</v>
      </c>
      <c r="X818" s="3" t="s">
        <v>1214</v>
      </c>
      <c r="Y818" s="3" t="s">
        <v>880</v>
      </c>
      <c r="Z818" s="3" t="str">
        <f>INDEX(业务类型!$C$4:$C$8,MATCH(纤芯!Y818,业务类型!$B$4:$B$8,0))</f>
        <v>IDLE</v>
      </c>
      <c r="AA818" s="3"/>
    </row>
    <row r="819" spans="1:27" ht="16.5" x14ac:dyDescent="0.2">
      <c r="A819" s="3">
        <v>816</v>
      </c>
      <c r="B819" s="3">
        <f t="shared" si="64"/>
        <v>37005103018</v>
      </c>
      <c r="C819" s="3" t="s">
        <v>1166</v>
      </c>
      <c r="D819" s="3" t="s">
        <v>205</v>
      </c>
      <c r="E819" s="3" t="str">
        <f>INDEX(光放段!$G$4:$G$237,MATCH(纤芯!G819,光放段!$C$4:$C$237,0))</f>
        <v>山东二干|德聊菏2号光缆:德州共青团路-聊城东昌西路</v>
      </c>
      <c r="F819" s="3">
        <f>INDEX(光放段!$I$4:$I$237,MATCH(纤芯!H819,光放段!$B$4:$B$237,0))</f>
        <v>37005100000</v>
      </c>
      <c r="G819" s="3" t="str">
        <f t="shared" si="60"/>
        <v>山东二干|德聊菏2号光缆:临东机房-聊城东昌西路</v>
      </c>
      <c r="H819" s="3">
        <f>INDEX(光放段!$B$4:$B$237,MATCH(纤芯!G819,光放段!$C$4:$C$237,0))</f>
        <v>37005103000</v>
      </c>
      <c r="I819" s="3" t="str">
        <f t="shared" si="61"/>
        <v>德聊菏2号光缆</v>
      </c>
      <c r="J819" s="3" t="str">
        <f>INDEX(子缆名称!$B$4:$B$29,纤芯!M819)</f>
        <v>B缆</v>
      </c>
      <c r="K819" s="3">
        <v>18</v>
      </c>
      <c r="L819" s="3">
        <f t="shared" si="62"/>
        <v>6</v>
      </c>
      <c r="M819" s="3">
        <f t="shared" si="63"/>
        <v>2</v>
      </c>
      <c r="N819" s="3" t="s">
        <v>31</v>
      </c>
      <c r="O819" s="3">
        <f>COUNTIF([1]局站!$D$4:$D$172,"="&amp;N819)</f>
        <v>1</v>
      </c>
      <c r="P819" s="3">
        <v>0</v>
      </c>
      <c r="Q819" s="3">
        <v>0</v>
      </c>
      <c r="R819" s="3">
        <v>0</v>
      </c>
      <c r="S819" s="3" t="s">
        <v>27</v>
      </c>
      <c r="T819" s="3">
        <f>COUNTIF([1]局站!$D$4:$D$172,"="&amp;S819)</f>
        <v>1</v>
      </c>
      <c r="U819" s="3">
        <v>0</v>
      </c>
      <c r="V819" s="3">
        <v>0</v>
      </c>
      <c r="W819" s="3">
        <v>0</v>
      </c>
      <c r="X819" s="3" t="s">
        <v>1214</v>
      </c>
      <c r="Y819" s="3" t="s">
        <v>854</v>
      </c>
      <c r="Z819" s="3" t="str">
        <f>INDEX(业务类型!$C$4:$C$8,MATCH(纤芯!Y819,业务类型!$B$4:$B$8,0))</f>
        <v>LOCAL</v>
      </c>
      <c r="AA819" s="3" t="s">
        <v>924</v>
      </c>
    </row>
    <row r="820" spans="1:27" ht="16.5" x14ac:dyDescent="0.2">
      <c r="A820" s="3">
        <v>817</v>
      </c>
      <c r="B820" s="3">
        <f t="shared" si="64"/>
        <v>37005103019</v>
      </c>
      <c r="C820" s="3" t="s">
        <v>1166</v>
      </c>
      <c r="D820" s="3" t="s">
        <v>205</v>
      </c>
      <c r="E820" s="3" t="str">
        <f>INDEX(光放段!$G$4:$G$237,MATCH(纤芯!G820,光放段!$C$4:$C$237,0))</f>
        <v>山东二干|德聊菏2号光缆:德州共青团路-聊城东昌西路</v>
      </c>
      <c r="F820" s="3">
        <f>INDEX(光放段!$I$4:$I$237,MATCH(纤芯!H820,光放段!$B$4:$B$237,0))</f>
        <v>37005100000</v>
      </c>
      <c r="G820" s="3" t="str">
        <f t="shared" si="60"/>
        <v>山东二干|德聊菏2号光缆:临东机房-聊城东昌西路</v>
      </c>
      <c r="H820" s="3">
        <f>INDEX(光放段!$B$4:$B$237,MATCH(纤芯!G820,光放段!$C$4:$C$237,0))</f>
        <v>37005103000</v>
      </c>
      <c r="I820" s="3" t="str">
        <f t="shared" si="61"/>
        <v>德聊菏2号光缆</v>
      </c>
      <c r="J820" s="3" t="str">
        <f>INDEX(子缆名称!$B$4:$B$29,纤芯!M820)</f>
        <v>B缆</v>
      </c>
      <c r="K820" s="3">
        <v>19</v>
      </c>
      <c r="L820" s="3">
        <f t="shared" si="62"/>
        <v>7</v>
      </c>
      <c r="M820" s="3">
        <f t="shared" si="63"/>
        <v>2</v>
      </c>
      <c r="N820" s="3" t="s">
        <v>31</v>
      </c>
      <c r="O820" s="3">
        <f>COUNTIF([1]局站!$D$4:$D$172,"="&amp;N820)</f>
        <v>1</v>
      </c>
      <c r="P820" s="3">
        <v>0</v>
      </c>
      <c r="Q820" s="3">
        <v>0</v>
      </c>
      <c r="R820" s="3">
        <v>0</v>
      </c>
      <c r="S820" s="3" t="s">
        <v>27</v>
      </c>
      <c r="T820" s="3">
        <f>COUNTIF([1]局站!$D$4:$D$172,"="&amp;S820)</f>
        <v>1</v>
      </c>
      <c r="U820" s="3">
        <v>0</v>
      </c>
      <c r="V820" s="3">
        <v>0</v>
      </c>
      <c r="W820" s="3">
        <v>0</v>
      </c>
      <c r="X820" s="3" t="s">
        <v>1214</v>
      </c>
      <c r="Y820" s="3" t="s">
        <v>854</v>
      </c>
      <c r="Z820" s="3" t="str">
        <f>INDEX(业务类型!$C$4:$C$8,MATCH(纤芯!Y820,业务类型!$B$4:$B$8,0))</f>
        <v>LOCAL</v>
      </c>
      <c r="AA820" s="3" t="s">
        <v>924</v>
      </c>
    </row>
    <row r="821" spans="1:27" ht="16.5" x14ac:dyDescent="0.2">
      <c r="A821" s="3">
        <v>818</v>
      </c>
      <c r="B821" s="3">
        <f t="shared" si="64"/>
        <v>37005103020</v>
      </c>
      <c r="C821" s="3" t="s">
        <v>1166</v>
      </c>
      <c r="D821" s="3" t="s">
        <v>205</v>
      </c>
      <c r="E821" s="3" t="str">
        <f>INDEX(光放段!$G$4:$G$237,MATCH(纤芯!G821,光放段!$C$4:$C$237,0))</f>
        <v>山东二干|德聊菏2号光缆:德州共青团路-聊城东昌西路</v>
      </c>
      <c r="F821" s="3">
        <f>INDEX(光放段!$I$4:$I$237,MATCH(纤芯!H821,光放段!$B$4:$B$237,0))</f>
        <v>37005100000</v>
      </c>
      <c r="G821" s="3" t="str">
        <f t="shared" si="60"/>
        <v>山东二干|德聊菏2号光缆:临东机房-聊城东昌西路</v>
      </c>
      <c r="H821" s="3">
        <f>INDEX(光放段!$B$4:$B$237,MATCH(纤芯!G821,光放段!$C$4:$C$237,0))</f>
        <v>37005103000</v>
      </c>
      <c r="I821" s="3" t="str">
        <f t="shared" si="61"/>
        <v>德聊菏2号光缆</v>
      </c>
      <c r="J821" s="3" t="str">
        <f>INDEX(子缆名称!$B$4:$B$29,纤芯!M821)</f>
        <v>B缆</v>
      </c>
      <c r="K821" s="3">
        <v>20</v>
      </c>
      <c r="L821" s="3">
        <f t="shared" si="62"/>
        <v>8</v>
      </c>
      <c r="M821" s="3">
        <f t="shared" si="63"/>
        <v>2</v>
      </c>
      <c r="N821" s="3" t="s">
        <v>31</v>
      </c>
      <c r="O821" s="3">
        <f>COUNTIF([1]局站!$D$4:$D$172,"="&amp;N821)</f>
        <v>1</v>
      </c>
      <c r="P821" s="3">
        <v>0</v>
      </c>
      <c r="Q821" s="3">
        <v>0</v>
      </c>
      <c r="R821" s="3">
        <v>0</v>
      </c>
      <c r="S821" s="3" t="s">
        <v>27</v>
      </c>
      <c r="T821" s="3">
        <f>COUNTIF([1]局站!$D$4:$D$172,"="&amp;S821)</f>
        <v>1</v>
      </c>
      <c r="U821" s="3">
        <v>0</v>
      </c>
      <c r="V821" s="3">
        <v>0</v>
      </c>
      <c r="W821" s="3">
        <v>0</v>
      </c>
      <c r="X821" s="3" t="s">
        <v>1214</v>
      </c>
      <c r="Y821" s="3" t="s">
        <v>881</v>
      </c>
      <c r="Z821" s="3" t="str">
        <f>INDEX(业务类型!$C$4:$C$8,MATCH(纤芯!Y821,业务类型!$B$4:$B$8,0))</f>
        <v>OTHER</v>
      </c>
      <c r="AA821" s="3" t="s">
        <v>882</v>
      </c>
    </row>
    <row r="822" spans="1:27" ht="16.5" x14ac:dyDescent="0.2">
      <c r="A822" s="3">
        <v>819</v>
      </c>
      <c r="B822" s="3">
        <f t="shared" si="64"/>
        <v>37005103021</v>
      </c>
      <c r="C822" s="3" t="s">
        <v>1166</v>
      </c>
      <c r="D822" s="3" t="s">
        <v>205</v>
      </c>
      <c r="E822" s="3" t="str">
        <f>INDEX(光放段!$G$4:$G$237,MATCH(纤芯!G822,光放段!$C$4:$C$237,0))</f>
        <v>山东二干|德聊菏2号光缆:德州共青团路-聊城东昌西路</v>
      </c>
      <c r="F822" s="3">
        <f>INDEX(光放段!$I$4:$I$237,MATCH(纤芯!H822,光放段!$B$4:$B$237,0))</f>
        <v>37005100000</v>
      </c>
      <c r="G822" s="3" t="str">
        <f t="shared" si="60"/>
        <v>山东二干|德聊菏2号光缆:临东机房-聊城东昌西路</v>
      </c>
      <c r="H822" s="3">
        <f>INDEX(光放段!$B$4:$B$237,MATCH(纤芯!G822,光放段!$C$4:$C$237,0))</f>
        <v>37005103000</v>
      </c>
      <c r="I822" s="3" t="str">
        <f t="shared" si="61"/>
        <v>德聊菏2号光缆</v>
      </c>
      <c r="J822" s="3" t="str">
        <f>INDEX(子缆名称!$B$4:$B$29,纤芯!M822)</f>
        <v>B缆</v>
      </c>
      <c r="K822" s="3">
        <v>21</v>
      </c>
      <c r="L822" s="3">
        <f t="shared" si="62"/>
        <v>9</v>
      </c>
      <c r="M822" s="3">
        <f t="shared" si="63"/>
        <v>2</v>
      </c>
      <c r="N822" s="3" t="s">
        <v>31</v>
      </c>
      <c r="O822" s="3">
        <f>COUNTIF([1]局站!$D$4:$D$172,"="&amp;N822)</f>
        <v>1</v>
      </c>
      <c r="P822" s="3">
        <v>0</v>
      </c>
      <c r="Q822" s="3">
        <v>0</v>
      </c>
      <c r="R822" s="3">
        <v>0</v>
      </c>
      <c r="S822" s="3" t="s">
        <v>27</v>
      </c>
      <c r="T822" s="3">
        <f>COUNTIF([1]局站!$D$4:$D$172,"="&amp;S822)</f>
        <v>1</v>
      </c>
      <c r="U822" s="3">
        <v>0</v>
      </c>
      <c r="V822" s="3">
        <v>0</v>
      </c>
      <c r="W822" s="3">
        <v>0</v>
      </c>
      <c r="X822" s="3" t="s">
        <v>1214</v>
      </c>
      <c r="Y822" s="3" t="s">
        <v>852</v>
      </c>
      <c r="Z822" s="3" t="str">
        <f>INDEX(业务类型!$C$4:$C$8,MATCH(纤芯!Y822,业务类型!$B$4:$B$8,0))</f>
        <v>TWO</v>
      </c>
      <c r="AA822" s="3" t="s">
        <v>914</v>
      </c>
    </row>
    <row r="823" spans="1:27" ht="16.5" x14ac:dyDescent="0.2">
      <c r="A823" s="3">
        <v>820</v>
      </c>
      <c r="B823" s="3">
        <f t="shared" si="64"/>
        <v>37005103022</v>
      </c>
      <c r="C823" s="3" t="s">
        <v>1166</v>
      </c>
      <c r="D823" s="3" t="s">
        <v>205</v>
      </c>
      <c r="E823" s="3" t="str">
        <f>INDEX(光放段!$G$4:$G$237,MATCH(纤芯!G823,光放段!$C$4:$C$237,0))</f>
        <v>山东二干|德聊菏2号光缆:德州共青团路-聊城东昌西路</v>
      </c>
      <c r="F823" s="3">
        <f>INDEX(光放段!$I$4:$I$237,MATCH(纤芯!H823,光放段!$B$4:$B$237,0))</f>
        <v>37005100000</v>
      </c>
      <c r="G823" s="3" t="str">
        <f t="shared" si="60"/>
        <v>山东二干|德聊菏2号光缆:临东机房-聊城东昌西路</v>
      </c>
      <c r="H823" s="3">
        <f>INDEX(光放段!$B$4:$B$237,MATCH(纤芯!G823,光放段!$C$4:$C$237,0))</f>
        <v>37005103000</v>
      </c>
      <c r="I823" s="3" t="str">
        <f t="shared" si="61"/>
        <v>德聊菏2号光缆</v>
      </c>
      <c r="J823" s="3" t="str">
        <f>INDEX(子缆名称!$B$4:$B$29,纤芯!M823)</f>
        <v>B缆</v>
      </c>
      <c r="K823" s="3">
        <v>22</v>
      </c>
      <c r="L823" s="3">
        <f t="shared" si="62"/>
        <v>10</v>
      </c>
      <c r="M823" s="3">
        <f t="shared" si="63"/>
        <v>2</v>
      </c>
      <c r="N823" s="3" t="s">
        <v>31</v>
      </c>
      <c r="O823" s="3">
        <f>COUNTIF([1]局站!$D$4:$D$172,"="&amp;N823)</f>
        <v>1</v>
      </c>
      <c r="P823" s="3">
        <v>0</v>
      </c>
      <c r="Q823" s="3">
        <v>0</v>
      </c>
      <c r="R823" s="3">
        <v>0</v>
      </c>
      <c r="S823" s="3" t="s">
        <v>27</v>
      </c>
      <c r="T823" s="3">
        <f>COUNTIF([1]局站!$D$4:$D$172,"="&amp;S823)</f>
        <v>1</v>
      </c>
      <c r="U823" s="3">
        <v>0</v>
      </c>
      <c r="V823" s="3">
        <v>0</v>
      </c>
      <c r="W823" s="3">
        <v>0</v>
      </c>
      <c r="X823" s="3" t="s">
        <v>1214</v>
      </c>
      <c r="Y823" s="3" t="s">
        <v>852</v>
      </c>
      <c r="Z823" s="3" t="str">
        <f>INDEX(业务类型!$C$4:$C$8,MATCH(纤芯!Y823,业务类型!$B$4:$B$8,0))</f>
        <v>TWO</v>
      </c>
      <c r="AA823" s="3" t="s">
        <v>914</v>
      </c>
    </row>
    <row r="824" spans="1:27" ht="16.5" x14ac:dyDescent="0.2">
      <c r="A824" s="3">
        <v>821</v>
      </c>
      <c r="B824" s="3">
        <f t="shared" si="64"/>
        <v>37005103023</v>
      </c>
      <c r="C824" s="3" t="s">
        <v>1166</v>
      </c>
      <c r="D824" s="3" t="s">
        <v>205</v>
      </c>
      <c r="E824" s="3" t="str">
        <f>INDEX(光放段!$G$4:$G$237,MATCH(纤芯!G824,光放段!$C$4:$C$237,0))</f>
        <v>山东二干|德聊菏2号光缆:德州共青团路-聊城东昌西路</v>
      </c>
      <c r="F824" s="3">
        <f>INDEX(光放段!$I$4:$I$237,MATCH(纤芯!H824,光放段!$B$4:$B$237,0))</f>
        <v>37005100000</v>
      </c>
      <c r="G824" s="3" t="str">
        <f t="shared" si="60"/>
        <v>山东二干|德聊菏2号光缆:临东机房-聊城东昌西路</v>
      </c>
      <c r="H824" s="3">
        <f>INDEX(光放段!$B$4:$B$237,MATCH(纤芯!G824,光放段!$C$4:$C$237,0))</f>
        <v>37005103000</v>
      </c>
      <c r="I824" s="3" t="str">
        <f t="shared" si="61"/>
        <v>德聊菏2号光缆</v>
      </c>
      <c r="J824" s="3" t="str">
        <f>INDEX(子缆名称!$B$4:$B$29,纤芯!M824)</f>
        <v>B缆</v>
      </c>
      <c r="K824" s="3">
        <v>23</v>
      </c>
      <c r="L824" s="3">
        <f t="shared" si="62"/>
        <v>11</v>
      </c>
      <c r="M824" s="3">
        <f t="shared" si="63"/>
        <v>2</v>
      </c>
      <c r="N824" s="3" t="s">
        <v>31</v>
      </c>
      <c r="O824" s="3">
        <f>COUNTIF([1]局站!$D$4:$D$172,"="&amp;N824)</f>
        <v>1</v>
      </c>
      <c r="P824" s="3">
        <v>0</v>
      </c>
      <c r="Q824" s="3">
        <v>0</v>
      </c>
      <c r="R824" s="3">
        <v>0</v>
      </c>
      <c r="S824" s="3" t="s">
        <v>27</v>
      </c>
      <c r="T824" s="3">
        <f>COUNTIF([1]局站!$D$4:$D$172,"="&amp;S824)</f>
        <v>1</v>
      </c>
      <c r="U824" s="3">
        <v>0</v>
      </c>
      <c r="V824" s="3">
        <v>0</v>
      </c>
      <c r="W824" s="3">
        <v>0</v>
      </c>
      <c r="X824" s="3" t="s">
        <v>1214</v>
      </c>
      <c r="Y824" s="3" t="s">
        <v>854</v>
      </c>
      <c r="Z824" s="3" t="str">
        <f>INDEX(业务类型!$C$4:$C$8,MATCH(纤芯!Y824,业务类型!$B$4:$B$8,0))</f>
        <v>LOCAL</v>
      </c>
      <c r="AA824" s="3" t="s">
        <v>923</v>
      </c>
    </row>
    <row r="825" spans="1:27" ht="16.5" x14ac:dyDescent="0.2">
      <c r="A825" s="3">
        <v>822</v>
      </c>
      <c r="B825" s="3">
        <f t="shared" si="64"/>
        <v>37005103024</v>
      </c>
      <c r="C825" s="3" t="s">
        <v>1166</v>
      </c>
      <c r="D825" s="3" t="s">
        <v>205</v>
      </c>
      <c r="E825" s="3" t="str">
        <f>INDEX(光放段!$G$4:$G$237,MATCH(纤芯!G825,光放段!$C$4:$C$237,0))</f>
        <v>山东二干|德聊菏2号光缆:德州共青团路-聊城东昌西路</v>
      </c>
      <c r="F825" s="3">
        <f>INDEX(光放段!$I$4:$I$237,MATCH(纤芯!H825,光放段!$B$4:$B$237,0))</f>
        <v>37005100000</v>
      </c>
      <c r="G825" s="3" t="str">
        <f t="shared" si="60"/>
        <v>山东二干|德聊菏2号光缆:临东机房-聊城东昌西路</v>
      </c>
      <c r="H825" s="3">
        <f>INDEX(光放段!$B$4:$B$237,MATCH(纤芯!G825,光放段!$C$4:$C$237,0))</f>
        <v>37005103000</v>
      </c>
      <c r="I825" s="3" t="str">
        <f t="shared" si="61"/>
        <v>德聊菏2号光缆</v>
      </c>
      <c r="J825" s="3" t="str">
        <f>INDEX(子缆名称!$B$4:$B$29,纤芯!M825)</f>
        <v>B缆</v>
      </c>
      <c r="K825" s="3">
        <v>24</v>
      </c>
      <c r="L825" s="3">
        <f t="shared" si="62"/>
        <v>12</v>
      </c>
      <c r="M825" s="3">
        <f t="shared" si="63"/>
        <v>2</v>
      </c>
      <c r="N825" s="3" t="s">
        <v>31</v>
      </c>
      <c r="O825" s="3">
        <f>COUNTIF([1]局站!$D$4:$D$172,"="&amp;N825)</f>
        <v>1</v>
      </c>
      <c r="P825" s="3">
        <v>0</v>
      </c>
      <c r="Q825" s="3">
        <v>0</v>
      </c>
      <c r="R825" s="3">
        <v>0</v>
      </c>
      <c r="S825" s="3" t="s">
        <v>27</v>
      </c>
      <c r="T825" s="3">
        <f>COUNTIF([1]局站!$D$4:$D$172,"="&amp;S825)</f>
        <v>1</v>
      </c>
      <c r="U825" s="3">
        <v>0</v>
      </c>
      <c r="V825" s="3">
        <v>0</v>
      </c>
      <c r="W825" s="3">
        <v>0</v>
      </c>
      <c r="X825" s="3" t="s">
        <v>1214</v>
      </c>
      <c r="Y825" s="3" t="s">
        <v>881</v>
      </c>
      <c r="Z825" s="3" t="str">
        <f>INDEX(业务类型!$C$4:$C$8,MATCH(纤芯!Y825,业务类型!$B$4:$B$8,0))</f>
        <v>OTHER</v>
      </c>
      <c r="AA825" s="3" t="s">
        <v>925</v>
      </c>
    </row>
    <row r="826" spans="1:27" ht="16.5" x14ac:dyDescent="0.2">
      <c r="A826" s="3">
        <v>823</v>
      </c>
      <c r="B826" s="3">
        <f t="shared" si="64"/>
        <v>37005201001</v>
      </c>
      <c r="C826" s="3" t="s">
        <v>1166</v>
      </c>
      <c r="D826" s="3" t="s">
        <v>205</v>
      </c>
      <c r="E826" s="3" t="str">
        <f>INDEX(光放段!$G$4:$G$237,MATCH(纤芯!G826,光放段!$C$4:$C$237,0))</f>
        <v>山东二干|德聊菏2号光缆:聊城东昌西路-菏泽中华东路</v>
      </c>
      <c r="F826" s="3">
        <f>INDEX(光放段!$I$4:$I$237,MATCH(纤芯!H826,光放段!$B$4:$B$237,0))</f>
        <v>37005200000</v>
      </c>
      <c r="G826" s="3" t="str">
        <f t="shared" si="60"/>
        <v>山东二干|德聊菏2号光缆:聊城东昌西路-阳谷谷山路</v>
      </c>
      <c r="H826" s="3">
        <f>INDEX(光放段!$B$4:$B$237,MATCH(纤芯!G826,光放段!$C$4:$C$237,0))</f>
        <v>37005201000</v>
      </c>
      <c r="I826" s="3" t="str">
        <f t="shared" si="61"/>
        <v>德聊菏2号光缆</v>
      </c>
      <c r="J826" s="3" t="str">
        <f>INDEX(子缆名称!$B$4:$B$29,纤芯!M826)</f>
        <v>A缆</v>
      </c>
      <c r="K826" s="3">
        <v>1</v>
      </c>
      <c r="L826" s="3">
        <f t="shared" si="62"/>
        <v>1</v>
      </c>
      <c r="M826" s="3">
        <f t="shared" si="63"/>
        <v>1</v>
      </c>
      <c r="N826" s="3" t="s">
        <v>27</v>
      </c>
      <c r="O826" s="3">
        <f>COUNTIF([1]局站!$D$4:$D$172,"="&amp;N826)</f>
        <v>1</v>
      </c>
      <c r="P826" s="3">
        <v>0</v>
      </c>
      <c r="Q826" s="3">
        <v>0</v>
      </c>
      <c r="R826" s="3">
        <v>0</v>
      </c>
      <c r="S826" s="3" t="s">
        <v>28</v>
      </c>
      <c r="T826" s="3">
        <f>COUNTIF([1]局站!$D$4:$D$172,"="&amp;S826)</f>
        <v>1</v>
      </c>
      <c r="U826" s="3">
        <v>0</v>
      </c>
      <c r="V826" s="3">
        <v>0</v>
      </c>
      <c r="W826" s="3">
        <v>0</v>
      </c>
      <c r="X826" s="3" t="s">
        <v>1214</v>
      </c>
      <c r="Y826" s="3" t="s">
        <v>852</v>
      </c>
      <c r="Z826" s="3" t="str">
        <f>INDEX(业务类型!$C$4:$C$8,MATCH(纤芯!Y826,业务类型!$B$4:$B$8,0))</f>
        <v>TWO</v>
      </c>
      <c r="AA826" s="3" t="s">
        <v>926</v>
      </c>
    </row>
    <row r="827" spans="1:27" ht="16.5" x14ac:dyDescent="0.2">
      <c r="A827" s="3">
        <v>824</v>
      </c>
      <c r="B827" s="3">
        <f t="shared" si="64"/>
        <v>37005201002</v>
      </c>
      <c r="C827" s="3" t="s">
        <v>1166</v>
      </c>
      <c r="D827" s="3" t="s">
        <v>205</v>
      </c>
      <c r="E827" s="3" t="str">
        <f>INDEX(光放段!$G$4:$G$237,MATCH(纤芯!G827,光放段!$C$4:$C$237,0))</f>
        <v>山东二干|德聊菏2号光缆:聊城东昌西路-菏泽中华东路</v>
      </c>
      <c r="F827" s="3">
        <f>INDEX(光放段!$I$4:$I$237,MATCH(纤芯!H827,光放段!$B$4:$B$237,0))</f>
        <v>37005200000</v>
      </c>
      <c r="G827" s="3" t="str">
        <f t="shared" si="60"/>
        <v>山东二干|德聊菏2号光缆:聊城东昌西路-阳谷谷山路</v>
      </c>
      <c r="H827" s="3">
        <f>INDEX(光放段!$B$4:$B$237,MATCH(纤芯!G827,光放段!$C$4:$C$237,0))</f>
        <v>37005201000</v>
      </c>
      <c r="I827" s="3" t="str">
        <f t="shared" si="61"/>
        <v>德聊菏2号光缆</v>
      </c>
      <c r="J827" s="3" t="str">
        <f>INDEX(子缆名称!$B$4:$B$29,纤芯!M827)</f>
        <v>A缆</v>
      </c>
      <c r="K827" s="3">
        <v>2</v>
      </c>
      <c r="L827" s="3">
        <f t="shared" si="62"/>
        <v>2</v>
      </c>
      <c r="M827" s="3">
        <f t="shared" si="63"/>
        <v>1</v>
      </c>
      <c r="N827" s="3" t="s">
        <v>27</v>
      </c>
      <c r="O827" s="3">
        <f>COUNTIF([1]局站!$D$4:$D$172,"="&amp;N827)</f>
        <v>1</v>
      </c>
      <c r="P827" s="3">
        <v>0</v>
      </c>
      <c r="Q827" s="3">
        <v>0</v>
      </c>
      <c r="R827" s="3">
        <v>0</v>
      </c>
      <c r="S827" s="3" t="s">
        <v>28</v>
      </c>
      <c r="T827" s="3">
        <f>COUNTIF([1]局站!$D$4:$D$172,"="&amp;S827)</f>
        <v>1</v>
      </c>
      <c r="U827" s="3">
        <v>0</v>
      </c>
      <c r="V827" s="3">
        <v>0</v>
      </c>
      <c r="W827" s="3">
        <v>0</v>
      </c>
      <c r="X827" s="3" t="s">
        <v>1214</v>
      </c>
      <c r="Y827" s="3" t="s">
        <v>880</v>
      </c>
      <c r="Z827" s="3" t="str">
        <f>INDEX(业务类型!$C$4:$C$8,MATCH(纤芯!Y827,业务类型!$B$4:$B$8,0))</f>
        <v>IDLE</v>
      </c>
      <c r="AA827" s="3"/>
    </row>
    <row r="828" spans="1:27" ht="16.5" x14ac:dyDescent="0.2">
      <c r="A828" s="3">
        <v>825</v>
      </c>
      <c r="B828" s="3">
        <f t="shared" si="64"/>
        <v>37005201003</v>
      </c>
      <c r="C828" s="3" t="s">
        <v>1166</v>
      </c>
      <c r="D828" s="3" t="s">
        <v>205</v>
      </c>
      <c r="E828" s="3" t="str">
        <f>INDEX(光放段!$G$4:$G$237,MATCH(纤芯!G828,光放段!$C$4:$C$237,0))</f>
        <v>山东二干|德聊菏2号光缆:聊城东昌西路-菏泽中华东路</v>
      </c>
      <c r="F828" s="3">
        <f>INDEX(光放段!$I$4:$I$237,MATCH(纤芯!H828,光放段!$B$4:$B$237,0))</f>
        <v>37005200000</v>
      </c>
      <c r="G828" s="3" t="str">
        <f t="shared" si="60"/>
        <v>山东二干|德聊菏2号光缆:聊城东昌西路-阳谷谷山路</v>
      </c>
      <c r="H828" s="3">
        <f>INDEX(光放段!$B$4:$B$237,MATCH(纤芯!G828,光放段!$C$4:$C$237,0))</f>
        <v>37005201000</v>
      </c>
      <c r="I828" s="3" t="str">
        <f t="shared" si="61"/>
        <v>德聊菏2号光缆</v>
      </c>
      <c r="J828" s="3" t="str">
        <f>INDEX(子缆名称!$B$4:$B$29,纤芯!M828)</f>
        <v>A缆</v>
      </c>
      <c r="K828" s="3">
        <v>3</v>
      </c>
      <c r="L828" s="3">
        <f t="shared" si="62"/>
        <v>3</v>
      </c>
      <c r="M828" s="3">
        <f t="shared" si="63"/>
        <v>1</v>
      </c>
      <c r="N828" s="3" t="s">
        <v>27</v>
      </c>
      <c r="O828" s="3">
        <f>COUNTIF([1]局站!$D$4:$D$172,"="&amp;N828)</f>
        <v>1</v>
      </c>
      <c r="P828" s="3">
        <v>0</v>
      </c>
      <c r="Q828" s="3">
        <v>0</v>
      </c>
      <c r="R828" s="3">
        <v>0</v>
      </c>
      <c r="S828" s="3" t="s">
        <v>28</v>
      </c>
      <c r="T828" s="3">
        <f>COUNTIF([1]局站!$D$4:$D$172,"="&amp;S828)</f>
        <v>1</v>
      </c>
      <c r="U828" s="3">
        <v>0</v>
      </c>
      <c r="V828" s="3">
        <v>0</v>
      </c>
      <c r="W828" s="3">
        <v>0</v>
      </c>
      <c r="X828" s="3" t="s">
        <v>1214</v>
      </c>
      <c r="Y828" s="3" t="s">
        <v>852</v>
      </c>
      <c r="Z828" s="3" t="str">
        <f>INDEX(业务类型!$C$4:$C$8,MATCH(纤芯!Y828,业务类型!$B$4:$B$8,0))</f>
        <v>TWO</v>
      </c>
      <c r="AA828" s="3" t="s">
        <v>915</v>
      </c>
    </row>
    <row r="829" spans="1:27" ht="16.5" x14ac:dyDescent="0.2">
      <c r="A829" s="3">
        <v>826</v>
      </c>
      <c r="B829" s="3">
        <f t="shared" si="64"/>
        <v>37005201004</v>
      </c>
      <c r="C829" s="3" t="s">
        <v>1166</v>
      </c>
      <c r="D829" s="3" t="s">
        <v>205</v>
      </c>
      <c r="E829" s="3" t="str">
        <f>INDEX(光放段!$G$4:$G$237,MATCH(纤芯!G829,光放段!$C$4:$C$237,0))</f>
        <v>山东二干|德聊菏2号光缆:聊城东昌西路-菏泽中华东路</v>
      </c>
      <c r="F829" s="3">
        <f>INDEX(光放段!$I$4:$I$237,MATCH(纤芯!H829,光放段!$B$4:$B$237,0))</f>
        <v>37005200000</v>
      </c>
      <c r="G829" s="3" t="str">
        <f t="shared" si="60"/>
        <v>山东二干|德聊菏2号光缆:聊城东昌西路-阳谷谷山路</v>
      </c>
      <c r="H829" s="3">
        <f>INDEX(光放段!$B$4:$B$237,MATCH(纤芯!G829,光放段!$C$4:$C$237,0))</f>
        <v>37005201000</v>
      </c>
      <c r="I829" s="3" t="str">
        <f t="shared" si="61"/>
        <v>德聊菏2号光缆</v>
      </c>
      <c r="J829" s="3" t="str">
        <f>INDEX(子缆名称!$B$4:$B$29,纤芯!M829)</f>
        <v>A缆</v>
      </c>
      <c r="K829" s="3">
        <v>4</v>
      </c>
      <c r="L829" s="3">
        <f t="shared" si="62"/>
        <v>4</v>
      </c>
      <c r="M829" s="3">
        <f t="shared" si="63"/>
        <v>1</v>
      </c>
      <c r="N829" s="3" t="s">
        <v>27</v>
      </c>
      <c r="O829" s="3">
        <f>COUNTIF([1]局站!$D$4:$D$172,"="&amp;N829)</f>
        <v>1</v>
      </c>
      <c r="P829" s="3">
        <v>0</v>
      </c>
      <c r="Q829" s="3">
        <v>0</v>
      </c>
      <c r="R829" s="3">
        <v>0</v>
      </c>
      <c r="S829" s="3" t="s">
        <v>28</v>
      </c>
      <c r="T829" s="3">
        <f>COUNTIF([1]局站!$D$4:$D$172,"="&amp;S829)</f>
        <v>1</v>
      </c>
      <c r="U829" s="3">
        <v>0</v>
      </c>
      <c r="V829" s="3">
        <v>0</v>
      </c>
      <c r="W829" s="3">
        <v>0</v>
      </c>
      <c r="X829" s="3" t="s">
        <v>1214</v>
      </c>
      <c r="Y829" s="3" t="s">
        <v>852</v>
      </c>
      <c r="Z829" s="3" t="str">
        <f>INDEX(业务类型!$C$4:$C$8,MATCH(纤芯!Y829,业务类型!$B$4:$B$8,0))</f>
        <v>TWO</v>
      </c>
      <c r="AA829" s="3" t="s">
        <v>915</v>
      </c>
    </row>
    <row r="830" spans="1:27" ht="16.5" x14ac:dyDescent="0.2">
      <c r="A830" s="3">
        <v>827</v>
      </c>
      <c r="B830" s="3">
        <f t="shared" si="64"/>
        <v>37005201005</v>
      </c>
      <c r="C830" s="3" t="s">
        <v>1166</v>
      </c>
      <c r="D830" s="3" t="s">
        <v>205</v>
      </c>
      <c r="E830" s="3" t="str">
        <f>INDEX(光放段!$G$4:$G$237,MATCH(纤芯!G830,光放段!$C$4:$C$237,0))</f>
        <v>山东二干|德聊菏2号光缆:聊城东昌西路-菏泽中华东路</v>
      </c>
      <c r="F830" s="3">
        <f>INDEX(光放段!$I$4:$I$237,MATCH(纤芯!H830,光放段!$B$4:$B$237,0))</f>
        <v>37005200000</v>
      </c>
      <c r="G830" s="3" t="str">
        <f t="shared" si="60"/>
        <v>山东二干|德聊菏2号光缆:聊城东昌西路-阳谷谷山路</v>
      </c>
      <c r="H830" s="3">
        <f>INDEX(光放段!$B$4:$B$237,MATCH(纤芯!G830,光放段!$C$4:$C$237,0))</f>
        <v>37005201000</v>
      </c>
      <c r="I830" s="3" t="str">
        <f t="shared" si="61"/>
        <v>德聊菏2号光缆</v>
      </c>
      <c r="J830" s="3" t="str">
        <f>INDEX(子缆名称!$B$4:$B$29,纤芯!M830)</f>
        <v>A缆</v>
      </c>
      <c r="K830" s="3">
        <v>5</v>
      </c>
      <c r="L830" s="3">
        <f t="shared" si="62"/>
        <v>5</v>
      </c>
      <c r="M830" s="3">
        <f t="shared" si="63"/>
        <v>1</v>
      </c>
      <c r="N830" s="3" t="s">
        <v>27</v>
      </c>
      <c r="O830" s="3">
        <f>COUNTIF([1]局站!$D$4:$D$172,"="&amp;N830)</f>
        <v>1</v>
      </c>
      <c r="P830" s="3">
        <v>0</v>
      </c>
      <c r="Q830" s="3">
        <v>0</v>
      </c>
      <c r="R830" s="3">
        <v>0</v>
      </c>
      <c r="S830" s="3" t="s">
        <v>28</v>
      </c>
      <c r="T830" s="3">
        <f>COUNTIF([1]局站!$D$4:$D$172,"="&amp;S830)</f>
        <v>1</v>
      </c>
      <c r="U830" s="3">
        <v>0</v>
      </c>
      <c r="V830" s="3">
        <v>0</v>
      </c>
      <c r="W830" s="3">
        <v>0</v>
      </c>
      <c r="X830" s="3" t="s">
        <v>1214</v>
      </c>
      <c r="Y830" s="3" t="s">
        <v>852</v>
      </c>
      <c r="Z830" s="3" t="str">
        <f>INDEX(业务类型!$C$4:$C$8,MATCH(纤芯!Y830,业务类型!$B$4:$B$8,0))</f>
        <v>TWO</v>
      </c>
      <c r="AA830" s="3" t="s">
        <v>916</v>
      </c>
    </row>
    <row r="831" spans="1:27" ht="16.5" x14ac:dyDescent="0.2">
      <c r="A831" s="3">
        <v>828</v>
      </c>
      <c r="B831" s="3">
        <f t="shared" si="64"/>
        <v>37005201006</v>
      </c>
      <c r="C831" s="3" t="s">
        <v>1166</v>
      </c>
      <c r="D831" s="3" t="s">
        <v>205</v>
      </c>
      <c r="E831" s="3" t="str">
        <f>INDEX(光放段!$G$4:$G$237,MATCH(纤芯!G831,光放段!$C$4:$C$237,0))</f>
        <v>山东二干|德聊菏2号光缆:聊城东昌西路-菏泽中华东路</v>
      </c>
      <c r="F831" s="3">
        <f>INDEX(光放段!$I$4:$I$237,MATCH(纤芯!H831,光放段!$B$4:$B$237,0))</f>
        <v>37005200000</v>
      </c>
      <c r="G831" s="3" t="str">
        <f t="shared" si="60"/>
        <v>山东二干|德聊菏2号光缆:聊城东昌西路-阳谷谷山路</v>
      </c>
      <c r="H831" s="3">
        <f>INDEX(光放段!$B$4:$B$237,MATCH(纤芯!G831,光放段!$C$4:$C$237,0))</f>
        <v>37005201000</v>
      </c>
      <c r="I831" s="3" t="str">
        <f t="shared" si="61"/>
        <v>德聊菏2号光缆</v>
      </c>
      <c r="J831" s="3" t="str">
        <f>INDEX(子缆名称!$B$4:$B$29,纤芯!M831)</f>
        <v>A缆</v>
      </c>
      <c r="K831" s="3">
        <v>6</v>
      </c>
      <c r="L831" s="3">
        <f t="shared" si="62"/>
        <v>6</v>
      </c>
      <c r="M831" s="3">
        <f t="shared" si="63"/>
        <v>1</v>
      </c>
      <c r="N831" s="3" t="s">
        <v>27</v>
      </c>
      <c r="O831" s="3">
        <f>COUNTIF([1]局站!$D$4:$D$172,"="&amp;N831)</f>
        <v>1</v>
      </c>
      <c r="P831" s="3">
        <v>0</v>
      </c>
      <c r="Q831" s="3">
        <v>0</v>
      </c>
      <c r="R831" s="3">
        <v>0</v>
      </c>
      <c r="S831" s="3" t="s">
        <v>28</v>
      </c>
      <c r="T831" s="3">
        <f>COUNTIF([1]局站!$D$4:$D$172,"="&amp;S831)</f>
        <v>1</v>
      </c>
      <c r="U831" s="3">
        <v>0</v>
      </c>
      <c r="V831" s="3">
        <v>0</v>
      </c>
      <c r="W831" s="3">
        <v>0</v>
      </c>
      <c r="X831" s="3" t="s">
        <v>1214</v>
      </c>
      <c r="Y831" s="3" t="s">
        <v>880</v>
      </c>
      <c r="Z831" s="3" t="str">
        <f>INDEX(业务类型!$C$4:$C$8,MATCH(纤芯!Y831,业务类型!$B$4:$B$8,0))</f>
        <v>IDLE</v>
      </c>
      <c r="AA831" s="3"/>
    </row>
    <row r="832" spans="1:27" ht="16.5" x14ac:dyDescent="0.2">
      <c r="A832" s="3">
        <v>829</v>
      </c>
      <c r="B832" s="3">
        <f t="shared" si="64"/>
        <v>37005201007</v>
      </c>
      <c r="C832" s="3" t="s">
        <v>1166</v>
      </c>
      <c r="D832" s="3" t="s">
        <v>205</v>
      </c>
      <c r="E832" s="3" t="str">
        <f>INDEX(光放段!$G$4:$G$237,MATCH(纤芯!G832,光放段!$C$4:$C$237,0))</f>
        <v>山东二干|德聊菏2号光缆:聊城东昌西路-菏泽中华东路</v>
      </c>
      <c r="F832" s="3">
        <f>INDEX(光放段!$I$4:$I$237,MATCH(纤芯!H832,光放段!$B$4:$B$237,0))</f>
        <v>37005200000</v>
      </c>
      <c r="G832" s="3" t="str">
        <f t="shared" si="60"/>
        <v>山东二干|德聊菏2号光缆:聊城东昌西路-阳谷谷山路</v>
      </c>
      <c r="H832" s="3">
        <f>INDEX(光放段!$B$4:$B$237,MATCH(纤芯!G832,光放段!$C$4:$C$237,0))</f>
        <v>37005201000</v>
      </c>
      <c r="I832" s="3" t="str">
        <f t="shared" si="61"/>
        <v>德聊菏2号光缆</v>
      </c>
      <c r="J832" s="3" t="str">
        <f>INDEX(子缆名称!$B$4:$B$29,纤芯!M832)</f>
        <v>A缆</v>
      </c>
      <c r="K832" s="3">
        <v>7</v>
      </c>
      <c r="L832" s="3">
        <f t="shared" si="62"/>
        <v>7</v>
      </c>
      <c r="M832" s="3">
        <f t="shared" si="63"/>
        <v>1</v>
      </c>
      <c r="N832" s="3" t="s">
        <v>27</v>
      </c>
      <c r="O832" s="3">
        <f>COUNTIF([1]局站!$D$4:$D$172,"="&amp;N832)</f>
        <v>1</v>
      </c>
      <c r="P832" s="3">
        <v>0</v>
      </c>
      <c r="Q832" s="3">
        <v>0</v>
      </c>
      <c r="R832" s="3">
        <v>0</v>
      </c>
      <c r="S832" s="3" t="s">
        <v>28</v>
      </c>
      <c r="T832" s="3">
        <f>COUNTIF([1]局站!$D$4:$D$172,"="&amp;S832)</f>
        <v>1</v>
      </c>
      <c r="U832" s="3">
        <v>0</v>
      </c>
      <c r="V832" s="3">
        <v>0</v>
      </c>
      <c r="W832" s="3">
        <v>0</v>
      </c>
      <c r="X832" s="3" t="s">
        <v>1214</v>
      </c>
      <c r="Y832" s="3" t="s">
        <v>880</v>
      </c>
      <c r="Z832" s="3" t="str">
        <f>INDEX(业务类型!$C$4:$C$8,MATCH(纤芯!Y832,业务类型!$B$4:$B$8,0))</f>
        <v>IDLE</v>
      </c>
      <c r="AA832" s="3"/>
    </row>
    <row r="833" spans="1:27" ht="16.5" x14ac:dyDescent="0.2">
      <c r="A833" s="3">
        <v>830</v>
      </c>
      <c r="B833" s="3">
        <f t="shared" si="64"/>
        <v>37005201008</v>
      </c>
      <c r="C833" s="3" t="s">
        <v>1166</v>
      </c>
      <c r="D833" s="3" t="s">
        <v>205</v>
      </c>
      <c r="E833" s="3" t="str">
        <f>INDEX(光放段!$G$4:$G$237,MATCH(纤芯!G833,光放段!$C$4:$C$237,0))</f>
        <v>山东二干|德聊菏2号光缆:聊城东昌西路-菏泽中华东路</v>
      </c>
      <c r="F833" s="3">
        <f>INDEX(光放段!$I$4:$I$237,MATCH(纤芯!H833,光放段!$B$4:$B$237,0))</f>
        <v>37005200000</v>
      </c>
      <c r="G833" s="3" t="str">
        <f t="shared" si="60"/>
        <v>山东二干|德聊菏2号光缆:聊城东昌西路-阳谷谷山路</v>
      </c>
      <c r="H833" s="3">
        <f>INDEX(光放段!$B$4:$B$237,MATCH(纤芯!G833,光放段!$C$4:$C$237,0))</f>
        <v>37005201000</v>
      </c>
      <c r="I833" s="3" t="str">
        <f t="shared" si="61"/>
        <v>德聊菏2号光缆</v>
      </c>
      <c r="J833" s="3" t="str">
        <f>INDEX(子缆名称!$B$4:$B$29,纤芯!M833)</f>
        <v>A缆</v>
      </c>
      <c r="K833" s="3">
        <v>8</v>
      </c>
      <c r="L833" s="3">
        <f t="shared" si="62"/>
        <v>8</v>
      </c>
      <c r="M833" s="3">
        <f t="shared" si="63"/>
        <v>1</v>
      </c>
      <c r="N833" s="3" t="s">
        <v>27</v>
      </c>
      <c r="O833" s="3">
        <f>COUNTIF([1]局站!$D$4:$D$172,"="&amp;N833)</f>
        <v>1</v>
      </c>
      <c r="P833" s="3">
        <v>0</v>
      </c>
      <c r="Q833" s="3">
        <v>0</v>
      </c>
      <c r="R833" s="3">
        <v>0</v>
      </c>
      <c r="S833" s="3" t="s">
        <v>28</v>
      </c>
      <c r="T833" s="3">
        <f>COUNTIF([1]局站!$D$4:$D$172,"="&amp;S833)</f>
        <v>1</v>
      </c>
      <c r="U833" s="3">
        <v>0</v>
      </c>
      <c r="V833" s="3">
        <v>0</v>
      </c>
      <c r="W833" s="3">
        <v>0</v>
      </c>
      <c r="X833" s="3" t="s">
        <v>1214</v>
      </c>
      <c r="Y833" s="3" t="s">
        <v>880</v>
      </c>
      <c r="Z833" s="3" t="str">
        <f>INDEX(业务类型!$C$4:$C$8,MATCH(纤芯!Y833,业务类型!$B$4:$B$8,0))</f>
        <v>IDLE</v>
      </c>
      <c r="AA833" s="3"/>
    </row>
    <row r="834" spans="1:27" ht="16.5" x14ac:dyDescent="0.2">
      <c r="A834" s="3">
        <v>831</v>
      </c>
      <c r="B834" s="3">
        <f t="shared" si="64"/>
        <v>37005201009</v>
      </c>
      <c r="C834" s="3" t="s">
        <v>1166</v>
      </c>
      <c r="D834" s="3" t="s">
        <v>205</v>
      </c>
      <c r="E834" s="3" t="str">
        <f>INDEX(光放段!$G$4:$G$237,MATCH(纤芯!G834,光放段!$C$4:$C$237,0))</f>
        <v>山东二干|德聊菏2号光缆:聊城东昌西路-菏泽中华东路</v>
      </c>
      <c r="F834" s="3">
        <f>INDEX(光放段!$I$4:$I$237,MATCH(纤芯!H834,光放段!$B$4:$B$237,0))</f>
        <v>37005200000</v>
      </c>
      <c r="G834" s="3" t="str">
        <f t="shared" si="60"/>
        <v>山东二干|德聊菏2号光缆:聊城东昌西路-阳谷谷山路</v>
      </c>
      <c r="H834" s="3">
        <f>INDEX(光放段!$B$4:$B$237,MATCH(纤芯!G834,光放段!$C$4:$C$237,0))</f>
        <v>37005201000</v>
      </c>
      <c r="I834" s="3" t="str">
        <f t="shared" si="61"/>
        <v>德聊菏2号光缆</v>
      </c>
      <c r="J834" s="3" t="str">
        <f>INDEX(子缆名称!$B$4:$B$29,纤芯!M834)</f>
        <v>A缆</v>
      </c>
      <c r="K834" s="3">
        <v>9</v>
      </c>
      <c r="L834" s="3">
        <f t="shared" si="62"/>
        <v>9</v>
      </c>
      <c r="M834" s="3">
        <f t="shared" si="63"/>
        <v>1</v>
      </c>
      <c r="N834" s="3" t="s">
        <v>27</v>
      </c>
      <c r="O834" s="3">
        <f>COUNTIF([1]局站!$D$4:$D$172,"="&amp;N834)</f>
        <v>1</v>
      </c>
      <c r="P834" s="3">
        <v>0</v>
      </c>
      <c r="Q834" s="3">
        <v>0</v>
      </c>
      <c r="R834" s="3">
        <v>0</v>
      </c>
      <c r="S834" s="3" t="s">
        <v>28</v>
      </c>
      <c r="T834" s="3">
        <f>COUNTIF([1]局站!$D$4:$D$172,"="&amp;S834)</f>
        <v>1</v>
      </c>
      <c r="U834" s="3">
        <v>0</v>
      </c>
      <c r="V834" s="3">
        <v>0</v>
      </c>
      <c r="W834" s="3">
        <v>0</v>
      </c>
      <c r="X834" s="3" t="s">
        <v>1214</v>
      </c>
      <c r="Y834" s="3" t="s">
        <v>880</v>
      </c>
      <c r="Z834" s="3" t="str">
        <f>INDEX(业务类型!$C$4:$C$8,MATCH(纤芯!Y834,业务类型!$B$4:$B$8,0))</f>
        <v>IDLE</v>
      </c>
      <c r="AA834" s="3"/>
    </row>
    <row r="835" spans="1:27" ht="16.5" x14ac:dyDescent="0.2">
      <c r="A835" s="3">
        <v>832</v>
      </c>
      <c r="B835" s="3">
        <f t="shared" si="64"/>
        <v>37005201010</v>
      </c>
      <c r="C835" s="3" t="s">
        <v>1166</v>
      </c>
      <c r="D835" s="3" t="s">
        <v>205</v>
      </c>
      <c r="E835" s="3" t="str">
        <f>INDEX(光放段!$G$4:$G$237,MATCH(纤芯!G835,光放段!$C$4:$C$237,0))</f>
        <v>山东二干|德聊菏2号光缆:聊城东昌西路-菏泽中华东路</v>
      </c>
      <c r="F835" s="3">
        <f>INDEX(光放段!$I$4:$I$237,MATCH(纤芯!H835,光放段!$B$4:$B$237,0))</f>
        <v>37005200000</v>
      </c>
      <c r="G835" s="3" t="str">
        <f t="shared" si="60"/>
        <v>山东二干|德聊菏2号光缆:聊城东昌西路-阳谷谷山路</v>
      </c>
      <c r="H835" s="3">
        <f>INDEX(光放段!$B$4:$B$237,MATCH(纤芯!G835,光放段!$C$4:$C$237,0))</f>
        <v>37005201000</v>
      </c>
      <c r="I835" s="3" t="str">
        <f t="shared" si="61"/>
        <v>德聊菏2号光缆</v>
      </c>
      <c r="J835" s="3" t="str">
        <f>INDEX(子缆名称!$B$4:$B$29,纤芯!M835)</f>
        <v>A缆</v>
      </c>
      <c r="K835" s="3">
        <v>10</v>
      </c>
      <c r="L835" s="3">
        <f t="shared" si="62"/>
        <v>10</v>
      </c>
      <c r="M835" s="3">
        <f t="shared" si="63"/>
        <v>1</v>
      </c>
      <c r="N835" s="3" t="s">
        <v>27</v>
      </c>
      <c r="O835" s="3">
        <f>COUNTIF([1]局站!$D$4:$D$172,"="&amp;N835)</f>
        <v>1</v>
      </c>
      <c r="P835" s="3">
        <v>0</v>
      </c>
      <c r="Q835" s="3">
        <v>0</v>
      </c>
      <c r="R835" s="3">
        <v>0</v>
      </c>
      <c r="S835" s="3" t="s">
        <v>28</v>
      </c>
      <c r="T835" s="3">
        <f>COUNTIF([1]局站!$D$4:$D$172,"="&amp;S835)</f>
        <v>1</v>
      </c>
      <c r="U835" s="3">
        <v>0</v>
      </c>
      <c r="V835" s="3">
        <v>0</v>
      </c>
      <c r="W835" s="3">
        <v>0</v>
      </c>
      <c r="X835" s="3" t="s">
        <v>1214</v>
      </c>
      <c r="Y835" s="3" t="s">
        <v>852</v>
      </c>
      <c r="Z835" s="3" t="str">
        <f>INDEX(业务类型!$C$4:$C$8,MATCH(纤芯!Y835,业务类型!$B$4:$B$8,0))</f>
        <v>TWO</v>
      </c>
      <c r="AA835" s="3" t="s">
        <v>916</v>
      </c>
    </row>
    <row r="836" spans="1:27" ht="16.5" x14ac:dyDescent="0.2">
      <c r="A836" s="3">
        <v>833</v>
      </c>
      <c r="B836" s="3">
        <f t="shared" si="64"/>
        <v>37005201011</v>
      </c>
      <c r="C836" s="3" t="s">
        <v>1166</v>
      </c>
      <c r="D836" s="3" t="s">
        <v>205</v>
      </c>
      <c r="E836" s="3" t="str">
        <f>INDEX(光放段!$G$4:$G$237,MATCH(纤芯!G836,光放段!$C$4:$C$237,0))</f>
        <v>山东二干|德聊菏2号光缆:聊城东昌西路-菏泽中华东路</v>
      </c>
      <c r="F836" s="3">
        <f>INDEX(光放段!$I$4:$I$237,MATCH(纤芯!H836,光放段!$B$4:$B$237,0))</f>
        <v>37005200000</v>
      </c>
      <c r="G836" s="3" t="str">
        <f t="shared" si="60"/>
        <v>山东二干|德聊菏2号光缆:聊城东昌西路-阳谷谷山路</v>
      </c>
      <c r="H836" s="3">
        <f>INDEX(光放段!$B$4:$B$237,MATCH(纤芯!G836,光放段!$C$4:$C$237,0))</f>
        <v>37005201000</v>
      </c>
      <c r="I836" s="3" t="str">
        <f t="shared" si="61"/>
        <v>德聊菏2号光缆</v>
      </c>
      <c r="J836" s="3" t="str">
        <f>INDEX(子缆名称!$B$4:$B$29,纤芯!M836)</f>
        <v>A缆</v>
      </c>
      <c r="K836" s="3">
        <v>11</v>
      </c>
      <c r="L836" s="3">
        <f t="shared" si="62"/>
        <v>11</v>
      </c>
      <c r="M836" s="3">
        <f t="shared" si="63"/>
        <v>1</v>
      </c>
      <c r="N836" s="3" t="s">
        <v>27</v>
      </c>
      <c r="O836" s="3">
        <f>COUNTIF([1]局站!$D$4:$D$172,"="&amp;N836)</f>
        <v>1</v>
      </c>
      <c r="P836" s="3">
        <v>0</v>
      </c>
      <c r="Q836" s="3">
        <v>0</v>
      </c>
      <c r="R836" s="3">
        <v>0</v>
      </c>
      <c r="S836" s="3" t="s">
        <v>28</v>
      </c>
      <c r="T836" s="3">
        <f>COUNTIF([1]局站!$D$4:$D$172,"="&amp;S836)</f>
        <v>1</v>
      </c>
      <c r="U836" s="3">
        <v>0</v>
      </c>
      <c r="V836" s="3">
        <v>0</v>
      </c>
      <c r="W836" s="3">
        <v>0</v>
      </c>
      <c r="X836" s="3" t="s">
        <v>1214</v>
      </c>
      <c r="Y836" s="3" t="s">
        <v>880</v>
      </c>
      <c r="Z836" s="3" t="str">
        <f>INDEX(业务类型!$C$4:$C$8,MATCH(纤芯!Y836,业务类型!$B$4:$B$8,0))</f>
        <v>IDLE</v>
      </c>
      <c r="AA836" s="3"/>
    </row>
    <row r="837" spans="1:27" ht="16.5" x14ac:dyDescent="0.2">
      <c r="A837" s="3">
        <v>834</v>
      </c>
      <c r="B837" s="3">
        <f t="shared" si="64"/>
        <v>37005201012</v>
      </c>
      <c r="C837" s="3" t="s">
        <v>1166</v>
      </c>
      <c r="D837" s="3" t="s">
        <v>205</v>
      </c>
      <c r="E837" s="3" t="str">
        <f>INDEX(光放段!$G$4:$G$237,MATCH(纤芯!G837,光放段!$C$4:$C$237,0))</f>
        <v>山东二干|德聊菏2号光缆:聊城东昌西路-菏泽中华东路</v>
      </c>
      <c r="F837" s="3">
        <f>INDEX(光放段!$I$4:$I$237,MATCH(纤芯!H837,光放段!$B$4:$B$237,0))</f>
        <v>37005200000</v>
      </c>
      <c r="G837" s="3" t="str">
        <f t="shared" ref="G837:G900" si="65">C837&amp;"|"&amp;D837&amp;":"&amp;N837&amp;"-"&amp;S837</f>
        <v>山东二干|德聊菏2号光缆:聊城东昌西路-阳谷谷山路</v>
      </c>
      <c r="H837" s="3">
        <f>INDEX(光放段!$B$4:$B$237,MATCH(纤芯!G837,光放段!$C$4:$C$237,0))</f>
        <v>37005201000</v>
      </c>
      <c r="I837" s="3" t="str">
        <f t="shared" ref="I837:I900" si="66">D837</f>
        <v>德聊菏2号光缆</v>
      </c>
      <c r="J837" s="3" t="str">
        <f>INDEX(子缆名称!$B$4:$B$29,纤芯!M837)</f>
        <v>A缆</v>
      </c>
      <c r="K837" s="3">
        <v>12</v>
      </c>
      <c r="L837" s="3">
        <f t="shared" ref="L837:L900" si="67">MOD(K837-1,12)+1</f>
        <v>12</v>
      </c>
      <c r="M837" s="3">
        <f t="shared" ref="M837:M900" si="68">INT((K837-1)/12)+1</f>
        <v>1</v>
      </c>
      <c r="N837" s="3" t="s">
        <v>27</v>
      </c>
      <c r="O837" s="3">
        <f>COUNTIF([1]局站!$D$4:$D$172,"="&amp;N837)</f>
        <v>1</v>
      </c>
      <c r="P837" s="3">
        <v>0</v>
      </c>
      <c r="Q837" s="3">
        <v>0</v>
      </c>
      <c r="R837" s="3">
        <v>0</v>
      </c>
      <c r="S837" s="3" t="s">
        <v>28</v>
      </c>
      <c r="T837" s="3">
        <f>COUNTIF([1]局站!$D$4:$D$172,"="&amp;S837)</f>
        <v>1</v>
      </c>
      <c r="U837" s="3">
        <v>0</v>
      </c>
      <c r="V837" s="3">
        <v>0</v>
      </c>
      <c r="W837" s="3">
        <v>0</v>
      </c>
      <c r="X837" s="3" t="s">
        <v>1214</v>
      </c>
      <c r="Y837" s="3" t="s">
        <v>881</v>
      </c>
      <c r="Z837" s="3" t="str">
        <f>INDEX(业务类型!$C$4:$C$8,MATCH(纤芯!Y837,业务类型!$B$4:$B$8,0))</f>
        <v>OTHER</v>
      </c>
      <c r="AA837" s="3" t="s">
        <v>927</v>
      </c>
    </row>
    <row r="838" spans="1:27" ht="16.5" x14ac:dyDescent="0.2">
      <c r="A838" s="3">
        <v>835</v>
      </c>
      <c r="B838" s="3">
        <f t="shared" si="64"/>
        <v>37005201013</v>
      </c>
      <c r="C838" s="3" t="s">
        <v>1166</v>
      </c>
      <c r="D838" s="3" t="s">
        <v>205</v>
      </c>
      <c r="E838" s="3" t="str">
        <f>INDEX(光放段!$G$4:$G$237,MATCH(纤芯!G838,光放段!$C$4:$C$237,0))</f>
        <v>山东二干|德聊菏2号光缆:聊城东昌西路-菏泽中华东路</v>
      </c>
      <c r="F838" s="3">
        <f>INDEX(光放段!$I$4:$I$237,MATCH(纤芯!H838,光放段!$B$4:$B$237,0))</f>
        <v>37005200000</v>
      </c>
      <c r="G838" s="3" t="str">
        <f t="shared" si="65"/>
        <v>山东二干|德聊菏2号光缆:聊城东昌西路-阳谷谷山路</v>
      </c>
      <c r="H838" s="3">
        <f>INDEX(光放段!$B$4:$B$237,MATCH(纤芯!G838,光放段!$C$4:$C$237,0))</f>
        <v>37005201000</v>
      </c>
      <c r="I838" s="3" t="str">
        <f t="shared" si="66"/>
        <v>德聊菏2号光缆</v>
      </c>
      <c r="J838" s="3" t="str">
        <f>INDEX(子缆名称!$B$4:$B$29,纤芯!M838)</f>
        <v>B缆</v>
      </c>
      <c r="K838" s="3">
        <v>13</v>
      </c>
      <c r="L838" s="3">
        <f t="shared" si="67"/>
        <v>1</v>
      </c>
      <c r="M838" s="3">
        <f t="shared" si="68"/>
        <v>2</v>
      </c>
      <c r="N838" s="3" t="s">
        <v>27</v>
      </c>
      <c r="O838" s="3">
        <f>COUNTIF([1]局站!$D$4:$D$172,"="&amp;N838)</f>
        <v>1</v>
      </c>
      <c r="P838" s="3">
        <v>0</v>
      </c>
      <c r="Q838" s="3">
        <v>0</v>
      </c>
      <c r="R838" s="3">
        <v>0</v>
      </c>
      <c r="S838" s="3" t="s">
        <v>28</v>
      </c>
      <c r="T838" s="3">
        <f>COUNTIF([1]局站!$D$4:$D$172,"="&amp;S838)</f>
        <v>1</v>
      </c>
      <c r="U838" s="3">
        <v>0</v>
      </c>
      <c r="V838" s="3">
        <v>0</v>
      </c>
      <c r="W838" s="3">
        <v>0</v>
      </c>
      <c r="X838" s="3" t="s">
        <v>1214</v>
      </c>
      <c r="Y838" s="3" t="s">
        <v>880</v>
      </c>
      <c r="Z838" s="3" t="str">
        <f>INDEX(业务类型!$C$4:$C$8,MATCH(纤芯!Y838,业务类型!$B$4:$B$8,0))</f>
        <v>IDLE</v>
      </c>
      <c r="AA838" s="3"/>
    </row>
    <row r="839" spans="1:27" ht="16.5" x14ac:dyDescent="0.2">
      <c r="A839" s="3">
        <v>836</v>
      </c>
      <c r="B839" s="3">
        <f t="shared" si="64"/>
        <v>37005201014</v>
      </c>
      <c r="C839" s="3" t="s">
        <v>1166</v>
      </c>
      <c r="D839" s="3" t="s">
        <v>205</v>
      </c>
      <c r="E839" s="3" t="str">
        <f>INDEX(光放段!$G$4:$G$237,MATCH(纤芯!G839,光放段!$C$4:$C$237,0))</f>
        <v>山东二干|德聊菏2号光缆:聊城东昌西路-菏泽中华东路</v>
      </c>
      <c r="F839" s="3">
        <f>INDEX(光放段!$I$4:$I$237,MATCH(纤芯!H839,光放段!$B$4:$B$237,0))</f>
        <v>37005200000</v>
      </c>
      <c r="G839" s="3" t="str">
        <f t="shared" si="65"/>
        <v>山东二干|德聊菏2号光缆:聊城东昌西路-阳谷谷山路</v>
      </c>
      <c r="H839" s="3">
        <f>INDEX(光放段!$B$4:$B$237,MATCH(纤芯!G839,光放段!$C$4:$C$237,0))</f>
        <v>37005201000</v>
      </c>
      <c r="I839" s="3" t="str">
        <f t="shared" si="66"/>
        <v>德聊菏2号光缆</v>
      </c>
      <c r="J839" s="3" t="str">
        <f>INDEX(子缆名称!$B$4:$B$29,纤芯!M839)</f>
        <v>B缆</v>
      </c>
      <c r="K839" s="3">
        <v>14</v>
      </c>
      <c r="L839" s="3">
        <f t="shared" si="67"/>
        <v>2</v>
      </c>
      <c r="M839" s="3">
        <f t="shared" si="68"/>
        <v>2</v>
      </c>
      <c r="N839" s="3" t="s">
        <v>27</v>
      </c>
      <c r="O839" s="3">
        <f>COUNTIF([1]局站!$D$4:$D$172,"="&amp;N839)</f>
        <v>1</v>
      </c>
      <c r="P839" s="3">
        <v>0</v>
      </c>
      <c r="Q839" s="3">
        <v>0</v>
      </c>
      <c r="R839" s="3">
        <v>0</v>
      </c>
      <c r="S839" s="3" t="s">
        <v>28</v>
      </c>
      <c r="T839" s="3">
        <f>COUNTIF([1]局站!$D$4:$D$172,"="&amp;S839)</f>
        <v>1</v>
      </c>
      <c r="U839" s="3">
        <v>0</v>
      </c>
      <c r="V839" s="3">
        <v>0</v>
      </c>
      <c r="W839" s="3">
        <v>0</v>
      </c>
      <c r="X839" s="3" t="s">
        <v>1214</v>
      </c>
      <c r="Y839" s="3" t="s">
        <v>850</v>
      </c>
      <c r="Z839" s="3" t="str">
        <f>INDEX(业务类型!$C$4:$C$8,MATCH(纤芯!Y839,业务类型!$B$4:$B$8,0))</f>
        <v>ONE</v>
      </c>
      <c r="AA839" s="3" t="s">
        <v>928</v>
      </c>
    </row>
    <row r="840" spans="1:27" ht="16.5" x14ac:dyDescent="0.2">
      <c r="A840" s="3">
        <v>837</v>
      </c>
      <c r="B840" s="3">
        <f t="shared" si="64"/>
        <v>37005201015</v>
      </c>
      <c r="C840" s="3" t="s">
        <v>1166</v>
      </c>
      <c r="D840" s="3" t="s">
        <v>205</v>
      </c>
      <c r="E840" s="3" t="str">
        <f>INDEX(光放段!$G$4:$G$237,MATCH(纤芯!G840,光放段!$C$4:$C$237,0))</f>
        <v>山东二干|德聊菏2号光缆:聊城东昌西路-菏泽中华东路</v>
      </c>
      <c r="F840" s="3">
        <f>INDEX(光放段!$I$4:$I$237,MATCH(纤芯!H840,光放段!$B$4:$B$237,0))</f>
        <v>37005200000</v>
      </c>
      <c r="G840" s="3" t="str">
        <f t="shared" si="65"/>
        <v>山东二干|德聊菏2号光缆:聊城东昌西路-阳谷谷山路</v>
      </c>
      <c r="H840" s="3">
        <f>INDEX(光放段!$B$4:$B$237,MATCH(纤芯!G840,光放段!$C$4:$C$237,0))</f>
        <v>37005201000</v>
      </c>
      <c r="I840" s="3" t="str">
        <f t="shared" si="66"/>
        <v>德聊菏2号光缆</v>
      </c>
      <c r="J840" s="3" t="str">
        <f>INDEX(子缆名称!$B$4:$B$29,纤芯!M840)</f>
        <v>B缆</v>
      </c>
      <c r="K840" s="3">
        <v>15</v>
      </c>
      <c r="L840" s="3">
        <f t="shared" si="67"/>
        <v>3</v>
      </c>
      <c r="M840" s="3">
        <f t="shared" si="68"/>
        <v>2</v>
      </c>
      <c r="N840" s="3" t="s">
        <v>27</v>
      </c>
      <c r="O840" s="3">
        <f>COUNTIF([1]局站!$D$4:$D$172,"="&amp;N840)</f>
        <v>1</v>
      </c>
      <c r="P840" s="3">
        <v>0</v>
      </c>
      <c r="Q840" s="3">
        <v>0</v>
      </c>
      <c r="R840" s="3">
        <v>0</v>
      </c>
      <c r="S840" s="3" t="s">
        <v>28</v>
      </c>
      <c r="T840" s="3">
        <f>COUNTIF([1]局站!$D$4:$D$172,"="&amp;S840)</f>
        <v>1</v>
      </c>
      <c r="U840" s="3">
        <v>0</v>
      </c>
      <c r="V840" s="3">
        <v>0</v>
      </c>
      <c r="W840" s="3">
        <v>0</v>
      </c>
      <c r="X840" s="3" t="s">
        <v>1214</v>
      </c>
      <c r="Y840" s="3" t="s">
        <v>880</v>
      </c>
      <c r="Z840" s="3" t="str">
        <f>INDEX(业务类型!$C$4:$C$8,MATCH(纤芯!Y840,业务类型!$B$4:$B$8,0))</f>
        <v>IDLE</v>
      </c>
      <c r="AA840" s="3"/>
    </row>
    <row r="841" spans="1:27" ht="16.5" x14ac:dyDescent="0.2">
      <c r="A841" s="3">
        <v>838</v>
      </c>
      <c r="B841" s="3">
        <f t="shared" si="64"/>
        <v>37005201016</v>
      </c>
      <c r="C841" s="3" t="s">
        <v>1166</v>
      </c>
      <c r="D841" s="3" t="s">
        <v>205</v>
      </c>
      <c r="E841" s="3" t="str">
        <f>INDEX(光放段!$G$4:$G$237,MATCH(纤芯!G841,光放段!$C$4:$C$237,0))</f>
        <v>山东二干|德聊菏2号光缆:聊城东昌西路-菏泽中华东路</v>
      </c>
      <c r="F841" s="3">
        <f>INDEX(光放段!$I$4:$I$237,MATCH(纤芯!H841,光放段!$B$4:$B$237,0))</f>
        <v>37005200000</v>
      </c>
      <c r="G841" s="3" t="str">
        <f t="shared" si="65"/>
        <v>山东二干|德聊菏2号光缆:聊城东昌西路-阳谷谷山路</v>
      </c>
      <c r="H841" s="3">
        <f>INDEX(光放段!$B$4:$B$237,MATCH(纤芯!G841,光放段!$C$4:$C$237,0))</f>
        <v>37005201000</v>
      </c>
      <c r="I841" s="3" t="str">
        <f t="shared" si="66"/>
        <v>德聊菏2号光缆</v>
      </c>
      <c r="J841" s="3" t="str">
        <f>INDEX(子缆名称!$B$4:$B$29,纤芯!M841)</f>
        <v>B缆</v>
      </c>
      <c r="K841" s="3">
        <v>16</v>
      </c>
      <c r="L841" s="3">
        <f t="shared" si="67"/>
        <v>4</v>
      </c>
      <c r="M841" s="3">
        <f t="shared" si="68"/>
        <v>2</v>
      </c>
      <c r="N841" s="3" t="s">
        <v>27</v>
      </c>
      <c r="O841" s="3">
        <f>COUNTIF([1]局站!$D$4:$D$172,"="&amp;N841)</f>
        <v>1</v>
      </c>
      <c r="P841" s="3">
        <v>0</v>
      </c>
      <c r="Q841" s="3">
        <v>0</v>
      </c>
      <c r="R841" s="3">
        <v>0</v>
      </c>
      <c r="S841" s="3" t="s">
        <v>28</v>
      </c>
      <c r="T841" s="3">
        <f>COUNTIF([1]局站!$D$4:$D$172,"="&amp;S841)</f>
        <v>1</v>
      </c>
      <c r="U841" s="3">
        <v>0</v>
      </c>
      <c r="V841" s="3">
        <v>0</v>
      </c>
      <c r="W841" s="3">
        <v>0</v>
      </c>
      <c r="X841" s="3" t="s">
        <v>1214</v>
      </c>
      <c r="Y841" s="3" t="s">
        <v>850</v>
      </c>
      <c r="Z841" s="3" t="str">
        <f>INDEX(业务类型!$C$4:$C$8,MATCH(纤芯!Y841,业务类型!$B$4:$B$8,0))</f>
        <v>ONE</v>
      </c>
      <c r="AA841" s="3" t="s">
        <v>929</v>
      </c>
    </row>
    <row r="842" spans="1:27" ht="16.5" x14ac:dyDescent="0.2">
      <c r="A842" s="3">
        <v>839</v>
      </c>
      <c r="B842" s="3">
        <f t="shared" si="64"/>
        <v>37005201017</v>
      </c>
      <c r="C842" s="3" t="s">
        <v>1166</v>
      </c>
      <c r="D842" s="3" t="s">
        <v>205</v>
      </c>
      <c r="E842" s="3" t="str">
        <f>INDEX(光放段!$G$4:$G$237,MATCH(纤芯!G842,光放段!$C$4:$C$237,0))</f>
        <v>山东二干|德聊菏2号光缆:聊城东昌西路-菏泽中华东路</v>
      </c>
      <c r="F842" s="3">
        <f>INDEX(光放段!$I$4:$I$237,MATCH(纤芯!H842,光放段!$B$4:$B$237,0))</f>
        <v>37005200000</v>
      </c>
      <c r="G842" s="3" t="str">
        <f t="shared" si="65"/>
        <v>山东二干|德聊菏2号光缆:聊城东昌西路-阳谷谷山路</v>
      </c>
      <c r="H842" s="3">
        <f>INDEX(光放段!$B$4:$B$237,MATCH(纤芯!G842,光放段!$C$4:$C$237,0))</f>
        <v>37005201000</v>
      </c>
      <c r="I842" s="3" t="str">
        <f t="shared" si="66"/>
        <v>德聊菏2号光缆</v>
      </c>
      <c r="J842" s="3" t="str">
        <f>INDEX(子缆名称!$B$4:$B$29,纤芯!M842)</f>
        <v>B缆</v>
      </c>
      <c r="K842" s="3">
        <v>17</v>
      </c>
      <c r="L842" s="3">
        <f t="shared" si="67"/>
        <v>5</v>
      </c>
      <c r="M842" s="3">
        <f t="shared" si="68"/>
        <v>2</v>
      </c>
      <c r="N842" s="3" t="s">
        <v>27</v>
      </c>
      <c r="O842" s="3">
        <f>COUNTIF([1]局站!$D$4:$D$172,"="&amp;N842)</f>
        <v>1</v>
      </c>
      <c r="P842" s="3">
        <v>0</v>
      </c>
      <c r="Q842" s="3">
        <v>0</v>
      </c>
      <c r="R842" s="3">
        <v>0</v>
      </c>
      <c r="S842" s="3" t="s">
        <v>28</v>
      </c>
      <c r="T842" s="3">
        <f>COUNTIF([1]局站!$D$4:$D$172,"="&amp;S842)</f>
        <v>1</v>
      </c>
      <c r="U842" s="3">
        <v>0</v>
      </c>
      <c r="V842" s="3">
        <v>0</v>
      </c>
      <c r="W842" s="3">
        <v>0</v>
      </c>
      <c r="X842" s="3" t="s">
        <v>1214</v>
      </c>
      <c r="Y842" s="3" t="s">
        <v>880</v>
      </c>
      <c r="Z842" s="3" t="str">
        <f>INDEX(业务类型!$C$4:$C$8,MATCH(纤芯!Y842,业务类型!$B$4:$B$8,0))</f>
        <v>IDLE</v>
      </c>
      <c r="AA842" s="3"/>
    </row>
    <row r="843" spans="1:27" ht="16.5" x14ac:dyDescent="0.2">
      <c r="A843" s="3">
        <v>840</v>
      </c>
      <c r="B843" s="3">
        <f t="shared" si="64"/>
        <v>37005201018</v>
      </c>
      <c r="C843" s="3" t="s">
        <v>1166</v>
      </c>
      <c r="D843" s="3" t="s">
        <v>205</v>
      </c>
      <c r="E843" s="3" t="str">
        <f>INDEX(光放段!$G$4:$G$237,MATCH(纤芯!G843,光放段!$C$4:$C$237,0))</f>
        <v>山东二干|德聊菏2号光缆:聊城东昌西路-菏泽中华东路</v>
      </c>
      <c r="F843" s="3">
        <f>INDEX(光放段!$I$4:$I$237,MATCH(纤芯!H843,光放段!$B$4:$B$237,0))</f>
        <v>37005200000</v>
      </c>
      <c r="G843" s="3" t="str">
        <f t="shared" si="65"/>
        <v>山东二干|德聊菏2号光缆:聊城东昌西路-阳谷谷山路</v>
      </c>
      <c r="H843" s="3">
        <f>INDEX(光放段!$B$4:$B$237,MATCH(纤芯!G843,光放段!$C$4:$C$237,0))</f>
        <v>37005201000</v>
      </c>
      <c r="I843" s="3" t="str">
        <f t="shared" si="66"/>
        <v>德聊菏2号光缆</v>
      </c>
      <c r="J843" s="3" t="str">
        <f>INDEX(子缆名称!$B$4:$B$29,纤芯!M843)</f>
        <v>B缆</v>
      </c>
      <c r="K843" s="3">
        <v>18</v>
      </c>
      <c r="L843" s="3">
        <f t="shared" si="67"/>
        <v>6</v>
      </c>
      <c r="M843" s="3">
        <f t="shared" si="68"/>
        <v>2</v>
      </c>
      <c r="N843" s="3" t="s">
        <v>27</v>
      </c>
      <c r="O843" s="3">
        <f>COUNTIF([1]局站!$D$4:$D$172,"="&amp;N843)</f>
        <v>1</v>
      </c>
      <c r="P843" s="3">
        <v>0</v>
      </c>
      <c r="Q843" s="3">
        <v>0</v>
      </c>
      <c r="R843" s="3">
        <v>0</v>
      </c>
      <c r="S843" s="3" t="s">
        <v>28</v>
      </c>
      <c r="T843" s="3">
        <f>COUNTIF([1]局站!$D$4:$D$172,"="&amp;S843)</f>
        <v>1</v>
      </c>
      <c r="U843" s="3">
        <v>0</v>
      </c>
      <c r="V843" s="3">
        <v>0</v>
      </c>
      <c r="W843" s="3">
        <v>0</v>
      </c>
      <c r="X843" s="3" t="s">
        <v>1214</v>
      </c>
      <c r="Y843" s="3" t="s">
        <v>880</v>
      </c>
      <c r="Z843" s="3" t="str">
        <f>INDEX(业务类型!$C$4:$C$8,MATCH(纤芯!Y843,业务类型!$B$4:$B$8,0))</f>
        <v>IDLE</v>
      </c>
      <c r="AA843" s="3"/>
    </row>
    <row r="844" spans="1:27" ht="16.5" x14ac:dyDescent="0.2">
      <c r="A844" s="3">
        <v>841</v>
      </c>
      <c r="B844" s="3">
        <f t="shared" si="64"/>
        <v>37005201019</v>
      </c>
      <c r="C844" s="3" t="s">
        <v>1166</v>
      </c>
      <c r="D844" s="3" t="s">
        <v>205</v>
      </c>
      <c r="E844" s="3" t="str">
        <f>INDEX(光放段!$G$4:$G$237,MATCH(纤芯!G844,光放段!$C$4:$C$237,0))</f>
        <v>山东二干|德聊菏2号光缆:聊城东昌西路-菏泽中华东路</v>
      </c>
      <c r="F844" s="3">
        <f>INDEX(光放段!$I$4:$I$237,MATCH(纤芯!H844,光放段!$B$4:$B$237,0))</f>
        <v>37005200000</v>
      </c>
      <c r="G844" s="3" t="str">
        <f t="shared" si="65"/>
        <v>山东二干|德聊菏2号光缆:聊城东昌西路-阳谷谷山路</v>
      </c>
      <c r="H844" s="3">
        <f>INDEX(光放段!$B$4:$B$237,MATCH(纤芯!G844,光放段!$C$4:$C$237,0))</f>
        <v>37005201000</v>
      </c>
      <c r="I844" s="3" t="str">
        <f t="shared" si="66"/>
        <v>德聊菏2号光缆</v>
      </c>
      <c r="J844" s="3" t="str">
        <f>INDEX(子缆名称!$B$4:$B$29,纤芯!M844)</f>
        <v>B缆</v>
      </c>
      <c r="K844" s="3">
        <v>19</v>
      </c>
      <c r="L844" s="3">
        <f t="shared" si="67"/>
        <v>7</v>
      </c>
      <c r="M844" s="3">
        <f t="shared" si="68"/>
        <v>2</v>
      </c>
      <c r="N844" s="3" t="s">
        <v>27</v>
      </c>
      <c r="O844" s="3">
        <f>COUNTIF([1]局站!$D$4:$D$172,"="&amp;N844)</f>
        <v>1</v>
      </c>
      <c r="P844" s="3">
        <v>0</v>
      </c>
      <c r="Q844" s="3">
        <v>0</v>
      </c>
      <c r="R844" s="3">
        <v>0</v>
      </c>
      <c r="S844" s="3" t="s">
        <v>28</v>
      </c>
      <c r="T844" s="3">
        <f>COUNTIF([1]局站!$D$4:$D$172,"="&amp;S844)</f>
        <v>1</v>
      </c>
      <c r="U844" s="3">
        <v>0</v>
      </c>
      <c r="V844" s="3">
        <v>0</v>
      </c>
      <c r="W844" s="3">
        <v>0</v>
      </c>
      <c r="X844" s="3" t="s">
        <v>1214</v>
      </c>
      <c r="Y844" s="3" t="s">
        <v>850</v>
      </c>
      <c r="Z844" s="3" t="str">
        <f>INDEX(业务类型!$C$4:$C$8,MATCH(纤芯!Y844,业务类型!$B$4:$B$8,0))</f>
        <v>ONE</v>
      </c>
      <c r="AA844" s="3" t="s">
        <v>929</v>
      </c>
    </row>
    <row r="845" spans="1:27" ht="16.5" x14ac:dyDescent="0.2">
      <c r="A845" s="3">
        <v>842</v>
      </c>
      <c r="B845" s="3">
        <f t="shared" si="64"/>
        <v>37005201020</v>
      </c>
      <c r="C845" s="3" t="s">
        <v>1166</v>
      </c>
      <c r="D845" s="3" t="s">
        <v>205</v>
      </c>
      <c r="E845" s="3" t="str">
        <f>INDEX(光放段!$G$4:$G$237,MATCH(纤芯!G845,光放段!$C$4:$C$237,0))</f>
        <v>山东二干|德聊菏2号光缆:聊城东昌西路-菏泽中华东路</v>
      </c>
      <c r="F845" s="3">
        <f>INDEX(光放段!$I$4:$I$237,MATCH(纤芯!H845,光放段!$B$4:$B$237,0))</f>
        <v>37005200000</v>
      </c>
      <c r="G845" s="3" t="str">
        <f t="shared" si="65"/>
        <v>山东二干|德聊菏2号光缆:聊城东昌西路-阳谷谷山路</v>
      </c>
      <c r="H845" s="3">
        <f>INDEX(光放段!$B$4:$B$237,MATCH(纤芯!G845,光放段!$C$4:$C$237,0))</f>
        <v>37005201000</v>
      </c>
      <c r="I845" s="3" t="str">
        <f t="shared" si="66"/>
        <v>德聊菏2号光缆</v>
      </c>
      <c r="J845" s="3" t="str">
        <f>INDEX(子缆名称!$B$4:$B$29,纤芯!M845)</f>
        <v>B缆</v>
      </c>
      <c r="K845" s="3">
        <v>20</v>
      </c>
      <c r="L845" s="3">
        <f t="shared" si="67"/>
        <v>8</v>
      </c>
      <c r="M845" s="3">
        <f t="shared" si="68"/>
        <v>2</v>
      </c>
      <c r="N845" s="3" t="s">
        <v>27</v>
      </c>
      <c r="O845" s="3">
        <f>COUNTIF([1]局站!$D$4:$D$172,"="&amp;N845)</f>
        <v>1</v>
      </c>
      <c r="P845" s="3">
        <v>0</v>
      </c>
      <c r="Q845" s="3">
        <v>0</v>
      </c>
      <c r="R845" s="3">
        <v>0</v>
      </c>
      <c r="S845" s="3" t="s">
        <v>28</v>
      </c>
      <c r="T845" s="3">
        <f>COUNTIF([1]局站!$D$4:$D$172,"="&amp;S845)</f>
        <v>1</v>
      </c>
      <c r="U845" s="3">
        <v>0</v>
      </c>
      <c r="V845" s="3">
        <v>0</v>
      </c>
      <c r="W845" s="3">
        <v>0</v>
      </c>
      <c r="X845" s="3" t="s">
        <v>1214</v>
      </c>
      <c r="Y845" s="3" t="s">
        <v>850</v>
      </c>
      <c r="Z845" s="3" t="str">
        <f>INDEX(业务类型!$C$4:$C$8,MATCH(纤芯!Y845,业务类型!$B$4:$B$8,0))</f>
        <v>ONE</v>
      </c>
      <c r="AA845" s="3" t="s">
        <v>928</v>
      </c>
    </row>
    <row r="846" spans="1:27" ht="16.5" x14ac:dyDescent="0.2">
      <c r="A846" s="3">
        <v>843</v>
      </c>
      <c r="B846" s="3">
        <f t="shared" si="64"/>
        <v>37005201021</v>
      </c>
      <c r="C846" s="3" t="s">
        <v>1166</v>
      </c>
      <c r="D846" s="3" t="s">
        <v>205</v>
      </c>
      <c r="E846" s="3" t="str">
        <f>INDEX(光放段!$G$4:$G$237,MATCH(纤芯!G846,光放段!$C$4:$C$237,0))</f>
        <v>山东二干|德聊菏2号光缆:聊城东昌西路-菏泽中华东路</v>
      </c>
      <c r="F846" s="3">
        <f>INDEX(光放段!$I$4:$I$237,MATCH(纤芯!H846,光放段!$B$4:$B$237,0))</f>
        <v>37005200000</v>
      </c>
      <c r="G846" s="3" t="str">
        <f t="shared" si="65"/>
        <v>山东二干|德聊菏2号光缆:聊城东昌西路-阳谷谷山路</v>
      </c>
      <c r="H846" s="3">
        <f>INDEX(光放段!$B$4:$B$237,MATCH(纤芯!G846,光放段!$C$4:$C$237,0))</f>
        <v>37005201000</v>
      </c>
      <c r="I846" s="3" t="str">
        <f t="shared" si="66"/>
        <v>德聊菏2号光缆</v>
      </c>
      <c r="J846" s="3" t="str">
        <f>INDEX(子缆名称!$B$4:$B$29,纤芯!M846)</f>
        <v>B缆</v>
      </c>
      <c r="K846" s="3">
        <v>21</v>
      </c>
      <c r="L846" s="3">
        <f t="shared" si="67"/>
        <v>9</v>
      </c>
      <c r="M846" s="3">
        <f t="shared" si="68"/>
        <v>2</v>
      </c>
      <c r="N846" s="3" t="s">
        <v>27</v>
      </c>
      <c r="O846" s="3">
        <f>COUNTIF([1]局站!$D$4:$D$172,"="&amp;N846)</f>
        <v>1</v>
      </c>
      <c r="P846" s="3">
        <v>0</v>
      </c>
      <c r="Q846" s="3">
        <v>0</v>
      </c>
      <c r="R846" s="3">
        <v>0</v>
      </c>
      <c r="S846" s="3" t="s">
        <v>28</v>
      </c>
      <c r="T846" s="3">
        <f>COUNTIF([1]局站!$D$4:$D$172,"="&amp;S846)</f>
        <v>1</v>
      </c>
      <c r="U846" s="3">
        <v>0</v>
      </c>
      <c r="V846" s="3">
        <v>0</v>
      </c>
      <c r="W846" s="3">
        <v>0</v>
      </c>
      <c r="X846" s="3" t="s">
        <v>1214</v>
      </c>
      <c r="Y846" s="3" t="s">
        <v>852</v>
      </c>
      <c r="Z846" s="3" t="str">
        <f>INDEX(业务类型!$C$4:$C$8,MATCH(纤芯!Y846,业务类型!$B$4:$B$8,0))</f>
        <v>TWO</v>
      </c>
      <c r="AA846" s="3" t="s">
        <v>926</v>
      </c>
    </row>
    <row r="847" spans="1:27" ht="16.5" x14ac:dyDescent="0.2">
      <c r="A847" s="3">
        <v>844</v>
      </c>
      <c r="B847" s="3">
        <f t="shared" si="64"/>
        <v>37005201022</v>
      </c>
      <c r="C847" s="3" t="s">
        <v>1166</v>
      </c>
      <c r="D847" s="3" t="s">
        <v>205</v>
      </c>
      <c r="E847" s="3" t="str">
        <f>INDEX(光放段!$G$4:$G$237,MATCH(纤芯!G847,光放段!$C$4:$C$237,0))</f>
        <v>山东二干|德聊菏2号光缆:聊城东昌西路-菏泽中华东路</v>
      </c>
      <c r="F847" s="3">
        <f>INDEX(光放段!$I$4:$I$237,MATCH(纤芯!H847,光放段!$B$4:$B$237,0))</f>
        <v>37005200000</v>
      </c>
      <c r="G847" s="3" t="str">
        <f t="shared" si="65"/>
        <v>山东二干|德聊菏2号光缆:聊城东昌西路-阳谷谷山路</v>
      </c>
      <c r="H847" s="3">
        <f>INDEX(光放段!$B$4:$B$237,MATCH(纤芯!G847,光放段!$C$4:$C$237,0))</f>
        <v>37005201000</v>
      </c>
      <c r="I847" s="3" t="str">
        <f t="shared" si="66"/>
        <v>德聊菏2号光缆</v>
      </c>
      <c r="J847" s="3" t="str">
        <f>INDEX(子缆名称!$B$4:$B$29,纤芯!M847)</f>
        <v>B缆</v>
      </c>
      <c r="K847" s="3">
        <v>22</v>
      </c>
      <c r="L847" s="3">
        <f t="shared" si="67"/>
        <v>10</v>
      </c>
      <c r="M847" s="3">
        <f t="shared" si="68"/>
        <v>2</v>
      </c>
      <c r="N847" s="3" t="s">
        <v>27</v>
      </c>
      <c r="O847" s="3">
        <f>COUNTIF([1]局站!$D$4:$D$172,"="&amp;N847)</f>
        <v>1</v>
      </c>
      <c r="P847" s="3">
        <v>0</v>
      </c>
      <c r="Q847" s="3">
        <v>0</v>
      </c>
      <c r="R847" s="3">
        <v>0</v>
      </c>
      <c r="S847" s="3" t="s">
        <v>28</v>
      </c>
      <c r="T847" s="3">
        <f>COUNTIF([1]局站!$D$4:$D$172,"="&amp;S847)</f>
        <v>1</v>
      </c>
      <c r="U847" s="3">
        <v>0</v>
      </c>
      <c r="V847" s="3">
        <v>0</v>
      </c>
      <c r="W847" s="3">
        <v>0</v>
      </c>
      <c r="X847" s="3" t="s">
        <v>1214</v>
      </c>
      <c r="Y847" s="3" t="s">
        <v>881</v>
      </c>
      <c r="Z847" s="3" t="str">
        <f>INDEX(业务类型!$C$4:$C$8,MATCH(纤芯!Y847,业务类型!$B$4:$B$8,0))</f>
        <v>OTHER</v>
      </c>
      <c r="AA847" s="3" t="s">
        <v>888</v>
      </c>
    </row>
    <row r="848" spans="1:27" ht="16.5" x14ac:dyDescent="0.2">
      <c r="A848" s="3">
        <v>845</v>
      </c>
      <c r="B848" s="3">
        <f t="shared" si="64"/>
        <v>37005201023</v>
      </c>
      <c r="C848" s="3" t="s">
        <v>1166</v>
      </c>
      <c r="D848" s="3" t="s">
        <v>205</v>
      </c>
      <c r="E848" s="3" t="str">
        <f>INDEX(光放段!$G$4:$G$237,MATCH(纤芯!G848,光放段!$C$4:$C$237,0))</f>
        <v>山东二干|德聊菏2号光缆:聊城东昌西路-菏泽中华东路</v>
      </c>
      <c r="F848" s="3">
        <f>INDEX(光放段!$I$4:$I$237,MATCH(纤芯!H848,光放段!$B$4:$B$237,0))</f>
        <v>37005200000</v>
      </c>
      <c r="G848" s="3" t="str">
        <f t="shared" si="65"/>
        <v>山东二干|德聊菏2号光缆:聊城东昌西路-阳谷谷山路</v>
      </c>
      <c r="H848" s="3">
        <f>INDEX(光放段!$B$4:$B$237,MATCH(纤芯!G848,光放段!$C$4:$C$237,0))</f>
        <v>37005201000</v>
      </c>
      <c r="I848" s="3" t="str">
        <f t="shared" si="66"/>
        <v>德聊菏2号光缆</v>
      </c>
      <c r="J848" s="3" t="str">
        <f>INDEX(子缆名称!$B$4:$B$29,纤芯!M848)</f>
        <v>B缆</v>
      </c>
      <c r="K848" s="3">
        <v>23</v>
      </c>
      <c r="L848" s="3">
        <f t="shared" si="67"/>
        <v>11</v>
      </c>
      <c r="M848" s="3">
        <f t="shared" si="68"/>
        <v>2</v>
      </c>
      <c r="N848" s="3" t="s">
        <v>27</v>
      </c>
      <c r="O848" s="3">
        <f>COUNTIF([1]局站!$D$4:$D$172,"="&amp;N848)</f>
        <v>1</v>
      </c>
      <c r="P848" s="3">
        <v>0</v>
      </c>
      <c r="Q848" s="3">
        <v>0</v>
      </c>
      <c r="R848" s="3">
        <v>0</v>
      </c>
      <c r="S848" s="3" t="s">
        <v>28</v>
      </c>
      <c r="T848" s="3">
        <f>COUNTIF([1]局站!$D$4:$D$172,"="&amp;S848)</f>
        <v>1</v>
      </c>
      <c r="U848" s="3">
        <v>0</v>
      </c>
      <c r="V848" s="3">
        <v>0</v>
      </c>
      <c r="W848" s="3">
        <v>0</v>
      </c>
      <c r="X848" s="3" t="s">
        <v>1214</v>
      </c>
      <c r="Y848" s="3" t="s">
        <v>881</v>
      </c>
      <c r="Z848" s="3" t="str">
        <f>INDEX(业务类型!$C$4:$C$8,MATCH(纤芯!Y848,业务类型!$B$4:$B$8,0))</f>
        <v>OTHER</v>
      </c>
      <c r="AA848" s="3" t="s">
        <v>882</v>
      </c>
    </row>
    <row r="849" spans="1:27" ht="16.5" x14ac:dyDescent="0.2">
      <c r="A849" s="3">
        <v>846</v>
      </c>
      <c r="B849" s="3">
        <f t="shared" si="64"/>
        <v>37005201024</v>
      </c>
      <c r="C849" s="3" t="s">
        <v>1166</v>
      </c>
      <c r="D849" s="3" t="s">
        <v>205</v>
      </c>
      <c r="E849" s="3" t="str">
        <f>INDEX(光放段!$G$4:$G$237,MATCH(纤芯!G849,光放段!$C$4:$C$237,0))</f>
        <v>山东二干|德聊菏2号光缆:聊城东昌西路-菏泽中华东路</v>
      </c>
      <c r="F849" s="3">
        <f>INDEX(光放段!$I$4:$I$237,MATCH(纤芯!H849,光放段!$B$4:$B$237,0))</f>
        <v>37005200000</v>
      </c>
      <c r="G849" s="3" t="str">
        <f t="shared" si="65"/>
        <v>山东二干|德聊菏2号光缆:聊城东昌西路-阳谷谷山路</v>
      </c>
      <c r="H849" s="3">
        <f>INDEX(光放段!$B$4:$B$237,MATCH(纤芯!G849,光放段!$C$4:$C$237,0))</f>
        <v>37005201000</v>
      </c>
      <c r="I849" s="3" t="str">
        <f t="shared" si="66"/>
        <v>德聊菏2号光缆</v>
      </c>
      <c r="J849" s="3" t="str">
        <f>INDEX(子缆名称!$B$4:$B$29,纤芯!M849)</f>
        <v>B缆</v>
      </c>
      <c r="K849" s="3">
        <v>24</v>
      </c>
      <c r="L849" s="3">
        <f t="shared" si="67"/>
        <v>12</v>
      </c>
      <c r="M849" s="3">
        <f t="shared" si="68"/>
        <v>2</v>
      </c>
      <c r="N849" s="3" t="s">
        <v>27</v>
      </c>
      <c r="O849" s="3">
        <f>COUNTIF([1]局站!$D$4:$D$172,"="&amp;N849)</f>
        <v>1</v>
      </c>
      <c r="P849" s="3">
        <v>0</v>
      </c>
      <c r="Q849" s="3">
        <v>0</v>
      </c>
      <c r="R849" s="3">
        <v>0</v>
      </c>
      <c r="S849" s="3" t="s">
        <v>28</v>
      </c>
      <c r="T849" s="3">
        <f>COUNTIF([1]局站!$D$4:$D$172,"="&amp;S849)</f>
        <v>1</v>
      </c>
      <c r="U849" s="3">
        <v>0</v>
      </c>
      <c r="V849" s="3">
        <v>0</v>
      </c>
      <c r="W849" s="3">
        <v>0</v>
      </c>
      <c r="X849" s="3" t="s">
        <v>1214</v>
      </c>
      <c r="Y849" s="3" t="s">
        <v>881</v>
      </c>
      <c r="Z849" s="3" t="str">
        <f>INDEX(业务类型!$C$4:$C$8,MATCH(纤芯!Y849,业务类型!$B$4:$B$8,0))</f>
        <v>OTHER</v>
      </c>
      <c r="AA849" s="3" t="s">
        <v>882</v>
      </c>
    </row>
    <row r="850" spans="1:27" ht="16.5" x14ac:dyDescent="0.2">
      <c r="A850" s="3">
        <v>847</v>
      </c>
      <c r="B850" s="3">
        <f t="shared" si="64"/>
        <v>37005202001</v>
      </c>
      <c r="C850" s="3" t="s">
        <v>1166</v>
      </c>
      <c r="D850" s="3" t="s">
        <v>205</v>
      </c>
      <c r="E850" s="3" t="str">
        <f>INDEX(光放段!$G$4:$G$237,MATCH(纤芯!G850,光放段!$C$4:$C$237,0))</f>
        <v>山东二干|德聊菏2号光缆:聊城东昌西路-菏泽中华东路</v>
      </c>
      <c r="F850" s="3">
        <f>INDEX(光放段!$I$4:$I$237,MATCH(纤芯!H850,光放段!$B$4:$B$237,0))</f>
        <v>37005200000</v>
      </c>
      <c r="G850" s="3" t="str">
        <f t="shared" si="65"/>
        <v>山东二干|德聊菏2号光缆:阳谷谷山路-梁山水泊路</v>
      </c>
      <c r="H850" s="3">
        <f>INDEX(光放段!$B$4:$B$237,MATCH(纤芯!G850,光放段!$C$4:$C$237,0))</f>
        <v>37005202000</v>
      </c>
      <c r="I850" s="3" t="str">
        <f t="shared" si="66"/>
        <v>德聊菏2号光缆</v>
      </c>
      <c r="J850" s="3" t="str">
        <f>INDEX(子缆名称!$B$4:$B$29,纤芯!M850)</f>
        <v>A缆</v>
      </c>
      <c r="K850" s="3">
        <v>1</v>
      </c>
      <c r="L850" s="3">
        <f t="shared" si="67"/>
        <v>1</v>
      </c>
      <c r="M850" s="3">
        <f t="shared" si="68"/>
        <v>1</v>
      </c>
      <c r="N850" s="3" t="s">
        <v>28</v>
      </c>
      <c r="O850" s="3">
        <f>COUNTIF([1]局站!$D$4:$D$172,"="&amp;N850)</f>
        <v>1</v>
      </c>
      <c r="P850" s="3">
        <v>0</v>
      </c>
      <c r="Q850" s="3">
        <v>0</v>
      </c>
      <c r="R850" s="3">
        <v>0</v>
      </c>
      <c r="S850" s="3" t="s">
        <v>29</v>
      </c>
      <c r="T850" s="3">
        <f>COUNTIF([1]局站!$D$4:$D$172,"="&amp;S850)</f>
        <v>1</v>
      </c>
      <c r="U850" s="3">
        <v>0</v>
      </c>
      <c r="V850" s="3">
        <v>0</v>
      </c>
      <c r="W850" s="3">
        <v>0</v>
      </c>
      <c r="X850" s="3" t="s">
        <v>1214</v>
      </c>
      <c r="Y850" s="3" t="s">
        <v>852</v>
      </c>
      <c r="Z850" s="3" t="str">
        <f>INDEX(业务类型!$C$4:$C$8,MATCH(纤芯!Y850,业务类型!$B$4:$B$8,0))</f>
        <v>TWO</v>
      </c>
      <c r="AA850" s="3" t="s">
        <v>915</v>
      </c>
    </row>
    <row r="851" spans="1:27" ht="16.5" x14ac:dyDescent="0.2">
      <c r="A851" s="3">
        <v>848</v>
      </c>
      <c r="B851" s="3">
        <f t="shared" si="64"/>
        <v>37005202002</v>
      </c>
      <c r="C851" s="3" t="s">
        <v>1166</v>
      </c>
      <c r="D851" s="3" t="s">
        <v>205</v>
      </c>
      <c r="E851" s="3" t="str">
        <f>INDEX(光放段!$G$4:$G$237,MATCH(纤芯!G851,光放段!$C$4:$C$237,0))</f>
        <v>山东二干|德聊菏2号光缆:聊城东昌西路-菏泽中华东路</v>
      </c>
      <c r="F851" s="3">
        <f>INDEX(光放段!$I$4:$I$237,MATCH(纤芯!H851,光放段!$B$4:$B$237,0))</f>
        <v>37005200000</v>
      </c>
      <c r="G851" s="3" t="str">
        <f t="shared" si="65"/>
        <v>山东二干|德聊菏2号光缆:阳谷谷山路-梁山水泊路</v>
      </c>
      <c r="H851" s="3">
        <f>INDEX(光放段!$B$4:$B$237,MATCH(纤芯!G851,光放段!$C$4:$C$237,0))</f>
        <v>37005202000</v>
      </c>
      <c r="I851" s="3" t="str">
        <f t="shared" si="66"/>
        <v>德聊菏2号光缆</v>
      </c>
      <c r="J851" s="3" t="str">
        <f>INDEX(子缆名称!$B$4:$B$29,纤芯!M851)</f>
        <v>A缆</v>
      </c>
      <c r="K851" s="3">
        <v>2</v>
      </c>
      <c r="L851" s="3">
        <f t="shared" si="67"/>
        <v>2</v>
      </c>
      <c r="M851" s="3">
        <f t="shared" si="68"/>
        <v>1</v>
      </c>
      <c r="N851" s="3" t="s">
        <v>28</v>
      </c>
      <c r="O851" s="3">
        <f>COUNTIF([1]局站!$D$4:$D$172,"="&amp;N851)</f>
        <v>1</v>
      </c>
      <c r="P851" s="3">
        <v>0</v>
      </c>
      <c r="Q851" s="3">
        <v>0</v>
      </c>
      <c r="R851" s="3">
        <v>0</v>
      </c>
      <c r="S851" s="3" t="s">
        <v>29</v>
      </c>
      <c r="T851" s="3">
        <f>COUNTIF([1]局站!$D$4:$D$172,"="&amp;S851)</f>
        <v>1</v>
      </c>
      <c r="U851" s="3">
        <v>0</v>
      </c>
      <c r="V851" s="3">
        <v>0</v>
      </c>
      <c r="W851" s="3">
        <v>0</v>
      </c>
      <c r="X851" s="3" t="s">
        <v>1214</v>
      </c>
      <c r="Y851" s="3" t="s">
        <v>852</v>
      </c>
      <c r="Z851" s="3" t="str">
        <f>INDEX(业务类型!$C$4:$C$8,MATCH(纤芯!Y851,业务类型!$B$4:$B$8,0))</f>
        <v>TWO</v>
      </c>
      <c r="AA851" s="3" t="s">
        <v>915</v>
      </c>
    </row>
    <row r="852" spans="1:27" ht="16.5" x14ac:dyDescent="0.2">
      <c r="A852" s="3">
        <v>849</v>
      </c>
      <c r="B852" s="3">
        <f t="shared" si="64"/>
        <v>37005202003</v>
      </c>
      <c r="C852" s="3" t="s">
        <v>1166</v>
      </c>
      <c r="D852" s="3" t="s">
        <v>205</v>
      </c>
      <c r="E852" s="3" t="str">
        <f>INDEX(光放段!$G$4:$G$237,MATCH(纤芯!G852,光放段!$C$4:$C$237,0))</f>
        <v>山东二干|德聊菏2号光缆:聊城东昌西路-菏泽中华东路</v>
      </c>
      <c r="F852" s="3">
        <f>INDEX(光放段!$I$4:$I$237,MATCH(纤芯!H852,光放段!$B$4:$B$237,0))</f>
        <v>37005200000</v>
      </c>
      <c r="G852" s="3" t="str">
        <f t="shared" si="65"/>
        <v>山东二干|德聊菏2号光缆:阳谷谷山路-梁山水泊路</v>
      </c>
      <c r="H852" s="3">
        <f>INDEX(光放段!$B$4:$B$237,MATCH(纤芯!G852,光放段!$C$4:$C$237,0))</f>
        <v>37005202000</v>
      </c>
      <c r="I852" s="3" t="str">
        <f t="shared" si="66"/>
        <v>德聊菏2号光缆</v>
      </c>
      <c r="J852" s="3" t="str">
        <f>INDEX(子缆名称!$B$4:$B$29,纤芯!M852)</f>
        <v>A缆</v>
      </c>
      <c r="K852" s="3">
        <v>3</v>
      </c>
      <c r="L852" s="3">
        <f t="shared" si="67"/>
        <v>3</v>
      </c>
      <c r="M852" s="3">
        <f t="shared" si="68"/>
        <v>1</v>
      </c>
      <c r="N852" s="3" t="s">
        <v>28</v>
      </c>
      <c r="O852" s="3">
        <f>COUNTIF([1]局站!$D$4:$D$172,"="&amp;N852)</f>
        <v>1</v>
      </c>
      <c r="P852" s="3">
        <v>0</v>
      </c>
      <c r="Q852" s="3">
        <v>0</v>
      </c>
      <c r="R852" s="3">
        <v>0</v>
      </c>
      <c r="S852" s="3" t="s">
        <v>29</v>
      </c>
      <c r="T852" s="3">
        <f>COUNTIF([1]局站!$D$4:$D$172,"="&amp;S852)</f>
        <v>1</v>
      </c>
      <c r="U852" s="3">
        <v>0</v>
      </c>
      <c r="V852" s="3">
        <v>0</v>
      </c>
      <c r="W852" s="3">
        <v>0</v>
      </c>
      <c r="X852" s="3" t="s">
        <v>1214</v>
      </c>
      <c r="Y852" s="3" t="s">
        <v>880</v>
      </c>
      <c r="Z852" s="3" t="str">
        <f>INDEX(业务类型!$C$4:$C$8,MATCH(纤芯!Y852,业务类型!$B$4:$B$8,0))</f>
        <v>IDLE</v>
      </c>
      <c r="AA852" s="3"/>
    </row>
    <row r="853" spans="1:27" ht="16.5" x14ac:dyDescent="0.2">
      <c r="A853" s="3">
        <v>850</v>
      </c>
      <c r="B853" s="3">
        <f t="shared" ref="B853:B916" si="69">H853+K853</f>
        <v>37005202004</v>
      </c>
      <c r="C853" s="3" t="s">
        <v>1166</v>
      </c>
      <c r="D853" s="3" t="s">
        <v>205</v>
      </c>
      <c r="E853" s="3" t="str">
        <f>INDEX(光放段!$G$4:$G$237,MATCH(纤芯!G853,光放段!$C$4:$C$237,0))</f>
        <v>山东二干|德聊菏2号光缆:聊城东昌西路-菏泽中华东路</v>
      </c>
      <c r="F853" s="3">
        <f>INDEX(光放段!$I$4:$I$237,MATCH(纤芯!H853,光放段!$B$4:$B$237,0))</f>
        <v>37005200000</v>
      </c>
      <c r="G853" s="3" t="str">
        <f t="shared" si="65"/>
        <v>山东二干|德聊菏2号光缆:阳谷谷山路-梁山水泊路</v>
      </c>
      <c r="H853" s="3">
        <f>INDEX(光放段!$B$4:$B$237,MATCH(纤芯!G853,光放段!$C$4:$C$237,0))</f>
        <v>37005202000</v>
      </c>
      <c r="I853" s="3" t="str">
        <f t="shared" si="66"/>
        <v>德聊菏2号光缆</v>
      </c>
      <c r="J853" s="3" t="str">
        <f>INDEX(子缆名称!$B$4:$B$29,纤芯!M853)</f>
        <v>A缆</v>
      </c>
      <c r="K853" s="3">
        <v>4</v>
      </c>
      <c r="L853" s="3">
        <f t="shared" si="67"/>
        <v>4</v>
      </c>
      <c r="M853" s="3">
        <f t="shared" si="68"/>
        <v>1</v>
      </c>
      <c r="N853" s="3" t="s">
        <v>28</v>
      </c>
      <c r="O853" s="3">
        <f>COUNTIF([1]局站!$D$4:$D$172,"="&amp;N853)</f>
        <v>1</v>
      </c>
      <c r="P853" s="3">
        <v>0</v>
      </c>
      <c r="Q853" s="3">
        <v>0</v>
      </c>
      <c r="R853" s="3">
        <v>0</v>
      </c>
      <c r="S853" s="3" t="s">
        <v>29</v>
      </c>
      <c r="T853" s="3">
        <f>COUNTIF([1]局站!$D$4:$D$172,"="&amp;S853)</f>
        <v>1</v>
      </c>
      <c r="U853" s="3">
        <v>0</v>
      </c>
      <c r="V853" s="3">
        <v>0</v>
      </c>
      <c r="W853" s="3">
        <v>0</v>
      </c>
      <c r="X853" s="3" t="s">
        <v>1214</v>
      </c>
      <c r="Y853" s="3" t="s">
        <v>880</v>
      </c>
      <c r="Z853" s="3" t="str">
        <f>INDEX(业务类型!$C$4:$C$8,MATCH(纤芯!Y853,业务类型!$B$4:$B$8,0))</f>
        <v>IDLE</v>
      </c>
      <c r="AA853" s="3"/>
    </row>
    <row r="854" spans="1:27" ht="16.5" x14ac:dyDescent="0.2">
      <c r="A854" s="3">
        <v>851</v>
      </c>
      <c r="B854" s="3">
        <f t="shared" si="69"/>
        <v>37005202005</v>
      </c>
      <c r="C854" s="3" t="s">
        <v>1166</v>
      </c>
      <c r="D854" s="3" t="s">
        <v>205</v>
      </c>
      <c r="E854" s="3" t="str">
        <f>INDEX(光放段!$G$4:$G$237,MATCH(纤芯!G854,光放段!$C$4:$C$237,0))</f>
        <v>山东二干|德聊菏2号光缆:聊城东昌西路-菏泽中华东路</v>
      </c>
      <c r="F854" s="3">
        <f>INDEX(光放段!$I$4:$I$237,MATCH(纤芯!H854,光放段!$B$4:$B$237,0))</f>
        <v>37005200000</v>
      </c>
      <c r="G854" s="3" t="str">
        <f t="shared" si="65"/>
        <v>山东二干|德聊菏2号光缆:阳谷谷山路-梁山水泊路</v>
      </c>
      <c r="H854" s="3">
        <f>INDEX(光放段!$B$4:$B$237,MATCH(纤芯!G854,光放段!$C$4:$C$237,0))</f>
        <v>37005202000</v>
      </c>
      <c r="I854" s="3" t="str">
        <f t="shared" si="66"/>
        <v>德聊菏2号光缆</v>
      </c>
      <c r="J854" s="3" t="str">
        <f>INDEX(子缆名称!$B$4:$B$29,纤芯!M854)</f>
        <v>A缆</v>
      </c>
      <c r="K854" s="3">
        <v>5</v>
      </c>
      <c r="L854" s="3">
        <f t="shared" si="67"/>
        <v>5</v>
      </c>
      <c r="M854" s="3">
        <f t="shared" si="68"/>
        <v>1</v>
      </c>
      <c r="N854" s="3" t="s">
        <v>28</v>
      </c>
      <c r="O854" s="3">
        <f>COUNTIF([1]局站!$D$4:$D$172,"="&amp;N854)</f>
        <v>1</v>
      </c>
      <c r="P854" s="3">
        <v>0</v>
      </c>
      <c r="Q854" s="3">
        <v>0</v>
      </c>
      <c r="R854" s="3">
        <v>0</v>
      </c>
      <c r="S854" s="3" t="s">
        <v>29</v>
      </c>
      <c r="T854" s="3">
        <f>COUNTIF([1]局站!$D$4:$D$172,"="&amp;S854)</f>
        <v>1</v>
      </c>
      <c r="U854" s="3">
        <v>0</v>
      </c>
      <c r="V854" s="3">
        <v>0</v>
      </c>
      <c r="W854" s="3">
        <v>0</v>
      </c>
      <c r="X854" s="3" t="s">
        <v>1214</v>
      </c>
      <c r="Y854" s="3" t="s">
        <v>852</v>
      </c>
      <c r="Z854" s="3" t="str">
        <f>INDEX(业务类型!$C$4:$C$8,MATCH(纤芯!Y854,业务类型!$B$4:$B$8,0))</f>
        <v>TWO</v>
      </c>
      <c r="AA854" s="3" t="s">
        <v>926</v>
      </c>
    </row>
    <row r="855" spans="1:27" ht="16.5" x14ac:dyDescent="0.2">
      <c r="A855" s="3">
        <v>852</v>
      </c>
      <c r="B855" s="3">
        <f t="shared" si="69"/>
        <v>37005202006</v>
      </c>
      <c r="C855" s="3" t="s">
        <v>1166</v>
      </c>
      <c r="D855" s="3" t="s">
        <v>205</v>
      </c>
      <c r="E855" s="3" t="str">
        <f>INDEX(光放段!$G$4:$G$237,MATCH(纤芯!G855,光放段!$C$4:$C$237,0))</f>
        <v>山东二干|德聊菏2号光缆:聊城东昌西路-菏泽中华东路</v>
      </c>
      <c r="F855" s="3">
        <f>INDEX(光放段!$I$4:$I$237,MATCH(纤芯!H855,光放段!$B$4:$B$237,0))</f>
        <v>37005200000</v>
      </c>
      <c r="G855" s="3" t="str">
        <f t="shared" si="65"/>
        <v>山东二干|德聊菏2号光缆:阳谷谷山路-梁山水泊路</v>
      </c>
      <c r="H855" s="3">
        <f>INDEX(光放段!$B$4:$B$237,MATCH(纤芯!G855,光放段!$C$4:$C$237,0))</f>
        <v>37005202000</v>
      </c>
      <c r="I855" s="3" t="str">
        <f t="shared" si="66"/>
        <v>德聊菏2号光缆</v>
      </c>
      <c r="J855" s="3" t="str">
        <f>INDEX(子缆名称!$B$4:$B$29,纤芯!M855)</f>
        <v>A缆</v>
      </c>
      <c r="K855" s="3">
        <v>6</v>
      </c>
      <c r="L855" s="3">
        <f t="shared" si="67"/>
        <v>6</v>
      </c>
      <c r="M855" s="3">
        <f t="shared" si="68"/>
        <v>1</v>
      </c>
      <c r="N855" s="3" t="s">
        <v>28</v>
      </c>
      <c r="O855" s="3">
        <f>COUNTIF([1]局站!$D$4:$D$172,"="&amp;N855)</f>
        <v>1</v>
      </c>
      <c r="P855" s="3">
        <v>0</v>
      </c>
      <c r="Q855" s="3">
        <v>0</v>
      </c>
      <c r="R855" s="3">
        <v>0</v>
      </c>
      <c r="S855" s="3" t="s">
        <v>29</v>
      </c>
      <c r="T855" s="3">
        <f>COUNTIF([1]局站!$D$4:$D$172,"="&amp;S855)</f>
        <v>1</v>
      </c>
      <c r="U855" s="3">
        <v>0</v>
      </c>
      <c r="V855" s="3">
        <v>0</v>
      </c>
      <c r="W855" s="3">
        <v>0</v>
      </c>
      <c r="X855" s="3" t="s">
        <v>1214</v>
      </c>
      <c r="Y855" s="3" t="s">
        <v>852</v>
      </c>
      <c r="Z855" s="3" t="str">
        <f>INDEX(业务类型!$C$4:$C$8,MATCH(纤芯!Y855,业务类型!$B$4:$B$8,0))</f>
        <v>TWO</v>
      </c>
      <c r="AA855" s="3" t="s">
        <v>926</v>
      </c>
    </row>
    <row r="856" spans="1:27" ht="16.5" x14ac:dyDescent="0.2">
      <c r="A856" s="3">
        <v>853</v>
      </c>
      <c r="B856" s="3">
        <f t="shared" si="69"/>
        <v>37005202007</v>
      </c>
      <c r="C856" s="3" t="s">
        <v>1166</v>
      </c>
      <c r="D856" s="3" t="s">
        <v>205</v>
      </c>
      <c r="E856" s="3" t="str">
        <f>INDEX(光放段!$G$4:$G$237,MATCH(纤芯!G856,光放段!$C$4:$C$237,0))</f>
        <v>山东二干|德聊菏2号光缆:聊城东昌西路-菏泽中华东路</v>
      </c>
      <c r="F856" s="3">
        <f>INDEX(光放段!$I$4:$I$237,MATCH(纤芯!H856,光放段!$B$4:$B$237,0))</f>
        <v>37005200000</v>
      </c>
      <c r="G856" s="3" t="str">
        <f t="shared" si="65"/>
        <v>山东二干|德聊菏2号光缆:阳谷谷山路-梁山水泊路</v>
      </c>
      <c r="H856" s="3">
        <f>INDEX(光放段!$B$4:$B$237,MATCH(纤芯!G856,光放段!$C$4:$C$237,0))</f>
        <v>37005202000</v>
      </c>
      <c r="I856" s="3" t="str">
        <f t="shared" si="66"/>
        <v>德聊菏2号光缆</v>
      </c>
      <c r="J856" s="3" t="str">
        <f>INDEX(子缆名称!$B$4:$B$29,纤芯!M856)</f>
        <v>A缆</v>
      </c>
      <c r="K856" s="3">
        <v>7</v>
      </c>
      <c r="L856" s="3">
        <f t="shared" si="67"/>
        <v>7</v>
      </c>
      <c r="M856" s="3">
        <f t="shared" si="68"/>
        <v>1</v>
      </c>
      <c r="N856" s="3" t="s">
        <v>28</v>
      </c>
      <c r="O856" s="3">
        <f>COUNTIF([1]局站!$D$4:$D$172,"="&amp;N856)</f>
        <v>1</v>
      </c>
      <c r="P856" s="3">
        <v>0</v>
      </c>
      <c r="Q856" s="3">
        <v>0</v>
      </c>
      <c r="R856" s="3">
        <v>0</v>
      </c>
      <c r="S856" s="3" t="s">
        <v>29</v>
      </c>
      <c r="T856" s="3">
        <f>COUNTIF([1]局站!$D$4:$D$172,"="&amp;S856)</f>
        <v>1</v>
      </c>
      <c r="U856" s="3">
        <v>0</v>
      </c>
      <c r="V856" s="3">
        <v>0</v>
      </c>
      <c r="W856" s="3">
        <v>0</v>
      </c>
      <c r="X856" s="3" t="s">
        <v>1214</v>
      </c>
      <c r="Y856" s="3" t="s">
        <v>850</v>
      </c>
      <c r="Z856" s="3" t="str">
        <f>INDEX(业务类型!$C$4:$C$8,MATCH(纤芯!Y856,业务类型!$B$4:$B$8,0))</f>
        <v>ONE</v>
      </c>
      <c r="AA856" s="3" t="s">
        <v>928</v>
      </c>
    </row>
    <row r="857" spans="1:27" ht="16.5" x14ac:dyDescent="0.2">
      <c r="A857" s="3">
        <v>854</v>
      </c>
      <c r="B857" s="3">
        <f t="shared" si="69"/>
        <v>37005202008</v>
      </c>
      <c r="C857" s="3" t="s">
        <v>1166</v>
      </c>
      <c r="D857" s="3" t="s">
        <v>205</v>
      </c>
      <c r="E857" s="3" t="str">
        <f>INDEX(光放段!$G$4:$G$237,MATCH(纤芯!G857,光放段!$C$4:$C$237,0))</f>
        <v>山东二干|德聊菏2号光缆:聊城东昌西路-菏泽中华东路</v>
      </c>
      <c r="F857" s="3">
        <f>INDEX(光放段!$I$4:$I$237,MATCH(纤芯!H857,光放段!$B$4:$B$237,0))</f>
        <v>37005200000</v>
      </c>
      <c r="G857" s="3" t="str">
        <f t="shared" si="65"/>
        <v>山东二干|德聊菏2号光缆:阳谷谷山路-梁山水泊路</v>
      </c>
      <c r="H857" s="3">
        <f>INDEX(光放段!$B$4:$B$237,MATCH(纤芯!G857,光放段!$C$4:$C$237,0))</f>
        <v>37005202000</v>
      </c>
      <c r="I857" s="3" t="str">
        <f t="shared" si="66"/>
        <v>德聊菏2号光缆</v>
      </c>
      <c r="J857" s="3" t="str">
        <f>INDEX(子缆名称!$B$4:$B$29,纤芯!M857)</f>
        <v>A缆</v>
      </c>
      <c r="K857" s="3">
        <v>8</v>
      </c>
      <c r="L857" s="3">
        <f t="shared" si="67"/>
        <v>8</v>
      </c>
      <c r="M857" s="3">
        <f t="shared" si="68"/>
        <v>1</v>
      </c>
      <c r="N857" s="3" t="s">
        <v>28</v>
      </c>
      <c r="O857" s="3">
        <f>COUNTIF([1]局站!$D$4:$D$172,"="&amp;N857)</f>
        <v>1</v>
      </c>
      <c r="P857" s="3">
        <v>0</v>
      </c>
      <c r="Q857" s="3">
        <v>0</v>
      </c>
      <c r="R857" s="3">
        <v>0</v>
      </c>
      <c r="S857" s="3" t="s">
        <v>29</v>
      </c>
      <c r="T857" s="3">
        <f>COUNTIF([1]局站!$D$4:$D$172,"="&amp;S857)</f>
        <v>1</v>
      </c>
      <c r="U857" s="3">
        <v>0</v>
      </c>
      <c r="V857" s="3">
        <v>0</v>
      </c>
      <c r="W857" s="3">
        <v>0</v>
      </c>
      <c r="X857" s="3" t="s">
        <v>1214</v>
      </c>
      <c r="Y857" s="3" t="s">
        <v>880</v>
      </c>
      <c r="Z857" s="3" t="str">
        <f>INDEX(业务类型!$C$4:$C$8,MATCH(纤芯!Y857,业务类型!$B$4:$B$8,0))</f>
        <v>IDLE</v>
      </c>
      <c r="AA857" s="3"/>
    </row>
    <row r="858" spans="1:27" ht="16.5" x14ac:dyDescent="0.2">
      <c r="A858" s="3">
        <v>855</v>
      </c>
      <c r="B858" s="3">
        <f t="shared" si="69"/>
        <v>37005202009</v>
      </c>
      <c r="C858" s="3" t="s">
        <v>1166</v>
      </c>
      <c r="D858" s="3" t="s">
        <v>205</v>
      </c>
      <c r="E858" s="3" t="str">
        <f>INDEX(光放段!$G$4:$G$237,MATCH(纤芯!G858,光放段!$C$4:$C$237,0))</f>
        <v>山东二干|德聊菏2号光缆:聊城东昌西路-菏泽中华东路</v>
      </c>
      <c r="F858" s="3">
        <f>INDEX(光放段!$I$4:$I$237,MATCH(纤芯!H858,光放段!$B$4:$B$237,0))</f>
        <v>37005200000</v>
      </c>
      <c r="G858" s="3" t="str">
        <f t="shared" si="65"/>
        <v>山东二干|德聊菏2号光缆:阳谷谷山路-梁山水泊路</v>
      </c>
      <c r="H858" s="3">
        <f>INDEX(光放段!$B$4:$B$237,MATCH(纤芯!G858,光放段!$C$4:$C$237,0))</f>
        <v>37005202000</v>
      </c>
      <c r="I858" s="3" t="str">
        <f t="shared" si="66"/>
        <v>德聊菏2号光缆</v>
      </c>
      <c r="J858" s="3" t="str">
        <f>INDEX(子缆名称!$B$4:$B$29,纤芯!M858)</f>
        <v>A缆</v>
      </c>
      <c r="K858" s="3">
        <v>9</v>
      </c>
      <c r="L858" s="3">
        <f t="shared" si="67"/>
        <v>9</v>
      </c>
      <c r="M858" s="3">
        <f t="shared" si="68"/>
        <v>1</v>
      </c>
      <c r="N858" s="3" t="s">
        <v>28</v>
      </c>
      <c r="O858" s="3">
        <f>COUNTIF([1]局站!$D$4:$D$172,"="&amp;N858)</f>
        <v>1</v>
      </c>
      <c r="P858" s="3">
        <v>0</v>
      </c>
      <c r="Q858" s="3">
        <v>0</v>
      </c>
      <c r="R858" s="3">
        <v>0</v>
      </c>
      <c r="S858" s="3" t="s">
        <v>29</v>
      </c>
      <c r="T858" s="3">
        <f>COUNTIF([1]局站!$D$4:$D$172,"="&amp;S858)</f>
        <v>1</v>
      </c>
      <c r="U858" s="3">
        <v>0</v>
      </c>
      <c r="V858" s="3">
        <v>0</v>
      </c>
      <c r="W858" s="3">
        <v>0</v>
      </c>
      <c r="X858" s="3" t="s">
        <v>1214</v>
      </c>
      <c r="Y858" s="3" t="s">
        <v>850</v>
      </c>
      <c r="Z858" s="3" t="str">
        <f>INDEX(业务类型!$C$4:$C$8,MATCH(纤芯!Y858,业务类型!$B$4:$B$8,0))</f>
        <v>ONE</v>
      </c>
      <c r="AA858" s="3" t="s">
        <v>929</v>
      </c>
    </row>
    <row r="859" spans="1:27" ht="16.5" x14ac:dyDescent="0.2">
      <c r="A859" s="3">
        <v>856</v>
      </c>
      <c r="B859" s="3">
        <f t="shared" si="69"/>
        <v>37005202010</v>
      </c>
      <c r="C859" s="3" t="s">
        <v>1166</v>
      </c>
      <c r="D859" s="3" t="s">
        <v>205</v>
      </c>
      <c r="E859" s="3" t="str">
        <f>INDEX(光放段!$G$4:$G$237,MATCH(纤芯!G859,光放段!$C$4:$C$237,0))</f>
        <v>山东二干|德聊菏2号光缆:聊城东昌西路-菏泽中华东路</v>
      </c>
      <c r="F859" s="3">
        <f>INDEX(光放段!$I$4:$I$237,MATCH(纤芯!H859,光放段!$B$4:$B$237,0))</f>
        <v>37005200000</v>
      </c>
      <c r="G859" s="3" t="str">
        <f t="shared" si="65"/>
        <v>山东二干|德聊菏2号光缆:阳谷谷山路-梁山水泊路</v>
      </c>
      <c r="H859" s="3">
        <f>INDEX(光放段!$B$4:$B$237,MATCH(纤芯!G859,光放段!$C$4:$C$237,0))</f>
        <v>37005202000</v>
      </c>
      <c r="I859" s="3" t="str">
        <f t="shared" si="66"/>
        <v>德聊菏2号光缆</v>
      </c>
      <c r="J859" s="3" t="str">
        <f>INDEX(子缆名称!$B$4:$B$29,纤芯!M859)</f>
        <v>A缆</v>
      </c>
      <c r="K859" s="3">
        <v>10</v>
      </c>
      <c r="L859" s="3">
        <f t="shared" si="67"/>
        <v>10</v>
      </c>
      <c r="M859" s="3">
        <f t="shared" si="68"/>
        <v>1</v>
      </c>
      <c r="N859" s="3" t="s">
        <v>28</v>
      </c>
      <c r="O859" s="3">
        <f>COUNTIF([1]局站!$D$4:$D$172,"="&amp;N859)</f>
        <v>1</v>
      </c>
      <c r="P859" s="3">
        <v>0</v>
      </c>
      <c r="Q859" s="3">
        <v>0</v>
      </c>
      <c r="R859" s="3">
        <v>0</v>
      </c>
      <c r="S859" s="3" t="s">
        <v>29</v>
      </c>
      <c r="T859" s="3">
        <f>COUNTIF([1]局站!$D$4:$D$172,"="&amp;S859)</f>
        <v>1</v>
      </c>
      <c r="U859" s="3">
        <v>0</v>
      </c>
      <c r="V859" s="3">
        <v>0</v>
      </c>
      <c r="W859" s="3">
        <v>0</v>
      </c>
      <c r="X859" s="3" t="s">
        <v>1214</v>
      </c>
      <c r="Y859" s="3" t="s">
        <v>881</v>
      </c>
      <c r="Z859" s="3" t="str">
        <f>INDEX(业务类型!$C$4:$C$8,MATCH(纤芯!Y859,业务类型!$B$4:$B$8,0))</f>
        <v>OTHER</v>
      </c>
      <c r="AA859" s="3" t="s">
        <v>882</v>
      </c>
    </row>
    <row r="860" spans="1:27" ht="16.5" x14ac:dyDescent="0.2">
      <c r="A860" s="3">
        <v>857</v>
      </c>
      <c r="B860" s="3">
        <f t="shared" si="69"/>
        <v>37005202011</v>
      </c>
      <c r="C860" s="3" t="s">
        <v>1166</v>
      </c>
      <c r="D860" s="3" t="s">
        <v>205</v>
      </c>
      <c r="E860" s="3" t="str">
        <f>INDEX(光放段!$G$4:$G$237,MATCH(纤芯!G860,光放段!$C$4:$C$237,0))</f>
        <v>山东二干|德聊菏2号光缆:聊城东昌西路-菏泽中华东路</v>
      </c>
      <c r="F860" s="3">
        <f>INDEX(光放段!$I$4:$I$237,MATCH(纤芯!H860,光放段!$B$4:$B$237,0))</f>
        <v>37005200000</v>
      </c>
      <c r="G860" s="3" t="str">
        <f t="shared" si="65"/>
        <v>山东二干|德聊菏2号光缆:阳谷谷山路-梁山水泊路</v>
      </c>
      <c r="H860" s="3">
        <f>INDEX(光放段!$B$4:$B$237,MATCH(纤芯!G860,光放段!$C$4:$C$237,0))</f>
        <v>37005202000</v>
      </c>
      <c r="I860" s="3" t="str">
        <f t="shared" si="66"/>
        <v>德聊菏2号光缆</v>
      </c>
      <c r="J860" s="3" t="str">
        <f>INDEX(子缆名称!$B$4:$B$29,纤芯!M860)</f>
        <v>A缆</v>
      </c>
      <c r="K860" s="3">
        <v>11</v>
      </c>
      <c r="L860" s="3">
        <f t="shared" si="67"/>
        <v>11</v>
      </c>
      <c r="M860" s="3">
        <f t="shared" si="68"/>
        <v>1</v>
      </c>
      <c r="N860" s="3" t="s">
        <v>28</v>
      </c>
      <c r="O860" s="3">
        <f>COUNTIF([1]局站!$D$4:$D$172,"="&amp;N860)</f>
        <v>1</v>
      </c>
      <c r="P860" s="3">
        <v>0</v>
      </c>
      <c r="Q860" s="3">
        <v>0</v>
      </c>
      <c r="R860" s="3">
        <v>0</v>
      </c>
      <c r="S860" s="3" t="s">
        <v>29</v>
      </c>
      <c r="T860" s="3">
        <f>COUNTIF([1]局站!$D$4:$D$172,"="&amp;S860)</f>
        <v>1</v>
      </c>
      <c r="U860" s="3">
        <v>0</v>
      </c>
      <c r="V860" s="3">
        <v>0</v>
      </c>
      <c r="W860" s="3">
        <v>0</v>
      </c>
      <c r="X860" s="3" t="s">
        <v>1214</v>
      </c>
      <c r="Y860" s="3" t="s">
        <v>850</v>
      </c>
      <c r="Z860" s="3" t="str">
        <f>INDEX(业务类型!$C$4:$C$8,MATCH(纤芯!Y860,业务类型!$B$4:$B$8,0))</f>
        <v>ONE</v>
      </c>
      <c r="AA860" s="3" t="s">
        <v>929</v>
      </c>
    </row>
    <row r="861" spans="1:27" ht="16.5" x14ac:dyDescent="0.2">
      <c r="A861" s="3">
        <v>858</v>
      </c>
      <c r="B861" s="3">
        <f t="shared" si="69"/>
        <v>37005202012</v>
      </c>
      <c r="C861" s="3" t="s">
        <v>1166</v>
      </c>
      <c r="D861" s="3" t="s">
        <v>205</v>
      </c>
      <c r="E861" s="3" t="str">
        <f>INDEX(光放段!$G$4:$G$237,MATCH(纤芯!G861,光放段!$C$4:$C$237,0))</f>
        <v>山东二干|德聊菏2号光缆:聊城东昌西路-菏泽中华东路</v>
      </c>
      <c r="F861" s="3">
        <f>INDEX(光放段!$I$4:$I$237,MATCH(纤芯!H861,光放段!$B$4:$B$237,0))</f>
        <v>37005200000</v>
      </c>
      <c r="G861" s="3" t="str">
        <f t="shared" si="65"/>
        <v>山东二干|德聊菏2号光缆:阳谷谷山路-梁山水泊路</v>
      </c>
      <c r="H861" s="3">
        <f>INDEX(光放段!$B$4:$B$237,MATCH(纤芯!G861,光放段!$C$4:$C$237,0))</f>
        <v>37005202000</v>
      </c>
      <c r="I861" s="3" t="str">
        <f t="shared" si="66"/>
        <v>德聊菏2号光缆</v>
      </c>
      <c r="J861" s="3" t="str">
        <f>INDEX(子缆名称!$B$4:$B$29,纤芯!M861)</f>
        <v>A缆</v>
      </c>
      <c r="K861" s="3">
        <v>12</v>
      </c>
      <c r="L861" s="3">
        <f t="shared" si="67"/>
        <v>12</v>
      </c>
      <c r="M861" s="3">
        <f t="shared" si="68"/>
        <v>1</v>
      </c>
      <c r="N861" s="3" t="s">
        <v>28</v>
      </c>
      <c r="O861" s="3">
        <f>COUNTIF([1]局站!$D$4:$D$172,"="&amp;N861)</f>
        <v>1</v>
      </c>
      <c r="P861" s="3">
        <v>0</v>
      </c>
      <c r="Q861" s="3">
        <v>0</v>
      </c>
      <c r="R861" s="3">
        <v>0</v>
      </c>
      <c r="S861" s="3" t="s">
        <v>29</v>
      </c>
      <c r="T861" s="3">
        <f>COUNTIF([1]局站!$D$4:$D$172,"="&amp;S861)</f>
        <v>1</v>
      </c>
      <c r="U861" s="3">
        <v>0</v>
      </c>
      <c r="V861" s="3">
        <v>0</v>
      </c>
      <c r="W861" s="3">
        <v>0</v>
      </c>
      <c r="X861" s="3" t="s">
        <v>1214</v>
      </c>
      <c r="Y861" s="3" t="s">
        <v>881</v>
      </c>
      <c r="Z861" s="3" t="str">
        <f>INDEX(业务类型!$C$4:$C$8,MATCH(纤芯!Y861,业务类型!$B$4:$B$8,0))</f>
        <v>OTHER</v>
      </c>
      <c r="AA861" s="3" t="s">
        <v>930</v>
      </c>
    </row>
    <row r="862" spans="1:27" ht="16.5" x14ac:dyDescent="0.2">
      <c r="A862" s="3">
        <v>859</v>
      </c>
      <c r="B862" s="3">
        <f t="shared" si="69"/>
        <v>37005202013</v>
      </c>
      <c r="C862" s="3" t="s">
        <v>1166</v>
      </c>
      <c r="D862" s="3" t="s">
        <v>205</v>
      </c>
      <c r="E862" s="3" t="str">
        <f>INDEX(光放段!$G$4:$G$237,MATCH(纤芯!G862,光放段!$C$4:$C$237,0))</f>
        <v>山东二干|德聊菏2号光缆:聊城东昌西路-菏泽中华东路</v>
      </c>
      <c r="F862" s="3">
        <f>INDEX(光放段!$I$4:$I$237,MATCH(纤芯!H862,光放段!$B$4:$B$237,0))</f>
        <v>37005200000</v>
      </c>
      <c r="G862" s="3" t="str">
        <f t="shared" si="65"/>
        <v>山东二干|德聊菏2号光缆:阳谷谷山路-梁山水泊路</v>
      </c>
      <c r="H862" s="3">
        <f>INDEX(光放段!$B$4:$B$237,MATCH(纤芯!G862,光放段!$C$4:$C$237,0))</f>
        <v>37005202000</v>
      </c>
      <c r="I862" s="3" t="str">
        <f t="shared" si="66"/>
        <v>德聊菏2号光缆</v>
      </c>
      <c r="J862" s="3" t="str">
        <f>INDEX(子缆名称!$B$4:$B$29,纤芯!M862)</f>
        <v>B缆</v>
      </c>
      <c r="K862" s="3">
        <v>13</v>
      </c>
      <c r="L862" s="3">
        <f t="shared" si="67"/>
        <v>1</v>
      </c>
      <c r="M862" s="3">
        <f t="shared" si="68"/>
        <v>2</v>
      </c>
      <c r="N862" s="3" t="s">
        <v>28</v>
      </c>
      <c r="O862" s="3">
        <f>COUNTIF([1]局站!$D$4:$D$172,"="&amp;N862)</f>
        <v>1</v>
      </c>
      <c r="P862" s="3">
        <v>0</v>
      </c>
      <c r="Q862" s="3">
        <v>0</v>
      </c>
      <c r="R862" s="3">
        <v>0</v>
      </c>
      <c r="S862" s="3" t="s">
        <v>29</v>
      </c>
      <c r="T862" s="3">
        <f>COUNTIF([1]局站!$D$4:$D$172,"="&amp;S862)</f>
        <v>1</v>
      </c>
      <c r="U862" s="3">
        <v>0</v>
      </c>
      <c r="V862" s="3">
        <v>0</v>
      </c>
      <c r="W862" s="3">
        <v>0</v>
      </c>
      <c r="X862" s="3" t="s">
        <v>1214</v>
      </c>
      <c r="Y862" s="3" t="s">
        <v>881</v>
      </c>
      <c r="Z862" s="3" t="str">
        <f>INDEX(业务类型!$C$4:$C$8,MATCH(纤芯!Y862,业务类型!$B$4:$B$8,0))</f>
        <v>OTHER</v>
      </c>
      <c r="AA862" s="3" t="s">
        <v>927</v>
      </c>
    </row>
    <row r="863" spans="1:27" ht="16.5" x14ac:dyDescent="0.2">
      <c r="A863" s="3">
        <v>860</v>
      </c>
      <c r="B863" s="3">
        <f t="shared" si="69"/>
        <v>37005202014</v>
      </c>
      <c r="C863" s="3" t="s">
        <v>1166</v>
      </c>
      <c r="D863" s="3" t="s">
        <v>205</v>
      </c>
      <c r="E863" s="3" t="str">
        <f>INDEX(光放段!$G$4:$G$237,MATCH(纤芯!G863,光放段!$C$4:$C$237,0))</f>
        <v>山东二干|德聊菏2号光缆:聊城东昌西路-菏泽中华东路</v>
      </c>
      <c r="F863" s="3">
        <f>INDEX(光放段!$I$4:$I$237,MATCH(纤芯!H863,光放段!$B$4:$B$237,0))</f>
        <v>37005200000</v>
      </c>
      <c r="G863" s="3" t="str">
        <f t="shared" si="65"/>
        <v>山东二干|德聊菏2号光缆:阳谷谷山路-梁山水泊路</v>
      </c>
      <c r="H863" s="3">
        <f>INDEX(光放段!$B$4:$B$237,MATCH(纤芯!G863,光放段!$C$4:$C$237,0))</f>
        <v>37005202000</v>
      </c>
      <c r="I863" s="3" t="str">
        <f t="shared" si="66"/>
        <v>德聊菏2号光缆</v>
      </c>
      <c r="J863" s="3" t="str">
        <f>INDEX(子缆名称!$B$4:$B$29,纤芯!M863)</f>
        <v>B缆</v>
      </c>
      <c r="K863" s="3">
        <v>14</v>
      </c>
      <c r="L863" s="3">
        <f t="shared" si="67"/>
        <v>2</v>
      </c>
      <c r="M863" s="3">
        <f t="shared" si="68"/>
        <v>2</v>
      </c>
      <c r="N863" s="3" t="s">
        <v>28</v>
      </c>
      <c r="O863" s="3">
        <f>COUNTIF([1]局站!$D$4:$D$172,"="&amp;N863)</f>
        <v>1</v>
      </c>
      <c r="P863" s="3">
        <v>0</v>
      </c>
      <c r="Q863" s="3">
        <v>0</v>
      </c>
      <c r="R863" s="3">
        <v>0</v>
      </c>
      <c r="S863" s="3" t="s">
        <v>29</v>
      </c>
      <c r="T863" s="3">
        <f>COUNTIF([1]局站!$D$4:$D$172,"="&amp;S863)</f>
        <v>1</v>
      </c>
      <c r="U863" s="3">
        <v>0</v>
      </c>
      <c r="V863" s="3">
        <v>0</v>
      </c>
      <c r="W863" s="3">
        <v>0</v>
      </c>
      <c r="X863" s="3" t="s">
        <v>1214</v>
      </c>
      <c r="Y863" s="3" t="s">
        <v>852</v>
      </c>
      <c r="Z863" s="3" t="str">
        <f>INDEX(业务类型!$C$4:$C$8,MATCH(纤芯!Y863,业务类型!$B$4:$B$8,0))</f>
        <v>TWO</v>
      </c>
      <c r="AA863" s="3" t="s">
        <v>916</v>
      </c>
    </row>
    <row r="864" spans="1:27" ht="16.5" x14ac:dyDescent="0.2">
      <c r="A864" s="3">
        <v>861</v>
      </c>
      <c r="B864" s="3">
        <f t="shared" si="69"/>
        <v>37005202015</v>
      </c>
      <c r="C864" s="3" t="s">
        <v>1166</v>
      </c>
      <c r="D864" s="3" t="s">
        <v>205</v>
      </c>
      <c r="E864" s="3" t="str">
        <f>INDEX(光放段!$G$4:$G$237,MATCH(纤芯!G864,光放段!$C$4:$C$237,0))</f>
        <v>山东二干|德聊菏2号光缆:聊城东昌西路-菏泽中华东路</v>
      </c>
      <c r="F864" s="3">
        <f>INDEX(光放段!$I$4:$I$237,MATCH(纤芯!H864,光放段!$B$4:$B$237,0))</f>
        <v>37005200000</v>
      </c>
      <c r="G864" s="3" t="str">
        <f t="shared" si="65"/>
        <v>山东二干|德聊菏2号光缆:阳谷谷山路-梁山水泊路</v>
      </c>
      <c r="H864" s="3">
        <f>INDEX(光放段!$B$4:$B$237,MATCH(纤芯!G864,光放段!$C$4:$C$237,0))</f>
        <v>37005202000</v>
      </c>
      <c r="I864" s="3" t="str">
        <f t="shared" si="66"/>
        <v>德聊菏2号光缆</v>
      </c>
      <c r="J864" s="3" t="str">
        <f>INDEX(子缆名称!$B$4:$B$29,纤芯!M864)</f>
        <v>B缆</v>
      </c>
      <c r="K864" s="3">
        <v>15</v>
      </c>
      <c r="L864" s="3">
        <f t="shared" si="67"/>
        <v>3</v>
      </c>
      <c r="M864" s="3">
        <f t="shared" si="68"/>
        <v>2</v>
      </c>
      <c r="N864" s="3" t="s">
        <v>28</v>
      </c>
      <c r="O864" s="3">
        <f>COUNTIF([1]局站!$D$4:$D$172,"="&amp;N864)</f>
        <v>1</v>
      </c>
      <c r="P864" s="3">
        <v>0</v>
      </c>
      <c r="Q864" s="3">
        <v>0</v>
      </c>
      <c r="R864" s="3">
        <v>0</v>
      </c>
      <c r="S864" s="3" t="s">
        <v>29</v>
      </c>
      <c r="T864" s="3">
        <f>COUNTIF([1]局站!$D$4:$D$172,"="&amp;S864)</f>
        <v>1</v>
      </c>
      <c r="U864" s="3">
        <v>0</v>
      </c>
      <c r="V864" s="3">
        <v>0</v>
      </c>
      <c r="W864" s="3">
        <v>0</v>
      </c>
      <c r="X864" s="3" t="s">
        <v>1214</v>
      </c>
      <c r="Y864" s="3" t="s">
        <v>852</v>
      </c>
      <c r="Z864" s="3" t="str">
        <f>INDEX(业务类型!$C$4:$C$8,MATCH(纤芯!Y864,业务类型!$B$4:$B$8,0))</f>
        <v>TWO</v>
      </c>
      <c r="AA864" s="3" t="s">
        <v>916</v>
      </c>
    </row>
    <row r="865" spans="1:27" ht="16.5" x14ac:dyDescent="0.2">
      <c r="A865" s="3">
        <v>862</v>
      </c>
      <c r="B865" s="3">
        <f t="shared" si="69"/>
        <v>37005202016</v>
      </c>
      <c r="C865" s="3" t="s">
        <v>1166</v>
      </c>
      <c r="D865" s="3" t="s">
        <v>205</v>
      </c>
      <c r="E865" s="3" t="str">
        <f>INDEX(光放段!$G$4:$G$237,MATCH(纤芯!G865,光放段!$C$4:$C$237,0))</f>
        <v>山东二干|德聊菏2号光缆:聊城东昌西路-菏泽中华东路</v>
      </c>
      <c r="F865" s="3">
        <f>INDEX(光放段!$I$4:$I$237,MATCH(纤芯!H865,光放段!$B$4:$B$237,0))</f>
        <v>37005200000</v>
      </c>
      <c r="G865" s="3" t="str">
        <f t="shared" si="65"/>
        <v>山东二干|德聊菏2号光缆:阳谷谷山路-梁山水泊路</v>
      </c>
      <c r="H865" s="3">
        <f>INDEX(光放段!$B$4:$B$237,MATCH(纤芯!G865,光放段!$C$4:$C$237,0))</f>
        <v>37005202000</v>
      </c>
      <c r="I865" s="3" t="str">
        <f t="shared" si="66"/>
        <v>德聊菏2号光缆</v>
      </c>
      <c r="J865" s="3" t="str">
        <f>INDEX(子缆名称!$B$4:$B$29,纤芯!M865)</f>
        <v>B缆</v>
      </c>
      <c r="K865" s="3">
        <v>16</v>
      </c>
      <c r="L865" s="3">
        <f t="shared" si="67"/>
        <v>4</v>
      </c>
      <c r="M865" s="3">
        <f t="shared" si="68"/>
        <v>2</v>
      </c>
      <c r="N865" s="3" t="s">
        <v>28</v>
      </c>
      <c r="O865" s="3">
        <f>COUNTIF([1]局站!$D$4:$D$172,"="&amp;N865)</f>
        <v>1</v>
      </c>
      <c r="P865" s="3">
        <v>0</v>
      </c>
      <c r="Q865" s="3">
        <v>0</v>
      </c>
      <c r="R865" s="3">
        <v>0</v>
      </c>
      <c r="S865" s="3" t="s">
        <v>29</v>
      </c>
      <c r="T865" s="3">
        <f>COUNTIF([1]局站!$D$4:$D$172,"="&amp;S865)</f>
        <v>1</v>
      </c>
      <c r="U865" s="3">
        <v>0</v>
      </c>
      <c r="V865" s="3">
        <v>0</v>
      </c>
      <c r="W865" s="3">
        <v>0</v>
      </c>
      <c r="X865" s="3" t="s">
        <v>1214</v>
      </c>
      <c r="Y865" s="3" t="s">
        <v>880</v>
      </c>
      <c r="Z865" s="3" t="str">
        <f>INDEX(业务类型!$C$4:$C$8,MATCH(纤芯!Y865,业务类型!$B$4:$B$8,0))</f>
        <v>IDLE</v>
      </c>
      <c r="AA865" s="3"/>
    </row>
    <row r="866" spans="1:27" ht="16.5" x14ac:dyDescent="0.2">
      <c r="A866" s="3">
        <v>863</v>
      </c>
      <c r="B866" s="3">
        <f t="shared" si="69"/>
        <v>37005202017</v>
      </c>
      <c r="C866" s="3" t="s">
        <v>1166</v>
      </c>
      <c r="D866" s="3" t="s">
        <v>205</v>
      </c>
      <c r="E866" s="3" t="str">
        <f>INDEX(光放段!$G$4:$G$237,MATCH(纤芯!G866,光放段!$C$4:$C$237,0))</f>
        <v>山东二干|德聊菏2号光缆:聊城东昌西路-菏泽中华东路</v>
      </c>
      <c r="F866" s="3">
        <f>INDEX(光放段!$I$4:$I$237,MATCH(纤芯!H866,光放段!$B$4:$B$237,0))</f>
        <v>37005200000</v>
      </c>
      <c r="G866" s="3" t="str">
        <f t="shared" si="65"/>
        <v>山东二干|德聊菏2号光缆:阳谷谷山路-梁山水泊路</v>
      </c>
      <c r="H866" s="3">
        <f>INDEX(光放段!$B$4:$B$237,MATCH(纤芯!G866,光放段!$C$4:$C$237,0))</f>
        <v>37005202000</v>
      </c>
      <c r="I866" s="3" t="str">
        <f t="shared" si="66"/>
        <v>德聊菏2号光缆</v>
      </c>
      <c r="J866" s="3" t="str">
        <f>INDEX(子缆名称!$B$4:$B$29,纤芯!M866)</f>
        <v>B缆</v>
      </c>
      <c r="K866" s="3">
        <v>17</v>
      </c>
      <c r="L866" s="3">
        <f t="shared" si="67"/>
        <v>5</v>
      </c>
      <c r="M866" s="3">
        <f t="shared" si="68"/>
        <v>2</v>
      </c>
      <c r="N866" s="3" t="s">
        <v>28</v>
      </c>
      <c r="O866" s="3">
        <f>COUNTIF([1]局站!$D$4:$D$172,"="&amp;N866)</f>
        <v>1</v>
      </c>
      <c r="P866" s="3">
        <v>0</v>
      </c>
      <c r="Q866" s="3">
        <v>0</v>
      </c>
      <c r="R866" s="3">
        <v>0</v>
      </c>
      <c r="S866" s="3" t="s">
        <v>29</v>
      </c>
      <c r="T866" s="3">
        <f>COUNTIF([1]局站!$D$4:$D$172,"="&amp;S866)</f>
        <v>1</v>
      </c>
      <c r="U866" s="3">
        <v>0</v>
      </c>
      <c r="V866" s="3">
        <v>0</v>
      </c>
      <c r="W866" s="3">
        <v>0</v>
      </c>
      <c r="X866" s="3" t="s">
        <v>1214</v>
      </c>
      <c r="Y866" s="3" t="s">
        <v>881</v>
      </c>
      <c r="Z866" s="3" t="str">
        <f>INDEX(业务类型!$C$4:$C$8,MATCH(纤芯!Y866,业务类型!$B$4:$B$8,0))</f>
        <v>OTHER</v>
      </c>
      <c r="AA866" s="3" t="s">
        <v>882</v>
      </c>
    </row>
    <row r="867" spans="1:27" ht="16.5" x14ac:dyDescent="0.2">
      <c r="A867" s="3">
        <v>864</v>
      </c>
      <c r="B867" s="3">
        <f t="shared" si="69"/>
        <v>37005202018</v>
      </c>
      <c r="C867" s="3" t="s">
        <v>1166</v>
      </c>
      <c r="D867" s="3" t="s">
        <v>205</v>
      </c>
      <c r="E867" s="3" t="str">
        <f>INDEX(光放段!$G$4:$G$237,MATCH(纤芯!G867,光放段!$C$4:$C$237,0))</f>
        <v>山东二干|德聊菏2号光缆:聊城东昌西路-菏泽中华东路</v>
      </c>
      <c r="F867" s="3">
        <f>INDEX(光放段!$I$4:$I$237,MATCH(纤芯!H867,光放段!$B$4:$B$237,0))</f>
        <v>37005200000</v>
      </c>
      <c r="G867" s="3" t="str">
        <f t="shared" si="65"/>
        <v>山东二干|德聊菏2号光缆:阳谷谷山路-梁山水泊路</v>
      </c>
      <c r="H867" s="3">
        <f>INDEX(光放段!$B$4:$B$237,MATCH(纤芯!G867,光放段!$C$4:$C$237,0))</f>
        <v>37005202000</v>
      </c>
      <c r="I867" s="3" t="str">
        <f t="shared" si="66"/>
        <v>德聊菏2号光缆</v>
      </c>
      <c r="J867" s="3" t="str">
        <f>INDEX(子缆名称!$B$4:$B$29,纤芯!M867)</f>
        <v>B缆</v>
      </c>
      <c r="K867" s="3">
        <v>18</v>
      </c>
      <c r="L867" s="3">
        <f t="shared" si="67"/>
        <v>6</v>
      </c>
      <c r="M867" s="3">
        <f t="shared" si="68"/>
        <v>2</v>
      </c>
      <c r="N867" s="3" t="s">
        <v>28</v>
      </c>
      <c r="O867" s="3">
        <f>COUNTIF([1]局站!$D$4:$D$172,"="&amp;N867)</f>
        <v>1</v>
      </c>
      <c r="P867" s="3">
        <v>0</v>
      </c>
      <c r="Q867" s="3">
        <v>0</v>
      </c>
      <c r="R867" s="3">
        <v>0</v>
      </c>
      <c r="S867" s="3" t="s">
        <v>29</v>
      </c>
      <c r="T867" s="3">
        <f>COUNTIF([1]局站!$D$4:$D$172,"="&amp;S867)</f>
        <v>1</v>
      </c>
      <c r="U867" s="3">
        <v>0</v>
      </c>
      <c r="V867" s="3">
        <v>0</v>
      </c>
      <c r="W867" s="3">
        <v>0</v>
      </c>
      <c r="X867" s="3" t="s">
        <v>1214</v>
      </c>
      <c r="Y867" s="3" t="s">
        <v>880</v>
      </c>
      <c r="Z867" s="3" t="str">
        <f>INDEX(业务类型!$C$4:$C$8,MATCH(纤芯!Y867,业务类型!$B$4:$B$8,0))</f>
        <v>IDLE</v>
      </c>
      <c r="AA867" s="3"/>
    </row>
    <row r="868" spans="1:27" ht="16.5" x14ac:dyDescent="0.2">
      <c r="A868" s="3">
        <v>865</v>
      </c>
      <c r="B868" s="3">
        <f t="shared" si="69"/>
        <v>37005202019</v>
      </c>
      <c r="C868" s="3" t="s">
        <v>1166</v>
      </c>
      <c r="D868" s="3" t="s">
        <v>205</v>
      </c>
      <c r="E868" s="3" t="str">
        <f>INDEX(光放段!$G$4:$G$237,MATCH(纤芯!G868,光放段!$C$4:$C$237,0))</f>
        <v>山东二干|德聊菏2号光缆:聊城东昌西路-菏泽中华东路</v>
      </c>
      <c r="F868" s="3">
        <f>INDEX(光放段!$I$4:$I$237,MATCH(纤芯!H868,光放段!$B$4:$B$237,0))</f>
        <v>37005200000</v>
      </c>
      <c r="G868" s="3" t="str">
        <f t="shared" si="65"/>
        <v>山东二干|德聊菏2号光缆:阳谷谷山路-梁山水泊路</v>
      </c>
      <c r="H868" s="3">
        <f>INDEX(光放段!$B$4:$B$237,MATCH(纤芯!G868,光放段!$C$4:$C$237,0))</f>
        <v>37005202000</v>
      </c>
      <c r="I868" s="3" t="str">
        <f t="shared" si="66"/>
        <v>德聊菏2号光缆</v>
      </c>
      <c r="J868" s="3" t="str">
        <f>INDEX(子缆名称!$B$4:$B$29,纤芯!M868)</f>
        <v>B缆</v>
      </c>
      <c r="K868" s="3">
        <v>19</v>
      </c>
      <c r="L868" s="3">
        <f t="shared" si="67"/>
        <v>7</v>
      </c>
      <c r="M868" s="3">
        <f t="shared" si="68"/>
        <v>2</v>
      </c>
      <c r="N868" s="3" t="s">
        <v>28</v>
      </c>
      <c r="O868" s="3">
        <f>COUNTIF([1]局站!$D$4:$D$172,"="&amp;N868)</f>
        <v>1</v>
      </c>
      <c r="P868" s="3">
        <v>0</v>
      </c>
      <c r="Q868" s="3">
        <v>0</v>
      </c>
      <c r="R868" s="3">
        <v>0</v>
      </c>
      <c r="S868" s="3" t="s">
        <v>29</v>
      </c>
      <c r="T868" s="3">
        <f>COUNTIF([1]局站!$D$4:$D$172,"="&amp;S868)</f>
        <v>1</v>
      </c>
      <c r="U868" s="3">
        <v>0</v>
      </c>
      <c r="V868" s="3">
        <v>0</v>
      </c>
      <c r="W868" s="3">
        <v>0</v>
      </c>
      <c r="X868" s="3" t="s">
        <v>1214</v>
      </c>
      <c r="Y868" s="3" t="s">
        <v>880</v>
      </c>
      <c r="Z868" s="3" t="str">
        <f>INDEX(业务类型!$C$4:$C$8,MATCH(纤芯!Y868,业务类型!$B$4:$B$8,0))</f>
        <v>IDLE</v>
      </c>
      <c r="AA868" s="3"/>
    </row>
    <row r="869" spans="1:27" ht="16.5" x14ac:dyDescent="0.2">
      <c r="A869" s="3">
        <v>866</v>
      </c>
      <c r="B869" s="3">
        <f t="shared" si="69"/>
        <v>37005202020</v>
      </c>
      <c r="C869" s="3" t="s">
        <v>1166</v>
      </c>
      <c r="D869" s="3" t="s">
        <v>205</v>
      </c>
      <c r="E869" s="3" t="str">
        <f>INDEX(光放段!$G$4:$G$237,MATCH(纤芯!G869,光放段!$C$4:$C$237,0))</f>
        <v>山东二干|德聊菏2号光缆:聊城东昌西路-菏泽中华东路</v>
      </c>
      <c r="F869" s="3">
        <f>INDEX(光放段!$I$4:$I$237,MATCH(纤芯!H869,光放段!$B$4:$B$237,0))</f>
        <v>37005200000</v>
      </c>
      <c r="G869" s="3" t="str">
        <f t="shared" si="65"/>
        <v>山东二干|德聊菏2号光缆:阳谷谷山路-梁山水泊路</v>
      </c>
      <c r="H869" s="3">
        <f>INDEX(光放段!$B$4:$B$237,MATCH(纤芯!G869,光放段!$C$4:$C$237,0))</f>
        <v>37005202000</v>
      </c>
      <c r="I869" s="3" t="str">
        <f t="shared" si="66"/>
        <v>德聊菏2号光缆</v>
      </c>
      <c r="J869" s="3" t="str">
        <f>INDEX(子缆名称!$B$4:$B$29,纤芯!M869)</f>
        <v>B缆</v>
      </c>
      <c r="K869" s="3">
        <v>20</v>
      </c>
      <c r="L869" s="3">
        <f t="shared" si="67"/>
        <v>8</v>
      </c>
      <c r="M869" s="3">
        <f t="shared" si="68"/>
        <v>2</v>
      </c>
      <c r="N869" s="3" t="s">
        <v>28</v>
      </c>
      <c r="O869" s="3">
        <f>COUNTIF([1]局站!$D$4:$D$172,"="&amp;N869)</f>
        <v>1</v>
      </c>
      <c r="P869" s="3">
        <v>0</v>
      </c>
      <c r="Q869" s="3">
        <v>0</v>
      </c>
      <c r="R869" s="3">
        <v>0</v>
      </c>
      <c r="S869" s="3" t="s">
        <v>29</v>
      </c>
      <c r="T869" s="3">
        <f>COUNTIF([1]局站!$D$4:$D$172,"="&amp;S869)</f>
        <v>1</v>
      </c>
      <c r="U869" s="3">
        <v>0</v>
      </c>
      <c r="V869" s="3">
        <v>0</v>
      </c>
      <c r="W869" s="3">
        <v>0</v>
      </c>
      <c r="X869" s="3" t="s">
        <v>1214</v>
      </c>
      <c r="Y869" s="3" t="s">
        <v>880</v>
      </c>
      <c r="Z869" s="3" t="str">
        <f>INDEX(业务类型!$C$4:$C$8,MATCH(纤芯!Y869,业务类型!$B$4:$B$8,0))</f>
        <v>IDLE</v>
      </c>
      <c r="AA869" s="3"/>
    </row>
    <row r="870" spans="1:27" ht="16.5" x14ac:dyDescent="0.2">
      <c r="A870" s="3">
        <v>867</v>
      </c>
      <c r="B870" s="3">
        <f t="shared" si="69"/>
        <v>37005202021</v>
      </c>
      <c r="C870" s="3" t="s">
        <v>1166</v>
      </c>
      <c r="D870" s="3" t="s">
        <v>205</v>
      </c>
      <c r="E870" s="3" t="str">
        <f>INDEX(光放段!$G$4:$G$237,MATCH(纤芯!G870,光放段!$C$4:$C$237,0))</f>
        <v>山东二干|德聊菏2号光缆:聊城东昌西路-菏泽中华东路</v>
      </c>
      <c r="F870" s="3">
        <f>INDEX(光放段!$I$4:$I$237,MATCH(纤芯!H870,光放段!$B$4:$B$237,0))</f>
        <v>37005200000</v>
      </c>
      <c r="G870" s="3" t="str">
        <f t="shared" si="65"/>
        <v>山东二干|德聊菏2号光缆:阳谷谷山路-梁山水泊路</v>
      </c>
      <c r="H870" s="3">
        <f>INDEX(光放段!$B$4:$B$237,MATCH(纤芯!G870,光放段!$C$4:$C$237,0))</f>
        <v>37005202000</v>
      </c>
      <c r="I870" s="3" t="str">
        <f t="shared" si="66"/>
        <v>德聊菏2号光缆</v>
      </c>
      <c r="J870" s="3" t="str">
        <f>INDEX(子缆名称!$B$4:$B$29,纤芯!M870)</f>
        <v>B缆</v>
      </c>
      <c r="K870" s="3">
        <v>21</v>
      </c>
      <c r="L870" s="3">
        <f t="shared" si="67"/>
        <v>9</v>
      </c>
      <c r="M870" s="3">
        <f t="shared" si="68"/>
        <v>2</v>
      </c>
      <c r="N870" s="3" t="s">
        <v>28</v>
      </c>
      <c r="O870" s="3">
        <f>COUNTIF([1]局站!$D$4:$D$172,"="&amp;N870)</f>
        <v>1</v>
      </c>
      <c r="P870" s="3">
        <v>0</v>
      </c>
      <c r="Q870" s="3">
        <v>0</v>
      </c>
      <c r="R870" s="3">
        <v>0</v>
      </c>
      <c r="S870" s="3" t="s">
        <v>29</v>
      </c>
      <c r="T870" s="3">
        <f>COUNTIF([1]局站!$D$4:$D$172,"="&amp;S870)</f>
        <v>1</v>
      </c>
      <c r="U870" s="3">
        <v>0</v>
      </c>
      <c r="V870" s="3">
        <v>0</v>
      </c>
      <c r="W870" s="3">
        <v>0</v>
      </c>
      <c r="X870" s="3" t="s">
        <v>1214</v>
      </c>
      <c r="Y870" s="3" t="s">
        <v>880</v>
      </c>
      <c r="Z870" s="3" t="str">
        <f>INDEX(业务类型!$C$4:$C$8,MATCH(纤芯!Y870,业务类型!$B$4:$B$8,0))</f>
        <v>IDLE</v>
      </c>
      <c r="AA870" s="3"/>
    </row>
    <row r="871" spans="1:27" ht="16.5" x14ac:dyDescent="0.2">
      <c r="A871" s="3">
        <v>868</v>
      </c>
      <c r="B871" s="3">
        <f t="shared" si="69"/>
        <v>37005202022</v>
      </c>
      <c r="C871" s="3" t="s">
        <v>1166</v>
      </c>
      <c r="D871" s="3" t="s">
        <v>205</v>
      </c>
      <c r="E871" s="3" t="str">
        <f>INDEX(光放段!$G$4:$G$237,MATCH(纤芯!G871,光放段!$C$4:$C$237,0))</f>
        <v>山东二干|德聊菏2号光缆:聊城东昌西路-菏泽中华东路</v>
      </c>
      <c r="F871" s="3">
        <f>INDEX(光放段!$I$4:$I$237,MATCH(纤芯!H871,光放段!$B$4:$B$237,0))</f>
        <v>37005200000</v>
      </c>
      <c r="G871" s="3" t="str">
        <f t="shared" si="65"/>
        <v>山东二干|德聊菏2号光缆:阳谷谷山路-梁山水泊路</v>
      </c>
      <c r="H871" s="3">
        <f>INDEX(光放段!$B$4:$B$237,MATCH(纤芯!G871,光放段!$C$4:$C$237,0))</f>
        <v>37005202000</v>
      </c>
      <c r="I871" s="3" t="str">
        <f t="shared" si="66"/>
        <v>德聊菏2号光缆</v>
      </c>
      <c r="J871" s="3" t="str">
        <f>INDEX(子缆名称!$B$4:$B$29,纤芯!M871)</f>
        <v>B缆</v>
      </c>
      <c r="K871" s="3">
        <v>22</v>
      </c>
      <c r="L871" s="3">
        <f t="shared" si="67"/>
        <v>10</v>
      </c>
      <c r="M871" s="3">
        <f t="shared" si="68"/>
        <v>2</v>
      </c>
      <c r="N871" s="3" t="s">
        <v>28</v>
      </c>
      <c r="O871" s="3">
        <f>COUNTIF([1]局站!$D$4:$D$172,"="&amp;N871)</f>
        <v>1</v>
      </c>
      <c r="P871" s="3">
        <v>0</v>
      </c>
      <c r="Q871" s="3">
        <v>0</v>
      </c>
      <c r="R871" s="3">
        <v>0</v>
      </c>
      <c r="S871" s="3" t="s">
        <v>29</v>
      </c>
      <c r="T871" s="3">
        <f>COUNTIF([1]局站!$D$4:$D$172,"="&amp;S871)</f>
        <v>1</v>
      </c>
      <c r="U871" s="3">
        <v>0</v>
      </c>
      <c r="V871" s="3">
        <v>0</v>
      </c>
      <c r="W871" s="3">
        <v>0</v>
      </c>
      <c r="X871" s="3" t="s">
        <v>1214</v>
      </c>
      <c r="Y871" s="3" t="s">
        <v>880</v>
      </c>
      <c r="Z871" s="3" t="str">
        <f>INDEX(业务类型!$C$4:$C$8,MATCH(纤芯!Y871,业务类型!$B$4:$B$8,0))</f>
        <v>IDLE</v>
      </c>
      <c r="AA871" s="3"/>
    </row>
    <row r="872" spans="1:27" ht="16.5" x14ac:dyDescent="0.2">
      <c r="A872" s="3">
        <v>869</v>
      </c>
      <c r="B872" s="3">
        <f t="shared" si="69"/>
        <v>37005202023</v>
      </c>
      <c r="C872" s="3" t="s">
        <v>1166</v>
      </c>
      <c r="D872" s="3" t="s">
        <v>205</v>
      </c>
      <c r="E872" s="3" t="str">
        <f>INDEX(光放段!$G$4:$G$237,MATCH(纤芯!G872,光放段!$C$4:$C$237,0))</f>
        <v>山东二干|德聊菏2号光缆:聊城东昌西路-菏泽中华东路</v>
      </c>
      <c r="F872" s="3">
        <f>INDEX(光放段!$I$4:$I$237,MATCH(纤芯!H872,光放段!$B$4:$B$237,0))</f>
        <v>37005200000</v>
      </c>
      <c r="G872" s="3" t="str">
        <f t="shared" si="65"/>
        <v>山东二干|德聊菏2号光缆:阳谷谷山路-梁山水泊路</v>
      </c>
      <c r="H872" s="3">
        <f>INDEX(光放段!$B$4:$B$237,MATCH(纤芯!G872,光放段!$C$4:$C$237,0))</f>
        <v>37005202000</v>
      </c>
      <c r="I872" s="3" t="str">
        <f t="shared" si="66"/>
        <v>德聊菏2号光缆</v>
      </c>
      <c r="J872" s="3" t="str">
        <f>INDEX(子缆名称!$B$4:$B$29,纤芯!M872)</f>
        <v>B缆</v>
      </c>
      <c r="K872" s="3">
        <v>23</v>
      </c>
      <c r="L872" s="3">
        <f t="shared" si="67"/>
        <v>11</v>
      </c>
      <c r="M872" s="3">
        <f t="shared" si="68"/>
        <v>2</v>
      </c>
      <c r="N872" s="3" t="s">
        <v>28</v>
      </c>
      <c r="O872" s="3">
        <f>COUNTIF([1]局站!$D$4:$D$172,"="&amp;N872)</f>
        <v>1</v>
      </c>
      <c r="P872" s="3">
        <v>0</v>
      </c>
      <c r="Q872" s="3">
        <v>0</v>
      </c>
      <c r="R872" s="3">
        <v>0</v>
      </c>
      <c r="S872" s="3" t="s">
        <v>29</v>
      </c>
      <c r="T872" s="3">
        <f>COUNTIF([1]局站!$D$4:$D$172,"="&amp;S872)</f>
        <v>1</v>
      </c>
      <c r="U872" s="3">
        <v>0</v>
      </c>
      <c r="V872" s="3">
        <v>0</v>
      </c>
      <c r="W872" s="3">
        <v>0</v>
      </c>
      <c r="X872" s="3" t="s">
        <v>1214</v>
      </c>
      <c r="Y872" s="3" t="s">
        <v>881</v>
      </c>
      <c r="Z872" s="3" t="str">
        <f>INDEX(业务类型!$C$4:$C$8,MATCH(纤芯!Y872,业务类型!$B$4:$B$8,0))</f>
        <v>OTHER</v>
      </c>
      <c r="AA872" s="3" t="s">
        <v>888</v>
      </c>
    </row>
    <row r="873" spans="1:27" ht="16.5" x14ac:dyDescent="0.2">
      <c r="A873" s="3">
        <v>870</v>
      </c>
      <c r="B873" s="3">
        <f t="shared" si="69"/>
        <v>37005202024</v>
      </c>
      <c r="C873" s="3" t="s">
        <v>1166</v>
      </c>
      <c r="D873" s="3" t="s">
        <v>205</v>
      </c>
      <c r="E873" s="3" t="str">
        <f>INDEX(光放段!$G$4:$G$237,MATCH(纤芯!G873,光放段!$C$4:$C$237,0))</f>
        <v>山东二干|德聊菏2号光缆:聊城东昌西路-菏泽中华东路</v>
      </c>
      <c r="F873" s="3">
        <f>INDEX(光放段!$I$4:$I$237,MATCH(纤芯!H873,光放段!$B$4:$B$237,0))</f>
        <v>37005200000</v>
      </c>
      <c r="G873" s="3" t="str">
        <f t="shared" si="65"/>
        <v>山东二干|德聊菏2号光缆:阳谷谷山路-梁山水泊路</v>
      </c>
      <c r="H873" s="3">
        <f>INDEX(光放段!$B$4:$B$237,MATCH(纤芯!G873,光放段!$C$4:$C$237,0))</f>
        <v>37005202000</v>
      </c>
      <c r="I873" s="3" t="str">
        <f t="shared" si="66"/>
        <v>德聊菏2号光缆</v>
      </c>
      <c r="J873" s="3" t="str">
        <f>INDEX(子缆名称!$B$4:$B$29,纤芯!M873)</f>
        <v>B缆</v>
      </c>
      <c r="K873" s="3">
        <v>24</v>
      </c>
      <c r="L873" s="3">
        <f t="shared" si="67"/>
        <v>12</v>
      </c>
      <c r="M873" s="3">
        <f t="shared" si="68"/>
        <v>2</v>
      </c>
      <c r="N873" s="3" t="s">
        <v>28</v>
      </c>
      <c r="O873" s="3">
        <f>COUNTIF([1]局站!$D$4:$D$172,"="&amp;N873)</f>
        <v>1</v>
      </c>
      <c r="P873" s="3">
        <v>0</v>
      </c>
      <c r="Q873" s="3">
        <v>0</v>
      </c>
      <c r="R873" s="3">
        <v>0</v>
      </c>
      <c r="S873" s="3" t="s">
        <v>29</v>
      </c>
      <c r="T873" s="3">
        <f>COUNTIF([1]局站!$D$4:$D$172,"="&amp;S873)</f>
        <v>1</v>
      </c>
      <c r="U873" s="3">
        <v>0</v>
      </c>
      <c r="V873" s="3">
        <v>0</v>
      </c>
      <c r="W873" s="3">
        <v>0</v>
      </c>
      <c r="X873" s="3" t="s">
        <v>1214</v>
      </c>
      <c r="Y873" s="3" t="s">
        <v>881</v>
      </c>
      <c r="Z873" s="3" t="str">
        <f>INDEX(业务类型!$C$4:$C$8,MATCH(纤芯!Y873,业务类型!$B$4:$B$8,0))</f>
        <v>OTHER</v>
      </c>
      <c r="AA873" s="3" t="s">
        <v>888</v>
      </c>
    </row>
    <row r="874" spans="1:27" ht="16.5" x14ac:dyDescent="0.2">
      <c r="A874" s="3">
        <v>871</v>
      </c>
      <c r="B874" s="3">
        <f t="shared" si="69"/>
        <v>37005203001</v>
      </c>
      <c r="C874" s="3" t="s">
        <v>1166</v>
      </c>
      <c r="D874" s="3" t="s">
        <v>205</v>
      </c>
      <c r="E874" s="3" t="str">
        <f>INDEX(光放段!$G$4:$G$237,MATCH(纤芯!G874,光放段!$C$4:$C$237,0))</f>
        <v>山东二干|德聊菏2号光缆:聊城东昌西路-菏泽中华东路</v>
      </c>
      <c r="F874" s="3">
        <f>INDEX(光放段!$I$4:$I$237,MATCH(纤芯!H874,光放段!$B$4:$B$237,0))</f>
        <v>37005200000</v>
      </c>
      <c r="G874" s="3" t="str">
        <f t="shared" si="65"/>
        <v>山东二干|德聊菏2号光缆:梁山水泊路-郓城通信楼</v>
      </c>
      <c r="H874" s="3">
        <f>INDEX(光放段!$B$4:$B$237,MATCH(纤芯!G874,光放段!$C$4:$C$237,0))</f>
        <v>37005203000</v>
      </c>
      <c r="I874" s="3" t="str">
        <f t="shared" si="66"/>
        <v>德聊菏2号光缆</v>
      </c>
      <c r="J874" s="3" t="str">
        <f>INDEX(子缆名称!$B$4:$B$29,纤芯!M874)</f>
        <v>A缆</v>
      </c>
      <c r="K874" s="3">
        <v>1</v>
      </c>
      <c r="L874" s="3">
        <f t="shared" si="67"/>
        <v>1</v>
      </c>
      <c r="M874" s="3">
        <f t="shared" si="68"/>
        <v>1</v>
      </c>
      <c r="N874" s="3" t="s">
        <v>29</v>
      </c>
      <c r="O874" s="3">
        <f>COUNTIF([1]局站!$D$4:$D$172,"="&amp;N874)</f>
        <v>1</v>
      </c>
      <c r="P874" s="3">
        <v>0</v>
      </c>
      <c r="Q874" s="3">
        <v>0</v>
      </c>
      <c r="R874" s="3">
        <v>0</v>
      </c>
      <c r="S874" s="3" t="s">
        <v>30</v>
      </c>
      <c r="T874" s="3">
        <f>COUNTIF([1]局站!$D$4:$D$172,"="&amp;S874)</f>
        <v>1</v>
      </c>
      <c r="U874" s="3">
        <v>0</v>
      </c>
      <c r="V874" s="3">
        <v>0</v>
      </c>
      <c r="W874" s="3">
        <v>0</v>
      </c>
      <c r="X874" s="3" t="s">
        <v>1214</v>
      </c>
      <c r="Y874" s="3" t="s">
        <v>880</v>
      </c>
      <c r="Z874" s="3" t="str">
        <f>INDEX(业务类型!$C$4:$C$8,MATCH(纤芯!Y874,业务类型!$B$4:$B$8,0))</f>
        <v>IDLE</v>
      </c>
      <c r="AA874" s="3"/>
    </row>
    <row r="875" spans="1:27" ht="16.5" x14ac:dyDescent="0.2">
      <c r="A875" s="3">
        <v>872</v>
      </c>
      <c r="B875" s="3">
        <f t="shared" si="69"/>
        <v>37005203002</v>
      </c>
      <c r="C875" s="3" t="s">
        <v>1166</v>
      </c>
      <c r="D875" s="3" t="s">
        <v>205</v>
      </c>
      <c r="E875" s="3" t="str">
        <f>INDEX(光放段!$G$4:$G$237,MATCH(纤芯!G875,光放段!$C$4:$C$237,0))</f>
        <v>山东二干|德聊菏2号光缆:聊城东昌西路-菏泽中华东路</v>
      </c>
      <c r="F875" s="3">
        <f>INDEX(光放段!$I$4:$I$237,MATCH(纤芯!H875,光放段!$B$4:$B$237,0))</f>
        <v>37005200000</v>
      </c>
      <c r="G875" s="3" t="str">
        <f t="shared" si="65"/>
        <v>山东二干|德聊菏2号光缆:梁山水泊路-郓城通信楼</v>
      </c>
      <c r="H875" s="3">
        <f>INDEX(光放段!$B$4:$B$237,MATCH(纤芯!G875,光放段!$C$4:$C$237,0))</f>
        <v>37005203000</v>
      </c>
      <c r="I875" s="3" t="str">
        <f t="shared" si="66"/>
        <v>德聊菏2号光缆</v>
      </c>
      <c r="J875" s="3" t="str">
        <f>INDEX(子缆名称!$B$4:$B$29,纤芯!M875)</f>
        <v>A缆</v>
      </c>
      <c r="K875" s="3">
        <v>2</v>
      </c>
      <c r="L875" s="3">
        <f t="shared" si="67"/>
        <v>2</v>
      </c>
      <c r="M875" s="3">
        <f t="shared" si="68"/>
        <v>1</v>
      </c>
      <c r="N875" s="3" t="s">
        <v>29</v>
      </c>
      <c r="O875" s="3">
        <f>COUNTIF([1]局站!$D$4:$D$172,"="&amp;N875)</f>
        <v>1</v>
      </c>
      <c r="P875" s="3">
        <v>0</v>
      </c>
      <c r="Q875" s="3">
        <v>0</v>
      </c>
      <c r="R875" s="3">
        <v>0</v>
      </c>
      <c r="S875" s="3" t="s">
        <v>30</v>
      </c>
      <c r="T875" s="3">
        <f>COUNTIF([1]局站!$D$4:$D$172,"="&amp;S875)</f>
        <v>1</v>
      </c>
      <c r="U875" s="3">
        <v>0</v>
      </c>
      <c r="V875" s="3">
        <v>0</v>
      </c>
      <c r="W875" s="3">
        <v>0</v>
      </c>
      <c r="X875" s="3" t="s">
        <v>1214</v>
      </c>
      <c r="Y875" s="3" t="s">
        <v>880</v>
      </c>
      <c r="Z875" s="3" t="str">
        <f>INDEX(业务类型!$C$4:$C$8,MATCH(纤芯!Y875,业务类型!$B$4:$B$8,0))</f>
        <v>IDLE</v>
      </c>
      <c r="AA875" s="3"/>
    </row>
    <row r="876" spans="1:27" ht="16.5" x14ac:dyDescent="0.2">
      <c r="A876" s="3">
        <v>873</v>
      </c>
      <c r="B876" s="3">
        <f t="shared" si="69"/>
        <v>37005203003</v>
      </c>
      <c r="C876" s="3" t="s">
        <v>1166</v>
      </c>
      <c r="D876" s="3" t="s">
        <v>205</v>
      </c>
      <c r="E876" s="3" t="str">
        <f>INDEX(光放段!$G$4:$G$237,MATCH(纤芯!G876,光放段!$C$4:$C$237,0))</f>
        <v>山东二干|德聊菏2号光缆:聊城东昌西路-菏泽中华东路</v>
      </c>
      <c r="F876" s="3">
        <f>INDEX(光放段!$I$4:$I$237,MATCH(纤芯!H876,光放段!$B$4:$B$237,0))</f>
        <v>37005200000</v>
      </c>
      <c r="G876" s="3" t="str">
        <f t="shared" si="65"/>
        <v>山东二干|德聊菏2号光缆:梁山水泊路-郓城通信楼</v>
      </c>
      <c r="H876" s="3">
        <f>INDEX(光放段!$B$4:$B$237,MATCH(纤芯!G876,光放段!$C$4:$C$237,0))</f>
        <v>37005203000</v>
      </c>
      <c r="I876" s="3" t="str">
        <f t="shared" si="66"/>
        <v>德聊菏2号光缆</v>
      </c>
      <c r="J876" s="3" t="str">
        <f>INDEX(子缆名称!$B$4:$B$29,纤芯!M876)</f>
        <v>A缆</v>
      </c>
      <c r="K876" s="3">
        <v>3</v>
      </c>
      <c r="L876" s="3">
        <f t="shared" si="67"/>
        <v>3</v>
      </c>
      <c r="M876" s="3">
        <f t="shared" si="68"/>
        <v>1</v>
      </c>
      <c r="N876" s="3" t="s">
        <v>29</v>
      </c>
      <c r="O876" s="3">
        <f>COUNTIF([1]局站!$D$4:$D$172,"="&amp;N876)</f>
        <v>1</v>
      </c>
      <c r="P876" s="3">
        <v>0</v>
      </c>
      <c r="Q876" s="3">
        <v>0</v>
      </c>
      <c r="R876" s="3">
        <v>0</v>
      </c>
      <c r="S876" s="3" t="s">
        <v>30</v>
      </c>
      <c r="T876" s="3">
        <f>COUNTIF([1]局站!$D$4:$D$172,"="&amp;S876)</f>
        <v>1</v>
      </c>
      <c r="U876" s="3">
        <v>0</v>
      </c>
      <c r="V876" s="3">
        <v>0</v>
      </c>
      <c r="W876" s="3">
        <v>0</v>
      </c>
      <c r="X876" s="3" t="s">
        <v>1214</v>
      </c>
      <c r="Y876" s="3" t="s">
        <v>852</v>
      </c>
      <c r="Z876" s="3" t="str">
        <f>INDEX(业务类型!$C$4:$C$8,MATCH(纤芯!Y876,业务类型!$B$4:$B$8,0))</f>
        <v>TWO</v>
      </c>
      <c r="AA876" s="3" t="s">
        <v>915</v>
      </c>
    </row>
    <row r="877" spans="1:27" ht="16.5" x14ac:dyDescent="0.2">
      <c r="A877" s="3">
        <v>874</v>
      </c>
      <c r="B877" s="3">
        <f t="shared" si="69"/>
        <v>37005203004</v>
      </c>
      <c r="C877" s="3" t="s">
        <v>1166</v>
      </c>
      <c r="D877" s="3" t="s">
        <v>205</v>
      </c>
      <c r="E877" s="3" t="str">
        <f>INDEX(光放段!$G$4:$G$237,MATCH(纤芯!G877,光放段!$C$4:$C$237,0))</f>
        <v>山东二干|德聊菏2号光缆:聊城东昌西路-菏泽中华东路</v>
      </c>
      <c r="F877" s="3">
        <f>INDEX(光放段!$I$4:$I$237,MATCH(纤芯!H877,光放段!$B$4:$B$237,0))</f>
        <v>37005200000</v>
      </c>
      <c r="G877" s="3" t="str">
        <f t="shared" si="65"/>
        <v>山东二干|德聊菏2号光缆:梁山水泊路-郓城通信楼</v>
      </c>
      <c r="H877" s="3">
        <f>INDEX(光放段!$B$4:$B$237,MATCH(纤芯!G877,光放段!$C$4:$C$237,0))</f>
        <v>37005203000</v>
      </c>
      <c r="I877" s="3" t="str">
        <f t="shared" si="66"/>
        <v>德聊菏2号光缆</v>
      </c>
      <c r="J877" s="3" t="str">
        <f>INDEX(子缆名称!$B$4:$B$29,纤芯!M877)</f>
        <v>A缆</v>
      </c>
      <c r="K877" s="3">
        <v>4</v>
      </c>
      <c r="L877" s="3">
        <f t="shared" si="67"/>
        <v>4</v>
      </c>
      <c r="M877" s="3">
        <f t="shared" si="68"/>
        <v>1</v>
      </c>
      <c r="N877" s="3" t="s">
        <v>29</v>
      </c>
      <c r="O877" s="3">
        <f>COUNTIF([1]局站!$D$4:$D$172,"="&amp;N877)</f>
        <v>1</v>
      </c>
      <c r="P877" s="3">
        <v>0</v>
      </c>
      <c r="Q877" s="3">
        <v>0</v>
      </c>
      <c r="R877" s="3">
        <v>0</v>
      </c>
      <c r="S877" s="3" t="s">
        <v>30</v>
      </c>
      <c r="T877" s="3">
        <f>COUNTIF([1]局站!$D$4:$D$172,"="&amp;S877)</f>
        <v>1</v>
      </c>
      <c r="U877" s="3">
        <v>0</v>
      </c>
      <c r="V877" s="3">
        <v>0</v>
      </c>
      <c r="W877" s="3">
        <v>0</v>
      </c>
      <c r="X877" s="3" t="s">
        <v>1214</v>
      </c>
      <c r="Y877" s="3" t="s">
        <v>852</v>
      </c>
      <c r="Z877" s="3" t="str">
        <f>INDEX(业务类型!$C$4:$C$8,MATCH(纤芯!Y877,业务类型!$B$4:$B$8,0))</f>
        <v>TWO</v>
      </c>
      <c r="AA877" s="3" t="s">
        <v>915</v>
      </c>
    </row>
    <row r="878" spans="1:27" ht="16.5" x14ac:dyDescent="0.2">
      <c r="A878" s="3">
        <v>875</v>
      </c>
      <c r="B878" s="3">
        <f t="shared" si="69"/>
        <v>37005203005</v>
      </c>
      <c r="C878" s="3" t="s">
        <v>1166</v>
      </c>
      <c r="D878" s="3" t="s">
        <v>205</v>
      </c>
      <c r="E878" s="3" t="str">
        <f>INDEX(光放段!$G$4:$G$237,MATCH(纤芯!G878,光放段!$C$4:$C$237,0))</f>
        <v>山东二干|德聊菏2号光缆:聊城东昌西路-菏泽中华东路</v>
      </c>
      <c r="F878" s="3">
        <f>INDEX(光放段!$I$4:$I$237,MATCH(纤芯!H878,光放段!$B$4:$B$237,0))</f>
        <v>37005200000</v>
      </c>
      <c r="G878" s="3" t="str">
        <f t="shared" si="65"/>
        <v>山东二干|德聊菏2号光缆:梁山水泊路-郓城通信楼</v>
      </c>
      <c r="H878" s="3">
        <f>INDEX(光放段!$B$4:$B$237,MATCH(纤芯!G878,光放段!$C$4:$C$237,0))</f>
        <v>37005203000</v>
      </c>
      <c r="I878" s="3" t="str">
        <f t="shared" si="66"/>
        <v>德聊菏2号光缆</v>
      </c>
      <c r="J878" s="3" t="str">
        <f>INDEX(子缆名称!$B$4:$B$29,纤芯!M878)</f>
        <v>A缆</v>
      </c>
      <c r="K878" s="3">
        <v>5</v>
      </c>
      <c r="L878" s="3">
        <f t="shared" si="67"/>
        <v>5</v>
      </c>
      <c r="M878" s="3">
        <f t="shared" si="68"/>
        <v>1</v>
      </c>
      <c r="N878" s="3" t="s">
        <v>29</v>
      </c>
      <c r="O878" s="3">
        <f>COUNTIF([1]局站!$D$4:$D$172,"="&amp;N878)</f>
        <v>1</v>
      </c>
      <c r="P878" s="3">
        <v>0</v>
      </c>
      <c r="Q878" s="3">
        <v>0</v>
      </c>
      <c r="R878" s="3">
        <v>0</v>
      </c>
      <c r="S878" s="3" t="s">
        <v>30</v>
      </c>
      <c r="T878" s="3">
        <f>COUNTIF([1]局站!$D$4:$D$172,"="&amp;S878)</f>
        <v>1</v>
      </c>
      <c r="U878" s="3">
        <v>0</v>
      </c>
      <c r="V878" s="3">
        <v>0</v>
      </c>
      <c r="W878" s="3">
        <v>0</v>
      </c>
      <c r="X878" s="3" t="s">
        <v>1214</v>
      </c>
      <c r="Y878" s="3" t="s">
        <v>852</v>
      </c>
      <c r="Z878" s="3" t="str">
        <f>INDEX(业务类型!$C$4:$C$8,MATCH(纤芯!Y878,业务类型!$B$4:$B$8,0))</f>
        <v>TWO</v>
      </c>
      <c r="AA878" s="3" t="s">
        <v>926</v>
      </c>
    </row>
    <row r="879" spans="1:27" ht="16.5" x14ac:dyDescent="0.2">
      <c r="A879" s="3">
        <v>876</v>
      </c>
      <c r="B879" s="3">
        <f t="shared" si="69"/>
        <v>37005203006</v>
      </c>
      <c r="C879" s="3" t="s">
        <v>1166</v>
      </c>
      <c r="D879" s="3" t="s">
        <v>205</v>
      </c>
      <c r="E879" s="3" t="str">
        <f>INDEX(光放段!$G$4:$G$237,MATCH(纤芯!G879,光放段!$C$4:$C$237,0))</f>
        <v>山东二干|德聊菏2号光缆:聊城东昌西路-菏泽中华东路</v>
      </c>
      <c r="F879" s="3">
        <f>INDEX(光放段!$I$4:$I$237,MATCH(纤芯!H879,光放段!$B$4:$B$237,0))</f>
        <v>37005200000</v>
      </c>
      <c r="G879" s="3" t="str">
        <f t="shared" si="65"/>
        <v>山东二干|德聊菏2号光缆:梁山水泊路-郓城通信楼</v>
      </c>
      <c r="H879" s="3">
        <f>INDEX(光放段!$B$4:$B$237,MATCH(纤芯!G879,光放段!$C$4:$C$237,0))</f>
        <v>37005203000</v>
      </c>
      <c r="I879" s="3" t="str">
        <f t="shared" si="66"/>
        <v>德聊菏2号光缆</v>
      </c>
      <c r="J879" s="3" t="str">
        <f>INDEX(子缆名称!$B$4:$B$29,纤芯!M879)</f>
        <v>A缆</v>
      </c>
      <c r="K879" s="3">
        <v>6</v>
      </c>
      <c r="L879" s="3">
        <f t="shared" si="67"/>
        <v>6</v>
      </c>
      <c r="M879" s="3">
        <f t="shared" si="68"/>
        <v>1</v>
      </c>
      <c r="N879" s="3" t="s">
        <v>29</v>
      </c>
      <c r="O879" s="3">
        <f>COUNTIF([1]局站!$D$4:$D$172,"="&amp;N879)</f>
        <v>1</v>
      </c>
      <c r="P879" s="3">
        <v>0</v>
      </c>
      <c r="Q879" s="3">
        <v>0</v>
      </c>
      <c r="R879" s="3">
        <v>0</v>
      </c>
      <c r="S879" s="3" t="s">
        <v>30</v>
      </c>
      <c r="T879" s="3">
        <f>COUNTIF([1]局站!$D$4:$D$172,"="&amp;S879)</f>
        <v>1</v>
      </c>
      <c r="U879" s="3">
        <v>0</v>
      </c>
      <c r="V879" s="3">
        <v>0</v>
      </c>
      <c r="W879" s="3">
        <v>0</v>
      </c>
      <c r="X879" s="3" t="s">
        <v>1214</v>
      </c>
      <c r="Y879" s="3" t="s">
        <v>852</v>
      </c>
      <c r="Z879" s="3" t="str">
        <f>INDEX(业务类型!$C$4:$C$8,MATCH(纤芯!Y879,业务类型!$B$4:$B$8,0))</f>
        <v>TWO</v>
      </c>
      <c r="AA879" s="3" t="s">
        <v>926</v>
      </c>
    </row>
    <row r="880" spans="1:27" ht="16.5" x14ac:dyDescent="0.2">
      <c r="A880" s="3">
        <v>877</v>
      </c>
      <c r="B880" s="3">
        <f t="shared" si="69"/>
        <v>37005203007</v>
      </c>
      <c r="C880" s="3" t="s">
        <v>1166</v>
      </c>
      <c r="D880" s="3" t="s">
        <v>205</v>
      </c>
      <c r="E880" s="3" t="str">
        <f>INDEX(光放段!$G$4:$G$237,MATCH(纤芯!G880,光放段!$C$4:$C$237,0))</f>
        <v>山东二干|德聊菏2号光缆:聊城东昌西路-菏泽中华东路</v>
      </c>
      <c r="F880" s="3">
        <f>INDEX(光放段!$I$4:$I$237,MATCH(纤芯!H880,光放段!$B$4:$B$237,0))</f>
        <v>37005200000</v>
      </c>
      <c r="G880" s="3" t="str">
        <f t="shared" si="65"/>
        <v>山东二干|德聊菏2号光缆:梁山水泊路-郓城通信楼</v>
      </c>
      <c r="H880" s="3">
        <f>INDEX(光放段!$B$4:$B$237,MATCH(纤芯!G880,光放段!$C$4:$C$237,0))</f>
        <v>37005203000</v>
      </c>
      <c r="I880" s="3" t="str">
        <f t="shared" si="66"/>
        <v>德聊菏2号光缆</v>
      </c>
      <c r="J880" s="3" t="str">
        <f>INDEX(子缆名称!$B$4:$B$29,纤芯!M880)</f>
        <v>A缆</v>
      </c>
      <c r="K880" s="3">
        <v>7</v>
      </c>
      <c r="L880" s="3">
        <f t="shared" si="67"/>
        <v>7</v>
      </c>
      <c r="M880" s="3">
        <f t="shared" si="68"/>
        <v>1</v>
      </c>
      <c r="N880" s="3" t="s">
        <v>29</v>
      </c>
      <c r="O880" s="3">
        <f>COUNTIF([1]局站!$D$4:$D$172,"="&amp;N880)</f>
        <v>1</v>
      </c>
      <c r="P880" s="3">
        <v>0</v>
      </c>
      <c r="Q880" s="3">
        <v>0</v>
      </c>
      <c r="R880" s="3">
        <v>0</v>
      </c>
      <c r="S880" s="3" t="s">
        <v>30</v>
      </c>
      <c r="T880" s="3">
        <f>COUNTIF([1]局站!$D$4:$D$172,"="&amp;S880)</f>
        <v>1</v>
      </c>
      <c r="U880" s="3">
        <v>0</v>
      </c>
      <c r="V880" s="3">
        <v>0</v>
      </c>
      <c r="W880" s="3">
        <v>0</v>
      </c>
      <c r="X880" s="3" t="s">
        <v>1214</v>
      </c>
      <c r="Y880" s="3" t="s">
        <v>880</v>
      </c>
      <c r="Z880" s="3" t="str">
        <f>INDEX(业务类型!$C$4:$C$8,MATCH(纤芯!Y880,业务类型!$B$4:$B$8,0))</f>
        <v>IDLE</v>
      </c>
      <c r="AA880" s="3"/>
    </row>
    <row r="881" spans="1:27" ht="16.5" x14ac:dyDescent="0.2">
      <c r="A881" s="3">
        <v>878</v>
      </c>
      <c r="B881" s="3">
        <f t="shared" si="69"/>
        <v>37005203008</v>
      </c>
      <c r="C881" s="3" t="s">
        <v>1166</v>
      </c>
      <c r="D881" s="3" t="s">
        <v>205</v>
      </c>
      <c r="E881" s="3" t="str">
        <f>INDEX(光放段!$G$4:$G$237,MATCH(纤芯!G881,光放段!$C$4:$C$237,0))</f>
        <v>山东二干|德聊菏2号光缆:聊城东昌西路-菏泽中华东路</v>
      </c>
      <c r="F881" s="3">
        <f>INDEX(光放段!$I$4:$I$237,MATCH(纤芯!H881,光放段!$B$4:$B$237,0))</f>
        <v>37005200000</v>
      </c>
      <c r="G881" s="3" t="str">
        <f t="shared" si="65"/>
        <v>山东二干|德聊菏2号光缆:梁山水泊路-郓城通信楼</v>
      </c>
      <c r="H881" s="3">
        <f>INDEX(光放段!$B$4:$B$237,MATCH(纤芯!G881,光放段!$C$4:$C$237,0))</f>
        <v>37005203000</v>
      </c>
      <c r="I881" s="3" t="str">
        <f t="shared" si="66"/>
        <v>德聊菏2号光缆</v>
      </c>
      <c r="J881" s="3" t="str">
        <f>INDEX(子缆名称!$B$4:$B$29,纤芯!M881)</f>
        <v>A缆</v>
      </c>
      <c r="K881" s="3">
        <v>8</v>
      </c>
      <c r="L881" s="3">
        <f t="shared" si="67"/>
        <v>8</v>
      </c>
      <c r="M881" s="3">
        <f t="shared" si="68"/>
        <v>1</v>
      </c>
      <c r="N881" s="3" t="s">
        <v>29</v>
      </c>
      <c r="O881" s="3">
        <f>COUNTIF([1]局站!$D$4:$D$172,"="&amp;N881)</f>
        <v>1</v>
      </c>
      <c r="P881" s="3">
        <v>0</v>
      </c>
      <c r="Q881" s="3">
        <v>0</v>
      </c>
      <c r="R881" s="3">
        <v>0</v>
      </c>
      <c r="S881" s="3" t="s">
        <v>30</v>
      </c>
      <c r="T881" s="3">
        <f>COUNTIF([1]局站!$D$4:$D$172,"="&amp;S881)</f>
        <v>1</v>
      </c>
      <c r="U881" s="3">
        <v>0</v>
      </c>
      <c r="V881" s="3">
        <v>0</v>
      </c>
      <c r="W881" s="3">
        <v>0</v>
      </c>
      <c r="X881" s="3" t="s">
        <v>1214</v>
      </c>
      <c r="Y881" s="3" t="s">
        <v>850</v>
      </c>
      <c r="Z881" s="3" t="str">
        <f>INDEX(业务类型!$C$4:$C$8,MATCH(纤芯!Y881,业务类型!$B$4:$B$8,0))</f>
        <v>ONE</v>
      </c>
      <c r="AA881" s="3" t="s">
        <v>928</v>
      </c>
    </row>
    <row r="882" spans="1:27" ht="16.5" x14ac:dyDescent="0.2">
      <c r="A882" s="3">
        <v>879</v>
      </c>
      <c r="B882" s="3">
        <f t="shared" si="69"/>
        <v>37005203009</v>
      </c>
      <c r="C882" s="3" t="s">
        <v>1166</v>
      </c>
      <c r="D882" s="3" t="s">
        <v>205</v>
      </c>
      <c r="E882" s="3" t="str">
        <f>INDEX(光放段!$G$4:$G$237,MATCH(纤芯!G882,光放段!$C$4:$C$237,0))</f>
        <v>山东二干|德聊菏2号光缆:聊城东昌西路-菏泽中华东路</v>
      </c>
      <c r="F882" s="3">
        <f>INDEX(光放段!$I$4:$I$237,MATCH(纤芯!H882,光放段!$B$4:$B$237,0))</f>
        <v>37005200000</v>
      </c>
      <c r="G882" s="3" t="str">
        <f t="shared" si="65"/>
        <v>山东二干|德聊菏2号光缆:梁山水泊路-郓城通信楼</v>
      </c>
      <c r="H882" s="3">
        <f>INDEX(光放段!$B$4:$B$237,MATCH(纤芯!G882,光放段!$C$4:$C$237,0))</f>
        <v>37005203000</v>
      </c>
      <c r="I882" s="3" t="str">
        <f t="shared" si="66"/>
        <v>德聊菏2号光缆</v>
      </c>
      <c r="J882" s="3" t="str">
        <f>INDEX(子缆名称!$B$4:$B$29,纤芯!M882)</f>
        <v>A缆</v>
      </c>
      <c r="K882" s="3">
        <v>9</v>
      </c>
      <c r="L882" s="3">
        <f t="shared" si="67"/>
        <v>9</v>
      </c>
      <c r="M882" s="3">
        <f t="shared" si="68"/>
        <v>1</v>
      </c>
      <c r="N882" s="3" t="s">
        <v>29</v>
      </c>
      <c r="O882" s="3">
        <f>COUNTIF([1]局站!$D$4:$D$172,"="&amp;N882)</f>
        <v>1</v>
      </c>
      <c r="P882" s="3">
        <v>0</v>
      </c>
      <c r="Q882" s="3">
        <v>0</v>
      </c>
      <c r="R882" s="3">
        <v>0</v>
      </c>
      <c r="S882" s="3" t="s">
        <v>30</v>
      </c>
      <c r="T882" s="3">
        <f>COUNTIF([1]局站!$D$4:$D$172,"="&amp;S882)</f>
        <v>1</v>
      </c>
      <c r="U882" s="3">
        <v>0</v>
      </c>
      <c r="V882" s="3">
        <v>0</v>
      </c>
      <c r="W882" s="3">
        <v>0</v>
      </c>
      <c r="X882" s="3" t="s">
        <v>1214</v>
      </c>
      <c r="Y882" s="3" t="s">
        <v>850</v>
      </c>
      <c r="Z882" s="3" t="str">
        <f>INDEX(业务类型!$C$4:$C$8,MATCH(纤芯!Y882,业务类型!$B$4:$B$8,0))</f>
        <v>ONE</v>
      </c>
      <c r="AA882" s="3" t="s">
        <v>929</v>
      </c>
    </row>
    <row r="883" spans="1:27" ht="16.5" x14ac:dyDescent="0.2">
      <c r="A883" s="3">
        <v>880</v>
      </c>
      <c r="B883" s="3">
        <f t="shared" si="69"/>
        <v>37005203010</v>
      </c>
      <c r="C883" s="3" t="s">
        <v>1166</v>
      </c>
      <c r="D883" s="3" t="s">
        <v>205</v>
      </c>
      <c r="E883" s="3" t="str">
        <f>INDEX(光放段!$G$4:$G$237,MATCH(纤芯!G883,光放段!$C$4:$C$237,0))</f>
        <v>山东二干|德聊菏2号光缆:聊城东昌西路-菏泽中华东路</v>
      </c>
      <c r="F883" s="3">
        <f>INDEX(光放段!$I$4:$I$237,MATCH(纤芯!H883,光放段!$B$4:$B$237,0))</f>
        <v>37005200000</v>
      </c>
      <c r="G883" s="3" t="str">
        <f t="shared" si="65"/>
        <v>山东二干|德聊菏2号光缆:梁山水泊路-郓城通信楼</v>
      </c>
      <c r="H883" s="3">
        <f>INDEX(光放段!$B$4:$B$237,MATCH(纤芯!G883,光放段!$C$4:$C$237,0))</f>
        <v>37005203000</v>
      </c>
      <c r="I883" s="3" t="str">
        <f t="shared" si="66"/>
        <v>德聊菏2号光缆</v>
      </c>
      <c r="J883" s="3" t="str">
        <f>INDEX(子缆名称!$B$4:$B$29,纤芯!M883)</f>
        <v>A缆</v>
      </c>
      <c r="K883" s="3">
        <v>10</v>
      </c>
      <c r="L883" s="3">
        <f t="shared" si="67"/>
        <v>10</v>
      </c>
      <c r="M883" s="3">
        <f t="shared" si="68"/>
        <v>1</v>
      </c>
      <c r="N883" s="3" t="s">
        <v>29</v>
      </c>
      <c r="O883" s="3">
        <f>COUNTIF([1]局站!$D$4:$D$172,"="&amp;N883)</f>
        <v>1</v>
      </c>
      <c r="P883" s="3">
        <v>0</v>
      </c>
      <c r="Q883" s="3">
        <v>0</v>
      </c>
      <c r="R883" s="3">
        <v>0</v>
      </c>
      <c r="S883" s="3" t="s">
        <v>30</v>
      </c>
      <c r="T883" s="3">
        <f>COUNTIF([1]局站!$D$4:$D$172,"="&amp;S883)</f>
        <v>1</v>
      </c>
      <c r="U883" s="3">
        <v>0</v>
      </c>
      <c r="V883" s="3">
        <v>0</v>
      </c>
      <c r="W883" s="3">
        <v>0</v>
      </c>
      <c r="X883" s="3" t="s">
        <v>1214</v>
      </c>
      <c r="Y883" s="3" t="s">
        <v>850</v>
      </c>
      <c r="Z883" s="3" t="str">
        <f>INDEX(业务类型!$C$4:$C$8,MATCH(纤芯!Y883,业务类型!$B$4:$B$8,0))</f>
        <v>ONE</v>
      </c>
      <c r="AA883" s="3" t="s">
        <v>929</v>
      </c>
    </row>
    <row r="884" spans="1:27" ht="16.5" x14ac:dyDescent="0.2">
      <c r="A884" s="3">
        <v>881</v>
      </c>
      <c r="B884" s="3">
        <f t="shared" si="69"/>
        <v>37005203011</v>
      </c>
      <c r="C884" s="3" t="s">
        <v>1166</v>
      </c>
      <c r="D884" s="3" t="s">
        <v>205</v>
      </c>
      <c r="E884" s="3" t="str">
        <f>INDEX(光放段!$G$4:$G$237,MATCH(纤芯!G884,光放段!$C$4:$C$237,0))</f>
        <v>山东二干|德聊菏2号光缆:聊城东昌西路-菏泽中华东路</v>
      </c>
      <c r="F884" s="3">
        <f>INDEX(光放段!$I$4:$I$237,MATCH(纤芯!H884,光放段!$B$4:$B$237,0))</f>
        <v>37005200000</v>
      </c>
      <c r="G884" s="3" t="str">
        <f t="shared" si="65"/>
        <v>山东二干|德聊菏2号光缆:梁山水泊路-郓城通信楼</v>
      </c>
      <c r="H884" s="3">
        <f>INDEX(光放段!$B$4:$B$237,MATCH(纤芯!G884,光放段!$C$4:$C$237,0))</f>
        <v>37005203000</v>
      </c>
      <c r="I884" s="3" t="str">
        <f t="shared" si="66"/>
        <v>德聊菏2号光缆</v>
      </c>
      <c r="J884" s="3" t="str">
        <f>INDEX(子缆名称!$B$4:$B$29,纤芯!M884)</f>
        <v>A缆</v>
      </c>
      <c r="K884" s="3">
        <v>11</v>
      </c>
      <c r="L884" s="3">
        <f t="shared" si="67"/>
        <v>11</v>
      </c>
      <c r="M884" s="3">
        <f t="shared" si="68"/>
        <v>1</v>
      </c>
      <c r="N884" s="3" t="s">
        <v>29</v>
      </c>
      <c r="O884" s="3">
        <f>COUNTIF([1]局站!$D$4:$D$172,"="&amp;N884)</f>
        <v>1</v>
      </c>
      <c r="P884" s="3">
        <v>0</v>
      </c>
      <c r="Q884" s="3">
        <v>0</v>
      </c>
      <c r="R884" s="3">
        <v>0</v>
      </c>
      <c r="S884" s="3" t="s">
        <v>30</v>
      </c>
      <c r="T884" s="3">
        <f>COUNTIF([1]局站!$D$4:$D$172,"="&amp;S884)</f>
        <v>1</v>
      </c>
      <c r="U884" s="3">
        <v>0</v>
      </c>
      <c r="V884" s="3">
        <v>0</v>
      </c>
      <c r="W884" s="3">
        <v>0</v>
      </c>
      <c r="X884" s="3" t="s">
        <v>1214</v>
      </c>
      <c r="Y884" s="3" t="s">
        <v>881</v>
      </c>
      <c r="Z884" s="3" t="str">
        <f>INDEX(业务类型!$C$4:$C$8,MATCH(纤芯!Y884,业务类型!$B$4:$B$8,0))</f>
        <v>OTHER</v>
      </c>
      <c r="AA884" s="3" t="s">
        <v>882</v>
      </c>
    </row>
    <row r="885" spans="1:27" ht="16.5" x14ac:dyDescent="0.2">
      <c r="A885" s="3">
        <v>882</v>
      </c>
      <c r="B885" s="3">
        <f t="shared" si="69"/>
        <v>37005203012</v>
      </c>
      <c r="C885" s="3" t="s">
        <v>1166</v>
      </c>
      <c r="D885" s="3" t="s">
        <v>205</v>
      </c>
      <c r="E885" s="3" t="str">
        <f>INDEX(光放段!$G$4:$G$237,MATCH(纤芯!G885,光放段!$C$4:$C$237,0))</f>
        <v>山东二干|德聊菏2号光缆:聊城东昌西路-菏泽中华东路</v>
      </c>
      <c r="F885" s="3">
        <f>INDEX(光放段!$I$4:$I$237,MATCH(纤芯!H885,光放段!$B$4:$B$237,0))</f>
        <v>37005200000</v>
      </c>
      <c r="G885" s="3" t="str">
        <f t="shared" si="65"/>
        <v>山东二干|德聊菏2号光缆:梁山水泊路-郓城通信楼</v>
      </c>
      <c r="H885" s="3">
        <f>INDEX(光放段!$B$4:$B$237,MATCH(纤芯!G885,光放段!$C$4:$C$237,0))</f>
        <v>37005203000</v>
      </c>
      <c r="I885" s="3" t="str">
        <f t="shared" si="66"/>
        <v>德聊菏2号光缆</v>
      </c>
      <c r="J885" s="3" t="str">
        <f>INDEX(子缆名称!$B$4:$B$29,纤芯!M885)</f>
        <v>A缆</v>
      </c>
      <c r="K885" s="3">
        <v>12</v>
      </c>
      <c r="L885" s="3">
        <f t="shared" si="67"/>
        <v>12</v>
      </c>
      <c r="M885" s="3">
        <f t="shared" si="68"/>
        <v>1</v>
      </c>
      <c r="N885" s="3" t="s">
        <v>29</v>
      </c>
      <c r="O885" s="3">
        <f>COUNTIF([1]局站!$D$4:$D$172,"="&amp;N885)</f>
        <v>1</v>
      </c>
      <c r="P885" s="3">
        <v>0</v>
      </c>
      <c r="Q885" s="3">
        <v>0</v>
      </c>
      <c r="R885" s="3">
        <v>0</v>
      </c>
      <c r="S885" s="3" t="s">
        <v>30</v>
      </c>
      <c r="T885" s="3">
        <f>COUNTIF([1]局站!$D$4:$D$172,"="&amp;S885)</f>
        <v>1</v>
      </c>
      <c r="U885" s="3">
        <v>0</v>
      </c>
      <c r="V885" s="3">
        <v>0</v>
      </c>
      <c r="W885" s="3">
        <v>0</v>
      </c>
      <c r="X885" s="3" t="s">
        <v>1214</v>
      </c>
      <c r="Y885" s="3" t="s">
        <v>881</v>
      </c>
      <c r="Z885" s="3" t="str">
        <f>INDEX(业务类型!$C$4:$C$8,MATCH(纤芯!Y885,业务类型!$B$4:$B$8,0))</f>
        <v>OTHER</v>
      </c>
      <c r="AA885" s="3" t="s">
        <v>882</v>
      </c>
    </row>
    <row r="886" spans="1:27" ht="16.5" x14ac:dyDescent="0.2">
      <c r="A886" s="3">
        <v>883</v>
      </c>
      <c r="B886" s="3">
        <f t="shared" si="69"/>
        <v>37005203013</v>
      </c>
      <c r="C886" s="3" t="s">
        <v>1166</v>
      </c>
      <c r="D886" s="3" t="s">
        <v>205</v>
      </c>
      <c r="E886" s="3" t="str">
        <f>INDEX(光放段!$G$4:$G$237,MATCH(纤芯!G886,光放段!$C$4:$C$237,0))</f>
        <v>山东二干|德聊菏2号光缆:聊城东昌西路-菏泽中华东路</v>
      </c>
      <c r="F886" s="3">
        <f>INDEX(光放段!$I$4:$I$237,MATCH(纤芯!H886,光放段!$B$4:$B$237,0))</f>
        <v>37005200000</v>
      </c>
      <c r="G886" s="3" t="str">
        <f t="shared" si="65"/>
        <v>山东二干|德聊菏2号光缆:梁山水泊路-郓城通信楼</v>
      </c>
      <c r="H886" s="3">
        <f>INDEX(光放段!$B$4:$B$237,MATCH(纤芯!G886,光放段!$C$4:$C$237,0))</f>
        <v>37005203000</v>
      </c>
      <c r="I886" s="3" t="str">
        <f t="shared" si="66"/>
        <v>德聊菏2号光缆</v>
      </c>
      <c r="J886" s="3" t="str">
        <f>INDEX(子缆名称!$B$4:$B$29,纤芯!M886)</f>
        <v>B缆</v>
      </c>
      <c r="K886" s="3">
        <v>13</v>
      </c>
      <c r="L886" s="3">
        <f t="shared" si="67"/>
        <v>1</v>
      </c>
      <c r="M886" s="3">
        <f t="shared" si="68"/>
        <v>2</v>
      </c>
      <c r="N886" s="3" t="s">
        <v>29</v>
      </c>
      <c r="O886" s="3">
        <f>COUNTIF([1]局站!$D$4:$D$172,"="&amp;N886)</f>
        <v>1</v>
      </c>
      <c r="P886" s="3">
        <v>0</v>
      </c>
      <c r="Q886" s="3">
        <v>0</v>
      </c>
      <c r="R886" s="3">
        <v>0</v>
      </c>
      <c r="S886" s="3" t="s">
        <v>30</v>
      </c>
      <c r="T886" s="3">
        <f>COUNTIF([1]局站!$D$4:$D$172,"="&amp;S886)</f>
        <v>1</v>
      </c>
      <c r="U886" s="3">
        <v>0</v>
      </c>
      <c r="V886" s="3">
        <v>0</v>
      </c>
      <c r="W886" s="3">
        <v>0</v>
      </c>
      <c r="X886" s="3" t="s">
        <v>1214</v>
      </c>
      <c r="Y886" s="3" t="s">
        <v>880</v>
      </c>
      <c r="Z886" s="3" t="str">
        <f>INDEX(业务类型!$C$4:$C$8,MATCH(纤芯!Y886,业务类型!$B$4:$B$8,0))</f>
        <v>IDLE</v>
      </c>
      <c r="AA886" s="3"/>
    </row>
    <row r="887" spans="1:27" ht="16.5" x14ac:dyDescent="0.2">
      <c r="A887" s="3">
        <v>884</v>
      </c>
      <c r="B887" s="3">
        <f t="shared" si="69"/>
        <v>37005203014</v>
      </c>
      <c r="C887" s="3" t="s">
        <v>1166</v>
      </c>
      <c r="D887" s="3" t="s">
        <v>205</v>
      </c>
      <c r="E887" s="3" t="str">
        <f>INDEX(光放段!$G$4:$G$237,MATCH(纤芯!G887,光放段!$C$4:$C$237,0))</f>
        <v>山东二干|德聊菏2号光缆:聊城东昌西路-菏泽中华东路</v>
      </c>
      <c r="F887" s="3">
        <f>INDEX(光放段!$I$4:$I$237,MATCH(纤芯!H887,光放段!$B$4:$B$237,0))</f>
        <v>37005200000</v>
      </c>
      <c r="G887" s="3" t="str">
        <f t="shared" si="65"/>
        <v>山东二干|德聊菏2号光缆:梁山水泊路-郓城通信楼</v>
      </c>
      <c r="H887" s="3">
        <f>INDEX(光放段!$B$4:$B$237,MATCH(纤芯!G887,光放段!$C$4:$C$237,0))</f>
        <v>37005203000</v>
      </c>
      <c r="I887" s="3" t="str">
        <f t="shared" si="66"/>
        <v>德聊菏2号光缆</v>
      </c>
      <c r="J887" s="3" t="str">
        <f>INDEX(子缆名称!$B$4:$B$29,纤芯!M887)</f>
        <v>B缆</v>
      </c>
      <c r="K887" s="3">
        <v>14</v>
      </c>
      <c r="L887" s="3">
        <f t="shared" si="67"/>
        <v>2</v>
      </c>
      <c r="M887" s="3">
        <f t="shared" si="68"/>
        <v>2</v>
      </c>
      <c r="N887" s="3" t="s">
        <v>29</v>
      </c>
      <c r="O887" s="3">
        <f>COUNTIF([1]局站!$D$4:$D$172,"="&amp;N887)</f>
        <v>1</v>
      </c>
      <c r="P887" s="3">
        <v>0</v>
      </c>
      <c r="Q887" s="3">
        <v>0</v>
      </c>
      <c r="R887" s="3">
        <v>0</v>
      </c>
      <c r="S887" s="3" t="s">
        <v>30</v>
      </c>
      <c r="T887" s="3">
        <f>COUNTIF([1]局站!$D$4:$D$172,"="&amp;S887)</f>
        <v>1</v>
      </c>
      <c r="U887" s="3">
        <v>0</v>
      </c>
      <c r="V887" s="3">
        <v>0</v>
      </c>
      <c r="W887" s="3">
        <v>0</v>
      </c>
      <c r="X887" s="3" t="s">
        <v>1214</v>
      </c>
      <c r="Y887" s="3" t="s">
        <v>852</v>
      </c>
      <c r="Z887" s="3" t="str">
        <f>INDEX(业务类型!$C$4:$C$8,MATCH(纤芯!Y887,业务类型!$B$4:$B$8,0))</f>
        <v>TWO</v>
      </c>
      <c r="AA887" s="3" t="s">
        <v>916</v>
      </c>
    </row>
    <row r="888" spans="1:27" ht="16.5" x14ac:dyDescent="0.2">
      <c r="A888" s="3">
        <v>885</v>
      </c>
      <c r="B888" s="3">
        <f t="shared" si="69"/>
        <v>37005203015</v>
      </c>
      <c r="C888" s="3" t="s">
        <v>1166</v>
      </c>
      <c r="D888" s="3" t="s">
        <v>205</v>
      </c>
      <c r="E888" s="3" t="str">
        <f>INDEX(光放段!$G$4:$G$237,MATCH(纤芯!G888,光放段!$C$4:$C$237,0))</f>
        <v>山东二干|德聊菏2号光缆:聊城东昌西路-菏泽中华东路</v>
      </c>
      <c r="F888" s="3">
        <f>INDEX(光放段!$I$4:$I$237,MATCH(纤芯!H888,光放段!$B$4:$B$237,0))</f>
        <v>37005200000</v>
      </c>
      <c r="G888" s="3" t="str">
        <f t="shared" si="65"/>
        <v>山东二干|德聊菏2号光缆:梁山水泊路-郓城通信楼</v>
      </c>
      <c r="H888" s="3">
        <f>INDEX(光放段!$B$4:$B$237,MATCH(纤芯!G888,光放段!$C$4:$C$237,0))</f>
        <v>37005203000</v>
      </c>
      <c r="I888" s="3" t="str">
        <f t="shared" si="66"/>
        <v>德聊菏2号光缆</v>
      </c>
      <c r="J888" s="3" t="str">
        <f>INDEX(子缆名称!$B$4:$B$29,纤芯!M888)</f>
        <v>B缆</v>
      </c>
      <c r="K888" s="3">
        <v>15</v>
      </c>
      <c r="L888" s="3">
        <f t="shared" si="67"/>
        <v>3</v>
      </c>
      <c r="M888" s="3">
        <f t="shared" si="68"/>
        <v>2</v>
      </c>
      <c r="N888" s="3" t="s">
        <v>29</v>
      </c>
      <c r="O888" s="3">
        <f>COUNTIF([1]局站!$D$4:$D$172,"="&amp;N888)</f>
        <v>1</v>
      </c>
      <c r="P888" s="3">
        <v>0</v>
      </c>
      <c r="Q888" s="3">
        <v>0</v>
      </c>
      <c r="R888" s="3">
        <v>0</v>
      </c>
      <c r="S888" s="3" t="s">
        <v>30</v>
      </c>
      <c r="T888" s="3">
        <f>COUNTIF([1]局站!$D$4:$D$172,"="&amp;S888)</f>
        <v>1</v>
      </c>
      <c r="U888" s="3">
        <v>0</v>
      </c>
      <c r="V888" s="3">
        <v>0</v>
      </c>
      <c r="W888" s="3">
        <v>0</v>
      </c>
      <c r="X888" s="3" t="s">
        <v>1214</v>
      </c>
      <c r="Y888" s="3" t="s">
        <v>852</v>
      </c>
      <c r="Z888" s="3" t="str">
        <f>INDEX(业务类型!$C$4:$C$8,MATCH(纤芯!Y888,业务类型!$B$4:$B$8,0))</f>
        <v>TWO</v>
      </c>
      <c r="AA888" s="3" t="s">
        <v>916</v>
      </c>
    </row>
    <row r="889" spans="1:27" ht="16.5" x14ac:dyDescent="0.2">
      <c r="A889" s="3">
        <v>886</v>
      </c>
      <c r="B889" s="3">
        <f t="shared" si="69"/>
        <v>37005203016</v>
      </c>
      <c r="C889" s="3" t="s">
        <v>1166</v>
      </c>
      <c r="D889" s="3" t="s">
        <v>205</v>
      </c>
      <c r="E889" s="3" t="str">
        <f>INDEX(光放段!$G$4:$G$237,MATCH(纤芯!G889,光放段!$C$4:$C$237,0))</f>
        <v>山东二干|德聊菏2号光缆:聊城东昌西路-菏泽中华东路</v>
      </c>
      <c r="F889" s="3">
        <f>INDEX(光放段!$I$4:$I$237,MATCH(纤芯!H889,光放段!$B$4:$B$237,0))</f>
        <v>37005200000</v>
      </c>
      <c r="G889" s="3" t="str">
        <f t="shared" si="65"/>
        <v>山东二干|德聊菏2号光缆:梁山水泊路-郓城通信楼</v>
      </c>
      <c r="H889" s="3">
        <f>INDEX(光放段!$B$4:$B$237,MATCH(纤芯!G889,光放段!$C$4:$C$237,0))</f>
        <v>37005203000</v>
      </c>
      <c r="I889" s="3" t="str">
        <f t="shared" si="66"/>
        <v>德聊菏2号光缆</v>
      </c>
      <c r="J889" s="3" t="str">
        <f>INDEX(子缆名称!$B$4:$B$29,纤芯!M889)</f>
        <v>B缆</v>
      </c>
      <c r="K889" s="3">
        <v>16</v>
      </c>
      <c r="L889" s="3">
        <f t="shared" si="67"/>
        <v>4</v>
      </c>
      <c r="M889" s="3">
        <f t="shared" si="68"/>
        <v>2</v>
      </c>
      <c r="N889" s="3" t="s">
        <v>29</v>
      </c>
      <c r="O889" s="3">
        <f>COUNTIF([1]局站!$D$4:$D$172,"="&amp;N889)</f>
        <v>1</v>
      </c>
      <c r="P889" s="3">
        <v>0</v>
      </c>
      <c r="Q889" s="3">
        <v>0</v>
      </c>
      <c r="R889" s="3">
        <v>0</v>
      </c>
      <c r="S889" s="3" t="s">
        <v>30</v>
      </c>
      <c r="T889" s="3">
        <f>COUNTIF([1]局站!$D$4:$D$172,"="&amp;S889)</f>
        <v>1</v>
      </c>
      <c r="U889" s="3">
        <v>0</v>
      </c>
      <c r="V889" s="3">
        <v>0</v>
      </c>
      <c r="W889" s="3">
        <v>0</v>
      </c>
      <c r="X889" s="3" t="s">
        <v>1214</v>
      </c>
      <c r="Y889" s="3" t="s">
        <v>880</v>
      </c>
      <c r="Z889" s="3" t="str">
        <f>INDEX(业务类型!$C$4:$C$8,MATCH(纤芯!Y889,业务类型!$B$4:$B$8,0))</f>
        <v>IDLE</v>
      </c>
      <c r="AA889" s="3"/>
    </row>
    <row r="890" spans="1:27" ht="16.5" x14ac:dyDescent="0.2">
      <c r="A890" s="3">
        <v>887</v>
      </c>
      <c r="B890" s="3">
        <f t="shared" si="69"/>
        <v>37005203017</v>
      </c>
      <c r="C890" s="3" t="s">
        <v>1166</v>
      </c>
      <c r="D890" s="3" t="s">
        <v>205</v>
      </c>
      <c r="E890" s="3" t="str">
        <f>INDEX(光放段!$G$4:$G$237,MATCH(纤芯!G890,光放段!$C$4:$C$237,0))</f>
        <v>山东二干|德聊菏2号光缆:聊城东昌西路-菏泽中华东路</v>
      </c>
      <c r="F890" s="3">
        <f>INDEX(光放段!$I$4:$I$237,MATCH(纤芯!H890,光放段!$B$4:$B$237,0))</f>
        <v>37005200000</v>
      </c>
      <c r="G890" s="3" t="str">
        <f t="shared" si="65"/>
        <v>山东二干|德聊菏2号光缆:梁山水泊路-郓城通信楼</v>
      </c>
      <c r="H890" s="3">
        <f>INDEX(光放段!$B$4:$B$237,MATCH(纤芯!G890,光放段!$C$4:$C$237,0))</f>
        <v>37005203000</v>
      </c>
      <c r="I890" s="3" t="str">
        <f t="shared" si="66"/>
        <v>德聊菏2号光缆</v>
      </c>
      <c r="J890" s="3" t="str">
        <f>INDEX(子缆名称!$B$4:$B$29,纤芯!M890)</f>
        <v>B缆</v>
      </c>
      <c r="K890" s="3">
        <v>17</v>
      </c>
      <c r="L890" s="3">
        <f t="shared" si="67"/>
        <v>5</v>
      </c>
      <c r="M890" s="3">
        <f t="shared" si="68"/>
        <v>2</v>
      </c>
      <c r="N890" s="3" t="s">
        <v>29</v>
      </c>
      <c r="O890" s="3">
        <f>COUNTIF([1]局站!$D$4:$D$172,"="&amp;N890)</f>
        <v>1</v>
      </c>
      <c r="P890" s="3">
        <v>0</v>
      </c>
      <c r="Q890" s="3">
        <v>0</v>
      </c>
      <c r="R890" s="3">
        <v>0</v>
      </c>
      <c r="S890" s="3" t="s">
        <v>30</v>
      </c>
      <c r="T890" s="3">
        <f>COUNTIF([1]局站!$D$4:$D$172,"="&amp;S890)</f>
        <v>1</v>
      </c>
      <c r="U890" s="3">
        <v>0</v>
      </c>
      <c r="V890" s="3">
        <v>0</v>
      </c>
      <c r="W890" s="3">
        <v>0</v>
      </c>
      <c r="X890" s="3" t="s">
        <v>1214</v>
      </c>
      <c r="Y890" s="3" t="s">
        <v>880</v>
      </c>
      <c r="Z890" s="3" t="str">
        <f>INDEX(业务类型!$C$4:$C$8,MATCH(纤芯!Y890,业务类型!$B$4:$B$8,0))</f>
        <v>IDLE</v>
      </c>
      <c r="AA890" s="3"/>
    </row>
    <row r="891" spans="1:27" ht="16.5" x14ac:dyDescent="0.2">
      <c r="A891" s="3">
        <v>888</v>
      </c>
      <c r="B891" s="3">
        <f t="shared" si="69"/>
        <v>37005203018</v>
      </c>
      <c r="C891" s="3" t="s">
        <v>1166</v>
      </c>
      <c r="D891" s="3" t="s">
        <v>205</v>
      </c>
      <c r="E891" s="3" t="str">
        <f>INDEX(光放段!$G$4:$G$237,MATCH(纤芯!G891,光放段!$C$4:$C$237,0))</f>
        <v>山东二干|德聊菏2号光缆:聊城东昌西路-菏泽中华东路</v>
      </c>
      <c r="F891" s="3">
        <f>INDEX(光放段!$I$4:$I$237,MATCH(纤芯!H891,光放段!$B$4:$B$237,0))</f>
        <v>37005200000</v>
      </c>
      <c r="G891" s="3" t="str">
        <f t="shared" si="65"/>
        <v>山东二干|德聊菏2号光缆:梁山水泊路-郓城通信楼</v>
      </c>
      <c r="H891" s="3">
        <f>INDEX(光放段!$B$4:$B$237,MATCH(纤芯!G891,光放段!$C$4:$C$237,0))</f>
        <v>37005203000</v>
      </c>
      <c r="I891" s="3" t="str">
        <f t="shared" si="66"/>
        <v>德聊菏2号光缆</v>
      </c>
      <c r="J891" s="3" t="str">
        <f>INDEX(子缆名称!$B$4:$B$29,纤芯!M891)</f>
        <v>B缆</v>
      </c>
      <c r="K891" s="3">
        <v>18</v>
      </c>
      <c r="L891" s="3">
        <f t="shared" si="67"/>
        <v>6</v>
      </c>
      <c r="M891" s="3">
        <f t="shared" si="68"/>
        <v>2</v>
      </c>
      <c r="N891" s="3" t="s">
        <v>29</v>
      </c>
      <c r="O891" s="3">
        <f>COUNTIF([1]局站!$D$4:$D$172,"="&amp;N891)</f>
        <v>1</v>
      </c>
      <c r="P891" s="3">
        <v>0</v>
      </c>
      <c r="Q891" s="3">
        <v>0</v>
      </c>
      <c r="R891" s="3">
        <v>0</v>
      </c>
      <c r="S891" s="3" t="s">
        <v>30</v>
      </c>
      <c r="T891" s="3">
        <f>COUNTIF([1]局站!$D$4:$D$172,"="&amp;S891)</f>
        <v>1</v>
      </c>
      <c r="U891" s="3">
        <v>0</v>
      </c>
      <c r="V891" s="3">
        <v>0</v>
      </c>
      <c r="W891" s="3">
        <v>0</v>
      </c>
      <c r="X891" s="3" t="s">
        <v>1214</v>
      </c>
      <c r="Y891" s="3" t="s">
        <v>880</v>
      </c>
      <c r="Z891" s="3" t="str">
        <f>INDEX(业务类型!$C$4:$C$8,MATCH(纤芯!Y891,业务类型!$B$4:$B$8,0))</f>
        <v>IDLE</v>
      </c>
      <c r="AA891" s="3"/>
    </row>
    <row r="892" spans="1:27" ht="16.5" x14ac:dyDescent="0.2">
      <c r="A892" s="3">
        <v>889</v>
      </c>
      <c r="B892" s="3">
        <f t="shared" si="69"/>
        <v>37005203019</v>
      </c>
      <c r="C892" s="3" t="s">
        <v>1166</v>
      </c>
      <c r="D892" s="3" t="s">
        <v>205</v>
      </c>
      <c r="E892" s="3" t="str">
        <f>INDEX(光放段!$G$4:$G$237,MATCH(纤芯!G892,光放段!$C$4:$C$237,0))</f>
        <v>山东二干|德聊菏2号光缆:聊城东昌西路-菏泽中华东路</v>
      </c>
      <c r="F892" s="3">
        <f>INDEX(光放段!$I$4:$I$237,MATCH(纤芯!H892,光放段!$B$4:$B$237,0))</f>
        <v>37005200000</v>
      </c>
      <c r="G892" s="3" t="str">
        <f t="shared" si="65"/>
        <v>山东二干|德聊菏2号光缆:梁山水泊路-郓城通信楼</v>
      </c>
      <c r="H892" s="3">
        <f>INDEX(光放段!$B$4:$B$237,MATCH(纤芯!G892,光放段!$C$4:$C$237,0))</f>
        <v>37005203000</v>
      </c>
      <c r="I892" s="3" t="str">
        <f t="shared" si="66"/>
        <v>德聊菏2号光缆</v>
      </c>
      <c r="J892" s="3" t="str">
        <f>INDEX(子缆名称!$B$4:$B$29,纤芯!M892)</f>
        <v>B缆</v>
      </c>
      <c r="K892" s="3">
        <v>19</v>
      </c>
      <c r="L892" s="3">
        <f t="shared" si="67"/>
        <v>7</v>
      </c>
      <c r="M892" s="3">
        <f t="shared" si="68"/>
        <v>2</v>
      </c>
      <c r="N892" s="3" t="s">
        <v>29</v>
      </c>
      <c r="O892" s="3">
        <f>COUNTIF([1]局站!$D$4:$D$172,"="&amp;N892)</f>
        <v>1</v>
      </c>
      <c r="P892" s="3">
        <v>0</v>
      </c>
      <c r="Q892" s="3">
        <v>0</v>
      </c>
      <c r="R892" s="3">
        <v>0</v>
      </c>
      <c r="S892" s="3" t="s">
        <v>30</v>
      </c>
      <c r="T892" s="3">
        <f>COUNTIF([1]局站!$D$4:$D$172,"="&amp;S892)</f>
        <v>1</v>
      </c>
      <c r="U892" s="3">
        <v>0</v>
      </c>
      <c r="V892" s="3">
        <v>0</v>
      </c>
      <c r="W892" s="3">
        <v>0</v>
      </c>
      <c r="X892" s="3" t="s">
        <v>1214</v>
      </c>
      <c r="Y892" s="3" t="s">
        <v>880</v>
      </c>
      <c r="Z892" s="3" t="str">
        <f>INDEX(业务类型!$C$4:$C$8,MATCH(纤芯!Y892,业务类型!$B$4:$B$8,0))</f>
        <v>IDLE</v>
      </c>
      <c r="AA892" s="3"/>
    </row>
    <row r="893" spans="1:27" ht="16.5" x14ac:dyDescent="0.2">
      <c r="A893" s="3">
        <v>890</v>
      </c>
      <c r="B893" s="3">
        <f t="shared" si="69"/>
        <v>37005203020</v>
      </c>
      <c r="C893" s="3" t="s">
        <v>1166</v>
      </c>
      <c r="D893" s="3" t="s">
        <v>205</v>
      </c>
      <c r="E893" s="3" t="str">
        <f>INDEX(光放段!$G$4:$G$237,MATCH(纤芯!G893,光放段!$C$4:$C$237,0))</f>
        <v>山东二干|德聊菏2号光缆:聊城东昌西路-菏泽中华东路</v>
      </c>
      <c r="F893" s="3">
        <f>INDEX(光放段!$I$4:$I$237,MATCH(纤芯!H893,光放段!$B$4:$B$237,0))</f>
        <v>37005200000</v>
      </c>
      <c r="G893" s="3" t="str">
        <f t="shared" si="65"/>
        <v>山东二干|德聊菏2号光缆:梁山水泊路-郓城通信楼</v>
      </c>
      <c r="H893" s="3">
        <f>INDEX(光放段!$B$4:$B$237,MATCH(纤芯!G893,光放段!$C$4:$C$237,0))</f>
        <v>37005203000</v>
      </c>
      <c r="I893" s="3" t="str">
        <f t="shared" si="66"/>
        <v>德聊菏2号光缆</v>
      </c>
      <c r="J893" s="3" t="str">
        <f>INDEX(子缆名称!$B$4:$B$29,纤芯!M893)</f>
        <v>B缆</v>
      </c>
      <c r="K893" s="3">
        <v>20</v>
      </c>
      <c r="L893" s="3">
        <f t="shared" si="67"/>
        <v>8</v>
      </c>
      <c r="M893" s="3">
        <f t="shared" si="68"/>
        <v>2</v>
      </c>
      <c r="N893" s="3" t="s">
        <v>29</v>
      </c>
      <c r="O893" s="3">
        <f>COUNTIF([1]局站!$D$4:$D$172,"="&amp;N893)</f>
        <v>1</v>
      </c>
      <c r="P893" s="3">
        <v>0</v>
      </c>
      <c r="Q893" s="3">
        <v>0</v>
      </c>
      <c r="R893" s="3">
        <v>0</v>
      </c>
      <c r="S893" s="3" t="s">
        <v>30</v>
      </c>
      <c r="T893" s="3">
        <f>COUNTIF([1]局站!$D$4:$D$172,"="&amp;S893)</f>
        <v>1</v>
      </c>
      <c r="U893" s="3">
        <v>0</v>
      </c>
      <c r="V893" s="3">
        <v>0</v>
      </c>
      <c r="W893" s="3">
        <v>0</v>
      </c>
      <c r="X893" s="3" t="s">
        <v>1214</v>
      </c>
      <c r="Y893" s="3" t="s">
        <v>850</v>
      </c>
      <c r="Z893" s="3" t="str">
        <f>INDEX(业务类型!$C$4:$C$8,MATCH(纤芯!Y893,业务类型!$B$4:$B$8,0))</f>
        <v>ONE</v>
      </c>
      <c r="AA893" s="3" t="s">
        <v>928</v>
      </c>
    </row>
    <row r="894" spans="1:27" ht="16.5" x14ac:dyDescent="0.2">
      <c r="A894" s="3">
        <v>891</v>
      </c>
      <c r="B894" s="3">
        <f t="shared" si="69"/>
        <v>37005203021</v>
      </c>
      <c r="C894" s="3" t="s">
        <v>1166</v>
      </c>
      <c r="D894" s="3" t="s">
        <v>205</v>
      </c>
      <c r="E894" s="3" t="str">
        <f>INDEX(光放段!$G$4:$G$237,MATCH(纤芯!G894,光放段!$C$4:$C$237,0))</f>
        <v>山东二干|德聊菏2号光缆:聊城东昌西路-菏泽中华东路</v>
      </c>
      <c r="F894" s="3">
        <f>INDEX(光放段!$I$4:$I$237,MATCH(纤芯!H894,光放段!$B$4:$B$237,0))</f>
        <v>37005200000</v>
      </c>
      <c r="G894" s="3" t="str">
        <f t="shared" si="65"/>
        <v>山东二干|德聊菏2号光缆:梁山水泊路-郓城通信楼</v>
      </c>
      <c r="H894" s="3">
        <f>INDEX(光放段!$B$4:$B$237,MATCH(纤芯!G894,光放段!$C$4:$C$237,0))</f>
        <v>37005203000</v>
      </c>
      <c r="I894" s="3" t="str">
        <f t="shared" si="66"/>
        <v>德聊菏2号光缆</v>
      </c>
      <c r="J894" s="3" t="str">
        <f>INDEX(子缆名称!$B$4:$B$29,纤芯!M894)</f>
        <v>B缆</v>
      </c>
      <c r="K894" s="3">
        <v>21</v>
      </c>
      <c r="L894" s="3">
        <f t="shared" si="67"/>
        <v>9</v>
      </c>
      <c r="M894" s="3">
        <f t="shared" si="68"/>
        <v>2</v>
      </c>
      <c r="N894" s="3" t="s">
        <v>29</v>
      </c>
      <c r="O894" s="3">
        <f>COUNTIF([1]局站!$D$4:$D$172,"="&amp;N894)</f>
        <v>1</v>
      </c>
      <c r="P894" s="3">
        <v>0</v>
      </c>
      <c r="Q894" s="3">
        <v>0</v>
      </c>
      <c r="R894" s="3">
        <v>0</v>
      </c>
      <c r="S894" s="3" t="s">
        <v>30</v>
      </c>
      <c r="T894" s="3">
        <f>COUNTIF([1]局站!$D$4:$D$172,"="&amp;S894)</f>
        <v>1</v>
      </c>
      <c r="U894" s="3">
        <v>0</v>
      </c>
      <c r="V894" s="3">
        <v>0</v>
      </c>
      <c r="W894" s="3">
        <v>0</v>
      </c>
      <c r="X894" s="3" t="s">
        <v>1214</v>
      </c>
      <c r="Y894" s="3" t="s">
        <v>880</v>
      </c>
      <c r="Z894" s="3" t="str">
        <f>INDEX(业务类型!$C$4:$C$8,MATCH(纤芯!Y894,业务类型!$B$4:$B$8,0))</f>
        <v>IDLE</v>
      </c>
      <c r="AA894" s="3"/>
    </row>
    <row r="895" spans="1:27" ht="16.5" x14ac:dyDescent="0.2">
      <c r="A895" s="3">
        <v>892</v>
      </c>
      <c r="B895" s="3">
        <f t="shared" si="69"/>
        <v>37005203022</v>
      </c>
      <c r="C895" s="3" t="s">
        <v>1166</v>
      </c>
      <c r="D895" s="3" t="s">
        <v>205</v>
      </c>
      <c r="E895" s="3" t="str">
        <f>INDEX(光放段!$G$4:$G$237,MATCH(纤芯!G895,光放段!$C$4:$C$237,0))</f>
        <v>山东二干|德聊菏2号光缆:聊城东昌西路-菏泽中华东路</v>
      </c>
      <c r="F895" s="3">
        <f>INDEX(光放段!$I$4:$I$237,MATCH(纤芯!H895,光放段!$B$4:$B$237,0))</f>
        <v>37005200000</v>
      </c>
      <c r="G895" s="3" t="str">
        <f t="shared" si="65"/>
        <v>山东二干|德聊菏2号光缆:梁山水泊路-郓城通信楼</v>
      </c>
      <c r="H895" s="3">
        <f>INDEX(光放段!$B$4:$B$237,MATCH(纤芯!G895,光放段!$C$4:$C$237,0))</f>
        <v>37005203000</v>
      </c>
      <c r="I895" s="3" t="str">
        <f t="shared" si="66"/>
        <v>德聊菏2号光缆</v>
      </c>
      <c r="J895" s="3" t="str">
        <f>INDEX(子缆名称!$B$4:$B$29,纤芯!M895)</f>
        <v>B缆</v>
      </c>
      <c r="K895" s="3">
        <v>22</v>
      </c>
      <c r="L895" s="3">
        <f t="shared" si="67"/>
        <v>10</v>
      </c>
      <c r="M895" s="3">
        <f t="shared" si="68"/>
        <v>2</v>
      </c>
      <c r="N895" s="3" t="s">
        <v>29</v>
      </c>
      <c r="O895" s="3">
        <f>COUNTIF([1]局站!$D$4:$D$172,"="&amp;N895)</f>
        <v>1</v>
      </c>
      <c r="P895" s="3">
        <v>0</v>
      </c>
      <c r="Q895" s="3">
        <v>0</v>
      </c>
      <c r="R895" s="3">
        <v>0</v>
      </c>
      <c r="S895" s="3" t="s">
        <v>30</v>
      </c>
      <c r="T895" s="3">
        <f>COUNTIF([1]局站!$D$4:$D$172,"="&amp;S895)</f>
        <v>1</v>
      </c>
      <c r="U895" s="3">
        <v>0</v>
      </c>
      <c r="V895" s="3">
        <v>0</v>
      </c>
      <c r="W895" s="3">
        <v>0</v>
      </c>
      <c r="X895" s="3" t="s">
        <v>1214</v>
      </c>
      <c r="Y895" s="3" t="s">
        <v>880</v>
      </c>
      <c r="Z895" s="3" t="str">
        <f>INDEX(业务类型!$C$4:$C$8,MATCH(纤芯!Y895,业务类型!$B$4:$B$8,0))</f>
        <v>IDLE</v>
      </c>
      <c r="AA895" s="3"/>
    </row>
    <row r="896" spans="1:27" ht="16.5" x14ac:dyDescent="0.2">
      <c r="A896" s="3">
        <v>893</v>
      </c>
      <c r="B896" s="3">
        <f t="shared" si="69"/>
        <v>37005203023</v>
      </c>
      <c r="C896" s="3" t="s">
        <v>1166</v>
      </c>
      <c r="D896" s="3" t="s">
        <v>205</v>
      </c>
      <c r="E896" s="3" t="str">
        <f>INDEX(光放段!$G$4:$G$237,MATCH(纤芯!G896,光放段!$C$4:$C$237,0))</f>
        <v>山东二干|德聊菏2号光缆:聊城东昌西路-菏泽中华东路</v>
      </c>
      <c r="F896" s="3">
        <f>INDEX(光放段!$I$4:$I$237,MATCH(纤芯!H896,光放段!$B$4:$B$237,0))</f>
        <v>37005200000</v>
      </c>
      <c r="G896" s="3" t="str">
        <f t="shared" si="65"/>
        <v>山东二干|德聊菏2号光缆:梁山水泊路-郓城通信楼</v>
      </c>
      <c r="H896" s="3">
        <f>INDEX(光放段!$B$4:$B$237,MATCH(纤芯!G896,光放段!$C$4:$C$237,0))</f>
        <v>37005203000</v>
      </c>
      <c r="I896" s="3" t="str">
        <f t="shared" si="66"/>
        <v>德聊菏2号光缆</v>
      </c>
      <c r="J896" s="3" t="str">
        <f>INDEX(子缆名称!$B$4:$B$29,纤芯!M896)</f>
        <v>B缆</v>
      </c>
      <c r="K896" s="3">
        <v>23</v>
      </c>
      <c r="L896" s="3">
        <f t="shared" si="67"/>
        <v>11</v>
      </c>
      <c r="M896" s="3">
        <f t="shared" si="68"/>
        <v>2</v>
      </c>
      <c r="N896" s="3" t="s">
        <v>29</v>
      </c>
      <c r="O896" s="3">
        <f>COUNTIF([1]局站!$D$4:$D$172,"="&amp;N896)</f>
        <v>1</v>
      </c>
      <c r="P896" s="3">
        <v>0</v>
      </c>
      <c r="Q896" s="3">
        <v>0</v>
      </c>
      <c r="R896" s="3">
        <v>0</v>
      </c>
      <c r="S896" s="3" t="s">
        <v>30</v>
      </c>
      <c r="T896" s="3">
        <f>COUNTIF([1]局站!$D$4:$D$172,"="&amp;S896)</f>
        <v>1</v>
      </c>
      <c r="U896" s="3">
        <v>0</v>
      </c>
      <c r="V896" s="3">
        <v>0</v>
      </c>
      <c r="W896" s="3">
        <v>0</v>
      </c>
      <c r="X896" s="3" t="s">
        <v>1214</v>
      </c>
      <c r="Y896" s="3" t="s">
        <v>881</v>
      </c>
      <c r="Z896" s="3" t="str">
        <f>INDEX(业务类型!$C$4:$C$8,MATCH(纤芯!Y896,业务类型!$B$4:$B$8,0))</f>
        <v>OTHER</v>
      </c>
      <c r="AA896" s="3" t="s">
        <v>931</v>
      </c>
    </row>
    <row r="897" spans="1:27" ht="16.5" x14ac:dyDescent="0.2">
      <c r="A897" s="3">
        <v>894</v>
      </c>
      <c r="B897" s="3">
        <f t="shared" si="69"/>
        <v>37005203024</v>
      </c>
      <c r="C897" s="3" t="s">
        <v>1166</v>
      </c>
      <c r="D897" s="3" t="s">
        <v>205</v>
      </c>
      <c r="E897" s="3" t="str">
        <f>INDEX(光放段!$G$4:$G$237,MATCH(纤芯!G897,光放段!$C$4:$C$237,0))</f>
        <v>山东二干|德聊菏2号光缆:聊城东昌西路-菏泽中华东路</v>
      </c>
      <c r="F897" s="3">
        <f>INDEX(光放段!$I$4:$I$237,MATCH(纤芯!H897,光放段!$B$4:$B$237,0))</f>
        <v>37005200000</v>
      </c>
      <c r="G897" s="3" t="str">
        <f t="shared" si="65"/>
        <v>山东二干|德聊菏2号光缆:梁山水泊路-郓城通信楼</v>
      </c>
      <c r="H897" s="3">
        <f>INDEX(光放段!$B$4:$B$237,MATCH(纤芯!G897,光放段!$C$4:$C$237,0))</f>
        <v>37005203000</v>
      </c>
      <c r="I897" s="3" t="str">
        <f t="shared" si="66"/>
        <v>德聊菏2号光缆</v>
      </c>
      <c r="J897" s="3" t="str">
        <f>INDEX(子缆名称!$B$4:$B$29,纤芯!M897)</f>
        <v>B缆</v>
      </c>
      <c r="K897" s="3">
        <v>24</v>
      </c>
      <c r="L897" s="3">
        <f t="shared" si="67"/>
        <v>12</v>
      </c>
      <c r="M897" s="3">
        <f t="shared" si="68"/>
        <v>2</v>
      </c>
      <c r="N897" s="3" t="s">
        <v>29</v>
      </c>
      <c r="O897" s="3">
        <f>COUNTIF([1]局站!$D$4:$D$172,"="&amp;N897)</f>
        <v>1</v>
      </c>
      <c r="P897" s="3">
        <v>0</v>
      </c>
      <c r="Q897" s="3">
        <v>0</v>
      </c>
      <c r="R897" s="3">
        <v>0</v>
      </c>
      <c r="S897" s="3" t="s">
        <v>30</v>
      </c>
      <c r="T897" s="3">
        <f>COUNTIF([1]局站!$D$4:$D$172,"="&amp;S897)</f>
        <v>1</v>
      </c>
      <c r="U897" s="3">
        <v>0</v>
      </c>
      <c r="V897" s="3">
        <v>0</v>
      </c>
      <c r="W897" s="3">
        <v>0</v>
      </c>
      <c r="X897" s="3" t="s">
        <v>1214</v>
      </c>
      <c r="Y897" s="3" t="s">
        <v>881</v>
      </c>
      <c r="Z897" s="3" t="str">
        <f>INDEX(业务类型!$C$4:$C$8,MATCH(纤芯!Y897,业务类型!$B$4:$B$8,0))</f>
        <v>OTHER</v>
      </c>
      <c r="AA897" s="3" t="s">
        <v>888</v>
      </c>
    </row>
    <row r="898" spans="1:27" ht="16.5" x14ac:dyDescent="0.2">
      <c r="A898" s="3">
        <v>895</v>
      </c>
      <c r="B898" s="3">
        <f t="shared" si="69"/>
        <v>37005204001</v>
      </c>
      <c r="C898" s="3" t="s">
        <v>1166</v>
      </c>
      <c r="D898" s="3" t="s">
        <v>205</v>
      </c>
      <c r="E898" s="3" t="str">
        <f>INDEX(光放段!$G$4:$G$237,MATCH(纤芯!G898,光放段!$C$4:$C$237,0))</f>
        <v>山东二干|德聊菏2号光缆:聊城东昌西路-菏泽中华东路</v>
      </c>
      <c r="F898" s="3">
        <f>INDEX(光放段!$I$4:$I$237,MATCH(纤芯!H898,光放段!$B$4:$B$237,0))</f>
        <v>37005200000</v>
      </c>
      <c r="G898" s="3" t="str">
        <f t="shared" si="65"/>
        <v>山东二干|德聊菏2号光缆:郓城通信楼-菏泽中华东路</v>
      </c>
      <c r="H898" s="3">
        <f>INDEX(光放段!$B$4:$B$237,MATCH(纤芯!G898,光放段!$C$4:$C$237,0))</f>
        <v>37005204000</v>
      </c>
      <c r="I898" s="3" t="str">
        <f t="shared" si="66"/>
        <v>德聊菏2号光缆</v>
      </c>
      <c r="J898" s="3" t="str">
        <f>INDEX(子缆名称!$B$4:$B$29,纤芯!M898)</f>
        <v>A缆</v>
      </c>
      <c r="K898" s="3">
        <v>1</v>
      </c>
      <c r="L898" s="3">
        <f t="shared" si="67"/>
        <v>1</v>
      </c>
      <c r="M898" s="3">
        <f t="shared" si="68"/>
        <v>1</v>
      </c>
      <c r="N898" s="3" t="s">
        <v>30</v>
      </c>
      <c r="O898" s="3">
        <f>COUNTIF([1]局站!$D$4:$D$172,"="&amp;N898)</f>
        <v>1</v>
      </c>
      <c r="P898" s="3">
        <v>0</v>
      </c>
      <c r="Q898" s="3">
        <v>0</v>
      </c>
      <c r="R898" s="3">
        <v>0</v>
      </c>
      <c r="S898" s="3" t="s">
        <v>149</v>
      </c>
      <c r="T898" s="3">
        <f>COUNTIF([1]局站!$D$4:$D$172,"="&amp;S898)</f>
        <v>1</v>
      </c>
      <c r="U898" s="3">
        <v>0</v>
      </c>
      <c r="V898" s="3">
        <v>0</v>
      </c>
      <c r="W898" s="3">
        <v>0</v>
      </c>
      <c r="X898" s="3" t="s">
        <v>1214</v>
      </c>
      <c r="Y898" s="3" t="s">
        <v>880</v>
      </c>
      <c r="Z898" s="3" t="str">
        <f>INDEX(业务类型!$C$4:$C$8,MATCH(纤芯!Y898,业务类型!$B$4:$B$8,0))</f>
        <v>IDLE</v>
      </c>
      <c r="AA898" s="3"/>
    </row>
    <row r="899" spans="1:27" ht="16.5" x14ac:dyDescent="0.2">
      <c r="A899" s="3">
        <v>896</v>
      </c>
      <c r="B899" s="3">
        <f t="shared" si="69"/>
        <v>37005204002</v>
      </c>
      <c r="C899" s="3" t="s">
        <v>1166</v>
      </c>
      <c r="D899" s="3" t="s">
        <v>205</v>
      </c>
      <c r="E899" s="3" t="str">
        <f>INDEX(光放段!$G$4:$G$237,MATCH(纤芯!G899,光放段!$C$4:$C$237,0))</f>
        <v>山东二干|德聊菏2号光缆:聊城东昌西路-菏泽中华东路</v>
      </c>
      <c r="F899" s="3">
        <f>INDEX(光放段!$I$4:$I$237,MATCH(纤芯!H899,光放段!$B$4:$B$237,0))</f>
        <v>37005200000</v>
      </c>
      <c r="G899" s="3" t="str">
        <f t="shared" si="65"/>
        <v>山东二干|德聊菏2号光缆:郓城通信楼-菏泽中华东路</v>
      </c>
      <c r="H899" s="3">
        <f>INDEX(光放段!$B$4:$B$237,MATCH(纤芯!G899,光放段!$C$4:$C$237,0))</f>
        <v>37005204000</v>
      </c>
      <c r="I899" s="3" t="str">
        <f t="shared" si="66"/>
        <v>德聊菏2号光缆</v>
      </c>
      <c r="J899" s="3" t="str">
        <f>INDEX(子缆名称!$B$4:$B$29,纤芯!M899)</f>
        <v>A缆</v>
      </c>
      <c r="K899" s="3">
        <v>2</v>
      </c>
      <c r="L899" s="3">
        <f t="shared" si="67"/>
        <v>2</v>
      </c>
      <c r="M899" s="3">
        <f t="shared" si="68"/>
        <v>1</v>
      </c>
      <c r="N899" s="3" t="s">
        <v>30</v>
      </c>
      <c r="O899" s="3">
        <f>COUNTIF([1]局站!$D$4:$D$172,"="&amp;N899)</f>
        <v>1</v>
      </c>
      <c r="P899" s="3">
        <v>0</v>
      </c>
      <c r="Q899" s="3">
        <v>0</v>
      </c>
      <c r="R899" s="3">
        <v>0</v>
      </c>
      <c r="S899" s="3" t="s">
        <v>149</v>
      </c>
      <c r="T899" s="3">
        <f>COUNTIF([1]局站!$D$4:$D$172,"="&amp;S899)</f>
        <v>1</v>
      </c>
      <c r="U899" s="3">
        <v>0</v>
      </c>
      <c r="V899" s="3">
        <v>0</v>
      </c>
      <c r="W899" s="3">
        <v>0</v>
      </c>
      <c r="X899" s="3" t="s">
        <v>1214</v>
      </c>
      <c r="Y899" s="3" t="s">
        <v>880</v>
      </c>
      <c r="Z899" s="3" t="str">
        <f>INDEX(业务类型!$C$4:$C$8,MATCH(纤芯!Y899,业务类型!$B$4:$B$8,0))</f>
        <v>IDLE</v>
      </c>
      <c r="AA899" s="3"/>
    </row>
    <row r="900" spans="1:27" ht="16.5" x14ac:dyDescent="0.2">
      <c r="A900" s="3">
        <v>897</v>
      </c>
      <c r="B900" s="3">
        <f t="shared" si="69"/>
        <v>37005204003</v>
      </c>
      <c r="C900" s="3" t="s">
        <v>1166</v>
      </c>
      <c r="D900" s="3" t="s">
        <v>205</v>
      </c>
      <c r="E900" s="3" t="str">
        <f>INDEX(光放段!$G$4:$G$237,MATCH(纤芯!G900,光放段!$C$4:$C$237,0))</f>
        <v>山东二干|德聊菏2号光缆:聊城东昌西路-菏泽中华东路</v>
      </c>
      <c r="F900" s="3">
        <f>INDEX(光放段!$I$4:$I$237,MATCH(纤芯!H900,光放段!$B$4:$B$237,0))</f>
        <v>37005200000</v>
      </c>
      <c r="G900" s="3" t="str">
        <f t="shared" si="65"/>
        <v>山东二干|德聊菏2号光缆:郓城通信楼-菏泽中华东路</v>
      </c>
      <c r="H900" s="3">
        <f>INDEX(光放段!$B$4:$B$237,MATCH(纤芯!G900,光放段!$C$4:$C$237,0))</f>
        <v>37005204000</v>
      </c>
      <c r="I900" s="3" t="str">
        <f t="shared" si="66"/>
        <v>德聊菏2号光缆</v>
      </c>
      <c r="J900" s="3" t="str">
        <f>INDEX(子缆名称!$B$4:$B$29,纤芯!M900)</f>
        <v>A缆</v>
      </c>
      <c r="K900" s="3">
        <v>3</v>
      </c>
      <c r="L900" s="3">
        <f t="shared" si="67"/>
        <v>3</v>
      </c>
      <c r="M900" s="3">
        <f t="shared" si="68"/>
        <v>1</v>
      </c>
      <c r="N900" s="3" t="s">
        <v>30</v>
      </c>
      <c r="O900" s="3">
        <f>COUNTIF([1]局站!$D$4:$D$172,"="&amp;N900)</f>
        <v>1</v>
      </c>
      <c r="P900" s="3">
        <v>0</v>
      </c>
      <c r="Q900" s="3">
        <v>0</v>
      </c>
      <c r="R900" s="3">
        <v>0</v>
      </c>
      <c r="S900" s="3" t="s">
        <v>149</v>
      </c>
      <c r="T900" s="3">
        <f>COUNTIF([1]局站!$D$4:$D$172,"="&amp;S900)</f>
        <v>1</v>
      </c>
      <c r="U900" s="3">
        <v>0</v>
      </c>
      <c r="V900" s="3">
        <v>0</v>
      </c>
      <c r="W900" s="3">
        <v>0</v>
      </c>
      <c r="X900" s="3" t="s">
        <v>1214</v>
      </c>
      <c r="Y900" s="3" t="s">
        <v>852</v>
      </c>
      <c r="Z900" s="3" t="str">
        <f>INDEX(业务类型!$C$4:$C$8,MATCH(纤芯!Y900,业务类型!$B$4:$B$8,0))</f>
        <v>TWO</v>
      </c>
      <c r="AA900" s="3" t="s">
        <v>915</v>
      </c>
    </row>
    <row r="901" spans="1:27" ht="16.5" x14ac:dyDescent="0.2">
      <c r="A901" s="3">
        <v>898</v>
      </c>
      <c r="B901" s="3">
        <f t="shared" si="69"/>
        <v>37005204004</v>
      </c>
      <c r="C901" s="3" t="s">
        <v>1166</v>
      </c>
      <c r="D901" s="3" t="s">
        <v>205</v>
      </c>
      <c r="E901" s="3" t="str">
        <f>INDEX(光放段!$G$4:$G$237,MATCH(纤芯!G901,光放段!$C$4:$C$237,0))</f>
        <v>山东二干|德聊菏2号光缆:聊城东昌西路-菏泽中华东路</v>
      </c>
      <c r="F901" s="3">
        <f>INDEX(光放段!$I$4:$I$237,MATCH(纤芯!H901,光放段!$B$4:$B$237,0))</f>
        <v>37005200000</v>
      </c>
      <c r="G901" s="3" t="str">
        <f t="shared" ref="G901:G964" si="70">C901&amp;"|"&amp;D901&amp;":"&amp;N901&amp;"-"&amp;S901</f>
        <v>山东二干|德聊菏2号光缆:郓城通信楼-菏泽中华东路</v>
      </c>
      <c r="H901" s="3">
        <f>INDEX(光放段!$B$4:$B$237,MATCH(纤芯!G901,光放段!$C$4:$C$237,0))</f>
        <v>37005204000</v>
      </c>
      <c r="I901" s="3" t="str">
        <f t="shared" ref="I901:I964" si="71">D901</f>
        <v>德聊菏2号光缆</v>
      </c>
      <c r="J901" s="3" t="str">
        <f>INDEX(子缆名称!$B$4:$B$29,纤芯!M901)</f>
        <v>A缆</v>
      </c>
      <c r="K901" s="3">
        <v>4</v>
      </c>
      <c r="L901" s="3">
        <f t="shared" ref="L901:L964" si="72">MOD(K901-1,12)+1</f>
        <v>4</v>
      </c>
      <c r="M901" s="3">
        <f t="shared" ref="M901:M964" si="73">INT((K901-1)/12)+1</f>
        <v>1</v>
      </c>
      <c r="N901" s="3" t="s">
        <v>30</v>
      </c>
      <c r="O901" s="3">
        <f>COUNTIF([1]局站!$D$4:$D$172,"="&amp;N901)</f>
        <v>1</v>
      </c>
      <c r="P901" s="3">
        <v>0</v>
      </c>
      <c r="Q901" s="3">
        <v>0</v>
      </c>
      <c r="R901" s="3">
        <v>0</v>
      </c>
      <c r="S901" s="3" t="s">
        <v>149</v>
      </c>
      <c r="T901" s="3">
        <f>COUNTIF([1]局站!$D$4:$D$172,"="&amp;S901)</f>
        <v>1</v>
      </c>
      <c r="U901" s="3">
        <v>0</v>
      </c>
      <c r="V901" s="3">
        <v>0</v>
      </c>
      <c r="W901" s="3">
        <v>0</v>
      </c>
      <c r="X901" s="3" t="s">
        <v>1214</v>
      </c>
      <c r="Y901" s="3" t="s">
        <v>852</v>
      </c>
      <c r="Z901" s="3" t="str">
        <f>INDEX(业务类型!$C$4:$C$8,MATCH(纤芯!Y901,业务类型!$B$4:$B$8,0))</f>
        <v>TWO</v>
      </c>
      <c r="AA901" s="3" t="s">
        <v>915</v>
      </c>
    </row>
    <row r="902" spans="1:27" ht="16.5" x14ac:dyDescent="0.2">
      <c r="A902" s="3">
        <v>899</v>
      </c>
      <c r="B902" s="3">
        <f t="shared" si="69"/>
        <v>37005204005</v>
      </c>
      <c r="C902" s="3" t="s">
        <v>1166</v>
      </c>
      <c r="D902" s="3" t="s">
        <v>205</v>
      </c>
      <c r="E902" s="3" t="str">
        <f>INDEX(光放段!$G$4:$G$237,MATCH(纤芯!G902,光放段!$C$4:$C$237,0))</f>
        <v>山东二干|德聊菏2号光缆:聊城东昌西路-菏泽中华东路</v>
      </c>
      <c r="F902" s="3">
        <f>INDEX(光放段!$I$4:$I$237,MATCH(纤芯!H902,光放段!$B$4:$B$237,0))</f>
        <v>37005200000</v>
      </c>
      <c r="G902" s="3" t="str">
        <f t="shared" si="70"/>
        <v>山东二干|德聊菏2号光缆:郓城通信楼-菏泽中华东路</v>
      </c>
      <c r="H902" s="3">
        <f>INDEX(光放段!$B$4:$B$237,MATCH(纤芯!G902,光放段!$C$4:$C$237,0))</f>
        <v>37005204000</v>
      </c>
      <c r="I902" s="3" t="str">
        <f t="shared" si="71"/>
        <v>德聊菏2号光缆</v>
      </c>
      <c r="J902" s="3" t="str">
        <f>INDEX(子缆名称!$B$4:$B$29,纤芯!M902)</f>
        <v>A缆</v>
      </c>
      <c r="K902" s="3">
        <v>5</v>
      </c>
      <c r="L902" s="3">
        <f t="shared" si="72"/>
        <v>5</v>
      </c>
      <c r="M902" s="3">
        <f t="shared" si="73"/>
        <v>1</v>
      </c>
      <c r="N902" s="3" t="s">
        <v>30</v>
      </c>
      <c r="O902" s="3">
        <f>COUNTIF([1]局站!$D$4:$D$172,"="&amp;N902)</f>
        <v>1</v>
      </c>
      <c r="P902" s="3">
        <v>0</v>
      </c>
      <c r="Q902" s="3">
        <v>0</v>
      </c>
      <c r="R902" s="3">
        <v>0</v>
      </c>
      <c r="S902" s="3" t="s">
        <v>149</v>
      </c>
      <c r="T902" s="3">
        <f>COUNTIF([1]局站!$D$4:$D$172,"="&amp;S902)</f>
        <v>1</v>
      </c>
      <c r="U902" s="3">
        <v>0</v>
      </c>
      <c r="V902" s="3">
        <v>0</v>
      </c>
      <c r="W902" s="3">
        <v>0</v>
      </c>
      <c r="X902" s="3" t="s">
        <v>1214</v>
      </c>
      <c r="Y902" s="3" t="s">
        <v>852</v>
      </c>
      <c r="Z902" s="3" t="str">
        <f>INDEX(业务类型!$C$4:$C$8,MATCH(纤芯!Y902,业务类型!$B$4:$B$8,0))</f>
        <v>TWO</v>
      </c>
      <c r="AA902" s="3" t="s">
        <v>926</v>
      </c>
    </row>
    <row r="903" spans="1:27" ht="16.5" x14ac:dyDescent="0.2">
      <c r="A903" s="3">
        <v>900</v>
      </c>
      <c r="B903" s="3">
        <f t="shared" si="69"/>
        <v>37005204006</v>
      </c>
      <c r="C903" s="3" t="s">
        <v>1166</v>
      </c>
      <c r="D903" s="3" t="s">
        <v>205</v>
      </c>
      <c r="E903" s="3" t="str">
        <f>INDEX(光放段!$G$4:$G$237,MATCH(纤芯!G903,光放段!$C$4:$C$237,0))</f>
        <v>山东二干|德聊菏2号光缆:聊城东昌西路-菏泽中华东路</v>
      </c>
      <c r="F903" s="3">
        <f>INDEX(光放段!$I$4:$I$237,MATCH(纤芯!H903,光放段!$B$4:$B$237,0))</f>
        <v>37005200000</v>
      </c>
      <c r="G903" s="3" t="str">
        <f t="shared" si="70"/>
        <v>山东二干|德聊菏2号光缆:郓城通信楼-菏泽中华东路</v>
      </c>
      <c r="H903" s="3">
        <f>INDEX(光放段!$B$4:$B$237,MATCH(纤芯!G903,光放段!$C$4:$C$237,0))</f>
        <v>37005204000</v>
      </c>
      <c r="I903" s="3" t="str">
        <f t="shared" si="71"/>
        <v>德聊菏2号光缆</v>
      </c>
      <c r="J903" s="3" t="str">
        <f>INDEX(子缆名称!$B$4:$B$29,纤芯!M903)</f>
        <v>A缆</v>
      </c>
      <c r="K903" s="3">
        <v>6</v>
      </c>
      <c r="L903" s="3">
        <f t="shared" si="72"/>
        <v>6</v>
      </c>
      <c r="M903" s="3">
        <f t="shared" si="73"/>
        <v>1</v>
      </c>
      <c r="N903" s="3" t="s">
        <v>30</v>
      </c>
      <c r="O903" s="3">
        <f>COUNTIF([1]局站!$D$4:$D$172,"="&amp;N903)</f>
        <v>1</v>
      </c>
      <c r="P903" s="3">
        <v>0</v>
      </c>
      <c r="Q903" s="3">
        <v>0</v>
      </c>
      <c r="R903" s="3">
        <v>0</v>
      </c>
      <c r="S903" s="3" t="s">
        <v>149</v>
      </c>
      <c r="T903" s="3">
        <f>COUNTIF([1]局站!$D$4:$D$172,"="&amp;S903)</f>
        <v>1</v>
      </c>
      <c r="U903" s="3">
        <v>0</v>
      </c>
      <c r="V903" s="3">
        <v>0</v>
      </c>
      <c r="W903" s="3">
        <v>0</v>
      </c>
      <c r="X903" s="3" t="s">
        <v>1214</v>
      </c>
      <c r="Y903" s="3" t="s">
        <v>852</v>
      </c>
      <c r="Z903" s="3" t="str">
        <f>INDEX(业务类型!$C$4:$C$8,MATCH(纤芯!Y903,业务类型!$B$4:$B$8,0))</f>
        <v>TWO</v>
      </c>
      <c r="AA903" s="3" t="s">
        <v>926</v>
      </c>
    </row>
    <row r="904" spans="1:27" ht="16.5" x14ac:dyDescent="0.2">
      <c r="A904" s="3">
        <v>901</v>
      </c>
      <c r="B904" s="3">
        <f t="shared" si="69"/>
        <v>37005204007</v>
      </c>
      <c r="C904" s="3" t="s">
        <v>1166</v>
      </c>
      <c r="D904" s="3" t="s">
        <v>205</v>
      </c>
      <c r="E904" s="3" t="str">
        <f>INDEX(光放段!$G$4:$G$237,MATCH(纤芯!G904,光放段!$C$4:$C$237,0))</f>
        <v>山东二干|德聊菏2号光缆:聊城东昌西路-菏泽中华东路</v>
      </c>
      <c r="F904" s="3">
        <f>INDEX(光放段!$I$4:$I$237,MATCH(纤芯!H904,光放段!$B$4:$B$237,0))</f>
        <v>37005200000</v>
      </c>
      <c r="G904" s="3" t="str">
        <f t="shared" si="70"/>
        <v>山东二干|德聊菏2号光缆:郓城通信楼-菏泽中华东路</v>
      </c>
      <c r="H904" s="3">
        <f>INDEX(光放段!$B$4:$B$237,MATCH(纤芯!G904,光放段!$C$4:$C$237,0))</f>
        <v>37005204000</v>
      </c>
      <c r="I904" s="3" t="str">
        <f t="shared" si="71"/>
        <v>德聊菏2号光缆</v>
      </c>
      <c r="J904" s="3" t="str">
        <f>INDEX(子缆名称!$B$4:$B$29,纤芯!M904)</f>
        <v>A缆</v>
      </c>
      <c r="K904" s="3">
        <v>7</v>
      </c>
      <c r="L904" s="3">
        <f t="shared" si="72"/>
        <v>7</v>
      </c>
      <c r="M904" s="3">
        <f t="shared" si="73"/>
        <v>1</v>
      </c>
      <c r="N904" s="3" t="s">
        <v>30</v>
      </c>
      <c r="O904" s="3">
        <f>COUNTIF([1]局站!$D$4:$D$172,"="&amp;N904)</f>
        <v>1</v>
      </c>
      <c r="P904" s="3">
        <v>0</v>
      </c>
      <c r="Q904" s="3">
        <v>0</v>
      </c>
      <c r="R904" s="3">
        <v>0</v>
      </c>
      <c r="S904" s="3" t="s">
        <v>149</v>
      </c>
      <c r="T904" s="3">
        <f>COUNTIF([1]局站!$D$4:$D$172,"="&amp;S904)</f>
        <v>1</v>
      </c>
      <c r="U904" s="3">
        <v>0</v>
      </c>
      <c r="V904" s="3">
        <v>0</v>
      </c>
      <c r="W904" s="3">
        <v>0</v>
      </c>
      <c r="X904" s="3" t="s">
        <v>1214</v>
      </c>
      <c r="Y904" s="3" t="s">
        <v>880</v>
      </c>
      <c r="Z904" s="3" t="str">
        <f>INDEX(业务类型!$C$4:$C$8,MATCH(纤芯!Y904,业务类型!$B$4:$B$8,0))</f>
        <v>IDLE</v>
      </c>
      <c r="AA904" s="3"/>
    </row>
    <row r="905" spans="1:27" ht="16.5" x14ac:dyDescent="0.2">
      <c r="A905" s="3">
        <v>902</v>
      </c>
      <c r="B905" s="3">
        <f t="shared" si="69"/>
        <v>37005204008</v>
      </c>
      <c r="C905" s="3" t="s">
        <v>1166</v>
      </c>
      <c r="D905" s="3" t="s">
        <v>205</v>
      </c>
      <c r="E905" s="3" t="str">
        <f>INDEX(光放段!$G$4:$G$237,MATCH(纤芯!G905,光放段!$C$4:$C$237,0))</f>
        <v>山东二干|德聊菏2号光缆:聊城东昌西路-菏泽中华东路</v>
      </c>
      <c r="F905" s="3">
        <f>INDEX(光放段!$I$4:$I$237,MATCH(纤芯!H905,光放段!$B$4:$B$237,0))</f>
        <v>37005200000</v>
      </c>
      <c r="G905" s="3" t="str">
        <f t="shared" si="70"/>
        <v>山东二干|德聊菏2号光缆:郓城通信楼-菏泽中华东路</v>
      </c>
      <c r="H905" s="3">
        <f>INDEX(光放段!$B$4:$B$237,MATCH(纤芯!G905,光放段!$C$4:$C$237,0))</f>
        <v>37005204000</v>
      </c>
      <c r="I905" s="3" t="str">
        <f t="shared" si="71"/>
        <v>德聊菏2号光缆</v>
      </c>
      <c r="J905" s="3" t="str">
        <f>INDEX(子缆名称!$B$4:$B$29,纤芯!M905)</f>
        <v>A缆</v>
      </c>
      <c r="K905" s="3">
        <v>8</v>
      </c>
      <c r="L905" s="3">
        <f t="shared" si="72"/>
        <v>8</v>
      </c>
      <c r="M905" s="3">
        <f t="shared" si="73"/>
        <v>1</v>
      </c>
      <c r="N905" s="3" t="s">
        <v>30</v>
      </c>
      <c r="O905" s="3">
        <f>COUNTIF([1]局站!$D$4:$D$172,"="&amp;N905)</f>
        <v>1</v>
      </c>
      <c r="P905" s="3">
        <v>0</v>
      </c>
      <c r="Q905" s="3">
        <v>0</v>
      </c>
      <c r="R905" s="3">
        <v>0</v>
      </c>
      <c r="S905" s="3" t="s">
        <v>149</v>
      </c>
      <c r="T905" s="3">
        <f>COUNTIF([1]局站!$D$4:$D$172,"="&amp;S905)</f>
        <v>1</v>
      </c>
      <c r="U905" s="3">
        <v>0</v>
      </c>
      <c r="V905" s="3">
        <v>0</v>
      </c>
      <c r="W905" s="3">
        <v>0</v>
      </c>
      <c r="X905" s="3" t="s">
        <v>1214</v>
      </c>
      <c r="Y905" s="3" t="s">
        <v>850</v>
      </c>
      <c r="Z905" s="3" t="str">
        <f>INDEX(业务类型!$C$4:$C$8,MATCH(纤芯!Y905,业务类型!$B$4:$B$8,0))</f>
        <v>ONE</v>
      </c>
      <c r="AA905" s="3" t="s">
        <v>928</v>
      </c>
    </row>
    <row r="906" spans="1:27" ht="16.5" x14ac:dyDescent="0.2">
      <c r="A906" s="3">
        <v>903</v>
      </c>
      <c r="B906" s="3">
        <f t="shared" si="69"/>
        <v>37005204009</v>
      </c>
      <c r="C906" s="3" t="s">
        <v>1166</v>
      </c>
      <c r="D906" s="3" t="s">
        <v>205</v>
      </c>
      <c r="E906" s="3" t="str">
        <f>INDEX(光放段!$G$4:$G$237,MATCH(纤芯!G906,光放段!$C$4:$C$237,0))</f>
        <v>山东二干|德聊菏2号光缆:聊城东昌西路-菏泽中华东路</v>
      </c>
      <c r="F906" s="3">
        <f>INDEX(光放段!$I$4:$I$237,MATCH(纤芯!H906,光放段!$B$4:$B$237,0))</f>
        <v>37005200000</v>
      </c>
      <c r="G906" s="3" t="str">
        <f t="shared" si="70"/>
        <v>山东二干|德聊菏2号光缆:郓城通信楼-菏泽中华东路</v>
      </c>
      <c r="H906" s="3">
        <f>INDEX(光放段!$B$4:$B$237,MATCH(纤芯!G906,光放段!$C$4:$C$237,0))</f>
        <v>37005204000</v>
      </c>
      <c r="I906" s="3" t="str">
        <f t="shared" si="71"/>
        <v>德聊菏2号光缆</v>
      </c>
      <c r="J906" s="3" t="str">
        <f>INDEX(子缆名称!$B$4:$B$29,纤芯!M906)</f>
        <v>A缆</v>
      </c>
      <c r="K906" s="3">
        <v>9</v>
      </c>
      <c r="L906" s="3">
        <f t="shared" si="72"/>
        <v>9</v>
      </c>
      <c r="M906" s="3">
        <f t="shared" si="73"/>
        <v>1</v>
      </c>
      <c r="N906" s="3" t="s">
        <v>30</v>
      </c>
      <c r="O906" s="3">
        <f>COUNTIF([1]局站!$D$4:$D$172,"="&amp;N906)</f>
        <v>1</v>
      </c>
      <c r="P906" s="3">
        <v>0</v>
      </c>
      <c r="Q906" s="3">
        <v>0</v>
      </c>
      <c r="R906" s="3">
        <v>0</v>
      </c>
      <c r="S906" s="3" t="s">
        <v>149</v>
      </c>
      <c r="T906" s="3">
        <f>COUNTIF([1]局站!$D$4:$D$172,"="&amp;S906)</f>
        <v>1</v>
      </c>
      <c r="U906" s="3">
        <v>0</v>
      </c>
      <c r="V906" s="3">
        <v>0</v>
      </c>
      <c r="W906" s="3">
        <v>0</v>
      </c>
      <c r="X906" s="3" t="s">
        <v>1214</v>
      </c>
      <c r="Y906" s="3" t="s">
        <v>850</v>
      </c>
      <c r="Z906" s="3" t="str">
        <f>INDEX(业务类型!$C$4:$C$8,MATCH(纤芯!Y906,业务类型!$B$4:$B$8,0))</f>
        <v>ONE</v>
      </c>
      <c r="AA906" s="3" t="s">
        <v>929</v>
      </c>
    </row>
    <row r="907" spans="1:27" ht="16.5" x14ac:dyDescent="0.2">
      <c r="A907" s="3">
        <v>904</v>
      </c>
      <c r="B907" s="3">
        <f t="shared" si="69"/>
        <v>37005204010</v>
      </c>
      <c r="C907" s="3" t="s">
        <v>1166</v>
      </c>
      <c r="D907" s="3" t="s">
        <v>205</v>
      </c>
      <c r="E907" s="3" t="str">
        <f>INDEX(光放段!$G$4:$G$237,MATCH(纤芯!G907,光放段!$C$4:$C$237,0))</f>
        <v>山东二干|德聊菏2号光缆:聊城东昌西路-菏泽中华东路</v>
      </c>
      <c r="F907" s="3">
        <f>INDEX(光放段!$I$4:$I$237,MATCH(纤芯!H907,光放段!$B$4:$B$237,0))</f>
        <v>37005200000</v>
      </c>
      <c r="G907" s="3" t="str">
        <f t="shared" si="70"/>
        <v>山东二干|德聊菏2号光缆:郓城通信楼-菏泽中华东路</v>
      </c>
      <c r="H907" s="3">
        <f>INDEX(光放段!$B$4:$B$237,MATCH(纤芯!G907,光放段!$C$4:$C$237,0))</f>
        <v>37005204000</v>
      </c>
      <c r="I907" s="3" t="str">
        <f t="shared" si="71"/>
        <v>德聊菏2号光缆</v>
      </c>
      <c r="J907" s="3" t="str">
        <f>INDEX(子缆名称!$B$4:$B$29,纤芯!M907)</f>
        <v>A缆</v>
      </c>
      <c r="K907" s="3">
        <v>10</v>
      </c>
      <c r="L907" s="3">
        <f t="shared" si="72"/>
        <v>10</v>
      </c>
      <c r="M907" s="3">
        <f t="shared" si="73"/>
        <v>1</v>
      </c>
      <c r="N907" s="3" t="s">
        <v>30</v>
      </c>
      <c r="O907" s="3">
        <f>COUNTIF([1]局站!$D$4:$D$172,"="&amp;N907)</f>
        <v>1</v>
      </c>
      <c r="P907" s="3">
        <v>0</v>
      </c>
      <c r="Q907" s="3">
        <v>0</v>
      </c>
      <c r="R907" s="3">
        <v>0</v>
      </c>
      <c r="S907" s="3" t="s">
        <v>149</v>
      </c>
      <c r="T907" s="3">
        <f>COUNTIF([1]局站!$D$4:$D$172,"="&amp;S907)</f>
        <v>1</v>
      </c>
      <c r="U907" s="3">
        <v>0</v>
      </c>
      <c r="V907" s="3">
        <v>0</v>
      </c>
      <c r="W907" s="3">
        <v>0</v>
      </c>
      <c r="X907" s="3" t="s">
        <v>1214</v>
      </c>
      <c r="Y907" s="3" t="s">
        <v>850</v>
      </c>
      <c r="Z907" s="3" t="str">
        <f>INDEX(业务类型!$C$4:$C$8,MATCH(纤芯!Y907,业务类型!$B$4:$B$8,0))</f>
        <v>ONE</v>
      </c>
      <c r="AA907" s="3" t="s">
        <v>929</v>
      </c>
    </row>
    <row r="908" spans="1:27" ht="16.5" x14ac:dyDescent="0.2">
      <c r="A908" s="3">
        <v>905</v>
      </c>
      <c r="B908" s="3">
        <f t="shared" si="69"/>
        <v>37005204011</v>
      </c>
      <c r="C908" s="3" t="s">
        <v>1166</v>
      </c>
      <c r="D908" s="3" t="s">
        <v>205</v>
      </c>
      <c r="E908" s="3" t="str">
        <f>INDEX(光放段!$G$4:$G$237,MATCH(纤芯!G908,光放段!$C$4:$C$237,0))</f>
        <v>山东二干|德聊菏2号光缆:聊城东昌西路-菏泽中华东路</v>
      </c>
      <c r="F908" s="3">
        <f>INDEX(光放段!$I$4:$I$237,MATCH(纤芯!H908,光放段!$B$4:$B$237,0))</f>
        <v>37005200000</v>
      </c>
      <c r="G908" s="3" t="str">
        <f t="shared" si="70"/>
        <v>山东二干|德聊菏2号光缆:郓城通信楼-菏泽中华东路</v>
      </c>
      <c r="H908" s="3">
        <f>INDEX(光放段!$B$4:$B$237,MATCH(纤芯!G908,光放段!$C$4:$C$237,0))</f>
        <v>37005204000</v>
      </c>
      <c r="I908" s="3" t="str">
        <f t="shared" si="71"/>
        <v>德聊菏2号光缆</v>
      </c>
      <c r="J908" s="3" t="str">
        <f>INDEX(子缆名称!$B$4:$B$29,纤芯!M908)</f>
        <v>A缆</v>
      </c>
      <c r="K908" s="3">
        <v>11</v>
      </c>
      <c r="L908" s="3">
        <f t="shared" si="72"/>
        <v>11</v>
      </c>
      <c r="M908" s="3">
        <f t="shared" si="73"/>
        <v>1</v>
      </c>
      <c r="N908" s="3" t="s">
        <v>30</v>
      </c>
      <c r="O908" s="3">
        <f>COUNTIF([1]局站!$D$4:$D$172,"="&amp;N908)</f>
        <v>1</v>
      </c>
      <c r="P908" s="3">
        <v>0</v>
      </c>
      <c r="Q908" s="3">
        <v>0</v>
      </c>
      <c r="R908" s="3">
        <v>0</v>
      </c>
      <c r="S908" s="3" t="s">
        <v>149</v>
      </c>
      <c r="T908" s="3">
        <f>COUNTIF([1]局站!$D$4:$D$172,"="&amp;S908)</f>
        <v>1</v>
      </c>
      <c r="U908" s="3">
        <v>0</v>
      </c>
      <c r="V908" s="3">
        <v>0</v>
      </c>
      <c r="W908" s="3">
        <v>0</v>
      </c>
      <c r="X908" s="3" t="s">
        <v>1214</v>
      </c>
      <c r="Y908" s="3" t="s">
        <v>881</v>
      </c>
      <c r="Z908" s="3" t="str">
        <f>INDEX(业务类型!$C$4:$C$8,MATCH(纤芯!Y908,业务类型!$B$4:$B$8,0))</f>
        <v>OTHER</v>
      </c>
      <c r="AA908" s="3" t="s">
        <v>882</v>
      </c>
    </row>
    <row r="909" spans="1:27" ht="16.5" x14ac:dyDescent="0.2">
      <c r="A909" s="3">
        <v>906</v>
      </c>
      <c r="B909" s="3">
        <f t="shared" si="69"/>
        <v>37005204012</v>
      </c>
      <c r="C909" s="3" t="s">
        <v>1166</v>
      </c>
      <c r="D909" s="3" t="s">
        <v>205</v>
      </c>
      <c r="E909" s="3" t="str">
        <f>INDEX(光放段!$G$4:$G$237,MATCH(纤芯!G909,光放段!$C$4:$C$237,0))</f>
        <v>山东二干|德聊菏2号光缆:聊城东昌西路-菏泽中华东路</v>
      </c>
      <c r="F909" s="3">
        <f>INDEX(光放段!$I$4:$I$237,MATCH(纤芯!H909,光放段!$B$4:$B$237,0))</f>
        <v>37005200000</v>
      </c>
      <c r="G909" s="3" t="str">
        <f t="shared" si="70"/>
        <v>山东二干|德聊菏2号光缆:郓城通信楼-菏泽中华东路</v>
      </c>
      <c r="H909" s="3">
        <f>INDEX(光放段!$B$4:$B$237,MATCH(纤芯!G909,光放段!$C$4:$C$237,0))</f>
        <v>37005204000</v>
      </c>
      <c r="I909" s="3" t="str">
        <f t="shared" si="71"/>
        <v>德聊菏2号光缆</v>
      </c>
      <c r="J909" s="3" t="str">
        <f>INDEX(子缆名称!$B$4:$B$29,纤芯!M909)</f>
        <v>A缆</v>
      </c>
      <c r="K909" s="3">
        <v>12</v>
      </c>
      <c r="L909" s="3">
        <f t="shared" si="72"/>
        <v>12</v>
      </c>
      <c r="M909" s="3">
        <f t="shared" si="73"/>
        <v>1</v>
      </c>
      <c r="N909" s="3" t="s">
        <v>30</v>
      </c>
      <c r="O909" s="3">
        <f>COUNTIF([1]局站!$D$4:$D$172,"="&amp;N909)</f>
        <v>1</v>
      </c>
      <c r="P909" s="3">
        <v>0</v>
      </c>
      <c r="Q909" s="3">
        <v>0</v>
      </c>
      <c r="R909" s="3">
        <v>0</v>
      </c>
      <c r="S909" s="3" t="s">
        <v>149</v>
      </c>
      <c r="T909" s="3">
        <f>COUNTIF([1]局站!$D$4:$D$172,"="&amp;S909)</f>
        <v>1</v>
      </c>
      <c r="U909" s="3">
        <v>0</v>
      </c>
      <c r="V909" s="3">
        <v>0</v>
      </c>
      <c r="W909" s="3">
        <v>0</v>
      </c>
      <c r="X909" s="3" t="s">
        <v>1214</v>
      </c>
      <c r="Y909" s="3" t="s">
        <v>881</v>
      </c>
      <c r="Z909" s="3" t="str">
        <f>INDEX(业务类型!$C$4:$C$8,MATCH(纤芯!Y909,业务类型!$B$4:$B$8,0))</f>
        <v>OTHER</v>
      </c>
      <c r="AA909" s="3" t="s">
        <v>882</v>
      </c>
    </row>
    <row r="910" spans="1:27" ht="16.5" x14ac:dyDescent="0.2">
      <c r="A910" s="3">
        <v>907</v>
      </c>
      <c r="B910" s="3">
        <f t="shared" si="69"/>
        <v>37005204013</v>
      </c>
      <c r="C910" s="3" t="s">
        <v>1166</v>
      </c>
      <c r="D910" s="3" t="s">
        <v>205</v>
      </c>
      <c r="E910" s="3" t="str">
        <f>INDEX(光放段!$G$4:$G$237,MATCH(纤芯!G910,光放段!$C$4:$C$237,0))</f>
        <v>山东二干|德聊菏2号光缆:聊城东昌西路-菏泽中华东路</v>
      </c>
      <c r="F910" s="3">
        <f>INDEX(光放段!$I$4:$I$237,MATCH(纤芯!H910,光放段!$B$4:$B$237,0))</f>
        <v>37005200000</v>
      </c>
      <c r="G910" s="3" t="str">
        <f t="shared" si="70"/>
        <v>山东二干|德聊菏2号光缆:郓城通信楼-菏泽中华东路</v>
      </c>
      <c r="H910" s="3">
        <f>INDEX(光放段!$B$4:$B$237,MATCH(纤芯!G910,光放段!$C$4:$C$237,0))</f>
        <v>37005204000</v>
      </c>
      <c r="I910" s="3" t="str">
        <f t="shared" si="71"/>
        <v>德聊菏2号光缆</v>
      </c>
      <c r="J910" s="3" t="str">
        <f>INDEX(子缆名称!$B$4:$B$29,纤芯!M910)</f>
        <v>B缆</v>
      </c>
      <c r="K910" s="3">
        <v>13</v>
      </c>
      <c r="L910" s="3">
        <f t="shared" si="72"/>
        <v>1</v>
      </c>
      <c r="M910" s="3">
        <f t="shared" si="73"/>
        <v>2</v>
      </c>
      <c r="N910" s="3" t="s">
        <v>30</v>
      </c>
      <c r="O910" s="3">
        <f>COUNTIF([1]局站!$D$4:$D$172,"="&amp;N910)</f>
        <v>1</v>
      </c>
      <c r="P910" s="3">
        <v>0</v>
      </c>
      <c r="Q910" s="3">
        <v>0</v>
      </c>
      <c r="R910" s="3">
        <v>0</v>
      </c>
      <c r="S910" s="3" t="s">
        <v>149</v>
      </c>
      <c r="T910" s="3">
        <f>COUNTIF([1]局站!$D$4:$D$172,"="&amp;S910)</f>
        <v>1</v>
      </c>
      <c r="U910" s="3">
        <v>0</v>
      </c>
      <c r="V910" s="3">
        <v>0</v>
      </c>
      <c r="W910" s="3">
        <v>0</v>
      </c>
      <c r="X910" s="3" t="s">
        <v>1214</v>
      </c>
      <c r="Y910" s="3" t="s">
        <v>880</v>
      </c>
      <c r="Z910" s="3" t="str">
        <f>INDEX(业务类型!$C$4:$C$8,MATCH(纤芯!Y910,业务类型!$B$4:$B$8,0))</f>
        <v>IDLE</v>
      </c>
      <c r="AA910" s="3"/>
    </row>
    <row r="911" spans="1:27" ht="16.5" x14ac:dyDescent="0.2">
      <c r="A911" s="3">
        <v>908</v>
      </c>
      <c r="B911" s="3">
        <f t="shared" si="69"/>
        <v>37005204014</v>
      </c>
      <c r="C911" s="3" t="s">
        <v>1166</v>
      </c>
      <c r="D911" s="3" t="s">
        <v>205</v>
      </c>
      <c r="E911" s="3" t="str">
        <f>INDEX(光放段!$G$4:$G$237,MATCH(纤芯!G911,光放段!$C$4:$C$237,0))</f>
        <v>山东二干|德聊菏2号光缆:聊城东昌西路-菏泽中华东路</v>
      </c>
      <c r="F911" s="3">
        <f>INDEX(光放段!$I$4:$I$237,MATCH(纤芯!H911,光放段!$B$4:$B$237,0))</f>
        <v>37005200000</v>
      </c>
      <c r="G911" s="3" t="str">
        <f t="shared" si="70"/>
        <v>山东二干|德聊菏2号光缆:郓城通信楼-菏泽中华东路</v>
      </c>
      <c r="H911" s="3">
        <f>INDEX(光放段!$B$4:$B$237,MATCH(纤芯!G911,光放段!$C$4:$C$237,0))</f>
        <v>37005204000</v>
      </c>
      <c r="I911" s="3" t="str">
        <f t="shared" si="71"/>
        <v>德聊菏2号光缆</v>
      </c>
      <c r="J911" s="3" t="str">
        <f>INDEX(子缆名称!$B$4:$B$29,纤芯!M911)</f>
        <v>B缆</v>
      </c>
      <c r="K911" s="3">
        <v>14</v>
      </c>
      <c r="L911" s="3">
        <f t="shared" si="72"/>
        <v>2</v>
      </c>
      <c r="M911" s="3">
        <f t="shared" si="73"/>
        <v>2</v>
      </c>
      <c r="N911" s="3" t="s">
        <v>30</v>
      </c>
      <c r="O911" s="3">
        <f>COUNTIF([1]局站!$D$4:$D$172,"="&amp;N911)</f>
        <v>1</v>
      </c>
      <c r="P911" s="3">
        <v>0</v>
      </c>
      <c r="Q911" s="3">
        <v>0</v>
      </c>
      <c r="R911" s="3">
        <v>0</v>
      </c>
      <c r="S911" s="3" t="s">
        <v>149</v>
      </c>
      <c r="T911" s="3">
        <f>COUNTIF([1]局站!$D$4:$D$172,"="&amp;S911)</f>
        <v>1</v>
      </c>
      <c r="U911" s="3">
        <v>0</v>
      </c>
      <c r="V911" s="3">
        <v>0</v>
      </c>
      <c r="W911" s="3">
        <v>0</v>
      </c>
      <c r="X911" s="3" t="s">
        <v>1214</v>
      </c>
      <c r="Y911" s="3" t="s">
        <v>852</v>
      </c>
      <c r="Z911" s="3" t="str">
        <f>INDEX(业务类型!$C$4:$C$8,MATCH(纤芯!Y911,业务类型!$B$4:$B$8,0))</f>
        <v>TWO</v>
      </c>
      <c r="AA911" s="3" t="s">
        <v>916</v>
      </c>
    </row>
    <row r="912" spans="1:27" ht="16.5" x14ac:dyDescent="0.2">
      <c r="A912" s="3">
        <v>909</v>
      </c>
      <c r="B912" s="3">
        <f t="shared" si="69"/>
        <v>37005204015</v>
      </c>
      <c r="C912" s="3" t="s">
        <v>1166</v>
      </c>
      <c r="D912" s="3" t="s">
        <v>205</v>
      </c>
      <c r="E912" s="3" t="str">
        <f>INDEX(光放段!$G$4:$G$237,MATCH(纤芯!G912,光放段!$C$4:$C$237,0))</f>
        <v>山东二干|德聊菏2号光缆:聊城东昌西路-菏泽中华东路</v>
      </c>
      <c r="F912" s="3">
        <f>INDEX(光放段!$I$4:$I$237,MATCH(纤芯!H912,光放段!$B$4:$B$237,0))</f>
        <v>37005200000</v>
      </c>
      <c r="G912" s="3" t="str">
        <f t="shared" si="70"/>
        <v>山东二干|德聊菏2号光缆:郓城通信楼-菏泽中华东路</v>
      </c>
      <c r="H912" s="3">
        <f>INDEX(光放段!$B$4:$B$237,MATCH(纤芯!G912,光放段!$C$4:$C$237,0))</f>
        <v>37005204000</v>
      </c>
      <c r="I912" s="3" t="str">
        <f t="shared" si="71"/>
        <v>德聊菏2号光缆</v>
      </c>
      <c r="J912" s="3" t="str">
        <f>INDEX(子缆名称!$B$4:$B$29,纤芯!M912)</f>
        <v>B缆</v>
      </c>
      <c r="K912" s="3">
        <v>15</v>
      </c>
      <c r="L912" s="3">
        <f t="shared" si="72"/>
        <v>3</v>
      </c>
      <c r="M912" s="3">
        <f t="shared" si="73"/>
        <v>2</v>
      </c>
      <c r="N912" s="3" t="s">
        <v>30</v>
      </c>
      <c r="O912" s="3">
        <f>COUNTIF([1]局站!$D$4:$D$172,"="&amp;N912)</f>
        <v>1</v>
      </c>
      <c r="P912" s="3">
        <v>0</v>
      </c>
      <c r="Q912" s="3">
        <v>0</v>
      </c>
      <c r="R912" s="3">
        <v>0</v>
      </c>
      <c r="S912" s="3" t="s">
        <v>149</v>
      </c>
      <c r="T912" s="3">
        <f>COUNTIF([1]局站!$D$4:$D$172,"="&amp;S912)</f>
        <v>1</v>
      </c>
      <c r="U912" s="3">
        <v>0</v>
      </c>
      <c r="V912" s="3">
        <v>0</v>
      </c>
      <c r="W912" s="3">
        <v>0</v>
      </c>
      <c r="X912" s="3" t="s">
        <v>1214</v>
      </c>
      <c r="Y912" s="3" t="s">
        <v>852</v>
      </c>
      <c r="Z912" s="3" t="str">
        <f>INDEX(业务类型!$C$4:$C$8,MATCH(纤芯!Y912,业务类型!$B$4:$B$8,0))</f>
        <v>TWO</v>
      </c>
      <c r="AA912" s="3" t="s">
        <v>916</v>
      </c>
    </row>
    <row r="913" spans="1:27" ht="16.5" x14ac:dyDescent="0.2">
      <c r="A913" s="3">
        <v>910</v>
      </c>
      <c r="B913" s="3">
        <f t="shared" si="69"/>
        <v>37005204016</v>
      </c>
      <c r="C913" s="3" t="s">
        <v>1166</v>
      </c>
      <c r="D913" s="3" t="s">
        <v>205</v>
      </c>
      <c r="E913" s="3" t="str">
        <f>INDEX(光放段!$G$4:$G$237,MATCH(纤芯!G913,光放段!$C$4:$C$237,0))</f>
        <v>山东二干|德聊菏2号光缆:聊城东昌西路-菏泽中华东路</v>
      </c>
      <c r="F913" s="3">
        <f>INDEX(光放段!$I$4:$I$237,MATCH(纤芯!H913,光放段!$B$4:$B$237,0))</f>
        <v>37005200000</v>
      </c>
      <c r="G913" s="3" t="str">
        <f t="shared" si="70"/>
        <v>山东二干|德聊菏2号光缆:郓城通信楼-菏泽中华东路</v>
      </c>
      <c r="H913" s="3">
        <f>INDEX(光放段!$B$4:$B$237,MATCH(纤芯!G913,光放段!$C$4:$C$237,0))</f>
        <v>37005204000</v>
      </c>
      <c r="I913" s="3" t="str">
        <f t="shared" si="71"/>
        <v>德聊菏2号光缆</v>
      </c>
      <c r="J913" s="3" t="str">
        <f>INDEX(子缆名称!$B$4:$B$29,纤芯!M913)</f>
        <v>B缆</v>
      </c>
      <c r="K913" s="3">
        <v>16</v>
      </c>
      <c r="L913" s="3">
        <f t="shared" si="72"/>
        <v>4</v>
      </c>
      <c r="M913" s="3">
        <f t="shared" si="73"/>
        <v>2</v>
      </c>
      <c r="N913" s="3" t="s">
        <v>30</v>
      </c>
      <c r="O913" s="3">
        <f>COUNTIF([1]局站!$D$4:$D$172,"="&amp;N913)</f>
        <v>1</v>
      </c>
      <c r="P913" s="3">
        <v>0</v>
      </c>
      <c r="Q913" s="3">
        <v>0</v>
      </c>
      <c r="R913" s="3">
        <v>0</v>
      </c>
      <c r="S913" s="3" t="s">
        <v>149</v>
      </c>
      <c r="T913" s="3">
        <f>COUNTIF([1]局站!$D$4:$D$172,"="&amp;S913)</f>
        <v>1</v>
      </c>
      <c r="U913" s="3">
        <v>0</v>
      </c>
      <c r="V913" s="3">
        <v>0</v>
      </c>
      <c r="W913" s="3">
        <v>0</v>
      </c>
      <c r="X913" s="3" t="s">
        <v>1214</v>
      </c>
      <c r="Y913" s="3" t="s">
        <v>880</v>
      </c>
      <c r="Z913" s="3" t="str">
        <f>INDEX(业务类型!$C$4:$C$8,MATCH(纤芯!Y913,业务类型!$B$4:$B$8,0))</f>
        <v>IDLE</v>
      </c>
      <c r="AA913" s="3"/>
    </row>
    <row r="914" spans="1:27" ht="16.5" x14ac:dyDescent="0.2">
      <c r="A914" s="3">
        <v>911</v>
      </c>
      <c r="B914" s="3">
        <f t="shared" si="69"/>
        <v>37005204017</v>
      </c>
      <c r="C914" s="3" t="s">
        <v>1166</v>
      </c>
      <c r="D914" s="3" t="s">
        <v>205</v>
      </c>
      <c r="E914" s="3" t="str">
        <f>INDEX(光放段!$G$4:$G$237,MATCH(纤芯!G914,光放段!$C$4:$C$237,0))</f>
        <v>山东二干|德聊菏2号光缆:聊城东昌西路-菏泽中华东路</v>
      </c>
      <c r="F914" s="3">
        <f>INDEX(光放段!$I$4:$I$237,MATCH(纤芯!H914,光放段!$B$4:$B$237,0))</f>
        <v>37005200000</v>
      </c>
      <c r="G914" s="3" t="str">
        <f t="shared" si="70"/>
        <v>山东二干|德聊菏2号光缆:郓城通信楼-菏泽中华东路</v>
      </c>
      <c r="H914" s="3">
        <f>INDEX(光放段!$B$4:$B$237,MATCH(纤芯!G914,光放段!$C$4:$C$237,0))</f>
        <v>37005204000</v>
      </c>
      <c r="I914" s="3" t="str">
        <f t="shared" si="71"/>
        <v>德聊菏2号光缆</v>
      </c>
      <c r="J914" s="3" t="str">
        <f>INDEX(子缆名称!$B$4:$B$29,纤芯!M914)</f>
        <v>B缆</v>
      </c>
      <c r="K914" s="3">
        <v>17</v>
      </c>
      <c r="L914" s="3">
        <f t="shared" si="72"/>
        <v>5</v>
      </c>
      <c r="M914" s="3">
        <f t="shared" si="73"/>
        <v>2</v>
      </c>
      <c r="N914" s="3" t="s">
        <v>30</v>
      </c>
      <c r="O914" s="3">
        <f>COUNTIF([1]局站!$D$4:$D$172,"="&amp;N914)</f>
        <v>1</v>
      </c>
      <c r="P914" s="3">
        <v>0</v>
      </c>
      <c r="Q914" s="3">
        <v>0</v>
      </c>
      <c r="R914" s="3">
        <v>0</v>
      </c>
      <c r="S914" s="3" t="s">
        <v>149</v>
      </c>
      <c r="T914" s="3">
        <f>COUNTIF([1]局站!$D$4:$D$172,"="&amp;S914)</f>
        <v>1</v>
      </c>
      <c r="U914" s="3">
        <v>0</v>
      </c>
      <c r="V914" s="3">
        <v>0</v>
      </c>
      <c r="W914" s="3">
        <v>0</v>
      </c>
      <c r="X914" s="3" t="s">
        <v>1214</v>
      </c>
      <c r="Y914" s="3" t="s">
        <v>880</v>
      </c>
      <c r="Z914" s="3" t="str">
        <f>INDEX(业务类型!$C$4:$C$8,MATCH(纤芯!Y914,业务类型!$B$4:$B$8,0))</f>
        <v>IDLE</v>
      </c>
      <c r="AA914" s="3"/>
    </row>
    <row r="915" spans="1:27" ht="16.5" x14ac:dyDescent="0.2">
      <c r="A915" s="3">
        <v>912</v>
      </c>
      <c r="B915" s="3">
        <f t="shared" si="69"/>
        <v>37005204018</v>
      </c>
      <c r="C915" s="3" t="s">
        <v>1166</v>
      </c>
      <c r="D915" s="3" t="s">
        <v>205</v>
      </c>
      <c r="E915" s="3" t="str">
        <f>INDEX(光放段!$G$4:$G$237,MATCH(纤芯!G915,光放段!$C$4:$C$237,0))</f>
        <v>山东二干|德聊菏2号光缆:聊城东昌西路-菏泽中华东路</v>
      </c>
      <c r="F915" s="3">
        <f>INDEX(光放段!$I$4:$I$237,MATCH(纤芯!H915,光放段!$B$4:$B$237,0))</f>
        <v>37005200000</v>
      </c>
      <c r="G915" s="3" t="str">
        <f t="shared" si="70"/>
        <v>山东二干|德聊菏2号光缆:郓城通信楼-菏泽中华东路</v>
      </c>
      <c r="H915" s="3">
        <f>INDEX(光放段!$B$4:$B$237,MATCH(纤芯!G915,光放段!$C$4:$C$237,0))</f>
        <v>37005204000</v>
      </c>
      <c r="I915" s="3" t="str">
        <f t="shared" si="71"/>
        <v>德聊菏2号光缆</v>
      </c>
      <c r="J915" s="3" t="str">
        <f>INDEX(子缆名称!$B$4:$B$29,纤芯!M915)</f>
        <v>B缆</v>
      </c>
      <c r="K915" s="3">
        <v>18</v>
      </c>
      <c r="L915" s="3">
        <f t="shared" si="72"/>
        <v>6</v>
      </c>
      <c r="M915" s="3">
        <f t="shared" si="73"/>
        <v>2</v>
      </c>
      <c r="N915" s="3" t="s">
        <v>30</v>
      </c>
      <c r="O915" s="3">
        <f>COUNTIF([1]局站!$D$4:$D$172,"="&amp;N915)</f>
        <v>1</v>
      </c>
      <c r="P915" s="3">
        <v>0</v>
      </c>
      <c r="Q915" s="3">
        <v>0</v>
      </c>
      <c r="R915" s="3">
        <v>0</v>
      </c>
      <c r="S915" s="3" t="s">
        <v>149</v>
      </c>
      <c r="T915" s="3">
        <f>COUNTIF([1]局站!$D$4:$D$172,"="&amp;S915)</f>
        <v>1</v>
      </c>
      <c r="U915" s="3">
        <v>0</v>
      </c>
      <c r="V915" s="3">
        <v>0</v>
      </c>
      <c r="W915" s="3">
        <v>0</v>
      </c>
      <c r="X915" s="3" t="s">
        <v>1214</v>
      </c>
      <c r="Y915" s="3" t="s">
        <v>850</v>
      </c>
      <c r="Z915" s="3" t="str">
        <f>INDEX(业务类型!$C$4:$C$8,MATCH(纤芯!Y915,业务类型!$B$4:$B$8,0))</f>
        <v>ONE</v>
      </c>
      <c r="AA915" s="3" t="s">
        <v>928</v>
      </c>
    </row>
    <row r="916" spans="1:27" ht="16.5" x14ac:dyDescent="0.2">
      <c r="A916" s="3">
        <v>913</v>
      </c>
      <c r="B916" s="3">
        <f t="shared" si="69"/>
        <v>37005204019</v>
      </c>
      <c r="C916" s="3" t="s">
        <v>1166</v>
      </c>
      <c r="D916" s="3" t="s">
        <v>205</v>
      </c>
      <c r="E916" s="3" t="str">
        <f>INDEX(光放段!$G$4:$G$237,MATCH(纤芯!G916,光放段!$C$4:$C$237,0))</f>
        <v>山东二干|德聊菏2号光缆:聊城东昌西路-菏泽中华东路</v>
      </c>
      <c r="F916" s="3">
        <f>INDEX(光放段!$I$4:$I$237,MATCH(纤芯!H916,光放段!$B$4:$B$237,0))</f>
        <v>37005200000</v>
      </c>
      <c r="G916" s="3" t="str">
        <f t="shared" si="70"/>
        <v>山东二干|德聊菏2号光缆:郓城通信楼-菏泽中华东路</v>
      </c>
      <c r="H916" s="3">
        <f>INDEX(光放段!$B$4:$B$237,MATCH(纤芯!G916,光放段!$C$4:$C$237,0))</f>
        <v>37005204000</v>
      </c>
      <c r="I916" s="3" t="str">
        <f t="shared" si="71"/>
        <v>德聊菏2号光缆</v>
      </c>
      <c r="J916" s="3" t="str">
        <f>INDEX(子缆名称!$B$4:$B$29,纤芯!M916)</f>
        <v>B缆</v>
      </c>
      <c r="K916" s="3">
        <v>19</v>
      </c>
      <c r="L916" s="3">
        <f t="shared" si="72"/>
        <v>7</v>
      </c>
      <c r="M916" s="3">
        <f t="shared" si="73"/>
        <v>2</v>
      </c>
      <c r="N916" s="3" t="s">
        <v>30</v>
      </c>
      <c r="O916" s="3">
        <f>COUNTIF([1]局站!$D$4:$D$172,"="&amp;N916)</f>
        <v>1</v>
      </c>
      <c r="P916" s="3">
        <v>0</v>
      </c>
      <c r="Q916" s="3">
        <v>0</v>
      </c>
      <c r="R916" s="3">
        <v>0</v>
      </c>
      <c r="S916" s="3" t="s">
        <v>149</v>
      </c>
      <c r="T916" s="3">
        <f>COUNTIF([1]局站!$D$4:$D$172,"="&amp;S916)</f>
        <v>1</v>
      </c>
      <c r="U916" s="3">
        <v>0</v>
      </c>
      <c r="V916" s="3">
        <v>0</v>
      </c>
      <c r="W916" s="3">
        <v>0</v>
      </c>
      <c r="X916" s="3" t="s">
        <v>1214</v>
      </c>
      <c r="Y916" s="3" t="s">
        <v>880</v>
      </c>
      <c r="Z916" s="3" t="str">
        <f>INDEX(业务类型!$C$4:$C$8,MATCH(纤芯!Y916,业务类型!$B$4:$B$8,0))</f>
        <v>IDLE</v>
      </c>
      <c r="AA916" s="3"/>
    </row>
    <row r="917" spans="1:27" ht="16.5" x14ac:dyDescent="0.2">
      <c r="A917" s="3">
        <v>914</v>
      </c>
      <c r="B917" s="3">
        <f t="shared" ref="B917:B980" si="74">H917+K917</f>
        <v>37005204020</v>
      </c>
      <c r="C917" s="3" t="s">
        <v>1166</v>
      </c>
      <c r="D917" s="3" t="s">
        <v>205</v>
      </c>
      <c r="E917" s="3" t="str">
        <f>INDEX(光放段!$G$4:$G$237,MATCH(纤芯!G917,光放段!$C$4:$C$237,0))</f>
        <v>山东二干|德聊菏2号光缆:聊城东昌西路-菏泽中华东路</v>
      </c>
      <c r="F917" s="3">
        <f>INDEX(光放段!$I$4:$I$237,MATCH(纤芯!H917,光放段!$B$4:$B$237,0))</f>
        <v>37005200000</v>
      </c>
      <c r="G917" s="3" t="str">
        <f t="shared" si="70"/>
        <v>山东二干|德聊菏2号光缆:郓城通信楼-菏泽中华东路</v>
      </c>
      <c r="H917" s="3">
        <f>INDEX(光放段!$B$4:$B$237,MATCH(纤芯!G917,光放段!$C$4:$C$237,0))</f>
        <v>37005204000</v>
      </c>
      <c r="I917" s="3" t="str">
        <f t="shared" si="71"/>
        <v>德聊菏2号光缆</v>
      </c>
      <c r="J917" s="3" t="str">
        <f>INDEX(子缆名称!$B$4:$B$29,纤芯!M917)</f>
        <v>B缆</v>
      </c>
      <c r="K917" s="3">
        <v>20</v>
      </c>
      <c r="L917" s="3">
        <f t="shared" si="72"/>
        <v>8</v>
      </c>
      <c r="M917" s="3">
        <f t="shared" si="73"/>
        <v>2</v>
      </c>
      <c r="N917" s="3" t="s">
        <v>30</v>
      </c>
      <c r="O917" s="3">
        <f>COUNTIF([1]局站!$D$4:$D$172,"="&amp;N917)</f>
        <v>1</v>
      </c>
      <c r="P917" s="3">
        <v>0</v>
      </c>
      <c r="Q917" s="3">
        <v>0</v>
      </c>
      <c r="R917" s="3">
        <v>0</v>
      </c>
      <c r="S917" s="3" t="s">
        <v>149</v>
      </c>
      <c r="T917" s="3">
        <f>COUNTIF([1]局站!$D$4:$D$172,"="&amp;S917)</f>
        <v>1</v>
      </c>
      <c r="U917" s="3">
        <v>0</v>
      </c>
      <c r="V917" s="3">
        <v>0</v>
      </c>
      <c r="W917" s="3">
        <v>0</v>
      </c>
      <c r="X917" s="3" t="s">
        <v>1214</v>
      </c>
      <c r="Y917" s="3" t="s">
        <v>880</v>
      </c>
      <c r="Z917" s="3" t="str">
        <f>INDEX(业务类型!$C$4:$C$8,MATCH(纤芯!Y917,业务类型!$B$4:$B$8,0))</f>
        <v>IDLE</v>
      </c>
      <c r="AA917" s="3"/>
    </row>
    <row r="918" spans="1:27" ht="16.5" x14ac:dyDescent="0.2">
      <c r="A918" s="3">
        <v>915</v>
      </c>
      <c r="B918" s="3">
        <f t="shared" si="74"/>
        <v>37005204021</v>
      </c>
      <c r="C918" s="3" t="s">
        <v>1166</v>
      </c>
      <c r="D918" s="3" t="s">
        <v>205</v>
      </c>
      <c r="E918" s="3" t="str">
        <f>INDEX(光放段!$G$4:$G$237,MATCH(纤芯!G918,光放段!$C$4:$C$237,0))</f>
        <v>山东二干|德聊菏2号光缆:聊城东昌西路-菏泽中华东路</v>
      </c>
      <c r="F918" s="3">
        <f>INDEX(光放段!$I$4:$I$237,MATCH(纤芯!H918,光放段!$B$4:$B$237,0))</f>
        <v>37005200000</v>
      </c>
      <c r="G918" s="3" t="str">
        <f t="shared" si="70"/>
        <v>山东二干|德聊菏2号光缆:郓城通信楼-菏泽中华东路</v>
      </c>
      <c r="H918" s="3">
        <f>INDEX(光放段!$B$4:$B$237,MATCH(纤芯!G918,光放段!$C$4:$C$237,0))</f>
        <v>37005204000</v>
      </c>
      <c r="I918" s="3" t="str">
        <f t="shared" si="71"/>
        <v>德聊菏2号光缆</v>
      </c>
      <c r="J918" s="3" t="str">
        <f>INDEX(子缆名称!$B$4:$B$29,纤芯!M918)</f>
        <v>B缆</v>
      </c>
      <c r="K918" s="3">
        <v>21</v>
      </c>
      <c r="L918" s="3">
        <f t="shared" si="72"/>
        <v>9</v>
      </c>
      <c r="M918" s="3">
        <f t="shared" si="73"/>
        <v>2</v>
      </c>
      <c r="N918" s="3" t="s">
        <v>30</v>
      </c>
      <c r="O918" s="3">
        <f>COUNTIF([1]局站!$D$4:$D$172,"="&amp;N918)</f>
        <v>1</v>
      </c>
      <c r="P918" s="3">
        <v>0</v>
      </c>
      <c r="Q918" s="3">
        <v>0</v>
      </c>
      <c r="R918" s="3">
        <v>0</v>
      </c>
      <c r="S918" s="3" t="s">
        <v>149</v>
      </c>
      <c r="T918" s="3">
        <f>COUNTIF([1]局站!$D$4:$D$172,"="&amp;S918)</f>
        <v>1</v>
      </c>
      <c r="U918" s="3">
        <v>0</v>
      </c>
      <c r="V918" s="3">
        <v>0</v>
      </c>
      <c r="W918" s="3">
        <v>0</v>
      </c>
      <c r="X918" s="3" t="s">
        <v>1214</v>
      </c>
      <c r="Y918" s="3" t="s">
        <v>880</v>
      </c>
      <c r="Z918" s="3" t="str">
        <f>INDEX(业务类型!$C$4:$C$8,MATCH(纤芯!Y918,业务类型!$B$4:$B$8,0))</f>
        <v>IDLE</v>
      </c>
      <c r="AA918" s="3"/>
    </row>
    <row r="919" spans="1:27" ht="16.5" x14ac:dyDescent="0.2">
      <c r="A919" s="3">
        <v>916</v>
      </c>
      <c r="B919" s="3">
        <f t="shared" si="74"/>
        <v>37005204022</v>
      </c>
      <c r="C919" s="3" t="s">
        <v>1166</v>
      </c>
      <c r="D919" s="3" t="s">
        <v>205</v>
      </c>
      <c r="E919" s="3" t="str">
        <f>INDEX(光放段!$G$4:$G$237,MATCH(纤芯!G919,光放段!$C$4:$C$237,0))</f>
        <v>山东二干|德聊菏2号光缆:聊城东昌西路-菏泽中华东路</v>
      </c>
      <c r="F919" s="3">
        <f>INDEX(光放段!$I$4:$I$237,MATCH(纤芯!H919,光放段!$B$4:$B$237,0))</f>
        <v>37005200000</v>
      </c>
      <c r="G919" s="3" t="str">
        <f t="shared" si="70"/>
        <v>山东二干|德聊菏2号光缆:郓城通信楼-菏泽中华东路</v>
      </c>
      <c r="H919" s="3">
        <f>INDEX(光放段!$B$4:$B$237,MATCH(纤芯!G919,光放段!$C$4:$C$237,0))</f>
        <v>37005204000</v>
      </c>
      <c r="I919" s="3" t="str">
        <f t="shared" si="71"/>
        <v>德聊菏2号光缆</v>
      </c>
      <c r="J919" s="3" t="str">
        <f>INDEX(子缆名称!$B$4:$B$29,纤芯!M919)</f>
        <v>B缆</v>
      </c>
      <c r="K919" s="3">
        <v>22</v>
      </c>
      <c r="L919" s="3">
        <f t="shared" si="72"/>
        <v>10</v>
      </c>
      <c r="M919" s="3">
        <f t="shared" si="73"/>
        <v>2</v>
      </c>
      <c r="N919" s="3" t="s">
        <v>30</v>
      </c>
      <c r="O919" s="3">
        <f>COUNTIF([1]局站!$D$4:$D$172,"="&amp;N919)</f>
        <v>1</v>
      </c>
      <c r="P919" s="3">
        <v>0</v>
      </c>
      <c r="Q919" s="3">
        <v>0</v>
      </c>
      <c r="R919" s="3">
        <v>0</v>
      </c>
      <c r="S919" s="3" t="s">
        <v>149</v>
      </c>
      <c r="T919" s="3">
        <f>COUNTIF([1]局站!$D$4:$D$172,"="&amp;S919)</f>
        <v>1</v>
      </c>
      <c r="U919" s="3">
        <v>0</v>
      </c>
      <c r="V919" s="3">
        <v>0</v>
      </c>
      <c r="W919" s="3">
        <v>0</v>
      </c>
      <c r="X919" s="3" t="s">
        <v>1214</v>
      </c>
      <c r="Y919" s="3" t="s">
        <v>880</v>
      </c>
      <c r="Z919" s="3" t="str">
        <f>INDEX(业务类型!$C$4:$C$8,MATCH(纤芯!Y919,业务类型!$B$4:$B$8,0))</f>
        <v>IDLE</v>
      </c>
      <c r="AA919" s="3"/>
    </row>
    <row r="920" spans="1:27" ht="16.5" x14ac:dyDescent="0.2">
      <c r="A920" s="3">
        <v>917</v>
      </c>
      <c r="B920" s="3">
        <f t="shared" si="74"/>
        <v>37005204023</v>
      </c>
      <c r="C920" s="3" t="s">
        <v>1166</v>
      </c>
      <c r="D920" s="3" t="s">
        <v>205</v>
      </c>
      <c r="E920" s="3" t="str">
        <f>INDEX(光放段!$G$4:$G$237,MATCH(纤芯!G920,光放段!$C$4:$C$237,0))</f>
        <v>山东二干|德聊菏2号光缆:聊城东昌西路-菏泽中华东路</v>
      </c>
      <c r="F920" s="3">
        <f>INDEX(光放段!$I$4:$I$237,MATCH(纤芯!H920,光放段!$B$4:$B$237,0))</f>
        <v>37005200000</v>
      </c>
      <c r="G920" s="3" t="str">
        <f t="shared" si="70"/>
        <v>山东二干|德聊菏2号光缆:郓城通信楼-菏泽中华东路</v>
      </c>
      <c r="H920" s="3">
        <f>INDEX(光放段!$B$4:$B$237,MATCH(纤芯!G920,光放段!$C$4:$C$237,0))</f>
        <v>37005204000</v>
      </c>
      <c r="I920" s="3" t="str">
        <f t="shared" si="71"/>
        <v>德聊菏2号光缆</v>
      </c>
      <c r="J920" s="3" t="str">
        <f>INDEX(子缆名称!$B$4:$B$29,纤芯!M920)</f>
        <v>B缆</v>
      </c>
      <c r="K920" s="3">
        <v>23</v>
      </c>
      <c r="L920" s="3">
        <f t="shared" si="72"/>
        <v>11</v>
      </c>
      <c r="M920" s="3">
        <f t="shared" si="73"/>
        <v>2</v>
      </c>
      <c r="N920" s="3" t="s">
        <v>30</v>
      </c>
      <c r="O920" s="3">
        <f>COUNTIF([1]局站!$D$4:$D$172,"="&amp;N920)</f>
        <v>1</v>
      </c>
      <c r="P920" s="3">
        <v>0</v>
      </c>
      <c r="Q920" s="3">
        <v>0</v>
      </c>
      <c r="R920" s="3">
        <v>0</v>
      </c>
      <c r="S920" s="3" t="s">
        <v>149</v>
      </c>
      <c r="T920" s="3">
        <f>COUNTIF([1]局站!$D$4:$D$172,"="&amp;S920)</f>
        <v>1</v>
      </c>
      <c r="U920" s="3">
        <v>0</v>
      </c>
      <c r="V920" s="3">
        <v>0</v>
      </c>
      <c r="W920" s="3">
        <v>0</v>
      </c>
      <c r="X920" s="3" t="s">
        <v>1214</v>
      </c>
      <c r="Y920" s="3" t="s">
        <v>881</v>
      </c>
      <c r="Z920" s="3" t="str">
        <f>INDEX(业务类型!$C$4:$C$8,MATCH(纤芯!Y920,业务类型!$B$4:$B$8,0))</f>
        <v>OTHER</v>
      </c>
      <c r="AA920" s="3" t="s">
        <v>931</v>
      </c>
    </row>
    <row r="921" spans="1:27" ht="16.5" x14ac:dyDescent="0.2">
      <c r="A921" s="3">
        <v>918</v>
      </c>
      <c r="B921" s="3">
        <f t="shared" si="74"/>
        <v>37005204024</v>
      </c>
      <c r="C921" s="3" t="s">
        <v>1166</v>
      </c>
      <c r="D921" s="3" t="s">
        <v>205</v>
      </c>
      <c r="E921" s="3" t="str">
        <f>INDEX(光放段!$G$4:$G$237,MATCH(纤芯!G921,光放段!$C$4:$C$237,0))</f>
        <v>山东二干|德聊菏2号光缆:聊城东昌西路-菏泽中华东路</v>
      </c>
      <c r="F921" s="3">
        <f>INDEX(光放段!$I$4:$I$237,MATCH(纤芯!H921,光放段!$B$4:$B$237,0))</f>
        <v>37005200000</v>
      </c>
      <c r="G921" s="3" t="str">
        <f t="shared" si="70"/>
        <v>山东二干|德聊菏2号光缆:郓城通信楼-菏泽中华东路</v>
      </c>
      <c r="H921" s="3">
        <f>INDEX(光放段!$B$4:$B$237,MATCH(纤芯!G921,光放段!$C$4:$C$237,0))</f>
        <v>37005204000</v>
      </c>
      <c r="I921" s="3" t="str">
        <f t="shared" si="71"/>
        <v>德聊菏2号光缆</v>
      </c>
      <c r="J921" s="3" t="str">
        <f>INDEX(子缆名称!$B$4:$B$29,纤芯!M921)</f>
        <v>B缆</v>
      </c>
      <c r="K921" s="3">
        <v>24</v>
      </c>
      <c r="L921" s="3">
        <f t="shared" si="72"/>
        <v>12</v>
      </c>
      <c r="M921" s="3">
        <f t="shared" si="73"/>
        <v>2</v>
      </c>
      <c r="N921" s="3" t="s">
        <v>30</v>
      </c>
      <c r="O921" s="3">
        <f>COUNTIF([1]局站!$D$4:$D$172,"="&amp;N921)</f>
        <v>1</v>
      </c>
      <c r="P921" s="3">
        <v>0</v>
      </c>
      <c r="Q921" s="3">
        <v>0</v>
      </c>
      <c r="R921" s="3">
        <v>0</v>
      </c>
      <c r="S921" s="3" t="s">
        <v>149</v>
      </c>
      <c r="T921" s="3">
        <f>COUNTIF([1]局站!$D$4:$D$172,"="&amp;S921)</f>
        <v>1</v>
      </c>
      <c r="U921" s="3">
        <v>0</v>
      </c>
      <c r="V921" s="3">
        <v>0</v>
      </c>
      <c r="W921" s="3">
        <v>0</v>
      </c>
      <c r="X921" s="3" t="s">
        <v>1214</v>
      </c>
      <c r="Y921" s="3" t="s">
        <v>881</v>
      </c>
      <c r="Z921" s="3" t="str">
        <f>INDEX(业务类型!$C$4:$C$8,MATCH(纤芯!Y921,业务类型!$B$4:$B$8,0))</f>
        <v>OTHER</v>
      </c>
      <c r="AA921" s="3" t="s">
        <v>888</v>
      </c>
    </row>
    <row r="922" spans="1:27" ht="16.5" x14ac:dyDescent="0.2">
      <c r="A922" s="3">
        <v>919</v>
      </c>
      <c r="B922" s="3">
        <f t="shared" si="74"/>
        <v>37005204025</v>
      </c>
      <c r="C922" s="3" t="s">
        <v>1166</v>
      </c>
      <c r="D922" s="3" t="s">
        <v>205</v>
      </c>
      <c r="E922" s="3" t="str">
        <f>INDEX(光放段!$G$4:$G$237,MATCH(纤芯!G922,光放段!$C$4:$C$237,0))</f>
        <v>山东二干|德聊菏2号光缆:聊城东昌西路-菏泽中华东路</v>
      </c>
      <c r="F922" s="3">
        <f>INDEX(光放段!$I$4:$I$237,MATCH(纤芯!H922,光放段!$B$4:$B$237,0))</f>
        <v>37005200000</v>
      </c>
      <c r="G922" s="3" t="str">
        <f t="shared" si="70"/>
        <v>山东二干|德聊菏2号光缆:郓城通信楼-菏泽中华东路</v>
      </c>
      <c r="H922" s="3">
        <f>INDEX(光放段!$B$4:$B$237,MATCH(纤芯!G922,光放段!$C$4:$C$237,0))</f>
        <v>37005204000</v>
      </c>
      <c r="I922" s="3" t="str">
        <f t="shared" si="71"/>
        <v>德聊菏2号光缆</v>
      </c>
      <c r="J922" s="3" t="str">
        <f>INDEX(子缆名称!$B$4:$B$29,纤芯!M922)</f>
        <v>C缆</v>
      </c>
      <c r="K922" s="3">
        <v>25</v>
      </c>
      <c r="L922" s="3">
        <f t="shared" si="72"/>
        <v>1</v>
      </c>
      <c r="M922" s="3">
        <f t="shared" si="73"/>
        <v>3</v>
      </c>
      <c r="N922" s="3" t="s">
        <v>30</v>
      </c>
      <c r="O922" s="3">
        <f>COUNTIF([1]局站!$D$4:$D$172,"="&amp;N922)</f>
        <v>1</v>
      </c>
      <c r="P922" s="3">
        <v>0</v>
      </c>
      <c r="Q922" s="3">
        <v>0</v>
      </c>
      <c r="R922" s="3">
        <v>0</v>
      </c>
      <c r="S922" s="3" t="s">
        <v>149</v>
      </c>
      <c r="T922" s="3">
        <f>COUNTIF([1]局站!$D$4:$D$172,"="&amp;S922)</f>
        <v>1</v>
      </c>
      <c r="U922" s="3">
        <v>0</v>
      </c>
      <c r="V922" s="3">
        <v>0</v>
      </c>
      <c r="W922" s="3">
        <v>0</v>
      </c>
      <c r="X922" s="3" t="s">
        <v>1214</v>
      </c>
      <c r="Y922" s="3" t="s">
        <v>880</v>
      </c>
      <c r="Z922" s="3" t="str">
        <f>INDEX(业务类型!$C$4:$C$8,MATCH(纤芯!Y922,业务类型!$B$4:$B$8,0))</f>
        <v>IDLE</v>
      </c>
      <c r="AA922" s="3"/>
    </row>
    <row r="923" spans="1:27" ht="16.5" x14ac:dyDescent="0.2">
      <c r="A923" s="3">
        <v>920</v>
      </c>
      <c r="B923" s="3">
        <f t="shared" si="74"/>
        <v>37005204026</v>
      </c>
      <c r="C923" s="3" t="s">
        <v>1166</v>
      </c>
      <c r="D923" s="3" t="s">
        <v>205</v>
      </c>
      <c r="E923" s="3" t="str">
        <f>INDEX(光放段!$G$4:$G$237,MATCH(纤芯!G923,光放段!$C$4:$C$237,0))</f>
        <v>山东二干|德聊菏2号光缆:聊城东昌西路-菏泽中华东路</v>
      </c>
      <c r="F923" s="3">
        <f>INDEX(光放段!$I$4:$I$237,MATCH(纤芯!H923,光放段!$B$4:$B$237,0))</f>
        <v>37005200000</v>
      </c>
      <c r="G923" s="3" t="str">
        <f t="shared" si="70"/>
        <v>山东二干|德聊菏2号光缆:郓城通信楼-菏泽中华东路</v>
      </c>
      <c r="H923" s="3">
        <f>INDEX(光放段!$B$4:$B$237,MATCH(纤芯!G923,光放段!$C$4:$C$237,0))</f>
        <v>37005204000</v>
      </c>
      <c r="I923" s="3" t="str">
        <f t="shared" si="71"/>
        <v>德聊菏2号光缆</v>
      </c>
      <c r="J923" s="3" t="str">
        <f>INDEX(子缆名称!$B$4:$B$29,纤芯!M923)</f>
        <v>C缆</v>
      </c>
      <c r="K923" s="3">
        <v>26</v>
      </c>
      <c r="L923" s="3">
        <f t="shared" si="72"/>
        <v>2</v>
      </c>
      <c r="M923" s="3">
        <f t="shared" si="73"/>
        <v>3</v>
      </c>
      <c r="N923" s="3" t="s">
        <v>30</v>
      </c>
      <c r="O923" s="3">
        <f>COUNTIF([1]局站!$D$4:$D$172,"="&amp;N923)</f>
        <v>1</v>
      </c>
      <c r="P923" s="3">
        <v>0</v>
      </c>
      <c r="Q923" s="3">
        <v>0</v>
      </c>
      <c r="R923" s="3">
        <v>0</v>
      </c>
      <c r="S923" s="3" t="s">
        <v>149</v>
      </c>
      <c r="T923" s="3">
        <f>COUNTIF([1]局站!$D$4:$D$172,"="&amp;S923)</f>
        <v>1</v>
      </c>
      <c r="U923" s="3">
        <v>0</v>
      </c>
      <c r="V923" s="3">
        <v>0</v>
      </c>
      <c r="W923" s="3">
        <v>0</v>
      </c>
      <c r="X923" s="3" t="s">
        <v>1214</v>
      </c>
      <c r="Y923" s="3" t="s">
        <v>880</v>
      </c>
      <c r="Z923" s="3" t="str">
        <f>INDEX(业务类型!$C$4:$C$8,MATCH(纤芯!Y923,业务类型!$B$4:$B$8,0))</f>
        <v>IDLE</v>
      </c>
      <c r="AA923" s="3"/>
    </row>
    <row r="924" spans="1:27" ht="16.5" x14ac:dyDescent="0.2">
      <c r="A924" s="3">
        <v>921</v>
      </c>
      <c r="B924" s="3">
        <f t="shared" si="74"/>
        <v>37005204027</v>
      </c>
      <c r="C924" s="3" t="s">
        <v>1166</v>
      </c>
      <c r="D924" s="3" t="s">
        <v>205</v>
      </c>
      <c r="E924" s="3" t="str">
        <f>INDEX(光放段!$G$4:$G$237,MATCH(纤芯!G924,光放段!$C$4:$C$237,0))</f>
        <v>山东二干|德聊菏2号光缆:聊城东昌西路-菏泽中华东路</v>
      </c>
      <c r="F924" s="3">
        <f>INDEX(光放段!$I$4:$I$237,MATCH(纤芯!H924,光放段!$B$4:$B$237,0))</f>
        <v>37005200000</v>
      </c>
      <c r="G924" s="3" t="str">
        <f t="shared" si="70"/>
        <v>山东二干|德聊菏2号光缆:郓城通信楼-菏泽中华东路</v>
      </c>
      <c r="H924" s="3">
        <f>INDEX(光放段!$B$4:$B$237,MATCH(纤芯!G924,光放段!$C$4:$C$237,0))</f>
        <v>37005204000</v>
      </c>
      <c r="I924" s="3" t="str">
        <f t="shared" si="71"/>
        <v>德聊菏2号光缆</v>
      </c>
      <c r="J924" s="3" t="str">
        <f>INDEX(子缆名称!$B$4:$B$29,纤芯!M924)</f>
        <v>C缆</v>
      </c>
      <c r="K924" s="3">
        <v>27</v>
      </c>
      <c r="L924" s="3">
        <f t="shared" si="72"/>
        <v>3</v>
      </c>
      <c r="M924" s="3">
        <f t="shared" si="73"/>
        <v>3</v>
      </c>
      <c r="N924" s="3" t="s">
        <v>30</v>
      </c>
      <c r="O924" s="3">
        <f>COUNTIF([1]局站!$D$4:$D$172,"="&amp;N924)</f>
        <v>1</v>
      </c>
      <c r="P924" s="3">
        <v>0</v>
      </c>
      <c r="Q924" s="3">
        <v>0</v>
      </c>
      <c r="R924" s="3">
        <v>0</v>
      </c>
      <c r="S924" s="3" t="s">
        <v>149</v>
      </c>
      <c r="T924" s="3">
        <f>COUNTIF([1]局站!$D$4:$D$172,"="&amp;S924)</f>
        <v>1</v>
      </c>
      <c r="U924" s="3">
        <v>0</v>
      </c>
      <c r="V924" s="3">
        <v>0</v>
      </c>
      <c r="W924" s="3">
        <v>0</v>
      </c>
      <c r="X924" s="3" t="s">
        <v>1214</v>
      </c>
      <c r="Y924" s="3" t="s">
        <v>880</v>
      </c>
      <c r="Z924" s="3" t="str">
        <f>INDEX(业务类型!$C$4:$C$8,MATCH(纤芯!Y924,业务类型!$B$4:$B$8,0))</f>
        <v>IDLE</v>
      </c>
      <c r="AA924" s="3"/>
    </row>
    <row r="925" spans="1:27" ht="16.5" x14ac:dyDescent="0.2">
      <c r="A925" s="3">
        <v>922</v>
      </c>
      <c r="B925" s="3">
        <f t="shared" si="74"/>
        <v>37005204028</v>
      </c>
      <c r="C925" s="3" t="s">
        <v>1166</v>
      </c>
      <c r="D925" s="3" t="s">
        <v>205</v>
      </c>
      <c r="E925" s="3" t="str">
        <f>INDEX(光放段!$G$4:$G$237,MATCH(纤芯!G925,光放段!$C$4:$C$237,0))</f>
        <v>山东二干|德聊菏2号光缆:聊城东昌西路-菏泽中华东路</v>
      </c>
      <c r="F925" s="3">
        <f>INDEX(光放段!$I$4:$I$237,MATCH(纤芯!H925,光放段!$B$4:$B$237,0))</f>
        <v>37005200000</v>
      </c>
      <c r="G925" s="3" t="str">
        <f t="shared" si="70"/>
        <v>山东二干|德聊菏2号光缆:郓城通信楼-菏泽中华东路</v>
      </c>
      <c r="H925" s="3">
        <f>INDEX(光放段!$B$4:$B$237,MATCH(纤芯!G925,光放段!$C$4:$C$237,0))</f>
        <v>37005204000</v>
      </c>
      <c r="I925" s="3" t="str">
        <f t="shared" si="71"/>
        <v>德聊菏2号光缆</v>
      </c>
      <c r="J925" s="3" t="str">
        <f>INDEX(子缆名称!$B$4:$B$29,纤芯!M925)</f>
        <v>C缆</v>
      </c>
      <c r="K925" s="3">
        <v>28</v>
      </c>
      <c r="L925" s="3">
        <f t="shared" si="72"/>
        <v>4</v>
      </c>
      <c r="M925" s="3">
        <f t="shared" si="73"/>
        <v>3</v>
      </c>
      <c r="N925" s="3" t="s">
        <v>30</v>
      </c>
      <c r="O925" s="3">
        <f>COUNTIF([1]局站!$D$4:$D$172,"="&amp;N925)</f>
        <v>1</v>
      </c>
      <c r="P925" s="3">
        <v>0</v>
      </c>
      <c r="Q925" s="3">
        <v>0</v>
      </c>
      <c r="R925" s="3">
        <v>0</v>
      </c>
      <c r="S925" s="3" t="s">
        <v>149</v>
      </c>
      <c r="T925" s="3">
        <f>COUNTIF([1]局站!$D$4:$D$172,"="&amp;S925)</f>
        <v>1</v>
      </c>
      <c r="U925" s="3">
        <v>0</v>
      </c>
      <c r="V925" s="3">
        <v>0</v>
      </c>
      <c r="W925" s="3">
        <v>0</v>
      </c>
      <c r="X925" s="3" t="s">
        <v>1214</v>
      </c>
      <c r="Y925" s="3" t="s">
        <v>880</v>
      </c>
      <c r="Z925" s="3" t="str">
        <f>INDEX(业务类型!$C$4:$C$8,MATCH(纤芯!Y925,业务类型!$B$4:$B$8,0))</f>
        <v>IDLE</v>
      </c>
      <c r="AA925" s="3"/>
    </row>
    <row r="926" spans="1:27" ht="16.5" x14ac:dyDescent="0.2">
      <c r="A926" s="3">
        <v>923</v>
      </c>
      <c r="B926" s="3">
        <f t="shared" si="74"/>
        <v>37005204029</v>
      </c>
      <c r="C926" s="3" t="s">
        <v>1166</v>
      </c>
      <c r="D926" s="3" t="s">
        <v>205</v>
      </c>
      <c r="E926" s="3" t="str">
        <f>INDEX(光放段!$G$4:$G$237,MATCH(纤芯!G926,光放段!$C$4:$C$237,0))</f>
        <v>山东二干|德聊菏2号光缆:聊城东昌西路-菏泽中华东路</v>
      </c>
      <c r="F926" s="3">
        <f>INDEX(光放段!$I$4:$I$237,MATCH(纤芯!H926,光放段!$B$4:$B$237,0))</f>
        <v>37005200000</v>
      </c>
      <c r="G926" s="3" t="str">
        <f t="shared" si="70"/>
        <v>山东二干|德聊菏2号光缆:郓城通信楼-菏泽中华东路</v>
      </c>
      <c r="H926" s="3">
        <f>INDEX(光放段!$B$4:$B$237,MATCH(纤芯!G926,光放段!$C$4:$C$237,0))</f>
        <v>37005204000</v>
      </c>
      <c r="I926" s="3" t="str">
        <f t="shared" si="71"/>
        <v>德聊菏2号光缆</v>
      </c>
      <c r="J926" s="3" t="str">
        <f>INDEX(子缆名称!$B$4:$B$29,纤芯!M926)</f>
        <v>C缆</v>
      </c>
      <c r="K926" s="3">
        <v>29</v>
      </c>
      <c r="L926" s="3">
        <f t="shared" si="72"/>
        <v>5</v>
      </c>
      <c r="M926" s="3">
        <f t="shared" si="73"/>
        <v>3</v>
      </c>
      <c r="N926" s="3" t="s">
        <v>30</v>
      </c>
      <c r="O926" s="3">
        <f>COUNTIF([1]局站!$D$4:$D$172,"="&amp;N926)</f>
        <v>1</v>
      </c>
      <c r="P926" s="3">
        <v>0</v>
      </c>
      <c r="Q926" s="3">
        <v>0</v>
      </c>
      <c r="R926" s="3">
        <v>0</v>
      </c>
      <c r="S926" s="3" t="s">
        <v>149</v>
      </c>
      <c r="T926" s="3">
        <f>COUNTIF([1]局站!$D$4:$D$172,"="&amp;S926)</f>
        <v>1</v>
      </c>
      <c r="U926" s="3">
        <v>0</v>
      </c>
      <c r="V926" s="3">
        <v>0</v>
      </c>
      <c r="W926" s="3">
        <v>0</v>
      </c>
      <c r="X926" s="3" t="s">
        <v>1214</v>
      </c>
      <c r="Y926" s="3" t="s">
        <v>854</v>
      </c>
      <c r="Z926" s="3" t="str">
        <f>INDEX(业务类型!$C$4:$C$8,MATCH(纤芯!Y926,业务类型!$B$4:$B$8,0))</f>
        <v>LOCAL</v>
      </c>
      <c r="AA926" s="3" t="s">
        <v>932</v>
      </c>
    </row>
    <row r="927" spans="1:27" ht="16.5" x14ac:dyDescent="0.2">
      <c r="A927" s="3">
        <v>924</v>
      </c>
      <c r="B927" s="3">
        <f t="shared" si="74"/>
        <v>37005204030</v>
      </c>
      <c r="C927" s="3" t="s">
        <v>1166</v>
      </c>
      <c r="D927" s="3" t="s">
        <v>205</v>
      </c>
      <c r="E927" s="3" t="str">
        <f>INDEX(光放段!$G$4:$G$237,MATCH(纤芯!G927,光放段!$C$4:$C$237,0))</f>
        <v>山东二干|德聊菏2号光缆:聊城东昌西路-菏泽中华东路</v>
      </c>
      <c r="F927" s="3">
        <f>INDEX(光放段!$I$4:$I$237,MATCH(纤芯!H927,光放段!$B$4:$B$237,0))</f>
        <v>37005200000</v>
      </c>
      <c r="G927" s="3" t="str">
        <f t="shared" si="70"/>
        <v>山东二干|德聊菏2号光缆:郓城通信楼-菏泽中华东路</v>
      </c>
      <c r="H927" s="3">
        <f>INDEX(光放段!$B$4:$B$237,MATCH(纤芯!G927,光放段!$C$4:$C$237,0))</f>
        <v>37005204000</v>
      </c>
      <c r="I927" s="3" t="str">
        <f t="shared" si="71"/>
        <v>德聊菏2号光缆</v>
      </c>
      <c r="J927" s="3" t="str">
        <f>INDEX(子缆名称!$B$4:$B$29,纤芯!M927)</f>
        <v>C缆</v>
      </c>
      <c r="K927" s="3">
        <v>30</v>
      </c>
      <c r="L927" s="3">
        <f t="shared" si="72"/>
        <v>6</v>
      </c>
      <c r="M927" s="3">
        <f t="shared" si="73"/>
        <v>3</v>
      </c>
      <c r="N927" s="3" t="s">
        <v>30</v>
      </c>
      <c r="O927" s="3">
        <f>COUNTIF([1]局站!$D$4:$D$172,"="&amp;N927)</f>
        <v>1</v>
      </c>
      <c r="P927" s="3">
        <v>0</v>
      </c>
      <c r="Q927" s="3">
        <v>0</v>
      </c>
      <c r="R927" s="3">
        <v>0</v>
      </c>
      <c r="S927" s="3" t="s">
        <v>149</v>
      </c>
      <c r="T927" s="3">
        <f>COUNTIF([1]局站!$D$4:$D$172,"="&amp;S927)</f>
        <v>1</v>
      </c>
      <c r="U927" s="3">
        <v>0</v>
      </c>
      <c r="V927" s="3">
        <v>0</v>
      </c>
      <c r="W927" s="3">
        <v>0</v>
      </c>
      <c r="X927" s="3" t="s">
        <v>1214</v>
      </c>
      <c r="Y927" s="3" t="s">
        <v>854</v>
      </c>
      <c r="Z927" s="3" t="str">
        <f>INDEX(业务类型!$C$4:$C$8,MATCH(纤芯!Y927,业务类型!$B$4:$B$8,0))</f>
        <v>LOCAL</v>
      </c>
      <c r="AA927" s="3" t="s">
        <v>932</v>
      </c>
    </row>
    <row r="928" spans="1:27" ht="16.5" x14ac:dyDescent="0.2">
      <c r="A928" s="3">
        <v>925</v>
      </c>
      <c r="B928" s="3">
        <f t="shared" si="74"/>
        <v>37005204031</v>
      </c>
      <c r="C928" s="3" t="s">
        <v>1166</v>
      </c>
      <c r="D928" s="3" t="s">
        <v>205</v>
      </c>
      <c r="E928" s="3" t="str">
        <f>INDEX(光放段!$G$4:$G$237,MATCH(纤芯!G928,光放段!$C$4:$C$237,0))</f>
        <v>山东二干|德聊菏2号光缆:聊城东昌西路-菏泽中华东路</v>
      </c>
      <c r="F928" s="3">
        <f>INDEX(光放段!$I$4:$I$237,MATCH(纤芯!H928,光放段!$B$4:$B$237,0))</f>
        <v>37005200000</v>
      </c>
      <c r="G928" s="3" t="str">
        <f t="shared" si="70"/>
        <v>山东二干|德聊菏2号光缆:郓城通信楼-菏泽中华东路</v>
      </c>
      <c r="H928" s="3">
        <f>INDEX(光放段!$B$4:$B$237,MATCH(纤芯!G928,光放段!$C$4:$C$237,0))</f>
        <v>37005204000</v>
      </c>
      <c r="I928" s="3" t="str">
        <f t="shared" si="71"/>
        <v>德聊菏2号光缆</v>
      </c>
      <c r="J928" s="3" t="str">
        <f>INDEX(子缆名称!$B$4:$B$29,纤芯!M928)</f>
        <v>C缆</v>
      </c>
      <c r="K928" s="3">
        <v>31</v>
      </c>
      <c r="L928" s="3">
        <f t="shared" si="72"/>
        <v>7</v>
      </c>
      <c r="M928" s="3">
        <f t="shared" si="73"/>
        <v>3</v>
      </c>
      <c r="N928" s="3" t="s">
        <v>30</v>
      </c>
      <c r="O928" s="3">
        <f>COUNTIF([1]局站!$D$4:$D$172,"="&amp;N928)</f>
        <v>1</v>
      </c>
      <c r="P928" s="3">
        <v>0</v>
      </c>
      <c r="Q928" s="3">
        <v>0</v>
      </c>
      <c r="R928" s="3">
        <v>0</v>
      </c>
      <c r="S928" s="3" t="s">
        <v>149</v>
      </c>
      <c r="T928" s="3">
        <f>COUNTIF([1]局站!$D$4:$D$172,"="&amp;S928)</f>
        <v>1</v>
      </c>
      <c r="U928" s="3">
        <v>0</v>
      </c>
      <c r="V928" s="3">
        <v>0</v>
      </c>
      <c r="W928" s="3">
        <v>0</v>
      </c>
      <c r="X928" s="3" t="s">
        <v>1214</v>
      </c>
      <c r="Y928" s="3" t="s">
        <v>880</v>
      </c>
      <c r="Z928" s="3" t="str">
        <f>INDEX(业务类型!$C$4:$C$8,MATCH(纤芯!Y928,业务类型!$B$4:$B$8,0))</f>
        <v>IDLE</v>
      </c>
      <c r="AA928" s="3"/>
    </row>
    <row r="929" spans="1:27" ht="16.5" x14ac:dyDescent="0.2">
      <c r="A929" s="3">
        <v>926</v>
      </c>
      <c r="B929" s="3">
        <f t="shared" si="74"/>
        <v>37005204032</v>
      </c>
      <c r="C929" s="3" t="s">
        <v>1166</v>
      </c>
      <c r="D929" s="3" t="s">
        <v>205</v>
      </c>
      <c r="E929" s="3" t="str">
        <f>INDEX(光放段!$G$4:$G$237,MATCH(纤芯!G929,光放段!$C$4:$C$237,0))</f>
        <v>山东二干|德聊菏2号光缆:聊城东昌西路-菏泽中华东路</v>
      </c>
      <c r="F929" s="3">
        <f>INDEX(光放段!$I$4:$I$237,MATCH(纤芯!H929,光放段!$B$4:$B$237,0))</f>
        <v>37005200000</v>
      </c>
      <c r="G929" s="3" t="str">
        <f t="shared" si="70"/>
        <v>山东二干|德聊菏2号光缆:郓城通信楼-菏泽中华东路</v>
      </c>
      <c r="H929" s="3">
        <f>INDEX(光放段!$B$4:$B$237,MATCH(纤芯!G929,光放段!$C$4:$C$237,0))</f>
        <v>37005204000</v>
      </c>
      <c r="I929" s="3" t="str">
        <f t="shared" si="71"/>
        <v>德聊菏2号光缆</v>
      </c>
      <c r="J929" s="3" t="str">
        <f>INDEX(子缆名称!$B$4:$B$29,纤芯!M929)</f>
        <v>C缆</v>
      </c>
      <c r="K929" s="3">
        <v>32</v>
      </c>
      <c r="L929" s="3">
        <f t="shared" si="72"/>
        <v>8</v>
      </c>
      <c r="M929" s="3">
        <f t="shared" si="73"/>
        <v>3</v>
      </c>
      <c r="N929" s="3" t="s">
        <v>30</v>
      </c>
      <c r="O929" s="3">
        <f>COUNTIF([1]局站!$D$4:$D$172,"="&amp;N929)</f>
        <v>1</v>
      </c>
      <c r="P929" s="3">
        <v>0</v>
      </c>
      <c r="Q929" s="3">
        <v>0</v>
      </c>
      <c r="R929" s="3">
        <v>0</v>
      </c>
      <c r="S929" s="3" t="s">
        <v>149</v>
      </c>
      <c r="T929" s="3">
        <f>COUNTIF([1]局站!$D$4:$D$172,"="&amp;S929)</f>
        <v>1</v>
      </c>
      <c r="U929" s="3">
        <v>0</v>
      </c>
      <c r="V929" s="3">
        <v>0</v>
      </c>
      <c r="W929" s="3">
        <v>0</v>
      </c>
      <c r="X929" s="3" t="s">
        <v>1214</v>
      </c>
      <c r="Y929" s="3" t="s">
        <v>880</v>
      </c>
      <c r="Z929" s="3" t="str">
        <f>INDEX(业务类型!$C$4:$C$8,MATCH(纤芯!Y929,业务类型!$B$4:$B$8,0))</f>
        <v>IDLE</v>
      </c>
      <c r="AA929" s="3"/>
    </row>
    <row r="930" spans="1:27" ht="16.5" x14ac:dyDescent="0.2">
      <c r="A930" s="3">
        <v>927</v>
      </c>
      <c r="B930" s="3">
        <f t="shared" si="74"/>
        <v>37005204033</v>
      </c>
      <c r="C930" s="3" t="s">
        <v>1166</v>
      </c>
      <c r="D930" s="3" t="s">
        <v>205</v>
      </c>
      <c r="E930" s="3" t="str">
        <f>INDEX(光放段!$G$4:$G$237,MATCH(纤芯!G930,光放段!$C$4:$C$237,0))</f>
        <v>山东二干|德聊菏2号光缆:聊城东昌西路-菏泽中华东路</v>
      </c>
      <c r="F930" s="3">
        <f>INDEX(光放段!$I$4:$I$237,MATCH(纤芯!H930,光放段!$B$4:$B$237,0))</f>
        <v>37005200000</v>
      </c>
      <c r="G930" s="3" t="str">
        <f t="shared" si="70"/>
        <v>山东二干|德聊菏2号光缆:郓城通信楼-菏泽中华东路</v>
      </c>
      <c r="H930" s="3">
        <f>INDEX(光放段!$B$4:$B$237,MATCH(纤芯!G930,光放段!$C$4:$C$237,0))</f>
        <v>37005204000</v>
      </c>
      <c r="I930" s="3" t="str">
        <f t="shared" si="71"/>
        <v>德聊菏2号光缆</v>
      </c>
      <c r="J930" s="3" t="str">
        <f>INDEX(子缆名称!$B$4:$B$29,纤芯!M930)</f>
        <v>C缆</v>
      </c>
      <c r="K930" s="3">
        <v>33</v>
      </c>
      <c r="L930" s="3">
        <f t="shared" si="72"/>
        <v>9</v>
      </c>
      <c r="M930" s="3">
        <f t="shared" si="73"/>
        <v>3</v>
      </c>
      <c r="N930" s="3" t="s">
        <v>30</v>
      </c>
      <c r="O930" s="3">
        <f>COUNTIF([1]局站!$D$4:$D$172,"="&amp;N930)</f>
        <v>1</v>
      </c>
      <c r="P930" s="3">
        <v>0</v>
      </c>
      <c r="Q930" s="3">
        <v>0</v>
      </c>
      <c r="R930" s="3">
        <v>0</v>
      </c>
      <c r="S930" s="3" t="s">
        <v>149</v>
      </c>
      <c r="T930" s="3">
        <f>COUNTIF([1]局站!$D$4:$D$172,"="&amp;S930)</f>
        <v>1</v>
      </c>
      <c r="U930" s="3">
        <v>0</v>
      </c>
      <c r="V930" s="3">
        <v>0</v>
      </c>
      <c r="W930" s="3">
        <v>0</v>
      </c>
      <c r="X930" s="3" t="s">
        <v>1214</v>
      </c>
      <c r="Y930" s="3" t="s">
        <v>880</v>
      </c>
      <c r="Z930" s="3" t="str">
        <f>INDEX(业务类型!$C$4:$C$8,MATCH(纤芯!Y930,业务类型!$B$4:$B$8,0))</f>
        <v>IDLE</v>
      </c>
      <c r="AA930" s="3"/>
    </row>
    <row r="931" spans="1:27" ht="16.5" x14ac:dyDescent="0.2">
      <c r="A931" s="3">
        <v>928</v>
      </c>
      <c r="B931" s="3">
        <f t="shared" si="74"/>
        <v>37005204034</v>
      </c>
      <c r="C931" s="3" t="s">
        <v>1166</v>
      </c>
      <c r="D931" s="3" t="s">
        <v>205</v>
      </c>
      <c r="E931" s="3" t="str">
        <f>INDEX(光放段!$G$4:$G$237,MATCH(纤芯!G931,光放段!$C$4:$C$237,0))</f>
        <v>山东二干|德聊菏2号光缆:聊城东昌西路-菏泽中华东路</v>
      </c>
      <c r="F931" s="3">
        <f>INDEX(光放段!$I$4:$I$237,MATCH(纤芯!H931,光放段!$B$4:$B$237,0))</f>
        <v>37005200000</v>
      </c>
      <c r="G931" s="3" t="str">
        <f t="shared" si="70"/>
        <v>山东二干|德聊菏2号光缆:郓城通信楼-菏泽中华东路</v>
      </c>
      <c r="H931" s="3">
        <f>INDEX(光放段!$B$4:$B$237,MATCH(纤芯!G931,光放段!$C$4:$C$237,0))</f>
        <v>37005204000</v>
      </c>
      <c r="I931" s="3" t="str">
        <f t="shared" si="71"/>
        <v>德聊菏2号光缆</v>
      </c>
      <c r="J931" s="3" t="str">
        <f>INDEX(子缆名称!$B$4:$B$29,纤芯!M931)</f>
        <v>C缆</v>
      </c>
      <c r="K931" s="3">
        <v>34</v>
      </c>
      <c r="L931" s="3">
        <f t="shared" si="72"/>
        <v>10</v>
      </c>
      <c r="M931" s="3">
        <f t="shared" si="73"/>
        <v>3</v>
      </c>
      <c r="N931" s="3" t="s">
        <v>30</v>
      </c>
      <c r="O931" s="3">
        <f>COUNTIF([1]局站!$D$4:$D$172,"="&amp;N931)</f>
        <v>1</v>
      </c>
      <c r="P931" s="3">
        <v>0</v>
      </c>
      <c r="Q931" s="3">
        <v>0</v>
      </c>
      <c r="R931" s="3">
        <v>0</v>
      </c>
      <c r="S931" s="3" t="s">
        <v>149</v>
      </c>
      <c r="T931" s="3">
        <f>COUNTIF([1]局站!$D$4:$D$172,"="&amp;S931)</f>
        <v>1</v>
      </c>
      <c r="U931" s="3">
        <v>0</v>
      </c>
      <c r="V931" s="3">
        <v>0</v>
      </c>
      <c r="W931" s="3">
        <v>0</v>
      </c>
      <c r="X931" s="3" t="s">
        <v>1214</v>
      </c>
      <c r="Y931" s="3" t="s">
        <v>880</v>
      </c>
      <c r="Z931" s="3" t="str">
        <f>INDEX(业务类型!$C$4:$C$8,MATCH(纤芯!Y931,业务类型!$B$4:$B$8,0))</f>
        <v>IDLE</v>
      </c>
      <c r="AA931" s="3"/>
    </row>
    <row r="932" spans="1:27" ht="16.5" x14ac:dyDescent="0.2">
      <c r="A932" s="3">
        <v>929</v>
      </c>
      <c r="B932" s="3">
        <f t="shared" si="74"/>
        <v>37005204035</v>
      </c>
      <c r="C932" s="3" t="s">
        <v>1166</v>
      </c>
      <c r="D932" s="3" t="s">
        <v>205</v>
      </c>
      <c r="E932" s="3" t="str">
        <f>INDEX(光放段!$G$4:$G$237,MATCH(纤芯!G932,光放段!$C$4:$C$237,0))</f>
        <v>山东二干|德聊菏2号光缆:聊城东昌西路-菏泽中华东路</v>
      </c>
      <c r="F932" s="3">
        <f>INDEX(光放段!$I$4:$I$237,MATCH(纤芯!H932,光放段!$B$4:$B$237,0))</f>
        <v>37005200000</v>
      </c>
      <c r="G932" s="3" t="str">
        <f t="shared" si="70"/>
        <v>山东二干|德聊菏2号光缆:郓城通信楼-菏泽中华东路</v>
      </c>
      <c r="H932" s="3">
        <f>INDEX(光放段!$B$4:$B$237,MATCH(纤芯!G932,光放段!$C$4:$C$237,0))</f>
        <v>37005204000</v>
      </c>
      <c r="I932" s="3" t="str">
        <f t="shared" si="71"/>
        <v>德聊菏2号光缆</v>
      </c>
      <c r="J932" s="3" t="str">
        <f>INDEX(子缆名称!$B$4:$B$29,纤芯!M932)</f>
        <v>C缆</v>
      </c>
      <c r="K932" s="3">
        <v>35</v>
      </c>
      <c r="L932" s="3">
        <f t="shared" si="72"/>
        <v>11</v>
      </c>
      <c r="M932" s="3">
        <f t="shared" si="73"/>
        <v>3</v>
      </c>
      <c r="N932" s="3" t="s">
        <v>30</v>
      </c>
      <c r="O932" s="3">
        <f>COUNTIF([1]局站!$D$4:$D$172,"="&amp;N932)</f>
        <v>1</v>
      </c>
      <c r="P932" s="3">
        <v>0</v>
      </c>
      <c r="Q932" s="3">
        <v>0</v>
      </c>
      <c r="R932" s="3">
        <v>0</v>
      </c>
      <c r="S932" s="3" t="s">
        <v>149</v>
      </c>
      <c r="T932" s="3">
        <f>COUNTIF([1]局站!$D$4:$D$172,"="&amp;S932)</f>
        <v>1</v>
      </c>
      <c r="U932" s="3">
        <v>0</v>
      </c>
      <c r="V932" s="3">
        <v>0</v>
      </c>
      <c r="W932" s="3">
        <v>0</v>
      </c>
      <c r="X932" s="3" t="s">
        <v>1214</v>
      </c>
      <c r="Y932" s="3" t="s">
        <v>880</v>
      </c>
      <c r="Z932" s="3" t="str">
        <f>INDEX(业务类型!$C$4:$C$8,MATCH(纤芯!Y932,业务类型!$B$4:$B$8,0))</f>
        <v>IDLE</v>
      </c>
      <c r="AA932" s="3"/>
    </row>
    <row r="933" spans="1:27" ht="16.5" x14ac:dyDescent="0.2">
      <c r="A933" s="3">
        <v>930</v>
      </c>
      <c r="B933" s="3">
        <f t="shared" si="74"/>
        <v>37005204036</v>
      </c>
      <c r="C933" s="3" t="s">
        <v>1166</v>
      </c>
      <c r="D933" s="3" t="s">
        <v>205</v>
      </c>
      <c r="E933" s="3" t="str">
        <f>INDEX(光放段!$G$4:$G$237,MATCH(纤芯!G933,光放段!$C$4:$C$237,0))</f>
        <v>山东二干|德聊菏2号光缆:聊城东昌西路-菏泽中华东路</v>
      </c>
      <c r="F933" s="3">
        <f>INDEX(光放段!$I$4:$I$237,MATCH(纤芯!H933,光放段!$B$4:$B$237,0))</f>
        <v>37005200000</v>
      </c>
      <c r="G933" s="3" t="str">
        <f t="shared" si="70"/>
        <v>山东二干|德聊菏2号光缆:郓城通信楼-菏泽中华东路</v>
      </c>
      <c r="H933" s="3">
        <f>INDEX(光放段!$B$4:$B$237,MATCH(纤芯!G933,光放段!$C$4:$C$237,0))</f>
        <v>37005204000</v>
      </c>
      <c r="I933" s="3" t="str">
        <f t="shared" si="71"/>
        <v>德聊菏2号光缆</v>
      </c>
      <c r="J933" s="3" t="str">
        <f>INDEX(子缆名称!$B$4:$B$29,纤芯!M933)</f>
        <v>C缆</v>
      </c>
      <c r="K933" s="3">
        <v>36</v>
      </c>
      <c r="L933" s="3">
        <f t="shared" si="72"/>
        <v>12</v>
      </c>
      <c r="M933" s="3">
        <f t="shared" si="73"/>
        <v>3</v>
      </c>
      <c r="N933" s="3" t="s">
        <v>30</v>
      </c>
      <c r="O933" s="3">
        <f>COUNTIF([1]局站!$D$4:$D$172,"="&amp;N933)</f>
        <v>1</v>
      </c>
      <c r="P933" s="3">
        <v>0</v>
      </c>
      <c r="Q933" s="3">
        <v>0</v>
      </c>
      <c r="R933" s="3">
        <v>0</v>
      </c>
      <c r="S933" s="3" t="s">
        <v>149</v>
      </c>
      <c r="T933" s="3">
        <f>COUNTIF([1]局站!$D$4:$D$172,"="&amp;S933)</f>
        <v>1</v>
      </c>
      <c r="U933" s="3">
        <v>0</v>
      </c>
      <c r="V933" s="3">
        <v>0</v>
      </c>
      <c r="W933" s="3">
        <v>0</v>
      </c>
      <c r="X933" s="3" t="s">
        <v>1214</v>
      </c>
      <c r="Y933" s="3" t="s">
        <v>880</v>
      </c>
      <c r="Z933" s="3" t="str">
        <f>INDEX(业务类型!$C$4:$C$8,MATCH(纤芯!Y933,业务类型!$B$4:$B$8,0))</f>
        <v>IDLE</v>
      </c>
      <c r="AA933" s="3"/>
    </row>
    <row r="934" spans="1:27" ht="16.5" x14ac:dyDescent="0.2">
      <c r="A934" s="3">
        <v>931</v>
      </c>
      <c r="B934" s="3">
        <f t="shared" si="74"/>
        <v>37005204037</v>
      </c>
      <c r="C934" s="3" t="s">
        <v>1166</v>
      </c>
      <c r="D934" s="3" t="s">
        <v>205</v>
      </c>
      <c r="E934" s="3" t="str">
        <f>INDEX(光放段!$G$4:$G$237,MATCH(纤芯!G934,光放段!$C$4:$C$237,0))</f>
        <v>山东二干|德聊菏2号光缆:聊城东昌西路-菏泽中华东路</v>
      </c>
      <c r="F934" s="3">
        <f>INDEX(光放段!$I$4:$I$237,MATCH(纤芯!H934,光放段!$B$4:$B$237,0))</f>
        <v>37005200000</v>
      </c>
      <c r="G934" s="3" t="str">
        <f t="shared" si="70"/>
        <v>山东二干|德聊菏2号光缆:郓城通信楼-菏泽中华东路</v>
      </c>
      <c r="H934" s="3">
        <f>INDEX(光放段!$B$4:$B$237,MATCH(纤芯!G934,光放段!$C$4:$C$237,0))</f>
        <v>37005204000</v>
      </c>
      <c r="I934" s="3" t="str">
        <f t="shared" si="71"/>
        <v>德聊菏2号光缆</v>
      </c>
      <c r="J934" s="3" t="str">
        <f>INDEX(子缆名称!$B$4:$B$29,纤芯!M934)</f>
        <v>D缆</v>
      </c>
      <c r="K934" s="3">
        <v>37</v>
      </c>
      <c r="L934" s="3">
        <f t="shared" si="72"/>
        <v>1</v>
      </c>
      <c r="M934" s="3">
        <f t="shared" si="73"/>
        <v>4</v>
      </c>
      <c r="N934" s="3" t="s">
        <v>30</v>
      </c>
      <c r="O934" s="3">
        <f>COUNTIF([1]局站!$D$4:$D$172,"="&amp;N934)</f>
        <v>1</v>
      </c>
      <c r="P934" s="3">
        <v>0</v>
      </c>
      <c r="Q934" s="3">
        <v>0</v>
      </c>
      <c r="R934" s="3">
        <v>0</v>
      </c>
      <c r="S934" s="3" t="s">
        <v>149</v>
      </c>
      <c r="T934" s="3">
        <f>COUNTIF([1]局站!$D$4:$D$172,"="&amp;S934)</f>
        <v>1</v>
      </c>
      <c r="U934" s="3">
        <v>0</v>
      </c>
      <c r="V934" s="3">
        <v>0</v>
      </c>
      <c r="W934" s="3">
        <v>0</v>
      </c>
      <c r="X934" s="3" t="s">
        <v>1214</v>
      </c>
      <c r="Y934" s="3" t="s">
        <v>880</v>
      </c>
      <c r="Z934" s="3" t="str">
        <f>INDEX(业务类型!$C$4:$C$8,MATCH(纤芯!Y934,业务类型!$B$4:$B$8,0))</f>
        <v>IDLE</v>
      </c>
      <c r="AA934" s="3"/>
    </row>
    <row r="935" spans="1:27" ht="16.5" x14ac:dyDescent="0.2">
      <c r="A935" s="3">
        <v>932</v>
      </c>
      <c r="B935" s="3">
        <f t="shared" si="74"/>
        <v>37005204038</v>
      </c>
      <c r="C935" s="3" t="s">
        <v>1166</v>
      </c>
      <c r="D935" s="3" t="s">
        <v>205</v>
      </c>
      <c r="E935" s="3" t="str">
        <f>INDEX(光放段!$G$4:$G$237,MATCH(纤芯!G935,光放段!$C$4:$C$237,0))</f>
        <v>山东二干|德聊菏2号光缆:聊城东昌西路-菏泽中华东路</v>
      </c>
      <c r="F935" s="3">
        <f>INDEX(光放段!$I$4:$I$237,MATCH(纤芯!H935,光放段!$B$4:$B$237,0))</f>
        <v>37005200000</v>
      </c>
      <c r="G935" s="3" t="str">
        <f t="shared" si="70"/>
        <v>山东二干|德聊菏2号光缆:郓城通信楼-菏泽中华东路</v>
      </c>
      <c r="H935" s="3">
        <f>INDEX(光放段!$B$4:$B$237,MATCH(纤芯!G935,光放段!$C$4:$C$237,0))</f>
        <v>37005204000</v>
      </c>
      <c r="I935" s="3" t="str">
        <f t="shared" si="71"/>
        <v>德聊菏2号光缆</v>
      </c>
      <c r="J935" s="3" t="str">
        <f>INDEX(子缆名称!$B$4:$B$29,纤芯!M935)</f>
        <v>D缆</v>
      </c>
      <c r="K935" s="3">
        <v>38</v>
      </c>
      <c r="L935" s="3">
        <f t="shared" si="72"/>
        <v>2</v>
      </c>
      <c r="M935" s="3">
        <f t="shared" si="73"/>
        <v>4</v>
      </c>
      <c r="N935" s="3" t="s">
        <v>30</v>
      </c>
      <c r="O935" s="3">
        <f>COUNTIF([1]局站!$D$4:$D$172,"="&amp;N935)</f>
        <v>1</v>
      </c>
      <c r="P935" s="3">
        <v>0</v>
      </c>
      <c r="Q935" s="3">
        <v>0</v>
      </c>
      <c r="R935" s="3">
        <v>0</v>
      </c>
      <c r="S935" s="3" t="s">
        <v>149</v>
      </c>
      <c r="T935" s="3">
        <f>COUNTIF([1]局站!$D$4:$D$172,"="&amp;S935)</f>
        <v>1</v>
      </c>
      <c r="U935" s="3">
        <v>0</v>
      </c>
      <c r="V935" s="3">
        <v>0</v>
      </c>
      <c r="W935" s="3">
        <v>0</v>
      </c>
      <c r="X935" s="3" t="s">
        <v>1214</v>
      </c>
      <c r="Y935" s="3" t="s">
        <v>880</v>
      </c>
      <c r="Z935" s="3" t="str">
        <f>INDEX(业务类型!$C$4:$C$8,MATCH(纤芯!Y935,业务类型!$B$4:$B$8,0))</f>
        <v>IDLE</v>
      </c>
      <c r="AA935" s="3"/>
    </row>
    <row r="936" spans="1:27" ht="16.5" x14ac:dyDescent="0.2">
      <c r="A936" s="3">
        <v>933</v>
      </c>
      <c r="B936" s="3">
        <f t="shared" si="74"/>
        <v>37005204039</v>
      </c>
      <c r="C936" s="3" t="s">
        <v>1166</v>
      </c>
      <c r="D936" s="3" t="s">
        <v>205</v>
      </c>
      <c r="E936" s="3" t="str">
        <f>INDEX(光放段!$G$4:$G$237,MATCH(纤芯!G936,光放段!$C$4:$C$237,0))</f>
        <v>山东二干|德聊菏2号光缆:聊城东昌西路-菏泽中华东路</v>
      </c>
      <c r="F936" s="3">
        <f>INDEX(光放段!$I$4:$I$237,MATCH(纤芯!H936,光放段!$B$4:$B$237,0))</f>
        <v>37005200000</v>
      </c>
      <c r="G936" s="3" t="str">
        <f t="shared" si="70"/>
        <v>山东二干|德聊菏2号光缆:郓城通信楼-菏泽中华东路</v>
      </c>
      <c r="H936" s="3">
        <f>INDEX(光放段!$B$4:$B$237,MATCH(纤芯!G936,光放段!$C$4:$C$237,0))</f>
        <v>37005204000</v>
      </c>
      <c r="I936" s="3" t="str">
        <f t="shared" si="71"/>
        <v>德聊菏2号光缆</v>
      </c>
      <c r="J936" s="3" t="str">
        <f>INDEX(子缆名称!$B$4:$B$29,纤芯!M936)</f>
        <v>D缆</v>
      </c>
      <c r="K936" s="3">
        <v>39</v>
      </c>
      <c r="L936" s="3">
        <f t="shared" si="72"/>
        <v>3</v>
      </c>
      <c r="M936" s="3">
        <f t="shared" si="73"/>
        <v>4</v>
      </c>
      <c r="N936" s="3" t="s">
        <v>30</v>
      </c>
      <c r="O936" s="3">
        <f>COUNTIF([1]局站!$D$4:$D$172,"="&amp;N936)</f>
        <v>1</v>
      </c>
      <c r="P936" s="3">
        <v>0</v>
      </c>
      <c r="Q936" s="3">
        <v>0</v>
      </c>
      <c r="R936" s="3">
        <v>0</v>
      </c>
      <c r="S936" s="3" t="s">
        <v>149</v>
      </c>
      <c r="T936" s="3">
        <f>COUNTIF([1]局站!$D$4:$D$172,"="&amp;S936)</f>
        <v>1</v>
      </c>
      <c r="U936" s="3">
        <v>0</v>
      </c>
      <c r="V936" s="3">
        <v>0</v>
      </c>
      <c r="W936" s="3">
        <v>0</v>
      </c>
      <c r="X936" s="3" t="s">
        <v>1214</v>
      </c>
      <c r="Y936" s="3" t="s">
        <v>880</v>
      </c>
      <c r="Z936" s="3" t="str">
        <f>INDEX(业务类型!$C$4:$C$8,MATCH(纤芯!Y936,业务类型!$B$4:$B$8,0))</f>
        <v>IDLE</v>
      </c>
      <c r="AA936" s="3"/>
    </row>
    <row r="937" spans="1:27" ht="16.5" x14ac:dyDescent="0.2">
      <c r="A937" s="3">
        <v>934</v>
      </c>
      <c r="B937" s="3">
        <f t="shared" si="74"/>
        <v>37005204040</v>
      </c>
      <c r="C937" s="3" t="s">
        <v>1166</v>
      </c>
      <c r="D937" s="3" t="s">
        <v>205</v>
      </c>
      <c r="E937" s="3" t="str">
        <f>INDEX(光放段!$G$4:$G$237,MATCH(纤芯!G937,光放段!$C$4:$C$237,0))</f>
        <v>山东二干|德聊菏2号光缆:聊城东昌西路-菏泽中华东路</v>
      </c>
      <c r="F937" s="3">
        <f>INDEX(光放段!$I$4:$I$237,MATCH(纤芯!H937,光放段!$B$4:$B$237,0))</f>
        <v>37005200000</v>
      </c>
      <c r="G937" s="3" t="str">
        <f t="shared" si="70"/>
        <v>山东二干|德聊菏2号光缆:郓城通信楼-菏泽中华东路</v>
      </c>
      <c r="H937" s="3">
        <f>INDEX(光放段!$B$4:$B$237,MATCH(纤芯!G937,光放段!$C$4:$C$237,0))</f>
        <v>37005204000</v>
      </c>
      <c r="I937" s="3" t="str">
        <f t="shared" si="71"/>
        <v>德聊菏2号光缆</v>
      </c>
      <c r="J937" s="3" t="str">
        <f>INDEX(子缆名称!$B$4:$B$29,纤芯!M937)</f>
        <v>D缆</v>
      </c>
      <c r="K937" s="3">
        <v>40</v>
      </c>
      <c r="L937" s="3">
        <f t="shared" si="72"/>
        <v>4</v>
      </c>
      <c r="M937" s="3">
        <f t="shared" si="73"/>
        <v>4</v>
      </c>
      <c r="N937" s="3" t="s">
        <v>30</v>
      </c>
      <c r="O937" s="3">
        <f>COUNTIF([1]局站!$D$4:$D$172,"="&amp;N937)</f>
        <v>1</v>
      </c>
      <c r="P937" s="3">
        <v>0</v>
      </c>
      <c r="Q937" s="3">
        <v>0</v>
      </c>
      <c r="R937" s="3">
        <v>0</v>
      </c>
      <c r="S937" s="3" t="s">
        <v>149</v>
      </c>
      <c r="T937" s="3">
        <f>COUNTIF([1]局站!$D$4:$D$172,"="&amp;S937)</f>
        <v>1</v>
      </c>
      <c r="U937" s="3">
        <v>0</v>
      </c>
      <c r="V937" s="3">
        <v>0</v>
      </c>
      <c r="W937" s="3">
        <v>0</v>
      </c>
      <c r="X937" s="3" t="s">
        <v>1214</v>
      </c>
      <c r="Y937" s="3" t="s">
        <v>880</v>
      </c>
      <c r="Z937" s="3" t="str">
        <f>INDEX(业务类型!$C$4:$C$8,MATCH(纤芯!Y937,业务类型!$B$4:$B$8,0))</f>
        <v>IDLE</v>
      </c>
      <c r="AA937" s="3"/>
    </row>
    <row r="938" spans="1:27" ht="16.5" x14ac:dyDescent="0.2">
      <c r="A938" s="3">
        <v>935</v>
      </c>
      <c r="B938" s="3">
        <f t="shared" si="74"/>
        <v>37005204041</v>
      </c>
      <c r="C938" s="3" t="s">
        <v>1166</v>
      </c>
      <c r="D938" s="3" t="s">
        <v>205</v>
      </c>
      <c r="E938" s="3" t="str">
        <f>INDEX(光放段!$G$4:$G$237,MATCH(纤芯!G938,光放段!$C$4:$C$237,0))</f>
        <v>山东二干|德聊菏2号光缆:聊城东昌西路-菏泽中华东路</v>
      </c>
      <c r="F938" s="3">
        <f>INDEX(光放段!$I$4:$I$237,MATCH(纤芯!H938,光放段!$B$4:$B$237,0))</f>
        <v>37005200000</v>
      </c>
      <c r="G938" s="3" t="str">
        <f t="shared" si="70"/>
        <v>山东二干|德聊菏2号光缆:郓城通信楼-菏泽中华东路</v>
      </c>
      <c r="H938" s="3">
        <f>INDEX(光放段!$B$4:$B$237,MATCH(纤芯!G938,光放段!$C$4:$C$237,0))</f>
        <v>37005204000</v>
      </c>
      <c r="I938" s="3" t="str">
        <f t="shared" si="71"/>
        <v>德聊菏2号光缆</v>
      </c>
      <c r="J938" s="3" t="str">
        <f>INDEX(子缆名称!$B$4:$B$29,纤芯!M938)</f>
        <v>D缆</v>
      </c>
      <c r="K938" s="3">
        <v>41</v>
      </c>
      <c r="L938" s="3">
        <f t="shared" si="72"/>
        <v>5</v>
      </c>
      <c r="M938" s="3">
        <f t="shared" si="73"/>
        <v>4</v>
      </c>
      <c r="N938" s="3" t="s">
        <v>30</v>
      </c>
      <c r="O938" s="3">
        <f>COUNTIF([1]局站!$D$4:$D$172,"="&amp;N938)</f>
        <v>1</v>
      </c>
      <c r="P938" s="3">
        <v>0</v>
      </c>
      <c r="Q938" s="3">
        <v>0</v>
      </c>
      <c r="R938" s="3">
        <v>0</v>
      </c>
      <c r="S938" s="3" t="s">
        <v>149</v>
      </c>
      <c r="T938" s="3">
        <f>COUNTIF([1]局站!$D$4:$D$172,"="&amp;S938)</f>
        <v>1</v>
      </c>
      <c r="U938" s="3">
        <v>0</v>
      </c>
      <c r="V938" s="3">
        <v>0</v>
      </c>
      <c r="W938" s="3">
        <v>0</v>
      </c>
      <c r="X938" s="3" t="s">
        <v>1214</v>
      </c>
      <c r="Y938" s="3" t="s">
        <v>880</v>
      </c>
      <c r="Z938" s="3" t="str">
        <f>INDEX(业务类型!$C$4:$C$8,MATCH(纤芯!Y938,业务类型!$B$4:$B$8,0))</f>
        <v>IDLE</v>
      </c>
      <c r="AA938" s="3"/>
    </row>
    <row r="939" spans="1:27" ht="16.5" x14ac:dyDescent="0.2">
      <c r="A939" s="3">
        <v>936</v>
      </c>
      <c r="B939" s="3">
        <f t="shared" si="74"/>
        <v>37005204042</v>
      </c>
      <c r="C939" s="3" t="s">
        <v>1166</v>
      </c>
      <c r="D939" s="3" t="s">
        <v>205</v>
      </c>
      <c r="E939" s="3" t="str">
        <f>INDEX(光放段!$G$4:$G$237,MATCH(纤芯!G939,光放段!$C$4:$C$237,0))</f>
        <v>山东二干|德聊菏2号光缆:聊城东昌西路-菏泽中华东路</v>
      </c>
      <c r="F939" s="3">
        <f>INDEX(光放段!$I$4:$I$237,MATCH(纤芯!H939,光放段!$B$4:$B$237,0))</f>
        <v>37005200000</v>
      </c>
      <c r="G939" s="3" t="str">
        <f t="shared" si="70"/>
        <v>山东二干|德聊菏2号光缆:郓城通信楼-菏泽中华东路</v>
      </c>
      <c r="H939" s="3">
        <f>INDEX(光放段!$B$4:$B$237,MATCH(纤芯!G939,光放段!$C$4:$C$237,0))</f>
        <v>37005204000</v>
      </c>
      <c r="I939" s="3" t="str">
        <f t="shared" si="71"/>
        <v>德聊菏2号光缆</v>
      </c>
      <c r="J939" s="3" t="str">
        <f>INDEX(子缆名称!$B$4:$B$29,纤芯!M939)</f>
        <v>D缆</v>
      </c>
      <c r="K939" s="3">
        <v>42</v>
      </c>
      <c r="L939" s="3">
        <f t="shared" si="72"/>
        <v>6</v>
      </c>
      <c r="M939" s="3">
        <f t="shared" si="73"/>
        <v>4</v>
      </c>
      <c r="N939" s="3" t="s">
        <v>30</v>
      </c>
      <c r="O939" s="3">
        <f>COUNTIF([1]局站!$D$4:$D$172,"="&amp;N939)</f>
        <v>1</v>
      </c>
      <c r="P939" s="3">
        <v>0</v>
      </c>
      <c r="Q939" s="3">
        <v>0</v>
      </c>
      <c r="R939" s="3">
        <v>0</v>
      </c>
      <c r="S939" s="3" t="s">
        <v>149</v>
      </c>
      <c r="T939" s="3">
        <f>COUNTIF([1]局站!$D$4:$D$172,"="&amp;S939)</f>
        <v>1</v>
      </c>
      <c r="U939" s="3">
        <v>0</v>
      </c>
      <c r="V939" s="3">
        <v>0</v>
      </c>
      <c r="W939" s="3">
        <v>0</v>
      </c>
      <c r="X939" s="3" t="s">
        <v>1214</v>
      </c>
      <c r="Y939" s="3" t="s">
        <v>880</v>
      </c>
      <c r="Z939" s="3" t="str">
        <f>INDEX(业务类型!$C$4:$C$8,MATCH(纤芯!Y939,业务类型!$B$4:$B$8,0))</f>
        <v>IDLE</v>
      </c>
      <c r="AA939" s="3"/>
    </row>
    <row r="940" spans="1:27" ht="16.5" x14ac:dyDescent="0.2">
      <c r="A940" s="3">
        <v>937</v>
      </c>
      <c r="B940" s="3">
        <f t="shared" si="74"/>
        <v>37005204043</v>
      </c>
      <c r="C940" s="3" t="s">
        <v>1166</v>
      </c>
      <c r="D940" s="3" t="s">
        <v>205</v>
      </c>
      <c r="E940" s="3" t="str">
        <f>INDEX(光放段!$G$4:$G$237,MATCH(纤芯!G940,光放段!$C$4:$C$237,0))</f>
        <v>山东二干|德聊菏2号光缆:聊城东昌西路-菏泽中华东路</v>
      </c>
      <c r="F940" s="3">
        <f>INDEX(光放段!$I$4:$I$237,MATCH(纤芯!H940,光放段!$B$4:$B$237,0))</f>
        <v>37005200000</v>
      </c>
      <c r="G940" s="3" t="str">
        <f t="shared" si="70"/>
        <v>山东二干|德聊菏2号光缆:郓城通信楼-菏泽中华东路</v>
      </c>
      <c r="H940" s="3">
        <f>INDEX(光放段!$B$4:$B$237,MATCH(纤芯!G940,光放段!$C$4:$C$237,0))</f>
        <v>37005204000</v>
      </c>
      <c r="I940" s="3" t="str">
        <f t="shared" si="71"/>
        <v>德聊菏2号光缆</v>
      </c>
      <c r="J940" s="3" t="str">
        <f>INDEX(子缆名称!$B$4:$B$29,纤芯!M940)</f>
        <v>D缆</v>
      </c>
      <c r="K940" s="3">
        <v>43</v>
      </c>
      <c r="L940" s="3">
        <f t="shared" si="72"/>
        <v>7</v>
      </c>
      <c r="M940" s="3">
        <f t="shared" si="73"/>
        <v>4</v>
      </c>
      <c r="N940" s="3" t="s">
        <v>30</v>
      </c>
      <c r="O940" s="3">
        <f>COUNTIF([1]局站!$D$4:$D$172,"="&amp;N940)</f>
        <v>1</v>
      </c>
      <c r="P940" s="3">
        <v>0</v>
      </c>
      <c r="Q940" s="3">
        <v>0</v>
      </c>
      <c r="R940" s="3">
        <v>0</v>
      </c>
      <c r="S940" s="3" t="s">
        <v>149</v>
      </c>
      <c r="T940" s="3">
        <f>COUNTIF([1]局站!$D$4:$D$172,"="&amp;S940)</f>
        <v>1</v>
      </c>
      <c r="U940" s="3">
        <v>0</v>
      </c>
      <c r="V940" s="3">
        <v>0</v>
      </c>
      <c r="W940" s="3">
        <v>0</v>
      </c>
      <c r="X940" s="3" t="s">
        <v>1214</v>
      </c>
      <c r="Y940" s="3" t="s">
        <v>880</v>
      </c>
      <c r="Z940" s="3" t="str">
        <f>INDEX(业务类型!$C$4:$C$8,MATCH(纤芯!Y940,业务类型!$B$4:$B$8,0))</f>
        <v>IDLE</v>
      </c>
      <c r="AA940" s="3"/>
    </row>
    <row r="941" spans="1:27" ht="16.5" x14ac:dyDescent="0.2">
      <c r="A941" s="3">
        <v>938</v>
      </c>
      <c r="B941" s="3">
        <f t="shared" si="74"/>
        <v>37005204044</v>
      </c>
      <c r="C941" s="3" t="s">
        <v>1166</v>
      </c>
      <c r="D941" s="3" t="s">
        <v>205</v>
      </c>
      <c r="E941" s="3" t="str">
        <f>INDEX(光放段!$G$4:$G$237,MATCH(纤芯!G941,光放段!$C$4:$C$237,0))</f>
        <v>山东二干|德聊菏2号光缆:聊城东昌西路-菏泽中华东路</v>
      </c>
      <c r="F941" s="3">
        <f>INDEX(光放段!$I$4:$I$237,MATCH(纤芯!H941,光放段!$B$4:$B$237,0))</f>
        <v>37005200000</v>
      </c>
      <c r="G941" s="3" t="str">
        <f t="shared" si="70"/>
        <v>山东二干|德聊菏2号光缆:郓城通信楼-菏泽中华东路</v>
      </c>
      <c r="H941" s="3">
        <f>INDEX(光放段!$B$4:$B$237,MATCH(纤芯!G941,光放段!$C$4:$C$237,0))</f>
        <v>37005204000</v>
      </c>
      <c r="I941" s="3" t="str">
        <f t="shared" si="71"/>
        <v>德聊菏2号光缆</v>
      </c>
      <c r="J941" s="3" t="str">
        <f>INDEX(子缆名称!$B$4:$B$29,纤芯!M941)</f>
        <v>D缆</v>
      </c>
      <c r="K941" s="3">
        <v>44</v>
      </c>
      <c r="L941" s="3">
        <f t="shared" si="72"/>
        <v>8</v>
      </c>
      <c r="M941" s="3">
        <f t="shared" si="73"/>
        <v>4</v>
      </c>
      <c r="N941" s="3" t="s">
        <v>30</v>
      </c>
      <c r="O941" s="3">
        <f>COUNTIF([1]局站!$D$4:$D$172,"="&amp;N941)</f>
        <v>1</v>
      </c>
      <c r="P941" s="3">
        <v>0</v>
      </c>
      <c r="Q941" s="3">
        <v>0</v>
      </c>
      <c r="R941" s="3">
        <v>0</v>
      </c>
      <c r="S941" s="3" t="s">
        <v>149</v>
      </c>
      <c r="T941" s="3">
        <f>COUNTIF([1]局站!$D$4:$D$172,"="&amp;S941)</f>
        <v>1</v>
      </c>
      <c r="U941" s="3">
        <v>0</v>
      </c>
      <c r="V941" s="3">
        <v>0</v>
      </c>
      <c r="W941" s="3">
        <v>0</v>
      </c>
      <c r="X941" s="3" t="s">
        <v>1214</v>
      </c>
      <c r="Y941" s="3" t="s">
        <v>880</v>
      </c>
      <c r="Z941" s="3" t="str">
        <f>INDEX(业务类型!$C$4:$C$8,MATCH(纤芯!Y941,业务类型!$B$4:$B$8,0))</f>
        <v>IDLE</v>
      </c>
      <c r="AA941" s="3"/>
    </row>
    <row r="942" spans="1:27" ht="16.5" x14ac:dyDescent="0.2">
      <c r="A942" s="3">
        <v>939</v>
      </c>
      <c r="B942" s="3">
        <f t="shared" si="74"/>
        <v>37005204045</v>
      </c>
      <c r="C942" s="3" t="s">
        <v>1166</v>
      </c>
      <c r="D942" s="3" t="s">
        <v>205</v>
      </c>
      <c r="E942" s="3" t="str">
        <f>INDEX(光放段!$G$4:$G$237,MATCH(纤芯!G942,光放段!$C$4:$C$237,0))</f>
        <v>山东二干|德聊菏2号光缆:聊城东昌西路-菏泽中华东路</v>
      </c>
      <c r="F942" s="3">
        <f>INDEX(光放段!$I$4:$I$237,MATCH(纤芯!H942,光放段!$B$4:$B$237,0))</f>
        <v>37005200000</v>
      </c>
      <c r="G942" s="3" t="str">
        <f t="shared" si="70"/>
        <v>山东二干|德聊菏2号光缆:郓城通信楼-菏泽中华东路</v>
      </c>
      <c r="H942" s="3">
        <f>INDEX(光放段!$B$4:$B$237,MATCH(纤芯!G942,光放段!$C$4:$C$237,0))</f>
        <v>37005204000</v>
      </c>
      <c r="I942" s="3" t="str">
        <f t="shared" si="71"/>
        <v>德聊菏2号光缆</v>
      </c>
      <c r="J942" s="3" t="str">
        <f>INDEX(子缆名称!$B$4:$B$29,纤芯!M942)</f>
        <v>D缆</v>
      </c>
      <c r="K942" s="3">
        <v>45</v>
      </c>
      <c r="L942" s="3">
        <f t="shared" si="72"/>
        <v>9</v>
      </c>
      <c r="M942" s="3">
        <f t="shared" si="73"/>
        <v>4</v>
      </c>
      <c r="N942" s="3" t="s">
        <v>30</v>
      </c>
      <c r="O942" s="3">
        <f>COUNTIF([1]局站!$D$4:$D$172,"="&amp;N942)</f>
        <v>1</v>
      </c>
      <c r="P942" s="3">
        <v>0</v>
      </c>
      <c r="Q942" s="3">
        <v>0</v>
      </c>
      <c r="R942" s="3">
        <v>0</v>
      </c>
      <c r="S942" s="3" t="s">
        <v>149</v>
      </c>
      <c r="T942" s="3">
        <f>COUNTIF([1]局站!$D$4:$D$172,"="&amp;S942)</f>
        <v>1</v>
      </c>
      <c r="U942" s="3">
        <v>0</v>
      </c>
      <c r="V942" s="3">
        <v>0</v>
      </c>
      <c r="W942" s="3">
        <v>0</v>
      </c>
      <c r="X942" s="3" t="s">
        <v>1214</v>
      </c>
      <c r="Y942" s="3" t="s">
        <v>880</v>
      </c>
      <c r="Z942" s="3" t="str">
        <f>INDEX(业务类型!$C$4:$C$8,MATCH(纤芯!Y942,业务类型!$B$4:$B$8,0))</f>
        <v>IDLE</v>
      </c>
      <c r="AA942" s="3"/>
    </row>
    <row r="943" spans="1:27" ht="16.5" x14ac:dyDescent="0.2">
      <c r="A943" s="3">
        <v>940</v>
      </c>
      <c r="B943" s="3">
        <f t="shared" si="74"/>
        <v>37005204046</v>
      </c>
      <c r="C943" s="3" t="s">
        <v>1166</v>
      </c>
      <c r="D943" s="3" t="s">
        <v>205</v>
      </c>
      <c r="E943" s="3" t="str">
        <f>INDEX(光放段!$G$4:$G$237,MATCH(纤芯!G943,光放段!$C$4:$C$237,0))</f>
        <v>山东二干|德聊菏2号光缆:聊城东昌西路-菏泽中华东路</v>
      </c>
      <c r="F943" s="3">
        <f>INDEX(光放段!$I$4:$I$237,MATCH(纤芯!H943,光放段!$B$4:$B$237,0))</f>
        <v>37005200000</v>
      </c>
      <c r="G943" s="3" t="str">
        <f t="shared" si="70"/>
        <v>山东二干|德聊菏2号光缆:郓城通信楼-菏泽中华东路</v>
      </c>
      <c r="H943" s="3">
        <f>INDEX(光放段!$B$4:$B$237,MATCH(纤芯!G943,光放段!$C$4:$C$237,0))</f>
        <v>37005204000</v>
      </c>
      <c r="I943" s="3" t="str">
        <f t="shared" si="71"/>
        <v>德聊菏2号光缆</v>
      </c>
      <c r="J943" s="3" t="str">
        <f>INDEX(子缆名称!$B$4:$B$29,纤芯!M943)</f>
        <v>D缆</v>
      </c>
      <c r="K943" s="3">
        <v>46</v>
      </c>
      <c r="L943" s="3">
        <f t="shared" si="72"/>
        <v>10</v>
      </c>
      <c r="M943" s="3">
        <f t="shared" si="73"/>
        <v>4</v>
      </c>
      <c r="N943" s="3" t="s">
        <v>30</v>
      </c>
      <c r="O943" s="3">
        <f>COUNTIF([1]局站!$D$4:$D$172,"="&amp;N943)</f>
        <v>1</v>
      </c>
      <c r="P943" s="3">
        <v>0</v>
      </c>
      <c r="Q943" s="3">
        <v>0</v>
      </c>
      <c r="R943" s="3">
        <v>0</v>
      </c>
      <c r="S943" s="3" t="s">
        <v>149</v>
      </c>
      <c r="T943" s="3">
        <f>COUNTIF([1]局站!$D$4:$D$172,"="&amp;S943)</f>
        <v>1</v>
      </c>
      <c r="U943" s="3">
        <v>0</v>
      </c>
      <c r="V943" s="3">
        <v>0</v>
      </c>
      <c r="W943" s="3">
        <v>0</v>
      </c>
      <c r="X943" s="3" t="s">
        <v>1214</v>
      </c>
      <c r="Y943" s="3" t="s">
        <v>880</v>
      </c>
      <c r="Z943" s="3" t="str">
        <f>INDEX(业务类型!$C$4:$C$8,MATCH(纤芯!Y943,业务类型!$B$4:$B$8,0))</f>
        <v>IDLE</v>
      </c>
      <c r="AA943" s="3"/>
    </row>
    <row r="944" spans="1:27" ht="16.5" x14ac:dyDescent="0.2">
      <c r="A944" s="3">
        <v>941</v>
      </c>
      <c r="B944" s="3">
        <f t="shared" si="74"/>
        <v>37005204047</v>
      </c>
      <c r="C944" s="3" t="s">
        <v>1166</v>
      </c>
      <c r="D944" s="3" t="s">
        <v>205</v>
      </c>
      <c r="E944" s="3" t="str">
        <f>INDEX(光放段!$G$4:$G$237,MATCH(纤芯!G944,光放段!$C$4:$C$237,0))</f>
        <v>山东二干|德聊菏2号光缆:聊城东昌西路-菏泽中华东路</v>
      </c>
      <c r="F944" s="3">
        <f>INDEX(光放段!$I$4:$I$237,MATCH(纤芯!H944,光放段!$B$4:$B$237,0))</f>
        <v>37005200000</v>
      </c>
      <c r="G944" s="3" t="str">
        <f t="shared" si="70"/>
        <v>山东二干|德聊菏2号光缆:郓城通信楼-菏泽中华东路</v>
      </c>
      <c r="H944" s="3">
        <f>INDEX(光放段!$B$4:$B$237,MATCH(纤芯!G944,光放段!$C$4:$C$237,0))</f>
        <v>37005204000</v>
      </c>
      <c r="I944" s="3" t="str">
        <f t="shared" si="71"/>
        <v>德聊菏2号光缆</v>
      </c>
      <c r="J944" s="3" t="str">
        <f>INDEX(子缆名称!$B$4:$B$29,纤芯!M944)</f>
        <v>D缆</v>
      </c>
      <c r="K944" s="3">
        <v>47</v>
      </c>
      <c r="L944" s="3">
        <f t="shared" si="72"/>
        <v>11</v>
      </c>
      <c r="M944" s="3">
        <f t="shared" si="73"/>
        <v>4</v>
      </c>
      <c r="N944" s="3" t="s">
        <v>30</v>
      </c>
      <c r="O944" s="3">
        <f>COUNTIF([1]局站!$D$4:$D$172,"="&amp;N944)</f>
        <v>1</v>
      </c>
      <c r="P944" s="3">
        <v>0</v>
      </c>
      <c r="Q944" s="3">
        <v>0</v>
      </c>
      <c r="R944" s="3">
        <v>0</v>
      </c>
      <c r="S944" s="3" t="s">
        <v>149</v>
      </c>
      <c r="T944" s="3">
        <f>COUNTIF([1]局站!$D$4:$D$172,"="&amp;S944)</f>
        <v>1</v>
      </c>
      <c r="U944" s="3">
        <v>0</v>
      </c>
      <c r="V944" s="3">
        <v>0</v>
      </c>
      <c r="W944" s="3">
        <v>0</v>
      </c>
      <c r="X944" s="3" t="s">
        <v>1214</v>
      </c>
      <c r="Y944" s="3" t="s">
        <v>854</v>
      </c>
      <c r="Z944" s="3" t="str">
        <f>INDEX(业务类型!$C$4:$C$8,MATCH(纤芯!Y944,业务类型!$B$4:$B$8,0))</f>
        <v>LOCAL</v>
      </c>
      <c r="AA944" s="3" t="s">
        <v>933</v>
      </c>
    </row>
    <row r="945" spans="1:27" ht="16.5" x14ac:dyDescent="0.2">
      <c r="A945" s="3">
        <v>942</v>
      </c>
      <c r="B945" s="3">
        <f t="shared" si="74"/>
        <v>37005204048</v>
      </c>
      <c r="C945" s="3" t="s">
        <v>1166</v>
      </c>
      <c r="D945" s="3" t="s">
        <v>205</v>
      </c>
      <c r="E945" s="3" t="str">
        <f>INDEX(光放段!$G$4:$G$237,MATCH(纤芯!G945,光放段!$C$4:$C$237,0))</f>
        <v>山东二干|德聊菏2号光缆:聊城东昌西路-菏泽中华东路</v>
      </c>
      <c r="F945" s="3">
        <f>INDEX(光放段!$I$4:$I$237,MATCH(纤芯!H945,光放段!$B$4:$B$237,0))</f>
        <v>37005200000</v>
      </c>
      <c r="G945" s="3" t="str">
        <f t="shared" si="70"/>
        <v>山东二干|德聊菏2号光缆:郓城通信楼-菏泽中华东路</v>
      </c>
      <c r="H945" s="3">
        <f>INDEX(光放段!$B$4:$B$237,MATCH(纤芯!G945,光放段!$C$4:$C$237,0))</f>
        <v>37005204000</v>
      </c>
      <c r="I945" s="3" t="str">
        <f t="shared" si="71"/>
        <v>德聊菏2号光缆</v>
      </c>
      <c r="J945" s="3" t="str">
        <f>INDEX(子缆名称!$B$4:$B$29,纤芯!M945)</f>
        <v>D缆</v>
      </c>
      <c r="K945" s="3">
        <v>48</v>
      </c>
      <c r="L945" s="3">
        <f t="shared" si="72"/>
        <v>12</v>
      </c>
      <c r="M945" s="3">
        <f t="shared" si="73"/>
        <v>4</v>
      </c>
      <c r="N945" s="3" t="s">
        <v>30</v>
      </c>
      <c r="O945" s="3">
        <f>COUNTIF([1]局站!$D$4:$D$172,"="&amp;N945)</f>
        <v>1</v>
      </c>
      <c r="P945" s="3">
        <v>0</v>
      </c>
      <c r="Q945" s="3">
        <v>0</v>
      </c>
      <c r="R945" s="3">
        <v>0</v>
      </c>
      <c r="S945" s="3" t="s">
        <v>149</v>
      </c>
      <c r="T945" s="3">
        <f>COUNTIF([1]局站!$D$4:$D$172,"="&amp;S945)</f>
        <v>1</v>
      </c>
      <c r="U945" s="3">
        <v>0</v>
      </c>
      <c r="V945" s="3">
        <v>0</v>
      </c>
      <c r="W945" s="3">
        <v>0</v>
      </c>
      <c r="X945" s="3" t="s">
        <v>1214</v>
      </c>
      <c r="Y945" s="3" t="s">
        <v>854</v>
      </c>
      <c r="Z945" s="3" t="str">
        <f>INDEX(业务类型!$C$4:$C$8,MATCH(纤芯!Y945,业务类型!$B$4:$B$8,0))</f>
        <v>LOCAL</v>
      </c>
      <c r="AA945" s="3" t="s">
        <v>933</v>
      </c>
    </row>
    <row r="946" spans="1:27" ht="33" x14ac:dyDescent="0.2">
      <c r="A946" s="3">
        <v>943</v>
      </c>
      <c r="B946" s="3">
        <f t="shared" si="74"/>
        <v>37006101001</v>
      </c>
      <c r="C946" s="3" t="s">
        <v>1166</v>
      </c>
      <c r="D946" s="3" t="s">
        <v>206</v>
      </c>
      <c r="E946" s="3" t="str">
        <f>INDEX(光放段!$G$4:$G$237,MATCH(纤芯!G946,光放段!$C$4:$C$237,0))</f>
        <v>山东二干|德州滨州架空光缆:德州共青团路-滨州黄河十路</v>
      </c>
      <c r="F946" s="3">
        <f>INDEX(光放段!$I$4:$I$237,MATCH(纤芯!H946,光放段!$B$4:$B$237,0))</f>
        <v>37006100000</v>
      </c>
      <c r="G946" s="3" t="str">
        <f t="shared" si="70"/>
        <v>山东二干|德州滨州架空光缆:德州共青团路-宁津中心大街</v>
      </c>
      <c r="H946" s="3">
        <f>INDEX(光放段!$B$4:$B$237,MATCH(纤芯!G946,光放段!$C$4:$C$237,0))</f>
        <v>37006101000</v>
      </c>
      <c r="I946" s="3" t="str">
        <f t="shared" si="71"/>
        <v>德州滨州架空光缆</v>
      </c>
      <c r="J946" s="3" t="str">
        <f>INDEX(子缆名称!$B$4:$B$29,纤芯!M946)</f>
        <v>A缆</v>
      </c>
      <c r="K946" s="3">
        <v>1</v>
      </c>
      <c r="L946" s="3">
        <f t="shared" si="72"/>
        <v>1</v>
      </c>
      <c r="M946" s="3">
        <f t="shared" si="73"/>
        <v>1</v>
      </c>
      <c r="N946" s="3" t="s">
        <v>23</v>
      </c>
      <c r="O946" s="3">
        <f>COUNTIF([1]局站!$D$4:$D$172,"="&amp;N946)</f>
        <v>1</v>
      </c>
      <c r="P946" s="3">
        <v>0</v>
      </c>
      <c r="Q946" s="3">
        <v>0</v>
      </c>
      <c r="R946" s="3">
        <v>0</v>
      </c>
      <c r="S946" s="3" t="s">
        <v>32</v>
      </c>
      <c r="T946" s="3">
        <f>COUNTIF([1]局站!$D$4:$D$172,"="&amp;S946)</f>
        <v>1</v>
      </c>
      <c r="U946" s="3">
        <v>0</v>
      </c>
      <c r="V946" s="3">
        <v>0</v>
      </c>
      <c r="W946" s="3">
        <v>0</v>
      </c>
      <c r="X946" s="3" t="s">
        <v>1215</v>
      </c>
      <c r="Y946" s="3" t="s">
        <v>850</v>
      </c>
      <c r="Z946" s="3" t="str">
        <f>INDEX(业务类型!$C$4:$C$8,MATCH(纤芯!Y946,业务类型!$B$4:$B$8,0))</f>
        <v>ONE</v>
      </c>
      <c r="AA946" s="3" t="s">
        <v>934</v>
      </c>
    </row>
    <row r="947" spans="1:27" ht="33" x14ac:dyDescent="0.2">
      <c r="A947" s="3">
        <v>944</v>
      </c>
      <c r="B947" s="3">
        <f t="shared" si="74"/>
        <v>37006101002</v>
      </c>
      <c r="C947" s="3" t="s">
        <v>1166</v>
      </c>
      <c r="D947" s="3" t="s">
        <v>206</v>
      </c>
      <c r="E947" s="3" t="str">
        <f>INDEX(光放段!$G$4:$G$237,MATCH(纤芯!G947,光放段!$C$4:$C$237,0))</f>
        <v>山东二干|德州滨州架空光缆:德州共青团路-滨州黄河十路</v>
      </c>
      <c r="F947" s="3">
        <f>INDEX(光放段!$I$4:$I$237,MATCH(纤芯!H947,光放段!$B$4:$B$237,0))</f>
        <v>37006100000</v>
      </c>
      <c r="G947" s="3" t="str">
        <f t="shared" si="70"/>
        <v>山东二干|德州滨州架空光缆:德州共青团路-宁津中心大街</v>
      </c>
      <c r="H947" s="3">
        <f>INDEX(光放段!$B$4:$B$237,MATCH(纤芯!G947,光放段!$C$4:$C$237,0))</f>
        <v>37006101000</v>
      </c>
      <c r="I947" s="3" t="str">
        <f t="shared" si="71"/>
        <v>德州滨州架空光缆</v>
      </c>
      <c r="J947" s="3" t="str">
        <f>INDEX(子缆名称!$B$4:$B$29,纤芯!M947)</f>
        <v>A缆</v>
      </c>
      <c r="K947" s="3">
        <v>2</v>
      </c>
      <c r="L947" s="3">
        <f t="shared" si="72"/>
        <v>2</v>
      </c>
      <c r="M947" s="3">
        <f t="shared" si="73"/>
        <v>1</v>
      </c>
      <c r="N947" s="3" t="s">
        <v>23</v>
      </c>
      <c r="O947" s="3">
        <f>COUNTIF([1]局站!$D$4:$D$172,"="&amp;N947)</f>
        <v>1</v>
      </c>
      <c r="P947" s="3">
        <v>0</v>
      </c>
      <c r="Q947" s="3">
        <v>0</v>
      </c>
      <c r="R947" s="3">
        <v>0</v>
      </c>
      <c r="S947" s="3" t="s">
        <v>32</v>
      </c>
      <c r="T947" s="3">
        <f>COUNTIF([1]局站!$D$4:$D$172,"="&amp;S947)</f>
        <v>1</v>
      </c>
      <c r="U947" s="3">
        <v>0</v>
      </c>
      <c r="V947" s="3">
        <v>0</v>
      </c>
      <c r="W947" s="3">
        <v>0</v>
      </c>
      <c r="X947" s="3" t="s">
        <v>1215</v>
      </c>
      <c r="Y947" s="3" t="s">
        <v>850</v>
      </c>
      <c r="Z947" s="3" t="str">
        <f>INDEX(业务类型!$C$4:$C$8,MATCH(纤芯!Y947,业务类型!$B$4:$B$8,0))</f>
        <v>ONE</v>
      </c>
      <c r="AA947" s="3" t="s">
        <v>934</v>
      </c>
    </row>
    <row r="948" spans="1:27" ht="33" x14ac:dyDescent="0.2">
      <c r="A948" s="3">
        <v>945</v>
      </c>
      <c r="B948" s="3">
        <f t="shared" si="74"/>
        <v>37006101003</v>
      </c>
      <c r="C948" s="3" t="s">
        <v>1166</v>
      </c>
      <c r="D948" s="3" t="s">
        <v>206</v>
      </c>
      <c r="E948" s="3" t="str">
        <f>INDEX(光放段!$G$4:$G$237,MATCH(纤芯!G948,光放段!$C$4:$C$237,0))</f>
        <v>山东二干|德州滨州架空光缆:德州共青团路-滨州黄河十路</v>
      </c>
      <c r="F948" s="3">
        <f>INDEX(光放段!$I$4:$I$237,MATCH(纤芯!H948,光放段!$B$4:$B$237,0))</f>
        <v>37006100000</v>
      </c>
      <c r="G948" s="3" t="str">
        <f t="shared" si="70"/>
        <v>山东二干|德州滨州架空光缆:德州共青团路-宁津中心大街</v>
      </c>
      <c r="H948" s="3">
        <f>INDEX(光放段!$B$4:$B$237,MATCH(纤芯!G948,光放段!$C$4:$C$237,0))</f>
        <v>37006101000</v>
      </c>
      <c r="I948" s="3" t="str">
        <f t="shared" si="71"/>
        <v>德州滨州架空光缆</v>
      </c>
      <c r="J948" s="3" t="str">
        <f>INDEX(子缆名称!$B$4:$B$29,纤芯!M948)</f>
        <v>A缆</v>
      </c>
      <c r="K948" s="3">
        <v>3</v>
      </c>
      <c r="L948" s="3">
        <f t="shared" si="72"/>
        <v>3</v>
      </c>
      <c r="M948" s="3">
        <f t="shared" si="73"/>
        <v>1</v>
      </c>
      <c r="N948" s="3" t="s">
        <v>23</v>
      </c>
      <c r="O948" s="3">
        <f>COUNTIF([1]局站!$D$4:$D$172,"="&amp;N948)</f>
        <v>1</v>
      </c>
      <c r="P948" s="3">
        <v>0</v>
      </c>
      <c r="Q948" s="3">
        <v>0</v>
      </c>
      <c r="R948" s="3">
        <v>0</v>
      </c>
      <c r="S948" s="3" t="s">
        <v>32</v>
      </c>
      <c r="T948" s="3">
        <f>COUNTIF([1]局站!$D$4:$D$172,"="&amp;S948)</f>
        <v>1</v>
      </c>
      <c r="U948" s="3">
        <v>0</v>
      </c>
      <c r="V948" s="3">
        <v>0</v>
      </c>
      <c r="W948" s="3">
        <v>0</v>
      </c>
      <c r="X948" s="3" t="s">
        <v>1215</v>
      </c>
      <c r="Y948" s="3" t="s">
        <v>880</v>
      </c>
      <c r="Z948" s="3" t="str">
        <f>INDEX(业务类型!$C$4:$C$8,MATCH(纤芯!Y948,业务类型!$B$4:$B$8,0))</f>
        <v>IDLE</v>
      </c>
      <c r="AA948" s="3"/>
    </row>
    <row r="949" spans="1:27" ht="33" x14ac:dyDescent="0.2">
      <c r="A949" s="3">
        <v>946</v>
      </c>
      <c r="B949" s="3">
        <f t="shared" si="74"/>
        <v>37006101004</v>
      </c>
      <c r="C949" s="3" t="s">
        <v>1166</v>
      </c>
      <c r="D949" s="3" t="s">
        <v>206</v>
      </c>
      <c r="E949" s="3" t="str">
        <f>INDEX(光放段!$G$4:$G$237,MATCH(纤芯!G949,光放段!$C$4:$C$237,0))</f>
        <v>山东二干|德州滨州架空光缆:德州共青团路-滨州黄河十路</v>
      </c>
      <c r="F949" s="3">
        <f>INDEX(光放段!$I$4:$I$237,MATCH(纤芯!H949,光放段!$B$4:$B$237,0))</f>
        <v>37006100000</v>
      </c>
      <c r="G949" s="3" t="str">
        <f t="shared" si="70"/>
        <v>山东二干|德州滨州架空光缆:德州共青团路-宁津中心大街</v>
      </c>
      <c r="H949" s="3">
        <f>INDEX(光放段!$B$4:$B$237,MATCH(纤芯!G949,光放段!$C$4:$C$237,0))</f>
        <v>37006101000</v>
      </c>
      <c r="I949" s="3" t="str">
        <f t="shared" si="71"/>
        <v>德州滨州架空光缆</v>
      </c>
      <c r="J949" s="3" t="str">
        <f>INDEX(子缆名称!$B$4:$B$29,纤芯!M949)</f>
        <v>A缆</v>
      </c>
      <c r="K949" s="3">
        <v>4</v>
      </c>
      <c r="L949" s="3">
        <f t="shared" si="72"/>
        <v>4</v>
      </c>
      <c r="M949" s="3">
        <f t="shared" si="73"/>
        <v>1</v>
      </c>
      <c r="N949" s="3" t="s">
        <v>23</v>
      </c>
      <c r="O949" s="3">
        <f>COUNTIF([1]局站!$D$4:$D$172,"="&amp;N949)</f>
        <v>1</v>
      </c>
      <c r="P949" s="3">
        <v>0</v>
      </c>
      <c r="Q949" s="3">
        <v>0</v>
      </c>
      <c r="R949" s="3">
        <v>0</v>
      </c>
      <c r="S949" s="3" t="s">
        <v>32</v>
      </c>
      <c r="T949" s="3">
        <f>COUNTIF([1]局站!$D$4:$D$172,"="&amp;S949)</f>
        <v>1</v>
      </c>
      <c r="U949" s="3">
        <v>0</v>
      </c>
      <c r="V949" s="3">
        <v>0</v>
      </c>
      <c r="W949" s="3">
        <v>0</v>
      </c>
      <c r="X949" s="3" t="s">
        <v>1215</v>
      </c>
      <c r="Y949" s="3" t="s">
        <v>880</v>
      </c>
      <c r="Z949" s="3" t="str">
        <f>INDEX(业务类型!$C$4:$C$8,MATCH(纤芯!Y949,业务类型!$B$4:$B$8,0))</f>
        <v>IDLE</v>
      </c>
      <c r="AA949" s="3"/>
    </row>
    <row r="950" spans="1:27" ht="33" x14ac:dyDescent="0.2">
      <c r="A950" s="3">
        <v>947</v>
      </c>
      <c r="B950" s="3">
        <f t="shared" si="74"/>
        <v>37006101005</v>
      </c>
      <c r="C950" s="3" t="s">
        <v>1166</v>
      </c>
      <c r="D950" s="3" t="s">
        <v>206</v>
      </c>
      <c r="E950" s="3" t="str">
        <f>INDEX(光放段!$G$4:$G$237,MATCH(纤芯!G950,光放段!$C$4:$C$237,0))</f>
        <v>山东二干|德州滨州架空光缆:德州共青团路-滨州黄河十路</v>
      </c>
      <c r="F950" s="3">
        <f>INDEX(光放段!$I$4:$I$237,MATCH(纤芯!H950,光放段!$B$4:$B$237,0))</f>
        <v>37006100000</v>
      </c>
      <c r="G950" s="3" t="str">
        <f t="shared" si="70"/>
        <v>山东二干|德州滨州架空光缆:德州共青团路-宁津中心大街</v>
      </c>
      <c r="H950" s="3">
        <f>INDEX(光放段!$B$4:$B$237,MATCH(纤芯!G950,光放段!$C$4:$C$237,0))</f>
        <v>37006101000</v>
      </c>
      <c r="I950" s="3" t="str">
        <f t="shared" si="71"/>
        <v>德州滨州架空光缆</v>
      </c>
      <c r="J950" s="3" t="str">
        <f>INDEX(子缆名称!$B$4:$B$29,纤芯!M950)</f>
        <v>A缆</v>
      </c>
      <c r="K950" s="3">
        <v>5</v>
      </c>
      <c r="L950" s="3">
        <f t="shared" si="72"/>
        <v>5</v>
      </c>
      <c r="M950" s="3">
        <f t="shared" si="73"/>
        <v>1</v>
      </c>
      <c r="N950" s="3" t="s">
        <v>23</v>
      </c>
      <c r="O950" s="3">
        <f>COUNTIF([1]局站!$D$4:$D$172,"="&amp;N950)</f>
        <v>1</v>
      </c>
      <c r="P950" s="3">
        <v>0</v>
      </c>
      <c r="Q950" s="3">
        <v>0</v>
      </c>
      <c r="R950" s="3">
        <v>0</v>
      </c>
      <c r="S950" s="3" t="s">
        <v>32</v>
      </c>
      <c r="T950" s="3">
        <f>COUNTIF([1]局站!$D$4:$D$172,"="&amp;S950)</f>
        <v>1</v>
      </c>
      <c r="U950" s="3">
        <v>0</v>
      </c>
      <c r="V950" s="3">
        <v>0</v>
      </c>
      <c r="W950" s="3">
        <v>0</v>
      </c>
      <c r="X950" s="3" t="s">
        <v>1215</v>
      </c>
      <c r="Y950" s="3" t="s">
        <v>880</v>
      </c>
      <c r="Z950" s="3" t="str">
        <f>INDEX(业务类型!$C$4:$C$8,MATCH(纤芯!Y950,业务类型!$B$4:$B$8,0))</f>
        <v>IDLE</v>
      </c>
      <c r="AA950" s="3"/>
    </row>
    <row r="951" spans="1:27" ht="33" x14ac:dyDescent="0.2">
      <c r="A951" s="3">
        <v>948</v>
      </c>
      <c r="B951" s="3">
        <f t="shared" si="74"/>
        <v>37006101006</v>
      </c>
      <c r="C951" s="3" t="s">
        <v>1166</v>
      </c>
      <c r="D951" s="3" t="s">
        <v>206</v>
      </c>
      <c r="E951" s="3" t="str">
        <f>INDEX(光放段!$G$4:$G$237,MATCH(纤芯!G951,光放段!$C$4:$C$237,0))</f>
        <v>山东二干|德州滨州架空光缆:德州共青团路-滨州黄河十路</v>
      </c>
      <c r="F951" s="3">
        <f>INDEX(光放段!$I$4:$I$237,MATCH(纤芯!H951,光放段!$B$4:$B$237,0))</f>
        <v>37006100000</v>
      </c>
      <c r="G951" s="3" t="str">
        <f t="shared" si="70"/>
        <v>山东二干|德州滨州架空光缆:德州共青团路-宁津中心大街</v>
      </c>
      <c r="H951" s="3">
        <f>INDEX(光放段!$B$4:$B$237,MATCH(纤芯!G951,光放段!$C$4:$C$237,0))</f>
        <v>37006101000</v>
      </c>
      <c r="I951" s="3" t="str">
        <f t="shared" si="71"/>
        <v>德州滨州架空光缆</v>
      </c>
      <c r="J951" s="3" t="str">
        <f>INDEX(子缆名称!$B$4:$B$29,纤芯!M951)</f>
        <v>A缆</v>
      </c>
      <c r="K951" s="3">
        <v>6</v>
      </c>
      <c r="L951" s="3">
        <f t="shared" si="72"/>
        <v>6</v>
      </c>
      <c r="M951" s="3">
        <f t="shared" si="73"/>
        <v>1</v>
      </c>
      <c r="N951" s="3" t="s">
        <v>23</v>
      </c>
      <c r="O951" s="3">
        <f>COUNTIF([1]局站!$D$4:$D$172,"="&amp;N951)</f>
        <v>1</v>
      </c>
      <c r="P951" s="3">
        <v>0</v>
      </c>
      <c r="Q951" s="3">
        <v>0</v>
      </c>
      <c r="R951" s="3">
        <v>0</v>
      </c>
      <c r="S951" s="3" t="s">
        <v>32</v>
      </c>
      <c r="T951" s="3">
        <f>COUNTIF([1]局站!$D$4:$D$172,"="&amp;S951)</f>
        <v>1</v>
      </c>
      <c r="U951" s="3">
        <v>0</v>
      </c>
      <c r="V951" s="3">
        <v>0</v>
      </c>
      <c r="W951" s="3">
        <v>0</v>
      </c>
      <c r="X951" s="3" t="s">
        <v>1215</v>
      </c>
      <c r="Y951" s="3" t="s">
        <v>880</v>
      </c>
      <c r="Z951" s="3" t="str">
        <f>INDEX(业务类型!$C$4:$C$8,MATCH(纤芯!Y951,业务类型!$B$4:$B$8,0))</f>
        <v>IDLE</v>
      </c>
      <c r="AA951" s="3"/>
    </row>
    <row r="952" spans="1:27" ht="33" x14ac:dyDescent="0.2">
      <c r="A952" s="3">
        <v>949</v>
      </c>
      <c r="B952" s="3">
        <f t="shared" si="74"/>
        <v>37006101007</v>
      </c>
      <c r="C952" s="3" t="s">
        <v>1166</v>
      </c>
      <c r="D952" s="3" t="s">
        <v>206</v>
      </c>
      <c r="E952" s="3" t="str">
        <f>INDEX(光放段!$G$4:$G$237,MATCH(纤芯!G952,光放段!$C$4:$C$237,0))</f>
        <v>山东二干|德州滨州架空光缆:德州共青团路-滨州黄河十路</v>
      </c>
      <c r="F952" s="3">
        <f>INDEX(光放段!$I$4:$I$237,MATCH(纤芯!H952,光放段!$B$4:$B$237,0))</f>
        <v>37006100000</v>
      </c>
      <c r="G952" s="3" t="str">
        <f t="shared" si="70"/>
        <v>山东二干|德州滨州架空光缆:德州共青团路-宁津中心大街</v>
      </c>
      <c r="H952" s="3">
        <f>INDEX(光放段!$B$4:$B$237,MATCH(纤芯!G952,光放段!$C$4:$C$237,0))</f>
        <v>37006101000</v>
      </c>
      <c r="I952" s="3" t="str">
        <f t="shared" si="71"/>
        <v>德州滨州架空光缆</v>
      </c>
      <c r="J952" s="3" t="str">
        <f>INDEX(子缆名称!$B$4:$B$29,纤芯!M952)</f>
        <v>A缆</v>
      </c>
      <c r="K952" s="3">
        <v>7</v>
      </c>
      <c r="L952" s="3">
        <f t="shared" si="72"/>
        <v>7</v>
      </c>
      <c r="M952" s="3">
        <f t="shared" si="73"/>
        <v>1</v>
      </c>
      <c r="N952" s="3" t="s">
        <v>23</v>
      </c>
      <c r="O952" s="3">
        <f>COUNTIF([1]局站!$D$4:$D$172,"="&amp;N952)</f>
        <v>1</v>
      </c>
      <c r="P952" s="3">
        <v>0</v>
      </c>
      <c r="Q952" s="3">
        <v>0</v>
      </c>
      <c r="R952" s="3">
        <v>0</v>
      </c>
      <c r="S952" s="3" t="s">
        <v>32</v>
      </c>
      <c r="T952" s="3">
        <f>COUNTIF([1]局站!$D$4:$D$172,"="&amp;S952)</f>
        <v>1</v>
      </c>
      <c r="U952" s="3">
        <v>0</v>
      </c>
      <c r="V952" s="3">
        <v>0</v>
      </c>
      <c r="W952" s="3">
        <v>0</v>
      </c>
      <c r="X952" s="3" t="s">
        <v>1215</v>
      </c>
      <c r="Y952" s="3" t="s">
        <v>880</v>
      </c>
      <c r="Z952" s="3" t="str">
        <f>INDEX(业务类型!$C$4:$C$8,MATCH(纤芯!Y952,业务类型!$B$4:$B$8,0))</f>
        <v>IDLE</v>
      </c>
      <c r="AA952" s="3"/>
    </row>
    <row r="953" spans="1:27" ht="33" x14ac:dyDescent="0.2">
      <c r="A953" s="3">
        <v>950</v>
      </c>
      <c r="B953" s="3">
        <f t="shared" si="74"/>
        <v>37006101008</v>
      </c>
      <c r="C953" s="3" t="s">
        <v>1166</v>
      </c>
      <c r="D953" s="3" t="s">
        <v>206</v>
      </c>
      <c r="E953" s="3" t="str">
        <f>INDEX(光放段!$G$4:$G$237,MATCH(纤芯!G953,光放段!$C$4:$C$237,0))</f>
        <v>山东二干|德州滨州架空光缆:德州共青团路-滨州黄河十路</v>
      </c>
      <c r="F953" s="3">
        <f>INDEX(光放段!$I$4:$I$237,MATCH(纤芯!H953,光放段!$B$4:$B$237,0))</f>
        <v>37006100000</v>
      </c>
      <c r="G953" s="3" t="str">
        <f t="shared" si="70"/>
        <v>山东二干|德州滨州架空光缆:德州共青团路-宁津中心大街</v>
      </c>
      <c r="H953" s="3">
        <f>INDEX(光放段!$B$4:$B$237,MATCH(纤芯!G953,光放段!$C$4:$C$237,0))</f>
        <v>37006101000</v>
      </c>
      <c r="I953" s="3" t="str">
        <f t="shared" si="71"/>
        <v>德州滨州架空光缆</v>
      </c>
      <c r="J953" s="3" t="str">
        <f>INDEX(子缆名称!$B$4:$B$29,纤芯!M953)</f>
        <v>A缆</v>
      </c>
      <c r="K953" s="3">
        <v>8</v>
      </c>
      <c r="L953" s="3">
        <f t="shared" si="72"/>
        <v>8</v>
      </c>
      <c r="M953" s="3">
        <f t="shared" si="73"/>
        <v>1</v>
      </c>
      <c r="N953" s="3" t="s">
        <v>23</v>
      </c>
      <c r="O953" s="3">
        <f>COUNTIF([1]局站!$D$4:$D$172,"="&amp;N953)</f>
        <v>1</v>
      </c>
      <c r="P953" s="3">
        <v>0</v>
      </c>
      <c r="Q953" s="3">
        <v>0</v>
      </c>
      <c r="R953" s="3">
        <v>0</v>
      </c>
      <c r="S953" s="3" t="s">
        <v>32</v>
      </c>
      <c r="T953" s="3">
        <f>COUNTIF([1]局站!$D$4:$D$172,"="&amp;S953)</f>
        <v>1</v>
      </c>
      <c r="U953" s="3">
        <v>0</v>
      </c>
      <c r="V953" s="3">
        <v>0</v>
      </c>
      <c r="W953" s="3">
        <v>0</v>
      </c>
      <c r="X953" s="3" t="s">
        <v>1215</v>
      </c>
      <c r="Y953" s="3" t="s">
        <v>880</v>
      </c>
      <c r="Z953" s="3" t="str">
        <f>INDEX(业务类型!$C$4:$C$8,MATCH(纤芯!Y953,业务类型!$B$4:$B$8,0))</f>
        <v>IDLE</v>
      </c>
      <c r="AA953" s="3"/>
    </row>
    <row r="954" spans="1:27" ht="33" x14ac:dyDescent="0.2">
      <c r="A954" s="3">
        <v>951</v>
      </c>
      <c r="B954" s="3">
        <f t="shared" si="74"/>
        <v>37006101009</v>
      </c>
      <c r="C954" s="3" t="s">
        <v>1166</v>
      </c>
      <c r="D954" s="3" t="s">
        <v>206</v>
      </c>
      <c r="E954" s="3" t="str">
        <f>INDEX(光放段!$G$4:$G$237,MATCH(纤芯!G954,光放段!$C$4:$C$237,0))</f>
        <v>山东二干|德州滨州架空光缆:德州共青团路-滨州黄河十路</v>
      </c>
      <c r="F954" s="3">
        <f>INDEX(光放段!$I$4:$I$237,MATCH(纤芯!H954,光放段!$B$4:$B$237,0))</f>
        <v>37006100000</v>
      </c>
      <c r="G954" s="3" t="str">
        <f t="shared" si="70"/>
        <v>山东二干|德州滨州架空光缆:德州共青团路-宁津中心大街</v>
      </c>
      <c r="H954" s="3">
        <f>INDEX(光放段!$B$4:$B$237,MATCH(纤芯!G954,光放段!$C$4:$C$237,0))</f>
        <v>37006101000</v>
      </c>
      <c r="I954" s="3" t="str">
        <f t="shared" si="71"/>
        <v>德州滨州架空光缆</v>
      </c>
      <c r="J954" s="3" t="str">
        <f>INDEX(子缆名称!$B$4:$B$29,纤芯!M954)</f>
        <v>A缆</v>
      </c>
      <c r="K954" s="3">
        <v>9</v>
      </c>
      <c r="L954" s="3">
        <f t="shared" si="72"/>
        <v>9</v>
      </c>
      <c r="M954" s="3">
        <f t="shared" si="73"/>
        <v>1</v>
      </c>
      <c r="N954" s="3" t="s">
        <v>23</v>
      </c>
      <c r="O954" s="3">
        <f>COUNTIF([1]局站!$D$4:$D$172,"="&amp;N954)</f>
        <v>1</v>
      </c>
      <c r="P954" s="3">
        <v>0</v>
      </c>
      <c r="Q954" s="3">
        <v>0</v>
      </c>
      <c r="R954" s="3">
        <v>0</v>
      </c>
      <c r="S954" s="3" t="s">
        <v>32</v>
      </c>
      <c r="T954" s="3">
        <f>COUNTIF([1]局站!$D$4:$D$172,"="&amp;S954)</f>
        <v>1</v>
      </c>
      <c r="U954" s="3">
        <v>0</v>
      </c>
      <c r="V954" s="3">
        <v>0</v>
      </c>
      <c r="W954" s="3">
        <v>0</v>
      </c>
      <c r="X954" s="3" t="s">
        <v>1215</v>
      </c>
      <c r="Y954" s="3" t="s">
        <v>854</v>
      </c>
      <c r="Z954" s="3" t="str">
        <f>INDEX(业务类型!$C$4:$C$8,MATCH(纤芯!Y954,业务类型!$B$4:$B$8,0))</f>
        <v>LOCAL</v>
      </c>
      <c r="AA954" s="3" t="s">
        <v>879</v>
      </c>
    </row>
    <row r="955" spans="1:27" ht="33" x14ac:dyDescent="0.2">
      <c r="A955" s="3">
        <v>952</v>
      </c>
      <c r="B955" s="3">
        <f t="shared" si="74"/>
        <v>37006101010</v>
      </c>
      <c r="C955" s="3" t="s">
        <v>1166</v>
      </c>
      <c r="D955" s="3" t="s">
        <v>206</v>
      </c>
      <c r="E955" s="3" t="str">
        <f>INDEX(光放段!$G$4:$G$237,MATCH(纤芯!G955,光放段!$C$4:$C$237,0))</f>
        <v>山东二干|德州滨州架空光缆:德州共青团路-滨州黄河十路</v>
      </c>
      <c r="F955" s="3">
        <f>INDEX(光放段!$I$4:$I$237,MATCH(纤芯!H955,光放段!$B$4:$B$237,0))</f>
        <v>37006100000</v>
      </c>
      <c r="G955" s="3" t="str">
        <f t="shared" si="70"/>
        <v>山东二干|德州滨州架空光缆:德州共青团路-宁津中心大街</v>
      </c>
      <c r="H955" s="3">
        <f>INDEX(光放段!$B$4:$B$237,MATCH(纤芯!G955,光放段!$C$4:$C$237,0))</f>
        <v>37006101000</v>
      </c>
      <c r="I955" s="3" t="str">
        <f t="shared" si="71"/>
        <v>德州滨州架空光缆</v>
      </c>
      <c r="J955" s="3" t="str">
        <f>INDEX(子缆名称!$B$4:$B$29,纤芯!M955)</f>
        <v>A缆</v>
      </c>
      <c r="K955" s="3">
        <v>10</v>
      </c>
      <c r="L955" s="3">
        <f t="shared" si="72"/>
        <v>10</v>
      </c>
      <c r="M955" s="3">
        <f t="shared" si="73"/>
        <v>1</v>
      </c>
      <c r="N955" s="3" t="s">
        <v>23</v>
      </c>
      <c r="O955" s="3">
        <f>COUNTIF([1]局站!$D$4:$D$172,"="&amp;N955)</f>
        <v>1</v>
      </c>
      <c r="P955" s="3">
        <v>0</v>
      </c>
      <c r="Q955" s="3">
        <v>0</v>
      </c>
      <c r="R955" s="3">
        <v>0</v>
      </c>
      <c r="S955" s="3" t="s">
        <v>32</v>
      </c>
      <c r="T955" s="3">
        <f>COUNTIF([1]局站!$D$4:$D$172,"="&amp;S955)</f>
        <v>1</v>
      </c>
      <c r="U955" s="3">
        <v>0</v>
      </c>
      <c r="V955" s="3">
        <v>0</v>
      </c>
      <c r="W955" s="3">
        <v>0</v>
      </c>
      <c r="X955" s="3" t="s">
        <v>1215</v>
      </c>
      <c r="Y955" s="3" t="s">
        <v>854</v>
      </c>
      <c r="Z955" s="3" t="str">
        <f>INDEX(业务类型!$C$4:$C$8,MATCH(纤芯!Y955,业务类型!$B$4:$B$8,0))</f>
        <v>LOCAL</v>
      </c>
      <c r="AA955" s="3" t="s">
        <v>879</v>
      </c>
    </row>
    <row r="956" spans="1:27" ht="33" x14ac:dyDescent="0.2">
      <c r="A956" s="3">
        <v>953</v>
      </c>
      <c r="B956" s="3">
        <f t="shared" si="74"/>
        <v>37006101011</v>
      </c>
      <c r="C956" s="3" t="s">
        <v>1166</v>
      </c>
      <c r="D956" s="3" t="s">
        <v>206</v>
      </c>
      <c r="E956" s="3" t="str">
        <f>INDEX(光放段!$G$4:$G$237,MATCH(纤芯!G956,光放段!$C$4:$C$237,0))</f>
        <v>山东二干|德州滨州架空光缆:德州共青团路-滨州黄河十路</v>
      </c>
      <c r="F956" s="3">
        <f>INDEX(光放段!$I$4:$I$237,MATCH(纤芯!H956,光放段!$B$4:$B$237,0))</f>
        <v>37006100000</v>
      </c>
      <c r="G956" s="3" t="str">
        <f t="shared" si="70"/>
        <v>山东二干|德州滨州架空光缆:德州共青团路-宁津中心大街</v>
      </c>
      <c r="H956" s="3">
        <f>INDEX(光放段!$B$4:$B$237,MATCH(纤芯!G956,光放段!$C$4:$C$237,0))</f>
        <v>37006101000</v>
      </c>
      <c r="I956" s="3" t="str">
        <f t="shared" si="71"/>
        <v>德州滨州架空光缆</v>
      </c>
      <c r="J956" s="3" t="str">
        <f>INDEX(子缆名称!$B$4:$B$29,纤芯!M956)</f>
        <v>A缆</v>
      </c>
      <c r="K956" s="3">
        <v>11</v>
      </c>
      <c r="L956" s="3">
        <f t="shared" si="72"/>
        <v>11</v>
      </c>
      <c r="M956" s="3">
        <f t="shared" si="73"/>
        <v>1</v>
      </c>
      <c r="N956" s="3" t="s">
        <v>23</v>
      </c>
      <c r="O956" s="3">
        <f>COUNTIF([1]局站!$D$4:$D$172,"="&amp;N956)</f>
        <v>1</v>
      </c>
      <c r="P956" s="3">
        <v>0</v>
      </c>
      <c r="Q956" s="3">
        <v>0</v>
      </c>
      <c r="R956" s="3">
        <v>0</v>
      </c>
      <c r="S956" s="3" t="s">
        <v>32</v>
      </c>
      <c r="T956" s="3">
        <f>COUNTIF([1]局站!$D$4:$D$172,"="&amp;S956)</f>
        <v>1</v>
      </c>
      <c r="U956" s="3">
        <v>0</v>
      </c>
      <c r="V956" s="3">
        <v>0</v>
      </c>
      <c r="W956" s="3">
        <v>0</v>
      </c>
      <c r="X956" s="3" t="s">
        <v>1215</v>
      </c>
      <c r="Y956" s="3" t="s">
        <v>850</v>
      </c>
      <c r="Z956" s="3" t="str">
        <f>INDEX(业务类型!$C$4:$C$8,MATCH(纤芯!Y956,业务类型!$B$4:$B$8,0))</f>
        <v>ONE</v>
      </c>
      <c r="AA956" s="3" t="s">
        <v>935</v>
      </c>
    </row>
    <row r="957" spans="1:27" ht="33" x14ac:dyDescent="0.2">
      <c r="A957" s="3">
        <v>954</v>
      </c>
      <c r="B957" s="3">
        <f t="shared" si="74"/>
        <v>37006101012</v>
      </c>
      <c r="C957" s="3" t="s">
        <v>1166</v>
      </c>
      <c r="D957" s="3" t="s">
        <v>206</v>
      </c>
      <c r="E957" s="3" t="str">
        <f>INDEX(光放段!$G$4:$G$237,MATCH(纤芯!G957,光放段!$C$4:$C$237,0))</f>
        <v>山东二干|德州滨州架空光缆:德州共青团路-滨州黄河十路</v>
      </c>
      <c r="F957" s="3">
        <f>INDEX(光放段!$I$4:$I$237,MATCH(纤芯!H957,光放段!$B$4:$B$237,0))</f>
        <v>37006100000</v>
      </c>
      <c r="G957" s="3" t="str">
        <f t="shared" si="70"/>
        <v>山东二干|德州滨州架空光缆:德州共青团路-宁津中心大街</v>
      </c>
      <c r="H957" s="3">
        <f>INDEX(光放段!$B$4:$B$237,MATCH(纤芯!G957,光放段!$C$4:$C$237,0))</f>
        <v>37006101000</v>
      </c>
      <c r="I957" s="3" t="str">
        <f t="shared" si="71"/>
        <v>德州滨州架空光缆</v>
      </c>
      <c r="J957" s="3" t="str">
        <f>INDEX(子缆名称!$B$4:$B$29,纤芯!M957)</f>
        <v>A缆</v>
      </c>
      <c r="K957" s="3">
        <v>12</v>
      </c>
      <c r="L957" s="3">
        <f t="shared" si="72"/>
        <v>12</v>
      </c>
      <c r="M957" s="3">
        <f t="shared" si="73"/>
        <v>1</v>
      </c>
      <c r="N957" s="3" t="s">
        <v>23</v>
      </c>
      <c r="O957" s="3">
        <f>COUNTIF([1]局站!$D$4:$D$172,"="&amp;N957)</f>
        <v>1</v>
      </c>
      <c r="P957" s="3">
        <v>0</v>
      </c>
      <c r="Q957" s="3">
        <v>0</v>
      </c>
      <c r="R957" s="3">
        <v>0</v>
      </c>
      <c r="S957" s="3" t="s">
        <v>32</v>
      </c>
      <c r="T957" s="3">
        <f>COUNTIF([1]局站!$D$4:$D$172,"="&amp;S957)</f>
        <v>1</v>
      </c>
      <c r="U957" s="3">
        <v>0</v>
      </c>
      <c r="V957" s="3">
        <v>0</v>
      </c>
      <c r="W957" s="3">
        <v>0</v>
      </c>
      <c r="X957" s="3" t="s">
        <v>1215</v>
      </c>
      <c r="Y957" s="3" t="s">
        <v>880</v>
      </c>
      <c r="Z957" s="3" t="str">
        <f>INDEX(业务类型!$C$4:$C$8,MATCH(纤芯!Y957,业务类型!$B$4:$B$8,0))</f>
        <v>IDLE</v>
      </c>
      <c r="AA957" s="3"/>
    </row>
    <row r="958" spans="1:27" ht="33" x14ac:dyDescent="0.2">
      <c r="A958" s="3">
        <v>955</v>
      </c>
      <c r="B958" s="3">
        <f t="shared" si="74"/>
        <v>37006101013</v>
      </c>
      <c r="C958" s="3" t="s">
        <v>1166</v>
      </c>
      <c r="D958" s="3" t="s">
        <v>206</v>
      </c>
      <c r="E958" s="3" t="str">
        <f>INDEX(光放段!$G$4:$G$237,MATCH(纤芯!G958,光放段!$C$4:$C$237,0))</f>
        <v>山东二干|德州滨州架空光缆:德州共青团路-滨州黄河十路</v>
      </c>
      <c r="F958" s="3">
        <f>INDEX(光放段!$I$4:$I$237,MATCH(纤芯!H958,光放段!$B$4:$B$237,0))</f>
        <v>37006100000</v>
      </c>
      <c r="G958" s="3" t="str">
        <f t="shared" si="70"/>
        <v>山东二干|德州滨州架空光缆:德州共青团路-宁津中心大街</v>
      </c>
      <c r="H958" s="3">
        <f>INDEX(光放段!$B$4:$B$237,MATCH(纤芯!G958,光放段!$C$4:$C$237,0))</f>
        <v>37006101000</v>
      </c>
      <c r="I958" s="3" t="str">
        <f t="shared" si="71"/>
        <v>德州滨州架空光缆</v>
      </c>
      <c r="J958" s="3" t="str">
        <f>INDEX(子缆名称!$B$4:$B$29,纤芯!M958)</f>
        <v>B缆</v>
      </c>
      <c r="K958" s="3">
        <v>13</v>
      </c>
      <c r="L958" s="3">
        <f t="shared" si="72"/>
        <v>1</v>
      </c>
      <c r="M958" s="3">
        <f t="shared" si="73"/>
        <v>2</v>
      </c>
      <c r="N958" s="3" t="s">
        <v>23</v>
      </c>
      <c r="O958" s="3">
        <f>COUNTIF([1]局站!$D$4:$D$172,"="&amp;N958)</f>
        <v>1</v>
      </c>
      <c r="P958" s="3">
        <v>0</v>
      </c>
      <c r="Q958" s="3">
        <v>0</v>
      </c>
      <c r="R958" s="3">
        <v>0</v>
      </c>
      <c r="S958" s="3" t="s">
        <v>32</v>
      </c>
      <c r="T958" s="3">
        <f>COUNTIF([1]局站!$D$4:$D$172,"="&amp;S958)</f>
        <v>1</v>
      </c>
      <c r="U958" s="3">
        <v>0</v>
      </c>
      <c r="V958" s="3">
        <v>0</v>
      </c>
      <c r="W958" s="3">
        <v>0</v>
      </c>
      <c r="X958" s="3" t="s">
        <v>1215</v>
      </c>
      <c r="Y958" s="3" t="s">
        <v>880</v>
      </c>
      <c r="Z958" s="3" t="str">
        <f>INDEX(业务类型!$C$4:$C$8,MATCH(纤芯!Y958,业务类型!$B$4:$B$8,0))</f>
        <v>IDLE</v>
      </c>
      <c r="AA958" s="3"/>
    </row>
    <row r="959" spans="1:27" ht="33" x14ac:dyDescent="0.2">
      <c r="A959" s="3">
        <v>956</v>
      </c>
      <c r="B959" s="3">
        <f t="shared" si="74"/>
        <v>37006101014</v>
      </c>
      <c r="C959" s="3" t="s">
        <v>1166</v>
      </c>
      <c r="D959" s="3" t="s">
        <v>206</v>
      </c>
      <c r="E959" s="3" t="str">
        <f>INDEX(光放段!$G$4:$G$237,MATCH(纤芯!G959,光放段!$C$4:$C$237,0))</f>
        <v>山东二干|德州滨州架空光缆:德州共青团路-滨州黄河十路</v>
      </c>
      <c r="F959" s="3">
        <f>INDEX(光放段!$I$4:$I$237,MATCH(纤芯!H959,光放段!$B$4:$B$237,0))</f>
        <v>37006100000</v>
      </c>
      <c r="G959" s="3" t="str">
        <f t="shared" si="70"/>
        <v>山东二干|德州滨州架空光缆:德州共青团路-宁津中心大街</v>
      </c>
      <c r="H959" s="3">
        <f>INDEX(光放段!$B$4:$B$237,MATCH(纤芯!G959,光放段!$C$4:$C$237,0))</f>
        <v>37006101000</v>
      </c>
      <c r="I959" s="3" t="str">
        <f t="shared" si="71"/>
        <v>德州滨州架空光缆</v>
      </c>
      <c r="J959" s="3" t="str">
        <f>INDEX(子缆名称!$B$4:$B$29,纤芯!M959)</f>
        <v>B缆</v>
      </c>
      <c r="K959" s="3">
        <v>14</v>
      </c>
      <c r="L959" s="3">
        <f t="shared" si="72"/>
        <v>2</v>
      </c>
      <c r="M959" s="3">
        <f t="shared" si="73"/>
        <v>2</v>
      </c>
      <c r="N959" s="3" t="s">
        <v>23</v>
      </c>
      <c r="O959" s="3">
        <f>COUNTIF([1]局站!$D$4:$D$172,"="&amp;N959)</f>
        <v>1</v>
      </c>
      <c r="P959" s="3">
        <v>0</v>
      </c>
      <c r="Q959" s="3">
        <v>0</v>
      </c>
      <c r="R959" s="3">
        <v>0</v>
      </c>
      <c r="S959" s="3" t="s">
        <v>32</v>
      </c>
      <c r="T959" s="3">
        <f>COUNTIF([1]局站!$D$4:$D$172,"="&amp;S959)</f>
        <v>1</v>
      </c>
      <c r="U959" s="3">
        <v>0</v>
      </c>
      <c r="V959" s="3">
        <v>0</v>
      </c>
      <c r="W959" s="3">
        <v>0</v>
      </c>
      <c r="X959" s="3" t="s">
        <v>1215</v>
      </c>
      <c r="Y959" s="3" t="s">
        <v>880</v>
      </c>
      <c r="Z959" s="3" t="str">
        <f>INDEX(业务类型!$C$4:$C$8,MATCH(纤芯!Y959,业务类型!$B$4:$B$8,0))</f>
        <v>IDLE</v>
      </c>
      <c r="AA959" s="3"/>
    </row>
    <row r="960" spans="1:27" ht="33" x14ac:dyDescent="0.2">
      <c r="A960" s="3">
        <v>957</v>
      </c>
      <c r="B960" s="3">
        <f t="shared" si="74"/>
        <v>37006101015</v>
      </c>
      <c r="C960" s="3" t="s">
        <v>1166</v>
      </c>
      <c r="D960" s="3" t="s">
        <v>206</v>
      </c>
      <c r="E960" s="3" t="str">
        <f>INDEX(光放段!$G$4:$G$237,MATCH(纤芯!G960,光放段!$C$4:$C$237,0))</f>
        <v>山东二干|德州滨州架空光缆:德州共青团路-滨州黄河十路</v>
      </c>
      <c r="F960" s="3">
        <f>INDEX(光放段!$I$4:$I$237,MATCH(纤芯!H960,光放段!$B$4:$B$237,0))</f>
        <v>37006100000</v>
      </c>
      <c r="G960" s="3" t="str">
        <f t="shared" si="70"/>
        <v>山东二干|德州滨州架空光缆:德州共青团路-宁津中心大街</v>
      </c>
      <c r="H960" s="3">
        <f>INDEX(光放段!$B$4:$B$237,MATCH(纤芯!G960,光放段!$C$4:$C$237,0))</f>
        <v>37006101000</v>
      </c>
      <c r="I960" s="3" t="str">
        <f t="shared" si="71"/>
        <v>德州滨州架空光缆</v>
      </c>
      <c r="J960" s="3" t="str">
        <f>INDEX(子缆名称!$B$4:$B$29,纤芯!M960)</f>
        <v>B缆</v>
      </c>
      <c r="K960" s="3">
        <v>15</v>
      </c>
      <c r="L960" s="3">
        <f t="shared" si="72"/>
        <v>3</v>
      </c>
      <c r="M960" s="3">
        <f t="shared" si="73"/>
        <v>2</v>
      </c>
      <c r="N960" s="3" t="s">
        <v>23</v>
      </c>
      <c r="O960" s="3">
        <f>COUNTIF([1]局站!$D$4:$D$172,"="&amp;N960)</f>
        <v>1</v>
      </c>
      <c r="P960" s="3">
        <v>0</v>
      </c>
      <c r="Q960" s="3">
        <v>0</v>
      </c>
      <c r="R960" s="3">
        <v>0</v>
      </c>
      <c r="S960" s="3" t="s">
        <v>32</v>
      </c>
      <c r="T960" s="3">
        <f>COUNTIF([1]局站!$D$4:$D$172,"="&amp;S960)</f>
        <v>1</v>
      </c>
      <c r="U960" s="3">
        <v>0</v>
      </c>
      <c r="V960" s="3">
        <v>0</v>
      </c>
      <c r="W960" s="3">
        <v>0</v>
      </c>
      <c r="X960" s="3" t="s">
        <v>1215</v>
      </c>
      <c r="Y960" s="3" t="s">
        <v>850</v>
      </c>
      <c r="Z960" s="3" t="str">
        <f>INDEX(业务类型!$C$4:$C$8,MATCH(纤芯!Y960,业务类型!$B$4:$B$8,0))</f>
        <v>ONE</v>
      </c>
      <c r="AA960" s="3" t="s">
        <v>935</v>
      </c>
    </row>
    <row r="961" spans="1:27" ht="33" x14ac:dyDescent="0.2">
      <c r="A961" s="3">
        <v>958</v>
      </c>
      <c r="B961" s="3">
        <f t="shared" si="74"/>
        <v>37006101016</v>
      </c>
      <c r="C961" s="3" t="s">
        <v>1166</v>
      </c>
      <c r="D961" s="3" t="s">
        <v>206</v>
      </c>
      <c r="E961" s="3" t="str">
        <f>INDEX(光放段!$G$4:$G$237,MATCH(纤芯!G961,光放段!$C$4:$C$237,0))</f>
        <v>山东二干|德州滨州架空光缆:德州共青团路-滨州黄河十路</v>
      </c>
      <c r="F961" s="3">
        <f>INDEX(光放段!$I$4:$I$237,MATCH(纤芯!H961,光放段!$B$4:$B$237,0))</f>
        <v>37006100000</v>
      </c>
      <c r="G961" s="3" t="str">
        <f t="shared" si="70"/>
        <v>山东二干|德州滨州架空光缆:德州共青团路-宁津中心大街</v>
      </c>
      <c r="H961" s="3">
        <f>INDEX(光放段!$B$4:$B$237,MATCH(纤芯!G961,光放段!$C$4:$C$237,0))</f>
        <v>37006101000</v>
      </c>
      <c r="I961" s="3" t="str">
        <f t="shared" si="71"/>
        <v>德州滨州架空光缆</v>
      </c>
      <c r="J961" s="3" t="str">
        <f>INDEX(子缆名称!$B$4:$B$29,纤芯!M961)</f>
        <v>B缆</v>
      </c>
      <c r="K961" s="3">
        <v>16</v>
      </c>
      <c r="L961" s="3">
        <f t="shared" si="72"/>
        <v>4</v>
      </c>
      <c r="M961" s="3">
        <f t="shared" si="73"/>
        <v>2</v>
      </c>
      <c r="N961" s="3" t="s">
        <v>23</v>
      </c>
      <c r="O961" s="3">
        <f>COUNTIF([1]局站!$D$4:$D$172,"="&amp;N961)</f>
        <v>1</v>
      </c>
      <c r="P961" s="3">
        <v>0</v>
      </c>
      <c r="Q961" s="3">
        <v>0</v>
      </c>
      <c r="R961" s="3">
        <v>0</v>
      </c>
      <c r="S961" s="3" t="s">
        <v>32</v>
      </c>
      <c r="T961" s="3">
        <f>COUNTIF([1]局站!$D$4:$D$172,"="&amp;S961)</f>
        <v>1</v>
      </c>
      <c r="U961" s="3">
        <v>0</v>
      </c>
      <c r="V961" s="3">
        <v>0</v>
      </c>
      <c r="W961" s="3">
        <v>0</v>
      </c>
      <c r="X961" s="3" t="s">
        <v>1215</v>
      </c>
      <c r="Y961" s="3" t="s">
        <v>880</v>
      </c>
      <c r="Z961" s="3" t="str">
        <f>INDEX(业务类型!$C$4:$C$8,MATCH(纤芯!Y961,业务类型!$B$4:$B$8,0))</f>
        <v>IDLE</v>
      </c>
      <c r="AA961" s="3"/>
    </row>
    <row r="962" spans="1:27" ht="33" x14ac:dyDescent="0.2">
      <c r="A962" s="3">
        <v>959</v>
      </c>
      <c r="B962" s="3">
        <f t="shared" si="74"/>
        <v>37006102001</v>
      </c>
      <c r="C962" s="3" t="s">
        <v>1166</v>
      </c>
      <c r="D962" s="3" t="s">
        <v>206</v>
      </c>
      <c r="E962" s="3" t="str">
        <f>INDEX(光放段!$G$4:$G$237,MATCH(纤芯!G962,光放段!$C$4:$C$237,0))</f>
        <v>山东二干|德州滨州架空光缆:德州共青团路-滨州黄河十路</v>
      </c>
      <c r="F962" s="3">
        <f>INDEX(光放段!$I$4:$I$237,MATCH(纤芯!H962,光放段!$B$4:$B$237,0))</f>
        <v>37006100000</v>
      </c>
      <c r="G962" s="3" t="str">
        <f t="shared" si="70"/>
        <v>山东二干|德州滨州架空光缆:宁津中心大街-乐陵兴隆南大街</v>
      </c>
      <c r="H962" s="3">
        <f>INDEX(光放段!$B$4:$B$237,MATCH(纤芯!G962,光放段!$C$4:$C$237,0))</f>
        <v>37006102000</v>
      </c>
      <c r="I962" s="3" t="str">
        <f t="shared" si="71"/>
        <v>德州滨州架空光缆</v>
      </c>
      <c r="J962" s="3" t="str">
        <f>INDEX(子缆名称!$B$4:$B$29,纤芯!M962)</f>
        <v>A缆</v>
      </c>
      <c r="K962" s="3">
        <v>1</v>
      </c>
      <c r="L962" s="3">
        <f t="shared" si="72"/>
        <v>1</v>
      </c>
      <c r="M962" s="3">
        <f t="shared" si="73"/>
        <v>1</v>
      </c>
      <c r="N962" s="3" t="s">
        <v>32</v>
      </c>
      <c r="O962" s="3">
        <f>COUNTIF([1]局站!$D$4:$D$172,"="&amp;N962)</f>
        <v>1</v>
      </c>
      <c r="P962" s="3">
        <v>0</v>
      </c>
      <c r="Q962" s="3">
        <v>0</v>
      </c>
      <c r="R962" s="3">
        <v>0</v>
      </c>
      <c r="S962" s="3" t="s">
        <v>7</v>
      </c>
      <c r="T962" s="3">
        <f>COUNTIF([1]局站!$D$4:$D$172,"="&amp;S962)</f>
        <v>1</v>
      </c>
      <c r="U962" s="3">
        <v>0</v>
      </c>
      <c r="V962" s="3">
        <v>0</v>
      </c>
      <c r="W962" s="3">
        <v>0</v>
      </c>
      <c r="X962" s="3" t="s">
        <v>1215</v>
      </c>
      <c r="Y962" s="3" t="s">
        <v>880</v>
      </c>
      <c r="Z962" s="3" t="str">
        <f>INDEX(业务类型!$C$4:$C$8,MATCH(纤芯!Y962,业务类型!$B$4:$B$8,0))</f>
        <v>IDLE</v>
      </c>
      <c r="AA962" s="3"/>
    </row>
    <row r="963" spans="1:27" ht="33" x14ac:dyDescent="0.2">
      <c r="A963" s="3">
        <v>960</v>
      </c>
      <c r="B963" s="3">
        <f t="shared" si="74"/>
        <v>37006102002</v>
      </c>
      <c r="C963" s="3" t="s">
        <v>1166</v>
      </c>
      <c r="D963" s="3" t="s">
        <v>206</v>
      </c>
      <c r="E963" s="3" t="str">
        <f>INDEX(光放段!$G$4:$G$237,MATCH(纤芯!G963,光放段!$C$4:$C$237,0))</f>
        <v>山东二干|德州滨州架空光缆:德州共青团路-滨州黄河十路</v>
      </c>
      <c r="F963" s="3">
        <f>INDEX(光放段!$I$4:$I$237,MATCH(纤芯!H963,光放段!$B$4:$B$237,0))</f>
        <v>37006100000</v>
      </c>
      <c r="G963" s="3" t="str">
        <f t="shared" si="70"/>
        <v>山东二干|德州滨州架空光缆:宁津中心大街-乐陵兴隆南大街</v>
      </c>
      <c r="H963" s="3">
        <f>INDEX(光放段!$B$4:$B$237,MATCH(纤芯!G963,光放段!$C$4:$C$237,0))</f>
        <v>37006102000</v>
      </c>
      <c r="I963" s="3" t="str">
        <f t="shared" si="71"/>
        <v>德州滨州架空光缆</v>
      </c>
      <c r="J963" s="3" t="str">
        <f>INDEX(子缆名称!$B$4:$B$29,纤芯!M963)</f>
        <v>A缆</v>
      </c>
      <c r="K963" s="3">
        <v>2</v>
      </c>
      <c r="L963" s="3">
        <f t="shared" si="72"/>
        <v>2</v>
      </c>
      <c r="M963" s="3">
        <f t="shared" si="73"/>
        <v>1</v>
      </c>
      <c r="N963" s="3" t="s">
        <v>32</v>
      </c>
      <c r="O963" s="3">
        <f>COUNTIF([1]局站!$D$4:$D$172,"="&amp;N963)</f>
        <v>1</v>
      </c>
      <c r="P963" s="3">
        <v>0</v>
      </c>
      <c r="Q963" s="3">
        <v>0</v>
      </c>
      <c r="R963" s="3">
        <v>0</v>
      </c>
      <c r="S963" s="3" t="s">
        <v>7</v>
      </c>
      <c r="T963" s="3">
        <f>COUNTIF([1]局站!$D$4:$D$172,"="&amp;S963)</f>
        <v>1</v>
      </c>
      <c r="U963" s="3">
        <v>0</v>
      </c>
      <c r="V963" s="3">
        <v>0</v>
      </c>
      <c r="W963" s="3">
        <v>0</v>
      </c>
      <c r="X963" s="3" t="s">
        <v>1215</v>
      </c>
      <c r="Y963" s="3" t="s">
        <v>880</v>
      </c>
      <c r="Z963" s="3" t="str">
        <f>INDEX(业务类型!$C$4:$C$8,MATCH(纤芯!Y963,业务类型!$B$4:$B$8,0))</f>
        <v>IDLE</v>
      </c>
      <c r="AA963" s="3"/>
    </row>
    <row r="964" spans="1:27" ht="33" x14ac:dyDescent="0.2">
      <c r="A964" s="3">
        <v>961</v>
      </c>
      <c r="B964" s="3">
        <f t="shared" si="74"/>
        <v>37006102003</v>
      </c>
      <c r="C964" s="3" t="s">
        <v>1166</v>
      </c>
      <c r="D964" s="3" t="s">
        <v>206</v>
      </c>
      <c r="E964" s="3" t="str">
        <f>INDEX(光放段!$G$4:$G$237,MATCH(纤芯!G964,光放段!$C$4:$C$237,0))</f>
        <v>山东二干|德州滨州架空光缆:德州共青团路-滨州黄河十路</v>
      </c>
      <c r="F964" s="3">
        <f>INDEX(光放段!$I$4:$I$237,MATCH(纤芯!H964,光放段!$B$4:$B$237,0))</f>
        <v>37006100000</v>
      </c>
      <c r="G964" s="3" t="str">
        <f t="shared" si="70"/>
        <v>山东二干|德州滨州架空光缆:宁津中心大街-乐陵兴隆南大街</v>
      </c>
      <c r="H964" s="3">
        <f>INDEX(光放段!$B$4:$B$237,MATCH(纤芯!G964,光放段!$C$4:$C$237,0))</f>
        <v>37006102000</v>
      </c>
      <c r="I964" s="3" t="str">
        <f t="shared" si="71"/>
        <v>德州滨州架空光缆</v>
      </c>
      <c r="J964" s="3" t="str">
        <f>INDEX(子缆名称!$B$4:$B$29,纤芯!M964)</f>
        <v>A缆</v>
      </c>
      <c r="K964" s="3">
        <v>3</v>
      </c>
      <c r="L964" s="3">
        <f t="shared" si="72"/>
        <v>3</v>
      </c>
      <c r="M964" s="3">
        <f t="shared" si="73"/>
        <v>1</v>
      </c>
      <c r="N964" s="3" t="s">
        <v>32</v>
      </c>
      <c r="O964" s="3">
        <f>COUNTIF([1]局站!$D$4:$D$172,"="&amp;N964)</f>
        <v>1</v>
      </c>
      <c r="P964" s="3">
        <v>0</v>
      </c>
      <c r="Q964" s="3">
        <v>0</v>
      </c>
      <c r="R964" s="3">
        <v>0</v>
      </c>
      <c r="S964" s="3" t="s">
        <v>7</v>
      </c>
      <c r="T964" s="3">
        <f>COUNTIF([1]局站!$D$4:$D$172,"="&amp;S964)</f>
        <v>1</v>
      </c>
      <c r="U964" s="3">
        <v>0</v>
      </c>
      <c r="V964" s="3">
        <v>0</v>
      </c>
      <c r="W964" s="3">
        <v>0</v>
      </c>
      <c r="X964" s="3" t="s">
        <v>1215</v>
      </c>
      <c r="Y964" s="3" t="s">
        <v>880</v>
      </c>
      <c r="Z964" s="3" t="str">
        <f>INDEX(业务类型!$C$4:$C$8,MATCH(纤芯!Y964,业务类型!$B$4:$B$8,0))</f>
        <v>IDLE</v>
      </c>
      <c r="AA964" s="3"/>
    </row>
    <row r="965" spans="1:27" ht="33" x14ac:dyDescent="0.2">
      <c r="A965" s="3">
        <v>962</v>
      </c>
      <c r="B965" s="3">
        <f t="shared" si="74"/>
        <v>37006102004</v>
      </c>
      <c r="C965" s="3" t="s">
        <v>1166</v>
      </c>
      <c r="D965" s="3" t="s">
        <v>206</v>
      </c>
      <c r="E965" s="3" t="str">
        <f>INDEX(光放段!$G$4:$G$237,MATCH(纤芯!G965,光放段!$C$4:$C$237,0))</f>
        <v>山东二干|德州滨州架空光缆:德州共青团路-滨州黄河十路</v>
      </c>
      <c r="F965" s="3">
        <f>INDEX(光放段!$I$4:$I$237,MATCH(纤芯!H965,光放段!$B$4:$B$237,0))</f>
        <v>37006100000</v>
      </c>
      <c r="G965" s="3" t="str">
        <f t="shared" ref="G965:G1028" si="75">C965&amp;"|"&amp;D965&amp;":"&amp;N965&amp;"-"&amp;S965</f>
        <v>山东二干|德州滨州架空光缆:宁津中心大街-乐陵兴隆南大街</v>
      </c>
      <c r="H965" s="3">
        <f>INDEX(光放段!$B$4:$B$237,MATCH(纤芯!G965,光放段!$C$4:$C$237,0))</f>
        <v>37006102000</v>
      </c>
      <c r="I965" s="3" t="str">
        <f t="shared" ref="I965:I1028" si="76">D965</f>
        <v>德州滨州架空光缆</v>
      </c>
      <c r="J965" s="3" t="str">
        <f>INDEX(子缆名称!$B$4:$B$29,纤芯!M965)</f>
        <v>A缆</v>
      </c>
      <c r="K965" s="3">
        <v>4</v>
      </c>
      <c r="L965" s="3">
        <f t="shared" ref="L965:L1028" si="77">MOD(K965-1,12)+1</f>
        <v>4</v>
      </c>
      <c r="M965" s="3">
        <f t="shared" ref="M965:M1028" si="78">INT((K965-1)/12)+1</f>
        <v>1</v>
      </c>
      <c r="N965" s="3" t="s">
        <v>32</v>
      </c>
      <c r="O965" s="3">
        <f>COUNTIF([1]局站!$D$4:$D$172,"="&amp;N965)</f>
        <v>1</v>
      </c>
      <c r="P965" s="3">
        <v>0</v>
      </c>
      <c r="Q965" s="3">
        <v>0</v>
      </c>
      <c r="R965" s="3">
        <v>0</v>
      </c>
      <c r="S965" s="3" t="s">
        <v>7</v>
      </c>
      <c r="T965" s="3">
        <f>COUNTIF([1]局站!$D$4:$D$172,"="&amp;S965)</f>
        <v>1</v>
      </c>
      <c r="U965" s="3">
        <v>0</v>
      </c>
      <c r="V965" s="3">
        <v>0</v>
      </c>
      <c r="W965" s="3">
        <v>0</v>
      </c>
      <c r="X965" s="3" t="s">
        <v>1215</v>
      </c>
      <c r="Y965" s="3" t="s">
        <v>880</v>
      </c>
      <c r="Z965" s="3" t="str">
        <f>INDEX(业务类型!$C$4:$C$8,MATCH(纤芯!Y965,业务类型!$B$4:$B$8,0))</f>
        <v>IDLE</v>
      </c>
      <c r="AA965" s="3"/>
    </row>
    <row r="966" spans="1:27" ht="33" x14ac:dyDescent="0.2">
      <c r="A966" s="3">
        <v>963</v>
      </c>
      <c r="B966" s="3">
        <f t="shared" si="74"/>
        <v>37006102005</v>
      </c>
      <c r="C966" s="3" t="s">
        <v>1166</v>
      </c>
      <c r="D966" s="3" t="s">
        <v>206</v>
      </c>
      <c r="E966" s="3" t="str">
        <f>INDEX(光放段!$G$4:$G$237,MATCH(纤芯!G966,光放段!$C$4:$C$237,0))</f>
        <v>山东二干|德州滨州架空光缆:德州共青团路-滨州黄河十路</v>
      </c>
      <c r="F966" s="3">
        <f>INDEX(光放段!$I$4:$I$237,MATCH(纤芯!H966,光放段!$B$4:$B$237,0))</f>
        <v>37006100000</v>
      </c>
      <c r="G966" s="3" t="str">
        <f t="shared" si="75"/>
        <v>山东二干|德州滨州架空光缆:宁津中心大街-乐陵兴隆南大街</v>
      </c>
      <c r="H966" s="3">
        <f>INDEX(光放段!$B$4:$B$237,MATCH(纤芯!G966,光放段!$C$4:$C$237,0))</f>
        <v>37006102000</v>
      </c>
      <c r="I966" s="3" t="str">
        <f t="shared" si="76"/>
        <v>德州滨州架空光缆</v>
      </c>
      <c r="J966" s="3" t="str">
        <f>INDEX(子缆名称!$B$4:$B$29,纤芯!M966)</f>
        <v>A缆</v>
      </c>
      <c r="K966" s="3">
        <v>5</v>
      </c>
      <c r="L966" s="3">
        <f t="shared" si="77"/>
        <v>5</v>
      </c>
      <c r="M966" s="3">
        <f t="shared" si="78"/>
        <v>1</v>
      </c>
      <c r="N966" s="3" t="s">
        <v>32</v>
      </c>
      <c r="O966" s="3">
        <f>COUNTIF([1]局站!$D$4:$D$172,"="&amp;N966)</f>
        <v>1</v>
      </c>
      <c r="P966" s="3">
        <v>0</v>
      </c>
      <c r="Q966" s="3">
        <v>0</v>
      </c>
      <c r="R966" s="3">
        <v>0</v>
      </c>
      <c r="S966" s="3" t="s">
        <v>7</v>
      </c>
      <c r="T966" s="3">
        <f>COUNTIF([1]局站!$D$4:$D$172,"="&amp;S966)</f>
        <v>1</v>
      </c>
      <c r="U966" s="3">
        <v>0</v>
      </c>
      <c r="V966" s="3">
        <v>0</v>
      </c>
      <c r="W966" s="3">
        <v>0</v>
      </c>
      <c r="X966" s="3" t="s">
        <v>1215</v>
      </c>
      <c r="Y966" s="3" t="s">
        <v>880</v>
      </c>
      <c r="Z966" s="3" t="str">
        <f>INDEX(业务类型!$C$4:$C$8,MATCH(纤芯!Y966,业务类型!$B$4:$B$8,0))</f>
        <v>IDLE</v>
      </c>
      <c r="AA966" s="3"/>
    </row>
    <row r="967" spans="1:27" ht="33" x14ac:dyDescent="0.2">
      <c r="A967" s="3">
        <v>964</v>
      </c>
      <c r="B967" s="3">
        <f t="shared" si="74"/>
        <v>37006102006</v>
      </c>
      <c r="C967" s="3" t="s">
        <v>1166</v>
      </c>
      <c r="D967" s="3" t="s">
        <v>206</v>
      </c>
      <c r="E967" s="3" t="str">
        <f>INDEX(光放段!$G$4:$G$237,MATCH(纤芯!G967,光放段!$C$4:$C$237,0))</f>
        <v>山东二干|德州滨州架空光缆:德州共青团路-滨州黄河十路</v>
      </c>
      <c r="F967" s="3">
        <f>INDEX(光放段!$I$4:$I$237,MATCH(纤芯!H967,光放段!$B$4:$B$237,0))</f>
        <v>37006100000</v>
      </c>
      <c r="G967" s="3" t="str">
        <f t="shared" si="75"/>
        <v>山东二干|德州滨州架空光缆:宁津中心大街-乐陵兴隆南大街</v>
      </c>
      <c r="H967" s="3">
        <f>INDEX(光放段!$B$4:$B$237,MATCH(纤芯!G967,光放段!$C$4:$C$237,0))</f>
        <v>37006102000</v>
      </c>
      <c r="I967" s="3" t="str">
        <f t="shared" si="76"/>
        <v>德州滨州架空光缆</v>
      </c>
      <c r="J967" s="3" t="str">
        <f>INDEX(子缆名称!$B$4:$B$29,纤芯!M967)</f>
        <v>A缆</v>
      </c>
      <c r="K967" s="3">
        <v>6</v>
      </c>
      <c r="L967" s="3">
        <f t="shared" si="77"/>
        <v>6</v>
      </c>
      <c r="M967" s="3">
        <f t="shared" si="78"/>
        <v>1</v>
      </c>
      <c r="N967" s="3" t="s">
        <v>32</v>
      </c>
      <c r="O967" s="3">
        <f>COUNTIF([1]局站!$D$4:$D$172,"="&amp;N967)</f>
        <v>1</v>
      </c>
      <c r="P967" s="3">
        <v>0</v>
      </c>
      <c r="Q967" s="3">
        <v>0</v>
      </c>
      <c r="R967" s="3">
        <v>0</v>
      </c>
      <c r="S967" s="3" t="s">
        <v>7</v>
      </c>
      <c r="T967" s="3">
        <f>COUNTIF([1]局站!$D$4:$D$172,"="&amp;S967)</f>
        <v>1</v>
      </c>
      <c r="U967" s="3">
        <v>0</v>
      </c>
      <c r="V967" s="3">
        <v>0</v>
      </c>
      <c r="W967" s="3">
        <v>0</v>
      </c>
      <c r="X967" s="3" t="s">
        <v>1215</v>
      </c>
      <c r="Y967" s="3" t="s">
        <v>880</v>
      </c>
      <c r="Z967" s="3" t="str">
        <f>INDEX(业务类型!$C$4:$C$8,MATCH(纤芯!Y967,业务类型!$B$4:$B$8,0))</f>
        <v>IDLE</v>
      </c>
      <c r="AA967" s="3"/>
    </row>
    <row r="968" spans="1:27" ht="33" x14ac:dyDescent="0.2">
      <c r="A968" s="3">
        <v>965</v>
      </c>
      <c r="B968" s="3">
        <f t="shared" si="74"/>
        <v>37006102007</v>
      </c>
      <c r="C968" s="3" t="s">
        <v>1166</v>
      </c>
      <c r="D968" s="3" t="s">
        <v>206</v>
      </c>
      <c r="E968" s="3" t="str">
        <f>INDEX(光放段!$G$4:$G$237,MATCH(纤芯!G968,光放段!$C$4:$C$237,0))</f>
        <v>山东二干|德州滨州架空光缆:德州共青团路-滨州黄河十路</v>
      </c>
      <c r="F968" s="3">
        <f>INDEX(光放段!$I$4:$I$237,MATCH(纤芯!H968,光放段!$B$4:$B$237,0))</f>
        <v>37006100000</v>
      </c>
      <c r="G968" s="3" t="str">
        <f t="shared" si="75"/>
        <v>山东二干|德州滨州架空光缆:宁津中心大街-乐陵兴隆南大街</v>
      </c>
      <c r="H968" s="3">
        <f>INDEX(光放段!$B$4:$B$237,MATCH(纤芯!G968,光放段!$C$4:$C$237,0))</f>
        <v>37006102000</v>
      </c>
      <c r="I968" s="3" t="str">
        <f t="shared" si="76"/>
        <v>德州滨州架空光缆</v>
      </c>
      <c r="J968" s="3" t="str">
        <f>INDEX(子缆名称!$B$4:$B$29,纤芯!M968)</f>
        <v>A缆</v>
      </c>
      <c r="K968" s="3">
        <v>7</v>
      </c>
      <c r="L968" s="3">
        <f t="shared" si="77"/>
        <v>7</v>
      </c>
      <c r="M968" s="3">
        <f t="shared" si="78"/>
        <v>1</v>
      </c>
      <c r="N968" s="3" t="s">
        <v>32</v>
      </c>
      <c r="O968" s="3">
        <f>COUNTIF([1]局站!$D$4:$D$172,"="&amp;N968)</f>
        <v>1</v>
      </c>
      <c r="P968" s="3">
        <v>0</v>
      </c>
      <c r="Q968" s="3">
        <v>0</v>
      </c>
      <c r="R968" s="3">
        <v>0</v>
      </c>
      <c r="S968" s="3" t="s">
        <v>7</v>
      </c>
      <c r="T968" s="3">
        <f>COUNTIF([1]局站!$D$4:$D$172,"="&amp;S968)</f>
        <v>1</v>
      </c>
      <c r="U968" s="3">
        <v>0</v>
      </c>
      <c r="V968" s="3">
        <v>0</v>
      </c>
      <c r="W968" s="3">
        <v>0</v>
      </c>
      <c r="X968" s="3" t="s">
        <v>1215</v>
      </c>
      <c r="Y968" s="3" t="s">
        <v>850</v>
      </c>
      <c r="Z968" s="3" t="str">
        <f>INDEX(业务类型!$C$4:$C$8,MATCH(纤芯!Y968,业务类型!$B$4:$B$8,0))</f>
        <v>ONE</v>
      </c>
      <c r="AA968" s="3" t="s">
        <v>935</v>
      </c>
    </row>
    <row r="969" spans="1:27" ht="33" x14ac:dyDescent="0.2">
      <c r="A969" s="3">
        <v>966</v>
      </c>
      <c r="B969" s="3">
        <f t="shared" si="74"/>
        <v>37006102008</v>
      </c>
      <c r="C969" s="3" t="s">
        <v>1166</v>
      </c>
      <c r="D969" s="3" t="s">
        <v>206</v>
      </c>
      <c r="E969" s="3" t="str">
        <f>INDEX(光放段!$G$4:$G$237,MATCH(纤芯!G969,光放段!$C$4:$C$237,0))</f>
        <v>山东二干|德州滨州架空光缆:德州共青团路-滨州黄河十路</v>
      </c>
      <c r="F969" s="3">
        <f>INDEX(光放段!$I$4:$I$237,MATCH(纤芯!H969,光放段!$B$4:$B$237,0))</f>
        <v>37006100000</v>
      </c>
      <c r="G969" s="3" t="str">
        <f t="shared" si="75"/>
        <v>山东二干|德州滨州架空光缆:宁津中心大街-乐陵兴隆南大街</v>
      </c>
      <c r="H969" s="3">
        <f>INDEX(光放段!$B$4:$B$237,MATCH(纤芯!G969,光放段!$C$4:$C$237,0))</f>
        <v>37006102000</v>
      </c>
      <c r="I969" s="3" t="str">
        <f t="shared" si="76"/>
        <v>德州滨州架空光缆</v>
      </c>
      <c r="J969" s="3" t="str">
        <f>INDEX(子缆名称!$B$4:$B$29,纤芯!M969)</f>
        <v>A缆</v>
      </c>
      <c r="K969" s="3">
        <v>8</v>
      </c>
      <c r="L969" s="3">
        <f t="shared" si="77"/>
        <v>8</v>
      </c>
      <c r="M969" s="3">
        <f t="shared" si="78"/>
        <v>1</v>
      </c>
      <c r="N969" s="3" t="s">
        <v>32</v>
      </c>
      <c r="O969" s="3">
        <f>COUNTIF([1]局站!$D$4:$D$172,"="&amp;N969)</f>
        <v>1</v>
      </c>
      <c r="P969" s="3">
        <v>0</v>
      </c>
      <c r="Q969" s="3">
        <v>0</v>
      </c>
      <c r="R969" s="3">
        <v>0</v>
      </c>
      <c r="S969" s="3" t="s">
        <v>7</v>
      </c>
      <c r="T969" s="3">
        <f>COUNTIF([1]局站!$D$4:$D$172,"="&amp;S969)</f>
        <v>1</v>
      </c>
      <c r="U969" s="3">
        <v>0</v>
      </c>
      <c r="V969" s="3">
        <v>0</v>
      </c>
      <c r="W969" s="3">
        <v>0</v>
      </c>
      <c r="X969" s="3" t="s">
        <v>1215</v>
      </c>
      <c r="Y969" s="3" t="s">
        <v>854</v>
      </c>
      <c r="Z969" s="3" t="str">
        <f>INDEX(业务类型!$C$4:$C$8,MATCH(纤芯!Y969,业务类型!$B$4:$B$8,0))</f>
        <v>LOCAL</v>
      </c>
      <c r="AA969" s="3" t="s">
        <v>879</v>
      </c>
    </row>
    <row r="970" spans="1:27" ht="33" x14ac:dyDescent="0.2">
      <c r="A970" s="3">
        <v>967</v>
      </c>
      <c r="B970" s="3">
        <f t="shared" si="74"/>
        <v>37006102009</v>
      </c>
      <c r="C970" s="3" t="s">
        <v>1166</v>
      </c>
      <c r="D970" s="3" t="s">
        <v>206</v>
      </c>
      <c r="E970" s="3" t="str">
        <f>INDEX(光放段!$G$4:$G$237,MATCH(纤芯!G970,光放段!$C$4:$C$237,0))</f>
        <v>山东二干|德州滨州架空光缆:德州共青团路-滨州黄河十路</v>
      </c>
      <c r="F970" s="3">
        <f>INDEX(光放段!$I$4:$I$237,MATCH(纤芯!H970,光放段!$B$4:$B$237,0))</f>
        <v>37006100000</v>
      </c>
      <c r="G970" s="3" t="str">
        <f t="shared" si="75"/>
        <v>山东二干|德州滨州架空光缆:宁津中心大街-乐陵兴隆南大街</v>
      </c>
      <c r="H970" s="3">
        <f>INDEX(光放段!$B$4:$B$237,MATCH(纤芯!G970,光放段!$C$4:$C$237,0))</f>
        <v>37006102000</v>
      </c>
      <c r="I970" s="3" t="str">
        <f t="shared" si="76"/>
        <v>德州滨州架空光缆</v>
      </c>
      <c r="J970" s="3" t="str">
        <f>INDEX(子缆名称!$B$4:$B$29,纤芯!M970)</f>
        <v>A缆</v>
      </c>
      <c r="K970" s="3">
        <v>9</v>
      </c>
      <c r="L970" s="3">
        <f t="shared" si="77"/>
        <v>9</v>
      </c>
      <c r="M970" s="3">
        <f t="shared" si="78"/>
        <v>1</v>
      </c>
      <c r="N970" s="3" t="s">
        <v>32</v>
      </c>
      <c r="O970" s="3">
        <f>COUNTIF([1]局站!$D$4:$D$172,"="&amp;N970)</f>
        <v>1</v>
      </c>
      <c r="P970" s="3">
        <v>0</v>
      </c>
      <c r="Q970" s="3">
        <v>0</v>
      </c>
      <c r="R970" s="3">
        <v>0</v>
      </c>
      <c r="S970" s="3" t="s">
        <v>7</v>
      </c>
      <c r="T970" s="3">
        <f>COUNTIF([1]局站!$D$4:$D$172,"="&amp;S970)</f>
        <v>1</v>
      </c>
      <c r="U970" s="3">
        <v>0</v>
      </c>
      <c r="V970" s="3">
        <v>0</v>
      </c>
      <c r="W970" s="3">
        <v>0</v>
      </c>
      <c r="X970" s="3" t="s">
        <v>1215</v>
      </c>
      <c r="Y970" s="3" t="s">
        <v>880</v>
      </c>
      <c r="Z970" s="3" t="str">
        <f>INDEX(业务类型!$C$4:$C$8,MATCH(纤芯!Y970,业务类型!$B$4:$B$8,0))</f>
        <v>IDLE</v>
      </c>
      <c r="AA970" s="3"/>
    </row>
    <row r="971" spans="1:27" ht="33" x14ac:dyDescent="0.2">
      <c r="A971" s="3">
        <v>968</v>
      </c>
      <c r="B971" s="3">
        <f t="shared" si="74"/>
        <v>37006102010</v>
      </c>
      <c r="C971" s="3" t="s">
        <v>1166</v>
      </c>
      <c r="D971" s="3" t="s">
        <v>206</v>
      </c>
      <c r="E971" s="3" t="str">
        <f>INDEX(光放段!$G$4:$G$237,MATCH(纤芯!G971,光放段!$C$4:$C$237,0))</f>
        <v>山东二干|德州滨州架空光缆:德州共青团路-滨州黄河十路</v>
      </c>
      <c r="F971" s="3">
        <f>INDEX(光放段!$I$4:$I$237,MATCH(纤芯!H971,光放段!$B$4:$B$237,0))</f>
        <v>37006100000</v>
      </c>
      <c r="G971" s="3" t="str">
        <f t="shared" si="75"/>
        <v>山东二干|德州滨州架空光缆:宁津中心大街-乐陵兴隆南大街</v>
      </c>
      <c r="H971" s="3">
        <f>INDEX(光放段!$B$4:$B$237,MATCH(纤芯!G971,光放段!$C$4:$C$237,0))</f>
        <v>37006102000</v>
      </c>
      <c r="I971" s="3" t="str">
        <f t="shared" si="76"/>
        <v>德州滨州架空光缆</v>
      </c>
      <c r="J971" s="3" t="str">
        <f>INDEX(子缆名称!$B$4:$B$29,纤芯!M971)</f>
        <v>A缆</v>
      </c>
      <c r="K971" s="3">
        <v>10</v>
      </c>
      <c r="L971" s="3">
        <f t="shared" si="77"/>
        <v>10</v>
      </c>
      <c r="M971" s="3">
        <f t="shared" si="78"/>
        <v>1</v>
      </c>
      <c r="N971" s="3" t="s">
        <v>32</v>
      </c>
      <c r="O971" s="3">
        <f>COUNTIF([1]局站!$D$4:$D$172,"="&amp;N971)</f>
        <v>1</v>
      </c>
      <c r="P971" s="3">
        <v>0</v>
      </c>
      <c r="Q971" s="3">
        <v>0</v>
      </c>
      <c r="R971" s="3">
        <v>0</v>
      </c>
      <c r="S971" s="3" t="s">
        <v>7</v>
      </c>
      <c r="T971" s="3">
        <f>COUNTIF([1]局站!$D$4:$D$172,"="&amp;S971)</f>
        <v>1</v>
      </c>
      <c r="U971" s="3">
        <v>0</v>
      </c>
      <c r="V971" s="3">
        <v>0</v>
      </c>
      <c r="W971" s="3">
        <v>0</v>
      </c>
      <c r="X971" s="3" t="s">
        <v>1215</v>
      </c>
      <c r="Y971" s="3" t="s">
        <v>881</v>
      </c>
      <c r="Z971" s="3" t="str">
        <f>INDEX(业务类型!$C$4:$C$8,MATCH(纤芯!Y971,业务类型!$B$4:$B$8,0))</f>
        <v>OTHER</v>
      </c>
      <c r="AA971" s="3" t="s">
        <v>936</v>
      </c>
    </row>
    <row r="972" spans="1:27" ht="33" x14ac:dyDescent="0.2">
      <c r="A972" s="3">
        <v>969</v>
      </c>
      <c r="B972" s="3">
        <f t="shared" si="74"/>
        <v>37006102011</v>
      </c>
      <c r="C972" s="3" t="s">
        <v>1166</v>
      </c>
      <c r="D972" s="3" t="s">
        <v>206</v>
      </c>
      <c r="E972" s="3" t="str">
        <f>INDEX(光放段!$G$4:$G$237,MATCH(纤芯!G972,光放段!$C$4:$C$237,0))</f>
        <v>山东二干|德州滨州架空光缆:德州共青团路-滨州黄河十路</v>
      </c>
      <c r="F972" s="3">
        <f>INDEX(光放段!$I$4:$I$237,MATCH(纤芯!H972,光放段!$B$4:$B$237,0))</f>
        <v>37006100000</v>
      </c>
      <c r="G972" s="3" t="str">
        <f t="shared" si="75"/>
        <v>山东二干|德州滨州架空光缆:宁津中心大街-乐陵兴隆南大街</v>
      </c>
      <c r="H972" s="3">
        <f>INDEX(光放段!$B$4:$B$237,MATCH(纤芯!G972,光放段!$C$4:$C$237,0))</f>
        <v>37006102000</v>
      </c>
      <c r="I972" s="3" t="str">
        <f t="shared" si="76"/>
        <v>德州滨州架空光缆</v>
      </c>
      <c r="J972" s="3" t="str">
        <f>INDEX(子缆名称!$B$4:$B$29,纤芯!M972)</f>
        <v>A缆</v>
      </c>
      <c r="K972" s="3">
        <v>11</v>
      </c>
      <c r="L972" s="3">
        <f t="shared" si="77"/>
        <v>11</v>
      </c>
      <c r="M972" s="3">
        <f t="shared" si="78"/>
        <v>1</v>
      </c>
      <c r="N972" s="3" t="s">
        <v>32</v>
      </c>
      <c r="O972" s="3">
        <f>COUNTIF([1]局站!$D$4:$D$172,"="&amp;N972)</f>
        <v>1</v>
      </c>
      <c r="P972" s="3">
        <v>0</v>
      </c>
      <c r="Q972" s="3">
        <v>0</v>
      </c>
      <c r="R972" s="3">
        <v>0</v>
      </c>
      <c r="S972" s="3" t="s">
        <v>7</v>
      </c>
      <c r="T972" s="3">
        <f>COUNTIF([1]局站!$D$4:$D$172,"="&amp;S972)</f>
        <v>1</v>
      </c>
      <c r="U972" s="3">
        <v>0</v>
      </c>
      <c r="V972" s="3">
        <v>0</v>
      </c>
      <c r="W972" s="3">
        <v>0</v>
      </c>
      <c r="X972" s="3" t="s">
        <v>1215</v>
      </c>
      <c r="Y972" s="3" t="s">
        <v>880</v>
      </c>
      <c r="Z972" s="3" t="str">
        <f>INDEX(业务类型!$C$4:$C$8,MATCH(纤芯!Y972,业务类型!$B$4:$B$8,0))</f>
        <v>IDLE</v>
      </c>
      <c r="AA972" s="3"/>
    </row>
    <row r="973" spans="1:27" ht="33" x14ac:dyDescent="0.2">
      <c r="A973" s="3">
        <v>970</v>
      </c>
      <c r="B973" s="3">
        <f t="shared" si="74"/>
        <v>37006102012</v>
      </c>
      <c r="C973" s="3" t="s">
        <v>1166</v>
      </c>
      <c r="D973" s="3" t="s">
        <v>206</v>
      </c>
      <c r="E973" s="3" t="str">
        <f>INDEX(光放段!$G$4:$G$237,MATCH(纤芯!G973,光放段!$C$4:$C$237,0))</f>
        <v>山东二干|德州滨州架空光缆:德州共青团路-滨州黄河十路</v>
      </c>
      <c r="F973" s="3">
        <f>INDEX(光放段!$I$4:$I$237,MATCH(纤芯!H973,光放段!$B$4:$B$237,0))</f>
        <v>37006100000</v>
      </c>
      <c r="G973" s="3" t="str">
        <f t="shared" si="75"/>
        <v>山东二干|德州滨州架空光缆:宁津中心大街-乐陵兴隆南大街</v>
      </c>
      <c r="H973" s="3">
        <f>INDEX(光放段!$B$4:$B$237,MATCH(纤芯!G973,光放段!$C$4:$C$237,0))</f>
        <v>37006102000</v>
      </c>
      <c r="I973" s="3" t="str">
        <f t="shared" si="76"/>
        <v>德州滨州架空光缆</v>
      </c>
      <c r="J973" s="3" t="str">
        <f>INDEX(子缆名称!$B$4:$B$29,纤芯!M973)</f>
        <v>A缆</v>
      </c>
      <c r="K973" s="3">
        <v>12</v>
      </c>
      <c r="L973" s="3">
        <f t="shared" si="77"/>
        <v>12</v>
      </c>
      <c r="M973" s="3">
        <f t="shared" si="78"/>
        <v>1</v>
      </c>
      <c r="N973" s="3" t="s">
        <v>32</v>
      </c>
      <c r="O973" s="3">
        <f>COUNTIF([1]局站!$D$4:$D$172,"="&amp;N973)</f>
        <v>1</v>
      </c>
      <c r="P973" s="3">
        <v>0</v>
      </c>
      <c r="Q973" s="3">
        <v>0</v>
      </c>
      <c r="R973" s="3">
        <v>0</v>
      </c>
      <c r="S973" s="3" t="s">
        <v>7</v>
      </c>
      <c r="T973" s="3">
        <f>COUNTIF([1]局站!$D$4:$D$172,"="&amp;S973)</f>
        <v>1</v>
      </c>
      <c r="U973" s="3">
        <v>0</v>
      </c>
      <c r="V973" s="3">
        <v>0</v>
      </c>
      <c r="W973" s="3">
        <v>0</v>
      </c>
      <c r="X973" s="3" t="s">
        <v>1215</v>
      </c>
      <c r="Y973" s="3" t="s">
        <v>880</v>
      </c>
      <c r="Z973" s="3" t="str">
        <f>INDEX(业务类型!$C$4:$C$8,MATCH(纤芯!Y973,业务类型!$B$4:$B$8,0))</f>
        <v>IDLE</v>
      </c>
      <c r="AA973" s="3"/>
    </row>
    <row r="974" spans="1:27" ht="33" x14ac:dyDescent="0.2">
      <c r="A974" s="3">
        <v>971</v>
      </c>
      <c r="B974" s="3">
        <f t="shared" si="74"/>
        <v>37006102013</v>
      </c>
      <c r="C974" s="3" t="s">
        <v>1166</v>
      </c>
      <c r="D974" s="3" t="s">
        <v>206</v>
      </c>
      <c r="E974" s="3" t="str">
        <f>INDEX(光放段!$G$4:$G$237,MATCH(纤芯!G974,光放段!$C$4:$C$237,0))</f>
        <v>山东二干|德州滨州架空光缆:德州共青团路-滨州黄河十路</v>
      </c>
      <c r="F974" s="3">
        <f>INDEX(光放段!$I$4:$I$237,MATCH(纤芯!H974,光放段!$B$4:$B$237,0))</f>
        <v>37006100000</v>
      </c>
      <c r="G974" s="3" t="str">
        <f t="shared" si="75"/>
        <v>山东二干|德州滨州架空光缆:宁津中心大街-乐陵兴隆南大街</v>
      </c>
      <c r="H974" s="3">
        <f>INDEX(光放段!$B$4:$B$237,MATCH(纤芯!G974,光放段!$C$4:$C$237,0))</f>
        <v>37006102000</v>
      </c>
      <c r="I974" s="3" t="str">
        <f t="shared" si="76"/>
        <v>德州滨州架空光缆</v>
      </c>
      <c r="J974" s="3" t="str">
        <f>INDEX(子缆名称!$B$4:$B$29,纤芯!M974)</f>
        <v>B缆</v>
      </c>
      <c r="K974" s="3">
        <v>13</v>
      </c>
      <c r="L974" s="3">
        <f t="shared" si="77"/>
        <v>1</v>
      </c>
      <c r="M974" s="3">
        <f t="shared" si="78"/>
        <v>2</v>
      </c>
      <c r="N974" s="3" t="s">
        <v>32</v>
      </c>
      <c r="O974" s="3">
        <f>COUNTIF([1]局站!$D$4:$D$172,"="&amp;N974)</f>
        <v>1</v>
      </c>
      <c r="P974" s="3">
        <v>0</v>
      </c>
      <c r="Q974" s="3">
        <v>0</v>
      </c>
      <c r="R974" s="3">
        <v>0</v>
      </c>
      <c r="S974" s="3" t="s">
        <v>7</v>
      </c>
      <c r="T974" s="3">
        <f>COUNTIF([1]局站!$D$4:$D$172,"="&amp;S974)</f>
        <v>1</v>
      </c>
      <c r="U974" s="3">
        <v>0</v>
      </c>
      <c r="V974" s="3">
        <v>0</v>
      </c>
      <c r="W974" s="3">
        <v>0</v>
      </c>
      <c r="X974" s="3" t="s">
        <v>1215</v>
      </c>
      <c r="Y974" s="3" t="s">
        <v>850</v>
      </c>
      <c r="Z974" s="3" t="str">
        <f>INDEX(业务类型!$C$4:$C$8,MATCH(纤芯!Y974,业务类型!$B$4:$B$8,0))</f>
        <v>ONE</v>
      </c>
      <c r="AA974" s="3" t="s">
        <v>934</v>
      </c>
    </row>
    <row r="975" spans="1:27" ht="33" x14ac:dyDescent="0.2">
      <c r="A975" s="3">
        <v>972</v>
      </c>
      <c r="B975" s="3">
        <f t="shared" si="74"/>
        <v>37006102014</v>
      </c>
      <c r="C975" s="3" t="s">
        <v>1166</v>
      </c>
      <c r="D975" s="3" t="s">
        <v>206</v>
      </c>
      <c r="E975" s="3" t="str">
        <f>INDEX(光放段!$G$4:$G$237,MATCH(纤芯!G975,光放段!$C$4:$C$237,0))</f>
        <v>山东二干|德州滨州架空光缆:德州共青团路-滨州黄河十路</v>
      </c>
      <c r="F975" s="3">
        <f>INDEX(光放段!$I$4:$I$237,MATCH(纤芯!H975,光放段!$B$4:$B$237,0))</f>
        <v>37006100000</v>
      </c>
      <c r="G975" s="3" t="str">
        <f t="shared" si="75"/>
        <v>山东二干|德州滨州架空光缆:宁津中心大街-乐陵兴隆南大街</v>
      </c>
      <c r="H975" s="3">
        <f>INDEX(光放段!$B$4:$B$237,MATCH(纤芯!G975,光放段!$C$4:$C$237,0))</f>
        <v>37006102000</v>
      </c>
      <c r="I975" s="3" t="str">
        <f t="shared" si="76"/>
        <v>德州滨州架空光缆</v>
      </c>
      <c r="J975" s="3" t="str">
        <f>INDEX(子缆名称!$B$4:$B$29,纤芯!M975)</f>
        <v>B缆</v>
      </c>
      <c r="K975" s="3">
        <v>14</v>
      </c>
      <c r="L975" s="3">
        <f t="shared" si="77"/>
        <v>2</v>
      </c>
      <c r="M975" s="3">
        <f t="shared" si="78"/>
        <v>2</v>
      </c>
      <c r="N975" s="3" t="s">
        <v>32</v>
      </c>
      <c r="O975" s="3">
        <f>COUNTIF([1]局站!$D$4:$D$172,"="&amp;N975)</f>
        <v>1</v>
      </c>
      <c r="P975" s="3">
        <v>0</v>
      </c>
      <c r="Q975" s="3">
        <v>0</v>
      </c>
      <c r="R975" s="3">
        <v>0</v>
      </c>
      <c r="S975" s="3" t="s">
        <v>7</v>
      </c>
      <c r="T975" s="3">
        <f>COUNTIF([1]局站!$D$4:$D$172,"="&amp;S975)</f>
        <v>1</v>
      </c>
      <c r="U975" s="3">
        <v>0</v>
      </c>
      <c r="V975" s="3">
        <v>0</v>
      </c>
      <c r="W975" s="3">
        <v>0</v>
      </c>
      <c r="X975" s="3" t="s">
        <v>1215</v>
      </c>
      <c r="Y975" s="3" t="s">
        <v>850</v>
      </c>
      <c r="Z975" s="3" t="str">
        <f>INDEX(业务类型!$C$4:$C$8,MATCH(纤芯!Y975,业务类型!$B$4:$B$8,0))</f>
        <v>ONE</v>
      </c>
      <c r="AA975" s="3" t="s">
        <v>934</v>
      </c>
    </row>
    <row r="976" spans="1:27" ht="33" x14ac:dyDescent="0.2">
      <c r="A976" s="3">
        <v>973</v>
      </c>
      <c r="B976" s="3">
        <f t="shared" si="74"/>
        <v>37006102015</v>
      </c>
      <c r="C976" s="3" t="s">
        <v>1166</v>
      </c>
      <c r="D976" s="3" t="s">
        <v>206</v>
      </c>
      <c r="E976" s="3" t="str">
        <f>INDEX(光放段!$G$4:$G$237,MATCH(纤芯!G976,光放段!$C$4:$C$237,0))</f>
        <v>山东二干|德州滨州架空光缆:德州共青团路-滨州黄河十路</v>
      </c>
      <c r="F976" s="3">
        <f>INDEX(光放段!$I$4:$I$237,MATCH(纤芯!H976,光放段!$B$4:$B$237,0))</f>
        <v>37006100000</v>
      </c>
      <c r="G976" s="3" t="str">
        <f t="shared" si="75"/>
        <v>山东二干|德州滨州架空光缆:宁津中心大街-乐陵兴隆南大街</v>
      </c>
      <c r="H976" s="3">
        <f>INDEX(光放段!$B$4:$B$237,MATCH(纤芯!G976,光放段!$C$4:$C$237,0))</f>
        <v>37006102000</v>
      </c>
      <c r="I976" s="3" t="str">
        <f t="shared" si="76"/>
        <v>德州滨州架空光缆</v>
      </c>
      <c r="J976" s="3" t="str">
        <f>INDEX(子缆名称!$B$4:$B$29,纤芯!M976)</f>
        <v>B缆</v>
      </c>
      <c r="K976" s="3">
        <v>15</v>
      </c>
      <c r="L976" s="3">
        <f t="shared" si="77"/>
        <v>3</v>
      </c>
      <c r="M976" s="3">
        <f t="shared" si="78"/>
        <v>2</v>
      </c>
      <c r="N976" s="3" t="s">
        <v>32</v>
      </c>
      <c r="O976" s="3">
        <f>COUNTIF([1]局站!$D$4:$D$172,"="&amp;N976)</f>
        <v>1</v>
      </c>
      <c r="P976" s="3">
        <v>0</v>
      </c>
      <c r="Q976" s="3">
        <v>0</v>
      </c>
      <c r="R976" s="3">
        <v>0</v>
      </c>
      <c r="S976" s="3" t="s">
        <v>7</v>
      </c>
      <c r="T976" s="3">
        <f>COUNTIF([1]局站!$D$4:$D$172,"="&amp;S976)</f>
        <v>1</v>
      </c>
      <c r="U976" s="3">
        <v>0</v>
      </c>
      <c r="V976" s="3">
        <v>0</v>
      </c>
      <c r="W976" s="3">
        <v>0</v>
      </c>
      <c r="X976" s="3" t="s">
        <v>1215</v>
      </c>
      <c r="Y976" s="3" t="s">
        <v>850</v>
      </c>
      <c r="Z976" s="3" t="str">
        <f>INDEX(业务类型!$C$4:$C$8,MATCH(纤芯!Y976,业务类型!$B$4:$B$8,0))</f>
        <v>ONE</v>
      </c>
      <c r="AA976" s="3" t="s">
        <v>935</v>
      </c>
    </row>
    <row r="977" spans="1:27" ht="33" x14ac:dyDescent="0.2">
      <c r="A977" s="3">
        <v>974</v>
      </c>
      <c r="B977" s="3">
        <f t="shared" si="74"/>
        <v>37006102016</v>
      </c>
      <c r="C977" s="3" t="s">
        <v>1166</v>
      </c>
      <c r="D977" s="3" t="s">
        <v>206</v>
      </c>
      <c r="E977" s="3" t="str">
        <f>INDEX(光放段!$G$4:$G$237,MATCH(纤芯!G977,光放段!$C$4:$C$237,0))</f>
        <v>山东二干|德州滨州架空光缆:德州共青团路-滨州黄河十路</v>
      </c>
      <c r="F977" s="3">
        <f>INDEX(光放段!$I$4:$I$237,MATCH(纤芯!H977,光放段!$B$4:$B$237,0))</f>
        <v>37006100000</v>
      </c>
      <c r="G977" s="3" t="str">
        <f t="shared" si="75"/>
        <v>山东二干|德州滨州架空光缆:宁津中心大街-乐陵兴隆南大街</v>
      </c>
      <c r="H977" s="3">
        <f>INDEX(光放段!$B$4:$B$237,MATCH(纤芯!G977,光放段!$C$4:$C$237,0))</f>
        <v>37006102000</v>
      </c>
      <c r="I977" s="3" t="str">
        <f t="shared" si="76"/>
        <v>德州滨州架空光缆</v>
      </c>
      <c r="J977" s="3" t="str">
        <f>INDEX(子缆名称!$B$4:$B$29,纤芯!M977)</f>
        <v>B缆</v>
      </c>
      <c r="K977" s="3">
        <v>16</v>
      </c>
      <c r="L977" s="3">
        <f t="shared" si="77"/>
        <v>4</v>
      </c>
      <c r="M977" s="3">
        <f t="shared" si="78"/>
        <v>2</v>
      </c>
      <c r="N977" s="3" t="s">
        <v>32</v>
      </c>
      <c r="O977" s="3">
        <f>COUNTIF([1]局站!$D$4:$D$172,"="&amp;N977)</f>
        <v>1</v>
      </c>
      <c r="P977" s="3">
        <v>0</v>
      </c>
      <c r="Q977" s="3">
        <v>0</v>
      </c>
      <c r="R977" s="3">
        <v>0</v>
      </c>
      <c r="S977" s="3" t="s">
        <v>7</v>
      </c>
      <c r="T977" s="3">
        <f>COUNTIF([1]局站!$D$4:$D$172,"="&amp;S977)</f>
        <v>1</v>
      </c>
      <c r="U977" s="3">
        <v>0</v>
      </c>
      <c r="V977" s="3">
        <v>0</v>
      </c>
      <c r="W977" s="3">
        <v>0</v>
      </c>
      <c r="X977" s="3" t="s">
        <v>1215</v>
      </c>
      <c r="Y977" s="3" t="s">
        <v>880</v>
      </c>
      <c r="Z977" s="3" t="str">
        <f>INDEX(业务类型!$C$4:$C$8,MATCH(纤芯!Y977,业务类型!$B$4:$B$8,0))</f>
        <v>IDLE</v>
      </c>
      <c r="AA977" s="3"/>
    </row>
    <row r="978" spans="1:27" ht="33" x14ac:dyDescent="0.2">
      <c r="A978" s="3">
        <v>975</v>
      </c>
      <c r="B978" s="3">
        <f t="shared" si="74"/>
        <v>37006103001</v>
      </c>
      <c r="C978" s="3" t="s">
        <v>1166</v>
      </c>
      <c r="D978" s="3" t="s">
        <v>206</v>
      </c>
      <c r="E978" s="3" t="str">
        <f>INDEX(光放段!$G$4:$G$237,MATCH(纤芯!G978,光放段!$C$4:$C$237,0))</f>
        <v>山东二干|德州滨州架空光缆:德州共青团路-滨州黄河十路</v>
      </c>
      <c r="F978" s="3">
        <f>INDEX(光放段!$I$4:$I$237,MATCH(纤芯!H978,光放段!$B$4:$B$237,0))</f>
        <v>37006100000</v>
      </c>
      <c r="G978" s="3" t="str">
        <f t="shared" si="75"/>
        <v>山东二干|德州滨州架空光缆:乐陵兴隆南大街-庆云新华路</v>
      </c>
      <c r="H978" s="3">
        <f>INDEX(光放段!$B$4:$B$237,MATCH(纤芯!G978,光放段!$C$4:$C$237,0))</f>
        <v>37006103000</v>
      </c>
      <c r="I978" s="3" t="str">
        <f t="shared" si="76"/>
        <v>德州滨州架空光缆</v>
      </c>
      <c r="J978" s="3" t="str">
        <f>INDEX(子缆名称!$B$4:$B$29,纤芯!M978)</f>
        <v>A缆</v>
      </c>
      <c r="K978" s="3">
        <v>1</v>
      </c>
      <c r="L978" s="3">
        <f t="shared" si="77"/>
        <v>1</v>
      </c>
      <c r="M978" s="3">
        <f t="shared" si="78"/>
        <v>1</v>
      </c>
      <c r="N978" s="3" t="s">
        <v>7</v>
      </c>
      <c r="O978" s="3">
        <f>COUNTIF([1]局站!$D$4:$D$172,"="&amp;N978)</f>
        <v>1</v>
      </c>
      <c r="P978" s="3">
        <v>0</v>
      </c>
      <c r="Q978" s="3">
        <v>0</v>
      </c>
      <c r="R978" s="3">
        <v>0</v>
      </c>
      <c r="S978" s="3" t="s">
        <v>8</v>
      </c>
      <c r="T978" s="3">
        <f>COUNTIF([1]局站!$D$4:$D$172,"="&amp;S978)</f>
        <v>1</v>
      </c>
      <c r="U978" s="3">
        <v>0</v>
      </c>
      <c r="V978" s="3">
        <v>0</v>
      </c>
      <c r="W978" s="3">
        <v>0</v>
      </c>
      <c r="X978" s="3" t="s">
        <v>1215</v>
      </c>
      <c r="Y978" s="3" t="s">
        <v>880</v>
      </c>
      <c r="Z978" s="3" t="str">
        <f>INDEX(业务类型!$C$4:$C$8,MATCH(纤芯!Y978,业务类型!$B$4:$B$8,0))</f>
        <v>IDLE</v>
      </c>
      <c r="AA978" s="3"/>
    </row>
    <row r="979" spans="1:27" ht="33" x14ac:dyDescent="0.2">
      <c r="A979" s="3">
        <v>976</v>
      </c>
      <c r="B979" s="3">
        <f t="shared" si="74"/>
        <v>37006103002</v>
      </c>
      <c r="C979" s="3" t="s">
        <v>1166</v>
      </c>
      <c r="D979" s="3" t="s">
        <v>206</v>
      </c>
      <c r="E979" s="3" t="str">
        <f>INDEX(光放段!$G$4:$G$237,MATCH(纤芯!G979,光放段!$C$4:$C$237,0))</f>
        <v>山东二干|德州滨州架空光缆:德州共青团路-滨州黄河十路</v>
      </c>
      <c r="F979" s="3">
        <f>INDEX(光放段!$I$4:$I$237,MATCH(纤芯!H979,光放段!$B$4:$B$237,0))</f>
        <v>37006100000</v>
      </c>
      <c r="G979" s="3" t="str">
        <f t="shared" si="75"/>
        <v>山东二干|德州滨州架空光缆:乐陵兴隆南大街-庆云新华路</v>
      </c>
      <c r="H979" s="3">
        <f>INDEX(光放段!$B$4:$B$237,MATCH(纤芯!G979,光放段!$C$4:$C$237,0))</f>
        <v>37006103000</v>
      </c>
      <c r="I979" s="3" t="str">
        <f t="shared" si="76"/>
        <v>德州滨州架空光缆</v>
      </c>
      <c r="J979" s="3" t="str">
        <f>INDEX(子缆名称!$B$4:$B$29,纤芯!M979)</f>
        <v>A缆</v>
      </c>
      <c r="K979" s="3">
        <v>2</v>
      </c>
      <c r="L979" s="3">
        <f t="shared" si="77"/>
        <v>2</v>
      </c>
      <c r="M979" s="3">
        <f t="shared" si="78"/>
        <v>1</v>
      </c>
      <c r="N979" s="3" t="s">
        <v>7</v>
      </c>
      <c r="O979" s="3">
        <f>COUNTIF([1]局站!$D$4:$D$172,"="&amp;N979)</f>
        <v>1</v>
      </c>
      <c r="P979" s="3">
        <v>0</v>
      </c>
      <c r="Q979" s="3">
        <v>0</v>
      </c>
      <c r="R979" s="3">
        <v>0</v>
      </c>
      <c r="S979" s="3" t="s">
        <v>8</v>
      </c>
      <c r="T979" s="3">
        <f>COUNTIF([1]局站!$D$4:$D$172,"="&amp;S979)</f>
        <v>1</v>
      </c>
      <c r="U979" s="3">
        <v>0</v>
      </c>
      <c r="V979" s="3">
        <v>0</v>
      </c>
      <c r="W979" s="3">
        <v>0</v>
      </c>
      <c r="X979" s="3" t="s">
        <v>1215</v>
      </c>
      <c r="Y979" s="3" t="s">
        <v>880</v>
      </c>
      <c r="Z979" s="3" t="str">
        <f>INDEX(业务类型!$C$4:$C$8,MATCH(纤芯!Y979,业务类型!$B$4:$B$8,0))</f>
        <v>IDLE</v>
      </c>
      <c r="AA979" s="3"/>
    </row>
    <row r="980" spans="1:27" ht="33" x14ac:dyDescent="0.2">
      <c r="A980" s="3">
        <v>977</v>
      </c>
      <c r="B980" s="3">
        <f t="shared" si="74"/>
        <v>37006103003</v>
      </c>
      <c r="C980" s="3" t="s">
        <v>1166</v>
      </c>
      <c r="D980" s="3" t="s">
        <v>206</v>
      </c>
      <c r="E980" s="3" t="str">
        <f>INDEX(光放段!$G$4:$G$237,MATCH(纤芯!G980,光放段!$C$4:$C$237,0))</f>
        <v>山东二干|德州滨州架空光缆:德州共青团路-滨州黄河十路</v>
      </c>
      <c r="F980" s="3">
        <f>INDEX(光放段!$I$4:$I$237,MATCH(纤芯!H980,光放段!$B$4:$B$237,0))</f>
        <v>37006100000</v>
      </c>
      <c r="G980" s="3" t="str">
        <f t="shared" si="75"/>
        <v>山东二干|德州滨州架空光缆:乐陵兴隆南大街-庆云新华路</v>
      </c>
      <c r="H980" s="3">
        <f>INDEX(光放段!$B$4:$B$237,MATCH(纤芯!G980,光放段!$C$4:$C$237,0))</f>
        <v>37006103000</v>
      </c>
      <c r="I980" s="3" t="str">
        <f t="shared" si="76"/>
        <v>德州滨州架空光缆</v>
      </c>
      <c r="J980" s="3" t="str">
        <f>INDEX(子缆名称!$B$4:$B$29,纤芯!M980)</f>
        <v>A缆</v>
      </c>
      <c r="K980" s="3">
        <v>3</v>
      </c>
      <c r="L980" s="3">
        <f t="shared" si="77"/>
        <v>3</v>
      </c>
      <c r="M980" s="3">
        <f t="shared" si="78"/>
        <v>1</v>
      </c>
      <c r="N980" s="3" t="s">
        <v>7</v>
      </c>
      <c r="O980" s="3">
        <f>COUNTIF([1]局站!$D$4:$D$172,"="&amp;N980)</f>
        <v>1</v>
      </c>
      <c r="P980" s="3">
        <v>0</v>
      </c>
      <c r="Q980" s="3">
        <v>0</v>
      </c>
      <c r="R980" s="3">
        <v>0</v>
      </c>
      <c r="S980" s="3" t="s">
        <v>8</v>
      </c>
      <c r="T980" s="3">
        <f>COUNTIF([1]局站!$D$4:$D$172,"="&amp;S980)</f>
        <v>1</v>
      </c>
      <c r="U980" s="3">
        <v>0</v>
      </c>
      <c r="V980" s="3">
        <v>0</v>
      </c>
      <c r="W980" s="3">
        <v>0</v>
      </c>
      <c r="X980" s="3" t="s">
        <v>1215</v>
      </c>
      <c r="Y980" s="3" t="s">
        <v>880</v>
      </c>
      <c r="Z980" s="3" t="str">
        <f>INDEX(业务类型!$C$4:$C$8,MATCH(纤芯!Y980,业务类型!$B$4:$B$8,0))</f>
        <v>IDLE</v>
      </c>
      <c r="AA980" s="3"/>
    </row>
    <row r="981" spans="1:27" ht="33" x14ac:dyDescent="0.2">
      <c r="A981" s="3">
        <v>978</v>
      </c>
      <c r="B981" s="3">
        <f t="shared" ref="B981:B1044" si="79">H981+K981</f>
        <v>37006103004</v>
      </c>
      <c r="C981" s="3" t="s">
        <v>1166</v>
      </c>
      <c r="D981" s="3" t="s">
        <v>206</v>
      </c>
      <c r="E981" s="3" t="str">
        <f>INDEX(光放段!$G$4:$G$237,MATCH(纤芯!G981,光放段!$C$4:$C$237,0))</f>
        <v>山东二干|德州滨州架空光缆:德州共青团路-滨州黄河十路</v>
      </c>
      <c r="F981" s="3">
        <f>INDEX(光放段!$I$4:$I$237,MATCH(纤芯!H981,光放段!$B$4:$B$237,0))</f>
        <v>37006100000</v>
      </c>
      <c r="G981" s="3" t="str">
        <f t="shared" si="75"/>
        <v>山东二干|德州滨州架空光缆:乐陵兴隆南大街-庆云新华路</v>
      </c>
      <c r="H981" s="3">
        <f>INDEX(光放段!$B$4:$B$237,MATCH(纤芯!G981,光放段!$C$4:$C$237,0))</f>
        <v>37006103000</v>
      </c>
      <c r="I981" s="3" t="str">
        <f t="shared" si="76"/>
        <v>德州滨州架空光缆</v>
      </c>
      <c r="J981" s="3" t="str">
        <f>INDEX(子缆名称!$B$4:$B$29,纤芯!M981)</f>
        <v>A缆</v>
      </c>
      <c r="K981" s="3">
        <v>4</v>
      </c>
      <c r="L981" s="3">
        <f t="shared" si="77"/>
        <v>4</v>
      </c>
      <c r="M981" s="3">
        <f t="shared" si="78"/>
        <v>1</v>
      </c>
      <c r="N981" s="3" t="s">
        <v>7</v>
      </c>
      <c r="O981" s="3">
        <f>COUNTIF([1]局站!$D$4:$D$172,"="&amp;N981)</f>
        <v>1</v>
      </c>
      <c r="P981" s="3">
        <v>0</v>
      </c>
      <c r="Q981" s="3">
        <v>0</v>
      </c>
      <c r="R981" s="3">
        <v>0</v>
      </c>
      <c r="S981" s="3" t="s">
        <v>8</v>
      </c>
      <c r="T981" s="3">
        <f>COUNTIF([1]局站!$D$4:$D$172,"="&amp;S981)</f>
        <v>1</v>
      </c>
      <c r="U981" s="3">
        <v>0</v>
      </c>
      <c r="V981" s="3">
        <v>0</v>
      </c>
      <c r="W981" s="3">
        <v>0</v>
      </c>
      <c r="X981" s="3" t="s">
        <v>1215</v>
      </c>
      <c r="Y981" s="3" t="s">
        <v>881</v>
      </c>
      <c r="Z981" s="3" t="str">
        <f>INDEX(业务类型!$C$4:$C$8,MATCH(纤芯!Y981,业务类型!$B$4:$B$8,0))</f>
        <v>OTHER</v>
      </c>
      <c r="AA981" s="3" t="s">
        <v>882</v>
      </c>
    </row>
    <row r="982" spans="1:27" ht="33" x14ac:dyDescent="0.2">
      <c r="A982" s="3">
        <v>979</v>
      </c>
      <c r="B982" s="3">
        <f t="shared" si="79"/>
        <v>37006103005</v>
      </c>
      <c r="C982" s="3" t="s">
        <v>1166</v>
      </c>
      <c r="D982" s="3" t="s">
        <v>206</v>
      </c>
      <c r="E982" s="3" t="str">
        <f>INDEX(光放段!$G$4:$G$237,MATCH(纤芯!G982,光放段!$C$4:$C$237,0))</f>
        <v>山东二干|德州滨州架空光缆:德州共青团路-滨州黄河十路</v>
      </c>
      <c r="F982" s="3">
        <f>INDEX(光放段!$I$4:$I$237,MATCH(纤芯!H982,光放段!$B$4:$B$237,0))</f>
        <v>37006100000</v>
      </c>
      <c r="G982" s="3" t="str">
        <f t="shared" si="75"/>
        <v>山东二干|德州滨州架空光缆:乐陵兴隆南大街-庆云新华路</v>
      </c>
      <c r="H982" s="3">
        <f>INDEX(光放段!$B$4:$B$237,MATCH(纤芯!G982,光放段!$C$4:$C$237,0))</f>
        <v>37006103000</v>
      </c>
      <c r="I982" s="3" t="str">
        <f t="shared" si="76"/>
        <v>德州滨州架空光缆</v>
      </c>
      <c r="J982" s="3" t="str">
        <f>INDEX(子缆名称!$B$4:$B$29,纤芯!M982)</f>
        <v>A缆</v>
      </c>
      <c r="K982" s="3">
        <v>5</v>
      </c>
      <c r="L982" s="3">
        <f t="shared" si="77"/>
        <v>5</v>
      </c>
      <c r="M982" s="3">
        <f t="shared" si="78"/>
        <v>1</v>
      </c>
      <c r="N982" s="3" t="s">
        <v>7</v>
      </c>
      <c r="O982" s="3">
        <f>COUNTIF([1]局站!$D$4:$D$172,"="&amp;N982)</f>
        <v>1</v>
      </c>
      <c r="P982" s="3">
        <v>0</v>
      </c>
      <c r="Q982" s="3">
        <v>0</v>
      </c>
      <c r="R982" s="3">
        <v>0</v>
      </c>
      <c r="S982" s="3" t="s">
        <v>8</v>
      </c>
      <c r="T982" s="3">
        <f>COUNTIF([1]局站!$D$4:$D$172,"="&amp;S982)</f>
        <v>1</v>
      </c>
      <c r="U982" s="3">
        <v>0</v>
      </c>
      <c r="V982" s="3">
        <v>0</v>
      </c>
      <c r="W982" s="3">
        <v>0</v>
      </c>
      <c r="X982" s="3" t="s">
        <v>1215</v>
      </c>
      <c r="Y982" s="3" t="s">
        <v>880</v>
      </c>
      <c r="Z982" s="3" t="str">
        <f>INDEX(业务类型!$C$4:$C$8,MATCH(纤芯!Y982,业务类型!$B$4:$B$8,0))</f>
        <v>IDLE</v>
      </c>
      <c r="AA982" s="3"/>
    </row>
    <row r="983" spans="1:27" ht="33" x14ac:dyDescent="0.2">
      <c r="A983" s="3">
        <v>980</v>
      </c>
      <c r="B983" s="3">
        <f t="shared" si="79"/>
        <v>37006103006</v>
      </c>
      <c r="C983" s="3" t="s">
        <v>1166</v>
      </c>
      <c r="D983" s="3" t="s">
        <v>206</v>
      </c>
      <c r="E983" s="3" t="str">
        <f>INDEX(光放段!$G$4:$G$237,MATCH(纤芯!G983,光放段!$C$4:$C$237,0))</f>
        <v>山东二干|德州滨州架空光缆:德州共青团路-滨州黄河十路</v>
      </c>
      <c r="F983" s="3">
        <f>INDEX(光放段!$I$4:$I$237,MATCH(纤芯!H983,光放段!$B$4:$B$237,0))</f>
        <v>37006100000</v>
      </c>
      <c r="G983" s="3" t="str">
        <f t="shared" si="75"/>
        <v>山东二干|德州滨州架空光缆:乐陵兴隆南大街-庆云新华路</v>
      </c>
      <c r="H983" s="3">
        <f>INDEX(光放段!$B$4:$B$237,MATCH(纤芯!G983,光放段!$C$4:$C$237,0))</f>
        <v>37006103000</v>
      </c>
      <c r="I983" s="3" t="str">
        <f t="shared" si="76"/>
        <v>德州滨州架空光缆</v>
      </c>
      <c r="J983" s="3" t="str">
        <f>INDEX(子缆名称!$B$4:$B$29,纤芯!M983)</f>
        <v>A缆</v>
      </c>
      <c r="K983" s="3">
        <v>6</v>
      </c>
      <c r="L983" s="3">
        <f t="shared" si="77"/>
        <v>6</v>
      </c>
      <c r="M983" s="3">
        <f t="shared" si="78"/>
        <v>1</v>
      </c>
      <c r="N983" s="3" t="s">
        <v>7</v>
      </c>
      <c r="O983" s="3">
        <f>COUNTIF([1]局站!$D$4:$D$172,"="&amp;N983)</f>
        <v>1</v>
      </c>
      <c r="P983" s="3">
        <v>0</v>
      </c>
      <c r="Q983" s="3">
        <v>0</v>
      </c>
      <c r="R983" s="3">
        <v>0</v>
      </c>
      <c r="S983" s="3" t="s">
        <v>8</v>
      </c>
      <c r="T983" s="3">
        <f>COUNTIF([1]局站!$D$4:$D$172,"="&amp;S983)</f>
        <v>1</v>
      </c>
      <c r="U983" s="3">
        <v>0</v>
      </c>
      <c r="V983" s="3">
        <v>0</v>
      </c>
      <c r="W983" s="3">
        <v>0</v>
      </c>
      <c r="X983" s="3" t="s">
        <v>1215</v>
      </c>
      <c r="Y983" s="3" t="s">
        <v>880</v>
      </c>
      <c r="Z983" s="3" t="str">
        <f>INDEX(业务类型!$C$4:$C$8,MATCH(纤芯!Y983,业务类型!$B$4:$B$8,0))</f>
        <v>IDLE</v>
      </c>
      <c r="AA983" s="3"/>
    </row>
    <row r="984" spans="1:27" ht="33" x14ac:dyDescent="0.2">
      <c r="A984" s="3">
        <v>981</v>
      </c>
      <c r="B984" s="3">
        <f t="shared" si="79"/>
        <v>37006103007</v>
      </c>
      <c r="C984" s="3" t="s">
        <v>1166</v>
      </c>
      <c r="D984" s="3" t="s">
        <v>206</v>
      </c>
      <c r="E984" s="3" t="str">
        <f>INDEX(光放段!$G$4:$G$237,MATCH(纤芯!G984,光放段!$C$4:$C$237,0))</f>
        <v>山东二干|德州滨州架空光缆:德州共青团路-滨州黄河十路</v>
      </c>
      <c r="F984" s="3">
        <f>INDEX(光放段!$I$4:$I$237,MATCH(纤芯!H984,光放段!$B$4:$B$237,0))</f>
        <v>37006100000</v>
      </c>
      <c r="G984" s="3" t="str">
        <f t="shared" si="75"/>
        <v>山东二干|德州滨州架空光缆:乐陵兴隆南大街-庆云新华路</v>
      </c>
      <c r="H984" s="3">
        <f>INDEX(光放段!$B$4:$B$237,MATCH(纤芯!G984,光放段!$C$4:$C$237,0))</f>
        <v>37006103000</v>
      </c>
      <c r="I984" s="3" t="str">
        <f t="shared" si="76"/>
        <v>德州滨州架空光缆</v>
      </c>
      <c r="J984" s="3" t="str">
        <f>INDEX(子缆名称!$B$4:$B$29,纤芯!M984)</f>
        <v>A缆</v>
      </c>
      <c r="K984" s="3">
        <v>7</v>
      </c>
      <c r="L984" s="3">
        <f t="shared" si="77"/>
        <v>7</v>
      </c>
      <c r="M984" s="3">
        <f t="shared" si="78"/>
        <v>1</v>
      </c>
      <c r="N984" s="3" t="s">
        <v>7</v>
      </c>
      <c r="O984" s="3">
        <f>COUNTIF([1]局站!$D$4:$D$172,"="&amp;N984)</f>
        <v>1</v>
      </c>
      <c r="P984" s="3">
        <v>0</v>
      </c>
      <c r="Q984" s="3">
        <v>0</v>
      </c>
      <c r="R984" s="3">
        <v>0</v>
      </c>
      <c r="S984" s="3" t="s">
        <v>8</v>
      </c>
      <c r="T984" s="3">
        <f>COUNTIF([1]局站!$D$4:$D$172,"="&amp;S984)</f>
        <v>1</v>
      </c>
      <c r="U984" s="3">
        <v>0</v>
      </c>
      <c r="V984" s="3">
        <v>0</v>
      </c>
      <c r="W984" s="3">
        <v>0</v>
      </c>
      <c r="X984" s="3" t="s">
        <v>1215</v>
      </c>
      <c r="Y984" s="3" t="s">
        <v>880</v>
      </c>
      <c r="Z984" s="3" t="str">
        <f>INDEX(业务类型!$C$4:$C$8,MATCH(纤芯!Y984,业务类型!$B$4:$B$8,0))</f>
        <v>IDLE</v>
      </c>
      <c r="AA984" s="3"/>
    </row>
    <row r="985" spans="1:27" ht="33" x14ac:dyDescent="0.2">
      <c r="A985" s="3">
        <v>982</v>
      </c>
      <c r="B985" s="3">
        <f t="shared" si="79"/>
        <v>37006103008</v>
      </c>
      <c r="C985" s="3" t="s">
        <v>1166</v>
      </c>
      <c r="D985" s="3" t="s">
        <v>206</v>
      </c>
      <c r="E985" s="3" t="str">
        <f>INDEX(光放段!$G$4:$G$237,MATCH(纤芯!G985,光放段!$C$4:$C$237,0))</f>
        <v>山东二干|德州滨州架空光缆:德州共青团路-滨州黄河十路</v>
      </c>
      <c r="F985" s="3">
        <f>INDEX(光放段!$I$4:$I$237,MATCH(纤芯!H985,光放段!$B$4:$B$237,0))</f>
        <v>37006100000</v>
      </c>
      <c r="G985" s="3" t="str">
        <f t="shared" si="75"/>
        <v>山东二干|德州滨州架空光缆:乐陵兴隆南大街-庆云新华路</v>
      </c>
      <c r="H985" s="3">
        <f>INDEX(光放段!$B$4:$B$237,MATCH(纤芯!G985,光放段!$C$4:$C$237,0))</f>
        <v>37006103000</v>
      </c>
      <c r="I985" s="3" t="str">
        <f t="shared" si="76"/>
        <v>德州滨州架空光缆</v>
      </c>
      <c r="J985" s="3" t="str">
        <f>INDEX(子缆名称!$B$4:$B$29,纤芯!M985)</f>
        <v>A缆</v>
      </c>
      <c r="K985" s="3">
        <v>8</v>
      </c>
      <c r="L985" s="3">
        <f t="shared" si="77"/>
        <v>8</v>
      </c>
      <c r="M985" s="3">
        <f t="shared" si="78"/>
        <v>1</v>
      </c>
      <c r="N985" s="3" t="s">
        <v>7</v>
      </c>
      <c r="O985" s="3">
        <f>COUNTIF([1]局站!$D$4:$D$172,"="&amp;N985)</f>
        <v>1</v>
      </c>
      <c r="P985" s="3">
        <v>0</v>
      </c>
      <c r="Q985" s="3">
        <v>0</v>
      </c>
      <c r="R985" s="3">
        <v>0</v>
      </c>
      <c r="S985" s="3" t="s">
        <v>8</v>
      </c>
      <c r="T985" s="3">
        <f>COUNTIF([1]局站!$D$4:$D$172,"="&amp;S985)</f>
        <v>1</v>
      </c>
      <c r="U985" s="3">
        <v>0</v>
      </c>
      <c r="V985" s="3">
        <v>0</v>
      </c>
      <c r="W985" s="3">
        <v>0</v>
      </c>
      <c r="X985" s="3" t="s">
        <v>1215</v>
      </c>
      <c r="Y985" s="3" t="s">
        <v>880</v>
      </c>
      <c r="Z985" s="3" t="str">
        <f>INDEX(业务类型!$C$4:$C$8,MATCH(纤芯!Y985,业务类型!$B$4:$B$8,0))</f>
        <v>IDLE</v>
      </c>
      <c r="AA985" s="3"/>
    </row>
    <row r="986" spans="1:27" ht="33" x14ac:dyDescent="0.2">
      <c r="A986" s="3">
        <v>983</v>
      </c>
      <c r="B986" s="3">
        <f t="shared" si="79"/>
        <v>37006103009</v>
      </c>
      <c r="C986" s="3" t="s">
        <v>1166</v>
      </c>
      <c r="D986" s="3" t="s">
        <v>206</v>
      </c>
      <c r="E986" s="3" t="str">
        <f>INDEX(光放段!$G$4:$G$237,MATCH(纤芯!G986,光放段!$C$4:$C$237,0))</f>
        <v>山东二干|德州滨州架空光缆:德州共青团路-滨州黄河十路</v>
      </c>
      <c r="F986" s="3">
        <f>INDEX(光放段!$I$4:$I$237,MATCH(纤芯!H986,光放段!$B$4:$B$237,0))</f>
        <v>37006100000</v>
      </c>
      <c r="G986" s="3" t="str">
        <f t="shared" si="75"/>
        <v>山东二干|德州滨州架空光缆:乐陵兴隆南大街-庆云新华路</v>
      </c>
      <c r="H986" s="3">
        <f>INDEX(光放段!$B$4:$B$237,MATCH(纤芯!G986,光放段!$C$4:$C$237,0))</f>
        <v>37006103000</v>
      </c>
      <c r="I986" s="3" t="str">
        <f t="shared" si="76"/>
        <v>德州滨州架空光缆</v>
      </c>
      <c r="J986" s="3" t="str">
        <f>INDEX(子缆名称!$B$4:$B$29,纤芯!M986)</f>
        <v>A缆</v>
      </c>
      <c r="K986" s="3">
        <v>9</v>
      </c>
      <c r="L986" s="3">
        <f t="shared" si="77"/>
        <v>9</v>
      </c>
      <c r="M986" s="3">
        <f t="shared" si="78"/>
        <v>1</v>
      </c>
      <c r="N986" s="3" t="s">
        <v>7</v>
      </c>
      <c r="O986" s="3">
        <f>COUNTIF([1]局站!$D$4:$D$172,"="&amp;N986)</f>
        <v>1</v>
      </c>
      <c r="P986" s="3">
        <v>0</v>
      </c>
      <c r="Q986" s="3">
        <v>0</v>
      </c>
      <c r="R986" s="3">
        <v>0</v>
      </c>
      <c r="S986" s="3" t="s">
        <v>8</v>
      </c>
      <c r="T986" s="3">
        <f>COUNTIF([1]局站!$D$4:$D$172,"="&amp;S986)</f>
        <v>1</v>
      </c>
      <c r="U986" s="3">
        <v>0</v>
      </c>
      <c r="V986" s="3">
        <v>0</v>
      </c>
      <c r="W986" s="3">
        <v>0</v>
      </c>
      <c r="X986" s="3" t="s">
        <v>1215</v>
      </c>
      <c r="Y986" s="3" t="s">
        <v>880</v>
      </c>
      <c r="Z986" s="3" t="str">
        <f>INDEX(业务类型!$C$4:$C$8,MATCH(纤芯!Y986,业务类型!$B$4:$B$8,0))</f>
        <v>IDLE</v>
      </c>
      <c r="AA986" s="3"/>
    </row>
    <row r="987" spans="1:27" ht="33" x14ac:dyDescent="0.2">
      <c r="A987" s="3">
        <v>984</v>
      </c>
      <c r="B987" s="3">
        <f t="shared" si="79"/>
        <v>37006103010</v>
      </c>
      <c r="C987" s="3" t="s">
        <v>1166</v>
      </c>
      <c r="D987" s="3" t="s">
        <v>206</v>
      </c>
      <c r="E987" s="3" t="str">
        <f>INDEX(光放段!$G$4:$G$237,MATCH(纤芯!G987,光放段!$C$4:$C$237,0))</f>
        <v>山东二干|德州滨州架空光缆:德州共青团路-滨州黄河十路</v>
      </c>
      <c r="F987" s="3">
        <f>INDEX(光放段!$I$4:$I$237,MATCH(纤芯!H987,光放段!$B$4:$B$237,0))</f>
        <v>37006100000</v>
      </c>
      <c r="G987" s="3" t="str">
        <f t="shared" si="75"/>
        <v>山东二干|德州滨州架空光缆:乐陵兴隆南大街-庆云新华路</v>
      </c>
      <c r="H987" s="3">
        <f>INDEX(光放段!$B$4:$B$237,MATCH(纤芯!G987,光放段!$C$4:$C$237,0))</f>
        <v>37006103000</v>
      </c>
      <c r="I987" s="3" t="str">
        <f t="shared" si="76"/>
        <v>德州滨州架空光缆</v>
      </c>
      <c r="J987" s="3" t="str">
        <f>INDEX(子缆名称!$B$4:$B$29,纤芯!M987)</f>
        <v>A缆</v>
      </c>
      <c r="K987" s="3">
        <v>10</v>
      </c>
      <c r="L987" s="3">
        <f t="shared" si="77"/>
        <v>10</v>
      </c>
      <c r="M987" s="3">
        <f t="shared" si="78"/>
        <v>1</v>
      </c>
      <c r="N987" s="3" t="s">
        <v>7</v>
      </c>
      <c r="O987" s="3">
        <f>COUNTIF([1]局站!$D$4:$D$172,"="&amp;N987)</f>
        <v>1</v>
      </c>
      <c r="P987" s="3">
        <v>0</v>
      </c>
      <c r="Q987" s="3">
        <v>0</v>
      </c>
      <c r="R987" s="3">
        <v>0</v>
      </c>
      <c r="S987" s="3" t="s">
        <v>8</v>
      </c>
      <c r="T987" s="3">
        <f>COUNTIF([1]局站!$D$4:$D$172,"="&amp;S987)</f>
        <v>1</v>
      </c>
      <c r="U987" s="3">
        <v>0</v>
      </c>
      <c r="V987" s="3">
        <v>0</v>
      </c>
      <c r="W987" s="3">
        <v>0</v>
      </c>
      <c r="X987" s="3" t="s">
        <v>1215</v>
      </c>
      <c r="Y987" s="3" t="s">
        <v>880</v>
      </c>
      <c r="Z987" s="3" t="str">
        <f>INDEX(业务类型!$C$4:$C$8,MATCH(纤芯!Y987,业务类型!$B$4:$B$8,0))</f>
        <v>IDLE</v>
      </c>
      <c r="AA987" s="3"/>
    </row>
    <row r="988" spans="1:27" ht="33" x14ac:dyDescent="0.2">
      <c r="A988" s="3">
        <v>985</v>
      </c>
      <c r="B988" s="3">
        <f t="shared" si="79"/>
        <v>37006103011</v>
      </c>
      <c r="C988" s="3" t="s">
        <v>1166</v>
      </c>
      <c r="D988" s="3" t="s">
        <v>206</v>
      </c>
      <c r="E988" s="3" t="str">
        <f>INDEX(光放段!$G$4:$G$237,MATCH(纤芯!G988,光放段!$C$4:$C$237,0))</f>
        <v>山东二干|德州滨州架空光缆:德州共青团路-滨州黄河十路</v>
      </c>
      <c r="F988" s="3">
        <f>INDEX(光放段!$I$4:$I$237,MATCH(纤芯!H988,光放段!$B$4:$B$237,0))</f>
        <v>37006100000</v>
      </c>
      <c r="G988" s="3" t="str">
        <f t="shared" si="75"/>
        <v>山东二干|德州滨州架空光缆:乐陵兴隆南大街-庆云新华路</v>
      </c>
      <c r="H988" s="3">
        <f>INDEX(光放段!$B$4:$B$237,MATCH(纤芯!G988,光放段!$C$4:$C$237,0))</f>
        <v>37006103000</v>
      </c>
      <c r="I988" s="3" t="str">
        <f t="shared" si="76"/>
        <v>德州滨州架空光缆</v>
      </c>
      <c r="J988" s="3" t="str">
        <f>INDEX(子缆名称!$B$4:$B$29,纤芯!M988)</f>
        <v>A缆</v>
      </c>
      <c r="K988" s="3">
        <v>11</v>
      </c>
      <c r="L988" s="3">
        <f t="shared" si="77"/>
        <v>11</v>
      </c>
      <c r="M988" s="3">
        <f t="shared" si="78"/>
        <v>1</v>
      </c>
      <c r="N988" s="3" t="s">
        <v>7</v>
      </c>
      <c r="O988" s="3">
        <f>COUNTIF([1]局站!$D$4:$D$172,"="&amp;N988)</f>
        <v>1</v>
      </c>
      <c r="P988" s="3">
        <v>0</v>
      </c>
      <c r="Q988" s="3">
        <v>0</v>
      </c>
      <c r="R988" s="3">
        <v>0</v>
      </c>
      <c r="S988" s="3" t="s">
        <v>8</v>
      </c>
      <c r="T988" s="3">
        <f>COUNTIF([1]局站!$D$4:$D$172,"="&amp;S988)</f>
        <v>1</v>
      </c>
      <c r="U988" s="3">
        <v>0</v>
      </c>
      <c r="V988" s="3">
        <v>0</v>
      </c>
      <c r="W988" s="3">
        <v>0</v>
      </c>
      <c r="X988" s="3" t="s">
        <v>1215</v>
      </c>
      <c r="Y988" s="3" t="s">
        <v>880</v>
      </c>
      <c r="Z988" s="3" t="str">
        <f>INDEX(业务类型!$C$4:$C$8,MATCH(纤芯!Y988,业务类型!$B$4:$B$8,0))</f>
        <v>IDLE</v>
      </c>
      <c r="AA988" s="3"/>
    </row>
    <row r="989" spans="1:27" ht="33" x14ac:dyDescent="0.2">
      <c r="A989" s="3">
        <v>986</v>
      </c>
      <c r="B989" s="3">
        <f t="shared" si="79"/>
        <v>37006103012</v>
      </c>
      <c r="C989" s="3" t="s">
        <v>1166</v>
      </c>
      <c r="D989" s="3" t="s">
        <v>206</v>
      </c>
      <c r="E989" s="3" t="str">
        <f>INDEX(光放段!$G$4:$G$237,MATCH(纤芯!G989,光放段!$C$4:$C$237,0))</f>
        <v>山东二干|德州滨州架空光缆:德州共青团路-滨州黄河十路</v>
      </c>
      <c r="F989" s="3">
        <f>INDEX(光放段!$I$4:$I$237,MATCH(纤芯!H989,光放段!$B$4:$B$237,0))</f>
        <v>37006100000</v>
      </c>
      <c r="G989" s="3" t="str">
        <f t="shared" si="75"/>
        <v>山东二干|德州滨州架空光缆:乐陵兴隆南大街-庆云新华路</v>
      </c>
      <c r="H989" s="3">
        <f>INDEX(光放段!$B$4:$B$237,MATCH(纤芯!G989,光放段!$C$4:$C$237,0))</f>
        <v>37006103000</v>
      </c>
      <c r="I989" s="3" t="str">
        <f t="shared" si="76"/>
        <v>德州滨州架空光缆</v>
      </c>
      <c r="J989" s="3" t="str">
        <f>INDEX(子缆名称!$B$4:$B$29,纤芯!M989)</f>
        <v>A缆</v>
      </c>
      <c r="K989" s="3">
        <v>12</v>
      </c>
      <c r="L989" s="3">
        <f t="shared" si="77"/>
        <v>12</v>
      </c>
      <c r="M989" s="3">
        <f t="shared" si="78"/>
        <v>1</v>
      </c>
      <c r="N989" s="3" t="s">
        <v>7</v>
      </c>
      <c r="O989" s="3">
        <f>COUNTIF([1]局站!$D$4:$D$172,"="&amp;N989)</f>
        <v>1</v>
      </c>
      <c r="P989" s="3">
        <v>0</v>
      </c>
      <c r="Q989" s="3">
        <v>0</v>
      </c>
      <c r="R989" s="3">
        <v>0</v>
      </c>
      <c r="S989" s="3" t="s">
        <v>8</v>
      </c>
      <c r="T989" s="3">
        <f>COUNTIF([1]局站!$D$4:$D$172,"="&amp;S989)</f>
        <v>1</v>
      </c>
      <c r="U989" s="3">
        <v>0</v>
      </c>
      <c r="V989" s="3">
        <v>0</v>
      </c>
      <c r="W989" s="3">
        <v>0</v>
      </c>
      <c r="X989" s="3" t="s">
        <v>1215</v>
      </c>
      <c r="Y989" s="3" t="s">
        <v>880</v>
      </c>
      <c r="Z989" s="3" t="str">
        <f>INDEX(业务类型!$C$4:$C$8,MATCH(纤芯!Y989,业务类型!$B$4:$B$8,0))</f>
        <v>IDLE</v>
      </c>
      <c r="AA989" s="3"/>
    </row>
    <row r="990" spans="1:27" ht="33" x14ac:dyDescent="0.2">
      <c r="A990" s="3">
        <v>987</v>
      </c>
      <c r="B990" s="3">
        <f t="shared" si="79"/>
        <v>37006103013</v>
      </c>
      <c r="C990" s="3" t="s">
        <v>1166</v>
      </c>
      <c r="D990" s="3" t="s">
        <v>206</v>
      </c>
      <c r="E990" s="3" t="str">
        <f>INDEX(光放段!$G$4:$G$237,MATCH(纤芯!G990,光放段!$C$4:$C$237,0))</f>
        <v>山东二干|德州滨州架空光缆:德州共青团路-滨州黄河十路</v>
      </c>
      <c r="F990" s="3">
        <f>INDEX(光放段!$I$4:$I$237,MATCH(纤芯!H990,光放段!$B$4:$B$237,0))</f>
        <v>37006100000</v>
      </c>
      <c r="G990" s="3" t="str">
        <f t="shared" si="75"/>
        <v>山东二干|德州滨州架空光缆:乐陵兴隆南大街-庆云新华路</v>
      </c>
      <c r="H990" s="3">
        <f>INDEX(光放段!$B$4:$B$237,MATCH(纤芯!G990,光放段!$C$4:$C$237,0))</f>
        <v>37006103000</v>
      </c>
      <c r="I990" s="3" t="str">
        <f t="shared" si="76"/>
        <v>德州滨州架空光缆</v>
      </c>
      <c r="J990" s="3" t="str">
        <f>INDEX(子缆名称!$B$4:$B$29,纤芯!M990)</f>
        <v>B缆</v>
      </c>
      <c r="K990" s="3">
        <v>13</v>
      </c>
      <c r="L990" s="3">
        <f t="shared" si="77"/>
        <v>1</v>
      </c>
      <c r="M990" s="3">
        <f t="shared" si="78"/>
        <v>2</v>
      </c>
      <c r="N990" s="3" t="s">
        <v>7</v>
      </c>
      <c r="O990" s="3">
        <f>COUNTIF([1]局站!$D$4:$D$172,"="&amp;N990)</f>
        <v>1</v>
      </c>
      <c r="P990" s="3">
        <v>0</v>
      </c>
      <c r="Q990" s="3">
        <v>0</v>
      </c>
      <c r="R990" s="3">
        <v>0</v>
      </c>
      <c r="S990" s="3" t="s">
        <v>8</v>
      </c>
      <c r="T990" s="3">
        <f>COUNTIF([1]局站!$D$4:$D$172,"="&amp;S990)</f>
        <v>1</v>
      </c>
      <c r="U990" s="3">
        <v>0</v>
      </c>
      <c r="V990" s="3">
        <v>0</v>
      </c>
      <c r="W990" s="3">
        <v>0</v>
      </c>
      <c r="X990" s="3" t="s">
        <v>1215</v>
      </c>
      <c r="Y990" s="3" t="s">
        <v>880</v>
      </c>
      <c r="Z990" s="3" t="str">
        <f>INDEX(业务类型!$C$4:$C$8,MATCH(纤芯!Y990,业务类型!$B$4:$B$8,0))</f>
        <v>IDLE</v>
      </c>
      <c r="AA990" s="3"/>
    </row>
    <row r="991" spans="1:27" ht="33" x14ac:dyDescent="0.2">
      <c r="A991" s="3">
        <v>988</v>
      </c>
      <c r="B991" s="3">
        <f t="shared" si="79"/>
        <v>37006103014</v>
      </c>
      <c r="C991" s="3" t="s">
        <v>1166</v>
      </c>
      <c r="D991" s="3" t="s">
        <v>206</v>
      </c>
      <c r="E991" s="3" t="str">
        <f>INDEX(光放段!$G$4:$G$237,MATCH(纤芯!G991,光放段!$C$4:$C$237,0))</f>
        <v>山东二干|德州滨州架空光缆:德州共青团路-滨州黄河十路</v>
      </c>
      <c r="F991" s="3">
        <f>INDEX(光放段!$I$4:$I$237,MATCH(纤芯!H991,光放段!$B$4:$B$237,0))</f>
        <v>37006100000</v>
      </c>
      <c r="G991" s="3" t="str">
        <f t="shared" si="75"/>
        <v>山东二干|德州滨州架空光缆:乐陵兴隆南大街-庆云新华路</v>
      </c>
      <c r="H991" s="3">
        <f>INDEX(光放段!$B$4:$B$237,MATCH(纤芯!G991,光放段!$C$4:$C$237,0))</f>
        <v>37006103000</v>
      </c>
      <c r="I991" s="3" t="str">
        <f t="shared" si="76"/>
        <v>德州滨州架空光缆</v>
      </c>
      <c r="J991" s="3" t="str">
        <f>INDEX(子缆名称!$B$4:$B$29,纤芯!M991)</f>
        <v>B缆</v>
      </c>
      <c r="K991" s="3">
        <v>14</v>
      </c>
      <c r="L991" s="3">
        <f t="shared" si="77"/>
        <v>2</v>
      </c>
      <c r="M991" s="3">
        <f t="shared" si="78"/>
        <v>2</v>
      </c>
      <c r="N991" s="3" t="s">
        <v>7</v>
      </c>
      <c r="O991" s="3">
        <f>COUNTIF([1]局站!$D$4:$D$172,"="&amp;N991)</f>
        <v>1</v>
      </c>
      <c r="P991" s="3">
        <v>0</v>
      </c>
      <c r="Q991" s="3">
        <v>0</v>
      </c>
      <c r="R991" s="3">
        <v>0</v>
      </c>
      <c r="S991" s="3" t="s">
        <v>8</v>
      </c>
      <c r="T991" s="3">
        <f>COUNTIF([1]局站!$D$4:$D$172,"="&amp;S991)</f>
        <v>1</v>
      </c>
      <c r="U991" s="3">
        <v>0</v>
      </c>
      <c r="V991" s="3">
        <v>0</v>
      </c>
      <c r="W991" s="3">
        <v>0</v>
      </c>
      <c r="X991" s="3" t="s">
        <v>1215</v>
      </c>
      <c r="Y991" s="3" t="s">
        <v>880</v>
      </c>
      <c r="Z991" s="3" t="str">
        <f>INDEX(业务类型!$C$4:$C$8,MATCH(纤芯!Y991,业务类型!$B$4:$B$8,0))</f>
        <v>IDLE</v>
      </c>
      <c r="AA991" s="3"/>
    </row>
    <row r="992" spans="1:27" ht="33" x14ac:dyDescent="0.2">
      <c r="A992" s="3">
        <v>989</v>
      </c>
      <c r="B992" s="3">
        <f t="shared" si="79"/>
        <v>37006103015</v>
      </c>
      <c r="C992" s="3" t="s">
        <v>1166</v>
      </c>
      <c r="D992" s="3" t="s">
        <v>206</v>
      </c>
      <c r="E992" s="3" t="str">
        <f>INDEX(光放段!$G$4:$G$237,MATCH(纤芯!G992,光放段!$C$4:$C$237,0))</f>
        <v>山东二干|德州滨州架空光缆:德州共青团路-滨州黄河十路</v>
      </c>
      <c r="F992" s="3">
        <f>INDEX(光放段!$I$4:$I$237,MATCH(纤芯!H992,光放段!$B$4:$B$237,0))</f>
        <v>37006100000</v>
      </c>
      <c r="G992" s="3" t="str">
        <f t="shared" si="75"/>
        <v>山东二干|德州滨州架空光缆:乐陵兴隆南大街-庆云新华路</v>
      </c>
      <c r="H992" s="3">
        <f>INDEX(光放段!$B$4:$B$237,MATCH(纤芯!G992,光放段!$C$4:$C$237,0))</f>
        <v>37006103000</v>
      </c>
      <c r="I992" s="3" t="str">
        <f t="shared" si="76"/>
        <v>德州滨州架空光缆</v>
      </c>
      <c r="J992" s="3" t="str">
        <f>INDEX(子缆名称!$B$4:$B$29,纤芯!M992)</f>
        <v>B缆</v>
      </c>
      <c r="K992" s="3">
        <v>15</v>
      </c>
      <c r="L992" s="3">
        <f t="shared" si="77"/>
        <v>3</v>
      </c>
      <c r="M992" s="3">
        <f t="shared" si="78"/>
        <v>2</v>
      </c>
      <c r="N992" s="3" t="s">
        <v>7</v>
      </c>
      <c r="O992" s="3">
        <f>COUNTIF([1]局站!$D$4:$D$172,"="&amp;N992)</f>
        <v>1</v>
      </c>
      <c r="P992" s="3">
        <v>0</v>
      </c>
      <c r="Q992" s="3">
        <v>0</v>
      </c>
      <c r="R992" s="3">
        <v>0</v>
      </c>
      <c r="S992" s="3" t="s">
        <v>8</v>
      </c>
      <c r="T992" s="3">
        <f>COUNTIF([1]局站!$D$4:$D$172,"="&amp;S992)</f>
        <v>1</v>
      </c>
      <c r="U992" s="3">
        <v>0</v>
      </c>
      <c r="V992" s="3">
        <v>0</v>
      </c>
      <c r="W992" s="3">
        <v>0</v>
      </c>
      <c r="X992" s="3" t="s">
        <v>1215</v>
      </c>
      <c r="Y992" s="3" t="s">
        <v>881</v>
      </c>
      <c r="Z992" s="3" t="str">
        <f>INDEX(业务类型!$C$4:$C$8,MATCH(纤芯!Y992,业务类型!$B$4:$B$8,0))</f>
        <v>OTHER</v>
      </c>
      <c r="AA992" s="3" t="s">
        <v>882</v>
      </c>
    </row>
    <row r="993" spans="1:27" ht="33" x14ac:dyDescent="0.2">
      <c r="A993" s="3">
        <v>990</v>
      </c>
      <c r="B993" s="3">
        <f t="shared" si="79"/>
        <v>37006103016</v>
      </c>
      <c r="C993" s="3" t="s">
        <v>1166</v>
      </c>
      <c r="D993" s="3" t="s">
        <v>206</v>
      </c>
      <c r="E993" s="3" t="str">
        <f>INDEX(光放段!$G$4:$G$237,MATCH(纤芯!G993,光放段!$C$4:$C$237,0))</f>
        <v>山东二干|德州滨州架空光缆:德州共青团路-滨州黄河十路</v>
      </c>
      <c r="F993" s="3">
        <f>INDEX(光放段!$I$4:$I$237,MATCH(纤芯!H993,光放段!$B$4:$B$237,0))</f>
        <v>37006100000</v>
      </c>
      <c r="G993" s="3" t="str">
        <f t="shared" si="75"/>
        <v>山东二干|德州滨州架空光缆:乐陵兴隆南大街-庆云新华路</v>
      </c>
      <c r="H993" s="3">
        <f>INDEX(光放段!$B$4:$B$237,MATCH(纤芯!G993,光放段!$C$4:$C$237,0))</f>
        <v>37006103000</v>
      </c>
      <c r="I993" s="3" t="str">
        <f t="shared" si="76"/>
        <v>德州滨州架空光缆</v>
      </c>
      <c r="J993" s="3" t="str">
        <f>INDEX(子缆名称!$B$4:$B$29,纤芯!M993)</f>
        <v>B缆</v>
      </c>
      <c r="K993" s="3">
        <v>16</v>
      </c>
      <c r="L993" s="3">
        <f t="shared" si="77"/>
        <v>4</v>
      </c>
      <c r="M993" s="3">
        <f t="shared" si="78"/>
        <v>2</v>
      </c>
      <c r="N993" s="3" t="s">
        <v>7</v>
      </c>
      <c r="O993" s="3">
        <f>COUNTIF([1]局站!$D$4:$D$172,"="&amp;N993)</f>
        <v>1</v>
      </c>
      <c r="P993" s="3">
        <v>0</v>
      </c>
      <c r="Q993" s="3">
        <v>0</v>
      </c>
      <c r="R993" s="3">
        <v>0</v>
      </c>
      <c r="S993" s="3" t="s">
        <v>8</v>
      </c>
      <c r="T993" s="3">
        <f>COUNTIF([1]局站!$D$4:$D$172,"="&amp;S993)</f>
        <v>1</v>
      </c>
      <c r="U993" s="3">
        <v>0</v>
      </c>
      <c r="V993" s="3">
        <v>0</v>
      </c>
      <c r="W993" s="3">
        <v>0</v>
      </c>
      <c r="X993" s="3" t="s">
        <v>1215</v>
      </c>
      <c r="Y993" s="3" t="s">
        <v>880</v>
      </c>
      <c r="Z993" s="3" t="str">
        <f>INDEX(业务类型!$C$4:$C$8,MATCH(纤芯!Y993,业务类型!$B$4:$B$8,0))</f>
        <v>IDLE</v>
      </c>
      <c r="AA993" s="3"/>
    </row>
    <row r="994" spans="1:27" ht="33" x14ac:dyDescent="0.2">
      <c r="A994" s="3">
        <v>991</v>
      </c>
      <c r="B994" s="3">
        <f t="shared" si="79"/>
        <v>37006104001</v>
      </c>
      <c r="C994" s="3" t="s">
        <v>1166</v>
      </c>
      <c r="D994" s="3" t="s">
        <v>206</v>
      </c>
      <c r="E994" s="3" t="str">
        <f>INDEX(光放段!$G$4:$G$237,MATCH(纤芯!G994,光放段!$C$4:$C$237,0))</f>
        <v>山东二干|德州滨州架空光缆:德州共青团路-滨州黄河十路</v>
      </c>
      <c r="F994" s="3">
        <f>INDEX(光放段!$I$4:$I$237,MATCH(纤芯!H994,光放段!$B$4:$B$237,0))</f>
        <v>37006100000</v>
      </c>
      <c r="G994" s="3" t="str">
        <f t="shared" si="75"/>
        <v>山东二干|德州滨州架空光缆:庆云新华路-无棣中心大街</v>
      </c>
      <c r="H994" s="3">
        <f>INDEX(光放段!$B$4:$B$237,MATCH(纤芯!G994,光放段!$C$4:$C$237,0))</f>
        <v>37006104000</v>
      </c>
      <c r="I994" s="3" t="str">
        <f t="shared" si="76"/>
        <v>德州滨州架空光缆</v>
      </c>
      <c r="J994" s="3" t="str">
        <f>INDEX(子缆名称!$B$4:$B$29,纤芯!M994)</f>
        <v>A缆</v>
      </c>
      <c r="K994" s="3">
        <v>1</v>
      </c>
      <c r="L994" s="3">
        <f t="shared" si="77"/>
        <v>1</v>
      </c>
      <c r="M994" s="3">
        <f t="shared" si="78"/>
        <v>1</v>
      </c>
      <c r="N994" s="3" t="s">
        <v>8</v>
      </c>
      <c r="O994" s="3">
        <f>COUNTIF([1]局站!$D$4:$D$172,"="&amp;N994)</f>
        <v>1</v>
      </c>
      <c r="P994" s="3">
        <v>0</v>
      </c>
      <c r="Q994" s="3">
        <v>0</v>
      </c>
      <c r="R994" s="3">
        <v>0</v>
      </c>
      <c r="S994" s="3" t="s">
        <v>9</v>
      </c>
      <c r="T994" s="3">
        <f>COUNTIF([1]局站!$D$4:$D$172,"="&amp;S994)</f>
        <v>1</v>
      </c>
      <c r="U994" s="3">
        <v>0</v>
      </c>
      <c r="V994" s="3">
        <v>0</v>
      </c>
      <c r="W994" s="3">
        <v>0</v>
      </c>
      <c r="X994" s="3" t="s">
        <v>1215</v>
      </c>
      <c r="Y994" s="3" t="s">
        <v>880</v>
      </c>
      <c r="Z994" s="3" t="str">
        <f>INDEX(业务类型!$C$4:$C$8,MATCH(纤芯!Y994,业务类型!$B$4:$B$8,0))</f>
        <v>IDLE</v>
      </c>
      <c r="AA994" s="3"/>
    </row>
    <row r="995" spans="1:27" ht="33" x14ac:dyDescent="0.2">
      <c r="A995" s="3">
        <v>992</v>
      </c>
      <c r="B995" s="3">
        <f t="shared" si="79"/>
        <v>37006104002</v>
      </c>
      <c r="C995" s="3" t="s">
        <v>1166</v>
      </c>
      <c r="D995" s="3" t="s">
        <v>206</v>
      </c>
      <c r="E995" s="3" t="str">
        <f>INDEX(光放段!$G$4:$G$237,MATCH(纤芯!G995,光放段!$C$4:$C$237,0))</f>
        <v>山东二干|德州滨州架空光缆:德州共青团路-滨州黄河十路</v>
      </c>
      <c r="F995" s="3">
        <f>INDEX(光放段!$I$4:$I$237,MATCH(纤芯!H995,光放段!$B$4:$B$237,0))</f>
        <v>37006100000</v>
      </c>
      <c r="G995" s="3" t="str">
        <f t="shared" si="75"/>
        <v>山东二干|德州滨州架空光缆:庆云新华路-无棣中心大街</v>
      </c>
      <c r="H995" s="3">
        <f>INDEX(光放段!$B$4:$B$237,MATCH(纤芯!G995,光放段!$C$4:$C$237,0))</f>
        <v>37006104000</v>
      </c>
      <c r="I995" s="3" t="str">
        <f t="shared" si="76"/>
        <v>德州滨州架空光缆</v>
      </c>
      <c r="J995" s="3" t="str">
        <f>INDEX(子缆名称!$B$4:$B$29,纤芯!M995)</f>
        <v>A缆</v>
      </c>
      <c r="K995" s="3">
        <v>2</v>
      </c>
      <c r="L995" s="3">
        <f t="shared" si="77"/>
        <v>2</v>
      </c>
      <c r="M995" s="3">
        <f t="shared" si="78"/>
        <v>1</v>
      </c>
      <c r="N995" s="3" t="s">
        <v>8</v>
      </c>
      <c r="O995" s="3">
        <f>COUNTIF([1]局站!$D$4:$D$172,"="&amp;N995)</f>
        <v>1</v>
      </c>
      <c r="P995" s="3">
        <v>0</v>
      </c>
      <c r="Q995" s="3">
        <v>0</v>
      </c>
      <c r="R995" s="3">
        <v>0</v>
      </c>
      <c r="S995" s="3" t="s">
        <v>9</v>
      </c>
      <c r="T995" s="3">
        <f>COUNTIF([1]局站!$D$4:$D$172,"="&amp;S995)</f>
        <v>1</v>
      </c>
      <c r="U995" s="3">
        <v>0</v>
      </c>
      <c r="V995" s="3">
        <v>0</v>
      </c>
      <c r="W995" s="3">
        <v>0</v>
      </c>
      <c r="X995" s="3" t="s">
        <v>1215</v>
      </c>
      <c r="Y995" s="3" t="s">
        <v>880</v>
      </c>
      <c r="Z995" s="3" t="str">
        <f>INDEX(业务类型!$C$4:$C$8,MATCH(纤芯!Y995,业务类型!$B$4:$B$8,0))</f>
        <v>IDLE</v>
      </c>
      <c r="AA995" s="3"/>
    </row>
    <row r="996" spans="1:27" ht="33" x14ac:dyDescent="0.2">
      <c r="A996" s="3">
        <v>993</v>
      </c>
      <c r="B996" s="3">
        <f t="shared" si="79"/>
        <v>37006104003</v>
      </c>
      <c r="C996" s="3" t="s">
        <v>1166</v>
      </c>
      <c r="D996" s="3" t="s">
        <v>206</v>
      </c>
      <c r="E996" s="3" t="str">
        <f>INDEX(光放段!$G$4:$G$237,MATCH(纤芯!G996,光放段!$C$4:$C$237,0))</f>
        <v>山东二干|德州滨州架空光缆:德州共青团路-滨州黄河十路</v>
      </c>
      <c r="F996" s="3">
        <f>INDEX(光放段!$I$4:$I$237,MATCH(纤芯!H996,光放段!$B$4:$B$237,0))</f>
        <v>37006100000</v>
      </c>
      <c r="G996" s="3" t="str">
        <f t="shared" si="75"/>
        <v>山东二干|德州滨州架空光缆:庆云新华路-无棣中心大街</v>
      </c>
      <c r="H996" s="3">
        <f>INDEX(光放段!$B$4:$B$237,MATCH(纤芯!G996,光放段!$C$4:$C$237,0))</f>
        <v>37006104000</v>
      </c>
      <c r="I996" s="3" t="str">
        <f t="shared" si="76"/>
        <v>德州滨州架空光缆</v>
      </c>
      <c r="J996" s="3" t="str">
        <f>INDEX(子缆名称!$B$4:$B$29,纤芯!M996)</f>
        <v>A缆</v>
      </c>
      <c r="K996" s="3">
        <v>3</v>
      </c>
      <c r="L996" s="3">
        <f t="shared" si="77"/>
        <v>3</v>
      </c>
      <c r="M996" s="3">
        <f t="shared" si="78"/>
        <v>1</v>
      </c>
      <c r="N996" s="3" t="s">
        <v>8</v>
      </c>
      <c r="O996" s="3">
        <f>COUNTIF([1]局站!$D$4:$D$172,"="&amp;N996)</f>
        <v>1</v>
      </c>
      <c r="P996" s="3">
        <v>0</v>
      </c>
      <c r="Q996" s="3">
        <v>0</v>
      </c>
      <c r="R996" s="3">
        <v>0</v>
      </c>
      <c r="S996" s="3" t="s">
        <v>9</v>
      </c>
      <c r="T996" s="3">
        <f>COUNTIF([1]局站!$D$4:$D$172,"="&amp;S996)</f>
        <v>1</v>
      </c>
      <c r="U996" s="3">
        <v>0</v>
      </c>
      <c r="V996" s="3">
        <v>0</v>
      </c>
      <c r="W996" s="3">
        <v>0</v>
      </c>
      <c r="X996" s="3" t="s">
        <v>1215</v>
      </c>
      <c r="Y996" s="3" t="s">
        <v>880</v>
      </c>
      <c r="Z996" s="3" t="str">
        <f>INDEX(业务类型!$C$4:$C$8,MATCH(纤芯!Y996,业务类型!$B$4:$B$8,0))</f>
        <v>IDLE</v>
      </c>
      <c r="AA996" s="3"/>
    </row>
    <row r="997" spans="1:27" ht="33" x14ac:dyDescent="0.2">
      <c r="A997" s="3">
        <v>994</v>
      </c>
      <c r="B997" s="3">
        <f t="shared" si="79"/>
        <v>37006104004</v>
      </c>
      <c r="C997" s="3" t="s">
        <v>1166</v>
      </c>
      <c r="D997" s="3" t="s">
        <v>206</v>
      </c>
      <c r="E997" s="3" t="str">
        <f>INDEX(光放段!$G$4:$G$237,MATCH(纤芯!G997,光放段!$C$4:$C$237,0))</f>
        <v>山东二干|德州滨州架空光缆:德州共青团路-滨州黄河十路</v>
      </c>
      <c r="F997" s="3">
        <f>INDEX(光放段!$I$4:$I$237,MATCH(纤芯!H997,光放段!$B$4:$B$237,0))</f>
        <v>37006100000</v>
      </c>
      <c r="G997" s="3" t="str">
        <f t="shared" si="75"/>
        <v>山东二干|德州滨州架空光缆:庆云新华路-无棣中心大街</v>
      </c>
      <c r="H997" s="3">
        <f>INDEX(光放段!$B$4:$B$237,MATCH(纤芯!G997,光放段!$C$4:$C$237,0))</f>
        <v>37006104000</v>
      </c>
      <c r="I997" s="3" t="str">
        <f t="shared" si="76"/>
        <v>德州滨州架空光缆</v>
      </c>
      <c r="J997" s="3" t="str">
        <f>INDEX(子缆名称!$B$4:$B$29,纤芯!M997)</f>
        <v>A缆</v>
      </c>
      <c r="K997" s="3">
        <v>4</v>
      </c>
      <c r="L997" s="3">
        <f t="shared" si="77"/>
        <v>4</v>
      </c>
      <c r="M997" s="3">
        <f t="shared" si="78"/>
        <v>1</v>
      </c>
      <c r="N997" s="3" t="s">
        <v>8</v>
      </c>
      <c r="O997" s="3">
        <f>COUNTIF([1]局站!$D$4:$D$172,"="&amp;N997)</f>
        <v>1</v>
      </c>
      <c r="P997" s="3">
        <v>0</v>
      </c>
      <c r="Q997" s="3">
        <v>0</v>
      </c>
      <c r="R997" s="3">
        <v>0</v>
      </c>
      <c r="S997" s="3" t="s">
        <v>9</v>
      </c>
      <c r="T997" s="3">
        <f>COUNTIF([1]局站!$D$4:$D$172,"="&amp;S997)</f>
        <v>1</v>
      </c>
      <c r="U997" s="3">
        <v>0</v>
      </c>
      <c r="V997" s="3">
        <v>0</v>
      </c>
      <c r="W997" s="3">
        <v>0</v>
      </c>
      <c r="X997" s="3" t="s">
        <v>1215</v>
      </c>
      <c r="Y997" s="3" t="s">
        <v>880</v>
      </c>
      <c r="Z997" s="3" t="str">
        <f>INDEX(业务类型!$C$4:$C$8,MATCH(纤芯!Y997,业务类型!$B$4:$B$8,0))</f>
        <v>IDLE</v>
      </c>
      <c r="AA997" s="3"/>
    </row>
    <row r="998" spans="1:27" ht="33" x14ac:dyDescent="0.2">
      <c r="A998" s="3">
        <v>995</v>
      </c>
      <c r="B998" s="3">
        <f t="shared" si="79"/>
        <v>37006104005</v>
      </c>
      <c r="C998" s="3" t="s">
        <v>1166</v>
      </c>
      <c r="D998" s="3" t="s">
        <v>206</v>
      </c>
      <c r="E998" s="3" t="str">
        <f>INDEX(光放段!$G$4:$G$237,MATCH(纤芯!G998,光放段!$C$4:$C$237,0))</f>
        <v>山东二干|德州滨州架空光缆:德州共青团路-滨州黄河十路</v>
      </c>
      <c r="F998" s="3">
        <f>INDEX(光放段!$I$4:$I$237,MATCH(纤芯!H998,光放段!$B$4:$B$237,0))</f>
        <v>37006100000</v>
      </c>
      <c r="G998" s="3" t="str">
        <f t="shared" si="75"/>
        <v>山东二干|德州滨州架空光缆:庆云新华路-无棣中心大街</v>
      </c>
      <c r="H998" s="3">
        <f>INDEX(光放段!$B$4:$B$237,MATCH(纤芯!G998,光放段!$C$4:$C$237,0))</f>
        <v>37006104000</v>
      </c>
      <c r="I998" s="3" t="str">
        <f t="shared" si="76"/>
        <v>德州滨州架空光缆</v>
      </c>
      <c r="J998" s="3" t="str">
        <f>INDEX(子缆名称!$B$4:$B$29,纤芯!M998)</f>
        <v>A缆</v>
      </c>
      <c r="K998" s="3">
        <v>5</v>
      </c>
      <c r="L998" s="3">
        <f t="shared" si="77"/>
        <v>5</v>
      </c>
      <c r="M998" s="3">
        <f t="shared" si="78"/>
        <v>1</v>
      </c>
      <c r="N998" s="3" t="s">
        <v>8</v>
      </c>
      <c r="O998" s="3">
        <f>COUNTIF([1]局站!$D$4:$D$172,"="&amp;N998)</f>
        <v>1</v>
      </c>
      <c r="P998" s="3">
        <v>0</v>
      </c>
      <c r="Q998" s="3">
        <v>0</v>
      </c>
      <c r="R998" s="3">
        <v>0</v>
      </c>
      <c r="S998" s="3" t="s">
        <v>9</v>
      </c>
      <c r="T998" s="3">
        <f>COUNTIF([1]局站!$D$4:$D$172,"="&amp;S998)</f>
        <v>1</v>
      </c>
      <c r="U998" s="3">
        <v>0</v>
      </c>
      <c r="V998" s="3">
        <v>0</v>
      </c>
      <c r="W998" s="3">
        <v>0</v>
      </c>
      <c r="X998" s="3" t="s">
        <v>1215</v>
      </c>
      <c r="Y998" s="3" t="s">
        <v>880</v>
      </c>
      <c r="Z998" s="3" t="str">
        <f>INDEX(业务类型!$C$4:$C$8,MATCH(纤芯!Y998,业务类型!$B$4:$B$8,0))</f>
        <v>IDLE</v>
      </c>
      <c r="AA998" s="3"/>
    </row>
    <row r="999" spans="1:27" ht="33" x14ac:dyDescent="0.2">
      <c r="A999" s="3">
        <v>996</v>
      </c>
      <c r="B999" s="3">
        <f t="shared" si="79"/>
        <v>37006104006</v>
      </c>
      <c r="C999" s="3" t="s">
        <v>1166</v>
      </c>
      <c r="D999" s="3" t="s">
        <v>206</v>
      </c>
      <c r="E999" s="3" t="str">
        <f>INDEX(光放段!$G$4:$G$237,MATCH(纤芯!G999,光放段!$C$4:$C$237,0))</f>
        <v>山东二干|德州滨州架空光缆:德州共青团路-滨州黄河十路</v>
      </c>
      <c r="F999" s="3">
        <f>INDEX(光放段!$I$4:$I$237,MATCH(纤芯!H999,光放段!$B$4:$B$237,0))</f>
        <v>37006100000</v>
      </c>
      <c r="G999" s="3" t="str">
        <f t="shared" si="75"/>
        <v>山东二干|德州滨州架空光缆:庆云新华路-无棣中心大街</v>
      </c>
      <c r="H999" s="3">
        <f>INDEX(光放段!$B$4:$B$237,MATCH(纤芯!G999,光放段!$C$4:$C$237,0))</f>
        <v>37006104000</v>
      </c>
      <c r="I999" s="3" t="str">
        <f t="shared" si="76"/>
        <v>德州滨州架空光缆</v>
      </c>
      <c r="J999" s="3" t="str">
        <f>INDEX(子缆名称!$B$4:$B$29,纤芯!M999)</f>
        <v>A缆</v>
      </c>
      <c r="K999" s="3">
        <v>6</v>
      </c>
      <c r="L999" s="3">
        <f t="shared" si="77"/>
        <v>6</v>
      </c>
      <c r="M999" s="3">
        <f t="shared" si="78"/>
        <v>1</v>
      </c>
      <c r="N999" s="3" t="s">
        <v>8</v>
      </c>
      <c r="O999" s="3">
        <f>COUNTIF([1]局站!$D$4:$D$172,"="&amp;N999)</f>
        <v>1</v>
      </c>
      <c r="P999" s="3">
        <v>0</v>
      </c>
      <c r="Q999" s="3">
        <v>0</v>
      </c>
      <c r="R999" s="3">
        <v>0</v>
      </c>
      <c r="S999" s="3" t="s">
        <v>9</v>
      </c>
      <c r="T999" s="3">
        <f>COUNTIF([1]局站!$D$4:$D$172,"="&amp;S999)</f>
        <v>1</v>
      </c>
      <c r="U999" s="3">
        <v>0</v>
      </c>
      <c r="V999" s="3">
        <v>0</v>
      </c>
      <c r="W999" s="3">
        <v>0</v>
      </c>
      <c r="X999" s="3" t="s">
        <v>1215</v>
      </c>
      <c r="Y999" s="3" t="s">
        <v>880</v>
      </c>
      <c r="Z999" s="3" t="str">
        <f>INDEX(业务类型!$C$4:$C$8,MATCH(纤芯!Y999,业务类型!$B$4:$B$8,0))</f>
        <v>IDLE</v>
      </c>
      <c r="AA999" s="3"/>
    </row>
    <row r="1000" spans="1:27" ht="33" x14ac:dyDescent="0.2">
      <c r="A1000" s="3">
        <v>997</v>
      </c>
      <c r="B1000" s="3">
        <f t="shared" si="79"/>
        <v>37006104007</v>
      </c>
      <c r="C1000" s="3" t="s">
        <v>1166</v>
      </c>
      <c r="D1000" s="3" t="s">
        <v>206</v>
      </c>
      <c r="E1000" s="3" t="str">
        <f>INDEX(光放段!$G$4:$G$237,MATCH(纤芯!G1000,光放段!$C$4:$C$237,0))</f>
        <v>山东二干|德州滨州架空光缆:德州共青团路-滨州黄河十路</v>
      </c>
      <c r="F1000" s="3">
        <f>INDEX(光放段!$I$4:$I$237,MATCH(纤芯!H1000,光放段!$B$4:$B$237,0))</f>
        <v>37006100000</v>
      </c>
      <c r="G1000" s="3" t="str">
        <f t="shared" si="75"/>
        <v>山东二干|德州滨州架空光缆:庆云新华路-无棣中心大街</v>
      </c>
      <c r="H1000" s="3">
        <f>INDEX(光放段!$B$4:$B$237,MATCH(纤芯!G1000,光放段!$C$4:$C$237,0))</f>
        <v>37006104000</v>
      </c>
      <c r="I1000" s="3" t="str">
        <f t="shared" si="76"/>
        <v>德州滨州架空光缆</v>
      </c>
      <c r="J1000" s="3" t="str">
        <f>INDEX(子缆名称!$B$4:$B$29,纤芯!M1000)</f>
        <v>A缆</v>
      </c>
      <c r="K1000" s="3">
        <v>7</v>
      </c>
      <c r="L1000" s="3">
        <f t="shared" si="77"/>
        <v>7</v>
      </c>
      <c r="M1000" s="3">
        <f t="shared" si="78"/>
        <v>1</v>
      </c>
      <c r="N1000" s="3" t="s">
        <v>8</v>
      </c>
      <c r="O1000" s="3">
        <f>COUNTIF([1]局站!$D$4:$D$172,"="&amp;N1000)</f>
        <v>1</v>
      </c>
      <c r="P1000" s="3">
        <v>0</v>
      </c>
      <c r="Q1000" s="3">
        <v>0</v>
      </c>
      <c r="R1000" s="3">
        <v>0</v>
      </c>
      <c r="S1000" s="3" t="s">
        <v>9</v>
      </c>
      <c r="T1000" s="3">
        <f>COUNTIF([1]局站!$D$4:$D$172,"="&amp;S1000)</f>
        <v>1</v>
      </c>
      <c r="U1000" s="3">
        <v>0</v>
      </c>
      <c r="V1000" s="3">
        <v>0</v>
      </c>
      <c r="W1000" s="3">
        <v>0</v>
      </c>
      <c r="X1000" s="3" t="s">
        <v>1215</v>
      </c>
      <c r="Y1000" s="3" t="s">
        <v>880</v>
      </c>
      <c r="Z1000" s="3" t="str">
        <f>INDEX(业务类型!$C$4:$C$8,MATCH(纤芯!Y1000,业务类型!$B$4:$B$8,0))</f>
        <v>IDLE</v>
      </c>
      <c r="AA1000" s="3"/>
    </row>
    <row r="1001" spans="1:27" ht="33" x14ac:dyDescent="0.2">
      <c r="A1001" s="3">
        <v>998</v>
      </c>
      <c r="B1001" s="3">
        <f t="shared" si="79"/>
        <v>37006104008</v>
      </c>
      <c r="C1001" s="3" t="s">
        <v>1166</v>
      </c>
      <c r="D1001" s="3" t="s">
        <v>206</v>
      </c>
      <c r="E1001" s="3" t="str">
        <f>INDEX(光放段!$G$4:$G$237,MATCH(纤芯!G1001,光放段!$C$4:$C$237,0))</f>
        <v>山东二干|德州滨州架空光缆:德州共青团路-滨州黄河十路</v>
      </c>
      <c r="F1001" s="3">
        <f>INDEX(光放段!$I$4:$I$237,MATCH(纤芯!H1001,光放段!$B$4:$B$237,0))</f>
        <v>37006100000</v>
      </c>
      <c r="G1001" s="3" t="str">
        <f t="shared" si="75"/>
        <v>山东二干|德州滨州架空光缆:庆云新华路-无棣中心大街</v>
      </c>
      <c r="H1001" s="3">
        <f>INDEX(光放段!$B$4:$B$237,MATCH(纤芯!G1001,光放段!$C$4:$C$237,0))</f>
        <v>37006104000</v>
      </c>
      <c r="I1001" s="3" t="str">
        <f t="shared" si="76"/>
        <v>德州滨州架空光缆</v>
      </c>
      <c r="J1001" s="3" t="str">
        <f>INDEX(子缆名称!$B$4:$B$29,纤芯!M1001)</f>
        <v>A缆</v>
      </c>
      <c r="K1001" s="3">
        <v>8</v>
      </c>
      <c r="L1001" s="3">
        <f t="shared" si="77"/>
        <v>8</v>
      </c>
      <c r="M1001" s="3">
        <f t="shared" si="78"/>
        <v>1</v>
      </c>
      <c r="N1001" s="3" t="s">
        <v>8</v>
      </c>
      <c r="O1001" s="3">
        <f>COUNTIF([1]局站!$D$4:$D$172,"="&amp;N1001)</f>
        <v>1</v>
      </c>
      <c r="P1001" s="3">
        <v>0</v>
      </c>
      <c r="Q1001" s="3">
        <v>0</v>
      </c>
      <c r="R1001" s="3">
        <v>0</v>
      </c>
      <c r="S1001" s="3" t="s">
        <v>9</v>
      </c>
      <c r="T1001" s="3">
        <f>COUNTIF([1]局站!$D$4:$D$172,"="&amp;S1001)</f>
        <v>1</v>
      </c>
      <c r="U1001" s="3">
        <v>0</v>
      </c>
      <c r="V1001" s="3">
        <v>0</v>
      </c>
      <c r="W1001" s="3">
        <v>0</v>
      </c>
      <c r="X1001" s="3" t="s">
        <v>1215</v>
      </c>
      <c r="Y1001" s="3" t="s">
        <v>880</v>
      </c>
      <c r="Z1001" s="3" t="str">
        <f>INDEX(业务类型!$C$4:$C$8,MATCH(纤芯!Y1001,业务类型!$B$4:$B$8,0))</f>
        <v>IDLE</v>
      </c>
      <c r="AA1001" s="3"/>
    </row>
    <row r="1002" spans="1:27" ht="33" x14ac:dyDescent="0.2">
      <c r="A1002" s="3">
        <v>999</v>
      </c>
      <c r="B1002" s="3">
        <f t="shared" si="79"/>
        <v>37006104009</v>
      </c>
      <c r="C1002" s="3" t="s">
        <v>1166</v>
      </c>
      <c r="D1002" s="3" t="s">
        <v>206</v>
      </c>
      <c r="E1002" s="3" t="str">
        <f>INDEX(光放段!$G$4:$G$237,MATCH(纤芯!G1002,光放段!$C$4:$C$237,0))</f>
        <v>山东二干|德州滨州架空光缆:德州共青团路-滨州黄河十路</v>
      </c>
      <c r="F1002" s="3">
        <f>INDEX(光放段!$I$4:$I$237,MATCH(纤芯!H1002,光放段!$B$4:$B$237,0))</f>
        <v>37006100000</v>
      </c>
      <c r="G1002" s="3" t="str">
        <f t="shared" si="75"/>
        <v>山东二干|德州滨州架空光缆:庆云新华路-无棣中心大街</v>
      </c>
      <c r="H1002" s="3">
        <f>INDEX(光放段!$B$4:$B$237,MATCH(纤芯!G1002,光放段!$C$4:$C$237,0))</f>
        <v>37006104000</v>
      </c>
      <c r="I1002" s="3" t="str">
        <f t="shared" si="76"/>
        <v>德州滨州架空光缆</v>
      </c>
      <c r="J1002" s="3" t="str">
        <f>INDEX(子缆名称!$B$4:$B$29,纤芯!M1002)</f>
        <v>A缆</v>
      </c>
      <c r="K1002" s="3">
        <v>9</v>
      </c>
      <c r="L1002" s="3">
        <f t="shared" si="77"/>
        <v>9</v>
      </c>
      <c r="M1002" s="3">
        <f t="shared" si="78"/>
        <v>1</v>
      </c>
      <c r="N1002" s="3" t="s">
        <v>8</v>
      </c>
      <c r="O1002" s="3">
        <f>COUNTIF([1]局站!$D$4:$D$172,"="&amp;N1002)</f>
        <v>1</v>
      </c>
      <c r="P1002" s="3">
        <v>0</v>
      </c>
      <c r="Q1002" s="3">
        <v>0</v>
      </c>
      <c r="R1002" s="3">
        <v>0</v>
      </c>
      <c r="S1002" s="3" t="s">
        <v>9</v>
      </c>
      <c r="T1002" s="3">
        <f>COUNTIF([1]局站!$D$4:$D$172,"="&amp;S1002)</f>
        <v>1</v>
      </c>
      <c r="U1002" s="3">
        <v>0</v>
      </c>
      <c r="V1002" s="3">
        <v>0</v>
      </c>
      <c r="W1002" s="3">
        <v>0</v>
      </c>
      <c r="X1002" s="3" t="s">
        <v>1215</v>
      </c>
      <c r="Y1002" s="3" t="s">
        <v>880</v>
      </c>
      <c r="Z1002" s="3" t="str">
        <f>INDEX(业务类型!$C$4:$C$8,MATCH(纤芯!Y1002,业务类型!$B$4:$B$8,0))</f>
        <v>IDLE</v>
      </c>
      <c r="AA1002" s="3"/>
    </row>
    <row r="1003" spans="1:27" ht="33" x14ac:dyDescent="0.2">
      <c r="A1003" s="3">
        <v>1000</v>
      </c>
      <c r="B1003" s="3">
        <f t="shared" si="79"/>
        <v>37006104010</v>
      </c>
      <c r="C1003" s="3" t="s">
        <v>1166</v>
      </c>
      <c r="D1003" s="3" t="s">
        <v>206</v>
      </c>
      <c r="E1003" s="3" t="str">
        <f>INDEX(光放段!$G$4:$G$237,MATCH(纤芯!G1003,光放段!$C$4:$C$237,0))</f>
        <v>山东二干|德州滨州架空光缆:德州共青团路-滨州黄河十路</v>
      </c>
      <c r="F1003" s="3">
        <f>INDEX(光放段!$I$4:$I$237,MATCH(纤芯!H1003,光放段!$B$4:$B$237,0))</f>
        <v>37006100000</v>
      </c>
      <c r="G1003" s="3" t="str">
        <f t="shared" si="75"/>
        <v>山东二干|德州滨州架空光缆:庆云新华路-无棣中心大街</v>
      </c>
      <c r="H1003" s="3">
        <f>INDEX(光放段!$B$4:$B$237,MATCH(纤芯!G1003,光放段!$C$4:$C$237,0))</f>
        <v>37006104000</v>
      </c>
      <c r="I1003" s="3" t="str">
        <f t="shared" si="76"/>
        <v>德州滨州架空光缆</v>
      </c>
      <c r="J1003" s="3" t="str">
        <f>INDEX(子缆名称!$B$4:$B$29,纤芯!M1003)</f>
        <v>A缆</v>
      </c>
      <c r="K1003" s="3">
        <v>10</v>
      </c>
      <c r="L1003" s="3">
        <f t="shared" si="77"/>
        <v>10</v>
      </c>
      <c r="M1003" s="3">
        <f t="shared" si="78"/>
        <v>1</v>
      </c>
      <c r="N1003" s="3" t="s">
        <v>8</v>
      </c>
      <c r="O1003" s="3">
        <f>COUNTIF([1]局站!$D$4:$D$172,"="&amp;N1003)</f>
        <v>1</v>
      </c>
      <c r="P1003" s="3">
        <v>0</v>
      </c>
      <c r="Q1003" s="3">
        <v>0</v>
      </c>
      <c r="R1003" s="3">
        <v>0</v>
      </c>
      <c r="S1003" s="3" t="s">
        <v>9</v>
      </c>
      <c r="T1003" s="3">
        <f>COUNTIF([1]局站!$D$4:$D$172,"="&amp;S1003)</f>
        <v>1</v>
      </c>
      <c r="U1003" s="3">
        <v>0</v>
      </c>
      <c r="V1003" s="3">
        <v>0</v>
      </c>
      <c r="W1003" s="3">
        <v>0</v>
      </c>
      <c r="X1003" s="3" t="s">
        <v>1215</v>
      </c>
      <c r="Y1003" s="3" t="s">
        <v>880</v>
      </c>
      <c r="Z1003" s="3" t="str">
        <f>INDEX(业务类型!$C$4:$C$8,MATCH(纤芯!Y1003,业务类型!$B$4:$B$8,0))</f>
        <v>IDLE</v>
      </c>
      <c r="AA1003" s="3"/>
    </row>
    <row r="1004" spans="1:27" ht="33" x14ac:dyDescent="0.2">
      <c r="A1004" s="3">
        <v>1001</v>
      </c>
      <c r="B1004" s="3">
        <f t="shared" si="79"/>
        <v>37006104011</v>
      </c>
      <c r="C1004" s="3" t="s">
        <v>1166</v>
      </c>
      <c r="D1004" s="3" t="s">
        <v>206</v>
      </c>
      <c r="E1004" s="3" t="str">
        <f>INDEX(光放段!$G$4:$G$237,MATCH(纤芯!G1004,光放段!$C$4:$C$237,0))</f>
        <v>山东二干|德州滨州架空光缆:德州共青团路-滨州黄河十路</v>
      </c>
      <c r="F1004" s="3">
        <f>INDEX(光放段!$I$4:$I$237,MATCH(纤芯!H1004,光放段!$B$4:$B$237,0))</f>
        <v>37006100000</v>
      </c>
      <c r="G1004" s="3" t="str">
        <f t="shared" si="75"/>
        <v>山东二干|德州滨州架空光缆:庆云新华路-无棣中心大街</v>
      </c>
      <c r="H1004" s="3">
        <f>INDEX(光放段!$B$4:$B$237,MATCH(纤芯!G1004,光放段!$C$4:$C$237,0))</f>
        <v>37006104000</v>
      </c>
      <c r="I1004" s="3" t="str">
        <f t="shared" si="76"/>
        <v>德州滨州架空光缆</v>
      </c>
      <c r="J1004" s="3" t="str">
        <f>INDEX(子缆名称!$B$4:$B$29,纤芯!M1004)</f>
        <v>A缆</v>
      </c>
      <c r="K1004" s="3">
        <v>11</v>
      </c>
      <c r="L1004" s="3">
        <f t="shared" si="77"/>
        <v>11</v>
      </c>
      <c r="M1004" s="3">
        <f t="shared" si="78"/>
        <v>1</v>
      </c>
      <c r="N1004" s="3" t="s">
        <v>8</v>
      </c>
      <c r="O1004" s="3">
        <f>COUNTIF([1]局站!$D$4:$D$172,"="&amp;N1004)</f>
        <v>1</v>
      </c>
      <c r="P1004" s="3">
        <v>0</v>
      </c>
      <c r="Q1004" s="3">
        <v>0</v>
      </c>
      <c r="R1004" s="3">
        <v>0</v>
      </c>
      <c r="S1004" s="3" t="s">
        <v>9</v>
      </c>
      <c r="T1004" s="3">
        <f>COUNTIF([1]局站!$D$4:$D$172,"="&amp;S1004)</f>
        <v>1</v>
      </c>
      <c r="U1004" s="3">
        <v>0</v>
      </c>
      <c r="V1004" s="3">
        <v>0</v>
      </c>
      <c r="W1004" s="3">
        <v>0</v>
      </c>
      <c r="X1004" s="3" t="s">
        <v>1215</v>
      </c>
      <c r="Y1004" s="3" t="s">
        <v>880</v>
      </c>
      <c r="Z1004" s="3" t="str">
        <f>INDEX(业务类型!$C$4:$C$8,MATCH(纤芯!Y1004,业务类型!$B$4:$B$8,0))</f>
        <v>IDLE</v>
      </c>
      <c r="AA1004" s="3"/>
    </row>
    <row r="1005" spans="1:27" ht="33" x14ac:dyDescent="0.2">
      <c r="A1005" s="3">
        <v>1002</v>
      </c>
      <c r="B1005" s="3">
        <f t="shared" si="79"/>
        <v>37006104012</v>
      </c>
      <c r="C1005" s="3" t="s">
        <v>1166</v>
      </c>
      <c r="D1005" s="3" t="s">
        <v>206</v>
      </c>
      <c r="E1005" s="3" t="str">
        <f>INDEX(光放段!$G$4:$G$237,MATCH(纤芯!G1005,光放段!$C$4:$C$237,0))</f>
        <v>山东二干|德州滨州架空光缆:德州共青团路-滨州黄河十路</v>
      </c>
      <c r="F1005" s="3">
        <f>INDEX(光放段!$I$4:$I$237,MATCH(纤芯!H1005,光放段!$B$4:$B$237,0))</f>
        <v>37006100000</v>
      </c>
      <c r="G1005" s="3" t="str">
        <f t="shared" si="75"/>
        <v>山东二干|德州滨州架空光缆:庆云新华路-无棣中心大街</v>
      </c>
      <c r="H1005" s="3">
        <f>INDEX(光放段!$B$4:$B$237,MATCH(纤芯!G1005,光放段!$C$4:$C$237,0))</f>
        <v>37006104000</v>
      </c>
      <c r="I1005" s="3" t="str">
        <f t="shared" si="76"/>
        <v>德州滨州架空光缆</v>
      </c>
      <c r="J1005" s="3" t="str">
        <f>INDEX(子缆名称!$B$4:$B$29,纤芯!M1005)</f>
        <v>A缆</v>
      </c>
      <c r="K1005" s="3">
        <v>12</v>
      </c>
      <c r="L1005" s="3">
        <f t="shared" si="77"/>
        <v>12</v>
      </c>
      <c r="M1005" s="3">
        <f t="shared" si="78"/>
        <v>1</v>
      </c>
      <c r="N1005" s="3" t="s">
        <v>8</v>
      </c>
      <c r="O1005" s="3">
        <f>COUNTIF([1]局站!$D$4:$D$172,"="&amp;N1005)</f>
        <v>1</v>
      </c>
      <c r="P1005" s="3">
        <v>0</v>
      </c>
      <c r="Q1005" s="3">
        <v>0</v>
      </c>
      <c r="R1005" s="3">
        <v>0</v>
      </c>
      <c r="S1005" s="3" t="s">
        <v>9</v>
      </c>
      <c r="T1005" s="3">
        <f>COUNTIF([1]局站!$D$4:$D$172,"="&amp;S1005)</f>
        <v>1</v>
      </c>
      <c r="U1005" s="3">
        <v>0</v>
      </c>
      <c r="V1005" s="3">
        <v>0</v>
      </c>
      <c r="W1005" s="3">
        <v>0</v>
      </c>
      <c r="X1005" s="3" t="s">
        <v>1215</v>
      </c>
      <c r="Y1005" s="3" t="s">
        <v>880</v>
      </c>
      <c r="Z1005" s="3" t="str">
        <f>INDEX(业务类型!$C$4:$C$8,MATCH(纤芯!Y1005,业务类型!$B$4:$B$8,0))</f>
        <v>IDLE</v>
      </c>
      <c r="AA1005" s="3"/>
    </row>
    <row r="1006" spans="1:27" ht="33" x14ac:dyDescent="0.2">
      <c r="A1006" s="3">
        <v>1003</v>
      </c>
      <c r="B1006" s="3">
        <f t="shared" si="79"/>
        <v>37006105001</v>
      </c>
      <c r="C1006" s="3" t="s">
        <v>1166</v>
      </c>
      <c r="D1006" s="3" t="s">
        <v>206</v>
      </c>
      <c r="E1006" s="3" t="str">
        <f>INDEX(光放段!$G$4:$G$237,MATCH(纤芯!G1006,光放段!$C$4:$C$237,0))</f>
        <v>山东二干|德州滨州架空光缆:德州共青团路-滨州黄河十路</v>
      </c>
      <c r="F1006" s="3">
        <f>INDEX(光放段!$I$4:$I$237,MATCH(纤芯!H1006,光放段!$B$4:$B$237,0))</f>
        <v>37006100000</v>
      </c>
      <c r="G1006" s="3" t="str">
        <f t="shared" si="75"/>
        <v>山东二干|德州滨州架空光缆:无棣中心大街-阳信幸福三路</v>
      </c>
      <c r="H1006" s="3">
        <f>INDEX(光放段!$B$4:$B$237,MATCH(纤芯!G1006,光放段!$C$4:$C$237,0))</f>
        <v>37006105000</v>
      </c>
      <c r="I1006" s="3" t="str">
        <f t="shared" si="76"/>
        <v>德州滨州架空光缆</v>
      </c>
      <c r="J1006" s="3" t="str">
        <f>INDEX(子缆名称!$B$4:$B$29,纤芯!M1006)</f>
        <v>A缆</v>
      </c>
      <c r="K1006" s="3">
        <v>1</v>
      </c>
      <c r="L1006" s="3">
        <f t="shared" si="77"/>
        <v>1</v>
      </c>
      <c r="M1006" s="3">
        <f t="shared" si="78"/>
        <v>1</v>
      </c>
      <c r="N1006" s="3" t="s">
        <v>9</v>
      </c>
      <c r="O1006" s="3">
        <f>COUNTIF([1]局站!$D$4:$D$172,"="&amp;N1006)</f>
        <v>1</v>
      </c>
      <c r="P1006" s="3">
        <v>0</v>
      </c>
      <c r="Q1006" s="3">
        <v>0</v>
      </c>
      <c r="R1006" s="3">
        <v>0</v>
      </c>
      <c r="S1006" s="3" t="s">
        <v>10</v>
      </c>
      <c r="T1006" s="3">
        <f>COUNTIF([1]局站!$D$4:$D$172,"="&amp;S1006)</f>
        <v>1</v>
      </c>
      <c r="U1006" s="3">
        <v>0</v>
      </c>
      <c r="V1006" s="3">
        <v>0</v>
      </c>
      <c r="W1006" s="3">
        <v>0</v>
      </c>
      <c r="X1006" s="3" t="s">
        <v>1215</v>
      </c>
      <c r="Y1006" s="3" t="s">
        <v>880</v>
      </c>
      <c r="Z1006" s="3" t="str">
        <f>INDEX(业务类型!$C$4:$C$8,MATCH(纤芯!Y1006,业务类型!$B$4:$B$8,0))</f>
        <v>IDLE</v>
      </c>
      <c r="AA1006" s="3"/>
    </row>
    <row r="1007" spans="1:27" ht="33" x14ac:dyDescent="0.2">
      <c r="A1007" s="3">
        <v>1004</v>
      </c>
      <c r="B1007" s="3">
        <f t="shared" si="79"/>
        <v>37006105002</v>
      </c>
      <c r="C1007" s="3" t="s">
        <v>1166</v>
      </c>
      <c r="D1007" s="3" t="s">
        <v>206</v>
      </c>
      <c r="E1007" s="3" t="str">
        <f>INDEX(光放段!$G$4:$G$237,MATCH(纤芯!G1007,光放段!$C$4:$C$237,0))</f>
        <v>山东二干|德州滨州架空光缆:德州共青团路-滨州黄河十路</v>
      </c>
      <c r="F1007" s="3">
        <f>INDEX(光放段!$I$4:$I$237,MATCH(纤芯!H1007,光放段!$B$4:$B$237,0))</f>
        <v>37006100000</v>
      </c>
      <c r="G1007" s="3" t="str">
        <f t="shared" si="75"/>
        <v>山东二干|德州滨州架空光缆:无棣中心大街-阳信幸福三路</v>
      </c>
      <c r="H1007" s="3">
        <f>INDEX(光放段!$B$4:$B$237,MATCH(纤芯!G1007,光放段!$C$4:$C$237,0))</f>
        <v>37006105000</v>
      </c>
      <c r="I1007" s="3" t="str">
        <f t="shared" si="76"/>
        <v>德州滨州架空光缆</v>
      </c>
      <c r="J1007" s="3" t="str">
        <f>INDEX(子缆名称!$B$4:$B$29,纤芯!M1007)</f>
        <v>A缆</v>
      </c>
      <c r="K1007" s="3">
        <v>2</v>
      </c>
      <c r="L1007" s="3">
        <f t="shared" si="77"/>
        <v>2</v>
      </c>
      <c r="M1007" s="3">
        <f t="shared" si="78"/>
        <v>1</v>
      </c>
      <c r="N1007" s="3" t="s">
        <v>9</v>
      </c>
      <c r="O1007" s="3">
        <f>COUNTIF([1]局站!$D$4:$D$172,"="&amp;N1007)</f>
        <v>1</v>
      </c>
      <c r="P1007" s="3">
        <v>0</v>
      </c>
      <c r="Q1007" s="3">
        <v>0</v>
      </c>
      <c r="R1007" s="3">
        <v>0</v>
      </c>
      <c r="S1007" s="3" t="s">
        <v>10</v>
      </c>
      <c r="T1007" s="3">
        <f>COUNTIF([1]局站!$D$4:$D$172,"="&amp;S1007)</f>
        <v>1</v>
      </c>
      <c r="U1007" s="3">
        <v>0</v>
      </c>
      <c r="V1007" s="3">
        <v>0</v>
      </c>
      <c r="W1007" s="3">
        <v>0</v>
      </c>
      <c r="X1007" s="3" t="s">
        <v>1215</v>
      </c>
      <c r="Y1007" s="3" t="s">
        <v>880</v>
      </c>
      <c r="Z1007" s="3" t="str">
        <f>INDEX(业务类型!$C$4:$C$8,MATCH(纤芯!Y1007,业务类型!$B$4:$B$8,0))</f>
        <v>IDLE</v>
      </c>
      <c r="AA1007" s="3"/>
    </row>
    <row r="1008" spans="1:27" ht="33" x14ac:dyDescent="0.2">
      <c r="A1008" s="3">
        <v>1005</v>
      </c>
      <c r="B1008" s="3">
        <f t="shared" si="79"/>
        <v>37006105003</v>
      </c>
      <c r="C1008" s="3" t="s">
        <v>1166</v>
      </c>
      <c r="D1008" s="3" t="s">
        <v>206</v>
      </c>
      <c r="E1008" s="3" t="str">
        <f>INDEX(光放段!$G$4:$G$237,MATCH(纤芯!G1008,光放段!$C$4:$C$237,0))</f>
        <v>山东二干|德州滨州架空光缆:德州共青团路-滨州黄河十路</v>
      </c>
      <c r="F1008" s="3">
        <f>INDEX(光放段!$I$4:$I$237,MATCH(纤芯!H1008,光放段!$B$4:$B$237,0))</f>
        <v>37006100000</v>
      </c>
      <c r="G1008" s="3" t="str">
        <f t="shared" si="75"/>
        <v>山东二干|德州滨州架空光缆:无棣中心大街-阳信幸福三路</v>
      </c>
      <c r="H1008" s="3">
        <f>INDEX(光放段!$B$4:$B$237,MATCH(纤芯!G1008,光放段!$C$4:$C$237,0))</f>
        <v>37006105000</v>
      </c>
      <c r="I1008" s="3" t="str">
        <f t="shared" si="76"/>
        <v>德州滨州架空光缆</v>
      </c>
      <c r="J1008" s="3" t="str">
        <f>INDEX(子缆名称!$B$4:$B$29,纤芯!M1008)</f>
        <v>A缆</v>
      </c>
      <c r="K1008" s="3">
        <v>3</v>
      </c>
      <c r="L1008" s="3">
        <f t="shared" si="77"/>
        <v>3</v>
      </c>
      <c r="M1008" s="3">
        <f t="shared" si="78"/>
        <v>1</v>
      </c>
      <c r="N1008" s="3" t="s">
        <v>9</v>
      </c>
      <c r="O1008" s="3">
        <f>COUNTIF([1]局站!$D$4:$D$172,"="&amp;N1008)</f>
        <v>1</v>
      </c>
      <c r="P1008" s="3">
        <v>0</v>
      </c>
      <c r="Q1008" s="3">
        <v>0</v>
      </c>
      <c r="R1008" s="3">
        <v>0</v>
      </c>
      <c r="S1008" s="3" t="s">
        <v>10</v>
      </c>
      <c r="T1008" s="3">
        <f>COUNTIF([1]局站!$D$4:$D$172,"="&amp;S1008)</f>
        <v>1</v>
      </c>
      <c r="U1008" s="3">
        <v>0</v>
      </c>
      <c r="V1008" s="3">
        <v>0</v>
      </c>
      <c r="W1008" s="3">
        <v>0</v>
      </c>
      <c r="X1008" s="3" t="s">
        <v>1215</v>
      </c>
      <c r="Y1008" s="3" t="s">
        <v>880</v>
      </c>
      <c r="Z1008" s="3" t="str">
        <f>INDEX(业务类型!$C$4:$C$8,MATCH(纤芯!Y1008,业务类型!$B$4:$B$8,0))</f>
        <v>IDLE</v>
      </c>
      <c r="AA1008" s="3"/>
    </row>
    <row r="1009" spans="1:27" ht="33" x14ac:dyDescent="0.2">
      <c r="A1009" s="3">
        <v>1006</v>
      </c>
      <c r="B1009" s="3">
        <f t="shared" si="79"/>
        <v>37006105004</v>
      </c>
      <c r="C1009" s="3" t="s">
        <v>1166</v>
      </c>
      <c r="D1009" s="3" t="s">
        <v>206</v>
      </c>
      <c r="E1009" s="3" t="str">
        <f>INDEX(光放段!$G$4:$G$237,MATCH(纤芯!G1009,光放段!$C$4:$C$237,0))</f>
        <v>山东二干|德州滨州架空光缆:德州共青团路-滨州黄河十路</v>
      </c>
      <c r="F1009" s="3">
        <f>INDEX(光放段!$I$4:$I$237,MATCH(纤芯!H1009,光放段!$B$4:$B$237,0))</f>
        <v>37006100000</v>
      </c>
      <c r="G1009" s="3" t="str">
        <f t="shared" si="75"/>
        <v>山东二干|德州滨州架空光缆:无棣中心大街-阳信幸福三路</v>
      </c>
      <c r="H1009" s="3">
        <f>INDEX(光放段!$B$4:$B$237,MATCH(纤芯!G1009,光放段!$C$4:$C$237,0))</f>
        <v>37006105000</v>
      </c>
      <c r="I1009" s="3" t="str">
        <f t="shared" si="76"/>
        <v>德州滨州架空光缆</v>
      </c>
      <c r="J1009" s="3" t="str">
        <f>INDEX(子缆名称!$B$4:$B$29,纤芯!M1009)</f>
        <v>A缆</v>
      </c>
      <c r="K1009" s="3">
        <v>4</v>
      </c>
      <c r="L1009" s="3">
        <f t="shared" si="77"/>
        <v>4</v>
      </c>
      <c r="M1009" s="3">
        <f t="shared" si="78"/>
        <v>1</v>
      </c>
      <c r="N1009" s="3" t="s">
        <v>9</v>
      </c>
      <c r="O1009" s="3">
        <f>COUNTIF([1]局站!$D$4:$D$172,"="&amp;N1009)</f>
        <v>1</v>
      </c>
      <c r="P1009" s="3">
        <v>0</v>
      </c>
      <c r="Q1009" s="3">
        <v>0</v>
      </c>
      <c r="R1009" s="3">
        <v>0</v>
      </c>
      <c r="S1009" s="3" t="s">
        <v>10</v>
      </c>
      <c r="T1009" s="3">
        <f>COUNTIF([1]局站!$D$4:$D$172,"="&amp;S1009)</f>
        <v>1</v>
      </c>
      <c r="U1009" s="3">
        <v>0</v>
      </c>
      <c r="V1009" s="3">
        <v>0</v>
      </c>
      <c r="W1009" s="3">
        <v>0</v>
      </c>
      <c r="X1009" s="3" t="s">
        <v>1215</v>
      </c>
      <c r="Y1009" s="3" t="s">
        <v>880</v>
      </c>
      <c r="Z1009" s="3" t="str">
        <f>INDEX(业务类型!$C$4:$C$8,MATCH(纤芯!Y1009,业务类型!$B$4:$B$8,0))</f>
        <v>IDLE</v>
      </c>
      <c r="AA1009" s="3"/>
    </row>
    <row r="1010" spans="1:27" ht="33" x14ac:dyDescent="0.2">
      <c r="A1010" s="3">
        <v>1007</v>
      </c>
      <c r="B1010" s="3">
        <f t="shared" si="79"/>
        <v>37006105005</v>
      </c>
      <c r="C1010" s="3" t="s">
        <v>1166</v>
      </c>
      <c r="D1010" s="3" t="s">
        <v>206</v>
      </c>
      <c r="E1010" s="3" t="str">
        <f>INDEX(光放段!$G$4:$G$237,MATCH(纤芯!G1010,光放段!$C$4:$C$237,0))</f>
        <v>山东二干|德州滨州架空光缆:德州共青团路-滨州黄河十路</v>
      </c>
      <c r="F1010" s="3">
        <f>INDEX(光放段!$I$4:$I$237,MATCH(纤芯!H1010,光放段!$B$4:$B$237,0))</f>
        <v>37006100000</v>
      </c>
      <c r="G1010" s="3" t="str">
        <f t="shared" si="75"/>
        <v>山东二干|德州滨州架空光缆:无棣中心大街-阳信幸福三路</v>
      </c>
      <c r="H1010" s="3">
        <f>INDEX(光放段!$B$4:$B$237,MATCH(纤芯!G1010,光放段!$C$4:$C$237,0))</f>
        <v>37006105000</v>
      </c>
      <c r="I1010" s="3" t="str">
        <f t="shared" si="76"/>
        <v>德州滨州架空光缆</v>
      </c>
      <c r="J1010" s="3" t="str">
        <f>INDEX(子缆名称!$B$4:$B$29,纤芯!M1010)</f>
        <v>A缆</v>
      </c>
      <c r="K1010" s="3">
        <v>5</v>
      </c>
      <c r="L1010" s="3">
        <f t="shared" si="77"/>
        <v>5</v>
      </c>
      <c r="M1010" s="3">
        <f t="shared" si="78"/>
        <v>1</v>
      </c>
      <c r="N1010" s="3" t="s">
        <v>9</v>
      </c>
      <c r="O1010" s="3">
        <f>COUNTIF([1]局站!$D$4:$D$172,"="&amp;N1010)</f>
        <v>1</v>
      </c>
      <c r="P1010" s="3">
        <v>0</v>
      </c>
      <c r="Q1010" s="3">
        <v>0</v>
      </c>
      <c r="R1010" s="3">
        <v>0</v>
      </c>
      <c r="S1010" s="3" t="s">
        <v>10</v>
      </c>
      <c r="T1010" s="3">
        <f>COUNTIF([1]局站!$D$4:$D$172,"="&amp;S1010)</f>
        <v>1</v>
      </c>
      <c r="U1010" s="3">
        <v>0</v>
      </c>
      <c r="V1010" s="3">
        <v>0</v>
      </c>
      <c r="W1010" s="3">
        <v>0</v>
      </c>
      <c r="X1010" s="3" t="s">
        <v>1215</v>
      </c>
      <c r="Y1010" s="3" t="s">
        <v>880</v>
      </c>
      <c r="Z1010" s="3" t="str">
        <f>INDEX(业务类型!$C$4:$C$8,MATCH(纤芯!Y1010,业务类型!$B$4:$B$8,0))</f>
        <v>IDLE</v>
      </c>
      <c r="AA1010" s="3"/>
    </row>
    <row r="1011" spans="1:27" ht="33" x14ac:dyDescent="0.2">
      <c r="A1011" s="3">
        <v>1008</v>
      </c>
      <c r="B1011" s="3">
        <f t="shared" si="79"/>
        <v>37006105006</v>
      </c>
      <c r="C1011" s="3" t="s">
        <v>1166</v>
      </c>
      <c r="D1011" s="3" t="s">
        <v>206</v>
      </c>
      <c r="E1011" s="3" t="str">
        <f>INDEX(光放段!$G$4:$G$237,MATCH(纤芯!G1011,光放段!$C$4:$C$237,0))</f>
        <v>山东二干|德州滨州架空光缆:德州共青团路-滨州黄河十路</v>
      </c>
      <c r="F1011" s="3">
        <f>INDEX(光放段!$I$4:$I$237,MATCH(纤芯!H1011,光放段!$B$4:$B$237,0))</f>
        <v>37006100000</v>
      </c>
      <c r="G1011" s="3" t="str">
        <f t="shared" si="75"/>
        <v>山东二干|德州滨州架空光缆:无棣中心大街-阳信幸福三路</v>
      </c>
      <c r="H1011" s="3">
        <f>INDEX(光放段!$B$4:$B$237,MATCH(纤芯!G1011,光放段!$C$4:$C$237,0))</f>
        <v>37006105000</v>
      </c>
      <c r="I1011" s="3" t="str">
        <f t="shared" si="76"/>
        <v>德州滨州架空光缆</v>
      </c>
      <c r="J1011" s="3" t="str">
        <f>INDEX(子缆名称!$B$4:$B$29,纤芯!M1011)</f>
        <v>A缆</v>
      </c>
      <c r="K1011" s="3">
        <v>6</v>
      </c>
      <c r="L1011" s="3">
        <f t="shared" si="77"/>
        <v>6</v>
      </c>
      <c r="M1011" s="3">
        <f t="shared" si="78"/>
        <v>1</v>
      </c>
      <c r="N1011" s="3" t="s">
        <v>9</v>
      </c>
      <c r="O1011" s="3">
        <f>COUNTIF([1]局站!$D$4:$D$172,"="&amp;N1011)</f>
        <v>1</v>
      </c>
      <c r="P1011" s="3">
        <v>0</v>
      </c>
      <c r="Q1011" s="3">
        <v>0</v>
      </c>
      <c r="R1011" s="3">
        <v>0</v>
      </c>
      <c r="S1011" s="3" t="s">
        <v>10</v>
      </c>
      <c r="T1011" s="3">
        <f>COUNTIF([1]局站!$D$4:$D$172,"="&amp;S1011)</f>
        <v>1</v>
      </c>
      <c r="U1011" s="3">
        <v>0</v>
      </c>
      <c r="V1011" s="3">
        <v>0</v>
      </c>
      <c r="W1011" s="3">
        <v>0</v>
      </c>
      <c r="X1011" s="3" t="s">
        <v>1215</v>
      </c>
      <c r="Y1011" s="3" t="s">
        <v>880</v>
      </c>
      <c r="Z1011" s="3" t="str">
        <f>INDEX(业务类型!$C$4:$C$8,MATCH(纤芯!Y1011,业务类型!$B$4:$B$8,0))</f>
        <v>IDLE</v>
      </c>
      <c r="AA1011" s="3"/>
    </row>
    <row r="1012" spans="1:27" ht="33" x14ac:dyDescent="0.2">
      <c r="A1012" s="3">
        <v>1009</v>
      </c>
      <c r="B1012" s="3">
        <f t="shared" si="79"/>
        <v>37006105007</v>
      </c>
      <c r="C1012" s="3" t="s">
        <v>1166</v>
      </c>
      <c r="D1012" s="3" t="s">
        <v>206</v>
      </c>
      <c r="E1012" s="3" t="str">
        <f>INDEX(光放段!$G$4:$G$237,MATCH(纤芯!G1012,光放段!$C$4:$C$237,0))</f>
        <v>山东二干|德州滨州架空光缆:德州共青团路-滨州黄河十路</v>
      </c>
      <c r="F1012" s="3">
        <f>INDEX(光放段!$I$4:$I$237,MATCH(纤芯!H1012,光放段!$B$4:$B$237,0))</f>
        <v>37006100000</v>
      </c>
      <c r="G1012" s="3" t="str">
        <f t="shared" si="75"/>
        <v>山东二干|德州滨州架空光缆:无棣中心大街-阳信幸福三路</v>
      </c>
      <c r="H1012" s="3">
        <f>INDEX(光放段!$B$4:$B$237,MATCH(纤芯!G1012,光放段!$C$4:$C$237,0))</f>
        <v>37006105000</v>
      </c>
      <c r="I1012" s="3" t="str">
        <f t="shared" si="76"/>
        <v>德州滨州架空光缆</v>
      </c>
      <c r="J1012" s="3" t="str">
        <f>INDEX(子缆名称!$B$4:$B$29,纤芯!M1012)</f>
        <v>A缆</v>
      </c>
      <c r="K1012" s="3">
        <v>7</v>
      </c>
      <c r="L1012" s="3">
        <f t="shared" si="77"/>
        <v>7</v>
      </c>
      <c r="M1012" s="3">
        <f t="shared" si="78"/>
        <v>1</v>
      </c>
      <c r="N1012" s="3" t="s">
        <v>9</v>
      </c>
      <c r="O1012" s="3">
        <f>COUNTIF([1]局站!$D$4:$D$172,"="&amp;N1012)</f>
        <v>1</v>
      </c>
      <c r="P1012" s="3">
        <v>0</v>
      </c>
      <c r="Q1012" s="3">
        <v>0</v>
      </c>
      <c r="R1012" s="3">
        <v>0</v>
      </c>
      <c r="S1012" s="3" t="s">
        <v>10</v>
      </c>
      <c r="T1012" s="3">
        <f>COUNTIF([1]局站!$D$4:$D$172,"="&amp;S1012)</f>
        <v>1</v>
      </c>
      <c r="U1012" s="3">
        <v>0</v>
      </c>
      <c r="V1012" s="3">
        <v>0</v>
      </c>
      <c r="W1012" s="3">
        <v>0</v>
      </c>
      <c r="X1012" s="3" t="s">
        <v>1215</v>
      </c>
      <c r="Y1012" s="3" t="s">
        <v>880</v>
      </c>
      <c r="Z1012" s="3" t="str">
        <f>INDEX(业务类型!$C$4:$C$8,MATCH(纤芯!Y1012,业务类型!$B$4:$B$8,0))</f>
        <v>IDLE</v>
      </c>
      <c r="AA1012" s="3"/>
    </row>
    <row r="1013" spans="1:27" ht="33" x14ac:dyDescent="0.2">
      <c r="A1013" s="3">
        <v>1010</v>
      </c>
      <c r="B1013" s="3">
        <f t="shared" si="79"/>
        <v>37006105008</v>
      </c>
      <c r="C1013" s="3" t="s">
        <v>1166</v>
      </c>
      <c r="D1013" s="3" t="s">
        <v>206</v>
      </c>
      <c r="E1013" s="3" t="str">
        <f>INDEX(光放段!$G$4:$G$237,MATCH(纤芯!G1013,光放段!$C$4:$C$237,0))</f>
        <v>山东二干|德州滨州架空光缆:德州共青团路-滨州黄河十路</v>
      </c>
      <c r="F1013" s="3">
        <f>INDEX(光放段!$I$4:$I$237,MATCH(纤芯!H1013,光放段!$B$4:$B$237,0))</f>
        <v>37006100000</v>
      </c>
      <c r="G1013" s="3" t="str">
        <f t="shared" si="75"/>
        <v>山东二干|德州滨州架空光缆:无棣中心大街-阳信幸福三路</v>
      </c>
      <c r="H1013" s="3">
        <f>INDEX(光放段!$B$4:$B$237,MATCH(纤芯!G1013,光放段!$C$4:$C$237,0))</f>
        <v>37006105000</v>
      </c>
      <c r="I1013" s="3" t="str">
        <f t="shared" si="76"/>
        <v>德州滨州架空光缆</v>
      </c>
      <c r="J1013" s="3" t="str">
        <f>INDEX(子缆名称!$B$4:$B$29,纤芯!M1013)</f>
        <v>A缆</v>
      </c>
      <c r="K1013" s="3">
        <v>8</v>
      </c>
      <c r="L1013" s="3">
        <f t="shared" si="77"/>
        <v>8</v>
      </c>
      <c r="M1013" s="3">
        <f t="shared" si="78"/>
        <v>1</v>
      </c>
      <c r="N1013" s="3" t="s">
        <v>9</v>
      </c>
      <c r="O1013" s="3">
        <f>COUNTIF([1]局站!$D$4:$D$172,"="&amp;N1013)</f>
        <v>1</v>
      </c>
      <c r="P1013" s="3">
        <v>0</v>
      </c>
      <c r="Q1013" s="3">
        <v>0</v>
      </c>
      <c r="R1013" s="3">
        <v>0</v>
      </c>
      <c r="S1013" s="3" t="s">
        <v>10</v>
      </c>
      <c r="T1013" s="3">
        <f>COUNTIF([1]局站!$D$4:$D$172,"="&amp;S1013)</f>
        <v>1</v>
      </c>
      <c r="U1013" s="3">
        <v>0</v>
      </c>
      <c r="V1013" s="3">
        <v>0</v>
      </c>
      <c r="W1013" s="3">
        <v>0</v>
      </c>
      <c r="X1013" s="3" t="s">
        <v>1215</v>
      </c>
      <c r="Y1013" s="3" t="s">
        <v>880</v>
      </c>
      <c r="Z1013" s="3" t="str">
        <f>INDEX(业务类型!$C$4:$C$8,MATCH(纤芯!Y1013,业务类型!$B$4:$B$8,0))</f>
        <v>IDLE</v>
      </c>
      <c r="AA1013" s="3"/>
    </row>
    <row r="1014" spans="1:27" ht="33" x14ac:dyDescent="0.2">
      <c r="A1014" s="3">
        <v>1011</v>
      </c>
      <c r="B1014" s="3">
        <f t="shared" si="79"/>
        <v>37006105009</v>
      </c>
      <c r="C1014" s="3" t="s">
        <v>1166</v>
      </c>
      <c r="D1014" s="3" t="s">
        <v>206</v>
      </c>
      <c r="E1014" s="3" t="str">
        <f>INDEX(光放段!$G$4:$G$237,MATCH(纤芯!G1014,光放段!$C$4:$C$237,0))</f>
        <v>山东二干|德州滨州架空光缆:德州共青团路-滨州黄河十路</v>
      </c>
      <c r="F1014" s="3">
        <f>INDEX(光放段!$I$4:$I$237,MATCH(纤芯!H1014,光放段!$B$4:$B$237,0))</f>
        <v>37006100000</v>
      </c>
      <c r="G1014" s="3" t="str">
        <f t="shared" si="75"/>
        <v>山东二干|德州滨州架空光缆:无棣中心大街-阳信幸福三路</v>
      </c>
      <c r="H1014" s="3">
        <f>INDEX(光放段!$B$4:$B$237,MATCH(纤芯!G1014,光放段!$C$4:$C$237,0))</f>
        <v>37006105000</v>
      </c>
      <c r="I1014" s="3" t="str">
        <f t="shared" si="76"/>
        <v>德州滨州架空光缆</v>
      </c>
      <c r="J1014" s="3" t="str">
        <f>INDEX(子缆名称!$B$4:$B$29,纤芯!M1014)</f>
        <v>A缆</v>
      </c>
      <c r="K1014" s="3">
        <v>9</v>
      </c>
      <c r="L1014" s="3">
        <f t="shared" si="77"/>
        <v>9</v>
      </c>
      <c r="M1014" s="3">
        <f t="shared" si="78"/>
        <v>1</v>
      </c>
      <c r="N1014" s="3" t="s">
        <v>9</v>
      </c>
      <c r="O1014" s="3">
        <f>COUNTIF([1]局站!$D$4:$D$172,"="&amp;N1014)</f>
        <v>1</v>
      </c>
      <c r="P1014" s="3">
        <v>0</v>
      </c>
      <c r="Q1014" s="3">
        <v>0</v>
      </c>
      <c r="R1014" s="3">
        <v>0</v>
      </c>
      <c r="S1014" s="3" t="s">
        <v>10</v>
      </c>
      <c r="T1014" s="3">
        <f>COUNTIF([1]局站!$D$4:$D$172,"="&amp;S1014)</f>
        <v>1</v>
      </c>
      <c r="U1014" s="3">
        <v>0</v>
      </c>
      <c r="V1014" s="3">
        <v>0</v>
      </c>
      <c r="W1014" s="3">
        <v>0</v>
      </c>
      <c r="X1014" s="3" t="s">
        <v>1215</v>
      </c>
      <c r="Y1014" s="3" t="s">
        <v>880</v>
      </c>
      <c r="Z1014" s="3" t="str">
        <f>INDEX(业务类型!$C$4:$C$8,MATCH(纤芯!Y1014,业务类型!$B$4:$B$8,0))</f>
        <v>IDLE</v>
      </c>
      <c r="AA1014" s="3"/>
    </row>
    <row r="1015" spans="1:27" ht="33" x14ac:dyDescent="0.2">
      <c r="A1015" s="3">
        <v>1012</v>
      </c>
      <c r="B1015" s="3">
        <f t="shared" si="79"/>
        <v>37006105010</v>
      </c>
      <c r="C1015" s="3" t="s">
        <v>1166</v>
      </c>
      <c r="D1015" s="3" t="s">
        <v>206</v>
      </c>
      <c r="E1015" s="3" t="str">
        <f>INDEX(光放段!$G$4:$G$237,MATCH(纤芯!G1015,光放段!$C$4:$C$237,0))</f>
        <v>山东二干|德州滨州架空光缆:德州共青团路-滨州黄河十路</v>
      </c>
      <c r="F1015" s="3">
        <f>INDEX(光放段!$I$4:$I$237,MATCH(纤芯!H1015,光放段!$B$4:$B$237,0))</f>
        <v>37006100000</v>
      </c>
      <c r="G1015" s="3" t="str">
        <f t="shared" si="75"/>
        <v>山东二干|德州滨州架空光缆:无棣中心大街-阳信幸福三路</v>
      </c>
      <c r="H1015" s="3">
        <f>INDEX(光放段!$B$4:$B$237,MATCH(纤芯!G1015,光放段!$C$4:$C$237,0))</f>
        <v>37006105000</v>
      </c>
      <c r="I1015" s="3" t="str">
        <f t="shared" si="76"/>
        <v>德州滨州架空光缆</v>
      </c>
      <c r="J1015" s="3" t="str">
        <f>INDEX(子缆名称!$B$4:$B$29,纤芯!M1015)</f>
        <v>A缆</v>
      </c>
      <c r="K1015" s="3">
        <v>10</v>
      </c>
      <c r="L1015" s="3">
        <f t="shared" si="77"/>
        <v>10</v>
      </c>
      <c r="M1015" s="3">
        <f t="shared" si="78"/>
        <v>1</v>
      </c>
      <c r="N1015" s="3" t="s">
        <v>9</v>
      </c>
      <c r="O1015" s="3">
        <f>COUNTIF([1]局站!$D$4:$D$172,"="&amp;N1015)</f>
        <v>1</v>
      </c>
      <c r="P1015" s="3">
        <v>0</v>
      </c>
      <c r="Q1015" s="3">
        <v>0</v>
      </c>
      <c r="R1015" s="3">
        <v>0</v>
      </c>
      <c r="S1015" s="3" t="s">
        <v>10</v>
      </c>
      <c r="T1015" s="3">
        <f>COUNTIF([1]局站!$D$4:$D$172,"="&amp;S1015)</f>
        <v>1</v>
      </c>
      <c r="U1015" s="3">
        <v>0</v>
      </c>
      <c r="V1015" s="3">
        <v>0</v>
      </c>
      <c r="W1015" s="3">
        <v>0</v>
      </c>
      <c r="X1015" s="3" t="s">
        <v>1215</v>
      </c>
      <c r="Y1015" s="3" t="s">
        <v>880</v>
      </c>
      <c r="Z1015" s="3" t="str">
        <f>INDEX(业务类型!$C$4:$C$8,MATCH(纤芯!Y1015,业务类型!$B$4:$B$8,0))</f>
        <v>IDLE</v>
      </c>
      <c r="AA1015" s="3"/>
    </row>
    <row r="1016" spans="1:27" ht="33" x14ac:dyDescent="0.2">
      <c r="A1016" s="3">
        <v>1013</v>
      </c>
      <c r="B1016" s="3">
        <f t="shared" si="79"/>
        <v>37006105011</v>
      </c>
      <c r="C1016" s="3" t="s">
        <v>1166</v>
      </c>
      <c r="D1016" s="3" t="s">
        <v>206</v>
      </c>
      <c r="E1016" s="3" t="str">
        <f>INDEX(光放段!$G$4:$G$237,MATCH(纤芯!G1016,光放段!$C$4:$C$237,0))</f>
        <v>山东二干|德州滨州架空光缆:德州共青团路-滨州黄河十路</v>
      </c>
      <c r="F1016" s="3">
        <f>INDEX(光放段!$I$4:$I$237,MATCH(纤芯!H1016,光放段!$B$4:$B$237,0))</f>
        <v>37006100000</v>
      </c>
      <c r="G1016" s="3" t="str">
        <f t="shared" si="75"/>
        <v>山东二干|德州滨州架空光缆:无棣中心大街-阳信幸福三路</v>
      </c>
      <c r="H1016" s="3">
        <f>INDEX(光放段!$B$4:$B$237,MATCH(纤芯!G1016,光放段!$C$4:$C$237,0))</f>
        <v>37006105000</v>
      </c>
      <c r="I1016" s="3" t="str">
        <f t="shared" si="76"/>
        <v>德州滨州架空光缆</v>
      </c>
      <c r="J1016" s="3" t="str">
        <f>INDEX(子缆名称!$B$4:$B$29,纤芯!M1016)</f>
        <v>A缆</v>
      </c>
      <c r="K1016" s="3">
        <v>11</v>
      </c>
      <c r="L1016" s="3">
        <f t="shared" si="77"/>
        <v>11</v>
      </c>
      <c r="M1016" s="3">
        <f t="shared" si="78"/>
        <v>1</v>
      </c>
      <c r="N1016" s="3" t="s">
        <v>9</v>
      </c>
      <c r="O1016" s="3">
        <f>COUNTIF([1]局站!$D$4:$D$172,"="&amp;N1016)</f>
        <v>1</v>
      </c>
      <c r="P1016" s="3">
        <v>0</v>
      </c>
      <c r="Q1016" s="3">
        <v>0</v>
      </c>
      <c r="R1016" s="3">
        <v>0</v>
      </c>
      <c r="S1016" s="3" t="s">
        <v>10</v>
      </c>
      <c r="T1016" s="3">
        <f>COUNTIF([1]局站!$D$4:$D$172,"="&amp;S1016)</f>
        <v>1</v>
      </c>
      <c r="U1016" s="3">
        <v>0</v>
      </c>
      <c r="V1016" s="3">
        <v>0</v>
      </c>
      <c r="W1016" s="3">
        <v>0</v>
      </c>
      <c r="X1016" s="3" t="s">
        <v>1215</v>
      </c>
      <c r="Y1016" s="3" t="s">
        <v>880</v>
      </c>
      <c r="Z1016" s="3" t="str">
        <f>INDEX(业务类型!$C$4:$C$8,MATCH(纤芯!Y1016,业务类型!$B$4:$B$8,0))</f>
        <v>IDLE</v>
      </c>
      <c r="AA1016" s="3"/>
    </row>
    <row r="1017" spans="1:27" ht="33" x14ac:dyDescent="0.2">
      <c r="A1017" s="3">
        <v>1014</v>
      </c>
      <c r="B1017" s="3">
        <f t="shared" si="79"/>
        <v>37006105012</v>
      </c>
      <c r="C1017" s="3" t="s">
        <v>1166</v>
      </c>
      <c r="D1017" s="3" t="s">
        <v>206</v>
      </c>
      <c r="E1017" s="3" t="str">
        <f>INDEX(光放段!$G$4:$G$237,MATCH(纤芯!G1017,光放段!$C$4:$C$237,0))</f>
        <v>山东二干|德州滨州架空光缆:德州共青团路-滨州黄河十路</v>
      </c>
      <c r="F1017" s="3">
        <f>INDEX(光放段!$I$4:$I$237,MATCH(纤芯!H1017,光放段!$B$4:$B$237,0))</f>
        <v>37006100000</v>
      </c>
      <c r="G1017" s="3" t="str">
        <f t="shared" si="75"/>
        <v>山东二干|德州滨州架空光缆:无棣中心大街-阳信幸福三路</v>
      </c>
      <c r="H1017" s="3">
        <f>INDEX(光放段!$B$4:$B$237,MATCH(纤芯!G1017,光放段!$C$4:$C$237,0))</f>
        <v>37006105000</v>
      </c>
      <c r="I1017" s="3" t="str">
        <f t="shared" si="76"/>
        <v>德州滨州架空光缆</v>
      </c>
      <c r="J1017" s="3" t="str">
        <f>INDEX(子缆名称!$B$4:$B$29,纤芯!M1017)</f>
        <v>A缆</v>
      </c>
      <c r="K1017" s="3">
        <v>12</v>
      </c>
      <c r="L1017" s="3">
        <f t="shared" si="77"/>
        <v>12</v>
      </c>
      <c r="M1017" s="3">
        <f t="shared" si="78"/>
        <v>1</v>
      </c>
      <c r="N1017" s="3" t="s">
        <v>9</v>
      </c>
      <c r="O1017" s="3">
        <f>COUNTIF([1]局站!$D$4:$D$172,"="&amp;N1017)</f>
        <v>1</v>
      </c>
      <c r="P1017" s="3">
        <v>0</v>
      </c>
      <c r="Q1017" s="3">
        <v>0</v>
      </c>
      <c r="R1017" s="3">
        <v>0</v>
      </c>
      <c r="S1017" s="3" t="s">
        <v>10</v>
      </c>
      <c r="T1017" s="3">
        <f>COUNTIF([1]局站!$D$4:$D$172,"="&amp;S1017)</f>
        <v>1</v>
      </c>
      <c r="U1017" s="3">
        <v>0</v>
      </c>
      <c r="V1017" s="3">
        <v>0</v>
      </c>
      <c r="W1017" s="3">
        <v>0</v>
      </c>
      <c r="X1017" s="3" t="s">
        <v>1215</v>
      </c>
      <c r="Y1017" s="3" t="s">
        <v>880</v>
      </c>
      <c r="Z1017" s="3" t="str">
        <f>INDEX(业务类型!$C$4:$C$8,MATCH(纤芯!Y1017,业务类型!$B$4:$B$8,0))</f>
        <v>IDLE</v>
      </c>
      <c r="AA1017" s="3"/>
    </row>
    <row r="1018" spans="1:27" ht="33" x14ac:dyDescent="0.2">
      <c r="A1018" s="3">
        <v>1015</v>
      </c>
      <c r="B1018" s="3">
        <f t="shared" si="79"/>
        <v>37006105013</v>
      </c>
      <c r="C1018" s="3" t="s">
        <v>1166</v>
      </c>
      <c r="D1018" s="3" t="s">
        <v>206</v>
      </c>
      <c r="E1018" s="3" t="str">
        <f>INDEX(光放段!$G$4:$G$237,MATCH(纤芯!G1018,光放段!$C$4:$C$237,0))</f>
        <v>山东二干|德州滨州架空光缆:德州共青团路-滨州黄河十路</v>
      </c>
      <c r="F1018" s="3">
        <f>INDEX(光放段!$I$4:$I$237,MATCH(纤芯!H1018,光放段!$B$4:$B$237,0))</f>
        <v>37006100000</v>
      </c>
      <c r="G1018" s="3" t="str">
        <f t="shared" si="75"/>
        <v>山东二干|德州滨州架空光缆:无棣中心大街-阳信幸福三路</v>
      </c>
      <c r="H1018" s="3">
        <f>INDEX(光放段!$B$4:$B$237,MATCH(纤芯!G1018,光放段!$C$4:$C$237,0))</f>
        <v>37006105000</v>
      </c>
      <c r="I1018" s="3" t="str">
        <f t="shared" si="76"/>
        <v>德州滨州架空光缆</v>
      </c>
      <c r="J1018" s="3" t="str">
        <f>INDEX(子缆名称!$B$4:$B$29,纤芯!M1018)</f>
        <v>B缆</v>
      </c>
      <c r="K1018" s="3">
        <v>13</v>
      </c>
      <c r="L1018" s="3">
        <f t="shared" si="77"/>
        <v>1</v>
      </c>
      <c r="M1018" s="3">
        <f t="shared" si="78"/>
        <v>2</v>
      </c>
      <c r="N1018" s="3" t="s">
        <v>9</v>
      </c>
      <c r="O1018" s="3">
        <f>COUNTIF([1]局站!$D$4:$D$172,"="&amp;N1018)</f>
        <v>1</v>
      </c>
      <c r="P1018" s="3">
        <v>0</v>
      </c>
      <c r="Q1018" s="3">
        <v>0</v>
      </c>
      <c r="R1018" s="3">
        <v>0</v>
      </c>
      <c r="S1018" s="3" t="s">
        <v>10</v>
      </c>
      <c r="T1018" s="3">
        <f>COUNTIF([1]局站!$D$4:$D$172,"="&amp;S1018)</f>
        <v>1</v>
      </c>
      <c r="U1018" s="3">
        <v>0</v>
      </c>
      <c r="V1018" s="3">
        <v>0</v>
      </c>
      <c r="W1018" s="3">
        <v>0</v>
      </c>
      <c r="X1018" s="3" t="s">
        <v>1215</v>
      </c>
      <c r="Y1018" s="3" t="s">
        <v>880</v>
      </c>
      <c r="Z1018" s="3" t="str">
        <f>INDEX(业务类型!$C$4:$C$8,MATCH(纤芯!Y1018,业务类型!$B$4:$B$8,0))</f>
        <v>IDLE</v>
      </c>
      <c r="AA1018" s="3"/>
    </row>
    <row r="1019" spans="1:27" ht="33" x14ac:dyDescent="0.2">
      <c r="A1019" s="3">
        <v>1016</v>
      </c>
      <c r="B1019" s="3">
        <f t="shared" si="79"/>
        <v>37006105014</v>
      </c>
      <c r="C1019" s="3" t="s">
        <v>1166</v>
      </c>
      <c r="D1019" s="3" t="s">
        <v>206</v>
      </c>
      <c r="E1019" s="3" t="str">
        <f>INDEX(光放段!$G$4:$G$237,MATCH(纤芯!G1019,光放段!$C$4:$C$237,0))</f>
        <v>山东二干|德州滨州架空光缆:德州共青团路-滨州黄河十路</v>
      </c>
      <c r="F1019" s="3">
        <f>INDEX(光放段!$I$4:$I$237,MATCH(纤芯!H1019,光放段!$B$4:$B$237,0))</f>
        <v>37006100000</v>
      </c>
      <c r="G1019" s="3" t="str">
        <f t="shared" si="75"/>
        <v>山东二干|德州滨州架空光缆:无棣中心大街-阳信幸福三路</v>
      </c>
      <c r="H1019" s="3">
        <f>INDEX(光放段!$B$4:$B$237,MATCH(纤芯!G1019,光放段!$C$4:$C$237,0))</f>
        <v>37006105000</v>
      </c>
      <c r="I1019" s="3" t="str">
        <f t="shared" si="76"/>
        <v>德州滨州架空光缆</v>
      </c>
      <c r="J1019" s="3" t="str">
        <f>INDEX(子缆名称!$B$4:$B$29,纤芯!M1019)</f>
        <v>B缆</v>
      </c>
      <c r="K1019" s="3">
        <v>14</v>
      </c>
      <c r="L1019" s="3">
        <f t="shared" si="77"/>
        <v>2</v>
      </c>
      <c r="M1019" s="3">
        <f t="shared" si="78"/>
        <v>2</v>
      </c>
      <c r="N1019" s="3" t="s">
        <v>9</v>
      </c>
      <c r="O1019" s="3">
        <f>COUNTIF([1]局站!$D$4:$D$172,"="&amp;N1019)</f>
        <v>1</v>
      </c>
      <c r="P1019" s="3">
        <v>0</v>
      </c>
      <c r="Q1019" s="3">
        <v>0</v>
      </c>
      <c r="R1019" s="3">
        <v>0</v>
      </c>
      <c r="S1019" s="3" t="s">
        <v>10</v>
      </c>
      <c r="T1019" s="3">
        <f>COUNTIF([1]局站!$D$4:$D$172,"="&amp;S1019)</f>
        <v>1</v>
      </c>
      <c r="U1019" s="3">
        <v>0</v>
      </c>
      <c r="V1019" s="3">
        <v>0</v>
      </c>
      <c r="W1019" s="3">
        <v>0</v>
      </c>
      <c r="X1019" s="3" t="s">
        <v>1215</v>
      </c>
      <c r="Y1019" s="3" t="s">
        <v>880</v>
      </c>
      <c r="Z1019" s="3" t="str">
        <f>INDEX(业务类型!$C$4:$C$8,MATCH(纤芯!Y1019,业务类型!$B$4:$B$8,0))</f>
        <v>IDLE</v>
      </c>
      <c r="AA1019" s="3"/>
    </row>
    <row r="1020" spans="1:27" ht="33" x14ac:dyDescent="0.2">
      <c r="A1020" s="3">
        <v>1017</v>
      </c>
      <c r="B1020" s="3">
        <f t="shared" si="79"/>
        <v>37006105015</v>
      </c>
      <c r="C1020" s="3" t="s">
        <v>1166</v>
      </c>
      <c r="D1020" s="3" t="s">
        <v>206</v>
      </c>
      <c r="E1020" s="3" t="str">
        <f>INDEX(光放段!$G$4:$G$237,MATCH(纤芯!G1020,光放段!$C$4:$C$237,0))</f>
        <v>山东二干|德州滨州架空光缆:德州共青团路-滨州黄河十路</v>
      </c>
      <c r="F1020" s="3">
        <f>INDEX(光放段!$I$4:$I$237,MATCH(纤芯!H1020,光放段!$B$4:$B$237,0))</f>
        <v>37006100000</v>
      </c>
      <c r="G1020" s="3" t="str">
        <f t="shared" si="75"/>
        <v>山东二干|德州滨州架空光缆:无棣中心大街-阳信幸福三路</v>
      </c>
      <c r="H1020" s="3">
        <f>INDEX(光放段!$B$4:$B$237,MATCH(纤芯!G1020,光放段!$C$4:$C$237,0))</f>
        <v>37006105000</v>
      </c>
      <c r="I1020" s="3" t="str">
        <f t="shared" si="76"/>
        <v>德州滨州架空光缆</v>
      </c>
      <c r="J1020" s="3" t="str">
        <f>INDEX(子缆名称!$B$4:$B$29,纤芯!M1020)</f>
        <v>B缆</v>
      </c>
      <c r="K1020" s="3">
        <v>15</v>
      </c>
      <c r="L1020" s="3">
        <f t="shared" si="77"/>
        <v>3</v>
      </c>
      <c r="M1020" s="3">
        <f t="shared" si="78"/>
        <v>2</v>
      </c>
      <c r="N1020" s="3" t="s">
        <v>9</v>
      </c>
      <c r="O1020" s="3">
        <f>COUNTIF([1]局站!$D$4:$D$172,"="&amp;N1020)</f>
        <v>1</v>
      </c>
      <c r="P1020" s="3">
        <v>0</v>
      </c>
      <c r="Q1020" s="3">
        <v>0</v>
      </c>
      <c r="R1020" s="3">
        <v>0</v>
      </c>
      <c r="S1020" s="3" t="s">
        <v>10</v>
      </c>
      <c r="T1020" s="3">
        <f>COUNTIF([1]局站!$D$4:$D$172,"="&amp;S1020)</f>
        <v>1</v>
      </c>
      <c r="U1020" s="3">
        <v>0</v>
      </c>
      <c r="V1020" s="3">
        <v>0</v>
      </c>
      <c r="W1020" s="3">
        <v>0</v>
      </c>
      <c r="X1020" s="3" t="s">
        <v>1215</v>
      </c>
      <c r="Y1020" s="3" t="s">
        <v>880</v>
      </c>
      <c r="Z1020" s="3" t="str">
        <f>INDEX(业务类型!$C$4:$C$8,MATCH(纤芯!Y1020,业务类型!$B$4:$B$8,0))</f>
        <v>IDLE</v>
      </c>
      <c r="AA1020" s="3"/>
    </row>
    <row r="1021" spans="1:27" ht="33" x14ac:dyDescent="0.2">
      <c r="A1021" s="3">
        <v>1018</v>
      </c>
      <c r="B1021" s="3">
        <f t="shared" si="79"/>
        <v>37006105016</v>
      </c>
      <c r="C1021" s="3" t="s">
        <v>1166</v>
      </c>
      <c r="D1021" s="3" t="s">
        <v>206</v>
      </c>
      <c r="E1021" s="3" t="str">
        <f>INDEX(光放段!$G$4:$G$237,MATCH(纤芯!G1021,光放段!$C$4:$C$237,0))</f>
        <v>山东二干|德州滨州架空光缆:德州共青团路-滨州黄河十路</v>
      </c>
      <c r="F1021" s="3">
        <f>INDEX(光放段!$I$4:$I$237,MATCH(纤芯!H1021,光放段!$B$4:$B$237,0))</f>
        <v>37006100000</v>
      </c>
      <c r="G1021" s="3" t="str">
        <f t="shared" si="75"/>
        <v>山东二干|德州滨州架空光缆:无棣中心大街-阳信幸福三路</v>
      </c>
      <c r="H1021" s="3">
        <f>INDEX(光放段!$B$4:$B$237,MATCH(纤芯!G1021,光放段!$C$4:$C$237,0))</f>
        <v>37006105000</v>
      </c>
      <c r="I1021" s="3" t="str">
        <f t="shared" si="76"/>
        <v>德州滨州架空光缆</v>
      </c>
      <c r="J1021" s="3" t="str">
        <f>INDEX(子缆名称!$B$4:$B$29,纤芯!M1021)</f>
        <v>B缆</v>
      </c>
      <c r="K1021" s="3">
        <v>16</v>
      </c>
      <c r="L1021" s="3">
        <f t="shared" si="77"/>
        <v>4</v>
      </c>
      <c r="M1021" s="3">
        <f t="shared" si="78"/>
        <v>2</v>
      </c>
      <c r="N1021" s="3" t="s">
        <v>9</v>
      </c>
      <c r="O1021" s="3">
        <f>COUNTIF([1]局站!$D$4:$D$172,"="&amp;N1021)</f>
        <v>1</v>
      </c>
      <c r="P1021" s="3">
        <v>0</v>
      </c>
      <c r="Q1021" s="3">
        <v>0</v>
      </c>
      <c r="R1021" s="3">
        <v>0</v>
      </c>
      <c r="S1021" s="3" t="s">
        <v>10</v>
      </c>
      <c r="T1021" s="3">
        <f>COUNTIF([1]局站!$D$4:$D$172,"="&amp;S1021)</f>
        <v>1</v>
      </c>
      <c r="U1021" s="3">
        <v>0</v>
      </c>
      <c r="V1021" s="3">
        <v>0</v>
      </c>
      <c r="W1021" s="3">
        <v>0</v>
      </c>
      <c r="X1021" s="3" t="s">
        <v>1215</v>
      </c>
      <c r="Y1021" s="3" t="s">
        <v>880</v>
      </c>
      <c r="Z1021" s="3" t="str">
        <f>INDEX(业务类型!$C$4:$C$8,MATCH(纤芯!Y1021,业务类型!$B$4:$B$8,0))</f>
        <v>IDLE</v>
      </c>
      <c r="AA1021" s="3"/>
    </row>
    <row r="1022" spans="1:27" ht="33" x14ac:dyDescent="0.2">
      <c r="A1022" s="3">
        <v>1019</v>
      </c>
      <c r="B1022" s="3">
        <f t="shared" si="79"/>
        <v>37006106001</v>
      </c>
      <c r="C1022" s="3" t="s">
        <v>1166</v>
      </c>
      <c r="D1022" s="3" t="s">
        <v>206</v>
      </c>
      <c r="E1022" s="3" t="str">
        <f>INDEX(光放段!$G$4:$G$237,MATCH(纤芯!G1022,光放段!$C$4:$C$237,0))</f>
        <v>山东二干|德州滨州架空光缆:德州共青团路-滨州黄河十路</v>
      </c>
      <c r="F1022" s="3">
        <f>INDEX(光放段!$I$4:$I$237,MATCH(纤芯!H1022,光放段!$B$4:$B$237,0))</f>
        <v>37006100000</v>
      </c>
      <c r="G1022" s="3" t="str">
        <f t="shared" si="75"/>
        <v>山东二干|德州滨州架空光缆:阳信幸福三路-惠民南门街</v>
      </c>
      <c r="H1022" s="3">
        <f>INDEX(光放段!$B$4:$B$237,MATCH(纤芯!G1022,光放段!$C$4:$C$237,0))</f>
        <v>37006106000</v>
      </c>
      <c r="I1022" s="3" t="str">
        <f t="shared" si="76"/>
        <v>德州滨州架空光缆</v>
      </c>
      <c r="J1022" s="3" t="str">
        <f>INDEX(子缆名称!$B$4:$B$29,纤芯!M1022)</f>
        <v>A缆</v>
      </c>
      <c r="K1022" s="3">
        <v>1</v>
      </c>
      <c r="L1022" s="3">
        <f t="shared" si="77"/>
        <v>1</v>
      </c>
      <c r="M1022" s="3">
        <f t="shared" si="78"/>
        <v>1</v>
      </c>
      <c r="N1022" s="3" t="s">
        <v>10</v>
      </c>
      <c r="O1022" s="3">
        <f>COUNTIF([1]局站!$D$4:$D$172,"="&amp;N1022)</f>
        <v>1</v>
      </c>
      <c r="P1022" s="3">
        <v>0</v>
      </c>
      <c r="Q1022" s="3">
        <v>0</v>
      </c>
      <c r="R1022" s="3">
        <v>0</v>
      </c>
      <c r="S1022" s="3" t="s">
        <v>11</v>
      </c>
      <c r="T1022" s="3">
        <f>COUNTIF([1]局站!$D$4:$D$172,"="&amp;S1022)</f>
        <v>1</v>
      </c>
      <c r="U1022" s="3">
        <v>0</v>
      </c>
      <c r="V1022" s="3">
        <v>0</v>
      </c>
      <c r="W1022" s="3">
        <v>0</v>
      </c>
      <c r="X1022" s="3" t="s">
        <v>1215</v>
      </c>
      <c r="Y1022" s="3" t="s">
        <v>880</v>
      </c>
      <c r="Z1022" s="3" t="str">
        <f>INDEX(业务类型!$C$4:$C$8,MATCH(纤芯!Y1022,业务类型!$B$4:$B$8,0))</f>
        <v>IDLE</v>
      </c>
      <c r="AA1022" s="3"/>
    </row>
    <row r="1023" spans="1:27" ht="33" x14ac:dyDescent="0.2">
      <c r="A1023" s="3">
        <v>1020</v>
      </c>
      <c r="B1023" s="3">
        <f t="shared" si="79"/>
        <v>37006106002</v>
      </c>
      <c r="C1023" s="3" t="s">
        <v>1166</v>
      </c>
      <c r="D1023" s="3" t="s">
        <v>206</v>
      </c>
      <c r="E1023" s="3" t="str">
        <f>INDEX(光放段!$G$4:$G$237,MATCH(纤芯!G1023,光放段!$C$4:$C$237,0))</f>
        <v>山东二干|德州滨州架空光缆:德州共青团路-滨州黄河十路</v>
      </c>
      <c r="F1023" s="3">
        <f>INDEX(光放段!$I$4:$I$237,MATCH(纤芯!H1023,光放段!$B$4:$B$237,0))</f>
        <v>37006100000</v>
      </c>
      <c r="G1023" s="3" t="str">
        <f t="shared" si="75"/>
        <v>山东二干|德州滨州架空光缆:阳信幸福三路-惠民南门街</v>
      </c>
      <c r="H1023" s="3">
        <f>INDEX(光放段!$B$4:$B$237,MATCH(纤芯!G1023,光放段!$C$4:$C$237,0))</f>
        <v>37006106000</v>
      </c>
      <c r="I1023" s="3" t="str">
        <f t="shared" si="76"/>
        <v>德州滨州架空光缆</v>
      </c>
      <c r="J1023" s="3" t="str">
        <f>INDEX(子缆名称!$B$4:$B$29,纤芯!M1023)</f>
        <v>A缆</v>
      </c>
      <c r="K1023" s="3">
        <v>2</v>
      </c>
      <c r="L1023" s="3">
        <f t="shared" si="77"/>
        <v>2</v>
      </c>
      <c r="M1023" s="3">
        <f t="shared" si="78"/>
        <v>1</v>
      </c>
      <c r="N1023" s="3" t="s">
        <v>10</v>
      </c>
      <c r="O1023" s="3">
        <f>COUNTIF([1]局站!$D$4:$D$172,"="&amp;N1023)</f>
        <v>1</v>
      </c>
      <c r="P1023" s="3">
        <v>0</v>
      </c>
      <c r="Q1023" s="3">
        <v>0</v>
      </c>
      <c r="R1023" s="3">
        <v>0</v>
      </c>
      <c r="S1023" s="3" t="s">
        <v>11</v>
      </c>
      <c r="T1023" s="3">
        <f>COUNTIF([1]局站!$D$4:$D$172,"="&amp;S1023)</f>
        <v>1</v>
      </c>
      <c r="U1023" s="3">
        <v>0</v>
      </c>
      <c r="V1023" s="3">
        <v>0</v>
      </c>
      <c r="W1023" s="3">
        <v>0</v>
      </c>
      <c r="X1023" s="3" t="s">
        <v>1215</v>
      </c>
      <c r="Y1023" s="3" t="s">
        <v>880</v>
      </c>
      <c r="Z1023" s="3" t="str">
        <f>INDEX(业务类型!$C$4:$C$8,MATCH(纤芯!Y1023,业务类型!$B$4:$B$8,0))</f>
        <v>IDLE</v>
      </c>
      <c r="AA1023" s="3"/>
    </row>
    <row r="1024" spans="1:27" ht="33" x14ac:dyDescent="0.2">
      <c r="A1024" s="3">
        <v>1021</v>
      </c>
      <c r="B1024" s="3">
        <f t="shared" si="79"/>
        <v>37006106003</v>
      </c>
      <c r="C1024" s="3" t="s">
        <v>1166</v>
      </c>
      <c r="D1024" s="3" t="s">
        <v>206</v>
      </c>
      <c r="E1024" s="3" t="str">
        <f>INDEX(光放段!$G$4:$G$237,MATCH(纤芯!G1024,光放段!$C$4:$C$237,0))</f>
        <v>山东二干|德州滨州架空光缆:德州共青团路-滨州黄河十路</v>
      </c>
      <c r="F1024" s="3">
        <f>INDEX(光放段!$I$4:$I$237,MATCH(纤芯!H1024,光放段!$B$4:$B$237,0))</f>
        <v>37006100000</v>
      </c>
      <c r="G1024" s="3" t="str">
        <f t="shared" si="75"/>
        <v>山东二干|德州滨州架空光缆:阳信幸福三路-惠民南门街</v>
      </c>
      <c r="H1024" s="3">
        <f>INDEX(光放段!$B$4:$B$237,MATCH(纤芯!G1024,光放段!$C$4:$C$237,0))</f>
        <v>37006106000</v>
      </c>
      <c r="I1024" s="3" t="str">
        <f t="shared" si="76"/>
        <v>德州滨州架空光缆</v>
      </c>
      <c r="J1024" s="3" t="str">
        <f>INDEX(子缆名称!$B$4:$B$29,纤芯!M1024)</f>
        <v>A缆</v>
      </c>
      <c r="K1024" s="3">
        <v>3</v>
      </c>
      <c r="L1024" s="3">
        <f t="shared" si="77"/>
        <v>3</v>
      </c>
      <c r="M1024" s="3">
        <f t="shared" si="78"/>
        <v>1</v>
      </c>
      <c r="N1024" s="3" t="s">
        <v>10</v>
      </c>
      <c r="O1024" s="3">
        <f>COUNTIF([1]局站!$D$4:$D$172,"="&amp;N1024)</f>
        <v>1</v>
      </c>
      <c r="P1024" s="3">
        <v>0</v>
      </c>
      <c r="Q1024" s="3">
        <v>0</v>
      </c>
      <c r="R1024" s="3">
        <v>0</v>
      </c>
      <c r="S1024" s="3" t="s">
        <v>11</v>
      </c>
      <c r="T1024" s="3">
        <f>COUNTIF([1]局站!$D$4:$D$172,"="&amp;S1024)</f>
        <v>1</v>
      </c>
      <c r="U1024" s="3">
        <v>0</v>
      </c>
      <c r="V1024" s="3">
        <v>0</v>
      </c>
      <c r="W1024" s="3">
        <v>0</v>
      </c>
      <c r="X1024" s="3" t="s">
        <v>1215</v>
      </c>
      <c r="Y1024" s="3" t="s">
        <v>880</v>
      </c>
      <c r="Z1024" s="3" t="str">
        <f>INDEX(业务类型!$C$4:$C$8,MATCH(纤芯!Y1024,业务类型!$B$4:$B$8,0))</f>
        <v>IDLE</v>
      </c>
      <c r="AA1024" s="3"/>
    </row>
    <row r="1025" spans="1:27" ht="33" x14ac:dyDescent="0.2">
      <c r="A1025" s="3">
        <v>1022</v>
      </c>
      <c r="B1025" s="3">
        <f t="shared" si="79"/>
        <v>37006106004</v>
      </c>
      <c r="C1025" s="3" t="s">
        <v>1166</v>
      </c>
      <c r="D1025" s="3" t="s">
        <v>206</v>
      </c>
      <c r="E1025" s="3" t="str">
        <f>INDEX(光放段!$G$4:$G$237,MATCH(纤芯!G1025,光放段!$C$4:$C$237,0))</f>
        <v>山东二干|德州滨州架空光缆:德州共青团路-滨州黄河十路</v>
      </c>
      <c r="F1025" s="3">
        <f>INDEX(光放段!$I$4:$I$237,MATCH(纤芯!H1025,光放段!$B$4:$B$237,0))</f>
        <v>37006100000</v>
      </c>
      <c r="G1025" s="3" t="str">
        <f t="shared" si="75"/>
        <v>山东二干|德州滨州架空光缆:阳信幸福三路-惠民南门街</v>
      </c>
      <c r="H1025" s="3">
        <f>INDEX(光放段!$B$4:$B$237,MATCH(纤芯!G1025,光放段!$C$4:$C$237,0))</f>
        <v>37006106000</v>
      </c>
      <c r="I1025" s="3" t="str">
        <f t="shared" si="76"/>
        <v>德州滨州架空光缆</v>
      </c>
      <c r="J1025" s="3" t="str">
        <f>INDEX(子缆名称!$B$4:$B$29,纤芯!M1025)</f>
        <v>A缆</v>
      </c>
      <c r="K1025" s="3">
        <v>4</v>
      </c>
      <c r="L1025" s="3">
        <f t="shared" si="77"/>
        <v>4</v>
      </c>
      <c r="M1025" s="3">
        <f t="shared" si="78"/>
        <v>1</v>
      </c>
      <c r="N1025" s="3" t="s">
        <v>10</v>
      </c>
      <c r="O1025" s="3">
        <f>COUNTIF([1]局站!$D$4:$D$172,"="&amp;N1025)</f>
        <v>1</v>
      </c>
      <c r="P1025" s="3">
        <v>0</v>
      </c>
      <c r="Q1025" s="3">
        <v>0</v>
      </c>
      <c r="R1025" s="3">
        <v>0</v>
      </c>
      <c r="S1025" s="3" t="s">
        <v>11</v>
      </c>
      <c r="T1025" s="3">
        <f>COUNTIF([1]局站!$D$4:$D$172,"="&amp;S1025)</f>
        <v>1</v>
      </c>
      <c r="U1025" s="3">
        <v>0</v>
      </c>
      <c r="V1025" s="3">
        <v>0</v>
      </c>
      <c r="W1025" s="3">
        <v>0</v>
      </c>
      <c r="X1025" s="3" t="s">
        <v>1215</v>
      </c>
      <c r="Y1025" s="3" t="s">
        <v>880</v>
      </c>
      <c r="Z1025" s="3" t="str">
        <f>INDEX(业务类型!$C$4:$C$8,MATCH(纤芯!Y1025,业务类型!$B$4:$B$8,0))</f>
        <v>IDLE</v>
      </c>
      <c r="AA1025" s="3"/>
    </row>
    <row r="1026" spans="1:27" ht="33" x14ac:dyDescent="0.2">
      <c r="A1026" s="3">
        <v>1023</v>
      </c>
      <c r="B1026" s="3">
        <f t="shared" si="79"/>
        <v>37006106005</v>
      </c>
      <c r="C1026" s="3" t="s">
        <v>1166</v>
      </c>
      <c r="D1026" s="3" t="s">
        <v>206</v>
      </c>
      <c r="E1026" s="3" t="str">
        <f>INDEX(光放段!$G$4:$G$237,MATCH(纤芯!G1026,光放段!$C$4:$C$237,0))</f>
        <v>山东二干|德州滨州架空光缆:德州共青团路-滨州黄河十路</v>
      </c>
      <c r="F1026" s="3">
        <f>INDEX(光放段!$I$4:$I$237,MATCH(纤芯!H1026,光放段!$B$4:$B$237,0))</f>
        <v>37006100000</v>
      </c>
      <c r="G1026" s="3" t="str">
        <f t="shared" si="75"/>
        <v>山东二干|德州滨州架空光缆:阳信幸福三路-惠民南门街</v>
      </c>
      <c r="H1026" s="3">
        <f>INDEX(光放段!$B$4:$B$237,MATCH(纤芯!G1026,光放段!$C$4:$C$237,0))</f>
        <v>37006106000</v>
      </c>
      <c r="I1026" s="3" t="str">
        <f t="shared" si="76"/>
        <v>德州滨州架空光缆</v>
      </c>
      <c r="J1026" s="3" t="str">
        <f>INDEX(子缆名称!$B$4:$B$29,纤芯!M1026)</f>
        <v>A缆</v>
      </c>
      <c r="K1026" s="3">
        <v>5</v>
      </c>
      <c r="L1026" s="3">
        <f t="shared" si="77"/>
        <v>5</v>
      </c>
      <c r="M1026" s="3">
        <f t="shared" si="78"/>
        <v>1</v>
      </c>
      <c r="N1026" s="3" t="s">
        <v>10</v>
      </c>
      <c r="O1026" s="3">
        <f>COUNTIF([1]局站!$D$4:$D$172,"="&amp;N1026)</f>
        <v>1</v>
      </c>
      <c r="P1026" s="3">
        <v>0</v>
      </c>
      <c r="Q1026" s="3">
        <v>0</v>
      </c>
      <c r="R1026" s="3">
        <v>0</v>
      </c>
      <c r="S1026" s="3" t="s">
        <v>11</v>
      </c>
      <c r="T1026" s="3">
        <f>COUNTIF([1]局站!$D$4:$D$172,"="&amp;S1026)</f>
        <v>1</v>
      </c>
      <c r="U1026" s="3">
        <v>0</v>
      </c>
      <c r="V1026" s="3">
        <v>0</v>
      </c>
      <c r="W1026" s="3">
        <v>0</v>
      </c>
      <c r="X1026" s="3" t="s">
        <v>1215</v>
      </c>
      <c r="Y1026" s="3" t="s">
        <v>880</v>
      </c>
      <c r="Z1026" s="3" t="str">
        <f>INDEX(业务类型!$C$4:$C$8,MATCH(纤芯!Y1026,业务类型!$B$4:$B$8,0))</f>
        <v>IDLE</v>
      </c>
      <c r="AA1026" s="3"/>
    </row>
    <row r="1027" spans="1:27" ht="33" x14ac:dyDescent="0.2">
      <c r="A1027" s="3">
        <v>1024</v>
      </c>
      <c r="B1027" s="3">
        <f t="shared" si="79"/>
        <v>37006106006</v>
      </c>
      <c r="C1027" s="3" t="s">
        <v>1166</v>
      </c>
      <c r="D1027" s="3" t="s">
        <v>206</v>
      </c>
      <c r="E1027" s="3" t="str">
        <f>INDEX(光放段!$G$4:$G$237,MATCH(纤芯!G1027,光放段!$C$4:$C$237,0))</f>
        <v>山东二干|德州滨州架空光缆:德州共青团路-滨州黄河十路</v>
      </c>
      <c r="F1027" s="3">
        <f>INDEX(光放段!$I$4:$I$237,MATCH(纤芯!H1027,光放段!$B$4:$B$237,0))</f>
        <v>37006100000</v>
      </c>
      <c r="G1027" s="3" t="str">
        <f t="shared" si="75"/>
        <v>山东二干|德州滨州架空光缆:阳信幸福三路-惠民南门街</v>
      </c>
      <c r="H1027" s="3">
        <f>INDEX(光放段!$B$4:$B$237,MATCH(纤芯!G1027,光放段!$C$4:$C$237,0))</f>
        <v>37006106000</v>
      </c>
      <c r="I1027" s="3" t="str">
        <f t="shared" si="76"/>
        <v>德州滨州架空光缆</v>
      </c>
      <c r="J1027" s="3" t="str">
        <f>INDEX(子缆名称!$B$4:$B$29,纤芯!M1027)</f>
        <v>A缆</v>
      </c>
      <c r="K1027" s="3">
        <v>6</v>
      </c>
      <c r="L1027" s="3">
        <f t="shared" si="77"/>
        <v>6</v>
      </c>
      <c r="M1027" s="3">
        <f t="shared" si="78"/>
        <v>1</v>
      </c>
      <c r="N1027" s="3" t="s">
        <v>10</v>
      </c>
      <c r="O1027" s="3">
        <f>COUNTIF([1]局站!$D$4:$D$172,"="&amp;N1027)</f>
        <v>1</v>
      </c>
      <c r="P1027" s="3">
        <v>0</v>
      </c>
      <c r="Q1027" s="3">
        <v>0</v>
      </c>
      <c r="R1027" s="3">
        <v>0</v>
      </c>
      <c r="S1027" s="3" t="s">
        <v>11</v>
      </c>
      <c r="T1027" s="3">
        <f>COUNTIF([1]局站!$D$4:$D$172,"="&amp;S1027)</f>
        <v>1</v>
      </c>
      <c r="U1027" s="3">
        <v>0</v>
      </c>
      <c r="V1027" s="3">
        <v>0</v>
      </c>
      <c r="W1027" s="3">
        <v>0</v>
      </c>
      <c r="X1027" s="3" t="s">
        <v>1215</v>
      </c>
      <c r="Y1027" s="3" t="s">
        <v>880</v>
      </c>
      <c r="Z1027" s="3" t="str">
        <f>INDEX(业务类型!$C$4:$C$8,MATCH(纤芯!Y1027,业务类型!$B$4:$B$8,0))</f>
        <v>IDLE</v>
      </c>
      <c r="AA1027" s="3"/>
    </row>
    <row r="1028" spans="1:27" ht="33" x14ac:dyDescent="0.2">
      <c r="A1028" s="3">
        <v>1025</v>
      </c>
      <c r="B1028" s="3">
        <f t="shared" si="79"/>
        <v>37006106007</v>
      </c>
      <c r="C1028" s="3" t="s">
        <v>1166</v>
      </c>
      <c r="D1028" s="3" t="s">
        <v>206</v>
      </c>
      <c r="E1028" s="3" t="str">
        <f>INDEX(光放段!$G$4:$G$237,MATCH(纤芯!G1028,光放段!$C$4:$C$237,0))</f>
        <v>山东二干|德州滨州架空光缆:德州共青团路-滨州黄河十路</v>
      </c>
      <c r="F1028" s="3">
        <f>INDEX(光放段!$I$4:$I$237,MATCH(纤芯!H1028,光放段!$B$4:$B$237,0))</f>
        <v>37006100000</v>
      </c>
      <c r="G1028" s="3" t="str">
        <f t="shared" si="75"/>
        <v>山东二干|德州滨州架空光缆:阳信幸福三路-惠民南门街</v>
      </c>
      <c r="H1028" s="3">
        <f>INDEX(光放段!$B$4:$B$237,MATCH(纤芯!G1028,光放段!$C$4:$C$237,0))</f>
        <v>37006106000</v>
      </c>
      <c r="I1028" s="3" t="str">
        <f t="shared" si="76"/>
        <v>德州滨州架空光缆</v>
      </c>
      <c r="J1028" s="3" t="str">
        <f>INDEX(子缆名称!$B$4:$B$29,纤芯!M1028)</f>
        <v>A缆</v>
      </c>
      <c r="K1028" s="3">
        <v>7</v>
      </c>
      <c r="L1028" s="3">
        <f t="shared" si="77"/>
        <v>7</v>
      </c>
      <c r="M1028" s="3">
        <f t="shared" si="78"/>
        <v>1</v>
      </c>
      <c r="N1028" s="3" t="s">
        <v>10</v>
      </c>
      <c r="O1028" s="3">
        <f>COUNTIF([1]局站!$D$4:$D$172,"="&amp;N1028)</f>
        <v>1</v>
      </c>
      <c r="P1028" s="3">
        <v>0</v>
      </c>
      <c r="Q1028" s="3">
        <v>0</v>
      </c>
      <c r="R1028" s="3">
        <v>0</v>
      </c>
      <c r="S1028" s="3" t="s">
        <v>11</v>
      </c>
      <c r="T1028" s="3">
        <f>COUNTIF([1]局站!$D$4:$D$172,"="&amp;S1028)</f>
        <v>1</v>
      </c>
      <c r="U1028" s="3">
        <v>0</v>
      </c>
      <c r="V1028" s="3">
        <v>0</v>
      </c>
      <c r="W1028" s="3">
        <v>0</v>
      </c>
      <c r="X1028" s="3" t="s">
        <v>1215</v>
      </c>
      <c r="Y1028" s="3" t="s">
        <v>880</v>
      </c>
      <c r="Z1028" s="3" t="str">
        <f>INDEX(业务类型!$C$4:$C$8,MATCH(纤芯!Y1028,业务类型!$B$4:$B$8,0))</f>
        <v>IDLE</v>
      </c>
      <c r="AA1028" s="3"/>
    </row>
    <row r="1029" spans="1:27" ht="33" x14ac:dyDescent="0.2">
      <c r="A1029" s="3">
        <v>1026</v>
      </c>
      <c r="B1029" s="3">
        <f t="shared" si="79"/>
        <v>37006106008</v>
      </c>
      <c r="C1029" s="3" t="s">
        <v>1166</v>
      </c>
      <c r="D1029" s="3" t="s">
        <v>206</v>
      </c>
      <c r="E1029" s="3" t="str">
        <f>INDEX(光放段!$G$4:$G$237,MATCH(纤芯!G1029,光放段!$C$4:$C$237,0))</f>
        <v>山东二干|德州滨州架空光缆:德州共青团路-滨州黄河十路</v>
      </c>
      <c r="F1029" s="3">
        <f>INDEX(光放段!$I$4:$I$237,MATCH(纤芯!H1029,光放段!$B$4:$B$237,0))</f>
        <v>37006100000</v>
      </c>
      <c r="G1029" s="3" t="str">
        <f t="shared" ref="G1029:G1092" si="80">C1029&amp;"|"&amp;D1029&amp;":"&amp;N1029&amp;"-"&amp;S1029</f>
        <v>山东二干|德州滨州架空光缆:阳信幸福三路-惠民南门街</v>
      </c>
      <c r="H1029" s="3">
        <f>INDEX(光放段!$B$4:$B$237,MATCH(纤芯!G1029,光放段!$C$4:$C$237,0))</f>
        <v>37006106000</v>
      </c>
      <c r="I1029" s="3" t="str">
        <f t="shared" ref="I1029:I1092" si="81">D1029</f>
        <v>德州滨州架空光缆</v>
      </c>
      <c r="J1029" s="3" t="str">
        <f>INDEX(子缆名称!$B$4:$B$29,纤芯!M1029)</f>
        <v>A缆</v>
      </c>
      <c r="K1029" s="3">
        <v>8</v>
      </c>
      <c r="L1029" s="3">
        <f t="shared" ref="L1029:L1092" si="82">MOD(K1029-1,12)+1</f>
        <v>8</v>
      </c>
      <c r="M1029" s="3">
        <f t="shared" ref="M1029:M1092" si="83">INT((K1029-1)/12)+1</f>
        <v>1</v>
      </c>
      <c r="N1029" s="3" t="s">
        <v>10</v>
      </c>
      <c r="O1029" s="3">
        <f>COUNTIF([1]局站!$D$4:$D$172,"="&amp;N1029)</f>
        <v>1</v>
      </c>
      <c r="P1029" s="3">
        <v>0</v>
      </c>
      <c r="Q1029" s="3">
        <v>0</v>
      </c>
      <c r="R1029" s="3">
        <v>0</v>
      </c>
      <c r="S1029" s="3" t="s">
        <v>11</v>
      </c>
      <c r="T1029" s="3">
        <f>COUNTIF([1]局站!$D$4:$D$172,"="&amp;S1029)</f>
        <v>1</v>
      </c>
      <c r="U1029" s="3">
        <v>0</v>
      </c>
      <c r="V1029" s="3">
        <v>0</v>
      </c>
      <c r="W1029" s="3">
        <v>0</v>
      </c>
      <c r="X1029" s="3" t="s">
        <v>1215</v>
      </c>
      <c r="Y1029" s="3" t="s">
        <v>880</v>
      </c>
      <c r="Z1029" s="3" t="str">
        <f>INDEX(业务类型!$C$4:$C$8,MATCH(纤芯!Y1029,业务类型!$B$4:$B$8,0))</f>
        <v>IDLE</v>
      </c>
      <c r="AA1029" s="3"/>
    </row>
    <row r="1030" spans="1:27" ht="33" x14ac:dyDescent="0.2">
      <c r="A1030" s="3">
        <v>1027</v>
      </c>
      <c r="B1030" s="3">
        <f t="shared" si="79"/>
        <v>37006106009</v>
      </c>
      <c r="C1030" s="3" t="s">
        <v>1166</v>
      </c>
      <c r="D1030" s="3" t="s">
        <v>206</v>
      </c>
      <c r="E1030" s="3" t="str">
        <f>INDEX(光放段!$G$4:$G$237,MATCH(纤芯!G1030,光放段!$C$4:$C$237,0))</f>
        <v>山东二干|德州滨州架空光缆:德州共青团路-滨州黄河十路</v>
      </c>
      <c r="F1030" s="3">
        <f>INDEX(光放段!$I$4:$I$237,MATCH(纤芯!H1030,光放段!$B$4:$B$237,0))</f>
        <v>37006100000</v>
      </c>
      <c r="G1030" s="3" t="str">
        <f t="shared" si="80"/>
        <v>山东二干|德州滨州架空光缆:阳信幸福三路-惠民南门街</v>
      </c>
      <c r="H1030" s="3">
        <f>INDEX(光放段!$B$4:$B$237,MATCH(纤芯!G1030,光放段!$C$4:$C$237,0))</f>
        <v>37006106000</v>
      </c>
      <c r="I1030" s="3" t="str">
        <f t="shared" si="81"/>
        <v>德州滨州架空光缆</v>
      </c>
      <c r="J1030" s="3" t="str">
        <f>INDEX(子缆名称!$B$4:$B$29,纤芯!M1030)</f>
        <v>A缆</v>
      </c>
      <c r="K1030" s="3">
        <v>9</v>
      </c>
      <c r="L1030" s="3">
        <f t="shared" si="82"/>
        <v>9</v>
      </c>
      <c r="M1030" s="3">
        <f t="shared" si="83"/>
        <v>1</v>
      </c>
      <c r="N1030" s="3" t="s">
        <v>10</v>
      </c>
      <c r="O1030" s="3">
        <f>COUNTIF([1]局站!$D$4:$D$172,"="&amp;N1030)</f>
        <v>1</v>
      </c>
      <c r="P1030" s="3">
        <v>0</v>
      </c>
      <c r="Q1030" s="3">
        <v>0</v>
      </c>
      <c r="R1030" s="3">
        <v>0</v>
      </c>
      <c r="S1030" s="3" t="s">
        <v>11</v>
      </c>
      <c r="T1030" s="3">
        <f>COUNTIF([1]局站!$D$4:$D$172,"="&amp;S1030)</f>
        <v>1</v>
      </c>
      <c r="U1030" s="3">
        <v>0</v>
      </c>
      <c r="V1030" s="3">
        <v>0</v>
      </c>
      <c r="W1030" s="3">
        <v>0</v>
      </c>
      <c r="X1030" s="3" t="s">
        <v>1215</v>
      </c>
      <c r="Y1030" s="3" t="s">
        <v>880</v>
      </c>
      <c r="Z1030" s="3" t="str">
        <f>INDEX(业务类型!$C$4:$C$8,MATCH(纤芯!Y1030,业务类型!$B$4:$B$8,0))</f>
        <v>IDLE</v>
      </c>
      <c r="AA1030" s="3"/>
    </row>
    <row r="1031" spans="1:27" ht="33" x14ac:dyDescent="0.2">
      <c r="A1031" s="3">
        <v>1028</v>
      </c>
      <c r="B1031" s="3">
        <f t="shared" si="79"/>
        <v>37006106010</v>
      </c>
      <c r="C1031" s="3" t="s">
        <v>1166</v>
      </c>
      <c r="D1031" s="3" t="s">
        <v>206</v>
      </c>
      <c r="E1031" s="3" t="str">
        <f>INDEX(光放段!$G$4:$G$237,MATCH(纤芯!G1031,光放段!$C$4:$C$237,0))</f>
        <v>山东二干|德州滨州架空光缆:德州共青团路-滨州黄河十路</v>
      </c>
      <c r="F1031" s="3">
        <f>INDEX(光放段!$I$4:$I$237,MATCH(纤芯!H1031,光放段!$B$4:$B$237,0))</f>
        <v>37006100000</v>
      </c>
      <c r="G1031" s="3" t="str">
        <f t="shared" si="80"/>
        <v>山东二干|德州滨州架空光缆:阳信幸福三路-惠民南门街</v>
      </c>
      <c r="H1031" s="3">
        <f>INDEX(光放段!$B$4:$B$237,MATCH(纤芯!G1031,光放段!$C$4:$C$237,0))</f>
        <v>37006106000</v>
      </c>
      <c r="I1031" s="3" t="str">
        <f t="shared" si="81"/>
        <v>德州滨州架空光缆</v>
      </c>
      <c r="J1031" s="3" t="str">
        <f>INDEX(子缆名称!$B$4:$B$29,纤芯!M1031)</f>
        <v>A缆</v>
      </c>
      <c r="K1031" s="3">
        <v>10</v>
      </c>
      <c r="L1031" s="3">
        <f t="shared" si="82"/>
        <v>10</v>
      </c>
      <c r="M1031" s="3">
        <f t="shared" si="83"/>
        <v>1</v>
      </c>
      <c r="N1031" s="3" t="s">
        <v>10</v>
      </c>
      <c r="O1031" s="3">
        <f>COUNTIF([1]局站!$D$4:$D$172,"="&amp;N1031)</f>
        <v>1</v>
      </c>
      <c r="P1031" s="3">
        <v>0</v>
      </c>
      <c r="Q1031" s="3">
        <v>0</v>
      </c>
      <c r="R1031" s="3">
        <v>0</v>
      </c>
      <c r="S1031" s="3" t="s">
        <v>11</v>
      </c>
      <c r="T1031" s="3">
        <f>COUNTIF([1]局站!$D$4:$D$172,"="&amp;S1031)</f>
        <v>1</v>
      </c>
      <c r="U1031" s="3">
        <v>0</v>
      </c>
      <c r="V1031" s="3">
        <v>0</v>
      </c>
      <c r="W1031" s="3">
        <v>0</v>
      </c>
      <c r="X1031" s="3" t="s">
        <v>1215</v>
      </c>
      <c r="Y1031" s="3" t="s">
        <v>880</v>
      </c>
      <c r="Z1031" s="3" t="str">
        <f>INDEX(业务类型!$C$4:$C$8,MATCH(纤芯!Y1031,业务类型!$B$4:$B$8,0))</f>
        <v>IDLE</v>
      </c>
      <c r="AA1031" s="3"/>
    </row>
    <row r="1032" spans="1:27" ht="33" x14ac:dyDescent="0.2">
      <c r="A1032" s="3">
        <v>1029</v>
      </c>
      <c r="B1032" s="3">
        <f t="shared" si="79"/>
        <v>37006106011</v>
      </c>
      <c r="C1032" s="3" t="s">
        <v>1166</v>
      </c>
      <c r="D1032" s="3" t="s">
        <v>206</v>
      </c>
      <c r="E1032" s="3" t="str">
        <f>INDEX(光放段!$G$4:$G$237,MATCH(纤芯!G1032,光放段!$C$4:$C$237,0))</f>
        <v>山东二干|德州滨州架空光缆:德州共青团路-滨州黄河十路</v>
      </c>
      <c r="F1032" s="3">
        <f>INDEX(光放段!$I$4:$I$237,MATCH(纤芯!H1032,光放段!$B$4:$B$237,0))</f>
        <v>37006100000</v>
      </c>
      <c r="G1032" s="3" t="str">
        <f t="shared" si="80"/>
        <v>山东二干|德州滨州架空光缆:阳信幸福三路-惠民南门街</v>
      </c>
      <c r="H1032" s="3">
        <f>INDEX(光放段!$B$4:$B$237,MATCH(纤芯!G1032,光放段!$C$4:$C$237,0))</f>
        <v>37006106000</v>
      </c>
      <c r="I1032" s="3" t="str">
        <f t="shared" si="81"/>
        <v>德州滨州架空光缆</v>
      </c>
      <c r="J1032" s="3" t="str">
        <f>INDEX(子缆名称!$B$4:$B$29,纤芯!M1032)</f>
        <v>A缆</v>
      </c>
      <c r="K1032" s="3">
        <v>11</v>
      </c>
      <c r="L1032" s="3">
        <f t="shared" si="82"/>
        <v>11</v>
      </c>
      <c r="M1032" s="3">
        <f t="shared" si="83"/>
        <v>1</v>
      </c>
      <c r="N1032" s="3" t="s">
        <v>10</v>
      </c>
      <c r="O1032" s="3">
        <f>COUNTIF([1]局站!$D$4:$D$172,"="&amp;N1032)</f>
        <v>1</v>
      </c>
      <c r="P1032" s="3">
        <v>0</v>
      </c>
      <c r="Q1032" s="3">
        <v>0</v>
      </c>
      <c r="R1032" s="3">
        <v>0</v>
      </c>
      <c r="S1032" s="3" t="s">
        <v>11</v>
      </c>
      <c r="T1032" s="3">
        <f>COUNTIF([1]局站!$D$4:$D$172,"="&amp;S1032)</f>
        <v>1</v>
      </c>
      <c r="U1032" s="3">
        <v>0</v>
      </c>
      <c r="V1032" s="3">
        <v>0</v>
      </c>
      <c r="W1032" s="3">
        <v>0</v>
      </c>
      <c r="X1032" s="3" t="s">
        <v>1215</v>
      </c>
      <c r="Y1032" s="3" t="s">
        <v>880</v>
      </c>
      <c r="Z1032" s="3" t="str">
        <f>INDEX(业务类型!$C$4:$C$8,MATCH(纤芯!Y1032,业务类型!$B$4:$B$8,0))</f>
        <v>IDLE</v>
      </c>
      <c r="AA1032" s="3"/>
    </row>
    <row r="1033" spans="1:27" ht="33" x14ac:dyDescent="0.2">
      <c r="A1033" s="3">
        <v>1030</v>
      </c>
      <c r="B1033" s="3">
        <f t="shared" si="79"/>
        <v>37006106012</v>
      </c>
      <c r="C1033" s="3" t="s">
        <v>1166</v>
      </c>
      <c r="D1033" s="3" t="s">
        <v>206</v>
      </c>
      <c r="E1033" s="3" t="str">
        <f>INDEX(光放段!$G$4:$G$237,MATCH(纤芯!G1033,光放段!$C$4:$C$237,0))</f>
        <v>山东二干|德州滨州架空光缆:德州共青团路-滨州黄河十路</v>
      </c>
      <c r="F1033" s="3">
        <f>INDEX(光放段!$I$4:$I$237,MATCH(纤芯!H1033,光放段!$B$4:$B$237,0))</f>
        <v>37006100000</v>
      </c>
      <c r="G1033" s="3" t="str">
        <f t="shared" si="80"/>
        <v>山东二干|德州滨州架空光缆:阳信幸福三路-惠民南门街</v>
      </c>
      <c r="H1033" s="3">
        <f>INDEX(光放段!$B$4:$B$237,MATCH(纤芯!G1033,光放段!$C$4:$C$237,0))</f>
        <v>37006106000</v>
      </c>
      <c r="I1033" s="3" t="str">
        <f t="shared" si="81"/>
        <v>德州滨州架空光缆</v>
      </c>
      <c r="J1033" s="3" t="str">
        <f>INDEX(子缆名称!$B$4:$B$29,纤芯!M1033)</f>
        <v>A缆</v>
      </c>
      <c r="K1033" s="3">
        <v>12</v>
      </c>
      <c r="L1033" s="3">
        <f t="shared" si="82"/>
        <v>12</v>
      </c>
      <c r="M1033" s="3">
        <f t="shared" si="83"/>
        <v>1</v>
      </c>
      <c r="N1033" s="3" t="s">
        <v>10</v>
      </c>
      <c r="O1033" s="3">
        <f>COUNTIF([1]局站!$D$4:$D$172,"="&amp;N1033)</f>
        <v>1</v>
      </c>
      <c r="P1033" s="3">
        <v>0</v>
      </c>
      <c r="Q1033" s="3">
        <v>0</v>
      </c>
      <c r="R1033" s="3">
        <v>0</v>
      </c>
      <c r="S1033" s="3" t="s">
        <v>11</v>
      </c>
      <c r="T1033" s="3">
        <f>COUNTIF([1]局站!$D$4:$D$172,"="&amp;S1033)</f>
        <v>1</v>
      </c>
      <c r="U1033" s="3">
        <v>0</v>
      </c>
      <c r="V1033" s="3">
        <v>0</v>
      </c>
      <c r="W1033" s="3">
        <v>0</v>
      </c>
      <c r="X1033" s="3" t="s">
        <v>1215</v>
      </c>
      <c r="Y1033" s="3" t="s">
        <v>880</v>
      </c>
      <c r="Z1033" s="3" t="str">
        <f>INDEX(业务类型!$C$4:$C$8,MATCH(纤芯!Y1033,业务类型!$B$4:$B$8,0))</f>
        <v>IDLE</v>
      </c>
      <c r="AA1033" s="3"/>
    </row>
    <row r="1034" spans="1:27" ht="33" x14ac:dyDescent="0.2">
      <c r="A1034" s="3">
        <v>1031</v>
      </c>
      <c r="B1034" s="3">
        <f t="shared" si="79"/>
        <v>37006106013</v>
      </c>
      <c r="C1034" s="3" t="s">
        <v>1166</v>
      </c>
      <c r="D1034" s="3" t="s">
        <v>206</v>
      </c>
      <c r="E1034" s="3" t="str">
        <f>INDEX(光放段!$G$4:$G$237,MATCH(纤芯!G1034,光放段!$C$4:$C$237,0))</f>
        <v>山东二干|德州滨州架空光缆:德州共青团路-滨州黄河十路</v>
      </c>
      <c r="F1034" s="3">
        <f>INDEX(光放段!$I$4:$I$237,MATCH(纤芯!H1034,光放段!$B$4:$B$237,0))</f>
        <v>37006100000</v>
      </c>
      <c r="G1034" s="3" t="str">
        <f t="shared" si="80"/>
        <v>山东二干|德州滨州架空光缆:阳信幸福三路-惠民南门街</v>
      </c>
      <c r="H1034" s="3">
        <f>INDEX(光放段!$B$4:$B$237,MATCH(纤芯!G1034,光放段!$C$4:$C$237,0))</f>
        <v>37006106000</v>
      </c>
      <c r="I1034" s="3" t="str">
        <f t="shared" si="81"/>
        <v>德州滨州架空光缆</v>
      </c>
      <c r="J1034" s="3" t="str">
        <f>INDEX(子缆名称!$B$4:$B$29,纤芯!M1034)</f>
        <v>B缆</v>
      </c>
      <c r="K1034" s="3">
        <v>13</v>
      </c>
      <c r="L1034" s="3">
        <f t="shared" si="82"/>
        <v>1</v>
      </c>
      <c r="M1034" s="3">
        <f t="shared" si="83"/>
        <v>2</v>
      </c>
      <c r="N1034" s="3" t="s">
        <v>10</v>
      </c>
      <c r="O1034" s="3">
        <f>COUNTIF([1]局站!$D$4:$D$172,"="&amp;N1034)</f>
        <v>1</v>
      </c>
      <c r="P1034" s="3">
        <v>0</v>
      </c>
      <c r="Q1034" s="3">
        <v>0</v>
      </c>
      <c r="R1034" s="3">
        <v>0</v>
      </c>
      <c r="S1034" s="3" t="s">
        <v>11</v>
      </c>
      <c r="T1034" s="3">
        <f>COUNTIF([1]局站!$D$4:$D$172,"="&amp;S1034)</f>
        <v>1</v>
      </c>
      <c r="U1034" s="3">
        <v>0</v>
      </c>
      <c r="V1034" s="3">
        <v>0</v>
      </c>
      <c r="W1034" s="3">
        <v>0</v>
      </c>
      <c r="X1034" s="3" t="s">
        <v>1215</v>
      </c>
      <c r="Y1034" s="3" t="s">
        <v>880</v>
      </c>
      <c r="Z1034" s="3" t="str">
        <f>INDEX(业务类型!$C$4:$C$8,MATCH(纤芯!Y1034,业务类型!$B$4:$B$8,0))</f>
        <v>IDLE</v>
      </c>
      <c r="AA1034" s="3"/>
    </row>
    <row r="1035" spans="1:27" ht="33" x14ac:dyDescent="0.2">
      <c r="A1035" s="3">
        <v>1032</v>
      </c>
      <c r="B1035" s="3">
        <f t="shared" si="79"/>
        <v>37006106014</v>
      </c>
      <c r="C1035" s="3" t="s">
        <v>1166</v>
      </c>
      <c r="D1035" s="3" t="s">
        <v>206</v>
      </c>
      <c r="E1035" s="3" t="str">
        <f>INDEX(光放段!$G$4:$G$237,MATCH(纤芯!G1035,光放段!$C$4:$C$237,0))</f>
        <v>山东二干|德州滨州架空光缆:德州共青团路-滨州黄河十路</v>
      </c>
      <c r="F1035" s="3">
        <f>INDEX(光放段!$I$4:$I$237,MATCH(纤芯!H1035,光放段!$B$4:$B$237,0))</f>
        <v>37006100000</v>
      </c>
      <c r="G1035" s="3" t="str">
        <f t="shared" si="80"/>
        <v>山东二干|德州滨州架空光缆:阳信幸福三路-惠民南门街</v>
      </c>
      <c r="H1035" s="3">
        <f>INDEX(光放段!$B$4:$B$237,MATCH(纤芯!G1035,光放段!$C$4:$C$237,0))</f>
        <v>37006106000</v>
      </c>
      <c r="I1035" s="3" t="str">
        <f t="shared" si="81"/>
        <v>德州滨州架空光缆</v>
      </c>
      <c r="J1035" s="3" t="str">
        <f>INDEX(子缆名称!$B$4:$B$29,纤芯!M1035)</f>
        <v>B缆</v>
      </c>
      <c r="K1035" s="3">
        <v>14</v>
      </c>
      <c r="L1035" s="3">
        <f t="shared" si="82"/>
        <v>2</v>
      </c>
      <c r="M1035" s="3">
        <f t="shared" si="83"/>
        <v>2</v>
      </c>
      <c r="N1035" s="3" t="s">
        <v>10</v>
      </c>
      <c r="O1035" s="3">
        <f>COUNTIF([1]局站!$D$4:$D$172,"="&amp;N1035)</f>
        <v>1</v>
      </c>
      <c r="P1035" s="3">
        <v>0</v>
      </c>
      <c r="Q1035" s="3">
        <v>0</v>
      </c>
      <c r="R1035" s="3">
        <v>0</v>
      </c>
      <c r="S1035" s="3" t="s">
        <v>11</v>
      </c>
      <c r="T1035" s="3">
        <f>COUNTIF([1]局站!$D$4:$D$172,"="&amp;S1035)</f>
        <v>1</v>
      </c>
      <c r="U1035" s="3">
        <v>0</v>
      </c>
      <c r="V1035" s="3">
        <v>0</v>
      </c>
      <c r="W1035" s="3">
        <v>0</v>
      </c>
      <c r="X1035" s="3" t="s">
        <v>1215</v>
      </c>
      <c r="Y1035" s="3" t="s">
        <v>880</v>
      </c>
      <c r="Z1035" s="3" t="str">
        <f>INDEX(业务类型!$C$4:$C$8,MATCH(纤芯!Y1035,业务类型!$B$4:$B$8,0))</f>
        <v>IDLE</v>
      </c>
      <c r="AA1035" s="3"/>
    </row>
    <row r="1036" spans="1:27" ht="33" x14ac:dyDescent="0.2">
      <c r="A1036" s="3">
        <v>1033</v>
      </c>
      <c r="B1036" s="3">
        <f t="shared" si="79"/>
        <v>37006106015</v>
      </c>
      <c r="C1036" s="3" t="s">
        <v>1166</v>
      </c>
      <c r="D1036" s="3" t="s">
        <v>206</v>
      </c>
      <c r="E1036" s="3" t="str">
        <f>INDEX(光放段!$G$4:$G$237,MATCH(纤芯!G1036,光放段!$C$4:$C$237,0))</f>
        <v>山东二干|德州滨州架空光缆:德州共青团路-滨州黄河十路</v>
      </c>
      <c r="F1036" s="3">
        <f>INDEX(光放段!$I$4:$I$237,MATCH(纤芯!H1036,光放段!$B$4:$B$237,0))</f>
        <v>37006100000</v>
      </c>
      <c r="G1036" s="3" t="str">
        <f t="shared" si="80"/>
        <v>山东二干|德州滨州架空光缆:阳信幸福三路-惠民南门街</v>
      </c>
      <c r="H1036" s="3">
        <f>INDEX(光放段!$B$4:$B$237,MATCH(纤芯!G1036,光放段!$C$4:$C$237,0))</f>
        <v>37006106000</v>
      </c>
      <c r="I1036" s="3" t="str">
        <f t="shared" si="81"/>
        <v>德州滨州架空光缆</v>
      </c>
      <c r="J1036" s="3" t="str">
        <f>INDEX(子缆名称!$B$4:$B$29,纤芯!M1036)</f>
        <v>B缆</v>
      </c>
      <c r="K1036" s="3">
        <v>15</v>
      </c>
      <c r="L1036" s="3">
        <f t="shared" si="82"/>
        <v>3</v>
      </c>
      <c r="M1036" s="3">
        <f t="shared" si="83"/>
        <v>2</v>
      </c>
      <c r="N1036" s="3" t="s">
        <v>10</v>
      </c>
      <c r="O1036" s="3">
        <f>COUNTIF([1]局站!$D$4:$D$172,"="&amp;N1036)</f>
        <v>1</v>
      </c>
      <c r="P1036" s="3">
        <v>0</v>
      </c>
      <c r="Q1036" s="3">
        <v>0</v>
      </c>
      <c r="R1036" s="3">
        <v>0</v>
      </c>
      <c r="S1036" s="3" t="s">
        <v>11</v>
      </c>
      <c r="T1036" s="3">
        <f>COUNTIF([1]局站!$D$4:$D$172,"="&amp;S1036)</f>
        <v>1</v>
      </c>
      <c r="U1036" s="3">
        <v>0</v>
      </c>
      <c r="V1036" s="3">
        <v>0</v>
      </c>
      <c r="W1036" s="3">
        <v>0</v>
      </c>
      <c r="X1036" s="3" t="s">
        <v>1215</v>
      </c>
      <c r="Y1036" s="3" t="s">
        <v>880</v>
      </c>
      <c r="Z1036" s="3" t="str">
        <f>INDEX(业务类型!$C$4:$C$8,MATCH(纤芯!Y1036,业务类型!$B$4:$B$8,0))</f>
        <v>IDLE</v>
      </c>
      <c r="AA1036" s="3"/>
    </row>
    <row r="1037" spans="1:27" ht="33" x14ac:dyDescent="0.2">
      <c r="A1037" s="3">
        <v>1034</v>
      </c>
      <c r="B1037" s="3">
        <f t="shared" si="79"/>
        <v>37006106016</v>
      </c>
      <c r="C1037" s="3" t="s">
        <v>1166</v>
      </c>
      <c r="D1037" s="3" t="s">
        <v>206</v>
      </c>
      <c r="E1037" s="3" t="str">
        <f>INDEX(光放段!$G$4:$G$237,MATCH(纤芯!G1037,光放段!$C$4:$C$237,0))</f>
        <v>山东二干|德州滨州架空光缆:德州共青团路-滨州黄河十路</v>
      </c>
      <c r="F1037" s="3">
        <f>INDEX(光放段!$I$4:$I$237,MATCH(纤芯!H1037,光放段!$B$4:$B$237,0))</f>
        <v>37006100000</v>
      </c>
      <c r="G1037" s="3" t="str">
        <f t="shared" si="80"/>
        <v>山东二干|德州滨州架空光缆:阳信幸福三路-惠民南门街</v>
      </c>
      <c r="H1037" s="3">
        <f>INDEX(光放段!$B$4:$B$237,MATCH(纤芯!G1037,光放段!$C$4:$C$237,0))</f>
        <v>37006106000</v>
      </c>
      <c r="I1037" s="3" t="str">
        <f t="shared" si="81"/>
        <v>德州滨州架空光缆</v>
      </c>
      <c r="J1037" s="3" t="str">
        <f>INDEX(子缆名称!$B$4:$B$29,纤芯!M1037)</f>
        <v>B缆</v>
      </c>
      <c r="K1037" s="3">
        <v>16</v>
      </c>
      <c r="L1037" s="3">
        <f t="shared" si="82"/>
        <v>4</v>
      </c>
      <c r="M1037" s="3">
        <f t="shared" si="83"/>
        <v>2</v>
      </c>
      <c r="N1037" s="3" t="s">
        <v>10</v>
      </c>
      <c r="O1037" s="3">
        <f>COUNTIF([1]局站!$D$4:$D$172,"="&amp;N1037)</f>
        <v>1</v>
      </c>
      <c r="P1037" s="3">
        <v>0</v>
      </c>
      <c r="Q1037" s="3">
        <v>0</v>
      </c>
      <c r="R1037" s="3">
        <v>0</v>
      </c>
      <c r="S1037" s="3" t="s">
        <v>11</v>
      </c>
      <c r="T1037" s="3">
        <f>COUNTIF([1]局站!$D$4:$D$172,"="&amp;S1037)</f>
        <v>1</v>
      </c>
      <c r="U1037" s="3">
        <v>0</v>
      </c>
      <c r="V1037" s="3">
        <v>0</v>
      </c>
      <c r="W1037" s="3">
        <v>0</v>
      </c>
      <c r="X1037" s="3" t="s">
        <v>1215</v>
      </c>
      <c r="Y1037" s="3" t="s">
        <v>880</v>
      </c>
      <c r="Z1037" s="3" t="str">
        <f>INDEX(业务类型!$C$4:$C$8,MATCH(纤芯!Y1037,业务类型!$B$4:$B$8,0))</f>
        <v>IDLE</v>
      </c>
      <c r="AA1037" s="3"/>
    </row>
    <row r="1038" spans="1:27" ht="33" x14ac:dyDescent="0.2">
      <c r="A1038" s="3">
        <v>1035</v>
      </c>
      <c r="B1038" s="3">
        <f t="shared" si="79"/>
        <v>37006107001</v>
      </c>
      <c r="C1038" s="3" t="s">
        <v>1166</v>
      </c>
      <c r="D1038" s="3" t="s">
        <v>206</v>
      </c>
      <c r="E1038" s="3" t="str">
        <f>INDEX(光放段!$G$4:$G$237,MATCH(纤芯!G1038,光放段!$C$4:$C$237,0))</f>
        <v>山东二干|德州滨州架空光缆:德州共青团路-滨州黄河十路</v>
      </c>
      <c r="F1038" s="3">
        <f>INDEX(光放段!$I$4:$I$237,MATCH(纤芯!H1038,光放段!$B$4:$B$237,0))</f>
        <v>37006100000</v>
      </c>
      <c r="G1038" s="3" t="str">
        <f t="shared" si="80"/>
        <v>山东二干|德州滨州架空光缆:惠民南门街-滨州黄河十路</v>
      </c>
      <c r="H1038" s="3">
        <f>INDEX(光放段!$B$4:$B$237,MATCH(纤芯!G1038,光放段!$C$4:$C$237,0))</f>
        <v>37006107000</v>
      </c>
      <c r="I1038" s="3" t="str">
        <f t="shared" si="81"/>
        <v>德州滨州架空光缆</v>
      </c>
      <c r="J1038" s="3" t="str">
        <f>INDEX(子缆名称!$B$4:$B$29,纤芯!M1038)</f>
        <v>A缆</v>
      </c>
      <c r="K1038" s="3">
        <v>1</v>
      </c>
      <c r="L1038" s="3">
        <f t="shared" si="82"/>
        <v>1</v>
      </c>
      <c r="M1038" s="3">
        <f t="shared" si="83"/>
        <v>1</v>
      </c>
      <c r="N1038" s="3" t="s">
        <v>11</v>
      </c>
      <c r="O1038" s="3">
        <f>COUNTIF([1]局站!$D$4:$D$172,"="&amp;N1038)</f>
        <v>1</v>
      </c>
      <c r="P1038" s="3">
        <v>0</v>
      </c>
      <c r="Q1038" s="3">
        <v>0</v>
      </c>
      <c r="R1038" s="3">
        <v>0</v>
      </c>
      <c r="S1038" s="3" t="s">
        <v>12</v>
      </c>
      <c r="T1038" s="3">
        <f>COUNTIF([1]局站!$D$4:$D$172,"="&amp;S1038)</f>
        <v>1</v>
      </c>
      <c r="U1038" s="3">
        <v>0</v>
      </c>
      <c r="V1038" s="3">
        <v>0</v>
      </c>
      <c r="W1038" s="3">
        <v>0</v>
      </c>
      <c r="X1038" s="3" t="s">
        <v>1215</v>
      </c>
      <c r="Y1038" s="3" t="s">
        <v>880</v>
      </c>
      <c r="Z1038" s="3" t="str">
        <f>INDEX(业务类型!$C$4:$C$8,MATCH(纤芯!Y1038,业务类型!$B$4:$B$8,0))</f>
        <v>IDLE</v>
      </c>
      <c r="AA1038" s="3"/>
    </row>
    <row r="1039" spans="1:27" ht="33" x14ac:dyDescent="0.2">
      <c r="A1039" s="3">
        <v>1036</v>
      </c>
      <c r="B1039" s="3">
        <f t="shared" si="79"/>
        <v>37006107002</v>
      </c>
      <c r="C1039" s="3" t="s">
        <v>1166</v>
      </c>
      <c r="D1039" s="3" t="s">
        <v>206</v>
      </c>
      <c r="E1039" s="3" t="str">
        <f>INDEX(光放段!$G$4:$G$237,MATCH(纤芯!G1039,光放段!$C$4:$C$237,0))</f>
        <v>山东二干|德州滨州架空光缆:德州共青团路-滨州黄河十路</v>
      </c>
      <c r="F1039" s="3">
        <f>INDEX(光放段!$I$4:$I$237,MATCH(纤芯!H1039,光放段!$B$4:$B$237,0))</f>
        <v>37006100000</v>
      </c>
      <c r="G1039" s="3" t="str">
        <f t="shared" si="80"/>
        <v>山东二干|德州滨州架空光缆:惠民南门街-滨州黄河十路</v>
      </c>
      <c r="H1039" s="3">
        <f>INDEX(光放段!$B$4:$B$237,MATCH(纤芯!G1039,光放段!$C$4:$C$237,0))</f>
        <v>37006107000</v>
      </c>
      <c r="I1039" s="3" t="str">
        <f t="shared" si="81"/>
        <v>德州滨州架空光缆</v>
      </c>
      <c r="J1039" s="3" t="str">
        <f>INDEX(子缆名称!$B$4:$B$29,纤芯!M1039)</f>
        <v>A缆</v>
      </c>
      <c r="K1039" s="3">
        <v>2</v>
      </c>
      <c r="L1039" s="3">
        <f t="shared" si="82"/>
        <v>2</v>
      </c>
      <c r="M1039" s="3">
        <f t="shared" si="83"/>
        <v>1</v>
      </c>
      <c r="N1039" s="3" t="s">
        <v>11</v>
      </c>
      <c r="O1039" s="3">
        <f>COUNTIF([1]局站!$D$4:$D$172,"="&amp;N1039)</f>
        <v>1</v>
      </c>
      <c r="P1039" s="3">
        <v>0</v>
      </c>
      <c r="Q1039" s="3">
        <v>0</v>
      </c>
      <c r="R1039" s="3">
        <v>0</v>
      </c>
      <c r="S1039" s="3" t="s">
        <v>12</v>
      </c>
      <c r="T1039" s="3">
        <f>COUNTIF([1]局站!$D$4:$D$172,"="&amp;S1039)</f>
        <v>1</v>
      </c>
      <c r="U1039" s="3">
        <v>0</v>
      </c>
      <c r="V1039" s="3">
        <v>0</v>
      </c>
      <c r="W1039" s="3">
        <v>0</v>
      </c>
      <c r="X1039" s="3" t="s">
        <v>1215</v>
      </c>
      <c r="Y1039" s="3" t="s">
        <v>880</v>
      </c>
      <c r="Z1039" s="3" t="str">
        <f>INDEX(业务类型!$C$4:$C$8,MATCH(纤芯!Y1039,业务类型!$B$4:$B$8,0))</f>
        <v>IDLE</v>
      </c>
      <c r="AA1039" s="3"/>
    </row>
    <row r="1040" spans="1:27" ht="33" x14ac:dyDescent="0.2">
      <c r="A1040" s="3">
        <v>1037</v>
      </c>
      <c r="B1040" s="3">
        <f t="shared" si="79"/>
        <v>37006107003</v>
      </c>
      <c r="C1040" s="3" t="s">
        <v>1166</v>
      </c>
      <c r="D1040" s="3" t="s">
        <v>206</v>
      </c>
      <c r="E1040" s="3" t="str">
        <f>INDEX(光放段!$G$4:$G$237,MATCH(纤芯!G1040,光放段!$C$4:$C$237,0))</f>
        <v>山东二干|德州滨州架空光缆:德州共青团路-滨州黄河十路</v>
      </c>
      <c r="F1040" s="3">
        <f>INDEX(光放段!$I$4:$I$237,MATCH(纤芯!H1040,光放段!$B$4:$B$237,0))</f>
        <v>37006100000</v>
      </c>
      <c r="G1040" s="3" t="str">
        <f t="shared" si="80"/>
        <v>山东二干|德州滨州架空光缆:惠民南门街-滨州黄河十路</v>
      </c>
      <c r="H1040" s="3">
        <f>INDEX(光放段!$B$4:$B$237,MATCH(纤芯!G1040,光放段!$C$4:$C$237,0))</f>
        <v>37006107000</v>
      </c>
      <c r="I1040" s="3" t="str">
        <f t="shared" si="81"/>
        <v>德州滨州架空光缆</v>
      </c>
      <c r="J1040" s="3" t="str">
        <f>INDEX(子缆名称!$B$4:$B$29,纤芯!M1040)</f>
        <v>A缆</v>
      </c>
      <c r="K1040" s="3">
        <v>3</v>
      </c>
      <c r="L1040" s="3">
        <f t="shared" si="82"/>
        <v>3</v>
      </c>
      <c r="M1040" s="3">
        <f t="shared" si="83"/>
        <v>1</v>
      </c>
      <c r="N1040" s="3" t="s">
        <v>11</v>
      </c>
      <c r="O1040" s="3">
        <f>COUNTIF([1]局站!$D$4:$D$172,"="&amp;N1040)</f>
        <v>1</v>
      </c>
      <c r="P1040" s="3">
        <v>0</v>
      </c>
      <c r="Q1040" s="3">
        <v>0</v>
      </c>
      <c r="R1040" s="3">
        <v>0</v>
      </c>
      <c r="S1040" s="3" t="s">
        <v>12</v>
      </c>
      <c r="T1040" s="3">
        <f>COUNTIF([1]局站!$D$4:$D$172,"="&amp;S1040)</f>
        <v>1</v>
      </c>
      <c r="U1040" s="3">
        <v>0</v>
      </c>
      <c r="V1040" s="3">
        <v>0</v>
      </c>
      <c r="W1040" s="3">
        <v>0</v>
      </c>
      <c r="X1040" s="3" t="s">
        <v>1215</v>
      </c>
      <c r="Y1040" s="3" t="s">
        <v>880</v>
      </c>
      <c r="Z1040" s="3" t="str">
        <f>INDEX(业务类型!$C$4:$C$8,MATCH(纤芯!Y1040,业务类型!$B$4:$B$8,0))</f>
        <v>IDLE</v>
      </c>
      <c r="AA1040" s="3"/>
    </row>
    <row r="1041" spans="1:27" ht="33" x14ac:dyDescent="0.2">
      <c r="A1041" s="3">
        <v>1038</v>
      </c>
      <c r="B1041" s="3">
        <f t="shared" si="79"/>
        <v>37006107004</v>
      </c>
      <c r="C1041" s="3" t="s">
        <v>1166</v>
      </c>
      <c r="D1041" s="3" t="s">
        <v>206</v>
      </c>
      <c r="E1041" s="3" t="str">
        <f>INDEX(光放段!$G$4:$G$237,MATCH(纤芯!G1041,光放段!$C$4:$C$237,0))</f>
        <v>山东二干|德州滨州架空光缆:德州共青团路-滨州黄河十路</v>
      </c>
      <c r="F1041" s="3">
        <f>INDEX(光放段!$I$4:$I$237,MATCH(纤芯!H1041,光放段!$B$4:$B$237,0))</f>
        <v>37006100000</v>
      </c>
      <c r="G1041" s="3" t="str">
        <f t="shared" si="80"/>
        <v>山东二干|德州滨州架空光缆:惠民南门街-滨州黄河十路</v>
      </c>
      <c r="H1041" s="3">
        <f>INDEX(光放段!$B$4:$B$237,MATCH(纤芯!G1041,光放段!$C$4:$C$237,0))</f>
        <v>37006107000</v>
      </c>
      <c r="I1041" s="3" t="str">
        <f t="shared" si="81"/>
        <v>德州滨州架空光缆</v>
      </c>
      <c r="J1041" s="3" t="str">
        <f>INDEX(子缆名称!$B$4:$B$29,纤芯!M1041)</f>
        <v>A缆</v>
      </c>
      <c r="K1041" s="3">
        <v>4</v>
      </c>
      <c r="L1041" s="3">
        <f t="shared" si="82"/>
        <v>4</v>
      </c>
      <c r="M1041" s="3">
        <f t="shared" si="83"/>
        <v>1</v>
      </c>
      <c r="N1041" s="3" t="s">
        <v>11</v>
      </c>
      <c r="O1041" s="3">
        <f>COUNTIF([1]局站!$D$4:$D$172,"="&amp;N1041)</f>
        <v>1</v>
      </c>
      <c r="P1041" s="3">
        <v>0</v>
      </c>
      <c r="Q1041" s="3">
        <v>0</v>
      </c>
      <c r="R1041" s="3">
        <v>0</v>
      </c>
      <c r="S1041" s="3" t="s">
        <v>12</v>
      </c>
      <c r="T1041" s="3">
        <f>COUNTIF([1]局站!$D$4:$D$172,"="&amp;S1041)</f>
        <v>1</v>
      </c>
      <c r="U1041" s="3">
        <v>0</v>
      </c>
      <c r="V1041" s="3">
        <v>0</v>
      </c>
      <c r="W1041" s="3">
        <v>0</v>
      </c>
      <c r="X1041" s="3" t="s">
        <v>1215</v>
      </c>
      <c r="Y1041" s="3" t="s">
        <v>880</v>
      </c>
      <c r="Z1041" s="3" t="str">
        <f>INDEX(业务类型!$C$4:$C$8,MATCH(纤芯!Y1041,业务类型!$B$4:$B$8,0))</f>
        <v>IDLE</v>
      </c>
      <c r="AA1041" s="3"/>
    </row>
    <row r="1042" spans="1:27" ht="33" x14ac:dyDescent="0.2">
      <c r="A1042" s="3">
        <v>1039</v>
      </c>
      <c r="B1042" s="3">
        <f t="shared" si="79"/>
        <v>37006107005</v>
      </c>
      <c r="C1042" s="3" t="s">
        <v>1166</v>
      </c>
      <c r="D1042" s="3" t="s">
        <v>206</v>
      </c>
      <c r="E1042" s="3" t="str">
        <f>INDEX(光放段!$G$4:$G$237,MATCH(纤芯!G1042,光放段!$C$4:$C$237,0))</f>
        <v>山东二干|德州滨州架空光缆:德州共青团路-滨州黄河十路</v>
      </c>
      <c r="F1042" s="3">
        <f>INDEX(光放段!$I$4:$I$237,MATCH(纤芯!H1042,光放段!$B$4:$B$237,0))</f>
        <v>37006100000</v>
      </c>
      <c r="G1042" s="3" t="str">
        <f t="shared" si="80"/>
        <v>山东二干|德州滨州架空光缆:惠民南门街-滨州黄河十路</v>
      </c>
      <c r="H1042" s="3">
        <f>INDEX(光放段!$B$4:$B$237,MATCH(纤芯!G1042,光放段!$C$4:$C$237,0))</f>
        <v>37006107000</v>
      </c>
      <c r="I1042" s="3" t="str">
        <f t="shared" si="81"/>
        <v>德州滨州架空光缆</v>
      </c>
      <c r="J1042" s="3" t="str">
        <f>INDEX(子缆名称!$B$4:$B$29,纤芯!M1042)</f>
        <v>A缆</v>
      </c>
      <c r="K1042" s="3">
        <v>5</v>
      </c>
      <c r="L1042" s="3">
        <f t="shared" si="82"/>
        <v>5</v>
      </c>
      <c r="M1042" s="3">
        <f t="shared" si="83"/>
        <v>1</v>
      </c>
      <c r="N1042" s="3" t="s">
        <v>11</v>
      </c>
      <c r="O1042" s="3">
        <f>COUNTIF([1]局站!$D$4:$D$172,"="&amp;N1042)</f>
        <v>1</v>
      </c>
      <c r="P1042" s="3">
        <v>0</v>
      </c>
      <c r="Q1042" s="3">
        <v>0</v>
      </c>
      <c r="R1042" s="3">
        <v>0</v>
      </c>
      <c r="S1042" s="3" t="s">
        <v>12</v>
      </c>
      <c r="T1042" s="3">
        <f>COUNTIF([1]局站!$D$4:$D$172,"="&amp;S1042)</f>
        <v>1</v>
      </c>
      <c r="U1042" s="3">
        <v>0</v>
      </c>
      <c r="V1042" s="3">
        <v>0</v>
      </c>
      <c r="W1042" s="3">
        <v>0</v>
      </c>
      <c r="X1042" s="3" t="s">
        <v>1215</v>
      </c>
      <c r="Y1042" s="3" t="s">
        <v>880</v>
      </c>
      <c r="Z1042" s="3" t="str">
        <f>INDEX(业务类型!$C$4:$C$8,MATCH(纤芯!Y1042,业务类型!$B$4:$B$8,0))</f>
        <v>IDLE</v>
      </c>
      <c r="AA1042" s="3"/>
    </row>
    <row r="1043" spans="1:27" ht="33" x14ac:dyDescent="0.2">
      <c r="A1043" s="3">
        <v>1040</v>
      </c>
      <c r="B1043" s="3">
        <f t="shared" si="79"/>
        <v>37006107006</v>
      </c>
      <c r="C1043" s="3" t="s">
        <v>1166</v>
      </c>
      <c r="D1043" s="3" t="s">
        <v>206</v>
      </c>
      <c r="E1043" s="3" t="str">
        <f>INDEX(光放段!$G$4:$G$237,MATCH(纤芯!G1043,光放段!$C$4:$C$237,0))</f>
        <v>山东二干|德州滨州架空光缆:德州共青团路-滨州黄河十路</v>
      </c>
      <c r="F1043" s="3">
        <f>INDEX(光放段!$I$4:$I$237,MATCH(纤芯!H1043,光放段!$B$4:$B$237,0))</f>
        <v>37006100000</v>
      </c>
      <c r="G1043" s="3" t="str">
        <f t="shared" si="80"/>
        <v>山东二干|德州滨州架空光缆:惠民南门街-滨州黄河十路</v>
      </c>
      <c r="H1043" s="3">
        <f>INDEX(光放段!$B$4:$B$237,MATCH(纤芯!G1043,光放段!$C$4:$C$237,0))</f>
        <v>37006107000</v>
      </c>
      <c r="I1043" s="3" t="str">
        <f t="shared" si="81"/>
        <v>德州滨州架空光缆</v>
      </c>
      <c r="J1043" s="3" t="str">
        <f>INDEX(子缆名称!$B$4:$B$29,纤芯!M1043)</f>
        <v>A缆</v>
      </c>
      <c r="K1043" s="3">
        <v>6</v>
      </c>
      <c r="L1043" s="3">
        <f t="shared" si="82"/>
        <v>6</v>
      </c>
      <c r="M1043" s="3">
        <f t="shared" si="83"/>
        <v>1</v>
      </c>
      <c r="N1043" s="3" t="s">
        <v>11</v>
      </c>
      <c r="O1043" s="3">
        <f>COUNTIF([1]局站!$D$4:$D$172,"="&amp;N1043)</f>
        <v>1</v>
      </c>
      <c r="P1043" s="3">
        <v>0</v>
      </c>
      <c r="Q1043" s="3">
        <v>0</v>
      </c>
      <c r="R1043" s="3">
        <v>0</v>
      </c>
      <c r="S1043" s="3" t="s">
        <v>12</v>
      </c>
      <c r="T1043" s="3">
        <f>COUNTIF([1]局站!$D$4:$D$172,"="&amp;S1043)</f>
        <v>1</v>
      </c>
      <c r="U1043" s="3">
        <v>0</v>
      </c>
      <c r="V1043" s="3">
        <v>0</v>
      </c>
      <c r="W1043" s="3">
        <v>0</v>
      </c>
      <c r="X1043" s="3" t="s">
        <v>1215</v>
      </c>
      <c r="Y1043" s="3" t="s">
        <v>880</v>
      </c>
      <c r="Z1043" s="3" t="str">
        <f>INDEX(业务类型!$C$4:$C$8,MATCH(纤芯!Y1043,业务类型!$B$4:$B$8,0))</f>
        <v>IDLE</v>
      </c>
      <c r="AA1043" s="3"/>
    </row>
    <row r="1044" spans="1:27" ht="33" x14ac:dyDescent="0.2">
      <c r="A1044" s="3">
        <v>1041</v>
      </c>
      <c r="B1044" s="3">
        <f t="shared" si="79"/>
        <v>37006107007</v>
      </c>
      <c r="C1044" s="3" t="s">
        <v>1166</v>
      </c>
      <c r="D1044" s="3" t="s">
        <v>206</v>
      </c>
      <c r="E1044" s="3" t="str">
        <f>INDEX(光放段!$G$4:$G$237,MATCH(纤芯!G1044,光放段!$C$4:$C$237,0))</f>
        <v>山东二干|德州滨州架空光缆:德州共青团路-滨州黄河十路</v>
      </c>
      <c r="F1044" s="3">
        <f>INDEX(光放段!$I$4:$I$237,MATCH(纤芯!H1044,光放段!$B$4:$B$237,0))</f>
        <v>37006100000</v>
      </c>
      <c r="G1044" s="3" t="str">
        <f t="shared" si="80"/>
        <v>山东二干|德州滨州架空光缆:惠民南门街-滨州黄河十路</v>
      </c>
      <c r="H1044" s="3">
        <f>INDEX(光放段!$B$4:$B$237,MATCH(纤芯!G1044,光放段!$C$4:$C$237,0))</f>
        <v>37006107000</v>
      </c>
      <c r="I1044" s="3" t="str">
        <f t="shared" si="81"/>
        <v>德州滨州架空光缆</v>
      </c>
      <c r="J1044" s="3" t="str">
        <f>INDEX(子缆名称!$B$4:$B$29,纤芯!M1044)</f>
        <v>A缆</v>
      </c>
      <c r="K1044" s="3">
        <v>7</v>
      </c>
      <c r="L1044" s="3">
        <f t="shared" si="82"/>
        <v>7</v>
      </c>
      <c r="M1044" s="3">
        <f t="shared" si="83"/>
        <v>1</v>
      </c>
      <c r="N1044" s="3" t="s">
        <v>11</v>
      </c>
      <c r="O1044" s="3">
        <f>COUNTIF([1]局站!$D$4:$D$172,"="&amp;N1044)</f>
        <v>1</v>
      </c>
      <c r="P1044" s="3">
        <v>0</v>
      </c>
      <c r="Q1044" s="3">
        <v>0</v>
      </c>
      <c r="R1044" s="3">
        <v>0</v>
      </c>
      <c r="S1044" s="3" t="s">
        <v>12</v>
      </c>
      <c r="T1044" s="3">
        <f>COUNTIF([1]局站!$D$4:$D$172,"="&amp;S1044)</f>
        <v>1</v>
      </c>
      <c r="U1044" s="3">
        <v>0</v>
      </c>
      <c r="V1044" s="3">
        <v>0</v>
      </c>
      <c r="W1044" s="3">
        <v>0</v>
      </c>
      <c r="X1044" s="3" t="s">
        <v>1215</v>
      </c>
      <c r="Y1044" s="3" t="s">
        <v>880</v>
      </c>
      <c r="Z1044" s="3" t="str">
        <f>INDEX(业务类型!$C$4:$C$8,MATCH(纤芯!Y1044,业务类型!$B$4:$B$8,0))</f>
        <v>IDLE</v>
      </c>
      <c r="AA1044" s="3"/>
    </row>
    <row r="1045" spans="1:27" ht="33" x14ac:dyDescent="0.2">
      <c r="A1045" s="3">
        <v>1042</v>
      </c>
      <c r="B1045" s="3">
        <f t="shared" ref="B1045:B1108" si="84">H1045+K1045</f>
        <v>37006107008</v>
      </c>
      <c r="C1045" s="3" t="s">
        <v>1166</v>
      </c>
      <c r="D1045" s="3" t="s">
        <v>206</v>
      </c>
      <c r="E1045" s="3" t="str">
        <f>INDEX(光放段!$G$4:$G$237,MATCH(纤芯!G1045,光放段!$C$4:$C$237,0))</f>
        <v>山东二干|德州滨州架空光缆:德州共青团路-滨州黄河十路</v>
      </c>
      <c r="F1045" s="3">
        <f>INDEX(光放段!$I$4:$I$237,MATCH(纤芯!H1045,光放段!$B$4:$B$237,0))</f>
        <v>37006100000</v>
      </c>
      <c r="G1045" s="3" t="str">
        <f t="shared" si="80"/>
        <v>山东二干|德州滨州架空光缆:惠民南门街-滨州黄河十路</v>
      </c>
      <c r="H1045" s="3">
        <f>INDEX(光放段!$B$4:$B$237,MATCH(纤芯!G1045,光放段!$C$4:$C$237,0))</f>
        <v>37006107000</v>
      </c>
      <c r="I1045" s="3" t="str">
        <f t="shared" si="81"/>
        <v>德州滨州架空光缆</v>
      </c>
      <c r="J1045" s="3" t="str">
        <f>INDEX(子缆名称!$B$4:$B$29,纤芯!M1045)</f>
        <v>A缆</v>
      </c>
      <c r="K1045" s="3">
        <v>8</v>
      </c>
      <c r="L1045" s="3">
        <f t="shared" si="82"/>
        <v>8</v>
      </c>
      <c r="M1045" s="3">
        <f t="shared" si="83"/>
        <v>1</v>
      </c>
      <c r="N1045" s="3" t="s">
        <v>11</v>
      </c>
      <c r="O1045" s="3">
        <f>COUNTIF([1]局站!$D$4:$D$172,"="&amp;N1045)</f>
        <v>1</v>
      </c>
      <c r="P1045" s="3">
        <v>0</v>
      </c>
      <c r="Q1045" s="3">
        <v>0</v>
      </c>
      <c r="R1045" s="3">
        <v>0</v>
      </c>
      <c r="S1045" s="3" t="s">
        <v>12</v>
      </c>
      <c r="T1045" s="3">
        <f>COUNTIF([1]局站!$D$4:$D$172,"="&amp;S1045)</f>
        <v>1</v>
      </c>
      <c r="U1045" s="3">
        <v>0</v>
      </c>
      <c r="V1045" s="3">
        <v>0</v>
      </c>
      <c r="W1045" s="3">
        <v>0</v>
      </c>
      <c r="X1045" s="3" t="s">
        <v>1215</v>
      </c>
      <c r="Y1045" s="3" t="s">
        <v>880</v>
      </c>
      <c r="Z1045" s="3" t="str">
        <f>INDEX(业务类型!$C$4:$C$8,MATCH(纤芯!Y1045,业务类型!$B$4:$B$8,0))</f>
        <v>IDLE</v>
      </c>
      <c r="AA1045" s="3"/>
    </row>
    <row r="1046" spans="1:27" ht="33" x14ac:dyDescent="0.2">
      <c r="A1046" s="3">
        <v>1043</v>
      </c>
      <c r="B1046" s="3">
        <f t="shared" si="84"/>
        <v>37006107009</v>
      </c>
      <c r="C1046" s="3" t="s">
        <v>1166</v>
      </c>
      <c r="D1046" s="3" t="s">
        <v>206</v>
      </c>
      <c r="E1046" s="3" t="str">
        <f>INDEX(光放段!$G$4:$G$237,MATCH(纤芯!G1046,光放段!$C$4:$C$237,0))</f>
        <v>山东二干|德州滨州架空光缆:德州共青团路-滨州黄河十路</v>
      </c>
      <c r="F1046" s="3">
        <f>INDEX(光放段!$I$4:$I$237,MATCH(纤芯!H1046,光放段!$B$4:$B$237,0))</f>
        <v>37006100000</v>
      </c>
      <c r="G1046" s="3" t="str">
        <f t="shared" si="80"/>
        <v>山东二干|德州滨州架空光缆:惠民南门街-滨州黄河十路</v>
      </c>
      <c r="H1046" s="3">
        <f>INDEX(光放段!$B$4:$B$237,MATCH(纤芯!G1046,光放段!$C$4:$C$237,0))</f>
        <v>37006107000</v>
      </c>
      <c r="I1046" s="3" t="str">
        <f t="shared" si="81"/>
        <v>德州滨州架空光缆</v>
      </c>
      <c r="J1046" s="3" t="str">
        <f>INDEX(子缆名称!$B$4:$B$29,纤芯!M1046)</f>
        <v>A缆</v>
      </c>
      <c r="K1046" s="3">
        <v>9</v>
      </c>
      <c r="L1046" s="3">
        <f t="shared" si="82"/>
        <v>9</v>
      </c>
      <c r="M1046" s="3">
        <f t="shared" si="83"/>
        <v>1</v>
      </c>
      <c r="N1046" s="3" t="s">
        <v>11</v>
      </c>
      <c r="O1046" s="3">
        <f>COUNTIF([1]局站!$D$4:$D$172,"="&amp;N1046)</f>
        <v>1</v>
      </c>
      <c r="P1046" s="3">
        <v>0</v>
      </c>
      <c r="Q1046" s="3">
        <v>0</v>
      </c>
      <c r="R1046" s="3">
        <v>0</v>
      </c>
      <c r="S1046" s="3" t="s">
        <v>12</v>
      </c>
      <c r="T1046" s="3">
        <f>COUNTIF([1]局站!$D$4:$D$172,"="&amp;S1046)</f>
        <v>1</v>
      </c>
      <c r="U1046" s="3">
        <v>0</v>
      </c>
      <c r="V1046" s="3">
        <v>0</v>
      </c>
      <c r="W1046" s="3">
        <v>0</v>
      </c>
      <c r="X1046" s="3" t="s">
        <v>1215</v>
      </c>
      <c r="Y1046" s="3" t="s">
        <v>880</v>
      </c>
      <c r="Z1046" s="3" t="str">
        <f>INDEX(业务类型!$C$4:$C$8,MATCH(纤芯!Y1046,业务类型!$B$4:$B$8,0))</f>
        <v>IDLE</v>
      </c>
      <c r="AA1046" s="3"/>
    </row>
    <row r="1047" spans="1:27" ht="33" x14ac:dyDescent="0.2">
      <c r="A1047" s="3">
        <v>1044</v>
      </c>
      <c r="B1047" s="3">
        <f t="shared" si="84"/>
        <v>37006107010</v>
      </c>
      <c r="C1047" s="3" t="s">
        <v>1166</v>
      </c>
      <c r="D1047" s="3" t="s">
        <v>206</v>
      </c>
      <c r="E1047" s="3" t="str">
        <f>INDEX(光放段!$G$4:$G$237,MATCH(纤芯!G1047,光放段!$C$4:$C$237,0))</f>
        <v>山东二干|德州滨州架空光缆:德州共青团路-滨州黄河十路</v>
      </c>
      <c r="F1047" s="3">
        <f>INDEX(光放段!$I$4:$I$237,MATCH(纤芯!H1047,光放段!$B$4:$B$237,0))</f>
        <v>37006100000</v>
      </c>
      <c r="G1047" s="3" t="str">
        <f t="shared" si="80"/>
        <v>山东二干|德州滨州架空光缆:惠民南门街-滨州黄河十路</v>
      </c>
      <c r="H1047" s="3">
        <f>INDEX(光放段!$B$4:$B$237,MATCH(纤芯!G1047,光放段!$C$4:$C$237,0))</f>
        <v>37006107000</v>
      </c>
      <c r="I1047" s="3" t="str">
        <f t="shared" si="81"/>
        <v>德州滨州架空光缆</v>
      </c>
      <c r="J1047" s="3" t="str">
        <f>INDEX(子缆名称!$B$4:$B$29,纤芯!M1047)</f>
        <v>A缆</v>
      </c>
      <c r="K1047" s="3">
        <v>10</v>
      </c>
      <c r="L1047" s="3">
        <f t="shared" si="82"/>
        <v>10</v>
      </c>
      <c r="M1047" s="3">
        <f t="shared" si="83"/>
        <v>1</v>
      </c>
      <c r="N1047" s="3" t="s">
        <v>11</v>
      </c>
      <c r="O1047" s="3">
        <f>COUNTIF([1]局站!$D$4:$D$172,"="&amp;N1047)</f>
        <v>1</v>
      </c>
      <c r="P1047" s="3">
        <v>0</v>
      </c>
      <c r="Q1047" s="3">
        <v>0</v>
      </c>
      <c r="R1047" s="3">
        <v>0</v>
      </c>
      <c r="S1047" s="3" t="s">
        <v>12</v>
      </c>
      <c r="T1047" s="3">
        <f>COUNTIF([1]局站!$D$4:$D$172,"="&amp;S1047)</f>
        <v>1</v>
      </c>
      <c r="U1047" s="3">
        <v>0</v>
      </c>
      <c r="V1047" s="3">
        <v>0</v>
      </c>
      <c r="W1047" s="3">
        <v>0</v>
      </c>
      <c r="X1047" s="3" t="s">
        <v>1215</v>
      </c>
      <c r="Y1047" s="3" t="s">
        <v>880</v>
      </c>
      <c r="Z1047" s="3" t="str">
        <f>INDEX(业务类型!$C$4:$C$8,MATCH(纤芯!Y1047,业务类型!$B$4:$B$8,0))</f>
        <v>IDLE</v>
      </c>
      <c r="AA1047" s="3"/>
    </row>
    <row r="1048" spans="1:27" ht="33" x14ac:dyDescent="0.2">
      <c r="A1048" s="3">
        <v>1045</v>
      </c>
      <c r="B1048" s="3">
        <f t="shared" si="84"/>
        <v>37006107011</v>
      </c>
      <c r="C1048" s="3" t="s">
        <v>1166</v>
      </c>
      <c r="D1048" s="3" t="s">
        <v>206</v>
      </c>
      <c r="E1048" s="3" t="str">
        <f>INDEX(光放段!$G$4:$G$237,MATCH(纤芯!G1048,光放段!$C$4:$C$237,0))</f>
        <v>山东二干|德州滨州架空光缆:德州共青团路-滨州黄河十路</v>
      </c>
      <c r="F1048" s="3">
        <f>INDEX(光放段!$I$4:$I$237,MATCH(纤芯!H1048,光放段!$B$4:$B$237,0))</f>
        <v>37006100000</v>
      </c>
      <c r="G1048" s="3" t="str">
        <f t="shared" si="80"/>
        <v>山东二干|德州滨州架空光缆:惠民南门街-滨州黄河十路</v>
      </c>
      <c r="H1048" s="3">
        <f>INDEX(光放段!$B$4:$B$237,MATCH(纤芯!G1048,光放段!$C$4:$C$237,0))</f>
        <v>37006107000</v>
      </c>
      <c r="I1048" s="3" t="str">
        <f t="shared" si="81"/>
        <v>德州滨州架空光缆</v>
      </c>
      <c r="J1048" s="3" t="str">
        <f>INDEX(子缆名称!$B$4:$B$29,纤芯!M1048)</f>
        <v>A缆</v>
      </c>
      <c r="K1048" s="3">
        <v>11</v>
      </c>
      <c r="L1048" s="3">
        <f t="shared" si="82"/>
        <v>11</v>
      </c>
      <c r="M1048" s="3">
        <f t="shared" si="83"/>
        <v>1</v>
      </c>
      <c r="N1048" s="3" t="s">
        <v>11</v>
      </c>
      <c r="O1048" s="3">
        <f>COUNTIF([1]局站!$D$4:$D$172,"="&amp;N1048)</f>
        <v>1</v>
      </c>
      <c r="P1048" s="3">
        <v>0</v>
      </c>
      <c r="Q1048" s="3">
        <v>0</v>
      </c>
      <c r="R1048" s="3">
        <v>0</v>
      </c>
      <c r="S1048" s="3" t="s">
        <v>12</v>
      </c>
      <c r="T1048" s="3">
        <f>COUNTIF([1]局站!$D$4:$D$172,"="&amp;S1048)</f>
        <v>1</v>
      </c>
      <c r="U1048" s="3">
        <v>0</v>
      </c>
      <c r="V1048" s="3">
        <v>0</v>
      </c>
      <c r="W1048" s="3">
        <v>0</v>
      </c>
      <c r="X1048" s="3" t="s">
        <v>1215</v>
      </c>
      <c r="Y1048" s="3" t="s">
        <v>880</v>
      </c>
      <c r="Z1048" s="3" t="str">
        <f>INDEX(业务类型!$C$4:$C$8,MATCH(纤芯!Y1048,业务类型!$B$4:$B$8,0))</f>
        <v>IDLE</v>
      </c>
      <c r="AA1048" s="3"/>
    </row>
    <row r="1049" spans="1:27" ht="33" x14ac:dyDescent="0.2">
      <c r="A1049" s="3">
        <v>1046</v>
      </c>
      <c r="B1049" s="3">
        <f t="shared" si="84"/>
        <v>37006107012</v>
      </c>
      <c r="C1049" s="3" t="s">
        <v>1166</v>
      </c>
      <c r="D1049" s="3" t="s">
        <v>206</v>
      </c>
      <c r="E1049" s="3" t="str">
        <f>INDEX(光放段!$G$4:$G$237,MATCH(纤芯!G1049,光放段!$C$4:$C$237,0))</f>
        <v>山东二干|德州滨州架空光缆:德州共青团路-滨州黄河十路</v>
      </c>
      <c r="F1049" s="3">
        <f>INDEX(光放段!$I$4:$I$237,MATCH(纤芯!H1049,光放段!$B$4:$B$237,0))</f>
        <v>37006100000</v>
      </c>
      <c r="G1049" s="3" t="str">
        <f t="shared" si="80"/>
        <v>山东二干|德州滨州架空光缆:惠民南门街-滨州黄河十路</v>
      </c>
      <c r="H1049" s="3">
        <f>INDEX(光放段!$B$4:$B$237,MATCH(纤芯!G1049,光放段!$C$4:$C$237,0))</f>
        <v>37006107000</v>
      </c>
      <c r="I1049" s="3" t="str">
        <f t="shared" si="81"/>
        <v>德州滨州架空光缆</v>
      </c>
      <c r="J1049" s="3" t="str">
        <f>INDEX(子缆名称!$B$4:$B$29,纤芯!M1049)</f>
        <v>A缆</v>
      </c>
      <c r="K1049" s="3">
        <v>12</v>
      </c>
      <c r="L1049" s="3">
        <f t="shared" si="82"/>
        <v>12</v>
      </c>
      <c r="M1049" s="3">
        <f t="shared" si="83"/>
        <v>1</v>
      </c>
      <c r="N1049" s="3" t="s">
        <v>11</v>
      </c>
      <c r="O1049" s="3">
        <f>COUNTIF([1]局站!$D$4:$D$172,"="&amp;N1049)</f>
        <v>1</v>
      </c>
      <c r="P1049" s="3">
        <v>0</v>
      </c>
      <c r="Q1049" s="3">
        <v>0</v>
      </c>
      <c r="R1049" s="3">
        <v>0</v>
      </c>
      <c r="S1049" s="3" t="s">
        <v>12</v>
      </c>
      <c r="T1049" s="3">
        <f>COUNTIF([1]局站!$D$4:$D$172,"="&amp;S1049)</f>
        <v>1</v>
      </c>
      <c r="U1049" s="3">
        <v>0</v>
      </c>
      <c r="V1049" s="3">
        <v>0</v>
      </c>
      <c r="W1049" s="3">
        <v>0</v>
      </c>
      <c r="X1049" s="3" t="s">
        <v>1215</v>
      </c>
      <c r="Y1049" s="3" t="s">
        <v>880</v>
      </c>
      <c r="Z1049" s="3" t="str">
        <f>INDEX(业务类型!$C$4:$C$8,MATCH(纤芯!Y1049,业务类型!$B$4:$B$8,0))</f>
        <v>IDLE</v>
      </c>
      <c r="AA1049" s="3"/>
    </row>
    <row r="1050" spans="1:27" ht="33" x14ac:dyDescent="0.2">
      <c r="A1050" s="3">
        <v>1047</v>
      </c>
      <c r="B1050" s="3">
        <f t="shared" si="84"/>
        <v>37006107013</v>
      </c>
      <c r="C1050" s="3" t="s">
        <v>1166</v>
      </c>
      <c r="D1050" s="3" t="s">
        <v>206</v>
      </c>
      <c r="E1050" s="3" t="str">
        <f>INDEX(光放段!$G$4:$G$237,MATCH(纤芯!G1050,光放段!$C$4:$C$237,0))</f>
        <v>山东二干|德州滨州架空光缆:德州共青团路-滨州黄河十路</v>
      </c>
      <c r="F1050" s="3">
        <f>INDEX(光放段!$I$4:$I$237,MATCH(纤芯!H1050,光放段!$B$4:$B$237,0))</f>
        <v>37006100000</v>
      </c>
      <c r="G1050" s="3" t="str">
        <f t="shared" si="80"/>
        <v>山东二干|德州滨州架空光缆:惠民南门街-滨州黄河十路</v>
      </c>
      <c r="H1050" s="3">
        <f>INDEX(光放段!$B$4:$B$237,MATCH(纤芯!G1050,光放段!$C$4:$C$237,0))</f>
        <v>37006107000</v>
      </c>
      <c r="I1050" s="3" t="str">
        <f t="shared" si="81"/>
        <v>德州滨州架空光缆</v>
      </c>
      <c r="J1050" s="3" t="str">
        <f>INDEX(子缆名称!$B$4:$B$29,纤芯!M1050)</f>
        <v>B缆</v>
      </c>
      <c r="K1050" s="3">
        <v>13</v>
      </c>
      <c r="L1050" s="3">
        <f t="shared" si="82"/>
        <v>1</v>
      </c>
      <c r="M1050" s="3">
        <f t="shared" si="83"/>
        <v>2</v>
      </c>
      <c r="N1050" s="3" t="s">
        <v>11</v>
      </c>
      <c r="O1050" s="3">
        <f>COUNTIF([1]局站!$D$4:$D$172,"="&amp;N1050)</f>
        <v>1</v>
      </c>
      <c r="P1050" s="3">
        <v>0</v>
      </c>
      <c r="Q1050" s="3">
        <v>0</v>
      </c>
      <c r="R1050" s="3">
        <v>0</v>
      </c>
      <c r="S1050" s="3" t="s">
        <v>12</v>
      </c>
      <c r="T1050" s="3">
        <f>COUNTIF([1]局站!$D$4:$D$172,"="&amp;S1050)</f>
        <v>1</v>
      </c>
      <c r="U1050" s="3">
        <v>0</v>
      </c>
      <c r="V1050" s="3">
        <v>0</v>
      </c>
      <c r="W1050" s="3">
        <v>0</v>
      </c>
      <c r="X1050" s="3" t="s">
        <v>1215</v>
      </c>
      <c r="Y1050" s="3" t="s">
        <v>880</v>
      </c>
      <c r="Z1050" s="3" t="str">
        <f>INDEX(业务类型!$C$4:$C$8,MATCH(纤芯!Y1050,业务类型!$B$4:$B$8,0))</f>
        <v>IDLE</v>
      </c>
      <c r="AA1050" s="3"/>
    </row>
    <row r="1051" spans="1:27" ht="33" x14ac:dyDescent="0.2">
      <c r="A1051" s="3">
        <v>1048</v>
      </c>
      <c r="B1051" s="3">
        <f t="shared" si="84"/>
        <v>37006107014</v>
      </c>
      <c r="C1051" s="3" t="s">
        <v>1166</v>
      </c>
      <c r="D1051" s="3" t="s">
        <v>206</v>
      </c>
      <c r="E1051" s="3" t="str">
        <f>INDEX(光放段!$G$4:$G$237,MATCH(纤芯!G1051,光放段!$C$4:$C$237,0))</f>
        <v>山东二干|德州滨州架空光缆:德州共青团路-滨州黄河十路</v>
      </c>
      <c r="F1051" s="3">
        <f>INDEX(光放段!$I$4:$I$237,MATCH(纤芯!H1051,光放段!$B$4:$B$237,0))</f>
        <v>37006100000</v>
      </c>
      <c r="G1051" s="3" t="str">
        <f t="shared" si="80"/>
        <v>山东二干|德州滨州架空光缆:惠民南门街-滨州黄河十路</v>
      </c>
      <c r="H1051" s="3">
        <f>INDEX(光放段!$B$4:$B$237,MATCH(纤芯!G1051,光放段!$C$4:$C$237,0))</f>
        <v>37006107000</v>
      </c>
      <c r="I1051" s="3" t="str">
        <f t="shared" si="81"/>
        <v>德州滨州架空光缆</v>
      </c>
      <c r="J1051" s="3" t="str">
        <f>INDEX(子缆名称!$B$4:$B$29,纤芯!M1051)</f>
        <v>B缆</v>
      </c>
      <c r="K1051" s="3">
        <v>14</v>
      </c>
      <c r="L1051" s="3">
        <f t="shared" si="82"/>
        <v>2</v>
      </c>
      <c r="M1051" s="3">
        <f t="shared" si="83"/>
        <v>2</v>
      </c>
      <c r="N1051" s="3" t="s">
        <v>11</v>
      </c>
      <c r="O1051" s="3">
        <f>COUNTIF([1]局站!$D$4:$D$172,"="&amp;N1051)</f>
        <v>1</v>
      </c>
      <c r="P1051" s="3">
        <v>0</v>
      </c>
      <c r="Q1051" s="3">
        <v>0</v>
      </c>
      <c r="R1051" s="3">
        <v>0</v>
      </c>
      <c r="S1051" s="3" t="s">
        <v>12</v>
      </c>
      <c r="T1051" s="3">
        <f>COUNTIF([1]局站!$D$4:$D$172,"="&amp;S1051)</f>
        <v>1</v>
      </c>
      <c r="U1051" s="3">
        <v>0</v>
      </c>
      <c r="V1051" s="3">
        <v>0</v>
      </c>
      <c r="W1051" s="3">
        <v>0</v>
      </c>
      <c r="X1051" s="3" t="s">
        <v>1215</v>
      </c>
      <c r="Y1051" s="3" t="s">
        <v>880</v>
      </c>
      <c r="Z1051" s="3" t="str">
        <f>INDEX(业务类型!$C$4:$C$8,MATCH(纤芯!Y1051,业务类型!$B$4:$B$8,0))</f>
        <v>IDLE</v>
      </c>
      <c r="AA1051" s="3"/>
    </row>
    <row r="1052" spans="1:27" ht="33" x14ac:dyDescent="0.2">
      <c r="A1052" s="3">
        <v>1049</v>
      </c>
      <c r="B1052" s="3">
        <f t="shared" si="84"/>
        <v>37006107015</v>
      </c>
      <c r="C1052" s="3" t="s">
        <v>1166</v>
      </c>
      <c r="D1052" s="3" t="s">
        <v>206</v>
      </c>
      <c r="E1052" s="3" t="str">
        <f>INDEX(光放段!$G$4:$G$237,MATCH(纤芯!G1052,光放段!$C$4:$C$237,0))</f>
        <v>山东二干|德州滨州架空光缆:德州共青团路-滨州黄河十路</v>
      </c>
      <c r="F1052" s="3">
        <f>INDEX(光放段!$I$4:$I$237,MATCH(纤芯!H1052,光放段!$B$4:$B$237,0))</f>
        <v>37006100000</v>
      </c>
      <c r="G1052" s="3" t="str">
        <f t="shared" si="80"/>
        <v>山东二干|德州滨州架空光缆:惠民南门街-滨州黄河十路</v>
      </c>
      <c r="H1052" s="3">
        <f>INDEX(光放段!$B$4:$B$237,MATCH(纤芯!G1052,光放段!$C$4:$C$237,0))</f>
        <v>37006107000</v>
      </c>
      <c r="I1052" s="3" t="str">
        <f t="shared" si="81"/>
        <v>德州滨州架空光缆</v>
      </c>
      <c r="J1052" s="3" t="str">
        <f>INDEX(子缆名称!$B$4:$B$29,纤芯!M1052)</f>
        <v>B缆</v>
      </c>
      <c r="K1052" s="3">
        <v>15</v>
      </c>
      <c r="L1052" s="3">
        <f t="shared" si="82"/>
        <v>3</v>
      </c>
      <c r="M1052" s="3">
        <f t="shared" si="83"/>
        <v>2</v>
      </c>
      <c r="N1052" s="3" t="s">
        <v>11</v>
      </c>
      <c r="O1052" s="3">
        <f>COUNTIF([1]局站!$D$4:$D$172,"="&amp;N1052)</f>
        <v>1</v>
      </c>
      <c r="P1052" s="3">
        <v>0</v>
      </c>
      <c r="Q1052" s="3">
        <v>0</v>
      </c>
      <c r="R1052" s="3">
        <v>0</v>
      </c>
      <c r="S1052" s="3" t="s">
        <v>12</v>
      </c>
      <c r="T1052" s="3">
        <f>COUNTIF([1]局站!$D$4:$D$172,"="&amp;S1052)</f>
        <v>1</v>
      </c>
      <c r="U1052" s="3">
        <v>0</v>
      </c>
      <c r="V1052" s="3">
        <v>0</v>
      </c>
      <c r="W1052" s="3">
        <v>0</v>
      </c>
      <c r="X1052" s="3" t="s">
        <v>1215</v>
      </c>
      <c r="Y1052" s="3" t="s">
        <v>880</v>
      </c>
      <c r="Z1052" s="3" t="str">
        <f>INDEX(业务类型!$C$4:$C$8,MATCH(纤芯!Y1052,业务类型!$B$4:$B$8,0))</f>
        <v>IDLE</v>
      </c>
      <c r="AA1052" s="3"/>
    </row>
    <row r="1053" spans="1:27" ht="33" x14ac:dyDescent="0.2">
      <c r="A1053" s="3">
        <v>1050</v>
      </c>
      <c r="B1053" s="3">
        <f t="shared" si="84"/>
        <v>37006107016</v>
      </c>
      <c r="C1053" s="3" t="s">
        <v>1166</v>
      </c>
      <c r="D1053" s="3" t="s">
        <v>206</v>
      </c>
      <c r="E1053" s="3" t="str">
        <f>INDEX(光放段!$G$4:$G$237,MATCH(纤芯!G1053,光放段!$C$4:$C$237,0))</f>
        <v>山东二干|德州滨州架空光缆:德州共青团路-滨州黄河十路</v>
      </c>
      <c r="F1053" s="3">
        <f>INDEX(光放段!$I$4:$I$237,MATCH(纤芯!H1053,光放段!$B$4:$B$237,0))</f>
        <v>37006100000</v>
      </c>
      <c r="G1053" s="3" t="str">
        <f t="shared" si="80"/>
        <v>山东二干|德州滨州架空光缆:惠民南门街-滨州黄河十路</v>
      </c>
      <c r="H1053" s="3">
        <f>INDEX(光放段!$B$4:$B$237,MATCH(纤芯!G1053,光放段!$C$4:$C$237,0))</f>
        <v>37006107000</v>
      </c>
      <c r="I1053" s="3" t="str">
        <f t="shared" si="81"/>
        <v>德州滨州架空光缆</v>
      </c>
      <c r="J1053" s="3" t="str">
        <f>INDEX(子缆名称!$B$4:$B$29,纤芯!M1053)</f>
        <v>B缆</v>
      </c>
      <c r="K1053" s="3">
        <v>16</v>
      </c>
      <c r="L1053" s="3">
        <f t="shared" si="82"/>
        <v>4</v>
      </c>
      <c r="M1053" s="3">
        <f t="shared" si="83"/>
        <v>2</v>
      </c>
      <c r="N1053" s="3" t="s">
        <v>11</v>
      </c>
      <c r="O1053" s="3">
        <f>COUNTIF([1]局站!$D$4:$D$172,"="&amp;N1053)</f>
        <v>1</v>
      </c>
      <c r="P1053" s="3">
        <v>0</v>
      </c>
      <c r="Q1053" s="3">
        <v>0</v>
      </c>
      <c r="R1053" s="3">
        <v>0</v>
      </c>
      <c r="S1053" s="3" t="s">
        <v>12</v>
      </c>
      <c r="T1053" s="3">
        <f>COUNTIF([1]局站!$D$4:$D$172,"="&amp;S1053)</f>
        <v>1</v>
      </c>
      <c r="U1053" s="3">
        <v>0</v>
      </c>
      <c r="V1053" s="3">
        <v>0</v>
      </c>
      <c r="W1053" s="3">
        <v>0</v>
      </c>
      <c r="X1053" s="3" t="s">
        <v>1215</v>
      </c>
      <c r="Y1053" s="3" t="s">
        <v>880</v>
      </c>
      <c r="Z1053" s="3" t="str">
        <f>INDEX(业务类型!$C$4:$C$8,MATCH(纤芯!Y1053,业务类型!$B$4:$B$8,0))</f>
        <v>IDLE</v>
      </c>
      <c r="AA1053" s="3"/>
    </row>
    <row r="1054" spans="1:27" ht="16.5" x14ac:dyDescent="0.2">
      <c r="A1054" s="3">
        <v>1051</v>
      </c>
      <c r="B1054" s="3">
        <f t="shared" si="84"/>
        <v>37007101001</v>
      </c>
      <c r="C1054" s="3" t="s">
        <v>1166</v>
      </c>
      <c r="D1054" s="3" t="s">
        <v>207</v>
      </c>
      <c r="E1054" s="3" t="str">
        <f>INDEX(光放段!$G$4:$G$237,MATCH(纤芯!G1054,光放段!$C$4:$C$237,0))</f>
        <v>山东二干|德州乐陵光缆:德州湖滨南路-德州共青团路</v>
      </c>
      <c r="F1054" s="3">
        <f>INDEX(光放段!$I$4:$I$237,MATCH(纤芯!H1054,光放段!$B$4:$B$237,0))</f>
        <v>37007100000</v>
      </c>
      <c r="G1054" s="3" t="str">
        <f t="shared" si="80"/>
        <v>山东二干|德州乐陵光缆:德州湖滨南路-德州共青团路</v>
      </c>
      <c r="H1054" s="3">
        <f>INDEX(光放段!$B$4:$B$237,MATCH(纤芯!G1054,光放段!$C$4:$C$237,0))</f>
        <v>37007101000</v>
      </c>
      <c r="I1054" s="3" t="str">
        <f t="shared" si="81"/>
        <v>德州乐陵光缆</v>
      </c>
      <c r="J1054" s="3" t="str">
        <f>INDEX(子缆名称!$B$4:$B$29,纤芯!M1054)</f>
        <v>A缆</v>
      </c>
      <c r="K1054" s="3">
        <v>1</v>
      </c>
      <c r="L1054" s="3">
        <f t="shared" si="82"/>
        <v>1</v>
      </c>
      <c r="M1054" s="3">
        <f t="shared" si="83"/>
        <v>1</v>
      </c>
      <c r="N1054" s="3" t="s">
        <v>33</v>
      </c>
      <c r="O1054" s="3">
        <f>COUNTIF([1]局站!$D$4:$D$172,"="&amp;N1054)</f>
        <v>1</v>
      </c>
      <c r="P1054" s="3">
        <v>0</v>
      </c>
      <c r="Q1054" s="3">
        <v>0</v>
      </c>
      <c r="R1054" s="3">
        <v>0</v>
      </c>
      <c r="S1054" s="3" t="s">
        <v>23</v>
      </c>
      <c r="T1054" s="3">
        <f>COUNTIF([1]局站!$D$4:$D$172,"="&amp;S1054)</f>
        <v>1</v>
      </c>
      <c r="U1054" s="3">
        <v>0</v>
      </c>
      <c r="V1054" s="3">
        <v>0</v>
      </c>
      <c r="W1054" s="3">
        <v>0</v>
      </c>
      <c r="X1054" s="3" t="s">
        <v>1214</v>
      </c>
      <c r="Y1054" s="3" t="s">
        <v>880</v>
      </c>
      <c r="Z1054" s="3" t="str">
        <f>INDEX(业务类型!$C$4:$C$8,MATCH(纤芯!Y1054,业务类型!$B$4:$B$8,0))</f>
        <v>IDLE</v>
      </c>
      <c r="AA1054" s="3"/>
    </row>
    <row r="1055" spans="1:27" ht="16.5" x14ac:dyDescent="0.2">
      <c r="A1055" s="3">
        <v>1052</v>
      </c>
      <c r="B1055" s="3">
        <f t="shared" si="84"/>
        <v>37007101002</v>
      </c>
      <c r="C1055" s="3" t="s">
        <v>1166</v>
      </c>
      <c r="D1055" s="3" t="s">
        <v>207</v>
      </c>
      <c r="E1055" s="3" t="str">
        <f>INDEX(光放段!$G$4:$G$237,MATCH(纤芯!G1055,光放段!$C$4:$C$237,0))</f>
        <v>山东二干|德州乐陵光缆:德州湖滨南路-德州共青团路</v>
      </c>
      <c r="F1055" s="3">
        <f>INDEX(光放段!$I$4:$I$237,MATCH(纤芯!H1055,光放段!$B$4:$B$237,0))</f>
        <v>37007100000</v>
      </c>
      <c r="G1055" s="3" t="str">
        <f t="shared" si="80"/>
        <v>山东二干|德州乐陵光缆:德州湖滨南路-德州共青团路</v>
      </c>
      <c r="H1055" s="3">
        <f>INDEX(光放段!$B$4:$B$237,MATCH(纤芯!G1055,光放段!$C$4:$C$237,0))</f>
        <v>37007101000</v>
      </c>
      <c r="I1055" s="3" t="str">
        <f t="shared" si="81"/>
        <v>德州乐陵光缆</v>
      </c>
      <c r="J1055" s="3" t="str">
        <f>INDEX(子缆名称!$B$4:$B$29,纤芯!M1055)</f>
        <v>A缆</v>
      </c>
      <c r="K1055" s="3">
        <v>2</v>
      </c>
      <c r="L1055" s="3">
        <f t="shared" si="82"/>
        <v>2</v>
      </c>
      <c r="M1055" s="3">
        <f t="shared" si="83"/>
        <v>1</v>
      </c>
      <c r="N1055" s="3" t="s">
        <v>33</v>
      </c>
      <c r="O1055" s="3">
        <f>COUNTIF([1]局站!$D$4:$D$172,"="&amp;N1055)</f>
        <v>1</v>
      </c>
      <c r="P1055" s="3">
        <v>0</v>
      </c>
      <c r="Q1055" s="3">
        <v>0</v>
      </c>
      <c r="R1055" s="3">
        <v>0</v>
      </c>
      <c r="S1055" s="3" t="s">
        <v>23</v>
      </c>
      <c r="T1055" s="3">
        <f>COUNTIF([1]局站!$D$4:$D$172,"="&amp;S1055)</f>
        <v>1</v>
      </c>
      <c r="U1055" s="3">
        <v>0</v>
      </c>
      <c r="V1055" s="3">
        <v>0</v>
      </c>
      <c r="W1055" s="3">
        <v>0</v>
      </c>
      <c r="X1055" s="3" t="s">
        <v>1214</v>
      </c>
      <c r="Y1055" s="3" t="s">
        <v>880</v>
      </c>
      <c r="Z1055" s="3" t="str">
        <f>INDEX(业务类型!$C$4:$C$8,MATCH(纤芯!Y1055,业务类型!$B$4:$B$8,0))</f>
        <v>IDLE</v>
      </c>
      <c r="AA1055" s="3"/>
    </row>
    <row r="1056" spans="1:27" ht="16.5" x14ac:dyDescent="0.2">
      <c r="A1056" s="3">
        <v>1053</v>
      </c>
      <c r="B1056" s="3">
        <f t="shared" si="84"/>
        <v>37007101003</v>
      </c>
      <c r="C1056" s="3" t="s">
        <v>1166</v>
      </c>
      <c r="D1056" s="3" t="s">
        <v>207</v>
      </c>
      <c r="E1056" s="3" t="str">
        <f>INDEX(光放段!$G$4:$G$237,MATCH(纤芯!G1056,光放段!$C$4:$C$237,0))</f>
        <v>山东二干|德州乐陵光缆:德州湖滨南路-德州共青团路</v>
      </c>
      <c r="F1056" s="3">
        <f>INDEX(光放段!$I$4:$I$237,MATCH(纤芯!H1056,光放段!$B$4:$B$237,0))</f>
        <v>37007100000</v>
      </c>
      <c r="G1056" s="3" t="str">
        <f t="shared" si="80"/>
        <v>山东二干|德州乐陵光缆:德州湖滨南路-德州共青团路</v>
      </c>
      <c r="H1056" s="3">
        <f>INDEX(光放段!$B$4:$B$237,MATCH(纤芯!G1056,光放段!$C$4:$C$237,0))</f>
        <v>37007101000</v>
      </c>
      <c r="I1056" s="3" t="str">
        <f t="shared" si="81"/>
        <v>德州乐陵光缆</v>
      </c>
      <c r="J1056" s="3" t="str">
        <f>INDEX(子缆名称!$B$4:$B$29,纤芯!M1056)</f>
        <v>A缆</v>
      </c>
      <c r="K1056" s="3">
        <v>3</v>
      </c>
      <c r="L1056" s="3">
        <f t="shared" si="82"/>
        <v>3</v>
      </c>
      <c r="M1056" s="3">
        <f t="shared" si="83"/>
        <v>1</v>
      </c>
      <c r="N1056" s="3" t="s">
        <v>33</v>
      </c>
      <c r="O1056" s="3">
        <f>COUNTIF([1]局站!$D$4:$D$172,"="&amp;N1056)</f>
        <v>1</v>
      </c>
      <c r="P1056" s="3">
        <v>0</v>
      </c>
      <c r="Q1056" s="3">
        <v>0</v>
      </c>
      <c r="R1056" s="3">
        <v>0</v>
      </c>
      <c r="S1056" s="3" t="s">
        <v>23</v>
      </c>
      <c r="T1056" s="3">
        <f>COUNTIF([1]局站!$D$4:$D$172,"="&amp;S1056)</f>
        <v>1</v>
      </c>
      <c r="U1056" s="3">
        <v>0</v>
      </c>
      <c r="V1056" s="3">
        <v>0</v>
      </c>
      <c r="W1056" s="3">
        <v>0</v>
      </c>
      <c r="X1056" s="3" t="s">
        <v>1214</v>
      </c>
      <c r="Y1056" s="3" t="s">
        <v>880</v>
      </c>
      <c r="Z1056" s="3" t="str">
        <f>INDEX(业务类型!$C$4:$C$8,MATCH(纤芯!Y1056,业务类型!$B$4:$B$8,0))</f>
        <v>IDLE</v>
      </c>
      <c r="AA1056" s="3"/>
    </row>
    <row r="1057" spans="1:27" ht="16.5" x14ac:dyDescent="0.2">
      <c r="A1057" s="3">
        <v>1054</v>
      </c>
      <c r="B1057" s="3">
        <f t="shared" si="84"/>
        <v>37007101004</v>
      </c>
      <c r="C1057" s="3" t="s">
        <v>1166</v>
      </c>
      <c r="D1057" s="3" t="s">
        <v>207</v>
      </c>
      <c r="E1057" s="3" t="str">
        <f>INDEX(光放段!$G$4:$G$237,MATCH(纤芯!G1057,光放段!$C$4:$C$237,0))</f>
        <v>山东二干|德州乐陵光缆:德州湖滨南路-德州共青团路</v>
      </c>
      <c r="F1057" s="3">
        <f>INDEX(光放段!$I$4:$I$237,MATCH(纤芯!H1057,光放段!$B$4:$B$237,0))</f>
        <v>37007100000</v>
      </c>
      <c r="G1057" s="3" t="str">
        <f t="shared" si="80"/>
        <v>山东二干|德州乐陵光缆:德州湖滨南路-德州共青团路</v>
      </c>
      <c r="H1057" s="3">
        <f>INDEX(光放段!$B$4:$B$237,MATCH(纤芯!G1057,光放段!$C$4:$C$237,0))</f>
        <v>37007101000</v>
      </c>
      <c r="I1057" s="3" t="str">
        <f t="shared" si="81"/>
        <v>德州乐陵光缆</v>
      </c>
      <c r="J1057" s="3" t="str">
        <f>INDEX(子缆名称!$B$4:$B$29,纤芯!M1057)</f>
        <v>A缆</v>
      </c>
      <c r="K1057" s="3">
        <v>4</v>
      </c>
      <c r="L1057" s="3">
        <f t="shared" si="82"/>
        <v>4</v>
      </c>
      <c r="M1057" s="3">
        <f t="shared" si="83"/>
        <v>1</v>
      </c>
      <c r="N1057" s="3" t="s">
        <v>33</v>
      </c>
      <c r="O1057" s="3">
        <f>COUNTIF([1]局站!$D$4:$D$172,"="&amp;N1057)</f>
        <v>1</v>
      </c>
      <c r="P1057" s="3">
        <v>0</v>
      </c>
      <c r="Q1057" s="3">
        <v>0</v>
      </c>
      <c r="R1057" s="3">
        <v>0</v>
      </c>
      <c r="S1057" s="3" t="s">
        <v>23</v>
      </c>
      <c r="T1057" s="3">
        <f>COUNTIF([1]局站!$D$4:$D$172,"="&amp;S1057)</f>
        <v>1</v>
      </c>
      <c r="U1057" s="3">
        <v>0</v>
      </c>
      <c r="V1057" s="3">
        <v>0</v>
      </c>
      <c r="W1057" s="3">
        <v>0</v>
      </c>
      <c r="X1057" s="3" t="s">
        <v>1214</v>
      </c>
      <c r="Y1057" s="3" t="s">
        <v>880</v>
      </c>
      <c r="Z1057" s="3" t="str">
        <f>INDEX(业务类型!$C$4:$C$8,MATCH(纤芯!Y1057,业务类型!$B$4:$B$8,0))</f>
        <v>IDLE</v>
      </c>
      <c r="AA1057" s="3"/>
    </row>
    <row r="1058" spans="1:27" ht="16.5" x14ac:dyDescent="0.2">
      <c r="A1058" s="3">
        <v>1055</v>
      </c>
      <c r="B1058" s="3">
        <f t="shared" si="84"/>
        <v>37007101005</v>
      </c>
      <c r="C1058" s="3" t="s">
        <v>1166</v>
      </c>
      <c r="D1058" s="3" t="s">
        <v>207</v>
      </c>
      <c r="E1058" s="3" t="str">
        <f>INDEX(光放段!$G$4:$G$237,MATCH(纤芯!G1058,光放段!$C$4:$C$237,0))</f>
        <v>山东二干|德州乐陵光缆:德州湖滨南路-德州共青团路</v>
      </c>
      <c r="F1058" s="3">
        <f>INDEX(光放段!$I$4:$I$237,MATCH(纤芯!H1058,光放段!$B$4:$B$237,0))</f>
        <v>37007100000</v>
      </c>
      <c r="G1058" s="3" t="str">
        <f t="shared" si="80"/>
        <v>山东二干|德州乐陵光缆:德州湖滨南路-德州共青团路</v>
      </c>
      <c r="H1058" s="3">
        <f>INDEX(光放段!$B$4:$B$237,MATCH(纤芯!G1058,光放段!$C$4:$C$237,0))</f>
        <v>37007101000</v>
      </c>
      <c r="I1058" s="3" t="str">
        <f t="shared" si="81"/>
        <v>德州乐陵光缆</v>
      </c>
      <c r="J1058" s="3" t="str">
        <f>INDEX(子缆名称!$B$4:$B$29,纤芯!M1058)</f>
        <v>A缆</v>
      </c>
      <c r="K1058" s="3">
        <v>5</v>
      </c>
      <c r="L1058" s="3">
        <f t="shared" si="82"/>
        <v>5</v>
      </c>
      <c r="M1058" s="3">
        <f t="shared" si="83"/>
        <v>1</v>
      </c>
      <c r="N1058" s="3" t="s">
        <v>33</v>
      </c>
      <c r="O1058" s="3">
        <f>COUNTIF([1]局站!$D$4:$D$172,"="&amp;N1058)</f>
        <v>1</v>
      </c>
      <c r="P1058" s="3">
        <v>0</v>
      </c>
      <c r="Q1058" s="3">
        <v>0</v>
      </c>
      <c r="R1058" s="3">
        <v>0</v>
      </c>
      <c r="S1058" s="3" t="s">
        <v>23</v>
      </c>
      <c r="T1058" s="3">
        <f>COUNTIF([1]局站!$D$4:$D$172,"="&amp;S1058)</f>
        <v>1</v>
      </c>
      <c r="U1058" s="3">
        <v>0</v>
      </c>
      <c r="V1058" s="3">
        <v>0</v>
      </c>
      <c r="W1058" s="3">
        <v>0</v>
      </c>
      <c r="X1058" s="3" t="s">
        <v>1214</v>
      </c>
      <c r="Y1058" s="3" t="s">
        <v>880</v>
      </c>
      <c r="Z1058" s="3" t="str">
        <f>INDEX(业务类型!$C$4:$C$8,MATCH(纤芯!Y1058,业务类型!$B$4:$B$8,0))</f>
        <v>IDLE</v>
      </c>
      <c r="AA1058" s="3"/>
    </row>
    <row r="1059" spans="1:27" ht="16.5" x14ac:dyDescent="0.2">
      <c r="A1059" s="3">
        <v>1056</v>
      </c>
      <c r="B1059" s="3">
        <f t="shared" si="84"/>
        <v>37007101006</v>
      </c>
      <c r="C1059" s="3" t="s">
        <v>1166</v>
      </c>
      <c r="D1059" s="3" t="s">
        <v>207</v>
      </c>
      <c r="E1059" s="3" t="str">
        <f>INDEX(光放段!$G$4:$G$237,MATCH(纤芯!G1059,光放段!$C$4:$C$237,0))</f>
        <v>山东二干|德州乐陵光缆:德州湖滨南路-德州共青团路</v>
      </c>
      <c r="F1059" s="3">
        <f>INDEX(光放段!$I$4:$I$237,MATCH(纤芯!H1059,光放段!$B$4:$B$237,0))</f>
        <v>37007100000</v>
      </c>
      <c r="G1059" s="3" t="str">
        <f t="shared" si="80"/>
        <v>山东二干|德州乐陵光缆:德州湖滨南路-德州共青团路</v>
      </c>
      <c r="H1059" s="3">
        <f>INDEX(光放段!$B$4:$B$237,MATCH(纤芯!G1059,光放段!$C$4:$C$237,0))</f>
        <v>37007101000</v>
      </c>
      <c r="I1059" s="3" t="str">
        <f t="shared" si="81"/>
        <v>德州乐陵光缆</v>
      </c>
      <c r="J1059" s="3" t="str">
        <f>INDEX(子缆名称!$B$4:$B$29,纤芯!M1059)</f>
        <v>A缆</v>
      </c>
      <c r="K1059" s="3">
        <v>6</v>
      </c>
      <c r="L1059" s="3">
        <f t="shared" si="82"/>
        <v>6</v>
      </c>
      <c r="M1059" s="3">
        <f t="shared" si="83"/>
        <v>1</v>
      </c>
      <c r="N1059" s="3" t="s">
        <v>33</v>
      </c>
      <c r="O1059" s="3">
        <f>COUNTIF([1]局站!$D$4:$D$172,"="&amp;N1059)</f>
        <v>1</v>
      </c>
      <c r="P1059" s="3">
        <v>0</v>
      </c>
      <c r="Q1059" s="3">
        <v>0</v>
      </c>
      <c r="R1059" s="3">
        <v>0</v>
      </c>
      <c r="S1059" s="3" t="s">
        <v>23</v>
      </c>
      <c r="T1059" s="3">
        <f>COUNTIF([1]局站!$D$4:$D$172,"="&amp;S1059)</f>
        <v>1</v>
      </c>
      <c r="U1059" s="3">
        <v>0</v>
      </c>
      <c r="V1059" s="3">
        <v>0</v>
      </c>
      <c r="W1059" s="3">
        <v>0</v>
      </c>
      <c r="X1059" s="3" t="s">
        <v>1214</v>
      </c>
      <c r="Y1059" s="3" t="s">
        <v>881</v>
      </c>
      <c r="Z1059" s="3" t="str">
        <f>INDEX(业务类型!$C$4:$C$8,MATCH(纤芯!Y1059,业务类型!$B$4:$B$8,0))</f>
        <v>OTHER</v>
      </c>
      <c r="AA1059" s="3" t="s">
        <v>937</v>
      </c>
    </row>
    <row r="1060" spans="1:27" ht="16.5" x14ac:dyDescent="0.2">
      <c r="A1060" s="3">
        <v>1057</v>
      </c>
      <c r="B1060" s="3">
        <f t="shared" si="84"/>
        <v>37007101007</v>
      </c>
      <c r="C1060" s="3" t="s">
        <v>1166</v>
      </c>
      <c r="D1060" s="3" t="s">
        <v>207</v>
      </c>
      <c r="E1060" s="3" t="str">
        <f>INDEX(光放段!$G$4:$G$237,MATCH(纤芯!G1060,光放段!$C$4:$C$237,0))</f>
        <v>山东二干|德州乐陵光缆:德州湖滨南路-德州共青团路</v>
      </c>
      <c r="F1060" s="3">
        <f>INDEX(光放段!$I$4:$I$237,MATCH(纤芯!H1060,光放段!$B$4:$B$237,0))</f>
        <v>37007100000</v>
      </c>
      <c r="G1060" s="3" t="str">
        <f t="shared" si="80"/>
        <v>山东二干|德州乐陵光缆:德州湖滨南路-德州共青团路</v>
      </c>
      <c r="H1060" s="3">
        <f>INDEX(光放段!$B$4:$B$237,MATCH(纤芯!G1060,光放段!$C$4:$C$237,0))</f>
        <v>37007101000</v>
      </c>
      <c r="I1060" s="3" t="str">
        <f t="shared" si="81"/>
        <v>德州乐陵光缆</v>
      </c>
      <c r="J1060" s="3" t="str">
        <f>INDEX(子缆名称!$B$4:$B$29,纤芯!M1060)</f>
        <v>A缆</v>
      </c>
      <c r="K1060" s="3">
        <v>7</v>
      </c>
      <c r="L1060" s="3">
        <f t="shared" si="82"/>
        <v>7</v>
      </c>
      <c r="M1060" s="3">
        <f t="shared" si="83"/>
        <v>1</v>
      </c>
      <c r="N1060" s="3" t="s">
        <v>33</v>
      </c>
      <c r="O1060" s="3">
        <f>COUNTIF([1]局站!$D$4:$D$172,"="&amp;N1060)</f>
        <v>1</v>
      </c>
      <c r="P1060" s="3">
        <v>0</v>
      </c>
      <c r="Q1060" s="3">
        <v>0</v>
      </c>
      <c r="R1060" s="3">
        <v>0</v>
      </c>
      <c r="S1060" s="3" t="s">
        <v>23</v>
      </c>
      <c r="T1060" s="3">
        <f>COUNTIF([1]局站!$D$4:$D$172,"="&amp;S1060)</f>
        <v>1</v>
      </c>
      <c r="U1060" s="3">
        <v>0</v>
      </c>
      <c r="V1060" s="3">
        <v>0</v>
      </c>
      <c r="W1060" s="3">
        <v>0</v>
      </c>
      <c r="X1060" s="3" t="s">
        <v>1214</v>
      </c>
      <c r="Y1060" s="3" t="s">
        <v>880</v>
      </c>
      <c r="Z1060" s="3" t="str">
        <f>INDEX(业务类型!$C$4:$C$8,MATCH(纤芯!Y1060,业务类型!$B$4:$B$8,0))</f>
        <v>IDLE</v>
      </c>
      <c r="AA1060" s="3"/>
    </row>
    <row r="1061" spans="1:27" ht="16.5" x14ac:dyDescent="0.2">
      <c r="A1061" s="3">
        <v>1058</v>
      </c>
      <c r="B1061" s="3">
        <f t="shared" si="84"/>
        <v>37007101008</v>
      </c>
      <c r="C1061" s="3" t="s">
        <v>1166</v>
      </c>
      <c r="D1061" s="3" t="s">
        <v>207</v>
      </c>
      <c r="E1061" s="3" t="str">
        <f>INDEX(光放段!$G$4:$G$237,MATCH(纤芯!G1061,光放段!$C$4:$C$237,0))</f>
        <v>山东二干|德州乐陵光缆:德州湖滨南路-德州共青团路</v>
      </c>
      <c r="F1061" s="3">
        <f>INDEX(光放段!$I$4:$I$237,MATCH(纤芯!H1061,光放段!$B$4:$B$237,0))</f>
        <v>37007100000</v>
      </c>
      <c r="G1061" s="3" t="str">
        <f t="shared" si="80"/>
        <v>山东二干|德州乐陵光缆:德州湖滨南路-德州共青团路</v>
      </c>
      <c r="H1061" s="3">
        <f>INDEX(光放段!$B$4:$B$237,MATCH(纤芯!G1061,光放段!$C$4:$C$237,0))</f>
        <v>37007101000</v>
      </c>
      <c r="I1061" s="3" t="str">
        <f t="shared" si="81"/>
        <v>德州乐陵光缆</v>
      </c>
      <c r="J1061" s="3" t="str">
        <f>INDEX(子缆名称!$B$4:$B$29,纤芯!M1061)</f>
        <v>A缆</v>
      </c>
      <c r="K1061" s="3">
        <v>8</v>
      </c>
      <c r="L1061" s="3">
        <f t="shared" si="82"/>
        <v>8</v>
      </c>
      <c r="M1061" s="3">
        <f t="shared" si="83"/>
        <v>1</v>
      </c>
      <c r="N1061" s="3" t="s">
        <v>33</v>
      </c>
      <c r="O1061" s="3">
        <f>COUNTIF([1]局站!$D$4:$D$172,"="&amp;N1061)</f>
        <v>1</v>
      </c>
      <c r="P1061" s="3">
        <v>0</v>
      </c>
      <c r="Q1061" s="3">
        <v>0</v>
      </c>
      <c r="R1061" s="3">
        <v>0</v>
      </c>
      <c r="S1061" s="3" t="s">
        <v>23</v>
      </c>
      <c r="T1061" s="3">
        <f>COUNTIF([1]局站!$D$4:$D$172,"="&amp;S1061)</f>
        <v>1</v>
      </c>
      <c r="U1061" s="3">
        <v>0</v>
      </c>
      <c r="V1061" s="3">
        <v>0</v>
      </c>
      <c r="W1061" s="3">
        <v>0</v>
      </c>
      <c r="X1061" s="3" t="s">
        <v>1214</v>
      </c>
      <c r="Y1061" s="3" t="s">
        <v>880</v>
      </c>
      <c r="Z1061" s="3" t="str">
        <f>INDEX(业务类型!$C$4:$C$8,MATCH(纤芯!Y1061,业务类型!$B$4:$B$8,0))</f>
        <v>IDLE</v>
      </c>
      <c r="AA1061" s="3"/>
    </row>
    <row r="1062" spans="1:27" ht="16.5" x14ac:dyDescent="0.2">
      <c r="A1062" s="3">
        <v>1059</v>
      </c>
      <c r="B1062" s="3">
        <f t="shared" si="84"/>
        <v>37007101009</v>
      </c>
      <c r="C1062" s="3" t="s">
        <v>1166</v>
      </c>
      <c r="D1062" s="3" t="s">
        <v>207</v>
      </c>
      <c r="E1062" s="3" t="str">
        <f>INDEX(光放段!$G$4:$G$237,MATCH(纤芯!G1062,光放段!$C$4:$C$237,0))</f>
        <v>山东二干|德州乐陵光缆:德州湖滨南路-德州共青团路</v>
      </c>
      <c r="F1062" s="3">
        <f>INDEX(光放段!$I$4:$I$237,MATCH(纤芯!H1062,光放段!$B$4:$B$237,0))</f>
        <v>37007100000</v>
      </c>
      <c r="G1062" s="3" t="str">
        <f t="shared" si="80"/>
        <v>山东二干|德州乐陵光缆:德州湖滨南路-德州共青团路</v>
      </c>
      <c r="H1062" s="3">
        <f>INDEX(光放段!$B$4:$B$237,MATCH(纤芯!G1062,光放段!$C$4:$C$237,0))</f>
        <v>37007101000</v>
      </c>
      <c r="I1062" s="3" t="str">
        <f t="shared" si="81"/>
        <v>德州乐陵光缆</v>
      </c>
      <c r="J1062" s="3" t="str">
        <f>INDEX(子缆名称!$B$4:$B$29,纤芯!M1062)</f>
        <v>A缆</v>
      </c>
      <c r="K1062" s="3">
        <v>9</v>
      </c>
      <c r="L1062" s="3">
        <f t="shared" si="82"/>
        <v>9</v>
      </c>
      <c r="M1062" s="3">
        <f t="shared" si="83"/>
        <v>1</v>
      </c>
      <c r="N1062" s="3" t="s">
        <v>33</v>
      </c>
      <c r="O1062" s="3">
        <f>COUNTIF([1]局站!$D$4:$D$172,"="&amp;N1062)</f>
        <v>1</v>
      </c>
      <c r="P1062" s="3">
        <v>0</v>
      </c>
      <c r="Q1062" s="3">
        <v>0</v>
      </c>
      <c r="R1062" s="3">
        <v>0</v>
      </c>
      <c r="S1062" s="3" t="s">
        <v>23</v>
      </c>
      <c r="T1062" s="3">
        <f>COUNTIF([1]局站!$D$4:$D$172,"="&amp;S1062)</f>
        <v>1</v>
      </c>
      <c r="U1062" s="3">
        <v>0</v>
      </c>
      <c r="V1062" s="3">
        <v>0</v>
      </c>
      <c r="W1062" s="3">
        <v>0</v>
      </c>
      <c r="X1062" s="3" t="s">
        <v>1214</v>
      </c>
      <c r="Y1062" s="3" t="s">
        <v>854</v>
      </c>
      <c r="Z1062" s="3" t="str">
        <f>INDEX(业务类型!$C$4:$C$8,MATCH(纤芯!Y1062,业务类型!$B$4:$B$8,0))</f>
        <v>LOCAL</v>
      </c>
      <c r="AA1062" s="3" t="s">
        <v>879</v>
      </c>
    </row>
    <row r="1063" spans="1:27" ht="16.5" x14ac:dyDescent="0.2">
      <c r="A1063" s="3">
        <v>1060</v>
      </c>
      <c r="B1063" s="3">
        <f t="shared" si="84"/>
        <v>37007101010</v>
      </c>
      <c r="C1063" s="3" t="s">
        <v>1166</v>
      </c>
      <c r="D1063" s="3" t="s">
        <v>207</v>
      </c>
      <c r="E1063" s="3" t="str">
        <f>INDEX(光放段!$G$4:$G$237,MATCH(纤芯!G1063,光放段!$C$4:$C$237,0))</f>
        <v>山东二干|德州乐陵光缆:德州湖滨南路-德州共青团路</v>
      </c>
      <c r="F1063" s="3">
        <f>INDEX(光放段!$I$4:$I$237,MATCH(纤芯!H1063,光放段!$B$4:$B$237,0))</f>
        <v>37007100000</v>
      </c>
      <c r="G1063" s="3" t="str">
        <f t="shared" si="80"/>
        <v>山东二干|德州乐陵光缆:德州湖滨南路-德州共青团路</v>
      </c>
      <c r="H1063" s="3">
        <f>INDEX(光放段!$B$4:$B$237,MATCH(纤芯!G1063,光放段!$C$4:$C$237,0))</f>
        <v>37007101000</v>
      </c>
      <c r="I1063" s="3" t="str">
        <f t="shared" si="81"/>
        <v>德州乐陵光缆</v>
      </c>
      <c r="J1063" s="3" t="str">
        <f>INDEX(子缆名称!$B$4:$B$29,纤芯!M1063)</f>
        <v>A缆</v>
      </c>
      <c r="K1063" s="3">
        <v>10</v>
      </c>
      <c r="L1063" s="3">
        <f t="shared" si="82"/>
        <v>10</v>
      </c>
      <c r="M1063" s="3">
        <f t="shared" si="83"/>
        <v>1</v>
      </c>
      <c r="N1063" s="3" t="s">
        <v>33</v>
      </c>
      <c r="O1063" s="3">
        <f>COUNTIF([1]局站!$D$4:$D$172,"="&amp;N1063)</f>
        <v>1</v>
      </c>
      <c r="P1063" s="3">
        <v>0</v>
      </c>
      <c r="Q1063" s="3">
        <v>0</v>
      </c>
      <c r="R1063" s="3">
        <v>0</v>
      </c>
      <c r="S1063" s="3" t="s">
        <v>23</v>
      </c>
      <c r="T1063" s="3">
        <f>COUNTIF([1]局站!$D$4:$D$172,"="&amp;S1063)</f>
        <v>1</v>
      </c>
      <c r="U1063" s="3">
        <v>0</v>
      </c>
      <c r="V1063" s="3">
        <v>0</v>
      </c>
      <c r="W1063" s="3">
        <v>0</v>
      </c>
      <c r="X1063" s="3" t="s">
        <v>1214</v>
      </c>
      <c r="Y1063" s="3" t="s">
        <v>854</v>
      </c>
      <c r="Z1063" s="3" t="str">
        <f>INDEX(业务类型!$C$4:$C$8,MATCH(纤芯!Y1063,业务类型!$B$4:$B$8,0))</f>
        <v>LOCAL</v>
      </c>
      <c r="AA1063" s="3" t="s">
        <v>879</v>
      </c>
    </row>
    <row r="1064" spans="1:27" ht="16.5" x14ac:dyDescent="0.2">
      <c r="A1064" s="3">
        <v>1061</v>
      </c>
      <c r="B1064" s="3">
        <f t="shared" si="84"/>
        <v>37007101011</v>
      </c>
      <c r="C1064" s="3" t="s">
        <v>1166</v>
      </c>
      <c r="D1064" s="3" t="s">
        <v>207</v>
      </c>
      <c r="E1064" s="3" t="str">
        <f>INDEX(光放段!$G$4:$G$237,MATCH(纤芯!G1064,光放段!$C$4:$C$237,0))</f>
        <v>山东二干|德州乐陵光缆:德州湖滨南路-德州共青团路</v>
      </c>
      <c r="F1064" s="3">
        <f>INDEX(光放段!$I$4:$I$237,MATCH(纤芯!H1064,光放段!$B$4:$B$237,0))</f>
        <v>37007100000</v>
      </c>
      <c r="G1064" s="3" t="str">
        <f t="shared" si="80"/>
        <v>山东二干|德州乐陵光缆:德州湖滨南路-德州共青团路</v>
      </c>
      <c r="H1064" s="3">
        <f>INDEX(光放段!$B$4:$B$237,MATCH(纤芯!G1064,光放段!$C$4:$C$237,0))</f>
        <v>37007101000</v>
      </c>
      <c r="I1064" s="3" t="str">
        <f t="shared" si="81"/>
        <v>德州乐陵光缆</v>
      </c>
      <c r="J1064" s="3" t="str">
        <f>INDEX(子缆名称!$B$4:$B$29,纤芯!M1064)</f>
        <v>A缆</v>
      </c>
      <c r="K1064" s="3">
        <v>11</v>
      </c>
      <c r="L1064" s="3">
        <f t="shared" si="82"/>
        <v>11</v>
      </c>
      <c r="M1064" s="3">
        <f t="shared" si="83"/>
        <v>1</v>
      </c>
      <c r="N1064" s="3" t="s">
        <v>33</v>
      </c>
      <c r="O1064" s="3">
        <f>COUNTIF([1]局站!$D$4:$D$172,"="&amp;N1064)</f>
        <v>1</v>
      </c>
      <c r="P1064" s="3">
        <v>0</v>
      </c>
      <c r="Q1064" s="3">
        <v>0</v>
      </c>
      <c r="R1064" s="3">
        <v>0</v>
      </c>
      <c r="S1064" s="3" t="s">
        <v>23</v>
      </c>
      <c r="T1064" s="3">
        <f>COUNTIF([1]局站!$D$4:$D$172,"="&amp;S1064)</f>
        <v>1</v>
      </c>
      <c r="U1064" s="3">
        <v>0</v>
      </c>
      <c r="V1064" s="3">
        <v>0</v>
      </c>
      <c r="W1064" s="3">
        <v>0</v>
      </c>
      <c r="X1064" s="3" t="s">
        <v>1214</v>
      </c>
      <c r="Y1064" s="3" t="s">
        <v>880</v>
      </c>
      <c r="Z1064" s="3" t="str">
        <f>INDEX(业务类型!$C$4:$C$8,MATCH(纤芯!Y1064,业务类型!$B$4:$B$8,0))</f>
        <v>IDLE</v>
      </c>
      <c r="AA1064" s="3"/>
    </row>
    <row r="1065" spans="1:27" ht="16.5" x14ac:dyDescent="0.2">
      <c r="A1065" s="3">
        <v>1062</v>
      </c>
      <c r="B1065" s="3">
        <f t="shared" si="84"/>
        <v>37007101012</v>
      </c>
      <c r="C1065" s="3" t="s">
        <v>1166</v>
      </c>
      <c r="D1065" s="3" t="s">
        <v>207</v>
      </c>
      <c r="E1065" s="3" t="str">
        <f>INDEX(光放段!$G$4:$G$237,MATCH(纤芯!G1065,光放段!$C$4:$C$237,0))</f>
        <v>山东二干|德州乐陵光缆:德州湖滨南路-德州共青团路</v>
      </c>
      <c r="F1065" s="3">
        <f>INDEX(光放段!$I$4:$I$237,MATCH(纤芯!H1065,光放段!$B$4:$B$237,0))</f>
        <v>37007100000</v>
      </c>
      <c r="G1065" s="3" t="str">
        <f t="shared" si="80"/>
        <v>山东二干|德州乐陵光缆:德州湖滨南路-德州共青团路</v>
      </c>
      <c r="H1065" s="3">
        <f>INDEX(光放段!$B$4:$B$237,MATCH(纤芯!G1065,光放段!$C$4:$C$237,0))</f>
        <v>37007101000</v>
      </c>
      <c r="I1065" s="3" t="str">
        <f t="shared" si="81"/>
        <v>德州乐陵光缆</v>
      </c>
      <c r="J1065" s="3" t="str">
        <f>INDEX(子缆名称!$B$4:$B$29,纤芯!M1065)</f>
        <v>A缆</v>
      </c>
      <c r="K1065" s="3">
        <v>12</v>
      </c>
      <c r="L1065" s="3">
        <f t="shared" si="82"/>
        <v>12</v>
      </c>
      <c r="M1065" s="3">
        <f t="shared" si="83"/>
        <v>1</v>
      </c>
      <c r="N1065" s="3" t="s">
        <v>33</v>
      </c>
      <c r="O1065" s="3">
        <f>COUNTIF([1]局站!$D$4:$D$172,"="&amp;N1065)</f>
        <v>1</v>
      </c>
      <c r="P1065" s="3">
        <v>0</v>
      </c>
      <c r="Q1065" s="3">
        <v>0</v>
      </c>
      <c r="R1065" s="3">
        <v>0</v>
      </c>
      <c r="S1065" s="3" t="s">
        <v>23</v>
      </c>
      <c r="T1065" s="3">
        <f>COUNTIF([1]局站!$D$4:$D$172,"="&amp;S1065)</f>
        <v>1</v>
      </c>
      <c r="U1065" s="3">
        <v>0</v>
      </c>
      <c r="V1065" s="3">
        <v>0</v>
      </c>
      <c r="W1065" s="3">
        <v>0</v>
      </c>
      <c r="X1065" s="3" t="s">
        <v>1214</v>
      </c>
      <c r="Y1065" s="3" t="s">
        <v>880</v>
      </c>
      <c r="Z1065" s="3" t="str">
        <f>INDEX(业务类型!$C$4:$C$8,MATCH(纤芯!Y1065,业务类型!$B$4:$B$8,0))</f>
        <v>IDLE</v>
      </c>
      <c r="AA1065" s="3"/>
    </row>
    <row r="1066" spans="1:27" ht="16.5" x14ac:dyDescent="0.2">
      <c r="A1066" s="3">
        <v>1063</v>
      </c>
      <c r="B1066" s="3">
        <f t="shared" si="84"/>
        <v>37007101013</v>
      </c>
      <c r="C1066" s="3" t="s">
        <v>1166</v>
      </c>
      <c r="D1066" s="3" t="s">
        <v>207</v>
      </c>
      <c r="E1066" s="3" t="str">
        <f>INDEX(光放段!$G$4:$G$237,MATCH(纤芯!G1066,光放段!$C$4:$C$237,0))</f>
        <v>山东二干|德州乐陵光缆:德州湖滨南路-德州共青团路</v>
      </c>
      <c r="F1066" s="3">
        <f>INDEX(光放段!$I$4:$I$237,MATCH(纤芯!H1066,光放段!$B$4:$B$237,0))</f>
        <v>37007100000</v>
      </c>
      <c r="G1066" s="3" t="str">
        <f t="shared" si="80"/>
        <v>山东二干|德州乐陵光缆:德州湖滨南路-德州共青团路</v>
      </c>
      <c r="H1066" s="3">
        <f>INDEX(光放段!$B$4:$B$237,MATCH(纤芯!G1066,光放段!$C$4:$C$237,0))</f>
        <v>37007101000</v>
      </c>
      <c r="I1066" s="3" t="str">
        <f t="shared" si="81"/>
        <v>德州乐陵光缆</v>
      </c>
      <c r="J1066" s="3" t="str">
        <f>INDEX(子缆名称!$B$4:$B$29,纤芯!M1066)</f>
        <v>B缆</v>
      </c>
      <c r="K1066" s="3">
        <v>13</v>
      </c>
      <c r="L1066" s="3">
        <f t="shared" si="82"/>
        <v>1</v>
      </c>
      <c r="M1066" s="3">
        <f t="shared" si="83"/>
        <v>2</v>
      </c>
      <c r="N1066" s="3" t="s">
        <v>33</v>
      </c>
      <c r="O1066" s="3">
        <f>COUNTIF([1]局站!$D$4:$D$172,"="&amp;N1066)</f>
        <v>1</v>
      </c>
      <c r="P1066" s="3">
        <v>0</v>
      </c>
      <c r="Q1066" s="3">
        <v>0</v>
      </c>
      <c r="R1066" s="3">
        <v>0</v>
      </c>
      <c r="S1066" s="3" t="s">
        <v>23</v>
      </c>
      <c r="T1066" s="3">
        <f>COUNTIF([1]局站!$D$4:$D$172,"="&amp;S1066)</f>
        <v>1</v>
      </c>
      <c r="U1066" s="3">
        <v>0</v>
      </c>
      <c r="V1066" s="3">
        <v>0</v>
      </c>
      <c r="W1066" s="3">
        <v>0</v>
      </c>
      <c r="X1066" s="3" t="s">
        <v>1215</v>
      </c>
      <c r="Y1066" s="3" t="s">
        <v>854</v>
      </c>
      <c r="Z1066" s="3" t="str">
        <f>INDEX(业务类型!$C$4:$C$8,MATCH(纤芯!Y1066,业务类型!$B$4:$B$8,0))</f>
        <v>LOCAL</v>
      </c>
      <c r="AA1066" s="3" t="s">
        <v>879</v>
      </c>
    </row>
    <row r="1067" spans="1:27" ht="16.5" x14ac:dyDescent="0.2">
      <c r="A1067" s="3">
        <v>1064</v>
      </c>
      <c r="B1067" s="3">
        <f t="shared" si="84"/>
        <v>37007101014</v>
      </c>
      <c r="C1067" s="3" t="s">
        <v>1166</v>
      </c>
      <c r="D1067" s="3" t="s">
        <v>207</v>
      </c>
      <c r="E1067" s="3" t="str">
        <f>INDEX(光放段!$G$4:$G$237,MATCH(纤芯!G1067,光放段!$C$4:$C$237,0))</f>
        <v>山东二干|德州乐陵光缆:德州湖滨南路-德州共青团路</v>
      </c>
      <c r="F1067" s="3">
        <f>INDEX(光放段!$I$4:$I$237,MATCH(纤芯!H1067,光放段!$B$4:$B$237,0))</f>
        <v>37007100000</v>
      </c>
      <c r="G1067" s="3" t="str">
        <f t="shared" si="80"/>
        <v>山东二干|德州乐陵光缆:德州湖滨南路-德州共青团路</v>
      </c>
      <c r="H1067" s="3">
        <f>INDEX(光放段!$B$4:$B$237,MATCH(纤芯!G1067,光放段!$C$4:$C$237,0))</f>
        <v>37007101000</v>
      </c>
      <c r="I1067" s="3" t="str">
        <f t="shared" si="81"/>
        <v>德州乐陵光缆</v>
      </c>
      <c r="J1067" s="3" t="str">
        <f>INDEX(子缆名称!$B$4:$B$29,纤芯!M1067)</f>
        <v>B缆</v>
      </c>
      <c r="K1067" s="3">
        <v>14</v>
      </c>
      <c r="L1067" s="3">
        <f t="shared" si="82"/>
        <v>2</v>
      </c>
      <c r="M1067" s="3">
        <f t="shared" si="83"/>
        <v>2</v>
      </c>
      <c r="N1067" s="3" t="s">
        <v>33</v>
      </c>
      <c r="O1067" s="3">
        <f>COUNTIF([1]局站!$D$4:$D$172,"="&amp;N1067)</f>
        <v>1</v>
      </c>
      <c r="P1067" s="3">
        <v>0</v>
      </c>
      <c r="Q1067" s="3">
        <v>0</v>
      </c>
      <c r="R1067" s="3">
        <v>0</v>
      </c>
      <c r="S1067" s="3" t="s">
        <v>23</v>
      </c>
      <c r="T1067" s="3">
        <f>COUNTIF([1]局站!$D$4:$D$172,"="&amp;S1067)</f>
        <v>1</v>
      </c>
      <c r="U1067" s="3">
        <v>0</v>
      </c>
      <c r="V1067" s="3">
        <v>0</v>
      </c>
      <c r="W1067" s="3">
        <v>0</v>
      </c>
      <c r="X1067" s="3" t="s">
        <v>1215</v>
      </c>
      <c r="Y1067" s="3" t="s">
        <v>880</v>
      </c>
      <c r="Z1067" s="3" t="str">
        <f>INDEX(业务类型!$C$4:$C$8,MATCH(纤芯!Y1067,业务类型!$B$4:$B$8,0))</f>
        <v>IDLE</v>
      </c>
      <c r="AA1067" s="3"/>
    </row>
    <row r="1068" spans="1:27" ht="16.5" x14ac:dyDescent="0.2">
      <c r="A1068" s="3">
        <v>1065</v>
      </c>
      <c r="B1068" s="3">
        <f t="shared" si="84"/>
        <v>37007101015</v>
      </c>
      <c r="C1068" s="3" t="s">
        <v>1166</v>
      </c>
      <c r="D1068" s="3" t="s">
        <v>207</v>
      </c>
      <c r="E1068" s="3" t="str">
        <f>INDEX(光放段!$G$4:$G$237,MATCH(纤芯!G1068,光放段!$C$4:$C$237,0))</f>
        <v>山东二干|德州乐陵光缆:德州湖滨南路-德州共青团路</v>
      </c>
      <c r="F1068" s="3">
        <f>INDEX(光放段!$I$4:$I$237,MATCH(纤芯!H1068,光放段!$B$4:$B$237,0))</f>
        <v>37007100000</v>
      </c>
      <c r="G1068" s="3" t="str">
        <f t="shared" si="80"/>
        <v>山东二干|德州乐陵光缆:德州湖滨南路-德州共青团路</v>
      </c>
      <c r="H1068" s="3">
        <f>INDEX(光放段!$B$4:$B$237,MATCH(纤芯!G1068,光放段!$C$4:$C$237,0))</f>
        <v>37007101000</v>
      </c>
      <c r="I1068" s="3" t="str">
        <f t="shared" si="81"/>
        <v>德州乐陵光缆</v>
      </c>
      <c r="J1068" s="3" t="str">
        <f>INDEX(子缆名称!$B$4:$B$29,纤芯!M1068)</f>
        <v>B缆</v>
      </c>
      <c r="K1068" s="3">
        <v>15</v>
      </c>
      <c r="L1068" s="3">
        <f t="shared" si="82"/>
        <v>3</v>
      </c>
      <c r="M1068" s="3">
        <f t="shared" si="83"/>
        <v>2</v>
      </c>
      <c r="N1068" s="3" t="s">
        <v>33</v>
      </c>
      <c r="O1068" s="3">
        <f>COUNTIF([1]局站!$D$4:$D$172,"="&amp;N1068)</f>
        <v>1</v>
      </c>
      <c r="P1068" s="3">
        <v>0</v>
      </c>
      <c r="Q1068" s="3">
        <v>0</v>
      </c>
      <c r="R1068" s="3">
        <v>0</v>
      </c>
      <c r="S1068" s="3" t="s">
        <v>23</v>
      </c>
      <c r="T1068" s="3">
        <f>COUNTIF([1]局站!$D$4:$D$172,"="&amp;S1068)</f>
        <v>1</v>
      </c>
      <c r="U1068" s="3">
        <v>0</v>
      </c>
      <c r="V1068" s="3">
        <v>0</v>
      </c>
      <c r="W1068" s="3">
        <v>0</v>
      </c>
      <c r="X1068" s="3" t="s">
        <v>1215</v>
      </c>
      <c r="Y1068" s="3" t="s">
        <v>880</v>
      </c>
      <c r="Z1068" s="3" t="str">
        <f>INDEX(业务类型!$C$4:$C$8,MATCH(纤芯!Y1068,业务类型!$B$4:$B$8,0))</f>
        <v>IDLE</v>
      </c>
      <c r="AA1068" s="3"/>
    </row>
    <row r="1069" spans="1:27" ht="16.5" x14ac:dyDescent="0.2">
      <c r="A1069" s="3">
        <v>1066</v>
      </c>
      <c r="B1069" s="3">
        <f t="shared" si="84"/>
        <v>37007101016</v>
      </c>
      <c r="C1069" s="3" t="s">
        <v>1166</v>
      </c>
      <c r="D1069" s="3" t="s">
        <v>207</v>
      </c>
      <c r="E1069" s="3" t="str">
        <f>INDEX(光放段!$G$4:$G$237,MATCH(纤芯!G1069,光放段!$C$4:$C$237,0))</f>
        <v>山东二干|德州乐陵光缆:德州湖滨南路-德州共青团路</v>
      </c>
      <c r="F1069" s="3">
        <f>INDEX(光放段!$I$4:$I$237,MATCH(纤芯!H1069,光放段!$B$4:$B$237,0))</f>
        <v>37007100000</v>
      </c>
      <c r="G1069" s="3" t="str">
        <f t="shared" si="80"/>
        <v>山东二干|德州乐陵光缆:德州湖滨南路-德州共青团路</v>
      </c>
      <c r="H1069" s="3">
        <f>INDEX(光放段!$B$4:$B$237,MATCH(纤芯!G1069,光放段!$C$4:$C$237,0))</f>
        <v>37007101000</v>
      </c>
      <c r="I1069" s="3" t="str">
        <f t="shared" si="81"/>
        <v>德州乐陵光缆</v>
      </c>
      <c r="J1069" s="3" t="str">
        <f>INDEX(子缆名称!$B$4:$B$29,纤芯!M1069)</f>
        <v>B缆</v>
      </c>
      <c r="K1069" s="3">
        <v>16</v>
      </c>
      <c r="L1069" s="3">
        <f t="shared" si="82"/>
        <v>4</v>
      </c>
      <c r="M1069" s="3">
        <f t="shared" si="83"/>
        <v>2</v>
      </c>
      <c r="N1069" s="3" t="s">
        <v>33</v>
      </c>
      <c r="O1069" s="3">
        <f>COUNTIF([1]局站!$D$4:$D$172,"="&amp;N1069)</f>
        <v>1</v>
      </c>
      <c r="P1069" s="3">
        <v>0</v>
      </c>
      <c r="Q1069" s="3">
        <v>0</v>
      </c>
      <c r="R1069" s="3">
        <v>0</v>
      </c>
      <c r="S1069" s="3" t="s">
        <v>23</v>
      </c>
      <c r="T1069" s="3">
        <f>COUNTIF([1]局站!$D$4:$D$172,"="&amp;S1069)</f>
        <v>1</v>
      </c>
      <c r="U1069" s="3">
        <v>0</v>
      </c>
      <c r="V1069" s="3">
        <v>0</v>
      </c>
      <c r="W1069" s="3">
        <v>0</v>
      </c>
      <c r="X1069" s="3" t="s">
        <v>1215</v>
      </c>
      <c r="Y1069" s="3" t="s">
        <v>880</v>
      </c>
      <c r="Z1069" s="3" t="str">
        <f>INDEX(业务类型!$C$4:$C$8,MATCH(纤芯!Y1069,业务类型!$B$4:$B$8,0))</f>
        <v>IDLE</v>
      </c>
      <c r="AA1069" s="3"/>
    </row>
    <row r="1070" spans="1:27" ht="16.5" x14ac:dyDescent="0.2">
      <c r="A1070" s="3">
        <v>1067</v>
      </c>
      <c r="B1070" s="3">
        <f t="shared" si="84"/>
        <v>37007101017</v>
      </c>
      <c r="C1070" s="3" t="s">
        <v>1166</v>
      </c>
      <c r="D1070" s="3" t="s">
        <v>207</v>
      </c>
      <c r="E1070" s="3" t="str">
        <f>INDEX(光放段!$G$4:$G$237,MATCH(纤芯!G1070,光放段!$C$4:$C$237,0))</f>
        <v>山东二干|德州乐陵光缆:德州湖滨南路-德州共青团路</v>
      </c>
      <c r="F1070" s="3">
        <f>INDEX(光放段!$I$4:$I$237,MATCH(纤芯!H1070,光放段!$B$4:$B$237,0))</f>
        <v>37007100000</v>
      </c>
      <c r="G1070" s="3" t="str">
        <f t="shared" si="80"/>
        <v>山东二干|德州乐陵光缆:德州湖滨南路-德州共青团路</v>
      </c>
      <c r="H1070" s="3">
        <f>INDEX(光放段!$B$4:$B$237,MATCH(纤芯!G1070,光放段!$C$4:$C$237,0))</f>
        <v>37007101000</v>
      </c>
      <c r="I1070" s="3" t="str">
        <f t="shared" si="81"/>
        <v>德州乐陵光缆</v>
      </c>
      <c r="J1070" s="3" t="str">
        <f>INDEX(子缆名称!$B$4:$B$29,纤芯!M1070)</f>
        <v>B缆</v>
      </c>
      <c r="K1070" s="3">
        <v>17</v>
      </c>
      <c r="L1070" s="3">
        <f t="shared" si="82"/>
        <v>5</v>
      </c>
      <c r="M1070" s="3">
        <f t="shared" si="83"/>
        <v>2</v>
      </c>
      <c r="N1070" s="3" t="s">
        <v>33</v>
      </c>
      <c r="O1070" s="3">
        <f>COUNTIF([1]局站!$D$4:$D$172,"="&amp;N1070)</f>
        <v>1</v>
      </c>
      <c r="P1070" s="3">
        <v>0</v>
      </c>
      <c r="Q1070" s="3">
        <v>0</v>
      </c>
      <c r="R1070" s="3">
        <v>0</v>
      </c>
      <c r="S1070" s="3" t="s">
        <v>23</v>
      </c>
      <c r="T1070" s="3">
        <f>COUNTIF([1]局站!$D$4:$D$172,"="&amp;S1070)</f>
        <v>1</v>
      </c>
      <c r="U1070" s="3">
        <v>0</v>
      </c>
      <c r="V1070" s="3">
        <v>0</v>
      </c>
      <c r="W1070" s="3">
        <v>0</v>
      </c>
      <c r="X1070" s="3" t="s">
        <v>1215</v>
      </c>
      <c r="Y1070" s="3" t="s">
        <v>880</v>
      </c>
      <c r="Z1070" s="3" t="str">
        <f>INDEX(业务类型!$C$4:$C$8,MATCH(纤芯!Y1070,业务类型!$B$4:$B$8,0))</f>
        <v>IDLE</v>
      </c>
      <c r="AA1070" s="3"/>
    </row>
    <row r="1071" spans="1:27" ht="16.5" x14ac:dyDescent="0.2">
      <c r="A1071" s="3">
        <v>1068</v>
      </c>
      <c r="B1071" s="3">
        <f t="shared" si="84"/>
        <v>37007101018</v>
      </c>
      <c r="C1071" s="3" t="s">
        <v>1166</v>
      </c>
      <c r="D1071" s="3" t="s">
        <v>207</v>
      </c>
      <c r="E1071" s="3" t="str">
        <f>INDEX(光放段!$G$4:$G$237,MATCH(纤芯!G1071,光放段!$C$4:$C$237,0))</f>
        <v>山东二干|德州乐陵光缆:德州湖滨南路-德州共青团路</v>
      </c>
      <c r="F1071" s="3">
        <f>INDEX(光放段!$I$4:$I$237,MATCH(纤芯!H1071,光放段!$B$4:$B$237,0))</f>
        <v>37007100000</v>
      </c>
      <c r="G1071" s="3" t="str">
        <f t="shared" si="80"/>
        <v>山东二干|德州乐陵光缆:德州湖滨南路-德州共青团路</v>
      </c>
      <c r="H1071" s="3">
        <f>INDEX(光放段!$B$4:$B$237,MATCH(纤芯!G1071,光放段!$C$4:$C$237,0))</f>
        <v>37007101000</v>
      </c>
      <c r="I1071" s="3" t="str">
        <f t="shared" si="81"/>
        <v>德州乐陵光缆</v>
      </c>
      <c r="J1071" s="3" t="str">
        <f>INDEX(子缆名称!$B$4:$B$29,纤芯!M1071)</f>
        <v>B缆</v>
      </c>
      <c r="K1071" s="3">
        <v>18</v>
      </c>
      <c r="L1071" s="3">
        <f t="shared" si="82"/>
        <v>6</v>
      </c>
      <c r="M1071" s="3">
        <f t="shared" si="83"/>
        <v>2</v>
      </c>
      <c r="N1071" s="3" t="s">
        <v>33</v>
      </c>
      <c r="O1071" s="3">
        <f>COUNTIF([1]局站!$D$4:$D$172,"="&amp;N1071)</f>
        <v>1</v>
      </c>
      <c r="P1071" s="3">
        <v>0</v>
      </c>
      <c r="Q1071" s="3">
        <v>0</v>
      </c>
      <c r="R1071" s="3">
        <v>0</v>
      </c>
      <c r="S1071" s="3" t="s">
        <v>23</v>
      </c>
      <c r="T1071" s="3">
        <f>COUNTIF([1]局站!$D$4:$D$172,"="&amp;S1071)</f>
        <v>1</v>
      </c>
      <c r="U1071" s="3">
        <v>0</v>
      </c>
      <c r="V1071" s="3">
        <v>0</v>
      </c>
      <c r="W1071" s="3">
        <v>0</v>
      </c>
      <c r="X1071" s="3" t="s">
        <v>1215</v>
      </c>
      <c r="Y1071" s="3" t="s">
        <v>880</v>
      </c>
      <c r="Z1071" s="3" t="str">
        <f>INDEX(业务类型!$C$4:$C$8,MATCH(纤芯!Y1071,业务类型!$B$4:$B$8,0))</f>
        <v>IDLE</v>
      </c>
      <c r="AA1071" s="3"/>
    </row>
    <row r="1072" spans="1:27" ht="16.5" x14ac:dyDescent="0.2">
      <c r="A1072" s="3">
        <v>1069</v>
      </c>
      <c r="B1072" s="3">
        <f t="shared" si="84"/>
        <v>37007101019</v>
      </c>
      <c r="C1072" s="3" t="s">
        <v>1166</v>
      </c>
      <c r="D1072" s="3" t="s">
        <v>207</v>
      </c>
      <c r="E1072" s="3" t="str">
        <f>INDEX(光放段!$G$4:$G$237,MATCH(纤芯!G1072,光放段!$C$4:$C$237,0))</f>
        <v>山东二干|德州乐陵光缆:德州湖滨南路-德州共青团路</v>
      </c>
      <c r="F1072" s="3">
        <f>INDEX(光放段!$I$4:$I$237,MATCH(纤芯!H1072,光放段!$B$4:$B$237,0))</f>
        <v>37007100000</v>
      </c>
      <c r="G1072" s="3" t="str">
        <f t="shared" si="80"/>
        <v>山东二干|德州乐陵光缆:德州湖滨南路-德州共青团路</v>
      </c>
      <c r="H1072" s="3">
        <f>INDEX(光放段!$B$4:$B$237,MATCH(纤芯!G1072,光放段!$C$4:$C$237,0))</f>
        <v>37007101000</v>
      </c>
      <c r="I1072" s="3" t="str">
        <f t="shared" si="81"/>
        <v>德州乐陵光缆</v>
      </c>
      <c r="J1072" s="3" t="str">
        <f>INDEX(子缆名称!$B$4:$B$29,纤芯!M1072)</f>
        <v>B缆</v>
      </c>
      <c r="K1072" s="3">
        <v>19</v>
      </c>
      <c r="L1072" s="3">
        <f t="shared" si="82"/>
        <v>7</v>
      </c>
      <c r="M1072" s="3">
        <f t="shared" si="83"/>
        <v>2</v>
      </c>
      <c r="N1072" s="3" t="s">
        <v>33</v>
      </c>
      <c r="O1072" s="3">
        <f>COUNTIF([1]局站!$D$4:$D$172,"="&amp;N1072)</f>
        <v>1</v>
      </c>
      <c r="P1072" s="3">
        <v>0</v>
      </c>
      <c r="Q1072" s="3">
        <v>0</v>
      </c>
      <c r="R1072" s="3">
        <v>0</v>
      </c>
      <c r="S1072" s="3" t="s">
        <v>23</v>
      </c>
      <c r="T1072" s="3">
        <f>COUNTIF([1]局站!$D$4:$D$172,"="&amp;S1072)</f>
        <v>1</v>
      </c>
      <c r="U1072" s="3">
        <v>0</v>
      </c>
      <c r="V1072" s="3">
        <v>0</v>
      </c>
      <c r="W1072" s="3">
        <v>0</v>
      </c>
      <c r="X1072" s="3" t="s">
        <v>1215</v>
      </c>
      <c r="Y1072" s="3" t="s">
        <v>880</v>
      </c>
      <c r="Z1072" s="3" t="str">
        <f>INDEX(业务类型!$C$4:$C$8,MATCH(纤芯!Y1072,业务类型!$B$4:$B$8,0))</f>
        <v>IDLE</v>
      </c>
      <c r="AA1072" s="3"/>
    </row>
    <row r="1073" spans="1:27" ht="16.5" x14ac:dyDescent="0.2">
      <c r="A1073" s="3">
        <v>1070</v>
      </c>
      <c r="B1073" s="3">
        <f t="shared" si="84"/>
        <v>37007101020</v>
      </c>
      <c r="C1073" s="3" t="s">
        <v>1166</v>
      </c>
      <c r="D1073" s="3" t="s">
        <v>207</v>
      </c>
      <c r="E1073" s="3" t="str">
        <f>INDEX(光放段!$G$4:$G$237,MATCH(纤芯!G1073,光放段!$C$4:$C$237,0))</f>
        <v>山东二干|德州乐陵光缆:德州湖滨南路-德州共青团路</v>
      </c>
      <c r="F1073" s="3">
        <f>INDEX(光放段!$I$4:$I$237,MATCH(纤芯!H1073,光放段!$B$4:$B$237,0))</f>
        <v>37007100000</v>
      </c>
      <c r="G1073" s="3" t="str">
        <f t="shared" si="80"/>
        <v>山东二干|德州乐陵光缆:德州湖滨南路-德州共青团路</v>
      </c>
      <c r="H1073" s="3">
        <f>INDEX(光放段!$B$4:$B$237,MATCH(纤芯!G1073,光放段!$C$4:$C$237,0))</f>
        <v>37007101000</v>
      </c>
      <c r="I1073" s="3" t="str">
        <f t="shared" si="81"/>
        <v>德州乐陵光缆</v>
      </c>
      <c r="J1073" s="3" t="str">
        <f>INDEX(子缆名称!$B$4:$B$29,纤芯!M1073)</f>
        <v>B缆</v>
      </c>
      <c r="K1073" s="3">
        <v>20</v>
      </c>
      <c r="L1073" s="3">
        <f t="shared" si="82"/>
        <v>8</v>
      </c>
      <c r="M1073" s="3">
        <f t="shared" si="83"/>
        <v>2</v>
      </c>
      <c r="N1073" s="3" t="s">
        <v>33</v>
      </c>
      <c r="O1073" s="3">
        <f>COUNTIF([1]局站!$D$4:$D$172,"="&amp;N1073)</f>
        <v>1</v>
      </c>
      <c r="P1073" s="3">
        <v>0</v>
      </c>
      <c r="Q1073" s="3">
        <v>0</v>
      </c>
      <c r="R1073" s="3">
        <v>0</v>
      </c>
      <c r="S1073" s="3" t="s">
        <v>23</v>
      </c>
      <c r="T1073" s="3">
        <f>COUNTIF([1]局站!$D$4:$D$172,"="&amp;S1073)</f>
        <v>1</v>
      </c>
      <c r="U1073" s="3">
        <v>0</v>
      </c>
      <c r="V1073" s="3">
        <v>0</v>
      </c>
      <c r="W1073" s="3">
        <v>0</v>
      </c>
      <c r="X1073" s="3" t="s">
        <v>1215</v>
      </c>
      <c r="Y1073" s="3" t="s">
        <v>880</v>
      </c>
      <c r="Z1073" s="3" t="str">
        <f>INDEX(业务类型!$C$4:$C$8,MATCH(纤芯!Y1073,业务类型!$B$4:$B$8,0))</f>
        <v>IDLE</v>
      </c>
      <c r="AA1073" s="3"/>
    </row>
    <row r="1074" spans="1:27" ht="16.5" x14ac:dyDescent="0.2">
      <c r="A1074" s="3">
        <v>1071</v>
      </c>
      <c r="B1074" s="3">
        <f t="shared" si="84"/>
        <v>37007101021</v>
      </c>
      <c r="C1074" s="3" t="s">
        <v>1166</v>
      </c>
      <c r="D1074" s="3" t="s">
        <v>207</v>
      </c>
      <c r="E1074" s="3" t="str">
        <f>INDEX(光放段!$G$4:$G$237,MATCH(纤芯!G1074,光放段!$C$4:$C$237,0))</f>
        <v>山东二干|德州乐陵光缆:德州湖滨南路-德州共青团路</v>
      </c>
      <c r="F1074" s="3">
        <f>INDEX(光放段!$I$4:$I$237,MATCH(纤芯!H1074,光放段!$B$4:$B$237,0))</f>
        <v>37007100000</v>
      </c>
      <c r="G1074" s="3" t="str">
        <f t="shared" si="80"/>
        <v>山东二干|德州乐陵光缆:德州湖滨南路-德州共青团路</v>
      </c>
      <c r="H1074" s="3">
        <f>INDEX(光放段!$B$4:$B$237,MATCH(纤芯!G1074,光放段!$C$4:$C$237,0))</f>
        <v>37007101000</v>
      </c>
      <c r="I1074" s="3" t="str">
        <f t="shared" si="81"/>
        <v>德州乐陵光缆</v>
      </c>
      <c r="J1074" s="3" t="str">
        <f>INDEX(子缆名称!$B$4:$B$29,纤芯!M1074)</f>
        <v>B缆</v>
      </c>
      <c r="K1074" s="3">
        <v>21</v>
      </c>
      <c r="L1074" s="3">
        <f t="shared" si="82"/>
        <v>9</v>
      </c>
      <c r="M1074" s="3">
        <f t="shared" si="83"/>
        <v>2</v>
      </c>
      <c r="N1074" s="3" t="s">
        <v>33</v>
      </c>
      <c r="O1074" s="3">
        <f>COUNTIF([1]局站!$D$4:$D$172,"="&amp;N1074)</f>
        <v>1</v>
      </c>
      <c r="P1074" s="3">
        <v>0</v>
      </c>
      <c r="Q1074" s="3">
        <v>0</v>
      </c>
      <c r="R1074" s="3">
        <v>0</v>
      </c>
      <c r="S1074" s="3" t="s">
        <v>23</v>
      </c>
      <c r="T1074" s="3">
        <f>COUNTIF([1]局站!$D$4:$D$172,"="&amp;S1074)</f>
        <v>1</v>
      </c>
      <c r="U1074" s="3">
        <v>0</v>
      </c>
      <c r="V1074" s="3">
        <v>0</v>
      </c>
      <c r="W1074" s="3">
        <v>0</v>
      </c>
      <c r="X1074" s="3" t="s">
        <v>1215</v>
      </c>
      <c r="Y1074" s="3" t="s">
        <v>854</v>
      </c>
      <c r="Z1074" s="3" t="str">
        <f>INDEX(业务类型!$C$4:$C$8,MATCH(纤芯!Y1074,业务类型!$B$4:$B$8,0))</f>
        <v>LOCAL</v>
      </c>
      <c r="AA1074" s="3" t="s">
        <v>879</v>
      </c>
    </row>
    <row r="1075" spans="1:27" ht="16.5" x14ac:dyDescent="0.2">
      <c r="A1075" s="3">
        <v>1072</v>
      </c>
      <c r="B1075" s="3">
        <f t="shared" si="84"/>
        <v>37007101022</v>
      </c>
      <c r="C1075" s="3" t="s">
        <v>1166</v>
      </c>
      <c r="D1075" s="3" t="s">
        <v>207</v>
      </c>
      <c r="E1075" s="3" t="str">
        <f>INDEX(光放段!$G$4:$G$237,MATCH(纤芯!G1075,光放段!$C$4:$C$237,0))</f>
        <v>山东二干|德州乐陵光缆:德州湖滨南路-德州共青团路</v>
      </c>
      <c r="F1075" s="3">
        <f>INDEX(光放段!$I$4:$I$237,MATCH(纤芯!H1075,光放段!$B$4:$B$237,0))</f>
        <v>37007100000</v>
      </c>
      <c r="G1075" s="3" t="str">
        <f t="shared" si="80"/>
        <v>山东二干|德州乐陵光缆:德州湖滨南路-德州共青团路</v>
      </c>
      <c r="H1075" s="3">
        <f>INDEX(光放段!$B$4:$B$237,MATCH(纤芯!G1075,光放段!$C$4:$C$237,0))</f>
        <v>37007101000</v>
      </c>
      <c r="I1075" s="3" t="str">
        <f t="shared" si="81"/>
        <v>德州乐陵光缆</v>
      </c>
      <c r="J1075" s="3" t="str">
        <f>INDEX(子缆名称!$B$4:$B$29,纤芯!M1075)</f>
        <v>B缆</v>
      </c>
      <c r="K1075" s="3">
        <v>22</v>
      </c>
      <c r="L1075" s="3">
        <f t="shared" si="82"/>
        <v>10</v>
      </c>
      <c r="M1075" s="3">
        <f t="shared" si="83"/>
        <v>2</v>
      </c>
      <c r="N1075" s="3" t="s">
        <v>33</v>
      </c>
      <c r="O1075" s="3">
        <f>COUNTIF([1]局站!$D$4:$D$172,"="&amp;N1075)</f>
        <v>1</v>
      </c>
      <c r="P1075" s="3">
        <v>0</v>
      </c>
      <c r="Q1075" s="3">
        <v>0</v>
      </c>
      <c r="R1075" s="3">
        <v>0</v>
      </c>
      <c r="S1075" s="3" t="s">
        <v>23</v>
      </c>
      <c r="T1075" s="3">
        <f>COUNTIF([1]局站!$D$4:$D$172,"="&amp;S1075)</f>
        <v>1</v>
      </c>
      <c r="U1075" s="3">
        <v>0</v>
      </c>
      <c r="V1075" s="3">
        <v>0</v>
      </c>
      <c r="W1075" s="3">
        <v>0</v>
      </c>
      <c r="X1075" s="3" t="s">
        <v>1215</v>
      </c>
      <c r="Y1075" s="3" t="s">
        <v>880</v>
      </c>
      <c r="Z1075" s="3" t="str">
        <f>INDEX(业务类型!$C$4:$C$8,MATCH(纤芯!Y1075,业务类型!$B$4:$B$8,0))</f>
        <v>IDLE</v>
      </c>
      <c r="AA1075" s="3"/>
    </row>
    <row r="1076" spans="1:27" ht="16.5" x14ac:dyDescent="0.2">
      <c r="A1076" s="3">
        <v>1073</v>
      </c>
      <c r="B1076" s="3">
        <f t="shared" si="84"/>
        <v>37007101023</v>
      </c>
      <c r="C1076" s="3" t="s">
        <v>1166</v>
      </c>
      <c r="D1076" s="3" t="s">
        <v>207</v>
      </c>
      <c r="E1076" s="3" t="str">
        <f>INDEX(光放段!$G$4:$G$237,MATCH(纤芯!G1076,光放段!$C$4:$C$237,0))</f>
        <v>山东二干|德州乐陵光缆:德州湖滨南路-德州共青团路</v>
      </c>
      <c r="F1076" s="3">
        <f>INDEX(光放段!$I$4:$I$237,MATCH(纤芯!H1076,光放段!$B$4:$B$237,0))</f>
        <v>37007100000</v>
      </c>
      <c r="G1076" s="3" t="str">
        <f t="shared" si="80"/>
        <v>山东二干|德州乐陵光缆:德州湖滨南路-德州共青团路</v>
      </c>
      <c r="H1076" s="3">
        <f>INDEX(光放段!$B$4:$B$237,MATCH(纤芯!G1076,光放段!$C$4:$C$237,0))</f>
        <v>37007101000</v>
      </c>
      <c r="I1076" s="3" t="str">
        <f t="shared" si="81"/>
        <v>德州乐陵光缆</v>
      </c>
      <c r="J1076" s="3" t="str">
        <f>INDEX(子缆名称!$B$4:$B$29,纤芯!M1076)</f>
        <v>B缆</v>
      </c>
      <c r="K1076" s="3">
        <v>23</v>
      </c>
      <c r="L1076" s="3">
        <f t="shared" si="82"/>
        <v>11</v>
      </c>
      <c r="M1076" s="3">
        <f t="shared" si="83"/>
        <v>2</v>
      </c>
      <c r="N1076" s="3" t="s">
        <v>33</v>
      </c>
      <c r="O1076" s="3">
        <f>COUNTIF([1]局站!$D$4:$D$172,"="&amp;N1076)</f>
        <v>1</v>
      </c>
      <c r="P1076" s="3">
        <v>0</v>
      </c>
      <c r="Q1076" s="3">
        <v>0</v>
      </c>
      <c r="R1076" s="3">
        <v>0</v>
      </c>
      <c r="S1076" s="3" t="s">
        <v>23</v>
      </c>
      <c r="T1076" s="3">
        <f>COUNTIF([1]局站!$D$4:$D$172,"="&amp;S1076)</f>
        <v>1</v>
      </c>
      <c r="U1076" s="3">
        <v>0</v>
      </c>
      <c r="V1076" s="3">
        <v>0</v>
      </c>
      <c r="W1076" s="3">
        <v>0</v>
      </c>
      <c r="X1076" s="3" t="s">
        <v>1215</v>
      </c>
      <c r="Y1076" s="3" t="s">
        <v>880</v>
      </c>
      <c r="Z1076" s="3" t="str">
        <f>INDEX(业务类型!$C$4:$C$8,MATCH(纤芯!Y1076,业务类型!$B$4:$B$8,0))</f>
        <v>IDLE</v>
      </c>
      <c r="AA1076" s="3"/>
    </row>
    <row r="1077" spans="1:27" ht="16.5" x14ac:dyDescent="0.2">
      <c r="A1077" s="3">
        <v>1074</v>
      </c>
      <c r="B1077" s="3">
        <f t="shared" si="84"/>
        <v>37007101024</v>
      </c>
      <c r="C1077" s="3" t="s">
        <v>1166</v>
      </c>
      <c r="D1077" s="3" t="s">
        <v>207</v>
      </c>
      <c r="E1077" s="3" t="str">
        <f>INDEX(光放段!$G$4:$G$237,MATCH(纤芯!G1077,光放段!$C$4:$C$237,0))</f>
        <v>山东二干|德州乐陵光缆:德州湖滨南路-德州共青团路</v>
      </c>
      <c r="F1077" s="3">
        <f>INDEX(光放段!$I$4:$I$237,MATCH(纤芯!H1077,光放段!$B$4:$B$237,0))</f>
        <v>37007100000</v>
      </c>
      <c r="G1077" s="3" t="str">
        <f t="shared" si="80"/>
        <v>山东二干|德州乐陵光缆:德州湖滨南路-德州共青团路</v>
      </c>
      <c r="H1077" s="3">
        <f>INDEX(光放段!$B$4:$B$237,MATCH(纤芯!G1077,光放段!$C$4:$C$237,0))</f>
        <v>37007101000</v>
      </c>
      <c r="I1077" s="3" t="str">
        <f t="shared" si="81"/>
        <v>德州乐陵光缆</v>
      </c>
      <c r="J1077" s="3" t="str">
        <f>INDEX(子缆名称!$B$4:$B$29,纤芯!M1077)</f>
        <v>B缆</v>
      </c>
      <c r="K1077" s="3">
        <v>24</v>
      </c>
      <c r="L1077" s="3">
        <f t="shared" si="82"/>
        <v>12</v>
      </c>
      <c r="M1077" s="3">
        <f t="shared" si="83"/>
        <v>2</v>
      </c>
      <c r="N1077" s="3" t="s">
        <v>33</v>
      </c>
      <c r="O1077" s="3">
        <f>COUNTIF([1]局站!$D$4:$D$172,"="&amp;N1077)</f>
        <v>1</v>
      </c>
      <c r="P1077" s="3">
        <v>0</v>
      </c>
      <c r="Q1077" s="3">
        <v>0</v>
      </c>
      <c r="R1077" s="3">
        <v>0</v>
      </c>
      <c r="S1077" s="3" t="s">
        <v>23</v>
      </c>
      <c r="T1077" s="3">
        <f>COUNTIF([1]局站!$D$4:$D$172,"="&amp;S1077)</f>
        <v>1</v>
      </c>
      <c r="U1077" s="3">
        <v>0</v>
      </c>
      <c r="V1077" s="3">
        <v>0</v>
      </c>
      <c r="W1077" s="3">
        <v>0</v>
      </c>
      <c r="X1077" s="3" t="s">
        <v>1215</v>
      </c>
      <c r="Y1077" s="3" t="s">
        <v>880</v>
      </c>
      <c r="Z1077" s="3" t="str">
        <f>INDEX(业务类型!$C$4:$C$8,MATCH(纤芯!Y1077,业务类型!$B$4:$B$8,0))</f>
        <v>IDLE</v>
      </c>
      <c r="AA1077" s="3"/>
    </row>
    <row r="1078" spans="1:27" ht="16.5" x14ac:dyDescent="0.2">
      <c r="A1078" s="3">
        <v>1075</v>
      </c>
      <c r="B1078" s="3">
        <f t="shared" si="84"/>
        <v>37007101025</v>
      </c>
      <c r="C1078" s="3" t="s">
        <v>1166</v>
      </c>
      <c r="D1078" s="3" t="s">
        <v>207</v>
      </c>
      <c r="E1078" s="3" t="str">
        <f>INDEX(光放段!$G$4:$G$237,MATCH(纤芯!G1078,光放段!$C$4:$C$237,0))</f>
        <v>山东二干|德州乐陵光缆:德州湖滨南路-德州共青团路</v>
      </c>
      <c r="F1078" s="3">
        <f>INDEX(光放段!$I$4:$I$237,MATCH(纤芯!H1078,光放段!$B$4:$B$237,0))</f>
        <v>37007100000</v>
      </c>
      <c r="G1078" s="3" t="str">
        <f t="shared" si="80"/>
        <v>山东二干|德州乐陵光缆:德州湖滨南路-德州共青团路</v>
      </c>
      <c r="H1078" s="3">
        <f>INDEX(光放段!$B$4:$B$237,MATCH(纤芯!G1078,光放段!$C$4:$C$237,0))</f>
        <v>37007101000</v>
      </c>
      <c r="I1078" s="3" t="str">
        <f t="shared" si="81"/>
        <v>德州乐陵光缆</v>
      </c>
      <c r="J1078" s="3" t="str">
        <f>INDEX(子缆名称!$B$4:$B$29,纤芯!M1078)</f>
        <v>C缆</v>
      </c>
      <c r="K1078" s="3">
        <v>25</v>
      </c>
      <c r="L1078" s="3">
        <f t="shared" si="82"/>
        <v>1</v>
      </c>
      <c r="M1078" s="3">
        <f t="shared" si="83"/>
        <v>3</v>
      </c>
      <c r="N1078" s="3" t="s">
        <v>33</v>
      </c>
      <c r="O1078" s="3">
        <f>COUNTIF([1]局站!$D$4:$D$172,"="&amp;N1078)</f>
        <v>1</v>
      </c>
      <c r="P1078" s="3">
        <v>0</v>
      </c>
      <c r="Q1078" s="3">
        <v>0</v>
      </c>
      <c r="R1078" s="3">
        <v>0</v>
      </c>
      <c r="S1078" s="3" t="s">
        <v>23</v>
      </c>
      <c r="T1078" s="3">
        <f>COUNTIF([1]局站!$D$4:$D$172,"="&amp;S1078)</f>
        <v>1</v>
      </c>
      <c r="U1078" s="3">
        <v>0</v>
      </c>
      <c r="V1078" s="3">
        <v>0</v>
      </c>
      <c r="W1078" s="3">
        <v>0</v>
      </c>
      <c r="X1078" s="3" t="s">
        <v>1215</v>
      </c>
      <c r="Y1078" s="3" t="s">
        <v>880</v>
      </c>
      <c r="Z1078" s="3" t="str">
        <f>INDEX(业务类型!$C$4:$C$8,MATCH(纤芯!Y1078,业务类型!$B$4:$B$8,0))</f>
        <v>IDLE</v>
      </c>
      <c r="AA1078" s="3"/>
    </row>
    <row r="1079" spans="1:27" ht="16.5" x14ac:dyDescent="0.2">
      <c r="A1079" s="3">
        <v>1076</v>
      </c>
      <c r="B1079" s="3">
        <f t="shared" si="84"/>
        <v>37007101026</v>
      </c>
      <c r="C1079" s="3" t="s">
        <v>1166</v>
      </c>
      <c r="D1079" s="3" t="s">
        <v>207</v>
      </c>
      <c r="E1079" s="3" t="str">
        <f>INDEX(光放段!$G$4:$G$237,MATCH(纤芯!G1079,光放段!$C$4:$C$237,0))</f>
        <v>山东二干|德州乐陵光缆:德州湖滨南路-德州共青团路</v>
      </c>
      <c r="F1079" s="3">
        <f>INDEX(光放段!$I$4:$I$237,MATCH(纤芯!H1079,光放段!$B$4:$B$237,0))</f>
        <v>37007100000</v>
      </c>
      <c r="G1079" s="3" t="str">
        <f t="shared" si="80"/>
        <v>山东二干|德州乐陵光缆:德州湖滨南路-德州共青团路</v>
      </c>
      <c r="H1079" s="3">
        <f>INDEX(光放段!$B$4:$B$237,MATCH(纤芯!G1079,光放段!$C$4:$C$237,0))</f>
        <v>37007101000</v>
      </c>
      <c r="I1079" s="3" t="str">
        <f t="shared" si="81"/>
        <v>德州乐陵光缆</v>
      </c>
      <c r="J1079" s="3" t="str">
        <f>INDEX(子缆名称!$B$4:$B$29,纤芯!M1079)</f>
        <v>C缆</v>
      </c>
      <c r="K1079" s="3">
        <v>26</v>
      </c>
      <c r="L1079" s="3">
        <f t="shared" si="82"/>
        <v>2</v>
      </c>
      <c r="M1079" s="3">
        <f t="shared" si="83"/>
        <v>3</v>
      </c>
      <c r="N1079" s="3" t="s">
        <v>33</v>
      </c>
      <c r="O1079" s="3">
        <f>COUNTIF([1]局站!$D$4:$D$172,"="&amp;N1079)</f>
        <v>1</v>
      </c>
      <c r="P1079" s="3">
        <v>0</v>
      </c>
      <c r="Q1079" s="3">
        <v>0</v>
      </c>
      <c r="R1079" s="3">
        <v>0</v>
      </c>
      <c r="S1079" s="3" t="s">
        <v>23</v>
      </c>
      <c r="T1079" s="3">
        <f>COUNTIF([1]局站!$D$4:$D$172,"="&amp;S1079)</f>
        <v>1</v>
      </c>
      <c r="U1079" s="3">
        <v>0</v>
      </c>
      <c r="V1079" s="3">
        <v>0</v>
      </c>
      <c r="W1079" s="3">
        <v>0</v>
      </c>
      <c r="X1079" s="3" t="s">
        <v>1215</v>
      </c>
      <c r="Y1079" s="3" t="s">
        <v>880</v>
      </c>
      <c r="Z1079" s="3" t="str">
        <f>INDEX(业务类型!$C$4:$C$8,MATCH(纤芯!Y1079,业务类型!$B$4:$B$8,0))</f>
        <v>IDLE</v>
      </c>
      <c r="AA1079" s="3"/>
    </row>
    <row r="1080" spans="1:27" ht="16.5" x14ac:dyDescent="0.2">
      <c r="A1080" s="3">
        <v>1077</v>
      </c>
      <c r="B1080" s="3">
        <f t="shared" si="84"/>
        <v>37007101027</v>
      </c>
      <c r="C1080" s="3" t="s">
        <v>1166</v>
      </c>
      <c r="D1080" s="3" t="s">
        <v>207</v>
      </c>
      <c r="E1080" s="3" t="str">
        <f>INDEX(光放段!$G$4:$G$237,MATCH(纤芯!G1080,光放段!$C$4:$C$237,0))</f>
        <v>山东二干|德州乐陵光缆:德州湖滨南路-德州共青团路</v>
      </c>
      <c r="F1080" s="3">
        <f>INDEX(光放段!$I$4:$I$237,MATCH(纤芯!H1080,光放段!$B$4:$B$237,0))</f>
        <v>37007100000</v>
      </c>
      <c r="G1080" s="3" t="str">
        <f t="shared" si="80"/>
        <v>山东二干|德州乐陵光缆:德州湖滨南路-德州共青团路</v>
      </c>
      <c r="H1080" s="3">
        <f>INDEX(光放段!$B$4:$B$237,MATCH(纤芯!G1080,光放段!$C$4:$C$237,0))</f>
        <v>37007101000</v>
      </c>
      <c r="I1080" s="3" t="str">
        <f t="shared" si="81"/>
        <v>德州乐陵光缆</v>
      </c>
      <c r="J1080" s="3" t="str">
        <f>INDEX(子缆名称!$B$4:$B$29,纤芯!M1080)</f>
        <v>C缆</v>
      </c>
      <c r="K1080" s="3">
        <v>27</v>
      </c>
      <c r="L1080" s="3">
        <f t="shared" si="82"/>
        <v>3</v>
      </c>
      <c r="M1080" s="3">
        <f t="shared" si="83"/>
        <v>3</v>
      </c>
      <c r="N1080" s="3" t="s">
        <v>33</v>
      </c>
      <c r="O1080" s="3">
        <f>COUNTIF([1]局站!$D$4:$D$172,"="&amp;N1080)</f>
        <v>1</v>
      </c>
      <c r="P1080" s="3">
        <v>0</v>
      </c>
      <c r="Q1080" s="3">
        <v>0</v>
      </c>
      <c r="R1080" s="3">
        <v>0</v>
      </c>
      <c r="S1080" s="3" t="s">
        <v>23</v>
      </c>
      <c r="T1080" s="3">
        <f>COUNTIF([1]局站!$D$4:$D$172,"="&amp;S1080)</f>
        <v>1</v>
      </c>
      <c r="U1080" s="3">
        <v>0</v>
      </c>
      <c r="V1080" s="3">
        <v>0</v>
      </c>
      <c r="W1080" s="3">
        <v>0</v>
      </c>
      <c r="X1080" s="3" t="s">
        <v>1215</v>
      </c>
      <c r="Y1080" s="3" t="s">
        <v>880</v>
      </c>
      <c r="Z1080" s="3" t="str">
        <f>INDEX(业务类型!$C$4:$C$8,MATCH(纤芯!Y1080,业务类型!$B$4:$B$8,0))</f>
        <v>IDLE</v>
      </c>
      <c r="AA1080" s="3"/>
    </row>
    <row r="1081" spans="1:27" ht="16.5" x14ac:dyDescent="0.2">
      <c r="A1081" s="3">
        <v>1078</v>
      </c>
      <c r="B1081" s="3">
        <f t="shared" si="84"/>
        <v>37007101028</v>
      </c>
      <c r="C1081" s="3" t="s">
        <v>1166</v>
      </c>
      <c r="D1081" s="3" t="s">
        <v>207</v>
      </c>
      <c r="E1081" s="3" t="str">
        <f>INDEX(光放段!$G$4:$G$237,MATCH(纤芯!G1081,光放段!$C$4:$C$237,0))</f>
        <v>山东二干|德州乐陵光缆:德州湖滨南路-德州共青团路</v>
      </c>
      <c r="F1081" s="3">
        <f>INDEX(光放段!$I$4:$I$237,MATCH(纤芯!H1081,光放段!$B$4:$B$237,0))</f>
        <v>37007100000</v>
      </c>
      <c r="G1081" s="3" t="str">
        <f t="shared" si="80"/>
        <v>山东二干|德州乐陵光缆:德州湖滨南路-德州共青团路</v>
      </c>
      <c r="H1081" s="3">
        <f>INDEX(光放段!$B$4:$B$237,MATCH(纤芯!G1081,光放段!$C$4:$C$237,0))</f>
        <v>37007101000</v>
      </c>
      <c r="I1081" s="3" t="str">
        <f t="shared" si="81"/>
        <v>德州乐陵光缆</v>
      </c>
      <c r="J1081" s="3" t="str">
        <f>INDEX(子缆名称!$B$4:$B$29,纤芯!M1081)</f>
        <v>C缆</v>
      </c>
      <c r="K1081" s="3">
        <v>28</v>
      </c>
      <c r="L1081" s="3">
        <f t="shared" si="82"/>
        <v>4</v>
      </c>
      <c r="M1081" s="3">
        <f t="shared" si="83"/>
        <v>3</v>
      </c>
      <c r="N1081" s="3" t="s">
        <v>33</v>
      </c>
      <c r="O1081" s="3">
        <f>COUNTIF([1]局站!$D$4:$D$172,"="&amp;N1081)</f>
        <v>1</v>
      </c>
      <c r="P1081" s="3">
        <v>0</v>
      </c>
      <c r="Q1081" s="3">
        <v>0</v>
      </c>
      <c r="R1081" s="3">
        <v>0</v>
      </c>
      <c r="S1081" s="3" t="s">
        <v>23</v>
      </c>
      <c r="T1081" s="3">
        <f>COUNTIF([1]局站!$D$4:$D$172,"="&amp;S1081)</f>
        <v>1</v>
      </c>
      <c r="U1081" s="3">
        <v>0</v>
      </c>
      <c r="V1081" s="3">
        <v>0</v>
      </c>
      <c r="W1081" s="3">
        <v>0</v>
      </c>
      <c r="X1081" s="3" t="s">
        <v>1215</v>
      </c>
      <c r="Y1081" s="3" t="s">
        <v>880</v>
      </c>
      <c r="Z1081" s="3" t="str">
        <f>INDEX(业务类型!$C$4:$C$8,MATCH(纤芯!Y1081,业务类型!$B$4:$B$8,0))</f>
        <v>IDLE</v>
      </c>
      <c r="AA1081" s="3"/>
    </row>
    <row r="1082" spans="1:27" ht="16.5" x14ac:dyDescent="0.2">
      <c r="A1082" s="3">
        <v>1079</v>
      </c>
      <c r="B1082" s="3">
        <f t="shared" si="84"/>
        <v>37007101029</v>
      </c>
      <c r="C1082" s="3" t="s">
        <v>1166</v>
      </c>
      <c r="D1082" s="3" t="s">
        <v>207</v>
      </c>
      <c r="E1082" s="3" t="str">
        <f>INDEX(光放段!$G$4:$G$237,MATCH(纤芯!G1082,光放段!$C$4:$C$237,0))</f>
        <v>山东二干|德州乐陵光缆:德州湖滨南路-德州共青团路</v>
      </c>
      <c r="F1082" s="3">
        <f>INDEX(光放段!$I$4:$I$237,MATCH(纤芯!H1082,光放段!$B$4:$B$237,0))</f>
        <v>37007100000</v>
      </c>
      <c r="G1082" s="3" t="str">
        <f t="shared" si="80"/>
        <v>山东二干|德州乐陵光缆:德州湖滨南路-德州共青团路</v>
      </c>
      <c r="H1082" s="3">
        <f>INDEX(光放段!$B$4:$B$237,MATCH(纤芯!G1082,光放段!$C$4:$C$237,0))</f>
        <v>37007101000</v>
      </c>
      <c r="I1082" s="3" t="str">
        <f t="shared" si="81"/>
        <v>德州乐陵光缆</v>
      </c>
      <c r="J1082" s="3" t="str">
        <f>INDEX(子缆名称!$B$4:$B$29,纤芯!M1082)</f>
        <v>C缆</v>
      </c>
      <c r="K1082" s="3">
        <v>29</v>
      </c>
      <c r="L1082" s="3">
        <f t="shared" si="82"/>
        <v>5</v>
      </c>
      <c r="M1082" s="3">
        <f t="shared" si="83"/>
        <v>3</v>
      </c>
      <c r="N1082" s="3" t="s">
        <v>33</v>
      </c>
      <c r="O1082" s="3">
        <f>COUNTIF([1]局站!$D$4:$D$172,"="&amp;N1082)</f>
        <v>1</v>
      </c>
      <c r="P1082" s="3">
        <v>0</v>
      </c>
      <c r="Q1082" s="3">
        <v>0</v>
      </c>
      <c r="R1082" s="3">
        <v>0</v>
      </c>
      <c r="S1082" s="3" t="s">
        <v>23</v>
      </c>
      <c r="T1082" s="3">
        <f>COUNTIF([1]局站!$D$4:$D$172,"="&amp;S1082)</f>
        <v>1</v>
      </c>
      <c r="U1082" s="3">
        <v>0</v>
      </c>
      <c r="V1082" s="3">
        <v>0</v>
      </c>
      <c r="W1082" s="3">
        <v>0</v>
      </c>
      <c r="X1082" s="3" t="s">
        <v>1215</v>
      </c>
      <c r="Y1082" s="3" t="s">
        <v>880</v>
      </c>
      <c r="Z1082" s="3" t="str">
        <f>INDEX(业务类型!$C$4:$C$8,MATCH(纤芯!Y1082,业务类型!$B$4:$B$8,0))</f>
        <v>IDLE</v>
      </c>
      <c r="AA1082" s="3"/>
    </row>
    <row r="1083" spans="1:27" ht="16.5" x14ac:dyDescent="0.2">
      <c r="A1083" s="3">
        <v>1080</v>
      </c>
      <c r="B1083" s="3">
        <f t="shared" si="84"/>
        <v>37007101030</v>
      </c>
      <c r="C1083" s="3" t="s">
        <v>1166</v>
      </c>
      <c r="D1083" s="3" t="s">
        <v>207</v>
      </c>
      <c r="E1083" s="3" t="str">
        <f>INDEX(光放段!$G$4:$G$237,MATCH(纤芯!G1083,光放段!$C$4:$C$237,0))</f>
        <v>山东二干|德州乐陵光缆:德州湖滨南路-德州共青团路</v>
      </c>
      <c r="F1083" s="3">
        <f>INDEX(光放段!$I$4:$I$237,MATCH(纤芯!H1083,光放段!$B$4:$B$237,0))</f>
        <v>37007100000</v>
      </c>
      <c r="G1083" s="3" t="str">
        <f t="shared" si="80"/>
        <v>山东二干|德州乐陵光缆:德州湖滨南路-德州共青团路</v>
      </c>
      <c r="H1083" s="3">
        <f>INDEX(光放段!$B$4:$B$237,MATCH(纤芯!G1083,光放段!$C$4:$C$237,0))</f>
        <v>37007101000</v>
      </c>
      <c r="I1083" s="3" t="str">
        <f t="shared" si="81"/>
        <v>德州乐陵光缆</v>
      </c>
      <c r="J1083" s="3" t="str">
        <f>INDEX(子缆名称!$B$4:$B$29,纤芯!M1083)</f>
        <v>C缆</v>
      </c>
      <c r="K1083" s="3">
        <v>30</v>
      </c>
      <c r="L1083" s="3">
        <f t="shared" si="82"/>
        <v>6</v>
      </c>
      <c r="M1083" s="3">
        <f t="shared" si="83"/>
        <v>3</v>
      </c>
      <c r="N1083" s="3" t="s">
        <v>33</v>
      </c>
      <c r="O1083" s="3">
        <f>COUNTIF([1]局站!$D$4:$D$172,"="&amp;N1083)</f>
        <v>1</v>
      </c>
      <c r="P1083" s="3">
        <v>0</v>
      </c>
      <c r="Q1083" s="3">
        <v>0</v>
      </c>
      <c r="R1083" s="3">
        <v>0</v>
      </c>
      <c r="S1083" s="3" t="s">
        <v>23</v>
      </c>
      <c r="T1083" s="3">
        <f>COUNTIF([1]局站!$D$4:$D$172,"="&amp;S1083)</f>
        <v>1</v>
      </c>
      <c r="U1083" s="3">
        <v>0</v>
      </c>
      <c r="V1083" s="3">
        <v>0</v>
      </c>
      <c r="W1083" s="3">
        <v>0</v>
      </c>
      <c r="X1083" s="3" t="s">
        <v>1215</v>
      </c>
      <c r="Y1083" s="3" t="s">
        <v>852</v>
      </c>
      <c r="Z1083" s="3" t="str">
        <f>INDEX(业务类型!$C$4:$C$8,MATCH(纤芯!Y1083,业务类型!$B$4:$B$8,0))</f>
        <v>TWO</v>
      </c>
      <c r="AA1083" s="3" t="s">
        <v>916</v>
      </c>
    </row>
    <row r="1084" spans="1:27" ht="16.5" x14ac:dyDescent="0.2">
      <c r="A1084" s="3">
        <v>1081</v>
      </c>
      <c r="B1084" s="3">
        <f t="shared" si="84"/>
        <v>37007101031</v>
      </c>
      <c r="C1084" s="3" t="s">
        <v>1166</v>
      </c>
      <c r="D1084" s="3" t="s">
        <v>207</v>
      </c>
      <c r="E1084" s="3" t="str">
        <f>INDEX(光放段!$G$4:$G$237,MATCH(纤芯!G1084,光放段!$C$4:$C$237,0))</f>
        <v>山东二干|德州乐陵光缆:德州湖滨南路-德州共青团路</v>
      </c>
      <c r="F1084" s="3">
        <f>INDEX(光放段!$I$4:$I$237,MATCH(纤芯!H1084,光放段!$B$4:$B$237,0))</f>
        <v>37007100000</v>
      </c>
      <c r="G1084" s="3" t="str">
        <f t="shared" si="80"/>
        <v>山东二干|德州乐陵光缆:德州湖滨南路-德州共青团路</v>
      </c>
      <c r="H1084" s="3">
        <f>INDEX(光放段!$B$4:$B$237,MATCH(纤芯!G1084,光放段!$C$4:$C$237,0))</f>
        <v>37007101000</v>
      </c>
      <c r="I1084" s="3" t="str">
        <f t="shared" si="81"/>
        <v>德州乐陵光缆</v>
      </c>
      <c r="J1084" s="3" t="str">
        <f>INDEX(子缆名称!$B$4:$B$29,纤芯!M1084)</f>
        <v>C缆</v>
      </c>
      <c r="K1084" s="3">
        <v>31</v>
      </c>
      <c r="L1084" s="3">
        <f t="shared" si="82"/>
        <v>7</v>
      </c>
      <c r="M1084" s="3">
        <f t="shared" si="83"/>
        <v>3</v>
      </c>
      <c r="N1084" s="3" t="s">
        <v>33</v>
      </c>
      <c r="O1084" s="3">
        <f>COUNTIF([1]局站!$D$4:$D$172,"="&amp;N1084)</f>
        <v>1</v>
      </c>
      <c r="P1084" s="3">
        <v>0</v>
      </c>
      <c r="Q1084" s="3">
        <v>0</v>
      </c>
      <c r="R1084" s="3">
        <v>0</v>
      </c>
      <c r="S1084" s="3" t="s">
        <v>23</v>
      </c>
      <c r="T1084" s="3">
        <f>COUNTIF([1]局站!$D$4:$D$172,"="&amp;S1084)</f>
        <v>1</v>
      </c>
      <c r="U1084" s="3">
        <v>0</v>
      </c>
      <c r="V1084" s="3">
        <v>0</v>
      </c>
      <c r="W1084" s="3">
        <v>0</v>
      </c>
      <c r="X1084" s="3" t="s">
        <v>1215</v>
      </c>
      <c r="Y1084" s="3" t="s">
        <v>852</v>
      </c>
      <c r="Z1084" s="3" t="str">
        <f>INDEX(业务类型!$C$4:$C$8,MATCH(纤芯!Y1084,业务类型!$B$4:$B$8,0))</f>
        <v>TWO</v>
      </c>
      <c r="AA1084" s="3" t="s">
        <v>916</v>
      </c>
    </row>
    <row r="1085" spans="1:27" ht="16.5" x14ac:dyDescent="0.2">
      <c r="A1085" s="3">
        <v>1082</v>
      </c>
      <c r="B1085" s="3">
        <f t="shared" si="84"/>
        <v>37007101032</v>
      </c>
      <c r="C1085" s="3" t="s">
        <v>1166</v>
      </c>
      <c r="D1085" s="3" t="s">
        <v>207</v>
      </c>
      <c r="E1085" s="3" t="str">
        <f>INDEX(光放段!$G$4:$G$237,MATCH(纤芯!G1085,光放段!$C$4:$C$237,0))</f>
        <v>山东二干|德州乐陵光缆:德州湖滨南路-德州共青团路</v>
      </c>
      <c r="F1085" s="3">
        <f>INDEX(光放段!$I$4:$I$237,MATCH(纤芯!H1085,光放段!$B$4:$B$237,0))</f>
        <v>37007100000</v>
      </c>
      <c r="G1085" s="3" t="str">
        <f t="shared" si="80"/>
        <v>山东二干|德州乐陵光缆:德州湖滨南路-德州共青团路</v>
      </c>
      <c r="H1085" s="3">
        <f>INDEX(光放段!$B$4:$B$237,MATCH(纤芯!G1085,光放段!$C$4:$C$237,0))</f>
        <v>37007101000</v>
      </c>
      <c r="I1085" s="3" t="str">
        <f t="shared" si="81"/>
        <v>德州乐陵光缆</v>
      </c>
      <c r="J1085" s="3" t="str">
        <f>INDEX(子缆名称!$B$4:$B$29,纤芯!M1085)</f>
        <v>C缆</v>
      </c>
      <c r="K1085" s="3">
        <v>32</v>
      </c>
      <c r="L1085" s="3">
        <f t="shared" si="82"/>
        <v>8</v>
      </c>
      <c r="M1085" s="3">
        <f t="shared" si="83"/>
        <v>3</v>
      </c>
      <c r="N1085" s="3" t="s">
        <v>33</v>
      </c>
      <c r="O1085" s="3">
        <f>COUNTIF([1]局站!$D$4:$D$172,"="&amp;N1085)</f>
        <v>1</v>
      </c>
      <c r="P1085" s="3">
        <v>0</v>
      </c>
      <c r="Q1085" s="3">
        <v>0</v>
      </c>
      <c r="R1085" s="3">
        <v>0</v>
      </c>
      <c r="S1085" s="3" t="s">
        <v>23</v>
      </c>
      <c r="T1085" s="3">
        <f>COUNTIF([1]局站!$D$4:$D$172,"="&amp;S1085)</f>
        <v>1</v>
      </c>
      <c r="U1085" s="3">
        <v>0</v>
      </c>
      <c r="V1085" s="3">
        <v>0</v>
      </c>
      <c r="W1085" s="3">
        <v>0</v>
      </c>
      <c r="X1085" s="3" t="s">
        <v>1215</v>
      </c>
      <c r="Y1085" s="3" t="s">
        <v>880</v>
      </c>
      <c r="Z1085" s="3" t="str">
        <f>INDEX(业务类型!$C$4:$C$8,MATCH(纤芯!Y1085,业务类型!$B$4:$B$8,0))</f>
        <v>IDLE</v>
      </c>
      <c r="AA1085" s="3"/>
    </row>
    <row r="1086" spans="1:27" ht="16.5" x14ac:dyDescent="0.2">
      <c r="A1086" s="3">
        <v>1083</v>
      </c>
      <c r="B1086" s="3">
        <f t="shared" si="84"/>
        <v>37007101033</v>
      </c>
      <c r="C1086" s="3" t="s">
        <v>1166</v>
      </c>
      <c r="D1086" s="3" t="s">
        <v>207</v>
      </c>
      <c r="E1086" s="3" t="str">
        <f>INDEX(光放段!$G$4:$G$237,MATCH(纤芯!G1086,光放段!$C$4:$C$237,0))</f>
        <v>山东二干|德州乐陵光缆:德州湖滨南路-德州共青团路</v>
      </c>
      <c r="F1086" s="3">
        <f>INDEX(光放段!$I$4:$I$237,MATCH(纤芯!H1086,光放段!$B$4:$B$237,0))</f>
        <v>37007100000</v>
      </c>
      <c r="G1086" s="3" t="str">
        <f t="shared" si="80"/>
        <v>山东二干|德州乐陵光缆:德州湖滨南路-德州共青团路</v>
      </c>
      <c r="H1086" s="3">
        <f>INDEX(光放段!$B$4:$B$237,MATCH(纤芯!G1086,光放段!$C$4:$C$237,0))</f>
        <v>37007101000</v>
      </c>
      <c r="I1086" s="3" t="str">
        <f t="shared" si="81"/>
        <v>德州乐陵光缆</v>
      </c>
      <c r="J1086" s="3" t="str">
        <f>INDEX(子缆名称!$B$4:$B$29,纤芯!M1086)</f>
        <v>C缆</v>
      </c>
      <c r="K1086" s="3">
        <v>33</v>
      </c>
      <c r="L1086" s="3">
        <f t="shared" si="82"/>
        <v>9</v>
      </c>
      <c r="M1086" s="3">
        <f t="shared" si="83"/>
        <v>3</v>
      </c>
      <c r="N1086" s="3" t="s">
        <v>33</v>
      </c>
      <c r="O1086" s="3">
        <f>COUNTIF([1]局站!$D$4:$D$172,"="&amp;N1086)</f>
        <v>1</v>
      </c>
      <c r="P1086" s="3">
        <v>0</v>
      </c>
      <c r="Q1086" s="3">
        <v>0</v>
      </c>
      <c r="R1086" s="3">
        <v>0</v>
      </c>
      <c r="S1086" s="3" t="s">
        <v>23</v>
      </c>
      <c r="T1086" s="3">
        <f>COUNTIF([1]局站!$D$4:$D$172,"="&amp;S1086)</f>
        <v>1</v>
      </c>
      <c r="U1086" s="3">
        <v>0</v>
      </c>
      <c r="V1086" s="3">
        <v>0</v>
      </c>
      <c r="W1086" s="3">
        <v>0</v>
      </c>
      <c r="X1086" s="3" t="s">
        <v>1215</v>
      </c>
      <c r="Y1086" s="3" t="s">
        <v>880</v>
      </c>
      <c r="Z1086" s="3" t="str">
        <f>INDEX(业务类型!$C$4:$C$8,MATCH(纤芯!Y1086,业务类型!$B$4:$B$8,0))</f>
        <v>IDLE</v>
      </c>
      <c r="AA1086" s="3"/>
    </row>
    <row r="1087" spans="1:27" ht="16.5" x14ac:dyDescent="0.2">
      <c r="A1087" s="3">
        <v>1084</v>
      </c>
      <c r="B1087" s="3">
        <f t="shared" si="84"/>
        <v>37007101034</v>
      </c>
      <c r="C1087" s="3" t="s">
        <v>1166</v>
      </c>
      <c r="D1087" s="3" t="s">
        <v>207</v>
      </c>
      <c r="E1087" s="3" t="str">
        <f>INDEX(光放段!$G$4:$G$237,MATCH(纤芯!G1087,光放段!$C$4:$C$237,0))</f>
        <v>山东二干|德州乐陵光缆:德州湖滨南路-德州共青团路</v>
      </c>
      <c r="F1087" s="3">
        <f>INDEX(光放段!$I$4:$I$237,MATCH(纤芯!H1087,光放段!$B$4:$B$237,0))</f>
        <v>37007100000</v>
      </c>
      <c r="G1087" s="3" t="str">
        <f t="shared" si="80"/>
        <v>山东二干|德州乐陵光缆:德州湖滨南路-德州共青团路</v>
      </c>
      <c r="H1087" s="3">
        <f>INDEX(光放段!$B$4:$B$237,MATCH(纤芯!G1087,光放段!$C$4:$C$237,0))</f>
        <v>37007101000</v>
      </c>
      <c r="I1087" s="3" t="str">
        <f t="shared" si="81"/>
        <v>德州乐陵光缆</v>
      </c>
      <c r="J1087" s="3" t="str">
        <f>INDEX(子缆名称!$B$4:$B$29,纤芯!M1087)</f>
        <v>C缆</v>
      </c>
      <c r="K1087" s="3">
        <v>34</v>
      </c>
      <c r="L1087" s="3">
        <f t="shared" si="82"/>
        <v>10</v>
      </c>
      <c r="M1087" s="3">
        <f t="shared" si="83"/>
        <v>3</v>
      </c>
      <c r="N1087" s="3" t="s">
        <v>33</v>
      </c>
      <c r="O1087" s="3">
        <f>COUNTIF([1]局站!$D$4:$D$172,"="&amp;N1087)</f>
        <v>1</v>
      </c>
      <c r="P1087" s="3">
        <v>0</v>
      </c>
      <c r="Q1087" s="3">
        <v>0</v>
      </c>
      <c r="R1087" s="3">
        <v>0</v>
      </c>
      <c r="S1087" s="3" t="s">
        <v>23</v>
      </c>
      <c r="T1087" s="3">
        <f>COUNTIF([1]局站!$D$4:$D$172,"="&amp;S1087)</f>
        <v>1</v>
      </c>
      <c r="U1087" s="3">
        <v>0</v>
      </c>
      <c r="V1087" s="3">
        <v>0</v>
      </c>
      <c r="W1087" s="3">
        <v>0</v>
      </c>
      <c r="X1087" s="3" t="s">
        <v>1215</v>
      </c>
      <c r="Y1087" s="3" t="s">
        <v>880</v>
      </c>
      <c r="Z1087" s="3" t="str">
        <f>INDEX(业务类型!$C$4:$C$8,MATCH(纤芯!Y1087,业务类型!$B$4:$B$8,0))</f>
        <v>IDLE</v>
      </c>
      <c r="AA1087" s="3"/>
    </row>
    <row r="1088" spans="1:27" ht="16.5" x14ac:dyDescent="0.2">
      <c r="A1088" s="3">
        <v>1085</v>
      </c>
      <c r="B1088" s="3">
        <f t="shared" si="84"/>
        <v>37007101035</v>
      </c>
      <c r="C1088" s="3" t="s">
        <v>1166</v>
      </c>
      <c r="D1088" s="3" t="s">
        <v>207</v>
      </c>
      <c r="E1088" s="3" t="str">
        <f>INDEX(光放段!$G$4:$G$237,MATCH(纤芯!G1088,光放段!$C$4:$C$237,0))</f>
        <v>山东二干|德州乐陵光缆:德州湖滨南路-德州共青团路</v>
      </c>
      <c r="F1088" s="3">
        <f>INDEX(光放段!$I$4:$I$237,MATCH(纤芯!H1088,光放段!$B$4:$B$237,0))</f>
        <v>37007100000</v>
      </c>
      <c r="G1088" s="3" t="str">
        <f t="shared" si="80"/>
        <v>山东二干|德州乐陵光缆:德州湖滨南路-德州共青团路</v>
      </c>
      <c r="H1088" s="3">
        <f>INDEX(光放段!$B$4:$B$237,MATCH(纤芯!G1088,光放段!$C$4:$C$237,0))</f>
        <v>37007101000</v>
      </c>
      <c r="I1088" s="3" t="str">
        <f t="shared" si="81"/>
        <v>德州乐陵光缆</v>
      </c>
      <c r="J1088" s="3" t="str">
        <f>INDEX(子缆名称!$B$4:$B$29,纤芯!M1088)</f>
        <v>C缆</v>
      </c>
      <c r="K1088" s="3">
        <v>35</v>
      </c>
      <c r="L1088" s="3">
        <f t="shared" si="82"/>
        <v>11</v>
      </c>
      <c r="M1088" s="3">
        <f t="shared" si="83"/>
        <v>3</v>
      </c>
      <c r="N1088" s="3" t="s">
        <v>33</v>
      </c>
      <c r="O1088" s="3">
        <f>COUNTIF([1]局站!$D$4:$D$172,"="&amp;N1088)</f>
        <v>1</v>
      </c>
      <c r="P1088" s="3">
        <v>0</v>
      </c>
      <c r="Q1088" s="3">
        <v>0</v>
      </c>
      <c r="R1088" s="3">
        <v>0</v>
      </c>
      <c r="S1088" s="3" t="s">
        <v>23</v>
      </c>
      <c r="T1088" s="3">
        <f>COUNTIF([1]局站!$D$4:$D$172,"="&amp;S1088)</f>
        <v>1</v>
      </c>
      <c r="U1088" s="3">
        <v>0</v>
      </c>
      <c r="V1088" s="3">
        <v>0</v>
      </c>
      <c r="W1088" s="3">
        <v>0</v>
      </c>
      <c r="X1088" s="3" t="s">
        <v>1215</v>
      </c>
      <c r="Y1088" s="3" t="s">
        <v>880</v>
      </c>
      <c r="Z1088" s="3" t="str">
        <f>INDEX(业务类型!$C$4:$C$8,MATCH(纤芯!Y1088,业务类型!$B$4:$B$8,0))</f>
        <v>IDLE</v>
      </c>
      <c r="AA1088" s="3"/>
    </row>
    <row r="1089" spans="1:27" ht="16.5" x14ac:dyDescent="0.2">
      <c r="A1089" s="3">
        <v>1086</v>
      </c>
      <c r="B1089" s="3">
        <f t="shared" si="84"/>
        <v>37007101036</v>
      </c>
      <c r="C1089" s="3" t="s">
        <v>1166</v>
      </c>
      <c r="D1089" s="3" t="s">
        <v>207</v>
      </c>
      <c r="E1089" s="3" t="str">
        <f>INDEX(光放段!$G$4:$G$237,MATCH(纤芯!G1089,光放段!$C$4:$C$237,0))</f>
        <v>山东二干|德州乐陵光缆:德州湖滨南路-德州共青团路</v>
      </c>
      <c r="F1089" s="3">
        <f>INDEX(光放段!$I$4:$I$237,MATCH(纤芯!H1089,光放段!$B$4:$B$237,0))</f>
        <v>37007100000</v>
      </c>
      <c r="G1089" s="3" t="str">
        <f t="shared" si="80"/>
        <v>山东二干|德州乐陵光缆:德州湖滨南路-德州共青团路</v>
      </c>
      <c r="H1089" s="3">
        <f>INDEX(光放段!$B$4:$B$237,MATCH(纤芯!G1089,光放段!$C$4:$C$237,0))</f>
        <v>37007101000</v>
      </c>
      <c r="I1089" s="3" t="str">
        <f t="shared" si="81"/>
        <v>德州乐陵光缆</v>
      </c>
      <c r="J1089" s="3" t="str">
        <f>INDEX(子缆名称!$B$4:$B$29,纤芯!M1089)</f>
        <v>C缆</v>
      </c>
      <c r="K1089" s="3">
        <v>36</v>
      </c>
      <c r="L1089" s="3">
        <f t="shared" si="82"/>
        <v>12</v>
      </c>
      <c r="M1089" s="3">
        <f t="shared" si="83"/>
        <v>3</v>
      </c>
      <c r="N1089" s="3" t="s">
        <v>33</v>
      </c>
      <c r="O1089" s="3">
        <f>COUNTIF([1]局站!$D$4:$D$172,"="&amp;N1089)</f>
        <v>1</v>
      </c>
      <c r="P1089" s="3">
        <v>0</v>
      </c>
      <c r="Q1089" s="3">
        <v>0</v>
      </c>
      <c r="R1089" s="3">
        <v>0</v>
      </c>
      <c r="S1089" s="3" t="s">
        <v>23</v>
      </c>
      <c r="T1089" s="3">
        <f>COUNTIF([1]局站!$D$4:$D$172,"="&amp;S1089)</f>
        <v>1</v>
      </c>
      <c r="U1089" s="3">
        <v>0</v>
      </c>
      <c r="V1089" s="3">
        <v>0</v>
      </c>
      <c r="W1089" s="3">
        <v>0</v>
      </c>
      <c r="X1089" s="3" t="s">
        <v>1215</v>
      </c>
      <c r="Y1089" s="3" t="s">
        <v>880</v>
      </c>
      <c r="Z1089" s="3" t="str">
        <f>INDEX(业务类型!$C$4:$C$8,MATCH(纤芯!Y1089,业务类型!$B$4:$B$8,0))</f>
        <v>IDLE</v>
      </c>
      <c r="AA1089" s="3"/>
    </row>
    <row r="1090" spans="1:27" ht="16.5" x14ac:dyDescent="0.2">
      <c r="A1090" s="3">
        <v>1087</v>
      </c>
      <c r="B1090" s="3">
        <f t="shared" si="84"/>
        <v>37007201001</v>
      </c>
      <c r="C1090" s="3" t="s">
        <v>1166</v>
      </c>
      <c r="D1090" s="3" t="s">
        <v>207</v>
      </c>
      <c r="E1090" s="3" t="str">
        <f>INDEX(光放段!$G$4:$G$237,MATCH(纤芯!G1090,光放段!$C$4:$C$237,0))</f>
        <v>山东二干|德州乐陵光缆:德州共青团路-乐陵新局</v>
      </c>
      <c r="F1090" s="3">
        <f>INDEX(光放段!$I$4:$I$237,MATCH(纤芯!H1090,光放段!$B$4:$B$237,0))</f>
        <v>37007200000</v>
      </c>
      <c r="G1090" s="3" t="str">
        <f t="shared" si="80"/>
        <v>山东二干|德州乐陵光缆:德州共青团路-宁津中心大街</v>
      </c>
      <c r="H1090" s="3">
        <f>INDEX(光放段!$B$4:$B$237,MATCH(纤芯!G1090,光放段!$C$4:$C$237,0))</f>
        <v>37007201000</v>
      </c>
      <c r="I1090" s="3" t="str">
        <f t="shared" si="81"/>
        <v>德州乐陵光缆</v>
      </c>
      <c r="J1090" s="3" t="str">
        <f>INDEX(子缆名称!$B$4:$B$29,纤芯!M1090)</f>
        <v>A缆</v>
      </c>
      <c r="K1090" s="3">
        <v>1</v>
      </c>
      <c r="L1090" s="3">
        <f t="shared" si="82"/>
        <v>1</v>
      </c>
      <c r="M1090" s="3">
        <f t="shared" si="83"/>
        <v>1</v>
      </c>
      <c r="N1090" s="3" t="s">
        <v>23</v>
      </c>
      <c r="O1090" s="3">
        <f>COUNTIF([1]局站!$D$4:$D$172,"="&amp;N1090)</f>
        <v>1</v>
      </c>
      <c r="P1090" s="3">
        <v>0</v>
      </c>
      <c r="Q1090" s="3">
        <v>0</v>
      </c>
      <c r="R1090" s="3">
        <v>0</v>
      </c>
      <c r="S1090" s="3" t="s">
        <v>32</v>
      </c>
      <c r="T1090" s="3">
        <f>COUNTIF([1]局站!$D$4:$D$172,"="&amp;S1090)</f>
        <v>1</v>
      </c>
      <c r="U1090" s="3">
        <v>0</v>
      </c>
      <c r="V1090" s="3">
        <v>0</v>
      </c>
      <c r="W1090" s="3">
        <v>0</v>
      </c>
      <c r="X1090" s="3" t="s">
        <v>1214</v>
      </c>
      <c r="Y1090" s="3" t="s">
        <v>880</v>
      </c>
      <c r="Z1090" s="3" t="str">
        <f>INDEX(业务类型!$C$4:$C$8,MATCH(纤芯!Y1090,业务类型!$B$4:$B$8,0))</f>
        <v>IDLE</v>
      </c>
      <c r="AA1090" s="3"/>
    </row>
    <row r="1091" spans="1:27" ht="16.5" x14ac:dyDescent="0.2">
      <c r="A1091" s="3">
        <v>1088</v>
      </c>
      <c r="B1091" s="3">
        <f t="shared" si="84"/>
        <v>37007201002</v>
      </c>
      <c r="C1091" s="3" t="s">
        <v>1166</v>
      </c>
      <c r="D1091" s="3" t="s">
        <v>207</v>
      </c>
      <c r="E1091" s="3" t="str">
        <f>INDEX(光放段!$G$4:$G$237,MATCH(纤芯!G1091,光放段!$C$4:$C$237,0))</f>
        <v>山东二干|德州乐陵光缆:德州共青团路-乐陵新局</v>
      </c>
      <c r="F1091" s="3">
        <f>INDEX(光放段!$I$4:$I$237,MATCH(纤芯!H1091,光放段!$B$4:$B$237,0))</f>
        <v>37007200000</v>
      </c>
      <c r="G1091" s="3" t="str">
        <f t="shared" si="80"/>
        <v>山东二干|德州乐陵光缆:德州共青团路-宁津中心大街</v>
      </c>
      <c r="H1091" s="3">
        <f>INDEX(光放段!$B$4:$B$237,MATCH(纤芯!G1091,光放段!$C$4:$C$237,0))</f>
        <v>37007201000</v>
      </c>
      <c r="I1091" s="3" t="str">
        <f t="shared" si="81"/>
        <v>德州乐陵光缆</v>
      </c>
      <c r="J1091" s="3" t="str">
        <f>INDEX(子缆名称!$B$4:$B$29,纤芯!M1091)</f>
        <v>A缆</v>
      </c>
      <c r="K1091" s="3">
        <v>2</v>
      </c>
      <c r="L1091" s="3">
        <f t="shared" si="82"/>
        <v>2</v>
      </c>
      <c r="M1091" s="3">
        <f t="shared" si="83"/>
        <v>1</v>
      </c>
      <c r="N1091" s="3" t="s">
        <v>23</v>
      </c>
      <c r="O1091" s="3">
        <f>COUNTIF([1]局站!$D$4:$D$172,"="&amp;N1091)</f>
        <v>1</v>
      </c>
      <c r="P1091" s="3">
        <v>0</v>
      </c>
      <c r="Q1091" s="3">
        <v>0</v>
      </c>
      <c r="R1091" s="3">
        <v>0</v>
      </c>
      <c r="S1091" s="3" t="s">
        <v>32</v>
      </c>
      <c r="T1091" s="3">
        <f>COUNTIF([1]局站!$D$4:$D$172,"="&amp;S1091)</f>
        <v>1</v>
      </c>
      <c r="U1091" s="3">
        <v>0</v>
      </c>
      <c r="V1091" s="3">
        <v>0</v>
      </c>
      <c r="W1091" s="3">
        <v>0</v>
      </c>
      <c r="X1091" s="3" t="s">
        <v>1214</v>
      </c>
      <c r="Y1091" s="3" t="s">
        <v>880</v>
      </c>
      <c r="Z1091" s="3" t="str">
        <f>INDEX(业务类型!$C$4:$C$8,MATCH(纤芯!Y1091,业务类型!$B$4:$B$8,0))</f>
        <v>IDLE</v>
      </c>
      <c r="AA1091" s="3"/>
    </row>
    <row r="1092" spans="1:27" ht="16.5" x14ac:dyDescent="0.2">
      <c r="A1092" s="3">
        <v>1089</v>
      </c>
      <c r="B1092" s="3">
        <f t="shared" si="84"/>
        <v>37007201003</v>
      </c>
      <c r="C1092" s="3" t="s">
        <v>1166</v>
      </c>
      <c r="D1092" s="3" t="s">
        <v>207</v>
      </c>
      <c r="E1092" s="3" t="str">
        <f>INDEX(光放段!$G$4:$G$237,MATCH(纤芯!G1092,光放段!$C$4:$C$237,0))</f>
        <v>山东二干|德州乐陵光缆:德州共青团路-乐陵新局</v>
      </c>
      <c r="F1092" s="3">
        <f>INDEX(光放段!$I$4:$I$237,MATCH(纤芯!H1092,光放段!$B$4:$B$237,0))</f>
        <v>37007200000</v>
      </c>
      <c r="G1092" s="3" t="str">
        <f t="shared" si="80"/>
        <v>山东二干|德州乐陵光缆:德州共青团路-宁津中心大街</v>
      </c>
      <c r="H1092" s="3">
        <f>INDEX(光放段!$B$4:$B$237,MATCH(纤芯!G1092,光放段!$C$4:$C$237,0))</f>
        <v>37007201000</v>
      </c>
      <c r="I1092" s="3" t="str">
        <f t="shared" si="81"/>
        <v>德州乐陵光缆</v>
      </c>
      <c r="J1092" s="3" t="str">
        <f>INDEX(子缆名称!$B$4:$B$29,纤芯!M1092)</f>
        <v>A缆</v>
      </c>
      <c r="K1092" s="3">
        <v>3</v>
      </c>
      <c r="L1092" s="3">
        <f t="shared" si="82"/>
        <v>3</v>
      </c>
      <c r="M1092" s="3">
        <f t="shared" si="83"/>
        <v>1</v>
      </c>
      <c r="N1092" s="3" t="s">
        <v>23</v>
      </c>
      <c r="O1092" s="3">
        <f>COUNTIF([1]局站!$D$4:$D$172,"="&amp;N1092)</f>
        <v>1</v>
      </c>
      <c r="P1092" s="3">
        <v>0</v>
      </c>
      <c r="Q1092" s="3">
        <v>0</v>
      </c>
      <c r="R1092" s="3">
        <v>0</v>
      </c>
      <c r="S1092" s="3" t="s">
        <v>32</v>
      </c>
      <c r="T1092" s="3">
        <f>COUNTIF([1]局站!$D$4:$D$172,"="&amp;S1092)</f>
        <v>1</v>
      </c>
      <c r="U1092" s="3">
        <v>0</v>
      </c>
      <c r="V1092" s="3">
        <v>0</v>
      </c>
      <c r="W1092" s="3">
        <v>0</v>
      </c>
      <c r="X1092" s="3" t="s">
        <v>1214</v>
      </c>
      <c r="Y1092" s="3" t="s">
        <v>880</v>
      </c>
      <c r="Z1092" s="3" t="str">
        <f>INDEX(业务类型!$C$4:$C$8,MATCH(纤芯!Y1092,业务类型!$B$4:$B$8,0))</f>
        <v>IDLE</v>
      </c>
      <c r="AA1092" s="3"/>
    </row>
    <row r="1093" spans="1:27" ht="16.5" x14ac:dyDescent="0.2">
      <c r="A1093" s="3">
        <v>1090</v>
      </c>
      <c r="B1093" s="3">
        <f t="shared" si="84"/>
        <v>37007201004</v>
      </c>
      <c r="C1093" s="3" t="s">
        <v>1166</v>
      </c>
      <c r="D1093" s="3" t="s">
        <v>207</v>
      </c>
      <c r="E1093" s="3" t="str">
        <f>INDEX(光放段!$G$4:$G$237,MATCH(纤芯!G1093,光放段!$C$4:$C$237,0))</f>
        <v>山东二干|德州乐陵光缆:德州共青团路-乐陵新局</v>
      </c>
      <c r="F1093" s="3">
        <f>INDEX(光放段!$I$4:$I$237,MATCH(纤芯!H1093,光放段!$B$4:$B$237,0))</f>
        <v>37007200000</v>
      </c>
      <c r="G1093" s="3" t="str">
        <f t="shared" ref="G1093:G1156" si="85">C1093&amp;"|"&amp;D1093&amp;":"&amp;N1093&amp;"-"&amp;S1093</f>
        <v>山东二干|德州乐陵光缆:德州共青团路-宁津中心大街</v>
      </c>
      <c r="H1093" s="3">
        <f>INDEX(光放段!$B$4:$B$237,MATCH(纤芯!G1093,光放段!$C$4:$C$237,0))</f>
        <v>37007201000</v>
      </c>
      <c r="I1093" s="3" t="str">
        <f t="shared" ref="I1093:I1156" si="86">D1093</f>
        <v>德州乐陵光缆</v>
      </c>
      <c r="J1093" s="3" t="str">
        <f>INDEX(子缆名称!$B$4:$B$29,纤芯!M1093)</f>
        <v>A缆</v>
      </c>
      <c r="K1093" s="3">
        <v>4</v>
      </c>
      <c r="L1093" s="3">
        <f t="shared" ref="L1093:L1156" si="87">MOD(K1093-1,12)+1</f>
        <v>4</v>
      </c>
      <c r="M1093" s="3">
        <f t="shared" ref="M1093:M1156" si="88">INT((K1093-1)/12)+1</f>
        <v>1</v>
      </c>
      <c r="N1093" s="3" t="s">
        <v>23</v>
      </c>
      <c r="O1093" s="3">
        <f>COUNTIF([1]局站!$D$4:$D$172,"="&amp;N1093)</f>
        <v>1</v>
      </c>
      <c r="P1093" s="3">
        <v>0</v>
      </c>
      <c r="Q1093" s="3">
        <v>0</v>
      </c>
      <c r="R1093" s="3">
        <v>0</v>
      </c>
      <c r="S1093" s="3" t="s">
        <v>32</v>
      </c>
      <c r="T1093" s="3">
        <f>COUNTIF([1]局站!$D$4:$D$172,"="&amp;S1093)</f>
        <v>1</v>
      </c>
      <c r="U1093" s="3">
        <v>0</v>
      </c>
      <c r="V1093" s="3">
        <v>0</v>
      </c>
      <c r="W1093" s="3">
        <v>0</v>
      </c>
      <c r="X1093" s="3" t="s">
        <v>1214</v>
      </c>
      <c r="Y1093" s="3" t="s">
        <v>880</v>
      </c>
      <c r="Z1093" s="3" t="str">
        <f>INDEX(业务类型!$C$4:$C$8,MATCH(纤芯!Y1093,业务类型!$B$4:$B$8,0))</f>
        <v>IDLE</v>
      </c>
      <c r="AA1093" s="3"/>
    </row>
    <row r="1094" spans="1:27" ht="16.5" x14ac:dyDescent="0.2">
      <c r="A1094" s="3">
        <v>1091</v>
      </c>
      <c r="B1094" s="3">
        <f t="shared" si="84"/>
        <v>37007201005</v>
      </c>
      <c r="C1094" s="3" t="s">
        <v>1166</v>
      </c>
      <c r="D1094" s="3" t="s">
        <v>207</v>
      </c>
      <c r="E1094" s="3" t="str">
        <f>INDEX(光放段!$G$4:$G$237,MATCH(纤芯!G1094,光放段!$C$4:$C$237,0))</f>
        <v>山东二干|德州乐陵光缆:德州共青团路-乐陵新局</v>
      </c>
      <c r="F1094" s="3">
        <f>INDEX(光放段!$I$4:$I$237,MATCH(纤芯!H1094,光放段!$B$4:$B$237,0))</f>
        <v>37007200000</v>
      </c>
      <c r="G1094" s="3" t="str">
        <f t="shared" si="85"/>
        <v>山东二干|德州乐陵光缆:德州共青团路-宁津中心大街</v>
      </c>
      <c r="H1094" s="3">
        <f>INDEX(光放段!$B$4:$B$237,MATCH(纤芯!G1094,光放段!$C$4:$C$237,0))</f>
        <v>37007201000</v>
      </c>
      <c r="I1094" s="3" t="str">
        <f t="shared" si="86"/>
        <v>德州乐陵光缆</v>
      </c>
      <c r="J1094" s="3" t="str">
        <f>INDEX(子缆名称!$B$4:$B$29,纤芯!M1094)</f>
        <v>A缆</v>
      </c>
      <c r="K1094" s="3">
        <v>5</v>
      </c>
      <c r="L1094" s="3">
        <f t="shared" si="87"/>
        <v>5</v>
      </c>
      <c r="M1094" s="3">
        <f t="shared" si="88"/>
        <v>1</v>
      </c>
      <c r="N1094" s="3" t="s">
        <v>23</v>
      </c>
      <c r="O1094" s="3">
        <f>COUNTIF([1]局站!$D$4:$D$172,"="&amp;N1094)</f>
        <v>1</v>
      </c>
      <c r="P1094" s="3">
        <v>0</v>
      </c>
      <c r="Q1094" s="3">
        <v>0</v>
      </c>
      <c r="R1094" s="3">
        <v>0</v>
      </c>
      <c r="S1094" s="3" t="s">
        <v>32</v>
      </c>
      <c r="T1094" s="3">
        <f>COUNTIF([1]局站!$D$4:$D$172,"="&amp;S1094)</f>
        <v>1</v>
      </c>
      <c r="U1094" s="3">
        <v>0</v>
      </c>
      <c r="V1094" s="3">
        <v>0</v>
      </c>
      <c r="W1094" s="3">
        <v>0</v>
      </c>
      <c r="X1094" s="3" t="s">
        <v>1214</v>
      </c>
      <c r="Y1094" s="3" t="s">
        <v>880</v>
      </c>
      <c r="Z1094" s="3" t="str">
        <f>INDEX(业务类型!$C$4:$C$8,MATCH(纤芯!Y1094,业务类型!$B$4:$B$8,0))</f>
        <v>IDLE</v>
      </c>
      <c r="AA1094" s="3"/>
    </row>
    <row r="1095" spans="1:27" ht="16.5" x14ac:dyDescent="0.2">
      <c r="A1095" s="3">
        <v>1092</v>
      </c>
      <c r="B1095" s="3">
        <f t="shared" si="84"/>
        <v>37007201006</v>
      </c>
      <c r="C1095" s="3" t="s">
        <v>1166</v>
      </c>
      <c r="D1095" s="3" t="s">
        <v>207</v>
      </c>
      <c r="E1095" s="3" t="str">
        <f>INDEX(光放段!$G$4:$G$237,MATCH(纤芯!G1095,光放段!$C$4:$C$237,0))</f>
        <v>山东二干|德州乐陵光缆:德州共青团路-乐陵新局</v>
      </c>
      <c r="F1095" s="3">
        <f>INDEX(光放段!$I$4:$I$237,MATCH(纤芯!H1095,光放段!$B$4:$B$237,0))</f>
        <v>37007200000</v>
      </c>
      <c r="G1095" s="3" t="str">
        <f t="shared" si="85"/>
        <v>山东二干|德州乐陵光缆:德州共青团路-宁津中心大街</v>
      </c>
      <c r="H1095" s="3">
        <f>INDEX(光放段!$B$4:$B$237,MATCH(纤芯!G1095,光放段!$C$4:$C$237,0))</f>
        <v>37007201000</v>
      </c>
      <c r="I1095" s="3" t="str">
        <f t="shared" si="86"/>
        <v>德州乐陵光缆</v>
      </c>
      <c r="J1095" s="3" t="str">
        <f>INDEX(子缆名称!$B$4:$B$29,纤芯!M1095)</f>
        <v>A缆</v>
      </c>
      <c r="K1095" s="3">
        <v>6</v>
      </c>
      <c r="L1095" s="3">
        <f t="shared" si="87"/>
        <v>6</v>
      </c>
      <c r="M1095" s="3">
        <f t="shared" si="88"/>
        <v>1</v>
      </c>
      <c r="N1095" s="3" t="s">
        <v>23</v>
      </c>
      <c r="O1095" s="3">
        <f>COUNTIF([1]局站!$D$4:$D$172,"="&amp;N1095)</f>
        <v>1</v>
      </c>
      <c r="P1095" s="3">
        <v>0</v>
      </c>
      <c r="Q1095" s="3">
        <v>0</v>
      </c>
      <c r="R1095" s="3">
        <v>0</v>
      </c>
      <c r="S1095" s="3" t="s">
        <v>32</v>
      </c>
      <c r="T1095" s="3">
        <f>COUNTIF([1]局站!$D$4:$D$172,"="&amp;S1095)</f>
        <v>1</v>
      </c>
      <c r="U1095" s="3">
        <v>0</v>
      </c>
      <c r="V1095" s="3">
        <v>0</v>
      </c>
      <c r="W1095" s="3">
        <v>0</v>
      </c>
      <c r="X1095" s="3" t="s">
        <v>1214</v>
      </c>
      <c r="Y1095" s="3" t="s">
        <v>880</v>
      </c>
      <c r="Z1095" s="3" t="str">
        <f>INDEX(业务类型!$C$4:$C$8,MATCH(纤芯!Y1095,业务类型!$B$4:$B$8,0))</f>
        <v>IDLE</v>
      </c>
      <c r="AA1095" s="3"/>
    </row>
    <row r="1096" spans="1:27" ht="16.5" x14ac:dyDescent="0.2">
      <c r="A1096" s="3">
        <v>1093</v>
      </c>
      <c r="B1096" s="3">
        <f t="shared" si="84"/>
        <v>37007201007</v>
      </c>
      <c r="C1096" s="3" t="s">
        <v>1166</v>
      </c>
      <c r="D1096" s="3" t="s">
        <v>207</v>
      </c>
      <c r="E1096" s="3" t="str">
        <f>INDEX(光放段!$G$4:$G$237,MATCH(纤芯!G1096,光放段!$C$4:$C$237,0))</f>
        <v>山东二干|德州乐陵光缆:德州共青团路-乐陵新局</v>
      </c>
      <c r="F1096" s="3">
        <f>INDEX(光放段!$I$4:$I$237,MATCH(纤芯!H1096,光放段!$B$4:$B$237,0))</f>
        <v>37007200000</v>
      </c>
      <c r="G1096" s="3" t="str">
        <f t="shared" si="85"/>
        <v>山东二干|德州乐陵光缆:德州共青团路-宁津中心大街</v>
      </c>
      <c r="H1096" s="3">
        <f>INDEX(光放段!$B$4:$B$237,MATCH(纤芯!G1096,光放段!$C$4:$C$237,0))</f>
        <v>37007201000</v>
      </c>
      <c r="I1096" s="3" t="str">
        <f t="shared" si="86"/>
        <v>德州乐陵光缆</v>
      </c>
      <c r="J1096" s="3" t="str">
        <f>INDEX(子缆名称!$B$4:$B$29,纤芯!M1096)</f>
        <v>A缆</v>
      </c>
      <c r="K1096" s="3">
        <v>7</v>
      </c>
      <c r="L1096" s="3">
        <f t="shared" si="87"/>
        <v>7</v>
      </c>
      <c r="M1096" s="3">
        <f t="shared" si="88"/>
        <v>1</v>
      </c>
      <c r="N1096" s="3" t="s">
        <v>23</v>
      </c>
      <c r="O1096" s="3">
        <f>COUNTIF([1]局站!$D$4:$D$172,"="&amp;N1096)</f>
        <v>1</v>
      </c>
      <c r="P1096" s="3">
        <v>0</v>
      </c>
      <c r="Q1096" s="3">
        <v>0</v>
      </c>
      <c r="R1096" s="3">
        <v>0</v>
      </c>
      <c r="S1096" s="3" t="s">
        <v>32</v>
      </c>
      <c r="T1096" s="3">
        <f>COUNTIF([1]局站!$D$4:$D$172,"="&amp;S1096)</f>
        <v>1</v>
      </c>
      <c r="U1096" s="3">
        <v>0</v>
      </c>
      <c r="V1096" s="3">
        <v>0</v>
      </c>
      <c r="W1096" s="3">
        <v>0</v>
      </c>
      <c r="X1096" s="3" t="s">
        <v>1214</v>
      </c>
      <c r="Y1096" s="3" t="s">
        <v>880</v>
      </c>
      <c r="Z1096" s="3" t="str">
        <f>INDEX(业务类型!$C$4:$C$8,MATCH(纤芯!Y1096,业务类型!$B$4:$B$8,0))</f>
        <v>IDLE</v>
      </c>
      <c r="AA1096" s="3"/>
    </row>
    <row r="1097" spans="1:27" ht="16.5" x14ac:dyDescent="0.2">
      <c r="A1097" s="3">
        <v>1094</v>
      </c>
      <c r="B1097" s="3">
        <f t="shared" si="84"/>
        <v>37007201008</v>
      </c>
      <c r="C1097" s="3" t="s">
        <v>1166</v>
      </c>
      <c r="D1097" s="3" t="s">
        <v>207</v>
      </c>
      <c r="E1097" s="3" t="str">
        <f>INDEX(光放段!$G$4:$G$237,MATCH(纤芯!G1097,光放段!$C$4:$C$237,0))</f>
        <v>山东二干|德州乐陵光缆:德州共青团路-乐陵新局</v>
      </c>
      <c r="F1097" s="3">
        <f>INDEX(光放段!$I$4:$I$237,MATCH(纤芯!H1097,光放段!$B$4:$B$237,0))</f>
        <v>37007200000</v>
      </c>
      <c r="G1097" s="3" t="str">
        <f t="shared" si="85"/>
        <v>山东二干|德州乐陵光缆:德州共青团路-宁津中心大街</v>
      </c>
      <c r="H1097" s="3">
        <f>INDEX(光放段!$B$4:$B$237,MATCH(纤芯!G1097,光放段!$C$4:$C$237,0))</f>
        <v>37007201000</v>
      </c>
      <c r="I1097" s="3" t="str">
        <f t="shared" si="86"/>
        <v>德州乐陵光缆</v>
      </c>
      <c r="J1097" s="3" t="str">
        <f>INDEX(子缆名称!$B$4:$B$29,纤芯!M1097)</f>
        <v>A缆</v>
      </c>
      <c r="K1097" s="3">
        <v>8</v>
      </c>
      <c r="L1097" s="3">
        <f t="shared" si="87"/>
        <v>8</v>
      </c>
      <c r="M1097" s="3">
        <f t="shared" si="88"/>
        <v>1</v>
      </c>
      <c r="N1097" s="3" t="s">
        <v>23</v>
      </c>
      <c r="O1097" s="3">
        <f>COUNTIF([1]局站!$D$4:$D$172,"="&amp;N1097)</f>
        <v>1</v>
      </c>
      <c r="P1097" s="3">
        <v>0</v>
      </c>
      <c r="Q1097" s="3">
        <v>0</v>
      </c>
      <c r="R1097" s="3">
        <v>0</v>
      </c>
      <c r="S1097" s="3" t="s">
        <v>32</v>
      </c>
      <c r="T1097" s="3">
        <f>COUNTIF([1]局站!$D$4:$D$172,"="&amp;S1097)</f>
        <v>1</v>
      </c>
      <c r="U1097" s="3">
        <v>0</v>
      </c>
      <c r="V1097" s="3">
        <v>0</v>
      </c>
      <c r="W1097" s="3">
        <v>0</v>
      </c>
      <c r="X1097" s="3" t="s">
        <v>1214</v>
      </c>
      <c r="Y1097" s="3" t="s">
        <v>880</v>
      </c>
      <c r="Z1097" s="3" t="str">
        <f>INDEX(业务类型!$C$4:$C$8,MATCH(纤芯!Y1097,业务类型!$B$4:$B$8,0))</f>
        <v>IDLE</v>
      </c>
      <c r="AA1097" s="3"/>
    </row>
    <row r="1098" spans="1:27" ht="16.5" x14ac:dyDescent="0.2">
      <c r="A1098" s="3">
        <v>1095</v>
      </c>
      <c r="B1098" s="3">
        <f t="shared" si="84"/>
        <v>37007201009</v>
      </c>
      <c r="C1098" s="3" t="s">
        <v>1166</v>
      </c>
      <c r="D1098" s="3" t="s">
        <v>207</v>
      </c>
      <c r="E1098" s="3" t="str">
        <f>INDEX(光放段!$G$4:$G$237,MATCH(纤芯!G1098,光放段!$C$4:$C$237,0))</f>
        <v>山东二干|德州乐陵光缆:德州共青团路-乐陵新局</v>
      </c>
      <c r="F1098" s="3">
        <f>INDEX(光放段!$I$4:$I$237,MATCH(纤芯!H1098,光放段!$B$4:$B$237,0))</f>
        <v>37007200000</v>
      </c>
      <c r="G1098" s="3" t="str">
        <f t="shared" si="85"/>
        <v>山东二干|德州乐陵光缆:德州共青团路-宁津中心大街</v>
      </c>
      <c r="H1098" s="3">
        <f>INDEX(光放段!$B$4:$B$237,MATCH(纤芯!G1098,光放段!$C$4:$C$237,0))</f>
        <v>37007201000</v>
      </c>
      <c r="I1098" s="3" t="str">
        <f t="shared" si="86"/>
        <v>德州乐陵光缆</v>
      </c>
      <c r="J1098" s="3" t="str">
        <f>INDEX(子缆名称!$B$4:$B$29,纤芯!M1098)</f>
        <v>A缆</v>
      </c>
      <c r="K1098" s="3">
        <v>9</v>
      </c>
      <c r="L1098" s="3">
        <f t="shared" si="87"/>
        <v>9</v>
      </c>
      <c r="M1098" s="3">
        <f t="shared" si="88"/>
        <v>1</v>
      </c>
      <c r="N1098" s="3" t="s">
        <v>23</v>
      </c>
      <c r="O1098" s="3">
        <f>COUNTIF([1]局站!$D$4:$D$172,"="&amp;N1098)</f>
        <v>1</v>
      </c>
      <c r="P1098" s="3">
        <v>0</v>
      </c>
      <c r="Q1098" s="3">
        <v>0</v>
      </c>
      <c r="R1098" s="3">
        <v>0</v>
      </c>
      <c r="S1098" s="3" t="s">
        <v>32</v>
      </c>
      <c r="T1098" s="3">
        <f>COUNTIF([1]局站!$D$4:$D$172,"="&amp;S1098)</f>
        <v>1</v>
      </c>
      <c r="U1098" s="3">
        <v>0</v>
      </c>
      <c r="V1098" s="3">
        <v>0</v>
      </c>
      <c r="W1098" s="3">
        <v>0</v>
      </c>
      <c r="X1098" s="3" t="s">
        <v>1214</v>
      </c>
      <c r="Y1098" s="3" t="s">
        <v>880</v>
      </c>
      <c r="Z1098" s="3" t="str">
        <f>INDEX(业务类型!$C$4:$C$8,MATCH(纤芯!Y1098,业务类型!$B$4:$B$8,0))</f>
        <v>IDLE</v>
      </c>
      <c r="AA1098" s="3"/>
    </row>
    <row r="1099" spans="1:27" ht="16.5" x14ac:dyDescent="0.2">
      <c r="A1099" s="3">
        <v>1096</v>
      </c>
      <c r="B1099" s="3">
        <f t="shared" si="84"/>
        <v>37007201010</v>
      </c>
      <c r="C1099" s="3" t="s">
        <v>1166</v>
      </c>
      <c r="D1099" s="3" t="s">
        <v>207</v>
      </c>
      <c r="E1099" s="3" t="str">
        <f>INDEX(光放段!$G$4:$G$237,MATCH(纤芯!G1099,光放段!$C$4:$C$237,0))</f>
        <v>山东二干|德州乐陵光缆:德州共青团路-乐陵新局</v>
      </c>
      <c r="F1099" s="3">
        <f>INDEX(光放段!$I$4:$I$237,MATCH(纤芯!H1099,光放段!$B$4:$B$237,0))</f>
        <v>37007200000</v>
      </c>
      <c r="G1099" s="3" t="str">
        <f t="shared" si="85"/>
        <v>山东二干|德州乐陵光缆:德州共青团路-宁津中心大街</v>
      </c>
      <c r="H1099" s="3">
        <f>INDEX(光放段!$B$4:$B$237,MATCH(纤芯!G1099,光放段!$C$4:$C$237,0))</f>
        <v>37007201000</v>
      </c>
      <c r="I1099" s="3" t="str">
        <f t="shared" si="86"/>
        <v>德州乐陵光缆</v>
      </c>
      <c r="J1099" s="3" t="str">
        <f>INDEX(子缆名称!$B$4:$B$29,纤芯!M1099)</f>
        <v>A缆</v>
      </c>
      <c r="K1099" s="3">
        <v>10</v>
      </c>
      <c r="L1099" s="3">
        <f t="shared" si="87"/>
        <v>10</v>
      </c>
      <c r="M1099" s="3">
        <f t="shared" si="88"/>
        <v>1</v>
      </c>
      <c r="N1099" s="3" t="s">
        <v>23</v>
      </c>
      <c r="O1099" s="3">
        <f>COUNTIF([1]局站!$D$4:$D$172,"="&amp;N1099)</f>
        <v>1</v>
      </c>
      <c r="P1099" s="3">
        <v>0</v>
      </c>
      <c r="Q1099" s="3">
        <v>0</v>
      </c>
      <c r="R1099" s="3">
        <v>0</v>
      </c>
      <c r="S1099" s="3" t="s">
        <v>32</v>
      </c>
      <c r="T1099" s="3">
        <f>COUNTIF([1]局站!$D$4:$D$172,"="&amp;S1099)</f>
        <v>1</v>
      </c>
      <c r="U1099" s="3">
        <v>0</v>
      </c>
      <c r="V1099" s="3">
        <v>0</v>
      </c>
      <c r="W1099" s="3">
        <v>0</v>
      </c>
      <c r="X1099" s="3" t="s">
        <v>1214</v>
      </c>
      <c r="Y1099" s="3" t="s">
        <v>880</v>
      </c>
      <c r="Z1099" s="3" t="str">
        <f>INDEX(业务类型!$C$4:$C$8,MATCH(纤芯!Y1099,业务类型!$B$4:$B$8,0))</f>
        <v>IDLE</v>
      </c>
      <c r="AA1099" s="3"/>
    </row>
    <row r="1100" spans="1:27" ht="16.5" x14ac:dyDescent="0.2">
      <c r="A1100" s="3">
        <v>1097</v>
      </c>
      <c r="B1100" s="3">
        <f t="shared" si="84"/>
        <v>37007201011</v>
      </c>
      <c r="C1100" s="3" t="s">
        <v>1166</v>
      </c>
      <c r="D1100" s="3" t="s">
        <v>207</v>
      </c>
      <c r="E1100" s="3" t="str">
        <f>INDEX(光放段!$G$4:$G$237,MATCH(纤芯!G1100,光放段!$C$4:$C$237,0))</f>
        <v>山东二干|德州乐陵光缆:德州共青团路-乐陵新局</v>
      </c>
      <c r="F1100" s="3">
        <f>INDEX(光放段!$I$4:$I$237,MATCH(纤芯!H1100,光放段!$B$4:$B$237,0))</f>
        <v>37007200000</v>
      </c>
      <c r="G1100" s="3" t="str">
        <f t="shared" si="85"/>
        <v>山东二干|德州乐陵光缆:德州共青团路-宁津中心大街</v>
      </c>
      <c r="H1100" s="3">
        <f>INDEX(光放段!$B$4:$B$237,MATCH(纤芯!G1100,光放段!$C$4:$C$237,0))</f>
        <v>37007201000</v>
      </c>
      <c r="I1100" s="3" t="str">
        <f t="shared" si="86"/>
        <v>德州乐陵光缆</v>
      </c>
      <c r="J1100" s="3" t="str">
        <f>INDEX(子缆名称!$B$4:$B$29,纤芯!M1100)</f>
        <v>A缆</v>
      </c>
      <c r="K1100" s="3">
        <v>11</v>
      </c>
      <c r="L1100" s="3">
        <f t="shared" si="87"/>
        <v>11</v>
      </c>
      <c r="M1100" s="3">
        <f t="shared" si="88"/>
        <v>1</v>
      </c>
      <c r="N1100" s="3" t="s">
        <v>23</v>
      </c>
      <c r="O1100" s="3">
        <f>COUNTIF([1]局站!$D$4:$D$172,"="&amp;N1100)</f>
        <v>1</v>
      </c>
      <c r="P1100" s="3">
        <v>0</v>
      </c>
      <c r="Q1100" s="3">
        <v>0</v>
      </c>
      <c r="R1100" s="3">
        <v>0</v>
      </c>
      <c r="S1100" s="3" t="s">
        <v>32</v>
      </c>
      <c r="T1100" s="3">
        <f>COUNTIF([1]局站!$D$4:$D$172,"="&amp;S1100)</f>
        <v>1</v>
      </c>
      <c r="U1100" s="3">
        <v>0</v>
      </c>
      <c r="V1100" s="3">
        <v>0</v>
      </c>
      <c r="W1100" s="3">
        <v>0</v>
      </c>
      <c r="X1100" s="3" t="s">
        <v>1214</v>
      </c>
      <c r="Y1100" s="3" t="s">
        <v>880</v>
      </c>
      <c r="Z1100" s="3" t="str">
        <f>INDEX(业务类型!$C$4:$C$8,MATCH(纤芯!Y1100,业务类型!$B$4:$B$8,0))</f>
        <v>IDLE</v>
      </c>
      <c r="AA1100" s="3"/>
    </row>
    <row r="1101" spans="1:27" ht="16.5" x14ac:dyDescent="0.2">
      <c r="A1101" s="3">
        <v>1098</v>
      </c>
      <c r="B1101" s="3">
        <f t="shared" si="84"/>
        <v>37007201012</v>
      </c>
      <c r="C1101" s="3" t="s">
        <v>1166</v>
      </c>
      <c r="D1101" s="3" t="s">
        <v>207</v>
      </c>
      <c r="E1101" s="3" t="str">
        <f>INDEX(光放段!$G$4:$G$237,MATCH(纤芯!G1101,光放段!$C$4:$C$237,0))</f>
        <v>山东二干|德州乐陵光缆:德州共青团路-乐陵新局</v>
      </c>
      <c r="F1101" s="3">
        <f>INDEX(光放段!$I$4:$I$237,MATCH(纤芯!H1101,光放段!$B$4:$B$237,0))</f>
        <v>37007200000</v>
      </c>
      <c r="G1101" s="3" t="str">
        <f t="shared" si="85"/>
        <v>山东二干|德州乐陵光缆:德州共青团路-宁津中心大街</v>
      </c>
      <c r="H1101" s="3">
        <f>INDEX(光放段!$B$4:$B$237,MATCH(纤芯!G1101,光放段!$C$4:$C$237,0))</f>
        <v>37007201000</v>
      </c>
      <c r="I1101" s="3" t="str">
        <f t="shared" si="86"/>
        <v>德州乐陵光缆</v>
      </c>
      <c r="J1101" s="3" t="str">
        <f>INDEX(子缆名称!$B$4:$B$29,纤芯!M1101)</f>
        <v>A缆</v>
      </c>
      <c r="K1101" s="3">
        <v>12</v>
      </c>
      <c r="L1101" s="3">
        <f t="shared" si="87"/>
        <v>12</v>
      </c>
      <c r="M1101" s="3">
        <f t="shared" si="88"/>
        <v>1</v>
      </c>
      <c r="N1101" s="3" t="s">
        <v>23</v>
      </c>
      <c r="O1101" s="3">
        <f>COUNTIF([1]局站!$D$4:$D$172,"="&amp;N1101)</f>
        <v>1</v>
      </c>
      <c r="P1101" s="3">
        <v>0</v>
      </c>
      <c r="Q1101" s="3">
        <v>0</v>
      </c>
      <c r="R1101" s="3">
        <v>0</v>
      </c>
      <c r="S1101" s="3" t="s">
        <v>32</v>
      </c>
      <c r="T1101" s="3">
        <f>COUNTIF([1]局站!$D$4:$D$172,"="&amp;S1101)</f>
        <v>1</v>
      </c>
      <c r="U1101" s="3">
        <v>0</v>
      </c>
      <c r="V1101" s="3">
        <v>0</v>
      </c>
      <c r="W1101" s="3">
        <v>0</v>
      </c>
      <c r="X1101" s="3" t="s">
        <v>1214</v>
      </c>
      <c r="Y1101" s="3" t="s">
        <v>880</v>
      </c>
      <c r="Z1101" s="3" t="str">
        <f>INDEX(业务类型!$C$4:$C$8,MATCH(纤芯!Y1101,业务类型!$B$4:$B$8,0))</f>
        <v>IDLE</v>
      </c>
      <c r="AA1101" s="3"/>
    </row>
    <row r="1102" spans="1:27" ht="16.5" x14ac:dyDescent="0.2">
      <c r="A1102" s="3">
        <v>1099</v>
      </c>
      <c r="B1102" s="3">
        <f t="shared" si="84"/>
        <v>37007201013</v>
      </c>
      <c r="C1102" s="3" t="s">
        <v>1166</v>
      </c>
      <c r="D1102" s="3" t="s">
        <v>207</v>
      </c>
      <c r="E1102" s="3" t="str">
        <f>INDEX(光放段!$G$4:$G$237,MATCH(纤芯!G1102,光放段!$C$4:$C$237,0))</f>
        <v>山东二干|德州乐陵光缆:德州共青团路-乐陵新局</v>
      </c>
      <c r="F1102" s="3">
        <f>INDEX(光放段!$I$4:$I$237,MATCH(纤芯!H1102,光放段!$B$4:$B$237,0))</f>
        <v>37007200000</v>
      </c>
      <c r="G1102" s="3" t="str">
        <f t="shared" si="85"/>
        <v>山东二干|德州乐陵光缆:德州共青团路-宁津中心大街</v>
      </c>
      <c r="H1102" s="3">
        <f>INDEX(光放段!$B$4:$B$237,MATCH(纤芯!G1102,光放段!$C$4:$C$237,0))</f>
        <v>37007201000</v>
      </c>
      <c r="I1102" s="3" t="str">
        <f t="shared" si="86"/>
        <v>德州乐陵光缆</v>
      </c>
      <c r="J1102" s="3" t="str">
        <f>INDEX(子缆名称!$B$4:$B$29,纤芯!M1102)</f>
        <v>B缆</v>
      </c>
      <c r="K1102" s="3">
        <v>13</v>
      </c>
      <c r="L1102" s="3">
        <f t="shared" si="87"/>
        <v>1</v>
      </c>
      <c r="M1102" s="3">
        <f t="shared" si="88"/>
        <v>2</v>
      </c>
      <c r="N1102" s="3" t="s">
        <v>23</v>
      </c>
      <c r="O1102" s="3">
        <f>COUNTIF([1]局站!$D$4:$D$172,"="&amp;N1102)</f>
        <v>1</v>
      </c>
      <c r="P1102" s="3">
        <v>0</v>
      </c>
      <c r="Q1102" s="3">
        <v>0</v>
      </c>
      <c r="R1102" s="3">
        <v>0</v>
      </c>
      <c r="S1102" s="3" t="s">
        <v>32</v>
      </c>
      <c r="T1102" s="3">
        <f>COUNTIF([1]局站!$D$4:$D$172,"="&amp;S1102)</f>
        <v>1</v>
      </c>
      <c r="U1102" s="3">
        <v>0</v>
      </c>
      <c r="V1102" s="3">
        <v>0</v>
      </c>
      <c r="W1102" s="3">
        <v>0</v>
      </c>
      <c r="X1102" s="3" t="s">
        <v>1214</v>
      </c>
      <c r="Y1102" s="3" t="s">
        <v>880</v>
      </c>
      <c r="Z1102" s="3" t="str">
        <f>INDEX(业务类型!$C$4:$C$8,MATCH(纤芯!Y1102,业务类型!$B$4:$B$8,0))</f>
        <v>IDLE</v>
      </c>
      <c r="AA1102" s="3"/>
    </row>
    <row r="1103" spans="1:27" ht="16.5" x14ac:dyDescent="0.2">
      <c r="A1103" s="3">
        <v>1100</v>
      </c>
      <c r="B1103" s="3">
        <f t="shared" si="84"/>
        <v>37007201014</v>
      </c>
      <c r="C1103" s="3" t="s">
        <v>1166</v>
      </c>
      <c r="D1103" s="3" t="s">
        <v>207</v>
      </c>
      <c r="E1103" s="3" t="str">
        <f>INDEX(光放段!$G$4:$G$237,MATCH(纤芯!G1103,光放段!$C$4:$C$237,0))</f>
        <v>山东二干|德州乐陵光缆:德州共青团路-乐陵新局</v>
      </c>
      <c r="F1103" s="3">
        <f>INDEX(光放段!$I$4:$I$237,MATCH(纤芯!H1103,光放段!$B$4:$B$237,0))</f>
        <v>37007200000</v>
      </c>
      <c r="G1103" s="3" t="str">
        <f t="shared" si="85"/>
        <v>山东二干|德州乐陵光缆:德州共青团路-宁津中心大街</v>
      </c>
      <c r="H1103" s="3">
        <f>INDEX(光放段!$B$4:$B$237,MATCH(纤芯!G1103,光放段!$C$4:$C$237,0))</f>
        <v>37007201000</v>
      </c>
      <c r="I1103" s="3" t="str">
        <f t="shared" si="86"/>
        <v>德州乐陵光缆</v>
      </c>
      <c r="J1103" s="3" t="str">
        <f>INDEX(子缆名称!$B$4:$B$29,纤芯!M1103)</f>
        <v>B缆</v>
      </c>
      <c r="K1103" s="3">
        <v>14</v>
      </c>
      <c r="L1103" s="3">
        <f t="shared" si="87"/>
        <v>2</v>
      </c>
      <c r="M1103" s="3">
        <f t="shared" si="88"/>
        <v>2</v>
      </c>
      <c r="N1103" s="3" t="s">
        <v>23</v>
      </c>
      <c r="O1103" s="3">
        <f>COUNTIF([1]局站!$D$4:$D$172,"="&amp;N1103)</f>
        <v>1</v>
      </c>
      <c r="P1103" s="3">
        <v>0</v>
      </c>
      <c r="Q1103" s="3">
        <v>0</v>
      </c>
      <c r="R1103" s="3">
        <v>0</v>
      </c>
      <c r="S1103" s="3" t="s">
        <v>32</v>
      </c>
      <c r="T1103" s="3">
        <f>COUNTIF([1]局站!$D$4:$D$172,"="&amp;S1103)</f>
        <v>1</v>
      </c>
      <c r="U1103" s="3">
        <v>0</v>
      </c>
      <c r="V1103" s="3">
        <v>0</v>
      </c>
      <c r="W1103" s="3">
        <v>0</v>
      </c>
      <c r="X1103" s="3" t="s">
        <v>1214</v>
      </c>
      <c r="Y1103" s="3" t="s">
        <v>880</v>
      </c>
      <c r="Z1103" s="3" t="str">
        <f>INDEX(业务类型!$C$4:$C$8,MATCH(纤芯!Y1103,业务类型!$B$4:$B$8,0))</f>
        <v>IDLE</v>
      </c>
      <c r="AA1103" s="3"/>
    </row>
    <row r="1104" spans="1:27" ht="16.5" x14ac:dyDescent="0.2">
      <c r="A1104" s="3">
        <v>1101</v>
      </c>
      <c r="B1104" s="3">
        <f t="shared" si="84"/>
        <v>37007201015</v>
      </c>
      <c r="C1104" s="3" t="s">
        <v>1166</v>
      </c>
      <c r="D1104" s="3" t="s">
        <v>207</v>
      </c>
      <c r="E1104" s="3" t="str">
        <f>INDEX(光放段!$G$4:$G$237,MATCH(纤芯!G1104,光放段!$C$4:$C$237,0))</f>
        <v>山东二干|德州乐陵光缆:德州共青团路-乐陵新局</v>
      </c>
      <c r="F1104" s="3">
        <f>INDEX(光放段!$I$4:$I$237,MATCH(纤芯!H1104,光放段!$B$4:$B$237,0))</f>
        <v>37007200000</v>
      </c>
      <c r="G1104" s="3" t="str">
        <f t="shared" si="85"/>
        <v>山东二干|德州乐陵光缆:德州共青团路-宁津中心大街</v>
      </c>
      <c r="H1104" s="3">
        <f>INDEX(光放段!$B$4:$B$237,MATCH(纤芯!G1104,光放段!$C$4:$C$237,0))</f>
        <v>37007201000</v>
      </c>
      <c r="I1104" s="3" t="str">
        <f t="shared" si="86"/>
        <v>德州乐陵光缆</v>
      </c>
      <c r="J1104" s="3" t="str">
        <f>INDEX(子缆名称!$B$4:$B$29,纤芯!M1104)</f>
        <v>B缆</v>
      </c>
      <c r="K1104" s="3">
        <v>15</v>
      </c>
      <c r="L1104" s="3">
        <f t="shared" si="87"/>
        <v>3</v>
      </c>
      <c r="M1104" s="3">
        <f t="shared" si="88"/>
        <v>2</v>
      </c>
      <c r="N1104" s="3" t="s">
        <v>23</v>
      </c>
      <c r="O1104" s="3">
        <f>COUNTIF([1]局站!$D$4:$D$172,"="&amp;N1104)</f>
        <v>1</v>
      </c>
      <c r="P1104" s="3">
        <v>0</v>
      </c>
      <c r="Q1104" s="3">
        <v>0</v>
      </c>
      <c r="R1104" s="3">
        <v>0</v>
      </c>
      <c r="S1104" s="3" t="s">
        <v>32</v>
      </c>
      <c r="T1104" s="3">
        <f>COUNTIF([1]局站!$D$4:$D$172,"="&amp;S1104)</f>
        <v>1</v>
      </c>
      <c r="U1104" s="3">
        <v>0</v>
      </c>
      <c r="V1104" s="3">
        <v>0</v>
      </c>
      <c r="W1104" s="3">
        <v>0</v>
      </c>
      <c r="X1104" s="3" t="s">
        <v>1214</v>
      </c>
      <c r="Y1104" s="3" t="s">
        <v>880</v>
      </c>
      <c r="Z1104" s="3" t="str">
        <f>INDEX(业务类型!$C$4:$C$8,MATCH(纤芯!Y1104,业务类型!$B$4:$B$8,0))</f>
        <v>IDLE</v>
      </c>
      <c r="AA1104" s="3"/>
    </row>
    <row r="1105" spans="1:27" ht="16.5" x14ac:dyDescent="0.2">
      <c r="A1105" s="3">
        <v>1102</v>
      </c>
      <c r="B1105" s="3">
        <f t="shared" si="84"/>
        <v>37007201016</v>
      </c>
      <c r="C1105" s="3" t="s">
        <v>1166</v>
      </c>
      <c r="D1105" s="3" t="s">
        <v>207</v>
      </c>
      <c r="E1105" s="3" t="str">
        <f>INDEX(光放段!$G$4:$G$237,MATCH(纤芯!G1105,光放段!$C$4:$C$237,0))</f>
        <v>山东二干|德州乐陵光缆:德州共青团路-乐陵新局</v>
      </c>
      <c r="F1105" s="3">
        <f>INDEX(光放段!$I$4:$I$237,MATCH(纤芯!H1105,光放段!$B$4:$B$237,0))</f>
        <v>37007200000</v>
      </c>
      <c r="G1105" s="3" t="str">
        <f t="shared" si="85"/>
        <v>山东二干|德州乐陵光缆:德州共青团路-宁津中心大街</v>
      </c>
      <c r="H1105" s="3">
        <f>INDEX(光放段!$B$4:$B$237,MATCH(纤芯!G1105,光放段!$C$4:$C$237,0))</f>
        <v>37007201000</v>
      </c>
      <c r="I1105" s="3" t="str">
        <f t="shared" si="86"/>
        <v>德州乐陵光缆</v>
      </c>
      <c r="J1105" s="3" t="str">
        <f>INDEX(子缆名称!$B$4:$B$29,纤芯!M1105)</f>
        <v>B缆</v>
      </c>
      <c r="K1105" s="3">
        <v>16</v>
      </c>
      <c r="L1105" s="3">
        <f t="shared" si="87"/>
        <v>4</v>
      </c>
      <c r="M1105" s="3">
        <f t="shared" si="88"/>
        <v>2</v>
      </c>
      <c r="N1105" s="3" t="s">
        <v>23</v>
      </c>
      <c r="O1105" s="3">
        <f>COUNTIF([1]局站!$D$4:$D$172,"="&amp;N1105)</f>
        <v>1</v>
      </c>
      <c r="P1105" s="3">
        <v>0</v>
      </c>
      <c r="Q1105" s="3">
        <v>0</v>
      </c>
      <c r="R1105" s="3">
        <v>0</v>
      </c>
      <c r="S1105" s="3" t="s">
        <v>32</v>
      </c>
      <c r="T1105" s="3">
        <f>COUNTIF([1]局站!$D$4:$D$172,"="&amp;S1105)</f>
        <v>1</v>
      </c>
      <c r="U1105" s="3">
        <v>0</v>
      </c>
      <c r="V1105" s="3">
        <v>0</v>
      </c>
      <c r="W1105" s="3">
        <v>0</v>
      </c>
      <c r="X1105" s="3" t="s">
        <v>1214</v>
      </c>
      <c r="Y1105" s="3" t="s">
        <v>880</v>
      </c>
      <c r="Z1105" s="3" t="str">
        <f>INDEX(业务类型!$C$4:$C$8,MATCH(纤芯!Y1105,业务类型!$B$4:$B$8,0))</f>
        <v>IDLE</v>
      </c>
      <c r="AA1105" s="3"/>
    </row>
    <row r="1106" spans="1:27" ht="16.5" x14ac:dyDescent="0.2">
      <c r="A1106" s="3">
        <v>1103</v>
      </c>
      <c r="B1106" s="3">
        <f t="shared" si="84"/>
        <v>37007201017</v>
      </c>
      <c r="C1106" s="3" t="s">
        <v>1166</v>
      </c>
      <c r="D1106" s="3" t="s">
        <v>207</v>
      </c>
      <c r="E1106" s="3" t="str">
        <f>INDEX(光放段!$G$4:$G$237,MATCH(纤芯!G1106,光放段!$C$4:$C$237,0))</f>
        <v>山东二干|德州乐陵光缆:德州共青团路-乐陵新局</v>
      </c>
      <c r="F1106" s="3">
        <f>INDEX(光放段!$I$4:$I$237,MATCH(纤芯!H1106,光放段!$B$4:$B$237,0))</f>
        <v>37007200000</v>
      </c>
      <c r="G1106" s="3" t="str">
        <f t="shared" si="85"/>
        <v>山东二干|德州乐陵光缆:德州共青团路-宁津中心大街</v>
      </c>
      <c r="H1106" s="3">
        <f>INDEX(光放段!$B$4:$B$237,MATCH(纤芯!G1106,光放段!$C$4:$C$237,0))</f>
        <v>37007201000</v>
      </c>
      <c r="I1106" s="3" t="str">
        <f t="shared" si="86"/>
        <v>德州乐陵光缆</v>
      </c>
      <c r="J1106" s="3" t="str">
        <f>INDEX(子缆名称!$B$4:$B$29,纤芯!M1106)</f>
        <v>B缆</v>
      </c>
      <c r="K1106" s="3">
        <v>17</v>
      </c>
      <c r="L1106" s="3">
        <f t="shared" si="87"/>
        <v>5</v>
      </c>
      <c r="M1106" s="3">
        <f t="shared" si="88"/>
        <v>2</v>
      </c>
      <c r="N1106" s="3" t="s">
        <v>23</v>
      </c>
      <c r="O1106" s="3">
        <f>COUNTIF([1]局站!$D$4:$D$172,"="&amp;N1106)</f>
        <v>1</v>
      </c>
      <c r="P1106" s="3">
        <v>0</v>
      </c>
      <c r="Q1106" s="3">
        <v>0</v>
      </c>
      <c r="R1106" s="3">
        <v>0</v>
      </c>
      <c r="S1106" s="3" t="s">
        <v>32</v>
      </c>
      <c r="T1106" s="3">
        <f>COUNTIF([1]局站!$D$4:$D$172,"="&amp;S1106)</f>
        <v>1</v>
      </c>
      <c r="U1106" s="3">
        <v>0</v>
      </c>
      <c r="V1106" s="3">
        <v>0</v>
      </c>
      <c r="W1106" s="3">
        <v>0</v>
      </c>
      <c r="X1106" s="3" t="s">
        <v>1214</v>
      </c>
      <c r="Y1106" s="3" t="s">
        <v>880</v>
      </c>
      <c r="Z1106" s="3" t="str">
        <f>INDEX(业务类型!$C$4:$C$8,MATCH(纤芯!Y1106,业务类型!$B$4:$B$8,0))</f>
        <v>IDLE</v>
      </c>
      <c r="AA1106" s="3"/>
    </row>
    <row r="1107" spans="1:27" ht="16.5" x14ac:dyDescent="0.2">
      <c r="A1107" s="3">
        <v>1104</v>
      </c>
      <c r="B1107" s="3">
        <f t="shared" si="84"/>
        <v>37007201018</v>
      </c>
      <c r="C1107" s="3" t="s">
        <v>1166</v>
      </c>
      <c r="D1107" s="3" t="s">
        <v>207</v>
      </c>
      <c r="E1107" s="3" t="str">
        <f>INDEX(光放段!$G$4:$G$237,MATCH(纤芯!G1107,光放段!$C$4:$C$237,0))</f>
        <v>山东二干|德州乐陵光缆:德州共青团路-乐陵新局</v>
      </c>
      <c r="F1107" s="3">
        <f>INDEX(光放段!$I$4:$I$237,MATCH(纤芯!H1107,光放段!$B$4:$B$237,0))</f>
        <v>37007200000</v>
      </c>
      <c r="G1107" s="3" t="str">
        <f t="shared" si="85"/>
        <v>山东二干|德州乐陵光缆:德州共青团路-宁津中心大街</v>
      </c>
      <c r="H1107" s="3">
        <f>INDEX(光放段!$B$4:$B$237,MATCH(纤芯!G1107,光放段!$C$4:$C$237,0))</f>
        <v>37007201000</v>
      </c>
      <c r="I1107" s="3" t="str">
        <f t="shared" si="86"/>
        <v>德州乐陵光缆</v>
      </c>
      <c r="J1107" s="3" t="str">
        <f>INDEX(子缆名称!$B$4:$B$29,纤芯!M1107)</f>
        <v>B缆</v>
      </c>
      <c r="K1107" s="3">
        <v>18</v>
      </c>
      <c r="L1107" s="3">
        <f t="shared" si="87"/>
        <v>6</v>
      </c>
      <c r="M1107" s="3">
        <f t="shared" si="88"/>
        <v>2</v>
      </c>
      <c r="N1107" s="3" t="s">
        <v>23</v>
      </c>
      <c r="O1107" s="3">
        <f>COUNTIF([1]局站!$D$4:$D$172,"="&amp;N1107)</f>
        <v>1</v>
      </c>
      <c r="P1107" s="3">
        <v>0</v>
      </c>
      <c r="Q1107" s="3">
        <v>0</v>
      </c>
      <c r="R1107" s="3">
        <v>0</v>
      </c>
      <c r="S1107" s="3" t="s">
        <v>32</v>
      </c>
      <c r="T1107" s="3">
        <f>COUNTIF([1]局站!$D$4:$D$172,"="&amp;S1107)</f>
        <v>1</v>
      </c>
      <c r="U1107" s="3">
        <v>0</v>
      </c>
      <c r="V1107" s="3">
        <v>0</v>
      </c>
      <c r="W1107" s="3">
        <v>0</v>
      </c>
      <c r="X1107" s="3" t="s">
        <v>1214</v>
      </c>
      <c r="Y1107" s="3" t="s">
        <v>880</v>
      </c>
      <c r="Z1107" s="3" t="str">
        <f>INDEX(业务类型!$C$4:$C$8,MATCH(纤芯!Y1107,业务类型!$B$4:$B$8,0))</f>
        <v>IDLE</v>
      </c>
      <c r="AA1107" s="3"/>
    </row>
    <row r="1108" spans="1:27" ht="16.5" x14ac:dyDescent="0.2">
      <c r="A1108" s="3">
        <v>1105</v>
      </c>
      <c r="B1108" s="3">
        <f t="shared" si="84"/>
        <v>37007201019</v>
      </c>
      <c r="C1108" s="3" t="s">
        <v>1166</v>
      </c>
      <c r="D1108" s="3" t="s">
        <v>207</v>
      </c>
      <c r="E1108" s="3" t="str">
        <f>INDEX(光放段!$G$4:$G$237,MATCH(纤芯!G1108,光放段!$C$4:$C$237,0))</f>
        <v>山东二干|德州乐陵光缆:德州共青团路-乐陵新局</v>
      </c>
      <c r="F1108" s="3">
        <f>INDEX(光放段!$I$4:$I$237,MATCH(纤芯!H1108,光放段!$B$4:$B$237,0))</f>
        <v>37007200000</v>
      </c>
      <c r="G1108" s="3" t="str">
        <f t="shared" si="85"/>
        <v>山东二干|德州乐陵光缆:德州共青团路-宁津中心大街</v>
      </c>
      <c r="H1108" s="3">
        <f>INDEX(光放段!$B$4:$B$237,MATCH(纤芯!G1108,光放段!$C$4:$C$237,0))</f>
        <v>37007201000</v>
      </c>
      <c r="I1108" s="3" t="str">
        <f t="shared" si="86"/>
        <v>德州乐陵光缆</v>
      </c>
      <c r="J1108" s="3" t="str">
        <f>INDEX(子缆名称!$B$4:$B$29,纤芯!M1108)</f>
        <v>B缆</v>
      </c>
      <c r="K1108" s="3">
        <v>19</v>
      </c>
      <c r="L1108" s="3">
        <f t="shared" si="87"/>
        <v>7</v>
      </c>
      <c r="M1108" s="3">
        <f t="shared" si="88"/>
        <v>2</v>
      </c>
      <c r="N1108" s="3" t="s">
        <v>23</v>
      </c>
      <c r="O1108" s="3">
        <f>COUNTIF([1]局站!$D$4:$D$172,"="&amp;N1108)</f>
        <v>1</v>
      </c>
      <c r="P1108" s="3">
        <v>0</v>
      </c>
      <c r="Q1108" s="3">
        <v>0</v>
      </c>
      <c r="R1108" s="3">
        <v>0</v>
      </c>
      <c r="S1108" s="3" t="s">
        <v>32</v>
      </c>
      <c r="T1108" s="3">
        <f>COUNTIF([1]局站!$D$4:$D$172,"="&amp;S1108)</f>
        <v>1</v>
      </c>
      <c r="U1108" s="3">
        <v>0</v>
      </c>
      <c r="V1108" s="3">
        <v>0</v>
      </c>
      <c r="W1108" s="3">
        <v>0</v>
      </c>
      <c r="X1108" s="3" t="s">
        <v>1214</v>
      </c>
      <c r="Y1108" s="3" t="s">
        <v>880</v>
      </c>
      <c r="Z1108" s="3" t="str">
        <f>INDEX(业务类型!$C$4:$C$8,MATCH(纤芯!Y1108,业务类型!$B$4:$B$8,0))</f>
        <v>IDLE</v>
      </c>
      <c r="AA1108" s="3"/>
    </row>
    <row r="1109" spans="1:27" ht="16.5" x14ac:dyDescent="0.2">
      <c r="A1109" s="3">
        <v>1106</v>
      </c>
      <c r="B1109" s="3">
        <f t="shared" ref="B1109:B1172" si="89">H1109+K1109</f>
        <v>37007201020</v>
      </c>
      <c r="C1109" s="3" t="s">
        <v>1166</v>
      </c>
      <c r="D1109" s="3" t="s">
        <v>207</v>
      </c>
      <c r="E1109" s="3" t="str">
        <f>INDEX(光放段!$G$4:$G$237,MATCH(纤芯!G1109,光放段!$C$4:$C$237,0))</f>
        <v>山东二干|德州乐陵光缆:德州共青团路-乐陵新局</v>
      </c>
      <c r="F1109" s="3">
        <f>INDEX(光放段!$I$4:$I$237,MATCH(纤芯!H1109,光放段!$B$4:$B$237,0))</f>
        <v>37007200000</v>
      </c>
      <c r="G1109" s="3" t="str">
        <f t="shared" si="85"/>
        <v>山东二干|德州乐陵光缆:德州共青团路-宁津中心大街</v>
      </c>
      <c r="H1109" s="3">
        <f>INDEX(光放段!$B$4:$B$237,MATCH(纤芯!G1109,光放段!$C$4:$C$237,0))</f>
        <v>37007201000</v>
      </c>
      <c r="I1109" s="3" t="str">
        <f t="shared" si="86"/>
        <v>德州乐陵光缆</v>
      </c>
      <c r="J1109" s="3" t="str">
        <f>INDEX(子缆名称!$B$4:$B$29,纤芯!M1109)</f>
        <v>B缆</v>
      </c>
      <c r="K1109" s="3">
        <v>20</v>
      </c>
      <c r="L1109" s="3">
        <f t="shared" si="87"/>
        <v>8</v>
      </c>
      <c r="M1109" s="3">
        <f t="shared" si="88"/>
        <v>2</v>
      </c>
      <c r="N1109" s="3" t="s">
        <v>23</v>
      </c>
      <c r="O1109" s="3">
        <f>COUNTIF([1]局站!$D$4:$D$172,"="&amp;N1109)</f>
        <v>1</v>
      </c>
      <c r="P1109" s="3">
        <v>0</v>
      </c>
      <c r="Q1109" s="3">
        <v>0</v>
      </c>
      <c r="R1109" s="3">
        <v>0</v>
      </c>
      <c r="S1109" s="3" t="s">
        <v>32</v>
      </c>
      <c r="T1109" s="3">
        <f>COUNTIF([1]局站!$D$4:$D$172,"="&amp;S1109)</f>
        <v>1</v>
      </c>
      <c r="U1109" s="3">
        <v>0</v>
      </c>
      <c r="V1109" s="3">
        <v>0</v>
      </c>
      <c r="W1109" s="3">
        <v>0</v>
      </c>
      <c r="X1109" s="3" t="s">
        <v>1214</v>
      </c>
      <c r="Y1109" s="3" t="s">
        <v>880</v>
      </c>
      <c r="Z1109" s="3" t="str">
        <f>INDEX(业务类型!$C$4:$C$8,MATCH(纤芯!Y1109,业务类型!$B$4:$B$8,0))</f>
        <v>IDLE</v>
      </c>
      <c r="AA1109" s="3"/>
    </row>
    <row r="1110" spans="1:27" ht="16.5" x14ac:dyDescent="0.2">
      <c r="A1110" s="3">
        <v>1107</v>
      </c>
      <c r="B1110" s="3">
        <f t="shared" si="89"/>
        <v>37007201021</v>
      </c>
      <c r="C1110" s="3" t="s">
        <v>1166</v>
      </c>
      <c r="D1110" s="3" t="s">
        <v>207</v>
      </c>
      <c r="E1110" s="3" t="str">
        <f>INDEX(光放段!$G$4:$G$237,MATCH(纤芯!G1110,光放段!$C$4:$C$237,0))</f>
        <v>山东二干|德州乐陵光缆:德州共青团路-乐陵新局</v>
      </c>
      <c r="F1110" s="3">
        <f>INDEX(光放段!$I$4:$I$237,MATCH(纤芯!H1110,光放段!$B$4:$B$237,0))</f>
        <v>37007200000</v>
      </c>
      <c r="G1110" s="3" t="str">
        <f t="shared" si="85"/>
        <v>山东二干|德州乐陵光缆:德州共青团路-宁津中心大街</v>
      </c>
      <c r="H1110" s="3">
        <f>INDEX(光放段!$B$4:$B$237,MATCH(纤芯!G1110,光放段!$C$4:$C$237,0))</f>
        <v>37007201000</v>
      </c>
      <c r="I1110" s="3" t="str">
        <f t="shared" si="86"/>
        <v>德州乐陵光缆</v>
      </c>
      <c r="J1110" s="3" t="str">
        <f>INDEX(子缆名称!$B$4:$B$29,纤芯!M1110)</f>
        <v>B缆</v>
      </c>
      <c r="K1110" s="3">
        <v>21</v>
      </c>
      <c r="L1110" s="3">
        <f t="shared" si="87"/>
        <v>9</v>
      </c>
      <c r="M1110" s="3">
        <f t="shared" si="88"/>
        <v>2</v>
      </c>
      <c r="N1110" s="3" t="s">
        <v>23</v>
      </c>
      <c r="O1110" s="3">
        <f>COUNTIF([1]局站!$D$4:$D$172,"="&amp;N1110)</f>
        <v>1</v>
      </c>
      <c r="P1110" s="3">
        <v>0</v>
      </c>
      <c r="Q1110" s="3">
        <v>0</v>
      </c>
      <c r="R1110" s="3">
        <v>0</v>
      </c>
      <c r="S1110" s="3" t="s">
        <v>32</v>
      </c>
      <c r="T1110" s="3">
        <f>COUNTIF([1]局站!$D$4:$D$172,"="&amp;S1110)</f>
        <v>1</v>
      </c>
      <c r="U1110" s="3">
        <v>0</v>
      </c>
      <c r="V1110" s="3">
        <v>0</v>
      </c>
      <c r="W1110" s="3">
        <v>0</v>
      </c>
      <c r="X1110" s="3" t="s">
        <v>1214</v>
      </c>
      <c r="Y1110" s="3" t="s">
        <v>880</v>
      </c>
      <c r="Z1110" s="3" t="str">
        <f>INDEX(业务类型!$C$4:$C$8,MATCH(纤芯!Y1110,业务类型!$B$4:$B$8,0))</f>
        <v>IDLE</v>
      </c>
      <c r="AA1110" s="3"/>
    </row>
    <row r="1111" spans="1:27" ht="16.5" x14ac:dyDescent="0.2">
      <c r="A1111" s="3">
        <v>1108</v>
      </c>
      <c r="B1111" s="3">
        <f t="shared" si="89"/>
        <v>37007201022</v>
      </c>
      <c r="C1111" s="3" t="s">
        <v>1166</v>
      </c>
      <c r="D1111" s="3" t="s">
        <v>207</v>
      </c>
      <c r="E1111" s="3" t="str">
        <f>INDEX(光放段!$G$4:$G$237,MATCH(纤芯!G1111,光放段!$C$4:$C$237,0))</f>
        <v>山东二干|德州乐陵光缆:德州共青团路-乐陵新局</v>
      </c>
      <c r="F1111" s="3">
        <f>INDEX(光放段!$I$4:$I$237,MATCH(纤芯!H1111,光放段!$B$4:$B$237,0))</f>
        <v>37007200000</v>
      </c>
      <c r="G1111" s="3" t="str">
        <f t="shared" si="85"/>
        <v>山东二干|德州乐陵光缆:德州共青团路-宁津中心大街</v>
      </c>
      <c r="H1111" s="3">
        <f>INDEX(光放段!$B$4:$B$237,MATCH(纤芯!G1111,光放段!$C$4:$C$237,0))</f>
        <v>37007201000</v>
      </c>
      <c r="I1111" s="3" t="str">
        <f t="shared" si="86"/>
        <v>德州乐陵光缆</v>
      </c>
      <c r="J1111" s="3" t="str">
        <f>INDEX(子缆名称!$B$4:$B$29,纤芯!M1111)</f>
        <v>B缆</v>
      </c>
      <c r="K1111" s="3">
        <v>22</v>
      </c>
      <c r="L1111" s="3">
        <f t="shared" si="87"/>
        <v>10</v>
      </c>
      <c r="M1111" s="3">
        <f t="shared" si="88"/>
        <v>2</v>
      </c>
      <c r="N1111" s="3" t="s">
        <v>23</v>
      </c>
      <c r="O1111" s="3">
        <f>COUNTIF([1]局站!$D$4:$D$172,"="&amp;N1111)</f>
        <v>1</v>
      </c>
      <c r="P1111" s="3">
        <v>0</v>
      </c>
      <c r="Q1111" s="3">
        <v>0</v>
      </c>
      <c r="R1111" s="3">
        <v>0</v>
      </c>
      <c r="S1111" s="3" t="s">
        <v>32</v>
      </c>
      <c r="T1111" s="3">
        <f>COUNTIF([1]局站!$D$4:$D$172,"="&amp;S1111)</f>
        <v>1</v>
      </c>
      <c r="U1111" s="3">
        <v>0</v>
      </c>
      <c r="V1111" s="3">
        <v>0</v>
      </c>
      <c r="W1111" s="3">
        <v>0</v>
      </c>
      <c r="X1111" s="3" t="s">
        <v>1214</v>
      </c>
      <c r="Y1111" s="3" t="s">
        <v>880</v>
      </c>
      <c r="Z1111" s="3" t="str">
        <f>INDEX(业务类型!$C$4:$C$8,MATCH(纤芯!Y1111,业务类型!$B$4:$B$8,0))</f>
        <v>IDLE</v>
      </c>
      <c r="AA1111" s="3"/>
    </row>
    <row r="1112" spans="1:27" ht="16.5" x14ac:dyDescent="0.2">
      <c r="A1112" s="3">
        <v>1109</v>
      </c>
      <c r="B1112" s="3">
        <f t="shared" si="89"/>
        <v>37007201023</v>
      </c>
      <c r="C1112" s="3" t="s">
        <v>1166</v>
      </c>
      <c r="D1112" s="3" t="s">
        <v>207</v>
      </c>
      <c r="E1112" s="3" t="str">
        <f>INDEX(光放段!$G$4:$G$237,MATCH(纤芯!G1112,光放段!$C$4:$C$237,0))</f>
        <v>山东二干|德州乐陵光缆:德州共青团路-乐陵新局</v>
      </c>
      <c r="F1112" s="3">
        <f>INDEX(光放段!$I$4:$I$237,MATCH(纤芯!H1112,光放段!$B$4:$B$237,0))</f>
        <v>37007200000</v>
      </c>
      <c r="G1112" s="3" t="str">
        <f t="shared" si="85"/>
        <v>山东二干|德州乐陵光缆:德州共青团路-宁津中心大街</v>
      </c>
      <c r="H1112" s="3">
        <f>INDEX(光放段!$B$4:$B$237,MATCH(纤芯!G1112,光放段!$C$4:$C$237,0))</f>
        <v>37007201000</v>
      </c>
      <c r="I1112" s="3" t="str">
        <f t="shared" si="86"/>
        <v>德州乐陵光缆</v>
      </c>
      <c r="J1112" s="3" t="str">
        <f>INDEX(子缆名称!$B$4:$B$29,纤芯!M1112)</f>
        <v>B缆</v>
      </c>
      <c r="K1112" s="3">
        <v>23</v>
      </c>
      <c r="L1112" s="3">
        <f t="shared" si="87"/>
        <v>11</v>
      </c>
      <c r="M1112" s="3">
        <f t="shared" si="88"/>
        <v>2</v>
      </c>
      <c r="N1112" s="3" t="s">
        <v>23</v>
      </c>
      <c r="O1112" s="3">
        <f>COUNTIF([1]局站!$D$4:$D$172,"="&amp;N1112)</f>
        <v>1</v>
      </c>
      <c r="P1112" s="3">
        <v>0</v>
      </c>
      <c r="Q1112" s="3">
        <v>0</v>
      </c>
      <c r="R1112" s="3">
        <v>0</v>
      </c>
      <c r="S1112" s="3" t="s">
        <v>32</v>
      </c>
      <c r="T1112" s="3">
        <f>COUNTIF([1]局站!$D$4:$D$172,"="&amp;S1112)</f>
        <v>1</v>
      </c>
      <c r="U1112" s="3">
        <v>0</v>
      </c>
      <c r="V1112" s="3">
        <v>0</v>
      </c>
      <c r="W1112" s="3">
        <v>0</v>
      </c>
      <c r="X1112" s="3" t="s">
        <v>1214</v>
      </c>
      <c r="Y1112" s="3" t="s">
        <v>880</v>
      </c>
      <c r="Z1112" s="3" t="str">
        <f>INDEX(业务类型!$C$4:$C$8,MATCH(纤芯!Y1112,业务类型!$B$4:$B$8,0))</f>
        <v>IDLE</v>
      </c>
      <c r="AA1112" s="3"/>
    </row>
    <row r="1113" spans="1:27" ht="16.5" x14ac:dyDescent="0.2">
      <c r="A1113" s="3">
        <v>1110</v>
      </c>
      <c r="B1113" s="3">
        <f t="shared" si="89"/>
        <v>37007201024</v>
      </c>
      <c r="C1113" s="3" t="s">
        <v>1166</v>
      </c>
      <c r="D1113" s="3" t="s">
        <v>207</v>
      </c>
      <c r="E1113" s="3" t="str">
        <f>INDEX(光放段!$G$4:$G$237,MATCH(纤芯!G1113,光放段!$C$4:$C$237,0))</f>
        <v>山东二干|德州乐陵光缆:德州共青团路-乐陵新局</v>
      </c>
      <c r="F1113" s="3">
        <f>INDEX(光放段!$I$4:$I$237,MATCH(纤芯!H1113,光放段!$B$4:$B$237,0))</f>
        <v>37007200000</v>
      </c>
      <c r="G1113" s="3" t="str">
        <f t="shared" si="85"/>
        <v>山东二干|德州乐陵光缆:德州共青团路-宁津中心大街</v>
      </c>
      <c r="H1113" s="3">
        <f>INDEX(光放段!$B$4:$B$237,MATCH(纤芯!G1113,光放段!$C$4:$C$237,0))</f>
        <v>37007201000</v>
      </c>
      <c r="I1113" s="3" t="str">
        <f t="shared" si="86"/>
        <v>德州乐陵光缆</v>
      </c>
      <c r="J1113" s="3" t="str">
        <f>INDEX(子缆名称!$B$4:$B$29,纤芯!M1113)</f>
        <v>B缆</v>
      </c>
      <c r="K1113" s="3">
        <v>24</v>
      </c>
      <c r="L1113" s="3">
        <f t="shared" si="87"/>
        <v>12</v>
      </c>
      <c r="M1113" s="3">
        <f t="shared" si="88"/>
        <v>2</v>
      </c>
      <c r="N1113" s="3" t="s">
        <v>23</v>
      </c>
      <c r="O1113" s="3">
        <f>COUNTIF([1]局站!$D$4:$D$172,"="&amp;N1113)</f>
        <v>1</v>
      </c>
      <c r="P1113" s="3">
        <v>0</v>
      </c>
      <c r="Q1113" s="3">
        <v>0</v>
      </c>
      <c r="R1113" s="3">
        <v>0</v>
      </c>
      <c r="S1113" s="3" t="s">
        <v>32</v>
      </c>
      <c r="T1113" s="3">
        <f>COUNTIF([1]局站!$D$4:$D$172,"="&amp;S1113)</f>
        <v>1</v>
      </c>
      <c r="U1113" s="3">
        <v>0</v>
      </c>
      <c r="V1113" s="3">
        <v>0</v>
      </c>
      <c r="W1113" s="3">
        <v>0</v>
      </c>
      <c r="X1113" s="3" t="s">
        <v>1214</v>
      </c>
      <c r="Y1113" s="3" t="s">
        <v>880</v>
      </c>
      <c r="Z1113" s="3" t="str">
        <f>INDEX(业务类型!$C$4:$C$8,MATCH(纤芯!Y1113,业务类型!$B$4:$B$8,0))</f>
        <v>IDLE</v>
      </c>
      <c r="AA1113" s="3"/>
    </row>
    <row r="1114" spans="1:27" ht="16.5" x14ac:dyDescent="0.2">
      <c r="A1114" s="3">
        <v>1111</v>
      </c>
      <c r="B1114" s="3">
        <f t="shared" si="89"/>
        <v>37007201025</v>
      </c>
      <c r="C1114" s="3" t="s">
        <v>1166</v>
      </c>
      <c r="D1114" s="3" t="s">
        <v>207</v>
      </c>
      <c r="E1114" s="3" t="str">
        <f>INDEX(光放段!$G$4:$G$237,MATCH(纤芯!G1114,光放段!$C$4:$C$237,0))</f>
        <v>山东二干|德州乐陵光缆:德州共青团路-乐陵新局</v>
      </c>
      <c r="F1114" s="3">
        <f>INDEX(光放段!$I$4:$I$237,MATCH(纤芯!H1114,光放段!$B$4:$B$237,0))</f>
        <v>37007200000</v>
      </c>
      <c r="G1114" s="3" t="str">
        <f t="shared" si="85"/>
        <v>山东二干|德州乐陵光缆:德州共青团路-宁津中心大街</v>
      </c>
      <c r="H1114" s="3">
        <f>INDEX(光放段!$B$4:$B$237,MATCH(纤芯!G1114,光放段!$C$4:$C$237,0))</f>
        <v>37007201000</v>
      </c>
      <c r="I1114" s="3" t="str">
        <f t="shared" si="86"/>
        <v>德州乐陵光缆</v>
      </c>
      <c r="J1114" s="3" t="str">
        <f>INDEX(子缆名称!$B$4:$B$29,纤芯!M1114)</f>
        <v>C缆</v>
      </c>
      <c r="K1114" s="3">
        <v>25</v>
      </c>
      <c r="L1114" s="3">
        <f t="shared" si="87"/>
        <v>1</v>
      </c>
      <c r="M1114" s="3">
        <f t="shared" si="88"/>
        <v>3</v>
      </c>
      <c r="N1114" s="3" t="s">
        <v>23</v>
      </c>
      <c r="O1114" s="3">
        <f>COUNTIF([1]局站!$D$4:$D$172,"="&amp;N1114)</f>
        <v>1</v>
      </c>
      <c r="P1114" s="3">
        <v>0</v>
      </c>
      <c r="Q1114" s="3">
        <v>0</v>
      </c>
      <c r="R1114" s="3">
        <v>0</v>
      </c>
      <c r="S1114" s="3" t="s">
        <v>32</v>
      </c>
      <c r="T1114" s="3">
        <f>COUNTIF([1]局站!$D$4:$D$172,"="&amp;S1114)</f>
        <v>1</v>
      </c>
      <c r="U1114" s="3">
        <v>0</v>
      </c>
      <c r="V1114" s="3">
        <v>0</v>
      </c>
      <c r="W1114" s="3">
        <v>0</v>
      </c>
      <c r="X1114" s="3" t="s">
        <v>1215</v>
      </c>
      <c r="Y1114" s="3" t="s">
        <v>880</v>
      </c>
      <c r="Z1114" s="3" t="str">
        <f>INDEX(业务类型!$C$4:$C$8,MATCH(纤芯!Y1114,业务类型!$B$4:$B$8,0))</f>
        <v>IDLE</v>
      </c>
      <c r="AA1114" s="3"/>
    </row>
    <row r="1115" spans="1:27" ht="16.5" x14ac:dyDescent="0.2">
      <c r="A1115" s="3">
        <v>1112</v>
      </c>
      <c r="B1115" s="3">
        <f t="shared" si="89"/>
        <v>37007201026</v>
      </c>
      <c r="C1115" s="3" t="s">
        <v>1166</v>
      </c>
      <c r="D1115" s="3" t="s">
        <v>207</v>
      </c>
      <c r="E1115" s="3" t="str">
        <f>INDEX(光放段!$G$4:$G$237,MATCH(纤芯!G1115,光放段!$C$4:$C$237,0))</f>
        <v>山东二干|德州乐陵光缆:德州共青团路-乐陵新局</v>
      </c>
      <c r="F1115" s="3">
        <f>INDEX(光放段!$I$4:$I$237,MATCH(纤芯!H1115,光放段!$B$4:$B$237,0))</f>
        <v>37007200000</v>
      </c>
      <c r="G1115" s="3" t="str">
        <f t="shared" si="85"/>
        <v>山东二干|德州乐陵光缆:德州共青团路-宁津中心大街</v>
      </c>
      <c r="H1115" s="3">
        <f>INDEX(光放段!$B$4:$B$237,MATCH(纤芯!G1115,光放段!$C$4:$C$237,0))</f>
        <v>37007201000</v>
      </c>
      <c r="I1115" s="3" t="str">
        <f t="shared" si="86"/>
        <v>德州乐陵光缆</v>
      </c>
      <c r="J1115" s="3" t="str">
        <f>INDEX(子缆名称!$B$4:$B$29,纤芯!M1115)</f>
        <v>C缆</v>
      </c>
      <c r="K1115" s="3">
        <v>26</v>
      </c>
      <c r="L1115" s="3">
        <f t="shared" si="87"/>
        <v>2</v>
      </c>
      <c r="M1115" s="3">
        <f t="shared" si="88"/>
        <v>3</v>
      </c>
      <c r="N1115" s="3" t="s">
        <v>23</v>
      </c>
      <c r="O1115" s="3">
        <f>COUNTIF([1]局站!$D$4:$D$172,"="&amp;N1115)</f>
        <v>1</v>
      </c>
      <c r="P1115" s="3">
        <v>0</v>
      </c>
      <c r="Q1115" s="3">
        <v>0</v>
      </c>
      <c r="R1115" s="3">
        <v>0</v>
      </c>
      <c r="S1115" s="3" t="s">
        <v>32</v>
      </c>
      <c r="T1115" s="3">
        <f>COUNTIF([1]局站!$D$4:$D$172,"="&amp;S1115)</f>
        <v>1</v>
      </c>
      <c r="U1115" s="3">
        <v>0</v>
      </c>
      <c r="V1115" s="3">
        <v>0</v>
      </c>
      <c r="W1115" s="3">
        <v>0</v>
      </c>
      <c r="X1115" s="3" t="s">
        <v>1215</v>
      </c>
      <c r="Y1115" s="3" t="s">
        <v>880</v>
      </c>
      <c r="Z1115" s="3" t="str">
        <f>INDEX(业务类型!$C$4:$C$8,MATCH(纤芯!Y1115,业务类型!$B$4:$B$8,0))</f>
        <v>IDLE</v>
      </c>
      <c r="AA1115" s="3"/>
    </row>
    <row r="1116" spans="1:27" ht="16.5" x14ac:dyDescent="0.2">
      <c r="A1116" s="3">
        <v>1113</v>
      </c>
      <c r="B1116" s="3">
        <f t="shared" si="89"/>
        <v>37007201027</v>
      </c>
      <c r="C1116" s="3" t="s">
        <v>1166</v>
      </c>
      <c r="D1116" s="3" t="s">
        <v>207</v>
      </c>
      <c r="E1116" s="3" t="str">
        <f>INDEX(光放段!$G$4:$G$237,MATCH(纤芯!G1116,光放段!$C$4:$C$237,0))</f>
        <v>山东二干|德州乐陵光缆:德州共青团路-乐陵新局</v>
      </c>
      <c r="F1116" s="3">
        <f>INDEX(光放段!$I$4:$I$237,MATCH(纤芯!H1116,光放段!$B$4:$B$237,0))</f>
        <v>37007200000</v>
      </c>
      <c r="G1116" s="3" t="str">
        <f t="shared" si="85"/>
        <v>山东二干|德州乐陵光缆:德州共青团路-宁津中心大街</v>
      </c>
      <c r="H1116" s="3">
        <f>INDEX(光放段!$B$4:$B$237,MATCH(纤芯!G1116,光放段!$C$4:$C$237,0))</f>
        <v>37007201000</v>
      </c>
      <c r="I1116" s="3" t="str">
        <f t="shared" si="86"/>
        <v>德州乐陵光缆</v>
      </c>
      <c r="J1116" s="3" t="str">
        <f>INDEX(子缆名称!$B$4:$B$29,纤芯!M1116)</f>
        <v>C缆</v>
      </c>
      <c r="K1116" s="3">
        <v>27</v>
      </c>
      <c r="L1116" s="3">
        <f t="shared" si="87"/>
        <v>3</v>
      </c>
      <c r="M1116" s="3">
        <f t="shared" si="88"/>
        <v>3</v>
      </c>
      <c r="N1116" s="3" t="s">
        <v>23</v>
      </c>
      <c r="O1116" s="3">
        <f>COUNTIF([1]局站!$D$4:$D$172,"="&amp;N1116)</f>
        <v>1</v>
      </c>
      <c r="P1116" s="3">
        <v>0</v>
      </c>
      <c r="Q1116" s="3">
        <v>0</v>
      </c>
      <c r="R1116" s="3">
        <v>0</v>
      </c>
      <c r="S1116" s="3" t="s">
        <v>32</v>
      </c>
      <c r="T1116" s="3">
        <f>COUNTIF([1]局站!$D$4:$D$172,"="&amp;S1116)</f>
        <v>1</v>
      </c>
      <c r="U1116" s="3">
        <v>0</v>
      </c>
      <c r="V1116" s="3">
        <v>0</v>
      </c>
      <c r="W1116" s="3">
        <v>0</v>
      </c>
      <c r="X1116" s="3" t="s">
        <v>1215</v>
      </c>
      <c r="Y1116" s="3" t="s">
        <v>880</v>
      </c>
      <c r="Z1116" s="3" t="str">
        <f>INDEX(业务类型!$C$4:$C$8,MATCH(纤芯!Y1116,业务类型!$B$4:$B$8,0))</f>
        <v>IDLE</v>
      </c>
      <c r="AA1116" s="3"/>
    </row>
    <row r="1117" spans="1:27" ht="16.5" x14ac:dyDescent="0.2">
      <c r="A1117" s="3">
        <v>1114</v>
      </c>
      <c r="B1117" s="3">
        <f t="shared" si="89"/>
        <v>37007201028</v>
      </c>
      <c r="C1117" s="3" t="s">
        <v>1166</v>
      </c>
      <c r="D1117" s="3" t="s">
        <v>207</v>
      </c>
      <c r="E1117" s="3" t="str">
        <f>INDEX(光放段!$G$4:$G$237,MATCH(纤芯!G1117,光放段!$C$4:$C$237,0))</f>
        <v>山东二干|德州乐陵光缆:德州共青团路-乐陵新局</v>
      </c>
      <c r="F1117" s="3">
        <f>INDEX(光放段!$I$4:$I$237,MATCH(纤芯!H1117,光放段!$B$4:$B$237,0))</f>
        <v>37007200000</v>
      </c>
      <c r="G1117" s="3" t="str">
        <f t="shared" si="85"/>
        <v>山东二干|德州乐陵光缆:德州共青团路-宁津中心大街</v>
      </c>
      <c r="H1117" s="3">
        <f>INDEX(光放段!$B$4:$B$237,MATCH(纤芯!G1117,光放段!$C$4:$C$237,0))</f>
        <v>37007201000</v>
      </c>
      <c r="I1117" s="3" t="str">
        <f t="shared" si="86"/>
        <v>德州乐陵光缆</v>
      </c>
      <c r="J1117" s="3" t="str">
        <f>INDEX(子缆名称!$B$4:$B$29,纤芯!M1117)</f>
        <v>C缆</v>
      </c>
      <c r="K1117" s="3">
        <v>28</v>
      </c>
      <c r="L1117" s="3">
        <f t="shared" si="87"/>
        <v>4</v>
      </c>
      <c r="M1117" s="3">
        <f t="shared" si="88"/>
        <v>3</v>
      </c>
      <c r="N1117" s="3" t="s">
        <v>23</v>
      </c>
      <c r="O1117" s="3">
        <f>COUNTIF([1]局站!$D$4:$D$172,"="&amp;N1117)</f>
        <v>1</v>
      </c>
      <c r="P1117" s="3">
        <v>0</v>
      </c>
      <c r="Q1117" s="3">
        <v>0</v>
      </c>
      <c r="R1117" s="3">
        <v>0</v>
      </c>
      <c r="S1117" s="3" t="s">
        <v>32</v>
      </c>
      <c r="T1117" s="3">
        <f>COUNTIF([1]局站!$D$4:$D$172,"="&amp;S1117)</f>
        <v>1</v>
      </c>
      <c r="U1117" s="3">
        <v>0</v>
      </c>
      <c r="V1117" s="3">
        <v>0</v>
      </c>
      <c r="W1117" s="3">
        <v>0</v>
      </c>
      <c r="X1117" s="3" t="s">
        <v>1215</v>
      </c>
      <c r="Y1117" s="3" t="s">
        <v>880</v>
      </c>
      <c r="Z1117" s="3" t="str">
        <f>INDEX(业务类型!$C$4:$C$8,MATCH(纤芯!Y1117,业务类型!$B$4:$B$8,0))</f>
        <v>IDLE</v>
      </c>
      <c r="AA1117" s="3"/>
    </row>
    <row r="1118" spans="1:27" ht="16.5" x14ac:dyDescent="0.2">
      <c r="A1118" s="3">
        <v>1115</v>
      </c>
      <c r="B1118" s="3">
        <f t="shared" si="89"/>
        <v>37007201029</v>
      </c>
      <c r="C1118" s="3" t="s">
        <v>1166</v>
      </c>
      <c r="D1118" s="3" t="s">
        <v>207</v>
      </c>
      <c r="E1118" s="3" t="str">
        <f>INDEX(光放段!$G$4:$G$237,MATCH(纤芯!G1118,光放段!$C$4:$C$237,0))</f>
        <v>山东二干|德州乐陵光缆:德州共青团路-乐陵新局</v>
      </c>
      <c r="F1118" s="3">
        <f>INDEX(光放段!$I$4:$I$237,MATCH(纤芯!H1118,光放段!$B$4:$B$237,0))</f>
        <v>37007200000</v>
      </c>
      <c r="G1118" s="3" t="str">
        <f t="shared" si="85"/>
        <v>山东二干|德州乐陵光缆:德州共青团路-宁津中心大街</v>
      </c>
      <c r="H1118" s="3">
        <f>INDEX(光放段!$B$4:$B$237,MATCH(纤芯!G1118,光放段!$C$4:$C$237,0))</f>
        <v>37007201000</v>
      </c>
      <c r="I1118" s="3" t="str">
        <f t="shared" si="86"/>
        <v>德州乐陵光缆</v>
      </c>
      <c r="J1118" s="3" t="str">
        <f>INDEX(子缆名称!$B$4:$B$29,纤芯!M1118)</f>
        <v>C缆</v>
      </c>
      <c r="K1118" s="3">
        <v>29</v>
      </c>
      <c r="L1118" s="3">
        <f t="shared" si="87"/>
        <v>5</v>
      </c>
      <c r="M1118" s="3">
        <f t="shared" si="88"/>
        <v>3</v>
      </c>
      <c r="N1118" s="3" t="s">
        <v>23</v>
      </c>
      <c r="O1118" s="3">
        <f>COUNTIF([1]局站!$D$4:$D$172,"="&amp;N1118)</f>
        <v>1</v>
      </c>
      <c r="P1118" s="3">
        <v>0</v>
      </c>
      <c r="Q1118" s="3">
        <v>0</v>
      </c>
      <c r="R1118" s="3">
        <v>0</v>
      </c>
      <c r="S1118" s="3" t="s">
        <v>32</v>
      </c>
      <c r="T1118" s="3">
        <f>COUNTIF([1]局站!$D$4:$D$172,"="&amp;S1118)</f>
        <v>1</v>
      </c>
      <c r="U1118" s="3">
        <v>0</v>
      </c>
      <c r="V1118" s="3">
        <v>0</v>
      </c>
      <c r="W1118" s="3">
        <v>0</v>
      </c>
      <c r="X1118" s="3" t="s">
        <v>1215</v>
      </c>
      <c r="Y1118" s="3" t="s">
        <v>880</v>
      </c>
      <c r="Z1118" s="3" t="str">
        <f>INDEX(业务类型!$C$4:$C$8,MATCH(纤芯!Y1118,业务类型!$B$4:$B$8,0))</f>
        <v>IDLE</v>
      </c>
      <c r="AA1118" s="3"/>
    </row>
    <row r="1119" spans="1:27" ht="16.5" x14ac:dyDescent="0.2">
      <c r="A1119" s="3">
        <v>1116</v>
      </c>
      <c r="B1119" s="3">
        <f t="shared" si="89"/>
        <v>37007201030</v>
      </c>
      <c r="C1119" s="3" t="s">
        <v>1166</v>
      </c>
      <c r="D1119" s="3" t="s">
        <v>207</v>
      </c>
      <c r="E1119" s="3" t="str">
        <f>INDEX(光放段!$G$4:$G$237,MATCH(纤芯!G1119,光放段!$C$4:$C$237,0))</f>
        <v>山东二干|德州乐陵光缆:德州共青团路-乐陵新局</v>
      </c>
      <c r="F1119" s="3">
        <f>INDEX(光放段!$I$4:$I$237,MATCH(纤芯!H1119,光放段!$B$4:$B$237,0))</f>
        <v>37007200000</v>
      </c>
      <c r="G1119" s="3" t="str">
        <f t="shared" si="85"/>
        <v>山东二干|德州乐陵光缆:德州共青团路-宁津中心大街</v>
      </c>
      <c r="H1119" s="3">
        <f>INDEX(光放段!$B$4:$B$237,MATCH(纤芯!G1119,光放段!$C$4:$C$237,0))</f>
        <v>37007201000</v>
      </c>
      <c r="I1119" s="3" t="str">
        <f t="shared" si="86"/>
        <v>德州乐陵光缆</v>
      </c>
      <c r="J1119" s="3" t="str">
        <f>INDEX(子缆名称!$B$4:$B$29,纤芯!M1119)</f>
        <v>C缆</v>
      </c>
      <c r="K1119" s="3">
        <v>30</v>
      </c>
      <c r="L1119" s="3">
        <f t="shared" si="87"/>
        <v>6</v>
      </c>
      <c r="M1119" s="3">
        <f t="shared" si="88"/>
        <v>3</v>
      </c>
      <c r="N1119" s="3" t="s">
        <v>23</v>
      </c>
      <c r="O1119" s="3">
        <f>COUNTIF([1]局站!$D$4:$D$172,"="&amp;N1119)</f>
        <v>1</v>
      </c>
      <c r="P1119" s="3">
        <v>0</v>
      </c>
      <c r="Q1119" s="3">
        <v>0</v>
      </c>
      <c r="R1119" s="3">
        <v>0</v>
      </c>
      <c r="S1119" s="3" t="s">
        <v>32</v>
      </c>
      <c r="T1119" s="3">
        <f>COUNTIF([1]局站!$D$4:$D$172,"="&amp;S1119)</f>
        <v>1</v>
      </c>
      <c r="U1119" s="3">
        <v>0</v>
      </c>
      <c r="V1119" s="3">
        <v>0</v>
      </c>
      <c r="W1119" s="3">
        <v>0</v>
      </c>
      <c r="X1119" s="3" t="s">
        <v>1215</v>
      </c>
      <c r="Y1119" s="3" t="s">
        <v>880</v>
      </c>
      <c r="Z1119" s="3" t="str">
        <f>INDEX(业务类型!$C$4:$C$8,MATCH(纤芯!Y1119,业务类型!$B$4:$B$8,0))</f>
        <v>IDLE</v>
      </c>
      <c r="AA1119" s="3"/>
    </row>
    <row r="1120" spans="1:27" ht="16.5" x14ac:dyDescent="0.2">
      <c r="A1120" s="3">
        <v>1117</v>
      </c>
      <c r="B1120" s="3">
        <f t="shared" si="89"/>
        <v>37007201031</v>
      </c>
      <c r="C1120" s="3" t="s">
        <v>1166</v>
      </c>
      <c r="D1120" s="3" t="s">
        <v>207</v>
      </c>
      <c r="E1120" s="3" t="str">
        <f>INDEX(光放段!$G$4:$G$237,MATCH(纤芯!G1120,光放段!$C$4:$C$237,0))</f>
        <v>山东二干|德州乐陵光缆:德州共青团路-乐陵新局</v>
      </c>
      <c r="F1120" s="3">
        <f>INDEX(光放段!$I$4:$I$237,MATCH(纤芯!H1120,光放段!$B$4:$B$237,0))</f>
        <v>37007200000</v>
      </c>
      <c r="G1120" s="3" t="str">
        <f t="shared" si="85"/>
        <v>山东二干|德州乐陵光缆:德州共青团路-宁津中心大街</v>
      </c>
      <c r="H1120" s="3">
        <f>INDEX(光放段!$B$4:$B$237,MATCH(纤芯!G1120,光放段!$C$4:$C$237,0))</f>
        <v>37007201000</v>
      </c>
      <c r="I1120" s="3" t="str">
        <f t="shared" si="86"/>
        <v>德州乐陵光缆</v>
      </c>
      <c r="J1120" s="3" t="str">
        <f>INDEX(子缆名称!$B$4:$B$29,纤芯!M1120)</f>
        <v>C缆</v>
      </c>
      <c r="K1120" s="3">
        <v>31</v>
      </c>
      <c r="L1120" s="3">
        <f t="shared" si="87"/>
        <v>7</v>
      </c>
      <c r="M1120" s="3">
        <f t="shared" si="88"/>
        <v>3</v>
      </c>
      <c r="N1120" s="3" t="s">
        <v>23</v>
      </c>
      <c r="O1120" s="3">
        <f>COUNTIF([1]局站!$D$4:$D$172,"="&amp;N1120)</f>
        <v>1</v>
      </c>
      <c r="P1120" s="3">
        <v>0</v>
      </c>
      <c r="Q1120" s="3">
        <v>0</v>
      </c>
      <c r="R1120" s="3">
        <v>0</v>
      </c>
      <c r="S1120" s="3" t="s">
        <v>32</v>
      </c>
      <c r="T1120" s="3">
        <f>COUNTIF([1]局站!$D$4:$D$172,"="&amp;S1120)</f>
        <v>1</v>
      </c>
      <c r="U1120" s="3">
        <v>0</v>
      </c>
      <c r="V1120" s="3">
        <v>0</v>
      </c>
      <c r="W1120" s="3">
        <v>0</v>
      </c>
      <c r="X1120" s="3" t="s">
        <v>1215</v>
      </c>
      <c r="Y1120" s="3" t="s">
        <v>880</v>
      </c>
      <c r="Z1120" s="3" t="str">
        <f>INDEX(业务类型!$C$4:$C$8,MATCH(纤芯!Y1120,业务类型!$B$4:$B$8,0))</f>
        <v>IDLE</v>
      </c>
      <c r="AA1120" s="3"/>
    </row>
    <row r="1121" spans="1:27" ht="16.5" x14ac:dyDescent="0.2">
      <c r="A1121" s="3">
        <v>1118</v>
      </c>
      <c r="B1121" s="3">
        <f t="shared" si="89"/>
        <v>37007201032</v>
      </c>
      <c r="C1121" s="3" t="s">
        <v>1166</v>
      </c>
      <c r="D1121" s="3" t="s">
        <v>207</v>
      </c>
      <c r="E1121" s="3" t="str">
        <f>INDEX(光放段!$G$4:$G$237,MATCH(纤芯!G1121,光放段!$C$4:$C$237,0))</f>
        <v>山东二干|德州乐陵光缆:德州共青团路-乐陵新局</v>
      </c>
      <c r="F1121" s="3">
        <f>INDEX(光放段!$I$4:$I$237,MATCH(纤芯!H1121,光放段!$B$4:$B$237,0))</f>
        <v>37007200000</v>
      </c>
      <c r="G1121" s="3" t="str">
        <f t="shared" si="85"/>
        <v>山东二干|德州乐陵光缆:德州共青团路-宁津中心大街</v>
      </c>
      <c r="H1121" s="3">
        <f>INDEX(光放段!$B$4:$B$237,MATCH(纤芯!G1121,光放段!$C$4:$C$237,0))</f>
        <v>37007201000</v>
      </c>
      <c r="I1121" s="3" t="str">
        <f t="shared" si="86"/>
        <v>德州乐陵光缆</v>
      </c>
      <c r="J1121" s="3" t="str">
        <f>INDEX(子缆名称!$B$4:$B$29,纤芯!M1121)</f>
        <v>C缆</v>
      </c>
      <c r="K1121" s="3">
        <v>32</v>
      </c>
      <c r="L1121" s="3">
        <f t="shared" si="87"/>
        <v>8</v>
      </c>
      <c r="M1121" s="3">
        <f t="shared" si="88"/>
        <v>3</v>
      </c>
      <c r="N1121" s="3" t="s">
        <v>23</v>
      </c>
      <c r="O1121" s="3">
        <f>COUNTIF([1]局站!$D$4:$D$172,"="&amp;N1121)</f>
        <v>1</v>
      </c>
      <c r="P1121" s="3">
        <v>0</v>
      </c>
      <c r="Q1121" s="3">
        <v>0</v>
      </c>
      <c r="R1121" s="3">
        <v>0</v>
      </c>
      <c r="S1121" s="3" t="s">
        <v>32</v>
      </c>
      <c r="T1121" s="3">
        <f>COUNTIF([1]局站!$D$4:$D$172,"="&amp;S1121)</f>
        <v>1</v>
      </c>
      <c r="U1121" s="3">
        <v>0</v>
      </c>
      <c r="V1121" s="3">
        <v>0</v>
      </c>
      <c r="W1121" s="3">
        <v>0</v>
      </c>
      <c r="X1121" s="3" t="s">
        <v>1215</v>
      </c>
      <c r="Y1121" s="3" t="s">
        <v>880</v>
      </c>
      <c r="Z1121" s="3" t="str">
        <f>INDEX(业务类型!$C$4:$C$8,MATCH(纤芯!Y1121,业务类型!$B$4:$B$8,0))</f>
        <v>IDLE</v>
      </c>
      <c r="AA1121" s="3"/>
    </row>
    <row r="1122" spans="1:27" ht="16.5" x14ac:dyDescent="0.2">
      <c r="A1122" s="3">
        <v>1119</v>
      </c>
      <c r="B1122" s="3">
        <f t="shared" si="89"/>
        <v>37007201033</v>
      </c>
      <c r="C1122" s="3" t="s">
        <v>1166</v>
      </c>
      <c r="D1122" s="3" t="s">
        <v>207</v>
      </c>
      <c r="E1122" s="3" t="str">
        <f>INDEX(光放段!$G$4:$G$237,MATCH(纤芯!G1122,光放段!$C$4:$C$237,0))</f>
        <v>山东二干|德州乐陵光缆:德州共青团路-乐陵新局</v>
      </c>
      <c r="F1122" s="3">
        <f>INDEX(光放段!$I$4:$I$237,MATCH(纤芯!H1122,光放段!$B$4:$B$237,0))</f>
        <v>37007200000</v>
      </c>
      <c r="G1122" s="3" t="str">
        <f t="shared" si="85"/>
        <v>山东二干|德州乐陵光缆:德州共青团路-宁津中心大街</v>
      </c>
      <c r="H1122" s="3">
        <f>INDEX(光放段!$B$4:$B$237,MATCH(纤芯!G1122,光放段!$C$4:$C$237,0))</f>
        <v>37007201000</v>
      </c>
      <c r="I1122" s="3" t="str">
        <f t="shared" si="86"/>
        <v>德州乐陵光缆</v>
      </c>
      <c r="J1122" s="3" t="str">
        <f>INDEX(子缆名称!$B$4:$B$29,纤芯!M1122)</f>
        <v>C缆</v>
      </c>
      <c r="K1122" s="3">
        <v>33</v>
      </c>
      <c r="L1122" s="3">
        <f t="shared" si="87"/>
        <v>9</v>
      </c>
      <c r="M1122" s="3">
        <f t="shared" si="88"/>
        <v>3</v>
      </c>
      <c r="N1122" s="3" t="s">
        <v>23</v>
      </c>
      <c r="O1122" s="3">
        <f>COUNTIF([1]局站!$D$4:$D$172,"="&amp;N1122)</f>
        <v>1</v>
      </c>
      <c r="P1122" s="3">
        <v>0</v>
      </c>
      <c r="Q1122" s="3">
        <v>0</v>
      </c>
      <c r="R1122" s="3">
        <v>0</v>
      </c>
      <c r="S1122" s="3" t="s">
        <v>32</v>
      </c>
      <c r="T1122" s="3">
        <f>COUNTIF([1]局站!$D$4:$D$172,"="&amp;S1122)</f>
        <v>1</v>
      </c>
      <c r="U1122" s="3">
        <v>0</v>
      </c>
      <c r="V1122" s="3">
        <v>0</v>
      </c>
      <c r="W1122" s="3">
        <v>0</v>
      </c>
      <c r="X1122" s="3" t="s">
        <v>1215</v>
      </c>
      <c r="Y1122" s="3" t="s">
        <v>880</v>
      </c>
      <c r="Z1122" s="3" t="str">
        <f>INDEX(业务类型!$C$4:$C$8,MATCH(纤芯!Y1122,业务类型!$B$4:$B$8,0))</f>
        <v>IDLE</v>
      </c>
      <c r="AA1122" s="3"/>
    </row>
    <row r="1123" spans="1:27" ht="16.5" x14ac:dyDescent="0.2">
      <c r="A1123" s="3">
        <v>1120</v>
      </c>
      <c r="B1123" s="3">
        <f t="shared" si="89"/>
        <v>37007201034</v>
      </c>
      <c r="C1123" s="3" t="s">
        <v>1166</v>
      </c>
      <c r="D1123" s="3" t="s">
        <v>207</v>
      </c>
      <c r="E1123" s="3" t="str">
        <f>INDEX(光放段!$G$4:$G$237,MATCH(纤芯!G1123,光放段!$C$4:$C$237,0))</f>
        <v>山东二干|德州乐陵光缆:德州共青团路-乐陵新局</v>
      </c>
      <c r="F1123" s="3">
        <f>INDEX(光放段!$I$4:$I$237,MATCH(纤芯!H1123,光放段!$B$4:$B$237,0))</f>
        <v>37007200000</v>
      </c>
      <c r="G1123" s="3" t="str">
        <f t="shared" si="85"/>
        <v>山东二干|德州乐陵光缆:德州共青团路-宁津中心大街</v>
      </c>
      <c r="H1123" s="3">
        <f>INDEX(光放段!$B$4:$B$237,MATCH(纤芯!G1123,光放段!$C$4:$C$237,0))</f>
        <v>37007201000</v>
      </c>
      <c r="I1123" s="3" t="str">
        <f t="shared" si="86"/>
        <v>德州乐陵光缆</v>
      </c>
      <c r="J1123" s="3" t="str">
        <f>INDEX(子缆名称!$B$4:$B$29,纤芯!M1123)</f>
        <v>C缆</v>
      </c>
      <c r="K1123" s="3">
        <v>34</v>
      </c>
      <c r="L1123" s="3">
        <f t="shared" si="87"/>
        <v>10</v>
      </c>
      <c r="M1123" s="3">
        <f t="shared" si="88"/>
        <v>3</v>
      </c>
      <c r="N1123" s="3" t="s">
        <v>23</v>
      </c>
      <c r="O1123" s="3">
        <f>COUNTIF([1]局站!$D$4:$D$172,"="&amp;N1123)</f>
        <v>1</v>
      </c>
      <c r="P1123" s="3">
        <v>0</v>
      </c>
      <c r="Q1123" s="3">
        <v>0</v>
      </c>
      <c r="R1123" s="3">
        <v>0</v>
      </c>
      <c r="S1123" s="3" t="s">
        <v>32</v>
      </c>
      <c r="T1123" s="3">
        <f>COUNTIF([1]局站!$D$4:$D$172,"="&amp;S1123)</f>
        <v>1</v>
      </c>
      <c r="U1123" s="3">
        <v>0</v>
      </c>
      <c r="V1123" s="3">
        <v>0</v>
      </c>
      <c r="W1123" s="3">
        <v>0</v>
      </c>
      <c r="X1123" s="3" t="s">
        <v>1215</v>
      </c>
      <c r="Y1123" s="3" t="s">
        <v>880</v>
      </c>
      <c r="Z1123" s="3" t="str">
        <f>INDEX(业务类型!$C$4:$C$8,MATCH(纤芯!Y1123,业务类型!$B$4:$B$8,0))</f>
        <v>IDLE</v>
      </c>
      <c r="AA1123" s="3"/>
    </row>
    <row r="1124" spans="1:27" ht="16.5" x14ac:dyDescent="0.2">
      <c r="A1124" s="3">
        <v>1121</v>
      </c>
      <c r="B1124" s="3">
        <f t="shared" si="89"/>
        <v>37007201035</v>
      </c>
      <c r="C1124" s="3" t="s">
        <v>1166</v>
      </c>
      <c r="D1124" s="3" t="s">
        <v>207</v>
      </c>
      <c r="E1124" s="3" t="str">
        <f>INDEX(光放段!$G$4:$G$237,MATCH(纤芯!G1124,光放段!$C$4:$C$237,0))</f>
        <v>山东二干|德州乐陵光缆:德州共青团路-乐陵新局</v>
      </c>
      <c r="F1124" s="3">
        <f>INDEX(光放段!$I$4:$I$237,MATCH(纤芯!H1124,光放段!$B$4:$B$237,0))</f>
        <v>37007200000</v>
      </c>
      <c r="G1124" s="3" t="str">
        <f t="shared" si="85"/>
        <v>山东二干|德州乐陵光缆:德州共青团路-宁津中心大街</v>
      </c>
      <c r="H1124" s="3">
        <f>INDEX(光放段!$B$4:$B$237,MATCH(纤芯!G1124,光放段!$C$4:$C$237,0))</f>
        <v>37007201000</v>
      </c>
      <c r="I1124" s="3" t="str">
        <f t="shared" si="86"/>
        <v>德州乐陵光缆</v>
      </c>
      <c r="J1124" s="3" t="str">
        <f>INDEX(子缆名称!$B$4:$B$29,纤芯!M1124)</f>
        <v>C缆</v>
      </c>
      <c r="K1124" s="3">
        <v>35</v>
      </c>
      <c r="L1124" s="3">
        <f t="shared" si="87"/>
        <v>11</v>
      </c>
      <c r="M1124" s="3">
        <f t="shared" si="88"/>
        <v>3</v>
      </c>
      <c r="N1124" s="3" t="s">
        <v>23</v>
      </c>
      <c r="O1124" s="3">
        <f>COUNTIF([1]局站!$D$4:$D$172,"="&amp;N1124)</f>
        <v>1</v>
      </c>
      <c r="P1124" s="3">
        <v>0</v>
      </c>
      <c r="Q1124" s="3">
        <v>0</v>
      </c>
      <c r="R1124" s="3">
        <v>0</v>
      </c>
      <c r="S1124" s="3" t="s">
        <v>32</v>
      </c>
      <c r="T1124" s="3">
        <f>COUNTIF([1]局站!$D$4:$D$172,"="&amp;S1124)</f>
        <v>1</v>
      </c>
      <c r="U1124" s="3">
        <v>0</v>
      </c>
      <c r="V1124" s="3">
        <v>0</v>
      </c>
      <c r="W1124" s="3">
        <v>0</v>
      </c>
      <c r="X1124" s="3" t="s">
        <v>1215</v>
      </c>
      <c r="Y1124" s="3" t="s">
        <v>880</v>
      </c>
      <c r="Z1124" s="3" t="str">
        <f>INDEX(业务类型!$C$4:$C$8,MATCH(纤芯!Y1124,业务类型!$B$4:$B$8,0))</f>
        <v>IDLE</v>
      </c>
      <c r="AA1124" s="3"/>
    </row>
    <row r="1125" spans="1:27" ht="16.5" x14ac:dyDescent="0.2">
      <c r="A1125" s="3">
        <v>1122</v>
      </c>
      <c r="B1125" s="3">
        <f t="shared" si="89"/>
        <v>37007201036</v>
      </c>
      <c r="C1125" s="3" t="s">
        <v>1166</v>
      </c>
      <c r="D1125" s="3" t="s">
        <v>207</v>
      </c>
      <c r="E1125" s="3" t="str">
        <f>INDEX(光放段!$G$4:$G$237,MATCH(纤芯!G1125,光放段!$C$4:$C$237,0))</f>
        <v>山东二干|德州乐陵光缆:德州共青团路-乐陵新局</v>
      </c>
      <c r="F1125" s="3">
        <f>INDEX(光放段!$I$4:$I$237,MATCH(纤芯!H1125,光放段!$B$4:$B$237,0))</f>
        <v>37007200000</v>
      </c>
      <c r="G1125" s="3" t="str">
        <f t="shared" si="85"/>
        <v>山东二干|德州乐陵光缆:德州共青团路-宁津中心大街</v>
      </c>
      <c r="H1125" s="3">
        <f>INDEX(光放段!$B$4:$B$237,MATCH(纤芯!G1125,光放段!$C$4:$C$237,0))</f>
        <v>37007201000</v>
      </c>
      <c r="I1125" s="3" t="str">
        <f t="shared" si="86"/>
        <v>德州乐陵光缆</v>
      </c>
      <c r="J1125" s="3" t="str">
        <f>INDEX(子缆名称!$B$4:$B$29,纤芯!M1125)</f>
        <v>C缆</v>
      </c>
      <c r="K1125" s="3">
        <v>36</v>
      </c>
      <c r="L1125" s="3">
        <f t="shared" si="87"/>
        <v>12</v>
      </c>
      <c r="M1125" s="3">
        <f t="shared" si="88"/>
        <v>3</v>
      </c>
      <c r="N1125" s="3" t="s">
        <v>23</v>
      </c>
      <c r="O1125" s="3">
        <f>COUNTIF([1]局站!$D$4:$D$172,"="&amp;N1125)</f>
        <v>1</v>
      </c>
      <c r="P1125" s="3">
        <v>0</v>
      </c>
      <c r="Q1125" s="3">
        <v>0</v>
      </c>
      <c r="R1125" s="3">
        <v>0</v>
      </c>
      <c r="S1125" s="3" t="s">
        <v>32</v>
      </c>
      <c r="T1125" s="3">
        <f>COUNTIF([1]局站!$D$4:$D$172,"="&amp;S1125)</f>
        <v>1</v>
      </c>
      <c r="U1125" s="3">
        <v>0</v>
      </c>
      <c r="V1125" s="3">
        <v>0</v>
      </c>
      <c r="W1125" s="3">
        <v>0</v>
      </c>
      <c r="X1125" s="3" t="s">
        <v>1215</v>
      </c>
      <c r="Y1125" s="3" t="s">
        <v>881</v>
      </c>
      <c r="Z1125" s="3" t="str">
        <f>INDEX(业务类型!$C$4:$C$8,MATCH(纤芯!Y1125,业务类型!$B$4:$B$8,0))</f>
        <v>OTHER</v>
      </c>
      <c r="AA1125" s="3" t="s">
        <v>888</v>
      </c>
    </row>
    <row r="1126" spans="1:27" ht="16.5" x14ac:dyDescent="0.2">
      <c r="A1126" s="3">
        <v>1123</v>
      </c>
      <c r="B1126" s="3">
        <f t="shared" si="89"/>
        <v>37007201037</v>
      </c>
      <c r="C1126" s="3" t="s">
        <v>1166</v>
      </c>
      <c r="D1126" s="3" t="s">
        <v>207</v>
      </c>
      <c r="E1126" s="3" t="str">
        <f>INDEX(光放段!$G$4:$G$237,MATCH(纤芯!G1126,光放段!$C$4:$C$237,0))</f>
        <v>山东二干|德州乐陵光缆:德州共青团路-乐陵新局</v>
      </c>
      <c r="F1126" s="3">
        <f>INDEX(光放段!$I$4:$I$237,MATCH(纤芯!H1126,光放段!$B$4:$B$237,0))</f>
        <v>37007200000</v>
      </c>
      <c r="G1126" s="3" t="str">
        <f t="shared" si="85"/>
        <v>山东二干|德州乐陵光缆:德州共青团路-宁津中心大街</v>
      </c>
      <c r="H1126" s="3">
        <f>INDEX(光放段!$B$4:$B$237,MATCH(纤芯!G1126,光放段!$C$4:$C$237,0))</f>
        <v>37007201000</v>
      </c>
      <c r="I1126" s="3" t="str">
        <f t="shared" si="86"/>
        <v>德州乐陵光缆</v>
      </c>
      <c r="J1126" s="3" t="str">
        <f>INDEX(子缆名称!$B$4:$B$29,纤芯!M1126)</f>
        <v>D缆</v>
      </c>
      <c r="K1126" s="3">
        <v>37</v>
      </c>
      <c r="L1126" s="3">
        <f t="shared" si="87"/>
        <v>1</v>
      </c>
      <c r="M1126" s="3">
        <f t="shared" si="88"/>
        <v>4</v>
      </c>
      <c r="N1126" s="3" t="s">
        <v>23</v>
      </c>
      <c r="O1126" s="3">
        <f>COUNTIF([1]局站!$D$4:$D$172,"="&amp;N1126)</f>
        <v>1</v>
      </c>
      <c r="P1126" s="3">
        <v>0</v>
      </c>
      <c r="Q1126" s="3">
        <v>0</v>
      </c>
      <c r="R1126" s="3">
        <v>0</v>
      </c>
      <c r="S1126" s="3" t="s">
        <v>32</v>
      </c>
      <c r="T1126" s="3">
        <f>COUNTIF([1]局站!$D$4:$D$172,"="&amp;S1126)</f>
        <v>1</v>
      </c>
      <c r="U1126" s="3">
        <v>0</v>
      </c>
      <c r="V1126" s="3">
        <v>0</v>
      </c>
      <c r="W1126" s="3">
        <v>0</v>
      </c>
      <c r="X1126" s="3" t="s">
        <v>1215</v>
      </c>
      <c r="Y1126" s="3" t="s">
        <v>880</v>
      </c>
      <c r="Z1126" s="3" t="str">
        <f>INDEX(业务类型!$C$4:$C$8,MATCH(纤芯!Y1126,业务类型!$B$4:$B$8,0))</f>
        <v>IDLE</v>
      </c>
      <c r="AA1126" s="3"/>
    </row>
    <row r="1127" spans="1:27" ht="16.5" x14ac:dyDescent="0.2">
      <c r="A1127" s="3">
        <v>1124</v>
      </c>
      <c r="B1127" s="3">
        <f t="shared" si="89"/>
        <v>37007201038</v>
      </c>
      <c r="C1127" s="3" t="s">
        <v>1166</v>
      </c>
      <c r="D1127" s="3" t="s">
        <v>207</v>
      </c>
      <c r="E1127" s="3" t="str">
        <f>INDEX(光放段!$G$4:$G$237,MATCH(纤芯!G1127,光放段!$C$4:$C$237,0))</f>
        <v>山东二干|德州乐陵光缆:德州共青团路-乐陵新局</v>
      </c>
      <c r="F1127" s="3">
        <f>INDEX(光放段!$I$4:$I$237,MATCH(纤芯!H1127,光放段!$B$4:$B$237,0))</f>
        <v>37007200000</v>
      </c>
      <c r="G1127" s="3" t="str">
        <f t="shared" si="85"/>
        <v>山东二干|德州乐陵光缆:德州共青团路-宁津中心大街</v>
      </c>
      <c r="H1127" s="3">
        <f>INDEX(光放段!$B$4:$B$237,MATCH(纤芯!G1127,光放段!$C$4:$C$237,0))</f>
        <v>37007201000</v>
      </c>
      <c r="I1127" s="3" t="str">
        <f t="shared" si="86"/>
        <v>德州乐陵光缆</v>
      </c>
      <c r="J1127" s="3" t="str">
        <f>INDEX(子缆名称!$B$4:$B$29,纤芯!M1127)</f>
        <v>D缆</v>
      </c>
      <c r="K1127" s="3">
        <v>38</v>
      </c>
      <c r="L1127" s="3">
        <f t="shared" si="87"/>
        <v>2</v>
      </c>
      <c r="M1127" s="3">
        <f t="shared" si="88"/>
        <v>4</v>
      </c>
      <c r="N1127" s="3" t="s">
        <v>23</v>
      </c>
      <c r="O1127" s="3">
        <f>COUNTIF([1]局站!$D$4:$D$172,"="&amp;N1127)</f>
        <v>1</v>
      </c>
      <c r="P1127" s="3">
        <v>0</v>
      </c>
      <c r="Q1127" s="3">
        <v>0</v>
      </c>
      <c r="R1127" s="3">
        <v>0</v>
      </c>
      <c r="S1127" s="3" t="s">
        <v>32</v>
      </c>
      <c r="T1127" s="3">
        <f>COUNTIF([1]局站!$D$4:$D$172,"="&amp;S1127)</f>
        <v>1</v>
      </c>
      <c r="U1127" s="3">
        <v>0</v>
      </c>
      <c r="V1127" s="3">
        <v>0</v>
      </c>
      <c r="W1127" s="3">
        <v>0</v>
      </c>
      <c r="X1127" s="3" t="s">
        <v>1215</v>
      </c>
      <c r="Y1127" s="3" t="s">
        <v>880</v>
      </c>
      <c r="Z1127" s="3" t="str">
        <f>INDEX(业务类型!$C$4:$C$8,MATCH(纤芯!Y1127,业务类型!$B$4:$B$8,0))</f>
        <v>IDLE</v>
      </c>
      <c r="AA1127" s="3"/>
    </row>
    <row r="1128" spans="1:27" ht="16.5" x14ac:dyDescent="0.2">
      <c r="A1128" s="3">
        <v>1125</v>
      </c>
      <c r="B1128" s="3">
        <f t="shared" si="89"/>
        <v>37007201039</v>
      </c>
      <c r="C1128" s="3" t="s">
        <v>1166</v>
      </c>
      <c r="D1128" s="3" t="s">
        <v>207</v>
      </c>
      <c r="E1128" s="3" t="str">
        <f>INDEX(光放段!$G$4:$G$237,MATCH(纤芯!G1128,光放段!$C$4:$C$237,0))</f>
        <v>山东二干|德州乐陵光缆:德州共青团路-乐陵新局</v>
      </c>
      <c r="F1128" s="3">
        <f>INDEX(光放段!$I$4:$I$237,MATCH(纤芯!H1128,光放段!$B$4:$B$237,0))</f>
        <v>37007200000</v>
      </c>
      <c r="G1128" s="3" t="str">
        <f t="shared" si="85"/>
        <v>山东二干|德州乐陵光缆:德州共青团路-宁津中心大街</v>
      </c>
      <c r="H1128" s="3">
        <f>INDEX(光放段!$B$4:$B$237,MATCH(纤芯!G1128,光放段!$C$4:$C$237,0))</f>
        <v>37007201000</v>
      </c>
      <c r="I1128" s="3" t="str">
        <f t="shared" si="86"/>
        <v>德州乐陵光缆</v>
      </c>
      <c r="J1128" s="3" t="str">
        <f>INDEX(子缆名称!$B$4:$B$29,纤芯!M1128)</f>
        <v>D缆</v>
      </c>
      <c r="K1128" s="3">
        <v>39</v>
      </c>
      <c r="L1128" s="3">
        <f t="shared" si="87"/>
        <v>3</v>
      </c>
      <c r="M1128" s="3">
        <f t="shared" si="88"/>
        <v>4</v>
      </c>
      <c r="N1128" s="3" t="s">
        <v>23</v>
      </c>
      <c r="O1128" s="3">
        <f>COUNTIF([1]局站!$D$4:$D$172,"="&amp;N1128)</f>
        <v>1</v>
      </c>
      <c r="P1128" s="3">
        <v>0</v>
      </c>
      <c r="Q1128" s="3">
        <v>0</v>
      </c>
      <c r="R1128" s="3">
        <v>0</v>
      </c>
      <c r="S1128" s="3" t="s">
        <v>32</v>
      </c>
      <c r="T1128" s="3">
        <f>COUNTIF([1]局站!$D$4:$D$172,"="&amp;S1128)</f>
        <v>1</v>
      </c>
      <c r="U1128" s="3">
        <v>0</v>
      </c>
      <c r="V1128" s="3">
        <v>0</v>
      </c>
      <c r="W1128" s="3">
        <v>0</v>
      </c>
      <c r="X1128" s="3" t="s">
        <v>1215</v>
      </c>
      <c r="Y1128" s="3" t="s">
        <v>880</v>
      </c>
      <c r="Z1128" s="3" t="str">
        <f>INDEX(业务类型!$C$4:$C$8,MATCH(纤芯!Y1128,业务类型!$B$4:$B$8,0))</f>
        <v>IDLE</v>
      </c>
      <c r="AA1128" s="3"/>
    </row>
    <row r="1129" spans="1:27" ht="16.5" x14ac:dyDescent="0.2">
      <c r="A1129" s="3">
        <v>1126</v>
      </c>
      <c r="B1129" s="3">
        <f t="shared" si="89"/>
        <v>37007201040</v>
      </c>
      <c r="C1129" s="3" t="s">
        <v>1166</v>
      </c>
      <c r="D1129" s="3" t="s">
        <v>207</v>
      </c>
      <c r="E1129" s="3" t="str">
        <f>INDEX(光放段!$G$4:$G$237,MATCH(纤芯!G1129,光放段!$C$4:$C$237,0))</f>
        <v>山东二干|德州乐陵光缆:德州共青团路-乐陵新局</v>
      </c>
      <c r="F1129" s="3">
        <f>INDEX(光放段!$I$4:$I$237,MATCH(纤芯!H1129,光放段!$B$4:$B$237,0))</f>
        <v>37007200000</v>
      </c>
      <c r="G1129" s="3" t="str">
        <f t="shared" si="85"/>
        <v>山东二干|德州乐陵光缆:德州共青团路-宁津中心大街</v>
      </c>
      <c r="H1129" s="3">
        <f>INDEX(光放段!$B$4:$B$237,MATCH(纤芯!G1129,光放段!$C$4:$C$237,0))</f>
        <v>37007201000</v>
      </c>
      <c r="I1129" s="3" t="str">
        <f t="shared" si="86"/>
        <v>德州乐陵光缆</v>
      </c>
      <c r="J1129" s="3" t="str">
        <f>INDEX(子缆名称!$B$4:$B$29,纤芯!M1129)</f>
        <v>D缆</v>
      </c>
      <c r="K1129" s="3">
        <v>40</v>
      </c>
      <c r="L1129" s="3">
        <f t="shared" si="87"/>
        <v>4</v>
      </c>
      <c r="M1129" s="3">
        <f t="shared" si="88"/>
        <v>4</v>
      </c>
      <c r="N1129" s="3" t="s">
        <v>23</v>
      </c>
      <c r="O1129" s="3">
        <f>COUNTIF([1]局站!$D$4:$D$172,"="&amp;N1129)</f>
        <v>1</v>
      </c>
      <c r="P1129" s="3">
        <v>0</v>
      </c>
      <c r="Q1129" s="3">
        <v>0</v>
      </c>
      <c r="R1129" s="3">
        <v>0</v>
      </c>
      <c r="S1129" s="3" t="s">
        <v>32</v>
      </c>
      <c r="T1129" s="3">
        <f>COUNTIF([1]局站!$D$4:$D$172,"="&amp;S1129)</f>
        <v>1</v>
      </c>
      <c r="U1129" s="3">
        <v>0</v>
      </c>
      <c r="V1129" s="3">
        <v>0</v>
      </c>
      <c r="W1129" s="3">
        <v>0</v>
      </c>
      <c r="X1129" s="3" t="s">
        <v>1215</v>
      </c>
      <c r="Y1129" s="3" t="s">
        <v>880</v>
      </c>
      <c r="Z1129" s="3" t="str">
        <f>INDEX(业务类型!$C$4:$C$8,MATCH(纤芯!Y1129,业务类型!$B$4:$B$8,0))</f>
        <v>IDLE</v>
      </c>
      <c r="AA1129" s="3"/>
    </row>
    <row r="1130" spans="1:27" ht="16.5" x14ac:dyDescent="0.2">
      <c r="A1130" s="3">
        <v>1127</v>
      </c>
      <c r="B1130" s="3">
        <f t="shared" si="89"/>
        <v>37007201041</v>
      </c>
      <c r="C1130" s="3" t="s">
        <v>1166</v>
      </c>
      <c r="D1130" s="3" t="s">
        <v>207</v>
      </c>
      <c r="E1130" s="3" t="str">
        <f>INDEX(光放段!$G$4:$G$237,MATCH(纤芯!G1130,光放段!$C$4:$C$237,0))</f>
        <v>山东二干|德州乐陵光缆:德州共青团路-乐陵新局</v>
      </c>
      <c r="F1130" s="3">
        <f>INDEX(光放段!$I$4:$I$237,MATCH(纤芯!H1130,光放段!$B$4:$B$237,0))</f>
        <v>37007200000</v>
      </c>
      <c r="G1130" s="3" t="str">
        <f t="shared" si="85"/>
        <v>山东二干|德州乐陵光缆:德州共青团路-宁津中心大街</v>
      </c>
      <c r="H1130" s="3">
        <f>INDEX(光放段!$B$4:$B$237,MATCH(纤芯!G1130,光放段!$C$4:$C$237,0))</f>
        <v>37007201000</v>
      </c>
      <c r="I1130" s="3" t="str">
        <f t="shared" si="86"/>
        <v>德州乐陵光缆</v>
      </c>
      <c r="J1130" s="3" t="str">
        <f>INDEX(子缆名称!$B$4:$B$29,纤芯!M1130)</f>
        <v>D缆</v>
      </c>
      <c r="K1130" s="3">
        <v>41</v>
      </c>
      <c r="L1130" s="3">
        <f t="shared" si="87"/>
        <v>5</v>
      </c>
      <c r="M1130" s="3">
        <f t="shared" si="88"/>
        <v>4</v>
      </c>
      <c r="N1130" s="3" t="s">
        <v>23</v>
      </c>
      <c r="O1130" s="3">
        <f>COUNTIF([1]局站!$D$4:$D$172,"="&amp;N1130)</f>
        <v>1</v>
      </c>
      <c r="P1130" s="3">
        <v>0</v>
      </c>
      <c r="Q1130" s="3">
        <v>0</v>
      </c>
      <c r="R1130" s="3">
        <v>0</v>
      </c>
      <c r="S1130" s="3" t="s">
        <v>32</v>
      </c>
      <c r="T1130" s="3">
        <f>COUNTIF([1]局站!$D$4:$D$172,"="&amp;S1130)</f>
        <v>1</v>
      </c>
      <c r="U1130" s="3">
        <v>0</v>
      </c>
      <c r="V1130" s="3">
        <v>0</v>
      </c>
      <c r="W1130" s="3">
        <v>0</v>
      </c>
      <c r="X1130" s="3" t="s">
        <v>1215</v>
      </c>
      <c r="Y1130" s="3" t="s">
        <v>854</v>
      </c>
      <c r="Z1130" s="3" t="str">
        <f>INDEX(业务类型!$C$4:$C$8,MATCH(纤芯!Y1130,业务类型!$B$4:$B$8,0))</f>
        <v>LOCAL</v>
      </c>
      <c r="AA1130" s="3" t="s">
        <v>938</v>
      </c>
    </row>
    <row r="1131" spans="1:27" ht="16.5" x14ac:dyDescent="0.2">
      <c r="A1131" s="3">
        <v>1128</v>
      </c>
      <c r="B1131" s="3">
        <f t="shared" si="89"/>
        <v>37007201042</v>
      </c>
      <c r="C1131" s="3" t="s">
        <v>1166</v>
      </c>
      <c r="D1131" s="3" t="s">
        <v>207</v>
      </c>
      <c r="E1131" s="3" t="str">
        <f>INDEX(光放段!$G$4:$G$237,MATCH(纤芯!G1131,光放段!$C$4:$C$237,0))</f>
        <v>山东二干|德州乐陵光缆:德州共青团路-乐陵新局</v>
      </c>
      <c r="F1131" s="3">
        <f>INDEX(光放段!$I$4:$I$237,MATCH(纤芯!H1131,光放段!$B$4:$B$237,0))</f>
        <v>37007200000</v>
      </c>
      <c r="G1131" s="3" t="str">
        <f t="shared" si="85"/>
        <v>山东二干|德州乐陵光缆:德州共青团路-宁津中心大街</v>
      </c>
      <c r="H1131" s="3">
        <f>INDEX(光放段!$B$4:$B$237,MATCH(纤芯!G1131,光放段!$C$4:$C$237,0))</f>
        <v>37007201000</v>
      </c>
      <c r="I1131" s="3" t="str">
        <f t="shared" si="86"/>
        <v>德州乐陵光缆</v>
      </c>
      <c r="J1131" s="3" t="str">
        <f>INDEX(子缆名称!$B$4:$B$29,纤芯!M1131)</f>
        <v>D缆</v>
      </c>
      <c r="K1131" s="3">
        <v>42</v>
      </c>
      <c r="L1131" s="3">
        <f t="shared" si="87"/>
        <v>6</v>
      </c>
      <c r="M1131" s="3">
        <f t="shared" si="88"/>
        <v>4</v>
      </c>
      <c r="N1131" s="3" t="s">
        <v>23</v>
      </c>
      <c r="O1131" s="3">
        <f>COUNTIF([1]局站!$D$4:$D$172,"="&amp;N1131)</f>
        <v>1</v>
      </c>
      <c r="P1131" s="3">
        <v>0</v>
      </c>
      <c r="Q1131" s="3">
        <v>0</v>
      </c>
      <c r="R1131" s="3">
        <v>0</v>
      </c>
      <c r="S1131" s="3" t="s">
        <v>32</v>
      </c>
      <c r="T1131" s="3">
        <f>COUNTIF([1]局站!$D$4:$D$172,"="&amp;S1131)</f>
        <v>1</v>
      </c>
      <c r="U1131" s="3">
        <v>0</v>
      </c>
      <c r="V1131" s="3">
        <v>0</v>
      </c>
      <c r="W1131" s="3">
        <v>0</v>
      </c>
      <c r="X1131" s="3" t="s">
        <v>1215</v>
      </c>
      <c r="Y1131" s="3" t="s">
        <v>854</v>
      </c>
      <c r="Z1131" s="3" t="str">
        <f>INDEX(业务类型!$C$4:$C$8,MATCH(纤芯!Y1131,业务类型!$B$4:$B$8,0))</f>
        <v>LOCAL</v>
      </c>
      <c r="AA1131" s="3" t="s">
        <v>938</v>
      </c>
    </row>
    <row r="1132" spans="1:27" ht="16.5" x14ac:dyDescent="0.2">
      <c r="A1132" s="3">
        <v>1129</v>
      </c>
      <c r="B1132" s="3">
        <f t="shared" si="89"/>
        <v>37007201043</v>
      </c>
      <c r="C1132" s="3" t="s">
        <v>1166</v>
      </c>
      <c r="D1132" s="3" t="s">
        <v>207</v>
      </c>
      <c r="E1132" s="3" t="str">
        <f>INDEX(光放段!$G$4:$G$237,MATCH(纤芯!G1132,光放段!$C$4:$C$237,0))</f>
        <v>山东二干|德州乐陵光缆:德州共青团路-乐陵新局</v>
      </c>
      <c r="F1132" s="3">
        <f>INDEX(光放段!$I$4:$I$237,MATCH(纤芯!H1132,光放段!$B$4:$B$237,0))</f>
        <v>37007200000</v>
      </c>
      <c r="G1132" s="3" t="str">
        <f t="shared" si="85"/>
        <v>山东二干|德州乐陵光缆:德州共青团路-宁津中心大街</v>
      </c>
      <c r="H1132" s="3">
        <f>INDEX(光放段!$B$4:$B$237,MATCH(纤芯!G1132,光放段!$C$4:$C$237,0))</f>
        <v>37007201000</v>
      </c>
      <c r="I1132" s="3" t="str">
        <f t="shared" si="86"/>
        <v>德州乐陵光缆</v>
      </c>
      <c r="J1132" s="3" t="str">
        <f>INDEX(子缆名称!$B$4:$B$29,纤芯!M1132)</f>
        <v>D缆</v>
      </c>
      <c r="K1132" s="3">
        <v>43</v>
      </c>
      <c r="L1132" s="3">
        <f t="shared" si="87"/>
        <v>7</v>
      </c>
      <c r="M1132" s="3">
        <f t="shared" si="88"/>
        <v>4</v>
      </c>
      <c r="N1132" s="3" t="s">
        <v>23</v>
      </c>
      <c r="O1132" s="3">
        <f>COUNTIF([1]局站!$D$4:$D$172,"="&amp;N1132)</f>
        <v>1</v>
      </c>
      <c r="P1132" s="3">
        <v>0</v>
      </c>
      <c r="Q1132" s="3">
        <v>0</v>
      </c>
      <c r="R1132" s="3">
        <v>0</v>
      </c>
      <c r="S1132" s="3" t="s">
        <v>32</v>
      </c>
      <c r="T1132" s="3">
        <f>COUNTIF([1]局站!$D$4:$D$172,"="&amp;S1132)</f>
        <v>1</v>
      </c>
      <c r="U1132" s="3">
        <v>0</v>
      </c>
      <c r="V1132" s="3">
        <v>0</v>
      </c>
      <c r="W1132" s="3">
        <v>0</v>
      </c>
      <c r="X1132" s="3" t="s">
        <v>1215</v>
      </c>
      <c r="Y1132" s="3" t="s">
        <v>854</v>
      </c>
      <c r="Z1132" s="3" t="str">
        <f>INDEX(业务类型!$C$4:$C$8,MATCH(纤芯!Y1132,业务类型!$B$4:$B$8,0))</f>
        <v>LOCAL</v>
      </c>
      <c r="AA1132" s="3" t="s">
        <v>939</v>
      </c>
    </row>
    <row r="1133" spans="1:27" ht="16.5" x14ac:dyDescent="0.2">
      <c r="A1133" s="3">
        <v>1130</v>
      </c>
      <c r="B1133" s="3">
        <f t="shared" si="89"/>
        <v>37007201044</v>
      </c>
      <c r="C1133" s="3" t="s">
        <v>1166</v>
      </c>
      <c r="D1133" s="3" t="s">
        <v>207</v>
      </c>
      <c r="E1133" s="3" t="str">
        <f>INDEX(光放段!$G$4:$G$237,MATCH(纤芯!G1133,光放段!$C$4:$C$237,0))</f>
        <v>山东二干|德州乐陵光缆:德州共青团路-乐陵新局</v>
      </c>
      <c r="F1133" s="3">
        <f>INDEX(光放段!$I$4:$I$237,MATCH(纤芯!H1133,光放段!$B$4:$B$237,0))</f>
        <v>37007200000</v>
      </c>
      <c r="G1133" s="3" t="str">
        <f t="shared" si="85"/>
        <v>山东二干|德州乐陵光缆:德州共青团路-宁津中心大街</v>
      </c>
      <c r="H1133" s="3">
        <f>INDEX(光放段!$B$4:$B$237,MATCH(纤芯!G1133,光放段!$C$4:$C$237,0))</f>
        <v>37007201000</v>
      </c>
      <c r="I1133" s="3" t="str">
        <f t="shared" si="86"/>
        <v>德州乐陵光缆</v>
      </c>
      <c r="J1133" s="3" t="str">
        <f>INDEX(子缆名称!$B$4:$B$29,纤芯!M1133)</f>
        <v>D缆</v>
      </c>
      <c r="K1133" s="3">
        <v>44</v>
      </c>
      <c r="L1133" s="3">
        <f t="shared" si="87"/>
        <v>8</v>
      </c>
      <c r="M1133" s="3">
        <f t="shared" si="88"/>
        <v>4</v>
      </c>
      <c r="N1133" s="3" t="s">
        <v>23</v>
      </c>
      <c r="O1133" s="3">
        <f>COUNTIF([1]局站!$D$4:$D$172,"="&amp;N1133)</f>
        <v>1</v>
      </c>
      <c r="P1133" s="3">
        <v>0</v>
      </c>
      <c r="Q1133" s="3">
        <v>0</v>
      </c>
      <c r="R1133" s="3">
        <v>0</v>
      </c>
      <c r="S1133" s="3" t="s">
        <v>32</v>
      </c>
      <c r="T1133" s="3">
        <f>COUNTIF([1]局站!$D$4:$D$172,"="&amp;S1133)</f>
        <v>1</v>
      </c>
      <c r="U1133" s="3">
        <v>0</v>
      </c>
      <c r="V1133" s="3">
        <v>0</v>
      </c>
      <c r="W1133" s="3">
        <v>0</v>
      </c>
      <c r="X1133" s="3" t="s">
        <v>1215</v>
      </c>
      <c r="Y1133" s="3" t="s">
        <v>854</v>
      </c>
      <c r="Z1133" s="3" t="str">
        <f>INDEX(业务类型!$C$4:$C$8,MATCH(纤芯!Y1133,业务类型!$B$4:$B$8,0))</f>
        <v>LOCAL</v>
      </c>
      <c r="AA1133" s="3" t="s">
        <v>939</v>
      </c>
    </row>
    <row r="1134" spans="1:27" ht="16.5" x14ac:dyDescent="0.2">
      <c r="A1134" s="3">
        <v>1131</v>
      </c>
      <c r="B1134" s="3">
        <f t="shared" si="89"/>
        <v>37007201045</v>
      </c>
      <c r="C1134" s="3" t="s">
        <v>1166</v>
      </c>
      <c r="D1134" s="3" t="s">
        <v>207</v>
      </c>
      <c r="E1134" s="3" t="str">
        <f>INDEX(光放段!$G$4:$G$237,MATCH(纤芯!G1134,光放段!$C$4:$C$237,0))</f>
        <v>山东二干|德州乐陵光缆:德州共青团路-乐陵新局</v>
      </c>
      <c r="F1134" s="3">
        <f>INDEX(光放段!$I$4:$I$237,MATCH(纤芯!H1134,光放段!$B$4:$B$237,0))</f>
        <v>37007200000</v>
      </c>
      <c r="G1134" s="3" t="str">
        <f t="shared" si="85"/>
        <v>山东二干|德州乐陵光缆:德州共青团路-宁津中心大街</v>
      </c>
      <c r="H1134" s="3">
        <f>INDEX(光放段!$B$4:$B$237,MATCH(纤芯!G1134,光放段!$C$4:$C$237,0))</f>
        <v>37007201000</v>
      </c>
      <c r="I1134" s="3" t="str">
        <f t="shared" si="86"/>
        <v>德州乐陵光缆</v>
      </c>
      <c r="J1134" s="3" t="str">
        <f>INDEX(子缆名称!$B$4:$B$29,纤芯!M1134)</f>
        <v>D缆</v>
      </c>
      <c r="K1134" s="3">
        <v>45</v>
      </c>
      <c r="L1134" s="3">
        <f t="shared" si="87"/>
        <v>9</v>
      </c>
      <c r="M1134" s="3">
        <f t="shared" si="88"/>
        <v>4</v>
      </c>
      <c r="N1134" s="3" t="s">
        <v>23</v>
      </c>
      <c r="O1134" s="3">
        <f>COUNTIF([1]局站!$D$4:$D$172,"="&amp;N1134)</f>
        <v>1</v>
      </c>
      <c r="P1134" s="3">
        <v>0</v>
      </c>
      <c r="Q1134" s="3">
        <v>0</v>
      </c>
      <c r="R1134" s="3">
        <v>0</v>
      </c>
      <c r="S1134" s="3" t="s">
        <v>32</v>
      </c>
      <c r="T1134" s="3">
        <f>COUNTIF([1]局站!$D$4:$D$172,"="&amp;S1134)</f>
        <v>1</v>
      </c>
      <c r="U1134" s="3">
        <v>0</v>
      </c>
      <c r="V1134" s="3">
        <v>0</v>
      </c>
      <c r="W1134" s="3">
        <v>0</v>
      </c>
      <c r="X1134" s="3" t="s">
        <v>1215</v>
      </c>
      <c r="Y1134" s="3" t="s">
        <v>854</v>
      </c>
      <c r="Z1134" s="3" t="str">
        <f>INDEX(业务类型!$C$4:$C$8,MATCH(纤芯!Y1134,业务类型!$B$4:$B$8,0))</f>
        <v>LOCAL</v>
      </c>
      <c r="AA1134" s="3" t="s">
        <v>940</v>
      </c>
    </row>
    <row r="1135" spans="1:27" ht="16.5" x14ac:dyDescent="0.2">
      <c r="A1135" s="3">
        <v>1132</v>
      </c>
      <c r="B1135" s="3">
        <f t="shared" si="89"/>
        <v>37007201046</v>
      </c>
      <c r="C1135" s="3" t="s">
        <v>1166</v>
      </c>
      <c r="D1135" s="3" t="s">
        <v>207</v>
      </c>
      <c r="E1135" s="3" t="str">
        <f>INDEX(光放段!$G$4:$G$237,MATCH(纤芯!G1135,光放段!$C$4:$C$237,0))</f>
        <v>山东二干|德州乐陵光缆:德州共青团路-乐陵新局</v>
      </c>
      <c r="F1135" s="3">
        <f>INDEX(光放段!$I$4:$I$237,MATCH(纤芯!H1135,光放段!$B$4:$B$237,0))</f>
        <v>37007200000</v>
      </c>
      <c r="G1135" s="3" t="str">
        <f t="shared" si="85"/>
        <v>山东二干|德州乐陵光缆:德州共青团路-宁津中心大街</v>
      </c>
      <c r="H1135" s="3">
        <f>INDEX(光放段!$B$4:$B$237,MATCH(纤芯!G1135,光放段!$C$4:$C$237,0))</f>
        <v>37007201000</v>
      </c>
      <c r="I1135" s="3" t="str">
        <f t="shared" si="86"/>
        <v>德州乐陵光缆</v>
      </c>
      <c r="J1135" s="3" t="str">
        <f>INDEX(子缆名称!$B$4:$B$29,纤芯!M1135)</f>
        <v>D缆</v>
      </c>
      <c r="K1135" s="3">
        <v>46</v>
      </c>
      <c r="L1135" s="3">
        <f t="shared" si="87"/>
        <v>10</v>
      </c>
      <c r="M1135" s="3">
        <f t="shared" si="88"/>
        <v>4</v>
      </c>
      <c r="N1135" s="3" t="s">
        <v>23</v>
      </c>
      <c r="O1135" s="3">
        <f>COUNTIF([1]局站!$D$4:$D$172,"="&amp;N1135)</f>
        <v>1</v>
      </c>
      <c r="P1135" s="3">
        <v>0</v>
      </c>
      <c r="Q1135" s="3">
        <v>0</v>
      </c>
      <c r="R1135" s="3">
        <v>0</v>
      </c>
      <c r="S1135" s="3" t="s">
        <v>32</v>
      </c>
      <c r="T1135" s="3">
        <f>COUNTIF([1]局站!$D$4:$D$172,"="&amp;S1135)</f>
        <v>1</v>
      </c>
      <c r="U1135" s="3">
        <v>0</v>
      </c>
      <c r="V1135" s="3">
        <v>0</v>
      </c>
      <c r="W1135" s="3">
        <v>0</v>
      </c>
      <c r="X1135" s="3" t="s">
        <v>1215</v>
      </c>
      <c r="Y1135" s="3" t="s">
        <v>854</v>
      </c>
      <c r="Z1135" s="3" t="str">
        <f>INDEX(业务类型!$C$4:$C$8,MATCH(纤芯!Y1135,业务类型!$B$4:$B$8,0))</f>
        <v>LOCAL</v>
      </c>
      <c r="AA1135" s="3" t="s">
        <v>940</v>
      </c>
    </row>
    <row r="1136" spans="1:27" ht="16.5" x14ac:dyDescent="0.2">
      <c r="A1136" s="3">
        <v>1133</v>
      </c>
      <c r="B1136" s="3">
        <f t="shared" si="89"/>
        <v>37007201047</v>
      </c>
      <c r="C1136" s="3" t="s">
        <v>1166</v>
      </c>
      <c r="D1136" s="3" t="s">
        <v>207</v>
      </c>
      <c r="E1136" s="3" t="str">
        <f>INDEX(光放段!$G$4:$G$237,MATCH(纤芯!G1136,光放段!$C$4:$C$237,0))</f>
        <v>山东二干|德州乐陵光缆:德州共青团路-乐陵新局</v>
      </c>
      <c r="F1136" s="3">
        <f>INDEX(光放段!$I$4:$I$237,MATCH(纤芯!H1136,光放段!$B$4:$B$237,0))</f>
        <v>37007200000</v>
      </c>
      <c r="G1136" s="3" t="str">
        <f t="shared" si="85"/>
        <v>山东二干|德州乐陵光缆:德州共青团路-宁津中心大街</v>
      </c>
      <c r="H1136" s="3">
        <f>INDEX(光放段!$B$4:$B$237,MATCH(纤芯!G1136,光放段!$C$4:$C$237,0))</f>
        <v>37007201000</v>
      </c>
      <c r="I1136" s="3" t="str">
        <f t="shared" si="86"/>
        <v>德州乐陵光缆</v>
      </c>
      <c r="J1136" s="3" t="str">
        <f>INDEX(子缆名称!$B$4:$B$29,纤芯!M1136)</f>
        <v>D缆</v>
      </c>
      <c r="K1136" s="3">
        <v>47</v>
      </c>
      <c r="L1136" s="3">
        <f t="shared" si="87"/>
        <v>11</v>
      </c>
      <c r="M1136" s="3">
        <f t="shared" si="88"/>
        <v>4</v>
      </c>
      <c r="N1136" s="3" t="s">
        <v>23</v>
      </c>
      <c r="O1136" s="3">
        <f>COUNTIF([1]局站!$D$4:$D$172,"="&amp;N1136)</f>
        <v>1</v>
      </c>
      <c r="P1136" s="3">
        <v>0</v>
      </c>
      <c r="Q1136" s="3">
        <v>0</v>
      </c>
      <c r="R1136" s="3">
        <v>0</v>
      </c>
      <c r="S1136" s="3" t="s">
        <v>32</v>
      </c>
      <c r="T1136" s="3">
        <f>COUNTIF([1]局站!$D$4:$D$172,"="&amp;S1136)</f>
        <v>1</v>
      </c>
      <c r="U1136" s="3">
        <v>0</v>
      </c>
      <c r="V1136" s="3">
        <v>0</v>
      </c>
      <c r="W1136" s="3">
        <v>0</v>
      </c>
      <c r="X1136" s="3" t="s">
        <v>1215</v>
      </c>
      <c r="Y1136" s="3" t="s">
        <v>852</v>
      </c>
      <c r="Z1136" s="3" t="str">
        <f>INDEX(业务类型!$C$4:$C$8,MATCH(纤芯!Y1136,业务类型!$B$4:$B$8,0))</f>
        <v>TWO</v>
      </c>
      <c r="AA1136" s="3" t="s">
        <v>886</v>
      </c>
    </row>
    <row r="1137" spans="1:27" ht="16.5" x14ac:dyDescent="0.2">
      <c r="A1137" s="3">
        <v>1134</v>
      </c>
      <c r="B1137" s="3">
        <f t="shared" si="89"/>
        <v>37007201048</v>
      </c>
      <c r="C1137" s="3" t="s">
        <v>1166</v>
      </c>
      <c r="D1137" s="3" t="s">
        <v>207</v>
      </c>
      <c r="E1137" s="3" t="str">
        <f>INDEX(光放段!$G$4:$G$237,MATCH(纤芯!G1137,光放段!$C$4:$C$237,0))</f>
        <v>山东二干|德州乐陵光缆:德州共青团路-乐陵新局</v>
      </c>
      <c r="F1137" s="3">
        <f>INDEX(光放段!$I$4:$I$237,MATCH(纤芯!H1137,光放段!$B$4:$B$237,0))</f>
        <v>37007200000</v>
      </c>
      <c r="G1137" s="3" t="str">
        <f t="shared" si="85"/>
        <v>山东二干|德州乐陵光缆:德州共青团路-宁津中心大街</v>
      </c>
      <c r="H1137" s="3">
        <f>INDEX(光放段!$B$4:$B$237,MATCH(纤芯!G1137,光放段!$C$4:$C$237,0))</f>
        <v>37007201000</v>
      </c>
      <c r="I1137" s="3" t="str">
        <f t="shared" si="86"/>
        <v>德州乐陵光缆</v>
      </c>
      <c r="J1137" s="3" t="str">
        <f>INDEX(子缆名称!$B$4:$B$29,纤芯!M1137)</f>
        <v>D缆</v>
      </c>
      <c r="K1137" s="3">
        <v>48</v>
      </c>
      <c r="L1137" s="3">
        <f t="shared" si="87"/>
        <v>12</v>
      </c>
      <c r="M1137" s="3">
        <f t="shared" si="88"/>
        <v>4</v>
      </c>
      <c r="N1137" s="3" t="s">
        <v>23</v>
      </c>
      <c r="O1137" s="3">
        <f>COUNTIF([1]局站!$D$4:$D$172,"="&amp;N1137)</f>
        <v>1</v>
      </c>
      <c r="P1137" s="3">
        <v>0</v>
      </c>
      <c r="Q1137" s="3">
        <v>0</v>
      </c>
      <c r="R1137" s="3">
        <v>0</v>
      </c>
      <c r="S1137" s="3" t="s">
        <v>32</v>
      </c>
      <c r="T1137" s="3">
        <f>COUNTIF([1]局站!$D$4:$D$172,"="&amp;S1137)</f>
        <v>1</v>
      </c>
      <c r="U1137" s="3">
        <v>0</v>
      </c>
      <c r="V1137" s="3">
        <v>0</v>
      </c>
      <c r="W1137" s="3">
        <v>0</v>
      </c>
      <c r="X1137" s="3" t="s">
        <v>1215</v>
      </c>
      <c r="Y1137" s="3" t="s">
        <v>852</v>
      </c>
      <c r="Z1137" s="3" t="str">
        <f>INDEX(业务类型!$C$4:$C$8,MATCH(纤芯!Y1137,业务类型!$B$4:$B$8,0))</f>
        <v>TWO</v>
      </c>
      <c r="AA1137" s="3" t="s">
        <v>886</v>
      </c>
    </row>
    <row r="1138" spans="1:27" ht="16.5" x14ac:dyDescent="0.2">
      <c r="A1138" s="3">
        <v>1135</v>
      </c>
      <c r="B1138" s="3">
        <f t="shared" si="89"/>
        <v>37007201049</v>
      </c>
      <c r="C1138" s="3" t="s">
        <v>1166</v>
      </c>
      <c r="D1138" s="3" t="s">
        <v>207</v>
      </c>
      <c r="E1138" s="3" t="str">
        <f>INDEX(光放段!$G$4:$G$237,MATCH(纤芯!G1138,光放段!$C$4:$C$237,0))</f>
        <v>山东二干|德州乐陵光缆:德州共青团路-乐陵新局</v>
      </c>
      <c r="F1138" s="3">
        <f>INDEX(光放段!$I$4:$I$237,MATCH(纤芯!H1138,光放段!$B$4:$B$237,0))</f>
        <v>37007200000</v>
      </c>
      <c r="G1138" s="3" t="str">
        <f t="shared" si="85"/>
        <v>山东二干|德州乐陵光缆:德州共青团路-宁津中心大街</v>
      </c>
      <c r="H1138" s="3">
        <f>INDEX(光放段!$B$4:$B$237,MATCH(纤芯!G1138,光放段!$C$4:$C$237,0))</f>
        <v>37007201000</v>
      </c>
      <c r="I1138" s="3" t="str">
        <f t="shared" si="86"/>
        <v>德州乐陵光缆</v>
      </c>
      <c r="J1138" s="3" t="str">
        <f>INDEX(子缆名称!$B$4:$B$29,纤芯!M1138)</f>
        <v>E缆</v>
      </c>
      <c r="K1138" s="3">
        <v>49</v>
      </c>
      <c r="L1138" s="3">
        <f t="shared" si="87"/>
        <v>1</v>
      </c>
      <c r="M1138" s="3">
        <f t="shared" si="88"/>
        <v>5</v>
      </c>
      <c r="N1138" s="3" t="s">
        <v>23</v>
      </c>
      <c r="O1138" s="3">
        <f>COUNTIF([1]局站!$D$4:$D$172,"="&amp;N1138)</f>
        <v>1</v>
      </c>
      <c r="P1138" s="3">
        <v>0</v>
      </c>
      <c r="Q1138" s="3">
        <v>0</v>
      </c>
      <c r="R1138" s="3">
        <v>0</v>
      </c>
      <c r="S1138" s="3" t="s">
        <v>32</v>
      </c>
      <c r="T1138" s="3">
        <f>COUNTIF([1]局站!$D$4:$D$172,"="&amp;S1138)</f>
        <v>1</v>
      </c>
      <c r="U1138" s="3">
        <v>0</v>
      </c>
      <c r="V1138" s="3">
        <v>0</v>
      </c>
      <c r="W1138" s="3">
        <v>0</v>
      </c>
      <c r="X1138" s="3" t="s">
        <v>1215</v>
      </c>
      <c r="Y1138" s="3" t="s">
        <v>852</v>
      </c>
      <c r="Z1138" s="3" t="str">
        <f>INDEX(业务类型!$C$4:$C$8,MATCH(纤芯!Y1138,业务类型!$B$4:$B$8,0))</f>
        <v>TWO</v>
      </c>
      <c r="AA1138" s="3" t="s">
        <v>885</v>
      </c>
    </row>
    <row r="1139" spans="1:27" ht="16.5" x14ac:dyDescent="0.2">
      <c r="A1139" s="3">
        <v>1136</v>
      </c>
      <c r="B1139" s="3">
        <f t="shared" si="89"/>
        <v>37007201050</v>
      </c>
      <c r="C1139" s="3" t="s">
        <v>1166</v>
      </c>
      <c r="D1139" s="3" t="s">
        <v>207</v>
      </c>
      <c r="E1139" s="3" t="str">
        <f>INDEX(光放段!$G$4:$G$237,MATCH(纤芯!G1139,光放段!$C$4:$C$237,0))</f>
        <v>山东二干|德州乐陵光缆:德州共青团路-乐陵新局</v>
      </c>
      <c r="F1139" s="3">
        <f>INDEX(光放段!$I$4:$I$237,MATCH(纤芯!H1139,光放段!$B$4:$B$237,0))</f>
        <v>37007200000</v>
      </c>
      <c r="G1139" s="3" t="str">
        <f t="shared" si="85"/>
        <v>山东二干|德州乐陵光缆:德州共青团路-宁津中心大街</v>
      </c>
      <c r="H1139" s="3">
        <f>INDEX(光放段!$B$4:$B$237,MATCH(纤芯!G1139,光放段!$C$4:$C$237,0))</f>
        <v>37007201000</v>
      </c>
      <c r="I1139" s="3" t="str">
        <f t="shared" si="86"/>
        <v>德州乐陵光缆</v>
      </c>
      <c r="J1139" s="3" t="str">
        <f>INDEX(子缆名称!$B$4:$B$29,纤芯!M1139)</f>
        <v>E缆</v>
      </c>
      <c r="K1139" s="3">
        <v>50</v>
      </c>
      <c r="L1139" s="3">
        <f t="shared" si="87"/>
        <v>2</v>
      </c>
      <c r="M1139" s="3">
        <f t="shared" si="88"/>
        <v>5</v>
      </c>
      <c r="N1139" s="3" t="s">
        <v>23</v>
      </c>
      <c r="O1139" s="3">
        <f>COUNTIF([1]局站!$D$4:$D$172,"="&amp;N1139)</f>
        <v>1</v>
      </c>
      <c r="P1139" s="3">
        <v>0</v>
      </c>
      <c r="Q1139" s="3">
        <v>0</v>
      </c>
      <c r="R1139" s="3">
        <v>0</v>
      </c>
      <c r="S1139" s="3" t="s">
        <v>32</v>
      </c>
      <c r="T1139" s="3">
        <f>COUNTIF([1]局站!$D$4:$D$172,"="&amp;S1139)</f>
        <v>1</v>
      </c>
      <c r="U1139" s="3">
        <v>0</v>
      </c>
      <c r="V1139" s="3">
        <v>0</v>
      </c>
      <c r="W1139" s="3">
        <v>0</v>
      </c>
      <c r="X1139" s="3" t="s">
        <v>1215</v>
      </c>
      <c r="Y1139" s="3" t="s">
        <v>852</v>
      </c>
      <c r="Z1139" s="3" t="str">
        <f>INDEX(业务类型!$C$4:$C$8,MATCH(纤芯!Y1139,业务类型!$B$4:$B$8,0))</f>
        <v>TWO</v>
      </c>
      <c r="AA1139" s="3" t="s">
        <v>885</v>
      </c>
    </row>
    <row r="1140" spans="1:27" ht="16.5" x14ac:dyDescent="0.2">
      <c r="A1140" s="3">
        <v>1137</v>
      </c>
      <c r="B1140" s="3">
        <f t="shared" si="89"/>
        <v>37007201051</v>
      </c>
      <c r="C1140" s="3" t="s">
        <v>1166</v>
      </c>
      <c r="D1140" s="3" t="s">
        <v>207</v>
      </c>
      <c r="E1140" s="3" t="str">
        <f>INDEX(光放段!$G$4:$G$237,MATCH(纤芯!G1140,光放段!$C$4:$C$237,0))</f>
        <v>山东二干|德州乐陵光缆:德州共青团路-乐陵新局</v>
      </c>
      <c r="F1140" s="3">
        <f>INDEX(光放段!$I$4:$I$237,MATCH(纤芯!H1140,光放段!$B$4:$B$237,0))</f>
        <v>37007200000</v>
      </c>
      <c r="G1140" s="3" t="str">
        <f t="shared" si="85"/>
        <v>山东二干|德州乐陵光缆:德州共青团路-宁津中心大街</v>
      </c>
      <c r="H1140" s="3">
        <f>INDEX(光放段!$B$4:$B$237,MATCH(纤芯!G1140,光放段!$C$4:$C$237,0))</f>
        <v>37007201000</v>
      </c>
      <c r="I1140" s="3" t="str">
        <f t="shared" si="86"/>
        <v>德州乐陵光缆</v>
      </c>
      <c r="J1140" s="3" t="str">
        <f>INDEX(子缆名称!$B$4:$B$29,纤芯!M1140)</f>
        <v>E缆</v>
      </c>
      <c r="K1140" s="3">
        <v>51</v>
      </c>
      <c r="L1140" s="3">
        <f t="shared" si="87"/>
        <v>3</v>
      </c>
      <c r="M1140" s="3">
        <f t="shared" si="88"/>
        <v>5</v>
      </c>
      <c r="N1140" s="3" t="s">
        <v>23</v>
      </c>
      <c r="O1140" s="3">
        <f>COUNTIF([1]局站!$D$4:$D$172,"="&amp;N1140)</f>
        <v>1</v>
      </c>
      <c r="P1140" s="3">
        <v>0</v>
      </c>
      <c r="Q1140" s="3">
        <v>0</v>
      </c>
      <c r="R1140" s="3">
        <v>0</v>
      </c>
      <c r="S1140" s="3" t="s">
        <v>32</v>
      </c>
      <c r="T1140" s="3">
        <f>COUNTIF([1]局站!$D$4:$D$172,"="&amp;S1140)</f>
        <v>1</v>
      </c>
      <c r="U1140" s="3">
        <v>0</v>
      </c>
      <c r="V1140" s="3">
        <v>0</v>
      </c>
      <c r="W1140" s="3">
        <v>0</v>
      </c>
      <c r="X1140" s="3" t="s">
        <v>1215</v>
      </c>
      <c r="Y1140" s="3" t="s">
        <v>854</v>
      </c>
      <c r="Z1140" s="3" t="str">
        <f>INDEX(业务类型!$C$4:$C$8,MATCH(纤芯!Y1140,业务类型!$B$4:$B$8,0))</f>
        <v>LOCAL</v>
      </c>
      <c r="AA1140" s="3" t="s">
        <v>941</v>
      </c>
    </row>
    <row r="1141" spans="1:27" ht="16.5" x14ac:dyDescent="0.2">
      <c r="A1141" s="3">
        <v>1138</v>
      </c>
      <c r="B1141" s="3">
        <f t="shared" si="89"/>
        <v>37007201052</v>
      </c>
      <c r="C1141" s="3" t="s">
        <v>1166</v>
      </c>
      <c r="D1141" s="3" t="s">
        <v>207</v>
      </c>
      <c r="E1141" s="3" t="str">
        <f>INDEX(光放段!$G$4:$G$237,MATCH(纤芯!G1141,光放段!$C$4:$C$237,0))</f>
        <v>山东二干|德州乐陵光缆:德州共青团路-乐陵新局</v>
      </c>
      <c r="F1141" s="3">
        <f>INDEX(光放段!$I$4:$I$237,MATCH(纤芯!H1141,光放段!$B$4:$B$237,0))</f>
        <v>37007200000</v>
      </c>
      <c r="G1141" s="3" t="str">
        <f t="shared" si="85"/>
        <v>山东二干|德州乐陵光缆:德州共青团路-宁津中心大街</v>
      </c>
      <c r="H1141" s="3">
        <f>INDEX(光放段!$B$4:$B$237,MATCH(纤芯!G1141,光放段!$C$4:$C$237,0))</f>
        <v>37007201000</v>
      </c>
      <c r="I1141" s="3" t="str">
        <f t="shared" si="86"/>
        <v>德州乐陵光缆</v>
      </c>
      <c r="J1141" s="3" t="str">
        <f>INDEX(子缆名称!$B$4:$B$29,纤芯!M1141)</f>
        <v>E缆</v>
      </c>
      <c r="K1141" s="3">
        <v>52</v>
      </c>
      <c r="L1141" s="3">
        <f t="shared" si="87"/>
        <v>4</v>
      </c>
      <c r="M1141" s="3">
        <f t="shared" si="88"/>
        <v>5</v>
      </c>
      <c r="N1141" s="3" t="s">
        <v>23</v>
      </c>
      <c r="O1141" s="3">
        <f>COUNTIF([1]局站!$D$4:$D$172,"="&amp;N1141)</f>
        <v>1</v>
      </c>
      <c r="P1141" s="3">
        <v>0</v>
      </c>
      <c r="Q1141" s="3">
        <v>0</v>
      </c>
      <c r="R1141" s="3">
        <v>0</v>
      </c>
      <c r="S1141" s="3" t="s">
        <v>32</v>
      </c>
      <c r="T1141" s="3">
        <f>COUNTIF([1]局站!$D$4:$D$172,"="&amp;S1141)</f>
        <v>1</v>
      </c>
      <c r="U1141" s="3">
        <v>0</v>
      </c>
      <c r="V1141" s="3">
        <v>0</v>
      </c>
      <c r="W1141" s="3">
        <v>0</v>
      </c>
      <c r="X1141" s="3" t="s">
        <v>1215</v>
      </c>
      <c r="Y1141" s="3" t="s">
        <v>880</v>
      </c>
      <c r="Z1141" s="3" t="str">
        <f>INDEX(业务类型!$C$4:$C$8,MATCH(纤芯!Y1141,业务类型!$B$4:$B$8,0))</f>
        <v>IDLE</v>
      </c>
      <c r="AA1141" s="3"/>
    </row>
    <row r="1142" spans="1:27" ht="16.5" x14ac:dyDescent="0.2">
      <c r="A1142" s="3">
        <v>1139</v>
      </c>
      <c r="B1142" s="3">
        <f t="shared" si="89"/>
        <v>37007201053</v>
      </c>
      <c r="C1142" s="3" t="s">
        <v>1166</v>
      </c>
      <c r="D1142" s="3" t="s">
        <v>207</v>
      </c>
      <c r="E1142" s="3" t="str">
        <f>INDEX(光放段!$G$4:$G$237,MATCH(纤芯!G1142,光放段!$C$4:$C$237,0))</f>
        <v>山东二干|德州乐陵光缆:德州共青团路-乐陵新局</v>
      </c>
      <c r="F1142" s="3">
        <f>INDEX(光放段!$I$4:$I$237,MATCH(纤芯!H1142,光放段!$B$4:$B$237,0))</f>
        <v>37007200000</v>
      </c>
      <c r="G1142" s="3" t="str">
        <f t="shared" si="85"/>
        <v>山东二干|德州乐陵光缆:德州共青团路-宁津中心大街</v>
      </c>
      <c r="H1142" s="3">
        <f>INDEX(光放段!$B$4:$B$237,MATCH(纤芯!G1142,光放段!$C$4:$C$237,0))</f>
        <v>37007201000</v>
      </c>
      <c r="I1142" s="3" t="str">
        <f t="shared" si="86"/>
        <v>德州乐陵光缆</v>
      </c>
      <c r="J1142" s="3" t="str">
        <f>INDEX(子缆名称!$B$4:$B$29,纤芯!M1142)</f>
        <v>E缆</v>
      </c>
      <c r="K1142" s="3">
        <v>53</v>
      </c>
      <c r="L1142" s="3">
        <f t="shared" si="87"/>
        <v>5</v>
      </c>
      <c r="M1142" s="3">
        <f t="shared" si="88"/>
        <v>5</v>
      </c>
      <c r="N1142" s="3" t="s">
        <v>23</v>
      </c>
      <c r="O1142" s="3">
        <f>COUNTIF([1]局站!$D$4:$D$172,"="&amp;N1142)</f>
        <v>1</v>
      </c>
      <c r="P1142" s="3">
        <v>0</v>
      </c>
      <c r="Q1142" s="3">
        <v>0</v>
      </c>
      <c r="R1142" s="3">
        <v>0</v>
      </c>
      <c r="S1142" s="3" t="s">
        <v>32</v>
      </c>
      <c r="T1142" s="3">
        <f>COUNTIF([1]局站!$D$4:$D$172,"="&amp;S1142)</f>
        <v>1</v>
      </c>
      <c r="U1142" s="3">
        <v>0</v>
      </c>
      <c r="V1142" s="3">
        <v>0</v>
      </c>
      <c r="W1142" s="3">
        <v>0</v>
      </c>
      <c r="X1142" s="3" t="s">
        <v>1215</v>
      </c>
      <c r="Y1142" s="3" t="s">
        <v>854</v>
      </c>
      <c r="Z1142" s="3" t="str">
        <f>INDEX(业务类型!$C$4:$C$8,MATCH(纤芯!Y1142,业务类型!$B$4:$B$8,0))</f>
        <v>LOCAL</v>
      </c>
      <c r="AA1142" s="3" t="s">
        <v>941</v>
      </c>
    </row>
    <row r="1143" spans="1:27" ht="16.5" x14ac:dyDescent="0.2">
      <c r="A1143" s="3">
        <v>1140</v>
      </c>
      <c r="B1143" s="3">
        <f t="shared" si="89"/>
        <v>37007201054</v>
      </c>
      <c r="C1143" s="3" t="s">
        <v>1166</v>
      </c>
      <c r="D1143" s="3" t="s">
        <v>207</v>
      </c>
      <c r="E1143" s="3" t="str">
        <f>INDEX(光放段!$G$4:$G$237,MATCH(纤芯!G1143,光放段!$C$4:$C$237,0))</f>
        <v>山东二干|德州乐陵光缆:德州共青团路-乐陵新局</v>
      </c>
      <c r="F1143" s="3">
        <f>INDEX(光放段!$I$4:$I$237,MATCH(纤芯!H1143,光放段!$B$4:$B$237,0))</f>
        <v>37007200000</v>
      </c>
      <c r="G1143" s="3" t="str">
        <f t="shared" si="85"/>
        <v>山东二干|德州乐陵光缆:德州共青团路-宁津中心大街</v>
      </c>
      <c r="H1143" s="3">
        <f>INDEX(光放段!$B$4:$B$237,MATCH(纤芯!G1143,光放段!$C$4:$C$237,0))</f>
        <v>37007201000</v>
      </c>
      <c r="I1143" s="3" t="str">
        <f t="shared" si="86"/>
        <v>德州乐陵光缆</v>
      </c>
      <c r="J1143" s="3" t="str">
        <f>INDEX(子缆名称!$B$4:$B$29,纤芯!M1143)</f>
        <v>E缆</v>
      </c>
      <c r="K1143" s="3">
        <v>54</v>
      </c>
      <c r="L1143" s="3">
        <f t="shared" si="87"/>
        <v>6</v>
      </c>
      <c r="M1143" s="3">
        <f t="shared" si="88"/>
        <v>5</v>
      </c>
      <c r="N1143" s="3" t="s">
        <v>23</v>
      </c>
      <c r="O1143" s="3">
        <f>COUNTIF([1]局站!$D$4:$D$172,"="&amp;N1143)</f>
        <v>1</v>
      </c>
      <c r="P1143" s="3">
        <v>0</v>
      </c>
      <c r="Q1143" s="3">
        <v>0</v>
      </c>
      <c r="R1143" s="3">
        <v>0</v>
      </c>
      <c r="S1143" s="3" t="s">
        <v>32</v>
      </c>
      <c r="T1143" s="3">
        <f>COUNTIF([1]局站!$D$4:$D$172,"="&amp;S1143)</f>
        <v>1</v>
      </c>
      <c r="U1143" s="3">
        <v>0</v>
      </c>
      <c r="V1143" s="3">
        <v>0</v>
      </c>
      <c r="W1143" s="3">
        <v>0</v>
      </c>
      <c r="X1143" s="3" t="s">
        <v>1215</v>
      </c>
      <c r="Y1143" s="3" t="s">
        <v>880</v>
      </c>
      <c r="Z1143" s="3" t="str">
        <f>INDEX(业务类型!$C$4:$C$8,MATCH(纤芯!Y1143,业务类型!$B$4:$B$8,0))</f>
        <v>IDLE</v>
      </c>
      <c r="AA1143" s="3"/>
    </row>
    <row r="1144" spans="1:27" ht="16.5" x14ac:dyDescent="0.2">
      <c r="A1144" s="3">
        <v>1141</v>
      </c>
      <c r="B1144" s="3">
        <f t="shared" si="89"/>
        <v>37007201055</v>
      </c>
      <c r="C1144" s="3" t="s">
        <v>1166</v>
      </c>
      <c r="D1144" s="3" t="s">
        <v>207</v>
      </c>
      <c r="E1144" s="3" t="str">
        <f>INDEX(光放段!$G$4:$G$237,MATCH(纤芯!G1144,光放段!$C$4:$C$237,0))</f>
        <v>山东二干|德州乐陵光缆:德州共青团路-乐陵新局</v>
      </c>
      <c r="F1144" s="3">
        <f>INDEX(光放段!$I$4:$I$237,MATCH(纤芯!H1144,光放段!$B$4:$B$237,0))</f>
        <v>37007200000</v>
      </c>
      <c r="G1144" s="3" t="str">
        <f t="shared" si="85"/>
        <v>山东二干|德州乐陵光缆:德州共青团路-宁津中心大街</v>
      </c>
      <c r="H1144" s="3">
        <f>INDEX(光放段!$B$4:$B$237,MATCH(纤芯!G1144,光放段!$C$4:$C$237,0))</f>
        <v>37007201000</v>
      </c>
      <c r="I1144" s="3" t="str">
        <f t="shared" si="86"/>
        <v>德州乐陵光缆</v>
      </c>
      <c r="J1144" s="3" t="str">
        <f>INDEX(子缆名称!$B$4:$B$29,纤芯!M1144)</f>
        <v>E缆</v>
      </c>
      <c r="K1144" s="3">
        <v>55</v>
      </c>
      <c r="L1144" s="3">
        <f t="shared" si="87"/>
        <v>7</v>
      </c>
      <c r="M1144" s="3">
        <f t="shared" si="88"/>
        <v>5</v>
      </c>
      <c r="N1144" s="3" t="s">
        <v>23</v>
      </c>
      <c r="O1144" s="3">
        <f>COUNTIF([1]局站!$D$4:$D$172,"="&amp;N1144)</f>
        <v>1</v>
      </c>
      <c r="P1144" s="3">
        <v>0</v>
      </c>
      <c r="Q1144" s="3">
        <v>0</v>
      </c>
      <c r="R1144" s="3">
        <v>0</v>
      </c>
      <c r="S1144" s="3" t="s">
        <v>32</v>
      </c>
      <c r="T1144" s="3">
        <f>COUNTIF([1]局站!$D$4:$D$172,"="&amp;S1144)</f>
        <v>1</v>
      </c>
      <c r="U1144" s="3">
        <v>0</v>
      </c>
      <c r="V1144" s="3">
        <v>0</v>
      </c>
      <c r="W1144" s="3">
        <v>0</v>
      </c>
      <c r="X1144" s="3" t="s">
        <v>1215</v>
      </c>
      <c r="Y1144" s="3" t="s">
        <v>880</v>
      </c>
      <c r="Z1144" s="3" t="str">
        <f>INDEX(业务类型!$C$4:$C$8,MATCH(纤芯!Y1144,业务类型!$B$4:$B$8,0))</f>
        <v>IDLE</v>
      </c>
      <c r="AA1144" s="3"/>
    </row>
    <row r="1145" spans="1:27" ht="16.5" x14ac:dyDescent="0.2">
      <c r="A1145" s="3">
        <v>1142</v>
      </c>
      <c r="B1145" s="3">
        <f t="shared" si="89"/>
        <v>37007201056</v>
      </c>
      <c r="C1145" s="3" t="s">
        <v>1166</v>
      </c>
      <c r="D1145" s="3" t="s">
        <v>207</v>
      </c>
      <c r="E1145" s="3" t="str">
        <f>INDEX(光放段!$G$4:$G$237,MATCH(纤芯!G1145,光放段!$C$4:$C$237,0))</f>
        <v>山东二干|德州乐陵光缆:德州共青团路-乐陵新局</v>
      </c>
      <c r="F1145" s="3">
        <f>INDEX(光放段!$I$4:$I$237,MATCH(纤芯!H1145,光放段!$B$4:$B$237,0))</f>
        <v>37007200000</v>
      </c>
      <c r="G1145" s="3" t="str">
        <f t="shared" si="85"/>
        <v>山东二干|德州乐陵光缆:德州共青团路-宁津中心大街</v>
      </c>
      <c r="H1145" s="3">
        <f>INDEX(光放段!$B$4:$B$237,MATCH(纤芯!G1145,光放段!$C$4:$C$237,0))</f>
        <v>37007201000</v>
      </c>
      <c r="I1145" s="3" t="str">
        <f t="shared" si="86"/>
        <v>德州乐陵光缆</v>
      </c>
      <c r="J1145" s="3" t="str">
        <f>INDEX(子缆名称!$B$4:$B$29,纤芯!M1145)</f>
        <v>E缆</v>
      </c>
      <c r="K1145" s="3">
        <v>56</v>
      </c>
      <c r="L1145" s="3">
        <f t="shared" si="87"/>
        <v>8</v>
      </c>
      <c r="M1145" s="3">
        <f t="shared" si="88"/>
        <v>5</v>
      </c>
      <c r="N1145" s="3" t="s">
        <v>23</v>
      </c>
      <c r="O1145" s="3">
        <f>COUNTIF([1]局站!$D$4:$D$172,"="&amp;N1145)</f>
        <v>1</v>
      </c>
      <c r="P1145" s="3">
        <v>0</v>
      </c>
      <c r="Q1145" s="3">
        <v>0</v>
      </c>
      <c r="R1145" s="3">
        <v>0</v>
      </c>
      <c r="S1145" s="3" t="s">
        <v>32</v>
      </c>
      <c r="T1145" s="3">
        <f>COUNTIF([1]局站!$D$4:$D$172,"="&amp;S1145)</f>
        <v>1</v>
      </c>
      <c r="U1145" s="3">
        <v>0</v>
      </c>
      <c r="V1145" s="3">
        <v>0</v>
      </c>
      <c r="W1145" s="3">
        <v>0</v>
      </c>
      <c r="X1145" s="3" t="s">
        <v>1215</v>
      </c>
      <c r="Y1145" s="3" t="s">
        <v>880</v>
      </c>
      <c r="Z1145" s="3" t="str">
        <f>INDEX(业务类型!$C$4:$C$8,MATCH(纤芯!Y1145,业务类型!$B$4:$B$8,0))</f>
        <v>IDLE</v>
      </c>
      <c r="AA1145" s="3"/>
    </row>
    <row r="1146" spans="1:27" ht="16.5" x14ac:dyDescent="0.2">
      <c r="A1146" s="3">
        <v>1143</v>
      </c>
      <c r="B1146" s="3">
        <f t="shared" si="89"/>
        <v>37007201057</v>
      </c>
      <c r="C1146" s="3" t="s">
        <v>1166</v>
      </c>
      <c r="D1146" s="3" t="s">
        <v>207</v>
      </c>
      <c r="E1146" s="3" t="str">
        <f>INDEX(光放段!$G$4:$G$237,MATCH(纤芯!G1146,光放段!$C$4:$C$237,0))</f>
        <v>山东二干|德州乐陵光缆:德州共青团路-乐陵新局</v>
      </c>
      <c r="F1146" s="3">
        <f>INDEX(光放段!$I$4:$I$237,MATCH(纤芯!H1146,光放段!$B$4:$B$237,0))</f>
        <v>37007200000</v>
      </c>
      <c r="G1146" s="3" t="str">
        <f t="shared" si="85"/>
        <v>山东二干|德州乐陵光缆:德州共青团路-宁津中心大街</v>
      </c>
      <c r="H1146" s="3">
        <f>INDEX(光放段!$B$4:$B$237,MATCH(纤芯!G1146,光放段!$C$4:$C$237,0))</f>
        <v>37007201000</v>
      </c>
      <c r="I1146" s="3" t="str">
        <f t="shared" si="86"/>
        <v>德州乐陵光缆</v>
      </c>
      <c r="J1146" s="3" t="str">
        <f>INDEX(子缆名称!$B$4:$B$29,纤芯!M1146)</f>
        <v>E缆</v>
      </c>
      <c r="K1146" s="3">
        <v>57</v>
      </c>
      <c r="L1146" s="3">
        <f t="shared" si="87"/>
        <v>9</v>
      </c>
      <c r="M1146" s="3">
        <f t="shared" si="88"/>
        <v>5</v>
      </c>
      <c r="N1146" s="3" t="s">
        <v>23</v>
      </c>
      <c r="O1146" s="3">
        <f>COUNTIF([1]局站!$D$4:$D$172,"="&amp;N1146)</f>
        <v>1</v>
      </c>
      <c r="P1146" s="3">
        <v>0</v>
      </c>
      <c r="Q1146" s="3">
        <v>0</v>
      </c>
      <c r="R1146" s="3">
        <v>0</v>
      </c>
      <c r="S1146" s="3" t="s">
        <v>32</v>
      </c>
      <c r="T1146" s="3">
        <f>COUNTIF([1]局站!$D$4:$D$172,"="&amp;S1146)</f>
        <v>1</v>
      </c>
      <c r="U1146" s="3">
        <v>0</v>
      </c>
      <c r="V1146" s="3">
        <v>0</v>
      </c>
      <c r="W1146" s="3">
        <v>0</v>
      </c>
      <c r="X1146" s="3" t="s">
        <v>1215</v>
      </c>
      <c r="Y1146" s="3" t="s">
        <v>880</v>
      </c>
      <c r="Z1146" s="3" t="str">
        <f>INDEX(业务类型!$C$4:$C$8,MATCH(纤芯!Y1146,业务类型!$B$4:$B$8,0))</f>
        <v>IDLE</v>
      </c>
      <c r="AA1146" s="3"/>
    </row>
    <row r="1147" spans="1:27" ht="16.5" x14ac:dyDescent="0.2">
      <c r="A1147" s="3">
        <v>1144</v>
      </c>
      <c r="B1147" s="3">
        <f t="shared" si="89"/>
        <v>37007201058</v>
      </c>
      <c r="C1147" s="3" t="s">
        <v>1166</v>
      </c>
      <c r="D1147" s="3" t="s">
        <v>207</v>
      </c>
      <c r="E1147" s="3" t="str">
        <f>INDEX(光放段!$G$4:$G$237,MATCH(纤芯!G1147,光放段!$C$4:$C$237,0))</f>
        <v>山东二干|德州乐陵光缆:德州共青团路-乐陵新局</v>
      </c>
      <c r="F1147" s="3">
        <f>INDEX(光放段!$I$4:$I$237,MATCH(纤芯!H1147,光放段!$B$4:$B$237,0))</f>
        <v>37007200000</v>
      </c>
      <c r="G1147" s="3" t="str">
        <f t="shared" si="85"/>
        <v>山东二干|德州乐陵光缆:德州共青团路-宁津中心大街</v>
      </c>
      <c r="H1147" s="3">
        <f>INDEX(光放段!$B$4:$B$237,MATCH(纤芯!G1147,光放段!$C$4:$C$237,0))</f>
        <v>37007201000</v>
      </c>
      <c r="I1147" s="3" t="str">
        <f t="shared" si="86"/>
        <v>德州乐陵光缆</v>
      </c>
      <c r="J1147" s="3" t="str">
        <f>INDEX(子缆名称!$B$4:$B$29,纤芯!M1147)</f>
        <v>E缆</v>
      </c>
      <c r="K1147" s="3">
        <v>58</v>
      </c>
      <c r="L1147" s="3">
        <f t="shared" si="87"/>
        <v>10</v>
      </c>
      <c r="M1147" s="3">
        <f t="shared" si="88"/>
        <v>5</v>
      </c>
      <c r="N1147" s="3" t="s">
        <v>23</v>
      </c>
      <c r="O1147" s="3">
        <f>COUNTIF([1]局站!$D$4:$D$172,"="&amp;N1147)</f>
        <v>1</v>
      </c>
      <c r="P1147" s="3">
        <v>0</v>
      </c>
      <c r="Q1147" s="3">
        <v>0</v>
      </c>
      <c r="R1147" s="3">
        <v>0</v>
      </c>
      <c r="S1147" s="3" t="s">
        <v>32</v>
      </c>
      <c r="T1147" s="3">
        <f>COUNTIF([1]局站!$D$4:$D$172,"="&amp;S1147)</f>
        <v>1</v>
      </c>
      <c r="U1147" s="3">
        <v>0</v>
      </c>
      <c r="V1147" s="3">
        <v>0</v>
      </c>
      <c r="W1147" s="3">
        <v>0</v>
      </c>
      <c r="X1147" s="3" t="s">
        <v>1215</v>
      </c>
      <c r="Y1147" s="3" t="s">
        <v>880</v>
      </c>
      <c r="Z1147" s="3" t="str">
        <f>INDEX(业务类型!$C$4:$C$8,MATCH(纤芯!Y1147,业务类型!$B$4:$B$8,0))</f>
        <v>IDLE</v>
      </c>
      <c r="AA1147" s="3"/>
    </row>
    <row r="1148" spans="1:27" ht="16.5" x14ac:dyDescent="0.2">
      <c r="A1148" s="3">
        <v>1145</v>
      </c>
      <c r="B1148" s="3">
        <f t="shared" si="89"/>
        <v>37007201059</v>
      </c>
      <c r="C1148" s="3" t="s">
        <v>1166</v>
      </c>
      <c r="D1148" s="3" t="s">
        <v>207</v>
      </c>
      <c r="E1148" s="3" t="str">
        <f>INDEX(光放段!$G$4:$G$237,MATCH(纤芯!G1148,光放段!$C$4:$C$237,0))</f>
        <v>山东二干|德州乐陵光缆:德州共青团路-乐陵新局</v>
      </c>
      <c r="F1148" s="3">
        <f>INDEX(光放段!$I$4:$I$237,MATCH(纤芯!H1148,光放段!$B$4:$B$237,0))</f>
        <v>37007200000</v>
      </c>
      <c r="G1148" s="3" t="str">
        <f t="shared" si="85"/>
        <v>山东二干|德州乐陵光缆:德州共青团路-宁津中心大街</v>
      </c>
      <c r="H1148" s="3">
        <f>INDEX(光放段!$B$4:$B$237,MATCH(纤芯!G1148,光放段!$C$4:$C$237,0))</f>
        <v>37007201000</v>
      </c>
      <c r="I1148" s="3" t="str">
        <f t="shared" si="86"/>
        <v>德州乐陵光缆</v>
      </c>
      <c r="J1148" s="3" t="str">
        <f>INDEX(子缆名称!$B$4:$B$29,纤芯!M1148)</f>
        <v>E缆</v>
      </c>
      <c r="K1148" s="3">
        <v>59</v>
      </c>
      <c r="L1148" s="3">
        <f t="shared" si="87"/>
        <v>11</v>
      </c>
      <c r="M1148" s="3">
        <f t="shared" si="88"/>
        <v>5</v>
      </c>
      <c r="N1148" s="3" t="s">
        <v>23</v>
      </c>
      <c r="O1148" s="3">
        <f>COUNTIF([1]局站!$D$4:$D$172,"="&amp;N1148)</f>
        <v>1</v>
      </c>
      <c r="P1148" s="3">
        <v>0</v>
      </c>
      <c r="Q1148" s="3">
        <v>0</v>
      </c>
      <c r="R1148" s="3">
        <v>0</v>
      </c>
      <c r="S1148" s="3" t="s">
        <v>32</v>
      </c>
      <c r="T1148" s="3">
        <f>COUNTIF([1]局站!$D$4:$D$172,"="&amp;S1148)</f>
        <v>1</v>
      </c>
      <c r="U1148" s="3">
        <v>0</v>
      </c>
      <c r="V1148" s="3">
        <v>0</v>
      </c>
      <c r="W1148" s="3">
        <v>0</v>
      </c>
      <c r="X1148" s="3" t="s">
        <v>1215</v>
      </c>
      <c r="Y1148" s="3" t="s">
        <v>880</v>
      </c>
      <c r="Z1148" s="3" t="str">
        <f>INDEX(业务类型!$C$4:$C$8,MATCH(纤芯!Y1148,业务类型!$B$4:$B$8,0))</f>
        <v>IDLE</v>
      </c>
      <c r="AA1148" s="3"/>
    </row>
    <row r="1149" spans="1:27" ht="16.5" x14ac:dyDescent="0.2">
      <c r="A1149" s="3">
        <v>1146</v>
      </c>
      <c r="B1149" s="3">
        <f t="shared" si="89"/>
        <v>37007201060</v>
      </c>
      <c r="C1149" s="3" t="s">
        <v>1166</v>
      </c>
      <c r="D1149" s="3" t="s">
        <v>207</v>
      </c>
      <c r="E1149" s="3" t="str">
        <f>INDEX(光放段!$G$4:$G$237,MATCH(纤芯!G1149,光放段!$C$4:$C$237,0))</f>
        <v>山东二干|德州乐陵光缆:德州共青团路-乐陵新局</v>
      </c>
      <c r="F1149" s="3">
        <f>INDEX(光放段!$I$4:$I$237,MATCH(纤芯!H1149,光放段!$B$4:$B$237,0))</f>
        <v>37007200000</v>
      </c>
      <c r="G1149" s="3" t="str">
        <f t="shared" si="85"/>
        <v>山东二干|德州乐陵光缆:德州共青团路-宁津中心大街</v>
      </c>
      <c r="H1149" s="3">
        <f>INDEX(光放段!$B$4:$B$237,MATCH(纤芯!G1149,光放段!$C$4:$C$237,0))</f>
        <v>37007201000</v>
      </c>
      <c r="I1149" s="3" t="str">
        <f t="shared" si="86"/>
        <v>德州乐陵光缆</v>
      </c>
      <c r="J1149" s="3" t="str">
        <f>INDEX(子缆名称!$B$4:$B$29,纤芯!M1149)</f>
        <v>E缆</v>
      </c>
      <c r="K1149" s="3">
        <v>60</v>
      </c>
      <c r="L1149" s="3">
        <f t="shared" si="87"/>
        <v>12</v>
      </c>
      <c r="M1149" s="3">
        <f t="shared" si="88"/>
        <v>5</v>
      </c>
      <c r="N1149" s="3" t="s">
        <v>23</v>
      </c>
      <c r="O1149" s="3">
        <f>COUNTIF([1]局站!$D$4:$D$172,"="&amp;N1149)</f>
        <v>1</v>
      </c>
      <c r="P1149" s="3">
        <v>0</v>
      </c>
      <c r="Q1149" s="3">
        <v>0</v>
      </c>
      <c r="R1149" s="3">
        <v>0</v>
      </c>
      <c r="S1149" s="3" t="s">
        <v>32</v>
      </c>
      <c r="T1149" s="3">
        <f>COUNTIF([1]局站!$D$4:$D$172,"="&amp;S1149)</f>
        <v>1</v>
      </c>
      <c r="U1149" s="3">
        <v>0</v>
      </c>
      <c r="V1149" s="3">
        <v>0</v>
      </c>
      <c r="W1149" s="3">
        <v>0</v>
      </c>
      <c r="X1149" s="3" t="s">
        <v>1215</v>
      </c>
      <c r="Y1149" s="3" t="s">
        <v>880</v>
      </c>
      <c r="Z1149" s="3" t="str">
        <f>INDEX(业务类型!$C$4:$C$8,MATCH(纤芯!Y1149,业务类型!$B$4:$B$8,0))</f>
        <v>IDLE</v>
      </c>
      <c r="AA1149" s="3"/>
    </row>
    <row r="1150" spans="1:27" ht="16.5" x14ac:dyDescent="0.2">
      <c r="A1150" s="3">
        <v>1147</v>
      </c>
      <c r="B1150" s="3">
        <f t="shared" si="89"/>
        <v>37007201061</v>
      </c>
      <c r="C1150" s="3" t="s">
        <v>1166</v>
      </c>
      <c r="D1150" s="3" t="s">
        <v>207</v>
      </c>
      <c r="E1150" s="3" t="str">
        <f>INDEX(光放段!$G$4:$G$237,MATCH(纤芯!G1150,光放段!$C$4:$C$237,0))</f>
        <v>山东二干|德州乐陵光缆:德州共青团路-乐陵新局</v>
      </c>
      <c r="F1150" s="3">
        <f>INDEX(光放段!$I$4:$I$237,MATCH(纤芯!H1150,光放段!$B$4:$B$237,0))</f>
        <v>37007200000</v>
      </c>
      <c r="G1150" s="3" t="str">
        <f t="shared" si="85"/>
        <v>山东二干|德州乐陵光缆:德州共青团路-宁津中心大街</v>
      </c>
      <c r="H1150" s="3">
        <f>INDEX(光放段!$B$4:$B$237,MATCH(纤芯!G1150,光放段!$C$4:$C$237,0))</f>
        <v>37007201000</v>
      </c>
      <c r="I1150" s="3" t="str">
        <f t="shared" si="86"/>
        <v>德州乐陵光缆</v>
      </c>
      <c r="J1150" s="3" t="str">
        <f>INDEX(子缆名称!$B$4:$B$29,纤芯!M1150)</f>
        <v>F缆</v>
      </c>
      <c r="K1150" s="3">
        <v>61</v>
      </c>
      <c r="L1150" s="3">
        <f t="shared" si="87"/>
        <v>1</v>
      </c>
      <c r="M1150" s="3">
        <f t="shared" si="88"/>
        <v>6</v>
      </c>
      <c r="N1150" s="3" t="s">
        <v>23</v>
      </c>
      <c r="O1150" s="3">
        <f>COUNTIF([1]局站!$D$4:$D$172,"="&amp;N1150)</f>
        <v>1</v>
      </c>
      <c r="P1150" s="3">
        <v>0</v>
      </c>
      <c r="Q1150" s="3">
        <v>0</v>
      </c>
      <c r="R1150" s="3">
        <v>0</v>
      </c>
      <c r="S1150" s="3" t="s">
        <v>32</v>
      </c>
      <c r="T1150" s="3">
        <f>COUNTIF([1]局站!$D$4:$D$172,"="&amp;S1150)</f>
        <v>1</v>
      </c>
      <c r="U1150" s="3">
        <v>0</v>
      </c>
      <c r="V1150" s="3">
        <v>0</v>
      </c>
      <c r="W1150" s="3">
        <v>0</v>
      </c>
      <c r="X1150" s="3" t="s">
        <v>1215</v>
      </c>
      <c r="Y1150" s="3" t="s">
        <v>880</v>
      </c>
      <c r="Z1150" s="3" t="str">
        <f>INDEX(业务类型!$C$4:$C$8,MATCH(纤芯!Y1150,业务类型!$B$4:$B$8,0))</f>
        <v>IDLE</v>
      </c>
      <c r="AA1150" s="3"/>
    </row>
    <row r="1151" spans="1:27" ht="16.5" x14ac:dyDescent="0.2">
      <c r="A1151" s="3">
        <v>1148</v>
      </c>
      <c r="B1151" s="3">
        <f t="shared" si="89"/>
        <v>37007201062</v>
      </c>
      <c r="C1151" s="3" t="s">
        <v>1166</v>
      </c>
      <c r="D1151" s="3" t="s">
        <v>207</v>
      </c>
      <c r="E1151" s="3" t="str">
        <f>INDEX(光放段!$G$4:$G$237,MATCH(纤芯!G1151,光放段!$C$4:$C$237,0))</f>
        <v>山东二干|德州乐陵光缆:德州共青团路-乐陵新局</v>
      </c>
      <c r="F1151" s="3">
        <f>INDEX(光放段!$I$4:$I$237,MATCH(纤芯!H1151,光放段!$B$4:$B$237,0))</f>
        <v>37007200000</v>
      </c>
      <c r="G1151" s="3" t="str">
        <f t="shared" si="85"/>
        <v>山东二干|德州乐陵光缆:德州共青团路-宁津中心大街</v>
      </c>
      <c r="H1151" s="3">
        <f>INDEX(光放段!$B$4:$B$237,MATCH(纤芯!G1151,光放段!$C$4:$C$237,0))</f>
        <v>37007201000</v>
      </c>
      <c r="I1151" s="3" t="str">
        <f t="shared" si="86"/>
        <v>德州乐陵光缆</v>
      </c>
      <c r="J1151" s="3" t="str">
        <f>INDEX(子缆名称!$B$4:$B$29,纤芯!M1151)</f>
        <v>F缆</v>
      </c>
      <c r="K1151" s="3">
        <v>62</v>
      </c>
      <c r="L1151" s="3">
        <f t="shared" si="87"/>
        <v>2</v>
      </c>
      <c r="M1151" s="3">
        <f t="shared" si="88"/>
        <v>6</v>
      </c>
      <c r="N1151" s="3" t="s">
        <v>23</v>
      </c>
      <c r="O1151" s="3">
        <f>COUNTIF([1]局站!$D$4:$D$172,"="&amp;N1151)</f>
        <v>1</v>
      </c>
      <c r="P1151" s="3">
        <v>0</v>
      </c>
      <c r="Q1151" s="3">
        <v>0</v>
      </c>
      <c r="R1151" s="3">
        <v>0</v>
      </c>
      <c r="S1151" s="3" t="s">
        <v>32</v>
      </c>
      <c r="T1151" s="3">
        <f>COUNTIF([1]局站!$D$4:$D$172,"="&amp;S1151)</f>
        <v>1</v>
      </c>
      <c r="U1151" s="3">
        <v>0</v>
      </c>
      <c r="V1151" s="3">
        <v>0</v>
      </c>
      <c r="W1151" s="3">
        <v>0</v>
      </c>
      <c r="X1151" s="3" t="s">
        <v>1215</v>
      </c>
      <c r="Y1151" s="3" t="s">
        <v>880</v>
      </c>
      <c r="Z1151" s="3" t="str">
        <f>INDEX(业务类型!$C$4:$C$8,MATCH(纤芯!Y1151,业务类型!$B$4:$B$8,0))</f>
        <v>IDLE</v>
      </c>
      <c r="AA1151" s="3"/>
    </row>
    <row r="1152" spans="1:27" ht="16.5" x14ac:dyDescent="0.2">
      <c r="A1152" s="3">
        <v>1149</v>
      </c>
      <c r="B1152" s="3">
        <f t="shared" si="89"/>
        <v>37007201063</v>
      </c>
      <c r="C1152" s="3" t="s">
        <v>1166</v>
      </c>
      <c r="D1152" s="3" t="s">
        <v>207</v>
      </c>
      <c r="E1152" s="3" t="str">
        <f>INDEX(光放段!$G$4:$G$237,MATCH(纤芯!G1152,光放段!$C$4:$C$237,0))</f>
        <v>山东二干|德州乐陵光缆:德州共青团路-乐陵新局</v>
      </c>
      <c r="F1152" s="3">
        <f>INDEX(光放段!$I$4:$I$237,MATCH(纤芯!H1152,光放段!$B$4:$B$237,0))</f>
        <v>37007200000</v>
      </c>
      <c r="G1152" s="3" t="str">
        <f t="shared" si="85"/>
        <v>山东二干|德州乐陵光缆:德州共青团路-宁津中心大街</v>
      </c>
      <c r="H1152" s="3">
        <f>INDEX(光放段!$B$4:$B$237,MATCH(纤芯!G1152,光放段!$C$4:$C$237,0))</f>
        <v>37007201000</v>
      </c>
      <c r="I1152" s="3" t="str">
        <f t="shared" si="86"/>
        <v>德州乐陵光缆</v>
      </c>
      <c r="J1152" s="3" t="str">
        <f>INDEX(子缆名称!$B$4:$B$29,纤芯!M1152)</f>
        <v>F缆</v>
      </c>
      <c r="K1152" s="3">
        <v>63</v>
      </c>
      <c r="L1152" s="3">
        <f t="shared" si="87"/>
        <v>3</v>
      </c>
      <c r="M1152" s="3">
        <f t="shared" si="88"/>
        <v>6</v>
      </c>
      <c r="N1152" s="3" t="s">
        <v>23</v>
      </c>
      <c r="O1152" s="3">
        <f>COUNTIF([1]局站!$D$4:$D$172,"="&amp;N1152)</f>
        <v>1</v>
      </c>
      <c r="P1152" s="3">
        <v>0</v>
      </c>
      <c r="Q1152" s="3">
        <v>0</v>
      </c>
      <c r="R1152" s="3">
        <v>0</v>
      </c>
      <c r="S1152" s="3" t="s">
        <v>32</v>
      </c>
      <c r="T1152" s="3">
        <f>COUNTIF([1]局站!$D$4:$D$172,"="&amp;S1152)</f>
        <v>1</v>
      </c>
      <c r="U1152" s="3">
        <v>0</v>
      </c>
      <c r="V1152" s="3">
        <v>0</v>
      </c>
      <c r="W1152" s="3">
        <v>0</v>
      </c>
      <c r="X1152" s="3" t="s">
        <v>1215</v>
      </c>
      <c r="Y1152" s="3" t="s">
        <v>880</v>
      </c>
      <c r="Z1152" s="3" t="str">
        <f>INDEX(业务类型!$C$4:$C$8,MATCH(纤芯!Y1152,业务类型!$B$4:$B$8,0))</f>
        <v>IDLE</v>
      </c>
      <c r="AA1152" s="3"/>
    </row>
    <row r="1153" spans="1:27" ht="16.5" x14ac:dyDescent="0.2">
      <c r="A1153" s="3">
        <v>1150</v>
      </c>
      <c r="B1153" s="3">
        <f t="shared" si="89"/>
        <v>37007201064</v>
      </c>
      <c r="C1153" s="3" t="s">
        <v>1166</v>
      </c>
      <c r="D1153" s="3" t="s">
        <v>207</v>
      </c>
      <c r="E1153" s="3" t="str">
        <f>INDEX(光放段!$G$4:$G$237,MATCH(纤芯!G1153,光放段!$C$4:$C$237,0))</f>
        <v>山东二干|德州乐陵光缆:德州共青团路-乐陵新局</v>
      </c>
      <c r="F1153" s="3">
        <f>INDEX(光放段!$I$4:$I$237,MATCH(纤芯!H1153,光放段!$B$4:$B$237,0))</f>
        <v>37007200000</v>
      </c>
      <c r="G1153" s="3" t="str">
        <f t="shared" si="85"/>
        <v>山东二干|德州乐陵光缆:德州共青团路-宁津中心大街</v>
      </c>
      <c r="H1153" s="3">
        <f>INDEX(光放段!$B$4:$B$237,MATCH(纤芯!G1153,光放段!$C$4:$C$237,0))</f>
        <v>37007201000</v>
      </c>
      <c r="I1153" s="3" t="str">
        <f t="shared" si="86"/>
        <v>德州乐陵光缆</v>
      </c>
      <c r="J1153" s="3" t="str">
        <f>INDEX(子缆名称!$B$4:$B$29,纤芯!M1153)</f>
        <v>F缆</v>
      </c>
      <c r="K1153" s="3">
        <v>64</v>
      </c>
      <c r="L1153" s="3">
        <f t="shared" si="87"/>
        <v>4</v>
      </c>
      <c r="M1153" s="3">
        <f t="shared" si="88"/>
        <v>6</v>
      </c>
      <c r="N1153" s="3" t="s">
        <v>23</v>
      </c>
      <c r="O1153" s="3">
        <f>COUNTIF([1]局站!$D$4:$D$172,"="&amp;N1153)</f>
        <v>1</v>
      </c>
      <c r="P1153" s="3">
        <v>0</v>
      </c>
      <c r="Q1153" s="3">
        <v>0</v>
      </c>
      <c r="R1153" s="3">
        <v>0</v>
      </c>
      <c r="S1153" s="3" t="s">
        <v>32</v>
      </c>
      <c r="T1153" s="3">
        <f>COUNTIF([1]局站!$D$4:$D$172,"="&amp;S1153)</f>
        <v>1</v>
      </c>
      <c r="U1153" s="3">
        <v>0</v>
      </c>
      <c r="V1153" s="3">
        <v>0</v>
      </c>
      <c r="W1153" s="3">
        <v>0</v>
      </c>
      <c r="X1153" s="3" t="s">
        <v>1215</v>
      </c>
      <c r="Y1153" s="3" t="s">
        <v>880</v>
      </c>
      <c r="Z1153" s="3" t="str">
        <f>INDEX(业务类型!$C$4:$C$8,MATCH(纤芯!Y1153,业务类型!$B$4:$B$8,0))</f>
        <v>IDLE</v>
      </c>
      <c r="AA1153" s="3"/>
    </row>
    <row r="1154" spans="1:27" ht="16.5" x14ac:dyDescent="0.2">
      <c r="A1154" s="3">
        <v>1151</v>
      </c>
      <c r="B1154" s="3">
        <f t="shared" si="89"/>
        <v>37007201065</v>
      </c>
      <c r="C1154" s="3" t="s">
        <v>1166</v>
      </c>
      <c r="D1154" s="3" t="s">
        <v>207</v>
      </c>
      <c r="E1154" s="3" t="str">
        <f>INDEX(光放段!$G$4:$G$237,MATCH(纤芯!G1154,光放段!$C$4:$C$237,0))</f>
        <v>山东二干|德州乐陵光缆:德州共青团路-乐陵新局</v>
      </c>
      <c r="F1154" s="3">
        <f>INDEX(光放段!$I$4:$I$237,MATCH(纤芯!H1154,光放段!$B$4:$B$237,0))</f>
        <v>37007200000</v>
      </c>
      <c r="G1154" s="3" t="str">
        <f t="shared" si="85"/>
        <v>山东二干|德州乐陵光缆:德州共青团路-宁津中心大街</v>
      </c>
      <c r="H1154" s="3">
        <f>INDEX(光放段!$B$4:$B$237,MATCH(纤芯!G1154,光放段!$C$4:$C$237,0))</f>
        <v>37007201000</v>
      </c>
      <c r="I1154" s="3" t="str">
        <f t="shared" si="86"/>
        <v>德州乐陵光缆</v>
      </c>
      <c r="J1154" s="3" t="str">
        <f>INDEX(子缆名称!$B$4:$B$29,纤芯!M1154)</f>
        <v>F缆</v>
      </c>
      <c r="K1154" s="3">
        <v>65</v>
      </c>
      <c r="L1154" s="3">
        <f t="shared" si="87"/>
        <v>5</v>
      </c>
      <c r="M1154" s="3">
        <f t="shared" si="88"/>
        <v>6</v>
      </c>
      <c r="N1154" s="3" t="s">
        <v>23</v>
      </c>
      <c r="O1154" s="3">
        <f>COUNTIF([1]局站!$D$4:$D$172,"="&amp;N1154)</f>
        <v>1</v>
      </c>
      <c r="P1154" s="3">
        <v>0</v>
      </c>
      <c r="Q1154" s="3">
        <v>0</v>
      </c>
      <c r="R1154" s="3">
        <v>0</v>
      </c>
      <c r="S1154" s="3" t="s">
        <v>32</v>
      </c>
      <c r="T1154" s="3">
        <f>COUNTIF([1]局站!$D$4:$D$172,"="&amp;S1154)</f>
        <v>1</v>
      </c>
      <c r="U1154" s="3">
        <v>0</v>
      </c>
      <c r="V1154" s="3">
        <v>0</v>
      </c>
      <c r="W1154" s="3">
        <v>0</v>
      </c>
      <c r="X1154" s="3" t="s">
        <v>1215</v>
      </c>
      <c r="Y1154" s="3" t="s">
        <v>880</v>
      </c>
      <c r="Z1154" s="3" t="str">
        <f>INDEX(业务类型!$C$4:$C$8,MATCH(纤芯!Y1154,业务类型!$B$4:$B$8,0))</f>
        <v>IDLE</v>
      </c>
      <c r="AA1154" s="3"/>
    </row>
    <row r="1155" spans="1:27" ht="16.5" x14ac:dyDescent="0.2">
      <c r="A1155" s="3">
        <v>1152</v>
      </c>
      <c r="B1155" s="3">
        <f t="shared" si="89"/>
        <v>37007201066</v>
      </c>
      <c r="C1155" s="3" t="s">
        <v>1166</v>
      </c>
      <c r="D1155" s="3" t="s">
        <v>207</v>
      </c>
      <c r="E1155" s="3" t="str">
        <f>INDEX(光放段!$G$4:$G$237,MATCH(纤芯!G1155,光放段!$C$4:$C$237,0))</f>
        <v>山东二干|德州乐陵光缆:德州共青团路-乐陵新局</v>
      </c>
      <c r="F1155" s="3">
        <f>INDEX(光放段!$I$4:$I$237,MATCH(纤芯!H1155,光放段!$B$4:$B$237,0))</f>
        <v>37007200000</v>
      </c>
      <c r="G1155" s="3" t="str">
        <f t="shared" si="85"/>
        <v>山东二干|德州乐陵光缆:德州共青团路-宁津中心大街</v>
      </c>
      <c r="H1155" s="3">
        <f>INDEX(光放段!$B$4:$B$237,MATCH(纤芯!G1155,光放段!$C$4:$C$237,0))</f>
        <v>37007201000</v>
      </c>
      <c r="I1155" s="3" t="str">
        <f t="shared" si="86"/>
        <v>德州乐陵光缆</v>
      </c>
      <c r="J1155" s="3" t="str">
        <f>INDEX(子缆名称!$B$4:$B$29,纤芯!M1155)</f>
        <v>F缆</v>
      </c>
      <c r="K1155" s="3">
        <v>66</v>
      </c>
      <c r="L1155" s="3">
        <f t="shared" si="87"/>
        <v>6</v>
      </c>
      <c r="M1155" s="3">
        <f t="shared" si="88"/>
        <v>6</v>
      </c>
      <c r="N1155" s="3" t="s">
        <v>23</v>
      </c>
      <c r="O1155" s="3">
        <f>COUNTIF([1]局站!$D$4:$D$172,"="&amp;N1155)</f>
        <v>1</v>
      </c>
      <c r="P1155" s="3">
        <v>0</v>
      </c>
      <c r="Q1155" s="3">
        <v>0</v>
      </c>
      <c r="R1155" s="3">
        <v>0</v>
      </c>
      <c r="S1155" s="3" t="s">
        <v>32</v>
      </c>
      <c r="T1155" s="3">
        <f>COUNTIF([1]局站!$D$4:$D$172,"="&amp;S1155)</f>
        <v>1</v>
      </c>
      <c r="U1155" s="3">
        <v>0</v>
      </c>
      <c r="V1155" s="3">
        <v>0</v>
      </c>
      <c r="W1155" s="3">
        <v>0</v>
      </c>
      <c r="X1155" s="3" t="s">
        <v>1215</v>
      </c>
      <c r="Y1155" s="3" t="s">
        <v>880</v>
      </c>
      <c r="Z1155" s="3" t="str">
        <f>INDEX(业务类型!$C$4:$C$8,MATCH(纤芯!Y1155,业务类型!$B$4:$B$8,0))</f>
        <v>IDLE</v>
      </c>
      <c r="AA1155" s="3"/>
    </row>
    <row r="1156" spans="1:27" ht="16.5" x14ac:dyDescent="0.2">
      <c r="A1156" s="3">
        <v>1153</v>
      </c>
      <c r="B1156" s="3">
        <f t="shared" si="89"/>
        <v>37007201067</v>
      </c>
      <c r="C1156" s="3" t="s">
        <v>1166</v>
      </c>
      <c r="D1156" s="3" t="s">
        <v>207</v>
      </c>
      <c r="E1156" s="3" t="str">
        <f>INDEX(光放段!$G$4:$G$237,MATCH(纤芯!G1156,光放段!$C$4:$C$237,0))</f>
        <v>山东二干|德州乐陵光缆:德州共青团路-乐陵新局</v>
      </c>
      <c r="F1156" s="3">
        <f>INDEX(光放段!$I$4:$I$237,MATCH(纤芯!H1156,光放段!$B$4:$B$237,0))</f>
        <v>37007200000</v>
      </c>
      <c r="G1156" s="3" t="str">
        <f t="shared" si="85"/>
        <v>山东二干|德州乐陵光缆:德州共青团路-宁津中心大街</v>
      </c>
      <c r="H1156" s="3">
        <f>INDEX(光放段!$B$4:$B$237,MATCH(纤芯!G1156,光放段!$C$4:$C$237,0))</f>
        <v>37007201000</v>
      </c>
      <c r="I1156" s="3" t="str">
        <f t="shared" si="86"/>
        <v>德州乐陵光缆</v>
      </c>
      <c r="J1156" s="3" t="str">
        <f>INDEX(子缆名称!$B$4:$B$29,纤芯!M1156)</f>
        <v>F缆</v>
      </c>
      <c r="K1156" s="3">
        <v>67</v>
      </c>
      <c r="L1156" s="3">
        <f t="shared" si="87"/>
        <v>7</v>
      </c>
      <c r="M1156" s="3">
        <f t="shared" si="88"/>
        <v>6</v>
      </c>
      <c r="N1156" s="3" t="s">
        <v>23</v>
      </c>
      <c r="O1156" s="3">
        <f>COUNTIF([1]局站!$D$4:$D$172,"="&amp;N1156)</f>
        <v>1</v>
      </c>
      <c r="P1156" s="3">
        <v>0</v>
      </c>
      <c r="Q1156" s="3">
        <v>0</v>
      </c>
      <c r="R1156" s="3">
        <v>0</v>
      </c>
      <c r="S1156" s="3" t="s">
        <v>32</v>
      </c>
      <c r="T1156" s="3">
        <f>COUNTIF([1]局站!$D$4:$D$172,"="&amp;S1156)</f>
        <v>1</v>
      </c>
      <c r="U1156" s="3">
        <v>0</v>
      </c>
      <c r="V1156" s="3">
        <v>0</v>
      </c>
      <c r="W1156" s="3">
        <v>0</v>
      </c>
      <c r="X1156" s="3" t="s">
        <v>1215</v>
      </c>
      <c r="Y1156" s="3" t="s">
        <v>880</v>
      </c>
      <c r="Z1156" s="3" t="str">
        <f>INDEX(业务类型!$C$4:$C$8,MATCH(纤芯!Y1156,业务类型!$B$4:$B$8,0))</f>
        <v>IDLE</v>
      </c>
      <c r="AA1156" s="3"/>
    </row>
    <row r="1157" spans="1:27" ht="16.5" x14ac:dyDescent="0.2">
      <c r="A1157" s="3">
        <v>1154</v>
      </c>
      <c r="B1157" s="3">
        <f t="shared" si="89"/>
        <v>37007201068</v>
      </c>
      <c r="C1157" s="3" t="s">
        <v>1166</v>
      </c>
      <c r="D1157" s="3" t="s">
        <v>207</v>
      </c>
      <c r="E1157" s="3" t="str">
        <f>INDEX(光放段!$G$4:$G$237,MATCH(纤芯!G1157,光放段!$C$4:$C$237,0))</f>
        <v>山东二干|德州乐陵光缆:德州共青团路-乐陵新局</v>
      </c>
      <c r="F1157" s="3">
        <f>INDEX(光放段!$I$4:$I$237,MATCH(纤芯!H1157,光放段!$B$4:$B$237,0))</f>
        <v>37007200000</v>
      </c>
      <c r="G1157" s="3" t="str">
        <f t="shared" ref="G1157:G1220" si="90">C1157&amp;"|"&amp;D1157&amp;":"&amp;N1157&amp;"-"&amp;S1157</f>
        <v>山东二干|德州乐陵光缆:德州共青团路-宁津中心大街</v>
      </c>
      <c r="H1157" s="3">
        <f>INDEX(光放段!$B$4:$B$237,MATCH(纤芯!G1157,光放段!$C$4:$C$237,0))</f>
        <v>37007201000</v>
      </c>
      <c r="I1157" s="3" t="str">
        <f t="shared" ref="I1157:I1220" si="91">D1157</f>
        <v>德州乐陵光缆</v>
      </c>
      <c r="J1157" s="3" t="str">
        <f>INDEX(子缆名称!$B$4:$B$29,纤芯!M1157)</f>
        <v>F缆</v>
      </c>
      <c r="K1157" s="3">
        <v>68</v>
      </c>
      <c r="L1157" s="3">
        <f t="shared" ref="L1157:L1220" si="92">MOD(K1157-1,12)+1</f>
        <v>8</v>
      </c>
      <c r="M1157" s="3">
        <f t="shared" ref="M1157:M1220" si="93">INT((K1157-1)/12)+1</f>
        <v>6</v>
      </c>
      <c r="N1157" s="3" t="s">
        <v>23</v>
      </c>
      <c r="O1157" s="3">
        <f>COUNTIF([1]局站!$D$4:$D$172,"="&amp;N1157)</f>
        <v>1</v>
      </c>
      <c r="P1157" s="3">
        <v>0</v>
      </c>
      <c r="Q1157" s="3">
        <v>0</v>
      </c>
      <c r="R1157" s="3">
        <v>0</v>
      </c>
      <c r="S1157" s="3" t="s">
        <v>32</v>
      </c>
      <c r="T1157" s="3">
        <f>COUNTIF([1]局站!$D$4:$D$172,"="&amp;S1157)</f>
        <v>1</v>
      </c>
      <c r="U1157" s="3">
        <v>0</v>
      </c>
      <c r="V1157" s="3">
        <v>0</v>
      </c>
      <c r="W1157" s="3">
        <v>0</v>
      </c>
      <c r="X1157" s="3" t="s">
        <v>1215</v>
      </c>
      <c r="Y1157" s="3" t="s">
        <v>880</v>
      </c>
      <c r="Z1157" s="3" t="str">
        <f>INDEX(业务类型!$C$4:$C$8,MATCH(纤芯!Y1157,业务类型!$B$4:$B$8,0))</f>
        <v>IDLE</v>
      </c>
      <c r="AA1157" s="3"/>
    </row>
    <row r="1158" spans="1:27" ht="16.5" x14ac:dyDescent="0.2">
      <c r="A1158" s="3">
        <v>1155</v>
      </c>
      <c r="B1158" s="3">
        <f t="shared" si="89"/>
        <v>37007201069</v>
      </c>
      <c r="C1158" s="3" t="s">
        <v>1166</v>
      </c>
      <c r="D1158" s="3" t="s">
        <v>207</v>
      </c>
      <c r="E1158" s="3" t="str">
        <f>INDEX(光放段!$G$4:$G$237,MATCH(纤芯!G1158,光放段!$C$4:$C$237,0))</f>
        <v>山东二干|德州乐陵光缆:德州共青团路-乐陵新局</v>
      </c>
      <c r="F1158" s="3">
        <f>INDEX(光放段!$I$4:$I$237,MATCH(纤芯!H1158,光放段!$B$4:$B$237,0))</f>
        <v>37007200000</v>
      </c>
      <c r="G1158" s="3" t="str">
        <f t="shared" si="90"/>
        <v>山东二干|德州乐陵光缆:德州共青团路-宁津中心大街</v>
      </c>
      <c r="H1158" s="3">
        <f>INDEX(光放段!$B$4:$B$237,MATCH(纤芯!G1158,光放段!$C$4:$C$237,0))</f>
        <v>37007201000</v>
      </c>
      <c r="I1158" s="3" t="str">
        <f t="shared" si="91"/>
        <v>德州乐陵光缆</v>
      </c>
      <c r="J1158" s="3" t="str">
        <f>INDEX(子缆名称!$B$4:$B$29,纤芯!M1158)</f>
        <v>F缆</v>
      </c>
      <c r="K1158" s="3">
        <v>69</v>
      </c>
      <c r="L1158" s="3">
        <f t="shared" si="92"/>
        <v>9</v>
      </c>
      <c r="M1158" s="3">
        <f t="shared" si="93"/>
        <v>6</v>
      </c>
      <c r="N1158" s="3" t="s">
        <v>23</v>
      </c>
      <c r="O1158" s="3">
        <f>COUNTIF([1]局站!$D$4:$D$172,"="&amp;N1158)</f>
        <v>1</v>
      </c>
      <c r="P1158" s="3">
        <v>0</v>
      </c>
      <c r="Q1158" s="3">
        <v>0</v>
      </c>
      <c r="R1158" s="3">
        <v>0</v>
      </c>
      <c r="S1158" s="3" t="s">
        <v>32</v>
      </c>
      <c r="T1158" s="3">
        <f>COUNTIF([1]局站!$D$4:$D$172,"="&amp;S1158)</f>
        <v>1</v>
      </c>
      <c r="U1158" s="3">
        <v>0</v>
      </c>
      <c r="V1158" s="3">
        <v>0</v>
      </c>
      <c r="W1158" s="3">
        <v>0</v>
      </c>
      <c r="X1158" s="3" t="s">
        <v>1215</v>
      </c>
      <c r="Y1158" s="3" t="s">
        <v>880</v>
      </c>
      <c r="Z1158" s="3" t="str">
        <f>INDEX(业务类型!$C$4:$C$8,MATCH(纤芯!Y1158,业务类型!$B$4:$B$8,0))</f>
        <v>IDLE</v>
      </c>
      <c r="AA1158" s="3"/>
    </row>
    <row r="1159" spans="1:27" ht="16.5" x14ac:dyDescent="0.2">
      <c r="A1159" s="3">
        <v>1156</v>
      </c>
      <c r="B1159" s="3">
        <f t="shared" si="89"/>
        <v>37007201070</v>
      </c>
      <c r="C1159" s="3" t="s">
        <v>1166</v>
      </c>
      <c r="D1159" s="3" t="s">
        <v>207</v>
      </c>
      <c r="E1159" s="3" t="str">
        <f>INDEX(光放段!$G$4:$G$237,MATCH(纤芯!G1159,光放段!$C$4:$C$237,0))</f>
        <v>山东二干|德州乐陵光缆:德州共青团路-乐陵新局</v>
      </c>
      <c r="F1159" s="3">
        <f>INDEX(光放段!$I$4:$I$237,MATCH(纤芯!H1159,光放段!$B$4:$B$237,0))</f>
        <v>37007200000</v>
      </c>
      <c r="G1159" s="3" t="str">
        <f t="shared" si="90"/>
        <v>山东二干|德州乐陵光缆:德州共青团路-宁津中心大街</v>
      </c>
      <c r="H1159" s="3">
        <f>INDEX(光放段!$B$4:$B$237,MATCH(纤芯!G1159,光放段!$C$4:$C$237,0))</f>
        <v>37007201000</v>
      </c>
      <c r="I1159" s="3" t="str">
        <f t="shared" si="91"/>
        <v>德州乐陵光缆</v>
      </c>
      <c r="J1159" s="3" t="str">
        <f>INDEX(子缆名称!$B$4:$B$29,纤芯!M1159)</f>
        <v>F缆</v>
      </c>
      <c r="K1159" s="3">
        <v>70</v>
      </c>
      <c r="L1159" s="3">
        <f t="shared" si="92"/>
        <v>10</v>
      </c>
      <c r="M1159" s="3">
        <f t="shared" si="93"/>
        <v>6</v>
      </c>
      <c r="N1159" s="3" t="s">
        <v>23</v>
      </c>
      <c r="O1159" s="3">
        <f>COUNTIF([1]局站!$D$4:$D$172,"="&amp;N1159)</f>
        <v>1</v>
      </c>
      <c r="P1159" s="3">
        <v>0</v>
      </c>
      <c r="Q1159" s="3">
        <v>0</v>
      </c>
      <c r="R1159" s="3">
        <v>0</v>
      </c>
      <c r="S1159" s="3" t="s">
        <v>32</v>
      </c>
      <c r="T1159" s="3">
        <f>COUNTIF([1]局站!$D$4:$D$172,"="&amp;S1159)</f>
        <v>1</v>
      </c>
      <c r="U1159" s="3">
        <v>0</v>
      </c>
      <c r="V1159" s="3">
        <v>0</v>
      </c>
      <c r="W1159" s="3">
        <v>0</v>
      </c>
      <c r="X1159" s="3" t="s">
        <v>1215</v>
      </c>
      <c r="Y1159" s="3" t="s">
        <v>880</v>
      </c>
      <c r="Z1159" s="3" t="str">
        <f>INDEX(业务类型!$C$4:$C$8,MATCH(纤芯!Y1159,业务类型!$B$4:$B$8,0))</f>
        <v>IDLE</v>
      </c>
      <c r="AA1159" s="3"/>
    </row>
    <row r="1160" spans="1:27" ht="16.5" x14ac:dyDescent="0.2">
      <c r="A1160" s="3">
        <v>1157</v>
      </c>
      <c r="B1160" s="3">
        <f t="shared" si="89"/>
        <v>37007201071</v>
      </c>
      <c r="C1160" s="3" t="s">
        <v>1166</v>
      </c>
      <c r="D1160" s="3" t="s">
        <v>207</v>
      </c>
      <c r="E1160" s="3" t="str">
        <f>INDEX(光放段!$G$4:$G$237,MATCH(纤芯!G1160,光放段!$C$4:$C$237,0))</f>
        <v>山东二干|德州乐陵光缆:德州共青团路-乐陵新局</v>
      </c>
      <c r="F1160" s="3">
        <f>INDEX(光放段!$I$4:$I$237,MATCH(纤芯!H1160,光放段!$B$4:$B$237,0))</f>
        <v>37007200000</v>
      </c>
      <c r="G1160" s="3" t="str">
        <f t="shared" si="90"/>
        <v>山东二干|德州乐陵光缆:德州共青团路-宁津中心大街</v>
      </c>
      <c r="H1160" s="3">
        <f>INDEX(光放段!$B$4:$B$237,MATCH(纤芯!G1160,光放段!$C$4:$C$237,0))</f>
        <v>37007201000</v>
      </c>
      <c r="I1160" s="3" t="str">
        <f t="shared" si="91"/>
        <v>德州乐陵光缆</v>
      </c>
      <c r="J1160" s="3" t="str">
        <f>INDEX(子缆名称!$B$4:$B$29,纤芯!M1160)</f>
        <v>F缆</v>
      </c>
      <c r="K1160" s="3">
        <v>71</v>
      </c>
      <c r="L1160" s="3">
        <f t="shared" si="92"/>
        <v>11</v>
      </c>
      <c r="M1160" s="3">
        <f t="shared" si="93"/>
        <v>6</v>
      </c>
      <c r="N1160" s="3" t="s">
        <v>23</v>
      </c>
      <c r="O1160" s="3">
        <f>COUNTIF([1]局站!$D$4:$D$172,"="&amp;N1160)</f>
        <v>1</v>
      </c>
      <c r="P1160" s="3">
        <v>0</v>
      </c>
      <c r="Q1160" s="3">
        <v>0</v>
      </c>
      <c r="R1160" s="3">
        <v>0</v>
      </c>
      <c r="S1160" s="3" t="s">
        <v>32</v>
      </c>
      <c r="T1160" s="3">
        <f>COUNTIF([1]局站!$D$4:$D$172,"="&amp;S1160)</f>
        <v>1</v>
      </c>
      <c r="U1160" s="3">
        <v>0</v>
      </c>
      <c r="V1160" s="3">
        <v>0</v>
      </c>
      <c r="W1160" s="3">
        <v>0</v>
      </c>
      <c r="X1160" s="3" t="s">
        <v>1215</v>
      </c>
      <c r="Y1160" s="3" t="s">
        <v>880</v>
      </c>
      <c r="Z1160" s="3" t="str">
        <f>INDEX(业务类型!$C$4:$C$8,MATCH(纤芯!Y1160,业务类型!$B$4:$B$8,0))</f>
        <v>IDLE</v>
      </c>
      <c r="AA1160" s="3"/>
    </row>
    <row r="1161" spans="1:27" ht="16.5" x14ac:dyDescent="0.2">
      <c r="A1161" s="3">
        <v>1158</v>
      </c>
      <c r="B1161" s="3">
        <f t="shared" si="89"/>
        <v>37007201072</v>
      </c>
      <c r="C1161" s="3" t="s">
        <v>1166</v>
      </c>
      <c r="D1161" s="3" t="s">
        <v>207</v>
      </c>
      <c r="E1161" s="3" t="str">
        <f>INDEX(光放段!$G$4:$G$237,MATCH(纤芯!G1161,光放段!$C$4:$C$237,0))</f>
        <v>山东二干|德州乐陵光缆:德州共青团路-乐陵新局</v>
      </c>
      <c r="F1161" s="3">
        <f>INDEX(光放段!$I$4:$I$237,MATCH(纤芯!H1161,光放段!$B$4:$B$237,0))</f>
        <v>37007200000</v>
      </c>
      <c r="G1161" s="3" t="str">
        <f t="shared" si="90"/>
        <v>山东二干|德州乐陵光缆:德州共青团路-宁津中心大街</v>
      </c>
      <c r="H1161" s="3">
        <f>INDEX(光放段!$B$4:$B$237,MATCH(纤芯!G1161,光放段!$C$4:$C$237,0))</f>
        <v>37007201000</v>
      </c>
      <c r="I1161" s="3" t="str">
        <f t="shared" si="91"/>
        <v>德州乐陵光缆</v>
      </c>
      <c r="J1161" s="3" t="str">
        <f>INDEX(子缆名称!$B$4:$B$29,纤芯!M1161)</f>
        <v>F缆</v>
      </c>
      <c r="K1161" s="3">
        <v>72</v>
      </c>
      <c r="L1161" s="3">
        <f t="shared" si="92"/>
        <v>12</v>
      </c>
      <c r="M1161" s="3">
        <f t="shared" si="93"/>
        <v>6</v>
      </c>
      <c r="N1161" s="3" t="s">
        <v>23</v>
      </c>
      <c r="O1161" s="3">
        <f>COUNTIF([1]局站!$D$4:$D$172,"="&amp;N1161)</f>
        <v>1</v>
      </c>
      <c r="P1161" s="3">
        <v>0</v>
      </c>
      <c r="Q1161" s="3">
        <v>0</v>
      </c>
      <c r="R1161" s="3">
        <v>0</v>
      </c>
      <c r="S1161" s="3" t="s">
        <v>32</v>
      </c>
      <c r="T1161" s="3">
        <f>COUNTIF([1]局站!$D$4:$D$172,"="&amp;S1161)</f>
        <v>1</v>
      </c>
      <c r="U1161" s="3">
        <v>0</v>
      </c>
      <c r="V1161" s="3">
        <v>0</v>
      </c>
      <c r="W1161" s="3">
        <v>0</v>
      </c>
      <c r="X1161" s="3" t="s">
        <v>1215</v>
      </c>
      <c r="Y1161" s="3" t="s">
        <v>880</v>
      </c>
      <c r="Z1161" s="3" t="str">
        <f>INDEX(业务类型!$C$4:$C$8,MATCH(纤芯!Y1161,业务类型!$B$4:$B$8,0))</f>
        <v>IDLE</v>
      </c>
      <c r="AA1161" s="3"/>
    </row>
    <row r="1162" spans="1:27" ht="16.5" x14ac:dyDescent="0.2">
      <c r="A1162" s="3">
        <v>1159</v>
      </c>
      <c r="B1162" s="3">
        <f t="shared" si="89"/>
        <v>37007202001</v>
      </c>
      <c r="C1162" s="3" t="s">
        <v>1166</v>
      </c>
      <c r="D1162" s="3" t="s">
        <v>207</v>
      </c>
      <c r="E1162" s="3" t="str">
        <f>INDEX(光放段!$G$4:$G$237,MATCH(纤芯!G1162,光放段!$C$4:$C$237,0))</f>
        <v>山东二干|德州乐陵光缆:德州共青团路-乐陵新局</v>
      </c>
      <c r="F1162" s="3">
        <f>INDEX(光放段!$I$4:$I$237,MATCH(纤芯!H1162,光放段!$B$4:$B$237,0))</f>
        <v>37007200000</v>
      </c>
      <c r="G1162" s="3" t="str">
        <f t="shared" si="90"/>
        <v>山东二干|德州乐陵光缆:宁津中心大街-乐陵兴隆南大街</v>
      </c>
      <c r="H1162" s="3">
        <f>INDEX(光放段!$B$4:$B$237,MATCH(纤芯!G1162,光放段!$C$4:$C$237,0))</f>
        <v>37007202000</v>
      </c>
      <c r="I1162" s="3" t="str">
        <f t="shared" si="91"/>
        <v>德州乐陵光缆</v>
      </c>
      <c r="J1162" s="3" t="str">
        <f>INDEX(子缆名称!$B$4:$B$29,纤芯!M1162)</f>
        <v>A缆</v>
      </c>
      <c r="K1162" s="3">
        <v>1</v>
      </c>
      <c r="L1162" s="3">
        <f t="shared" si="92"/>
        <v>1</v>
      </c>
      <c r="M1162" s="3">
        <f t="shared" si="93"/>
        <v>1</v>
      </c>
      <c r="N1162" s="3" t="s">
        <v>32</v>
      </c>
      <c r="O1162" s="3">
        <f>COUNTIF([1]局站!$D$4:$D$172,"="&amp;N1162)</f>
        <v>1</v>
      </c>
      <c r="P1162" s="3">
        <v>0</v>
      </c>
      <c r="Q1162" s="3">
        <v>0</v>
      </c>
      <c r="R1162" s="3">
        <v>0</v>
      </c>
      <c r="S1162" s="3" t="s">
        <v>7</v>
      </c>
      <c r="T1162" s="3">
        <f>COUNTIF([1]局站!$D$4:$D$172,"="&amp;S1162)</f>
        <v>1</v>
      </c>
      <c r="U1162" s="3">
        <v>0</v>
      </c>
      <c r="V1162" s="3">
        <v>0</v>
      </c>
      <c r="W1162" s="3">
        <v>0</v>
      </c>
      <c r="X1162" s="3" t="s">
        <v>1214</v>
      </c>
      <c r="Y1162" s="3" t="s">
        <v>881</v>
      </c>
      <c r="Z1162" s="3" t="str">
        <f>INDEX(业务类型!$C$4:$C$8,MATCH(纤芯!Y1162,业务类型!$B$4:$B$8,0))</f>
        <v>OTHER</v>
      </c>
      <c r="AA1162" s="3" t="s">
        <v>882</v>
      </c>
    </row>
    <row r="1163" spans="1:27" ht="16.5" x14ac:dyDescent="0.2">
      <c r="A1163" s="3">
        <v>1160</v>
      </c>
      <c r="B1163" s="3">
        <f t="shared" si="89"/>
        <v>37007202002</v>
      </c>
      <c r="C1163" s="3" t="s">
        <v>1166</v>
      </c>
      <c r="D1163" s="3" t="s">
        <v>207</v>
      </c>
      <c r="E1163" s="3" t="str">
        <f>INDEX(光放段!$G$4:$G$237,MATCH(纤芯!G1163,光放段!$C$4:$C$237,0))</f>
        <v>山东二干|德州乐陵光缆:德州共青团路-乐陵新局</v>
      </c>
      <c r="F1163" s="3">
        <f>INDEX(光放段!$I$4:$I$237,MATCH(纤芯!H1163,光放段!$B$4:$B$237,0))</f>
        <v>37007200000</v>
      </c>
      <c r="G1163" s="3" t="str">
        <f t="shared" si="90"/>
        <v>山东二干|德州乐陵光缆:宁津中心大街-乐陵兴隆南大街</v>
      </c>
      <c r="H1163" s="3">
        <f>INDEX(光放段!$B$4:$B$237,MATCH(纤芯!G1163,光放段!$C$4:$C$237,0))</f>
        <v>37007202000</v>
      </c>
      <c r="I1163" s="3" t="str">
        <f t="shared" si="91"/>
        <v>德州乐陵光缆</v>
      </c>
      <c r="J1163" s="3" t="str">
        <f>INDEX(子缆名称!$B$4:$B$29,纤芯!M1163)</f>
        <v>A缆</v>
      </c>
      <c r="K1163" s="3">
        <v>2</v>
      </c>
      <c r="L1163" s="3">
        <f t="shared" si="92"/>
        <v>2</v>
      </c>
      <c r="M1163" s="3">
        <f t="shared" si="93"/>
        <v>1</v>
      </c>
      <c r="N1163" s="3" t="s">
        <v>32</v>
      </c>
      <c r="O1163" s="3">
        <f>COUNTIF([1]局站!$D$4:$D$172,"="&amp;N1163)</f>
        <v>1</v>
      </c>
      <c r="P1163" s="3">
        <v>0</v>
      </c>
      <c r="Q1163" s="3">
        <v>0</v>
      </c>
      <c r="R1163" s="3">
        <v>0</v>
      </c>
      <c r="S1163" s="3" t="s">
        <v>7</v>
      </c>
      <c r="T1163" s="3">
        <f>COUNTIF([1]局站!$D$4:$D$172,"="&amp;S1163)</f>
        <v>1</v>
      </c>
      <c r="U1163" s="3">
        <v>0</v>
      </c>
      <c r="V1163" s="3">
        <v>0</v>
      </c>
      <c r="W1163" s="3">
        <v>0</v>
      </c>
      <c r="X1163" s="3" t="s">
        <v>1214</v>
      </c>
      <c r="Y1163" s="3" t="s">
        <v>881</v>
      </c>
      <c r="Z1163" s="3" t="str">
        <f>INDEX(业务类型!$C$4:$C$8,MATCH(纤芯!Y1163,业务类型!$B$4:$B$8,0))</f>
        <v>OTHER</v>
      </c>
      <c r="AA1163" s="3" t="s">
        <v>882</v>
      </c>
    </row>
    <row r="1164" spans="1:27" ht="16.5" x14ac:dyDescent="0.2">
      <c r="A1164" s="3">
        <v>1161</v>
      </c>
      <c r="B1164" s="3">
        <f t="shared" si="89"/>
        <v>37007202003</v>
      </c>
      <c r="C1164" s="3" t="s">
        <v>1166</v>
      </c>
      <c r="D1164" s="3" t="s">
        <v>207</v>
      </c>
      <c r="E1164" s="3" t="str">
        <f>INDEX(光放段!$G$4:$G$237,MATCH(纤芯!G1164,光放段!$C$4:$C$237,0))</f>
        <v>山东二干|德州乐陵光缆:德州共青团路-乐陵新局</v>
      </c>
      <c r="F1164" s="3">
        <f>INDEX(光放段!$I$4:$I$237,MATCH(纤芯!H1164,光放段!$B$4:$B$237,0))</f>
        <v>37007200000</v>
      </c>
      <c r="G1164" s="3" t="str">
        <f t="shared" si="90"/>
        <v>山东二干|德州乐陵光缆:宁津中心大街-乐陵兴隆南大街</v>
      </c>
      <c r="H1164" s="3">
        <f>INDEX(光放段!$B$4:$B$237,MATCH(纤芯!G1164,光放段!$C$4:$C$237,0))</f>
        <v>37007202000</v>
      </c>
      <c r="I1164" s="3" t="str">
        <f t="shared" si="91"/>
        <v>德州乐陵光缆</v>
      </c>
      <c r="J1164" s="3" t="str">
        <f>INDEX(子缆名称!$B$4:$B$29,纤芯!M1164)</f>
        <v>A缆</v>
      </c>
      <c r="K1164" s="3">
        <v>3</v>
      </c>
      <c r="L1164" s="3">
        <f t="shared" si="92"/>
        <v>3</v>
      </c>
      <c r="M1164" s="3">
        <f t="shared" si="93"/>
        <v>1</v>
      </c>
      <c r="N1164" s="3" t="s">
        <v>32</v>
      </c>
      <c r="O1164" s="3">
        <f>COUNTIF([1]局站!$D$4:$D$172,"="&amp;N1164)</f>
        <v>1</v>
      </c>
      <c r="P1164" s="3">
        <v>0</v>
      </c>
      <c r="Q1164" s="3">
        <v>0</v>
      </c>
      <c r="R1164" s="3">
        <v>0</v>
      </c>
      <c r="S1164" s="3" t="s">
        <v>7</v>
      </c>
      <c r="T1164" s="3">
        <f>COUNTIF([1]局站!$D$4:$D$172,"="&amp;S1164)</f>
        <v>1</v>
      </c>
      <c r="U1164" s="3">
        <v>0</v>
      </c>
      <c r="V1164" s="3">
        <v>0</v>
      </c>
      <c r="W1164" s="3">
        <v>0</v>
      </c>
      <c r="X1164" s="3" t="s">
        <v>1214</v>
      </c>
      <c r="Y1164" s="3" t="s">
        <v>852</v>
      </c>
      <c r="Z1164" s="3" t="str">
        <f>INDEX(业务类型!$C$4:$C$8,MATCH(纤芯!Y1164,业务类型!$B$4:$B$8,0))</f>
        <v>TWO</v>
      </c>
      <c r="AA1164" s="3" t="s">
        <v>878</v>
      </c>
    </row>
    <row r="1165" spans="1:27" ht="16.5" x14ac:dyDescent="0.2">
      <c r="A1165" s="3">
        <v>1162</v>
      </c>
      <c r="B1165" s="3">
        <f t="shared" si="89"/>
        <v>37007202004</v>
      </c>
      <c r="C1165" s="3" t="s">
        <v>1166</v>
      </c>
      <c r="D1165" s="3" t="s">
        <v>207</v>
      </c>
      <c r="E1165" s="3" t="str">
        <f>INDEX(光放段!$G$4:$G$237,MATCH(纤芯!G1165,光放段!$C$4:$C$237,0))</f>
        <v>山东二干|德州乐陵光缆:德州共青团路-乐陵新局</v>
      </c>
      <c r="F1165" s="3">
        <f>INDEX(光放段!$I$4:$I$237,MATCH(纤芯!H1165,光放段!$B$4:$B$237,0))</f>
        <v>37007200000</v>
      </c>
      <c r="G1165" s="3" t="str">
        <f t="shared" si="90"/>
        <v>山东二干|德州乐陵光缆:宁津中心大街-乐陵兴隆南大街</v>
      </c>
      <c r="H1165" s="3">
        <f>INDEX(光放段!$B$4:$B$237,MATCH(纤芯!G1165,光放段!$C$4:$C$237,0))</f>
        <v>37007202000</v>
      </c>
      <c r="I1165" s="3" t="str">
        <f t="shared" si="91"/>
        <v>德州乐陵光缆</v>
      </c>
      <c r="J1165" s="3" t="str">
        <f>INDEX(子缆名称!$B$4:$B$29,纤芯!M1165)</f>
        <v>A缆</v>
      </c>
      <c r="K1165" s="3">
        <v>4</v>
      </c>
      <c r="L1165" s="3">
        <f t="shared" si="92"/>
        <v>4</v>
      </c>
      <c r="M1165" s="3">
        <f t="shared" si="93"/>
        <v>1</v>
      </c>
      <c r="N1165" s="3" t="s">
        <v>32</v>
      </c>
      <c r="O1165" s="3">
        <f>COUNTIF([1]局站!$D$4:$D$172,"="&amp;N1165)</f>
        <v>1</v>
      </c>
      <c r="P1165" s="3">
        <v>0</v>
      </c>
      <c r="Q1165" s="3">
        <v>0</v>
      </c>
      <c r="R1165" s="3">
        <v>0</v>
      </c>
      <c r="S1165" s="3" t="s">
        <v>7</v>
      </c>
      <c r="T1165" s="3">
        <f>COUNTIF([1]局站!$D$4:$D$172,"="&amp;S1165)</f>
        <v>1</v>
      </c>
      <c r="U1165" s="3">
        <v>0</v>
      </c>
      <c r="V1165" s="3">
        <v>0</v>
      </c>
      <c r="W1165" s="3">
        <v>0</v>
      </c>
      <c r="X1165" s="3" t="s">
        <v>1214</v>
      </c>
      <c r="Y1165" s="3" t="s">
        <v>852</v>
      </c>
      <c r="Z1165" s="3" t="str">
        <f>INDEX(业务类型!$C$4:$C$8,MATCH(纤芯!Y1165,业务类型!$B$4:$B$8,0))</f>
        <v>TWO</v>
      </c>
      <c r="AA1165" s="3" t="s">
        <v>878</v>
      </c>
    </row>
    <row r="1166" spans="1:27" ht="16.5" x14ac:dyDescent="0.2">
      <c r="A1166" s="3">
        <v>1163</v>
      </c>
      <c r="B1166" s="3">
        <f t="shared" si="89"/>
        <v>37007202005</v>
      </c>
      <c r="C1166" s="3" t="s">
        <v>1166</v>
      </c>
      <c r="D1166" s="3" t="s">
        <v>207</v>
      </c>
      <c r="E1166" s="3" t="str">
        <f>INDEX(光放段!$G$4:$G$237,MATCH(纤芯!G1166,光放段!$C$4:$C$237,0))</f>
        <v>山东二干|德州乐陵光缆:德州共青团路-乐陵新局</v>
      </c>
      <c r="F1166" s="3">
        <f>INDEX(光放段!$I$4:$I$237,MATCH(纤芯!H1166,光放段!$B$4:$B$237,0))</f>
        <v>37007200000</v>
      </c>
      <c r="G1166" s="3" t="str">
        <f t="shared" si="90"/>
        <v>山东二干|德州乐陵光缆:宁津中心大街-乐陵兴隆南大街</v>
      </c>
      <c r="H1166" s="3">
        <f>INDEX(光放段!$B$4:$B$237,MATCH(纤芯!G1166,光放段!$C$4:$C$237,0))</f>
        <v>37007202000</v>
      </c>
      <c r="I1166" s="3" t="str">
        <f t="shared" si="91"/>
        <v>德州乐陵光缆</v>
      </c>
      <c r="J1166" s="3" t="str">
        <f>INDEX(子缆名称!$B$4:$B$29,纤芯!M1166)</f>
        <v>A缆</v>
      </c>
      <c r="K1166" s="3">
        <v>5</v>
      </c>
      <c r="L1166" s="3">
        <f t="shared" si="92"/>
        <v>5</v>
      </c>
      <c r="M1166" s="3">
        <f t="shared" si="93"/>
        <v>1</v>
      </c>
      <c r="N1166" s="3" t="s">
        <v>32</v>
      </c>
      <c r="O1166" s="3">
        <f>COUNTIF([1]局站!$D$4:$D$172,"="&amp;N1166)</f>
        <v>1</v>
      </c>
      <c r="P1166" s="3">
        <v>0</v>
      </c>
      <c r="Q1166" s="3">
        <v>0</v>
      </c>
      <c r="R1166" s="3">
        <v>0</v>
      </c>
      <c r="S1166" s="3" t="s">
        <v>7</v>
      </c>
      <c r="T1166" s="3">
        <f>COUNTIF([1]局站!$D$4:$D$172,"="&amp;S1166)</f>
        <v>1</v>
      </c>
      <c r="U1166" s="3">
        <v>0</v>
      </c>
      <c r="V1166" s="3">
        <v>0</v>
      </c>
      <c r="W1166" s="3">
        <v>0</v>
      </c>
      <c r="X1166" s="3" t="s">
        <v>1214</v>
      </c>
      <c r="Y1166" s="3" t="s">
        <v>880</v>
      </c>
      <c r="Z1166" s="3" t="str">
        <f>INDEX(业务类型!$C$4:$C$8,MATCH(纤芯!Y1166,业务类型!$B$4:$B$8,0))</f>
        <v>IDLE</v>
      </c>
      <c r="AA1166" s="3"/>
    </row>
    <row r="1167" spans="1:27" ht="16.5" x14ac:dyDescent="0.2">
      <c r="A1167" s="3">
        <v>1164</v>
      </c>
      <c r="B1167" s="3">
        <f t="shared" si="89"/>
        <v>37007202006</v>
      </c>
      <c r="C1167" s="3" t="s">
        <v>1166</v>
      </c>
      <c r="D1167" s="3" t="s">
        <v>207</v>
      </c>
      <c r="E1167" s="3" t="str">
        <f>INDEX(光放段!$G$4:$G$237,MATCH(纤芯!G1167,光放段!$C$4:$C$237,0))</f>
        <v>山东二干|德州乐陵光缆:德州共青团路-乐陵新局</v>
      </c>
      <c r="F1167" s="3">
        <f>INDEX(光放段!$I$4:$I$237,MATCH(纤芯!H1167,光放段!$B$4:$B$237,0))</f>
        <v>37007200000</v>
      </c>
      <c r="G1167" s="3" t="str">
        <f t="shared" si="90"/>
        <v>山东二干|德州乐陵光缆:宁津中心大街-乐陵兴隆南大街</v>
      </c>
      <c r="H1167" s="3">
        <f>INDEX(光放段!$B$4:$B$237,MATCH(纤芯!G1167,光放段!$C$4:$C$237,0))</f>
        <v>37007202000</v>
      </c>
      <c r="I1167" s="3" t="str">
        <f t="shared" si="91"/>
        <v>德州乐陵光缆</v>
      </c>
      <c r="J1167" s="3" t="str">
        <f>INDEX(子缆名称!$B$4:$B$29,纤芯!M1167)</f>
        <v>A缆</v>
      </c>
      <c r="K1167" s="3">
        <v>6</v>
      </c>
      <c r="L1167" s="3">
        <f t="shared" si="92"/>
        <v>6</v>
      </c>
      <c r="M1167" s="3">
        <f t="shared" si="93"/>
        <v>1</v>
      </c>
      <c r="N1167" s="3" t="s">
        <v>32</v>
      </c>
      <c r="O1167" s="3">
        <f>COUNTIF([1]局站!$D$4:$D$172,"="&amp;N1167)</f>
        <v>1</v>
      </c>
      <c r="P1167" s="3">
        <v>0</v>
      </c>
      <c r="Q1167" s="3">
        <v>0</v>
      </c>
      <c r="R1167" s="3">
        <v>0</v>
      </c>
      <c r="S1167" s="3" t="s">
        <v>7</v>
      </c>
      <c r="T1167" s="3">
        <f>COUNTIF([1]局站!$D$4:$D$172,"="&amp;S1167)</f>
        <v>1</v>
      </c>
      <c r="U1167" s="3">
        <v>0</v>
      </c>
      <c r="V1167" s="3">
        <v>0</v>
      </c>
      <c r="W1167" s="3">
        <v>0</v>
      </c>
      <c r="X1167" s="3" t="s">
        <v>1214</v>
      </c>
      <c r="Y1167" s="3" t="s">
        <v>880</v>
      </c>
      <c r="Z1167" s="3" t="str">
        <f>INDEX(业务类型!$C$4:$C$8,MATCH(纤芯!Y1167,业务类型!$B$4:$B$8,0))</f>
        <v>IDLE</v>
      </c>
      <c r="AA1167" s="3"/>
    </row>
    <row r="1168" spans="1:27" ht="16.5" x14ac:dyDescent="0.2">
      <c r="A1168" s="3">
        <v>1165</v>
      </c>
      <c r="B1168" s="3">
        <f t="shared" si="89"/>
        <v>37007202007</v>
      </c>
      <c r="C1168" s="3" t="s">
        <v>1166</v>
      </c>
      <c r="D1168" s="3" t="s">
        <v>207</v>
      </c>
      <c r="E1168" s="3" t="str">
        <f>INDEX(光放段!$G$4:$G$237,MATCH(纤芯!G1168,光放段!$C$4:$C$237,0))</f>
        <v>山东二干|德州乐陵光缆:德州共青团路-乐陵新局</v>
      </c>
      <c r="F1168" s="3">
        <f>INDEX(光放段!$I$4:$I$237,MATCH(纤芯!H1168,光放段!$B$4:$B$237,0))</f>
        <v>37007200000</v>
      </c>
      <c r="G1168" s="3" t="str">
        <f t="shared" si="90"/>
        <v>山东二干|德州乐陵光缆:宁津中心大街-乐陵兴隆南大街</v>
      </c>
      <c r="H1168" s="3">
        <f>INDEX(光放段!$B$4:$B$237,MATCH(纤芯!G1168,光放段!$C$4:$C$237,0))</f>
        <v>37007202000</v>
      </c>
      <c r="I1168" s="3" t="str">
        <f t="shared" si="91"/>
        <v>德州乐陵光缆</v>
      </c>
      <c r="J1168" s="3" t="str">
        <f>INDEX(子缆名称!$B$4:$B$29,纤芯!M1168)</f>
        <v>A缆</v>
      </c>
      <c r="K1168" s="3">
        <v>7</v>
      </c>
      <c r="L1168" s="3">
        <f t="shared" si="92"/>
        <v>7</v>
      </c>
      <c r="M1168" s="3">
        <f t="shared" si="93"/>
        <v>1</v>
      </c>
      <c r="N1168" s="3" t="s">
        <v>32</v>
      </c>
      <c r="O1168" s="3">
        <f>COUNTIF([1]局站!$D$4:$D$172,"="&amp;N1168)</f>
        <v>1</v>
      </c>
      <c r="P1168" s="3">
        <v>0</v>
      </c>
      <c r="Q1168" s="3">
        <v>0</v>
      </c>
      <c r="R1168" s="3">
        <v>0</v>
      </c>
      <c r="S1168" s="3" t="s">
        <v>7</v>
      </c>
      <c r="T1168" s="3">
        <f>COUNTIF([1]局站!$D$4:$D$172,"="&amp;S1168)</f>
        <v>1</v>
      </c>
      <c r="U1168" s="3">
        <v>0</v>
      </c>
      <c r="V1168" s="3">
        <v>0</v>
      </c>
      <c r="W1168" s="3">
        <v>0</v>
      </c>
      <c r="X1168" s="3" t="s">
        <v>1214</v>
      </c>
      <c r="Y1168" s="3" t="s">
        <v>880</v>
      </c>
      <c r="Z1168" s="3" t="str">
        <f>INDEX(业务类型!$C$4:$C$8,MATCH(纤芯!Y1168,业务类型!$B$4:$B$8,0))</f>
        <v>IDLE</v>
      </c>
      <c r="AA1168" s="3"/>
    </row>
    <row r="1169" spans="1:27" ht="16.5" x14ac:dyDescent="0.2">
      <c r="A1169" s="3">
        <v>1166</v>
      </c>
      <c r="B1169" s="3">
        <f t="shared" si="89"/>
        <v>37007202008</v>
      </c>
      <c r="C1169" s="3" t="s">
        <v>1166</v>
      </c>
      <c r="D1169" s="3" t="s">
        <v>207</v>
      </c>
      <c r="E1169" s="3" t="str">
        <f>INDEX(光放段!$G$4:$G$237,MATCH(纤芯!G1169,光放段!$C$4:$C$237,0))</f>
        <v>山东二干|德州乐陵光缆:德州共青团路-乐陵新局</v>
      </c>
      <c r="F1169" s="3">
        <f>INDEX(光放段!$I$4:$I$237,MATCH(纤芯!H1169,光放段!$B$4:$B$237,0))</f>
        <v>37007200000</v>
      </c>
      <c r="G1169" s="3" t="str">
        <f t="shared" si="90"/>
        <v>山东二干|德州乐陵光缆:宁津中心大街-乐陵兴隆南大街</v>
      </c>
      <c r="H1169" s="3">
        <f>INDEX(光放段!$B$4:$B$237,MATCH(纤芯!G1169,光放段!$C$4:$C$237,0))</f>
        <v>37007202000</v>
      </c>
      <c r="I1169" s="3" t="str">
        <f t="shared" si="91"/>
        <v>德州乐陵光缆</v>
      </c>
      <c r="J1169" s="3" t="str">
        <f>INDEX(子缆名称!$B$4:$B$29,纤芯!M1169)</f>
        <v>A缆</v>
      </c>
      <c r="K1169" s="3">
        <v>8</v>
      </c>
      <c r="L1169" s="3">
        <f t="shared" si="92"/>
        <v>8</v>
      </c>
      <c r="M1169" s="3">
        <f t="shared" si="93"/>
        <v>1</v>
      </c>
      <c r="N1169" s="3" t="s">
        <v>32</v>
      </c>
      <c r="O1169" s="3">
        <f>COUNTIF([1]局站!$D$4:$D$172,"="&amp;N1169)</f>
        <v>1</v>
      </c>
      <c r="P1169" s="3">
        <v>0</v>
      </c>
      <c r="Q1169" s="3">
        <v>0</v>
      </c>
      <c r="R1169" s="3">
        <v>0</v>
      </c>
      <c r="S1169" s="3" t="s">
        <v>7</v>
      </c>
      <c r="T1169" s="3">
        <f>COUNTIF([1]局站!$D$4:$D$172,"="&amp;S1169)</f>
        <v>1</v>
      </c>
      <c r="U1169" s="3">
        <v>0</v>
      </c>
      <c r="V1169" s="3">
        <v>0</v>
      </c>
      <c r="W1169" s="3">
        <v>0</v>
      </c>
      <c r="X1169" s="3" t="s">
        <v>1214</v>
      </c>
      <c r="Y1169" s="3" t="s">
        <v>880</v>
      </c>
      <c r="Z1169" s="3" t="str">
        <f>INDEX(业务类型!$C$4:$C$8,MATCH(纤芯!Y1169,业务类型!$B$4:$B$8,0))</f>
        <v>IDLE</v>
      </c>
      <c r="AA1169" s="3"/>
    </row>
    <row r="1170" spans="1:27" ht="16.5" x14ac:dyDescent="0.2">
      <c r="A1170" s="3">
        <v>1167</v>
      </c>
      <c r="B1170" s="3">
        <f t="shared" si="89"/>
        <v>37007202009</v>
      </c>
      <c r="C1170" s="3" t="s">
        <v>1166</v>
      </c>
      <c r="D1170" s="3" t="s">
        <v>207</v>
      </c>
      <c r="E1170" s="3" t="str">
        <f>INDEX(光放段!$G$4:$G$237,MATCH(纤芯!G1170,光放段!$C$4:$C$237,0))</f>
        <v>山东二干|德州乐陵光缆:德州共青团路-乐陵新局</v>
      </c>
      <c r="F1170" s="3">
        <f>INDEX(光放段!$I$4:$I$237,MATCH(纤芯!H1170,光放段!$B$4:$B$237,0))</f>
        <v>37007200000</v>
      </c>
      <c r="G1170" s="3" t="str">
        <f t="shared" si="90"/>
        <v>山东二干|德州乐陵光缆:宁津中心大街-乐陵兴隆南大街</v>
      </c>
      <c r="H1170" s="3">
        <f>INDEX(光放段!$B$4:$B$237,MATCH(纤芯!G1170,光放段!$C$4:$C$237,0))</f>
        <v>37007202000</v>
      </c>
      <c r="I1170" s="3" t="str">
        <f t="shared" si="91"/>
        <v>德州乐陵光缆</v>
      </c>
      <c r="J1170" s="3" t="str">
        <f>INDEX(子缆名称!$B$4:$B$29,纤芯!M1170)</f>
        <v>A缆</v>
      </c>
      <c r="K1170" s="3">
        <v>9</v>
      </c>
      <c r="L1170" s="3">
        <f t="shared" si="92"/>
        <v>9</v>
      </c>
      <c r="M1170" s="3">
        <f t="shared" si="93"/>
        <v>1</v>
      </c>
      <c r="N1170" s="3" t="s">
        <v>32</v>
      </c>
      <c r="O1170" s="3">
        <f>COUNTIF([1]局站!$D$4:$D$172,"="&amp;N1170)</f>
        <v>1</v>
      </c>
      <c r="P1170" s="3">
        <v>0</v>
      </c>
      <c r="Q1170" s="3">
        <v>0</v>
      </c>
      <c r="R1170" s="3">
        <v>0</v>
      </c>
      <c r="S1170" s="3" t="s">
        <v>7</v>
      </c>
      <c r="T1170" s="3">
        <f>COUNTIF([1]局站!$D$4:$D$172,"="&amp;S1170)</f>
        <v>1</v>
      </c>
      <c r="U1170" s="3">
        <v>0</v>
      </c>
      <c r="V1170" s="3">
        <v>0</v>
      </c>
      <c r="W1170" s="3">
        <v>0</v>
      </c>
      <c r="X1170" s="3" t="s">
        <v>1214</v>
      </c>
      <c r="Y1170" s="3" t="s">
        <v>880</v>
      </c>
      <c r="Z1170" s="3" t="str">
        <f>INDEX(业务类型!$C$4:$C$8,MATCH(纤芯!Y1170,业务类型!$B$4:$B$8,0))</f>
        <v>IDLE</v>
      </c>
      <c r="AA1170" s="3"/>
    </row>
    <row r="1171" spans="1:27" ht="16.5" x14ac:dyDescent="0.2">
      <c r="A1171" s="3">
        <v>1168</v>
      </c>
      <c r="B1171" s="3">
        <f t="shared" si="89"/>
        <v>37007202010</v>
      </c>
      <c r="C1171" s="3" t="s">
        <v>1166</v>
      </c>
      <c r="D1171" s="3" t="s">
        <v>207</v>
      </c>
      <c r="E1171" s="3" t="str">
        <f>INDEX(光放段!$G$4:$G$237,MATCH(纤芯!G1171,光放段!$C$4:$C$237,0))</f>
        <v>山东二干|德州乐陵光缆:德州共青团路-乐陵新局</v>
      </c>
      <c r="F1171" s="3">
        <f>INDEX(光放段!$I$4:$I$237,MATCH(纤芯!H1171,光放段!$B$4:$B$237,0))</f>
        <v>37007200000</v>
      </c>
      <c r="G1171" s="3" t="str">
        <f t="shared" si="90"/>
        <v>山东二干|德州乐陵光缆:宁津中心大街-乐陵兴隆南大街</v>
      </c>
      <c r="H1171" s="3">
        <f>INDEX(光放段!$B$4:$B$237,MATCH(纤芯!G1171,光放段!$C$4:$C$237,0))</f>
        <v>37007202000</v>
      </c>
      <c r="I1171" s="3" t="str">
        <f t="shared" si="91"/>
        <v>德州乐陵光缆</v>
      </c>
      <c r="J1171" s="3" t="str">
        <f>INDEX(子缆名称!$B$4:$B$29,纤芯!M1171)</f>
        <v>A缆</v>
      </c>
      <c r="K1171" s="3">
        <v>10</v>
      </c>
      <c r="L1171" s="3">
        <f t="shared" si="92"/>
        <v>10</v>
      </c>
      <c r="M1171" s="3">
        <f t="shared" si="93"/>
        <v>1</v>
      </c>
      <c r="N1171" s="3" t="s">
        <v>32</v>
      </c>
      <c r="O1171" s="3">
        <f>COUNTIF([1]局站!$D$4:$D$172,"="&amp;N1171)</f>
        <v>1</v>
      </c>
      <c r="P1171" s="3">
        <v>0</v>
      </c>
      <c r="Q1171" s="3">
        <v>0</v>
      </c>
      <c r="R1171" s="3">
        <v>0</v>
      </c>
      <c r="S1171" s="3" t="s">
        <v>7</v>
      </c>
      <c r="T1171" s="3">
        <f>COUNTIF([1]局站!$D$4:$D$172,"="&amp;S1171)</f>
        <v>1</v>
      </c>
      <c r="U1171" s="3">
        <v>0</v>
      </c>
      <c r="V1171" s="3">
        <v>0</v>
      </c>
      <c r="W1171" s="3">
        <v>0</v>
      </c>
      <c r="X1171" s="3" t="s">
        <v>1214</v>
      </c>
      <c r="Y1171" s="3" t="s">
        <v>880</v>
      </c>
      <c r="Z1171" s="3" t="str">
        <f>INDEX(业务类型!$C$4:$C$8,MATCH(纤芯!Y1171,业务类型!$B$4:$B$8,0))</f>
        <v>IDLE</v>
      </c>
      <c r="AA1171" s="3"/>
    </row>
    <row r="1172" spans="1:27" ht="16.5" x14ac:dyDescent="0.2">
      <c r="A1172" s="3">
        <v>1169</v>
      </c>
      <c r="B1172" s="3">
        <f t="shared" si="89"/>
        <v>37007202011</v>
      </c>
      <c r="C1172" s="3" t="s">
        <v>1166</v>
      </c>
      <c r="D1172" s="3" t="s">
        <v>207</v>
      </c>
      <c r="E1172" s="3" t="str">
        <f>INDEX(光放段!$G$4:$G$237,MATCH(纤芯!G1172,光放段!$C$4:$C$237,0))</f>
        <v>山东二干|德州乐陵光缆:德州共青团路-乐陵新局</v>
      </c>
      <c r="F1172" s="3">
        <f>INDEX(光放段!$I$4:$I$237,MATCH(纤芯!H1172,光放段!$B$4:$B$237,0))</f>
        <v>37007200000</v>
      </c>
      <c r="G1172" s="3" t="str">
        <f t="shared" si="90"/>
        <v>山东二干|德州乐陵光缆:宁津中心大街-乐陵兴隆南大街</v>
      </c>
      <c r="H1172" s="3">
        <f>INDEX(光放段!$B$4:$B$237,MATCH(纤芯!G1172,光放段!$C$4:$C$237,0))</f>
        <v>37007202000</v>
      </c>
      <c r="I1172" s="3" t="str">
        <f t="shared" si="91"/>
        <v>德州乐陵光缆</v>
      </c>
      <c r="J1172" s="3" t="str">
        <f>INDEX(子缆名称!$B$4:$B$29,纤芯!M1172)</f>
        <v>A缆</v>
      </c>
      <c r="K1172" s="3">
        <v>11</v>
      </c>
      <c r="L1172" s="3">
        <f t="shared" si="92"/>
        <v>11</v>
      </c>
      <c r="M1172" s="3">
        <f t="shared" si="93"/>
        <v>1</v>
      </c>
      <c r="N1172" s="3" t="s">
        <v>32</v>
      </c>
      <c r="O1172" s="3">
        <f>COUNTIF([1]局站!$D$4:$D$172,"="&amp;N1172)</f>
        <v>1</v>
      </c>
      <c r="P1172" s="3">
        <v>0</v>
      </c>
      <c r="Q1172" s="3">
        <v>0</v>
      </c>
      <c r="R1172" s="3">
        <v>0</v>
      </c>
      <c r="S1172" s="3" t="s">
        <v>7</v>
      </c>
      <c r="T1172" s="3">
        <f>COUNTIF([1]局站!$D$4:$D$172,"="&amp;S1172)</f>
        <v>1</v>
      </c>
      <c r="U1172" s="3">
        <v>0</v>
      </c>
      <c r="V1172" s="3">
        <v>0</v>
      </c>
      <c r="W1172" s="3">
        <v>0</v>
      </c>
      <c r="X1172" s="3" t="s">
        <v>1214</v>
      </c>
      <c r="Y1172" s="3" t="s">
        <v>880</v>
      </c>
      <c r="Z1172" s="3" t="str">
        <f>INDEX(业务类型!$C$4:$C$8,MATCH(纤芯!Y1172,业务类型!$B$4:$B$8,0))</f>
        <v>IDLE</v>
      </c>
      <c r="AA1172" s="3"/>
    </row>
    <row r="1173" spans="1:27" ht="16.5" x14ac:dyDescent="0.2">
      <c r="A1173" s="3">
        <v>1170</v>
      </c>
      <c r="B1173" s="3">
        <f t="shared" ref="B1173:B1236" si="94">H1173+K1173</f>
        <v>37007202012</v>
      </c>
      <c r="C1173" s="3" t="s">
        <v>1166</v>
      </c>
      <c r="D1173" s="3" t="s">
        <v>207</v>
      </c>
      <c r="E1173" s="3" t="str">
        <f>INDEX(光放段!$G$4:$G$237,MATCH(纤芯!G1173,光放段!$C$4:$C$237,0))</f>
        <v>山东二干|德州乐陵光缆:德州共青团路-乐陵新局</v>
      </c>
      <c r="F1173" s="3">
        <f>INDEX(光放段!$I$4:$I$237,MATCH(纤芯!H1173,光放段!$B$4:$B$237,0))</f>
        <v>37007200000</v>
      </c>
      <c r="G1173" s="3" t="str">
        <f t="shared" si="90"/>
        <v>山东二干|德州乐陵光缆:宁津中心大街-乐陵兴隆南大街</v>
      </c>
      <c r="H1173" s="3">
        <f>INDEX(光放段!$B$4:$B$237,MATCH(纤芯!G1173,光放段!$C$4:$C$237,0))</f>
        <v>37007202000</v>
      </c>
      <c r="I1173" s="3" t="str">
        <f t="shared" si="91"/>
        <v>德州乐陵光缆</v>
      </c>
      <c r="J1173" s="3" t="str">
        <f>INDEX(子缆名称!$B$4:$B$29,纤芯!M1173)</f>
        <v>A缆</v>
      </c>
      <c r="K1173" s="3">
        <v>12</v>
      </c>
      <c r="L1173" s="3">
        <f t="shared" si="92"/>
        <v>12</v>
      </c>
      <c r="M1173" s="3">
        <f t="shared" si="93"/>
        <v>1</v>
      </c>
      <c r="N1173" s="3" t="s">
        <v>32</v>
      </c>
      <c r="O1173" s="3">
        <f>COUNTIF([1]局站!$D$4:$D$172,"="&amp;N1173)</f>
        <v>1</v>
      </c>
      <c r="P1173" s="3">
        <v>0</v>
      </c>
      <c r="Q1173" s="3">
        <v>0</v>
      </c>
      <c r="R1173" s="3">
        <v>0</v>
      </c>
      <c r="S1173" s="3" t="s">
        <v>7</v>
      </c>
      <c r="T1173" s="3">
        <f>COUNTIF([1]局站!$D$4:$D$172,"="&amp;S1173)</f>
        <v>1</v>
      </c>
      <c r="U1173" s="3">
        <v>0</v>
      </c>
      <c r="V1173" s="3">
        <v>0</v>
      </c>
      <c r="W1173" s="3">
        <v>0</v>
      </c>
      <c r="X1173" s="3" t="s">
        <v>1214</v>
      </c>
      <c r="Y1173" s="3" t="s">
        <v>881</v>
      </c>
      <c r="Z1173" s="3" t="str">
        <f>INDEX(业务类型!$C$4:$C$8,MATCH(纤芯!Y1173,业务类型!$B$4:$B$8,0))</f>
        <v>OTHER</v>
      </c>
      <c r="AA1173" s="3" t="s">
        <v>942</v>
      </c>
    </row>
    <row r="1174" spans="1:27" ht="16.5" x14ac:dyDescent="0.2">
      <c r="A1174" s="3">
        <v>1171</v>
      </c>
      <c r="B1174" s="3">
        <f t="shared" si="94"/>
        <v>37007202013</v>
      </c>
      <c r="C1174" s="3" t="s">
        <v>1166</v>
      </c>
      <c r="D1174" s="3" t="s">
        <v>207</v>
      </c>
      <c r="E1174" s="3" t="str">
        <f>INDEX(光放段!$G$4:$G$237,MATCH(纤芯!G1174,光放段!$C$4:$C$237,0))</f>
        <v>山东二干|德州乐陵光缆:德州共青团路-乐陵新局</v>
      </c>
      <c r="F1174" s="3">
        <f>INDEX(光放段!$I$4:$I$237,MATCH(纤芯!H1174,光放段!$B$4:$B$237,0))</f>
        <v>37007200000</v>
      </c>
      <c r="G1174" s="3" t="str">
        <f t="shared" si="90"/>
        <v>山东二干|德州乐陵光缆:宁津中心大街-乐陵兴隆南大街</v>
      </c>
      <c r="H1174" s="3">
        <f>INDEX(光放段!$B$4:$B$237,MATCH(纤芯!G1174,光放段!$C$4:$C$237,0))</f>
        <v>37007202000</v>
      </c>
      <c r="I1174" s="3" t="str">
        <f t="shared" si="91"/>
        <v>德州乐陵光缆</v>
      </c>
      <c r="J1174" s="3" t="str">
        <f>INDEX(子缆名称!$B$4:$B$29,纤芯!M1174)</f>
        <v>B缆</v>
      </c>
      <c r="K1174" s="3">
        <v>13</v>
      </c>
      <c r="L1174" s="3">
        <f t="shared" si="92"/>
        <v>1</v>
      </c>
      <c r="M1174" s="3">
        <f t="shared" si="93"/>
        <v>2</v>
      </c>
      <c r="N1174" s="3" t="s">
        <v>32</v>
      </c>
      <c r="O1174" s="3">
        <f>COUNTIF([1]局站!$D$4:$D$172,"="&amp;N1174)</f>
        <v>1</v>
      </c>
      <c r="P1174" s="3">
        <v>0</v>
      </c>
      <c r="Q1174" s="3">
        <v>0</v>
      </c>
      <c r="R1174" s="3">
        <v>0</v>
      </c>
      <c r="S1174" s="3" t="s">
        <v>7</v>
      </c>
      <c r="T1174" s="3">
        <f>COUNTIF([1]局站!$D$4:$D$172,"="&amp;S1174)</f>
        <v>1</v>
      </c>
      <c r="U1174" s="3">
        <v>0</v>
      </c>
      <c r="V1174" s="3">
        <v>0</v>
      </c>
      <c r="W1174" s="3">
        <v>0</v>
      </c>
      <c r="X1174" s="3" t="s">
        <v>1214</v>
      </c>
      <c r="Y1174" s="3" t="s">
        <v>880</v>
      </c>
      <c r="Z1174" s="3" t="str">
        <f>INDEX(业务类型!$C$4:$C$8,MATCH(纤芯!Y1174,业务类型!$B$4:$B$8,0))</f>
        <v>IDLE</v>
      </c>
      <c r="AA1174" s="3"/>
    </row>
    <row r="1175" spans="1:27" ht="16.5" x14ac:dyDescent="0.2">
      <c r="A1175" s="3">
        <v>1172</v>
      </c>
      <c r="B1175" s="3">
        <f t="shared" si="94"/>
        <v>37007202014</v>
      </c>
      <c r="C1175" s="3" t="s">
        <v>1166</v>
      </c>
      <c r="D1175" s="3" t="s">
        <v>207</v>
      </c>
      <c r="E1175" s="3" t="str">
        <f>INDEX(光放段!$G$4:$G$237,MATCH(纤芯!G1175,光放段!$C$4:$C$237,0))</f>
        <v>山东二干|德州乐陵光缆:德州共青团路-乐陵新局</v>
      </c>
      <c r="F1175" s="3">
        <f>INDEX(光放段!$I$4:$I$237,MATCH(纤芯!H1175,光放段!$B$4:$B$237,0))</f>
        <v>37007200000</v>
      </c>
      <c r="G1175" s="3" t="str">
        <f t="shared" si="90"/>
        <v>山东二干|德州乐陵光缆:宁津中心大街-乐陵兴隆南大街</v>
      </c>
      <c r="H1175" s="3">
        <f>INDEX(光放段!$B$4:$B$237,MATCH(纤芯!G1175,光放段!$C$4:$C$237,0))</f>
        <v>37007202000</v>
      </c>
      <c r="I1175" s="3" t="str">
        <f t="shared" si="91"/>
        <v>德州乐陵光缆</v>
      </c>
      <c r="J1175" s="3" t="str">
        <f>INDEX(子缆名称!$B$4:$B$29,纤芯!M1175)</f>
        <v>B缆</v>
      </c>
      <c r="K1175" s="3">
        <v>14</v>
      </c>
      <c r="L1175" s="3">
        <f t="shared" si="92"/>
        <v>2</v>
      </c>
      <c r="M1175" s="3">
        <f t="shared" si="93"/>
        <v>2</v>
      </c>
      <c r="N1175" s="3" t="s">
        <v>32</v>
      </c>
      <c r="O1175" s="3">
        <f>COUNTIF([1]局站!$D$4:$D$172,"="&amp;N1175)</f>
        <v>1</v>
      </c>
      <c r="P1175" s="3">
        <v>0</v>
      </c>
      <c r="Q1175" s="3">
        <v>0</v>
      </c>
      <c r="R1175" s="3">
        <v>0</v>
      </c>
      <c r="S1175" s="3" t="s">
        <v>7</v>
      </c>
      <c r="T1175" s="3">
        <f>COUNTIF([1]局站!$D$4:$D$172,"="&amp;S1175)</f>
        <v>1</v>
      </c>
      <c r="U1175" s="3">
        <v>0</v>
      </c>
      <c r="V1175" s="3">
        <v>0</v>
      </c>
      <c r="W1175" s="3">
        <v>0</v>
      </c>
      <c r="X1175" s="3" t="s">
        <v>1214</v>
      </c>
      <c r="Y1175" s="3" t="s">
        <v>880</v>
      </c>
      <c r="Z1175" s="3" t="str">
        <f>INDEX(业务类型!$C$4:$C$8,MATCH(纤芯!Y1175,业务类型!$B$4:$B$8,0))</f>
        <v>IDLE</v>
      </c>
      <c r="AA1175" s="3"/>
    </row>
    <row r="1176" spans="1:27" ht="16.5" x14ac:dyDescent="0.2">
      <c r="A1176" s="3">
        <v>1173</v>
      </c>
      <c r="B1176" s="3">
        <f t="shared" si="94"/>
        <v>37007202015</v>
      </c>
      <c r="C1176" s="3" t="s">
        <v>1166</v>
      </c>
      <c r="D1176" s="3" t="s">
        <v>207</v>
      </c>
      <c r="E1176" s="3" t="str">
        <f>INDEX(光放段!$G$4:$G$237,MATCH(纤芯!G1176,光放段!$C$4:$C$237,0))</f>
        <v>山东二干|德州乐陵光缆:德州共青团路-乐陵新局</v>
      </c>
      <c r="F1176" s="3">
        <f>INDEX(光放段!$I$4:$I$237,MATCH(纤芯!H1176,光放段!$B$4:$B$237,0))</f>
        <v>37007200000</v>
      </c>
      <c r="G1176" s="3" t="str">
        <f t="shared" si="90"/>
        <v>山东二干|德州乐陵光缆:宁津中心大街-乐陵兴隆南大街</v>
      </c>
      <c r="H1176" s="3">
        <f>INDEX(光放段!$B$4:$B$237,MATCH(纤芯!G1176,光放段!$C$4:$C$237,0))</f>
        <v>37007202000</v>
      </c>
      <c r="I1176" s="3" t="str">
        <f t="shared" si="91"/>
        <v>德州乐陵光缆</v>
      </c>
      <c r="J1176" s="3" t="str">
        <f>INDEX(子缆名称!$B$4:$B$29,纤芯!M1176)</f>
        <v>B缆</v>
      </c>
      <c r="K1176" s="3">
        <v>15</v>
      </c>
      <c r="L1176" s="3">
        <f t="shared" si="92"/>
        <v>3</v>
      </c>
      <c r="M1176" s="3">
        <f t="shared" si="93"/>
        <v>2</v>
      </c>
      <c r="N1176" s="3" t="s">
        <v>32</v>
      </c>
      <c r="O1176" s="3">
        <f>COUNTIF([1]局站!$D$4:$D$172,"="&amp;N1176)</f>
        <v>1</v>
      </c>
      <c r="P1176" s="3">
        <v>0</v>
      </c>
      <c r="Q1176" s="3">
        <v>0</v>
      </c>
      <c r="R1176" s="3">
        <v>0</v>
      </c>
      <c r="S1176" s="3" t="s">
        <v>7</v>
      </c>
      <c r="T1176" s="3">
        <f>COUNTIF([1]局站!$D$4:$D$172,"="&amp;S1176)</f>
        <v>1</v>
      </c>
      <c r="U1176" s="3">
        <v>0</v>
      </c>
      <c r="V1176" s="3">
        <v>0</v>
      </c>
      <c r="W1176" s="3">
        <v>0</v>
      </c>
      <c r="X1176" s="3" t="s">
        <v>1214</v>
      </c>
      <c r="Y1176" s="3" t="s">
        <v>850</v>
      </c>
      <c r="Z1176" s="3" t="str">
        <f>INDEX(业务类型!$C$4:$C$8,MATCH(纤芯!Y1176,业务类型!$B$4:$B$8,0))</f>
        <v>ONE</v>
      </c>
      <c r="AA1176" s="3" t="s">
        <v>943</v>
      </c>
    </row>
    <row r="1177" spans="1:27" ht="16.5" x14ac:dyDescent="0.2">
      <c r="A1177" s="3">
        <v>1174</v>
      </c>
      <c r="B1177" s="3">
        <f t="shared" si="94"/>
        <v>37007202016</v>
      </c>
      <c r="C1177" s="3" t="s">
        <v>1166</v>
      </c>
      <c r="D1177" s="3" t="s">
        <v>207</v>
      </c>
      <c r="E1177" s="3" t="str">
        <f>INDEX(光放段!$G$4:$G$237,MATCH(纤芯!G1177,光放段!$C$4:$C$237,0))</f>
        <v>山东二干|德州乐陵光缆:德州共青团路-乐陵新局</v>
      </c>
      <c r="F1177" s="3">
        <f>INDEX(光放段!$I$4:$I$237,MATCH(纤芯!H1177,光放段!$B$4:$B$237,0))</f>
        <v>37007200000</v>
      </c>
      <c r="G1177" s="3" t="str">
        <f t="shared" si="90"/>
        <v>山东二干|德州乐陵光缆:宁津中心大街-乐陵兴隆南大街</v>
      </c>
      <c r="H1177" s="3">
        <f>INDEX(光放段!$B$4:$B$237,MATCH(纤芯!G1177,光放段!$C$4:$C$237,0))</f>
        <v>37007202000</v>
      </c>
      <c r="I1177" s="3" t="str">
        <f t="shared" si="91"/>
        <v>德州乐陵光缆</v>
      </c>
      <c r="J1177" s="3" t="str">
        <f>INDEX(子缆名称!$B$4:$B$29,纤芯!M1177)</f>
        <v>B缆</v>
      </c>
      <c r="K1177" s="3">
        <v>16</v>
      </c>
      <c r="L1177" s="3">
        <f t="shared" si="92"/>
        <v>4</v>
      </c>
      <c r="M1177" s="3">
        <f t="shared" si="93"/>
        <v>2</v>
      </c>
      <c r="N1177" s="3" t="s">
        <v>32</v>
      </c>
      <c r="O1177" s="3">
        <f>COUNTIF([1]局站!$D$4:$D$172,"="&amp;N1177)</f>
        <v>1</v>
      </c>
      <c r="P1177" s="3">
        <v>0</v>
      </c>
      <c r="Q1177" s="3">
        <v>0</v>
      </c>
      <c r="R1177" s="3">
        <v>0</v>
      </c>
      <c r="S1177" s="3" t="s">
        <v>7</v>
      </c>
      <c r="T1177" s="3">
        <f>COUNTIF([1]局站!$D$4:$D$172,"="&amp;S1177)</f>
        <v>1</v>
      </c>
      <c r="U1177" s="3">
        <v>0</v>
      </c>
      <c r="V1177" s="3">
        <v>0</v>
      </c>
      <c r="W1177" s="3">
        <v>0</v>
      </c>
      <c r="X1177" s="3" t="s">
        <v>1214</v>
      </c>
      <c r="Y1177" s="3" t="s">
        <v>850</v>
      </c>
      <c r="Z1177" s="3" t="str">
        <f>INDEX(业务类型!$C$4:$C$8,MATCH(纤芯!Y1177,业务类型!$B$4:$B$8,0))</f>
        <v>ONE</v>
      </c>
      <c r="AA1177" s="3" t="s">
        <v>943</v>
      </c>
    </row>
    <row r="1178" spans="1:27" ht="16.5" x14ac:dyDescent="0.2">
      <c r="A1178" s="3">
        <v>1175</v>
      </c>
      <c r="B1178" s="3">
        <f t="shared" si="94"/>
        <v>37007202017</v>
      </c>
      <c r="C1178" s="3" t="s">
        <v>1166</v>
      </c>
      <c r="D1178" s="3" t="s">
        <v>207</v>
      </c>
      <c r="E1178" s="3" t="str">
        <f>INDEX(光放段!$G$4:$G$237,MATCH(纤芯!G1178,光放段!$C$4:$C$237,0))</f>
        <v>山东二干|德州乐陵光缆:德州共青团路-乐陵新局</v>
      </c>
      <c r="F1178" s="3">
        <f>INDEX(光放段!$I$4:$I$237,MATCH(纤芯!H1178,光放段!$B$4:$B$237,0))</f>
        <v>37007200000</v>
      </c>
      <c r="G1178" s="3" t="str">
        <f t="shared" si="90"/>
        <v>山东二干|德州乐陵光缆:宁津中心大街-乐陵兴隆南大街</v>
      </c>
      <c r="H1178" s="3">
        <f>INDEX(光放段!$B$4:$B$237,MATCH(纤芯!G1178,光放段!$C$4:$C$237,0))</f>
        <v>37007202000</v>
      </c>
      <c r="I1178" s="3" t="str">
        <f t="shared" si="91"/>
        <v>德州乐陵光缆</v>
      </c>
      <c r="J1178" s="3" t="str">
        <f>INDEX(子缆名称!$B$4:$B$29,纤芯!M1178)</f>
        <v>B缆</v>
      </c>
      <c r="K1178" s="3">
        <v>17</v>
      </c>
      <c r="L1178" s="3">
        <f t="shared" si="92"/>
        <v>5</v>
      </c>
      <c r="M1178" s="3">
        <f t="shared" si="93"/>
        <v>2</v>
      </c>
      <c r="N1178" s="3" t="s">
        <v>32</v>
      </c>
      <c r="O1178" s="3">
        <f>COUNTIF([1]局站!$D$4:$D$172,"="&amp;N1178)</f>
        <v>1</v>
      </c>
      <c r="P1178" s="3">
        <v>0</v>
      </c>
      <c r="Q1178" s="3">
        <v>0</v>
      </c>
      <c r="R1178" s="3">
        <v>0</v>
      </c>
      <c r="S1178" s="3" t="s">
        <v>7</v>
      </c>
      <c r="T1178" s="3">
        <f>COUNTIF([1]局站!$D$4:$D$172,"="&amp;S1178)</f>
        <v>1</v>
      </c>
      <c r="U1178" s="3">
        <v>0</v>
      </c>
      <c r="V1178" s="3">
        <v>0</v>
      </c>
      <c r="W1178" s="3">
        <v>0</v>
      </c>
      <c r="X1178" s="3" t="s">
        <v>1214</v>
      </c>
      <c r="Y1178" s="3" t="s">
        <v>880</v>
      </c>
      <c r="Z1178" s="3" t="str">
        <f>INDEX(业务类型!$C$4:$C$8,MATCH(纤芯!Y1178,业务类型!$B$4:$B$8,0))</f>
        <v>IDLE</v>
      </c>
      <c r="AA1178" s="3"/>
    </row>
    <row r="1179" spans="1:27" ht="16.5" x14ac:dyDescent="0.2">
      <c r="A1179" s="3">
        <v>1176</v>
      </c>
      <c r="B1179" s="3">
        <f t="shared" si="94"/>
        <v>37007202018</v>
      </c>
      <c r="C1179" s="3" t="s">
        <v>1166</v>
      </c>
      <c r="D1179" s="3" t="s">
        <v>207</v>
      </c>
      <c r="E1179" s="3" t="str">
        <f>INDEX(光放段!$G$4:$G$237,MATCH(纤芯!G1179,光放段!$C$4:$C$237,0))</f>
        <v>山东二干|德州乐陵光缆:德州共青团路-乐陵新局</v>
      </c>
      <c r="F1179" s="3">
        <f>INDEX(光放段!$I$4:$I$237,MATCH(纤芯!H1179,光放段!$B$4:$B$237,0))</f>
        <v>37007200000</v>
      </c>
      <c r="G1179" s="3" t="str">
        <f t="shared" si="90"/>
        <v>山东二干|德州乐陵光缆:宁津中心大街-乐陵兴隆南大街</v>
      </c>
      <c r="H1179" s="3">
        <f>INDEX(光放段!$B$4:$B$237,MATCH(纤芯!G1179,光放段!$C$4:$C$237,0))</f>
        <v>37007202000</v>
      </c>
      <c r="I1179" s="3" t="str">
        <f t="shared" si="91"/>
        <v>德州乐陵光缆</v>
      </c>
      <c r="J1179" s="3" t="str">
        <f>INDEX(子缆名称!$B$4:$B$29,纤芯!M1179)</f>
        <v>B缆</v>
      </c>
      <c r="K1179" s="3">
        <v>18</v>
      </c>
      <c r="L1179" s="3">
        <f t="shared" si="92"/>
        <v>6</v>
      </c>
      <c r="M1179" s="3">
        <f t="shared" si="93"/>
        <v>2</v>
      </c>
      <c r="N1179" s="3" t="s">
        <v>32</v>
      </c>
      <c r="O1179" s="3">
        <f>COUNTIF([1]局站!$D$4:$D$172,"="&amp;N1179)</f>
        <v>1</v>
      </c>
      <c r="P1179" s="3">
        <v>0</v>
      </c>
      <c r="Q1179" s="3">
        <v>0</v>
      </c>
      <c r="R1179" s="3">
        <v>0</v>
      </c>
      <c r="S1179" s="3" t="s">
        <v>7</v>
      </c>
      <c r="T1179" s="3">
        <f>COUNTIF([1]局站!$D$4:$D$172,"="&amp;S1179)</f>
        <v>1</v>
      </c>
      <c r="U1179" s="3">
        <v>0</v>
      </c>
      <c r="V1179" s="3">
        <v>0</v>
      </c>
      <c r="W1179" s="3">
        <v>0</v>
      </c>
      <c r="X1179" s="3" t="s">
        <v>1214</v>
      </c>
      <c r="Y1179" s="3" t="s">
        <v>880</v>
      </c>
      <c r="Z1179" s="3" t="str">
        <f>INDEX(业务类型!$C$4:$C$8,MATCH(纤芯!Y1179,业务类型!$B$4:$B$8,0))</f>
        <v>IDLE</v>
      </c>
      <c r="AA1179" s="3"/>
    </row>
    <row r="1180" spans="1:27" ht="16.5" x14ac:dyDescent="0.2">
      <c r="A1180" s="3">
        <v>1177</v>
      </c>
      <c r="B1180" s="3">
        <f t="shared" si="94"/>
        <v>37007202019</v>
      </c>
      <c r="C1180" s="3" t="s">
        <v>1166</v>
      </c>
      <c r="D1180" s="3" t="s">
        <v>207</v>
      </c>
      <c r="E1180" s="3" t="str">
        <f>INDEX(光放段!$G$4:$G$237,MATCH(纤芯!G1180,光放段!$C$4:$C$237,0))</f>
        <v>山东二干|德州乐陵光缆:德州共青团路-乐陵新局</v>
      </c>
      <c r="F1180" s="3">
        <f>INDEX(光放段!$I$4:$I$237,MATCH(纤芯!H1180,光放段!$B$4:$B$237,0))</f>
        <v>37007200000</v>
      </c>
      <c r="G1180" s="3" t="str">
        <f t="shared" si="90"/>
        <v>山东二干|德州乐陵光缆:宁津中心大街-乐陵兴隆南大街</v>
      </c>
      <c r="H1180" s="3">
        <f>INDEX(光放段!$B$4:$B$237,MATCH(纤芯!G1180,光放段!$C$4:$C$237,0))</f>
        <v>37007202000</v>
      </c>
      <c r="I1180" s="3" t="str">
        <f t="shared" si="91"/>
        <v>德州乐陵光缆</v>
      </c>
      <c r="J1180" s="3" t="str">
        <f>INDEX(子缆名称!$B$4:$B$29,纤芯!M1180)</f>
        <v>B缆</v>
      </c>
      <c r="K1180" s="3">
        <v>19</v>
      </c>
      <c r="L1180" s="3">
        <f t="shared" si="92"/>
        <v>7</v>
      </c>
      <c r="M1180" s="3">
        <f t="shared" si="93"/>
        <v>2</v>
      </c>
      <c r="N1180" s="3" t="s">
        <v>32</v>
      </c>
      <c r="O1180" s="3">
        <f>COUNTIF([1]局站!$D$4:$D$172,"="&amp;N1180)</f>
        <v>1</v>
      </c>
      <c r="P1180" s="3">
        <v>0</v>
      </c>
      <c r="Q1180" s="3">
        <v>0</v>
      </c>
      <c r="R1180" s="3">
        <v>0</v>
      </c>
      <c r="S1180" s="3" t="s">
        <v>7</v>
      </c>
      <c r="T1180" s="3">
        <f>COUNTIF([1]局站!$D$4:$D$172,"="&amp;S1180)</f>
        <v>1</v>
      </c>
      <c r="U1180" s="3">
        <v>0</v>
      </c>
      <c r="V1180" s="3">
        <v>0</v>
      </c>
      <c r="W1180" s="3">
        <v>0</v>
      </c>
      <c r="X1180" s="3" t="s">
        <v>1214</v>
      </c>
      <c r="Y1180" s="3" t="s">
        <v>880</v>
      </c>
      <c r="Z1180" s="3" t="str">
        <f>INDEX(业务类型!$C$4:$C$8,MATCH(纤芯!Y1180,业务类型!$B$4:$B$8,0))</f>
        <v>IDLE</v>
      </c>
      <c r="AA1180" s="3"/>
    </row>
    <row r="1181" spans="1:27" ht="16.5" x14ac:dyDescent="0.2">
      <c r="A1181" s="3">
        <v>1178</v>
      </c>
      <c r="B1181" s="3">
        <f t="shared" si="94"/>
        <v>37007202020</v>
      </c>
      <c r="C1181" s="3" t="s">
        <v>1166</v>
      </c>
      <c r="D1181" s="3" t="s">
        <v>207</v>
      </c>
      <c r="E1181" s="3" t="str">
        <f>INDEX(光放段!$G$4:$G$237,MATCH(纤芯!G1181,光放段!$C$4:$C$237,0))</f>
        <v>山东二干|德州乐陵光缆:德州共青团路-乐陵新局</v>
      </c>
      <c r="F1181" s="3">
        <f>INDEX(光放段!$I$4:$I$237,MATCH(纤芯!H1181,光放段!$B$4:$B$237,0))</f>
        <v>37007200000</v>
      </c>
      <c r="G1181" s="3" t="str">
        <f t="shared" si="90"/>
        <v>山东二干|德州乐陵光缆:宁津中心大街-乐陵兴隆南大街</v>
      </c>
      <c r="H1181" s="3">
        <f>INDEX(光放段!$B$4:$B$237,MATCH(纤芯!G1181,光放段!$C$4:$C$237,0))</f>
        <v>37007202000</v>
      </c>
      <c r="I1181" s="3" t="str">
        <f t="shared" si="91"/>
        <v>德州乐陵光缆</v>
      </c>
      <c r="J1181" s="3" t="str">
        <f>INDEX(子缆名称!$B$4:$B$29,纤芯!M1181)</f>
        <v>B缆</v>
      </c>
      <c r="K1181" s="3">
        <v>20</v>
      </c>
      <c r="L1181" s="3">
        <f t="shared" si="92"/>
        <v>8</v>
      </c>
      <c r="M1181" s="3">
        <f t="shared" si="93"/>
        <v>2</v>
      </c>
      <c r="N1181" s="3" t="s">
        <v>32</v>
      </c>
      <c r="O1181" s="3">
        <f>COUNTIF([1]局站!$D$4:$D$172,"="&amp;N1181)</f>
        <v>1</v>
      </c>
      <c r="P1181" s="3">
        <v>0</v>
      </c>
      <c r="Q1181" s="3">
        <v>0</v>
      </c>
      <c r="R1181" s="3">
        <v>0</v>
      </c>
      <c r="S1181" s="3" t="s">
        <v>7</v>
      </c>
      <c r="T1181" s="3">
        <f>COUNTIF([1]局站!$D$4:$D$172,"="&amp;S1181)</f>
        <v>1</v>
      </c>
      <c r="U1181" s="3">
        <v>0</v>
      </c>
      <c r="V1181" s="3">
        <v>0</v>
      </c>
      <c r="W1181" s="3">
        <v>0</v>
      </c>
      <c r="X1181" s="3" t="s">
        <v>1214</v>
      </c>
      <c r="Y1181" s="3" t="s">
        <v>880</v>
      </c>
      <c r="Z1181" s="3" t="str">
        <f>INDEX(业务类型!$C$4:$C$8,MATCH(纤芯!Y1181,业务类型!$B$4:$B$8,0))</f>
        <v>IDLE</v>
      </c>
      <c r="AA1181" s="3"/>
    </row>
    <row r="1182" spans="1:27" ht="16.5" x14ac:dyDescent="0.2">
      <c r="A1182" s="3">
        <v>1179</v>
      </c>
      <c r="B1182" s="3">
        <f t="shared" si="94"/>
        <v>37007202021</v>
      </c>
      <c r="C1182" s="3" t="s">
        <v>1166</v>
      </c>
      <c r="D1182" s="3" t="s">
        <v>207</v>
      </c>
      <c r="E1182" s="3" t="str">
        <f>INDEX(光放段!$G$4:$G$237,MATCH(纤芯!G1182,光放段!$C$4:$C$237,0))</f>
        <v>山东二干|德州乐陵光缆:德州共青团路-乐陵新局</v>
      </c>
      <c r="F1182" s="3">
        <f>INDEX(光放段!$I$4:$I$237,MATCH(纤芯!H1182,光放段!$B$4:$B$237,0))</f>
        <v>37007200000</v>
      </c>
      <c r="G1182" s="3" t="str">
        <f t="shared" si="90"/>
        <v>山东二干|德州乐陵光缆:宁津中心大街-乐陵兴隆南大街</v>
      </c>
      <c r="H1182" s="3">
        <f>INDEX(光放段!$B$4:$B$237,MATCH(纤芯!G1182,光放段!$C$4:$C$237,0))</f>
        <v>37007202000</v>
      </c>
      <c r="I1182" s="3" t="str">
        <f t="shared" si="91"/>
        <v>德州乐陵光缆</v>
      </c>
      <c r="J1182" s="3" t="str">
        <f>INDEX(子缆名称!$B$4:$B$29,纤芯!M1182)</f>
        <v>B缆</v>
      </c>
      <c r="K1182" s="3">
        <v>21</v>
      </c>
      <c r="L1182" s="3">
        <f t="shared" si="92"/>
        <v>9</v>
      </c>
      <c r="M1182" s="3">
        <f t="shared" si="93"/>
        <v>2</v>
      </c>
      <c r="N1182" s="3" t="s">
        <v>32</v>
      </c>
      <c r="O1182" s="3">
        <f>COUNTIF([1]局站!$D$4:$D$172,"="&amp;N1182)</f>
        <v>1</v>
      </c>
      <c r="P1182" s="3">
        <v>0</v>
      </c>
      <c r="Q1182" s="3">
        <v>0</v>
      </c>
      <c r="R1182" s="3">
        <v>0</v>
      </c>
      <c r="S1182" s="3" t="s">
        <v>7</v>
      </c>
      <c r="T1182" s="3">
        <f>COUNTIF([1]局站!$D$4:$D$172,"="&amp;S1182)</f>
        <v>1</v>
      </c>
      <c r="U1182" s="3">
        <v>0</v>
      </c>
      <c r="V1182" s="3">
        <v>0</v>
      </c>
      <c r="W1182" s="3">
        <v>0</v>
      </c>
      <c r="X1182" s="3" t="s">
        <v>1214</v>
      </c>
      <c r="Y1182" s="3" t="s">
        <v>880</v>
      </c>
      <c r="Z1182" s="3" t="str">
        <f>INDEX(业务类型!$C$4:$C$8,MATCH(纤芯!Y1182,业务类型!$B$4:$B$8,0))</f>
        <v>IDLE</v>
      </c>
      <c r="AA1182" s="3"/>
    </row>
    <row r="1183" spans="1:27" ht="16.5" x14ac:dyDescent="0.2">
      <c r="A1183" s="3">
        <v>1180</v>
      </c>
      <c r="B1183" s="3">
        <f t="shared" si="94"/>
        <v>37007202022</v>
      </c>
      <c r="C1183" s="3" t="s">
        <v>1166</v>
      </c>
      <c r="D1183" s="3" t="s">
        <v>207</v>
      </c>
      <c r="E1183" s="3" t="str">
        <f>INDEX(光放段!$G$4:$G$237,MATCH(纤芯!G1183,光放段!$C$4:$C$237,0))</f>
        <v>山东二干|德州乐陵光缆:德州共青团路-乐陵新局</v>
      </c>
      <c r="F1183" s="3">
        <f>INDEX(光放段!$I$4:$I$237,MATCH(纤芯!H1183,光放段!$B$4:$B$237,0))</f>
        <v>37007200000</v>
      </c>
      <c r="G1183" s="3" t="str">
        <f t="shared" si="90"/>
        <v>山东二干|德州乐陵光缆:宁津中心大街-乐陵兴隆南大街</v>
      </c>
      <c r="H1183" s="3">
        <f>INDEX(光放段!$B$4:$B$237,MATCH(纤芯!G1183,光放段!$C$4:$C$237,0))</f>
        <v>37007202000</v>
      </c>
      <c r="I1183" s="3" t="str">
        <f t="shared" si="91"/>
        <v>德州乐陵光缆</v>
      </c>
      <c r="J1183" s="3" t="str">
        <f>INDEX(子缆名称!$B$4:$B$29,纤芯!M1183)</f>
        <v>B缆</v>
      </c>
      <c r="K1183" s="3">
        <v>22</v>
      </c>
      <c r="L1183" s="3">
        <f t="shared" si="92"/>
        <v>10</v>
      </c>
      <c r="M1183" s="3">
        <f t="shared" si="93"/>
        <v>2</v>
      </c>
      <c r="N1183" s="3" t="s">
        <v>32</v>
      </c>
      <c r="O1183" s="3">
        <f>COUNTIF([1]局站!$D$4:$D$172,"="&amp;N1183)</f>
        <v>1</v>
      </c>
      <c r="P1183" s="3">
        <v>0</v>
      </c>
      <c r="Q1183" s="3">
        <v>0</v>
      </c>
      <c r="R1183" s="3">
        <v>0</v>
      </c>
      <c r="S1183" s="3" t="s">
        <v>7</v>
      </c>
      <c r="T1183" s="3">
        <f>COUNTIF([1]局站!$D$4:$D$172,"="&amp;S1183)</f>
        <v>1</v>
      </c>
      <c r="U1183" s="3">
        <v>0</v>
      </c>
      <c r="V1183" s="3">
        <v>0</v>
      </c>
      <c r="W1183" s="3">
        <v>0</v>
      </c>
      <c r="X1183" s="3" t="s">
        <v>1214</v>
      </c>
      <c r="Y1183" s="3" t="s">
        <v>880</v>
      </c>
      <c r="Z1183" s="3" t="str">
        <f>INDEX(业务类型!$C$4:$C$8,MATCH(纤芯!Y1183,业务类型!$B$4:$B$8,0))</f>
        <v>IDLE</v>
      </c>
      <c r="AA1183" s="3"/>
    </row>
    <row r="1184" spans="1:27" ht="16.5" x14ac:dyDescent="0.2">
      <c r="A1184" s="3">
        <v>1181</v>
      </c>
      <c r="B1184" s="3">
        <f t="shared" si="94"/>
        <v>37007202023</v>
      </c>
      <c r="C1184" s="3" t="s">
        <v>1166</v>
      </c>
      <c r="D1184" s="3" t="s">
        <v>207</v>
      </c>
      <c r="E1184" s="3" t="str">
        <f>INDEX(光放段!$G$4:$G$237,MATCH(纤芯!G1184,光放段!$C$4:$C$237,0))</f>
        <v>山东二干|德州乐陵光缆:德州共青团路-乐陵新局</v>
      </c>
      <c r="F1184" s="3">
        <f>INDEX(光放段!$I$4:$I$237,MATCH(纤芯!H1184,光放段!$B$4:$B$237,0))</f>
        <v>37007200000</v>
      </c>
      <c r="G1184" s="3" t="str">
        <f t="shared" si="90"/>
        <v>山东二干|德州乐陵光缆:宁津中心大街-乐陵兴隆南大街</v>
      </c>
      <c r="H1184" s="3">
        <f>INDEX(光放段!$B$4:$B$237,MATCH(纤芯!G1184,光放段!$C$4:$C$237,0))</f>
        <v>37007202000</v>
      </c>
      <c r="I1184" s="3" t="str">
        <f t="shared" si="91"/>
        <v>德州乐陵光缆</v>
      </c>
      <c r="J1184" s="3" t="str">
        <f>INDEX(子缆名称!$B$4:$B$29,纤芯!M1184)</f>
        <v>B缆</v>
      </c>
      <c r="K1184" s="3">
        <v>23</v>
      </c>
      <c r="L1184" s="3">
        <f t="shared" si="92"/>
        <v>11</v>
      </c>
      <c r="M1184" s="3">
        <f t="shared" si="93"/>
        <v>2</v>
      </c>
      <c r="N1184" s="3" t="s">
        <v>32</v>
      </c>
      <c r="O1184" s="3">
        <f>COUNTIF([1]局站!$D$4:$D$172,"="&amp;N1184)</f>
        <v>1</v>
      </c>
      <c r="P1184" s="3">
        <v>0</v>
      </c>
      <c r="Q1184" s="3">
        <v>0</v>
      </c>
      <c r="R1184" s="3">
        <v>0</v>
      </c>
      <c r="S1184" s="3" t="s">
        <v>7</v>
      </c>
      <c r="T1184" s="3">
        <f>COUNTIF([1]局站!$D$4:$D$172,"="&amp;S1184)</f>
        <v>1</v>
      </c>
      <c r="U1184" s="3">
        <v>0</v>
      </c>
      <c r="V1184" s="3">
        <v>0</v>
      </c>
      <c r="W1184" s="3">
        <v>0</v>
      </c>
      <c r="X1184" s="3" t="s">
        <v>1214</v>
      </c>
      <c r="Y1184" s="3" t="s">
        <v>880</v>
      </c>
      <c r="Z1184" s="3" t="str">
        <f>INDEX(业务类型!$C$4:$C$8,MATCH(纤芯!Y1184,业务类型!$B$4:$B$8,0))</f>
        <v>IDLE</v>
      </c>
      <c r="AA1184" s="3"/>
    </row>
    <row r="1185" spans="1:27" ht="16.5" x14ac:dyDescent="0.2">
      <c r="A1185" s="3">
        <v>1182</v>
      </c>
      <c r="B1185" s="3">
        <f t="shared" si="94"/>
        <v>37007202024</v>
      </c>
      <c r="C1185" s="3" t="s">
        <v>1166</v>
      </c>
      <c r="D1185" s="3" t="s">
        <v>207</v>
      </c>
      <c r="E1185" s="3" t="str">
        <f>INDEX(光放段!$G$4:$G$237,MATCH(纤芯!G1185,光放段!$C$4:$C$237,0))</f>
        <v>山东二干|德州乐陵光缆:德州共青团路-乐陵新局</v>
      </c>
      <c r="F1185" s="3">
        <f>INDEX(光放段!$I$4:$I$237,MATCH(纤芯!H1185,光放段!$B$4:$B$237,0))</f>
        <v>37007200000</v>
      </c>
      <c r="G1185" s="3" t="str">
        <f t="shared" si="90"/>
        <v>山东二干|德州乐陵光缆:宁津中心大街-乐陵兴隆南大街</v>
      </c>
      <c r="H1185" s="3">
        <f>INDEX(光放段!$B$4:$B$237,MATCH(纤芯!G1185,光放段!$C$4:$C$237,0))</f>
        <v>37007202000</v>
      </c>
      <c r="I1185" s="3" t="str">
        <f t="shared" si="91"/>
        <v>德州乐陵光缆</v>
      </c>
      <c r="J1185" s="3" t="str">
        <f>INDEX(子缆名称!$B$4:$B$29,纤芯!M1185)</f>
        <v>B缆</v>
      </c>
      <c r="K1185" s="3">
        <v>24</v>
      </c>
      <c r="L1185" s="3">
        <f t="shared" si="92"/>
        <v>12</v>
      </c>
      <c r="M1185" s="3">
        <f t="shared" si="93"/>
        <v>2</v>
      </c>
      <c r="N1185" s="3" t="s">
        <v>32</v>
      </c>
      <c r="O1185" s="3">
        <f>COUNTIF([1]局站!$D$4:$D$172,"="&amp;N1185)</f>
        <v>1</v>
      </c>
      <c r="P1185" s="3">
        <v>0</v>
      </c>
      <c r="Q1185" s="3">
        <v>0</v>
      </c>
      <c r="R1185" s="3">
        <v>0</v>
      </c>
      <c r="S1185" s="3" t="s">
        <v>7</v>
      </c>
      <c r="T1185" s="3">
        <f>COUNTIF([1]局站!$D$4:$D$172,"="&amp;S1185)</f>
        <v>1</v>
      </c>
      <c r="U1185" s="3">
        <v>0</v>
      </c>
      <c r="V1185" s="3">
        <v>0</v>
      </c>
      <c r="W1185" s="3">
        <v>0</v>
      </c>
      <c r="X1185" s="3" t="s">
        <v>1214</v>
      </c>
      <c r="Y1185" s="3" t="s">
        <v>880</v>
      </c>
      <c r="Z1185" s="3" t="str">
        <f>INDEX(业务类型!$C$4:$C$8,MATCH(纤芯!Y1185,业务类型!$B$4:$B$8,0))</f>
        <v>IDLE</v>
      </c>
      <c r="AA1185" s="3"/>
    </row>
    <row r="1186" spans="1:27" ht="16.5" x14ac:dyDescent="0.2">
      <c r="A1186" s="3">
        <v>1183</v>
      </c>
      <c r="B1186" s="3">
        <f t="shared" si="94"/>
        <v>37007202025</v>
      </c>
      <c r="C1186" s="3" t="s">
        <v>1166</v>
      </c>
      <c r="D1186" s="3" t="s">
        <v>207</v>
      </c>
      <c r="E1186" s="3" t="str">
        <f>INDEX(光放段!$G$4:$G$237,MATCH(纤芯!G1186,光放段!$C$4:$C$237,0))</f>
        <v>山东二干|德州乐陵光缆:德州共青团路-乐陵新局</v>
      </c>
      <c r="F1186" s="3">
        <f>INDEX(光放段!$I$4:$I$237,MATCH(纤芯!H1186,光放段!$B$4:$B$237,0))</f>
        <v>37007200000</v>
      </c>
      <c r="G1186" s="3" t="str">
        <f t="shared" si="90"/>
        <v>山东二干|德州乐陵光缆:宁津中心大街-乐陵兴隆南大街</v>
      </c>
      <c r="H1186" s="3">
        <f>INDEX(光放段!$B$4:$B$237,MATCH(纤芯!G1186,光放段!$C$4:$C$237,0))</f>
        <v>37007202000</v>
      </c>
      <c r="I1186" s="3" t="str">
        <f t="shared" si="91"/>
        <v>德州乐陵光缆</v>
      </c>
      <c r="J1186" s="3" t="str">
        <f>INDEX(子缆名称!$B$4:$B$29,纤芯!M1186)</f>
        <v>C缆</v>
      </c>
      <c r="K1186" s="3">
        <v>25</v>
      </c>
      <c r="L1186" s="3">
        <f t="shared" si="92"/>
        <v>1</v>
      </c>
      <c r="M1186" s="3">
        <f t="shared" si="93"/>
        <v>3</v>
      </c>
      <c r="N1186" s="3" t="s">
        <v>32</v>
      </c>
      <c r="O1186" s="3">
        <f>COUNTIF([1]局站!$D$4:$D$172,"="&amp;N1186)</f>
        <v>1</v>
      </c>
      <c r="P1186" s="3">
        <v>0</v>
      </c>
      <c r="Q1186" s="3">
        <v>0</v>
      </c>
      <c r="R1186" s="3">
        <v>0</v>
      </c>
      <c r="S1186" s="3" t="s">
        <v>7</v>
      </c>
      <c r="T1186" s="3">
        <f>COUNTIF([1]局站!$D$4:$D$172,"="&amp;S1186)</f>
        <v>1</v>
      </c>
      <c r="U1186" s="3">
        <v>0</v>
      </c>
      <c r="V1186" s="3">
        <v>0</v>
      </c>
      <c r="W1186" s="3">
        <v>0</v>
      </c>
      <c r="X1186" s="3" t="s">
        <v>1215</v>
      </c>
      <c r="Y1186" s="3" t="s">
        <v>880</v>
      </c>
      <c r="Z1186" s="3" t="str">
        <f>INDEX(业务类型!$C$4:$C$8,MATCH(纤芯!Y1186,业务类型!$B$4:$B$8,0))</f>
        <v>IDLE</v>
      </c>
      <c r="AA1186" s="3"/>
    </row>
    <row r="1187" spans="1:27" ht="16.5" x14ac:dyDescent="0.2">
      <c r="A1187" s="3">
        <v>1184</v>
      </c>
      <c r="B1187" s="3">
        <f t="shared" si="94"/>
        <v>37007202026</v>
      </c>
      <c r="C1187" s="3" t="s">
        <v>1166</v>
      </c>
      <c r="D1187" s="3" t="s">
        <v>207</v>
      </c>
      <c r="E1187" s="3" t="str">
        <f>INDEX(光放段!$G$4:$G$237,MATCH(纤芯!G1187,光放段!$C$4:$C$237,0))</f>
        <v>山东二干|德州乐陵光缆:德州共青团路-乐陵新局</v>
      </c>
      <c r="F1187" s="3">
        <f>INDEX(光放段!$I$4:$I$237,MATCH(纤芯!H1187,光放段!$B$4:$B$237,0))</f>
        <v>37007200000</v>
      </c>
      <c r="G1187" s="3" t="str">
        <f t="shared" si="90"/>
        <v>山东二干|德州乐陵光缆:宁津中心大街-乐陵兴隆南大街</v>
      </c>
      <c r="H1187" s="3">
        <f>INDEX(光放段!$B$4:$B$237,MATCH(纤芯!G1187,光放段!$C$4:$C$237,0))</f>
        <v>37007202000</v>
      </c>
      <c r="I1187" s="3" t="str">
        <f t="shared" si="91"/>
        <v>德州乐陵光缆</v>
      </c>
      <c r="J1187" s="3" t="str">
        <f>INDEX(子缆名称!$B$4:$B$29,纤芯!M1187)</f>
        <v>C缆</v>
      </c>
      <c r="K1187" s="3">
        <v>26</v>
      </c>
      <c r="L1187" s="3">
        <f t="shared" si="92"/>
        <v>2</v>
      </c>
      <c r="M1187" s="3">
        <f t="shared" si="93"/>
        <v>3</v>
      </c>
      <c r="N1187" s="3" t="s">
        <v>32</v>
      </c>
      <c r="O1187" s="3">
        <f>COUNTIF([1]局站!$D$4:$D$172,"="&amp;N1187)</f>
        <v>1</v>
      </c>
      <c r="P1187" s="3">
        <v>0</v>
      </c>
      <c r="Q1187" s="3">
        <v>0</v>
      </c>
      <c r="R1187" s="3">
        <v>0</v>
      </c>
      <c r="S1187" s="3" t="s">
        <v>7</v>
      </c>
      <c r="T1187" s="3">
        <f>COUNTIF([1]局站!$D$4:$D$172,"="&amp;S1187)</f>
        <v>1</v>
      </c>
      <c r="U1187" s="3">
        <v>0</v>
      </c>
      <c r="V1187" s="3">
        <v>0</v>
      </c>
      <c r="W1187" s="3">
        <v>0</v>
      </c>
      <c r="X1187" s="3" t="s">
        <v>1215</v>
      </c>
      <c r="Y1187" s="3" t="s">
        <v>880</v>
      </c>
      <c r="Z1187" s="3" t="str">
        <f>INDEX(业务类型!$C$4:$C$8,MATCH(纤芯!Y1187,业务类型!$B$4:$B$8,0))</f>
        <v>IDLE</v>
      </c>
      <c r="AA1187" s="3"/>
    </row>
    <row r="1188" spans="1:27" ht="16.5" x14ac:dyDescent="0.2">
      <c r="A1188" s="3">
        <v>1185</v>
      </c>
      <c r="B1188" s="3">
        <f t="shared" si="94"/>
        <v>37007202027</v>
      </c>
      <c r="C1188" s="3" t="s">
        <v>1166</v>
      </c>
      <c r="D1188" s="3" t="s">
        <v>207</v>
      </c>
      <c r="E1188" s="3" t="str">
        <f>INDEX(光放段!$G$4:$G$237,MATCH(纤芯!G1188,光放段!$C$4:$C$237,0))</f>
        <v>山东二干|德州乐陵光缆:德州共青团路-乐陵新局</v>
      </c>
      <c r="F1188" s="3">
        <f>INDEX(光放段!$I$4:$I$237,MATCH(纤芯!H1188,光放段!$B$4:$B$237,0))</f>
        <v>37007200000</v>
      </c>
      <c r="G1188" s="3" t="str">
        <f t="shared" si="90"/>
        <v>山东二干|德州乐陵光缆:宁津中心大街-乐陵兴隆南大街</v>
      </c>
      <c r="H1188" s="3">
        <f>INDEX(光放段!$B$4:$B$237,MATCH(纤芯!G1188,光放段!$C$4:$C$237,0))</f>
        <v>37007202000</v>
      </c>
      <c r="I1188" s="3" t="str">
        <f t="shared" si="91"/>
        <v>德州乐陵光缆</v>
      </c>
      <c r="J1188" s="3" t="str">
        <f>INDEX(子缆名称!$B$4:$B$29,纤芯!M1188)</f>
        <v>C缆</v>
      </c>
      <c r="K1188" s="3">
        <v>27</v>
      </c>
      <c r="L1188" s="3">
        <f t="shared" si="92"/>
        <v>3</v>
      </c>
      <c r="M1188" s="3">
        <f t="shared" si="93"/>
        <v>3</v>
      </c>
      <c r="N1188" s="3" t="s">
        <v>32</v>
      </c>
      <c r="O1188" s="3">
        <f>COUNTIF([1]局站!$D$4:$D$172,"="&amp;N1188)</f>
        <v>1</v>
      </c>
      <c r="P1188" s="3">
        <v>0</v>
      </c>
      <c r="Q1188" s="3">
        <v>0</v>
      </c>
      <c r="R1188" s="3">
        <v>0</v>
      </c>
      <c r="S1188" s="3" t="s">
        <v>7</v>
      </c>
      <c r="T1188" s="3">
        <f>COUNTIF([1]局站!$D$4:$D$172,"="&amp;S1188)</f>
        <v>1</v>
      </c>
      <c r="U1188" s="3">
        <v>0</v>
      </c>
      <c r="V1188" s="3">
        <v>0</v>
      </c>
      <c r="W1188" s="3">
        <v>0</v>
      </c>
      <c r="X1188" s="3" t="s">
        <v>1215</v>
      </c>
      <c r="Y1188" s="3" t="s">
        <v>880</v>
      </c>
      <c r="Z1188" s="3" t="str">
        <f>INDEX(业务类型!$C$4:$C$8,MATCH(纤芯!Y1188,业务类型!$B$4:$B$8,0))</f>
        <v>IDLE</v>
      </c>
      <c r="AA1188" s="3"/>
    </row>
    <row r="1189" spans="1:27" ht="16.5" x14ac:dyDescent="0.2">
      <c r="A1189" s="3">
        <v>1186</v>
      </c>
      <c r="B1189" s="3">
        <f t="shared" si="94"/>
        <v>37007202028</v>
      </c>
      <c r="C1189" s="3" t="s">
        <v>1166</v>
      </c>
      <c r="D1189" s="3" t="s">
        <v>207</v>
      </c>
      <c r="E1189" s="3" t="str">
        <f>INDEX(光放段!$G$4:$G$237,MATCH(纤芯!G1189,光放段!$C$4:$C$237,0))</f>
        <v>山东二干|德州乐陵光缆:德州共青团路-乐陵新局</v>
      </c>
      <c r="F1189" s="3">
        <f>INDEX(光放段!$I$4:$I$237,MATCH(纤芯!H1189,光放段!$B$4:$B$237,0))</f>
        <v>37007200000</v>
      </c>
      <c r="G1189" s="3" t="str">
        <f t="shared" si="90"/>
        <v>山东二干|德州乐陵光缆:宁津中心大街-乐陵兴隆南大街</v>
      </c>
      <c r="H1189" s="3">
        <f>INDEX(光放段!$B$4:$B$237,MATCH(纤芯!G1189,光放段!$C$4:$C$237,0))</f>
        <v>37007202000</v>
      </c>
      <c r="I1189" s="3" t="str">
        <f t="shared" si="91"/>
        <v>德州乐陵光缆</v>
      </c>
      <c r="J1189" s="3" t="str">
        <f>INDEX(子缆名称!$B$4:$B$29,纤芯!M1189)</f>
        <v>C缆</v>
      </c>
      <c r="K1189" s="3">
        <v>28</v>
      </c>
      <c r="L1189" s="3">
        <f t="shared" si="92"/>
        <v>4</v>
      </c>
      <c r="M1189" s="3">
        <f t="shared" si="93"/>
        <v>3</v>
      </c>
      <c r="N1189" s="3" t="s">
        <v>32</v>
      </c>
      <c r="O1189" s="3">
        <f>COUNTIF([1]局站!$D$4:$D$172,"="&amp;N1189)</f>
        <v>1</v>
      </c>
      <c r="P1189" s="3">
        <v>0</v>
      </c>
      <c r="Q1189" s="3">
        <v>0</v>
      </c>
      <c r="R1189" s="3">
        <v>0</v>
      </c>
      <c r="S1189" s="3" t="s">
        <v>7</v>
      </c>
      <c r="T1189" s="3">
        <f>COUNTIF([1]局站!$D$4:$D$172,"="&amp;S1189)</f>
        <v>1</v>
      </c>
      <c r="U1189" s="3">
        <v>0</v>
      </c>
      <c r="V1189" s="3">
        <v>0</v>
      </c>
      <c r="W1189" s="3">
        <v>0</v>
      </c>
      <c r="X1189" s="3" t="s">
        <v>1215</v>
      </c>
      <c r="Y1189" s="3" t="s">
        <v>880</v>
      </c>
      <c r="Z1189" s="3" t="str">
        <f>INDEX(业务类型!$C$4:$C$8,MATCH(纤芯!Y1189,业务类型!$B$4:$B$8,0))</f>
        <v>IDLE</v>
      </c>
      <c r="AA1189" s="3"/>
    </row>
    <row r="1190" spans="1:27" ht="16.5" x14ac:dyDescent="0.2">
      <c r="A1190" s="3">
        <v>1187</v>
      </c>
      <c r="B1190" s="3">
        <f t="shared" si="94"/>
        <v>37007202029</v>
      </c>
      <c r="C1190" s="3" t="s">
        <v>1166</v>
      </c>
      <c r="D1190" s="3" t="s">
        <v>207</v>
      </c>
      <c r="E1190" s="3" t="str">
        <f>INDEX(光放段!$G$4:$G$237,MATCH(纤芯!G1190,光放段!$C$4:$C$237,0))</f>
        <v>山东二干|德州乐陵光缆:德州共青团路-乐陵新局</v>
      </c>
      <c r="F1190" s="3">
        <f>INDEX(光放段!$I$4:$I$237,MATCH(纤芯!H1190,光放段!$B$4:$B$237,0))</f>
        <v>37007200000</v>
      </c>
      <c r="G1190" s="3" t="str">
        <f t="shared" si="90"/>
        <v>山东二干|德州乐陵光缆:宁津中心大街-乐陵兴隆南大街</v>
      </c>
      <c r="H1190" s="3">
        <f>INDEX(光放段!$B$4:$B$237,MATCH(纤芯!G1190,光放段!$C$4:$C$237,0))</f>
        <v>37007202000</v>
      </c>
      <c r="I1190" s="3" t="str">
        <f t="shared" si="91"/>
        <v>德州乐陵光缆</v>
      </c>
      <c r="J1190" s="3" t="str">
        <f>INDEX(子缆名称!$B$4:$B$29,纤芯!M1190)</f>
        <v>C缆</v>
      </c>
      <c r="K1190" s="3">
        <v>29</v>
      </c>
      <c r="L1190" s="3">
        <f t="shared" si="92"/>
        <v>5</v>
      </c>
      <c r="M1190" s="3">
        <f t="shared" si="93"/>
        <v>3</v>
      </c>
      <c r="N1190" s="3" t="s">
        <v>32</v>
      </c>
      <c r="O1190" s="3">
        <f>COUNTIF([1]局站!$D$4:$D$172,"="&amp;N1190)</f>
        <v>1</v>
      </c>
      <c r="P1190" s="3">
        <v>0</v>
      </c>
      <c r="Q1190" s="3">
        <v>0</v>
      </c>
      <c r="R1190" s="3">
        <v>0</v>
      </c>
      <c r="S1190" s="3" t="s">
        <v>7</v>
      </c>
      <c r="T1190" s="3">
        <f>COUNTIF([1]局站!$D$4:$D$172,"="&amp;S1190)</f>
        <v>1</v>
      </c>
      <c r="U1190" s="3">
        <v>0</v>
      </c>
      <c r="V1190" s="3">
        <v>0</v>
      </c>
      <c r="W1190" s="3">
        <v>0</v>
      </c>
      <c r="X1190" s="3" t="s">
        <v>1215</v>
      </c>
      <c r="Y1190" s="3" t="s">
        <v>880</v>
      </c>
      <c r="Z1190" s="3" t="str">
        <f>INDEX(业务类型!$C$4:$C$8,MATCH(纤芯!Y1190,业务类型!$B$4:$B$8,0))</f>
        <v>IDLE</v>
      </c>
      <c r="AA1190" s="3"/>
    </row>
    <row r="1191" spans="1:27" ht="16.5" x14ac:dyDescent="0.2">
      <c r="A1191" s="3">
        <v>1188</v>
      </c>
      <c r="B1191" s="3">
        <f t="shared" si="94"/>
        <v>37007202030</v>
      </c>
      <c r="C1191" s="3" t="s">
        <v>1166</v>
      </c>
      <c r="D1191" s="3" t="s">
        <v>207</v>
      </c>
      <c r="E1191" s="3" t="str">
        <f>INDEX(光放段!$G$4:$G$237,MATCH(纤芯!G1191,光放段!$C$4:$C$237,0))</f>
        <v>山东二干|德州乐陵光缆:德州共青团路-乐陵新局</v>
      </c>
      <c r="F1191" s="3">
        <f>INDEX(光放段!$I$4:$I$237,MATCH(纤芯!H1191,光放段!$B$4:$B$237,0))</f>
        <v>37007200000</v>
      </c>
      <c r="G1191" s="3" t="str">
        <f t="shared" si="90"/>
        <v>山东二干|德州乐陵光缆:宁津中心大街-乐陵兴隆南大街</v>
      </c>
      <c r="H1191" s="3">
        <f>INDEX(光放段!$B$4:$B$237,MATCH(纤芯!G1191,光放段!$C$4:$C$237,0))</f>
        <v>37007202000</v>
      </c>
      <c r="I1191" s="3" t="str">
        <f t="shared" si="91"/>
        <v>德州乐陵光缆</v>
      </c>
      <c r="J1191" s="3" t="str">
        <f>INDEX(子缆名称!$B$4:$B$29,纤芯!M1191)</f>
        <v>C缆</v>
      </c>
      <c r="K1191" s="3">
        <v>30</v>
      </c>
      <c r="L1191" s="3">
        <f t="shared" si="92"/>
        <v>6</v>
      </c>
      <c r="M1191" s="3">
        <f t="shared" si="93"/>
        <v>3</v>
      </c>
      <c r="N1191" s="3" t="s">
        <v>32</v>
      </c>
      <c r="O1191" s="3">
        <f>COUNTIF([1]局站!$D$4:$D$172,"="&amp;N1191)</f>
        <v>1</v>
      </c>
      <c r="P1191" s="3">
        <v>0</v>
      </c>
      <c r="Q1191" s="3">
        <v>0</v>
      </c>
      <c r="R1191" s="3">
        <v>0</v>
      </c>
      <c r="S1191" s="3" t="s">
        <v>7</v>
      </c>
      <c r="T1191" s="3">
        <f>COUNTIF([1]局站!$D$4:$D$172,"="&amp;S1191)</f>
        <v>1</v>
      </c>
      <c r="U1191" s="3">
        <v>0</v>
      </c>
      <c r="V1191" s="3">
        <v>0</v>
      </c>
      <c r="W1191" s="3">
        <v>0</v>
      </c>
      <c r="X1191" s="3" t="s">
        <v>1215</v>
      </c>
      <c r="Y1191" s="3" t="s">
        <v>880</v>
      </c>
      <c r="Z1191" s="3" t="str">
        <f>INDEX(业务类型!$C$4:$C$8,MATCH(纤芯!Y1191,业务类型!$B$4:$B$8,0))</f>
        <v>IDLE</v>
      </c>
      <c r="AA1191" s="3"/>
    </row>
    <row r="1192" spans="1:27" ht="16.5" x14ac:dyDescent="0.2">
      <c r="A1192" s="3">
        <v>1189</v>
      </c>
      <c r="B1192" s="3">
        <f t="shared" si="94"/>
        <v>37007202031</v>
      </c>
      <c r="C1192" s="3" t="s">
        <v>1166</v>
      </c>
      <c r="D1192" s="3" t="s">
        <v>207</v>
      </c>
      <c r="E1192" s="3" t="str">
        <f>INDEX(光放段!$G$4:$G$237,MATCH(纤芯!G1192,光放段!$C$4:$C$237,0))</f>
        <v>山东二干|德州乐陵光缆:德州共青团路-乐陵新局</v>
      </c>
      <c r="F1192" s="3">
        <f>INDEX(光放段!$I$4:$I$237,MATCH(纤芯!H1192,光放段!$B$4:$B$237,0))</f>
        <v>37007200000</v>
      </c>
      <c r="G1192" s="3" t="str">
        <f t="shared" si="90"/>
        <v>山东二干|德州乐陵光缆:宁津中心大街-乐陵兴隆南大街</v>
      </c>
      <c r="H1192" s="3">
        <f>INDEX(光放段!$B$4:$B$237,MATCH(纤芯!G1192,光放段!$C$4:$C$237,0))</f>
        <v>37007202000</v>
      </c>
      <c r="I1192" s="3" t="str">
        <f t="shared" si="91"/>
        <v>德州乐陵光缆</v>
      </c>
      <c r="J1192" s="3" t="str">
        <f>INDEX(子缆名称!$B$4:$B$29,纤芯!M1192)</f>
        <v>C缆</v>
      </c>
      <c r="K1192" s="3">
        <v>31</v>
      </c>
      <c r="L1192" s="3">
        <f t="shared" si="92"/>
        <v>7</v>
      </c>
      <c r="M1192" s="3">
        <f t="shared" si="93"/>
        <v>3</v>
      </c>
      <c r="N1192" s="3" t="s">
        <v>32</v>
      </c>
      <c r="O1192" s="3">
        <f>COUNTIF([1]局站!$D$4:$D$172,"="&amp;N1192)</f>
        <v>1</v>
      </c>
      <c r="P1192" s="3">
        <v>0</v>
      </c>
      <c r="Q1192" s="3">
        <v>0</v>
      </c>
      <c r="R1192" s="3">
        <v>0</v>
      </c>
      <c r="S1192" s="3" t="s">
        <v>7</v>
      </c>
      <c r="T1192" s="3">
        <f>COUNTIF([1]局站!$D$4:$D$172,"="&amp;S1192)</f>
        <v>1</v>
      </c>
      <c r="U1192" s="3">
        <v>0</v>
      </c>
      <c r="V1192" s="3">
        <v>0</v>
      </c>
      <c r="W1192" s="3">
        <v>0</v>
      </c>
      <c r="X1192" s="3" t="s">
        <v>1215</v>
      </c>
      <c r="Y1192" s="3" t="s">
        <v>880</v>
      </c>
      <c r="Z1192" s="3" t="str">
        <f>INDEX(业务类型!$C$4:$C$8,MATCH(纤芯!Y1192,业务类型!$B$4:$B$8,0))</f>
        <v>IDLE</v>
      </c>
      <c r="AA1192" s="3"/>
    </row>
    <row r="1193" spans="1:27" ht="16.5" x14ac:dyDescent="0.2">
      <c r="A1193" s="3">
        <v>1190</v>
      </c>
      <c r="B1193" s="3">
        <f t="shared" si="94"/>
        <v>37007202032</v>
      </c>
      <c r="C1193" s="3" t="s">
        <v>1166</v>
      </c>
      <c r="D1193" s="3" t="s">
        <v>207</v>
      </c>
      <c r="E1193" s="3" t="str">
        <f>INDEX(光放段!$G$4:$G$237,MATCH(纤芯!G1193,光放段!$C$4:$C$237,0))</f>
        <v>山东二干|德州乐陵光缆:德州共青团路-乐陵新局</v>
      </c>
      <c r="F1193" s="3">
        <f>INDEX(光放段!$I$4:$I$237,MATCH(纤芯!H1193,光放段!$B$4:$B$237,0))</f>
        <v>37007200000</v>
      </c>
      <c r="G1193" s="3" t="str">
        <f t="shared" si="90"/>
        <v>山东二干|德州乐陵光缆:宁津中心大街-乐陵兴隆南大街</v>
      </c>
      <c r="H1193" s="3">
        <f>INDEX(光放段!$B$4:$B$237,MATCH(纤芯!G1193,光放段!$C$4:$C$237,0))</f>
        <v>37007202000</v>
      </c>
      <c r="I1193" s="3" t="str">
        <f t="shared" si="91"/>
        <v>德州乐陵光缆</v>
      </c>
      <c r="J1193" s="3" t="str">
        <f>INDEX(子缆名称!$B$4:$B$29,纤芯!M1193)</f>
        <v>C缆</v>
      </c>
      <c r="K1193" s="3">
        <v>32</v>
      </c>
      <c r="L1193" s="3">
        <f t="shared" si="92"/>
        <v>8</v>
      </c>
      <c r="M1193" s="3">
        <f t="shared" si="93"/>
        <v>3</v>
      </c>
      <c r="N1193" s="3" t="s">
        <v>32</v>
      </c>
      <c r="O1193" s="3">
        <f>COUNTIF([1]局站!$D$4:$D$172,"="&amp;N1193)</f>
        <v>1</v>
      </c>
      <c r="P1193" s="3">
        <v>0</v>
      </c>
      <c r="Q1193" s="3">
        <v>0</v>
      </c>
      <c r="R1193" s="3">
        <v>0</v>
      </c>
      <c r="S1193" s="3" t="s">
        <v>7</v>
      </c>
      <c r="T1193" s="3">
        <f>COUNTIF([1]局站!$D$4:$D$172,"="&amp;S1193)</f>
        <v>1</v>
      </c>
      <c r="U1193" s="3">
        <v>0</v>
      </c>
      <c r="V1193" s="3">
        <v>0</v>
      </c>
      <c r="W1193" s="3">
        <v>0</v>
      </c>
      <c r="X1193" s="3" t="s">
        <v>1215</v>
      </c>
      <c r="Y1193" s="3" t="s">
        <v>880</v>
      </c>
      <c r="Z1193" s="3" t="str">
        <f>INDEX(业务类型!$C$4:$C$8,MATCH(纤芯!Y1193,业务类型!$B$4:$B$8,0))</f>
        <v>IDLE</v>
      </c>
      <c r="AA1193" s="3"/>
    </row>
    <row r="1194" spans="1:27" ht="16.5" x14ac:dyDescent="0.2">
      <c r="A1194" s="3">
        <v>1191</v>
      </c>
      <c r="B1194" s="3">
        <f t="shared" si="94"/>
        <v>37007202033</v>
      </c>
      <c r="C1194" s="3" t="s">
        <v>1166</v>
      </c>
      <c r="D1194" s="3" t="s">
        <v>207</v>
      </c>
      <c r="E1194" s="3" t="str">
        <f>INDEX(光放段!$G$4:$G$237,MATCH(纤芯!G1194,光放段!$C$4:$C$237,0))</f>
        <v>山东二干|德州乐陵光缆:德州共青团路-乐陵新局</v>
      </c>
      <c r="F1194" s="3">
        <f>INDEX(光放段!$I$4:$I$237,MATCH(纤芯!H1194,光放段!$B$4:$B$237,0))</f>
        <v>37007200000</v>
      </c>
      <c r="G1194" s="3" t="str">
        <f t="shared" si="90"/>
        <v>山东二干|德州乐陵光缆:宁津中心大街-乐陵兴隆南大街</v>
      </c>
      <c r="H1194" s="3">
        <f>INDEX(光放段!$B$4:$B$237,MATCH(纤芯!G1194,光放段!$C$4:$C$237,0))</f>
        <v>37007202000</v>
      </c>
      <c r="I1194" s="3" t="str">
        <f t="shared" si="91"/>
        <v>德州乐陵光缆</v>
      </c>
      <c r="J1194" s="3" t="str">
        <f>INDEX(子缆名称!$B$4:$B$29,纤芯!M1194)</f>
        <v>C缆</v>
      </c>
      <c r="K1194" s="3">
        <v>33</v>
      </c>
      <c r="L1194" s="3">
        <f t="shared" si="92"/>
        <v>9</v>
      </c>
      <c r="M1194" s="3">
        <f t="shared" si="93"/>
        <v>3</v>
      </c>
      <c r="N1194" s="3" t="s">
        <v>32</v>
      </c>
      <c r="O1194" s="3">
        <f>COUNTIF([1]局站!$D$4:$D$172,"="&amp;N1194)</f>
        <v>1</v>
      </c>
      <c r="P1194" s="3">
        <v>0</v>
      </c>
      <c r="Q1194" s="3">
        <v>0</v>
      </c>
      <c r="R1194" s="3">
        <v>0</v>
      </c>
      <c r="S1194" s="3" t="s">
        <v>7</v>
      </c>
      <c r="T1194" s="3">
        <f>COUNTIF([1]局站!$D$4:$D$172,"="&amp;S1194)</f>
        <v>1</v>
      </c>
      <c r="U1194" s="3">
        <v>0</v>
      </c>
      <c r="V1194" s="3">
        <v>0</v>
      </c>
      <c r="W1194" s="3">
        <v>0</v>
      </c>
      <c r="X1194" s="3" t="s">
        <v>1215</v>
      </c>
      <c r="Y1194" s="3" t="s">
        <v>880</v>
      </c>
      <c r="Z1194" s="3" t="str">
        <f>INDEX(业务类型!$C$4:$C$8,MATCH(纤芯!Y1194,业务类型!$B$4:$B$8,0))</f>
        <v>IDLE</v>
      </c>
      <c r="AA1194" s="3"/>
    </row>
    <row r="1195" spans="1:27" ht="16.5" x14ac:dyDescent="0.2">
      <c r="A1195" s="3">
        <v>1192</v>
      </c>
      <c r="B1195" s="3">
        <f t="shared" si="94"/>
        <v>37007202034</v>
      </c>
      <c r="C1195" s="3" t="s">
        <v>1166</v>
      </c>
      <c r="D1195" s="3" t="s">
        <v>207</v>
      </c>
      <c r="E1195" s="3" t="str">
        <f>INDEX(光放段!$G$4:$G$237,MATCH(纤芯!G1195,光放段!$C$4:$C$237,0))</f>
        <v>山东二干|德州乐陵光缆:德州共青团路-乐陵新局</v>
      </c>
      <c r="F1195" s="3">
        <f>INDEX(光放段!$I$4:$I$237,MATCH(纤芯!H1195,光放段!$B$4:$B$237,0))</f>
        <v>37007200000</v>
      </c>
      <c r="G1195" s="3" t="str">
        <f t="shared" si="90"/>
        <v>山东二干|德州乐陵光缆:宁津中心大街-乐陵兴隆南大街</v>
      </c>
      <c r="H1195" s="3">
        <f>INDEX(光放段!$B$4:$B$237,MATCH(纤芯!G1195,光放段!$C$4:$C$237,0))</f>
        <v>37007202000</v>
      </c>
      <c r="I1195" s="3" t="str">
        <f t="shared" si="91"/>
        <v>德州乐陵光缆</v>
      </c>
      <c r="J1195" s="3" t="str">
        <f>INDEX(子缆名称!$B$4:$B$29,纤芯!M1195)</f>
        <v>C缆</v>
      </c>
      <c r="K1195" s="3">
        <v>34</v>
      </c>
      <c r="L1195" s="3">
        <f t="shared" si="92"/>
        <v>10</v>
      </c>
      <c r="M1195" s="3">
        <f t="shared" si="93"/>
        <v>3</v>
      </c>
      <c r="N1195" s="3" t="s">
        <v>32</v>
      </c>
      <c r="O1195" s="3">
        <f>COUNTIF([1]局站!$D$4:$D$172,"="&amp;N1195)</f>
        <v>1</v>
      </c>
      <c r="P1195" s="3">
        <v>0</v>
      </c>
      <c r="Q1195" s="3">
        <v>0</v>
      </c>
      <c r="R1195" s="3">
        <v>0</v>
      </c>
      <c r="S1195" s="3" t="s">
        <v>7</v>
      </c>
      <c r="T1195" s="3">
        <f>COUNTIF([1]局站!$D$4:$D$172,"="&amp;S1195)</f>
        <v>1</v>
      </c>
      <c r="U1195" s="3">
        <v>0</v>
      </c>
      <c r="V1195" s="3">
        <v>0</v>
      </c>
      <c r="W1195" s="3">
        <v>0</v>
      </c>
      <c r="X1195" s="3" t="s">
        <v>1215</v>
      </c>
      <c r="Y1195" s="3" t="s">
        <v>880</v>
      </c>
      <c r="Z1195" s="3" t="str">
        <f>INDEX(业务类型!$C$4:$C$8,MATCH(纤芯!Y1195,业务类型!$B$4:$B$8,0))</f>
        <v>IDLE</v>
      </c>
      <c r="AA1195" s="3"/>
    </row>
    <row r="1196" spans="1:27" ht="16.5" x14ac:dyDescent="0.2">
      <c r="A1196" s="3">
        <v>1193</v>
      </c>
      <c r="B1196" s="3">
        <f t="shared" si="94"/>
        <v>37007202035</v>
      </c>
      <c r="C1196" s="3" t="s">
        <v>1166</v>
      </c>
      <c r="D1196" s="3" t="s">
        <v>207</v>
      </c>
      <c r="E1196" s="3" t="str">
        <f>INDEX(光放段!$G$4:$G$237,MATCH(纤芯!G1196,光放段!$C$4:$C$237,0))</f>
        <v>山东二干|德州乐陵光缆:德州共青团路-乐陵新局</v>
      </c>
      <c r="F1196" s="3">
        <f>INDEX(光放段!$I$4:$I$237,MATCH(纤芯!H1196,光放段!$B$4:$B$237,0))</f>
        <v>37007200000</v>
      </c>
      <c r="G1196" s="3" t="str">
        <f t="shared" si="90"/>
        <v>山东二干|德州乐陵光缆:宁津中心大街-乐陵兴隆南大街</v>
      </c>
      <c r="H1196" s="3">
        <f>INDEX(光放段!$B$4:$B$237,MATCH(纤芯!G1196,光放段!$C$4:$C$237,0))</f>
        <v>37007202000</v>
      </c>
      <c r="I1196" s="3" t="str">
        <f t="shared" si="91"/>
        <v>德州乐陵光缆</v>
      </c>
      <c r="J1196" s="3" t="str">
        <f>INDEX(子缆名称!$B$4:$B$29,纤芯!M1196)</f>
        <v>C缆</v>
      </c>
      <c r="K1196" s="3">
        <v>35</v>
      </c>
      <c r="L1196" s="3">
        <f t="shared" si="92"/>
        <v>11</v>
      </c>
      <c r="M1196" s="3">
        <f t="shared" si="93"/>
        <v>3</v>
      </c>
      <c r="N1196" s="3" t="s">
        <v>32</v>
      </c>
      <c r="O1196" s="3">
        <f>COUNTIF([1]局站!$D$4:$D$172,"="&amp;N1196)</f>
        <v>1</v>
      </c>
      <c r="P1196" s="3">
        <v>0</v>
      </c>
      <c r="Q1196" s="3">
        <v>0</v>
      </c>
      <c r="R1196" s="3">
        <v>0</v>
      </c>
      <c r="S1196" s="3" t="s">
        <v>7</v>
      </c>
      <c r="T1196" s="3">
        <f>COUNTIF([1]局站!$D$4:$D$172,"="&amp;S1196)</f>
        <v>1</v>
      </c>
      <c r="U1196" s="3">
        <v>0</v>
      </c>
      <c r="V1196" s="3">
        <v>0</v>
      </c>
      <c r="W1196" s="3">
        <v>0</v>
      </c>
      <c r="X1196" s="3" t="s">
        <v>1215</v>
      </c>
      <c r="Y1196" s="3" t="s">
        <v>880</v>
      </c>
      <c r="Z1196" s="3" t="str">
        <f>INDEX(业务类型!$C$4:$C$8,MATCH(纤芯!Y1196,业务类型!$B$4:$B$8,0))</f>
        <v>IDLE</v>
      </c>
      <c r="AA1196" s="3"/>
    </row>
    <row r="1197" spans="1:27" ht="16.5" x14ac:dyDescent="0.2">
      <c r="A1197" s="3">
        <v>1194</v>
      </c>
      <c r="B1197" s="3">
        <f t="shared" si="94"/>
        <v>37007202036</v>
      </c>
      <c r="C1197" s="3" t="s">
        <v>1166</v>
      </c>
      <c r="D1197" s="3" t="s">
        <v>207</v>
      </c>
      <c r="E1197" s="3" t="str">
        <f>INDEX(光放段!$G$4:$G$237,MATCH(纤芯!G1197,光放段!$C$4:$C$237,0))</f>
        <v>山东二干|德州乐陵光缆:德州共青团路-乐陵新局</v>
      </c>
      <c r="F1197" s="3">
        <f>INDEX(光放段!$I$4:$I$237,MATCH(纤芯!H1197,光放段!$B$4:$B$237,0))</f>
        <v>37007200000</v>
      </c>
      <c r="G1197" s="3" t="str">
        <f t="shared" si="90"/>
        <v>山东二干|德州乐陵光缆:宁津中心大街-乐陵兴隆南大街</v>
      </c>
      <c r="H1197" s="3">
        <f>INDEX(光放段!$B$4:$B$237,MATCH(纤芯!G1197,光放段!$C$4:$C$237,0))</f>
        <v>37007202000</v>
      </c>
      <c r="I1197" s="3" t="str">
        <f t="shared" si="91"/>
        <v>德州乐陵光缆</v>
      </c>
      <c r="J1197" s="3" t="str">
        <f>INDEX(子缆名称!$B$4:$B$29,纤芯!M1197)</f>
        <v>C缆</v>
      </c>
      <c r="K1197" s="3">
        <v>36</v>
      </c>
      <c r="L1197" s="3">
        <f t="shared" si="92"/>
        <v>12</v>
      </c>
      <c r="M1197" s="3">
        <f t="shared" si="93"/>
        <v>3</v>
      </c>
      <c r="N1197" s="3" t="s">
        <v>32</v>
      </c>
      <c r="O1197" s="3">
        <f>COUNTIF([1]局站!$D$4:$D$172,"="&amp;N1197)</f>
        <v>1</v>
      </c>
      <c r="P1197" s="3">
        <v>0</v>
      </c>
      <c r="Q1197" s="3">
        <v>0</v>
      </c>
      <c r="R1197" s="3">
        <v>0</v>
      </c>
      <c r="S1197" s="3" t="s">
        <v>7</v>
      </c>
      <c r="T1197" s="3">
        <f>COUNTIF([1]局站!$D$4:$D$172,"="&amp;S1197)</f>
        <v>1</v>
      </c>
      <c r="U1197" s="3">
        <v>0</v>
      </c>
      <c r="V1197" s="3">
        <v>0</v>
      </c>
      <c r="W1197" s="3">
        <v>0</v>
      </c>
      <c r="X1197" s="3" t="s">
        <v>1215</v>
      </c>
      <c r="Y1197" s="3" t="s">
        <v>881</v>
      </c>
      <c r="Z1197" s="3" t="str">
        <f>INDEX(业务类型!$C$4:$C$8,MATCH(纤芯!Y1197,业务类型!$B$4:$B$8,0))</f>
        <v>OTHER</v>
      </c>
      <c r="AA1197" s="3" t="s">
        <v>888</v>
      </c>
    </row>
    <row r="1198" spans="1:27" ht="16.5" x14ac:dyDescent="0.2">
      <c r="A1198" s="3">
        <v>1195</v>
      </c>
      <c r="B1198" s="3">
        <f t="shared" si="94"/>
        <v>37007202037</v>
      </c>
      <c r="C1198" s="3" t="s">
        <v>1166</v>
      </c>
      <c r="D1198" s="3" t="s">
        <v>207</v>
      </c>
      <c r="E1198" s="3" t="str">
        <f>INDEX(光放段!$G$4:$G$237,MATCH(纤芯!G1198,光放段!$C$4:$C$237,0))</f>
        <v>山东二干|德州乐陵光缆:德州共青团路-乐陵新局</v>
      </c>
      <c r="F1198" s="3">
        <f>INDEX(光放段!$I$4:$I$237,MATCH(纤芯!H1198,光放段!$B$4:$B$237,0))</f>
        <v>37007200000</v>
      </c>
      <c r="G1198" s="3" t="str">
        <f t="shared" si="90"/>
        <v>山东二干|德州乐陵光缆:宁津中心大街-乐陵兴隆南大街</v>
      </c>
      <c r="H1198" s="3">
        <f>INDEX(光放段!$B$4:$B$237,MATCH(纤芯!G1198,光放段!$C$4:$C$237,0))</f>
        <v>37007202000</v>
      </c>
      <c r="I1198" s="3" t="str">
        <f t="shared" si="91"/>
        <v>德州乐陵光缆</v>
      </c>
      <c r="J1198" s="3" t="str">
        <f>INDEX(子缆名称!$B$4:$B$29,纤芯!M1198)</f>
        <v>D缆</v>
      </c>
      <c r="K1198" s="3">
        <v>37</v>
      </c>
      <c r="L1198" s="3">
        <f t="shared" si="92"/>
        <v>1</v>
      </c>
      <c r="M1198" s="3">
        <f t="shared" si="93"/>
        <v>4</v>
      </c>
      <c r="N1198" s="3" t="s">
        <v>32</v>
      </c>
      <c r="O1198" s="3">
        <f>COUNTIF([1]局站!$D$4:$D$172,"="&amp;N1198)</f>
        <v>1</v>
      </c>
      <c r="P1198" s="3">
        <v>0</v>
      </c>
      <c r="Q1198" s="3">
        <v>0</v>
      </c>
      <c r="R1198" s="3">
        <v>0</v>
      </c>
      <c r="S1198" s="3" t="s">
        <v>7</v>
      </c>
      <c r="T1198" s="3">
        <f>COUNTIF([1]局站!$D$4:$D$172,"="&amp;S1198)</f>
        <v>1</v>
      </c>
      <c r="U1198" s="3">
        <v>0</v>
      </c>
      <c r="V1198" s="3">
        <v>0</v>
      </c>
      <c r="W1198" s="3">
        <v>0</v>
      </c>
      <c r="X1198" s="3" t="s">
        <v>1215</v>
      </c>
      <c r="Y1198" s="3" t="s">
        <v>854</v>
      </c>
      <c r="Z1198" s="3" t="str">
        <f>INDEX(业务类型!$C$4:$C$8,MATCH(纤芯!Y1198,业务类型!$B$4:$B$8,0))</f>
        <v>LOCAL</v>
      </c>
      <c r="AA1198" s="3" t="s">
        <v>944</v>
      </c>
    </row>
    <row r="1199" spans="1:27" ht="16.5" x14ac:dyDescent="0.2">
      <c r="A1199" s="3">
        <v>1196</v>
      </c>
      <c r="B1199" s="3">
        <f t="shared" si="94"/>
        <v>37007202038</v>
      </c>
      <c r="C1199" s="3" t="s">
        <v>1166</v>
      </c>
      <c r="D1199" s="3" t="s">
        <v>207</v>
      </c>
      <c r="E1199" s="3" t="str">
        <f>INDEX(光放段!$G$4:$G$237,MATCH(纤芯!G1199,光放段!$C$4:$C$237,0))</f>
        <v>山东二干|德州乐陵光缆:德州共青团路-乐陵新局</v>
      </c>
      <c r="F1199" s="3">
        <f>INDEX(光放段!$I$4:$I$237,MATCH(纤芯!H1199,光放段!$B$4:$B$237,0))</f>
        <v>37007200000</v>
      </c>
      <c r="G1199" s="3" t="str">
        <f t="shared" si="90"/>
        <v>山东二干|德州乐陵光缆:宁津中心大街-乐陵兴隆南大街</v>
      </c>
      <c r="H1199" s="3">
        <f>INDEX(光放段!$B$4:$B$237,MATCH(纤芯!G1199,光放段!$C$4:$C$237,0))</f>
        <v>37007202000</v>
      </c>
      <c r="I1199" s="3" t="str">
        <f t="shared" si="91"/>
        <v>德州乐陵光缆</v>
      </c>
      <c r="J1199" s="3" t="str">
        <f>INDEX(子缆名称!$B$4:$B$29,纤芯!M1199)</f>
        <v>D缆</v>
      </c>
      <c r="K1199" s="3">
        <v>38</v>
      </c>
      <c r="L1199" s="3">
        <f t="shared" si="92"/>
        <v>2</v>
      </c>
      <c r="M1199" s="3">
        <f t="shared" si="93"/>
        <v>4</v>
      </c>
      <c r="N1199" s="3" t="s">
        <v>32</v>
      </c>
      <c r="O1199" s="3">
        <f>COUNTIF([1]局站!$D$4:$D$172,"="&amp;N1199)</f>
        <v>1</v>
      </c>
      <c r="P1199" s="3">
        <v>0</v>
      </c>
      <c r="Q1199" s="3">
        <v>0</v>
      </c>
      <c r="R1199" s="3">
        <v>0</v>
      </c>
      <c r="S1199" s="3" t="s">
        <v>7</v>
      </c>
      <c r="T1199" s="3">
        <f>COUNTIF([1]局站!$D$4:$D$172,"="&amp;S1199)</f>
        <v>1</v>
      </c>
      <c r="U1199" s="3">
        <v>0</v>
      </c>
      <c r="V1199" s="3">
        <v>0</v>
      </c>
      <c r="W1199" s="3">
        <v>0</v>
      </c>
      <c r="X1199" s="3" t="s">
        <v>1215</v>
      </c>
      <c r="Y1199" s="3" t="s">
        <v>880</v>
      </c>
      <c r="Z1199" s="3" t="str">
        <f>INDEX(业务类型!$C$4:$C$8,MATCH(纤芯!Y1199,业务类型!$B$4:$B$8,0))</f>
        <v>IDLE</v>
      </c>
      <c r="AA1199" s="3"/>
    </row>
    <row r="1200" spans="1:27" ht="16.5" x14ac:dyDescent="0.2">
      <c r="A1200" s="3">
        <v>1197</v>
      </c>
      <c r="B1200" s="3">
        <f t="shared" si="94"/>
        <v>37007202039</v>
      </c>
      <c r="C1200" s="3" t="s">
        <v>1166</v>
      </c>
      <c r="D1200" s="3" t="s">
        <v>207</v>
      </c>
      <c r="E1200" s="3" t="str">
        <f>INDEX(光放段!$G$4:$G$237,MATCH(纤芯!G1200,光放段!$C$4:$C$237,0))</f>
        <v>山东二干|德州乐陵光缆:德州共青团路-乐陵新局</v>
      </c>
      <c r="F1200" s="3">
        <f>INDEX(光放段!$I$4:$I$237,MATCH(纤芯!H1200,光放段!$B$4:$B$237,0))</f>
        <v>37007200000</v>
      </c>
      <c r="G1200" s="3" t="str">
        <f t="shared" si="90"/>
        <v>山东二干|德州乐陵光缆:宁津中心大街-乐陵兴隆南大街</v>
      </c>
      <c r="H1200" s="3">
        <f>INDEX(光放段!$B$4:$B$237,MATCH(纤芯!G1200,光放段!$C$4:$C$237,0))</f>
        <v>37007202000</v>
      </c>
      <c r="I1200" s="3" t="str">
        <f t="shared" si="91"/>
        <v>德州乐陵光缆</v>
      </c>
      <c r="J1200" s="3" t="str">
        <f>INDEX(子缆名称!$B$4:$B$29,纤芯!M1200)</f>
        <v>D缆</v>
      </c>
      <c r="K1200" s="3">
        <v>39</v>
      </c>
      <c r="L1200" s="3">
        <f t="shared" si="92"/>
        <v>3</v>
      </c>
      <c r="M1200" s="3">
        <f t="shared" si="93"/>
        <v>4</v>
      </c>
      <c r="N1200" s="3" t="s">
        <v>32</v>
      </c>
      <c r="O1200" s="3">
        <f>COUNTIF([1]局站!$D$4:$D$172,"="&amp;N1200)</f>
        <v>1</v>
      </c>
      <c r="P1200" s="3">
        <v>0</v>
      </c>
      <c r="Q1200" s="3">
        <v>0</v>
      </c>
      <c r="R1200" s="3">
        <v>0</v>
      </c>
      <c r="S1200" s="3" t="s">
        <v>7</v>
      </c>
      <c r="T1200" s="3">
        <f>COUNTIF([1]局站!$D$4:$D$172,"="&amp;S1200)</f>
        <v>1</v>
      </c>
      <c r="U1200" s="3">
        <v>0</v>
      </c>
      <c r="V1200" s="3">
        <v>0</v>
      </c>
      <c r="W1200" s="3">
        <v>0</v>
      </c>
      <c r="X1200" s="3" t="s">
        <v>1215</v>
      </c>
      <c r="Y1200" s="3" t="s">
        <v>880</v>
      </c>
      <c r="Z1200" s="3" t="str">
        <f>INDEX(业务类型!$C$4:$C$8,MATCH(纤芯!Y1200,业务类型!$B$4:$B$8,0))</f>
        <v>IDLE</v>
      </c>
      <c r="AA1200" s="3"/>
    </row>
    <row r="1201" spans="1:27" ht="16.5" x14ac:dyDescent="0.2">
      <c r="A1201" s="3">
        <v>1198</v>
      </c>
      <c r="B1201" s="3">
        <f t="shared" si="94"/>
        <v>37007202040</v>
      </c>
      <c r="C1201" s="3" t="s">
        <v>1166</v>
      </c>
      <c r="D1201" s="3" t="s">
        <v>207</v>
      </c>
      <c r="E1201" s="3" t="str">
        <f>INDEX(光放段!$G$4:$G$237,MATCH(纤芯!G1201,光放段!$C$4:$C$237,0))</f>
        <v>山东二干|德州乐陵光缆:德州共青团路-乐陵新局</v>
      </c>
      <c r="F1201" s="3">
        <f>INDEX(光放段!$I$4:$I$237,MATCH(纤芯!H1201,光放段!$B$4:$B$237,0))</f>
        <v>37007200000</v>
      </c>
      <c r="G1201" s="3" t="str">
        <f t="shared" si="90"/>
        <v>山东二干|德州乐陵光缆:宁津中心大街-乐陵兴隆南大街</v>
      </c>
      <c r="H1201" s="3">
        <f>INDEX(光放段!$B$4:$B$237,MATCH(纤芯!G1201,光放段!$C$4:$C$237,0))</f>
        <v>37007202000</v>
      </c>
      <c r="I1201" s="3" t="str">
        <f t="shared" si="91"/>
        <v>德州乐陵光缆</v>
      </c>
      <c r="J1201" s="3" t="str">
        <f>INDEX(子缆名称!$B$4:$B$29,纤芯!M1201)</f>
        <v>D缆</v>
      </c>
      <c r="K1201" s="3">
        <v>40</v>
      </c>
      <c r="L1201" s="3">
        <f t="shared" si="92"/>
        <v>4</v>
      </c>
      <c r="M1201" s="3">
        <f t="shared" si="93"/>
        <v>4</v>
      </c>
      <c r="N1201" s="3" t="s">
        <v>32</v>
      </c>
      <c r="O1201" s="3">
        <f>COUNTIF([1]局站!$D$4:$D$172,"="&amp;N1201)</f>
        <v>1</v>
      </c>
      <c r="P1201" s="3">
        <v>0</v>
      </c>
      <c r="Q1201" s="3">
        <v>0</v>
      </c>
      <c r="R1201" s="3">
        <v>0</v>
      </c>
      <c r="S1201" s="3" t="s">
        <v>7</v>
      </c>
      <c r="T1201" s="3">
        <f>COUNTIF([1]局站!$D$4:$D$172,"="&amp;S1201)</f>
        <v>1</v>
      </c>
      <c r="U1201" s="3">
        <v>0</v>
      </c>
      <c r="V1201" s="3">
        <v>0</v>
      </c>
      <c r="W1201" s="3">
        <v>0</v>
      </c>
      <c r="X1201" s="3" t="s">
        <v>1215</v>
      </c>
      <c r="Y1201" s="3" t="s">
        <v>854</v>
      </c>
      <c r="Z1201" s="3" t="str">
        <f>INDEX(业务类型!$C$4:$C$8,MATCH(纤芯!Y1201,业务类型!$B$4:$B$8,0))</f>
        <v>LOCAL</v>
      </c>
      <c r="AA1201" s="3" t="s">
        <v>944</v>
      </c>
    </row>
    <row r="1202" spans="1:27" ht="16.5" x14ac:dyDescent="0.2">
      <c r="A1202" s="3">
        <v>1199</v>
      </c>
      <c r="B1202" s="3">
        <f t="shared" si="94"/>
        <v>37007202041</v>
      </c>
      <c r="C1202" s="3" t="s">
        <v>1166</v>
      </c>
      <c r="D1202" s="3" t="s">
        <v>207</v>
      </c>
      <c r="E1202" s="3" t="str">
        <f>INDEX(光放段!$G$4:$G$237,MATCH(纤芯!G1202,光放段!$C$4:$C$237,0))</f>
        <v>山东二干|德州乐陵光缆:德州共青团路-乐陵新局</v>
      </c>
      <c r="F1202" s="3">
        <f>INDEX(光放段!$I$4:$I$237,MATCH(纤芯!H1202,光放段!$B$4:$B$237,0))</f>
        <v>37007200000</v>
      </c>
      <c r="G1202" s="3" t="str">
        <f t="shared" si="90"/>
        <v>山东二干|德州乐陵光缆:宁津中心大街-乐陵兴隆南大街</v>
      </c>
      <c r="H1202" s="3">
        <f>INDEX(光放段!$B$4:$B$237,MATCH(纤芯!G1202,光放段!$C$4:$C$237,0))</f>
        <v>37007202000</v>
      </c>
      <c r="I1202" s="3" t="str">
        <f t="shared" si="91"/>
        <v>德州乐陵光缆</v>
      </c>
      <c r="J1202" s="3" t="str">
        <f>INDEX(子缆名称!$B$4:$B$29,纤芯!M1202)</f>
        <v>D缆</v>
      </c>
      <c r="K1202" s="3">
        <v>41</v>
      </c>
      <c r="L1202" s="3">
        <f t="shared" si="92"/>
        <v>5</v>
      </c>
      <c r="M1202" s="3">
        <f t="shared" si="93"/>
        <v>4</v>
      </c>
      <c r="N1202" s="3" t="s">
        <v>32</v>
      </c>
      <c r="O1202" s="3">
        <f>COUNTIF([1]局站!$D$4:$D$172,"="&amp;N1202)</f>
        <v>1</v>
      </c>
      <c r="P1202" s="3">
        <v>0</v>
      </c>
      <c r="Q1202" s="3">
        <v>0</v>
      </c>
      <c r="R1202" s="3">
        <v>0</v>
      </c>
      <c r="S1202" s="3" t="s">
        <v>7</v>
      </c>
      <c r="T1202" s="3">
        <f>COUNTIF([1]局站!$D$4:$D$172,"="&amp;S1202)</f>
        <v>1</v>
      </c>
      <c r="U1202" s="3">
        <v>0</v>
      </c>
      <c r="V1202" s="3">
        <v>0</v>
      </c>
      <c r="W1202" s="3">
        <v>0</v>
      </c>
      <c r="X1202" s="3" t="s">
        <v>1215</v>
      </c>
      <c r="Y1202" s="3" t="s">
        <v>854</v>
      </c>
      <c r="Z1202" s="3" t="str">
        <f>INDEX(业务类型!$C$4:$C$8,MATCH(纤芯!Y1202,业务类型!$B$4:$B$8,0))</f>
        <v>LOCAL</v>
      </c>
      <c r="AA1202" s="3" t="s">
        <v>887</v>
      </c>
    </row>
    <row r="1203" spans="1:27" ht="16.5" x14ac:dyDescent="0.2">
      <c r="A1203" s="3">
        <v>1200</v>
      </c>
      <c r="B1203" s="3">
        <f t="shared" si="94"/>
        <v>37007202042</v>
      </c>
      <c r="C1203" s="3" t="s">
        <v>1166</v>
      </c>
      <c r="D1203" s="3" t="s">
        <v>207</v>
      </c>
      <c r="E1203" s="3" t="str">
        <f>INDEX(光放段!$G$4:$G$237,MATCH(纤芯!G1203,光放段!$C$4:$C$237,0))</f>
        <v>山东二干|德州乐陵光缆:德州共青团路-乐陵新局</v>
      </c>
      <c r="F1203" s="3">
        <f>INDEX(光放段!$I$4:$I$237,MATCH(纤芯!H1203,光放段!$B$4:$B$237,0))</f>
        <v>37007200000</v>
      </c>
      <c r="G1203" s="3" t="str">
        <f t="shared" si="90"/>
        <v>山东二干|德州乐陵光缆:宁津中心大街-乐陵兴隆南大街</v>
      </c>
      <c r="H1203" s="3">
        <f>INDEX(光放段!$B$4:$B$237,MATCH(纤芯!G1203,光放段!$C$4:$C$237,0))</f>
        <v>37007202000</v>
      </c>
      <c r="I1203" s="3" t="str">
        <f t="shared" si="91"/>
        <v>德州乐陵光缆</v>
      </c>
      <c r="J1203" s="3" t="str">
        <f>INDEX(子缆名称!$B$4:$B$29,纤芯!M1203)</f>
        <v>D缆</v>
      </c>
      <c r="K1203" s="3">
        <v>42</v>
      </c>
      <c r="L1203" s="3">
        <f t="shared" si="92"/>
        <v>6</v>
      </c>
      <c r="M1203" s="3">
        <f t="shared" si="93"/>
        <v>4</v>
      </c>
      <c r="N1203" s="3" t="s">
        <v>32</v>
      </c>
      <c r="O1203" s="3">
        <f>COUNTIF([1]局站!$D$4:$D$172,"="&amp;N1203)</f>
        <v>1</v>
      </c>
      <c r="P1203" s="3">
        <v>0</v>
      </c>
      <c r="Q1203" s="3">
        <v>0</v>
      </c>
      <c r="R1203" s="3">
        <v>0</v>
      </c>
      <c r="S1203" s="3" t="s">
        <v>7</v>
      </c>
      <c r="T1203" s="3">
        <f>COUNTIF([1]局站!$D$4:$D$172,"="&amp;S1203)</f>
        <v>1</v>
      </c>
      <c r="U1203" s="3">
        <v>0</v>
      </c>
      <c r="V1203" s="3">
        <v>0</v>
      </c>
      <c r="W1203" s="3">
        <v>0</v>
      </c>
      <c r="X1203" s="3" t="s">
        <v>1215</v>
      </c>
      <c r="Y1203" s="3" t="s">
        <v>854</v>
      </c>
      <c r="Z1203" s="3" t="str">
        <f>INDEX(业务类型!$C$4:$C$8,MATCH(纤芯!Y1203,业务类型!$B$4:$B$8,0))</f>
        <v>LOCAL</v>
      </c>
      <c r="AA1203" s="3" t="s">
        <v>887</v>
      </c>
    </row>
    <row r="1204" spans="1:27" ht="16.5" x14ac:dyDescent="0.2">
      <c r="A1204" s="3">
        <v>1201</v>
      </c>
      <c r="B1204" s="3">
        <f t="shared" si="94"/>
        <v>37007202043</v>
      </c>
      <c r="C1204" s="3" t="s">
        <v>1166</v>
      </c>
      <c r="D1204" s="3" t="s">
        <v>207</v>
      </c>
      <c r="E1204" s="3" t="str">
        <f>INDEX(光放段!$G$4:$G$237,MATCH(纤芯!G1204,光放段!$C$4:$C$237,0))</f>
        <v>山东二干|德州乐陵光缆:德州共青团路-乐陵新局</v>
      </c>
      <c r="F1204" s="3">
        <f>INDEX(光放段!$I$4:$I$237,MATCH(纤芯!H1204,光放段!$B$4:$B$237,0))</f>
        <v>37007200000</v>
      </c>
      <c r="G1204" s="3" t="str">
        <f t="shared" si="90"/>
        <v>山东二干|德州乐陵光缆:宁津中心大街-乐陵兴隆南大街</v>
      </c>
      <c r="H1204" s="3">
        <f>INDEX(光放段!$B$4:$B$237,MATCH(纤芯!G1204,光放段!$C$4:$C$237,0))</f>
        <v>37007202000</v>
      </c>
      <c r="I1204" s="3" t="str">
        <f t="shared" si="91"/>
        <v>德州乐陵光缆</v>
      </c>
      <c r="J1204" s="3" t="str">
        <f>INDEX(子缆名称!$B$4:$B$29,纤芯!M1204)</f>
        <v>D缆</v>
      </c>
      <c r="K1204" s="3">
        <v>43</v>
      </c>
      <c r="L1204" s="3">
        <f t="shared" si="92"/>
        <v>7</v>
      </c>
      <c r="M1204" s="3">
        <f t="shared" si="93"/>
        <v>4</v>
      </c>
      <c r="N1204" s="3" t="s">
        <v>32</v>
      </c>
      <c r="O1204" s="3">
        <f>COUNTIF([1]局站!$D$4:$D$172,"="&amp;N1204)</f>
        <v>1</v>
      </c>
      <c r="P1204" s="3">
        <v>0</v>
      </c>
      <c r="Q1204" s="3">
        <v>0</v>
      </c>
      <c r="R1204" s="3">
        <v>0</v>
      </c>
      <c r="S1204" s="3" t="s">
        <v>7</v>
      </c>
      <c r="T1204" s="3">
        <f>COUNTIF([1]局站!$D$4:$D$172,"="&amp;S1204)</f>
        <v>1</v>
      </c>
      <c r="U1204" s="3">
        <v>0</v>
      </c>
      <c r="V1204" s="3">
        <v>0</v>
      </c>
      <c r="W1204" s="3">
        <v>0</v>
      </c>
      <c r="X1204" s="3" t="s">
        <v>1215</v>
      </c>
      <c r="Y1204" s="3" t="s">
        <v>880</v>
      </c>
      <c r="Z1204" s="3" t="str">
        <f>INDEX(业务类型!$C$4:$C$8,MATCH(纤芯!Y1204,业务类型!$B$4:$B$8,0))</f>
        <v>IDLE</v>
      </c>
      <c r="AA1204" s="3"/>
    </row>
    <row r="1205" spans="1:27" ht="16.5" x14ac:dyDescent="0.2">
      <c r="A1205" s="3">
        <v>1202</v>
      </c>
      <c r="B1205" s="3">
        <f t="shared" si="94"/>
        <v>37007202044</v>
      </c>
      <c r="C1205" s="3" t="s">
        <v>1166</v>
      </c>
      <c r="D1205" s="3" t="s">
        <v>207</v>
      </c>
      <c r="E1205" s="3" t="str">
        <f>INDEX(光放段!$G$4:$G$237,MATCH(纤芯!G1205,光放段!$C$4:$C$237,0))</f>
        <v>山东二干|德州乐陵光缆:德州共青团路-乐陵新局</v>
      </c>
      <c r="F1205" s="3">
        <f>INDEX(光放段!$I$4:$I$237,MATCH(纤芯!H1205,光放段!$B$4:$B$237,0))</f>
        <v>37007200000</v>
      </c>
      <c r="G1205" s="3" t="str">
        <f t="shared" si="90"/>
        <v>山东二干|德州乐陵光缆:宁津中心大街-乐陵兴隆南大街</v>
      </c>
      <c r="H1205" s="3">
        <f>INDEX(光放段!$B$4:$B$237,MATCH(纤芯!G1205,光放段!$C$4:$C$237,0))</f>
        <v>37007202000</v>
      </c>
      <c r="I1205" s="3" t="str">
        <f t="shared" si="91"/>
        <v>德州乐陵光缆</v>
      </c>
      <c r="J1205" s="3" t="str">
        <f>INDEX(子缆名称!$B$4:$B$29,纤芯!M1205)</f>
        <v>D缆</v>
      </c>
      <c r="K1205" s="3">
        <v>44</v>
      </c>
      <c r="L1205" s="3">
        <f t="shared" si="92"/>
        <v>8</v>
      </c>
      <c r="M1205" s="3">
        <f t="shared" si="93"/>
        <v>4</v>
      </c>
      <c r="N1205" s="3" t="s">
        <v>32</v>
      </c>
      <c r="O1205" s="3">
        <f>COUNTIF([1]局站!$D$4:$D$172,"="&amp;N1205)</f>
        <v>1</v>
      </c>
      <c r="P1205" s="3">
        <v>0</v>
      </c>
      <c r="Q1205" s="3">
        <v>0</v>
      </c>
      <c r="R1205" s="3">
        <v>0</v>
      </c>
      <c r="S1205" s="3" t="s">
        <v>7</v>
      </c>
      <c r="T1205" s="3">
        <f>COUNTIF([1]局站!$D$4:$D$172,"="&amp;S1205)</f>
        <v>1</v>
      </c>
      <c r="U1205" s="3">
        <v>0</v>
      </c>
      <c r="V1205" s="3">
        <v>0</v>
      </c>
      <c r="W1205" s="3">
        <v>0</v>
      </c>
      <c r="X1205" s="3" t="s">
        <v>1215</v>
      </c>
      <c r="Y1205" s="3" t="s">
        <v>880</v>
      </c>
      <c r="Z1205" s="3" t="str">
        <f>INDEX(业务类型!$C$4:$C$8,MATCH(纤芯!Y1205,业务类型!$B$4:$B$8,0))</f>
        <v>IDLE</v>
      </c>
      <c r="AA1205" s="3"/>
    </row>
    <row r="1206" spans="1:27" ht="16.5" x14ac:dyDescent="0.2">
      <c r="A1206" s="3">
        <v>1203</v>
      </c>
      <c r="B1206" s="3">
        <f t="shared" si="94"/>
        <v>37007202045</v>
      </c>
      <c r="C1206" s="3" t="s">
        <v>1166</v>
      </c>
      <c r="D1206" s="3" t="s">
        <v>207</v>
      </c>
      <c r="E1206" s="3" t="str">
        <f>INDEX(光放段!$G$4:$G$237,MATCH(纤芯!G1206,光放段!$C$4:$C$237,0))</f>
        <v>山东二干|德州乐陵光缆:德州共青团路-乐陵新局</v>
      </c>
      <c r="F1206" s="3">
        <f>INDEX(光放段!$I$4:$I$237,MATCH(纤芯!H1206,光放段!$B$4:$B$237,0))</f>
        <v>37007200000</v>
      </c>
      <c r="G1206" s="3" t="str">
        <f t="shared" si="90"/>
        <v>山东二干|德州乐陵光缆:宁津中心大街-乐陵兴隆南大街</v>
      </c>
      <c r="H1206" s="3">
        <f>INDEX(光放段!$B$4:$B$237,MATCH(纤芯!G1206,光放段!$C$4:$C$237,0))</f>
        <v>37007202000</v>
      </c>
      <c r="I1206" s="3" t="str">
        <f t="shared" si="91"/>
        <v>德州乐陵光缆</v>
      </c>
      <c r="J1206" s="3" t="str">
        <f>INDEX(子缆名称!$B$4:$B$29,纤芯!M1206)</f>
        <v>D缆</v>
      </c>
      <c r="K1206" s="3">
        <v>45</v>
      </c>
      <c r="L1206" s="3">
        <f t="shared" si="92"/>
        <v>9</v>
      </c>
      <c r="M1206" s="3">
        <f t="shared" si="93"/>
        <v>4</v>
      </c>
      <c r="N1206" s="3" t="s">
        <v>32</v>
      </c>
      <c r="O1206" s="3">
        <f>COUNTIF([1]局站!$D$4:$D$172,"="&amp;N1206)</f>
        <v>1</v>
      </c>
      <c r="P1206" s="3">
        <v>0</v>
      </c>
      <c r="Q1206" s="3">
        <v>0</v>
      </c>
      <c r="R1206" s="3">
        <v>0</v>
      </c>
      <c r="S1206" s="3" t="s">
        <v>7</v>
      </c>
      <c r="T1206" s="3">
        <f>COUNTIF([1]局站!$D$4:$D$172,"="&amp;S1206)</f>
        <v>1</v>
      </c>
      <c r="U1206" s="3">
        <v>0</v>
      </c>
      <c r="V1206" s="3">
        <v>0</v>
      </c>
      <c r="W1206" s="3">
        <v>0</v>
      </c>
      <c r="X1206" s="3" t="s">
        <v>1215</v>
      </c>
      <c r="Y1206" s="3" t="s">
        <v>854</v>
      </c>
      <c r="Z1206" s="3" t="str">
        <f>INDEX(业务类型!$C$4:$C$8,MATCH(纤芯!Y1206,业务类型!$B$4:$B$8,0))</f>
        <v>LOCAL</v>
      </c>
      <c r="AA1206" s="3" t="s">
        <v>945</v>
      </c>
    </row>
    <row r="1207" spans="1:27" ht="16.5" x14ac:dyDescent="0.2">
      <c r="A1207" s="3">
        <v>1204</v>
      </c>
      <c r="B1207" s="3">
        <f t="shared" si="94"/>
        <v>37007202046</v>
      </c>
      <c r="C1207" s="3" t="s">
        <v>1166</v>
      </c>
      <c r="D1207" s="3" t="s">
        <v>207</v>
      </c>
      <c r="E1207" s="3" t="str">
        <f>INDEX(光放段!$G$4:$G$237,MATCH(纤芯!G1207,光放段!$C$4:$C$237,0))</f>
        <v>山东二干|德州乐陵光缆:德州共青团路-乐陵新局</v>
      </c>
      <c r="F1207" s="3">
        <f>INDEX(光放段!$I$4:$I$237,MATCH(纤芯!H1207,光放段!$B$4:$B$237,0))</f>
        <v>37007200000</v>
      </c>
      <c r="G1207" s="3" t="str">
        <f t="shared" si="90"/>
        <v>山东二干|德州乐陵光缆:宁津中心大街-乐陵兴隆南大街</v>
      </c>
      <c r="H1207" s="3">
        <f>INDEX(光放段!$B$4:$B$237,MATCH(纤芯!G1207,光放段!$C$4:$C$237,0))</f>
        <v>37007202000</v>
      </c>
      <c r="I1207" s="3" t="str">
        <f t="shared" si="91"/>
        <v>德州乐陵光缆</v>
      </c>
      <c r="J1207" s="3" t="str">
        <f>INDEX(子缆名称!$B$4:$B$29,纤芯!M1207)</f>
        <v>D缆</v>
      </c>
      <c r="K1207" s="3">
        <v>46</v>
      </c>
      <c r="L1207" s="3">
        <f t="shared" si="92"/>
        <v>10</v>
      </c>
      <c r="M1207" s="3">
        <f t="shared" si="93"/>
        <v>4</v>
      </c>
      <c r="N1207" s="3" t="s">
        <v>32</v>
      </c>
      <c r="O1207" s="3">
        <f>COUNTIF([1]局站!$D$4:$D$172,"="&amp;N1207)</f>
        <v>1</v>
      </c>
      <c r="P1207" s="3">
        <v>0</v>
      </c>
      <c r="Q1207" s="3">
        <v>0</v>
      </c>
      <c r="R1207" s="3">
        <v>0</v>
      </c>
      <c r="S1207" s="3" t="s">
        <v>7</v>
      </c>
      <c r="T1207" s="3">
        <f>COUNTIF([1]局站!$D$4:$D$172,"="&amp;S1207)</f>
        <v>1</v>
      </c>
      <c r="U1207" s="3">
        <v>0</v>
      </c>
      <c r="V1207" s="3">
        <v>0</v>
      </c>
      <c r="W1207" s="3">
        <v>0</v>
      </c>
      <c r="X1207" s="3" t="s">
        <v>1215</v>
      </c>
      <c r="Y1207" s="3" t="s">
        <v>854</v>
      </c>
      <c r="Z1207" s="3" t="str">
        <f>INDEX(业务类型!$C$4:$C$8,MATCH(纤芯!Y1207,业务类型!$B$4:$B$8,0))</f>
        <v>LOCAL</v>
      </c>
      <c r="AA1207" s="3" t="s">
        <v>945</v>
      </c>
    </row>
    <row r="1208" spans="1:27" ht="16.5" x14ac:dyDescent="0.2">
      <c r="A1208" s="3">
        <v>1205</v>
      </c>
      <c r="B1208" s="3">
        <f t="shared" si="94"/>
        <v>37007202047</v>
      </c>
      <c r="C1208" s="3" t="s">
        <v>1166</v>
      </c>
      <c r="D1208" s="3" t="s">
        <v>207</v>
      </c>
      <c r="E1208" s="3" t="str">
        <f>INDEX(光放段!$G$4:$G$237,MATCH(纤芯!G1208,光放段!$C$4:$C$237,0))</f>
        <v>山东二干|德州乐陵光缆:德州共青团路-乐陵新局</v>
      </c>
      <c r="F1208" s="3">
        <f>INDEX(光放段!$I$4:$I$237,MATCH(纤芯!H1208,光放段!$B$4:$B$237,0))</f>
        <v>37007200000</v>
      </c>
      <c r="G1208" s="3" t="str">
        <f t="shared" si="90"/>
        <v>山东二干|德州乐陵光缆:宁津中心大街-乐陵兴隆南大街</v>
      </c>
      <c r="H1208" s="3">
        <f>INDEX(光放段!$B$4:$B$237,MATCH(纤芯!G1208,光放段!$C$4:$C$237,0))</f>
        <v>37007202000</v>
      </c>
      <c r="I1208" s="3" t="str">
        <f t="shared" si="91"/>
        <v>德州乐陵光缆</v>
      </c>
      <c r="J1208" s="3" t="str">
        <f>INDEX(子缆名称!$B$4:$B$29,纤芯!M1208)</f>
        <v>D缆</v>
      </c>
      <c r="K1208" s="3">
        <v>47</v>
      </c>
      <c r="L1208" s="3">
        <f t="shared" si="92"/>
        <v>11</v>
      </c>
      <c r="M1208" s="3">
        <f t="shared" si="93"/>
        <v>4</v>
      </c>
      <c r="N1208" s="3" t="s">
        <v>32</v>
      </c>
      <c r="O1208" s="3">
        <f>COUNTIF([1]局站!$D$4:$D$172,"="&amp;N1208)</f>
        <v>1</v>
      </c>
      <c r="P1208" s="3">
        <v>0</v>
      </c>
      <c r="Q1208" s="3">
        <v>0</v>
      </c>
      <c r="R1208" s="3">
        <v>0</v>
      </c>
      <c r="S1208" s="3" t="s">
        <v>7</v>
      </c>
      <c r="T1208" s="3">
        <f>COUNTIF([1]局站!$D$4:$D$172,"="&amp;S1208)</f>
        <v>1</v>
      </c>
      <c r="U1208" s="3">
        <v>0</v>
      </c>
      <c r="V1208" s="3">
        <v>0</v>
      </c>
      <c r="W1208" s="3">
        <v>0</v>
      </c>
      <c r="X1208" s="3" t="s">
        <v>1215</v>
      </c>
      <c r="Y1208" s="3" t="s">
        <v>852</v>
      </c>
      <c r="Z1208" s="3" t="str">
        <f>INDEX(业务类型!$C$4:$C$8,MATCH(纤芯!Y1208,业务类型!$B$4:$B$8,0))</f>
        <v>TWO</v>
      </c>
      <c r="AA1208" s="3" t="s">
        <v>886</v>
      </c>
    </row>
    <row r="1209" spans="1:27" ht="16.5" x14ac:dyDescent="0.2">
      <c r="A1209" s="3">
        <v>1206</v>
      </c>
      <c r="B1209" s="3">
        <f t="shared" si="94"/>
        <v>37007202048</v>
      </c>
      <c r="C1209" s="3" t="s">
        <v>1166</v>
      </c>
      <c r="D1209" s="3" t="s">
        <v>207</v>
      </c>
      <c r="E1209" s="3" t="str">
        <f>INDEX(光放段!$G$4:$G$237,MATCH(纤芯!G1209,光放段!$C$4:$C$237,0))</f>
        <v>山东二干|德州乐陵光缆:德州共青团路-乐陵新局</v>
      </c>
      <c r="F1209" s="3">
        <f>INDEX(光放段!$I$4:$I$237,MATCH(纤芯!H1209,光放段!$B$4:$B$237,0))</f>
        <v>37007200000</v>
      </c>
      <c r="G1209" s="3" t="str">
        <f t="shared" si="90"/>
        <v>山东二干|德州乐陵光缆:宁津中心大街-乐陵兴隆南大街</v>
      </c>
      <c r="H1209" s="3">
        <f>INDEX(光放段!$B$4:$B$237,MATCH(纤芯!G1209,光放段!$C$4:$C$237,0))</f>
        <v>37007202000</v>
      </c>
      <c r="I1209" s="3" t="str">
        <f t="shared" si="91"/>
        <v>德州乐陵光缆</v>
      </c>
      <c r="J1209" s="3" t="str">
        <f>INDEX(子缆名称!$B$4:$B$29,纤芯!M1209)</f>
        <v>D缆</v>
      </c>
      <c r="K1209" s="3">
        <v>48</v>
      </c>
      <c r="L1209" s="3">
        <f t="shared" si="92"/>
        <v>12</v>
      </c>
      <c r="M1209" s="3">
        <f t="shared" si="93"/>
        <v>4</v>
      </c>
      <c r="N1209" s="3" t="s">
        <v>32</v>
      </c>
      <c r="O1209" s="3">
        <f>COUNTIF([1]局站!$D$4:$D$172,"="&amp;N1209)</f>
        <v>1</v>
      </c>
      <c r="P1209" s="3">
        <v>0</v>
      </c>
      <c r="Q1209" s="3">
        <v>0</v>
      </c>
      <c r="R1209" s="3">
        <v>0</v>
      </c>
      <c r="S1209" s="3" t="s">
        <v>7</v>
      </c>
      <c r="T1209" s="3">
        <f>COUNTIF([1]局站!$D$4:$D$172,"="&amp;S1209)</f>
        <v>1</v>
      </c>
      <c r="U1209" s="3">
        <v>0</v>
      </c>
      <c r="V1209" s="3">
        <v>0</v>
      </c>
      <c r="W1209" s="3">
        <v>0</v>
      </c>
      <c r="X1209" s="3" t="s">
        <v>1215</v>
      </c>
      <c r="Y1209" s="3" t="s">
        <v>852</v>
      </c>
      <c r="Z1209" s="3" t="str">
        <f>INDEX(业务类型!$C$4:$C$8,MATCH(纤芯!Y1209,业务类型!$B$4:$B$8,0))</f>
        <v>TWO</v>
      </c>
      <c r="AA1209" s="3" t="s">
        <v>886</v>
      </c>
    </row>
    <row r="1210" spans="1:27" ht="16.5" x14ac:dyDescent="0.2">
      <c r="A1210" s="3">
        <v>1207</v>
      </c>
      <c r="B1210" s="3">
        <f t="shared" si="94"/>
        <v>37007202049</v>
      </c>
      <c r="C1210" s="3" t="s">
        <v>1166</v>
      </c>
      <c r="D1210" s="3" t="s">
        <v>207</v>
      </c>
      <c r="E1210" s="3" t="str">
        <f>INDEX(光放段!$G$4:$G$237,MATCH(纤芯!G1210,光放段!$C$4:$C$237,0))</f>
        <v>山东二干|德州乐陵光缆:德州共青团路-乐陵新局</v>
      </c>
      <c r="F1210" s="3">
        <f>INDEX(光放段!$I$4:$I$237,MATCH(纤芯!H1210,光放段!$B$4:$B$237,0))</f>
        <v>37007200000</v>
      </c>
      <c r="G1210" s="3" t="str">
        <f t="shared" si="90"/>
        <v>山东二干|德州乐陵光缆:宁津中心大街-乐陵兴隆南大街</v>
      </c>
      <c r="H1210" s="3">
        <f>INDEX(光放段!$B$4:$B$237,MATCH(纤芯!G1210,光放段!$C$4:$C$237,0))</f>
        <v>37007202000</v>
      </c>
      <c r="I1210" s="3" t="str">
        <f t="shared" si="91"/>
        <v>德州乐陵光缆</v>
      </c>
      <c r="J1210" s="3" t="str">
        <f>INDEX(子缆名称!$B$4:$B$29,纤芯!M1210)</f>
        <v>E缆</v>
      </c>
      <c r="K1210" s="3">
        <v>49</v>
      </c>
      <c r="L1210" s="3">
        <f t="shared" si="92"/>
        <v>1</v>
      </c>
      <c r="M1210" s="3">
        <f t="shared" si="93"/>
        <v>5</v>
      </c>
      <c r="N1210" s="3" t="s">
        <v>32</v>
      </c>
      <c r="O1210" s="3">
        <f>COUNTIF([1]局站!$D$4:$D$172,"="&amp;N1210)</f>
        <v>1</v>
      </c>
      <c r="P1210" s="3">
        <v>0</v>
      </c>
      <c r="Q1210" s="3">
        <v>0</v>
      </c>
      <c r="R1210" s="3">
        <v>0</v>
      </c>
      <c r="S1210" s="3" t="s">
        <v>7</v>
      </c>
      <c r="T1210" s="3">
        <f>COUNTIF([1]局站!$D$4:$D$172,"="&amp;S1210)</f>
        <v>1</v>
      </c>
      <c r="U1210" s="3">
        <v>0</v>
      </c>
      <c r="V1210" s="3">
        <v>0</v>
      </c>
      <c r="W1210" s="3">
        <v>0</v>
      </c>
      <c r="X1210" s="3" t="s">
        <v>1215</v>
      </c>
      <c r="Y1210" s="3" t="s">
        <v>852</v>
      </c>
      <c r="Z1210" s="3" t="str">
        <f>INDEX(业务类型!$C$4:$C$8,MATCH(纤芯!Y1210,业务类型!$B$4:$B$8,0))</f>
        <v>TWO</v>
      </c>
      <c r="AA1210" s="3" t="s">
        <v>885</v>
      </c>
    </row>
    <row r="1211" spans="1:27" ht="16.5" x14ac:dyDescent="0.2">
      <c r="A1211" s="3">
        <v>1208</v>
      </c>
      <c r="B1211" s="3">
        <f t="shared" si="94"/>
        <v>37007202050</v>
      </c>
      <c r="C1211" s="3" t="s">
        <v>1166</v>
      </c>
      <c r="D1211" s="3" t="s">
        <v>207</v>
      </c>
      <c r="E1211" s="3" t="str">
        <f>INDEX(光放段!$G$4:$G$237,MATCH(纤芯!G1211,光放段!$C$4:$C$237,0))</f>
        <v>山东二干|德州乐陵光缆:德州共青团路-乐陵新局</v>
      </c>
      <c r="F1211" s="3">
        <f>INDEX(光放段!$I$4:$I$237,MATCH(纤芯!H1211,光放段!$B$4:$B$237,0))</f>
        <v>37007200000</v>
      </c>
      <c r="G1211" s="3" t="str">
        <f t="shared" si="90"/>
        <v>山东二干|德州乐陵光缆:宁津中心大街-乐陵兴隆南大街</v>
      </c>
      <c r="H1211" s="3">
        <f>INDEX(光放段!$B$4:$B$237,MATCH(纤芯!G1211,光放段!$C$4:$C$237,0))</f>
        <v>37007202000</v>
      </c>
      <c r="I1211" s="3" t="str">
        <f t="shared" si="91"/>
        <v>德州乐陵光缆</v>
      </c>
      <c r="J1211" s="3" t="str">
        <f>INDEX(子缆名称!$B$4:$B$29,纤芯!M1211)</f>
        <v>E缆</v>
      </c>
      <c r="K1211" s="3">
        <v>50</v>
      </c>
      <c r="L1211" s="3">
        <f t="shared" si="92"/>
        <v>2</v>
      </c>
      <c r="M1211" s="3">
        <f t="shared" si="93"/>
        <v>5</v>
      </c>
      <c r="N1211" s="3" t="s">
        <v>32</v>
      </c>
      <c r="O1211" s="3">
        <f>COUNTIF([1]局站!$D$4:$D$172,"="&amp;N1211)</f>
        <v>1</v>
      </c>
      <c r="P1211" s="3">
        <v>0</v>
      </c>
      <c r="Q1211" s="3">
        <v>0</v>
      </c>
      <c r="R1211" s="3">
        <v>0</v>
      </c>
      <c r="S1211" s="3" t="s">
        <v>7</v>
      </c>
      <c r="T1211" s="3">
        <f>COUNTIF([1]局站!$D$4:$D$172,"="&amp;S1211)</f>
        <v>1</v>
      </c>
      <c r="U1211" s="3">
        <v>0</v>
      </c>
      <c r="V1211" s="3">
        <v>0</v>
      </c>
      <c r="W1211" s="3">
        <v>0</v>
      </c>
      <c r="X1211" s="3" t="s">
        <v>1215</v>
      </c>
      <c r="Y1211" s="3" t="s">
        <v>852</v>
      </c>
      <c r="Z1211" s="3" t="str">
        <f>INDEX(业务类型!$C$4:$C$8,MATCH(纤芯!Y1211,业务类型!$B$4:$B$8,0))</f>
        <v>TWO</v>
      </c>
      <c r="AA1211" s="3" t="s">
        <v>885</v>
      </c>
    </row>
    <row r="1212" spans="1:27" ht="16.5" x14ac:dyDescent="0.2">
      <c r="A1212" s="3">
        <v>1209</v>
      </c>
      <c r="B1212" s="3">
        <f t="shared" si="94"/>
        <v>37007202051</v>
      </c>
      <c r="C1212" s="3" t="s">
        <v>1166</v>
      </c>
      <c r="D1212" s="3" t="s">
        <v>207</v>
      </c>
      <c r="E1212" s="3" t="str">
        <f>INDEX(光放段!$G$4:$G$237,MATCH(纤芯!G1212,光放段!$C$4:$C$237,0))</f>
        <v>山东二干|德州乐陵光缆:德州共青团路-乐陵新局</v>
      </c>
      <c r="F1212" s="3">
        <f>INDEX(光放段!$I$4:$I$237,MATCH(纤芯!H1212,光放段!$B$4:$B$237,0))</f>
        <v>37007200000</v>
      </c>
      <c r="G1212" s="3" t="str">
        <f t="shared" si="90"/>
        <v>山东二干|德州乐陵光缆:宁津中心大街-乐陵兴隆南大街</v>
      </c>
      <c r="H1212" s="3">
        <f>INDEX(光放段!$B$4:$B$237,MATCH(纤芯!G1212,光放段!$C$4:$C$237,0))</f>
        <v>37007202000</v>
      </c>
      <c r="I1212" s="3" t="str">
        <f t="shared" si="91"/>
        <v>德州乐陵光缆</v>
      </c>
      <c r="J1212" s="3" t="str">
        <f>INDEX(子缆名称!$B$4:$B$29,纤芯!M1212)</f>
        <v>E缆</v>
      </c>
      <c r="K1212" s="3">
        <v>51</v>
      </c>
      <c r="L1212" s="3">
        <f t="shared" si="92"/>
        <v>3</v>
      </c>
      <c r="M1212" s="3">
        <f t="shared" si="93"/>
        <v>5</v>
      </c>
      <c r="N1212" s="3" t="s">
        <v>32</v>
      </c>
      <c r="O1212" s="3">
        <f>COUNTIF([1]局站!$D$4:$D$172,"="&amp;N1212)</f>
        <v>1</v>
      </c>
      <c r="P1212" s="3">
        <v>0</v>
      </c>
      <c r="Q1212" s="3">
        <v>0</v>
      </c>
      <c r="R1212" s="3">
        <v>0</v>
      </c>
      <c r="S1212" s="3" t="s">
        <v>7</v>
      </c>
      <c r="T1212" s="3">
        <f>COUNTIF([1]局站!$D$4:$D$172,"="&amp;S1212)</f>
        <v>1</v>
      </c>
      <c r="U1212" s="3">
        <v>0</v>
      </c>
      <c r="V1212" s="3">
        <v>0</v>
      </c>
      <c r="W1212" s="3">
        <v>0</v>
      </c>
      <c r="X1212" s="3" t="s">
        <v>1215</v>
      </c>
      <c r="Y1212" s="3" t="s">
        <v>880</v>
      </c>
      <c r="Z1212" s="3" t="str">
        <f>INDEX(业务类型!$C$4:$C$8,MATCH(纤芯!Y1212,业务类型!$B$4:$B$8,0))</f>
        <v>IDLE</v>
      </c>
      <c r="AA1212" s="3"/>
    </row>
    <row r="1213" spans="1:27" ht="16.5" x14ac:dyDescent="0.2">
      <c r="A1213" s="3">
        <v>1210</v>
      </c>
      <c r="B1213" s="3">
        <f t="shared" si="94"/>
        <v>37007202052</v>
      </c>
      <c r="C1213" s="3" t="s">
        <v>1166</v>
      </c>
      <c r="D1213" s="3" t="s">
        <v>207</v>
      </c>
      <c r="E1213" s="3" t="str">
        <f>INDEX(光放段!$G$4:$G$237,MATCH(纤芯!G1213,光放段!$C$4:$C$237,0))</f>
        <v>山东二干|德州乐陵光缆:德州共青团路-乐陵新局</v>
      </c>
      <c r="F1213" s="3">
        <f>INDEX(光放段!$I$4:$I$237,MATCH(纤芯!H1213,光放段!$B$4:$B$237,0))</f>
        <v>37007200000</v>
      </c>
      <c r="G1213" s="3" t="str">
        <f t="shared" si="90"/>
        <v>山东二干|德州乐陵光缆:宁津中心大街-乐陵兴隆南大街</v>
      </c>
      <c r="H1213" s="3">
        <f>INDEX(光放段!$B$4:$B$237,MATCH(纤芯!G1213,光放段!$C$4:$C$237,0))</f>
        <v>37007202000</v>
      </c>
      <c r="I1213" s="3" t="str">
        <f t="shared" si="91"/>
        <v>德州乐陵光缆</v>
      </c>
      <c r="J1213" s="3" t="str">
        <f>INDEX(子缆名称!$B$4:$B$29,纤芯!M1213)</f>
        <v>E缆</v>
      </c>
      <c r="K1213" s="3">
        <v>52</v>
      </c>
      <c r="L1213" s="3">
        <f t="shared" si="92"/>
        <v>4</v>
      </c>
      <c r="M1213" s="3">
        <f t="shared" si="93"/>
        <v>5</v>
      </c>
      <c r="N1213" s="3" t="s">
        <v>32</v>
      </c>
      <c r="O1213" s="3">
        <f>COUNTIF([1]局站!$D$4:$D$172,"="&amp;N1213)</f>
        <v>1</v>
      </c>
      <c r="P1213" s="3">
        <v>0</v>
      </c>
      <c r="Q1213" s="3">
        <v>0</v>
      </c>
      <c r="R1213" s="3">
        <v>0</v>
      </c>
      <c r="S1213" s="3" t="s">
        <v>7</v>
      </c>
      <c r="T1213" s="3">
        <f>COUNTIF([1]局站!$D$4:$D$172,"="&amp;S1213)</f>
        <v>1</v>
      </c>
      <c r="U1213" s="3">
        <v>0</v>
      </c>
      <c r="V1213" s="3">
        <v>0</v>
      </c>
      <c r="W1213" s="3">
        <v>0</v>
      </c>
      <c r="X1213" s="3" t="s">
        <v>1215</v>
      </c>
      <c r="Y1213" s="3" t="s">
        <v>880</v>
      </c>
      <c r="Z1213" s="3" t="str">
        <f>INDEX(业务类型!$C$4:$C$8,MATCH(纤芯!Y1213,业务类型!$B$4:$B$8,0))</f>
        <v>IDLE</v>
      </c>
      <c r="AA1213" s="3"/>
    </row>
    <row r="1214" spans="1:27" ht="16.5" x14ac:dyDescent="0.2">
      <c r="A1214" s="3">
        <v>1211</v>
      </c>
      <c r="B1214" s="3">
        <f t="shared" si="94"/>
        <v>37007202053</v>
      </c>
      <c r="C1214" s="3" t="s">
        <v>1166</v>
      </c>
      <c r="D1214" s="3" t="s">
        <v>207</v>
      </c>
      <c r="E1214" s="3" t="str">
        <f>INDEX(光放段!$G$4:$G$237,MATCH(纤芯!G1214,光放段!$C$4:$C$237,0))</f>
        <v>山东二干|德州乐陵光缆:德州共青团路-乐陵新局</v>
      </c>
      <c r="F1214" s="3">
        <f>INDEX(光放段!$I$4:$I$237,MATCH(纤芯!H1214,光放段!$B$4:$B$237,0))</f>
        <v>37007200000</v>
      </c>
      <c r="G1214" s="3" t="str">
        <f t="shared" si="90"/>
        <v>山东二干|德州乐陵光缆:宁津中心大街-乐陵兴隆南大街</v>
      </c>
      <c r="H1214" s="3">
        <f>INDEX(光放段!$B$4:$B$237,MATCH(纤芯!G1214,光放段!$C$4:$C$237,0))</f>
        <v>37007202000</v>
      </c>
      <c r="I1214" s="3" t="str">
        <f t="shared" si="91"/>
        <v>德州乐陵光缆</v>
      </c>
      <c r="J1214" s="3" t="str">
        <f>INDEX(子缆名称!$B$4:$B$29,纤芯!M1214)</f>
        <v>E缆</v>
      </c>
      <c r="K1214" s="3">
        <v>53</v>
      </c>
      <c r="L1214" s="3">
        <f t="shared" si="92"/>
        <v>5</v>
      </c>
      <c r="M1214" s="3">
        <f t="shared" si="93"/>
        <v>5</v>
      </c>
      <c r="N1214" s="3" t="s">
        <v>32</v>
      </c>
      <c r="O1214" s="3">
        <f>COUNTIF([1]局站!$D$4:$D$172,"="&amp;N1214)</f>
        <v>1</v>
      </c>
      <c r="P1214" s="3">
        <v>0</v>
      </c>
      <c r="Q1214" s="3">
        <v>0</v>
      </c>
      <c r="R1214" s="3">
        <v>0</v>
      </c>
      <c r="S1214" s="3" t="s">
        <v>7</v>
      </c>
      <c r="T1214" s="3">
        <f>COUNTIF([1]局站!$D$4:$D$172,"="&amp;S1214)</f>
        <v>1</v>
      </c>
      <c r="U1214" s="3">
        <v>0</v>
      </c>
      <c r="V1214" s="3">
        <v>0</v>
      </c>
      <c r="W1214" s="3">
        <v>0</v>
      </c>
      <c r="X1214" s="3" t="s">
        <v>1215</v>
      </c>
      <c r="Y1214" s="3" t="s">
        <v>880</v>
      </c>
      <c r="Z1214" s="3" t="str">
        <f>INDEX(业务类型!$C$4:$C$8,MATCH(纤芯!Y1214,业务类型!$B$4:$B$8,0))</f>
        <v>IDLE</v>
      </c>
      <c r="AA1214" s="3"/>
    </row>
    <row r="1215" spans="1:27" ht="16.5" x14ac:dyDescent="0.2">
      <c r="A1215" s="3">
        <v>1212</v>
      </c>
      <c r="B1215" s="3">
        <f t="shared" si="94"/>
        <v>37007202054</v>
      </c>
      <c r="C1215" s="3" t="s">
        <v>1166</v>
      </c>
      <c r="D1215" s="3" t="s">
        <v>207</v>
      </c>
      <c r="E1215" s="3" t="str">
        <f>INDEX(光放段!$G$4:$G$237,MATCH(纤芯!G1215,光放段!$C$4:$C$237,0))</f>
        <v>山东二干|德州乐陵光缆:德州共青团路-乐陵新局</v>
      </c>
      <c r="F1215" s="3">
        <f>INDEX(光放段!$I$4:$I$237,MATCH(纤芯!H1215,光放段!$B$4:$B$237,0))</f>
        <v>37007200000</v>
      </c>
      <c r="G1215" s="3" t="str">
        <f t="shared" si="90"/>
        <v>山东二干|德州乐陵光缆:宁津中心大街-乐陵兴隆南大街</v>
      </c>
      <c r="H1215" s="3">
        <f>INDEX(光放段!$B$4:$B$237,MATCH(纤芯!G1215,光放段!$C$4:$C$237,0))</f>
        <v>37007202000</v>
      </c>
      <c r="I1215" s="3" t="str">
        <f t="shared" si="91"/>
        <v>德州乐陵光缆</v>
      </c>
      <c r="J1215" s="3" t="str">
        <f>INDEX(子缆名称!$B$4:$B$29,纤芯!M1215)</f>
        <v>E缆</v>
      </c>
      <c r="K1215" s="3">
        <v>54</v>
      </c>
      <c r="L1215" s="3">
        <f t="shared" si="92"/>
        <v>6</v>
      </c>
      <c r="M1215" s="3">
        <f t="shared" si="93"/>
        <v>5</v>
      </c>
      <c r="N1215" s="3" t="s">
        <v>32</v>
      </c>
      <c r="O1215" s="3">
        <f>COUNTIF([1]局站!$D$4:$D$172,"="&amp;N1215)</f>
        <v>1</v>
      </c>
      <c r="P1215" s="3">
        <v>0</v>
      </c>
      <c r="Q1215" s="3">
        <v>0</v>
      </c>
      <c r="R1215" s="3">
        <v>0</v>
      </c>
      <c r="S1215" s="3" t="s">
        <v>7</v>
      </c>
      <c r="T1215" s="3">
        <f>COUNTIF([1]局站!$D$4:$D$172,"="&amp;S1215)</f>
        <v>1</v>
      </c>
      <c r="U1215" s="3">
        <v>0</v>
      </c>
      <c r="V1215" s="3">
        <v>0</v>
      </c>
      <c r="W1215" s="3">
        <v>0</v>
      </c>
      <c r="X1215" s="3" t="s">
        <v>1215</v>
      </c>
      <c r="Y1215" s="3" t="s">
        <v>880</v>
      </c>
      <c r="Z1215" s="3" t="str">
        <f>INDEX(业务类型!$C$4:$C$8,MATCH(纤芯!Y1215,业务类型!$B$4:$B$8,0))</f>
        <v>IDLE</v>
      </c>
      <c r="AA1215" s="3"/>
    </row>
    <row r="1216" spans="1:27" ht="16.5" x14ac:dyDescent="0.2">
      <c r="A1216" s="3">
        <v>1213</v>
      </c>
      <c r="B1216" s="3">
        <f t="shared" si="94"/>
        <v>37007202055</v>
      </c>
      <c r="C1216" s="3" t="s">
        <v>1166</v>
      </c>
      <c r="D1216" s="3" t="s">
        <v>207</v>
      </c>
      <c r="E1216" s="3" t="str">
        <f>INDEX(光放段!$G$4:$G$237,MATCH(纤芯!G1216,光放段!$C$4:$C$237,0))</f>
        <v>山东二干|德州乐陵光缆:德州共青团路-乐陵新局</v>
      </c>
      <c r="F1216" s="3">
        <f>INDEX(光放段!$I$4:$I$237,MATCH(纤芯!H1216,光放段!$B$4:$B$237,0))</f>
        <v>37007200000</v>
      </c>
      <c r="G1216" s="3" t="str">
        <f t="shared" si="90"/>
        <v>山东二干|德州乐陵光缆:宁津中心大街-乐陵兴隆南大街</v>
      </c>
      <c r="H1216" s="3">
        <f>INDEX(光放段!$B$4:$B$237,MATCH(纤芯!G1216,光放段!$C$4:$C$237,0))</f>
        <v>37007202000</v>
      </c>
      <c r="I1216" s="3" t="str">
        <f t="shared" si="91"/>
        <v>德州乐陵光缆</v>
      </c>
      <c r="J1216" s="3" t="str">
        <f>INDEX(子缆名称!$B$4:$B$29,纤芯!M1216)</f>
        <v>E缆</v>
      </c>
      <c r="K1216" s="3">
        <v>55</v>
      </c>
      <c r="L1216" s="3">
        <f t="shared" si="92"/>
        <v>7</v>
      </c>
      <c r="M1216" s="3">
        <f t="shared" si="93"/>
        <v>5</v>
      </c>
      <c r="N1216" s="3" t="s">
        <v>32</v>
      </c>
      <c r="O1216" s="3">
        <f>COUNTIF([1]局站!$D$4:$D$172,"="&amp;N1216)</f>
        <v>1</v>
      </c>
      <c r="P1216" s="3">
        <v>0</v>
      </c>
      <c r="Q1216" s="3">
        <v>0</v>
      </c>
      <c r="R1216" s="3">
        <v>0</v>
      </c>
      <c r="S1216" s="3" t="s">
        <v>7</v>
      </c>
      <c r="T1216" s="3">
        <f>COUNTIF([1]局站!$D$4:$D$172,"="&amp;S1216)</f>
        <v>1</v>
      </c>
      <c r="U1216" s="3">
        <v>0</v>
      </c>
      <c r="V1216" s="3">
        <v>0</v>
      </c>
      <c r="W1216" s="3">
        <v>0</v>
      </c>
      <c r="X1216" s="3" t="s">
        <v>1215</v>
      </c>
      <c r="Y1216" s="3" t="s">
        <v>880</v>
      </c>
      <c r="Z1216" s="3" t="str">
        <f>INDEX(业务类型!$C$4:$C$8,MATCH(纤芯!Y1216,业务类型!$B$4:$B$8,0))</f>
        <v>IDLE</v>
      </c>
      <c r="AA1216" s="3"/>
    </row>
    <row r="1217" spans="1:27" ht="16.5" x14ac:dyDescent="0.2">
      <c r="A1217" s="3">
        <v>1214</v>
      </c>
      <c r="B1217" s="3">
        <f t="shared" si="94"/>
        <v>37007202056</v>
      </c>
      <c r="C1217" s="3" t="s">
        <v>1166</v>
      </c>
      <c r="D1217" s="3" t="s">
        <v>207</v>
      </c>
      <c r="E1217" s="3" t="str">
        <f>INDEX(光放段!$G$4:$G$237,MATCH(纤芯!G1217,光放段!$C$4:$C$237,0))</f>
        <v>山东二干|德州乐陵光缆:德州共青团路-乐陵新局</v>
      </c>
      <c r="F1217" s="3">
        <f>INDEX(光放段!$I$4:$I$237,MATCH(纤芯!H1217,光放段!$B$4:$B$237,0))</f>
        <v>37007200000</v>
      </c>
      <c r="G1217" s="3" t="str">
        <f t="shared" si="90"/>
        <v>山东二干|德州乐陵光缆:宁津中心大街-乐陵兴隆南大街</v>
      </c>
      <c r="H1217" s="3">
        <f>INDEX(光放段!$B$4:$B$237,MATCH(纤芯!G1217,光放段!$C$4:$C$237,0))</f>
        <v>37007202000</v>
      </c>
      <c r="I1217" s="3" t="str">
        <f t="shared" si="91"/>
        <v>德州乐陵光缆</v>
      </c>
      <c r="J1217" s="3" t="str">
        <f>INDEX(子缆名称!$B$4:$B$29,纤芯!M1217)</f>
        <v>E缆</v>
      </c>
      <c r="K1217" s="3">
        <v>56</v>
      </c>
      <c r="L1217" s="3">
        <f t="shared" si="92"/>
        <v>8</v>
      </c>
      <c r="M1217" s="3">
        <f t="shared" si="93"/>
        <v>5</v>
      </c>
      <c r="N1217" s="3" t="s">
        <v>32</v>
      </c>
      <c r="O1217" s="3">
        <f>COUNTIF([1]局站!$D$4:$D$172,"="&amp;N1217)</f>
        <v>1</v>
      </c>
      <c r="P1217" s="3">
        <v>0</v>
      </c>
      <c r="Q1217" s="3">
        <v>0</v>
      </c>
      <c r="R1217" s="3">
        <v>0</v>
      </c>
      <c r="S1217" s="3" t="s">
        <v>7</v>
      </c>
      <c r="T1217" s="3">
        <f>COUNTIF([1]局站!$D$4:$D$172,"="&amp;S1217)</f>
        <v>1</v>
      </c>
      <c r="U1217" s="3">
        <v>0</v>
      </c>
      <c r="V1217" s="3">
        <v>0</v>
      </c>
      <c r="W1217" s="3">
        <v>0</v>
      </c>
      <c r="X1217" s="3" t="s">
        <v>1215</v>
      </c>
      <c r="Y1217" s="3" t="s">
        <v>880</v>
      </c>
      <c r="Z1217" s="3" t="str">
        <f>INDEX(业务类型!$C$4:$C$8,MATCH(纤芯!Y1217,业务类型!$B$4:$B$8,0))</f>
        <v>IDLE</v>
      </c>
      <c r="AA1217" s="3"/>
    </row>
    <row r="1218" spans="1:27" ht="16.5" x14ac:dyDescent="0.2">
      <c r="A1218" s="3">
        <v>1215</v>
      </c>
      <c r="B1218" s="3">
        <f t="shared" si="94"/>
        <v>37007202057</v>
      </c>
      <c r="C1218" s="3" t="s">
        <v>1166</v>
      </c>
      <c r="D1218" s="3" t="s">
        <v>207</v>
      </c>
      <c r="E1218" s="3" t="str">
        <f>INDEX(光放段!$G$4:$G$237,MATCH(纤芯!G1218,光放段!$C$4:$C$237,0))</f>
        <v>山东二干|德州乐陵光缆:德州共青团路-乐陵新局</v>
      </c>
      <c r="F1218" s="3">
        <f>INDEX(光放段!$I$4:$I$237,MATCH(纤芯!H1218,光放段!$B$4:$B$237,0))</f>
        <v>37007200000</v>
      </c>
      <c r="G1218" s="3" t="str">
        <f t="shared" si="90"/>
        <v>山东二干|德州乐陵光缆:宁津中心大街-乐陵兴隆南大街</v>
      </c>
      <c r="H1218" s="3">
        <f>INDEX(光放段!$B$4:$B$237,MATCH(纤芯!G1218,光放段!$C$4:$C$237,0))</f>
        <v>37007202000</v>
      </c>
      <c r="I1218" s="3" t="str">
        <f t="shared" si="91"/>
        <v>德州乐陵光缆</v>
      </c>
      <c r="J1218" s="3" t="str">
        <f>INDEX(子缆名称!$B$4:$B$29,纤芯!M1218)</f>
        <v>E缆</v>
      </c>
      <c r="K1218" s="3">
        <v>57</v>
      </c>
      <c r="L1218" s="3">
        <f t="shared" si="92"/>
        <v>9</v>
      </c>
      <c r="M1218" s="3">
        <f t="shared" si="93"/>
        <v>5</v>
      </c>
      <c r="N1218" s="3" t="s">
        <v>32</v>
      </c>
      <c r="O1218" s="3">
        <f>COUNTIF([1]局站!$D$4:$D$172,"="&amp;N1218)</f>
        <v>1</v>
      </c>
      <c r="P1218" s="3">
        <v>0</v>
      </c>
      <c r="Q1218" s="3">
        <v>0</v>
      </c>
      <c r="R1218" s="3">
        <v>0</v>
      </c>
      <c r="S1218" s="3" t="s">
        <v>7</v>
      </c>
      <c r="T1218" s="3">
        <f>COUNTIF([1]局站!$D$4:$D$172,"="&amp;S1218)</f>
        <v>1</v>
      </c>
      <c r="U1218" s="3">
        <v>0</v>
      </c>
      <c r="V1218" s="3">
        <v>0</v>
      </c>
      <c r="W1218" s="3">
        <v>0</v>
      </c>
      <c r="X1218" s="3" t="s">
        <v>1215</v>
      </c>
      <c r="Y1218" s="3" t="s">
        <v>880</v>
      </c>
      <c r="Z1218" s="3" t="str">
        <f>INDEX(业务类型!$C$4:$C$8,MATCH(纤芯!Y1218,业务类型!$B$4:$B$8,0))</f>
        <v>IDLE</v>
      </c>
      <c r="AA1218" s="3"/>
    </row>
    <row r="1219" spans="1:27" ht="16.5" x14ac:dyDescent="0.2">
      <c r="A1219" s="3">
        <v>1216</v>
      </c>
      <c r="B1219" s="3">
        <f t="shared" si="94"/>
        <v>37007202058</v>
      </c>
      <c r="C1219" s="3" t="s">
        <v>1166</v>
      </c>
      <c r="D1219" s="3" t="s">
        <v>207</v>
      </c>
      <c r="E1219" s="3" t="str">
        <f>INDEX(光放段!$G$4:$G$237,MATCH(纤芯!G1219,光放段!$C$4:$C$237,0))</f>
        <v>山东二干|德州乐陵光缆:德州共青团路-乐陵新局</v>
      </c>
      <c r="F1219" s="3">
        <f>INDEX(光放段!$I$4:$I$237,MATCH(纤芯!H1219,光放段!$B$4:$B$237,0))</f>
        <v>37007200000</v>
      </c>
      <c r="G1219" s="3" t="str">
        <f t="shared" si="90"/>
        <v>山东二干|德州乐陵光缆:宁津中心大街-乐陵兴隆南大街</v>
      </c>
      <c r="H1219" s="3">
        <f>INDEX(光放段!$B$4:$B$237,MATCH(纤芯!G1219,光放段!$C$4:$C$237,0))</f>
        <v>37007202000</v>
      </c>
      <c r="I1219" s="3" t="str">
        <f t="shared" si="91"/>
        <v>德州乐陵光缆</v>
      </c>
      <c r="J1219" s="3" t="str">
        <f>INDEX(子缆名称!$B$4:$B$29,纤芯!M1219)</f>
        <v>E缆</v>
      </c>
      <c r="K1219" s="3">
        <v>58</v>
      </c>
      <c r="L1219" s="3">
        <f t="shared" si="92"/>
        <v>10</v>
      </c>
      <c r="M1219" s="3">
        <f t="shared" si="93"/>
        <v>5</v>
      </c>
      <c r="N1219" s="3" t="s">
        <v>32</v>
      </c>
      <c r="O1219" s="3">
        <f>COUNTIF([1]局站!$D$4:$D$172,"="&amp;N1219)</f>
        <v>1</v>
      </c>
      <c r="P1219" s="3">
        <v>0</v>
      </c>
      <c r="Q1219" s="3">
        <v>0</v>
      </c>
      <c r="R1219" s="3">
        <v>0</v>
      </c>
      <c r="S1219" s="3" t="s">
        <v>7</v>
      </c>
      <c r="T1219" s="3">
        <f>COUNTIF([1]局站!$D$4:$D$172,"="&amp;S1219)</f>
        <v>1</v>
      </c>
      <c r="U1219" s="3">
        <v>0</v>
      </c>
      <c r="V1219" s="3">
        <v>0</v>
      </c>
      <c r="W1219" s="3">
        <v>0</v>
      </c>
      <c r="X1219" s="3" t="s">
        <v>1215</v>
      </c>
      <c r="Y1219" s="3" t="s">
        <v>880</v>
      </c>
      <c r="Z1219" s="3" t="str">
        <f>INDEX(业务类型!$C$4:$C$8,MATCH(纤芯!Y1219,业务类型!$B$4:$B$8,0))</f>
        <v>IDLE</v>
      </c>
      <c r="AA1219" s="3"/>
    </row>
    <row r="1220" spans="1:27" ht="16.5" x14ac:dyDescent="0.2">
      <c r="A1220" s="3">
        <v>1217</v>
      </c>
      <c r="B1220" s="3">
        <f t="shared" si="94"/>
        <v>37007202059</v>
      </c>
      <c r="C1220" s="3" t="s">
        <v>1166</v>
      </c>
      <c r="D1220" s="3" t="s">
        <v>207</v>
      </c>
      <c r="E1220" s="3" t="str">
        <f>INDEX(光放段!$G$4:$G$237,MATCH(纤芯!G1220,光放段!$C$4:$C$237,0))</f>
        <v>山东二干|德州乐陵光缆:德州共青团路-乐陵新局</v>
      </c>
      <c r="F1220" s="3">
        <f>INDEX(光放段!$I$4:$I$237,MATCH(纤芯!H1220,光放段!$B$4:$B$237,0))</f>
        <v>37007200000</v>
      </c>
      <c r="G1220" s="3" t="str">
        <f t="shared" si="90"/>
        <v>山东二干|德州乐陵光缆:宁津中心大街-乐陵兴隆南大街</v>
      </c>
      <c r="H1220" s="3">
        <f>INDEX(光放段!$B$4:$B$237,MATCH(纤芯!G1220,光放段!$C$4:$C$237,0))</f>
        <v>37007202000</v>
      </c>
      <c r="I1220" s="3" t="str">
        <f t="shared" si="91"/>
        <v>德州乐陵光缆</v>
      </c>
      <c r="J1220" s="3" t="str">
        <f>INDEX(子缆名称!$B$4:$B$29,纤芯!M1220)</f>
        <v>E缆</v>
      </c>
      <c r="K1220" s="3">
        <v>59</v>
      </c>
      <c r="L1220" s="3">
        <f t="shared" si="92"/>
        <v>11</v>
      </c>
      <c r="M1220" s="3">
        <f t="shared" si="93"/>
        <v>5</v>
      </c>
      <c r="N1220" s="3" t="s">
        <v>32</v>
      </c>
      <c r="O1220" s="3">
        <f>COUNTIF([1]局站!$D$4:$D$172,"="&amp;N1220)</f>
        <v>1</v>
      </c>
      <c r="P1220" s="3">
        <v>0</v>
      </c>
      <c r="Q1220" s="3">
        <v>0</v>
      </c>
      <c r="R1220" s="3">
        <v>0</v>
      </c>
      <c r="S1220" s="3" t="s">
        <v>7</v>
      </c>
      <c r="T1220" s="3">
        <f>COUNTIF([1]局站!$D$4:$D$172,"="&amp;S1220)</f>
        <v>1</v>
      </c>
      <c r="U1220" s="3">
        <v>0</v>
      </c>
      <c r="V1220" s="3">
        <v>0</v>
      </c>
      <c r="W1220" s="3">
        <v>0</v>
      </c>
      <c r="X1220" s="3" t="s">
        <v>1215</v>
      </c>
      <c r="Y1220" s="3" t="s">
        <v>854</v>
      </c>
      <c r="Z1220" s="3" t="str">
        <f>INDEX(业务类型!$C$4:$C$8,MATCH(纤芯!Y1220,业务类型!$B$4:$B$8,0))</f>
        <v>LOCAL</v>
      </c>
      <c r="AA1220" s="3" t="s">
        <v>946</v>
      </c>
    </row>
    <row r="1221" spans="1:27" ht="16.5" x14ac:dyDescent="0.2">
      <c r="A1221" s="3">
        <v>1218</v>
      </c>
      <c r="B1221" s="3">
        <f t="shared" si="94"/>
        <v>37007202060</v>
      </c>
      <c r="C1221" s="3" t="s">
        <v>1166</v>
      </c>
      <c r="D1221" s="3" t="s">
        <v>207</v>
      </c>
      <c r="E1221" s="3" t="str">
        <f>INDEX(光放段!$G$4:$G$237,MATCH(纤芯!G1221,光放段!$C$4:$C$237,0))</f>
        <v>山东二干|德州乐陵光缆:德州共青团路-乐陵新局</v>
      </c>
      <c r="F1221" s="3">
        <f>INDEX(光放段!$I$4:$I$237,MATCH(纤芯!H1221,光放段!$B$4:$B$237,0))</f>
        <v>37007200000</v>
      </c>
      <c r="G1221" s="3" t="str">
        <f t="shared" ref="G1221:G1284" si="95">C1221&amp;"|"&amp;D1221&amp;":"&amp;N1221&amp;"-"&amp;S1221</f>
        <v>山东二干|德州乐陵光缆:宁津中心大街-乐陵兴隆南大街</v>
      </c>
      <c r="H1221" s="3">
        <f>INDEX(光放段!$B$4:$B$237,MATCH(纤芯!G1221,光放段!$C$4:$C$237,0))</f>
        <v>37007202000</v>
      </c>
      <c r="I1221" s="3" t="str">
        <f t="shared" ref="I1221:I1284" si="96">D1221</f>
        <v>德州乐陵光缆</v>
      </c>
      <c r="J1221" s="3" t="str">
        <f>INDEX(子缆名称!$B$4:$B$29,纤芯!M1221)</f>
        <v>E缆</v>
      </c>
      <c r="K1221" s="3">
        <v>60</v>
      </c>
      <c r="L1221" s="3">
        <f t="shared" ref="L1221:L1284" si="97">MOD(K1221-1,12)+1</f>
        <v>12</v>
      </c>
      <c r="M1221" s="3">
        <f t="shared" ref="M1221:M1284" si="98">INT((K1221-1)/12)+1</f>
        <v>5</v>
      </c>
      <c r="N1221" s="3" t="s">
        <v>32</v>
      </c>
      <c r="O1221" s="3">
        <f>COUNTIF([1]局站!$D$4:$D$172,"="&amp;N1221)</f>
        <v>1</v>
      </c>
      <c r="P1221" s="3">
        <v>0</v>
      </c>
      <c r="Q1221" s="3">
        <v>0</v>
      </c>
      <c r="R1221" s="3">
        <v>0</v>
      </c>
      <c r="S1221" s="3" t="s">
        <v>7</v>
      </c>
      <c r="T1221" s="3">
        <f>COUNTIF([1]局站!$D$4:$D$172,"="&amp;S1221)</f>
        <v>1</v>
      </c>
      <c r="U1221" s="3">
        <v>0</v>
      </c>
      <c r="V1221" s="3">
        <v>0</v>
      </c>
      <c r="W1221" s="3">
        <v>0</v>
      </c>
      <c r="X1221" s="3" t="s">
        <v>1215</v>
      </c>
      <c r="Y1221" s="3" t="s">
        <v>854</v>
      </c>
      <c r="Z1221" s="3" t="str">
        <f>INDEX(业务类型!$C$4:$C$8,MATCH(纤芯!Y1221,业务类型!$B$4:$B$8,0))</f>
        <v>LOCAL</v>
      </c>
      <c r="AA1221" s="3" t="s">
        <v>946</v>
      </c>
    </row>
    <row r="1222" spans="1:27" ht="16.5" x14ac:dyDescent="0.2">
      <c r="A1222" s="3">
        <v>1219</v>
      </c>
      <c r="B1222" s="3">
        <f t="shared" si="94"/>
        <v>37007202061</v>
      </c>
      <c r="C1222" s="3" t="s">
        <v>1166</v>
      </c>
      <c r="D1222" s="3" t="s">
        <v>207</v>
      </c>
      <c r="E1222" s="3" t="str">
        <f>INDEX(光放段!$G$4:$G$237,MATCH(纤芯!G1222,光放段!$C$4:$C$237,0))</f>
        <v>山东二干|德州乐陵光缆:德州共青团路-乐陵新局</v>
      </c>
      <c r="F1222" s="3">
        <f>INDEX(光放段!$I$4:$I$237,MATCH(纤芯!H1222,光放段!$B$4:$B$237,0))</f>
        <v>37007200000</v>
      </c>
      <c r="G1222" s="3" t="str">
        <f t="shared" si="95"/>
        <v>山东二干|德州乐陵光缆:宁津中心大街-乐陵兴隆南大街</v>
      </c>
      <c r="H1222" s="3">
        <f>INDEX(光放段!$B$4:$B$237,MATCH(纤芯!G1222,光放段!$C$4:$C$237,0))</f>
        <v>37007202000</v>
      </c>
      <c r="I1222" s="3" t="str">
        <f t="shared" si="96"/>
        <v>德州乐陵光缆</v>
      </c>
      <c r="J1222" s="3" t="str">
        <f>INDEX(子缆名称!$B$4:$B$29,纤芯!M1222)</f>
        <v>F缆</v>
      </c>
      <c r="K1222" s="3">
        <v>61</v>
      </c>
      <c r="L1222" s="3">
        <f t="shared" si="97"/>
        <v>1</v>
      </c>
      <c r="M1222" s="3">
        <f t="shared" si="98"/>
        <v>6</v>
      </c>
      <c r="N1222" s="3" t="s">
        <v>32</v>
      </c>
      <c r="O1222" s="3">
        <f>COUNTIF([1]局站!$D$4:$D$172,"="&amp;N1222)</f>
        <v>1</v>
      </c>
      <c r="P1222" s="3">
        <v>0</v>
      </c>
      <c r="Q1222" s="3">
        <v>0</v>
      </c>
      <c r="R1222" s="3">
        <v>0</v>
      </c>
      <c r="S1222" s="3" t="s">
        <v>7</v>
      </c>
      <c r="T1222" s="3">
        <f>COUNTIF([1]局站!$D$4:$D$172,"="&amp;S1222)</f>
        <v>1</v>
      </c>
      <c r="U1222" s="3">
        <v>0</v>
      </c>
      <c r="V1222" s="3">
        <v>0</v>
      </c>
      <c r="W1222" s="3">
        <v>0</v>
      </c>
      <c r="X1222" s="3" t="s">
        <v>1215</v>
      </c>
      <c r="Y1222" s="3" t="s">
        <v>880</v>
      </c>
      <c r="Z1222" s="3" t="str">
        <f>INDEX(业务类型!$C$4:$C$8,MATCH(纤芯!Y1222,业务类型!$B$4:$B$8,0))</f>
        <v>IDLE</v>
      </c>
      <c r="AA1222" s="3"/>
    </row>
    <row r="1223" spans="1:27" ht="16.5" x14ac:dyDescent="0.2">
      <c r="A1223" s="3">
        <v>1220</v>
      </c>
      <c r="B1223" s="3">
        <f t="shared" si="94"/>
        <v>37007202062</v>
      </c>
      <c r="C1223" s="3" t="s">
        <v>1166</v>
      </c>
      <c r="D1223" s="3" t="s">
        <v>207</v>
      </c>
      <c r="E1223" s="3" t="str">
        <f>INDEX(光放段!$G$4:$G$237,MATCH(纤芯!G1223,光放段!$C$4:$C$237,0))</f>
        <v>山东二干|德州乐陵光缆:德州共青团路-乐陵新局</v>
      </c>
      <c r="F1223" s="3">
        <f>INDEX(光放段!$I$4:$I$237,MATCH(纤芯!H1223,光放段!$B$4:$B$237,0))</f>
        <v>37007200000</v>
      </c>
      <c r="G1223" s="3" t="str">
        <f t="shared" si="95"/>
        <v>山东二干|德州乐陵光缆:宁津中心大街-乐陵兴隆南大街</v>
      </c>
      <c r="H1223" s="3">
        <f>INDEX(光放段!$B$4:$B$237,MATCH(纤芯!G1223,光放段!$C$4:$C$237,0))</f>
        <v>37007202000</v>
      </c>
      <c r="I1223" s="3" t="str">
        <f t="shared" si="96"/>
        <v>德州乐陵光缆</v>
      </c>
      <c r="J1223" s="3" t="str">
        <f>INDEX(子缆名称!$B$4:$B$29,纤芯!M1223)</f>
        <v>F缆</v>
      </c>
      <c r="K1223" s="3">
        <v>62</v>
      </c>
      <c r="L1223" s="3">
        <f t="shared" si="97"/>
        <v>2</v>
      </c>
      <c r="M1223" s="3">
        <f t="shared" si="98"/>
        <v>6</v>
      </c>
      <c r="N1223" s="3" t="s">
        <v>32</v>
      </c>
      <c r="O1223" s="3">
        <f>COUNTIF([1]局站!$D$4:$D$172,"="&amp;N1223)</f>
        <v>1</v>
      </c>
      <c r="P1223" s="3">
        <v>0</v>
      </c>
      <c r="Q1223" s="3">
        <v>0</v>
      </c>
      <c r="R1223" s="3">
        <v>0</v>
      </c>
      <c r="S1223" s="3" t="s">
        <v>7</v>
      </c>
      <c r="T1223" s="3">
        <f>COUNTIF([1]局站!$D$4:$D$172,"="&amp;S1223)</f>
        <v>1</v>
      </c>
      <c r="U1223" s="3">
        <v>0</v>
      </c>
      <c r="V1223" s="3">
        <v>0</v>
      </c>
      <c r="W1223" s="3">
        <v>0</v>
      </c>
      <c r="X1223" s="3" t="s">
        <v>1215</v>
      </c>
      <c r="Y1223" s="3" t="s">
        <v>880</v>
      </c>
      <c r="Z1223" s="3" t="str">
        <f>INDEX(业务类型!$C$4:$C$8,MATCH(纤芯!Y1223,业务类型!$B$4:$B$8,0))</f>
        <v>IDLE</v>
      </c>
      <c r="AA1223" s="3"/>
    </row>
    <row r="1224" spans="1:27" ht="16.5" x14ac:dyDescent="0.2">
      <c r="A1224" s="3">
        <v>1221</v>
      </c>
      <c r="B1224" s="3">
        <f t="shared" si="94"/>
        <v>37007202063</v>
      </c>
      <c r="C1224" s="3" t="s">
        <v>1166</v>
      </c>
      <c r="D1224" s="3" t="s">
        <v>207</v>
      </c>
      <c r="E1224" s="3" t="str">
        <f>INDEX(光放段!$G$4:$G$237,MATCH(纤芯!G1224,光放段!$C$4:$C$237,0))</f>
        <v>山东二干|德州乐陵光缆:德州共青团路-乐陵新局</v>
      </c>
      <c r="F1224" s="3">
        <f>INDEX(光放段!$I$4:$I$237,MATCH(纤芯!H1224,光放段!$B$4:$B$237,0))</f>
        <v>37007200000</v>
      </c>
      <c r="G1224" s="3" t="str">
        <f t="shared" si="95"/>
        <v>山东二干|德州乐陵光缆:宁津中心大街-乐陵兴隆南大街</v>
      </c>
      <c r="H1224" s="3">
        <f>INDEX(光放段!$B$4:$B$237,MATCH(纤芯!G1224,光放段!$C$4:$C$237,0))</f>
        <v>37007202000</v>
      </c>
      <c r="I1224" s="3" t="str">
        <f t="shared" si="96"/>
        <v>德州乐陵光缆</v>
      </c>
      <c r="J1224" s="3" t="str">
        <f>INDEX(子缆名称!$B$4:$B$29,纤芯!M1224)</f>
        <v>F缆</v>
      </c>
      <c r="K1224" s="3">
        <v>63</v>
      </c>
      <c r="L1224" s="3">
        <f t="shared" si="97"/>
        <v>3</v>
      </c>
      <c r="M1224" s="3">
        <f t="shared" si="98"/>
        <v>6</v>
      </c>
      <c r="N1224" s="3" t="s">
        <v>32</v>
      </c>
      <c r="O1224" s="3">
        <f>COUNTIF([1]局站!$D$4:$D$172,"="&amp;N1224)</f>
        <v>1</v>
      </c>
      <c r="P1224" s="3">
        <v>0</v>
      </c>
      <c r="Q1224" s="3">
        <v>0</v>
      </c>
      <c r="R1224" s="3">
        <v>0</v>
      </c>
      <c r="S1224" s="3" t="s">
        <v>7</v>
      </c>
      <c r="T1224" s="3">
        <f>COUNTIF([1]局站!$D$4:$D$172,"="&amp;S1224)</f>
        <v>1</v>
      </c>
      <c r="U1224" s="3">
        <v>0</v>
      </c>
      <c r="V1224" s="3">
        <v>0</v>
      </c>
      <c r="W1224" s="3">
        <v>0</v>
      </c>
      <c r="X1224" s="3" t="s">
        <v>1215</v>
      </c>
      <c r="Y1224" s="3" t="s">
        <v>880</v>
      </c>
      <c r="Z1224" s="3" t="str">
        <f>INDEX(业务类型!$C$4:$C$8,MATCH(纤芯!Y1224,业务类型!$B$4:$B$8,0))</f>
        <v>IDLE</v>
      </c>
      <c r="AA1224" s="3"/>
    </row>
    <row r="1225" spans="1:27" ht="16.5" x14ac:dyDescent="0.2">
      <c r="A1225" s="3">
        <v>1222</v>
      </c>
      <c r="B1225" s="3">
        <f t="shared" si="94"/>
        <v>37007202064</v>
      </c>
      <c r="C1225" s="3" t="s">
        <v>1166</v>
      </c>
      <c r="D1225" s="3" t="s">
        <v>207</v>
      </c>
      <c r="E1225" s="3" t="str">
        <f>INDEX(光放段!$G$4:$G$237,MATCH(纤芯!G1225,光放段!$C$4:$C$237,0))</f>
        <v>山东二干|德州乐陵光缆:德州共青团路-乐陵新局</v>
      </c>
      <c r="F1225" s="3">
        <f>INDEX(光放段!$I$4:$I$237,MATCH(纤芯!H1225,光放段!$B$4:$B$237,0))</f>
        <v>37007200000</v>
      </c>
      <c r="G1225" s="3" t="str">
        <f t="shared" si="95"/>
        <v>山东二干|德州乐陵光缆:宁津中心大街-乐陵兴隆南大街</v>
      </c>
      <c r="H1225" s="3">
        <f>INDEX(光放段!$B$4:$B$237,MATCH(纤芯!G1225,光放段!$C$4:$C$237,0))</f>
        <v>37007202000</v>
      </c>
      <c r="I1225" s="3" t="str">
        <f t="shared" si="96"/>
        <v>德州乐陵光缆</v>
      </c>
      <c r="J1225" s="3" t="str">
        <f>INDEX(子缆名称!$B$4:$B$29,纤芯!M1225)</f>
        <v>F缆</v>
      </c>
      <c r="K1225" s="3">
        <v>64</v>
      </c>
      <c r="L1225" s="3">
        <f t="shared" si="97"/>
        <v>4</v>
      </c>
      <c r="M1225" s="3">
        <f t="shared" si="98"/>
        <v>6</v>
      </c>
      <c r="N1225" s="3" t="s">
        <v>32</v>
      </c>
      <c r="O1225" s="3">
        <f>COUNTIF([1]局站!$D$4:$D$172,"="&amp;N1225)</f>
        <v>1</v>
      </c>
      <c r="P1225" s="3">
        <v>0</v>
      </c>
      <c r="Q1225" s="3">
        <v>0</v>
      </c>
      <c r="R1225" s="3">
        <v>0</v>
      </c>
      <c r="S1225" s="3" t="s">
        <v>7</v>
      </c>
      <c r="T1225" s="3">
        <f>COUNTIF([1]局站!$D$4:$D$172,"="&amp;S1225)</f>
        <v>1</v>
      </c>
      <c r="U1225" s="3">
        <v>0</v>
      </c>
      <c r="V1225" s="3">
        <v>0</v>
      </c>
      <c r="W1225" s="3">
        <v>0</v>
      </c>
      <c r="X1225" s="3" t="s">
        <v>1215</v>
      </c>
      <c r="Y1225" s="3" t="s">
        <v>880</v>
      </c>
      <c r="Z1225" s="3" t="str">
        <f>INDEX(业务类型!$C$4:$C$8,MATCH(纤芯!Y1225,业务类型!$B$4:$B$8,0))</f>
        <v>IDLE</v>
      </c>
      <c r="AA1225" s="3"/>
    </row>
    <row r="1226" spans="1:27" ht="16.5" x14ac:dyDescent="0.2">
      <c r="A1226" s="3">
        <v>1223</v>
      </c>
      <c r="B1226" s="3">
        <f t="shared" si="94"/>
        <v>37007202065</v>
      </c>
      <c r="C1226" s="3" t="s">
        <v>1166</v>
      </c>
      <c r="D1226" s="3" t="s">
        <v>207</v>
      </c>
      <c r="E1226" s="3" t="str">
        <f>INDEX(光放段!$G$4:$G$237,MATCH(纤芯!G1226,光放段!$C$4:$C$237,0))</f>
        <v>山东二干|德州乐陵光缆:德州共青团路-乐陵新局</v>
      </c>
      <c r="F1226" s="3">
        <f>INDEX(光放段!$I$4:$I$237,MATCH(纤芯!H1226,光放段!$B$4:$B$237,0))</f>
        <v>37007200000</v>
      </c>
      <c r="G1226" s="3" t="str">
        <f t="shared" si="95"/>
        <v>山东二干|德州乐陵光缆:宁津中心大街-乐陵兴隆南大街</v>
      </c>
      <c r="H1226" s="3">
        <f>INDEX(光放段!$B$4:$B$237,MATCH(纤芯!G1226,光放段!$C$4:$C$237,0))</f>
        <v>37007202000</v>
      </c>
      <c r="I1226" s="3" t="str">
        <f t="shared" si="96"/>
        <v>德州乐陵光缆</v>
      </c>
      <c r="J1226" s="3" t="str">
        <f>INDEX(子缆名称!$B$4:$B$29,纤芯!M1226)</f>
        <v>F缆</v>
      </c>
      <c r="K1226" s="3">
        <v>65</v>
      </c>
      <c r="L1226" s="3">
        <f t="shared" si="97"/>
        <v>5</v>
      </c>
      <c r="M1226" s="3">
        <f t="shared" si="98"/>
        <v>6</v>
      </c>
      <c r="N1226" s="3" t="s">
        <v>32</v>
      </c>
      <c r="O1226" s="3">
        <f>COUNTIF([1]局站!$D$4:$D$172,"="&amp;N1226)</f>
        <v>1</v>
      </c>
      <c r="P1226" s="3">
        <v>0</v>
      </c>
      <c r="Q1226" s="3">
        <v>0</v>
      </c>
      <c r="R1226" s="3">
        <v>0</v>
      </c>
      <c r="S1226" s="3" t="s">
        <v>7</v>
      </c>
      <c r="T1226" s="3">
        <f>COUNTIF([1]局站!$D$4:$D$172,"="&amp;S1226)</f>
        <v>1</v>
      </c>
      <c r="U1226" s="3">
        <v>0</v>
      </c>
      <c r="V1226" s="3">
        <v>0</v>
      </c>
      <c r="W1226" s="3">
        <v>0</v>
      </c>
      <c r="X1226" s="3" t="s">
        <v>1215</v>
      </c>
      <c r="Y1226" s="3" t="s">
        <v>880</v>
      </c>
      <c r="Z1226" s="3" t="str">
        <f>INDEX(业务类型!$C$4:$C$8,MATCH(纤芯!Y1226,业务类型!$B$4:$B$8,0))</f>
        <v>IDLE</v>
      </c>
      <c r="AA1226" s="3"/>
    </row>
    <row r="1227" spans="1:27" ht="16.5" x14ac:dyDescent="0.2">
      <c r="A1227" s="3">
        <v>1224</v>
      </c>
      <c r="B1227" s="3">
        <f t="shared" si="94"/>
        <v>37007202066</v>
      </c>
      <c r="C1227" s="3" t="s">
        <v>1166</v>
      </c>
      <c r="D1227" s="3" t="s">
        <v>207</v>
      </c>
      <c r="E1227" s="3" t="str">
        <f>INDEX(光放段!$G$4:$G$237,MATCH(纤芯!G1227,光放段!$C$4:$C$237,0))</f>
        <v>山东二干|德州乐陵光缆:德州共青团路-乐陵新局</v>
      </c>
      <c r="F1227" s="3">
        <f>INDEX(光放段!$I$4:$I$237,MATCH(纤芯!H1227,光放段!$B$4:$B$237,0))</f>
        <v>37007200000</v>
      </c>
      <c r="G1227" s="3" t="str">
        <f t="shared" si="95"/>
        <v>山东二干|德州乐陵光缆:宁津中心大街-乐陵兴隆南大街</v>
      </c>
      <c r="H1227" s="3">
        <f>INDEX(光放段!$B$4:$B$237,MATCH(纤芯!G1227,光放段!$C$4:$C$237,0))</f>
        <v>37007202000</v>
      </c>
      <c r="I1227" s="3" t="str">
        <f t="shared" si="96"/>
        <v>德州乐陵光缆</v>
      </c>
      <c r="J1227" s="3" t="str">
        <f>INDEX(子缆名称!$B$4:$B$29,纤芯!M1227)</f>
        <v>F缆</v>
      </c>
      <c r="K1227" s="3">
        <v>66</v>
      </c>
      <c r="L1227" s="3">
        <f t="shared" si="97"/>
        <v>6</v>
      </c>
      <c r="M1227" s="3">
        <f t="shared" si="98"/>
        <v>6</v>
      </c>
      <c r="N1227" s="3" t="s">
        <v>32</v>
      </c>
      <c r="O1227" s="3">
        <f>COUNTIF([1]局站!$D$4:$D$172,"="&amp;N1227)</f>
        <v>1</v>
      </c>
      <c r="P1227" s="3">
        <v>0</v>
      </c>
      <c r="Q1227" s="3">
        <v>0</v>
      </c>
      <c r="R1227" s="3">
        <v>0</v>
      </c>
      <c r="S1227" s="3" t="s">
        <v>7</v>
      </c>
      <c r="T1227" s="3">
        <f>COUNTIF([1]局站!$D$4:$D$172,"="&amp;S1227)</f>
        <v>1</v>
      </c>
      <c r="U1227" s="3">
        <v>0</v>
      </c>
      <c r="V1227" s="3">
        <v>0</v>
      </c>
      <c r="W1227" s="3">
        <v>0</v>
      </c>
      <c r="X1227" s="3" t="s">
        <v>1215</v>
      </c>
      <c r="Y1227" s="3" t="s">
        <v>880</v>
      </c>
      <c r="Z1227" s="3" t="str">
        <f>INDEX(业务类型!$C$4:$C$8,MATCH(纤芯!Y1227,业务类型!$B$4:$B$8,0))</f>
        <v>IDLE</v>
      </c>
      <c r="AA1227" s="3"/>
    </row>
    <row r="1228" spans="1:27" ht="16.5" x14ac:dyDescent="0.2">
      <c r="A1228" s="3">
        <v>1225</v>
      </c>
      <c r="B1228" s="3">
        <f t="shared" si="94"/>
        <v>37007202067</v>
      </c>
      <c r="C1228" s="3" t="s">
        <v>1166</v>
      </c>
      <c r="D1228" s="3" t="s">
        <v>207</v>
      </c>
      <c r="E1228" s="3" t="str">
        <f>INDEX(光放段!$G$4:$G$237,MATCH(纤芯!G1228,光放段!$C$4:$C$237,0))</f>
        <v>山东二干|德州乐陵光缆:德州共青团路-乐陵新局</v>
      </c>
      <c r="F1228" s="3">
        <f>INDEX(光放段!$I$4:$I$237,MATCH(纤芯!H1228,光放段!$B$4:$B$237,0))</f>
        <v>37007200000</v>
      </c>
      <c r="G1228" s="3" t="str">
        <f t="shared" si="95"/>
        <v>山东二干|德州乐陵光缆:宁津中心大街-乐陵兴隆南大街</v>
      </c>
      <c r="H1228" s="3">
        <f>INDEX(光放段!$B$4:$B$237,MATCH(纤芯!G1228,光放段!$C$4:$C$237,0))</f>
        <v>37007202000</v>
      </c>
      <c r="I1228" s="3" t="str">
        <f t="shared" si="96"/>
        <v>德州乐陵光缆</v>
      </c>
      <c r="J1228" s="3" t="str">
        <f>INDEX(子缆名称!$B$4:$B$29,纤芯!M1228)</f>
        <v>F缆</v>
      </c>
      <c r="K1228" s="3">
        <v>67</v>
      </c>
      <c r="L1228" s="3">
        <f t="shared" si="97"/>
        <v>7</v>
      </c>
      <c r="M1228" s="3">
        <f t="shared" si="98"/>
        <v>6</v>
      </c>
      <c r="N1228" s="3" t="s">
        <v>32</v>
      </c>
      <c r="O1228" s="3">
        <f>COUNTIF([1]局站!$D$4:$D$172,"="&amp;N1228)</f>
        <v>1</v>
      </c>
      <c r="P1228" s="3">
        <v>0</v>
      </c>
      <c r="Q1228" s="3">
        <v>0</v>
      </c>
      <c r="R1228" s="3">
        <v>0</v>
      </c>
      <c r="S1228" s="3" t="s">
        <v>7</v>
      </c>
      <c r="T1228" s="3">
        <f>COUNTIF([1]局站!$D$4:$D$172,"="&amp;S1228)</f>
        <v>1</v>
      </c>
      <c r="U1228" s="3">
        <v>0</v>
      </c>
      <c r="V1228" s="3">
        <v>0</v>
      </c>
      <c r="W1228" s="3">
        <v>0</v>
      </c>
      <c r="X1228" s="3" t="s">
        <v>1215</v>
      </c>
      <c r="Y1228" s="3" t="s">
        <v>880</v>
      </c>
      <c r="Z1228" s="3" t="str">
        <f>INDEX(业务类型!$C$4:$C$8,MATCH(纤芯!Y1228,业务类型!$B$4:$B$8,0))</f>
        <v>IDLE</v>
      </c>
      <c r="AA1228" s="3"/>
    </row>
    <row r="1229" spans="1:27" ht="16.5" x14ac:dyDescent="0.2">
      <c r="A1229" s="3">
        <v>1226</v>
      </c>
      <c r="B1229" s="3">
        <f t="shared" si="94"/>
        <v>37007202068</v>
      </c>
      <c r="C1229" s="3" t="s">
        <v>1166</v>
      </c>
      <c r="D1229" s="3" t="s">
        <v>207</v>
      </c>
      <c r="E1229" s="3" t="str">
        <f>INDEX(光放段!$G$4:$G$237,MATCH(纤芯!G1229,光放段!$C$4:$C$237,0))</f>
        <v>山东二干|德州乐陵光缆:德州共青团路-乐陵新局</v>
      </c>
      <c r="F1229" s="3">
        <f>INDEX(光放段!$I$4:$I$237,MATCH(纤芯!H1229,光放段!$B$4:$B$237,0))</f>
        <v>37007200000</v>
      </c>
      <c r="G1229" s="3" t="str">
        <f t="shared" si="95"/>
        <v>山东二干|德州乐陵光缆:宁津中心大街-乐陵兴隆南大街</v>
      </c>
      <c r="H1229" s="3">
        <f>INDEX(光放段!$B$4:$B$237,MATCH(纤芯!G1229,光放段!$C$4:$C$237,0))</f>
        <v>37007202000</v>
      </c>
      <c r="I1229" s="3" t="str">
        <f t="shared" si="96"/>
        <v>德州乐陵光缆</v>
      </c>
      <c r="J1229" s="3" t="str">
        <f>INDEX(子缆名称!$B$4:$B$29,纤芯!M1229)</f>
        <v>F缆</v>
      </c>
      <c r="K1229" s="3">
        <v>68</v>
      </c>
      <c r="L1229" s="3">
        <f t="shared" si="97"/>
        <v>8</v>
      </c>
      <c r="M1229" s="3">
        <f t="shared" si="98"/>
        <v>6</v>
      </c>
      <c r="N1229" s="3" t="s">
        <v>32</v>
      </c>
      <c r="O1229" s="3">
        <f>COUNTIF([1]局站!$D$4:$D$172,"="&amp;N1229)</f>
        <v>1</v>
      </c>
      <c r="P1229" s="3">
        <v>0</v>
      </c>
      <c r="Q1229" s="3">
        <v>0</v>
      </c>
      <c r="R1229" s="3">
        <v>0</v>
      </c>
      <c r="S1229" s="3" t="s">
        <v>7</v>
      </c>
      <c r="T1229" s="3">
        <f>COUNTIF([1]局站!$D$4:$D$172,"="&amp;S1229)</f>
        <v>1</v>
      </c>
      <c r="U1229" s="3">
        <v>0</v>
      </c>
      <c r="V1229" s="3">
        <v>0</v>
      </c>
      <c r="W1229" s="3">
        <v>0</v>
      </c>
      <c r="X1229" s="3" t="s">
        <v>1215</v>
      </c>
      <c r="Y1229" s="3" t="s">
        <v>880</v>
      </c>
      <c r="Z1229" s="3" t="str">
        <f>INDEX(业务类型!$C$4:$C$8,MATCH(纤芯!Y1229,业务类型!$B$4:$B$8,0))</f>
        <v>IDLE</v>
      </c>
      <c r="AA1229" s="3"/>
    </row>
    <row r="1230" spans="1:27" ht="16.5" x14ac:dyDescent="0.2">
      <c r="A1230" s="3">
        <v>1227</v>
      </c>
      <c r="B1230" s="3">
        <f t="shared" si="94"/>
        <v>37007202069</v>
      </c>
      <c r="C1230" s="3" t="s">
        <v>1166</v>
      </c>
      <c r="D1230" s="3" t="s">
        <v>207</v>
      </c>
      <c r="E1230" s="3" t="str">
        <f>INDEX(光放段!$G$4:$G$237,MATCH(纤芯!G1230,光放段!$C$4:$C$237,0))</f>
        <v>山东二干|德州乐陵光缆:德州共青团路-乐陵新局</v>
      </c>
      <c r="F1230" s="3">
        <f>INDEX(光放段!$I$4:$I$237,MATCH(纤芯!H1230,光放段!$B$4:$B$237,0))</f>
        <v>37007200000</v>
      </c>
      <c r="G1230" s="3" t="str">
        <f t="shared" si="95"/>
        <v>山东二干|德州乐陵光缆:宁津中心大街-乐陵兴隆南大街</v>
      </c>
      <c r="H1230" s="3">
        <f>INDEX(光放段!$B$4:$B$237,MATCH(纤芯!G1230,光放段!$C$4:$C$237,0))</f>
        <v>37007202000</v>
      </c>
      <c r="I1230" s="3" t="str">
        <f t="shared" si="96"/>
        <v>德州乐陵光缆</v>
      </c>
      <c r="J1230" s="3" t="str">
        <f>INDEX(子缆名称!$B$4:$B$29,纤芯!M1230)</f>
        <v>F缆</v>
      </c>
      <c r="K1230" s="3">
        <v>69</v>
      </c>
      <c r="L1230" s="3">
        <f t="shared" si="97"/>
        <v>9</v>
      </c>
      <c r="M1230" s="3">
        <f t="shared" si="98"/>
        <v>6</v>
      </c>
      <c r="N1230" s="3" t="s">
        <v>32</v>
      </c>
      <c r="O1230" s="3">
        <f>COUNTIF([1]局站!$D$4:$D$172,"="&amp;N1230)</f>
        <v>1</v>
      </c>
      <c r="P1230" s="3">
        <v>0</v>
      </c>
      <c r="Q1230" s="3">
        <v>0</v>
      </c>
      <c r="R1230" s="3">
        <v>0</v>
      </c>
      <c r="S1230" s="3" t="s">
        <v>7</v>
      </c>
      <c r="T1230" s="3">
        <f>COUNTIF([1]局站!$D$4:$D$172,"="&amp;S1230)</f>
        <v>1</v>
      </c>
      <c r="U1230" s="3">
        <v>0</v>
      </c>
      <c r="V1230" s="3">
        <v>0</v>
      </c>
      <c r="W1230" s="3">
        <v>0</v>
      </c>
      <c r="X1230" s="3" t="s">
        <v>1215</v>
      </c>
      <c r="Y1230" s="3" t="s">
        <v>880</v>
      </c>
      <c r="Z1230" s="3" t="str">
        <f>INDEX(业务类型!$C$4:$C$8,MATCH(纤芯!Y1230,业务类型!$B$4:$B$8,0))</f>
        <v>IDLE</v>
      </c>
      <c r="AA1230" s="3"/>
    </row>
    <row r="1231" spans="1:27" ht="16.5" x14ac:dyDescent="0.2">
      <c r="A1231" s="3">
        <v>1228</v>
      </c>
      <c r="B1231" s="3">
        <f t="shared" si="94"/>
        <v>37007202070</v>
      </c>
      <c r="C1231" s="3" t="s">
        <v>1166</v>
      </c>
      <c r="D1231" s="3" t="s">
        <v>207</v>
      </c>
      <c r="E1231" s="3" t="str">
        <f>INDEX(光放段!$G$4:$G$237,MATCH(纤芯!G1231,光放段!$C$4:$C$237,0))</f>
        <v>山东二干|德州乐陵光缆:德州共青团路-乐陵新局</v>
      </c>
      <c r="F1231" s="3">
        <f>INDEX(光放段!$I$4:$I$237,MATCH(纤芯!H1231,光放段!$B$4:$B$237,0))</f>
        <v>37007200000</v>
      </c>
      <c r="G1231" s="3" t="str">
        <f t="shared" si="95"/>
        <v>山东二干|德州乐陵光缆:宁津中心大街-乐陵兴隆南大街</v>
      </c>
      <c r="H1231" s="3">
        <f>INDEX(光放段!$B$4:$B$237,MATCH(纤芯!G1231,光放段!$C$4:$C$237,0))</f>
        <v>37007202000</v>
      </c>
      <c r="I1231" s="3" t="str">
        <f t="shared" si="96"/>
        <v>德州乐陵光缆</v>
      </c>
      <c r="J1231" s="3" t="str">
        <f>INDEX(子缆名称!$B$4:$B$29,纤芯!M1231)</f>
        <v>F缆</v>
      </c>
      <c r="K1231" s="3">
        <v>70</v>
      </c>
      <c r="L1231" s="3">
        <f t="shared" si="97"/>
        <v>10</v>
      </c>
      <c r="M1231" s="3">
        <f t="shared" si="98"/>
        <v>6</v>
      </c>
      <c r="N1231" s="3" t="s">
        <v>32</v>
      </c>
      <c r="O1231" s="3">
        <f>COUNTIF([1]局站!$D$4:$D$172,"="&amp;N1231)</f>
        <v>1</v>
      </c>
      <c r="P1231" s="3">
        <v>0</v>
      </c>
      <c r="Q1231" s="3">
        <v>0</v>
      </c>
      <c r="R1231" s="3">
        <v>0</v>
      </c>
      <c r="S1231" s="3" t="s">
        <v>7</v>
      </c>
      <c r="T1231" s="3">
        <f>COUNTIF([1]局站!$D$4:$D$172,"="&amp;S1231)</f>
        <v>1</v>
      </c>
      <c r="U1231" s="3">
        <v>0</v>
      </c>
      <c r="V1231" s="3">
        <v>0</v>
      </c>
      <c r="W1231" s="3">
        <v>0</v>
      </c>
      <c r="X1231" s="3" t="s">
        <v>1215</v>
      </c>
      <c r="Y1231" s="3" t="s">
        <v>880</v>
      </c>
      <c r="Z1231" s="3" t="str">
        <f>INDEX(业务类型!$C$4:$C$8,MATCH(纤芯!Y1231,业务类型!$B$4:$B$8,0))</f>
        <v>IDLE</v>
      </c>
      <c r="AA1231" s="3"/>
    </row>
    <row r="1232" spans="1:27" ht="16.5" x14ac:dyDescent="0.2">
      <c r="A1232" s="3">
        <v>1229</v>
      </c>
      <c r="B1232" s="3">
        <f t="shared" si="94"/>
        <v>37007202071</v>
      </c>
      <c r="C1232" s="3" t="s">
        <v>1166</v>
      </c>
      <c r="D1232" s="3" t="s">
        <v>207</v>
      </c>
      <c r="E1232" s="3" t="str">
        <f>INDEX(光放段!$G$4:$G$237,MATCH(纤芯!G1232,光放段!$C$4:$C$237,0))</f>
        <v>山东二干|德州乐陵光缆:德州共青团路-乐陵新局</v>
      </c>
      <c r="F1232" s="3">
        <f>INDEX(光放段!$I$4:$I$237,MATCH(纤芯!H1232,光放段!$B$4:$B$237,0))</f>
        <v>37007200000</v>
      </c>
      <c r="G1232" s="3" t="str">
        <f t="shared" si="95"/>
        <v>山东二干|德州乐陵光缆:宁津中心大街-乐陵兴隆南大街</v>
      </c>
      <c r="H1232" s="3">
        <f>INDEX(光放段!$B$4:$B$237,MATCH(纤芯!G1232,光放段!$C$4:$C$237,0))</f>
        <v>37007202000</v>
      </c>
      <c r="I1232" s="3" t="str">
        <f t="shared" si="96"/>
        <v>德州乐陵光缆</v>
      </c>
      <c r="J1232" s="3" t="str">
        <f>INDEX(子缆名称!$B$4:$B$29,纤芯!M1232)</f>
        <v>F缆</v>
      </c>
      <c r="K1232" s="3">
        <v>71</v>
      </c>
      <c r="L1232" s="3">
        <f t="shared" si="97"/>
        <v>11</v>
      </c>
      <c r="M1232" s="3">
        <f t="shared" si="98"/>
        <v>6</v>
      </c>
      <c r="N1232" s="3" t="s">
        <v>32</v>
      </c>
      <c r="O1232" s="3">
        <f>COUNTIF([1]局站!$D$4:$D$172,"="&amp;N1232)</f>
        <v>1</v>
      </c>
      <c r="P1232" s="3">
        <v>0</v>
      </c>
      <c r="Q1232" s="3">
        <v>0</v>
      </c>
      <c r="R1232" s="3">
        <v>0</v>
      </c>
      <c r="S1232" s="3" t="s">
        <v>7</v>
      </c>
      <c r="T1232" s="3">
        <f>COUNTIF([1]局站!$D$4:$D$172,"="&amp;S1232)</f>
        <v>1</v>
      </c>
      <c r="U1232" s="3">
        <v>0</v>
      </c>
      <c r="V1232" s="3">
        <v>0</v>
      </c>
      <c r="W1232" s="3">
        <v>0</v>
      </c>
      <c r="X1232" s="3" t="s">
        <v>1215</v>
      </c>
      <c r="Y1232" s="3" t="s">
        <v>880</v>
      </c>
      <c r="Z1232" s="3" t="str">
        <f>INDEX(业务类型!$C$4:$C$8,MATCH(纤芯!Y1232,业务类型!$B$4:$B$8,0))</f>
        <v>IDLE</v>
      </c>
      <c r="AA1232" s="3"/>
    </row>
    <row r="1233" spans="1:27" ht="16.5" x14ac:dyDescent="0.2">
      <c r="A1233" s="3">
        <v>1230</v>
      </c>
      <c r="B1233" s="3">
        <f t="shared" si="94"/>
        <v>37007202072</v>
      </c>
      <c r="C1233" s="3" t="s">
        <v>1166</v>
      </c>
      <c r="D1233" s="3" t="s">
        <v>207</v>
      </c>
      <c r="E1233" s="3" t="str">
        <f>INDEX(光放段!$G$4:$G$237,MATCH(纤芯!G1233,光放段!$C$4:$C$237,0))</f>
        <v>山东二干|德州乐陵光缆:德州共青团路-乐陵新局</v>
      </c>
      <c r="F1233" s="3">
        <f>INDEX(光放段!$I$4:$I$237,MATCH(纤芯!H1233,光放段!$B$4:$B$237,0))</f>
        <v>37007200000</v>
      </c>
      <c r="G1233" s="3" t="str">
        <f t="shared" si="95"/>
        <v>山东二干|德州乐陵光缆:宁津中心大街-乐陵兴隆南大街</v>
      </c>
      <c r="H1233" s="3">
        <f>INDEX(光放段!$B$4:$B$237,MATCH(纤芯!G1233,光放段!$C$4:$C$237,0))</f>
        <v>37007202000</v>
      </c>
      <c r="I1233" s="3" t="str">
        <f t="shared" si="96"/>
        <v>德州乐陵光缆</v>
      </c>
      <c r="J1233" s="3" t="str">
        <f>INDEX(子缆名称!$B$4:$B$29,纤芯!M1233)</f>
        <v>F缆</v>
      </c>
      <c r="K1233" s="3">
        <v>72</v>
      </c>
      <c r="L1233" s="3">
        <f t="shared" si="97"/>
        <v>12</v>
      </c>
      <c r="M1233" s="3">
        <f t="shared" si="98"/>
        <v>6</v>
      </c>
      <c r="N1233" s="3" t="s">
        <v>32</v>
      </c>
      <c r="O1233" s="3">
        <f>COUNTIF([1]局站!$D$4:$D$172,"="&amp;N1233)</f>
        <v>1</v>
      </c>
      <c r="P1233" s="3">
        <v>0</v>
      </c>
      <c r="Q1233" s="3">
        <v>0</v>
      </c>
      <c r="R1233" s="3">
        <v>0</v>
      </c>
      <c r="S1233" s="3" t="s">
        <v>7</v>
      </c>
      <c r="T1233" s="3">
        <f>COUNTIF([1]局站!$D$4:$D$172,"="&amp;S1233)</f>
        <v>1</v>
      </c>
      <c r="U1233" s="3">
        <v>0</v>
      </c>
      <c r="V1233" s="3">
        <v>0</v>
      </c>
      <c r="W1233" s="3">
        <v>0</v>
      </c>
      <c r="X1233" s="3" t="s">
        <v>1215</v>
      </c>
      <c r="Y1233" s="3" t="s">
        <v>880</v>
      </c>
      <c r="Z1233" s="3" t="str">
        <f>INDEX(业务类型!$C$4:$C$8,MATCH(纤芯!Y1233,业务类型!$B$4:$B$8,0))</f>
        <v>IDLE</v>
      </c>
      <c r="AA1233" s="3"/>
    </row>
    <row r="1234" spans="1:27" ht="16.5" x14ac:dyDescent="0.2">
      <c r="A1234" s="3">
        <v>1231</v>
      </c>
      <c r="B1234" s="3">
        <f t="shared" si="94"/>
        <v>37007203001</v>
      </c>
      <c r="C1234" s="3" t="s">
        <v>1166</v>
      </c>
      <c r="D1234" s="3" t="s">
        <v>207</v>
      </c>
      <c r="E1234" s="3" t="str">
        <f>INDEX(光放段!$G$4:$G$237,MATCH(纤芯!G1234,光放段!$C$4:$C$237,0))</f>
        <v>山东二干|德州乐陵光缆:德州共青团路-乐陵新局</v>
      </c>
      <c r="F1234" s="3">
        <f>INDEX(光放段!$I$4:$I$237,MATCH(纤芯!H1234,光放段!$B$4:$B$237,0))</f>
        <v>37007200000</v>
      </c>
      <c r="G1234" s="3" t="str">
        <f t="shared" si="95"/>
        <v>山东二干|德州乐陵光缆:乐陵兴隆南大街-乐陵新局</v>
      </c>
      <c r="H1234" s="3">
        <f>INDEX(光放段!$B$4:$B$237,MATCH(纤芯!G1234,光放段!$C$4:$C$237,0))</f>
        <v>37007203000</v>
      </c>
      <c r="I1234" s="3" t="str">
        <f t="shared" si="96"/>
        <v>德州乐陵光缆</v>
      </c>
      <c r="J1234" s="3" t="str">
        <f>INDEX(子缆名称!$B$4:$B$29,纤芯!M1234)</f>
        <v>A缆</v>
      </c>
      <c r="K1234" s="3">
        <v>1</v>
      </c>
      <c r="L1234" s="3">
        <f t="shared" si="97"/>
        <v>1</v>
      </c>
      <c r="M1234" s="3">
        <f t="shared" si="98"/>
        <v>1</v>
      </c>
      <c r="N1234" s="3" t="s">
        <v>7</v>
      </c>
      <c r="O1234" s="3">
        <f>COUNTIF([1]局站!$D$4:$D$172,"="&amp;N1234)</f>
        <v>1</v>
      </c>
      <c r="P1234" s="3">
        <v>0</v>
      </c>
      <c r="Q1234" s="3">
        <v>0</v>
      </c>
      <c r="R1234" s="3">
        <v>0</v>
      </c>
      <c r="S1234" s="3" t="s">
        <v>150</v>
      </c>
      <c r="T1234" s="3">
        <f>COUNTIF([1]局站!$D$4:$D$172,"="&amp;S1234)</f>
        <v>1</v>
      </c>
      <c r="U1234" s="3">
        <v>0</v>
      </c>
      <c r="V1234" s="3">
        <v>0</v>
      </c>
      <c r="W1234" s="3">
        <v>0</v>
      </c>
      <c r="X1234" s="3" t="s">
        <v>1214</v>
      </c>
      <c r="Y1234" s="3" t="s">
        <v>880</v>
      </c>
      <c r="Z1234" s="3" t="str">
        <f>INDEX(业务类型!$C$4:$C$8,MATCH(纤芯!Y1234,业务类型!$B$4:$B$8,0))</f>
        <v>IDLE</v>
      </c>
      <c r="AA1234" s="3"/>
    </row>
    <row r="1235" spans="1:27" ht="16.5" x14ac:dyDescent="0.2">
      <c r="A1235" s="3">
        <v>1232</v>
      </c>
      <c r="B1235" s="3">
        <f t="shared" si="94"/>
        <v>37007203002</v>
      </c>
      <c r="C1235" s="3" t="s">
        <v>1166</v>
      </c>
      <c r="D1235" s="3" t="s">
        <v>207</v>
      </c>
      <c r="E1235" s="3" t="str">
        <f>INDEX(光放段!$G$4:$G$237,MATCH(纤芯!G1235,光放段!$C$4:$C$237,0))</f>
        <v>山东二干|德州乐陵光缆:德州共青团路-乐陵新局</v>
      </c>
      <c r="F1235" s="3">
        <f>INDEX(光放段!$I$4:$I$237,MATCH(纤芯!H1235,光放段!$B$4:$B$237,0))</f>
        <v>37007200000</v>
      </c>
      <c r="G1235" s="3" t="str">
        <f t="shared" si="95"/>
        <v>山东二干|德州乐陵光缆:乐陵兴隆南大街-乐陵新局</v>
      </c>
      <c r="H1235" s="3">
        <f>INDEX(光放段!$B$4:$B$237,MATCH(纤芯!G1235,光放段!$C$4:$C$237,0))</f>
        <v>37007203000</v>
      </c>
      <c r="I1235" s="3" t="str">
        <f t="shared" si="96"/>
        <v>德州乐陵光缆</v>
      </c>
      <c r="J1235" s="3" t="str">
        <f>INDEX(子缆名称!$B$4:$B$29,纤芯!M1235)</f>
        <v>A缆</v>
      </c>
      <c r="K1235" s="3">
        <v>2</v>
      </c>
      <c r="L1235" s="3">
        <f t="shared" si="97"/>
        <v>2</v>
      </c>
      <c r="M1235" s="3">
        <f t="shared" si="98"/>
        <v>1</v>
      </c>
      <c r="N1235" s="3" t="s">
        <v>7</v>
      </c>
      <c r="O1235" s="3">
        <f>COUNTIF([1]局站!$D$4:$D$172,"="&amp;N1235)</f>
        <v>1</v>
      </c>
      <c r="P1235" s="3">
        <v>0</v>
      </c>
      <c r="Q1235" s="3">
        <v>0</v>
      </c>
      <c r="R1235" s="3">
        <v>0</v>
      </c>
      <c r="S1235" s="3" t="s">
        <v>150</v>
      </c>
      <c r="T1235" s="3">
        <f>COUNTIF([1]局站!$D$4:$D$172,"="&amp;S1235)</f>
        <v>1</v>
      </c>
      <c r="U1235" s="3">
        <v>0</v>
      </c>
      <c r="V1235" s="3">
        <v>0</v>
      </c>
      <c r="W1235" s="3">
        <v>0</v>
      </c>
      <c r="X1235" s="3" t="s">
        <v>1214</v>
      </c>
      <c r="Y1235" s="3" t="s">
        <v>880</v>
      </c>
      <c r="Z1235" s="3" t="str">
        <f>INDEX(业务类型!$C$4:$C$8,MATCH(纤芯!Y1235,业务类型!$B$4:$B$8,0))</f>
        <v>IDLE</v>
      </c>
      <c r="AA1235" s="3"/>
    </row>
    <row r="1236" spans="1:27" ht="16.5" x14ac:dyDescent="0.2">
      <c r="A1236" s="3">
        <v>1233</v>
      </c>
      <c r="B1236" s="3">
        <f t="shared" si="94"/>
        <v>37007203003</v>
      </c>
      <c r="C1236" s="3" t="s">
        <v>1166</v>
      </c>
      <c r="D1236" s="3" t="s">
        <v>207</v>
      </c>
      <c r="E1236" s="3" t="str">
        <f>INDEX(光放段!$G$4:$G$237,MATCH(纤芯!G1236,光放段!$C$4:$C$237,0))</f>
        <v>山东二干|德州乐陵光缆:德州共青团路-乐陵新局</v>
      </c>
      <c r="F1236" s="3">
        <f>INDEX(光放段!$I$4:$I$237,MATCH(纤芯!H1236,光放段!$B$4:$B$237,0))</f>
        <v>37007200000</v>
      </c>
      <c r="G1236" s="3" t="str">
        <f t="shared" si="95"/>
        <v>山东二干|德州乐陵光缆:乐陵兴隆南大街-乐陵新局</v>
      </c>
      <c r="H1236" s="3">
        <f>INDEX(光放段!$B$4:$B$237,MATCH(纤芯!G1236,光放段!$C$4:$C$237,0))</f>
        <v>37007203000</v>
      </c>
      <c r="I1236" s="3" t="str">
        <f t="shared" si="96"/>
        <v>德州乐陵光缆</v>
      </c>
      <c r="J1236" s="3" t="str">
        <f>INDEX(子缆名称!$B$4:$B$29,纤芯!M1236)</f>
        <v>A缆</v>
      </c>
      <c r="K1236" s="3">
        <v>3</v>
      </c>
      <c r="L1236" s="3">
        <f t="shared" si="97"/>
        <v>3</v>
      </c>
      <c r="M1236" s="3">
        <f t="shared" si="98"/>
        <v>1</v>
      </c>
      <c r="N1236" s="3" t="s">
        <v>7</v>
      </c>
      <c r="O1236" s="3">
        <f>COUNTIF([1]局站!$D$4:$D$172,"="&amp;N1236)</f>
        <v>1</v>
      </c>
      <c r="P1236" s="3">
        <v>0</v>
      </c>
      <c r="Q1236" s="3">
        <v>0</v>
      </c>
      <c r="R1236" s="3">
        <v>0</v>
      </c>
      <c r="S1236" s="3" t="s">
        <v>150</v>
      </c>
      <c r="T1236" s="3">
        <f>COUNTIF([1]局站!$D$4:$D$172,"="&amp;S1236)</f>
        <v>1</v>
      </c>
      <c r="U1236" s="3">
        <v>0</v>
      </c>
      <c r="V1236" s="3">
        <v>0</v>
      </c>
      <c r="W1236" s="3">
        <v>0</v>
      </c>
      <c r="X1236" s="3" t="s">
        <v>1214</v>
      </c>
      <c r="Y1236" s="3" t="s">
        <v>880</v>
      </c>
      <c r="Z1236" s="3" t="str">
        <f>INDEX(业务类型!$C$4:$C$8,MATCH(纤芯!Y1236,业务类型!$B$4:$B$8,0))</f>
        <v>IDLE</v>
      </c>
      <c r="AA1236" s="3"/>
    </row>
    <row r="1237" spans="1:27" ht="16.5" x14ac:dyDescent="0.2">
      <c r="A1237" s="3">
        <v>1234</v>
      </c>
      <c r="B1237" s="3">
        <f t="shared" ref="B1237:B1300" si="99">H1237+K1237</f>
        <v>37007203004</v>
      </c>
      <c r="C1237" s="3" t="s">
        <v>1166</v>
      </c>
      <c r="D1237" s="3" t="s">
        <v>207</v>
      </c>
      <c r="E1237" s="3" t="str">
        <f>INDEX(光放段!$G$4:$G$237,MATCH(纤芯!G1237,光放段!$C$4:$C$237,0))</f>
        <v>山东二干|德州乐陵光缆:德州共青团路-乐陵新局</v>
      </c>
      <c r="F1237" s="3">
        <f>INDEX(光放段!$I$4:$I$237,MATCH(纤芯!H1237,光放段!$B$4:$B$237,0))</f>
        <v>37007200000</v>
      </c>
      <c r="G1237" s="3" t="str">
        <f t="shared" si="95"/>
        <v>山东二干|德州乐陵光缆:乐陵兴隆南大街-乐陵新局</v>
      </c>
      <c r="H1237" s="3">
        <f>INDEX(光放段!$B$4:$B$237,MATCH(纤芯!G1237,光放段!$C$4:$C$237,0))</f>
        <v>37007203000</v>
      </c>
      <c r="I1237" s="3" t="str">
        <f t="shared" si="96"/>
        <v>德州乐陵光缆</v>
      </c>
      <c r="J1237" s="3" t="str">
        <f>INDEX(子缆名称!$B$4:$B$29,纤芯!M1237)</f>
        <v>A缆</v>
      </c>
      <c r="K1237" s="3">
        <v>4</v>
      </c>
      <c r="L1237" s="3">
        <f t="shared" si="97"/>
        <v>4</v>
      </c>
      <c r="M1237" s="3">
        <f t="shared" si="98"/>
        <v>1</v>
      </c>
      <c r="N1237" s="3" t="s">
        <v>7</v>
      </c>
      <c r="O1237" s="3">
        <f>COUNTIF([1]局站!$D$4:$D$172,"="&amp;N1237)</f>
        <v>1</v>
      </c>
      <c r="P1237" s="3">
        <v>0</v>
      </c>
      <c r="Q1237" s="3">
        <v>0</v>
      </c>
      <c r="R1237" s="3">
        <v>0</v>
      </c>
      <c r="S1237" s="3" t="s">
        <v>150</v>
      </c>
      <c r="T1237" s="3">
        <f>COUNTIF([1]局站!$D$4:$D$172,"="&amp;S1237)</f>
        <v>1</v>
      </c>
      <c r="U1237" s="3">
        <v>0</v>
      </c>
      <c r="V1237" s="3">
        <v>0</v>
      </c>
      <c r="W1237" s="3">
        <v>0</v>
      </c>
      <c r="X1237" s="3" t="s">
        <v>1214</v>
      </c>
      <c r="Y1237" s="3" t="s">
        <v>880</v>
      </c>
      <c r="Z1237" s="3" t="str">
        <f>INDEX(业务类型!$C$4:$C$8,MATCH(纤芯!Y1237,业务类型!$B$4:$B$8,0))</f>
        <v>IDLE</v>
      </c>
      <c r="AA1237" s="3"/>
    </row>
    <row r="1238" spans="1:27" ht="16.5" x14ac:dyDescent="0.2">
      <c r="A1238" s="3">
        <v>1235</v>
      </c>
      <c r="B1238" s="3">
        <f t="shared" si="99"/>
        <v>37007203005</v>
      </c>
      <c r="C1238" s="3" t="s">
        <v>1166</v>
      </c>
      <c r="D1238" s="3" t="s">
        <v>207</v>
      </c>
      <c r="E1238" s="3" t="str">
        <f>INDEX(光放段!$G$4:$G$237,MATCH(纤芯!G1238,光放段!$C$4:$C$237,0))</f>
        <v>山东二干|德州乐陵光缆:德州共青团路-乐陵新局</v>
      </c>
      <c r="F1238" s="3">
        <f>INDEX(光放段!$I$4:$I$237,MATCH(纤芯!H1238,光放段!$B$4:$B$237,0))</f>
        <v>37007200000</v>
      </c>
      <c r="G1238" s="3" t="str">
        <f t="shared" si="95"/>
        <v>山东二干|德州乐陵光缆:乐陵兴隆南大街-乐陵新局</v>
      </c>
      <c r="H1238" s="3">
        <f>INDEX(光放段!$B$4:$B$237,MATCH(纤芯!G1238,光放段!$C$4:$C$237,0))</f>
        <v>37007203000</v>
      </c>
      <c r="I1238" s="3" t="str">
        <f t="shared" si="96"/>
        <v>德州乐陵光缆</v>
      </c>
      <c r="J1238" s="3" t="str">
        <f>INDEX(子缆名称!$B$4:$B$29,纤芯!M1238)</f>
        <v>A缆</v>
      </c>
      <c r="K1238" s="3">
        <v>5</v>
      </c>
      <c r="L1238" s="3">
        <f t="shared" si="97"/>
        <v>5</v>
      </c>
      <c r="M1238" s="3">
        <f t="shared" si="98"/>
        <v>1</v>
      </c>
      <c r="N1238" s="3" t="s">
        <v>7</v>
      </c>
      <c r="O1238" s="3">
        <f>COUNTIF([1]局站!$D$4:$D$172,"="&amp;N1238)</f>
        <v>1</v>
      </c>
      <c r="P1238" s="3">
        <v>0</v>
      </c>
      <c r="Q1238" s="3">
        <v>0</v>
      </c>
      <c r="R1238" s="3">
        <v>0</v>
      </c>
      <c r="S1238" s="3" t="s">
        <v>150</v>
      </c>
      <c r="T1238" s="3">
        <f>COUNTIF([1]局站!$D$4:$D$172,"="&amp;S1238)</f>
        <v>1</v>
      </c>
      <c r="U1238" s="3">
        <v>0</v>
      </c>
      <c r="V1238" s="3">
        <v>0</v>
      </c>
      <c r="W1238" s="3">
        <v>0</v>
      </c>
      <c r="X1238" s="3" t="s">
        <v>1214</v>
      </c>
      <c r="Y1238" s="3" t="s">
        <v>880</v>
      </c>
      <c r="Z1238" s="3" t="str">
        <f>INDEX(业务类型!$C$4:$C$8,MATCH(纤芯!Y1238,业务类型!$B$4:$B$8,0))</f>
        <v>IDLE</v>
      </c>
      <c r="AA1238" s="3"/>
    </row>
    <row r="1239" spans="1:27" ht="16.5" x14ac:dyDescent="0.2">
      <c r="A1239" s="3">
        <v>1236</v>
      </c>
      <c r="B1239" s="3">
        <f t="shared" si="99"/>
        <v>37007203006</v>
      </c>
      <c r="C1239" s="3" t="s">
        <v>1166</v>
      </c>
      <c r="D1239" s="3" t="s">
        <v>207</v>
      </c>
      <c r="E1239" s="3" t="str">
        <f>INDEX(光放段!$G$4:$G$237,MATCH(纤芯!G1239,光放段!$C$4:$C$237,0))</f>
        <v>山东二干|德州乐陵光缆:德州共青团路-乐陵新局</v>
      </c>
      <c r="F1239" s="3">
        <f>INDEX(光放段!$I$4:$I$237,MATCH(纤芯!H1239,光放段!$B$4:$B$237,0))</f>
        <v>37007200000</v>
      </c>
      <c r="G1239" s="3" t="str">
        <f t="shared" si="95"/>
        <v>山东二干|德州乐陵光缆:乐陵兴隆南大街-乐陵新局</v>
      </c>
      <c r="H1239" s="3">
        <f>INDEX(光放段!$B$4:$B$237,MATCH(纤芯!G1239,光放段!$C$4:$C$237,0))</f>
        <v>37007203000</v>
      </c>
      <c r="I1239" s="3" t="str">
        <f t="shared" si="96"/>
        <v>德州乐陵光缆</v>
      </c>
      <c r="J1239" s="3" t="str">
        <f>INDEX(子缆名称!$B$4:$B$29,纤芯!M1239)</f>
        <v>A缆</v>
      </c>
      <c r="K1239" s="3">
        <v>6</v>
      </c>
      <c r="L1239" s="3">
        <f t="shared" si="97"/>
        <v>6</v>
      </c>
      <c r="M1239" s="3">
        <f t="shared" si="98"/>
        <v>1</v>
      </c>
      <c r="N1239" s="3" t="s">
        <v>7</v>
      </c>
      <c r="O1239" s="3">
        <f>COUNTIF([1]局站!$D$4:$D$172,"="&amp;N1239)</f>
        <v>1</v>
      </c>
      <c r="P1239" s="3">
        <v>0</v>
      </c>
      <c r="Q1239" s="3">
        <v>0</v>
      </c>
      <c r="R1239" s="3">
        <v>0</v>
      </c>
      <c r="S1239" s="3" t="s">
        <v>150</v>
      </c>
      <c r="T1239" s="3">
        <f>COUNTIF([1]局站!$D$4:$D$172,"="&amp;S1239)</f>
        <v>1</v>
      </c>
      <c r="U1239" s="3">
        <v>0</v>
      </c>
      <c r="V1239" s="3">
        <v>0</v>
      </c>
      <c r="W1239" s="3">
        <v>0</v>
      </c>
      <c r="X1239" s="3" t="s">
        <v>1214</v>
      </c>
      <c r="Y1239" s="3" t="s">
        <v>880</v>
      </c>
      <c r="Z1239" s="3" t="str">
        <f>INDEX(业务类型!$C$4:$C$8,MATCH(纤芯!Y1239,业务类型!$B$4:$B$8,0))</f>
        <v>IDLE</v>
      </c>
      <c r="AA1239" s="3"/>
    </row>
    <row r="1240" spans="1:27" ht="16.5" x14ac:dyDescent="0.2">
      <c r="A1240" s="3">
        <v>1237</v>
      </c>
      <c r="B1240" s="3">
        <f t="shared" si="99"/>
        <v>37007203007</v>
      </c>
      <c r="C1240" s="3" t="s">
        <v>1166</v>
      </c>
      <c r="D1240" s="3" t="s">
        <v>207</v>
      </c>
      <c r="E1240" s="3" t="str">
        <f>INDEX(光放段!$G$4:$G$237,MATCH(纤芯!G1240,光放段!$C$4:$C$237,0))</f>
        <v>山东二干|德州乐陵光缆:德州共青团路-乐陵新局</v>
      </c>
      <c r="F1240" s="3">
        <f>INDEX(光放段!$I$4:$I$237,MATCH(纤芯!H1240,光放段!$B$4:$B$237,0))</f>
        <v>37007200000</v>
      </c>
      <c r="G1240" s="3" t="str">
        <f t="shared" si="95"/>
        <v>山东二干|德州乐陵光缆:乐陵兴隆南大街-乐陵新局</v>
      </c>
      <c r="H1240" s="3">
        <f>INDEX(光放段!$B$4:$B$237,MATCH(纤芯!G1240,光放段!$C$4:$C$237,0))</f>
        <v>37007203000</v>
      </c>
      <c r="I1240" s="3" t="str">
        <f t="shared" si="96"/>
        <v>德州乐陵光缆</v>
      </c>
      <c r="J1240" s="3" t="str">
        <f>INDEX(子缆名称!$B$4:$B$29,纤芯!M1240)</f>
        <v>A缆</v>
      </c>
      <c r="K1240" s="3">
        <v>7</v>
      </c>
      <c r="L1240" s="3">
        <f t="shared" si="97"/>
        <v>7</v>
      </c>
      <c r="M1240" s="3">
        <f t="shared" si="98"/>
        <v>1</v>
      </c>
      <c r="N1240" s="3" t="s">
        <v>7</v>
      </c>
      <c r="O1240" s="3">
        <f>COUNTIF([1]局站!$D$4:$D$172,"="&amp;N1240)</f>
        <v>1</v>
      </c>
      <c r="P1240" s="3">
        <v>0</v>
      </c>
      <c r="Q1240" s="3">
        <v>0</v>
      </c>
      <c r="R1240" s="3">
        <v>0</v>
      </c>
      <c r="S1240" s="3" t="s">
        <v>150</v>
      </c>
      <c r="T1240" s="3">
        <f>COUNTIF([1]局站!$D$4:$D$172,"="&amp;S1240)</f>
        <v>1</v>
      </c>
      <c r="U1240" s="3">
        <v>0</v>
      </c>
      <c r="V1240" s="3">
        <v>0</v>
      </c>
      <c r="W1240" s="3">
        <v>0</v>
      </c>
      <c r="X1240" s="3" t="s">
        <v>1214</v>
      </c>
      <c r="Y1240" s="3" t="s">
        <v>880</v>
      </c>
      <c r="Z1240" s="3" t="str">
        <f>INDEX(业务类型!$C$4:$C$8,MATCH(纤芯!Y1240,业务类型!$B$4:$B$8,0))</f>
        <v>IDLE</v>
      </c>
      <c r="AA1240" s="3"/>
    </row>
    <row r="1241" spans="1:27" ht="16.5" x14ac:dyDescent="0.2">
      <c r="A1241" s="3">
        <v>1238</v>
      </c>
      <c r="B1241" s="3">
        <f t="shared" si="99"/>
        <v>37007203008</v>
      </c>
      <c r="C1241" s="3" t="s">
        <v>1166</v>
      </c>
      <c r="D1241" s="3" t="s">
        <v>207</v>
      </c>
      <c r="E1241" s="3" t="str">
        <f>INDEX(光放段!$G$4:$G$237,MATCH(纤芯!G1241,光放段!$C$4:$C$237,0))</f>
        <v>山东二干|德州乐陵光缆:德州共青团路-乐陵新局</v>
      </c>
      <c r="F1241" s="3">
        <f>INDEX(光放段!$I$4:$I$237,MATCH(纤芯!H1241,光放段!$B$4:$B$237,0))</f>
        <v>37007200000</v>
      </c>
      <c r="G1241" s="3" t="str">
        <f t="shared" si="95"/>
        <v>山东二干|德州乐陵光缆:乐陵兴隆南大街-乐陵新局</v>
      </c>
      <c r="H1241" s="3">
        <f>INDEX(光放段!$B$4:$B$237,MATCH(纤芯!G1241,光放段!$C$4:$C$237,0))</f>
        <v>37007203000</v>
      </c>
      <c r="I1241" s="3" t="str">
        <f t="shared" si="96"/>
        <v>德州乐陵光缆</v>
      </c>
      <c r="J1241" s="3" t="str">
        <f>INDEX(子缆名称!$B$4:$B$29,纤芯!M1241)</f>
        <v>A缆</v>
      </c>
      <c r="K1241" s="3">
        <v>8</v>
      </c>
      <c r="L1241" s="3">
        <f t="shared" si="97"/>
        <v>8</v>
      </c>
      <c r="M1241" s="3">
        <f t="shared" si="98"/>
        <v>1</v>
      </c>
      <c r="N1241" s="3" t="s">
        <v>7</v>
      </c>
      <c r="O1241" s="3">
        <f>COUNTIF([1]局站!$D$4:$D$172,"="&amp;N1241)</f>
        <v>1</v>
      </c>
      <c r="P1241" s="3">
        <v>0</v>
      </c>
      <c r="Q1241" s="3">
        <v>0</v>
      </c>
      <c r="R1241" s="3">
        <v>0</v>
      </c>
      <c r="S1241" s="3" t="s">
        <v>150</v>
      </c>
      <c r="T1241" s="3">
        <f>COUNTIF([1]局站!$D$4:$D$172,"="&amp;S1241)</f>
        <v>1</v>
      </c>
      <c r="U1241" s="3">
        <v>0</v>
      </c>
      <c r="V1241" s="3">
        <v>0</v>
      </c>
      <c r="W1241" s="3">
        <v>0</v>
      </c>
      <c r="X1241" s="3" t="s">
        <v>1214</v>
      </c>
      <c r="Y1241" s="3" t="s">
        <v>880</v>
      </c>
      <c r="Z1241" s="3" t="str">
        <f>INDEX(业务类型!$C$4:$C$8,MATCH(纤芯!Y1241,业务类型!$B$4:$B$8,0))</f>
        <v>IDLE</v>
      </c>
      <c r="AA1241" s="3"/>
    </row>
    <row r="1242" spans="1:27" ht="16.5" x14ac:dyDescent="0.2">
      <c r="A1242" s="3">
        <v>1239</v>
      </c>
      <c r="B1242" s="3">
        <f t="shared" si="99"/>
        <v>37007203009</v>
      </c>
      <c r="C1242" s="3" t="s">
        <v>1166</v>
      </c>
      <c r="D1242" s="3" t="s">
        <v>207</v>
      </c>
      <c r="E1242" s="3" t="str">
        <f>INDEX(光放段!$G$4:$G$237,MATCH(纤芯!G1242,光放段!$C$4:$C$237,0))</f>
        <v>山东二干|德州乐陵光缆:德州共青团路-乐陵新局</v>
      </c>
      <c r="F1242" s="3">
        <f>INDEX(光放段!$I$4:$I$237,MATCH(纤芯!H1242,光放段!$B$4:$B$237,0))</f>
        <v>37007200000</v>
      </c>
      <c r="G1242" s="3" t="str">
        <f t="shared" si="95"/>
        <v>山东二干|德州乐陵光缆:乐陵兴隆南大街-乐陵新局</v>
      </c>
      <c r="H1242" s="3">
        <f>INDEX(光放段!$B$4:$B$237,MATCH(纤芯!G1242,光放段!$C$4:$C$237,0))</f>
        <v>37007203000</v>
      </c>
      <c r="I1242" s="3" t="str">
        <f t="shared" si="96"/>
        <v>德州乐陵光缆</v>
      </c>
      <c r="J1242" s="3" t="str">
        <f>INDEX(子缆名称!$B$4:$B$29,纤芯!M1242)</f>
        <v>A缆</v>
      </c>
      <c r="K1242" s="3">
        <v>9</v>
      </c>
      <c r="L1242" s="3">
        <f t="shared" si="97"/>
        <v>9</v>
      </c>
      <c r="M1242" s="3">
        <f t="shared" si="98"/>
        <v>1</v>
      </c>
      <c r="N1242" s="3" t="s">
        <v>7</v>
      </c>
      <c r="O1242" s="3">
        <f>COUNTIF([1]局站!$D$4:$D$172,"="&amp;N1242)</f>
        <v>1</v>
      </c>
      <c r="P1242" s="3">
        <v>0</v>
      </c>
      <c r="Q1242" s="3">
        <v>0</v>
      </c>
      <c r="R1242" s="3">
        <v>0</v>
      </c>
      <c r="S1242" s="3" t="s">
        <v>150</v>
      </c>
      <c r="T1242" s="3">
        <f>COUNTIF([1]局站!$D$4:$D$172,"="&amp;S1242)</f>
        <v>1</v>
      </c>
      <c r="U1242" s="3">
        <v>0</v>
      </c>
      <c r="V1242" s="3">
        <v>0</v>
      </c>
      <c r="W1242" s="3">
        <v>0</v>
      </c>
      <c r="X1242" s="3" t="s">
        <v>1214</v>
      </c>
      <c r="Y1242" s="3" t="s">
        <v>880</v>
      </c>
      <c r="Z1242" s="3" t="str">
        <f>INDEX(业务类型!$C$4:$C$8,MATCH(纤芯!Y1242,业务类型!$B$4:$B$8,0))</f>
        <v>IDLE</v>
      </c>
      <c r="AA1242" s="3"/>
    </row>
    <row r="1243" spans="1:27" ht="16.5" x14ac:dyDescent="0.2">
      <c r="A1243" s="3">
        <v>1240</v>
      </c>
      <c r="B1243" s="3">
        <f t="shared" si="99"/>
        <v>37007203010</v>
      </c>
      <c r="C1243" s="3" t="s">
        <v>1166</v>
      </c>
      <c r="D1243" s="3" t="s">
        <v>207</v>
      </c>
      <c r="E1243" s="3" t="str">
        <f>INDEX(光放段!$G$4:$G$237,MATCH(纤芯!G1243,光放段!$C$4:$C$237,0))</f>
        <v>山东二干|德州乐陵光缆:德州共青团路-乐陵新局</v>
      </c>
      <c r="F1243" s="3">
        <f>INDEX(光放段!$I$4:$I$237,MATCH(纤芯!H1243,光放段!$B$4:$B$237,0))</f>
        <v>37007200000</v>
      </c>
      <c r="G1243" s="3" t="str">
        <f t="shared" si="95"/>
        <v>山东二干|德州乐陵光缆:乐陵兴隆南大街-乐陵新局</v>
      </c>
      <c r="H1243" s="3">
        <f>INDEX(光放段!$B$4:$B$237,MATCH(纤芯!G1243,光放段!$C$4:$C$237,0))</f>
        <v>37007203000</v>
      </c>
      <c r="I1243" s="3" t="str">
        <f t="shared" si="96"/>
        <v>德州乐陵光缆</v>
      </c>
      <c r="J1243" s="3" t="str">
        <f>INDEX(子缆名称!$B$4:$B$29,纤芯!M1243)</f>
        <v>A缆</v>
      </c>
      <c r="K1243" s="3">
        <v>10</v>
      </c>
      <c r="L1243" s="3">
        <f t="shared" si="97"/>
        <v>10</v>
      </c>
      <c r="M1243" s="3">
        <f t="shared" si="98"/>
        <v>1</v>
      </c>
      <c r="N1243" s="3" t="s">
        <v>7</v>
      </c>
      <c r="O1243" s="3">
        <f>COUNTIF([1]局站!$D$4:$D$172,"="&amp;N1243)</f>
        <v>1</v>
      </c>
      <c r="P1243" s="3">
        <v>0</v>
      </c>
      <c r="Q1243" s="3">
        <v>0</v>
      </c>
      <c r="R1243" s="3">
        <v>0</v>
      </c>
      <c r="S1243" s="3" t="s">
        <v>150</v>
      </c>
      <c r="T1243" s="3">
        <f>COUNTIF([1]局站!$D$4:$D$172,"="&amp;S1243)</f>
        <v>1</v>
      </c>
      <c r="U1243" s="3">
        <v>0</v>
      </c>
      <c r="V1243" s="3">
        <v>0</v>
      </c>
      <c r="W1243" s="3">
        <v>0</v>
      </c>
      <c r="X1243" s="3" t="s">
        <v>1214</v>
      </c>
      <c r="Y1243" s="3" t="s">
        <v>880</v>
      </c>
      <c r="Z1243" s="3" t="str">
        <f>INDEX(业务类型!$C$4:$C$8,MATCH(纤芯!Y1243,业务类型!$B$4:$B$8,0))</f>
        <v>IDLE</v>
      </c>
      <c r="AA1243" s="3"/>
    </row>
    <row r="1244" spans="1:27" ht="16.5" x14ac:dyDescent="0.2">
      <c r="A1244" s="3">
        <v>1241</v>
      </c>
      <c r="B1244" s="3">
        <f t="shared" si="99"/>
        <v>37007203011</v>
      </c>
      <c r="C1244" s="3" t="s">
        <v>1166</v>
      </c>
      <c r="D1244" s="3" t="s">
        <v>207</v>
      </c>
      <c r="E1244" s="3" t="str">
        <f>INDEX(光放段!$G$4:$G$237,MATCH(纤芯!G1244,光放段!$C$4:$C$237,0))</f>
        <v>山东二干|德州乐陵光缆:德州共青团路-乐陵新局</v>
      </c>
      <c r="F1244" s="3">
        <f>INDEX(光放段!$I$4:$I$237,MATCH(纤芯!H1244,光放段!$B$4:$B$237,0))</f>
        <v>37007200000</v>
      </c>
      <c r="G1244" s="3" t="str">
        <f t="shared" si="95"/>
        <v>山东二干|德州乐陵光缆:乐陵兴隆南大街-乐陵新局</v>
      </c>
      <c r="H1244" s="3">
        <f>INDEX(光放段!$B$4:$B$237,MATCH(纤芯!G1244,光放段!$C$4:$C$237,0))</f>
        <v>37007203000</v>
      </c>
      <c r="I1244" s="3" t="str">
        <f t="shared" si="96"/>
        <v>德州乐陵光缆</v>
      </c>
      <c r="J1244" s="3" t="str">
        <f>INDEX(子缆名称!$B$4:$B$29,纤芯!M1244)</f>
        <v>A缆</v>
      </c>
      <c r="K1244" s="3">
        <v>11</v>
      </c>
      <c r="L1244" s="3">
        <f t="shared" si="97"/>
        <v>11</v>
      </c>
      <c r="M1244" s="3">
        <f t="shared" si="98"/>
        <v>1</v>
      </c>
      <c r="N1244" s="3" t="s">
        <v>7</v>
      </c>
      <c r="O1244" s="3">
        <f>COUNTIF([1]局站!$D$4:$D$172,"="&amp;N1244)</f>
        <v>1</v>
      </c>
      <c r="P1244" s="3">
        <v>0</v>
      </c>
      <c r="Q1244" s="3">
        <v>0</v>
      </c>
      <c r="R1244" s="3">
        <v>0</v>
      </c>
      <c r="S1244" s="3" t="s">
        <v>150</v>
      </c>
      <c r="T1244" s="3">
        <f>COUNTIF([1]局站!$D$4:$D$172,"="&amp;S1244)</f>
        <v>1</v>
      </c>
      <c r="U1244" s="3">
        <v>0</v>
      </c>
      <c r="V1244" s="3">
        <v>0</v>
      </c>
      <c r="W1244" s="3">
        <v>0</v>
      </c>
      <c r="X1244" s="3" t="s">
        <v>1214</v>
      </c>
      <c r="Y1244" s="3" t="s">
        <v>880</v>
      </c>
      <c r="Z1244" s="3" t="str">
        <f>INDEX(业务类型!$C$4:$C$8,MATCH(纤芯!Y1244,业务类型!$B$4:$B$8,0))</f>
        <v>IDLE</v>
      </c>
      <c r="AA1244" s="3"/>
    </row>
    <row r="1245" spans="1:27" ht="16.5" x14ac:dyDescent="0.2">
      <c r="A1245" s="3">
        <v>1242</v>
      </c>
      <c r="B1245" s="3">
        <f t="shared" si="99"/>
        <v>37007203012</v>
      </c>
      <c r="C1245" s="3" t="s">
        <v>1166</v>
      </c>
      <c r="D1245" s="3" t="s">
        <v>207</v>
      </c>
      <c r="E1245" s="3" t="str">
        <f>INDEX(光放段!$G$4:$G$237,MATCH(纤芯!G1245,光放段!$C$4:$C$237,0))</f>
        <v>山东二干|德州乐陵光缆:德州共青团路-乐陵新局</v>
      </c>
      <c r="F1245" s="3">
        <f>INDEX(光放段!$I$4:$I$237,MATCH(纤芯!H1245,光放段!$B$4:$B$237,0))</f>
        <v>37007200000</v>
      </c>
      <c r="G1245" s="3" t="str">
        <f t="shared" si="95"/>
        <v>山东二干|德州乐陵光缆:乐陵兴隆南大街-乐陵新局</v>
      </c>
      <c r="H1245" s="3">
        <f>INDEX(光放段!$B$4:$B$237,MATCH(纤芯!G1245,光放段!$C$4:$C$237,0))</f>
        <v>37007203000</v>
      </c>
      <c r="I1245" s="3" t="str">
        <f t="shared" si="96"/>
        <v>德州乐陵光缆</v>
      </c>
      <c r="J1245" s="3" t="str">
        <f>INDEX(子缆名称!$B$4:$B$29,纤芯!M1245)</f>
        <v>A缆</v>
      </c>
      <c r="K1245" s="3">
        <v>12</v>
      </c>
      <c r="L1245" s="3">
        <f t="shared" si="97"/>
        <v>12</v>
      </c>
      <c r="M1245" s="3">
        <f t="shared" si="98"/>
        <v>1</v>
      </c>
      <c r="N1245" s="3" t="s">
        <v>7</v>
      </c>
      <c r="O1245" s="3">
        <f>COUNTIF([1]局站!$D$4:$D$172,"="&amp;N1245)</f>
        <v>1</v>
      </c>
      <c r="P1245" s="3">
        <v>0</v>
      </c>
      <c r="Q1245" s="3">
        <v>0</v>
      </c>
      <c r="R1245" s="3">
        <v>0</v>
      </c>
      <c r="S1245" s="3" t="s">
        <v>150</v>
      </c>
      <c r="T1245" s="3">
        <f>COUNTIF([1]局站!$D$4:$D$172,"="&amp;S1245)</f>
        <v>1</v>
      </c>
      <c r="U1245" s="3">
        <v>0</v>
      </c>
      <c r="V1245" s="3">
        <v>0</v>
      </c>
      <c r="W1245" s="3">
        <v>0</v>
      </c>
      <c r="X1245" s="3" t="s">
        <v>1214</v>
      </c>
      <c r="Y1245" s="3" t="s">
        <v>880</v>
      </c>
      <c r="Z1245" s="3" t="str">
        <f>INDEX(业务类型!$C$4:$C$8,MATCH(纤芯!Y1245,业务类型!$B$4:$B$8,0))</f>
        <v>IDLE</v>
      </c>
      <c r="AA1245" s="3"/>
    </row>
    <row r="1246" spans="1:27" ht="16.5" x14ac:dyDescent="0.2">
      <c r="A1246" s="3">
        <v>1243</v>
      </c>
      <c r="B1246" s="3">
        <f t="shared" si="99"/>
        <v>37007203013</v>
      </c>
      <c r="C1246" s="3" t="s">
        <v>1166</v>
      </c>
      <c r="D1246" s="3" t="s">
        <v>207</v>
      </c>
      <c r="E1246" s="3" t="str">
        <f>INDEX(光放段!$G$4:$G$237,MATCH(纤芯!G1246,光放段!$C$4:$C$237,0))</f>
        <v>山东二干|德州乐陵光缆:德州共青团路-乐陵新局</v>
      </c>
      <c r="F1246" s="3">
        <f>INDEX(光放段!$I$4:$I$237,MATCH(纤芯!H1246,光放段!$B$4:$B$237,0))</f>
        <v>37007200000</v>
      </c>
      <c r="G1246" s="3" t="str">
        <f t="shared" si="95"/>
        <v>山东二干|德州乐陵光缆:乐陵兴隆南大街-乐陵新局</v>
      </c>
      <c r="H1246" s="3">
        <f>INDEX(光放段!$B$4:$B$237,MATCH(纤芯!G1246,光放段!$C$4:$C$237,0))</f>
        <v>37007203000</v>
      </c>
      <c r="I1246" s="3" t="str">
        <f t="shared" si="96"/>
        <v>德州乐陵光缆</v>
      </c>
      <c r="J1246" s="3" t="str">
        <f>INDEX(子缆名称!$B$4:$B$29,纤芯!M1246)</f>
        <v>B缆</v>
      </c>
      <c r="K1246" s="3">
        <v>13</v>
      </c>
      <c r="L1246" s="3">
        <f t="shared" si="97"/>
        <v>1</v>
      </c>
      <c r="M1246" s="3">
        <f t="shared" si="98"/>
        <v>2</v>
      </c>
      <c r="N1246" s="3" t="s">
        <v>7</v>
      </c>
      <c r="O1246" s="3">
        <f>COUNTIF([1]局站!$D$4:$D$172,"="&amp;N1246)</f>
        <v>1</v>
      </c>
      <c r="P1246" s="3">
        <v>0</v>
      </c>
      <c r="Q1246" s="3">
        <v>0</v>
      </c>
      <c r="R1246" s="3">
        <v>0</v>
      </c>
      <c r="S1246" s="3" t="s">
        <v>150</v>
      </c>
      <c r="T1246" s="3">
        <f>COUNTIF([1]局站!$D$4:$D$172,"="&amp;S1246)</f>
        <v>1</v>
      </c>
      <c r="U1246" s="3">
        <v>0</v>
      </c>
      <c r="V1246" s="3">
        <v>0</v>
      </c>
      <c r="W1246" s="3">
        <v>0</v>
      </c>
      <c r="X1246" s="3" t="s">
        <v>1215</v>
      </c>
      <c r="Y1246" s="3" t="s">
        <v>880</v>
      </c>
      <c r="Z1246" s="3" t="str">
        <f>INDEX(业务类型!$C$4:$C$8,MATCH(纤芯!Y1246,业务类型!$B$4:$B$8,0))</f>
        <v>IDLE</v>
      </c>
      <c r="AA1246" s="3"/>
    </row>
    <row r="1247" spans="1:27" ht="16.5" x14ac:dyDescent="0.2">
      <c r="A1247" s="3">
        <v>1244</v>
      </c>
      <c r="B1247" s="3">
        <f t="shared" si="99"/>
        <v>37007203014</v>
      </c>
      <c r="C1247" s="3" t="s">
        <v>1166</v>
      </c>
      <c r="D1247" s="3" t="s">
        <v>207</v>
      </c>
      <c r="E1247" s="3" t="str">
        <f>INDEX(光放段!$G$4:$G$237,MATCH(纤芯!G1247,光放段!$C$4:$C$237,0))</f>
        <v>山东二干|德州乐陵光缆:德州共青团路-乐陵新局</v>
      </c>
      <c r="F1247" s="3">
        <f>INDEX(光放段!$I$4:$I$237,MATCH(纤芯!H1247,光放段!$B$4:$B$237,0))</f>
        <v>37007200000</v>
      </c>
      <c r="G1247" s="3" t="str">
        <f t="shared" si="95"/>
        <v>山东二干|德州乐陵光缆:乐陵兴隆南大街-乐陵新局</v>
      </c>
      <c r="H1247" s="3">
        <f>INDEX(光放段!$B$4:$B$237,MATCH(纤芯!G1247,光放段!$C$4:$C$237,0))</f>
        <v>37007203000</v>
      </c>
      <c r="I1247" s="3" t="str">
        <f t="shared" si="96"/>
        <v>德州乐陵光缆</v>
      </c>
      <c r="J1247" s="3" t="str">
        <f>INDEX(子缆名称!$B$4:$B$29,纤芯!M1247)</f>
        <v>B缆</v>
      </c>
      <c r="K1247" s="3">
        <v>14</v>
      </c>
      <c r="L1247" s="3">
        <f t="shared" si="97"/>
        <v>2</v>
      </c>
      <c r="M1247" s="3">
        <f t="shared" si="98"/>
        <v>2</v>
      </c>
      <c r="N1247" s="3" t="s">
        <v>7</v>
      </c>
      <c r="O1247" s="3">
        <f>COUNTIF([1]局站!$D$4:$D$172,"="&amp;N1247)</f>
        <v>1</v>
      </c>
      <c r="P1247" s="3">
        <v>0</v>
      </c>
      <c r="Q1247" s="3">
        <v>0</v>
      </c>
      <c r="R1247" s="3">
        <v>0</v>
      </c>
      <c r="S1247" s="3" t="s">
        <v>150</v>
      </c>
      <c r="T1247" s="3">
        <f>COUNTIF([1]局站!$D$4:$D$172,"="&amp;S1247)</f>
        <v>1</v>
      </c>
      <c r="U1247" s="3">
        <v>0</v>
      </c>
      <c r="V1247" s="3">
        <v>0</v>
      </c>
      <c r="W1247" s="3">
        <v>0</v>
      </c>
      <c r="X1247" s="3" t="s">
        <v>1215</v>
      </c>
      <c r="Y1247" s="3" t="s">
        <v>880</v>
      </c>
      <c r="Z1247" s="3" t="str">
        <f>INDEX(业务类型!$C$4:$C$8,MATCH(纤芯!Y1247,业务类型!$B$4:$B$8,0))</f>
        <v>IDLE</v>
      </c>
      <c r="AA1247" s="3"/>
    </row>
    <row r="1248" spans="1:27" ht="16.5" x14ac:dyDescent="0.2">
      <c r="A1248" s="3">
        <v>1245</v>
      </c>
      <c r="B1248" s="3">
        <f t="shared" si="99"/>
        <v>37007203015</v>
      </c>
      <c r="C1248" s="3" t="s">
        <v>1166</v>
      </c>
      <c r="D1248" s="3" t="s">
        <v>207</v>
      </c>
      <c r="E1248" s="3" t="str">
        <f>INDEX(光放段!$G$4:$G$237,MATCH(纤芯!G1248,光放段!$C$4:$C$237,0))</f>
        <v>山东二干|德州乐陵光缆:德州共青团路-乐陵新局</v>
      </c>
      <c r="F1248" s="3">
        <f>INDEX(光放段!$I$4:$I$237,MATCH(纤芯!H1248,光放段!$B$4:$B$237,0))</f>
        <v>37007200000</v>
      </c>
      <c r="G1248" s="3" t="str">
        <f t="shared" si="95"/>
        <v>山东二干|德州乐陵光缆:乐陵兴隆南大街-乐陵新局</v>
      </c>
      <c r="H1248" s="3">
        <f>INDEX(光放段!$B$4:$B$237,MATCH(纤芯!G1248,光放段!$C$4:$C$237,0))</f>
        <v>37007203000</v>
      </c>
      <c r="I1248" s="3" t="str">
        <f t="shared" si="96"/>
        <v>德州乐陵光缆</v>
      </c>
      <c r="J1248" s="3" t="str">
        <f>INDEX(子缆名称!$B$4:$B$29,纤芯!M1248)</f>
        <v>B缆</v>
      </c>
      <c r="K1248" s="3">
        <v>15</v>
      </c>
      <c r="L1248" s="3">
        <f t="shared" si="97"/>
        <v>3</v>
      </c>
      <c r="M1248" s="3">
        <f t="shared" si="98"/>
        <v>2</v>
      </c>
      <c r="N1248" s="3" t="s">
        <v>7</v>
      </c>
      <c r="O1248" s="3">
        <f>COUNTIF([1]局站!$D$4:$D$172,"="&amp;N1248)</f>
        <v>1</v>
      </c>
      <c r="P1248" s="3">
        <v>0</v>
      </c>
      <c r="Q1248" s="3">
        <v>0</v>
      </c>
      <c r="R1248" s="3">
        <v>0</v>
      </c>
      <c r="S1248" s="3" t="s">
        <v>150</v>
      </c>
      <c r="T1248" s="3">
        <f>COUNTIF([1]局站!$D$4:$D$172,"="&amp;S1248)</f>
        <v>1</v>
      </c>
      <c r="U1248" s="3">
        <v>0</v>
      </c>
      <c r="V1248" s="3">
        <v>0</v>
      </c>
      <c r="W1248" s="3">
        <v>0</v>
      </c>
      <c r="X1248" s="3" t="s">
        <v>1215</v>
      </c>
      <c r="Y1248" s="3" t="s">
        <v>880</v>
      </c>
      <c r="Z1248" s="3" t="str">
        <f>INDEX(业务类型!$C$4:$C$8,MATCH(纤芯!Y1248,业务类型!$B$4:$B$8,0))</f>
        <v>IDLE</v>
      </c>
      <c r="AA1248" s="3"/>
    </row>
    <row r="1249" spans="1:27" ht="16.5" x14ac:dyDescent="0.2">
      <c r="A1249" s="3">
        <v>1246</v>
      </c>
      <c r="B1249" s="3">
        <f t="shared" si="99"/>
        <v>37007203016</v>
      </c>
      <c r="C1249" s="3" t="s">
        <v>1166</v>
      </c>
      <c r="D1249" s="3" t="s">
        <v>207</v>
      </c>
      <c r="E1249" s="3" t="str">
        <f>INDEX(光放段!$G$4:$G$237,MATCH(纤芯!G1249,光放段!$C$4:$C$237,0))</f>
        <v>山东二干|德州乐陵光缆:德州共青团路-乐陵新局</v>
      </c>
      <c r="F1249" s="3">
        <f>INDEX(光放段!$I$4:$I$237,MATCH(纤芯!H1249,光放段!$B$4:$B$237,0))</f>
        <v>37007200000</v>
      </c>
      <c r="G1249" s="3" t="str">
        <f t="shared" si="95"/>
        <v>山东二干|德州乐陵光缆:乐陵兴隆南大街-乐陵新局</v>
      </c>
      <c r="H1249" s="3">
        <f>INDEX(光放段!$B$4:$B$237,MATCH(纤芯!G1249,光放段!$C$4:$C$237,0))</f>
        <v>37007203000</v>
      </c>
      <c r="I1249" s="3" t="str">
        <f t="shared" si="96"/>
        <v>德州乐陵光缆</v>
      </c>
      <c r="J1249" s="3" t="str">
        <f>INDEX(子缆名称!$B$4:$B$29,纤芯!M1249)</f>
        <v>B缆</v>
      </c>
      <c r="K1249" s="3">
        <v>16</v>
      </c>
      <c r="L1249" s="3">
        <f t="shared" si="97"/>
        <v>4</v>
      </c>
      <c r="M1249" s="3">
        <f t="shared" si="98"/>
        <v>2</v>
      </c>
      <c r="N1249" s="3" t="s">
        <v>7</v>
      </c>
      <c r="O1249" s="3">
        <f>COUNTIF([1]局站!$D$4:$D$172,"="&amp;N1249)</f>
        <v>1</v>
      </c>
      <c r="P1249" s="3">
        <v>0</v>
      </c>
      <c r="Q1249" s="3">
        <v>0</v>
      </c>
      <c r="R1249" s="3">
        <v>0</v>
      </c>
      <c r="S1249" s="3" t="s">
        <v>150</v>
      </c>
      <c r="T1249" s="3">
        <f>COUNTIF([1]局站!$D$4:$D$172,"="&amp;S1249)</f>
        <v>1</v>
      </c>
      <c r="U1249" s="3">
        <v>0</v>
      </c>
      <c r="V1249" s="3">
        <v>0</v>
      </c>
      <c r="W1249" s="3">
        <v>0</v>
      </c>
      <c r="X1249" s="3" t="s">
        <v>1215</v>
      </c>
      <c r="Y1249" s="3" t="s">
        <v>880</v>
      </c>
      <c r="Z1249" s="3" t="str">
        <f>INDEX(业务类型!$C$4:$C$8,MATCH(纤芯!Y1249,业务类型!$B$4:$B$8,0))</f>
        <v>IDLE</v>
      </c>
      <c r="AA1249" s="3"/>
    </row>
    <row r="1250" spans="1:27" ht="16.5" x14ac:dyDescent="0.2">
      <c r="A1250" s="3">
        <v>1247</v>
      </c>
      <c r="B1250" s="3">
        <f t="shared" si="99"/>
        <v>37007203017</v>
      </c>
      <c r="C1250" s="3" t="s">
        <v>1166</v>
      </c>
      <c r="D1250" s="3" t="s">
        <v>207</v>
      </c>
      <c r="E1250" s="3" t="str">
        <f>INDEX(光放段!$G$4:$G$237,MATCH(纤芯!G1250,光放段!$C$4:$C$237,0))</f>
        <v>山东二干|德州乐陵光缆:德州共青团路-乐陵新局</v>
      </c>
      <c r="F1250" s="3">
        <f>INDEX(光放段!$I$4:$I$237,MATCH(纤芯!H1250,光放段!$B$4:$B$237,0))</f>
        <v>37007200000</v>
      </c>
      <c r="G1250" s="3" t="str">
        <f t="shared" si="95"/>
        <v>山东二干|德州乐陵光缆:乐陵兴隆南大街-乐陵新局</v>
      </c>
      <c r="H1250" s="3">
        <f>INDEX(光放段!$B$4:$B$237,MATCH(纤芯!G1250,光放段!$C$4:$C$237,0))</f>
        <v>37007203000</v>
      </c>
      <c r="I1250" s="3" t="str">
        <f t="shared" si="96"/>
        <v>德州乐陵光缆</v>
      </c>
      <c r="J1250" s="3" t="str">
        <f>INDEX(子缆名称!$B$4:$B$29,纤芯!M1250)</f>
        <v>B缆</v>
      </c>
      <c r="K1250" s="3">
        <v>17</v>
      </c>
      <c r="L1250" s="3">
        <f t="shared" si="97"/>
        <v>5</v>
      </c>
      <c r="M1250" s="3">
        <f t="shared" si="98"/>
        <v>2</v>
      </c>
      <c r="N1250" s="3" t="s">
        <v>7</v>
      </c>
      <c r="O1250" s="3">
        <f>COUNTIF([1]局站!$D$4:$D$172,"="&amp;N1250)</f>
        <v>1</v>
      </c>
      <c r="P1250" s="3">
        <v>0</v>
      </c>
      <c r="Q1250" s="3">
        <v>0</v>
      </c>
      <c r="R1250" s="3">
        <v>0</v>
      </c>
      <c r="S1250" s="3" t="s">
        <v>150</v>
      </c>
      <c r="T1250" s="3">
        <f>COUNTIF([1]局站!$D$4:$D$172,"="&amp;S1250)</f>
        <v>1</v>
      </c>
      <c r="U1250" s="3">
        <v>0</v>
      </c>
      <c r="V1250" s="3">
        <v>0</v>
      </c>
      <c r="W1250" s="3">
        <v>0</v>
      </c>
      <c r="X1250" s="3" t="s">
        <v>1215</v>
      </c>
      <c r="Y1250" s="3" t="s">
        <v>880</v>
      </c>
      <c r="Z1250" s="3" t="str">
        <f>INDEX(业务类型!$C$4:$C$8,MATCH(纤芯!Y1250,业务类型!$B$4:$B$8,0))</f>
        <v>IDLE</v>
      </c>
      <c r="AA1250" s="3"/>
    </row>
    <row r="1251" spans="1:27" ht="16.5" x14ac:dyDescent="0.2">
      <c r="A1251" s="3">
        <v>1248</v>
      </c>
      <c r="B1251" s="3">
        <f t="shared" si="99"/>
        <v>37007203018</v>
      </c>
      <c r="C1251" s="3" t="s">
        <v>1166</v>
      </c>
      <c r="D1251" s="3" t="s">
        <v>207</v>
      </c>
      <c r="E1251" s="3" t="str">
        <f>INDEX(光放段!$G$4:$G$237,MATCH(纤芯!G1251,光放段!$C$4:$C$237,0))</f>
        <v>山东二干|德州乐陵光缆:德州共青团路-乐陵新局</v>
      </c>
      <c r="F1251" s="3">
        <f>INDEX(光放段!$I$4:$I$237,MATCH(纤芯!H1251,光放段!$B$4:$B$237,0))</f>
        <v>37007200000</v>
      </c>
      <c r="G1251" s="3" t="str">
        <f t="shared" si="95"/>
        <v>山东二干|德州乐陵光缆:乐陵兴隆南大街-乐陵新局</v>
      </c>
      <c r="H1251" s="3">
        <f>INDEX(光放段!$B$4:$B$237,MATCH(纤芯!G1251,光放段!$C$4:$C$237,0))</f>
        <v>37007203000</v>
      </c>
      <c r="I1251" s="3" t="str">
        <f t="shared" si="96"/>
        <v>德州乐陵光缆</v>
      </c>
      <c r="J1251" s="3" t="str">
        <f>INDEX(子缆名称!$B$4:$B$29,纤芯!M1251)</f>
        <v>B缆</v>
      </c>
      <c r="K1251" s="3">
        <v>18</v>
      </c>
      <c r="L1251" s="3">
        <f t="shared" si="97"/>
        <v>6</v>
      </c>
      <c r="M1251" s="3">
        <f t="shared" si="98"/>
        <v>2</v>
      </c>
      <c r="N1251" s="3" t="s">
        <v>7</v>
      </c>
      <c r="O1251" s="3">
        <f>COUNTIF([1]局站!$D$4:$D$172,"="&amp;N1251)</f>
        <v>1</v>
      </c>
      <c r="P1251" s="3">
        <v>0</v>
      </c>
      <c r="Q1251" s="3">
        <v>0</v>
      </c>
      <c r="R1251" s="3">
        <v>0</v>
      </c>
      <c r="S1251" s="3" t="s">
        <v>150</v>
      </c>
      <c r="T1251" s="3">
        <f>COUNTIF([1]局站!$D$4:$D$172,"="&amp;S1251)</f>
        <v>1</v>
      </c>
      <c r="U1251" s="3">
        <v>0</v>
      </c>
      <c r="V1251" s="3">
        <v>0</v>
      </c>
      <c r="W1251" s="3">
        <v>0</v>
      </c>
      <c r="X1251" s="3" t="s">
        <v>1215</v>
      </c>
      <c r="Y1251" s="3" t="s">
        <v>880</v>
      </c>
      <c r="Z1251" s="3" t="str">
        <f>INDEX(业务类型!$C$4:$C$8,MATCH(纤芯!Y1251,业务类型!$B$4:$B$8,0))</f>
        <v>IDLE</v>
      </c>
      <c r="AA1251" s="3"/>
    </row>
    <row r="1252" spans="1:27" ht="16.5" x14ac:dyDescent="0.2">
      <c r="A1252" s="3">
        <v>1249</v>
      </c>
      <c r="B1252" s="3">
        <f t="shared" si="99"/>
        <v>37007203019</v>
      </c>
      <c r="C1252" s="3" t="s">
        <v>1166</v>
      </c>
      <c r="D1252" s="3" t="s">
        <v>207</v>
      </c>
      <c r="E1252" s="3" t="str">
        <f>INDEX(光放段!$G$4:$G$237,MATCH(纤芯!G1252,光放段!$C$4:$C$237,0))</f>
        <v>山东二干|德州乐陵光缆:德州共青团路-乐陵新局</v>
      </c>
      <c r="F1252" s="3">
        <f>INDEX(光放段!$I$4:$I$237,MATCH(纤芯!H1252,光放段!$B$4:$B$237,0))</f>
        <v>37007200000</v>
      </c>
      <c r="G1252" s="3" t="str">
        <f t="shared" si="95"/>
        <v>山东二干|德州乐陵光缆:乐陵兴隆南大街-乐陵新局</v>
      </c>
      <c r="H1252" s="3">
        <f>INDEX(光放段!$B$4:$B$237,MATCH(纤芯!G1252,光放段!$C$4:$C$237,0))</f>
        <v>37007203000</v>
      </c>
      <c r="I1252" s="3" t="str">
        <f t="shared" si="96"/>
        <v>德州乐陵光缆</v>
      </c>
      <c r="J1252" s="3" t="str">
        <f>INDEX(子缆名称!$B$4:$B$29,纤芯!M1252)</f>
        <v>B缆</v>
      </c>
      <c r="K1252" s="3">
        <v>19</v>
      </c>
      <c r="L1252" s="3">
        <f t="shared" si="97"/>
        <v>7</v>
      </c>
      <c r="M1252" s="3">
        <f t="shared" si="98"/>
        <v>2</v>
      </c>
      <c r="N1252" s="3" t="s">
        <v>7</v>
      </c>
      <c r="O1252" s="3">
        <f>COUNTIF([1]局站!$D$4:$D$172,"="&amp;N1252)</f>
        <v>1</v>
      </c>
      <c r="P1252" s="3">
        <v>0</v>
      </c>
      <c r="Q1252" s="3">
        <v>0</v>
      </c>
      <c r="R1252" s="3">
        <v>0</v>
      </c>
      <c r="S1252" s="3" t="s">
        <v>150</v>
      </c>
      <c r="T1252" s="3">
        <f>COUNTIF([1]局站!$D$4:$D$172,"="&amp;S1252)</f>
        <v>1</v>
      </c>
      <c r="U1252" s="3">
        <v>0</v>
      </c>
      <c r="V1252" s="3">
        <v>0</v>
      </c>
      <c r="W1252" s="3">
        <v>0</v>
      </c>
      <c r="X1252" s="3" t="s">
        <v>1215</v>
      </c>
      <c r="Y1252" s="3" t="s">
        <v>880</v>
      </c>
      <c r="Z1252" s="3" t="str">
        <f>INDEX(业务类型!$C$4:$C$8,MATCH(纤芯!Y1252,业务类型!$B$4:$B$8,0))</f>
        <v>IDLE</v>
      </c>
      <c r="AA1252" s="3"/>
    </row>
    <row r="1253" spans="1:27" ht="16.5" x14ac:dyDescent="0.2">
      <c r="A1253" s="3">
        <v>1250</v>
      </c>
      <c r="B1253" s="3">
        <f t="shared" si="99"/>
        <v>37007203020</v>
      </c>
      <c r="C1253" s="3" t="s">
        <v>1166</v>
      </c>
      <c r="D1253" s="3" t="s">
        <v>207</v>
      </c>
      <c r="E1253" s="3" t="str">
        <f>INDEX(光放段!$G$4:$G$237,MATCH(纤芯!G1253,光放段!$C$4:$C$237,0))</f>
        <v>山东二干|德州乐陵光缆:德州共青团路-乐陵新局</v>
      </c>
      <c r="F1253" s="3">
        <f>INDEX(光放段!$I$4:$I$237,MATCH(纤芯!H1253,光放段!$B$4:$B$237,0))</f>
        <v>37007200000</v>
      </c>
      <c r="G1253" s="3" t="str">
        <f t="shared" si="95"/>
        <v>山东二干|德州乐陵光缆:乐陵兴隆南大街-乐陵新局</v>
      </c>
      <c r="H1253" s="3">
        <f>INDEX(光放段!$B$4:$B$237,MATCH(纤芯!G1253,光放段!$C$4:$C$237,0))</f>
        <v>37007203000</v>
      </c>
      <c r="I1253" s="3" t="str">
        <f t="shared" si="96"/>
        <v>德州乐陵光缆</v>
      </c>
      <c r="J1253" s="3" t="str">
        <f>INDEX(子缆名称!$B$4:$B$29,纤芯!M1253)</f>
        <v>B缆</v>
      </c>
      <c r="K1253" s="3">
        <v>20</v>
      </c>
      <c r="L1253" s="3">
        <f t="shared" si="97"/>
        <v>8</v>
      </c>
      <c r="M1253" s="3">
        <f t="shared" si="98"/>
        <v>2</v>
      </c>
      <c r="N1253" s="3" t="s">
        <v>7</v>
      </c>
      <c r="O1253" s="3">
        <f>COUNTIF([1]局站!$D$4:$D$172,"="&amp;N1253)</f>
        <v>1</v>
      </c>
      <c r="P1253" s="3">
        <v>0</v>
      </c>
      <c r="Q1253" s="3">
        <v>0</v>
      </c>
      <c r="R1253" s="3">
        <v>0</v>
      </c>
      <c r="S1253" s="3" t="s">
        <v>150</v>
      </c>
      <c r="T1253" s="3">
        <f>COUNTIF([1]局站!$D$4:$D$172,"="&amp;S1253)</f>
        <v>1</v>
      </c>
      <c r="U1253" s="3">
        <v>0</v>
      </c>
      <c r="V1253" s="3">
        <v>0</v>
      </c>
      <c r="W1253" s="3">
        <v>0</v>
      </c>
      <c r="X1253" s="3" t="s">
        <v>1215</v>
      </c>
      <c r="Y1253" s="3" t="s">
        <v>880</v>
      </c>
      <c r="Z1253" s="3" t="str">
        <f>INDEX(业务类型!$C$4:$C$8,MATCH(纤芯!Y1253,业务类型!$B$4:$B$8,0))</f>
        <v>IDLE</v>
      </c>
      <c r="AA1253" s="3"/>
    </row>
    <row r="1254" spans="1:27" ht="16.5" x14ac:dyDescent="0.2">
      <c r="A1254" s="3">
        <v>1251</v>
      </c>
      <c r="B1254" s="3">
        <f t="shared" si="99"/>
        <v>37007203021</v>
      </c>
      <c r="C1254" s="3" t="s">
        <v>1166</v>
      </c>
      <c r="D1254" s="3" t="s">
        <v>207</v>
      </c>
      <c r="E1254" s="3" t="str">
        <f>INDEX(光放段!$G$4:$G$237,MATCH(纤芯!G1254,光放段!$C$4:$C$237,0))</f>
        <v>山东二干|德州乐陵光缆:德州共青团路-乐陵新局</v>
      </c>
      <c r="F1254" s="3">
        <f>INDEX(光放段!$I$4:$I$237,MATCH(纤芯!H1254,光放段!$B$4:$B$237,0))</f>
        <v>37007200000</v>
      </c>
      <c r="G1254" s="3" t="str">
        <f t="shared" si="95"/>
        <v>山东二干|德州乐陵光缆:乐陵兴隆南大街-乐陵新局</v>
      </c>
      <c r="H1254" s="3">
        <f>INDEX(光放段!$B$4:$B$237,MATCH(纤芯!G1254,光放段!$C$4:$C$237,0))</f>
        <v>37007203000</v>
      </c>
      <c r="I1254" s="3" t="str">
        <f t="shared" si="96"/>
        <v>德州乐陵光缆</v>
      </c>
      <c r="J1254" s="3" t="str">
        <f>INDEX(子缆名称!$B$4:$B$29,纤芯!M1254)</f>
        <v>B缆</v>
      </c>
      <c r="K1254" s="3">
        <v>21</v>
      </c>
      <c r="L1254" s="3">
        <f t="shared" si="97"/>
        <v>9</v>
      </c>
      <c r="M1254" s="3">
        <f t="shared" si="98"/>
        <v>2</v>
      </c>
      <c r="N1254" s="3" t="s">
        <v>7</v>
      </c>
      <c r="O1254" s="3">
        <f>COUNTIF([1]局站!$D$4:$D$172,"="&amp;N1254)</f>
        <v>1</v>
      </c>
      <c r="P1254" s="3">
        <v>0</v>
      </c>
      <c r="Q1254" s="3">
        <v>0</v>
      </c>
      <c r="R1254" s="3">
        <v>0</v>
      </c>
      <c r="S1254" s="3" t="s">
        <v>150</v>
      </c>
      <c r="T1254" s="3">
        <f>COUNTIF([1]局站!$D$4:$D$172,"="&amp;S1254)</f>
        <v>1</v>
      </c>
      <c r="U1254" s="3">
        <v>0</v>
      </c>
      <c r="V1254" s="3">
        <v>0</v>
      </c>
      <c r="W1254" s="3">
        <v>0</v>
      </c>
      <c r="X1254" s="3" t="s">
        <v>1215</v>
      </c>
      <c r="Y1254" s="3" t="s">
        <v>880</v>
      </c>
      <c r="Z1254" s="3" t="str">
        <f>INDEX(业务类型!$C$4:$C$8,MATCH(纤芯!Y1254,业务类型!$B$4:$B$8,0))</f>
        <v>IDLE</v>
      </c>
      <c r="AA1254" s="3"/>
    </row>
    <row r="1255" spans="1:27" ht="16.5" x14ac:dyDescent="0.2">
      <c r="A1255" s="3">
        <v>1252</v>
      </c>
      <c r="B1255" s="3">
        <f t="shared" si="99"/>
        <v>37007203022</v>
      </c>
      <c r="C1255" s="3" t="s">
        <v>1166</v>
      </c>
      <c r="D1255" s="3" t="s">
        <v>207</v>
      </c>
      <c r="E1255" s="3" t="str">
        <f>INDEX(光放段!$G$4:$G$237,MATCH(纤芯!G1255,光放段!$C$4:$C$237,0))</f>
        <v>山东二干|德州乐陵光缆:德州共青团路-乐陵新局</v>
      </c>
      <c r="F1255" s="3">
        <f>INDEX(光放段!$I$4:$I$237,MATCH(纤芯!H1255,光放段!$B$4:$B$237,0))</f>
        <v>37007200000</v>
      </c>
      <c r="G1255" s="3" t="str">
        <f t="shared" si="95"/>
        <v>山东二干|德州乐陵光缆:乐陵兴隆南大街-乐陵新局</v>
      </c>
      <c r="H1255" s="3">
        <f>INDEX(光放段!$B$4:$B$237,MATCH(纤芯!G1255,光放段!$C$4:$C$237,0))</f>
        <v>37007203000</v>
      </c>
      <c r="I1255" s="3" t="str">
        <f t="shared" si="96"/>
        <v>德州乐陵光缆</v>
      </c>
      <c r="J1255" s="3" t="str">
        <f>INDEX(子缆名称!$B$4:$B$29,纤芯!M1255)</f>
        <v>B缆</v>
      </c>
      <c r="K1255" s="3">
        <v>22</v>
      </c>
      <c r="L1255" s="3">
        <f t="shared" si="97"/>
        <v>10</v>
      </c>
      <c r="M1255" s="3">
        <f t="shared" si="98"/>
        <v>2</v>
      </c>
      <c r="N1255" s="3" t="s">
        <v>7</v>
      </c>
      <c r="O1255" s="3">
        <f>COUNTIF([1]局站!$D$4:$D$172,"="&amp;N1255)</f>
        <v>1</v>
      </c>
      <c r="P1255" s="3">
        <v>0</v>
      </c>
      <c r="Q1255" s="3">
        <v>0</v>
      </c>
      <c r="R1255" s="3">
        <v>0</v>
      </c>
      <c r="S1255" s="3" t="s">
        <v>150</v>
      </c>
      <c r="T1255" s="3">
        <f>COUNTIF([1]局站!$D$4:$D$172,"="&amp;S1255)</f>
        <v>1</v>
      </c>
      <c r="U1255" s="3">
        <v>0</v>
      </c>
      <c r="V1255" s="3">
        <v>0</v>
      </c>
      <c r="W1255" s="3">
        <v>0</v>
      </c>
      <c r="X1255" s="3" t="s">
        <v>1215</v>
      </c>
      <c r="Y1255" s="3" t="s">
        <v>880</v>
      </c>
      <c r="Z1255" s="3" t="str">
        <f>INDEX(业务类型!$C$4:$C$8,MATCH(纤芯!Y1255,业务类型!$B$4:$B$8,0))</f>
        <v>IDLE</v>
      </c>
      <c r="AA1255" s="3"/>
    </row>
    <row r="1256" spans="1:27" ht="16.5" x14ac:dyDescent="0.2">
      <c r="A1256" s="3">
        <v>1253</v>
      </c>
      <c r="B1256" s="3">
        <f t="shared" si="99"/>
        <v>37007203023</v>
      </c>
      <c r="C1256" s="3" t="s">
        <v>1166</v>
      </c>
      <c r="D1256" s="3" t="s">
        <v>207</v>
      </c>
      <c r="E1256" s="3" t="str">
        <f>INDEX(光放段!$G$4:$G$237,MATCH(纤芯!G1256,光放段!$C$4:$C$237,0))</f>
        <v>山东二干|德州乐陵光缆:德州共青团路-乐陵新局</v>
      </c>
      <c r="F1256" s="3">
        <f>INDEX(光放段!$I$4:$I$237,MATCH(纤芯!H1256,光放段!$B$4:$B$237,0))</f>
        <v>37007200000</v>
      </c>
      <c r="G1256" s="3" t="str">
        <f t="shared" si="95"/>
        <v>山东二干|德州乐陵光缆:乐陵兴隆南大街-乐陵新局</v>
      </c>
      <c r="H1256" s="3">
        <f>INDEX(光放段!$B$4:$B$237,MATCH(纤芯!G1256,光放段!$C$4:$C$237,0))</f>
        <v>37007203000</v>
      </c>
      <c r="I1256" s="3" t="str">
        <f t="shared" si="96"/>
        <v>德州乐陵光缆</v>
      </c>
      <c r="J1256" s="3" t="str">
        <f>INDEX(子缆名称!$B$4:$B$29,纤芯!M1256)</f>
        <v>B缆</v>
      </c>
      <c r="K1256" s="3">
        <v>23</v>
      </c>
      <c r="L1256" s="3">
        <f t="shared" si="97"/>
        <v>11</v>
      </c>
      <c r="M1256" s="3">
        <f t="shared" si="98"/>
        <v>2</v>
      </c>
      <c r="N1256" s="3" t="s">
        <v>7</v>
      </c>
      <c r="O1256" s="3">
        <f>COUNTIF([1]局站!$D$4:$D$172,"="&amp;N1256)</f>
        <v>1</v>
      </c>
      <c r="P1256" s="3">
        <v>0</v>
      </c>
      <c r="Q1256" s="3">
        <v>0</v>
      </c>
      <c r="R1256" s="3">
        <v>0</v>
      </c>
      <c r="S1256" s="3" t="s">
        <v>150</v>
      </c>
      <c r="T1256" s="3">
        <f>COUNTIF([1]局站!$D$4:$D$172,"="&amp;S1256)</f>
        <v>1</v>
      </c>
      <c r="U1256" s="3">
        <v>0</v>
      </c>
      <c r="V1256" s="3">
        <v>0</v>
      </c>
      <c r="W1256" s="3">
        <v>0</v>
      </c>
      <c r="X1256" s="3" t="s">
        <v>1215</v>
      </c>
      <c r="Y1256" s="3" t="s">
        <v>880</v>
      </c>
      <c r="Z1256" s="3" t="str">
        <f>INDEX(业务类型!$C$4:$C$8,MATCH(纤芯!Y1256,业务类型!$B$4:$B$8,0))</f>
        <v>IDLE</v>
      </c>
      <c r="AA1256" s="3"/>
    </row>
    <row r="1257" spans="1:27" ht="16.5" x14ac:dyDescent="0.2">
      <c r="A1257" s="3">
        <v>1254</v>
      </c>
      <c r="B1257" s="3">
        <f t="shared" si="99"/>
        <v>37007203024</v>
      </c>
      <c r="C1257" s="3" t="s">
        <v>1166</v>
      </c>
      <c r="D1257" s="3" t="s">
        <v>207</v>
      </c>
      <c r="E1257" s="3" t="str">
        <f>INDEX(光放段!$G$4:$G$237,MATCH(纤芯!G1257,光放段!$C$4:$C$237,0))</f>
        <v>山东二干|德州乐陵光缆:德州共青团路-乐陵新局</v>
      </c>
      <c r="F1257" s="3">
        <f>INDEX(光放段!$I$4:$I$237,MATCH(纤芯!H1257,光放段!$B$4:$B$237,0))</f>
        <v>37007200000</v>
      </c>
      <c r="G1257" s="3" t="str">
        <f t="shared" si="95"/>
        <v>山东二干|德州乐陵光缆:乐陵兴隆南大街-乐陵新局</v>
      </c>
      <c r="H1257" s="3">
        <f>INDEX(光放段!$B$4:$B$237,MATCH(纤芯!G1257,光放段!$C$4:$C$237,0))</f>
        <v>37007203000</v>
      </c>
      <c r="I1257" s="3" t="str">
        <f t="shared" si="96"/>
        <v>德州乐陵光缆</v>
      </c>
      <c r="J1257" s="3" t="str">
        <f>INDEX(子缆名称!$B$4:$B$29,纤芯!M1257)</f>
        <v>B缆</v>
      </c>
      <c r="K1257" s="3">
        <v>24</v>
      </c>
      <c r="L1257" s="3">
        <f t="shared" si="97"/>
        <v>12</v>
      </c>
      <c r="M1257" s="3">
        <f t="shared" si="98"/>
        <v>2</v>
      </c>
      <c r="N1257" s="3" t="s">
        <v>7</v>
      </c>
      <c r="O1257" s="3">
        <f>COUNTIF([1]局站!$D$4:$D$172,"="&amp;N1257)</f>
        <v>1</v>
      </c>
      <c r="P1257" s="3">
        <v>0</v>
      </c>
      <c r="Q1257" s="3">
        <v>0</v>
      </c>
      <c r="R1257" s="3">
        <v>0</v>
      </c>
      <c r="S1257" s="3" t="s">
        <v>150</v>
      </c>
      <c r="T1257" s="3">
        <f>COUNTIF([1]局站!$D$4:$D$172,"="&amp;S1257)</f>
        <v>1</v>
      </c>
      <c r="U1257" s="3">
        <v>0</v>
      </c>
      <c r="V1257" s="3">
        <v>0</v>
      </c>
      <c r="W1257" s="3">
        <v>0</v>
      </c>
      <c r="X1257" s="3" t="s">
        <v>1215</v>
      </c>
      <c r="Y1257" s="3" t="s">
        <v>880</v>
      </c>
      <c r="Z1257" s="3" t="str">
        <f>INDEX(业务类型!$C$4:$C$8,MATCH(纤芯!Y1257,业务类型!$B$4:$B$8,0))</f>
        <v>IDLE</v>
      </c>
      <c r="AA1257" s="3"/>
    </row>
    <row r="1258" spans="1:27" ht="16.5" x14ac:dyDescent="0.2">
      <c r="A1258" s="3">
        <v>1255</v>
      </c>
      <c r="B1258" s="3">
        <f t="shared" si="99"/>
        <v>37007203025</v>
      </c>
      <c r="C1258" s="3" t="s">
        <v>1166</v>
      </c>
      <c r="D1258" s="3" t="s">
        <v>207</v>
      </c>
      <c r="E1258" s="3" t="str">
        <f>INDEX(光放段!$G$4:$G$237,MATCH(纤芯!G1258,光放段!$C$4:$C$237,0))</f>
        <v>山东二干|德州乐陵光缆:德州共青团路-乐陵新局</v>
      </c>
      <c r="F1258" s="3">
        <f>INDEX(光放段!$I$4:$I$237,MATCH(纤芯!H1258,光放段!$B$4:$B$237,0))</f>
        <v>37007200000</v>
      </c>
      <c r="G1258" s="3" t="str">
        <f t="shared" si="95"/>
        <v>山东二干|德州乐陵光缆:乐陵兴隆南大街-乐陵新局</v>
      </c>
      <c r="H1258" s="3">
        <f>INDEX(光放段!$B$4:$B$237,MATCH(纤芯!G1258,光放段!$C$4:$C$237,0))</f>
        <v>37007203000</v>
      </c>
      <c r="I1258" s="3" t="str">
        <f t="shared" si="96"/>
        <v>德州乐陵光缆</v>
      </c>
      <c r="J1258" s="3" t="str">
        <f>INDEX(子缆名称!$B$4:$B$29,纤芯!M1258)</f>
        <v>C缆</v>
      </c>
      <c r="K1258" s="3">
        <v>25</v>
      </c>
      <c r="L1258" s="3">
        <f t="shared" si="97"/>
        <v>1</v>
      </c>
      <c r="M1258" s="3">
        <f t="shared" si="98"/>
        <v>3</v>
      </c>
      <c r="N1258" s="3" t="s">
        <v>7</v>
      </c>
      <c r="O1258" s="3">
        <f>COUNTIF([1]局站!$D$4:$D$172,"="&amp;N1258)</f>
        <v>1</v>
      </c>
      <c r="P1258" s="3">
        <v>0</v>
      </c>
      <c r="Q1258" s="3">
        <v>0</v>
      </c>
      <c r="R1258" s="3">
        <v>0</v>
      </c>
      <c r="S1258" s="3" t="s">
        <v>150</v>
      </c>
      <c r="T1258" s="3">
        <f>COUNTIF([1]局站!$D$4:$D$172,"="&amp;S1258)</f>
        <v>1</v>
      </c>
      <c r="U1258" s="3">
        <v>0</v>
      </c>
      <c r="V1258" s="3">
        <v>0</v>
      </c>
      <c r="W1258" s="3">
        <v>0</v>
      </c>
      <c r="X1258" s="3" t="s">
        <v>1215</v>
      </c>
      <c r="Y1258" s="3" t="s">
        <v>880</v>
      </c>
      <c r="Z1258" s="3" t="str">
        <f>INDEX(业务类型!$C$4:$C$8,MATCH(纤芯!Y1258,业务类型!$B$4:$B$8,0))</f>
        <v>IDLE</v>
      </c>
      <c r="AA1258" s="3"/>
    </row>
    <row r="1259" spans="1:27" ht="16.5" x14ac:dyDescent="0.2">
      <c r="A1259" s="3">
        <v>1256</v>
      </c>
      <c r="B1259" s="3">
        <f t="shared" si="99"/>
        <v>37007203026</v>
      </c>
      <c r="C1259" s="3" t="s">
        <v>1166</v>
      </c>
      <c r="D1259" s="3" t="s">
        <v>207</v>
      </c>
      <c r="E1259" s="3" t="str">
        <f>INDEX(光放段!$G$4:$G$237,MATCH(纤芯!G1259,光放段!$C$4:$C$237,0))</f>
        <v>山东二干|德州乐陵光缆:德州共青团路-乐陵新局</v>
      </c>
      <c r="F1259" s="3">
        <f>INDEX(光放段!$I$4:$I$237,MATCH(纤芯!H1259,光放段!$B$4:$B$237,0))</f>
        <v>37007200000</v>
      </c>
      <c r="G1259" s="3" t="str">
        <f t="shared" si="95"/>
        <v>山东二干|德州乐陵光缆:乐陵兴隆南大街-乐陵新局</v>
      </c>
      <c r="H1259" s="3">
        <f>INDEX(光放段!$B$4:$B$237,MATCH(纤芯!G1259,光放段!$C$4:$C$237,0))</f>
        <v>37007203000</v>
      </c>
      <c r="I1259" s="3" t="str">
        <f t="shared" si="96"/>
        <v>德州乐陵光缆</v>
      </c>
      <c r="J1259" s="3" t="str">
        <f>INDEX(子缆名称!$B$4:$B$29,纤芯!M1259)</f>
        <v>C缆</v>
      </c>
      <c r="K1259" s="3">
        <v>26</v>
      </c>
      <c r="L1259" s="3">
        <f t="shared" si="97"/>
        <v>2</v>
      </c>
      <c r="M1259" s="3">
        <f t="shared" si="98"/>
        <v>3</v>
      </c>
      <c r="N1259" s="3" t="s">
        <v>7</v>
      </c>
      <c r="O1259" s="3">
        <f>COUNTIF([1]局站!$D$4:$D$172,"="&amp;N1259)</f>
        <v>1</v>
      </c>
      <c r="P1259" s="3">
        <v>0</v>
      </c>
      <c r="Q1259" s="3">
        <v>0</v>
      </c>
      <c r="R1259" s="3">
        <v>0</v>
      </c>
      <c r="S1259" s="3" t="s">
        <v>150</v>
      </c>
      <c r="T1259" s="3">
        <f>COUNTIF([1]局站!$D$4:$D$172,"="&amp;S1259)</f>
        <v>1</v>
      </c>
      <c r="U1259" s="3">
        <v>0</v>
      </c>
      <c r="V1259" s="3">
        <v>0</v>
      </c>
      <c r="W1259" s="3">
        <v>0</v>
      </c>
      <c r="X1259" s="3" t="s">
        <v>1215</v>
      </c>
      <c r="Y1259" s="3" t="s">
        <v>880</v>
      </c>
      <c r="Z1259" s="3" t="str">
        <f>INDEX(业务类型!$C$4:$C$8,MATCH(纤芯!Y1259,业务类型!$B$4:$B$8,0))</f>
        <v>IDLE</v>
      </c>
      <c r="AA1259" s="3"/>
    </row>
    <row r="1260" spans="1:27" ht="16.5" x14ac:dyDescent="0.2">
      <c r="A1260" s="3">
        <v>1257</v>
      </c>
      <c r="B1260" s="3">
        <f t="shared" si="99"/>
        <v>37007203027</v>
      </c>
      <c r="C1260" s="3" t="s">
        <v>1166</v>
      </c>
      <c r="D1260" s="3" t="s">
        <v>207</v>
      </c>
      <c r="E1260" s="3" t="str">
        <f>INDEX(光放段!$G$4:$G$237,MATCH(纤芯!G1260,光放段!$C$4:$C$237,0))</f>
        <v>山东二干|德州乐陵光缆:德州共青团路-乐陵新局</v>
      </c>
      <c r="F1260" s="3">
        <f>INDEX(光放段!$I$4:$I$237,MATCH(纤芯!H1260,光放段!$B$4:$B$237,0))</f>
        <v>37007200000</v>
      </c>
      <c r="G1260" s="3" t="str">
        <f t="shared" si="95"/>
        <v>山东二干|德州乐陵光缆:乐陵兴隆南大街-乐陵新局</v>
      </c>
      <c r="H1260" s="3">
        <f>INDEX(光放段!$B$4:$B$237,MATCH(纤芯!G1260,光放段!$C$4:$C$237,0))</f>
        <v>37007203000</v>
      </c>
      <c r="I1260" s="3" t="str">
        <f t="shared" si="96"/>
        <v>德州乐陵光缆</v>
      </c>
      <c r="J1260" s="3" t="str">
        <f>INDEX(子缆名称!$B$4:$B$29,纤芯!M1260)</f>
        <v>C缆</v>
      </c>
      <c r="K1260" s="3">
        <v>27</v>
      </c>
      <c r="L1260" s="3">
        <f t="shared" si="97"/>
        <v>3</v>
      </c>
      <c r="M1260" s="3">
        <f t="shared" si="98"/>
        <v>3</v>
      </c>
      <c r="N1260" s="3" t="s">
        <v>7</v>
      </c>
      <c r="O1260" s="3">
        <f>COUNTIF([1]局站!$D$4:$D$172,"="&amp;N1260)</f>
        <v>1</v>
      </c>
      <c r="P1260" s="3">
        <v>0</v>
      </c>
      <c r="Q1260" s="3">
        <v>0</v>
      </c>
      <c r="R1260" s="3">
        <v>0</v>
      </c>
      <c r="S1260" s="3" t="s">
        <v>150</v>
      </c>
      <c r="T1260" s="3">
        <f>COUNTIF([1]局站!$D$4:$D$172,"="&amp;S1260)</f>
        <v>1</v>
      </c>
      <c r="U1260" s="3">
        <v>0</v>
      </c>
      <c r="V1260" s="3">
        <v>0</v>
      </c>
      <c r="W1260" s="3">
        <v>0</v>
      </c>
      <c r="X1260" s="3" t="s">
        <v>1215</v>
      </c>
      <c r="Y1260" s="3" t="s">
        <v>880</v>
      </c>
      <c r="Z1260" s="3" t="str">
        <f>INDEX(业务类型!$C$4:$C$8,MATCH(纤芯!Y1260,业务类型!$B$4:$B$8,0))</f>
        <v>IDLE</v>
      </c>
      <c r="AA1260" s="3"/>
    </row>
    <row r="1261" spans="1:27" ht="16.5" x14ac:dyDescent="0.2">
      <c r="A1261" s="3">
        <v>1258</v>
      </c>
      <c r="B1261" s="3">
        <f t="shared" si="99"/>
        <v>37007203028</v>
      </c>
      <c r="C1261" s="3" t="s">
        <v>1166</v>
      </c>
      <c r="D1261" s="3" t="s">
        <v>207</v>
      </c>
      <c r="E1261" s="3" t="str">
        <f>INDEX(光放段!$G$4:$G$237,MATCH(纤芯!G1261,光放段!$C$4:$C$237,0))</f>
        <v>山东二干|德州乐陵光缆:德州共青团路-乐陵新局</v>
      </c>
      <c r="F1261" s="3">
        <f>INDEX(光放段!$I$4:$I$237,MATCH(纤芯!H1261,光放段!$B$4:$B$237,0))</f>
        <v>37007200000</v>
      </c>
      <c r="G1261" s="3" t="str">
        <f t="shared" si="95"/>
        <v>山东二干|德州乐陵光缆:乐陵兴隆南大街-乐陵新局</v>
      </c>
      <c r="H1261" s="3">
        <f>INDEX(光放段!$B$4:$B$237,MATCH(纤芯!G1261,光放段!$C$4:$C$237,0))</f>
        <v>37007203000</v>
      </c>
      <c r="I1261" s="3" t="str">
        <f t="shared" si="96"/>
        <v>德州乐陵光缆</v>
      </c>
      <c r="J1261" s="3" t="str">
        <f>INDEX(子缆名称!$B$4:$B$29,纤芯!M1261)</f>
        <v>C缆</v>
      </c>
      <c r="K1261" s="3">
        <v>28</v>
      </c>
      <c r="L1261" s="3">
        <f t="shared" si="97"/>
        <v>4</v>
      </c>
      <c r="M1261" s="3">
        <f t="shared" si="98"/>
        <v>3</v>
      </c>
      <c r="N1261" s="3" t="s">
        <v>7</v>
      </c>
      <c r="O1261" s="3">
        <f>COUNTIF([1]局站!$D$4:$D$172,"="&amp;N1261)</f>
        <v>1</v>
      </c>
      <c r="P1261" s="3">
        <v>0</v>
      </c>
      <c r="Q1261" s="3">
        <v>0</v>
      </c>
      <c r="R1261" s="3">
        <v>0</v>
      </c>
      <c r="S1261" s="3" t="s">
        <v>150</v>
      </c>
      <c r="T1261" s="3">
        <f>COUNTIF([1]局站!$D$4:$D$172,"="&amp;S1261)</f>
        <v>1</v>
      </c>
      <c r="U1261" s="3">
        <v>0</v>
      </c>
      <c r="V1261" s="3">
        <v>0</v>
      </c>
      <c r="W1261" s="3">
        <v>0</v>
      </c>
      <c r="X1261" s="3" t="s">
        <v>1215</v>
      </c>
      <c r="Y1261" s="3" t="s">
        <v>880</v>
      </c>
      <c r="Z1261" s="3" t="str">
        <f>INDEX(业务类型!$C$4:$C$8,MATCH(纤芯!Y1261,业务类型!$B$4:$B$8,0))</f>
        <v>IDLE</v>
      </c>
      <c r="AA1261" s="3"/>
    </row>
    <row r="1262" spans="1:27" ht="16.5" x14ac:dyDescent="0.2">
      <c r="A1262" s="3">
        <v>1259</v>
      </c>
      <c r="B1262" s="3">
        <f t="shared" si="99"/>
        <v>37007203029</v>
      </c>
      <c r="C1262" s="3" t="s">
        <v>1166</v>
      </c>
      <c r="D1262" s="3" t="s">
        <v>207</v>
      </c>
      <c r="E1262" s="3" t="str">
        <f>INDEX(光放段!$G$4:$G$237,MATCH(纤芯!G1262,光放段!$C$4:$C$237,0))</f>
        <v>山东二干|德州乐陵光缆:德州共青团路-乐陵新局</v>
      </c>
      <c r="F1262" s="3">
        <f>INDEX(光放段!$I$4:$I$237,MATCH(纤芯!H1262,光放段!$B$4:$B$237,0))</f>
        <v>37007200000</v>
      </c>
      <c r="G1262" s="3" t="str">
        <f t="shared" si="95"/>
        <v>山东二干|德州乐陵光缆:乐陵兴隆南大街-乐陵新局</v>
      </c>
      <c r="H1262" s="3">
        <f>INDEX(光放段!$B$4:$B$237,MATCH(纤芯!G1262,光放段!$C$4:$C$237,0))</f>
        <v>37007203000</v>
      </c>
      <c r="I1262" s="3" t="str">
        <f t="shared" si="96"/>
        <v>德州乐陵光缆</v>
      </c>
      <c r="J1262" s="3" t="str">
        <f>INDEX(子缆名称!$B$4:$B$29,纤芯!M1262)</f>
        <v>C缆</v>
      </c>
      <c r="K1262" s="3">
        <v>29</v>
      </c>
      <c r="L1262" s="3">
        <f t="shared" si="97"/>
        <v>5</v>
      </c>
      <c r="M1262" s="3">
        <f t="shared" si="98"/>
        <v>3</v>
      </c>
      <c r="N1262" s="3" t="s">
        <v>7</v>
      </c>
      <c r="O1262" s="3">
        <f>COUNTIF([1]局站!$D$4:$D$172,"="&amp;N1262)</f>
        <v>1</v>
      </c>
      <c r="P1262" s="3">
        <v>0</v>
      </c>
      <c r="Q1262" s="3">
        <v>0</v>
      </c>
      <c r="R1262" s="3">
        <v>0</v>
      </c>
      <c r="S1262" s="3" t="s">
        <v>150</v>
      </c>
      <c r="T1262" s="3">
        <f>COUNTIF([1]局站!$D$4:$D$172,"="&amp;S1262)</f>
        <v>1</v>
      </c>
      <c r="U1262" s="3">
        <v>0</v>
      </c>
      <c r="V1262" s="3">
        <v>0</v>
      </c>
      <c r="W1262" s="3">
        <v>0</v>
      </c>
      <c r="X1262" s="3" t="s">
        <v>1215</v>
      </c>
      <c r="Y1262" s="3" t="s">
        <v>880</v>
      </c>
      <c r="Z1262" s="3" t="str">
        <f>INDEX(业务类型!$C$4:$C$8,MATCH(纤芯!Y1262,业务类型!$B$4:$B$8,0))</f>
        <v>IDLE</v>
      </c>
      <c r="AA1262" s="3"/>
    </row>
    <row r="1263" spans="1:27" ht="16.5" x14ac:dyDescent="0.2">
      <c r="A1263" s="3">
        <v>1260</v>
      </c>
      <c r="B1263" s="3">
        <f t="shared" si="99"/>
        <v>37007203030</v>
      </c>
      <c r="C1263" s="3" t="s">
        <v>1166</v>
      </c>
      <c r="D1263" s="3" t="s">
        <v>207</v>
      </c>
      <c r="E1263" s="3" t="str">
        <f>INDEX(光放段!$G$4:$G$237,MATCH(纤芯!G1263,光放段!$C$4:$C$237,0))</f>
        <v>山东二干|德州乐陵光缆:德州共青团路-乐陵新局</v>
      </c>
      <c r="F1263" s="3">
        <f>INDEX(光放段!$I$4:$I$237,MATCH(纤芯!H1263,光放段!$B$4:$B$237,0))</f>
        <v>37007200000</v>
      </c>
      <c r="G1263" s="3" t="str">
        <f t="shared" si="95"/>
        <v>山东二干|德州乐陵光缆:乐陵兴隆南大街-乐陵新局</v>
      </c>
      <c r="H1263" s="3">
        <f>INDEX(光放段!$B$4:$B$237,MATCH(纤芯!G1263,光放段!$C$4:$C$237,0))</f>
        <v>37007203000</v>
      </c>
      <c r="I1263" s="3" t="str">
        <f t="shared" si="96"/>
        <v>德州乐陵光缆</v>
      </c>
      <c r="J1263" s="3" t="str">
        <f>INDEX(子缆名称!$B$4:$B$29,纤芯!M1263)</f>
        <v>C缆</v>
      </c>
      <c r="K1263" s="3">
        <v>30</v>
      </c>
      <c r="L1263" s="3">
        <f t="shared" si="97"/>
        <v>6</v>
      </c>
      <c r="M1263" s="3">
        <f t="shared" si="98"/>
        <v>3</v>
      </c>
      <c r="N1263" s="3" t="s">
        <v>7</v>
      </c>
      <c r="O1263" s="3">
        <f>COUNTIF([1]局站!$D$4:$D$172,"="&amp;N1263)</f>
        <v>1</v>
      </c>
      <c r="P1263" s="3">
        <v>0</v>
      </c>
      <c r="Q1263" s="3">
        <v>0</v>
      </c>
      <c r="R1263" s="3">
        <v>0</v>
      </c>
      <c r="S1263" s="3" t="s">
        <v>150</v>
      </c>
      <c r="T1263" s="3">
        <f>COUNTIF([1]局站!$D$4:$D$172,"="&amp;S1263)</f>
        <v>1</v>
      </c>
      <c r="U1263" s="3">
        <v>0</v>
      </c>
      <c r="V1263" s="3">
        <v>0</v>
      </c>
      <c r="W1263" s="3">
        <v>0</v>
      </c>
      <c r="X1263" s="3" t="s">
        <v>1215</v>
      </c>
      <c r="Y1263" s="3" t="s">
        <v>880</v>
      </c>
      <c r="Z1263" s="3" t="str">
        <f>INDEX(业务类型!$C$4:$C$8,MATCH(纤芯!Y1263,业务类型!$B$4:$B$8,0))</f>
        <v>IDLE</v>
      </c>
      <c r="AA1263" s="3"/>
    </row>
    <row r="1264" spans="1:27" ht="16.5" x14ac:dyDescent="0.2">
      <c r="A1264" s="3">
        <v>1261</v>
      </c>
      <c r="B1264" s="3">
        <f t="shared" si="99"/>
        <v>37007203031</v>
      </c>
      <c r="C1264" s="3" t="s">
        <v>1166</v>
      </c>
      <c r="D1264" s="3" t="s">
        <v>207</v>
      </c>
      <c r="E1264" s="3" t="str">
        <f>INDEX(光放段!$G$4:$G$237,MATCH(纤芯!G1264,光放段!$C$4:$C$237,0))</f>
        <v>山东二干|德州乐陵光缆:德州共青团路-乐陵新局</v>
      </c>
      <c r="F1264" s="3">
        <f>INDEX(光放段!$I$4:$I$237,MATCH(纤芯!H1264,光放段!$B$4:$B$237,0))</f>
        <v>37007200000</v>
      </c>
      <c r="G1264" s="3" t="str">
        <f t="shared" si="95"/>
        <v>山东二干|德州乐陵光缆:乐陵兴隆南大街-乐陵新局</v>
      </c>
      <c r="H1264" s="3">
        <f>INDEX(光放段!$B$4:$B$237,MATCH(纤芯!G1264,光放段!$C$4:$C$237,0))</f>
        <v>37007203000</v>
      </c>
      <c r="I1264" s="3" t="str">
        <f t="shared" si="96"/>
        <v>德州乐陵光缆</v>
      </c>
      <c r="J1264" s="3" t="str">
        <f>INDEX(子缆名称!$B$4:$B$29,纤芯!M1264)</f>
        <v>C缆</v>
      </c>
      <c r="K1264" s="3">
        <v>31</v>
      </c>
      <c r="L1264" s="3">
        <f t="shared" si="97"/>
        <v>7</v>
      </c>
      <c r="M1264" s="3">
        <f t="shared" si="98"/>
        <v>3</v>
      </c>
      <c r="N1264" s="3" t="s">
        <v>7</v>
      </c>
      <c r="O1264" s="3">
        <f>COUNTIF([1]局站!$D$4:$D$172,"="&amp;N1264)</f>
        <v>1</v>
      </c>
      <c r="P1264" s="3">
        <v>0</v>
      </c>
      <c r="Q1264" s="3">
        <v>0</v>
      </c>
      <c r="R1264" s="3">
        <v>0</v>
      </c>
      <c r="S1264" s="3" t="s">
        <v>150</v>
      </c>
      <c r="T1264" s="3">
        <f>COUNTIF([1]局站!$D$4:$D$172,"="&amp;S1264)</f>
        <v>1</v>
      </c>
      <c r="U1264" s="3">
        <v>0</v>
      </c>
      <c r="V1264" s="3">
        <v>0</v>
      </c>
      <c r="W1264" s="3">
        <v>0</v>
      </c>
      <c r="X1264" s="3" t="s">
        <v>1215</v>
      </c>
      <c r="Y1264" s="3" t="s">
        <v>880</v>
      </c>
      <c r="Z1264" s="3" t="str">
        <f>INDEX(业务类型!$C$4:$C$8,MATCH(纤芯!Y1264,业务类型!$B$4:$B$8,0))</f>
        <v>IDLE</v>
      </c>
      <c r="AA1264" s="3"/>
    </row>
    <row r="1265" spans="1:27" ht="16.5" x14ac:dyDescent="0.2">
      <c r="A1265" s="3">
        <v>1262</v>
      </c>
      <c r="B1265" s="3">
        <f t="shared" si="99"/>
        <v>37007203032</v>
      </c>
      <c r="C1265" s="3" t="s">
        <v>1166</v>
      </c>
      <c r="D1265" s="3" t="s">
        <v>207</v>
      </c>
      <c r="E1265" s="3" t="str">
        <f>INDEX(光放段!$G$4:$G$237,MATCH(纤芯!G1265,光放段!$C$4:$C$237,0))</f>
        <v>山东二干|德州乐陵光缆:德州共青团路-乐陵新局</v>
      </c>
      <c r="F1265" s="3">
        <f>INDEX(光放段!$I$4:$I$237,MATCH(纤芯!H1265,光放段!$B$4:$B$237,0))</f>
        <v>37007200000</v>
      </c>
      <c r="G1265" s="3" t="str">
        <f t="shared" si="95"/>
        <v>山东二干|德州乐陵光缆:乐陵兴隆南大街-乐陵新局</v>
      </c>
      <c r="H1265" s="3">
        <f>INDEX(光放段!$B$4:$B$237,MATCH(纤芯!G1265,光放段!$C$4:$C$237,0))</f>
        <v>37007203000</v>
      </c>
      <c r="I1265" s="3" t="str">
        <f t="shared" si="96"/>
        <v>德州乐陵光缆</v>
      </c>
      <c r="J1265" s="3" t="str">
        <f>INDEX(子缆名称!$B$4:$B$29,纤芯!M1265)</f>
        <v>C缆</v>
      </c>
      <c r="K1265" s="3">
        <v>32</v>
      </c>
      <c r="L1265" s="3">
        <f t="shared" si="97"/>
        <v>8</v>
      </c>
      <c r="M1265" s="3">
        <f t="shared" si="98"/>
        <v>3</v>
      </c>
      <c r="N1265" s="3" t="s">
        <v>7</v>
      </c>
      <c r="O1265" s="3">
        <f>COUNTIF([1]局站!$D$4:$D$172,"="&amp;N1265)</f>
        <v>1</v>
      </c>
      <c r="P1265" s="3">
        <v>0</v>
      </c>
      <c r="Q1265" s="3">
        <v>0</v>
      </c>
      <c r="R1265" s="3">
        <v>0</v>
      </c>
      <c r="S1265" s="3" t="s">
        <v>150</v>
      </c>
      <c r="T1265" s="3">
        <f>COUNTIF([1]局站!$D$4:$D$172,"="&amp;S1265)</f>
        <v>1</v>
      </c>
      <c r="U1265" s="3">
        <v>0</v>
      </c>
      <c r="V1265" s="3">
        <v>0</v>
      </c>
      <c r="W1265" s="3">
        <v>0</v>
      </c>
      <c r="X1265" s="3" t="s">
        <v>1215</v>
      </c>
      <c r="Y1265" s="3" t="s">
        <v>880</v>
      </c>
      <c r="Z1265" s="3" t="str">
        <f>INDEX(业务类型!$C$4:$C$8,MATCH(纤芯!Y1265,业务类型!$B$4:$B$8,0))</f>
        <v>IDLE</v>
      </c>
      <c r="AA1265" s="3"/>
    </row>
    <row r="1266" spans="1:27" ht="16.5" x14ac:dyDescent="0.2">
      <c r="A1266" s="3">
        <v>1263</v>
      </c>
      <c r="B1266" s="3">
        <f t="shared" si="99"/>
        <v>37007203033</v>
      </c>
      <c r="C1266" s="3" t="s">
        <v>1166</v>
      </c>
      <c r="D1266" s="3" t="s">
        <v>207</v>
      </c>
      <c r="E1266" s="3" t="str">
        <f>INDEX(光放段!$G$4:$G$237,MATCH(纤芯!G1266,光放段!$C$4:$C$237,0))</f>
        <v>山东二干|德州乐陵光缆:德州共青团路-乐陵新局</v>
      </c>
      <c r="F1266" s="3">
        <f>INDEX(光放段!$I$4:$I$237,MATCH(纤芯!H1266,光放段!$B$4:$B$237,0))</f>
        <v>37007200000</v>
      </c>
      <c r="G1266" s="3" t="str">
        <f t="shared" si="95"/>
        <v>山东二干|德州乐陵光缆:乐陵兴隆南大街-乐陵新局</v>
      </c>
      <c r="H1266" s="3">
        <f>INDEX(光放段!$B$4:$B$237,MATCH(纤芯!G1266,光放段!$C$4:$C$237,0))</f>
        <v>37007203000</v>
      </c>
      <c r="I1266" s="3" t="str">
        <f t="shared" si="96"/>
        <v>德州乐陵光缆</v>
      </c>
      <c r="J1266" s="3" t="str">
        <f>INDEX(子缆名称!$B$4:$B$29,纤芯!M1266)</f>
        <v>C缆</v>
      </c>
      <c r="K1266" s="3">
        <v>33</v>
      </c>
      <c r="L1266" s="3">
        <f t="shared" si="97"/>
        <v>9</v>
      </c>
      <c r="M1266" s="3">
        <f t="shared" si="98"/>
        <v>3</v>
      </c>
      <c r="N1266" s="3" t="s">
        <v>7</v>
      </c>
      <c r="O1266" s="3">
        <f>COUNTIF([1]局站!$D$4:$D$172,"="&amp;N1266)</f>
        <v>1</v>
      </c>
      <c r="P1266" s="3">
        <v>0</v>
      </c>
      <c r="Q1266" s="3">
        <v>0</v>
      </c>
      <c r="R1266" s="3">
        <v>0</v>
      </c>
      <c r="S1266" s="3" t="s">
        <v>150</v>
      </c>
      <c r="T1266" s="3">
        <f>COUNTIF([1]局站!$D$4:$D$172,"="&amp;S1266)</f>
        <v>1</v>
      </c>
      <c r="U1266" s="3">
        <v>0</v>
      </c>
      <c r="V1266" s="3">
        <v>0</v>
      </c>
      <c r="W1266" s="3">
        <v>0</v>
      </c>
      <c r="X1266" s="3" t="s">
        <v>1215</v>
      </c>
      <c r="Y1266" s="3" t="s">
        <v>880</v>
      </c>
      <c r="Z1266" s="3" t="str">
        <f>INDEX(业务类型!$C$4:$C$8,MATCH(纤芯!Y1266,业务类型!$B$4:$B$8,0))</f>
        <v>IDLE</v>
      </c>
      <c r="AA1266" s="3"/>
    </row>
    <row r="1267" spans="1:27" ht="16.5" x14ac:dyDescent="0.2">
      <c r="A1267" s="3">
        <v>1264</v>
      </c>
      <c r="B1267" s="3">
        <f t="shared" si="99"/>
        <v>37007203034</v>
      </c>
      <c r="C1267" s="3" t="s">
        <v>1166</v>
      </c>
      <c r="D1267" s="3" t="s">
        <v>207</v>
      </c>
      <c r="E1267" s="3" t="str">
        <f>INDEX(光放段!$G$4:$G$237,MATCH(纤芯!G1267,光放段!$C$4:$C$237,0))</f>
        <v>山东二干|德州乐陵光缆:德州共青团路-乐陵新局</v>
      </c>
      <c r="F1267" s="3">
        <f>INDEX(光放段!$I$4:$I$237,MATCH(纤芯!H1267,光放段!$B$4:$B$237,0))</f>
        <v>37007200000</v>
      </c>
      <c r="G1267" s="3" t="str">
        <f t="shared" si="95"/>
        <v>山东二干|德州乐陵光缆:乐陵兴隆南大街-乐陵新局</v>
      </c>
      <c r="H1267" s="3">
        <f>INDEX(光放段!$B$4:$B$237,MATCH(纤芯!G1267,光放段!$C$4:$C$237,0))</f>
        <v>37007203000</v>
      </c>
      <c r="I1267" s="3" t="str">
        <f t="shared" si="96"/>
        <v>德州乐陵光缆</v>
      </c>
      <c r="J1267" s="3" t="str">
        <f>INDEX(子缆名称!$B$4:$B$29,纤芯!M1267)</f>
        <v>C缆</v>
      </c>
      <c r="K1267" s="3">
        <v>34</v>
      </c>
      <c r="L1267" s="3">
        <f t="shared" si="97"/>
        <v>10</v>
      </c>
      <c r="M1267" s="3">
        <f t="shared" si="98"/>
        <v>3</v>
      </c>
      <c r="N1267" s="3" t="s">
        <v>7</v>
      </c>
      <c r="O1267" s="3">
        <f>COUNTIF([1]局站!$D$4:$D$172,"="&amp;N1267)</f>
        <v>1</v>
      </c>
      <c r="P1267" s="3">
        <v>0</v>
      </c>
      <c r="Q1267" s="3">
        <v>0</v>
      </c>
      <c r="R1267" s="3">
        <v>0</v>
      </c>
      <c r="S1267" s="3" t="s">
        <v>150</v>
      </c>
      <c r="T1267" s="3">
        <f>COUNTIF([1]局站!$D$4:$D$172,"="&amp;S1267)</f>
        <v>1</v>
      </c>
      <c r="U1267" s="3">
        <v>0</v>
      </c>
      <c r="V1267" s="3">
        <v>0</v>
      </c>
      <c r="W1267" s="3">
        <v>0</v>
      </c>
      <c r="X1267" s="3" t="s">
        <v>1215</v>
      </c>
      <c r="Y1267" s="3" t="s">
        <v>880</v>
      </c>
      <c r="Z1267" s="3" t="str">
        <f>INDEX(业务类型!$C$4:$C$8,MATCH(纤芯!Y1267,业务类型!$B$4:$B$8,0))</f>
        <v>IDLE</v>
      </c>
      <c r="AA1267" s="3"/>
    </row>
    <row r="1268" spans="1:27" ht="16.5" x14ac:dyDescent="0.2">
      <c r="A1268" s="3">
        <v>1265</v>
      </c>
      <c r="B1268" s="3">
        <f t="shared" si="99"/>
        <v>37007203035</v>
      </c>
      <c r="C1268" s="3" t="s">
        <v>1166</v>
      </c>
      <c r="D1268" s="3" t="s">
        <v>207</v>
      </c>
      <c r="E1268" s="3" t="str">
        <f>INDEX(光放段!$G$4:$G$237,MATCH(纤芯!G1268,光放段!$C$4:$C$237,0))</f>
        <v>山东二干|德州乐陵光缆:德州共青团路-乐陵新局</v>
      </c>
      <c r="F1268" s="3">
        <f>INDEX(光放段!$I$4:$I$237,MATCH(纤芯!H1268,光放段!$B$4:$B$237,0))</f>
        <v>37007200000</v>
      </c>
      <c r="G1268" s="3" t="str">
        <f t="shared" si="95"/>
        <v>山东二干|德州乐陵光缆:乐陵兴隆南大街-乐陵新局</v>
      </c>
      <c r="H1268" s="3">
        <f>INDEX(光放段!$B$4:$B$237,MATCH(纤芯!G1268,光放段!$C$4:$C$237,0))</f>
        <v>37007203000</v>
      </c>
      <c r="I1268" s="3" t="str">
        <f t="shared" si="96"/>
        <v>德州乐陵光缆</v>
      </c>
      <c r="J1268" s="3" t="str">
        <f>INDEX(子缆名称!$B$4:$B$29,纤芯!M1268)</f>
        <v>C缆</v>
      </c>
      <c r="K1268" s="3">
        <v>35</v>
      </c>
      <c r="L1268" s="3">
        <f t="shared" si="97"/>
        <v>11</v>
      </c>
      <c r="M1268" s="3">
        <f t="shared" si="98"/>
        <v>3</v>
      </c>
      <c r="N1268" s="3" t="s">
        <v>7</v>
      </c>
      <c r="O1268" s="3">
        <f>COUNTIF([1]局站!$D$4:$D$172,"="&amp;N1268)</f>
        <v>1</v>
      </c>
      <c r="P1268" s="3">
        <v>0</v>
      </c>
      <c r="Q1268" s="3">
        <v>0</v>
      </c>
      <c r="R1268" s="3">
        <v>0</v>
      </c>
      <c r="S1268" s="3" t="s">
        <v>150</v>
      </c>
      <c r="T1268" s="3">
        <f>COUNTIF([1]局站!$D$4:$D$172,"="&amp;S1268)</f>
        <v>1</v>
      </c>
      <c r="U1268" s="3">
        <v>0</v>
      </c>
      <c r="V1268" s="3">
        <v>0</v>
      </c>
      <c r="W1268" s="3">
        <v>0</v>
      </c>
      <c r="X1268" s="3" t="s">
        <v>1215</v>
      </c>
      <c r="Y1268" s="3" t="s">
        <v>880</v>
      </c>
      <c r="Z1268" s="3" t="str">
        <f>INDEX(业务类型!$C$4:$C$8,MATCH(纤芯!Y1268,业务类型!$B$4:$B$8,0))</f>
        <v>IDLE</v>
      </c>
      <c r="AA1268" s="3"/>
    </row>
    <row r="1269" spans="1:27" ht="16.5" x14ac:dyDescent="0.2">
      <c r="A1269" s="3">
        <v>1266</v>
      </c>
      <c r="B1269" s="3">
        <f t="shared" si="99"/>
        <v>37007203036</v>
      </c>
      <c r="C1269" s="3" t="s">
        <v>1166</v>
      </c>
      <c r="D1269" s="3" t="s">
        <v>207</v>
      </c>
      <c r="E1269" s="3" t="str">
        <f>INDEX(光放段!$G$4:$G$237,MATCH(纤芯!G1269,光放段!$C$4:$C$237,0))</f>
        <v>山东二干|德州乐陵光缆:德州共青团路-乐陵新局</v>
      </c>
      <c r="F1269" s="3">
        <f>INDEX(光放段!$I$4:$I$237,MATCH(纤芯!H1269,光放段!$B$4:$B$237,0))</f>
        <v>37007200000</v>
      </c>
      <c r="G1269" s="3" t="str">
        <f t="shared" si="95"/>
        <v>山东二干|德州乐陵光缆:乐陵兴隆南大街-乐陵新局</v>
      </c>
      <c r="H1269" s="3">
        <f>INDEX(光放段!$B$4:$B$237,MATCH(纤芯!G1269,光放段!$C$4:$C$237,0))</f>
        <v>37007203000</v>
      </c>
      <c r="I1269" s="3" t="str">
        <f t="shared" si="96"/>
        <v>德州乐陵光缆</v>
      </c>
      <c r="J1269" s="3" t="str">
        <f>INDEX(子缆名称!$B$4:$B$29,纤芯!M1269)</f>
        <v>C缆</v>
      </c>
      <c r="K1269" s="3">
        <v>36</v>
      </c>
      <c r="L1269" s="3">
        <f t="shared" si="97"/>
        <v>12</v>
      </c>
      <c r="M1269" s="3">
        <f t="shared" si="98"/>
        <v>3</v>
      </c>
      <c r="N1269" s="3" t="s">
        <v>7</v>
      </c>
      <c r="O1269" s="3">
        <f>COUNTIF([1]局站!$D$4:$D$172,"="&amp;N1269)</f>
        <v>1</v>
      </c>
      <c r="P1269" s="3">
        <v>0</v>
      </c>
      <c r="Q1269" s="3">
        <v>0</v>
      </c>
      <c r="R1269" s="3">
        <v>0</v>
      </c>
      <c r="S1269" s="3" t="s">
        <v>150</v>
      </c>
      <c r="T1269" s="3">
        <f>COUNTIF([1]局站!$D$4:$D$172,"="&amp;S1269)</f>
        <v>1</v>
      </c>
      <c r="U1269" s="3">
        <v>0</v>
      </c>
      <c r="V1269" s="3">
        <v>0</v>
      </c>
      <c r="W1269" s="3">
        <v>0</v>
      </c>
      <c r="X1269" s="3" t="s">
        <v>1215</v>
      </c>
      <c r="Y1269" s="3" t="s">
        <v>880</v>
      </c>
      <c r="Z1269" s="3" t="str">
        <f>INDEX(业务类型!$C$4:$C$8,MATCH(纤芯!Y1269,业务类型!$B$4:$B$8,0))</f>
        <v>IDLE</v>
      </c>
      <c r="AA1269" s="3"/>
    </row>
    <row r="1270" spans="1:27" ht="16.5" x14ac:dyDescent="0.2">
      <c r="A1270" s="3">
        <v>1267</v>
      </c>
      <c r="B1270" s="3">
        <f t="shared" si="99"/>
        <v>37008101001</v>
      </c>
      <c r="C1270" s="3" t="s">
        <v>1166</v>
      </c>
      <c r="D1270" s="3" t="s">
        <v>208</v>
      </c>
      <c r="E1270" s="3" t="str">
        <f>INDEX(光放段!$G$4:$G$237,MATCH(纤芯!G1270,光放段!$C$4:$C$237,0))</f>
        <v>山东二干|菏泽薛城光缆:菏泽中华路老局-济宁洸河路</v>
      </c>
      <c r="F1270" s="3">
        <f>INDEX(光放段!$I$4:$I$237,MATCH(纤芯!H1270,光放段!$B$4:$B$237,0))</f>
        <v>37008100000</v>
      </c>
      <c r="G1270" s="3" t="str">
        <f t="shared" si="95"/>
        <v>山东二干|菏泽薛城光缆:菏泽中华路老局-巨野新华路</v>
      </c>
      <c r="H1270" s="3">
        <f>INDEX(光放段!$B$4:$B$237,MATCH(纤芯!G1270,光放段!$C$4:$C$237,0))</f>
        <v>37008101000</v>
      </c>
      <c r="I1270" s="3" t="str">
        <f t="shared" si="96"/>
        <v>菏泽薛城光缆</v>
      </c>
      <c r="J1270" s="3" t="str">
        <f>INDEX(子缆名称!$B$4:$B$29,纤芯!M1270)</f>
        <v>A缆</v>
      </c>
      <c r="K1270" s="3">
        <v>1</v>
      </c>
      <c r="L1270" s="3">
        <f t="shared" si="97"/>
        <v>1</v>
      </c>
      <c r="M1270" s="3">
        <f t="shared" si="98"/>
        <v>1</v>
      </c>
      <c r="N1270" s="3" t="s">
        <v>34</v>
      </c>
      <c r="O1270" s="3">
        <f>COUNTIF([1]局站!$D$4:$D$172,"="&amp;N1270)</f>
        <v>1</v>
      </c>
      <c r="P1270" s="3">
        <v>0</v>
      </c>
      <c r="Q1270" s="3">
        <v>0</v>
      </c>
      <c r="R1270" s="3">
        <v>0</v>
      </c>
      <c r="S1270" s="3" t="s">
        <v>35</v>
      </c>
      <c r="T1270" s="3">
        <f>COUNTIF([1]局站!$D$4:$D$172,"="&amp;S1270)</f>
        <v>1</v>
      </c>
      <c r="U1270" s="3">
        <v>0</v>
      </c>
      <c r="V1270" s="3">
        <v>0</v>
      </c>
      <c r="W1270" s="3">
        <v>0</v>
      </c>
      <c r="X1270" s="3" t="s">
        <v>1214</v>
      </c>
      <c r="Y1270" s="3" t="s">
        <v>881</v>
      </c>
      <c r="Z1270" s="3" t="str">
        <f>INDEX(业务类型!$C$4:$C$8,MATCH(纤芯!Y1270,业务类型!$B$4:$B$8,0))</f>
        <v>OTHER</v>
      </c>
      <c r="AA1270" s="3" t="s">
        <v>947</v>
      </c>
    </row>
    <row r="1271" spans="1:27" ht="16.5" x14ac:dyDescent="0.2">
      <c r="A1271" s="3">
        <v>1268</v>
      </c>
      <c r="B1271" s="3">
        <f t="shared" si="99"/>
        <v>37008101002</v>
      </c>
      <c r="C1271" s="3" t="s">
        <v>1166</v>
      </c>
      <c r="D1271" s="3" t="s">
        <v>208</v>
      </c>
      <c r="E1271" s="3" t="str">
        <f>INDEX(光放段!$G$4:$G$237,MATCH(纤芯!G1271,光放段!$C$4:$C$237,0))</f>
        <v>山东二干|菏泽薛城光缆:菏泽中华路老局-济宁洸河路</v>
      </c>
      <c r="F1271" s="3">
        <f>INDEX(光放段!$I$4:$I$237,MATCH(纤芯!H1271,光放段!$B$4:$B$237,0))</f>
        <v>37008100000</v>
      </c>
      <c r="G1271" s="3" t="str">
        <f t="shared" si="95"/>
        <v>山东二干|菏泽薛城光缆:菏泽中华路老局-巨野新华路</v>
      </c>
      <c r="H1271" s="3">
        <f>INDEX(光放段!$B$4:$B$237,MATCH(纤芯!G1271,光放段!$C$4:$C$237,0))</f>
        <v>37008101000</v>
      </c>
      <c r="I1271" s="3" t="str">
        <f t="shared" si="96"/>
        <v>菏泽薛城光缆</v>
      </c>
      <c r="J1271" s="3" t="str">
        <f>INDEX(子缆名称!$B$4:$B$29,纤芯!M1271)</f>
        <v>A缆</v>
      </c>
      <c r="K1271" s="3">
        <v>2</v>
      </c>
      <c r="L1271" s="3">
        <f t="shared" si="97"/>
        <v>2</v>
      </c>
      <c r="M1271" s="3">
        <f t="shared" si="98"/>
        <v>1</v>
      </c>
      <c r="N1271" s="3" t="s">
        <v>34</v>
      </c>
      <c r="O1271" s="3">
        <f>COUNTIF([1]局站!$D$4:$D$172,"="&amp;N1271)</f>
        <v>1</v>
      </c>
      <c r="P1271" s="3">
        <v>0</v>
      </c>
      <c r="Q1271" s="3">
        <v>0</v>
      </c>
      <c r="R1271" s="3">
        <v>0</v>
      </c>
      <c r="S1271" s="3" t="s">
        <v>35</v>
      </c>
      <c r="T1271" s="3">
        <f>COUNTIF([1]局站!$D$4:$D$172,"="&amp;S1271)</f>
        <v>1</v>
      </c>
      <c r="U1271" s="3">
        <v>0</v>
      </c>
      <c r="V1271" s="3">
        <v>0</v>
      </c>
      <c r="W1271" s="3">
        <v>0</v>
      </c>
      <c r="X1271" s="3" t="s">
        <v>1214</v>
      </c>
      <c r="Y1271" s="3" t="s">
        <v>880</v>
      </c>
      <c r="Z1271" s="3" t="str">
        <f>INDEX(业务类型!$C$4:$C$8,MATCH(纤芯!Y1271,业务类型!$B$4:$B$8,0))</f>
        <v>IDLE</v>
      </c>
      <c r="AA1271" s="3"/>
    </row>
    <row r="1272" spans="1:27" ht="16.5" x14ac:dyDescent="0.2">
      <c r="A1272" s="3">
        <v>1269</v>
      </c>
      <c r="B1272" s="3">
        <f t="shared" si="99"/>
        <v>37008101003</v>
      </c>
      <c r="C1272" s="3" t="s">
        <v>1166</v>
      </c>
      <c r="D1272" s="3" t="s">
        <v>208</v>
      </c>
      <c r="E1272" s="3" t="str">
        <f>INDEX(光放段!$G$4:$G$237,MATCH(纤芯!G1272,光放段!$C$4:$C$237,0))</f>
        <v>山东二干|菏泽薛城光缆:菏泽中华路老局-济宁洸河路</v>
      </c>
      <c r="F1272" s="3">
        <f>INDEX(光放段!$I$4:$I$237,MATCH(纤芯!H1272,光放段!$B$4:$B$237,0))</f>
        <v>37008100000</v>
      </c>
      <c r="G1272" s="3" t="str">
        <f t="shared" si="95"/>
        <v>山东二干|菏泽薛城光缆:菏泽中华路老局-巨野新华路</v>
      </c>
      <c r="H1272" s="3">
        <f>INDEX(光放段!$B$4:$B$237,MATCH(纤芯!G1272,光放段!$C$4:$C$237,0))</f>
        <v>37008101000</v>
      </c>
      <c r="I1272" s="3" t="str">
        <f t="shared" si="96"/>
        <v>菏泽薛城光缆</v>
      </c>
      <c r="J1272" s="3" t="str">
        <f>INDEX(子缆名称!$B$4:$B$29,纤芯!M1272)</f>
        <v>A缆</v>
      </c>
      <c r="K1272" s="3">
        <v>3</v>
      </c>
      <c r="L1272" s="3">
        <f t="shared" si="97"/>
        <v>3</v>
      </c>
      <c r="M1272" s="3">
        <f t="shared" si="98"/>
        <v>1</v>
      </c>
      <c r="N1272" s="3" t="s">
        <v>34</v>
      </c>
      <c r="O1272" s="3">
        <f>COUNTIF([1]局站!$D$4:$D$172,"="&amp;N1272)</f>
        <v>1</v>
      </c>
      <c r="P1272" s="3">
        <v>0</v>
      </c>
      <c r="Q1272" s="3">
        <v>0</v>
      </c>
      <c r="R1272" s="3">
        <v>0</v>
      </c>
      <c r="S1272" s="3" t="s">
        <v>35</v>
      </c>
      <c r="T1272" s="3">
        <f>COUNTIF([1]局站!$D$4:$D$172,"="&amp;S1272)</f>
        <v>1</v>
      </c>
      <c r="U1272" s="3">
        <v>0</v>
      </c>
      <c r="V1272" s="3">
        <v>0</v>
      </c>
      <c r="W1272" s="3">
        <v>0</v>
      </c>
      <c r="X1272" s="3" t="s">
        <v>1214</v>
      </c>
      <c r="Y1272" s="3" t="s">
        <v>880</v>
      </c>
      <c r="Z1272" s="3" t="str">
        <f>INDEX(业务类型!$C$4:$C$8,MATCH(纤芯!Y1272,业务类型!$B$4:$B$8,0))</f>
        <v>IDLE</v>
      </c>
      <c r="AA1272" s="3"/>
    </row>
    <row r="1273" spans="1:27" ht="16.5" x14ac:dyDescent="0.2">
      <c r="A1273" s="3">
        <v>1270</v>
      </c>
      <c r="B1273" s="3">
        <f t="shared" si="99"/>
        <v>37008101004</v>
      </c>
      <c r="C1273" s="3" t="s">
        <v>1166</v>
      </c>
      <c r="D1273" s="3" t="s">
        <v>208</v>
      </c>
      <c r="E1273" s="3" t="str">
        <f>INDEX(光放段!$G$4:$G$237,MATCH(纤芯!G1273,光放段!$C$4:$C$237,0))</f>
        <v>山东二干|菏泽薛城光缆:菏泽中华路老局-济宁洸河路</v>
      </c>
      <c r="F1273" s="3">
        <f>INDEX(光放段!$I$4:$I$237,MATCH(纤芯!H1273,光放段!$B$4:$B$237,0))</f>
        <v>37008100000</v>
      </c>
      <c r="G1273" s="3" t="str">
        <f t="shared" si="95"/>
        <v>山东二干|菏泽薛城光缆:菏泽中华路老局-巨野新华路</v>
      </c>
      <c r="H1273" s="3">
        <f>INDEX(光放段!$B$4:$B$237,MATCH(纤芯!G1273,光放段!$C$4:$C$237,0))</f>
        <v>37008101000</v>
      </c>
      <c r="I1273" s="3" t="str">
        <f t="shared" si="96"/>
        <v>菏泽薛城光缆</v>
      </c>
      <c r="J1273" s="3" t="str">
        <f>INDEX(子缆名称!$B$4:$B$29,纤芯!M1273)</f>
        <v>A缆</v>
      </c>
      <c r="K1273" s="3">
        <v>4</v>
      </c>
      <c r="L1273" s="3">
        <f t="shared" si="97"/>
        <v>4</v>
      </c>
      <c r="M1273" s="3">
        <f t="shared" si="98"/>
        <v>1</v>
      </c>
      <c r="N1273" s="3" t="s">
        <v>34</v>
      </c>
      <c r="O1273" s="3">
        <f>COUNTIF([1]局站!$D$4:$D$172,"="&amp;N1273)</f>
        <v>1</v>
      </c>
      <c r="P1273" s="3">
        <v>0</v>
      </c>
      <c r="Q1273" s="3">
        <v>0</v>
      </c>
      <c r="R1273" s="3">
        <v>0</v>
      </c>
      <c r="S1273" s="3" t="s">
        <v>35</v>
      </c>
      <c r="T1273" s="3">
        <f>COUNTIF([1]局站!$D$4:$D$172,"="&amp;S1273)</f>
        <v>1</v>
      </c>
      <c r="U1273" s="3">
        <v>0</v>
      </c>
      <c r="V1273" s="3">
        <v>0</v>
      </c>
      <c r="W1273" s="3">
        <v>0</v>
      </c>
      <c r="X1273" s="3" t="s">
        <v>1214</v>
      </c>
      <c r="Y1273" s="3" t="s">
        <v>881</v>
      </c>
      <c r="Z1273" s="3" t="str">
        <f>INDEX(业务类型!$C$4:$C$8,MATCH(纤芯!Y1273,业务类型!$B$4:$B$8,0))</f>
        <v>OTHER</v>
      </c>
      <c r="AA1273" s="3" t="s">
        <v>948</v>
      </c>
    </row>
    <row r="1274" spans="1:27" ht="16.5" x14ac:dyDescent="0.2">
      <c r="A1274" s="3">
        <v>1271</v>
      </c>
      <c r="B1274" s="3">
        <f t="shared" si="99"/>
        <v>37008101005</v>
      </c>
      <c r="C1274" s="3" t="s">
        <v>1166</v>
      </c>
      <c r="D1274" s="3" t="s">
        <v>208</v>
      </c>
      <c r="E1274" s="3" t="str">
        <f>INDEX(光放段!$G$4:$G$237,MATCH(纤芯!G1274,光放段!$C$4:$C$237,0))</f>
        <v>山东二干|菏泽薛城光缆:菏泽中华路老局-济宁洸河路</v>
      </c>
      <c r="F1274" s="3">
        <f>INDEX(光放段!$I$4:$I$237,MATCH(纤芯!H1274,光放段!$B$4:$B$237,0))</f>
        <v>37008100000</v>
      </c>
      <c r="G1274" s="3" t="str">
        <f t="shared" si="95"/>
        <v>山东二干|菏泽薛城光缆:菏泽中华路老局-巨野新华路</v>
      </c>
      <c r="H1274" s="3">
        <f>INDEX(光放段!$B$4:$B$237,MATCH(纤芯!G1274,光放段!$C$4:$C$237,0))</f>
        <v>37008101000</v>
      </c>
      <c r="I1274" s="3" t="str">
        <f t="shared" si="96"/>
        <v>菏泽薛城光缆</v>
      </c>
      <c r="J1274" s="3" t="str">
        <f>INDEX(子缆名称!$B$4:$B$29,纤芯!M1274)</f>
        <v>A缆</v>
      </c>
      <c r="K1274" s="3">
        <v>5</v>
      </c>
      <c r="L1274" s="3">
        <f t="shared" si="97"/>
        <v>5</v>
      </c>
      <c r="M1274" s="3">
        <f t="shared" si="98"/>
        <v>1</v>
      </c>
      <c r="N1274" s="3" t="s">
        <v>34</v>
      </c>
      <c r="O1274" s="3">
        <f>COUNTIF([1]局站!$D$4:$D$172,"="&amp;N1274)</f>
        <v>1</v>
      </c>
      <c r="P1274" s="3">
        <v>0</v>
      </c>
      <c r="Q1274" s="3">
        <v>0</v>
      </c>
      <c r="R1274" s="3">
        <v>0</v>
      </c>
      <c r="S1274" s="3" t="s">
        <v>35</v>
      </c>
      <c r="T1274" s="3">
        <f>COUNTIF([1]局站!$D$4:$D$172,"="&amp;S1274)</f>
        <v>1</v>
      </c>
      <c r="U1274" s="3">
        <v>0</v>
      </c>
      <c r="V1274" s="3">
        <v>0</v>
      </c>
      <c r="W1274" s="3">
        <v>0</v>
      </c>
      <c r="X1274" s="3" t="s">
        <v>1214</v>
      </c>
      <c r="Y1274" s="3" t="s">
        <v>850</v>
      </c>
      <c r="Z1274" s="3" t="str">
        <f>INDEX(业务类型!$C$4:$C$8,MATCH(纤芯!Y1274,业务类型!$B$4:$B$8,0))</f>
        <v>ONE</v>
      </c>
      <c r="AA1274" s="3" t="s">
        <v>949</v>
      </c>
    </row>
    <row r="1275" spans="1:27" ht="16.5" x14ac:dyDescent="0.2">
      <c r="A1275" s="3">
        <v>1272</v>
      </c>
      <c r="B1275" s="3">
        <f t="shared" si="99"/>
        <v>37008101006</v>
      </c>
      <c r="C1275" s="3" t="s">
        <v>1166</v>
      </c>
      <c r="D1275" s="3" t="s">
        <v>208</v>
      </c>
      <c r="E1275" s="3" t="str">
        <f>INDEX(光放段!$G$4:$G$237,MATCH(纤芯!G1275,光放段!$C$4:$C$237,0))</f>
        <v>山东二干|菏泽薛城光缆:菏泽中华路老局-济宁洸河路</v>
      </c>
      <c r="F1275" s="3">
        <f>INDEX(光放段!$I$4:$I$237,MATCH(纤芯!H1275,光放段!$B$4:$B$237,0))</f>
        <v>37008100000</v>
      </c>
      <c r="G1275" s="3" t="str">
        <f t="shared" si="95"/>
        <v>山东二干|菏泽薛城光缆:菏泽中华路老局-巨野新华路</v>
      </c>
      <c r="H1275" s="3">
        <f>INDEX(光放段!$B$4:$B$237,MATCH(纤芯!G1275,光放段!$C$4:$C$237,0))</f>
        <v>37008101000</v>
      </c>
      <c r="I1275" s="3" t="str">
        <f t="shared" si="96"/>
        <v>菏泽薛城光缆</v>
      </c>
      <c r="J1275" s="3" t="str">
        <f>INDEX(子缆名称!$B$4:$B$29,纤芯!M1275)</f>
        <v>A缆</v>
      </c>
      <c r="K1275" s="3">
        <v>6</v>
      </c>
      <c r="L1275" s="3">
        <f t="shared" si="97"/>
        <v>6</v>
      </c>
      <c r="M1275" s="3">
        <f t="shared" si="98"/>
        <v>1</v>
      </c>
      <c r="N1275" s="3" t="s">
        <v>34</v>
      </c>
      <c r="O1275" s="3">
        <f>COUNTIF([1]局站!$D$4:$D$172,"="&amp;N1275)</f>
        <v>1</v>
      </c>
      <c r="P1275" s="3">
        <v>0</v>
      </c>
      <c r="Q1275" s="3">
        <v>0</v>
      </c>
      <c r="R1275" s="3">
        <v>0</v>
      </c>
      <c r="S1275" s="3" t="s">
        <v>35</v>
      </c>
      <c r="T1275" s="3">
        <f>COUNTIF([1]局站!$D$4:$D$172,"="&amp;S1275)</f>
        <v>1</v>
      </c>
      <c r="U1275" s="3">
        <v>0</v>
      </c>
      <c r="V1275" s="3">
        <v>0</v>
      </c>
      <c r="W1275" s="3">
        <v>0</v>
      </c>
      <c r="X1275" s="3" t="s">
        <v>1214</v>
      </c>
      <c r="Y1275" s="3" t="s">
        <v>850</v>
      </c>
      <c r="Z1275" s="3" t="str">
        <f>INDEX(业务类型!$C$4:$C$8,MATCH(纤芯!Y1275,业务类型!$B$4:$B$8,0))</f>
        <v>ONE</v>
      </c>
      <c r="AA1275" s="3" t="s">
        <v>949</v>
      </c>
    </row>
    <row r="1276" spans="1:27" ht="16.5" x14ac:dyDescent="0.2">
      <c r="A1276" s="3">
        <v>1273</v>
      </c>
      <c r="B1276" s="3">
        <f t="shared" si="99"/>
        <v>37008101007</v>
      </c>
      <c r="C1276" s="3" t="s">
        <v>1166</v>
      </c>
      <c r="D1276" s="3" t="s">
        <v>208</v>
      </c>
      <c r="E1276" s="3" t="str">
        <f>INDEX(光放段!$G$4:$G$237,MATCH(纤芯!G1276,光放段!$C$4:$C$237,0))</f>
        <v>山东二干|菏泽薛城光缆:菏泽中华路老局-济宁洸河路</v>
      </c>
      <c r="F1276" s="3">
        <f>INDEX(光放段!$I$4:$I$237,MATCH(纤芯!H1276,光放段!$B$4:$B$237,0))</f>
        <v>37008100000</v>
      </c>
      <c r="G1276" s="3" t="str">
        <f t="shared" si="95"/>
        <v>山东二干|菏泽薛城光缆:菏泽中华路老局-巨野新华路</v>
      </c>
      <c r="H1276" s="3">
        <f>INDEX(光放段!$B$4:$B$237,MATCH(纤芯!G1276,光放段!$C$4:$C$237,0))</f>
        <v>37008101000</v>
      </c>
      <c r="I1276" s="3" t="str">
        <f t="shared" si="96"/>
        <v>菏泽薛城光缆</v>
      </c>
      <c r="J1276" s="3" t="str">
        <f>INDEX(子缆名称!$B$4:$B$29,纤芯!M1276)</f>
        <v>A缆</v>
      </c>
      <c r="K1276" s="3">
        <v>7</v>
      </c>
      <c r="L1276" s="3">
        <f t="shared" si="97"/>
        <v>7</v>
      </c>
      <c r="M1276" s="3">
        <f t="shared" si="98"/>
        <v>1</v>
      </c>
      <c r="N1276" s="3" t="s">
        <v>34</v>
      </c>
      <c r="O1276" s="3">
        <f>COUNTIF([1]局站!$D$4:$D$172,"="&amp;N1276)</f>
        <v>1</v>
      </c>
      <c r="P1276" s="3">
        <v>0</v>
      </c>
      <c r="Q1276" s="3">
        <v>0</v>
      </c>
      <c r="R1276" s="3">
        <v>0</v>
      </c>
      <c r="S1276" s="3" t="s">
        <v>35</v>
      </c>
      <c r="T1276" s="3">
        <f>COUNTIF([1]局站!$D$4:$D$172,"="&amp;S1276)</f>
        <v>1</v>
      </c>
      <c r="U1276" s="3">
        <v>0</v>
      </c>
      <c r="V1276" s="3">
        <v>0</v>
      </c>
      <c r="W1276" s="3">
        <v>0</v>
      </c>
      <c r="X1276" s="3" t="s">
        <v>1215</v>
      </c>
      <c r="Y1276" s="3" t="s">
        <v>880</v>
      </c>
      <c r="Z1276" s="3" t="str">
        <f>INDEX(业务类型!$C$4:$C$8,MATCH(纤芯!Y1276,业务类型!$B$4:$B$8,0))</f>
        <v>IDLE</v>
      </c>
      <c r="AA1276" s="3"/>
    </row>
    <row r="1277" spans="1:27" ht="16.5" x14ac:dyDescent="0.2">
      <c r="A1277" s="3">
        <v>1274</v>
      </c>
      <c r="B1277" s="3">
        <f t="shared" si="99"/>
        <v>37008101008</v>
      </c>
      <c r="C1277" s="3" t="s">
        <v>1166</v>
      </c>
      <c r="D1277" s="3" t="s">
        <v>208</v>
      </c>
      <c r="E1277" s="3" t="str">
        <f>INDEX(光放段!$G$4:$G$237,MATCH(纤芯!G1277,光放段!$C$4:$C$237,0))</f>
        <v>山东二干|菏泽薛城光缆:菏泽中华路老局-济宁洸河路</v>
      </c>
      <c r="F1277" s="3">
        <f>INDEX(光放段!$I$4:$I$237,MATCH(纤芯!H1277,光放段!$B$4:$B$237,0))</f>
        <v>37008100000</v>
      </c>
      <c r="G1277" s="3" t="str">
        <f t="shared" si="95"/>
        <v>山东二干|菏泽薛城光缆:菏泽中华路老局-巨野新华路</v>
      </c>
      <c r="H1277" s="3">
        <f>INDEX(光放段!$B$4:$B$237,MATCH(纤芯!G1277,光放段!$C$4:$C$237,0))</f>
        <v>37008101000</v>
      </c>
      <c r="I1277" s="3" t="str">
        <f t="shared" si="96"/>
        <v>菏泽薛城光缆</v>
      </c>
      <c r="J1277" s="3" t="str">
        <f>INDEX(子缆名称!$B$4:$B$29,纤芯!M1277)</f>
        <v>A缆</v>
      </c>
      <c r="K1277" s="3">
        <v>8</v>
      </c>
      <c r="L1277" s="3">
        <f t="shared" si="97"/>
        <v>8</v>
      </c>
      <c r="M1277" s="3">
        <f t="shared" si="98"/>
        <v>1</v>
      </c>
      <c r="N1277" s="3" t="s">
        <v>34</v>
      </c>
      <c r="O1277" s="3">
        <f>COUNTIF([1]局站!$D$4:$D$172,"="&amp;N1277)</f>
        <v>1</v>
      </c>
      <c r="P1277" s="3">
        <v>0</v>
      </c>
      <c r="Q1277" s="3">
        <v>0</v>
      </c>
      <c r="R1277" s="3">
        <v>0</v>
      </c>
      <c r="S1277" s="3" t="s">
        <v>35</v>
      </c>
      <c r="T1277" s="3">
        <f>COUNTIF([1]局站!$D$4:$D$172,"="&amp;S1277)</f>
        <v>1</v>
      </c>
      <c r="U1277" s="3">
        <v>0</v>
      </c>
      <c r="V1277" s="3">
        <v>0</v>
      </c>
      <c r="W1277" s="3">
        <v>0</v>
      </c>
      <c r="X1277" s="3" t="s">
        <v>1215</v>
      </c>
      <c r="Y1277" s="3" t="s">
        <v>880</v>
      </c>
      <c r="Z1277" s="3" t="str">
        <f>INDEX(业务类型!$C$4:$C$8,MATCH(纤芯!Y1277,业务类型!$B$4:$B$8,0))</f>
        <v>IDLE</v>
      </c>
      <c r="AA1277" s="3"/>
    </row>
    <row r="1278" spans="1:27" ht="16.5" x14ac:dyDescent="0.2">
      <c r="A1278" s="3">
        <v>1275</v>
      </c>
      <c r="B1278" s="3">
        <f t="shared" si="99"/>
        <v>37008101009</v>
      </c>
      <c r="C1278" s="3" t="s">
        <v>1166</v>
      </c>
      <c r="D1278" s="3" t="s">
        <v>208</v>
      </c>
      <c r="E1278" s="3" t="str">
        <f>INDEX(光放段!$G$4:$G$237,MATCH(纤芯!G1278,光放段!$C$4:$C$237,0))</f>
        <v>山东二干|菏泽薛城光缆:菏泽中华路老局-济宁洸河路</v>
      </c>
      <c r="F1278" s="3">
        <f>INDEX(光放段!$I$4:$I$237,MATCH(纤芯!H1278,光放段!$B$4:$B$237,0))</f>
        <v>37008100000</v>
      </c>
      <c r="G1278" s="3" t="str">
        <f t="shared" si="95"/>
        <v>山东二干|菏泽薛城光缆:菏泽中华路老局-巨野新华路</v>
      </c>
      <c r="H1278" s="3">
        <f>INDEX(光放段!$B$4:$B$237,MATCH(纤芯!G1278,光放段!$C$4:$C$237,0))</f>
        <v>37008101000</v>
      </c>
      <c r="I1278" s="3" t="str">
        <f t="shared" si="96"/>
        <v>菏泽薛城光缆</v>
      </c>
      <c r="J1278" s="3" t="str">
        <f>INDEX(子缆名称!$B$4:$B$29,纤芯!M1278)</f>
        <v>A缆</v>
      </c>
      <c r="K1278" s="3">
        <v>9</v>
      </c>
      <c r="L1278" s="3">
        <f t="shared" si="97"/>
        <v>9</v>
      </c>
      <c r="M1278" s="3">
        <f t="shared" si="98"/>
        <v>1</v>
      </c>
      <c r="N1278" s="3" t="s">
        <v>34</v>
      </c>
      <c r="O1278" s="3">
        <f>COUNTIF([1]局站!$D$4:$D$172,"="&amp;N1278)</f>
        <v>1</v>
      </c>
      <c r="P1278" s="3">
        <v>0</v>
      </c>
      <c r="Q1278" s="3">
        <v>0</v>
      </c>
      <c r="R1278" s="3">
        <v>0</v>
      </c>
      <c r="S1278" s="3" t="s">
        <v>35</v>
      </c>
      <c r="T1278" s="3">
        <f>COUNTIF([1]局站!$D$4:$D$172,"="&amp;S1278)</f>
        <v>1</v>
      </c>
      <c r="U1278" s="3">
        <v>0</v>
      </c>
      <c r="V1278" s="3">
        <v>0</v>
      </c>
      <c r="W1278" s="3">
        <v>0</v>
      </c>
      <c r="X1278" s="3" t="s">
        <v>1215</v>
      </c>
      <c r="Y1278" s="3" t="s">
        <v>850</v>
      </c>
      <c r="Z1278" s="3" t="str">
        <f>INDEX(业务类型!$C$4:$C$8,MATCH(纤芯!Y1278,业务类型!$B$4:$B$8,0))</f>
        <v>ONE</v>
      </c>
      <c r="AA1278" s="3" t="s">
        <v>950</v>
      </c>
    </row>
    <row r="1279" spans="1:27" ht="16.5" x14ac:dyDescent="0.2">
      <c r="A1279" s="3">
        <v>1276</v>
      </c>
      <c r="B1279" s="3">
        <f t="shared" si="99"/>
        <v>37008101010</v>
      </c>
      <c r="C1279" s="3" t="s">
        <v>1166</v>
      </c>
      <c r="D1279" s="3" t="s">
        <v>208</v>
      </c>
      <c r="E1279" s="3" t="str">
        <f>INDEX(光放段!$G$4:$G$237,MATCH(纤芯!G1279,光放段!$C$4:$C$237,0))</f>
        <v>山东二干|菏泽薛城光缆:菏泽中华路老局-济宁洸河路</v>
      </c>
      <c r="F1279" s="3">
        <f>INDEX(光放段!$I$4:$I$237,MATCH(纤芯!H1279,光放段!$B$4:$B$237,0))</f>
        <v>37008100000</v>
      </c>
      <c r="G1279" s="3" t="str">
        <f t="shared" si="95"/>
        <v>山东二干|菏泽薛城光缆:菏泽中华路老局-巨野新华路</v>
      </c>
      <c r="H1279" s="3">
        <f>INDEX(光放段!$B$4:$B$237,MATCH(纤芯!G1279,光放段!$C$4:$C$237,0))</f>
        <v>37008101000</v>
      </c>
      <c r="I1279" s="3" t="str">
        <f t="shared" si="96"/>
        <v>菏泽薛城光缆</v>
      </c>
      <c r="J1279" s="3" t="str">
        <f>INDEX(子缆名称!$B$4:$B$29,纤芯!M1279)</f>
        <v>A缆</v>
      </c>
      <c r="K1279" s="3">
        <v>10</v>
      </c>
      <c r="L1279" s="3">
        <f t="shared" si="97"/>
        <v>10</v>
      </c>
      <c r="M1279" s="3">
        <f t="shared" si="98"/>
        <v>1</v>
      </c>
      <c r="N1279" s="3" t="s">
        <v>34</v>
      </c>
      <c r="O1279" s="3">
        <f>COUNTIF([1]局站!$D$4:$D$172,"="&amp;N1279)</f>
        <v>1</v>
      </c>
      <c r="P1279" s="3">
        <v>0</v>
      </c>
      <c r="Q1279" s="3">
        <v>0</v>
      </c>
      <c r="R1279" s="3">
        <v>0</v>
      </c>
      <c r="S1279" s="3" t="s">
        <v>35</v>
      </c>
      <c r="T1279" s="3">
        <f>COUNTIF([1]局站!$D$4:$D$172,"="&amp;S1279)</f>
        <v>1</v>
      </c>
      <c r="U1279" s="3">
        <v>0</v>
      </c>
      <c r="V1279" s="3">
        <v>0</v>
      </c>
      <c r="W1279" s="3">
        <v>0</v>
      </c>
      <c r="X1279" s="3" t="s">
        <v>1215</v>
      </c>
      <c r="Y1279" s="3" t="s">
        <v>850</v>
      </c>
      <c r="Z1279" s="3" t="str">
        <f>INDEX(业务类型!$C$4:$C$8,MATCH(纤芯!Y1279,业务类型!$B$4:$B$8,0))</f>
        <v>ONE</v>
      </c>
      <c r="AA1279" s="3" t="s">
        <v>950</v>
      </c>
    </row>
    <row r="1280" spans="1:27" ht="16.5" x14ac:dyDescent="0.2">
      <c r="A1280" s="3">
        <v>1277</v>
      </c>
      <c r="B1280" s="3">
        <f t="shared" si="99"/>
        <v>37008101011</v>
      </c>
      <c r="C1280" s="3" t="s">
        <v>1166</v>
      </c>
      <c r="D1280" s="3" t="s">
        <v>208</v>
      </c>
      <c r="E1280" s="3" t="str">
        <f>INDEX(光放段!$G$4:$G$237,MATCH(纤芯!G1280,光放段!$C$4:$C$237,0))</f>
        <v>山东二干|菏泽薛城光缆:菏泽中华路老局-济宁洸河路</v>
      </c>
      <c r="F1280" s="3">
        <f>INDEX(光放段!$I$4:$I$237,MATCH(纤芯!H1280,光放段!$B$4:$B$237,0))</f>
        <v>37008100000</v>
      </c>
      <c r="G1280" s="3" t="str">
        <f t="shared" si="95"/>
        <v>山东二干|菏泽薛城光缆:菏泽中华路老局-巨野新华路</v>
      </c>
      <c r="H1280" s="3">
        <f>INDEX(光放段!$B$4:$B$237,MATCH(纤芯!G1280,光放段!$C$4:$C$237,0))</f>
        <v>37008101000</v>
      </c>
      <c r="I1280" s="3" t="str">
        <f t="shared" si="96"/>
        <v>菏泽薛城光缆</v>
      </c>
      <c r="J1280" s="3" t="str">
        <f>INDEX(子缆名称!$B$4:$B$29,纤芯!M1280)</f>
        <v>A缆</v>
      </c>
      <c r="K1280" s="3">
        <v>11</v>
      </c>
      <c r="L1280" s="3">
        <f t="shared" si="97"/>
        <v>11</v>
      </c>
      <c r="M1280" s="3">
        <f t="shared" si="98"/>
        <v>1</v>
      </c>
      <c r="N1280" s="3" t="s">
        <v>34</v>
      </c>
      <c r="O1280" s="3">
        <f>COUNTIF([1]局站!$D$4:$D$172,"="&amp;N1280)</f>
        <v>1</v>
      </c>
      <c r="P1280" s="3">
        <v>0</v>
      </c>
      <c r="Q1280" s="3">
        <v>0</v>
      </c>
      <c r="R1280" s="3">
        <v>0</v>
      </c>
      <c r="S1280" s="3" t="s">
        <v>35</v>
      </c>
      <c r="T1280" s="3">
        <f>COUNTIF([1]局站!$D$4:$D$172,"="&amp;S1280)</f>
        <v>1</v>
      </c>
      <c r="U1280" s="3">
        <v>0</v>
      </c>
      <c r="V1280" s="3">
        <v>0</v>
      </c>
      <c r="W1280" s="3">
        <v>0</v>
      </c>
      <c r="X1280" s="3" t="s">
        <v>1215</v>
      </c>
      <c r="Y1280" s="3" t="s">
        <v>852</v>
      </c>
      <c r="Z1280" s="3" t="str">
        <f>INDEX(业务类型!$C$4:$C$8,MATCH(纤芯!Y1280,业务类型!$B$4:$B$8,0))</f>
        <v>TWO</v>
      </c>
      <c r="AA1280" s="3" t="s">
        <v>916</v>
      </c>
    </row>
    <row r="1281" spans="1:27" ht="16.5" x14ac:dyDescent="0.2">
      <c r="A1281" s="3">
        <v>1278</v>
      </c>
      <c r="B1281" s="3">
        <f t="shared" si="99"/>
        <v>37008101012</v>
      </c>
      <c r="C1281" s="3" t="s">
        <v>1166</v>
      </c>
      <c r="D1281" s="3" t="s">
        <v>208</v>
      </c>
      <c r="E1281" s="3" t="str">
        <f>INDEX(光放段!$G$4:$G$237,MATCH(纤芯!G1281,光放段!$C$4:$C$237,0))</f>
        <v>山东二干|菏泽薛城光缆:菏泽中华路老局-济宁洸河路</v>
      </c>
      <c r="F1281" s="3">
        <f>INDEX(光放段!$I$4:$I$237,MATCH(纤芯!H1281,光放段!$B$4:$B$237,0))</f>
        <v>37008100000</v>
      </c>
      <c r="G1281" s="3" t="str">
        <f t="shared" si="95"/>
        <v>山东二干|菏泽薛城光缆:菏泽中华路老局-巨野新华路</v>
      </c>
      <c r="H1281" s="3">
        <f>INDEX(光放段!$B$4:$B$237,MATCH(纤芯!G1281,光放段!$C$4:$C$237,0))</f>
        <v>37008101000</v>
      </c>
      <c r="I1281" s="3" t="str">
        <f t="shared" si="96"/>
        <v>菏泽薛城光缆</v>
      </c>
      <c r="J1281" s="3" t="str">
        <f>INDEX(子缆名称!$B$4:$B$29,纤芯!M1281)</f>
        <v>A缆</v>
      </c>
      <c r="K1281" s="3">
        <v>12</v>
      </c>
      <c r="L1281" s="3">
        <f t="shared" si="97"/>
        <v>12</v>
      </c>
      <c r="M1281" s="3">
        <f t="shared" si="98"/>
        <v>1</v>
      </c>
      <c r="N1281" s="3" t="s">
        <v>34</v>
      </c>
      <c r="O1281" s="3">
        <f>COUNTIF([1]局站!$D$4:$D$172,"="&amp;N1281)</f>
        <v>1</v>
      </c>
      <c r="P1281" s="3">
        <v>0</v>
      </c>
      <c r="Q1281" s="3">
        <v>0</v>
      </c>
      <c r="R1281" s="3">
        <v>0</v>
      </c>
      <c r="S1281" s="3" t="s">
        <v>35</v>
      </c>
      <c r="T1281" s="3">
        <f>COUNTIF([1]局站!$D$4:$D$172,"="&amp;S1281)</f>
        <v>1</v>
      </c>
      <c r="U1281" s="3">
        <v>0</v>
      </c>
      <c r="V1281" s="3">
        <v>0</v>
      </c>
      <c r="W1281" s="3">
        <v>0</v>
      </c>
      <c r="X1281" s="3" t="s">
        <v>1215</v>
      </c>
      <c r="Y1281" s="3" t="s">
        <v>852</v>
      </c>
      <c r="Z1281" s="3" t="str">
        <f>INDEX(业务类型!$C$4:$C$8,MATCH(纤芯!Y1281,业务类型!$B$4:$B$8,0))</f>
        <v>TWO</v>
      </c>
      <c r="AA1281" s="3" t="s">
        <v>916</v>
      </c>
    </row>
    <row r="1282" spans="1:27" ht="16.5" x14ac:dyDescent="0.2">
      <c r="A1282" s="3">
        <v>1279</v>
      </c>
      <c r="B1282" s="3">
        <f t="shared" si="99"/>
        <v>37008101013</v>
      </c>
      <c r="C1282" s="3" t="s">
        <v>1166</v>
      </c>
      <c r="D1282" s="3" t="s">
        <v>208</v>
      </c>
      <c r="E1282" s="3" t="str">
        <f>INDEX(光放段!$G$4:$G$237,MATCH(纤芯!G1282,光放段!$C$4:$C$237,0))</f>
        <v>山东二干|菏泽薛城光缆:菏泽中华路老局-济宁洸河路</v>
      </c>
      <c r="F1282" s="3">
        <f>INDEX(光放段!$I$4:$I$237,MATCH(纤芯!H1282,光放段!$B$4:$B$237,0))</f>
        <v>37008100000</v>
      </c>
      <c r="G1282" s="3" t="str">
        <f t="shared" si="95"/>
        <v>山东二干|菏泽薛城光缆:菏泽中华路老局-巨野新华路</v>
      </c>
      <c r="H1282" s="3">
        <f>INDEX(光放段!$B$4:$B$237,MATCH(纤芯!G1282,光放段!$C$4:$C$237,0))</f>
        <v>37008101000</v>
      </c>
      <c r="I1282" s="3" t="str">
        <f t="shared" si="96"/>
        <v>菏泽薛城光缆</v>
      </c>
      <c r="J1282" s="3" t="str">
        <f>INDEX(子缆名称!$B$4:$B$29,纤芯!M1282)</f>
        <v>B缆</v>
      </c>
      <c r="K1282" s="3">
        <v>13</v>
      </c>
      <c r="L1282" s="3">
        <f t="shared" si="97"/>
        <v>1</v>
      </c>
      <c r="M1282" s="3">
        <f t="shared" si="98"/>
        <v>2</v>
      </c>
      <c r="N1282" s="3" t="s">
        <v>34</v>
      </c>
      <c r="O1282" s="3">
        <f>COUNTIF([1]局站!$D$4:$D$172,"="&amp;N1282)</f>
        <v>1</v>
      </c>
      <c r="P1282" s="3">
        <v>0</v>
      </c>
      <c r="Q1282" s="3">
        <v>0</v>
      </c>
      <c r="R1282" s="3">
        <v>0</v>
      </c>
      <c r="S1282" s="3" t="s">
        <v>35</v>
      </c>
      <c r="T1282" s="3">
        <f>COUNTIF([1]局站!$D$4:$D$172,"="&amp;S1282)</f>
        <v>1</v>
      </c>
      <c r="U1282" s="3">
        <v>0</v>
      </c>
      <c r="V1282" s="3">
        <v>0</v>
      </c>
      <c r="W1282" s="3">
        <v>0</v>
      </c>
      <c r="X1282" s="3" t="s">
        <v>1215</v>
      </c>
      <c r="Y1282" s="3" t="s">
        <v>852</v>
      </c>
      <c r="Z1282" s="3" t="str">
        <f>INDEX(业务类型!$C$4:$C$8,MATCH(纤芯!Y1282,业务类型!$B$4:$B$8,0))</f>
        <v>TWO</v>
      </c>
      <c r="AA1282" s="3" t="s">
        <v>951</v>
      </c>
    </row>
    <row r="1283" spans="1:27" ht="16.5" x14ac:dyDescent="0.2">
      <c r="A1283" s="3">
        <v>1280</v>
      </c>
      <c r="B1283" s="3">
        <f t="shared" si="99"/>
        <v>37008101014</v>
      </c>
      <c r="C1283" s="3" t="s">
        <v>1166</v>
      </c>
      <c r="D1283" s="3" t="s">
        <v>208</v>
      </c>
      <c r="E1283" s="3" t="str">
        <f>INDEX(光放段!$G$4:$G$237,MATCH(纤芯!G1283,光放段!$C$4:$C$237,0))</f>
        <v>山东二干|菏泽薛城光缆:菏泽中华路老局-济宁洸河路</v>
      </c>
      <c r="F1283" s="3">
        <f>INDEX(光放段!$I$4:$I$237,MATCH(纤芯!H1283,光放段!$B$4:$B$237,0))</f>
        <v>37008100000</v>
      </c>
      <c r="G1283" s="3" t="str">
        <f t="shared" si="95"/>
        <v>山东二干|菏泽薛城光缆:菏泽中华路老局-巨野新华路</v>
      </c>
      <c r="H1283" s="3">
        <f>INDEX(光放段!$B$4:$B$237,MATCH(纤芯!G1283,光放段!$C$4:$C$237,0))</f>
        <v>37008101000</v>
      </c>
      <c r="I1283" s="3" t="str">
        <f t="shared" si="96"/>
        <v>菏泽薛城光缆</v>
      </c>
      <c r="J1283" s="3" t="str">
        <f>INDEX(子缆名称!$B$4:$B$29,纤芯!M1283)</f>
        <v>B缆</v>
      </c>
      <c r="K1283" s="3">
        <v>14</v>
      </c>
      <c r="L1283" s="3">
        <f t="shared" si="97"/>
        <v>2</v>
      </c>
      <c r="M1283" s="3">
        <f t="shared" si="98"/>
        <v>2</v>
      </c>
      <c r="N1283" s="3" t="s">
        <v>34</v>
      </c>
      <c r="O1283" s="3">
        <f>COUNTIF([1]局站!$D$4:$D$172,"="&amp;N1283)</f>
        <v>1</v>
      </c>
      <c r="P1283" s="3">
        <v>0</v>
      </c>
      <c r="Q1283" s="3">
        <v>0</v>
      </c>
      <c r="R1283" s="3">
        <v>0</v>
      </c>
      <c r="S1283" s="3" t="s">
        <v>35</v>
      </c>
      <c r="T1283" s="3">
        <f>COUNTIF([1]局站!$D$4:$D$172,"="&amp;S1283)</f>
        <v>1</v>
      </c>
      <c r="U1283" s="3">
        <v>0</v>
      </c>
      <c r="V1283" s="3">
        <v>0</v>
      </c>
      <c r="W1283" s="3">
        <v>0</v>
      </c>
      <c r="X1283" s="3" t="s">
        <v>1215</v>
      </c>
      <c r="Y1283" s="3" t="s">
        <v>852</v>
      </c>
      <c r="Z1283" s="3" t="str">
        <f>INDEX(业务类型!$C$4:$C$8,MATCH(纤芯!Y1283,业务类型!$B$4:$B$8,0))</f>
        <v>TWO</v>
      </c>
      <c r="AA1283" s="3" t="s">
        <v>951</v>
      </c>
    </row>
    <row r="1284" spans="1:27" ht="16.5" x14ac:dyDescent="0.2">
      <c r="A1284" s="3">
        <v>1281</v>
      </c>
      <c r="B1284" s="3">
        <f t="shared" si="99"/>
        <v>37008101015</v>
      </c>
      <c r="C1284" s="3" t="s">
        <v>1166</v>
      </c>
      <c r="D1284" s="3" t="s">
        <v>208</v>
      </c>
      <c r="E1284" s="3" t="str">
        <f>INDEX(光放段!$G$4:$G$237,MATCH(纤芯!G1284,光放段!$C$4:$C$237,0))</f>
        <v>山东二干|菏泽薛城光缆:菏泽中华路老局-济宁洸河路</v>
      </c>
      <c r="F1284" s="3">
        <f>INDEX(光放段!$I$4:$I$237,MATCH(纤芯!H1284,光放段!$B$4:$B$237,0))</f>
        <v>37008100000</v>
      </c>
      <c r="G1284" s="3" t="str">
        <f t="shared" si="95"/>
        <v>山东二干|菏泽薛城光缆:菏泽中华路老局-巨野新华路</v>
      </c>
      <c r="H1284" s="3">
        <f>INDEX(光放段!$B$4:$B$237,MATCH(纤芯!G1284,光放段!$C$4:$C$237,0))</f>
        <v>37008101000</v>
      </c>
      <c r="I1284" s="3" t="str">
        <f t="shared" si="96"/>
        <v>菏泽薛城光缆</v>
      </c>
      <c r="J1284" s="3" t="str">
        <f>INDEX(子缆名称!$B$4:$B$29,纤芯!M1284)</f>
        <v>B缆</v>
      </c>
      <c r="K1284" s="3">
        <v>15</v>
      </c>
      <c r="L1284" s="3">
        <f t="shared" si="97"/>
        <v>3</v>
      </c>
      <c r="M1284" s="3">
        <f t="shared" si="98"/>
        <v>2</v>
      </c>
      <c r="N1284" s="3" t="s">
        <v>34</v>
      </c>
      <c r="O1284" s="3">
        <f>COUNTIF([1]局站!$D$4:$D$172,"="&amp;N1284)</f>
        <v>1</v>
      </c>
      <c r="P1284" s="3">
        <v>0</v>
      </c>
      <c r="Q1284" s="3">
        <v>0</v>
      </c>
      <c r="R1284" s="3">
        <v>0</v>
      </c>
      <c r="S1284" s="3" t="s">
        <v>35</v>
      </c>
      <c r="T1284" s="3">
        <f>COUNTIF([1]局站!$D$4:$D$172,"="&amp;S1284)</f>
        <v>1</v>
      </c>
      <c r="U1284" s="3">
        <v>0</v>
      </c>
      <c r="V1284" s="3">
        <v>0</v>
      </c>
      <c r="W1284" s="3">
        <v>0</v>
      </c>
      <c r="X1284" s="3" t="s">
        <v>1215</v>
      </c>
      <c r="Y1284" s="3" t="s">
        <v>880</v>
      </c>
      <c r="Z1284" s="3" t="str">
        <f>INDEX(业务类型!$C$4:$C$8,MATCH(纤芯!Y1284,业务类型!$B$4:$B$8,0))</f>
        <v>IDLE</v>
      </c>
      <c r="AA1284" s="3"/>
    </row>
    <row r="1285" spans="1:27" ht="16.5" x14ac:dyDescent="0.2">
      <c r="A1285" s="3">
        <v>1282</v>
      </c>
      <c r="B1285" s="3">
        <f t="shared" si="99"/>
        <v>37008101016</v>
      </c>
      <c r="C1285" s="3" t="s">
        <v>1166</v>
      </c>
      <c r="D1285" s="3" t="s">
        <v>208</v>
      </c>
      <c r="E1285" s="3" t="str">
        <f>INDEX(光放段!$G$4:$G$237,MATCH(纤芯!G1285,光放段!$C$4:$C$237,0))</f>
        <v>山东二干|菏泽薛城光缆:菏泽中华路老局-济宁洸河路</v>
      </c>
      <c r="F1285" s="3">
        <f>INDEX(光放段!$I$4:$I$237,MATCH(纤芯!H1285,光放段!$B$4:$B$237,0))</f>
        <v>37008100000</v>
      </c>
      <c r="G1285" s="3" t="str">
        <f t="shared" ref="G1285:G1348" si="100">C1285&amp;"|"&amp;D1285&amp;":"&amp;N1285&amp;"-"&amp;S1285</f>
        <v>山东二干|菏泽薛城光缆:菏泽中华路老局-巨野新华路</v>
      </c>
      <c r="H1285" s="3">
        <f>INDEX(光放段!$B$4:$B$237,MATCH(纤芯!G1285,光放段!$C$4:$C$237,0))</f>
        <v>37008101000</v>
      </c>
      <c r="I1285" s="3" t="str">
        <f t="shared" ref="I1285:I1348" si="101">D1285</f>
        <v>菏泽薛城光缆</v>
      </c>
      <c r="J1285" s="3" t="str">
        <f>INDEX(子缆名称!$B$4:$B$29,纤芯!M1285)</f>
        <v>B缆</v>
      </c>
      <c r="K1285" s="3">
        <v>16</v>
      </c>
      <c r="L1285" s="3">
        <f t="shared" ref="L1285:L1348" si="102">MOD(K1285-1,12)+1</f>
        <v>4</v>
      </c>
      <c r="M1285" s="3">
        <f t="shared" ref="M1285:M1348" si="103">INT((K1285-1)/12)+1</f>
        <v>2</v>
      </c>
      <c r="N1285" s="3" t="s">
        <v>34</v>
      </c>
      <c r="O1285" s="3">
        <f>COUNTIF([1]局站!$D$4:$D$172,"="&amp;N1285)</f>
        <v>1</v>
      </c>
      <c r="P1285" s="3">
        <v>0</v>
      </c>
      <c r="Q1285" s="3">
        <v>0</v>
      </c>
      <c r="R1285" s="3">
        <v>0</v>
      </c>
      <c r="S1285" s="3" t="s">
        <v>35</v>
      </c>
      <c r="T1285" s="3">
        <f>COUNTIF([1]局站!$D$4:$D$172,"="&amp;S1285)</f>
        <v>1</v>
      </c>
      <c r="U1285" s="3">
        <v>0</v>
      </c>
      <c r="V1285" s="3">
        <v>0</v>
      </c>
      <c r="W1285" s="3">
        <v>0</v>
      </c>
      <c r="X1285" s="3" t="s">
        <v>1215</v>
      </c>
      <c r="Y1285" s="3" t="s">
        <v>880</v>
      </c>
      <c r="Z1285" s="3" t="str">
        <f>INDEX(业务类型!$C$4:$C$8,MATCH(纤芯!Y1285,业务类型!$B$4:$B$8,0))</f>
        <v>IDLE</v>
      </c>
      <c r="AA1285" s="3"/>
    </row>
    <row r="1286" spans="1:27" ht="16.5" x14ac:dyDescent="0.2">
      <c r="A1286" s="3">
        <v>1283</v>
      </c>
      <c r="B1286" s="3">
        <f t="shared" si="99"/>
        <v>37008101017</v>
      </c>
      <c r="C1286" s="3" t="s">
        <v>1166</v>
      </c>
      <c r="D1286" s="3" t="s">
        <v>208</v>
      </c>
      <c r="E1286" s="3" t="str">
        <f>INDEX(光放段!$G$4:$G$237,MATCH(纤芯!G1286,光放段!$C$4:$C$237,0))</f>
        <v>山东二干|菏泽薛城光缆:菏泽中华路老局-济宁洸河路</v>
      </c>
      <c r="F1286" s="3">
        <f>INDEX(光放段!$I$4:$I$237,MATCH(纤芯!H1286,光放段!$B$4:$B$237,0))</f>
        <v>37008100000</v>
      </c>
      <c r="G1286" s="3" t="str">
        <f t="shared" si="100"/>
        <v>山东二干|菏泽薛城光缆:菏泽中华路老局-巨野新华路</v>
      </c>
      <c r="H1286" s="3">
        <f>INDEX(光放段!$B$4:$B$237,MATCH(纤芯!G1286,光放段!$C$4:$C$237,0))</f>
        <v>37008101000</v>
      </c>
      <c r="I1286" s="3" t="str">
        <f t="shared" si="101"/>
        <v>菏泽薛城光缆</v>
      </c>
      <c r="J1286" s="3" t="str">
        <f>INDEX(子缆名称!$B$4:$B$29,纤芯!M1286)</f>
        <v>B缆</v>
      </c>
      <c r="K1286" s="3">
        <v>17</v>
      </c>
      <c r="L1286" s="3">
        <f t="shared" si="102"/>
        <v>5</v>
      </c>
      <c r="M1286" s="3">
        <f t="shared" si="103"/>
        <v>2</v>
      </c>
      <c r="N1286" s="3" t="s">
        <v>34</v>
      </c>
      <c r="O1286" s="3">
        <f>COUNTIF([1]局站!$D$4:$D$172,"="&amp;N1286)</f>
        <v>1</v>
      </c>
      <c r="P1286" s="3">
        <v>0</v>
      </c>
      <c r="Q1286" s="3">
        <v>0</v>
      </c>
      <c r="R1286" s="3">
        <v>0</v>
      </c>
      <c r="S1286" s="3" t="s">
        <v>35</v>
      </c>
      <c r="T1286" s="3">
        <f>COUNTIF([1]局站!$D$4:$D$172,"="&amp;S1286)</f>
        <v>1</v>
      </c>
      <c r="U1286" s="3">
        <v>0</v>
      </c>
      <c r="V1286" s="3">
        <v>0</v>
      </c>
      <c r="W1286" s="3">
        <v>0</v>
      </c>
      <c r="X1286" s="3" t="s">
        <v>1215</v>
      </c>
      <c r="Y1286" s="3" t="s">
        <v>852</v>
      </c>
      <c r="Z1286" s="3" t="str">
        <f>INDEX(业务类型!$C$4:$C$8,MATCH(纤芯!Y1286,业务类型!$B$4:$B$8,0))</f>
        <v>TWO</v>
      </c>
      <c r="AA1286" s="3" t="s">
        <v>926</v>
      </c>
    </row>
    <row r="1287" spans="1:27" ht="16.5" x14ac:dyDescent="0.2">
      <c r="A1287" s="3">
        <v>1284</v>
      </c>
      <c r="B1287" s="3">
        <f t="shared" si="99"/>
        <v>37008101018</v>
      </c>
      <c r="C1287" s="3" t="s">
        <v>1166</v>
      </c>
      <c r="D1287" s="3" t="s">
        <v>208</v>
      </c>
      <c r="E1287" s="3" t="str">
        <f>INDEX(光放段!$G$4:$G$237,MATCH(纤芯!G1287,光放段!$C$4:$C$237,0))</f>
        <v>山东二干|菏泽薛城光缆:菏泽中华路老局-济宁洸河路</v>
      </c>
      <c r="F1287" s="3">
        <f>INDEX(光放段!$I$4:$I$237,MATCH(纤芯!H1287,光放段!$B$4:$B$237,0))</f>
        <v>37008100000</v>
      </c>
      <c r="G1287" s="3" t="str">
        <f t="shared" si="100"/>
        <v>山东二干|菏泽薛城光缆:菏泽中华路老局-巨野新华路</v>
      </c>
      <c r="H1287" s="3">
        <f>INDEX(光放段!$B$4:$B$237,MATCH(纤芯!G1287,光放段!$C$4:$C$237,0))</f>
        <v>37008101000</v>
      </c>
      <c r="I1287" s="3" t="str">
        <f t="shared" si="101"/>
        <v>菏泽薛城光缆</v>
      </c>
      <c r="J1287" s="3" t="str">
        <f>INDEX(子缆名称!$B$4:$B$29,纤芯!M1287)</f>
        <v>B缆</v>
      </c>
      <c r="K1287" s="3">
        <v>18</v>
      </c>
      <c r="L1287" s="3">
        <f t="shared" si="102"/>
        <v>6</v>
      </c>
      <c r="M1287" s="3">
        <f t="shared" si="103"/>
        <v>2</v>
      </c>
      <c r="N1287" s="3" t="s">
        <v>34</v>
      </c>
      <c r="O1287" s="3">
        <f>COUNTIF([1]局站!$D$4:$D$172,"="&amp;N1287)</f>
        <v>1</v>
      </c>
      <c r="P1287" s="3">
        <v>0</v>
      </c>
      <c r="Q1287" s="3">
        <v>0</v>
      </c>
      <c r="R1287" s="3">
        <v>0</v>
      </c>
      <c r="S1287" s="3" t="s">
        <v>35</v>
      </c>
      <c r="T1287" s="3">
        <f>COUNTIF([1]局站!$D$4:$D$172,"="&amp;S1287)</f>
        <v>1</v>
      </c>
      <c r="U1287" s="3">
        <v>0</v>
      </c>
      <c r="V1287" s="3">
        <v>0</v>
      </c>
      <c r="W1287" s="3">
        <v>0</v>
      </c>
      <c r="X1287" s="3" t="s">
        <v>1215</v>
      </c>
      <c r="Y1287" s="3" t="s">
        <v>852</v>
      </c>
      <c r="Z1287" s="3" t="str">
        <f>INDEX(业务类型!$C$4:$C$8,MATCH(纤芯!Y1287,业务类型!$B$4:$B$8,0))</f>
        <v>TWO</v>
      </c>
      <c r="AA1287" s="3" t="s">
        <v>926</v>
      </c>
    </row>
    <row r="1288" spans="1:27" ht="16.5" x14ac:dyDescent="0.2">
      <c r="A1288" s="3">
        <v>1285</v>
      </c>
      <c r="B1288" s="3">
        <f t="shared" si="99"/>
        <v>37008101019</v>
      </c>
      <c r="C1288" s="3" t="s">
        <v>1166</v>
      </c>
      <c r="D1288" s="3" t="s">
        <v>208</v>
      </c>
      <c r="E1288" s="3" t="str">
        <f>INDEX(光放段!$G$4:$G$237,MATCH(纤芯!G1288,光放段!$C$4:$C$237,0))</f>
        <v>山东二干|菏泽薛城光缆:菏泽中华路老局-济宁洸河路</v>
      </c>
      <c r="F1288" s="3">
        <f>INDEX(光放段!$I$4:$I$237,MATCH(纤芯!H1288,光放段!$B$4:$B$237,0))</f>
        <v>37008100000</v>
      </c>
      <c r="G1288" s="3" t="str">
        <f t="shared" si="100"/>
        <v>山东二干|菏泽薛城光缆:菏泽中华路老局-巨野新华路</v>
      </c>
      <c r="H1288" s="3">
        <f>INDEX(光放段!$B$4:$B$237,MATCH(纤芯!G1288,光放段!$C$4:$C$237,0))</f>
        <v>37008101000</v>
      </c>
      <c r="I1288" s="3" t="str">
        <f t="shared" si="101"/>
        <v>菏泽薛城光缆</v>
      </c>
      <c r="J1288" s="3" t="str">
        <f>INDEX(子缆名称!$B$4:$B$29,纤芯!M1288)</f>
        <v>B缆</v>
      </c>
      <c r="K1288" s="3">
        <v>19</v>
      </c>
      <c r="L1288" s="3">
        <f t="shared" si="102"/>
        <v>7</v>
      </c>
      <c r="M1288" s="3">
        <f t="shared" si="103"/>
        <v>2</v>
      </c>
      <c r="N1288" s="3" t="s">
        <v>34</v>
      </c>
      <c r="O1288" s="3">
        <f>COUNTIF([1]局站!$D$4:$D$172,"="&amp;N1288)</f>
        <v>1</v>
      </c>
      <c r="P1288" s="3">
        <v>0</v>
      </c>
      <c r="Q1288" s="3">
        <v>0</v>
      </c>
      <c r="R1288" s="3">
        <v>0</v>
      </c>
      <c r="S1288" s="3" t="s">
        <v>35</v>
      </c>
      <c r="T1288" s="3">
        <f>COUNTIF([1]局站!$D$4:$D$172,"="&amp;S1288)</f>
        <v>1</v>
      </c>
      <c r="U1288" s="3">
        <v>0</v>
      </c>
      <c r="V1288" s="3">
        <v>0</v>
      </c>
      <c r="W1288" s="3">
        <v>0</v>
      </c>
      <c r="X1288" s="3" t="s">
        <v>1215</v>
      </c>
      <c r="Y1288" s="3" t="s">
        <v>880</v>
      </c>
      <c r="Z1288" s="3" t="str">
        <f>INDEX(业务类型!$C$4:$C$8,MATCH(纤芯!Y1288,业务类型!$B$4:$B$8,0))</f>
        <v>IDLE</v>
      </c>
      <c r="AA1288" s="3"/>
    </row>
    <row r="1289" spans="1:27" ht="16.5" x14ac:dyDescent="0.2">
      <c r="A1289" s="3">
        <v>1286</v>
      </c>
      <c r="B1289" s="3">
        <f t="shared" si="99"/>
        <v>37008101020</v>
      </c>
      <c r="C1289" s="3" t="s">
        <v>1166</v>
      </c>
      <c r="D1289" s="3" t="s">
        <v>208</v>
      </c>
      <c r="E1289" s="3" t="str">
        <f>INDEX(光放段!$G$4:$G$237,MATCH(纤芯!G1289,光放段!$C$4:$C$237,0))</f>
        <v>山东二干|菏泽薛城光缆:菏泽中华路老局-济宁洸河路</v>
      </c>
      <c r="F1289" s="3">
        <f>INDEX(光放段!$I$4:$I$237,MATCH(纤芯!H1289,光放段!$B$4:$B$237,0))</f>
        <v>37008100000</v>
      </c>
      <c r="G1289" s="3" t="str">
        <f t="shared" si="100"/>
        <v>山东二干|菏泽薛城光缆:菏泽中华路老局-巨野新华路</v>
      </c>
      <c r="H1289" s="3">
        <f>INDEX(光放段!$B$4:$B$237,MATCH(纤芯!G1289,光放段!$C$4:$C$237,0))</f>
        <v>37008101000</v>
      </c>
      <c r="I1289" s="3" t="str">
        <f t="shared" si="101"/>
        <v>菏泽薛城光缆</v>
      </c>
      <c r="J1289" s="3" t="str">
        <f>INDEX(子缆名称!$B$4:$B$29,纤芯!M1289)</f>
        <v>B缆</v>
      </c>
      <c r="K1289" s="3">
        <v>20</v>
      </c>
      <c r="L1289" s="3">
        <f t="shared" si="102"/>
        <v>8</v>
      </c>
      <c r="M1289" s="3">
        <f t="shared" si="103"/>
        <v>2</v>
      </c>
      <c r="N1289" s="3" t="s">
        <v>34</v>
      </c>
      <c r="O1289" s="3">
        <f>COUNTIF([1]局站!$D$4:$D$172,"="&amp;N1289)</f>
        <v>1</v>
      </c>
      <c r="P1289" s="3">
        <v>0</v>
      </c>
      <c r="Q1289" s="3">
        <v>0</v>
      </c>
      <c r="R1289" s="3">
        <v>0</v>
      </c>
      <c r="S1289" s="3" t="s">
        <v>35</v>
      </c>
      <c r="T1289" s="3">
        <f>COUNTIF([1]局站!$D$4:$D$172,"="&amp;S1289)</f>
        <v>1</v>
      </c>
      <c r="U1289" s="3">
        <v>0</v>
      </c>
      <c r="V1289" s="3">
        <v>0</v>
      </c>
      <c r="W1289" s="3">
        <v>0</v>
      </c>
      <c r="X1289" s="3" t="s">
        <v>1215</v>
      </c>
      <c r="Y1289" s="3" t="s">
        <v>881</v>
      </c>
      <c r="Z1289" s="3" t="str">
        <f>INDEX(业务类型!$C$4:$C$8,MATCH(纤芯!Y1289,业务类型!$B$4:$B$8,0))</f>
        <v>OTHER</v>
      </c>
      <c r="AA1289" s="3" t="s">
        <v>948</v>
      </c>
    </row>
    <row r="1290" spans="1:27" ht="16.5" x14ac:dyDescent="0.2">
      <c r="A1290" s="3">
        <v>1287</v>
      </c>
      <c r="B1290" s="3">
        <f t="shared" si="99"/>
        <v>37008101021</v>
      </c>
      <c r="C1290" s="3" t="s">
        <v>1166</v>
      </c>
      <c r="D1290" s="3" t="s">
        <v>208</v>
      </c>
      <c r="E1290" s="3" t="str">
        <f>INDEX(光放段!$G$4:$G$237,MATCH(纤芯!G1290,光放段!$C$4:$C$237,0))</f>
        <v>山东二干|菏泽薛城光缆:菏泽中华路老局-济宁洸河路</v>
      </c>
      <c r="F1290" s="3">
        <f>INDEX(光放段!$I$4:$I$237,MATCH(纤芯!H1290,光放段!$B$4:$B$237,0))</f>
        <v>37008100000</v>
      </c>
      <c r="G1290" s="3" t="str">
        <f t="shared" si="100"/>
        <v>山东二干|菏泽薛城光缆:菏泽中华路老局-巨野新华路</v>
      </c>
      <c r="H1290" s="3">
        <f>INDEX(光放段!$B$4:$B$237,MATCH(纤芯!G1290,光放段!$C$4:$C$237,0))</f>
        <v>37008101000</v>
      </c>
      <c r="I1290" s="3" t="str">
        <f t="shared" si="101"/>
        <v>菏泽薛城光缆</v>
      </c>
      <c r="J1290" s="3" t="str">
        <f>INDEX(子缆名称!$B$4:$B$29,纤芯!M1290)</f>
        <v>B缆</v>
      </c>
      <c r="K1290" s="3">
        <v>21</v>
      </c>
      <c r="L1290" s="3">
        <f t="shared" si="102"/>
        <v>9</v>
      </c>
      <c r="M1290" s="3">
        <f t="shared" si="103"/>
        <v>2</v>
      </c>
      <c r="N1290" s="3" t="s">
        <v>34</v>
      </c>
      <c r="O1290" s="3">
        <f>COUNTIF([1]局站!$D$4:$D$172,"="&amp;N1290)</f>
        <v>1</v>
      </c>
      <c r="P1290" s="3">
        <v>0</v>
      </c>
      <c r="Q1290" s="3">
        <v>0</v>
      </c>
      <c r="R1290" s="3">
        <v>0</v>
      </c>
      <c r="S1290" s="3" t="s">
        <v>35</v>
      </c>
      <c r="T1290" s="3">
        <f>COUNTIF([1]局站!$D$4:$D$172,"="&amp;S1290)</f>
        <v>1</v>
      </c>
      <c r="U1290" s="3">
        <v>0</v>
      </c>
      <c r="V1290" s="3">
        <v>0</v>
      </c>
      <c r="W1290" s="3">
        <v>0</v>
      </c>
      <c r="X1290" s="3" t="s">
        <v>1215</v>
      </c>
      <c r="Y1290" s="3" t="s">
        <v>880</v>
      </c>
      <c r="Z1290" s="3" t="str">
        <f>INDEX(业务类型!$C$4:$C$8,MATCH(纤芯!Y1290,业务类型!$B$4:$B$8,0))</f>
        <v>IDLE</v>
      </c>
      <c r="AA1290" s="3"/>
    </row>
    <row r="1291" spans="1:27" ht="16.5" x14ac:dyDescent="0.2">
      <c r="A1291" s="3">
        <v>1288</v>
      </c>
      <c r="B1291" s="3">
        <f t="shared" si="99"/>
        <v>37008101022</v>
      </c>
      <c r="C1291" s="3" t="s">
        <v>1166</v>
      </c>
      <c r="D1291" s="3" t="s">
        <v>208</v>
      </c>
      <c r="E1291" s="3" t="str">
        <f>INDEX(光放段!$G$4:$G$237,MATCH(纤芯!G1291,光放段!$C$4:$C$237,0))</f>
        <v>山东二干|菏泽薛城光缆:菏泽中华路老局-济宁洸河路</v>
      </c>
      <c r="F1291" s="3">
        <f>INDEX(光放段!$I$4:$I$237,MATCH(纤芯!H1291,光放段!$B$4:$B$237,0))</f>
        <v>37008100000</v>
      </c>
      <c r="G1291" s="3" t="str">
        <f t="shared" si="100"/>
        <v>山东二干|菏泽薛城光缆:菏泽中华路老局-巨野新华路</v>
      </c>
      <c r="H1291" s="3">
        <f>INDEX(光放段!$B$4:$B$237,MATCH(纤芯!G1291,光放段!$C$4:$C$237,0))</f>
        <v>37008101000</v>
      </c>
      <c r="I1291" s="3" t="str">
        <f t="shared" si="101"/>
        <v>菏泽薛城光缆</v>
      </c>
      <c r="J1291" s="3" t="str">
        <f>INDEX(子缆名称!$B$4:$B$29,纤芯!M1291)</f>
        <v>B缆</v>
      </c>
      <c r="K1291" s="3">
        <v>22</v>
      </c>
      <c r="L1291" s="3">
        <f t="shared" si="102"/>
        <v>10</v>
      </c>
      <c r="M1291" s="3">
        <f t="shared" si="103"/>
        <v>2</v>
      </c>
      <c r="N1291" s="3" t="s">
        <v>34</v>
      </c>
      <c r="O1291" s="3">
        <f>COUNTIF([1]局站!$D$4:$D$172,"="&amp;N1291)</f>
        <v>1</v>
      </c>
      <c r="P1291" s="3">
        <v>0</v>
      </c>
      <c r="Q1291" s="3">
        <v>0</v>
      </c>
      <c r="R1291" s="3">
        <v>0</v>
      </c>
      <c r="S1291" s="3" t="s">
        <v>35</v>
      </c>
      <c r="T1291" s="3">
        <f>COUNTIF([1]局站!$D$4:$D$172,"="&amp;S1291)</f>
        <v>1</v>
      </c>
      <c r="U1291" s="3">
        <v>0</v>
      </c>
      <c r="V1291" s="3">
        <v>0</v>
      </c>
      <c r="W1291" s="3">
        <v>0</v>
      </c>
      <c r="X1291" s="3" t="s">
        <v>1215</v>
      </c>
      <c r="Y1291" s="3" t="s">
        <v>880</v>
      </c>
      <c r="Z1291" s="3" t="str">
        <f>INDEX(业务类型!$C$4:$C$8,MATCH(纤芯!Y1291,业务类型!$B$4:$B$8,0))</f>
        <v>IDLE</v>
      </c>
      <c r="AA1291" s="3"/>
    </row>
    <row r="1292" spans="1:27" ht="16.5" x14ac:dyDescent="0.2">
      <c r="A1292" s="3">
        <v>1289</v>
      </c>
      <c r="B1292" s="3">
        <f t="shared" si="99"/>
        <v>37008101023</v>
      </c>
      <c r="C1292" s="3" t="s">
        <v>1166</v>
      </c>
      <c r="D1292" s="3" t="s">
        <v>208</v>
      </c>
      <c r="E1292" s="3" t="str">
        <f>INDEX(光放段!$G$4:$G$237,MATCH(纤芯!G1292,光放段!$C$4:$C$237,0))</f>
        <v>山东二干|菏泽薛城光缆:菏泽中华路老局-济宁洸河路</v>
      </c>
      <c r="F1292" s="3">
        <f>INDEX(光放段!$I$4:$I$237,MATCH(纤芯!H1292,光放段!$B$4:$B$237,0))</f>
        <v>37008100000</v>
      </c>
      <c r="G1292" s="3" t="str">
        <f t="shared" si="100"/>
        <v>山东二干|菏泽薛城光缆:菏泽中华路老局-巨野新华路</v>
      </c>
      <c r="H1292" s="3">
        <f>INDEX(光放段!$B$4:$B$237,MATCH(纤芯!G1292,光放段!$C$4:$C$237,0))</f>
        <v>37008101000</v>
      </c>
      <c r="I1292" s="3" t="str">
        <f t="shared" si="101"/>
        <v>菏泽薛城光缆</v>
      </c>
      <c r="J1292" s="3" t="str">
        <f>INDEX(子缆名称!$B$4:$B$29,纤芯!M1292)</f>
        <v>B缆</v>
      </c>
      <c r="K1292" s="3">
        <v>23</v>
      </c>
      <c r="L1292" s="3">
        <f t="shared" si="102"/>
        <v>11</v>
      </c>
      <c r="M1292" s="3">
        <f t="shared" si="103"/>
        <v>2</v>
      </c>
      <c r="N1292" s="3" t="s">
        <v>34</v>
      </c>
      <c r="O1292" s="3">
        <f>COUNTIF([1]局站!$D$4:$D$172,"="&amp;N1292)</f>
        <v>1</v>
      </c>
      <c r="P1292" s="3">
        <v>0</v>
      </c>
      <c r="Q1292" s="3">
        <v>0</v>
      </c>
      <c r="R1292" s="3">
        <v>0</v>
      </c>
      <c r="S1292" s="3" t="s">
        <v>35</v>
      </c>
      <c r="T1292" s="3">
        <f>COUNTIF([1]局站!$D$4:$D$172,"="&amp;S1292)</f>
        <v>1</v>
      </c>
      <c r="U1292" s="3">
        <v>0</v>
      </c>
      <c r="V1292" s="3">
        <v>0</v>
      </c>
      <c r="W1292" s="3">
        <v>0</v>
      </c>
      <c r="X1292" s="3" t="s">
        <v>1215</v>
      </c>
      <c r="Y1292" s="3" t="s">
        <v>880</v>
      </c>
      <c r="Z1292" s="3" t="str">
        <f>INDEX(业务类型!$C$4:$C$8,MATCH(纤芯!Y1292,业务类型!$B$4:$B$8,0))</f>
        <v>IDLE</v>
      </c>
      <c r="AA1292" s="3"/>
    </row>
    <row r="1293" spans="1:27" ht="16.5" x14ac:dyDescent="0.2">
      <c r="A1293" s="3">
        <v>1290</v>
      </c>
      <c r="B1293" s="3">
        <f t="shared" si="99"/>
        <v>37008101024</v>
      </c>
      <c r="C1293" s="3" t="s">
        <v>1166</v>
      </c>
      <c r="D1293" s="3" t="s">
        <v>208</v>
      </c>
      <c r="E1293" s="3" t="str">
        <f>INDEX(光放段!$G$4:$G$237,MATCH(纤芯!G1293,光放段!$C$4:$C$237,0))</f>
        <v>山东二干|菏泽薛城光缆:菏泽中华路老局-济宁洸河路</v>
      </c>
      <c r="F1293" s="3">
        <f>INDEX(光放段!$I$4:$I$237,MATCH(纤芯!H1293,光放段!$B$4:$B$237,0))</f>
        <v>37008100000</v>
      </c>
      <c r="G1293" s="3" t="str">
        <f t="shared" si="100"/>
        <v>山东二干|菏泽薛城光缆:菏泽中华路老局-巨野新华路</v>
      </c>
      <c r="H1293" s="3">
        <f>INDEX(光放段!$B$4:$B$237,MATCH(纤芯!G1293,光放段!$C$4:$C$237,0))</f>
        <v>37008101000</v>
      </c>
      <c r="I1293" s="3" t="str">
        <f t="shared" si="101"/>
        <v>菏泽薛城光缆</v>
      </c>
      <c r="J1293" s="3" t="str">
        <f>INDEX(子缆名称!$B$4:$B$29,纤芯!M1293)</f>
        <v>B缆</v>
      </c>
      <c r="K1293" s="3">
        <v>24</v>
      </c>
      <c r="L1293" s="3">
        <f t="shared" si="102"/>
        <v>12</v>
      </c>
      <c r="M1293" s="3">
        <f t="shared" si="103"/>
        <v>2</v>
      </c>
      <c r="N1293" s="3" t="s">
        <v>34</v>
      </c>
      <c r="O1293" s="3">
        <f>COUNTIF([1]局站!$D$4:$D$172,"="&amp;N1293)</f>
        <v>1</v>
      </c>
      <c r="P1293" s="3">
        <v>0</v>
      </c>
      <c r="Q1293" s="3">
        <v>0</v>
      </c>
      <c r="R1293" s="3">
        <v>0</v>
      </c>
      <c r="S1293" s="3" t="s">
        <v>35</v>
      </c>
      <c r="T1293" s="3">
        <f>COUNTIF([1]局站!$D$4:$D$172,"="&amp;S1293)</f>
        <v>1</v>
      </c>
      <c r="U1293" s="3">
        <v>0</v>
      </c>
      <c r="V1293" s="3">
        <v>0</v>
      </c>
      <c r="W1293" s="3">
        <v>0</v>
      </c>
      <c r="X1293" s="3" t="s">
        <v>1215</v>
      </c>
      <c r="Y1293" s="3" t="s">
        <v>880</v>
      </c>
      <c r="Z1293" s="3" t="str">
        <f>INDEX(业务类型!$C$4:$C$8,MATCH(纤芯!Y1293,业务类型!$B$4:$B$8,0))</f>
        <v>IDLE</v>
      </c>
      <c r="AA1293" s="3"/>
    </row>
    <row r="1294" spans="1:27" ht="16.5" x14ac:dyDescent="0.2">
      <c r="A1294" s="3">
        <v>1291</v>
      </c>
      <c r="B1294" s="3">
        <f t="shared" si="99"/>
        <v>37008102001</v>
      </c>
      <c r="C1294" s="3" t="s">
        <v>1166</v>
      </c>
      <c r="D1294" s="3" t="s">
        <v>208</v>
      </c>
      <c r="E1294" s="3" t="str">
        <f>INDEX(光放段!$G$4:$G$237,MATCH(纤芯!G1294,光放段!$C$4:$C$237,0))</f>
        <v>山东二干|菏泽薛城光缆:菏泽中华路老局-济宁洸河路</v>
      </c>
      <c r="F1294" s="3">
        <f>INDEX(光放段!$I$4:$I$237,MATCH(纤芯!H1294,光放段!$B$4:$B$237,0))</f>
        <v>37008100000</v>
      </c>
      <c r="G1294" s="3" t="str">
        <f t="shared" si="100"/>
        <v>山东二干|菏泽薛城光缆:巨野新华路-济宁洸河路</v>
      </c>
      <c r="H1294" s="3">
        <f>INDEX(光放段!$B$4:$B$237,MATCH(纤芯!G1294,光放段!$C$4:$C$237,0))</f>
        <v>37008102000</v>
      </c>
      <c r="I1294" s="3" t="str">
        <f t="shared" si="101"/>
        <v>菏泽薛城光缆</v>
      </c>
      <c r="J1294" s="3" t="str">
        <f>INDEX(子缆名称!$B$4:$B$29,纤芯!M1294)</f>
        <v>A缆</v>
      </c>
      <c r="K1294" s="3">
        <v>1</v>
      </c>
      <c r="L1294" s="3">
        <f t="shared" si="102"/>
        <v>1</v>
      </c>
      <c r="M1294" s="3">
        <f t="shared" si="103"/>
        <v>1</v>
      </c>
      <c r="N1294" s="3" t="s">
        <v>35</v>
      </c>
      <c r="O1294" s="3">
        <f>COUNTIF([1]局站!$D$4:$D$172,"="&amp;N1294)</f>
        <v>1</v>
      </c>
      <c r="P1294" s="3">
        <v>0</v>
      </c>
      <c r="Q1294" s="3">
        <v>0</v>
      </c>
      <c r="R1294" s="3">
        <v>0</v>
      </c>
      <c r="S1294" s="3" t="s">
        <v>36</v>
      </c>
      <c r="T1294" s="3">
        <f>COUNTIF([1]局站!$D$4:$D$172,"="&amp;S1294)</f>
        <v>1</v>
      </c>
      <c r="U1294" s="3">
        <v>0</v>
      </c>
      <c r="V1294" s="3">
        <v>0</v>
      </c>
      <c r="W1294" s="3">
        <v>0</v>
      </c>
      <c r="X1294" s="3" t="s">
        <v>1214</v>
      </c>
      <c r="Y1294" s="3" t="s">
        <v>881</v>
      </c>
      <c r="Z1294" s="3" t="str">
        <f>INDEX(业务类型!$C$4:$C$8,MATCH(纤芯!Y1294,业务类型!$B$4:$B$8,0))</f>
        <v>OTHER</v>
      </c>
      <c r="AA1294" s="3" t="s">
        <v>952</v>
      </c>
    </row>
    <row r="1295" spans="1:27" ht="16.5" x14ac:dyDescent="0.2">
      <c r="A1295" s="3">
        <v>1292</v>
      </c>
      <c r="B1295" s="3">
        <f t="shared" si="99"/>
        <v>37008102002</v>
      </c>
      <c r="C1295" s="3" t="s">
        <v>1166</v>
      </c>
      <c r="D1295" s="3" t="s">
        <v>208</v>
      </c>
      <c r="E1295" s="3" t="str">
        <f>INDEX(光放段!$G$4:$G$237,MATCH(纤芯!G1295,光放段!$C$4:$C$237,0))</f>
        <v>山东二干|菏泽薛城光缆:菏泽中华路老局-济宁洸河路</v>
      </c>
      <c r="F1295" s="3">
        <f>INDEX(光放段!$I$4:$I$237,MATCH(纤芯!H1295,光放段!$B$4:$B$237,0))</f>
        <v>37008100000</v>
      </c>
      <c r="G1295" s="3" t="str">
        <f t="shared" si="100"/>
        <v>山东二干|菏泽薛城光缆:巨野新华路-济宁洸河路</v>
      </c>
      <c r="H1295" s="3">
        <f>INDEX(光放段!$B$4:$B$237,MATCH(纤芯!G1295,光放段!$C$4:$C$237,0))</f>
        <v>37008102000</v>
      </c>
      <c r="I1295" s="3" t="str">
        <f t="shared" si="101"/>
        <v>菏泽薛城光缆</v>
      </c>
      <c r="J1295" s="3" t="str">
        <f>INDEX(子缆名称!$B$4:$B$29,纤芯!M1295)</f>
        <v>A缆</v>
      </c>
      <c r="K1295" s="3">
        <v>2</v>
      </c>
      <c r="L1295" s="3">
        <f t="shared" si="102"/>
        <v>2</v>
      </c>
      <c r="M1295" s="3">
        <f t="shared" si="103"/>
        <v>1</v>
      </c>
      <c r="N1295" s="3" t="s">
        <v>35</v>
      </c>
      <c r="O1295" s="3">
        <f>COUNTIF([1]局站!$D$4:$D$172,"="&amp;N1295)</f>
        <v>1</v>
      </c>
      <c r="P1295" s="3">
        <v>0</v>
      </c>
      <c r="Q1295" s="3">
        <v>0</v>
      </c>
      <c r="R1295" s="3">
        <v>0</v>
      </c>
      <c r="S1295" s="3" t="s">
        <v>36</v>
      </c>
      <c r="T1295" s="3">
        <f>COUNTIF([1]局站!$D$4:$D$172,"="&amp;S1295)</f>
        <v>1</v>
      </c>
      <c r="U1295" s="3">
        <v>0</v>
      </c>
      <c r="V1295" s="3">
        <v>0</v>
      </c>
      <c r="W1295" s="3">
        <v>0</v>
      </c>
      <c r="X1295" s="3" t="s">
        <v>1214</v>
      </c>
      <c r="Y1295" s="3" t="s">
        <v>881</v>
      </c>
      <c r="Z1295" s="3" t="str">
        <f>INDEX(业务类型!$C$4:$C$8,MATCH(纤芯!Y1295,业务类型!$B$4:$B$8,0))</f>
        <v>OTHER</v>
      </c>
      <c r="AA1295" s="3" t="s">
        <v>953</v>
      </c>
    </row>
    <row r="1296" spans="1:27" ht="16.5" x14ac:dyDescent="0.2">
      <c r="A1296" s="3">
        <v>1293</v>
      </c>
      <c r="B1296" s="3">
        <f t="shared" si="99"/>
        <v>37008102003</v>
      </c>
      <c r="C1296" s="3" t="s">
        <v>1166</v>
      </c>
      <c r="D1296" s="3" t="s">
        <v>208</v>
      </c>
      <c r="E1296" s="3" t="str">
        <f>INDEX(光放段!$G$4:$G$237,MATCH(纤芯!G1296,光放段!$C$4:$C$237,0))</f>
        <v>山东二干|菏泽薛城光缆:菏泽中华路老局-济宁洸河路</v>
      </c>
      <c r="F1296" s="3">
        <f>INDEX(光放段!$I$4:$I$237,MATCH(纤芯!H1296,光放段!$B$4:$B$237,0))</f>
        <v>37008100000</v>
      </c>
      <c r="G1296" s="3" t="str">
        <f t="shared" si="100"/>
        <v>山东二干|菏泽薛城光缆:巨野新华路-济宁洸河路</v>
      </c>
      <c r="H1296" s="3">
        <f>INDEX(光放段!$B$4:$B$237,MATCH(纤芯!G1296,光放段!$C$4:$C$237,0))</f>
        <v>37008102000</v>
      </c>
      <c r="I1296" s="3" t="str">
        <f t="shared" si="101"/>
        <v>菏泽薛城光缆</v>
      </c>
      <c r="J1296" s="3" t="str">
        <f>INDEX(子缆名称!$B$4:$B$29,纤芯!M1296)</f>
        <v>A缆</v>
      </c>
      <c r="K1296" s="3">
        <v>3</v>
      </c>
      <c r="L1296" s="3">
        <f t="shared" si="102"/>
        <v>3</v>
      </c>
      <c r="M1296" s="3">
        <f t="shared" si="103"/>
        <v>1</v>
      </c>
      <c r="N1296" s="3" t="s">
        <v>35</v>
      </c>
      <c r="O1296" s="3">
        <f>COUNTIF([1]局站!$D$4:$D$172,"="&amp;N1296)</f>
        <v>1</v>
      </c>
      <c r="P1296" s="3">
        <v>0</v>
      </c>
      <c r="Q1296" s="3">
        <v>0</v>
      </c>
      <c r="R1296" s="3">
        <v>0</v>
      </c>
      <c r="S1296" s="3" t="s">
        <v>36</v>
      </c>
      <c r="T1296" s="3">
        <f>COUNTIF([1]局站!$D$4:$D$172,"="&amp;S1296)</f>
        <v>1</v>
      </c>
      <c r="U1296" s="3">
        <v>0</v>
      </c>
      <c r="V1296" s="3">
        <v>0</v>
      </c>
      <c r="W1296" s="3">
        <v>0</v>
      </c>
      <c r="X1296" s="3" t="s">
        <v>1214</v>
      </c>
      <c r="Y1296" s="3" t="s">
        <v>852</v>
      </c>
      <c r="Z1296" s="3" t="str">
        <f>INDEX(业务类型!$C$4:$C$8,MATCH(纤芯!Y1296,业务类型!$B$4:$B$8,0))</f>
        <v>TWO</v>
      </c>
      <c r="AA1296" s="3" t="s">
        <v>916</v>
      </c>
    </row>
    <row r="1297" spans="1:27" ht="16.5" x14ac:dyDescent="0.2">
      <c r="A1297" s="3">
        <v>1294</v>
      </c>
      <c r="B1297" s="3">
        <f t="shared" si="99"/>
        <v>37008102004</v>
      </c>
      <c r="C1297" s="3" t="s">
        <v>1166</v>
      </c>
      <c r="D1297" s="3" t="s">
        <v>208</v>
      </c>
      <c r="E1297" s="3" t="str">
        <f>INDEX(光放段!$G$4:$G$237,MATCH(纤芯!G1297,光放段!$C$4:$C$237,0))</f>
        <v>山东二干|菏泽薛城光缆:菏泽中华路老局-济宁洸河路</v>
      </c>
      <c r="F1297" s="3">
        <f>INDEX(光放段!$I$4:$I$237,MATCH(纤芯!H1297,光放段!$B$4:$B$237,0))</f>
        <v>37008100000</v>
      </c>
      <c r="G1297" s="3" t="str">
        <f t="shared" si="100"/>
        <v>山东二干|菏泽薛城光缆:巨野新华路-济宁洸河路</v>
      </c>
      <c r="H1297" s="3">
        <f>INDEX(光放段!$B$4:$B$237,MATCH(纤芯!G1297,光放段!$C$4:$C$237,0))</f>
        <v>37008102000</v>
      </c>
      <c r="I1297" s="3" t="str">
        <f t="shared" si="101"/>
        <v>菏泽薛城光缆</v>
      </c>
      <c r="J1297" s="3" t="str">
        <f>INDEX(子缆名称!$B$4:$B$29,纤芯!M1297)</f>
        <v>A缆</v>
      </c>
      <c r="K1297" s="3">
        <v>4</v>
      </c>
      <c r="L1297" s="3">
        <f t="shared" si="102"/>
        <v>4</v>
      </c>
      <c r="M1297" s="3">
        <f t="shared" si="103"/>
        <v>1</v>
      </c>
      <c r="N1297" s="3" t="s">
        <v>35</v>
      </c>
      <c r="O1297" s="3">
        <f>COUNTIF([1]局站!$D$4:$D$172,"="&amp;N1297)</f>
        <v>1</v>
      </c>
      <c r="P1297" s="3">
        <v>0</v>
      </c>
      <c r="Q1297" s="3">
        <v>0</v>
      </c>
      <c r="R1297" s="3">
        <v>0</v>
      </c>
      <c r="S1297" s="3" t="s">
        <v>36</v>
      </c>
      <c r="T1297" s="3">
        <f>COUNTIF([1]局站!$D$4:$D$172,"="&amp;S1297)</f>
        <v>1</v>
      </c>
      <c r="U1297" s="3">
        <v>0</v>
      </c>
      <c r="V1297" s="3">
        <v>0</v>
      </c>
      <c r="W1297" s="3">
        <v>0</v>
      </c>
      <c r="X1297" s="3" t="s">
        <v>1214</v>
      </c>
      <c r="Y1297" s="3" t="s">
        <v>852</v>
      </c>
      <c r="Z1297" s="3" t="str">
        <f>INDEX(业务类型!$C$4:$C$8,MATCH(纤芯!Y1297,业务类型!$B$4:$B$8,0))</f>
        <v>TWO</v>
      </c>
      <c r="AA1297" s="3" t="s">
        <v>916</v>
      </c>
    </row>
    <row r="1298" spans="1:27" ht="16.5" x14ac:dyDescent="0.2">
      <c r="A1298" s="3">
        <v>1295</v>
      </c>
      <c r="B1298" s="3">
        <f t="shared" si="99"/>
        <v>37008102005</v>
      </c>
      <c r="C1298" s="3" t="s">
        <v>1166</v>
      </c>
      <c r="D1298" s="3" t="s">
        <v>208</v>
      </c>
      <c r="E1298" s="3" t="str">
        <f>INDEX(光放段!$G$4:$G$237,MATCH(纤芯!G1298,光放段!$C$4:$C$237,0))</f>
        <v>山东二干|菏泽薛城光缆:菏泽中华路老局-济宁洸河路</v>
      </c>
      <c r="F1298" s="3">
        <f>INDEX(光放段!$I$4:$I$237,MATCH(纤芯!H1298,光放段!$B$4:$B$237,0))</f>
        <v>37008100000</v>
      </c>
      <c r="G1298" s="3" t="str">
        <f t="shared" si="100"/>
        <v>山东二干|菏泽薛城光缆:巨野新华路-济宁洸河路</v>
      </c>
      <c r="H1298" s="3">
        <f>INDEX(光放段!$B$4:$B$237,MATCH(纤芯!G1298,光放段!$C$4:$C$237,0))</f>
        <v>37008102000</v>
      </c>
      <c r="I1298" s="3" t="str">
        <f t="shared" si="101"/>
        <v>菏泽薛城光缆</v>
      </c>
      <c r="J1298" s="3" t="str">
        <f>INDEX(子缆名称!$B$4:$B$29,纤芯!M1298)</f>
        <v>A缆</v>
      </c>
      <c r="K1298" s="3">
        <v>5</v>
      </c>
      <c r="L1298" s="3">
        <f t="shared" si="102"/>
        <v>5</v>
      </c>
      <c r="M1298" s="3">
        <f t="shared" si="103"/>
        <v>1</v>
      </c>
      <c r="N1298" s="3" t="s">
        <v>35</v>
      </c>
      <c r="O1298" s="3">
        <f>COUNTIF([1]局站!$D$4:$D$172,"="&amp;N1298)</f>
        <v>1</v>
      </c>
      <c r="P1298" s="3">
        <v>0</v>
      </c>
      <c r="Q1298" s="3">
        <v>0</v>
      </c>
      <c r="R1298" s="3">
        <v>0</v>
      </c>
      <c r="S1298" s="3" t="s">
        <v>36</v>
      </c>
      <c r="T1298" s="3">
        <f>COUNTIF([1]局站!$D$4:$D$172,"="&amp;S1298)</f>
        <v>1</v>
      </c>
      <c r="U1298" s="3">
        <v>0</v>
      </c>
      <c r="V1298" s="3">
        <v>0</v>
      </c>
      <c r="W1298" s="3">
        <v>0</v>
      </c>
      <c r="X1298" s="3" t="s">
        <v>1214</v>
      </c>
      <c r="Y1298" s="3" t="s">
        <v>880</v>
      </c>
      <c r="Z1298" s="3" t="str">
        <f>INDEX(业务类型!$C$4:$C$8,MATCH(纤芯!Y1298,业务类型!$B$4:$B$8,0))</f>
        <v>IDLE</v>
      </c>
      <c r="AA1298" s="3"/>
    </row>
    <row r="1299" spans="1:27" ht="16.5" x14ac:dyDescent="0.2">
      <c r="A1299" s="3">
        <v>1296</v>
      </c>
      <c r="B1299" s="3">
        <f t="shared" si="99"/>
        <v>37008102006</v>
      </c>
      <c r="C1299" s="3" t="s">
        <v>1166</v>
      </c>
      <c r="D1299" s="3" t="s">
        <v>208</v>
      </c>
      <c r="E1299" s="3" t="str">
        <f>INDEX(光放段!$G$4:$G$237,MATCH(纤芯!G1299,光放段!$C$4:$C$237,0))</f>
        <v>山东二干|菏泽薛城光缆:菏泽中华路老局-济宁洸河路</v>
      </c>
      <c r="F1299" s="3">
        <f>INDEX(光放段!$I$4:$I$237,MATCH(纤芯!H1299,光放段!$B$4:$B$237,0))</f>
        <v>37008100000</v>
      </c>
      <c r="G1299" s="3" t="str">
        <f t="shared" si="100"/>
        <v>山东二干|菏泽薛城光缆:巨野新华路-济宁洸河路</v>
      </c>
      <c r="H1299" s="3">
        <f>INDEX(光放段!$B$4:$B$237,MATCH(纤芯!G1299,光放段!$C$4:$C$237,0))</f>
        <v>37008102000</v>
      </c>
      <c r="I1299" s="3" t="str">
        <f t="shared" si="101"/>
        <v>菏泽薛城光缆</v>
      </c>
      <c r="J1299" s="3" t="str">
        <f>INDEX(子缆名称!$B$4:$B$29,纤芯!M1299)</f>
        <v>A缆</v>
      </c>
      <c r="K1299" s="3">
        <v>6</v>
      </c>
      <c r="L1299" s="3">
        <f t="shared" si="102"/>
        <v>6</v>
      </c>
      <c r="M1299" s="3">
        <f t="shared" si="103"/>
        <v>1</v>
      </c>
      <c r="N1299" s="3" t="s">
        <v>35</v>
      </c>
      <c r="O1299" s="3">
        <f>COUNTIF([1]局站!$D$4:$D$172,"="&amp;N1299)</f>
        <v>1</v>
      </c>
      <c r="P1299" s="3">
        <v>0</v>
      </c>
      <c r="Q1299" s="3">
        <v>0</v>
      </c>
      <c r="R1299" s="3">
        <v>0</v>
      </c>
      <c r="S1299" s="3" t="s">
        <v>36</v>
      </c>
      <c r="T1299" s="3">
        <f>COUNTIF([1]局站!$D$4:$D$172,"="&amp;S1299)</f>
        <v>1</v>
      </c>
      <c r="U1299" s="3">
        <v>0</v>
      </c>
      <c r="V1299" s="3">
        <v>0</v>
      </c>
      <c r="W1299" s="3">
        <v>0</v>
      </c>
      <c r="X1299" s="3" t="s">
        <v>1214</v>
      </c>
      <c r="Y1299" s="3" t="s">
        <v>880</v>
      </c>
      <c r="Z1299" s="3" t="str">
        <f>INDEX(业务类型!$C$4:$C$8,MATCH(纤芯!Y1299,业务类型!$B$4:$B$8,0))</f>
        <v>IDLE</v>
      </c>
      <c r="AA1299" s="3"/>
    </row>
    <row r="1300" spans="1:27" ht="16.5" x14ac:dyDescent="0.2">
      <c r="A1300" s="3">
        <v>1297</v>
      </c>
      <c r="B1300" s="3">
        <f t="shared" si="99"/>
        <v>37008102007</v>
      </c>
      <c r="C1300" s="3" t="s">
        <v>1166</v>
      </c>
      <c r="D1300" s="3" t="s">
        <v>208</v>
      </c>
      <c r="E1300" s="3" t="str">
        <f>INDEX(光放段!$G$4:$G$237,MATCH(纤芯!G1300,光放段!$C$4:$C$237,0))</f>
        <v>山东二干|菏泽薛城光缆:菏泽中华路老局-济宁洸河路</v>
      </c>
      <c r="F1300" s="3">
        <f>INDEX(光放段!$I$4:$I$237,MATCH(纤芯!H1300,光放段!$B$4:$B$237,0))</f>
        <v>37008100000</v>
      </c>
      <c r="G1300" s="3" t="str">
        <f t="shared" si="100"/>
        <v>山东二干|菏泽薛城光缆:巨野新华路-济宁洸河路</v>
      </c>
      <c r="H1300" s="3">
        <f>INDEX(光放段!$B$4:$B$237,MATCH(纤芯!G1300,光放段!$C$4:$C$237,0))</f>
        <v>37008102000</v>
      </c>
      <c r="I1300" s="3" t="str">
        <f t="shared" si="101"/>
        <v>菏泽薛城光缆</v>
      </c>
      <c r="J1300" s="3" t="str">
        <f>INDEX(子缆名称!$B$4:$B$29,纤芯!M1300)</f>
        <v>A缆</v>
      </c>
      <c r="K1300" s="3">
        <v>7</v>
      </c>
      <c r="L1300" s="3">
        <f t="shared" si="102"/>
        <v>7</v>
      </c>
      <c r="M1300" s="3">
        <f t="shared" si="103"/>
        <v>1</v>
      </c>
      <c r="N1300" s="3" t="s">
        <v>35</v>
      </c>
      <c r="O1300" s="3">
        <f>COUNTIF([1]局站!$D$4:$D$172,"="&amp;N1300)</f>
        <v>1</v>
      </c>
      <c r="P1300" s="3">
        <v>0</v>
      </c>
      <c r="Q1300" s="3">
        <v>0</v>
      </c>
      <c r="R1300" s="3">
        <v>0</v>
      </c>
      <c r="S1300" s="3" t="s">
        <v>36</v>
      </c>
      <c r="T1300" s="3">
        <f>COUNTIF([1]局站!$D$4:$D$172,"="&amp;S1300)</f>
        <v>1</v>
      </c>
      <c r="U1300" s="3">
        <v>0</v>
      </c>
      <c r="V1300" s="3">
        <v>0</v>
      </c>
      <c r="W1300" s="3">
        <v>0</v>
      </c>
      <c r="X1300" s="3" t="s">
        <v>1215</v>
      </c>
      <c r="Y1300" s="3" t="s">
        <v>880</v>
      </c>
      <c r="Z1300" s="3" t="str">
        <f>INDEX(业务类型!$C$4:$C$8,MATCH(纤芯!Y1300,业务类型!$B$4:$B$8,0))</f>
        <v>IDLE</v>
      </c>
      <c r="AA1300" s="3"/>
    </row>
    <row r="1301" spans="1:27" ht="16.5" x14ac:dyDescent="0.2">
      <c r="A1301" s="3">
        <v>1298</v>
      </c>
      <c r="B1301" s="3">
        <f t="shared" ref="B1301:B1364" si="104">H1301+K1301</f>
        <v>37008102008</v>
      </c>
      <c r="C1301" s="3" t="s">
        <v>1166</v>
      </c>
      <c r="D1301" s="3" t="s">
        <v>208</v>
      </c>
      <c r="E1301" s="3" t="str">
        <f>INDEX(光放段!$G$4:$G$237,MATCH(纤芯!G1301,光放段!$C$4:$C$237,0))</f>
        <v>山东二干|菏泽薛城光缆:菏泽中华路老局-济宁洸河路</v>
      </c>
      <c r="F1301" s="3">
        <f>INDEX(光放段!$I$4:$I$237,MATCH(纤芯!H1301,光放段!$B$4:$B$237,0))</f>
        <v>37008100000</v>
      </c>
      <c r="G1301" s="3" t="str">
        <f t="shared" si="100"/>
        <v>山东二干|菏泽薛城光缆:巨野新华路-济宁洸河路</v>
      </c>
      <c r="H1301" s="3">
        <f>INDEX(光放段!$B$4:$B$237,MATCH(纤芯!G1301,光放段!$C$4:$C$237,0))</f>
        <v>37008102000</v>
      </c>
      <c r="I1301" s="3" t="str">
        <f t="shared" si="101"/>
        <v>菏泽薛城光缆</v>
      </c>
      <c r="J1301" s="3" t="str">
        <f>INDEX(子缆名称!$B$4:$B$29,纤芯!M1301)</f>
        <v>A缆</v>
      </c>
      <c r="K1301" s="3">
        <v>8</v>
      </c>
      <c r="L1301" s="3">
        <f t="shared" si="102"/>
        <v>8</v>
      </c>
      <c r="M1301" s="3">
        <f t="shared" si="103"/>
        <v>1</v>
      </c>
      <c r="N1301" s="3" t="s">
        <v>35</v>
      </c>
      <c r="O1301" s="3">
        <f>COUNTIF([1]局站!$D$4:$D$172,"="&amp;N1301)</f>
        <v>1</v>
      </c>
      <c r="P1301" s="3">
        <v>0</v>
      </c>
      <c r="Q1301" s="3">
        <v>0</v>
      </c>
      <c r="R1301" s="3">
        <v>0</v>
      </c>
      <c r="S1301" s="3" t="s">
        <v>36</v>
      </c>
      <c r="T1301" s="3">
        <f>COUNTIF([1]局站!$D$4:$D$172,"="&amp;S1301)</f>
        <v>1</v>
      </c>
      <c r="U1301" s="3">
        <v>0</v>
      </c>
      <c r="V1301" s="3">
        <v>0</v>
      </c>
      <c r="W1301" s="3">
        <v>0</v>
      </c>
      <c r="X1301" s="3" t="s">
        <v>1215</v>
      </c>
      <c r="Y1301" s="3" t="s">
        <v>880</v>
      </c>
      <c r="Z1301" s="3" t="str">
        <f>INDEX(业务类型!$C$4:$C$8,MATCH(纤芯!Y1301,业务类型!$B$4:$B$8,0))</f>
        <v>IDLE</v>
      </c>
      <c r="AA1301" s="3"/>
    </row>
    <row r="1302" spans="1:27" ht="16.5" x14ac:dyDescent="0.2">
      <c r="A1302" s="3">
        <v>1299</v>
      </c>
      <c r="B1302" s="3">
        <f t="shared" si="104"/>
        <v>37008102009</v>
      </c>
      <c r="C1302" s="3" t="s">
        <v>1166</v>
      </c>
      <c r="D1302" s="3" t="s">
        <v>208</v>
      </c>
      <c r="E1302" s="3" t="str">
        <f>INDEX(光放段!$G$4:$G$237,MATCH(纤芯!G1302,光放段!$C$4:$C$237,0))</f>
        <v>山东二干|菏泽薛城光缆:菏泽中华路老局-济宁洸河路</v>
      </c>
      <c r="F1302" s="3">
        <f>INDEX(光放段!$I$4:$I$237,MATCH(纤芯!H1302,光放段!$B$4:$B$237,0))</f>
        <v>37008100000</v>
      </c>
      <c r="G1302" s="3" t="str">
        <f t="shared" si="100"/>
        <v>山东二干|菏泽薛城光缆:巨野新华路-济宁洸河路</v>
      </c>
      <c r="H1302" s="3">
        <f>INDEX(光放段!$B$4:$B$237,MATCH(纤芯!G1302,光放段!$C$4:$C$237,0))</f>
        <v>37008102000</v>
      </c>
      <c r="I1302" s="3" t="str">
        <f t="shared" si="101"/>
        <v>菏泽薛城光缆</v>
      </c>
      <c r="J1302" s="3" t="str">
        <f>INDEX(子缆名称!$B$4:$B$29,纤芯!M1302)</f>
        <v>A缆</v>
      </c>
      <c r="K1302" s="3">
        <v>9</v>
      </c>
      <c r="L1302" s="3">
        <f t="shared" si="102"/>
        <v>9</v>
      </c>
      <c r="M1302" s="3">
        <f t="shared" si="103"/>
        <v>1</v>
      </c>
      <c r="N1302" s="3" t="s">
        <v>35</v>
      </c>
      <c r="O1302" s="3">
        <f>COUNTIF([1]局站!$D$4:$D$172,"="&amp;N1302)</f>
        <v>1</v>
      </c>
      <c r="P1302" s="3">
        <v>0</v>
      </c>
      <c r="Q1302" s="3">
        <v>0</v>
      </c>
      <c r="R1302" s="3">
        <v>0</v>
      </c>
      <c r="S1302" s="3" t="s">
        <v>36</v>
      </c>
      <c r="T1302" s="3">
        <f>COUNTIF([1]局站!$D$4:$D$172,"="&amp;S1302)</f>
        <v>1</v>
      </c>
      <c r="U1302" s="3">
        <v>0</v>
      </c>
      <c r="V1302" s="3">
        <v>0</v>
      </c>
      <c r="W1302" s="3">
        <v>0</v>
      </c>
      <c r="X1302" s="3" t="s">
        <v>1215</v>
      </c>
      <c r="Y1302" s="3" t="s">
        <v>881</v>
      </c>
      <c r="Z1302" s="3" t="str">
        <f>INDEX(业务类型!$C$4:$C$8,MATCH(纤芯!Y1302,业务类型!$B$4:$B$8,0))</f>
        <v>OTHER</v>
      </c>
      <c r="AA1302" s="3" t="s">
        <v>896</v>
      </c>
    </row>
    <row r="1303" spans="1:27" ht="16.5" x14ac:dyDescent="0.2">
      <c r="A1303" s="3">
        <v>1300</v>
      </c>
      <c r="B1303" s="3">
        <f t="shared" si="104"/>
        <v>37008102010</v>
      </c>
      <c r="C1303" s="3" t="s">
        <v>1166</v>
      </c>
      <c r="D1303" s="3" t="s">
        <v>208</v>
      </c>
      <c r="E1303" s="3" t="str">
        <f>INDEX(光放段!$G$4:$G$237,MATCH(纤芯!G1303,光放段!$C$4:$C$237,0))</f>
        <v>山东二干|菏泽薛城光缆:菏泽中华路老局-济宁洸河路</v>
      </c>
      <c r="F1303" s="3">
        <f>INDEX(光放段!$I$4:$I$237,MATCH(纤芯!H1303,光放段!$B$4:$B$237,0))</f>
        <v>37008100000</v>
      </c>
      <c r="G1303" s="3" t="str">
        <f t="shared" si="100"/>
        <v>山东二干|菏泽薛城光缆:巨野新华路-济宁洸河路</v>
      </c>
      <c r="H1303" s="3">
        <f>INDEX(光放段!$B$4:$B$237,MATCH(纤芯!G1303,光放段!$C$4:$C$237,0))</f>
        <v>37008102000</v>
      </c>
      <c r="I1303" s="3" t="str">
        <f t="shared" si="101"/>
        <v>菏泽薛城光缆</v>
      </c>
      <c r="J1303" s="3" t="str">
        <f>INDEX(子缆名称!$B$4:$B$29,纤芯!M1303)</f>
        <v>A缆</v>
      </c>
      <c r="K1303" s="3">
        <v>10</v>
      </c>
      <c r="L1303" s="3">
        <f t="shared" si="102"/>
        <v>10</v>
      </c>
      <c r="M1303" s="3">
        <f t="shared" si="103"/>
        <v>1</v>
      </c>
      <c r="N1303" s="3" t="s">
        <v>35</v>
      </c>
      <c r="O1303" s="3">
        <f>COUNTIF([1]局站!$D$4:$D$172,"="&amp;N1303)</f>
        <v>1</v>
      </c>
      <c r="P1303" s="3">
        <v>0</v>
      </c>
      <c r="Q1303" s="3">
        <v>0</v>
      </c>
      <c r="R1303" s="3">
        <v>0</v>
      </c>
      <c r="S1303" s="3" t="s">
        <v>36</v>
      </c>
      <c r="T1303" s="3">
        <f>COUNTIF([1]局站!$D$4:$D$172,"="&amp;S1303)</f>
        <v>1</v>
      </c>
      <c r="U1303" s="3">
        <v>0</v>
      </c>
      <c r="V1303" s="3">
        <v>0</v>
      </c>
      <c r="W1303" s="3">
        <v>0</v>
      </c>
      <c r="X1303" s="3" t="s">
        <v>1215</v>
      </c>
      <c r="Y1303" s="3" t="s">
        <v>881</v>
      </c>
      <c r="Z1303" s="3" t="str">
        <f>INDEX(业务类型!$C$4:$C$8,MATCH(纤芯!Y1303,业务类型!$B$4:$B$8,0))</f>
        <v>OTHER</v>
      </c>
      <c r="AA1303" s="3" t="s">
        <v>896</v>
      </c>
    </row>
    <row r="1304" spans="1:27" ht="16.5" x14ac:dyDescent="0.2">
      <c r="A1304" s="3">
        <v>1301</v>
      </c>
      <c r="B1304" s="3">
        <f t="shared" si="104"/>
        <v>37008102011</v>
      </c>
      <c r="C1304" s="3" t="s">
        <v>1166</v>
      </c>
      <c r="D1304" s="3" t="s">
        <v>208</v>
      </c>
      <c r="E1304" s="3" t="str">
        <f>INDEX(光放段!$G$4:$G$237,MATCH(纤芯!G1304,光放段!$C$4:$C$237,0))</f>
        <v>山东二干|菏泽薛城光缆:菏泽中华路老局-济宁洸河路</v>
      </c>
      <c r="F1304" s="3">
        <f>INDEX(光放段!$I$4:$I$237,MATCH(纤芯!H1304,光放段!$B$4:$B$237,0))</f>
        <v>37008100000</v>
      </c>
      <c r="G1304" s="3" t="str">
        <f t="shared" si="100"/>
        <v>山东二干|菏泽薛城光缆:巨野新华路-济宁洸河路</v>
      </c>
      <c r="H1304" s="3">
        <f>INDEX(光放段!$B$4:$B$237,MATCH(纤芯!G1304,光放段!$C$4:$C$237,0))</f>
        <v>37008102000</v>
      </c>
      <c r="I1304" s="3" t="str">
        <f t="shared" si="101"/>
        <v>菏泽薛城光缆</v>
      </c>
      <c r="J1304" s="3" t="str">
        <f>INDEX(子缆名称!$B$4:$B$29,纤芯!M1304)</f>
        <v>A缆</v>
      </c>
      <c r="K1304" s="3">
        <v>11</v>
      </c>
      <c r="L1304" s="3">
        <f t="shared" si="102"/>
        <v>11</v>
      </c>
      <c r="M1304" s="3">
        <f t="shared" si="103"/>
        <v>1</v>
      </c>
      <c r="N1304" s="3" t="s">
        <v>35</v>
      </c>
      <c r="O1304" s="3">
        <f>COUNTIF([1]局站!$D$4:$D$172,"="&amp;N1304)</f>
        <v>1</v>
      </c>
      <c r="P1304" s="3">
        <v>0</v>
      </c>
      <c r="Q1304" s="3">
        <v>0</v>
      </c>
      <c r="R1304" s="3">
        <v>0</v>
      </c>
      <c r="S1304" s="3" t="s">
        <v>36</v>
      </c>
      <c r="T1304" s="3">
        <f>COUNTIF([1]局站!$D$4:$D$172,"="&amp;S1304)</f>
        <v>1</v>
      </c>
      <c r="U1304" s="3">
        <v>0</v>
      </c>
      <c r="V1304" s="3">
        <v>0</v>
      </c>
      <c r="W1304" s="3">
        <v>0</v>
      </c>
      <c r="X1304" s="3" t="s">
        <v>1215</v>
      </c>
      <c r="Y1304" s="3" t="s">
        <v>881</v>
      </c>
      <c r="Z1304" s="3" t="str">
        <f>INDEX(业务类型!$C$4:$C$8,MATCH(纤芯!Y1304,业务类型!$B$4:$B$8,0))</f>
        <v>OTHER</v>
      </c>
      <c r="AA1304" s="3" t="s">
        <v>896</v>
      </c>
    </row>
    <row r="1305" spans="1:27" ht="16.5" x14ac:dyDescent="0.2">
      <c r="A1305" s="3">
        <v>1302</v>
      </c>
      <c r="B1305" s="3">
        <f t="shared" si="104"/>
        <v>37008102012</v>
      </c>
      <c r="C1305" s="3" t="s">
        <v>1166</v>
      </c>
      <c r="D1305" s="3" t="s">
        <v>208</v>
      </c>
      <c r="E1305" s="3" t="str">
        <f>INDEX(光放段!$G$4:$G$237,MATCH(纤芯!G1305,光放段!$C$4:$C$237,0))</f>
        <v>山东二干|菏泽薛城光缆:菏泽中华路老局-济宁洸河路</v>
      </c>
      <c r="F1305" s="3">
        <f>INDEX(光放段!$I$4:$I$237,MATCH(纤芯!H1305,光放段!$B$4:$B$237,0))</f>
        <v>37008100000</v>
      </c>
      <c r="G1305" s="3" t="str">
        <f t="shared" si="100"/>
        <v>山东二干|菏泽薛城光缆:巨野新华路-济宁洸河路</v>
      </c>
      <c r="H1305" s="3">
        <f>INDEX(光放段!$B$4:$B$237,MATCH(纤芯!G1305,光放段!$C$4:$C$237,0))</f>
        <v>37008102000</v>
      </c>
      <c r="I1305" s="3" t="str">
        <f t="shared" si="101"/>
        <v>菏泽薛城光缆</v>
      </c>
      <c r="J1305" s="3" t="str">
        <f>INDEX(子缆名称!$B$4:$B$29,纤芯!M1305)</f>
        <v>A缆</v>
      </c>
      <c r="K1305" s="3">
        <v>12</v>
      </c>
      <c r="L1305" s="3">
        <f t="shared" si="102"/>
        <v>12</v>
      </c>
      <c r="M1305" s="3">
        <f t="shared" si="103"/>
        <v>1</v>
      </c>
      <c r="N1305" s="3" t="s">
        <v>35</v>
      </c>
      <c r="O1305" s="3">
        <f>COUNTIF([1]局站!$D$4:$D$172,"="&amp;N1305)</f>
        <v>1</v>
      </c>
      <c r="P1305" s="3">
        <v>0</v>
      </c>
      <c r="Q1305" s="3">
        <v>0</v>
      </c>
      <c r="R1305" s="3">
        <v>0</v>
      </c>
      <c r="S1305" s="3" t="s">
        <v>36</v>
      </c>
      <c r="T1305" s="3">
        <f>COUNTIF([1]局站!$D$4:$D$172,"="&amp;S1305)</f>
        <v>1</v>
      </c>
      <c r="U1305" s="3">
        <v>0</v>
      </c>
      <c r="V1305" s="3">
        <v>0</v>
      </c>
      <c r="W1305" s="3">
        <v>0</v>
      </c>
      <c r="X1305" s="3" t="s">
        <v>1215</v>
      </c>
      <c r="Y1305" s="3" t="s">
        <v>881</v>
      </c>
      <c r="Z1305" s="3" t="str">
        <f>INDEX(业务类型!$C$4:$C$8,MATCH(纤芯!Y1305,业务类型!$B$4:$B$8,0))</f>
        <v>OTHER</v>
      </c>
      <c r="AA1305" s="3" t="s">
        <v>896</v>
      </c>
    </row>
    <row r="1306" spans="1:27" ht="16.5" x14ac:dyDescent="0.2">
      <c r="A1306" s="3">
        <v>1303</v>
      </c>
      <c r="B1306" s="3">
        <f t="shared" si="104"/>
        <v>37008102013</v>
      </c>
      <c r="C1306" s="3" t="s">
        <v>1166</v>
      </c>
      <c r="D1306" s="3" t="s">
        <v>208</v>
      </c>
      <c r="E1306" s="3" t="str">
        <f>INDEX(光放段!$G$4:$G$237,MATCH(纤芯!G1306,光放段!$C$4:$C$237,0))</f>
        <v>山东二干|菏泽薛城光缆:菏泽中华路老局-济宁洸河路</v>
      </c>
      <c r="F1306" s="3">
        <f>INDEX(光放段!$I$4:$I$237,MATCH(纤芯!H1306,光放段!$B$4:$B$237,0))</f>
        <v>37008100000</v>
      </c>
      <c r="G1306" s="3" t="str">
        <f t="shared" si="100"/>
        <v>山东二干|菏泽薛城光缆:巨野新华路-济宁洸河路</v>
      </c>
      <c r="H1306" s="3">
        <f>INDEX(光放段!$B$4:$B$237,MATCH(纤芯!G1306,光放段!$C$4:$C$237,0))</f>
        <v>37008102000</v>
      </c>
      <c r="I1306" s="3" t="str">
        <f t="shared" si="101"/>
        <v>菏泽薛城光缆</v>
      </c>
      <c r="J1306" s="3" t="str">
        <f>INDEX(子缆名称!$B$4:$B$29,纤芯!M1306)</f>
        <v>B缆</v>
      </c>
      <c r="K1306" s="3">
        <v>13</v>
      </c>
      <c r="L1306" s="3">
        <f t="shared" si="102"/>
        <v>1</v>
      </c>
      <c r="M1306" s="3">
        <f t="shared" si="103"/>
        <v>2</v>
      </c>
      <c r="N1306" s="3" t="s">
        <v>35</v>
      </c>
      <c r="O1306" s="3">
        <f>COUNTIF([1]局站!$D$4:$D$172,"="&amp;N1306)</f>
        <v>1</v>
      </c>
      <c r="P1306" s="3">
        <v>0</v>
      </c>
      <c r="Q1306" s="3">
        <v>0</v>
      </c>
      <c r="R1306" s="3">
        <v>0</v>
      </c>
      <c r="S1306" s="3" t="s">
        <v>36</v>
      </c>
      <c r="T1306" s="3">
        <f>COUNTIF([1]局站!$D$4:$D$172,"="&amp;S1306)</f>
        <v>1</v>
      </c>
      <c r="U1306" s="3">
        <v>0</v>
      </c>
      <c r="V1306" s="3">
        <v>0</v>
      </c>
      <c r="W1306" s="3">
        <v>0</v>
      </c>
      <c r="X1306" s="3" t="s">
        <v>1215</v>
      </c>
      <c r="Y1306" s="3" t="s">
        <v>852</v>
      </c>
      <c r="Z1306" s="3" t="str">
        <f>INDEX(业务类型!$C$4:$C$8,MATCH(纤芯!Y1306,业务类型!$B$4:$B$8,0))</f>
        <v>TWO</v>
      </c>
      <c r="AA1306" s="3" t="s">
        <v>951</v>
      </c>
    </row>
    <row r="1307" spans="1:27" ht="16.5" x14ac:dyDescent="0.2">
      <c r="A1307" s="3">
        <v>1304</v>
      </c>
      <c r="B1307" s="3">
        <f t="shared" si="104"/>
        <v>37008102014</v>
      </c>
      <c r="C1307" s="3" t="s">
        <v>1166</v>
      </c>
      <c r="D1307" s="3" t="s">
        <v>208</v>
      </c>
      <c r="E1307" s="3" t="str">
        <f>INDEX(光放段!$G$4:$G$237,MATCH(纤芯!G1307,光放段!$C$4:$C$237,0))</f>
        <v>山东二干|菏泽薛城光缆:菏泽中华路老局-济宁洸河路</v>
      </c>
      <c r="F1307" s="3">
        <f>INDEX(光放段!$I$4:$I$237,MATCH(纤芯!H1307,光放段!$B$4:$B$237,0))</f>
        <v>37008100000</v>
      </c>
      <c r="G1307" s="3" t="str">
        <f t="shared" si="100"/>
        <v>山东二干|菏泽薛城光缆:巨野新华路-济宁洸河路</v>
      </c>
      <c r="H1307" s="3">
        <f>INDEX(光放段!$B$4:$B$237,MATCH(纤芯!G1307,光放段!$C$4:$C$237,0))</f>
        <v>37008102000</v>
      </c>
      <c r="I1307" s="3" t="str">
        <f t="shared" si="101"/>
        <v>菏泽薛城光缆</v>
      </c>
      <c r="J1307" s="3" t="str">
        <f>INDEX(子缆名称!$B$4:$B$29,纤芯!M1307)</f>
        <v>B缆</v>
      </c>
      <c r="K1307" s="3">
        <v>14</v>
      </c>
      <c r="L1307" s="3">
        <f t="shared" si="102"/>
        <v>2</v>
      </c>
      <c r="M1307" s="3">
        <f t="shared" si="103"/>
        <v>2</v>
      </c>
      <c r="N1307" s="3" t="s">
        <v>35</v>
      </c>
      <c r="O1307" s="3">
        <f>COUNTIF([1]局站!$D$4:$D$172,"="&amp;N1307)</f>
        <v>1</v>
      </c>
      <c r="P1307" s="3">
        <v>0</v>
      </c>
      <c r="Q1307" s="3">
        <v>0</v>
      </c>
      <c r="R1307" s="3">
        <v>0</v>
      </c>
      <c r="S1307" s="3" t="s">
        <v>36</v>
      </c>
      <c r="T1307" s="3">
        <f>COUNTIF([1]局站!$D$4:$D$172,"="&amp;S1307)</f>
        <v>1</v>
      </c>
      <c r="U1307" s="3">
        <v>0</v>
      </c>
      <c r="V1307" s="3">
        <v>0</v>
      </c>
      <c r="W1307" s="3">
        <v>0</v>
      </c>
      <c r="X1307" s="3" t="s">
        <v>1215</v>
      </c>
      <c r="Y1307" s="3" t="s">
        <v>880</v>
      </c>
      <c r="Z1307" s="3" t="str">
        <f>INDEX(业务类型!$C$4:$C$8,MATCH(纤芯!Y1307,业务类型!$B$4:$B$8,0))</f>
        <v>IDLE</v>
      </c>
      <c r="AA1307" s="3"/>
    </row>
    <row r="1308" spans="1:27" ht="16.5" x14ac:dyDescent="0.2">
      <c r="A1308" s="3">
        <v>1305</v>
      </c>
      <c r="B1308" s="3">
        <f t="shared" si="104"/>
        <v>37008102015</v>
      </c>
      <c r="C1308" s="3" t="s">
        <v>1166</v>
      </c>
      <c r="D1308" s="3" t="s">
        <v>208</v>
      </c>
      <c r="E1308" s="3" t="str">
        <f>INDEX(光放段!$G$4:$G$237,MATCH(纤芯!G1308,光放段!$C$4:$C$237,0))</f>
        <v>山东二干|菏泽薛城光缆:菏泽中华路老局-济宁洸河路</v>
      </c>
      <c r="F1308" s="3">
        <f>INDEX(光放段!$I$4:$I$237,MATCH(纤芯!H1308,光放段!$B$4:$B$237,0))</f>
        <v>37008100000</v>
      </c>
      <c r="G1308" s="3" t="str">
        <f t="shared" si="100"/>
        <v>山东二干|菏泽薛城光缆:巨野新华路-济宁洸河路</v>
      </c>
      <c r="H1308" s="3">
        <f>INDEX(光放段!$B$4:$B$237,MATCH(纤芯!G1308,光放段!$C$4:$C$237,0))</f>
        <v>37008102000</v>
      </c>
      <c r="I1308" s="3" t="str">
        <f t="shared" si="101"/>
        <v>菏泽薛城光缆</v>
      </c>
      <c r="J1308" s="3" t="str">
        <f>INDEX(子缆名称!$B$4:$B$29,纤芯!M1308)</f>
        <v>B缆</v>
      </c>
      <c r="K1308" s="3">
        <v>15</v>
      </c>
      <c r="L1308" s="3">
        <f t="shared" si="102"/>
        <v>3</v>
      </c>
      <c r="M1308" s="3">
        <f t="shared" si="103"/>
        <v>2</v>
      </c>
      <c r="N1308" s="3" t="s">
        <v>35</v>
      </c>
      <c r="O1308" s="3">
        <f>COUNTIF([1]局站!$D$4:$D$172,"="&amp;N1308)</f>
        <v>1</v>
      </c>
      <c r="P1308" s="3">
        <v>0</v>
      </c>
      <c r="Q1308" s="3">
        <v>0</v>
      </c>
      <c r="R1308" s="3">
        <v>0</v>
      </c>
      <c r="S1308" s="3" t="s">
        <v>36</v>
      </c>
      <c r="T1308" s="3">
        <f>COUNTIF([1]局站!$D$4:$D$172,"="&amp;S1308)</f>
        <v>1</v>
      </c>
      <c r="U1308" s="3">
        <v>0</v>
      </c>
      <c r="V1308" s="3">
        <v>0</v>
      </c>
      <c r="W1308" s="3">
        <v>0</v>
      </c>
      <c r="X1308" s="3" t="s">
        <v>1215</v>
      </c>
      <c r="Y1308" s="3" t="s">
        <v>852</v>
      </c>
      <c r="Z1308" s="3" t="str">
        <f>INDEX(业务类型!$C$4:$C$8,MATCH(纤芯!Y1308,业务类型!$B$4:$B$8,0))</f>
        <v>TWO</v>
      </c>
      <c r="AA1308" s="3" t="s">
        <v>951</v>
      </c>
    </row>
    <row r="1309" spans="1:27" ht="16.5" x14ac:dyDescent="0.2">
      <c r="A1309" s="3">
        <v>1306</v>
      </c>
      <c r="B1309" s="3">
        <f t="shared" si="104"/>
        <v>37008102016</v>
      </c>
      <c r="C1309" s="3" t="s">
        <v>1166</v>
      </c>
      <c r="D1309" s="3" t="s">
        <v>208</v>
      </c>
      <c r="E1309" s="3" t="str">
        <f>INDEX(光放段!$G$4:$G$237,MATCH(纤芯!G1309,光放段!$C$4:$C$237,0))</f>
        <v>山东二干|菏泽薛城光缆:菏泽中华路老局-济宁洸河路</v>
      </c>
      <c r="F1309" s="3">
        <f>INDEX(光放段!$I$4:$I$237,MATCH(纤芯!H1309,光放段!$B$4:$B$237,0))</f>
        <v>37008100000</v>
      </c>
      <c r="G1309" s="3" t="str">
        <f t="shared" si="100"/>
        <v>山东二干|菏泽薛城光缆:巨野新华路-济宁洸河路</v>
      </c>
      <c r="H1309" s="3">
        <f>INDEX(光放段!$B$4:$B$237,MATCH(纤芯!G1309,光放段!$C$4:$C$237,0))</f>
        <v>37008102000</v>
      </c>
      <c r="I1309" s="3" t="str">
        <f t="shared" si="101"/>
        <v>菏泽薛城光缆</v>
      </c>
      <c r="J1309" s="3" t="str">
        <f>INDEX(子缆名称!$B$4:$B$29,纤芯!M1309)</f>
        <v>B缆</v>
      </c>
      <c r="K1309" s="3">
        <v>16</v>
      </c>
      <c r="L1309" s="3">
        <f t="shared" si="102"/>
        <v>4</v>
      </c>
      <c r="M1309" s="3">
        <f t="shared" si="103"/>
        <v>2</v>
      </c>
      <c r="N1309" s="3" t="s">
        <v>35</v>
      </c>
      <c r="O1309" s="3">
        <f>COUNTIF([1]局站!$D$4:$D$172,"="&amp;N1309)</f>
        <v>1</v>
      </c>
      <c r="P1309" s="3">
        <v>0</v>
      </c>
      <c r="Q1309" s="3">
        <v>0</v>
      </c>
      <c r="R1309" s="3">
        <v>0</v>
      </c>
      <c r="S1309" s="3" t="s">
        <v>36</v>
      </c>
      <c r="T1309" s="3">
        <f>COUNTIF([1]局站!$D$4:$D$172,"="&amp;S1309)</f>
        <v>1</v>
      </c>
      <c r="U1309" s="3">
        <v>0</v>
      </c>
      <c r="V1309" s="3">
        <v>0</v>
      </c>
      <c r="W1309" s="3">
        <v>0</v>
      </c>
      <c r="X1309" s="3" t="s">
        <v>1215</v>
      </c>
      <c r="Y1309" s="3" t="s">
        <v>880</v>
      </c>
      <c r="Z1309" s="3" t="str">
        <f>INDEX(业务类型!$C$4:$C$8,MATCH(纤芯!Y1309,业务类型!$B$4:$B$8,0))</f>
        <v>IDLE</v>
      </c>
      <c r="AA1309" s="3"/>
    </row>
    <row r="1310" spans="1:27" ht="16.5" x14ac:dyDescent="0.2">
      <c r="A1310" s="3">
        <v>1307</v>
      </c>
      <c r="B1310" s="3">
        <f t="shared" si="104"/>
        <v>37008102017</v>
      </c>
      <c r="C1310" s="3" t="s">
        <v>1166</v>
      </c>
      <c r="D1310" s="3" t="s">
        <v>208</v>
      </c>
      <c r="E1310" s="3" t="str">
        <f>INDEX(光放段!$G$4:$G$237,MATCH(纤芯!G1310,光放段!$C$4:$C$237,0))</f>
        <v>山东二干|菏泽薛城光缆:菏泽中华路老局-济宁洸河路</v>
      </c>
      <c r="F1310" s="3">
        <f>INDEX(光放段!$I$4:$I$237,MATCH(纤芯!H1310,光放段!$B$4:$B$237,0))</f>
        <v>37008100000</v>
      </c>
      <c r="G1310" s="3" t="str">
        <f t="shared" si="100"/>
        <v>山东二干|菏泽薛城光缆:巨野新华路-济宁洸河路</v>
      </c>
      <c r="H1310" s="3">
        <f>INDEX(光放段!$B$4:$B$237,MATCH(纤芯!G1310,光放段!$C$4:$C$237,0))</f>
        <v>37008102000</v>
      </c>
      <c r="I1310" s="3" t="str">
        <f t="shared" si="101"/>
        <v>菏泽薛城光缆</v>
      </c>
      <c r="J1310" s="3" t="str">
        <f>INDEX(子缆名称!$B$4:$B$29,纤芯!M1310)</f>
        <v>B缆</v>
      </c>
      <c r="K1310" s="3">
        <v>17</v>
      </c>
      <c r="L1310" s="3">
        <f t="shared" si="102"/>
        <v>5</v>
      </c>
      <c r="M1310" s="3">
        <f t="shared" si="103"/>
        <v>2</v>
      </c>
      <c r="N1310" s="3" t="s">
        <v>35</v>
      </c>
      <c r="O1310" s="3">
        <f>COUNTIF([1]局站!$D$4:$D$172,"="&amp;N1310)</f>
        <v>1</v>
      </c>
      <c r="P1310" s="3">
        <v>0</v>
      </c>
      <c r="Q1310" s="3">
        <v>0</v>
      </c>
      <c r="R1310" s="3">
        <v>0</v>
      </c>
      <c r="S1310" s="3" t="s">
        <v>36</v>
      </c>
      <c r="T1310" s="3">
        <f>COUNTIF([1]局站!$D$4:$D$172,"="&amp;S1310)</f>
        <v>1</v>
      </c>
      <c r="U1310" s="3">
        <v>0</v>
      </c>
      <c r="V1310" s="3">
        <v>0</v>
      </c>
      <c r="W1310" s="3">
        <v>0</v>
      </c>
      <c r="X1310" s="3" t="s">
        <v>1215</v>
      </c>
      <c r="Y1310" s="3" t="s">
        <v>850</v>
      </c>
      <c r="Z1310" s="3" t="str">
        <f>INDEX(业务类型!$C$4:$C$8,MATCH(纤芯!Y1310,业务类型!$B$4:$B$8,0))</f>
        <v>ONE</v>
      </c>
      <c r="AA1310" s="3" t="s">
        <v>949</v>
      </c>
    </row>
    <row r="1311" spans="1:27" ht="16.5" x14ac:dyDescent="0.2">
      <c r="A1311" s="3">
        <v>1308</v>
      </c>
      <c r="B1311" s="3">
        <f t="shared" si="104"/>
        <v>37008102018</v>
      </c>
      <c r="C1311" s="3" t="s">
        <v>1166</v>
      </c>
      <c r="D1311" s="3" t="s">
        <v>208</v>
      </c>
      <c r="E1311" s="3" t="str">
        <f>INDEX(光放段!$G$4:$G$237,MATCH(纤芯!G1311,光放段!$C$4:$C$237,0))</f>
        <v>山东二干|菏泽薛城光缆:菏泽中华路老局-济宁洸河路</v>
      </c>
      <c r="F1311" s="3">
        <f>INDEX(光放段!$I$4:$I$237,MATCH(纤芯!H1311,光放段!$B$4:$B$237,0))</f>
        <v>37008100000</v>
      </c>
      <c r="G1311" s="3" t="str">
        <f t="shared" si="100"/>
        <v>山东二干|菏泽薛城光缆:巨野新华路-济宁洸河路</v>
      </c>
      <c r="H1311" s="3">
        <f>INDEX(光放段!$B$4:$B$237,MATCH(纤芯!G1311,光放段!$C$4:$C$237,0))</f>
        <v>37008102000</v>
      </c>
      <c r="I1311" s="3" t="str">
        <f t="shared" si="101"/>
        <v>菏泽薛城光缆</v>
      </c>
      <c r="J1311" s="3" t="str">
        <f>INDEX(子缆名称!$B$4:$B$29,纤芯!M1311)</f>
        <v>B缆</v>
      </c>
      <c r="K1311" s="3">
        <v>18</v>
      </c>
      <c r="L1311" s="3">
        <f t="shared" si="102"/>
        <v>6</v>
      </c>
      <c r="M1311" s="3">
        <f t="shared" si="103"/>
        <v>2</v>
      </c>
      <c r="N1311" s="3" t="s">
        <v>35</v>
      </c>
      <c r="O1311" s="3">
        <f>COUNTIF([1]局站!$D$4:$D$172,"="&amp;N1311)</f>
        <v>1</v>
      </c>
      <c r="P1311" s="3">
        <v>0</v>
      </c>
      <c r="Q1311" s="3">
        <v>0</v>
      </c>
      <c r="R1311" s="3">
        <v>0</v>
      </c>
      <c r="S1311" s="3" t="s">
        <v>36</v>
      </c>
      <c r="T1311" s="3">
        <f>COUNTIF([1]局站!$D$4:$D$172,"="&amp;S1311)</f>
        <v>1</v>
      </c>
      <c r="U1311" s="3">
        <v>0</v>
      </c>
      <c r="V1311" s="3">
        <v>0</v>
      </c>
      <c r="W1311" s="3">
        <v>0</v>
      </c>
      <c r="X1311" s="3" t="s">
        <v>1215</v>
      </c>
      <c r="Y1311" s="3" t="s">
        <v>850</v>
      </c>
      <c r="Z1311" s="3" t="str">
        <f>INDEX(业务类型!$C$4:$C$8,MATCH(纤芯!Y1311,业务类型!$B$4:$B$8,0))</f>
        <v>ONE</v>
      </c>
      <c r="AA1311" s="3" t="s">
        <v>949</v>
      </c>
    </row>
    <row r="1312" spans="1:27" ht="16.5" x14ac:dyDescent="0.2">
      <c r="A1312" s="3">
        <v>1309</v>
      </c>
      <c r="B1312" s="3">
        <f t="shared" si="104"/>
        <v>37008102019</v>
      </c>
      <c r="C1312" s="3" t="s">
        <v>1166</v>
      </c>
      <c r="D1312" s="3" t="s">
        <v>208</v>
      </c>
      <c r="E1312" s="3" t="str">
        <f>INDEX(光放段!$G$4:$G$237,MATCH(纤芯!G1312,光放段!$C$4:$C$237,0))</f>
        <v>山东二干|菏泽薛城光缆:菏泽中华路老局-济宁洸河路</v>
      </c>
      <c r="F1312" s="3">
        <f>INDEX(光放段!$I$4:$I$237,MATCH(纤芯!H1312,光放段!$B$4:$B$237,0))</f>
        <v>37008100000</v>
      </c>
      <c r="G1312" s="3" t="str">
        <f t="shared" si="100"/>
        <v>山东二干|菏泽薛城光缆:巨野新华路-济宁洸河路</v>
      </c>
      <c r="H1312" s="3">
        <f>INDEX(光放段!$B$4:$B$237,MATCH(纤芯!G1312,光放段!$C$4:$C$237,0))</f>
        <v>37008102000</v>
      </c>
      <c r="I1312" s="3" t="str">
        <f t="shared" si="101"/>
        <v>菏泽薛城光缆</v>
      </c>
      <c r="J1312" s="3" t="str">
        <f>INDEX(子缆名称!$B$4:$B$29,纤芯!M1312)</f>
        <v>B缆</v>
      </c>
      <c r="K1312" s="3">
        <v>19</v>
      </c>
      <c r="L1312" s="3">
        <f t="shared" si="102"/>
        <v>7</v>
      </c>
      <c r="M1312" s="3">
        <f t="shared" si="103"/>
        <v>2</v>
      </c>
      <c r="N1312" s="3" t="s">
        <v>35</v>
      </c>
      <c r="O1312" s="3">
        <f>COUNTIF([1]局站!$D$4:$D$172,"="&amp;N1312)</f>
        <v>1</v>
      </c>
      <c r="P1312" s="3">
        <v>0</v>
      </c>
      <c r="Q1312" s="3">
        <v>0</v>
      </c>
      <c r="R1312" s="3">
        <v>0</v>
      </c>
      <c r="S1312" s="3" t="s">
        <v>36</v>
      </c>
      <c r="T1312" s="3">
        <f>COUNTIF([1]局站!$D$4:$D$172,"="&amp;S1312)</f>
        <v>1</v>
      </c>
      <c r="U1312" s="3">
        <v>0</v>
      </c>
      <c r="V1312" s="3">
        <v>0</v>
      </c>
      <c r="W1312" s="3">
        <v>0</v>
      </c>
      <c r="X1312" s="3" t="s">
        <v>1215</v>
      </c>
      <c r="Y1312" s="3" t="s">
        <v>881</v>
      </c>
      <c r="Z1312" s="3" t="str">
        <f>INDEX(业务类型!$C$4:$C$8,MATCH(纤芯!Y1312,业务类型!$B$4:$B$8,0))</f>
        <v>OTHER</v>
      </c>
      <c r="AA1312" s="3" t="s">
        <v>948</v>
      </c>
    </row>
    <row r="1313" spans="1:27" ht="16.5" x14ac:dyDescent="0.2">
      <c r="A1313" s="3">
        <v>1310</v>
      </c>
      <c r="B1313" s="3">
        <f t="shared" si="104"/>
        <v>37008102020</v>
      </c>
      <c r="C1313" s="3" t="s">
        <v>1166</v>
      </c>
      <c r="D1313" s="3" t="s">
        <v>208</v>
      </c>
      <c r="E1313" s="3" t="str">
        <f>INDEX(光放段!$G$4:$G$237,MATCH(纤芯!G1313,光放段!$C$4:$C$237,0))</f>
        <v>山东二干|菏泽薛城光缆:菏泽中华路老局-济宁洸河路</v>
      </c>
      <c r="F1313" s="3">
        <f>INDEX(光放段!$I$4:$I$237,MATCH(纤芯!H1313,光放段!$B$4:$B$237,0))</f>
        <v>37008100000</v>
      </c>
      <c r="G1313" s="3" t="str">
        <f t="shared" si="100"/>
        <v>山东二干|菏泽薛城光缆:巨野新华路-济宁洸河路</v>
      </c>
      <c r="H1313" s="3">
        <f>INDEX(光放段!$B$4:$B$237,MATCH(纤芯!G1313,光放段!$C$4:$C$237,0))</f>
        <v>37008102000</v>
      </c>
      <c r="I1313" s="3" t="str">
        <f t="shared" si="101"/>
        <v>菏泽薛城光缆</v>
      </c>
      <c r="J1313" s="3" t="str">
        <f>INDEX(子缆名称!$B$4:$B$29,纤芯!M1313)</f>
        <v>B缆</v>
      </c>
      <c r="K1313" s="3">
        <v>20</v>
      </c>
      <c r="L1313" s="3">
        <f t="shared" si="102"/>
        <v>8</v>
      </c>
      <c r="M1313" s="3">
        <f t="shared" si="103"/>
        <v>2</v>
      </c>
      <c r="N1313" s="3" t="s">
        <v>35</v>
      </c>
      <c r="O1313" s="3">
        <f>COUNTIF([1]局站!$D$4:$D$172,"="&amp;N1313)</f>
        <v>1</v>
      </c>
      <c r="P1313" s="3">
        <v>0</v>
      </c>
      <c r="Q1313" s="3">
        <v>0</v>
      </c>
      <c r="R1313" s="3">
        <v>0</v>
      </c>
      <c r="S1313" s="3" t="s">
        <v>36</v>
      </c>
      <c r="T1313" s="3">
        <f>COUNTIF([1]局站!$D$4:$D$172,"="&amp;S1313)</f>
        <v>1</v>
      </c>
      <c r="U1313" s="3">
        <v>0</v>
      </c>
      <c r="V1313" s="3">
        <v>0</v>
      </c>
      <c r="W1313" s="3">
        <v>0</v>
      </c>
      <c r="X1313" s="3" t="s">
        <v>1215</v>
      </c>
      <c r="Y1313" s="3" t="s">
        <v>881</v>
      </c>
      <c r="Z1313" s="3" t="str">
        <f>INDEX(业务类型!$C$4:$C$8,MATCH(纤芯!Y1313,业务类型!$B$4:$B$8,0))</f>
        <v>OTHER</v>
      </c>
      <c r="AA1313" s="3" t="s">
        <v>948</v>
      </c>
    </row>
    <row r="1314" spans="1:27" ht="16.5" x14ac:dyDescent="0.2">
      <c r="A1314" s="3">
        <v>1311</v>
      </c>
      <c r="B1314" s="3">
        <f t="shared" si="104"/>
        <v>37008102021</v>
      </c>
      <c r="C1314" s="3" t="s">
        <v>1166</v>
      </c>
      <c r="D1314" s="3" t="s">
        <v>208</v>
      </c>
      <c r="E1314" s="3" t="str">
        <f>INDEX(光放段!$G$4:$G$237,MATCH(纤芯!G1314,光放段!$C$4:$C$237,0))</f>
        <v>山东二干|菏泽薛城光缆:菏泽中华路老局-济宁洸河路</v>
      </c>
      <c r="F1314" s="3">
        <f>INDEX(光放段!$I$4:$I$237,MATCH(纤芯!H1314,光放段!$B$4:$B$237,0))</f>
        <v>37008100000</v>
      </c>
      <c r="G1314" s="3" t="str">
        <f t="shared" si="100"/>
        <v>山东二干|菏泽薛城光缆:巨野新华路-济宁洸河路</v>
      </c>
      <c r="H1314" s="3">
        <f>INDEX(光放段!$B$4:$B$237,MATCH(纤芯!G1314,光放段!$C$4:$C$237,0))</f>
        <v>37008102000</v>
      </c>
      <c r="I1314" s="3" t="str">
        <f t="shared" si="101"/>
        <v>菏泽薛城光缆</v>
      </c>
      <c r="J1314" s="3" t="str">
        <f>INDEX(子缆名称!$B$4:$B$29,纤芯!M1314)</f>
        <v>B缆</v>
      </c>
      <c r="K1314" s="3">
        <v>21</v>
      </c>
      <c r="L1314" s="3">
        <f t="shared" si="102"/>
        <v>9</v>
      </c>
      <c r="M1314" s="3">
        <f t="shared" si="103"/>
        <v>2</v>
      </c>
      <c r="N1314" s="3" t="s">
        <v>35</v>
      </c>
      <c r="O1314" s="3">
        <f>COUNTIF([1]局站!$D$4:$D$172,"="&amp;N1314)</f>
        <v>1</v>
      </c>
      <c r="P1314" s="3">
        <v>0</v>
      </c>
      <c r="Q1314" s="3">
        <v>0</v>
      </c>
      <c r="R1314" s="3">
        <v>0</v>
      </c>
      <c r="S1314" s="3" t="s">
        <v>36</v>
      </c>
      <c r="T1314" s="3">
        <f>COUNTIF([1]局站!$D$4:$D$172,"="&amp;S1314)</f>
        <v>1</v>
      </c>
      <c r="U1314" s="3">
        <v>0</v>
      </c>
      <c r="V1314" s="3">
        <v>0</v>
      </c>
      <c r="W1314" s="3">
        <v>0</v>
      </c>
      <c r="X1314" s="3" t="s">
        <v>1215</v>
      </c>
      <c r="Y1314" s="3" t="s">
        <v>850</v>
      </c>
      <c r="Z1314" s="3" t="str">
        <f>INDEX(业务类型!$C$4:$C$8,MATCH(纤芯!Y1314,业务类型!$B$4:$B$8,0))</f>
        <v>ONE</v>
      </c>
      <c r="AA1314" s="3" t="s">
        <v>950</v>
      </c>
    </row>
    <row r="1315" spans="1:27" ht="16.5" x14ac:dyDescent="0.2">
      <c r="A1315" s="3">
        <v>1312</v>
      </c>
      <c r="B1315" s="3">
        <f t="shared" si="104"/>
        <v>37008102022</v>
      </c>
      <c r="C1315" s="3" t="s">
        <v>1166</v>
      </c>
      <c r="D1315" s="3" t="s">
        <v>208</v>
      </c>
      <c r="E1315" s="3" t="str">
        <f>INDEX(光放段!$G$4:$G$237,MATCH(纤芯!G1315,光放段!$C$4:$C$237,0))</f>
        <v>山东二干|菏泽薛城光缆:菏泽中华路老局-济宁洸河路</v>
      </c>
      <c r="F1315" s="3">
        <f>INDEX(光放段!$I$4:$I$237,MATCH(纤芯!H1315,光放段!$B$4:$B$237,0))</f>
        <v>37008100000</v>
      </c>
      <c r="G1315" s="3" t="str">
        <f t="shared" si="100"/>
        <v>山东二干|菏泽薛城光缆:巨野新华路-济宁洸河路</v>
      </c>
      <c r="H1315" s="3">
        <f>INDEX(光放段!$B$4:$B$237,MATCH(纤芯!G1315,光放段!$C$4:$C$237,0))</f>
        <v>37008102000</v>
      </c>
      <c r="I1315" s="3" t="str">
        <f t="shared" si="101"/>
        <v>菏泽薛城光缆</v>
      </c>
      <c r="J1315" s="3" t="str">
        <f>INDEX(子缆名称!$B$4:$B$29,纤芯!M1315)</f>
        <v>B缆</v>
      </c>
      <c r="K1315" s="3">
        <v>22</v>
      </c>
      <c r="L1315" s="3">
        <f t="shared" si="102"/>
        <v>10</v>
      </c>
      <c r="M1315" s="3">
        <f t="shared" si="103"/>
        <v>2</v>
      </c>
      <c r="N1315" s="3" t="s">
        <v>35</v>
      </c>
      <c r="O1315" s="3">
        <f>COUNTIF([1]局站!$D$4:$D$172,"="&amp;N1315)</f>
        <v>1</v>
      </c>
      <c r="P1315" s="3">
        <v>0</v>
      </c>
      <c r="Q1315" s="3">
        <v>0</v>
      </c>
      <c r="R1315" s="3">
        <v>0</v>
      </c>
      <c r="S1315" s="3" t="s">
        <v>36</v>
      </c>
      <c r="T1315" s="3">
        <f>COUNTIF([1]局站!$D$4:$D$172,"="&amp;S1315)</f>
        <v>1</v>
      </c>
      <c r="U1315" s="3">
        <v>0</v>
      </c>
      <c r="V1315" s="3">
        <v>0</v>
      </c>
      <c r="W1315" s="3">
        <v>0</v>
      </c>
      <c r="X1315" s="3" t="s">
        <v>1215</v>
      </c>
      <c r="Y1315" s="3" t="s">
        <v>850</v>
      </c>
      <c r="Z1315" s="3" t="str">
        <f>INDEX(业务类型!$C$4:$C$8,MATCH(纤芯!Y1315,业务类型!$B$4:$B$8,0))</f>
        <v>ONE</v>
      </c>
      <c r="AA1315" s="3" t="s">
        <v>950</v>
      </c>
    </row>
    <row r="1316" spans="1:27" ht="16.5" x14ac:dyDescent="0.2">
      <c r="A1316" s="3">
        <v>1313</v>
      </c>
      <c r="B1316" s="3">
        <f t="shared" si="104"/>
        <v>37008102023</v>
      </c>
      <c r="C1316" s="3" t="s">
        <v>1166</v>
      </c>
      <c r="D1316" s="3" t="s">
        <v>208</v>
      </c>
      <c r="E1316" s="3" t="str">
        <f>INDEX(光放段!$G$4:$G$237,MATCH(纤芯!G1316,光放段!$C$4:$C$237,0))</f>
        <v>山东二干|菏泽薛城光缆:菏泽中华路老局-济宁洸河路</v>
      </c>
      <c r="F1316" s="3">
        <f>INDEX(光放段!$I$4:$I$237,MATCH(纤芯!H1316,光放段!$B$4:$B$237,0))</f>
        <v>37008100000</v>
      </c>
      <c r="G1316" s="3" t="str">
        <f t="shared" si="100"/>
        <v>山东二干|菏泽薛城光缆:巨野新华路-济宁洸河路</v>
      </c>
      <c r="H1316" s="3">
        <f>INDEX(光放段!$B$4:$B$237,MATCH(纤芯!G1316,光放段!$C$4:$C$237,0))</f>
        <v>37008102000</v>
      </c>
      <c r="I1316" s="3" t="str">
        <f t="shared" si="101"/>
        <v>菏泽薛城光缆</v>
      </c>
      <c r="J1316" s="3" t="str">
        <f>INDEX(子缆名称!$B$4:$B$29,纤芯!M1316)</f>
        <v>B缆</v>
      </c>
      <c r="K1316" s="3">
        <v>23</v>
      </c>
      <c r="L1316" s="3">
        <f t="shared" si="102"/>
        <v>11</v>
      </c>
      <c r="M1316" s="3">
        <f t="shared" si="103"/>
        <v>2</v>
      </c>
      <c r="N1316" s="3" t="s">
        <v>35</v>
      </c>
      <c r="O1316" s="3">
        <f>COUNTIF([1]局站!$D$4:$D$172,"="&amp;N1316)</f>
        <v>1</v>
      </c>
      <c r="P1316" s="3">
        <v>0</v>
      </c>
      <c r="Q1316" s="3">
        <v>0</v>
      </c>
      <c r="R1316" s="3">
        <v>0</v>
      </c>
      <c r="S1316" s="3" t="s">
        <v>36</v>
      </c>
      <c r="T1316" s="3">
        <f>COUNTIF([1]局站!$D$4:$D$172,"="&amp;S1316)</f>
        <v>1</v>
      </c>
      <c r="U1316" s="3">
        <v>0</v>
      </c>
      <c r="V1316" s="3">
        <v>0</v>
      </c>
      <c r="W1316" s="3">
        <v>0</v>
      </c>
      <c r="X1316" s="3" t="s">
        <v>1215</v>
      </c>
      <c r="Y1316" s="3" t="s">
        <v>852</v>
      </c>
      <c r="Z1316" s="3" t="str">
        <f>INDEX(业务类型!$C$4:$C$8,MATCH(纤芯!Y1316,业务类型!$B$4:$B$8,0))</f>
        <v>TWO</v>
      </c>
      <c r="AA1316" s="3" t="s">
        <v>926</v>
      </c>
    </row>
    <row r="1317" spans="1:27" ht="16.5" x14ac:dyDescent="0.2">
      <c r="A1317" s="3">
        <v>1314</v>
      </c>
      <c r="B1317" s="3">
        <f t="shared" si="104"/>
        <v>37008102024</v>
      </c>
      <c r="C1317" s="3" t="s">
        <v>1166</v>
      </c>
      <c r="D1317" s="3" t="s">
        <v>208</v>
      </c>
      <c r="E1317" s="3" t="str">
        <f>INDEX(光放段!$G$4:$G$237,MATCH(纤芯!G1317,光放段!$C$4:$C$237,0))</f>
        <v>山东二干|菏泽薛城光缆:菏泽中华路老局-济宁洸河路</v>
      </c>
      <c r="F1317" s="3">
        <f>INDEX(光放段!$I$4:$I$237,MATCH(纤芯!H1317,光放段!$B$4:$B$237,0))</f>
        <v>37008100000</v>
      </c>
      <c r="G1317" s="3" t="str">
        <f t="shared" si="100"/>
        <v>山东二干|菏泽薛城光缆:巨野新华路-济宁洸河路</v>
      </c>
      <c r="H1317" s="3">
        <f>INDEX(光放段!$B$4:$B$237,MATCH(纤芯!G1317,光放段!$C$4:$C$237,0))</f>
        <v>37008102000</v>
      </c>
      <c r="I1317" s="3" t="str">
        <f t="shared" si="101"/>
        <v>菏泽薛城光缆</v>
      </c>
      <c r="J1317" s="3" t="str">
        <f>INDEX(子缆名称!$B$4:$B$29,纤芯!M1317)</f>
        <v>B缆</v>
      </c>
      <c r="K1317" s="3">
        <v>24</v>
      </c>
      <c r="L1317" s="3">
        <f t="shared" si="102"/>
        <v>12</v>
      </c>
      <c r="M1317" s="3">
        <f t="shared" si="103"/>
        <v>2</v>
      </c>
      <c r="N1317" s="3" t="s">
        <v>35</v>
      </c>
      <c r="O1317" s="3">
        <f>COUNTIF([1]局站!$D$4:$D$172,"="&amp;N1317)</f>
        <v>1</v>
      </c>
      <c r="P1317" s="3">
        <v>0</v>
      </c>
      <c r="Q1317" s="3">
        <v>0</v>
      </c>
      <c r="R1317" s="3">
        <v>0</v>
      </c>
      <c r="S1317" s="3" t="s">
        <v>36</v>
      </c>
      <c r="T1317" s="3">
        <f>COUNTIF([1]局站!$D$4:$D$172,"="&amp;S1317)</f>
        <v>1</v>
      </c>
      <c r="U1317" s="3">
        <v>0</v>
      </c>
      <c r="V1317" s="3">
        <v>0</v>
      </c>
      <c r="W1317" s="3">
        <v>0</v>
      </c>
      <c r="X1317" s="3" t="s">
        <v>1215</v>
      </c>
      <c r="Y1317" s="3" t="s">
        <v>852</v>
      </c>
      <c r="Z1317" s="3" t="str">
        <f>INDEX(业务类型!$C$4:$C$8,MATCH(纤芯!Y1317,业务类型!$B$4:$B$8,0))</f>
        <v>TWO</v>
      </c>
      <c r="AA1317" s="3" t="s">
        <v>926</v>
      </c>
    </row>
    <row r="1318" spans="1:27" ht="16.5" x14ac:dyDescent="0.2">
      <c r="A1318" s="3">
        <v>1315</v>
      </c>
      <c r="B1318" s="3">
        <f t="shared" si="104"/>
        <v>37008201001</v>
      </c>
      <c r="C1318" s="3" t="s">
        <v>1166</v>
      </c>
      <c r="D1318" s="3" t="s">
        <v>208</v>
      </c>
      <c r="E1318" s="3" t="str">
        <f>INDEX(光放段!$G$4:$G$237,MATCH(纤芯!G1318,光放段!$C$4:$C$237,0))</f>
        <v>山东二干|菏泽薛城光缆:济宁洸河路-滕州善国北路</v>
      </c>
      <c r="F1318" s="3">
        <f>INDEX(光放段!$I$4:$I$237,MATCH(纤芯!H1318,光放段!$B$4:$B$237,0))</f>
        <v>37008200000</v>
      </c>
      <c r="G1318" s="3" t="str">
        <f t="shared" si="100"/>
        <v>山东二干|菏泽薛城光缆:济宁洸河路-兖州九仙桥路</v>
      </c>
      <c r="H1318" s="3">
        <f>INDEX(光放段!$B$4:$B$237,MATCH(纤芯!G1318,光放段!$C$4:$C$237,0))</f>
        <v>37008201000</v>
      </c>
      <c r="I1318" s="3" t="str">
        <f t="shared" si="101"/>
        <v>菏泽薛城光缆</v>
      </c>
      <c r="J1318" s="3" t="str">
        <f>INDEX(子缆名称!$B$4:$B$29,纤芯!M1318)</f>
        <v>A缆</v>
      </c>
      <c r="K1318" s="3">
        <v>1</v>
      </c>
      <c r="L1318" s="3">
        <f t="shared" si="102"/>
        <v>1</v>
      </c>
      <c r="M1318" s="3">
        <f t="shared" si="103"/>
        <v>1</v>
      </c>
      <c r="N1318" s="3" t="s">
        <v>36</v>
      </c>
      <c r="O1318" s="3">
        <f>COUNTIF([1]局站!$D$4:$D$172,"="&amp;N1318)</f>
        <v>1</v>
      </c>
      <c r="P1318" s="3">
        <v>0</v>
      </c>
      <c r="Q1318" s="3">
        <v>0</v>
      </c>
      <c r="R1318" s="3">
        <v>0</v>
      </c>
      <c r="S1318" s="3" t="s">
        <v>37</v>
      </c>
      <c r="T1318" s="3">
        <f>COUNTIF([1]局站!$D$4:$D$172,"="&amp;S1318)</f>
        <v>1</v>
      </c>
      <c r="U1318" s="3">
        <v>0</v>
      </c>
      <c r="V1318" s="3">
        <v>0</v>
      </c>
      <c r="W1318" s="3">
        <v>0</v>
      </c>
      <c r="X1318" s="3" t="s">
        <v>1214</v>
      </c>
      <c r="Y1318" s="3" t="s">
        <v>852</v>
      </c>
      <c r="Z1318" s="3" t="str">
        <f>INDEX(业务类型!$C$4:$C$8,MATCH(纤芯!Y1318,业务类型!$B$4:$B$8,0))</f>
        <v>TWO</v>
      </c>
      <c r="AA1318" s="3" t="s">
        <v>891</v>
      </c>
    </row>
    <row r="1319" spans="1:27" ht="16.5" x14ac:dyDescent="0.2">
      <c r="A1319" s="3">
        <v>1316</v>
      </c>
      <c r="B1319" s="3">
        <f t="shared" si="104"/>
        <v>37008201002</v>
      </c>
      <c r="C1319" s="3" t="s">
        <v>1166</v>
      </c>
      <c r="D1319" s="3" t="s">
        <v>208</v>
      </c>
      <c r="E1319" s="3" t="str">
        <f>INDEX(光放段!$G$4:$G$237,MATCH(纤芯!G1319,光放段!$C$4:$C$237,0))</f>
        <v>山东二干|菏泽薛城光缆:济宁洸河路-滕州善国北路</v>
      </c>
      <c r="F1319" s="3">
        <f>INDEX(光放段!$I$4:$I$237,MATCH(纤芯!H1319,光放段!$B$4:$B$237,0))</f>
        <v>37008200000</v>
      </c>
      <c r="G1319" s="3" t="str">
        <f t="shared" si="100"/>
        <v>山东二干|菏泽薛城光缆:济宁洸河路-兖州九仙桥路</v>
      </c>
      <c r="H1319" s="3">
        <f>INDEX(光放段!$B$4:$B$237,MATCH(纤芯!G1319,光放段!$C$4:$C$237,0))</f>
        <v>37008201000</v>
      </c>
      <c r="I1319" s="3" t="str">
        <f t="shared" si="101"/>
        <v>菏泽薛城光缆</v>
      </c>
      <c r="J1319" s="3" t="str">
        <f>INDEX(子缆名称!$B$4:$B$29,纤芯!M1319)</f>
        <v>A缆</v>
      </c>
      <c r="K1319" s="3">
        <v>2</v>
      </c>
      <c r="L1319" s="3">
        <f t="shared" si="102"/>
        <v>2</v>
      </c>
      <c r="M1319" s="3">
        <f t="shared" si="103"/>
        <v>1</v>
      </c>
      <c r="N1319" s="3" t="s">
        <v>36</v>
      </c>
      <c r="O1319" s="3">
        <f>COUNTIF([1]局站!$D$4:$D$172,"="&amp;N1319)</f>
        <v>1</v>
      </c>
      <c r="P1319" s="3">
        <v>0</v>
      </c>
      <c r="Q1319" s="3">
        <v>0</v>
      </c>
      <c r="R1319" s="3">
        <v>0</v>
      </c>
      <c r="S1319" s="3" t="s">
        <v>37</v>
      </c>
      <c r="T1319" s="3">
        <f>COUNTIF([1]局站!$D$4:$D$172,"="&amp;S1319)</f>
        <v>1</v>
      </c>
      <c r="U1319" s="3">
        <v>0</v>
      </c>
      <c r="V1319" s="3">
        <v>0</v>
      </c>
      <c r="W1319" s="3">
        <v>0</v>
      </c>
      <c r="X1319" s="3" t="s">
        <v>1214</v>
      </c>
      <c r="Y1319" s="3" t="s">
        <v>852</v>
      </c>
      <c r="Z1319" s="3" t="str">
        <f>INDEX(业务类型!$C$4:$C$8,MATCH(纤芯!Y1319,业务类型!$B$4:$B$8,0))</f>
        <v>TWO</v>
      </c>
      <c r="AA1319" s="3" t="s">
        <v>891</v>
      </c>
    </row>
    <row r="1320" spans="1:27" ht="16.5" x14ac:dyDescent="0.2">
      <c r="A1320" s="3">
        <v>1317</v>
      </c>
      <c r="B1320" s="3">
        <f t="shared" si="104"/>
        <v>37008201003</v>
      </c>
      <c r="C1320" s="3" t="s">
        <v>1166</v>
      </c>
      <c r="D1320" s="3" t="s">
        <v>208</v>
      </c>
      <c r="E1320" s="3" t="str">
        <f>INDEX(光放段!$G$4:$G$237,MATCH(纤芯!G1320,光放段!$C$4:$C$237,0))</f>
        <v>山东二干|菏泽薛城光缆:济宁洸河路-滕州善国北路</v>
      </c>
      <c r="F1320" s="3">
        <f>INDEX(光放段!$I$4:$I$237,MATCH(纤芯!H1320,光放段!$B$4:$B$237,0))</f>
        <v>37008200000</v>
      </c>
      <c r="G1320" s="3" t="str">
        <f t="shared" si="100"/>
        <v>山东二干|菏泽薛城光缆:济宁洸河路-兖州九仙桥路</v>
      </c>
      <c r="H1320" s="3">
        <f>INDEX(光放段!$B$4:$B$237,MATCH(纤芯!G1320,光放段!$C$4:$C$237,0))</f>
        <v>37008201000</v>
      </c>
      <c r="I1320" s="3" t="str">
        <f t="shared" si="101"/>
        <v>菏泽薛城光缆</v>
      </c>
      <c r="J1320" s="3" t="str">
        <f>INDEX(子缆名称!$B$4:$B$29,纤芯!M1320)</f>
        <v>A缆</v>
      </c>
      <c r="K1320" s="3">
        <v>3</v>
      </c>
      <c r="L1320" s="3">
        <f t="shared" si="102"/>
        <v>3</v>
      </c>
      <c r="M1320" s="3">
        <f t="shared" si="103"/>
        <v>1</v>
      </c>
      <c r="N1320" s="3" t="s">
        <v>36</v>
      </c>
      <c r="O1320" s="3">
        <f>COUNTIF([1]局站!$D$4:$D$172,"="&amp;N1320)</f>
        <v>1</v>
      </c>
      <c r="P1320" s="3">
        <v>0</v>
      </c>
      <c r="Q1320" s="3">
        <v>0</v>
      </c>
      <c r="R1320" s="3">
        <v>0</v>
      </c>
      <c r="S1320" s="3" t="s">
        <v>37</v>
      </c>
      <c r="T1320" s="3">
        <f>COUNTIF([1]局站!$D$4:$D$172,"="&amp;S1320)</f>
        <v>1</v>
      </c>
      <c r="U1320" s="3">
        <v>0</v>
      </c>
      <c r="V1320" s="3">
        <v>0</v>
      </c>
      <c r="W1320" s="3">
        <v>0</v>
      </c>
      <c r="X1320" s="3" t="s">
        <v>1214</v>
      </c>
      <c r="Y1320" s="3" t="s">
        <v>852</v>
      </c>
      <c r="Z1320" s="3" t="str">
        <f>INDEX(业务类型!$C$4:$C$8,MATCH(纤芯!Y1320,业务类型!$B$4:$B$8,0))</f>
        <v>TWO</v>
      </c>
      <c r="AA1320" s="3" t="s">
        <v>891</v>
      </c>
    </row>
    <row r="1321" spans="1:27" ht="16.5" x14ac:dyDescent="0.2">
      <c r="A1321" s="3">
        <v>1318</v>
      </c>
      <c r="B1321" s="3">
        <f t="shared" si="104"/>
        <v>37008201004</v>
      </c>
      <c r="C1321" s="3" t="s">
        <v>1166</v>
      </c>
      <c r="D1321" s="3" t="s">
        <v>208</v>
      </c>
      <c r="E1321" s="3" t="str">
        <f>INDEX(光放段!$G$4:$G$237,MATCH(纤芯!G1321,光放段!$C$4:$C$237,0))</f>
        <v>山东二干|菏泽薛城光缆:济宁洸河路-滕州善国北路</v>
      </c>
      <c r="F1321" s="3">
        <f>INDEX(光放段!$I$4:$I$237,MATCH(纤芯!H1321,光放段!$B$4:$B$237,0))</f>
        <v>37008200000</v>
      </c>
      <c r="G1321" s="3" t="str">
        <f t="shared" si="100"/>
        <v>山东二干|菏泽薛城光缆:济宁洸河路-兖州九仙桥路</v>
      </c>
      <c r="H1321" s="3">
        <f>INDEX(光放段!$B$4:$B$237,MATCH(纤芯!G1321,光放段!$C$4:$C$237,0))</f>
        <v>37008201000</v>
      </c>
      <c r="I1321" s="3" t="str">
        <f t="shared" si="101"/>
        <v>菏泽薛城光缆</v>
      </c>
      <c r="J1321" s="3" t="str">
        <f>INDEX(子缆名称!$B$4:$B$29,纤芯!M1321)</f>
        <v>A缆</v>
      </c>
      <c r="K1321" s="3">
        <v>4</v>
      </c>
      <c r="L1321" s="3">
        <f t="shared" si="102"/>
        <v>4</v>
      </c>
      <c r="M1321" s="3">
        <f t="shared" si="103"/>
        <v>1</v>
      </c>
      <c r="N1321" s="3" t="s">
        <v>36</v>
      </c>
      <c r="O1321" s="3">
        <f>COUNTIF([1]局站!$D$4:$D$172,"="&amp;N1321)</f>
        <v>1</v>
      </c>
      <c r="P1321" s="3">
        <v>0</v>
      </c>
      <c r="Q1321" s="3">
        <v>0</v>
      </c>
      <c r="R1321" s="3">
        <v>0</v>
      </c>
      <c r="S1321" s="3" t="s">
        <v>37</v>
      </c>
      <c r="T1321" s="3">
        <f>COUNTIF([1]局站!$D$4:$D$172,"="&amp;S1321)</f>
        <v>1</v>
      </c>
      <c r="U1321" s="3">
        <v>0</v>
      </c>
      <c r="V1321" s="3">
        <v>0</v>
      </c>
      <c r="W1321" s="3">
        <v>0</v>
      </c>
      <c r="X1321" s="3" t="s">
        <v>1214</v>
      </c>
      <c r="Y1321" s="3" t="s">
        <v>852</v>
      </c>
      <c r="Z1321" s="3" t="str">
        <f>INDEX(业务类型!$C$4:$C$8,MATCH(纤芯!Y1321,业务类型!$B$4:$B$8,0))</f>
        <v>TWO</v>
      </c>
      <c r="AA1321" s="3" t="s">
        <v>891</v>
      </c>
    </row>
    <row r="1322" spans="1:27" ht="16.5" x14ac:dyDescent="0.2">
      <c r="A1322" s="3">
        <v>1319</v>
      </c>
      <c r="B1322" s="3">
        <f t="shared" si="104"/>
        <v>37008201005</v>
      </c>
      <c r="C1322" s="3" t="s">
        <v>1166</v>
      </c>
      <c r="D1322" s="3" t="s">
        <v>208</v>
      </c>
      <c r="E1322" s="3" t="str">
        <f>INDEX(光放段!$G$4:$G$237,MATCH(纤芯!G1322,光放段!$C$4:$C$237,0))</f>
        <v>山东二干|菏泽薛城光缆:济宁洸河路-滕州善国北路</v>
      </c>
      <c r="F1322" s="3">
        <f>INDEX(光放段!$I$4:$I$237,MATCH(纤芯!H1322,光放段!$B$4:$B$237,0))</f>
        <v>37008200000</v>
      </c>
      <c r="G1322" s="3" t="str">
        <f t="shared" si="100"/>
        <v>山东二干|菏泽薛城光缆:济宁洸河路-兖州九仙桥路</v>
      </c>
      <c r="H1322" s="3">
        <f>INDEX(光放段!$B$4:$B$237,MATCH(纤芯!G1322,光放段!$C$4:$C$237,0))</f>
        <v>37008201000</v>
      </c>
      <c r="I1322" s="3" t="str">
        <f t="shared" si="101"/>
        <v>菏泽薛城光缆</v>
      </c>
      <c r="J1322" s="3" t="str">
        <f>INDEX(子缆名称!$B$4:$B$29,纤芯!M1322)</f>
        <v>A缆</v>
      </c>
      <c r="K1322" s="3">
        <v>5</v>
      </c>
      <c r="L1322" s="3">
        <f t="shared" si="102"/>
        <v>5</v>
      </c>
      <c r="M1322" s="3">
        <f t="shared" si="103"/>
        <v>1</v>
      </c>
      <c r="N1322" s="3" t="s">
        <v>36</v>
      </c>
      <c r="O1322" s="3">
        <f>COUNTIF([1]局站!$D$4:$D$172,"="&amp;N1322)</f>
        <v>1</v>
      </c>
      <c r="P1322" s="3">
        <v>0</v>
      </c>
      <c r="Q1322" s="3">
        <v>0</v>
      </c>
      <c r="R1322" s="3">
        <v>0</v>
      </c>
      <c r="S1322" s="3" t="s">
        <v>37</v>
      </c>
      <c r="T1322" s="3">
        <f>COUNTIF([1]局站!$D$4:$D$172,"="&amp;S1322)</f>
        <v>1</v>
      </c>
      <c r="U1322" s="3">
        <v>0</v>
      </c>
      <c r="V1322" s="3">
        <v>0</v>
      </c>
      <c r="W1322" s="3">
        <v>0</v>
      </c>
      <c r="X1322" s="3" t="s">
        <v>1214</v>
      </c>
      <c r="Y1322" s="3" t="s">
        <v>852</v>
      </c>
      <c r="Z1322" s="3" t="str">
        <f>INDEX(业务类型!$C$4:$C$8,MATCH(纤芯!Y1322,业务类型!$B$4:$B$8,0))</f>
        <v>TWO</v>
      </c>
      <c r="AA1322" s="3" t="s">
        <v>954</v>
      </c>
    </row>
    <row r="1323" spans="1:27" ht="16.5" x14ac:dyDescent="0.2">
      <c r="A1323" s="3">
        <v>1320</v>
      </c>
      <c r="B1323" s="3">
        <f t="shared" si="104"/>
        <v>37008201006</v>
      </c>
      <c r="C1323" s="3" t="s">
        <v>1166</v>
      </c>
      <c r="D1323" s="3" t="s">
        <v>208</v>
      </c>
      <c r="E1323" s="3" t="str">
        <f>INDEX(光放段!$G$4:$G$237,MATCH(纤芯!G1323,光放段!$C$4:$C$237,0))</f>
        <v>山东二干|菏泽薛城光缆:济宁洸河路-滕州善国北路</v>
      </c>
      <c r="F1323" s="3">
        <f>INDEX(光放段!$I$4:$I$237,MATCH(纤芯!H1323,光放段!$B$4:$B$237,0))</f>
        <v>37008200000</v>
      </c>
      <c r="G1323" s="3" t="str">
        <f t="shared" si="100"/>
        <v>山东二干|菏泽薛城光缆:济宁洸河路-兖州九仙桥路</v>
      </c>
      <c r="H1323" s="3">
        <f>INDEX(光放段!$B$4:$B$237,MATCH(纤芯!G1323,光放段!$C$4:$C$237,0))</f>
        <v>37008201000</v>
      </c>
      <c r="I1323" s="3" t="str">
        <f t="shared" si="101"/>
        <v>菏泽薛城光缆</v>
      </c>
      <c r="J1323" s="3" t="str">
        <f>INDEX(子缆名称!$B$4:$B$29,纤芯!M1323)</f>
        <v>A缆</v>
      </c>
      <c r="K1323" s="3">
        <v>6</v>
      </c>
      <c r="L1323" s="3">
        <f t="shared" si="102"/>
        <v>6</v>
      </c>
      <c r="M1323" s="3">
        <f t="shared" si="103"/>
        <v>1</v>
      </c>
      <c r="N1323" s="3" t="s">
        <v>36</v>
      </c>
      <c r="O1323" s="3">
        <f>COUNTIF([1]局站!$D$4:$D$172,"="&amp;N1323)</f>
        <v>1</v>
      </c>
      <c r="P1323" s="3">
        <v>0</v>
      </c>
      <c r="Q1323" s="3">
        <v>0</v>
      </c>
      <c r="R1323" s="3">
        <v>0</v>
      </c>
      <c r="S1323" s="3" t="s">
        <v>37</v>
      </c>
      <c r="T1323" s="3">
        <f>COUNTIF([1]局站!$D$4:$D$172,"="&amp;S1323)</f>
        <v>1</v>
      </c>
      <c r="U1323" s="3">
        <v>0</v>
      </c>
      <c r="V1323" s="3">
        <v>0</v>
      </c>
      <c r="W1323" s="3">
        <v>0</v>
      </c>
      <c r="X1323" s="3" t="s">
        <v>1214</v>
      </c>
      <c r="Y1323" s="3" t="s">
        <v>852</v>
      </c>
      <c r="Z1323" s="3" t="str">
        <f>INDEX(业务类型!$C$4:$C$8,MATCH(纤芯!Y1323,业务类型!$B$4:$B$8,0))</f>
        <v>TWO</v>
      </c>
      <c r="AA1323" s="3" t="s">
        <v>954</v>
      </c>
    </row>
    <row r="1324" spans="1:27" ht="16.5" x14ac:dyDescent="0.2">
      <c r="A1324" s="3">
        <v>1321</v>
      </c>
      <c r="B1324" s="3">
        <f t="shared" si="104"/>
        <v>37008201007</v>
      </c>
      <c r="C1324" s="3" t="s">
        <v>1166</v>
      </c>
      <c r="D1324" s="3" t="s">
        <v>208</v>
      </c>
      <c r="E1324" s="3" t="str">
        <f>INDEX(光放段!$G$4:$G$237,MATCH(纤芯!G1324,光放段!$C$4:$C$237,0))</f>
        <v>山东二干|菏泽薛城光缆:济宁洸河路-滕州善国北路</v>
      </c>
      <c r="F1324" s="3">
        <f>INDEX(光放段!$I$4:$I$237,MATCH(纤芯!H1324,光放段!$B$4:$B$237,0))</f>
        <v>37008200000</v>
      </c>
      <c r="G1324" s="3" t="str">
        <f t="shared" si="100"/>
        <v>山东二干|菏泽薛城光缆:济宁洸河路-兖州九仙桥路</v>
      </c>
      <c r="H1324" s="3">
        <f>INDEX(光放段!$B$4:$B$237,MATCH(纤芯!G1324,光放段!$C$4:$C$237,0))</f>
        <v>37008201000</v>
      </c>
      <c r="I1324" s="3" t="str">
        <f t="shared" si="101"/>
        <v>菏泽薛城光缆</v>
      </c>
      <c r="J1324" s="3" t="str">
        <f>INDEX(子缆名称!$B$4:$B$29,纤芯!M1324)</f>
        <v>A缆</v>
      </c>
      <c r="K1324" s="3">
        <v>7</v>
      </c>
      <c r="L1324" s="3">
        <f t="shared" si="102"/>
        <v>7</v>
      </c>
      <c r="M1324" s="3">
        <f t="shared" si="103"/>
        <v>1</v>
      </c>
      <c r="N1324" s="3" t="s">
        <v>36</v>
      </c>
      <c r="O1324" s="3">
        <f>COUNTIF([1]局站!$D$4:$D$172,"="&amp;N1324)</f>
        <v>1</v>
      </c>
      <c r="P1324" s="3">
        <v>0</v>
      </c>
      <c r="Q1324" s="3">
        <v>0</v>
      </c>
      <c r="R1324" s="3">
        <v>0</v>
      </c>
      <c r="S1324" s="3" t="s">
        <v>37</v>
      </c>
      <c r="T1324" s="3">
        <f>COUNTIF([1]局站!$D$4:$D$172,"="&amp;S1324)</f>
        <v>1</v>
      </c>
      <c r="U1324" s="3">
        <v>0</v>
      </c>
      <c r="V1324" s="3">
        <v>0</v>
      </c>
      <c r="W1324" s="3">
        <v>0</v>
      </c>
      <c r="X1324" s="3" t="s">
        <v>1215</v>
      </c>
      <c r="Y1324" s="3" t="s">
        <v>852</v>
      </c>
      <c r="Z1324" s="3" t="str">
        <f>INDEX(业务类型!$C$4:$C$8,MATCH(纤芯!Y1324,业务类型!$B$4:$B$8,0))</f>
        <v>TWO</v>
      </c>
      <c r="AA1324" s="3" t="s">
        <v>951</v>
      </c>
    </row>
    <row r="1325" spans="1:27" ht="16.5" x14ac:dyDescent="0.2">
      <c r="A1325" s="3">
        <v>1322</v>
      </c>
      <c r="B1325" s="3">
        <f t="shared" si="104"/>
        <v>37008201008</v>
      </c>
      <c r="C1325" s="3" t="s">
        <v>1166</v>
      </c>
      <c r="D1325" s="3" t="s">
        <v>208</v>
      </c>
      <c r="E1325" s="3" t="str">
        <f>INDEX(光放段!$G$4:$G$237,MATCH(纤芯!G1325,光放段!$C$4:$C$237,0))</f>
        <v>山东二干|菏泽薛城光缆:济宁洸河路-滕州善国北路</v>
      </c>
      <c r="F1325" s="3">
        <f>INDEX(光放段!$I$4:$I$237,MATCH(纤芯!H1325,光放段!$B$4:$B$237,0))</f>
        <v>37008200000</v>
      </c>
      <c r="G1325" s="3" t="str">
        <f t="shared" si="100"/>
        <v>山东二干|菏泽薛城光缆:济宁洸河路-兖州九仙桥路</v>
      </c>
      <c r="H1325" s="3">
        <f>INDEX(光放段!$B$4:$B$237,MATCH(纤芯!G1325,光放段!$C$4:$C$237,0))</f>
        <v>37008201000</v>
      </c>
      <c r="I1325" s="3" t="str">
        <f t="shared" si="101"/>
        <v>菏泽薛城光缆</v>
      </c>
      <c r="J1325" s="3" t="str">
        <f>INDEX(子缆名称!$B$4:$B$29,纤芯!M1325)</f>
        <v>A缆</v>
      </c>
      <c r="K1325" s="3">
        <v>8</v>
      </c>
      <c r="L1325" s="3">
        <f t="shared" si="102"/>
        <v>8</v>
      </c>
      <c r="M1325" s="3">
        <f t="shared" si="103"/>
        <v>1</v>
      </c>
      <c r="N1325" s="3" t="s">
        <v>36</v>
      </c>
      <c r="O1325" s="3">
        <f>COUNTIF([1]局站!$D$4:$D$172,"="&amp;N1325)</f>
        <v>1</v>
      </c>
      <c r="P1325" s="3">
        <v>0</v>
      </c>
      <c r="Q1325" s="3">
        <v>0</v>
      </c>
      <c r="R1325" s="3">
        <v>0</v>
      </c>
      <c r="S1325" s="3" t="s">
        <v>37</v>
      </c>
      <c r="T1325" s="3">
        <f>COUNTIF([1]局站!$D$4:$D$172,"="&amp;S1325)</f>
        <v>1</v>
      </c>
      <c r="U1325" s="3">
        <v>0</v>
      </c>
      <c r="V1325" s="3">
        <v>0</v>
      </c>
      <c r="W1325" s="3">
        <v>0</v>
      </c>
      <c r="X1325" s="3" t="s">
        <v>1215</v>
      </c>
      <c r="Y1325" s="3" t="s">
        <v>852</v>
      </c>
      <c r="Z1325" s="3" t="str">
        <f>INDEX(业务类型!$C$4:$C$8,MATCH(纤芯!Y1325,业务类型!$B$4:$B$8,0))</f>
        <v>TWO</v>
      </c>
      <c r="AA1325" s="3" t="s">
        <v>954</v>
      </c>
    </row>
    <row r="1326" spans="1:27" ht="16.5" x14ac:dyDescent="0.2">
      <c r="A1326" s="3">
        <v>1323</v>
      </c>
      <c r="B1326" s="3">
        <f t="shared" si="104"/>
        <v>37008201009</v>
      </c>
      <c r="C1326" s="3" t="s">
        <v>1166</v>
      </c>
      <c r="D1326" s="3" t="s">
        <v>208</v>
      </c>
      <c r="E1326" s="3" t="str">
        <f>INDEX(光放段!$G$4:$G$237,MATCH(纤芯!G1326,光放段!$C$4:$C$237,0))</f>
        <v>山东二干|菏泽薛城光缆:济宁洸河路-滕州善国北路</v>
      </c>
      <c r="F1326" s="3">
        <f>INDEX(光放段!$I$4:$I$237,MATCH(纤芯!H1326,光放段!$B$4:$B$237,0))</f>
        <v>37008200000</v>
      </c>
      <c r="G1326" s="3" t="str">
        <f t="shared" si="100"/>
        <v>山东二干|菏泽薛城光缆:济宁洸河路-兖州九仙桥路</v>
      </c>
      <c r="H1326" s="3">
        <f>INDEX(光放段!$B$4:$B$237,MATCH(纤芯!G1326,光放段!$C$4:$C$237,0))</f>
        <v>37008201000</v>
      </c>
      <c r="I1326" s="3" t="str">
        <f t="shared" si="101"/>
        <v>菏泽薛城光缆</v>
      </c>
      <c r="J1326" s="3" t="str">
        <f>INDEX(子缆名称!$B$4:$B$29,纤芯!M1326)</f>
        <v>A缆</v>
      </c>
      <c r="K1326" s="3">
        <v>9</v>
      </c>
      <c r="L1326" s="3">
        <f t="shared" si="102"/>
        <v>9</v>
      </c>
      <c r="M1326" s="3">
        <f t="shared" si="103"/>
        <v>1</v>
      </c>
      <c r="N1326" s="3" t="s">
        <v>36</v>
      </c>
      <c r="O1326" s="3">
        <f>COUNTIF([1]局站!$D$4:$D$172,"="&amp;N1326)</f>
        <v>1</v>
      </c>
      <c r="P1326" s="3">
        <v>0</v>
      </c>
      <c r="Q1326" s="3">
        <v>0</v>
      </c>
      <c r="R1326" s="3">
        <v>0</v>
      </c>
      <c r="S1326" s="3" t="s">
        <v>37</v>
      </c>
      <c r="T1326" s="3">
        <f>COUNTIF([1]局站!$D$4:$D$172,"="&amp;S1326)</f>
        <v>1</v>
      </c>
      <c r="U1326" s="3">
        <v>0</v>
      </c>
      <c r="V1326" s="3">
        <v>0</v>
      </c>
      <c r="W1326" s="3">
        <v>0</v>
      </c>
      <c r="X1326" s="3" t="s">
        <v>1215</v>
      </c>
      <c r="Y1326" s="3" t="s">
        <v>852</v>
      </c>
      <c r="Z1326" s="3" t="str">
        <f>INDEX(业务类型!$C$4:$C$8,MATCH(纤芯!Y1326,业务类型!$B$4:$B$8,0))</f>
        <v>TWO</v>
      </c>
      <c r="AA1326" s="3" t="s">
        <v>951</v>
      </c>
    </row>
    <row r="1327" spans="1:27" ht="16.5" x14ac:dyDescent="0.2">
      <c r="A1327" s="3">
        <v>1324</v>
      </c>
      <c r="B1327" s="3">
        <f t="shared" si="104"/>
        <v>37008201010</v>
      </c>
      <c r="C1327" s="3" t="s">
        <v>1166</v>
      </c>
      <c r="D1327" s="3" t="s">
        <v>208</v>
      </c>
      <c r="E1327" s="3" t="str">
        <f>INDEX(光放段!$G$4:$G$237,MATCH(纤芯!G1327,光放段!$C$4:$C$237,0))</f>
        <v>山东二干|菏泽薛城光缆:济宁洸河路-滕州善国北路</v>
      </c>
      <c r="F1327" s="3">
        <f>INDEX(光放段!$I$4:$I$237,MATCH(纤芯!H1327,光放段!$B$4:$B$237,0))</f>
        <v>37008200000</v>
      </c>
      <c r="G1327" s="3" t="str">
        <f t="shared" si="100"/>
        <v>山东二干|菏泽薛城光缆:济宁洸河路-兖州九仙桥路</v>
      </c>
      <c r="H1327" s="3">
        <f>INDEX(光放段!$B$4:$B$237,MATCH(纤芯!G1327,光放段!$C$4:$C$237,0))</f>
        <v>37008201000</v>
      </c>
      <c r="I1327" s="3" t="str">
        <f t="shared" si="101"/>
        <v>菏泽薛城光缆</v>
      </c>
      <c r="J1327" s="3" t="str">
        <f>INDEX(子缆名称!$B$4:$B$29,纤芯!M1327)</f>
        <v>A缆</v>
      </c>
      <c r="K1327" s="3">
        <v>10</v>
      </c>
      <c r="L1327" s="3">
        <f t="shared" si="102"/>
        <v>10</v>
      </c>
      <c r="M1327" s="3">
        <f t="shared" si="103"/>
        <v>1</v>
      </c>
      <c r="N1327" s="3" t="s">
        <v>36</v>
      </c>
      <c r="O1327" s="3">
        <f>COUNTIF([1]局站!$D$4:$D$172,"="&amp;N1327)</f>
        <v>1</v>
      </c>
      <c r="P1327" s="3">
        <v>0</v>
      </c>
      <c r="Q1327" s="3">
        <v>0</v>
      </c>
      <c r="R1327" s="3">
        <v>0</v>
      </c>
      <c r="S1327" s="3" t="s">
        <v>37</v>
      </c>
      <c r="T1327" s="3">
        <f>COUNTIF([1]局站!$D$4:$D$172,"="&amp;S1327)</f>
        <v>1</v>
      </c>
      <c r="U1327" s="3">
        <v>0</v>
      </c>
      <c r="V1327" s="3">
        <v>0</v>
      </c>
      <c r="W1327" s="3">
        <v>0</v>
      </c>
      <c r="X1327" s="3" t="s">
        <v>1215</v>
      </c>
      <c r="Y1327" s="3" t="s">
        <v>852</v>
      </c>
      <c r="Z1327" s="3" t="str">
        <f>INDEX(业务类型!$C$4:$C$8,MATCH(纤芯!Y1327,业务类型!$B$4:$B$8,0))</f>
        <v>TWO</v>
      </c>
      <c r="AA1327" s="3" t="s">
        <v>954</v>
      </c>
    </row>
    <row r="1328" spans="1:27" ht="16.5" x14ac:dyDescent="0.2">
      <c r="A1328" s="3">
        <v>1325</v>
      </c>
      <c r="B1328" s="3">
        <f t="shared" si="104"/>
        <v>37008201011</v>
      </c>
      <c r="C1328" s="3" t="s">
        <v>1166</v>
      </c>
      <c r="D1328" s="3" t="s">
        <v>208</v>
      </c>
      <c r="E1328" s="3" t="str">
        <f>INDEX(光放段!$G$4:$G$237,MATCH(纤芯!G1328,光放段!$C$4:$C$237,0))</f>
        <v>山东二干|菏泽薛城光缆:济宁洸河路-滕州善国北路</v>
      </c>
      <c r="F1328" s="3">
        <f>INDEX(光放段!$I$4:$I$237,MATCH(纤芯!H1328,光放段!$B$4:$B$237,0))</f>
        <v>37008200000</v>
      </c>
      <c r="G1328" s="3" t="str">
        <f t="shared" si="100"/>
        <v>山东二干|菏泽薛城光缆:济宁洸河路-兖州九仙桥路</v>
      </c>
      <c r="H1328" s="3">
        <f>INDEX(光放段!$B$4:$B$237,MATCH(纤芯!G1328,光放段!$C$4:$C$237,0))</f>
        <v>37008201000</v>
      </c>
      <c r="I1328" s="3" t="str">
        <f t="shared" si="101"/>
        <v>菏泽薛城光缆</v>
      </c>
      <c r="J1328" s="3" t="str">
        <f>INDEX(子缆名称!$B$4:$B$29,纤芯!M1328)</f>
        <v>A缆</v>
      </c>
      <c r="K1328" s="3">
        <v>11</v>
      </c>
      <c r="L1328" s="3">
        <f t="shared" si="102"/>
        <v>11</v>
      </c>
      <c r="M1328" s="3">
        <f t="shared" si="103"/>
        <v>1</v>
      </c>
      <c r="N1328" s="3" t="s">
        <v>36</v>
      </c>
      <c r="O1328" s="3">
        <f>COUNTIF([1]局站!$D$4:$D$172,"="&amp;N1328)</f>
        <v>1</v>
      </c>
      <c r="P1328" s="3">
        <v>0</v>
      </c>
      <c r="Q1328" s="3">
        <v>0</v>
      </c>
      <c r="R1328" s="3">
        <v>0</v>
      </c>
      <c r="S1328" s="3" t="s">
        <v>37</v>
      </c>
      <c r="T1328" s="3">
        <f>COUNTIF([1]局站!$D$4:$D$172,"="&amp;S1328)</f>
        <v>1</v>
      </c>
      <c r="U1328" s="3">
        <v>0</v>
      </c>
      <c r="V1328" s="3">
        <v>0</v>
      </c>
      <c r="W1328" s="3">
        <v>0</v>
      </c>
      <c r="X1328" s="3" t="s">
        <v>1215</v>
      </c>
      <c r="Y1328" s="3" t="s">
        <v>852</v>
      </c>
      <c r="Z1328" s="3" t="str">
        <f>INDEX(业务类型!$C$4:$C$8,MATCH(纤芯!Y1328,业务类型!$B$4:$B$8,0))</f>
        <v>TWO</v>
      </c>
      <c r="AA1328" s="3" t="s">
        <v>926</v>
      </c>
    </row>
    <row r="1329" spans="1:27" ht="16.5" x14ac:dyDescent="0.2">
      <c r="A1329" s="3">
        <v>1326</v>
      </c>
      <c r="B1329" s="3">
        <f t="shared" si="104"/>
        <v>37008201012</v>
      </c>
      <c r="C1329" s="3" t="s">
        <v>1166</v>
      </c>
      <c r="D1329" s="3" t="s">
        <v>208</v>
      </c>
      <c r="E1329" s="3" t="str">
        <f>INDEX(光放段!$G$4:$G$237,MATCH(纤芯!G1329,光放段!$C$4:$C$237,0))</f>
        <v>山东二干|菏泽薛城光缆:济宁洸河路-滕州善国北路</v>
      </c>
      <c r="F1329" s="3">
        <f>INDEX(光放段!$I$4:$I$237,MATCH(纤芯!H1329,光放段!$B$4:$B$237,0))</f>
        <v>37008200000</v>
      </c>
      <c r="G1329" s="3" t="str">
        <f t="shared" si="100"/>
        <v>山东二干|菏泽薛城光缆:济宁洸河路-兖州九仙桥路</v>
      </c>
      <c r="H1329" s="3">
        <f>INDEX(光放段!$B$4:$B$237,MATCH(纤芯!G1329,光放段!$C$4:$C$237,0))</f>
        <v>37008201000</v>
      </c>
      <c r="I1329" s="3" t="str">
        <f t="shared" si="101"/>
        <v>菏泽薛城光缆</v>
      </c>
      <c r="J1329" s="3" t="str">
        <f>INDEX(子缆名称!$B$4:$B$29,纤芯!M1329)</f>
        <v>A缆</v>
      </c>
      <c r="K1329" s="3">
        <v>12</v>
      </c>
      <c r="L1329" s="3">
        <f t="shared" si="102"/>
        <v>12</v>
      </c>
      <c r="M1329" s="3">
        <f t="shared" si="103"/>
        <v>1</v>
      </c>
      <c r="N1329" s="3" t="s">
        <v>36</v>
      </c>
      <c r="O1329" s="3">
        <f>COUNTIF([1]局站!$D$4:$D$172,"="&amp;N1329)</f>
        <v>1</v>
      </c>
      <c r="P1329" s="3">
        <v>0</v>
      </c>
      <c r="Q1329" s="3">
        <v>0</v>
      </c>
      <c r="R1329" s="3">
        <v>0</v>
      </c>
      <c r="S1329" s="3" t="s">
        <v>37</v>
      </c>
      <c r="T1329" s="3">
        <f>COUNTIF([1]局站!$D$4:$D$172,"="&amp;S1329)</f>
        <v>1</v>
      </c>
      <c r="U1329" s="3">
        <v>0</v>
      </c>
      <c r="V1329" s="3">
        <v>0</v>
      </c>
      <c r="W1329" s="3">
        <v>0</v>
      </c>
      <c r="X1329" s="3" t="s">
        <v>1215</v>
      </c>
      <c r="Y1329" s="3" t="s">
        <v>852</v>
      </c>
      <c r="Z1329" s="3" t="str">
        <f>INDEX(业务类型!$C$4:$C$8,MATCH(纤芯!Y1329,业务类型!$B$4:$B$8,0))</f>
        <v>TWO</v>
      </c>
      <c r="AA1329" s="3" t="s">
        <v>926</v>
      </c>
    </row>
    <row r="1330" spans="1:27" ht="16.5" x14ac:dyDescent="0.2">
      <c r="A1330" s="3">
        <v>1327</v>
      </c>
      <c r="B1330" s="3">
        <f t="shared" si="104"/>
        <v>37008201013</v>
      </c>
      <c r="C1330" s="3" t="s">
        <v>1166</v>
      </c>
      <c r="D1330" s="3" t="s">
        <v>208</v>
      </c>
      <c r="E1330" s="3" t="str">
        <f>INDEX(光放段!$G$4:$G$237,MATCH(纤芯!G1330,光放段!$C$4:$C$237,0))</f>
        <v>山东二干|菏泽薛城光缆:济宁洸河路-滕州善国北路</v>
      </c>
      <c r="F1330" s="3">
        <f>INDEX(光放段!$I$4:$I$237,MATCH(纤芯!H1330,光放段!$B$4:$B$237,0))</f>
        <v>37008200000</v>
      </c>
      <c r="G1330" s="3" t="str">
        <f t="shared" si="100"/>
        <v>山东二干|菏泽薛城光缆:济宁洸河路-兖州九仙桥路</v>
      </c>
      <c r="H1330" s="3">
        <f>INDEX(光放段!$B$4:$B$237,MATCH(纤芯!G1330,光放段!$C$4:$C$237,0))</f>
        <v>37008201000</v>
      </c>
      <c r="I1330" s="3" t="str">
        <f t="shared" si="101"/>
        <v>菏泽薛城光缆</v>
      </c>
      <c r="J1330" s="3" t="str">
        <f>INDEX(子缆名称!$B$4:$B$29,纤芯!M1330)</f>
        <v>B缆</v>
      </c>
      <c r="K1330" s="3">
        <v>13</v>
      </c>
      <c r="L1330" s="3">
        <f t="shared" si="102"/>
        <v>1</v>
      </c>
      <c r="M1330" s="3">
        <f t="shared" si="103"/>
        <v>2</v>
      </c>
      <c r="N1330" s="3" t="s">
        <v>36</v>
      </c>
      <c r="O1330" s="3">
        <f>COUNTIF([1]局站!$D$4:$D$172,"="&amp;N1330)</f>
        <v>1</v>
      </c>
      <c r="P1330" s="3">
        <v>0</v>
      </c>
      <c r="Q1330" s="3">
        <v>0</v>
      </c>
      <c r="R1330" s="3">
        <v>0</v>
      </c>
      <c r="S1330" s="3" t="s">
        <v>37</v>
      </c>
      <c r="T1330" s="3">
        <f>COUNTIF([1]局站!$D$4:$D$172,"="&amp;S1330)</f>
        <v>1</v>
      </c>
      <c r="U1330" s="3">
        <v>0</v>
      </c>
      <c r="V1330" s="3">
        <v>0</v>
      </c>
      <c r="W1330" s="3">
        <v>0</v>
      </c>
      <c r="X1330" s="3" t="s">
        <v>1215</v>
      </c>
      <c r="Y1330" s="3" t="s">
        <v>850</v>
      </c>
      <c r="Z1330" s="3" t="str">
        <f>INDEX(业务类型!$C$4:$C$8,MATCH(纤芯!Y1330,业务类型!$B$4:$B$8,0))</f>
        <v>ONE</v>
      </c>
      <c r="AA1330" s="3" t="s">
        <v>949</v>
      </c>
    </row>
    <row r="1331" spans="1:27" ht="16.5" x14ac:dyDescent="0.2">
      <c r="A1331" s="3">
        <v>1328</v>
      </c>
      <c r="B1331" s="3">
        <f t="shared" si="104"/>
        <v>37008201014</v>
      </c>
      <c r="C1331" s="3" t="s">
        <v>1166</v>
      </c>
      <c r="D1331" s="3" t="s">
        <v>208</v>
      </c>
      <c r="E1331" s="3" t="str">
        <f>INDEX(光放段!$G$4:$G$237,MATCH(纤芯!G1331,光放段!$C$4:$C$237,0))</f>
        <v>山东二干|菏泽薛城光缆:济宁洸河路-滕州善国北路</v>
      </c>
      <c r="F1331" s="3">
        <f>INDEX(光放段!$I$4:$I$237,MATCH(纤芯!H1331,光放段!$B$4:$B$237,0))</f>
        <v>37008200000</v>
      </c>
      <c r="G1331" s="3" t="str">
        <f t="shared" si="100"/>
        <v>山东二干|菏泽薛城光缆:济宁洸河路-兖州九仙桥路</v>
      </c>
      <c r="H1331" s="3">
        <f>INDEX(光放段!$B$4:$B$237,MATCH(纤芯!G1331,光放段!$C$4:$C$237,0))</f>
        <v>37008201000</v>
      </c>
      <c r="I1331" s="3" t="str">
        <f t="shared" si="101"/>
        <v>菏泽薛城光缆</v>
      </c>
      <c r="J1331" s="3" t="str">
        <f>INDEX(子缆名称!$B$4:$B$29,纤芯!M1331)</f>
        <v>B缆</v>
      </c>
      <c r="K1331" s="3">
        <v>14</v>
      </c>
      <c r="L1331" s="3">
        <f t="shared" si="102"/>
        <v>2</v>
      </c>
      <c r="M1331" s="3">
        <f t="shared" si="103"/>
        <v>2</v>
      </c>
      <c r="N1331" s="3" t="s">
        <v>36</v>
      </c>
      <c r="O1331" s="3">
        <f>COUNTIF([1]局站!$D$4:$D$172,"="&amp;N1331)</f>
        <v>1</v>
      </c>
      <c r="P1331" s="3">
        <v>0</v>
      </c>
      <c r="Q1331" s="3">
        <v>0</v>
      </c>
      <c r="R1331" s="3">
        <v>0</v>
      </c>
      <c r="S1331" s="3" t="s">
        <v>37</v>
      </c>
      <c r="T1331" s="3">
        <f>COUNTIF([1]局站!$D$4:$D$172,"="&amp;S1331)</f>
        <v>1</v>
      </c>
      <c r="U1331" s="3">
        <v>0</v>
      </c>
      <c r="V1331" s="3">
        <v>0</v>
      </c>
      <c r="W1331" s="3">
        <v>0</v>
      </c>
      <c r="X1331" s="3" t="s">
        <v>1215</v>
      </c>
      <c r="Y1331" s="3" t="s">
        <v>850</v>
      </c>
      <c r="Z1331" s="3" t="str">
        <f>INDEX(业务类型!$C$4:$C$8,MATCH(纤芯!Y1331,业务类型!$B$4:$B$8,0))</f>
        <v>ONE</v>
      </c>
      <c r="AA1331" s="3" t="s">
        <v>949</v>
      </c>
    </row>
    <row r="1332" spans="1:27" ht="16.5" x14ac:dyDescent="0.2">
      <c r="A1332" s="3">
        <v>1329</v>
      </c>
      <c r="B1332" s="3">
        <f t="shared" si="104"/>
        <v>37008201015</v>
      </c>
      <c r="C1332" s="3" t="s">
        <v>1166</v>
      </c>
      <c r="D1332" s="3" t="s">
        <v>208</v>
      </c>
      <c r="E1332" s="3" t="str">
        <f>INDEX(光放段!$G$4:$G$237,MATCH(纤芯!G1332,光放段!$C$4:$C$237,0))</f>
        <v>山东二干|菏泽薛城光缆:济宁洸河路-滕州善国北路</v>
      </c>
      <c r="F1332" s="3">
        <f>INDEX(光放段!$I$4:$I$237,MATCH(纤芯!H1332,光放段!$B$4:$B$237,0))</f>
        <v>37008200000</v>
      </c>
      <c r="G1332" s="3" t="str">
        <f t="shared" si="100"/>
        <v>山东二干|菏泽薛城光缆:济宁洸河路-兖州九仙桥路</v>
      </c>
      <c r="H1332" s="3">
        <f>INDEX(光放段!$B$4:$B$237,MATCH(纤芯!G1332,光放段!$C$4:$C$237,0))</f>
        <v>37008201000</v>
      </c>
      <c r="I1332" s="3" t="str">
        <f t="shared" si="101"/>
        <v>菏泽薛城光缆</v>
      </c>
      <c r="J1332" s="3" t="str">
        <f>INDEX(子缆名称!$B$4:$B$29,纤芯!M1332)</f>
        <v>B缆</v>
      </c>
      <c r="K1332" s="3">
        <v>15</v>
      </c>
      <c r="L1332" s="3">
        <f t="shared" si="102"/>
        <v>3</v>
      </c>
      <c r="M1332" s="3">
        <f t="shared" si="103"/>
        <v>2</v>
      </c>
      <c r="N1332" s="3" t="s">
        <v>36</v>
      </c>
      <c r="O1332" s="3">
        <f>COUNTIF([1]局站!$D$4:$D$172,"="&amp;N1332)</f>
        <v>1</v>
      </c>
      <c r="P1332" s="3">
        <v>0</v>
      </c>
      <c r="Q1332" s="3">
        <v>0</v>
      </c>
      <c r="R1332" s="3">
        <v>0</v>
      </c>
      <c r="S1332" s="3" t="s">
        <v>37</v>
      </c>
      <c r="T1332" s="3">
        <f>COUNTIF([1]局站!$D$4:$D$172,"="&amp;S1332)</f>
        <v>1</v>
      </c>
      <c r="U1332" s="3">
        <v>0</v>
      </c>
      <c r="V1332" s="3">
        <v>0</v>
      </c>
      <c r="W1332" s="3">
        <v>0</v>
      </c>
      <c r="X1332" s="3" t="s">
        <v>1215</v>
      </c>
      <c r="Y1332" s="3" t="s">
        <v>881</v>
      </c>
      <c r="Z1332" s="3" t="str">
        <f>INDEX(业务类型!$C$4:$C$8,MATCH(纤芯!Y1332,业务类型!$B$4:$B$8,0))</f>
        <v>OTHER</v>
      </c>
      <c r="AA1332" s="3" t="s">
        <v>896</v>
      </c>
    </row>
    <row r="1333" spans="1:27" ht="16.5" x14ac:dyDescent="0.2">
      <c r="A1333" s="3">
        <v>1330</v>
      </c>
      <c r="B1333" s="3">
        <f t="shared" si="104"/>
        <v>37008201016</v>
      </c>
      <c r="C1333" s="3" t="s">
        <v>1166</v>
      </c>
      <c r="D1333" s="3" t="s">
        <v>208</v>
      </c>
      <c r="E1333" s="3" t="str">
        <f>INDEX(光放段!$G$4:$G$237,MATCH(纤芯!G1333,光放段!$C$4:$C$237,0))</f>
        <v>山东二干|菏泽薛城光缆:济宁洸河路-滕州善国北路</v>
      </c>
      <c r="F1333" s="3">
        <f>INDEX(光放段!$I$4:$I$237,MATCH(纤芯!H1333,光放段!$B$4:$B$237,0))</f>
        <v>37008200000</v>
      </c>
      <c r="G1333" s="3" t="str">
        <f t="shared" si="100"/>
        <v>山东二干|菏泽薛城光缆:济宁洸河路-兖州九仙桥路</v>
      </c>
      <c r="H1333" s="3">
        <f>INDEX(光放段!$B$4:$B$237,MATCH(纤芯!G1333,光放段!$C$4:$C$237,0))</f>
        <v>37008201000</v>
      </c>
      <c r="I1333" s="3" t="str">
        <f t="shared" si="101"/>
        <v>菏泽薛城光缆</v>
      </c>
      <c r="J1333" s="3" t="str">
        <f>INDEX(子缆名称!$B$4:$B$29,纤芯!M1333)</f>
        <v>B缆</v>
      </c>
      <c r="K1333" s="3">
        <v>16</v>
      </c>
      <c r="L1333" s="3">
        <f t="shared" si="102"/>
        <v>4</v>
      </c>
      <c r="M1333" s="3">
        <f t="shared" si="103"/>
        <v>2</v>
      </c>
      <c r="N1333" s="3" t="s">
        <v>36</v>
      </c>
      <c r="O1333" s="3">
        <f>COUNTIF([1]局站!$D$4:$D$172,"="&amp;N1333)</f>
        <v>1</v>
      </c>
      <c r="P1333" s="3">
        <v>0</v>
      </c>
      <c r="Q1333" s="3">
        <v>0</v>
      </c>
      <c r="R1333" s="3">
        <v>0</v>
      </c>
      <c r="S1333" s="3" t="s">
        <v>37</v>
      </c>
      <c r="T1333" s="3">
        <f>COUNTIF([1]局站!$D$4:$D$172,"="&amp;S1333)</f>
        <v>1</v>
      </c>
      <c r="U1333" s="3">
        <v>0</v>
      </c>
      <c r="V1333" s="3">
        <v>0</v>
      </c>
      <c r="W1333" s="3">
        <v>0</v>
      </c>
      <c r="X1333" s="3" t="s">
        <v>1215</v>
      </c>
      <c r="Y1333" s="3" t="s">
        <v>881</v>
      </c>
      <c r="Z1333" s="3" t="str">
        <f>INDEX(业务类型!$C$4:$C$8,MATCH(纤芯!Y1333,业务类型!$B$4:$B$8,0))</f>
        <v>OTHER</v>
      </c>
      <c r="AA1333" s="3" t="s">
        <v>896</v>
      </c>
    </row>
    <row r="1334" spans="1:27" ht="16.5" x14ac:dyDescent="0.2">
      <c r="A1334" s="3">
        <v>1331</v>
      </c>
      <c r="B1334" s="3">
        <f t="shared" si="104"/>
        <v>37008201017</v>
      </c>
      <c r="C1334" s="3" t="s">
        <v>1166</v>
      </c>
      <c r="D1334" s="3" t="s">
        <v>208</v>
      </c>
      <c r="E1334" s="3" t="str">
        <f>INDEX(光放段!$G$4:$G$237,MATCH(纤芯!G1334,光放段!$C$4:$C$237,0))</f>
        <v>山东二干|菏泽薛城光缆:济宁洸河路-滕州善国北路</v>
      </c>
      <c r="F1334" s="3">
        <f>INDEX(光放段!$I$4:$I$237,MATCH(纤芯!H1334,光放段!$B$4:$B$237,0))</f>
        <v>37008200000</v>
      </c>
      <c r="G1334" s="3" t="str">
        <f t="shared" si="100"/>
        <v>山东二干|菏泽薛城光缆:济宁洸河路-兖州九仙桥路</v>
      </c>
      <c r="H1334" s="3">
        <f>INDEX(光放段!$B$4:$B$237,MATCH(纤芯!G1334,光放段!$C$4:$C$237,0))</f>
        <v>37008201000</v>
      </c>
      <c r="I1334" s="3" t="str">
        <f t="shared" si="101"/>
        <v>菏泽薛城光缆</v>
      </c>
      <c r="J1334" s="3" t="str">
        <f>INDEX(子缆名称!$B$4:$B$29,纤芯!M1334)</f>
        <v>B缆</v>
      </c>
      <c r="K1334" s="3">
        <v>17</v>
      </c>
      <c r="L1334" s="3">
        <f t="shared" si="102"/>
        <v>5</v>
      </c>
      <c r="M1334" s="3">
        <f t="shared" si="103"/>
        <v>2</v>
      </c>
      <c r="N1334" s="3" t="s">
        <v>36</v>
      </c>
      <c r="O1334" s="3">
        <f>COUNTIF([1]局站!$D$4:$D$172,"="&amp;N1334)</f>
        <v>1</v>
      </c>
      <c r="P1334" s="3">
        <v>0</v>
      </c>
      <c r="Q1334" s="3">
        <v>0</v>
      </c>
      <c r="R1334" s="3">
        <v>0</v>
      </c>
      <c r="S1334" s="3" t="s">
        <v>37</v>
      </c>
      <c r="T1334" s="3">
        <f>COUNTIF([1]局站!$D$4:$D$172,"="&amp;S1334)</f>
        <v>1</v>
      </c>
      <c r="U1334" s="3">
        <v>0</v>
      </c>
      <c r="V1334" s="3">
        <v>0</v>
      </c>
      <c r="W1334" s="3">
        <v>0</v>
      </c>
      <c r="X1334" s="3" t="s">
        <v>1215</v>
      </c>
      <c r="Y1334" s="3" t="s">
        <v>852</v>
      </c>
      <c r="Z1334" s="3" t="str">
        <f>INDEX(业务类型!$C$4:$C$8,MATCH(纤芯!Y1334,业务类型!$B$4:$B$8,0))</f>
        <v>TWO</v>
      </c>
      <c r="AA1334" s="3" t="s">
        <v>955</v>
      </c>
    </row>
    <row r="1335" spans="1:27" ht="16.5" x14ac:dyDescent="0.2">
      <c r="A1335" s="3">
        <v>1332</v>
      </c>
      <c r="B1335" s="3">
        <f t="shared" si="104"/>
        <v>37008201018</v>
      </c>
      <c r="C1335" s="3" t="s">
        <v>1166</v>
      </c>
      <c r="D1335" s="3" t="s">
        <v>208</v>
      </c>
      <c r="E1335" s="3" t="str">
        <f>INDEX(光放段!$G$4:$G$237,MATCH(纤芯!G1335,光放段!$C$4:$C$237,0))</f>
        <v>山东二干|菏泽薛城光缆:济宁洸河路-滕州善国北路</v>
      </c>
      <c r="F1335" s="3">
        <f>INDEX(光放段!$I$4:$I$237,MATCH(纤芯!H1335,光放段!$B$4:$B$237,0))</f>
        <v>37008200000</v>
      </c>
      <c r="G1335" s="3" t="str">
        <f t="shared" si="100"/>
        <v>山东二干|菏泽薛城光缆:济宁洸河路-兖州九仙桥路</v>
      </c>
      <c r="H1335" s="3">
        <f>INDEX(光放段!$B$4:$B$237,MATCH(纤芯!G1335,光放段!$C$4:$C$237,0))</f>
        <v>37008201000</v>
      </c>
      <c r="I1335" s="3" t="str">
        <f t="shared" si="101"/>
        <v>菏泽薛城光缆</v>
      </c>
      <c r="J1335" s="3" t="str">
        <f>INDEX(子缆名称!$B$4:$B$29,纤芯!M1335)</f>
        <v>B缆</v>
      </c>
      <c r="K1335" s="3">
        <v>18</v>
      </c>
      <c r="L1335" s="3">
        <f t="shared" si="102"/>
        <v>6</v>
      </c>
      <c r="M1335" s="3">
        <f t="shared" si="103"/>
        <v>2</v>
      </c>
      <c r="N1335" s="3" t="s">
        <v>36</v>
      </c>
      <c r="O1335" s="3">
        <f>COUNTIF([1]局站!$D$4:$D$172,"="&amp;N1335)</f>
        <v>1</v>
      </c>
      <c r="P1335" s="3">
        <v>0</v>
      </c>
      <c r="Q1335" s="3">
        <v>0</v>
      </c>
      <c r="R1335" s="3">
        <v>0</v>
      </c>
      <c r="S1335" s="3" t="s">
        <v>37</v>
      </c>
      <c r="T1335" s="3">
        <f>COUNTIF([1]局站!$D$4:$D$172,"="&amp;S1335)</f>
        <v>1</v>
      </c>
      <c r="U1335" s="3">
        <v>0</v>
      </c>
      <c r="V1335" s="3">
        <v>0</v>
      </c>
      <c r="W1335" s="3">
        <v>0</v>
      </c>
      <c r="X1335" s="3" t="s">
        <v>1215</v>
      </c>
      <c r="Y1335" s="3" t="s">
        <v>852</v>
      </c>
      <c r="Z1335" s="3" t="str">
        <f>INDEX(业务类型!$C$4:$C$8,MATCH(纤芯!Y1335,业务类型!$B$4:$B$8,0))</f>
        <v>TWO</v>
      </c>
      <c r="AA1335" s="3" t="s">
        <v>955</v>
      </c>
    </row>
    <row r="1336" spans="1:27" ht="16.5" x14ac:dyDescent="0.2">
      <c r="A1336" s="3">
        <v>1333</v>
      </c>
      <c r="B1336" s="3">
        <f t="shared" si="104"/>
        <v>37008201019</v>
      </c>
      <c r="C1336" s="3" t="s">
        <v>1166</v>
      </c>
      <c r="D1336" s="3" t="s">
        <v>208</v>
      </c>
      <c r="E1336" s="3" t="str">
        <f>INDEX(光放段!$G$4:$G$237,MATCH(纤芯!G1336,光放段!$C$4:$C$237,0))</f>
        <v>山东二干|菏泽薛城光缆:济宁洸河路-滕州善国北路</v>
      </c>
      <c r="F1336" s="3">
        <f>INDEX(光放段!$I$4:$I$237,MATCH(纤芯!H1336,光放段!$B$4:$B$237,0))</f>
        <v>37008200000</v>
      </c>
      <c r="G1336" s="3" t="str">
        <f t="shared" si="100"/>
        <v>山东二干|菏泽薛城光缆:济宁洸河路-兖州九仙桥路</v>
      </c>
      <c r="H1336" s="3">
        <f>INDEX(光放段!$B$4:$B$237,MATCH(纤芯!G1336,光放段!$C$4:$C$237,0))</f>
        <v>37008201000</v>
      </c>
      <c r="I1336" s="3" t="str">
        <f t="shared" si="101"/>
        <v>菏泽薛城光缆</v>
      </c>
      <c r="J1336" s="3" t="str">
        <f>INDEX(子缆名称!$B$4:$B$29,纤芯!M1336)</f>
        <v>B缆</v>
      </c>
      <c r="K1336" s="3">
        <v>19</v>
      </c>
      <c r="L1336" s="3">
        <f t="shared" si="102"/>
        <v>7</v>
      </c>
      <c r="M1336" s="3">
        <f t="shared" si="103"/>
        <v>2</v>
      </c>
      <c r="N1336" s="3" t="s">
        <v>36</v>
      </c>
      <c r="O1336" s="3">
        <f>COUNTIF([1]局站!$D$4:$D$172,"="&amp;N1336)</f>
        <v>1</v>
      </c>
      <c r="P1336" s="3">
        <v>0</v>
      </c>
      <c r="Q1336" s="3">
        <v>0</v>
      </c>
      <c r="R1336" s="3">
        <v>0</v>
      </c>
      <c r="S1336" s="3" t="s">
        <v>37</v>
      </c>
      <c r="T1336" s="3">
        <f>COUNTIF([1]局站!$D$4:$D$172,"="&amp;S1336)</f>
        <v>1</v>
      </c>
      <c r="U1336" s="3">
        <v>0</v>
      </c>
      <c r="V1336" s="3">
        <v>0</v>
      </c>
      <c r="W1336" s="3">
        <v>0</v>
      </c>
      <c r="X1336" s="3" t="s">
        <v>1215</v>
      </c>
      <c r="Y1336" s="3" t="s">
        <v>850</v>
      </c>
      <c r="Z1336" s="3" t="str">
        <f>INDEX(业务类型!$C$4:$C$8,MATCH(纤芯!Y1336,业务类型!$B$4:$B$8,0))</f>
        <v>ONE</v>
      </c>
      <c r="AA1336" s="3" t="s">
        <v>950</v>
      </c>
    </row>
    <row r="1337" spans="1:27" ht="16.5" x14ac:dyDescent="0.2">
      <c r="A1337" s="3">
        <v>1334</v>
      </c>
      <c r="B1337" s="3">
        <f t="shared" si="104"/>
        <v>37008201020</v>
      </c>
      <c r="C1337" s="3" t="s">
        <v>1166</v>
      </c>
      <c r="D1337" s="3" t="s">
        <v>208</v>
      </c>
      <c r="E1337" s="3" t="str">
        <f>INDEX(光放段!$G$4:$G$237,MATCH(纤芯!G1337,光放段!$C$4:$C$237,0))</f>
        <v>山东二干|菏泽薛城光缆:济宁洸河路-滕州善国北路</v>
      </c>
      <c r="F1337" s="3">
        <f>INDEX(光放段!$I$4:$I$237,MATCH(纤芯!H1337,光放段!$B$4:$B$237,0))</f>
        <v>37008200000</v>
      </c>
      <c r="G1337" s="3" t="str">
        <f t="shared" si="100"/>
        <v>山东二干|菏泽薛城光缆:济宁洸河路-兖州九仙桥路</v>
      </c>
      <c r="H1337" s="3">
        <f>INDEX(光放段!$B$4:$B$237,MATCH(纤芯!G1337,光放段!$C$4:$C$237,0))</f>
        <v>37008201000</v>
      </c>
      <c r="I1337" s="3" t="str">
        <f t="shared" si="101"/>
        <v>菏泽薛城光缆</v>
      </c>
      <c r="J1337" s="3" t="str">
        <f>INDEX(子缆名称!$B$4:$B$29,纤芯!M1337)</f>
        <v>B缆</v>
      </c>
      <c r="K1337" s="3">
        <v>20</v>
      </c>
      <c r="L1337" s="3">
        <f t="shared" si="102"/>
        <v>8</v>
      </c>
      <c r="M1337" s="3">
        <f t="shared" si="103"/>
        <v>2</v>
      </c>
      <c r="N1337" s="3" t="s">
        <v>36</v>
      </c>
      <c r="O1337" s="3">
        <f>COUNTIF([1]局站!$D$4:$D$172,"="&amp;N1337)</f>
        <v>1</v>
      </c>
      <c r="P1337" s="3">
        <v>0</v>
      </c>
      <c r="Q1337" s="3">
        <v>0</v>
      </c>
      <c r="R1337" s="3">
        <v>0</v>
      </c>
      <c r="S1337" s="3" t="s">
        <v>37</v>
      </c>
      <c r="T1337" s="3">
        <f>COUNTIF([1]局站!$D$4:$D$172,"="&amp;S1337)</f>
        <v>1</v>
      </c>
      <c r="U1337" s="3">
        <v>0</v>
      </c>
      <c r="V1337" s="3">
        <v>0</v>
      </c>
      <c r="W1337" s="3">
        <v>0</v>
      </c>
      <c r="X1337" s="3" t="s">
        <v>1215</v>
      </c>
      <c r="Y1337" s="3" t="s">
        <v>850</v>
      </c>
      <c r="Z1337" s="3" t="str">
        <f>INDEX(业务类型!$C$4:$C$8,MATCH(纤芯!Y1337,业务类型!$B$4:$B$8,0))</f>
        <v>ONE</v>
      </c>
      <c r="AA1337" s="3" t="s">
        <v>950</v>
      </c>
    </row>
    <row r="1338" spans="1:27" ht="16.5" x14ac:dyDescent="0.2">
      <c r="A1338" s="3">
        <v>1335</v>
      </c>
      <c r="B1338" s="3">
        <f t="shared" si="104"/>
        <v>37008201021</v>
      </c>
      <c r="C1338" s="3" t="s">
        <v>1166</v>
      </c>
      <c r="D1338" s="3" t="s">
        <v>208</v>
      </c>
      <c r="E1338" s="3" t="str">
        <f>INDEX(光放段!$G$4:$G$237,MATCH(纤芯!G1338,光放段!$C$4:$C$237,0))</f>
        <v>山东二干|菏泽薛城光缆:济宁洸河路-滕州善国北路</v>
      </c>
      <c r="F1338" s="3">
        <f>INDEX(光放段!$I$4:$I$237,MATCH(纤芯!H1338,光放段!$B$4:$B$237,0))</f>
        <v>37008200000</v>
      </c>
      <c r="G1338" s="3" t="str">
        <f t="shared" si="100"/>
        <v>山东二干|菏泽薛城光缆:济宁洸河路-兖州九仙桥路</v>
      </c>
      <c r="H1338" s="3">
        <f>INDEX(光放段!$B$4:$B$237,MATCH(纤芯!G1338,光放段!$C$4:$C$237,0))</f>
        <v>37008201000</v>
      </c>
      <c r="I1338" s="3" t="str">
        <f t="shared" si="101"/>
        <v>菏泽薛城光缆</v>
      </c>
      <c r="J1338" s="3" t="str">
        <f>INDEX(子缆名称!$B$4:$B$29,纤芯!M1338)</f>
        <v>B缆</v>
      </c>
      <c r="K1338" s="3">
        <v>21</v>
      </c>
      <c r="L1338" s="3">
        <f t="shared" si="102"/>
        <v>9</v>
      </c>
      <c r="M1338" s="3">
        <f t="shared" si="103"/>
        <v>2</v>
      </c>
      <c r="N1338" s="3" t="s">
        <v>36</v>
      </c>
      <c r="O1338" s="3">
        <f>COUNTIF([1]局站!$D$4:$D$172,"="&amp;N1338)</f>
        <v>1</v>
      </c>
      <c r="P1338" s="3">
        <v>0</v>
      </c>
      <c r="Q1338" s="3">
        <v>0</v>
      </c>
      <c r="R1338" s="3">
        <v>0</v>
      </c>
      <c r="S1338" s="3" t="s">
        <v>37</v>
      </c>
      <c r="T1338" s="3">
        <f>COUNTIF([1]局站!$D$4:$D$172,"="&amp;S1338)</f>
        <v>1</v>
      </c>
      <c r="U1338" s="3">
        <v>0</v>
      </c>
      <c r="V1338" s="3">
        <v>0</v>
      </c>
      <c r="W1338" s="3">
        <v>0</v>
      </c>
      <c r="X1338" s="3" t="s">
        <v>1215</v>
      </c>
      <c r="Y1338" s="3" t="s">
        <v>852</v>
      </c>
      <c r="Z1338" s="3" t="str">
        <f>INDEX(业务类型!$C$4:$C$8,MATCH(纤芯!Y1338,业务类型!$B$4:$B$8,0))</f>
        <v>TWO</v>
      </c>
      <c r="AA1338" s="3" t="s">
        <v>955</v>
      </c>
    </row>
    <row r="1339" spans="1:27" ht="16.5" x14ac:dyDescent="0.2">
      <c r="A1339" s="3">
        <v>1336</v>
      </c>
      <c r="B1339" s="3">
        <f t="shared" si="104"/>
        <v>37008201022</v>
      </c>
      <c r="C1339" s="3" t="s">
        <v>1166</v>
      </c>
      <c r="D1339" s="3" t="s">
        <v>208</v>
      </c>
      <c r="E1339" s="3" t="str">
        <f>INDEX(光放段!$G$4:$G$237,MATCH(纤芯!G1339,光放段!$C$4:$C$237,0))</f>
        <v>山东二干|菏泽薛城光缆:济宁洸河路-滕州善国北路</v>
      </c>
      <c r="F1339" s="3">
        <f>INDEX(光放段!$I$4:$I$237,MATCH(纤芯!H1339,光放段!$B$4:$B$237,0))</f>
        <v>37008200000</v>
      </c>
      <c r="G1339" s="3" t="str">
        <f t="shared" si="100"/>
        <v>山东二干|菏泽薛城光缆:济宁洸河路-兖州九仙桥路</v>
      </c>
      <c r="H1339" s="3">
        <f>INDEX(光放段!$B$4:$B$237,MATCH(纤芯!G1339,光放段!$C$4:$C$237,0))</f>
        <v>37008201000</v>
      </c>
      <c r="I1339" s="3" t="str">
        <f t="shared" si="101"/>
        <v>菏泽薛城光缆</v>
      </c>
      <c r="J1339" s="3" t="str">
        <f>INDEX(子缆名称!$B$4:$B$29,纤芯!M1339)</f>
        <v>B缆</v>
      </c>
      <c r="K1339" s="3">
        <v>22</v>
      </c>
      <c r="L1339" s="3">
        <f t="shared" si="102"/>
        <v>10</v>
      </c>
      <c r="M1339" s="3">
        <f t="shared" si="103"/>
        <v>2</v>
      </c>
      <c r="N1339" s="3" t="s">
        <v>36</v>
      </c>
      <c r="O1339" s="3">
        <f>COUNTIF([1]局站!$D$4:$D$172,"="&amp;N1339)</f>
        <v>1</v>
      </c>
      <c r="P1339" s="3">
        <v>0</v>
      </c>
      <c r="Q1339" s="3">
        <v>0</v>
      </c>
      <c r="R1339" s="3">
        <v>0</v>
      </c>
      <c r="S1339" s="3" t="s">
        <v>37</v>
      </c>
      <c r="T1339" s="3">
        <f>COUNTIF([1]局站!$D$4:$D$172,"="&amp;S1339)</f>
        <v>1</v>
      </c>
      <c r="U1339" s="3">
        <v>0</v>
      </c>
      <c r="V1339" s="3">
        <v>0</v>
      </c>
      <c r="W1339" s="3">
        <v>0</v>
      </c>
      <c r="X1339" s="3" t="s">
        <v>1215</v>
      </c>
      <c r="Y1339" s="3" t="s">
        <v>852</v>
      </c>
      <c r="Z1339" s="3" t="str">
        <f>INDEX(业务类型!$C$4:$C$8,MATCH(纤芯!Y1339,业务类型!$B$4:$B$8,0))</f>
        <v>TWO</v>
      </c>
      <c r="AA1339" s="3" t="s">
        <v>955</v>
      </c>
    </row>
    <row r="1340" spans="1:27" ht="16.5" x14ac:dyDescent="0.2">
      <c r="A1340" s="3">
        <v>1337</v>
      </c>
      <c r="B1340" s="3">
        <f t="shared" si="104"/>
        <v>37008201023</v>
      </c>
      <c r="C1340" s="3" t="s">
        <v>1166</v>
      </c>
      <c r="D1340" s="3" t="s">
        <v>208</v>
      </c>
      <c r="E1340" s="3" t="str">
        <f>INDEX(光放段!$G$4:$G$237,MATCH(纤芯!G1340,光放段!$C$4:$C$237,0))</f>
        <v>山东二干|菏泽薛城光缆:济宁洸河路-滕州善国北路</v>
      </c>
      <c r="F1340" s="3">
        <f>INDEX(光放段!$I$4:$I$237,MATCH(纤芯!H1340,光放段!$B$4:$B$237,0))</f>
        <v>37008200000</v>
      </c>
      <c r="G1340" s="3" t="str">
        <f t="shared" si="100"/>
        <v>山东二干|菏泽薛城光缆:济宁洸河路-兖州九仙桥路</v>
      </c>
      <c r="H1340" s="3">
        <f>INDEX(光放段!$B$4:$B$237,MATCH(纤芯!G1340,光放段!$C$4:$C$237,0))</f>
        <v>37008201000</v>
      </c>
      <c r="I1340" s="3" t="str">
        <f t="shared" si="101"/>
        <v>菏泽薛城光缆</v>
      </c>
      <c r="J1340" s="3" t="str">
        <f>INDEX(子缆名称!$B$4:$B$29,纤芯!M1340)</f>
        <v>B缆</v>
      </c>
      <c r="K1340" s="3">
        <v>23</v>
      </c>
      <c r="L1340" s="3">
        <f t="shared" si="102"/>
        <v>11</v>
      </c>
      <c r="M1340" s="3">
        <f t="shared" si="103"/>
        <v>2</v>
      </c>
      <c r="N1340" s="3" t="s">
        <v>36</v>
      </c>
      <c r="O1340" s="3">
        <f>COUNTIF([1]局站!$D$4:$D$172,"="&amp;N1340)</f>
        <v>1</v>
      </c>
      <c r="P1340" s="3">
        <v>0</v>
      </c>
      <c r="Q1340" s="3">
        <v>0</v>
      </c>
      <c r="R1340" s="3">
        <v>0</v>
      </c>
      <c r="S1340" s="3" t="s">
        <v>37</v>
      </c>
      <c r="T1340" s="3">
        <f>COUNTIF([1]局站!$D$4:$D$172,"="&amp;S1340)</f>
        <v>1</v>
      </c>
      <c r="U1340" s="3">
        <v>0</v>
      </c>
      <c r="V1340" s="3">
        <v>0</v>
      </c>
      <c r="W1340" s="3">
        <v>0</v>
      </c>
      <c r="X1340" s="3" t="s">
        <v>1215</v>
      </c>
      <c r="Y1340" s="3" t="s">
        <v>881</v>
      </c>
      <c r="Z1340" s="3" t="str">
        <f>INDEX(业务类型!$C$4:$C$8,MATCH(纤芯!Y1340,业务类型!$B$4:$B$8,0))</f>
        <v>OTHER</v>
      </c>
      <c r="AA1340" s="3" t="s">
        <v>882</v>
      </c>
    </row>
    <row r="1341" spans="1:27" ht="16.5" x14ac:dyDescent="0.2">
      <c r="A1341" s="3">
        <v>1338</v>
      </c>
      <c r="B1341" s="3">
        <f t="shared" si="104"/>
        <v>37008201024</v>
      </c>
      <c r="C1341" s="3" t="s">
        <v>1166</v>
      </c>
      <c r="D1341" s="3" t="s">
        <v>208</v>
      </c>
      <c r="E1341" s="3" t="str">
        <f>INDEX(光放段!$G$4:$G$237,MATCH(纤芯!G1341,光放段!$C$4:$C$237,0))</f>
        <v>山东二干|菏泽薛城光缆:济宁洸河路-滕州善国北路</v>
      </c>
      <c r="F1341" s="3">
        <f>INDEX(光放段!$I$4:$I$237,MATCH(纤芯!H1341,光放段!$B$4:$B$237,0))</f>
        <v>37008200000</v>
      </c>
      <c r="G1341" s="3" t="str">
        <f t="shared" si="100"/>
        <v>山东二干|菏泽薛城光缆:济宁洸河路-兖州九仙桥路</v>
      </c>
      <c r="H1341" s="3">
        <f>INDEX(光放段!$B$4:$B$237,MATCH(纤芯!G1341,光放段!$C$4:$C$237,0))</f>
        <v>37008201000</v>
      </c>
      <c r="I1341" s="3" t="str">
        <f t="shared" si="101"/>
        <v>菏泽薛城光缆</v>
      </c>
      <c r="J1341" s="3" t="str">
        <f>INDEX(子缆名称!$B$4:$B$29,纤芯!M1341)</f>
        <v>B缆</v>
      </c>
      <c r="K1341" s="3">
        <v>24</v>
      </c>
      <c r="L1341" s="3">
        <f t="shared" si="102"/>
        <v>12</v>
      </c>
      <c r="M1341" s="3">
        <f t="shared" si="103"/>
        <v>2</v>
      </c>
      <c r="N1341" s="3" t="s">
        <v>36</v>
      </c>
      <c r="O1341" s="3">
        <f>COUNTIF([1]局站!$D$4:$D$172,"="&amp;N1341)</f>
        <v>1</v>
      </c>
      <c r="P1341" s="3">
        <v>0</v>
      </c>
      <c r="Q1341" s="3">
        <v>0</v>
      </c>
      <c r="R1341" s="3">
        <v>0</v>
      </c>
      <c r="S1341" s="3" t="s">
        <v>37</v>
      </c>
      <c r="T1341" s="3">
        <f>COUNTIF([1]局站!$D$4:$D$172,"="&amp;S1341)</f>
        <v>1</v>
      </c>
      <c r="U1341" s="3">
        <v>0</v>
      </c>
      <c r="V1341" s="3">
        <v>0</v>
      </c>
      <c r="W1341" s="3">
        <v>0</v>
      </c>
      <c r="X1341" s="3" t="s">
        <v>1215</v>
      </c>
      <c r="Y1341" s="3" t="s">
        <v>881</v>
      </c>
      <c r="Z1341" s="3" t="str">
        <f>INDEX(业务类型!$C$4:$C$8,MATCH(纤芯!Y1341,业务类型!$B$4:$B$8,0))</f>
        <v>OTHER</v>
      </c>
      <c r="AA1341" s="3" t="s">
        <v>882</v>
      </c>
    </row>
    <row r="1342" spans="1:27" ht="16.5" x14ac:dyDescent="0.2">
      <c r="A1342" s="3">
        <v>1339</v>
      </c>
      <c r="B1342" s="3">
        <f t="shared" si="104"/>
        <v>37008202001</v>
      </c>
      <c r="C1342" s="3" t="s">
        <v>1166</v>
      </c>
      <c r="D1342" s="3" t="s">
        <v>208</v>
      </c>
      <c r="E1342" s="3" t="str">
        <f>INDEX(光放段!$G$4:$G$237,MATCH(纤芯!G1342,光放段!$C$4:$C$237,0))</f>
        <v>山东二干|菏泽薛城光缆:济宁洸河路-滕州善国北路</v>
      </c>
      <c r="F1342" s="3">
        <f>INDEX(光放段!$I$4:$I$237,MATCH(纤芯!H1342,光放段!$B$4:$B$237,0))</f>
        <v>37008200000</v>
      </c>
      <c r="G1342" s="3" t="str">
        <f t="shared" si="100"/>
        <v>山东二干|菏泽薛城光缆:兖州九仙桥路-滕州善国北路</v>
      </c>
      <c r="H1342" s="3">
        <f>INDEX(光放段!$B$4:$B$237,MATCH(纤芯!G1342,光放段!$C$4:$C$237,0))</f>
        <v>37008202000</v>
      </c>
      <c r="I1342" s="3" t="str">
        <f t="shared" si="101"/>
        <v>菏泽薛城光缆</v>
      </c>
      <c r="J1342" s="3" t="str">
        <f>INDEX(子缆名称!$B$4:$B$29,纤芯!M1342)</f>
        <v>A缆</v>
      </c>
      <c r="K1342" s="3">
        <v>1</v>
      </c>
      <c r="L1342" s="3">
        <f t="shared" si="102"/>
        <v>1</v>
      </c>
      <c r="M1342" s="3">
        <f t="shared" si="103"/>
        <v>1</v>
      </c>
      <c r="N1342" s="3" t="s">
        <v>37</v>
      </c>
      <c r="O1342" s="3">
        <f>COUNTIF([1]局站!$D$4:$D$172,"="&amp;N1342)</f>
        <v>1</v>
      </c>
      <c r="P1342" s="3">
        <v>0</v>
      </c>
      <c r="Q1342" s="3">
        <v>0</v>
      </c>
      <c r="R1342" s="3">
        <v>0</v>
      </c>
      <c r="S1342" s="3" t="s">
        <v>38</v>
      </c>
      <c r="T1342" s="3">
        <f>COUNTIF([1]局站!$D$4:$D$172,"="&amp;S1342)</f>
        <v>1</v>
      </c>
      <c r="U1342" s="3">
        <v>0</v>
      </c>
      <c r="V1342" s="3">
        <v>0</v>
      </c>
      <c r="W1342" s="3">
        <v>0</v>
      </c>
      <c r="X1342" s="3" t="s">
        <v>1214</v>
      </c>
      <c r="Y1342" s="3" t="s">
        <v>880</v>
      </c>
      <c r="Z1342" s="3" t="str">
        <f>INDEX(业务类型!$C$4:$C$8,MATCH(纤芯!Y1342,业务类型!$B$4:$B$8,0))</f>
        <v>IDLE</v>
      </c>
      <c r="AA1342" s="3"/>
    </row>
    <row r="1343" spans="1:27" ht="16.5" x14ac:dyDescent="0.2">
      <c r="A1343" s="3">
        <v>1340</v>
      </c>
      <c r="B1343" s="3">
        <f t="shared" si="104"/>
        <v>37008202002</v>
      </c>
      <c r="C1343" s="3" t="s">
        <v>1166</v>
      </c>
      <c r="D1343" s="3" t="s">
        <v>208</v>
      </c>
      <c r="E1343" s="3" t="str">
        <f>INDEX(光放段!$G$4:$G$237,MATCH(纤芯!G1343,光放段!$C$4:$C$237,0))</f>
        <v>山东二干|菏泽薛城光缆:济宁洸河路-滕州善国北路</v>
      </c>
      <c r="F1343" s="3">
        <f>INDEX(光放段!$I$4:$I$237,MATCH(纤芯!H1343,光放段!$B$4:$B$237,0))</f>
        <v>37008200000</v>
      </c>
      <c r="G1343" s="3" t="str">
        <f t="shared" si="100"/>
        <v>山东二干|菏泽薛城光缆:兖州九仙桥路-滕州善国北路</v>
      </c>
      <c r="H1343" s="3">
        <f>INDEX(光放段!$B$4:$B$237,MATCH(纤芯!G1343,光放段!$C$4:$C$237,0))</f>
        <v>37008202000</v>
      </c>
      <c r="I1343" s="3" t="str">
        <f t="shared" si="101"/>
        <v>菏泽薛城光缆</v>
      </c>
      <c r="J1343" s="3" t="str">
        <f>INDEX(子缆名称!$B$4:$B$29,纤芯!M1343)</f>
        <v>A缆</v>
      </c>
      <c r="K1343" s="3">
        <v>2</v>
      </c>
      <c r="L1343" s="3">
        <f t="shared" si="102"/>
        <v>2</v>
      </c>
      <c r="M1343" s="3">
        <f t="shared" si="103"/>
        <v>1</v>
      </c>
      <c r="N1343" s="3" t="s">
        <v>37</v>
      </c>
      <c r="O1343" s="3">
        <f>COUNTIF([1]局站!$D$4:$D$172,"="&amp;N1343)</f>
        <v>1</v>
      </c>
      <c r="P1343" s="3">
        <v>0</v>
      </c>
      <c r="Q1343" s="3">
        <v>0</v>
      </c>
      <c r="R1343" s="3">
        <v>0</v>
      </c>
      <c r="S1343" s="3" t="s">
        <v>38</v>
      </c>
      <c r="T1343" s="3">
        <f>COUNTIF([1]局站!$D$4:$D$172,"="&amp;S1343)</f>
        <v>1</v>
      </c>
      <c r="U1343" s="3">
        <v>0</v>
      </c>
      <c r="V1343" s="3">
        <v>0</v>
      </c>
      <c r="W1343" s="3">
        <v>0</v>
      </c>
      <c r="X1343" s="3" t="s">
        <v>1214</v>
      </c>
      <c r="Y1343" s="3" t="s">
        <v>880</v>
      </c>
      <c r="Z1343" s="3" t="str">
        <f>INDEX(业务类型!$C$4:$C$8,MATCH(纤芯!Y1343,业务类型!$B$4:$B$8,0))</f>
        <v>IDLE</v>
      </c>
      <c r="AA1343" s="3"/>
    </row>
    <row r="1344" spans="1:27" ht="16.5" x14ac:dyDescent="0.2">
      <c r="A1344" s="3">
        <v>1341</v>
      </c>
      <c r="B1344" s="3">
        <f t="shared" si="104"/>
        <v>37008202003</v>
      </c>
      <c r="C1344" s="3" t="s">
        <v>1166</v>
      </c>
      <c r="D1344" s="3" t="s">
        <v>208</v>
      </c>
      <c r="E1344" s="3" t="str">
        <f>INDEX(光放段!$G$4:$G$237,MATCH(纤芯!G1344,光放段!$C$4:$C$237,0))</f>
        <v>山东二干|菏泽薛城光缆:济宁洸河路-滕州善国北路</v>
      </c>
      <c r="F1344" s="3">
        <f>INDEX(光放段!$I$4:$I$237,MATCH(纤芯!H1344,光放段!$B$4:$B$237,0))</f>
        <v>37008200000</v>
      </c>
      <c r="G1344" s="3" t="str">
        <f t="shared" si="100"/>
        <v>山东二干|菏泽薛城光缆:兖州九仙桥路-滕州善国北路</v>
      </c>
      <c r="H1344" s="3">
        <f>INDEX(光放段!$B$4:$B$237,MATCH(纤芯!G1344,光放段!$C$4:$C$237,0))</f>
        <v>37008202000</v>
      </c>
      <c r="I1344" s="3" t="str">
        <f t="shared" si="101"/>
        <v>菏泽薛城光缆</v>
      </c>
      <c r="J1344" s="3" t="str">
        <f>INDEX(子缆名称!$B$4:$B$29,纤芯!M1344)</f>
        <v>A缆</v>
      </c>
      <c r="K1344" s="3">
        <v>3</v>
      </c>
      <c r="L1344" s="3">
        <f t="shared" si="102"/>
        <v>3</v>
      </c>
      <c r="M1344" s="3">
        <f t="shared" si="103"/>
        <v>1</v>
      </c>
      <c r="N1344" s="3" t="s">
        <v>37</v>
      </c>
      <c r="O1344" s="3">
        <f>COUNTIF([1]局站!$D$4:$D$172,"="&amp;N1344)</f>
        <v>1</v>
      </c>
      <c r="P1344" s="3">
        <v>0</v>
      </c>
      <c r="Q1344" s="3">
        <v>0</v>
      </c>
      <c r="R1344" s="3">
        <v>0</v>
      </c>
      <c r="S1344" s="3" t="s">
        <v>38</v>
      </c>
      <c r="T1344" s="3">
        <f>COUNTIF([1]局站!$D$4:$D$172,"="&amp;S1344)</f>
        <v>1</v>
      </c>
      <c r="U1344" s="3">
        <v>0</v>
      </c>
      <c r="V1344" s="3">
        <v>0</v>
      </c>
      <c r="W1344" s="3">
        <v>0</v>
      </c>
      <c r="X1344" s="3" t="s">
        <v>1214</v>
      </c>
      <c r="Y1344" s="3" t="s">
        <v>880</v>
      </c>
      <c r="Z1344" s="3" t="str">
        <f>INDEX(业务类型!$C$4:$C$8,MATCH(纤芯!Y1344,业务类型!$B$4:$B$8,0))</f>
        <v>IDLE</v>
      </c>
      <c r="AA1344" s="3"/>
    </row>
    <row r="1345" spans="1:27" ht="16.5" x14ac:dyDescent="0.2">
      <c r="A1345" s="3">
        <v>1342</v>
      </c>
      <c r="B1345" s="3">
        <f t="shared" si="104"/>
        <v>37008202004</v>
      </c>
      <c r="C1345" s="3" t="s">
        <v>1166</v>
      </c>
      <c r="D1345" s="3" t="s">
        <v>208</v>
      </c>
      <c r="E1345" s="3" t="str">
        <f>INDEX(光放段!$G$4:$G$237,MATCH(纤芯!G1345,光放段!$C$4:$C$237,0))</f>
        <v>山东二干|菏泽薛城光缆:济宁洸河路-滕州善国北路</v>
      </c>
      <c r="F1345" s="3">
        <f>INDEX(光放段!$I$4:$I$237,MATCH(纤芯!H1345,光放段!$B$4:$B$237,0))</f>
        <v>37008200000</v>
      </c>
      <c r="G1345" s="3" t="str">
        <f t="shared" si="100"/>
        <v>山东二干|菏泽薛城光缆:兖州九仙桥路-滕州善国北路</v>
      </c>
      <c r="H1345" s="3">
        <f>INDEX(光放段!$B$4:$B$237,MATCH(纤芯!G1345,光放段!$C$4:$C$237,0))</f>
        <v>37008202000</v>
      </c>
      <c r="I1345" s="3" t="str">
        <f t="shared" si="101"/>
        <v>菏泽薛城光缆</v>
      </c>
      <c r="J1345" s="3" t="str">
        <f>INDEX(子缆名称!$B$4:$B$29,纤芯!M1345)</f>
        <v>A缆</v>
      </c>
      <c r="K1345" s="3">
        <v>4</v>
      </c>
      <c r="L1345" s="3">
        <f t="shared" si="102"/>
        <v>4</v>
      </c>
      <c r="M1345" s="3">
        <f t="shared" si="103"/>
        <v>1</v>
      </c>
      <c r="N1345" s="3" t="s">
        <v>37</v>
      </c>
      <c r="O1345" s="3">
        <f>COUNTIF([1]局站!$D$4:$D$172,"="&amp;N1345)</f>
        <v>1</v>
      </c>
      <c r="P1345" s="3">
        <v>0</v>
      </c>
      <c r="Q1345" s="3">
        <v>0</v>
      </c>
      <c r="R1345" s="3">
        <v>0</v>
      </c>
      <c r="S1345" s="3" t="s">
        <v>38</v>
      </c>
      <c r="T1345" s="3">
        <f>COUNTIF([1]局站!$D$4:$D$172,"="&amp;S1345)</f>
        <v>1</v>
      </c>
      <c r="U1345" s="3">
        <v>0</v>
      </c>
      <c r="V1345" s="3">
        <v>0</v>
      </c>
      <c r="W1345" s="3">
        <v>0</v>
      </c>
      <c r="X1345" s="3" t="s">
        <v>1214</v>
      </c>
      <c r="Y1345" s="3" t="s">
        <v>880</v>
      </c>
      <c r="Z1345" s="3" t="str">
        <f>INDEX(业务类型!$C$4:$C$8,MATCH(纤芯!Y1345,业务类型!$B$4:$B$8,0))</f>
        <v>IDLE</v>
      </c>
      <c r="AA1345" s="3"/>
    </row>
    <row r="1346" spans="1:27" ht="16.5" x14ac:dyDescent="0.2">
      <c r="A1346" s="3">
        <v>1343</v>
      </c>
      <c r="B1346" s="3">
        <f t="shared" si="104"/>
        <v>37008202005</v>
      </c>
      <c r="C1346" s="3" t="s">
        <v>1166</v>
      </c>
      <c r="D1346" s="3" t="s">
        <v>208</v>
      </c>
      <c r="E1346" s="3" t="str">
        <f>INDEX(光放段!$G$4:$G$237,MATCH(纤芯!G1346,光放段!$C$4:$C$237,0))</f>
        <v>山东二干|菏泽薛城光缆:济宁洸河路-滕州善国北路</v>
      </c>
      <c r="F1346" s="3">
        <f>INDEX(光放段!$I$4:$I$237,MATCH(纤芯!H1346,光放段!$B$4:$B$237,0))</f>
        <v>37008200000</v>
      </c>
      <c r="G1346" s="3" t="str">
        <f t="shared" si="100"/>
        <v>山东二干|菏泽薛城光缆:兖州九仙桥路-滕州善国北路</v>
      </c>
      <c r="H1346" s="3">
        <f>INDEX(光放段!$B$4:$B$237,MATCH(纤芯!G1346,光放段!$C$4:$C$237,0))</f>
        <v>37008202000</v>
      </c>
      <c r="I1346" s="3" t="str">
        <f t="shared" si="101"/>
        <v>菏泽薛城光缆</v>
      </c>
      <c r="J1346" s="3" t="str">
        <f>INDEX(子缆名称!$B$4:$B$29,纤芯!M1346)</f>
        <v>A缆</v>
      </c>
      <c r="K1346" s="3">
        <v>5</v>
      </c>
      <c r="L1346" s="3">
        <f t="shared" si="102"/>
        <v>5</v>
      </c>
      <c r="M1346" s="3">
        <f t="shared" si="103"/>
        <v>1</v>
      </c>
      <c r="N1346" s="3" t="s">
        <v>37</v>
      </c>
      <c r="O1346" s="3">
        <f>COUNTIF([1]局站!$D$4:$D$172,"="&amp;N1346)</f>
        <v>1</v>
      </c>
      <c r="P1346" s="3">
        <v>0</v>
      </c>
      <c r="Q1346" s="3">
        <v>0</v>
      </c>
      <c r="R1346" s="3">
        <v>0</v>
      </c>
      <c r="S1346" s="3" t="s">
        <v>38</v>
      </c>
      <c r="T1346" s="3">
        <f>COUNTIF([1]局站!$D$4:$D$172,"="&amp;S1346)</f>
        <v>1</v>
      </c>
      <c r="U1346" s="3">
        <v>0</v>
      </c>
      <c r="V1346" s="3">
        <v>0</v>
      </c>
      <c r="W1346" s="3">
        <v>0</v>
      </c>
      <c r="X1346" s="3" t="s">
        <v>1214</v>
      </c>
      <c r="Y1346" s="3" t="s">
        <v>852</v>
      </c>
      <c r="Z1346" s="3" t="str">
        <f>INDEX(业务类型!$C$4:$C$8,MATCH(纤芯!Y1346,业务类型!$B$4:$B$8,0))</f>
        <v>TWO</v>
      </c>
      <c r="AA1346" s="3" t="s">
        <v>891</v>
      </c>
    </row>
    <row r="1347" spans="1:27" ht="16.5" x14ac:dyDescent="0.2">
      <c r="A1347" s="3">
        <v>1344</v>
      </c>
      <c r="B1347" s="3">
        <f t="shared" si="104"/>
        <v>37008202006</v>
      </c>
      <c r="C1347" s="3" t="s">
        <v>1166</v>
      </c>
      <c r="D1347" s="3" t="s">
        <v>208</v>
      </c>
      <c r="E1347" s="3" t="str">
        <f>INDEX(光放段!$G$4:$G$237,MATCH(纤芯!G1347,光放段!$C$4:$C$237,0))</f>
        <v>山东二干|菏泽薛城光缆:济宁洸河路-滕州善国北路</v>
      </c>
      <c r="F1347" s="3">
        <f>INDEX(光放段!$I$4:$I$237,MATCH(纤芯!H1347,光放段!$B$4:$B$237,0))</f>
        <v>37008200000</v>
      </c>
      <c r="G1347" s="3" t="str">
        <f t="shared" si="100"/>
        <v>山东二干|菏泽薛城光缆:兖州九仙桥路-滕州善国北路</v>
      </c>
      <c r="H1347" s="3">
        <f>INDEX(光放段!$B$4:$B$237,MATCH(纤芯!G1347,光放段!$C$4:$C$237,0))</f>
        <v>37008202000</v>
      </c>
      <c r="I1347" s="3" t="str">
        <f t="shared" si="101"/>
        <v>菏泽薛城光缆</v>
      </c>
      <c r="J1347" s="3" t="str">
        <f>INDEX(子缆名称!$B$4:$B$29,纤芯!M1347)</f>
        <v>A缆</v>
      </c>
      <c r="K1347" s="3">
        <v>6</v>
      </c>
      <c r="L1347" s="3">
        <f t="shared" si="102"/>
        <v>6</v>
      </c>
      <c r="M1347" s="3">
        <f t="shared" si="103"/>
        <v>1</v>
      </c>
      <c r="N1347" s="3" t="s">
        <v>37</v>
      </c>
      <c r="O1347" s="3">
        <f>COUNTIF([1]局站!$D$4:$D$172,"="&amp;N1347)</f>
        <v>1</v>
      </c>
      <c r="P1347" s="3">
        <v>0</v>
      </c>
      <c r="Q1347" s="3">
        <v>0</v>
      </c>
      <c r="R1347" s="3">
        <v>0</v>
      </c>
      <c r="S1347" s="3" t="s">
        <v>38</v>
      </c>
      <c r="T1347" s="3">
        <f>COUNTIF([1]局站!$D$4:$D$172,"="&amp;S1347)</f>
        <v>1</v>
      </c>
      <c r="U1347" s="3">
        <v>0</v>
      </c>
      <c r="V1347" s="3">
        <v>0</v>
      </c>
      <c r="W1347" s="3">
        <v>0</v>
      </c>
      <c r="X1347" s="3" t="s">
        <v>1214</v>
      </c>
      <c r="Y1347" s="3" t="s">
        <v>852</v>
      </c>
      <c r="Z1347" s="3" t="str">
        <f>INDEX(业务类型!$C$4:$C$8,MATCH(纤芯!Y1347,业务类型!$B$4:$B$8,0))</f>
        <v>TWO</v>
      </c>
      <c r="AA1347" s="3" t="s">
        <v>891</v>
      </c>
    </row>
    <row r="1348" spans="1:27" ht="16.5" x14ac:dyDescent="0.2">
      <c r="A1348" s="3">
        <v>1345</v>
      </c>
      <c r="B1348" s="3">
        <f t="shared" si="104"/>
        <v>37008202007</v>
      </c>
      <c r="C1348" s="3" t="s">
        <v>1166</v>
      </c>
      <c r="D1348" s="3" t="s">
        <v>208</v>
      </c>
      <c r="E1348" s="3" t="str">
        <f>INDEX(光放段!$G$4:$G$237,MATCH(纤芯!G1348,光放段!$C$4:$C$237,0))</f>
        <v>山东二干|菏泽薛城光缆:济宁洸河路-滕州善国北路</v>
      </c>
      <c r="F1348" s="3">
        <f>INDEX(光放段!$I$4:$I$237,MATCH(纤芯!H1348,光放段!$B$4:$B$237,0))</f>
        <v>37008200000</v>
      </c>
      <c r="G1348" s="3" t="str">
        <f t="shared" si="100"/>
        <v>山东二干|菏泽薛城光缆:兖州九仙桥路-滕州善国北路</v>
      </c>
      <c r="H1348" s="3">
        <f>INDEX(光放段!$B$4:$B$237,MATCH(纤芯!G1348,光放段!$C$4:$C$237,0))</f>
        <v>37008202000</v>
      </c>
      <c r="I1348" s="3" t="str">
        <f t="shared" si="101"/>
        <v>菏泽薛城光缆</v>
      </c>
      <c r="J1348" s="3" t="str">
        <f>INDEX(子缆名称!$B$4:$B$29,纤芯!M1348)</f>
        <v>A缆</v>
      </c>
      <c r="K1348" s="3">
        <v>7</v>
      </c>
      <c r="L1348" s="3">
        <f t="shared" si="102"/>
        <v>7</v>
      </c>
      <c r="M1348" s="3">
        <f t="shared" si="103"/>
        <v>1</v>
      </c>
      <c r="N1348" s="3" t="s">
        <v>37</v>
      </c>
      <c r="O1348" s="3">
        <f>COUNTIF([1]局站!$D$4:$D$172,"="&amp;N1348)</f>
        <v>1</v>
      </c>
      <c r="P1348" s="3">
        <v>0</v>
      </c>
      <c r="Q1348" s="3">
        <v>0</v>
      </c>
      <c r="R1348" s="3">
        <v>0</v>
      </c>
      <c r="S1348" s="3" t="s">
        <v>38</v>
      </c>
      <c r="T1348" s="3">
        <f>COUNTIF([1]局站!$D$4:$D$172,"="&amp;S1348)</f>
        <v>1</v>
      </c>
      <c r="U1348" s="3">
        <v>0</v>
      </c>
      <c r="V1348" s="3">
        <v>0</v>
      </c>
      <c r="W1348" s="3">
        <v>0</v>
      </c>
      <c r="X1348" s="3" t="s">
        <v>1215</v>
      </c>
      <c r="Y1348" s="3" t="s">
        <v>880</v>
      </c>
      <c r="Z1348" s="3" t="str">
        <f>INDEX(业务类型!$C$4:$C$8,MATCH(纤芯!Y1348,业务类型!$B$4:$B$8,0))</f>
        <v>IDLE</v>
      </c>
      <c r="AA1348" s="3"/>
    </row>
    <row r="1349" spans="1:27" ht="16.5" x14ac:dyDescent="0.2">
      <c r="A1349" s="3">
        <v>1346</v>
      </c>
      <c r="B1349" s="3">
        <f t="shared" si="104"/>
        <v>37008202008</v>
      </c>
      <c r="C1349" s="3" t="s">
        <v>1166</v>
      </c>
      <c r="D1349" s="3" t="s">
        <v>208</v>
      </c>
      <c r="E1349" s="3" t="str">
        <f>INDEX(光放段!$G$4:$G$237,MATCH(纤芯!G1349,光放段!$C$4:$C$237,0))</f>
        <v>山东二干|菏泽薛城光缆:济宁洸河路-滕州善国北路</v>
      </c>
      <c r="F1349" s="3">
        <f>INDEX(光放段!$I$4:$I$237,MATCH(纤芯!H1349,光放段!$B$4:$B$237,0))</f>
        <v>37008200000</v>
      </c>
      <c r="G1349" s="3" t="str">
        <f t="shared" ref="G1349:G1412" si="105">C1349&amp;"|"&amp;D1349&amp;":"&amp;N1349&amp;"-"&amp;S1349</f>
        <v>山东二干|菏泽薛城光缆:兖州九仙桥路-滕州善国北路</v>
      </c>
      <c r="H1349" s="3">
        <f>INDEX(光放段!$B$4:$B$237,MATCH(纤芯!G1349,光放段!$C$4:$C$237,0))</f>
        <v>37008202000</v>
      </c>
      <c r="I1349" s="3" t="str">
        <f t="shared" ref="I1349:I1412" si="106">D1349</f>
        <v>菏泽薛城光缆</v>
      </c>
      <c r="J1349" s="3" t="str">
        <f>INDEX(子缆名称!$B$4:$B$29,纤芯!M1349)</f>
        <v>A缆</v>
      </c>
      <c r="K1349" s="3">
        <v>8</v>
      </c>
      <c r="L1349" s="3">
        <f t="shared" ref="L1349:L1412" si="107">MOD(K1349-1,12)+1</f>
        <v>8</v>
      </c>
      <c r="M1349" s="3">
        <f t="shared" ref="M1349:M1412" si="108">INT((K1349-1)/12)+1</f>
        <v>1</v>
      </c>
      <c r="N1349" s="3" t="s">
        <v>37</v>
      </c>
      <c r="O1349" s="3">
        <f>COUNTIF([1]局站!$D$4:$D$172,"="&amp;N1349)</f>
        <v>1</v>
      </c>
      <c r="P1349" s="3">
        <v>0</v>
      </c>
      <c r="Q1349" s="3">
        <v>0</v>
      </c>
      <c r="R1349" s="3">
        <v>0</v>
      </c>
      <c r="S1349" s="3" t="s">
        <v>38</v>
      </c>
      <c r="T1349" s="3">
        <f>COUNTIF([1]局站!$D$4:$D$172,"="&amp;S1349)</f>
        <v>1</v>
      </c>
      <c r="U1349" s="3">
        <v>0</v>
      </c>
      <c r="V1349" s="3">
        <v>0</v>
      </c>
      <c r="W1349" s="3">
        <v>0</v>
      </c>
      <c r="X1349" s="3" t="s">
        <v>1215</v>
      </c>
      <c r="Y1349" s="3" t="s">
        <v>880</v>
      </c>
      <c r="Z1349" s="3" t="str">
        <f>INDEX(业务类型!$C$4:$C$8,MATCH(纤芯!Y1349,业务类型!$B$4:$B$8,0))</f>
        <v>IDLE</v>
      </c>
      <c r="AA1349" s="3"/>
    </row>
    <row r="1350" spans="1:27" ht="16.5" x14ac:dyDescent="0.2">
      <c r="A1350" s="3">
        <v>1347</v>
      </c>
      <c r="B1350" s="3">
        <f t="shared" si="104"/>
        <v>37008202009</v>
      </c>
      <c r="C1350" s="3" t="s">
        <v>1166</v>
      </c>
      <c r="D1350" s="3" t="s">
        <v>208</v>
      </c>
      <c r="E1350" s="3" t="str">
        <f>INDEX(光放段!$G$4:$G$237,MATCH(纤芯!G1350,光放段!$C$4:$C$237,0))</f>
        <v>山东二干|菏泽薛城光缆:济宁洸河路-滕州善国北路</v>
      </c>
      <c r="F1350" s="3">
        <f>INDEX(光放段!$I$4:$I$237,MATCH(纤芯!H1350,光放段!$B$4:$B$237,0))</f>
        <v>37008200000</v>
      </c>
      <c r="G1350" s="3" t="str">
        <f t="shared" si="105"/>
        <v>山东二干|菏泽薛城光缆:兖州九仙桥路-滕州善国北路</v>
      </c>
      <c r="H1350" s="3">
        <f>INDEX(光放段!$B$4:$B$237,MATCH(纤芯!G1350,光放段!$C$4:$C$237,0))</f>
        <v>37008202000</v>
      </c>
      <c r="I1350" s="3" t="str">
        <f t="shared" si="106"/>
        <v>菏泽薛城光缆</v>
      </c>
      <c r="J1350" s="3" t="str">
        <f>INDEX(子缆名称!$B$4:$B$29,纤芯!M1350)</f>
        <v>A缆</v>
      </c>
      <c r="K1350" s="3">
        <v>9</v>
      </c>
      <c r="L1350" s="3">
        <f t="shared" si="107"/>
        <v>9</v>
      </c>
      <c r="M1350" s="3">
        <f t="shared" si="108"/>
        <v>1</v>
      </c>
      <c r="N1350" s="3" t="s">
        <v>37</v>
      </c>
      <c r="O1350" s="3">
        <f>COUNTIF([1]局站!$D$4:$D$172,"="&amp;N1350)</f>
        <v>1</v>
      </c>
      <c r="P1350" s="3">
        <v>0</v>
      </c>
      <c r="Q1350" s="3">
        <v>0</v>
      </c>
      <c r="R1350" s="3">
        <v>0</v>
      </c>
      <c r="S1350" s="3" t="s">
        <v>38</v>
      </c>
      <c r="T1350" s="3">
        <f>COUNTIF([1]局站!$D$4:$D$172,"="&amp;S1350)</f>
        <v>1</v>
      </c>
      <c r="U1350" s="3">
        <v>0</v>
      </c>
      <c r="V1350" s="3">
        <v>0</v>
      </c>
      <c r="W1350" s="3">
        <v>0</v>
      </c>
      <c r="X1350" s="3" t="s">
        <v>1215</v>
      </c>
      <c r="Y1350" s="3" t="s">
        <v>852</v>
      </c>
      <c r="Z1350" s="3" t="str">
        <f>INDEX(业务类型!$C$4:$C$8,MATCH(纤芯!Y1350,业务类型!$B$4:$B$8,0))</f>
        <v>TWO</v>
      </c>
      <c r="AA1350" s="3" t="s">
        <v>954</v>
      </c>
    </row>
    <row r="1351" spans="1:27" ht="16.5" x14ac:dyDescent="0.2">
      <c r="A1351" s="3">
        <v>1348</v>
      </c>
      <c r="B1351" s="3">
        <f t="shared" si="104"/>
        <v>37008202010</v>
      </c>
      <c r="C1351" s="3" t="s">
        <v>1166</v>
      </c>
      <c r="D1351" s="3" t="s">
        <v>208</v>
      </c>
      <c r="E1351" s="3" t="str">
        <f>INDEX(光放段!$G$4:$G$237,MATCH(纤芯!G1351,光放段!$C$4:$C$237,0))</f>
        <v>山东二干|菏泽薛城光缆:济宁洸河路-滕州善国北路</v>
      </c>
      <c r="F1351" s="3">
        <f>INDEX(光放段!$I$4:$I$237,MATCH(纤芯!H1351,光放段!$B$4:$B$237,0))</f>
        <v>37008200000</v>
      </c>
      <c r="G1351" s="3" t="str">
        <f t="shared" si="105"/>
        <v>山东二干|菏泽薛城光缆:兖州九仙桥路-滕州善国北路</v>
      </c>
      <c r="H1351" s="3">
        <f>INDEX(光放段!$B$4:$B$237,MATCH(纤芯!G1351,光放段!$C$4:$C$237,0))</f>
        <v>37008202000</v>
      </c>
      <c r="I1351" s="3" t="str">
        <f t="shared" si="106"/>
        <v>菏泽薛城光缆</v>
      </c>
      <c r="J1351" s="3" t="str">
        <f>INDEX(子缆名称!$B$4:$B$29,纤芯!M1351)</f>
        <v>A缆</v>
      </c>
      <c r="K1351" s="3">
        <v>10</v>
      </c>
      <c r="L1351" s="3">
        <f t="shared" si="107"/>
        <v>10</v>
      </c>
      <c r="M1351" s="3">
        <f t="shared" si="108"/>
        <v>1</v>
      </c>
      <c r="N1351" s="3" t="s">
        <v>37</v>
      </c>
      <c r="O1351" s="3">
        <f>COUNTIF([1]局站!$D$4:$D$172,"="&amp;N1351)</f>
        <v>1</v>
      </c>
      <c r="P1351" s="3">
        <v>0</v>
      </c>
      <c r="Q1351" s="3">
        <v>0</v>
      </c>
      <c r="R1351" s="3">
        <v>0</v>
      </c>
      <c r="S1351" s="3" t="s">
        <v>38</v>
      </c>
      <c r="T1351" s="3">
        <f>COUNTIF([1]局站!$D$4:$D$172,"="&amp;S1351)</f>
        <v>1</v>
      </c>
      <c r="U1351" s="3">
        <v>0</v>
      </c>
      <c r="V1351" s="3">
        <v>0</v>
      </c>
      <c r="W1351" s="3">
        <v>0</v>
      </c>
      <c r="X1351" s="3" t="s">
        <v>1215</v>
      </c>
      <c r="Y1351" s="3" t="s">
        <v>852</v>
      </c>
      <c r="Z1351" s="3" t="str">
        <f>INDEX(业务类型!$C$4:$C$8,MATCH(纤芯!Y1351,业务类型!$B$4:$B$8,0))</f>
        <v>TWO</v>
      </c>
      <c r="AA1351" s="3" t="s">
        <v>954</v>
      </c>
    </row>
    <row r="1352" spans="1:27" ht="16.5" x14ac:dyDescent="0.2">
      <c r="A1352" s="3">
        <v>1349</v>
      </c>
      <c r="B1352" s="3">
        <f t="shared" si="104"/>
        <v>37008202011</v>
      </c>
      <c r="C1352" s="3" t="s">
        <v>1166</v>
      </c>
      <c r="D1352" s="3" t="s">
        <v>208</v>
      </c>
      <c r="E1352" s="3" t="str">
        <f>INDEX(光放段!$G$4:$G$237,MATCH(纤芯!G1352,光放段!$C$4:$C$237,0))</f>
        <v>山东二干|菏泽薛城光缆:济宁洸河路-滕州善国北路</v>
      </c>
      <c r="F1352" s="3">
        <f>INDEX(光放段!$I$4:$I$237,MATCH(纤芯!H1352,光放段!$B$4:$B$237,0))</f>
        <v>37008200000</v>
      </c>
      <c r="G1352" s="3" t="str">
        <f t="shared" si="105"/>
        <v>山东二干|菏泽薛城光缆:兖州九仙桥路-滕州善国北路</v>
      </c>
      <c r="H1352" s="3">
        <f>INDEX(光放段!$B$4:$B$237,MATCH(纤芯!G1352,光放段!$C$4:$C$237,0))</f>
        <v>37008202000</v>
      </c>
      <c r="I1352" s="3" t="str">
        <f t="shared" si="106"/>
        <v>菏泽薛城光缆</v>
      </c>
      <c r="J1352" s="3" t="str">
        <f>INDEX(子缆名称!$B$4:$B$29,纤芯!M1352)</f>
        <v>A缆</v>
      </c>
      <c r="K1352" s="3">
        <v>11</v>
      </c>
      <c r="L1352" s="3">
        <f t="shared" si="107"/>
        <v>11</v>
      </c>
      <c r="M1352" s="3">
        <f t="shared" si="108"/>
        <v>1</v>
      </c>
      <c r="N1352" s="3" t="s">
        <v>37</v>
      </c>
      <c r="O1352" s="3">
        <f>COUNTIF([1]局站!$D$4:$D$172,"="&amp;N1352)</f>
        <v>1</v>
      </c>
      <c r="P1352" s="3">
        <v>0</v>
      </c>
      <c r="Q1352" s="3">
        <v>0</v>
      </c>
      <c r="R1352" s="3">
        <v>0</v>
      </c>
      <c r="S1352" s="3" t="s">
        <v>38</v>
      </c>
      <c r="T1352" s="3">
        <f>COUNTIF([1]局站!$D$4:$D$172,"="&amp;S1352)</f>
        <v>1</v>
      </c>
      <c r="U1352" s="3">
        <v>0</v>
      </c>
      <c r="V1352" s="3">
        <v>0</v>
      </c>
      <c r="W1352" s="3">
        <v>0</v>
      </c>
      <c r="X1352" s="3" t="s">
        <v>1215</v>
      </c>
      <c r="Y1352" s="3" t="s">
        <v>852</v>
      </c>
      <c r="Z1352" s="3" t="str">
        <f>INDEX(业务类型!$C$4:$C$8,MATCH(纤芯!Y1352,业务类型!$B$4:$B$8,0))</f>
        <v>TWO</v>
      </c>
      <c r="AA1352" s="3" t="s">
        <v>956</v>
      </c>
    </row>
    <row r="1353" spans="1:27" ht="16.5" x14ac:dyDescent="0.2">
      <c r="A1353" s="3">
        <v>1350</v>
      </c>
      <c r="B1353" s="3">
        <f t="shared" si="104"/>
        <v>37008202012</v>
      </c>
      <c r="C1353" s="3" t="s">
        <v>1166</v>
      </c>
      <c r="D1353" s="3" t="s">
        <v>208</v>
      </c>
      <c r="E1353" s="3" t="str">
        <f>INDEX(光放段!$G$4:$G$237,MATCH(纤芯!G1353,光放段!$C$4:$C$237,0))</f>
        <v>山东二干|菏泽薛城光缆:济宁洸河路-滕州善国北路</v>
      </c>
      <c r="F1353" s="3">
        <f>INDEX(光放段!$I$4:$I$237,MATCH(纤芯!H1353,光放段!$B$4:$B$237,0))</f>
        <v>37008200000</v>
      </c>
      <c r="G1353" s="3" t="str">
        <f t="shared" si="105"/>
        <v>山东二干|菏泽薛城光缆:兖州九仙桥路-滕州善国北路</v>
      </c>
      <c r="H1353" s="3">
        <f>INDEX(光放段!$B$4:$B$237,MATCH(纤芯!G1353,光放段!$C$4:$C$237,0))</f>
        <v>37008202000</v>
      </c>
      <c r="I1353" s="3" t="str">
        <f t="shared" si="106"/>
        <v>菏泽薛城光缆</v>
      </c>
      <c r="J1353" s="3" t="str">
        <f>INDEX(子缆名称!$B$4:$B$29,纤芯!M1353)</f>
        <v>A缆</v>
      </c>
      <c r="K1353" s="3">
        <v>12</v>
      </c>
      <c r="L1353" s="3">
        <f t="shared" si="107"/>
        <v>12</v>
      </c>
      <c r="M1353" s="3">
        <f t="shared" si="108"/>
        <v>1</v>
      </c>
      <c r="N1353" s="3" t="s">
        <v>37</v>
      </c>
      <c r="O1353" s="3">
        <f>COUNTIF([1]局站!$D$4:$D$172,"="&amp;N1353)</f>
        <v>1</v>
      </c>
      <c r="P1353" s="3">
        <v>0</v>
      </c>
      <c r="Q1353" s="3">
        <v>0</v>
      </c>
      <c r="R1353" s="3">
        <v>0</v>
      </c>
      <c r="S1353" s="3" t="s">
        <v>38</v>
      </c>
      <c r="T1353" s="3">
        <f>COUNTIF([1]局站!$D$4:$D$172,"="&amp;S1353)</f>
        <v>1</v>
      </c>
      <c r="U1353" s="3">
        <v>0</v>
      </c>
      <c r="V1353" s="3">
        <v>0</v>
      </c>
      <c r="W1353" s="3">
        <v>0</v>
      </c>
      <c r="X1353" s="3" t="s">
        <v>1215</v>
      </c>
      <c r="Y1353" s="3" t="s">
        <v>852</v>
      </c>
      <c r="Z1353" s="3" t="str">
        <f>INDEX(业务类型!$C$4:$C$8,MATCH(纤芯!Y1353,业务类型!$B$4:$B$8,0))</f>
        <v>TWO</v>
      </c>
      <c r="AA1353" s="3" t="s">
        <v>956</v>
      </c>
    </row>
    <row r="1354" spans="1:27" ht="16.5" x14ac:dyDescent="0.2">
      <c r="A1354" s="3">
        <v>1351</v>
      </c>
      <c r="B1354" s="3">
        <f t="shared" si="104"/>
        <v>37008202013</v>
      </c>
      <c r="C1354" s="3" t="s">
        <v>1166</v>
      </c>
      <c r="D1354" s="3" t="s">
        <v>208</v>
      </c>
      <c r="E1354" s="3" t="str">
        <f>INDEX(光放段!$G$4:$G$237,MATCH(纤芯!G1354,光放段!$C$4:$C$237,0))</f>
        <v>山东二干|菏泽薛城光缆:济宁洸河路-滕州善国北路</v>
      </c>
      <c r="F1354" s="3">
        <f>INDEX(光放段!$I$4:$I$237,MATCH(纤芯!H1354,光放段!$B$4:$B$237,0))</f>
        <v>37008200000</v>
      </c>
      <c r="G1354" s="3" t="str">
        <f t="shared" si="105"/>
        <v>山东二干|菏泽薛城光缆:兖州九仙桥路-滕州善国北路</v>
      </c>
      <c r="H1354" s="3">
        <f>INDEX(光放段!$B$4:$B$237,MATCH(纤芯!G1354,光放段!$C$4:$C$237,0))</f>
        <v>37008202000</v>
      </c>
      <c r="I1354" s="3" t="str">
        <f t="shared" si="106"/>
        <v>菏泽薛城光缆</v>
      </c>
      <c r="J1354" s="3" t="str">
        <f>INDEX(子缆名称!$B$4:$B$29,纤芯!M1354)</f>
        <v>B缆</v>
      </c>
      <c r="K1354" s="3">
        <v>13</v>
      </c>
      <c r="L1354" s="3">
        <f t="shared" si="107"/>
        <v>1</v>
      </c>
      <c r="M1354" s="3">
        <f t="shared" si="108"/>
        <v>2</v>
      </c>
      <c r="N1354" s="3" t="s">
        <v>37</v>
      </c>
      <c r="O1354" s="3">
        <f>COUNTIF([1]局站!$D$4:$D$172,"="&amp;N1354)</f>
        <v>1</v>
      </c>
      <c r="P1354" s="3">
        <v>0</v>
      </c>
      <c r="Q1354" s="3">
        <v>0</v>
      </c>
      <c r="R1354" s="3">
        <v>0</v>
      </c>
      <c r="S1354" s="3" t="s">
        <v>38</v>
      </c>
      <c r="T1354" s="3">
        <f>COUNTIF([1]局站!$D$4:$D$172,"="&amp;S1354)</f>
        <v>1</v>
      </c>
      <c r="U1354" s="3">
        <v>0</v>
      </c>
      <c r="V1354" s="3">
        <v>0</v>
      </c>
      <c r="W1354" s="3">
        <v>0</v>
      </c>
      <c r="X1354" s="3" t="s">
        <v>1215</v>
      </c>
      <c r="Y1354" s="3" t="s">
        <v>880</v>
      </c>
      <c r="Z1354" s="3" t="str">
        <f>INDEX(业务类型!$C$4:$C$8,MATCH(纤芯!Y1354,业务类型!$B$4:$B$8,0))</f>
        <v>IDLE</v>
      </c>
      <c r="AA1354" s="3"/>
    </row>
    <row r="1355" spans="1:27" ht="16.5" x14ac:dyDescent="0.2">
      <c r="A1355" s="3">
        <v>1352</v>
      </c>
      <c r="B1355" s="3">
        <f t="shared" si="104"/>
        <v>37008202014</v>
      </c>
      <c r="C1355" s="3" t="s">
        <v>1166</v>
      </c>
      <c r="D1355" s="3" t="s">
        <v>208</v>
      </c>
      <c r="E1355" s="3" t="str">
        <f>INDEX(光放段!$G$4:$G$237,MATCH(纤芯!G1355,光放段!$C$4:$C$237,0))</f>
        <v>山东二干|菏泽薛城光缆:济宁洸河路-滕州善国北路</v>
      </c>
      <c r="F1355" s="3">
        <f>INDEX(光放段!$I$4:$I$237,MATCH(纤芯!H1355,光放段!$B$4:$B$237,0))</f>
        <v>37008200000</v>
      </c>
      <c r="G1355" s="3" t="str">
        <f t="shared" si="105"/>
        <v>山东二干|菏泽薛城光缆:兖州九仙桥路-滕州善国北路</v>
      </c>
      <c r="H1355" s="3">
        <f>INDEX(光放段!$B$4:$B$237,MATCH(纤芯!G1355,光放段!$C$4:$C$237,0))</f>
        <v>37008202000</v>
      </c>
      <c r="I1355" s="3" t="str">
        <f t="shared" si="106"/>
        <v>菏泽薛城光缆</v>
      </c>
      <c r="J1355" s="3" t="str">
        <f>INDEX(子缆名称!$B$4:$B$29,纤芯!M1355)</f>
        <v>B缆</v>
      </c>
      <c r="K1355" s="3">
        <v>14</v>
      </c>
      <c r="L1355" s="3">
        <f t="shared" si="107"/>
        <v>2</v>
      </c>
      <c r="M1355" s="3">
        <f t="shared" si="108"/>
        <v>2</v>
      </c>
      <c r="N1355" s="3" t="s">
        <v>37</v>
      </c>
      <c r="O1355" s="3">
        <f>COUNTIF([1]局站!$D$4:$D$172,"="&amp;N1355)</f>
        <v>1</v>
      </c>
      <c r="P1355" s="3">
        <v>0</v>
      </c>
      <c r="Q1355" s="3">
        <v>0</v>
      </c>
      <c r="R1355" s="3">
        <v>0</v>
      </c>
      <c r="S1355" s="3" t="s">
        <v>38</v>
      </c>
      <c r="T1355" s="3">
        <f>COUNTIF([1]局站!$D$4:$D$172,"="&amp;S1355)</f>
        <v>1</v>
      </c>
      <c r="U1355" s="3">
        <v>0</v>
      </c>
      <c r="V1355" s="3">
        <v>0</v>
      </c>
      <c r="W1355" s="3">
        <v>0</v>
      </c>
      <c r="X1355" s="3" t="s">
        <v>1215</v>
      </c>
      <c r="Y1355" s="3" t="s">
        <v>880</v>
      </c>
      <c r="Z1355" s="3" t="str">
        <f>INDEX(业务类型!$C$4:$C$8,MATCH(纤芯!Y1355,业务类型!$B$4:$B$8,0))</f>
        <v>IDLE</v>
      </c>
      <c r="AA1355" s="3"/>
    </row>
    <row r="1356" spans="1:27" ht="16.5" x14ac:dyDescent="0.2">
      <c r="A1356" s="3">
        <v>1353</v>
      </c>
      <c r="B1356" s="3">
        <f t="shared" si="104"/>
        <v>37008202015</v>
      </c>
      <c r="C1356" s="3" t="s">
        <v>1166</v>
      </c>
      <c r="D1356" s="3" t="s">
        <v>208</v>
      </c>
      <c r="E1356" s="3" t="str">
        <f>INDEX(光放段!$G$4:$G$237,MATCH(纤芯!G1356,光放段!$C$4:$C$237,0))</f>
        <v>山东二干|菏泽薛城光缆:济宁洸河路-滕州善国北路</v>
      </c>
      <c r="F1356" s="3">
        <f>INDEX(光放段!$I$4:$I$237,MATCH(纤芯!H1356,光放段!$B$4:$B$237,0))</f>
        <v>37008200000</v>
      </c>
      <c r="G1356" s="3" t="str">
        <f t="shared" si="105"/>
        <v>山东二干|菏泽薛城光缆:兖州九仙桥路-滕州善国北路</v>
      </c>
      <c r="H1356" s="3">
        <f>INDEX(光放段!$B$4:$B$237,MATCH(纤芯!G1356,光放段!$C$4:$C$237,0))</f>
        <v>37008202000</v>
      </c>
      <c r="I1356" s="3" t="str">
        <f t="shared" si="106"/>
        <v>菏泽薛城光缆</v>
      </c>
      <c r="J1356" s="3" t="str">
        <f>INDEX(子缆名称!$B$4:$B$29,纤芯!M1356)</f>
        <v>B缆</v>
      </c>
      <c r="K1356" s="3">
        <v>15</v>
      </c>
      <c r="L1356" s="3">
        <f t="shared" si="107"/>
        <v>3</v>
      </c>
      <c r="M1356" s="3">
        <f t="shared" si="108"/>
        <v>2</v>
      </c>
      <c r="N1356" s="3" t="s">
        <v>37</v>
      </c>
      <c r="O1356" s="3">
        <f>COUNTIF([1]局站!$D$4:$D$172,"="&amp;N1356)</f>
        <v>1</v>
      </c>
      <c r="P1356" s="3">
        <v>0</v>
      </c>
      <c r="Q1356" s="3">
        <v>0</v>
      </c>
      <c r="R1356" s="3">
        <v>0</v>
      </c>
      <c r="S1356" s="3" t="s">
        <v>38</v>
      </c>
      <c r="T1356" s="3">
        <f>COUNTIF([1]局站!$D$4:$D$172,"="&amp;S1356)</f>
        <v>1</v>
      </c>
      <c r="U1356" s="3">
        <v>0</v>
      </c>
      <c r="V1356" s="3">
        <v>0</v>
      </c>
      <c r="W1356" s="3">
        <v>0</v>
      </c>
      <c r="X1356" s="3" t="s">
        <v>1215</v>
      </c>
      <c r="Y1356" s="3" t="s">
        <v>880</v>
      </c>
      <c r="Z1356" s="3" t="str">
        <f>INDEX(业务类型!$C$4:$C$8,MATCH(纤芯!Y1356,业务类型!$B$4:$B$8,0))</f>
        <v>IDLE</v>
      </c>
      <c r="AA1356" s="3"/>
    </row>
    <row r="1357" spans="1:27" ht="16.5" x14ac:dyDescent="0.2">
      <c r="A1357" s="3">
        <v>1354</v>
      </c>
      <c r="B1357" s="3">
        <f t="shared" si="104"/>
        <v>37008202016</v>
      </c>
      <c r="C1357" s="3" t="s">
        <v>1166</v>
      </c>
      <c r="D1357" s="3" t="s">
        <v>208</v>
      </c>
      <c r="E1357" s="3" t="str">
        <f>INDEX(光放段!$G$4:$G$237,MATCH(纤芯!G1357,光放段!$C$4:$C$237,0))</f>
        <v>山东二干|菏泽薛城光缆:济宁洸河路-滕州善国北路</v>
      </c>
      <c r="F1357" s="3">
        <f>INDEX(光放段!$I$4:$I$237,MATCH(纤芯!H1357,光放段!$B$4:$B$237,0))</f>
        <v>37008200000</v>
      </c>
      <c r="G1357" s="3" t="str">
        <f t="shared" si="105"/>
        <v>山东二干|菏泽薛城光缆:兖州九仙桥路-滕州善国北路</v>
      </c>
      <c r="H1357" s="3">
        <f>INDEX(光放段!$B$4:$B$237,MATCH(纤芯!G1357,光放段!$C$4:$C$237,0))</f>
        <v>37008202000</v>
      </c>
      <c r="I1357" s="3" t="str">
        <f t="shared" si="106"/>
        <v>菏泽薛城光缆</v>
      </c>
      <c r="J1357" s="3" t="str">
        <f>INDEX(子缆名称!$B$4:$B$29,纤芯!M1357)</f>
        <v>B缆</v>
      </c>
      <c r="K1357" s="3">
        <v>16</v>
      </c>
      <c r="L1357" s="3">
        <f t="shared" si="107"/>
        <v>4</v>
      </c>
      <c r="M1357" s="3">
        <f t="shared" si="108"/>
        <v>2</v>
      </c>
      <c r="N1357" s="3" t="s">
        <v>37</v>
      </c>
      <c r="O1357" s="3">
        <f>COUNTIF([1]局站!$D$4:$D$172,"="&amp;N1357)</f>
        <v>1</v>
      </c>
      <c r="P1357" s="3">
        <v>0</v>
      </c>
      <c r="Q1357" s="3">
        <v>0</v>
      </c>
      <c r="R1357" s="3">
        <v>0</v>
      </c>
      <c r="S1357" s="3" t="s">
        <v>38</v>
      </c>
      <c r="T1357" s="3">
        <f>COUNTIF([1]局站!$D$4:$D$172,"="&amp;S1357)</f>
        <v>1</v>
      </c>
      <c r="U1357" s="3">
        <v>0</v>
      </c>
      <c r="V1357" s="3">
        <v>0</v>
      </c>
      <c r="W1357" s="3">
        <v>0</v>
      </c>
      <c r="X1357" s="3" t="s">
        <v>1215</v>
      </c>
      <c r="Y1357" s="3" t="s">
        <v>852</v>
      </c>
      <c r="Z1357" s="3" t="str">
        <f>INDEX(业务类型!$C$4:$C$8,MATCH(纤芯!Y1357,业务类型!$B$4:$B$8,0))</f>
        <v>TWO</v>
      </c>
      <c r="AA1357" s="3" t="s">
        <v>955</v>
      </c>
    </row>
    <row r="1358" spans="1:27" ht="16.5" x14ac:dyDescent="0.2">
      <c r="A1358" s="3">
        <v>1355</v>
      </c>
      <c r="B1358" s="3">
        <f t="shared" si="104"/>
        <v>37008202017</v>
      </c>
      <c r="C1358" s="3" t="s">
        <v>1166</v>
      </c>
      <c r="D1358" s="3" t="s">
        <v>208</v>
      </c>
      <c r="E1358" s="3" t="str">
        <f>INDEX(光放段!$G$4:$G$237,MATCH(纤芯!G1358,光放段!$C$4:$C$237,0))</f>
        <v>山东二干|菏泽薛城光缆:济宁洸河路-滕州善国北路</v>
      </c>
      <c r="F1358" s="3">
        <f>INDEX(光放段!$I$4:$I$237,MATCH(纤芯!H1358,光放段!$B$4:$B$237,0))</f>
        <v>37008200000</v>
      </c>
      <c r="G1358" s="3" t="str">
        <f t="shared" si="105"/>
        <v>山东二干|菏泽薛城光缆:兖州九仙桥路-滕州善国北路</v>
      </c>
      <c r="H1358" s="3">
        <f>INDEX(光放段!$B$4:$B$237,MATCH(纤芯!G1358,光放段!$C$4:$C$237,0))</f>
        <v>37008202000</v>
      </c>
      <c r="I1358" s="3" t="str">
        <f t="shared" si="106"/>
        <v>菏泽薛城光缆</v>
      </c>
      <c r="J1358" s="3" t="str">
        <f>INDEX(子缆名称!$B$4:$B$29,纤芯!M1358)</f>
        <v>B缆</v>
      </c>
      <c r="K1358" s="3">
        <v>17</v>
      </c>
      <c r="L1358" s="3">
        <f t="shared" si="107"/>
        <v>5</v>
      </c>
      <c r="M1358" s="3">
        <f t="shared" si="108"/>
        <v>2</v>
      </c>
      <c r="N1358" s="3" t="s">
        <v>37</v>
      </c>
      <c r="O1358" s="3">
        <f>COUNTIF([1]局站!$D$4:$D$172,"="&amp;N1358)</f>
        <v>1</v>
      </c>
      <c r="P1358" s="3">
        <v>0</v>
      </c>
      <c r="Q1358" s="3">
        <v>0</v>
      </c>
      <c r="R1358" s="3">
        <v>0</v>
      </c>
      <c r="S1358" s="3" t="s">
        <v>38</v>
      </c>
      <c r="T1358" s="3">
        <f>COUNTIF([1]局站!$D$4:$D$172,"="&amp;S1358)</f>
        <v>1</v>
      </c>
      <c r="U1358" s="3">
        <v>0</v>
      </c>
      <c r="V1358" s="3">
        <v>0</v>
      </c>
      <c r="W1358" s="3">
        <v>0</v>
      </c>
      <c r="X1358" s="3" t="s">
        <v>1215</v>
      </c>
      <c r="Y1358" s="3" t="s">
        <v>852</v>
      </c>
      <c r="Z1358" s="3" t="str">
        <f>INDEX(业务类型!$C$4:$C$8,MATCH(纤芯!Y1358,业务类型!$B$4:$B$8,0))</f>
        <v>TWO</v>
      </c>
      <c r="AA1358" s="3" t="s">
        <v>955</v>
      </c>
    </row>
    <row r="1359" spans="1:27" ht="16.5" x14ac:dyDescent="0.2">
      <c r="A1359" s="3">
        <v>1356</v>
      </c>
      <c r="B1359" s="3">
        <f t="shared" si="104"/>
        <v>37008202018</v>
      </c>
      <c r="C1359" s="3" t="s">
        <v>1166</v>
      </c>
      <c r="D1359" s="3" t="s">
        <v>208</v>
      </c>
      <c r="E1359" s="3" t="str">
        <f>INDEX(光放段!$G$4:$G$237,MATCH(纤芯!G1359,光放段!$C$4:$C$237,0))</f>
        <v>山东二干|菏泽薛城光缆:济宁洸河路-滕州善国北路</v>
      </c>
      <c r="F1359" s="3">
        <f>INDEX(光放段!$I$4:$I$237,MATCH(纤芯!H1359,光放段!$B$4:$B$237,0))</f>
        <v>37008200000</v>
      </c>
      <c r="G1359" s="3" t="str">
        <f t="shared" si="105"/>
        <v>山东二干|菏泽薛城光缆:兖州九仙桥路-滕州善国北路</v>
      </c>
      <c r="H1359" s="3">
        <f>INDEX(光放段!$B$4:$B$237,MATCH(纤芯!G1359,光放段!$C$4:$C$237,0))</f>
        <v>37008202000</v>
      </c>
      <c r="I1359" s="3" t="str">
        <f t="shared" si="106"/>
        <v>菏泽薛城光缆</v>
      </c>
      <c r="J1359" s="3" t="str">
        <f>INDEX(子缆名称!$B$4:$B$29,纤芯!M1359)</f>
        <v>B缆</v>
      </c>
      <c r="K1359" s="3">
        <v>18</v>
      </c>
      <c r="L1359" s="3">
        <f t="shared" si="107"/>
        <v>6</v>
      </c>
      <c r="M1359" s="3">
        <f t="shared" si="108"/>
        <v>2</v>
      </c>
      <c r="N1359" s="3" t="s">
        <v>37</v>
      </c>
      <c r="O1359" s="3">
        <f>COUNTIF([1]局站!$D$4:$D$172,"="&amp;N1359)</f>
        <v>1</v>
      </c>
      <c r="P1359" s="3">
        <v>0</v>
      </c>
      <c r="Q1359" s="3">
        <v>0</v>
      </c>
      <c r="R1359" s="3">
        <v>0</v>
      </c>
      <c r="S1359" s="3" t="s">
        <v>38</v>
      </c>
      <c r="T1359" s="3">
        <f>COUNTIF([1]局站!$D$4:$D$172,"="&amp;S1359)</f>
        <v>1</v>
      </c>
      <c r="U1359" s="3">
        <v>0</v>
      </c>
      <c r="V1359" s="3">
        <v>0</v>
      </c>
      <c r="W1359" s="3">
        <v>0</v>
      </c>
      <c r="X1359" s="3" t="s">
        <v>1215</v>
      </c>
      <c r="Y1359" s="3" t="s">
        <v>880</v>
      </c>
      <c r="Z1359" s="3" t="str">
        <f>INDEX(业务类型!$C$4:$C$8,MATCH(纤芯!Y1359,业务类型!$B$4:$B$8,0))</f>
        <v>IDLE</v>
      </c>
      <c r="AA1359" s="3"/>
    </row>
    <row r="1360" spans="1:27" ht="16.5" x14ac:dyDescent="0.2">
      <c r="A1360" s="3">
        <v>1357</v>
      </c>
      <c r="B1360" s="3">
        <f t="shared" si="104"/>
        <v>37008202019</v>
      </c>
      <c r="C1360" s="3" t="s">
        <v>1166</v>
      </c>
      <c r="D1360" s="3" t="s">
        <v>208</v>
      </c>
      <c r="E1360" s="3" t="str">
        <f>INDEX(光放段!$G$4:$G$237,MATCH(纤芯!G1360,光放段!$C$4:$C$237,0))</f>
        <v>山东二干|菏泽薛城光缆:济宁洸河路-滕州善国北路</v>
      </c>
      <c r="F1360" s="3">
        <f>INDEX(光放段!$I$4:$I$237,MATCH(纤芯!H1360,光放段!$B$4:$B$237,0))</f>
        <v>37008200000</v>
      </c>
      <c r="G1360" s="3" t="str">
        <f t="shared" si="105"/>
        <v>山东二干|菏泽薛城光缆:兖州九仙桥路-滕州善国北路</v>
      </c>
      <c r="H1360" s="3">
        <f>INDEX(光放段!$B$4:$B$237,MATCH(纤芯!G1360,光放段!$C$4:$C$237,0))</f>
        <v>37008202000</v>
      </c>
      <c r="I1360" s="3" t="str">
        <f t="shared" si="106"/>
        <v>菏泽薛城光缆</v>
      </c>
      <c r="J1360" s="3" t="str">
        <f>INDEX(子缆名称!$B$4:$B$29,纤芯!M1360)</f>
        <v>B缆</v>
      </c>
      <c r="K1360" s="3">
        <v>19</v>
      </c>
      <c r="L1360" s="3">
        <f t="shared" si="107"/>
        <v>7</v>
      </c>
      <c r="M1360" s="3">
        <f t="shared" si="108"/>
        <v>2</v>
      </c>
      <c r="N1360" s="3" t="s">
        <v>37</v>
      </c>
      <c r="O1360" s="3">
        <f>COUNTIF([1]局站!$D$4:$D$172,"="&amp;N1360)</f>
        <v>1</v>
      </c>
      <c r="P1360" s="3">
        <v>0</v>
      </c>
      <c r="Q1360" s="3">
        <v>0</v>
      </c>
      <c r="R1360" s="3">
        <v>0</v>
      </c>
      <c r="S1360" s="3" t="s">
        <v>38</v>
      </c>
      <c r="T1360" s="3">
        <f>COUNTIF([1]局站!$D$4:$D$172,"="&amp;S1360)</f>
        <v>1</v>
      </c>
      <c r="U1360" s="3">
        <v>0</v>
      </c>
      <c r="V1360" s="3">
        <v>0</v>
      </c>
      <c r="W1360" s="3">
        <v>0</v>
      </c>
      <c r="X1360" s="3" t="s">
        <v>1215</v>
      </c>
      <c r="Y1360" s="3" t="s">
        <v>880</v>
      </c>
      <c r="Z1360" s="3" t="str">
        <f>INDEX(业务类型!$C$4:$C$8,MATCH(纤芯!Y1360,业务类型!$B$4:$B$8,0))</f>
        <v>IDLE</v>
      </c>
      <c r="AA1360" s="3"/>
    </row>
    <row r="1361" spans="1:27" ht="16.5" x14ac:dyDescent="0.2">
      <c r="A1361" s="3">
        <v>1358</v>
      </c>
      <c r="B1361" s="3">
        <f t="shared" si="104"/>
        <v>37008202020</v>
      </c>
      <c r="C1361" s="3" t="s">
        <v>1166</v>
      </c>
      <c r="D1361" s="3" t="s">
        <v>208</v>
      </c>
      <c r="E1361" s="3" t="str">
        <f>INDEX(光放段!$G$4:$G$237,MATCH(纤芯!G1361,光放段!$C$4:$C$237,0))</f>
        <v>山东二干|菏泽薛城光缆:济宁洸河路-滕州善国北路</v>
      </c>
      <c r="F1361" s="3">
        <f>INDEX(光放段!$I$4:$I$237,MATCH(纤芯!H1361,光放段!$B$4:$B$237,0))</f>
        <v>37008200000</v>
      </c>
      <c r="G1361" s="3" t="str">
        <f t="shared" si="105"/>
        <v>山东二干|菏泽薛城光缆:兖州九仙桥路-滕州善国北路</v>
      </c>
      <c r="H1361" s="3">
        <f>INDEX(光放段!$B$4:$B$237,MATCH(纤芯!G1361,光放段!$C$4:$C$237,0))</f>
        <v>37008202000</v>
      </c>
      <c r="I1361" s="3" t="str">
        <f t="shared" si="106"/>
        <v>菏泽薛城光缆</v>
      </c>
      <c r="J1361" s="3" t="str">
        <f>INDEX(子缆名称!$B$4:$B$29,纤芯!M1361)</f>
        <v>B缆</v>
      </c>
      <c r="K1361" s="3">
        <v>20</v>
      </c>
      <c r="L1361" s="3">
        <f t="shared" si="107"/>
        <v>8</v>
      </c>
      <c r="M1361" s="3">
        <f t="shared" si="108"/>
        <v>2</v>
      </c>
      <c r="N1361" s="3" t="s">
        <v>37</v>
      </c>
      <c r="O1361" s="3">
        <f>COUNTIF([1]局站!$D$4:$D$172,"="&amp;N1361)</f>
        <v>1</v>
      </c>
      <c r="P1361" s="3">
        <v>0</v>
      </c>
      <c r="Q1361" s="3">
        <v>0</v>
      </c>
      <c r="R1361" s="3">
        <v>0</v>
      </c>
      <c r="S1361" s="3" t="s">
        <v>38</v>
      </c>
      <c r="T1361" s="3">
        <f>COUNTIF([1]局站!$D$4:$D$172,"="&amp;S1361)</f>
        <v>1</v>
      </c>
      <c r="U1361" s="3">
        <v>0</v>
      </c>
      <c r="V1361" s="3">
        <v>0</v>
      </c>
      <c r="W1361" s="3">
        <v>0</v>
      </c>
      <c r="X1361" s="3" t="s">
        <v>1215</v>
      </c>
      <c r="Y1361" s="3" t="s">
        <v>880</v>
      </c>
      <c r="Z1361" s="3" t="str">
        <f>INDEX(业务类型!$C$4:$C$8,MATCH(纤芯!Y1361,业务类型!$B$4:$B$8,0))</f>
        <v>IDLE</v>
      </c>
      <c r="AA1361" s="3"/>
    </row>
    <row r="1362" spans="1:27" ht="16.5" x14ac:dyDescent="0.2">
      <c r="A1362" s="3">
        <v>1359</v>
      </c>
      <c r="B1362" s="3">
        <f t="shared" si="104"/>
        <v>37008202021</v>
      </c>
      <c r="C1362" s="3" t="s">
        <v>1166</v>
      </c>
      <c r="D1362" s="3" t="s">
        <v>208</v>
      </c>
      <c r="E1362" s="3" t="str">
        <f>INDEX(光放段!$G$4:$G$237,MATCH(纤芯!G1362,光放段!$C$4:$C$237,0))</f>
        <v>山东二干|菏泽薛城光缆:济宁洸河路-滕州善国北路</v>
      </c>
      <c r="F1362" s="3">
        <f>INDEX(光放段!$I$4:$I$237,MATCH(纤芯!H1362,光放段!$B$4:$B$237,0))</f>
        <v>37008200000</v>
      </c>
      <c r="G1362" s="3" t="str">
        <f t="shared" si="105"/>
        <v>山东二干|菏泽薛城光缆:兖州九仙桥路-滕州善国北路</v>
      </c>
      <c r="H1362" s="3">
        <f>INDEX(光放段!$B$4:$B$237,MATCH(纤芯!G1362,光放段!$C$4:$C$237,0))</f>
        <v>37008202000</v>
      </c>
      <c r="I1362" s="3" t="str">
        <f t="shared" si="106"/>
        <v>菏泽薛城光缆</v>
      </c>
      <c r="J1362" s="3" t="str">
        <f>INDEX(子缆名称!$B$4:$B$29,纤芯!M1362)</f>
        <v>B缆</v>
      </c>
      <c r="K1362" s="3">
        <v>21</v>
      </c>
      <c r="L1362" s="3">
        <f t="shared" si="107"/>
        <v>9</v>
      </c>
      <c r="M1362" s="3">
        <f t="shared" si="108"/>
        <v>2</v>
      </c>
      <c r="N1362" s="3" t="s">
        <v>37</v>
      </c>
      <c r="O1362" s="3">
        <f>COUNTIF([1]局站!$D$4:$D$172,"="&amp;N1362)</f>
        <v>1</v>
      </c>
      <c r="P1362" s="3">
        <v>0</v>
      </c>
      <c r="Q1362" s="3">
        <v>0</v>
      </c>
      <c r="R1362" s="3">
        <v>0</v>
      </c>
      <c r="S1362" s="3" t="s">
        <v>38</v>
      </c>
      <c r="T1362" s="3">
        <f>COUNTIF([1]局站!$D$4:$D$172,"="&amp;S1362)</f>
        <v>1</v>
      </c>
      <c r="U1362" s="3">
        <v>0</v>
      </c>
      <c r="V1362" s="3">
        <v>0</v>
      </c>
      <c r="W1362" s="3">
        <v>0</v>
      </c>
      <c r="X1362" s="3" t="s">
        <v>1215</v>
      </c>
      <c r="Y1362" s="3" t="s">
        <v>881</v>
      </c>
      <c r="Z1362" s="3" t="str">
        <f>INDEX(业务类型!$C$4:$C$8,MATCH(纤芯!Y1362,业务类型!$B$4:$B$8,0))</f>
        <v>OTHER</v>
      </c>
      <c r="AA1362" s="3" t="s">
        <v>957</v>
      </c>
    </row>
    <row r="1363" spans="1:27" ht="16.5" x14ac:dyDescent="0.2">
      <c r="A1363" s="3">
        <v>1360</v>
      </c>
      <c r="B1363" s="3">
        <f t="shared" si="104"/>
        <v>37008202022</v>
      </c>
      <c r="C1363" s="3" t="s">
        <v>1166</v>
      </c>
      <c r="D1363" s="3" t="s">
        <v>208</v>
      </c>
      <c r="E1363" s="3" t="str">
        <f>INDEX(光放段!$G$4:$G$237,MATCH(纤芯!G1363,光放段!$C$4:$C$237,0))</f>
        <v>山东二干|菏泽薛城光缆:济宁洸河路-滕州善国北路</v>
      </c>
      <c r="F1363" s="3">
        <f>INDEX(光放段!$I$4:$I$237,MATCH(纤芯!H1363,光放段!$B$4:$B$237,0))</f>
        <v>37008200000</v>
      </c>
      <c r="G1363" s="3" t="str">
        <f t="shared" si="105"/>
        <v>山东二干|菏泽薛城光缆:兖州九仙桥路-滕州善国北路</v>
      </c>
      <c r="H1363" s="3">
        <f>INDEX(光放段!$B$4:$B$237,MATCH(纤芯!G1363,光放段!$C$4:$C$237,0))</f>
        <v>37008202000</v>
      </c>
      <c r="I1363" s="3" t="str">
        <f t="shared" si="106"/>
        <v>菏泽薛城光缆</v>
      </c>
      <c r="J1363" s="3" t="str">
        <f>INDEX(子缆名称!$B$4:$B$29,纤芯!M1363)</f>
        <v>B缆</v>
      </c>
      <c r="K1363" s="3">
        <v>22</v>
      </c>
      <c r="L1363" s="3">
        <f t="shared" si="107"/>
        <v>10</v>
      </c>
      <c r="M1363" s="3">
        <f t="shared" si="108"/>
        <v>2</v>
      </c>
      <c r="N1363" s="3" t="s">
        <v>37</v>
      </c>
      <c r="O1363" s="3">
        <f>COUNTIF([1]局站!$D$4:$D$172,"="&amp;N1363)</f>
        <v>1</v>
      </c>
      <c r="P1363" s="3">
        <v>0</v>
      </c>
      <c r="Q1363" s="3">
        <v>0</v>
      </c>
      <c r="R1363" s="3">
        <v>0</v>
      </c>
      <c r="S1363" s="3" t="s">
        <v>38</v>
      </c>
      <c r="T1363" s="3">
        <f>COUNTIF([1]局站!$D$4:$D$172,"="&amp;S1363)</f>
        <v>1</v>
      </c>
      <c r="U1363" s="3">
        <v>0</v>
      </c>
      <c r="V1363" s="3">
        <v>0</v>
      </c>
      <c r="W1363" s="3">
        <v>0</v>
      </c>
      <c r="X1363" s="3" t="s">
        <v>1215</v>
      </c>
      <c r="Y1363" s="3" t="s">
        <v>881</v>
      </c>
      <c r="Z1363" s="3" t="str">
        <f>INDEX(业务类型!$C$4:$C$8,MATCH(纤芯!Y1363,业务类型!$B$4:$B$8,0))</f>
        <v>OTHER</v>
      </c>
      <c r="AA1363" s="3" t="s">
        <v>958</v>
      </c>
    </row>
    <row r="1364" spans="1:27" ht="16.5" x14ac:dyDescent="0.2">
      <c r="A1364" s="3">
        <v>1361</v>
      </c>
      <c r="B1364" s="3">
        <f t="shared" si="104"/>
        <v>37008202023</v>
      </c>
      <c r="C1364" s="3" t="s">
        <v>1166</v>
      </c>
      <c r="D1364" s="3" t="s">
        <v>208</v>
      </c>
      <c r="E1364" s="3" t="str">
        <f>INDEX(光放段!$G$4:$G$237,MATCH(纤芯!G1364,光放段!$C$4:$C$237,0))</f>
        <v>山东二干|菏泽薛城光缆:济宁洸河路-滕州善国北路</v>
      </c>
      <c r="F1364" s="3">
        <f>INDEX(光放段!$I$4:$I$237,MATCH(纤芯!H1364,光放段!$B$4:$B$237,0))</f>
        <v>37008200000</v>
      </c>
      <c r="G1364" s="3" t="str">
        <f t="shared" si="105"/>
        <v>山东二干|菏泽薛城光缆:兖州九仙桥路-滕州善国北路</v>
      </c>
      <c r="H1364" s="3">
        <f>INDEX(光放段!$B$4:$B$237,MATCH(纤芯!G1364,光放段!$C$4:$C$237,0))</f>
        <v>37008202000</v>
      </c>
      <c r="I1364" s="3" t="str">
        <f t="shared" si="106"/>
        <v>菏泽薛城光缆</v>
      </c>
      <c r="J1364" s="3" t="str">
        <f>INDEX(子缆名称!$B$4:$B$29,纤芯!M1364)</f>
        <v>B缆</v>
      </c>
      <c r="K1364" s="3">
        <v>23</v>
      </c>
      <c r="L1364" s="3">
        <f t="shared" si="107"/>
        <v>11</v>
      </c>
      <c r="M1364" s="3">
        <f t="shared" si="108"/>
        <v>2</v>
      </c>
      <c r="N1364" s="3" t="s">
        <v>37</v>
      </c>
      <c r="O1364" s="3">
        <f>COUNTIF([1]局站!$D$4:$D$172,"="&amp;N1364)</f>
        <v>1</v>
      </c>
      <c r="P1364" s="3">
        <v>0</v>
      </c>
      <c r="Q1364" s="3">
        <v>0</v>
      </c>
      <c r="R1364" s="3">
        <v>0</v>
      </c>
      <c r="S1364" s="3" t="s">
        <v>38</v>
      </c>
      <c r="T1364" s="3">
        <f>COUNTIF([1]局站!$D$4:$D$172,"="&amp;S1364)</f>
        <v>1</v>
      </c>
      <c r="U1364" s="3">
        <v>0</v>
      </c>
      <c r="V1364" s="3">
        <v>0</v>
      </c>
      <c r="W1364" s="3">
        <v>0</v>
      </c>
      <c r="X1364" s="3" t="s">
        <v>1215</v>
      </c>
      <c r="Y1364" s="3" t="s">
        <v>881</v>
      </c>
      <c r="Z1364" s="3" t="str">
        <f>INDEX(业务类型!$C$4:$C$8,MATCH(纤芯!Y1364,业务类型!$B$4:$B$8,0))</f>
        <v>OTHER</v>
      </c>
      <c r="AA1364" s="3" t="s">
        <v>882</v>
      </c>
    </row>
    <row r="1365" spans="1:27" ht="16.5" x14ac:dyDescent="0.2">
      <c r="A1365" s="3">
        <v>1362</v>
      </c>
      <c r="B1365" s="3">
        <f t="shared" ref="B1365:B1428" si="109">H1365+K1365</f>
        <v>37008202024</v>
      </c>
      <c r="C1365" s="3" t="s">
        <v>1166</v>
      </c>
      <c r="D1365" s="3" t="s">
        <v>208</v>
      </c>
      <c r="E1365" s="3" t="str">
        <f>INDEX(光放段!$G$4:$G$237,MATCH(纤芯!G1365,光放段!$C$4:$C$237,0))</f>
        <v>山东二干|菏泽薛城光缆:济宁洸河路-滕州善国北路</v>
      </c>
      <c r="F1365" s="3">
        <f>INDEX(光放段!$I$4:$I$237,MATCH(纤芯!H1365,光放段!$B$4:$B$237,0))</f>
        <v>37008200000</v>
      </c>
      <c r="G1365" s="3" t="str">
        <f t="shared" si="105"/>
        <v>山东二干|菏泽薛城光缆:兖州九仙桥路-滕州善国北路</v>
      </c>
      <c r="H1365" s="3">
        <f>INDEX(光放段!$B$4:$B$237,MATCH(纤芯!G1365,光放段!$C$4:$C$237,0))</f>
        <v>37008202000</v>
      </c>
      <c r="I1365" s="3" t="str">
        <f t="shared" si="106"/>
        <v>菏泽薛城光缆</v>
      </c>
      <c r="J1365" s="3" t="str">
        <f>INDEX(子缆名称!$B$4:$B$29,纤芯!M1365)</f>
        <v>B缆</v>
      </c>
      <c r="K1365" s="3">
        <v>24</v>
      </c>
      <c r="L1365" s="3">
        <f t="shared" si="107"/>
        <v>12</v>
      </c>
      <c r="M1365" s="3">
        <f t="shared" si="108"/>
        <v>2</v>
      </c>
      <c r="N1365" s="3" t="s">
        <v>37</v>
      </c>
      <c r="O1365" s="3">
        <f>COUNTIF([1]局站!$D$4:$D$172,"="&amp;N1365)</f>
        <v>1</v>
      </c>
      <c r="P1365" s="3">
        <v>0</v>
      </c>
      <c r="Q1365" s="3">
        <v>0</v>
      </c>
      <c r="R1365" s="3">
        <v>0</v>
      </c>
      <c r="S1365" s="3" t="s">
        <v>38</v>
      </c>
      <c r="T1365" s="3">
        <f>COUNTIF([1]局站!$D$4:$D$172,"="&amp;S1365)</f>
        <v>1</v>
      </c>
      <c r="U1365" s="3">
        <v>0</v>
      </c>
      <c r="V1365" s="3">
        <v>0</v>
      </c>
      <c r="W1365" s="3">
        <v>0</v>
      </c>
      <c r="X1365" s="3" t="s">
        <v>1215</v>
      </c>
      <c r="Y1365" s="3" t="s">
        <v>881</v>
      </c>
      <c r="Z1365" s="3" t="str">
        <f>INDEX(业务类型!$C$4:$C$8,MATCH(纤芯!Y1365,业务类型!$B$4:$B$8,0))</f>
        <v>OTHER</v>
      </c>
      <c r="AA1365" s="3" t="s">
        <v>882</v>
      </c>
    </row>
    <row r="1366" spans="1:27" ht="16.5" x14ac:dyDescent="0.2">
      <c r="A1366" s="3">
        <v>1363</v>
      </c>
      <c r="B1366" s="3">
        <f t="shared" si="109"/>
        <v>37008301001</v>
      </c>
      <c r="C1366" s="3" t="s">
        <v>1166</v>
      </c>
      <c r="D1366" s="3" t="s">
        <v>208</v>
      </c>
      <c r="E1366" s="3" t="str">
        <f>INDEX(光放段!$G$4:$G$237,MATCH(纤芯!G1366,光放段!$C$4:$C$237,0))</f>
        <v>山东二干|菏泽薛城光缆:滕州善国北路-薛城天山路</v>
      </c>
      <c r="F1366" s="3">
        <f>INDEX(光放段!$I$4:$I$237,MATCH(纤芯!H1366,光放段!$B$4:$B$237,0))</f>
        <v>37008300000</v>
      </c>
      <c r="G1366" s="3" t="str">
        <f t="shared" si="105"/>
        <v>山东二干|菏泽薛城光缆:滕州善国北路-薛城天山路</v>
      </c>
      <c r="H1366" s="3">
        <f>INDEX(光放段!$B$4:$B$237,MATCH(纤芯!G1366,光放段!$C$4:$C$237,0))</f>
        <v>37008301000</v>
      </c>
      <c r="I1366" s="3" t="str">
        <f t="shared" si="106"/>
        <v>菏泽薛城光缆</v>
      </c>
      <c r="J1366" s="3" t="str">
        <f>INDEX(子缆名称!$B$4:$B$29,纤芯!M1366)</f>
        <v>A缆</v>
      </c>
      <c r="K1366" s="3">
        <v>1</v>
      </c>
      <c r="L1366" s="3">
        <f t="shared" si="107"/>
        <v>1</v>
      </c>
      <c r="M1366" s="3">
        <f t="shared" si="108"/>
        <v>1</v>
      </c>
      <c r="N1366" s="3" t="s">
        <v>38</v>
      </c>
      <c r="O1366" s="3">
        <f>COUNTIF([1]局站!$D$4:$D$172,"="&amp;N1366)</f>
        <v>1</v>
      </c>
      <c r="P1366" s="3">
        <v>0</v>
      </c>
      <c r="Q1366" s="3">
        <v>0</v>
      </c>
      <c r="R1366" s="3">
        <v>0</v>
      </c>
      <c r="S1366" s="3" t="s">
        <v>151</v>
      </c>
      <c r="T1366" s="3">
        <f>COUNTIF([1]局站!$D$4:$D$172,"="&amp;S1366)</f>
        <v>1</v>
      </c>
      <c r="U1366" s="3">
        <v>0</v>
      </c>
      <c r="V1366" s="3">
        <v>0</v>
      </c>
      <c r="W1366" s="3">
        <v>0</v>
      </c>
      <c r="X1366" s="3" t="s">
        <v>1214</v>
      </c>
      <c r="Y1366" s="3" t="s">
        <v>880</v>
      </c>
      <c r="Z1366" s="3" t="str">
        <f>INDEX(业务类型!$C$4:$C$8,MATCH(纤芯!Y1366,业务类型!$B$4:$B$8,0))</f>
        <v>IDLE</v>
      </c>
      <c r="AA1366" s="3"/>
    </row>
    <row r="1367" spans="1:27" ht="16.5" x14ac:dyDescent="0.2">
      <c r="A1367" s="3">
        <v>1364</v>
      </c>
      <c r="B1367" s="3">
        <f t="shared" si="109"/>
        <v>37008301002</v>
      </c>
      <c r="C1367" s="3" t="s">
        <v>1166</v>
      </c>
      <c r="D1367" s="3" t="s">
        <v>208</v>
      </c>
      <c r="E1367" s="3" t="str">
        <f>INDEX(光放段!$G$4:$G$237,MATCH(纤芯!G1367,光放段!$C$4:$C$237,0))</f>
        <v>山东二干|菏泽薛城光缆:滕州善国北路-薛城天山路</v>
      </c>
      <c r="F1367" s="3">
        <f>INDEX(光放段!$I$4:$I$237,MATCH(纤芯!H1367,光放段!$B$4:$B$237,0))</f>
        <v>37008300000</v>
      </c>
      <c r="G1367" s="3" t="str">
        <f t="shared" si="105"/>
        <v>山东二干|菏泽薛城光缆:滕州善国北路-薛城天山路</v>
      </c>
      <c r="H1367" s="3">
        <f>INDEX(光放段!$B$4:$B$237,MATCH(纤芯!G1367,光放段!$C$4:$C$237,0))</f>
        <v>37008301000</v>
      </c>
      <c r="I1367" s="3" t="str">
        <f t="shared" si="106"/>
        <v>菏泽薛城光缆</v>
      </c>
      <c r="J1367" s="3" t="str">
        <f>INDEX(子缆名称!$B$4:$B$29,纤芯!M1367)</f>
        <v>A缆</v>
      </c>
      <c r="K1367" s="3">
        <v>2</v>
      </c>
      <c r="L1367" s="3">
        <f t="shared" si="107"/>
        <v>2</v>
      </c>
      <c r="M1367" s="3">
        <f t="shared" si="108"/>
        <v>1</v>
      </c>
      <c r="N1367" s="3" t="s">
        <v>38</v>
      </c>
      <c r="O1367" s="3">
        <f>COUNTIF([1]局站!$D$4:$D$172,"="&amp;N1367)</f>
        <v>1</v>
      </c>
      <c r="P1367" s="3">
        <v>0</v>
      </c>
      <c r="Q1367" s="3">
        <v>0</v>
      </c>
      <c r="R1367" s="3">
        <v>0</v>
      </c>
      <c r="S1367" s="3" t="s">
        <v>151</v>
      </c>
      <c r="T1367" s="3">
        <f>COUNTIF([1]局站!$D$4:$D$172,"="&amp;S1367)</f>
        <v>1</v>
      </c>
      <c r="U1367" s="3">
        <v>0</v>
      </c>
      <c r="V1367" s="3">
        <v>0</v>
      </c>
      <c r="W1367" s="3">
        <v>0</v>
      </c>
      <c r="X1367" s="3" t="s">
        <v>1214</v>
      </c>
      <c r="Y1367" s="3" t="s">
        <v>880</v>
      </c>
      <c r="Z1367" s="3" t="str">
        <f>INDEX(业务类型!$C$4:$C$8,MATCH(纤芯!Y1367,业务类型!$B$4:$B$8,0))</f>
        <v>IDLE</v>
      </c>
      <c r="AA1367" s="3"/>
    </row>
    <row r="1368" spans="1:27" ht="16.5" x14ac:dyDescent="0.2">
      <c r="A1368" s="3">
        <v>1365</v>
      </c>
      <c r="B1368" s="3">
        <f t="shared" si="109"/>
        <v>37008301003</v>
      </c>
      <c r="C1368" s="3" t="s">
        <v>1166</v>
      </c>
      <c r="D1368" s="3" t="s">
        <v>208</v>
      </c>
      <c r="E1368" s="3" t="str">
        <f>INDEX(光放段!$G$4:$G$237,MATCH(纤芯!G1368,光放段!$C$4:$C$237,0))</f>
        <v>山东二干|菏泽薛城光缆:滕州善国北路-薛城天山路</v>
      </c>
      <c r="F1368" s="3">
        <f>INDEX(光放段!$I$4:$I$237,MATCH(纤芯!H1368,光放段!$B$4:$B$237,0))</f>
        <v>37008300000</v>
      </c>
      <c r="G1368" s="3" t="str">
        <f t="shared" si="105"/>
        <v>山东二干|菏泽薛城光缆:滕州善国北路-薛城天山路</v>
      </c>
      <c r="H1368" s="3">
        <f>INDEX(光放段!$B$4:$B$237,MATCH(纤芯!G1368,光放段!$C$4:$C$237,0))</f>
        <v>37008301000</v>
      </c>
      <c r="I1368" s="3" t="str">
        <f t="shared" si="106"/>
        <v>菏泽薛城光缆</v>
      </c>
      <c r="J1368" s="3" t="str">
        <f>INDEX(子缆名称!$B$4:$B$29,纤芯!M1368)</f>
        <v>A缆</v>
      </c>
      <c r="K1368" s="3">
        <v>3</v>
      </c>
      <c r="L1368" s="3">
        <f t="shared" si="107"/>
        <v>3</v>
      </c>
      <c r="M1368" s="3">
        <f t="shared" si="108"/>
        <v>1</v>
      </c>
      <c r="N1368" s="3" t="s">
        <v>38</v>
      </c>
      <c r="O1368" s="3">
        <f>COUNTIF([1]局站!$D$4:$D$172,"="&amp;N1368)</f>
        <v>1</v>
      </c>
      <c r="P1368" s="3">
        <v>0</v>
      </c>
      <c r="Q1368" s="3">
        <v>0</v>
      </c>
      <c r="R1368" s="3">
        <v>0</v>
      </c>
      <c r="S1368" s="3" t="s">
        <v>151</v>
      </c>
      <c r="T1368" s="3">
        <f>COUNTIF([1]局站!$D$4:$D$172,"="&amp;S1368)</f>
        <v>1</v>
      </c>
      <c r="U1368" s="3">
        <v>0</v>
      </c>
      <c r="V1368" s="3">
        <v>0</v>
      </c>
      <c r="W1368" s="3">
        <v>0</v>
      </c>
      <c r="X1368" s="3" t="s">
        <v>1214</v>
      </c>
      <c r="Y1368" s="3" t="s">
        <v>852</v>
      </c>
      <c r="Z1368" s="3" t="str">
        <f>INDEX(业务类型!$C$4:$C$8,MATCH(纤芯!Y1368,业务类型!$B$4:$B$8,0))</f>
        <v>TWO</v>
      </c>
      <c r="AA1368" s="3" t="s">
        <v>954</v>
      </c>
    </row>
    <row r="1369" spans="1:27" ht="16.5" x14ac:dyDescent="0.2">
      <c r="A1369" s="3">
        <v>1366</v>
      </c>
      <c r="B1369" s="3">
        <f t="shared" si="109"/>
        <v>37008301004</v>
      </c>
      <c r="C1369" s="3" t="s">
        <v>1166</v>
      </c>
      <c r="D1369" s="3" t="s">
        <v>208</v>
      </c>
      <c r="E1369" s="3" t="str">
        <f>INDEX(光放段!$G$4:$G$237,MATCH(纤芯!G1369,光放段!$C$4:$C$237,0))</f>
        <v>山东二干|菏泽薛城光缆:滕州善国北路-薛城天山路</v>
      </c>
      <c r="F1369" s="3">
        <f>INDEX(光放段!$I$4:$I$237,MATCH(纤芯!H1369,光放段!$B$4:$B$237,0))</f>
        <v>37008300000</v>
      </c>
      <c r="G1369" s="3" t="str">
        <f t="shared" si="105"/>
        <v>山东二干|菏泽薛城光缆:滕州善国北路-薛城天山路</v>
      </c>
      <c r="H1369" s="3">
        <f>INDEX(光放段!$B$4:$B$237,MATCH(纤芯!G1369,光放段!$C$4:$C$237,0))</f>
        <v>37008301000</v>
      </c>
      <c r="I1369" s="3" t="str">
        <f t="shared" si="106"/>
        <v>菏泽薛城光缆</v>
      </c>
      <c r="J1369" s="3" t="str">
        <f>INDEX(子缆名称!$B$4:$B$29,纤芯!M1369)</f>
        <v>A缆</v>
      </c>
      <c r="K1369" s="3">
        <v>4</v>
      </c>
      <c r="L1369" s="3">
        <f t="shared" si="107"/>
        <v>4</v>
      </c>
      <c r="M1369" s="3">
        <f t="shared" si="108"/>
        <v>1</v>
      </c>
      <c r="N1369" s="3" t="s">
        <v>38</v>
      </c>
      <c r="O1369" s="3">
        <f>COUNTIF([1]局站!$D$4:$D$172,"="&amp;N1369)</f>
        <v>1</v>
      </c>
      <c r="P1369" s="3">
        <v>0</v>
      </c>
      <c r="Q1369" s="3">
        <v>0</v>
      </c>
      <c r="R1369" s="3">
        <v>0</v>
      </c>
      <c r="S1369" s="3" t="s">
        <v>151</v>
      </c>
      <c r="T1369" s="3">
        <f>COUNTIF([1]局站!$D$4:$D$172,"="&amp;S1369)</f>
        <v>1</v>
      </c>
      <c r="U1369" s="3">
        <v>0</v>
      </c>
      <c r="V1369" s="3">
        <v>0</v>
      </c>
      <c r="W1369" s="3">
        <v>0</v>
      </c>
      <c r="X1369" s="3" t="s">
        <v>1214</v>
      </c>
      <c r="Y1369" s="3" t="s">
        <v>852</v>
      </c>
      <c r="Z1369" s="3" t="str">
        <f>INDEX(业务类型!$C$4:$C$8,MATCH(纤芯!Y1369,业务类型!$B$4:$B$8,0))</f>
        <v>TWO</v>
      </c>
      <c r="AA1369" s="3" t="s">
        <v>954</v>
      </c>
    </row>
    <row r="1370" spans="1:27" ht="16.5" x14ac:dyDescent="0.2">
      <c r="A1370" s="3">
        <v>1367</v>
      </c>
      <c r="B1370" s="3">
        <f t="shared" si="109"/>
        <v>37008301005</v>
      </c>
      <c r="C1370" s="3" t="s">
        <v>1166</v>
      </c>
      <c r="D1370" s="3" t="s">
        <v>208</v>
      </c>
      <c r="E1370" s="3" t="str">
        <f>INDEX(光放段!$G$4:$G$237,MATCH(纤芯!G1370,光放段!$C$4:$C$237,0))</f>
        <v>山东二干|菏泽薛城光缆:滕州善国北路-薛城天山路</v>
      </c>
      <c r="F1370" s="3">
        <f>INDEX(光放段!$I$4:$I$237,MATCH(纤芯!H1370,光放段!$B$4:$B$237,0))</f>
        <v>37008300000</v>
      </c>
      <c r="G1370" s="3" t="str">
        <f t="shared" si="105"/>
        <v>山东二干|菏泽薛城光缆:滕州善国北路-薛城天山路</v>
      </c>
      <c r="H1370" s="3">
        <f>INDEX(光放段!$B$4:$B$237,MATCH(纤芯!G1370,光放段!$C$4:$C$237,0))</f>
        <v>37008301000</v>
      </c>
      <c r="I1370" s="3" t="str">
        <f t="shared" si="106"/>
        <v>菏泽薛城光缆</v>
      </c>
      <c r="J1370" s="3" t="str">
        <f>INDEX(子缆名称!$B$4:$B$29,纤芯!M1370)</f>
        <v>A缆</v>
      </c>
      <c r="K1370" s="3">
        <v>5</v>
      </c>
      <c r="L1370" s="3">
        <f t="shared" si="107"/>
        <v>5</v>
      </c>
      <c r="M1370" s="3">
        <f t="shared" si="108"/>
        <v>1</v>
      </c>
      <c r="N1370" s="3" t="s">
        <v>38</v>
      </c>
      <c r="O1370" s="3">
        <f>COUNTIF([1]局站!$D$4:$D$172,"="&amp;N1370)</f>
        <v>1</v>
      </c>
      <c r="P1370" s="3">
        <v>0</v>
      </c>
      <c r="Q1370" s="3">
        <v>0</v>
      </c>
      <c r="R1370" s="3">
        <v>0</v>
      </c>
      <c r="S1370" s="3" t="s">
        <v>151</v>
      </c>
      <c r="T1370" s="3">
        <f>COUNTIF([1]局站!$D$4:$D$172,"="&amp;S1370)</f>
        <v>1</v>
      </c>
      <c r="U1370" s="3">
        <v>0</v>
      </c>
      <c r="V1370" s="3">
        <v>0</v>
      </c>
      <c r="W1370" s="3">
        <v>0</v>
      </c>
      <c r="X1370" s="3" t="s">
        <v>1214</v>
      </c>
      <c r="Y1370" s="3" t="s">
        <v>852</v>
      </c>
      <c r="Z1370" s="3" t="str">
        <f>INDEX(业务类型!$C$4:$C$8,MATCH(纤芯!Y1370,业务类型!$B$4:$B$8,0))</f>
        <v>TWO</v>
      </c>
      <c r="AA1370" s="3" t="s">
        <v>891</v>
      </c>
    </row>
    <row r="1371" spans="1:27" ht="16.5" x14ac:dyDescent="0.2">
      <c r="A1371" s="3">
        <v>1368</v>
      </c>
      <c r="B1371" s="3">
        <f t="shared" si="109"/>
        <v>37008301006</v>
      </c>
      <c r="C1371" s="3" t="s">
        <v>1166</v>
      </c>
      <c r="D1371" s="3" t="s">
        <v>208</v>
      </c>
      <c r="E1371" s="3" t="str">
        <f>INDEX(光放段!$G$4:$G$237,MATCH(纤芯!G1371,光放段!$C$4:$C$237,0))</f>
        <v>山东二干|菏泽薛城光缆:滕州善国北路-薛城天山路</v>
      </c>
      <c r="F1371" s="3">
        <f>INDEX(光放段!$I$4:$I$237,MATCH(纤芯!H1371,光放段!$B$4:$B$237,0))</f>
        <v>37008300000</v>
      </c>
      <c r="G1371" s="3" t="str">
        <f t="shared" si="105"/>
        <v>山东二干|菏泽薛城光缆:滕州善国北路-薛城天山路</v>
      </c>
      <c r="H1371" s="3">
        <f>INDEX(光放段!$B$4:$B$237,MATCH(纤芯!G1371,光放段!$C$4:$C$237,0))</f>
        <v>37008301000</v>
      </c>
      <c r="I1371" s="3" t="str">
        <f t="shared" si="106"/>
        <v>菏泽薛城光缆</v>
      </c>
      <c r="J1371" s="3" t="str">
        <f>INDEX(子缆名称!$B$4:$B$29,纤芯!M1371)</f>
        <v>A缆</v>
      </c>
      <c r="K1371" s="3">
        <v>6</v>
      </c>
      <c r="L1371" s="3">
        <f t="shared" si="107"/>
        <v>6</v>
      </c>
      <c r="M1371" s="3">
        <f t="shared" si="108"/>
        <v>1</v>
      </c>
      <c r="N1371" s="3" t="s">
        <v>38</v>
      </c>
      <c r="O1371" s="3">
        <f>COUNTIF([1]局站!$D$4:$D$172,"="&amp;N1371)</f>
        <v>1</v>
      </c>
      <c r="P1371" s="3">
        <v>0</v>
      </c>
      <c r="Q1371" s="3">
        <v>0</v>
      </c>
      <c r="R1371" s="3">
        <v>0</v>
      </c>
      <c r="S1371" s="3" t="s">
        <v>151</v>
      </c>
      <c r="T1371" s="3">
        <f>COUNTIF([1]局站!$D$4:$D$172,"="&amp;S1371)</f>
        <v>1</v>
      </c>
      <c r="U1371" s="3">
        <v>0</v>
      </c>
      <c r="V1371" s="3">
        <v>0</v>
      </c>
      <c r="W1371" s="3">
        <v>0</v>
      </c>
      <c r="X1371" s="3" t="s">
        <v>1214</v>
      </c>
      <c r="Y1371" s="3" t="s">
        <v>852</v>
      </c>
      <c r="Z1371" s="3" t="str">
        <f>INDEX(业务类型!$C$4:$C$8,MATCH(纤芯!Y1371,业务类型!$B$4:$B$8,0))</f>
        <v>TWO</v>
      </c>
      <c r="AA1371" s="3" t="s">
        <v>891</v>
      </c>
    </row>
    <row r="1372" spans="1:27" ht="16.5" x14ac:dyDescent="0.2">
      <c r="A1372" s="3">
        <v>1369</v>
      </c>
      <c r="B1372" s="3">
        <f t="shared" si="109"/>
        <v>37008301007</v>
      </c>
      <c r="C1372" s="3" t="s">
        <v>1166</v>
      </c>
      <c r="D1372" s="3" t="s">
        <v>208</v>
      </c>
      <c r="E1372" s="3" t="str">
        <f>INDEX(光放段!$G$4:$G$237,MATCH(纤芯!G1372,光放段!$C$4:$C$237,0))</f>
        <v>山东二干|菏泽薛城光缆:滕州善国北路-薛城天山路</v>
      </c>
      <c r="F1372" s="3">
        <f>INDEX(光放段!$I$4:$I$237,MATCH(纤芯!H1372,光放段!$B$4:$B$237,0))</f>
        <v>37008300000</v>
      </c>
      <c r="G1372" s="3" t="str">
        <f t="shared" si="105"/>
        <v>山东二干|菏泽薛城光缆:滕州善国北路-薛城天山路</v>
      </c>
      <c r="H1372" s="3">
        <f>INDEX(光放段!$B$4:$B$237,MATCH(纤芯!G1372,光放段!$C$4:$C$237,0))</f>
        <v>37008301000</v>
      </c>
      <c r="I1372" s="3" t="str">
        <f t="shared" si="106"/>
        <v>菏泽薛城光缆</v>
      </c>
      <c r="J1372" s="3" t="str">
        <f>INDEX(子缆名称!$B$4:$B$29,纤芯!M1372)</f>
        <v>A缆</v>
      </c>
      <c r="K1372" s="3">
        <v>7</v>
      </c>
      <c r="L1372" s="3">
        <f t="shared" si="107"/>
        <v>7</v>
      </c>
      <c r="M1372" s="3">
        <f t="shared" si="108"/>
        <v>1</v>
      </c>
      <c r="N1372" s="3" t="s">
        <v>38</v>
      </c>
      <c r="O1372" s="3">
        <f>COUNTIF([1]局站!$D$4:$D$172,"="&amp;N1372)</f>
        <v>1</v>
      </c>
      <c r="P1372" s="3">
        <v>0</v>
      </c>
      <c r="Q1372" s="3">
        <v>0</v>
      </c>
      <c r="R1372" s="3">
        <v>0</v>
      </c>
      <c r="S1372" s="3" t="s">
        <v>151</v>
      </c>
      <c r="T1372" s="3">
        <f>COUNTIF([1]局站!$D$4:$D$172,"="&amp;S1372)</f>
        <v>1</v>
      </c>
      <c r="U1372" s="3">
        <v>0</v>
      </c>
      <c r="V1372" s="3">
        <v>0</v>
      </c>
      <c r="W1372" s="3">
        <v>0</v>
      </c>
      <c r="X1372" s="3" t="s">
        <v>1215</v>
      </c>
      <c r="Y1372" s="3" t="s">
        <v>880</v>
      </c>
      <c r="Z1372" s="3" t="str">
        <f>INDEX(业务类型!$C$4:$C$8,MATCH(纤芯!Y1372,业务类型!$B$4:$B$8,0))</f>
        <v>IDLE</v>
      </c>
      <c r="AA1372" s="3"/>
    </row>
    <row r="1373" spans="1:27" ht="16.5" x14ac:dyDescent="0.2">
      <c r="A1373" s="3">
        <v>1370</v>
      </c>
      <c r="B1373" s="3">
        <f t="shared" si="109"/>
        <v>37008301008</v>
      </c>
      <c r="C1373" s="3" t="s">
        <v>1166</v>
      </c>
      <c r="D1373" s="3" t="s">
        <v>208</v>
      </c>
      <c r="E1373" s="3" t="str">
        <f>INDEX(光放段!$G$4:$G$237,MATCH(纤芯!G1373,光放段!$C$4:$C$237,0))</f>
        <v>山东二干|菏泽薛城光缆:滕州善国北路-薛城天山路</v>
      </c>
      <c r="F1373" s="3">
        <f>INDEX(光放段!$I$4:$I$237,MATCH(纤芯!H1373,光放段!$B$4:$B$237,0))</f>
        <v>37008300000</v>
      </c>
      <c r="G1373" s="3" t="str">
        <f t="shared" si="105"/>
        <v>山东二干|菏泽薛城光缆:滕州善国北路-薛城天山路</v>
      </c>
      <c r="H1373" s="3">
        <f>INDEX(光放段!$B$4:$B$237,MATCH(纤芯!G1373,光放段!$C$4:$C$237,0))</f>
        <v>37008301000</v>
      </c>
      <c r="I1373" s="3" t="str">
        <f t="shared" si="106"/>
        <v>菏泽薛城光缆</v>
      </c>
      <c r="J1373" s="3" t="str">
        <f>INDEX(子缆名称!$B$4:$B$29,纤芯!M1373)</f>
        <v>A缆</v>
      </c>
      <c r="K1373" s="3">
        <v>8</v>
      </c>
      <c r="L1373" s="3">
        <f t="shared" si="107"/>
        <v>8</v>
      </c>
      <c r="M1373" s="3">
        <f t="shared" si="108"/>
        <v>1</v>
      </c>
      <c r="N1373" s="3" t="s">
        <v>38</v>
      </c>
      <c r="O1373" s="3">
        <f>COUNTIF([1]局站!$D$4:$D$172,"="&amp;N1373)</f>
        <v>1</v>
      </c>
      <c r="P1373" s="3">
        <v>0</v>
      </c>
      <c r="Q1373" s="3">
        <v>0</v>
      </c>
      <c r="R1373" s="3">
        <v>0</v>
      </c>
      <c r="S1373" s="3" t="s">
        <v>151</v>
      </c>
      <c r="T1373" s="3">
        <f>COUNTIF([1]局站!$D$4:$D$172,"="&amp;S1373)</f>
        <v>1</v>
      </c>
      <c r="U1373" s="3">
        <v>0</v>
      </c>
      <c r="V1373" s="3">
        <v>0</v>
      </c>
      <c r="W1373" s="3">
        <v>0</v>
      </c>
      <c r="X1373" s="3" t="s">
        <v>1215</v>
      </c>
      <c r="Y1373" s="3" t="s">
        <v>880</v>
      </c>
      <c r="Z1373" s="3" t="str">
        <f>INDEX(业务类型!$C$4:$C$8,MATCH(纤芯!Y1373,业务类型!$B$4:$B$8,0))</f>
        <v>IDLE</v>
      </c>
      <c r="AA1373" s="3"/>
    </row>
    <row r="1374" spans="1:27" ht="16.5" x14ac:dyDescent="0.2">
      <c r="A1374" s="3">
        <v>1371</v>
      </c>
      <c r="B1374" s="3">
        <f t="shared" si="109"/>
        <v>37008301009</v>
      </c>
      <c r="C1374" s="3" t="s">
        <v>1166</v>
      </c>
      <c r="D1374" s="3" t="s">
        <v>208</v>
      </c>
      <c r="E1374" s="3" t="str">
        <f>INDEX(光放段!$G$4:$G$237,MATCH(纤芯!G1374,光放段!$C$4:$C$237,0))</f>
        <v>山东二干|菏泽薛城光缆:滕州善国北路-薛城天山路</v>
      </c>
      <c r="F1374" s="3">
        <f>INDEX(光放段!$I$4:$I$237,MATCH(纤芯!H1374,光放段!$B$4:$B$237,0))</f>
        <v>37008300000</v>
      </c>
      <c r="G1374" s="3" t="str">
        <f t="shared" si="105"/>
        <v>山东二干|菏泽薛城光缆:滕州善国北路-薛城天山路</v>
      </c>
      <c r="H1374" s="3">
        <f>INDEX(光放段!$B$4:$B$237,MATCH(纤芯!G1374,光放段!$C$4:$C$237,0))</f>
        <v>37008301000</v>
      </c>
      <c r="I1374" s="3" t="str">
        <f t="shared" si="106"/>
        <v>菏泽薛城光缆</v>
      </c>
      <c r="J1374" s="3" t="str">
        <f>INDEX(子缆名称!$B$4:$B$29,纤芯!M1374)</f>
        <v>A缆</v>
      </c>
      <c r="K1374" s="3">
        <v>9</v>
      </c>
      <c r="L1374" s="3">
        <f t="shared" si="107"/>
        <v>9</v>
      </c>
      <c r="M1374" s="3">
        <f t="shared" si="108"/>
        <v>1</v>
      </c>
      <c r="N1374" s="3" t="s">
        <v>38</v>
      </c>
      <c r="O1374" s="3">
        <f>COUNTIF([1]局站!$D$4:$D$172,"="&amp;N1374)</f>
        <v>1</v>
      </c>
      <c r="P1374" s="3">
        <v>0</v>
      </c>
      <c r="Q1374" s="3">
        <v>0</v>
      </c>
      <c r="R1374" s="3">
        <v>0</v>
      </c>
      <c r="S1374" s="3" t="s">
        <v>151</v>
      </c>
      <c r="T1374" s="3">
        <f>COUNTIF([1]局站!$D$4:$D$172,"="&amp;S1374)</f>
        <v>1</v>
      </c>
      <c r="U1374" s="3">
        <v>0</v>
      </c>
      <c r="V1374" s="3">
        <v>0</v>
      </c>
      <c r="W1374" s="3">
        <v>0</v>
      </c>
      <c r="X1374" s="3" t="s">
        <v>1215</v>
      </c>
      <c r="Y1374" s="3" t="s">
        <v>852</v>
      </c>
      <c r="Z1374" s="3" t="str">
        <f>INDEX(业务类型!$C$4:$C$8,MATCH(纤芯!Y1374,业务类型!$B$4:$B$8,0))</f>
        <v>TWO</v>
      </c>
      <c r="AA1374" s="3" t="s">
        <v>956</v>
      </c>
    </row>
    <row r="1375" spans="1:27" ht="16.5" x14ac:dyDescent="0.2">
      <c r="A1375" s="3">
        <v>1372</v>
      </c>
      <c r="B1375" s="3">
        <f t="shared" si="109"/>
        <v>37008301010</v>
      </c>
      <c r="C1375" s="3" t="s">
        <v>1166</v>
      </c>
      <c r="D1375" s="3" t="s">
        <v>208</v>
      </c>
      <c r="E1375" s="3" t="str">
        <f>INDEX(光放段!$G$4:$G$237,MATCH(纤芯!G1375,光放段!$C$4:$C$237,0))</f>
        <v>山东二干|菏泽薛城光缆:滕州善国北路-薛城天山路</v>
      </c>
      <c r="F1375" s="3">
        <f>INDEX(光放段!$I$4:$I$237,MATCH(纤芯!H1375,光放段!$B$4:$B$237,0))</f>
        <v>37008300000</v>
      </c>
      <c r="G1375" s="3" t="str">
        <f t="shared" si="105"/>
        <v>山东二干|菏泽薛城光缆:滕州善国北路-薛城天山路</v>
      </c>
      <c r="H1375" s="3">
        <f>INDEX(光放段!$B$4:$B$237,MATCH(纤芯!G1375,光放段!$C$4:$C$237,0))</f>
        <v>37008301000</v>
      </c>
      <c r="I1375" s="3" t="str">
        <f t="shared" si="106"/>
        <v>菏泽薛城光缆</v>
      </c>
      <c r="J1375" s="3" t="str">
        <f>INDEX(子缆名称!$B$4:$B$29,纤芯!M1375)</f>
        <v>A缆</v>
      </c>
      <c r="K1375" s="3">
        <v>10</v>
      </c>
      <c r="L1375" s="3">
        <f t="shared" si="107"/>
        <v>10</v>
      </c>
      <c r="M1375" s="3">
        <f t="shared" si="108"/>
        <v>1</v>
      </c>
      <c r="N1375" s="3" t="s">
        <v>38</v>
      </c>
      <c r="O1375" s="3">
        <f>COUNTIF([1]局站!$D$4:$D$172,"="&amp;N1375)</f>
        <v>1</v>
      </c>
      <c r="P1375" s="3">
        <v>0</v>
      </c>
      <c r="Q1375" s="3">
        <v>0</v>
      </c>
      <c r="R1375" s="3">
        <v>0</v>
      </c>
      <c r="S1375" s="3" t="s">
        <v>151</v>
      </c>
      <c r="T1375" s="3">
        <f>COUNTIF([1]局站!$D$4:$D$172,"="&amp;S1375)</f>
        <v>1</v>
      </c>
      <c r="U1375" s="3">
        <v>0</v>
      </c>
      <c r="V1375" s="3">
        <v>0</v>
      </c>
      <c r="W1375" s="3">
        <v>0</v>
      </c>
      <c r="X1375" s="3" t="s">
        <v>1215</v>
      </c>
      <c r="Y1375" s="3" t="s">
        <v>852</v>
      </c>
      <c r="Z1375" s="3" t="str">
        <f>INDEX(业务类型!$C$4:$C$8,MATCH(纤芯!Y1375,业务类型!$B$4:$B$8,0))</f>
        <v>TWO</v>
      </c>
      <c r="AA1375" s="3" t="s">
        <v>956</v>
      </c>
    </row>
    <row r="1376" spans="1:27" ht="16.5" x14ac:dyDescent="0.2">
      <c r="A1376" s="3">
        <v>1373</v>
      </c>
      <c r="B1376" s="3">
        <f t="shared" si="109"/>
        <v>37008301011</v>
      </c>
      <c r="C1376" s="3" t="s">
        <v>1166</v>
      </c>
      <c r="D1376" s="3" t="s">
        <v>208</v>
      </c>
      <c r="E1376" s="3" t="str">
        <f>INDEX(光放段!$G$4:$G$237,MATCH(纤芯!G1376,光放段!$C$4:$C$237,0))</f>
        <v>山东二干|菏泽薛城光缆:滕州善国北路-薛城天山路</v>
      </c>
      <c r="F1376" s="3">
        <f>INDEX(光放段!$I$4:$I$237,MATCH(纤芯!H1376,光放段!$B$4:$B$237,0))</f>
        <v>37008300000</v>
      </c>
      <c r="G1376" s="3" t="str">
        <f t="shared" si="105"/>
        <v>山东二干|菏泽薛城光缆:滕州善国北路-薛城天山路</v>
      </c>
      <c r="H1376" s="3">
        <f>INDEX(光放段!$B$4:$B$237,MATCH(纤芯!G1376,光放段!$C$4:$C$237,0))</f>
        <v>37008301000</v>
      </c>
      <c r="I1376" s="3" t="str">
        <f t="shared" si="106"/>
        <v>菏泽薛城光缆</v>
      </c>
      <c r="J1376" s="3" t="str">
        <f>INDEX(子缆名称!$B$4:$B$29,纤芯!M1376)</f>
        <v>A缆</v>
      </c>
      <c r="K1376" s="3">
        <v>11</v>
      </c>
      <c r="L1376" s="3">
        <f t="shared" si="107"/>
        <v>11</v>
      </c>
      <c r="M1376" s="3">
        <f t="shared" si="108"/>
        <v>1</v>
      </c>
      <c r="N1376" s="3" t="s">
        <v>38</v>
      </c>
      <c r="O1376" s="3">
        <f>COUNTIF([1]局站!$D$4:$D$172,"="&amp;N1376)</f>
        <v>1</v>
      </c>
      <c r="P1376" s="3">
        <v>0</v>
      </c>
      <c r="Q1376" s="3">
        <v>0</v>
      </c>
      <c r="R1376" s="3">
        <v>0</v>
      </c>
      <c r="S1376" s="3" t="s">
        <v>151</v>
      </c>
      <c r="T1376" s="3">
        <f>COUNTIF([1]局站!$D$4:$D$172,"="&amp;S1376)</f>
        <v>1</v>
      </c>
      <c r="U1376" s="3">
        <v>0</v>
      </c>
      <c r="V1376" s="3">
        <v>0</v>
      </c>
      <c r="W1376" s="3">
        <v>0</v>
      </c>
      <c r="X1376" s="3" t="s">
        <v>1215</v>
      </c>
      <c r="Y1376" s="3" t="s">
        <v>880</v>
      </c>
      <c r="Z1376" s="3" t="str">
        <f>INDEX(业务类型!$C$4:$C$8,MATCH(纤芯!Y1376,业务类型!$B$4:$B$8,0))</f>
        <v>IDLE</v>
      </c>
      <c r="AA1376" s="3"/>
    </row>
    <row r="1377" spans="1:27" ht="16.5" x14ac:dyDescent="0.2">
      <c r="A1377" s="3">
        <v>1374</v>
      </c>
      <c r="B1377" s="3">
        <f t="shared" si="109"/>
        <v>37008301012</v>
      </c>
      <c r="C1377" s="3" t="s">
        <v>1166</v>
      </c>
      <c r="D1377" s="3" t="s">
        <v>208</v>
      </c>
      <c r="E1377" s="3" t="str">
        <f>INDEX(光放段!$G$4:$G$237,MATCH(纤芯!G1377,光放段!$C$4:$C$237,0))</f>
        <v>山东二干|菏泽薛城光缆:滕州善国北路-薛城天山路</v>
      </c>
      <c r="F1377" s="3">
        <f>INDEX(光放段!$I$4:$I$237,MATCH(纤芯!H1377,光放段!$B$4:$B$237,0))</f>
        <v>37008300000</v>
      </c>
      <c r="G1377" s="3" t="str">
        <f t="shared" si="105"/>
        <v>山东二干|菏泽薛城光缆:滕州善国北路-薛城天山路</v>
      </c>
      <c r="H1377" s="3">
        <f>INDEX(光放段!$B$4:$B$237,MATCH(纤芯!G1377,光放段!$C$4:$C$237,0))</f>
        <v>37008301000</v>
      </c>
      <c r="I1377" s="3" t="str">
        <f t="shared" si="106"/>
        <v>菏泽薛城光缆</v>
      </c>
      <c r="J1377" s="3" t="str">
        <f>INDEX(子缆名称!$B$4:$B$29,纤芯!M1377)</f>
        <v>A缆</v>
      </c>
      <c r="K1377" s="3">
        <v>12</v>
      </c>
      <c r="L1377" s="3">
        <f t="shared" si="107"/>
        <v>12</v>
      </c>
      <c r="M1377" s="3">
        <f t="shared" si="108"/>
        <v>1</v>
      </c>
      <c r="N1377" s="3" t="s">
        <v>38</v>
      </c>
      <c r="O1377" s="3">
        <f>COUNTIF([1]局站!$D$4:$D$172,"="&amp;N1377)</f>
        <v>1</v>
      </c>
      <c r="P1377" s="3">
        <v>0</v>
      </c>
      <c r="Q1377" s="3">
        <v>0</v>
      </c>
      <c r="R1377" s="3">
        <v>0</v>
      </c>
      <c r="S1377" s="3" t="s">
        <v>151</v>
      </c>
      <c r="T1377" s="3">
        <f>COUNTIF([1]局站!$D$4:$D$172,"="&amp;S1377)</f>
        <v>1</v>
      </c>
      <c r="U1377" s="3">
        <v>0</v>
      </c>
      <c r="V1377" s="3">
        <v>0</v>
      </c>
      <c r="W1377" s="3">
        <v>0</v>
      </c>
      <c r="X1377" s="3" t="s">
        <v>1215</v>
      </c>
      <c r="Y1377" s="3" t="s">
        <v>880</v>
      </c>
      <c r="Z1377" s="3" t="str">
        <f>INDEX(业务类型!$C$4:$C$8,MATCH(纤芯!Y1377,业务类型!$B$4:$B$8,0))</f>
        <v>IDLE</v>
      </c>
      <c r="AA1377" s="3"/>
    </row>
    <row r="1378" spans="1:27" ht="16.5" x14ac:dyDescent="0.2">
      <c r="A1378" s="3">
        <v>1375</v>
      </c>
      <c r="B1378" s="3">
        <f t="shared" si="109"/>
        <v>37008301013</v>
      </c>
      <c r="C1378" s="3" t="s">
        <v>1166</v>
      </c>
      <c r="D1378" s="3" t="s">
        <v>208</v>
      </c>
      <c r="E1378" s="3" t="str">
        <f>INDEX(光放段!$G$4:$G$237,MATCH(纤芯!G1378,光放段!$C$4:$C$237,0))</f>
        <v>山东二干|菏泽薛城光缆:滕州善国北路-薛城天山路</v>
      </c>
      <c r="F1378" s="3">
        <f>INDEX(光放段!$I$4:$I$237,MATCH(纤芯!H1378,光放段!$B$4:$B$237,0))</f>
        <v>37008300000</v>
      </c>
      <c r="G1378" s="3" t="str">
        <f t="shared" si="105"/>
        <v>山东二干|菏泽薛城光缆:滕州善国北路-薛城天山路</v>
      </c>
      <c r="H1378" s="3">
        <f>INDEX(光放段!$B$4:$B$237,MATCH(纤芯!G1378,光放段!$C$4:$C$237,0))</f>
        <v>37008301000</v>
      </c>
      <c r="I1378" s="3" t="str">
        <f t="shared" si="106"/>
        <v>菏泽薛城光缆</v>
      </c>
      <c r="J1378" s="3" t="str">
        <f>INDEX(子缆名称!$B$4:$B$29,纤芯!M1378)</f>
        <v>B缆</v>
      </c>
      <c r="K1378" s="3">
        <v>13</v>
      </c>
      <c r="L1378" s="3">
        <f t="shared" si="107"/>
        <v>1</v>
      </c>
      <c r="M1378" s="3">
        <f t="shared" si="108"/>
        <v>2</v>
      </c>
      <c r="N1378" s="3" t="s">
        <v>38</v>
      </c>
      <c r="O1378" s="3">
        <f>COUNTIF([1]局站!$D$4:$D$172,"="&amp;N1378)</f>
        <v>1</v>
      </c>
      <c r="P1378" s="3">
        <v>0</v>
      </c>
      <c r="Q1378" s="3">
        <v>0</v>
      </c>
      <c r="R1378" s="3">
        <v>0</v>
      </c>
      <c r="S1378" s="3" t="s">
        <v>151</v>
      </c>
      <c r="T1378" s="3">
        <f>COUNTIF([1]局站!$D$4:$D$172,"="&amp;S1378)</f>
        <v>1</v>
      </c>
      <c r="U1378" s="3">
        <v>0</v>
      </c>
      <c r="V1378" s="3">
        <v>0</v>
      </c>
      <c r="W1378" s="3">
        <v>0</v>
      </c>
      <c r="X1378" s="3" t="s">
        <v>1215</v>
      </c>
      <c r="Y1378" s="3" t="s">
        <v>880</v>
      </c>
      <c r="Z1378" s="3" t="str">
        <f>INDEX(业务类型!$C$4:$C$8,MATCH(纤芯!Y1378,业务类型!$B$4:$B$8,0))</f>
        <v>IDLE</v>
      </c>
      <c r="AA1378" s="3"/>
    </row>
    <row r="1379" spans="1:27" ht="16.5" x14ac:dyDescent="0.2">
      <c r="A1379" s="3">
        <v>1376</v>
      </c>
      <c r="B1379" s="3">
        <f t="shared" si="109"/>
        <v>37008301014</v>
      </c>
      <c r="C1379" s="3" t="s">
        <v>1166</v>
      </c>
      <c r="D1379" s="3" t="s">
        <v>208</v>
      </c>
      <c r="E1379" s="3" t="str">
        <f>INDEX(光放段!$G$4:$G$237,MATCH(纤芯!G1379,光放段!$C$4:$C$237,0))</f>
        <v>山东二干|菏泽薛城光缆:滕州善国北路-薛城天山路</v>
      </c>
      <c r="F1379" s="3">
        <f>INDEX(光放段!$I$4:$I$237,MATCH(纤芯!H1379,光放段!$B$4:$B$237,0))</f>
        <v>37008300000</v>
      </c>
      <c r="G1379" s="3" t="str">
        <f t="shared" si="105"/>
        <v>山东二干|菏泽薛城光缆:滕州善国北路-薛城天山路</v>
      </c>
      <c r="H1379" s="3">
        <f>INDEX(光放段!$B$4:$B$237,MATCH(纤芯!G1379,光放段!$C$4:$C$237,0))</f>
        <v>37008301000</v>
      </c>
      <c r="I1379" s="3" t="str">
        <f t="shared" si="106"/>
        <v>菏泽薛城光缆</v>
      </c>
      <c r="J1379" s="3" t="str">
        <f>INDEX(子缆名称!$B$4:$B$29,纤芯!M1379)</f>
        <v>B缆</v>
      </c>
      <c r="K1379" s="3">
        <v>14</v>
      </c>
      <c r="L1379" s="3">
        <f t="shared" si="107"/>
        <v>2</v>
      </c>
      <c r="M1379" s="3">
        <f t="shared" si="108"/>
        <v>2</v>
      </c>
      <c r="N1379" s="3" t="s">
        <v>38</v>
      </c>
      <c r="O1379" s="3">
        <f>COUNTIF([1]局站!$D$4:$D$172,"="&amp;N1379)</f>
        <v>1</v>
      </c>
      <c r="P1379" s="3">
        <v>0</v>
      </c>
      <c r="Q1379" s="3">
        <v>0</v>
      </c>
      <c r="R1379" s="3">
        <v>0</v>
      </c>
      <c r="S1379" s="3" t="s">
        <v>151</v>
      </c>
      <c r="T1379" s="3">
        <f>COUNTIF([1]局站!$D$4:$D$172,"="&amp;S1379)</f>
        <v>1</v>
      </c>
      <c r="U1379" s="3">
        <v>0</v>
      </c>
      <c r="V1379" s="3">
        <v>0</v>
      </c>
      <c r="W1379" s="3">
        <v>0</v>
      </c>
      <c r="X1379" s="3" t="s">
        <v>1215</v>
      </c>
      <c r="Y1379" s="3" t="s">
        <v>880</v>
      </c>
      <c r="Z1379" s="3" t="str">
        <f>INDEX(业务类型!$C$4:$C$8,MATCH(纤芯!Y1379,业务类型!$B$4:$B$8,0))</f>
        <v>IDLE</v>
      </c>
      <c r="AA1379" s="3"/>
    </row>
    <row r="1380" spans="1:27" ht="16.5" x14ac:dyDescent="0.2">
      <c r="A1380" s="3">
        <v>1377</v>
      </c>
      <c r="B1380" s="3">
        <f t="shared" si="109"/>
        <v>37008301015</v>
      </c>
      <c r="C1380" s="3" t="s">
        <v>1166</v>
      </c>
      <c r="D1380" s="3" t="s">
        <v>208</v>
      </c>
      <c r="E1380" s="3" t="str">
        <f>INDEX(光放段!$G$4:$G$237,MATCH(纤芯!G1380,光放段!$C$4:$C$237,0))</f>
        <v>山东二干|菏泽薛城光缆:滕州善国北路-薛城天山路</v>
      </c>
      <c r="F1380" s="3">
        <f>INDEX(光放段!$I$4:$I$237,MATCH(纤芯!H1380,光放段!$B$4:$B$237,0))</f>
        <v>37008300000</v>
      </c>
      <c r="G1380" s="3" t="str">
        <f t="shared" si="105"/>
        <v>山东二干|菏泽薛城光缆:滕州善国北路-薛城天山路</v>
      </c>
      <c r="H1380" s="3">
        <f>INDEX(光放段!$B$4:$B$237,MATCH(纤芯!G1380,光放段!$C$4:$C$237,0))</f>
        <v>37008301000</v>
      </c>
      <c r="I1380" s="3" t="str">
        <f t="shared" si="106"/>
        <v>菏泽薛城光缆</v>
      </c>
      <c r="J1380" s="3" t="str">
        <f>INDEX(子缆名称!$B$4:$B$29,纤芯!M1380)</f>
        <v>B缆</v>
      </c>
      <c r="K1380" s="3">
        <v>15</v>
      </c>
      <c r="L1380" s="3">
        <f t="shared" si="107"/>
        <v>3</v>
      </c>
      <c r="M1380" s="3">
        <f t="shared" si="108"/>
        <v>2</v>
      </c>
      <c r="N1380" s="3" t="s">
        <v>38</v>
      </c>
      <c r="O1380" s="3">
        <f>COUNTIF([1]局站!$D$4:$D$172,"="&amp;N1380)</f>
        <v>1</v>
      </c>
      <c r="P1380" s="3">
        <v>0</v>
      </c>
      <c r="Q1380" s="3">
        <v>0</v>
      </c>
      <c r="R1380" s="3">
        <v>0</v>
      </c>
      <c r="S1380" s="3" t="s">
        <v>151</v>
      </c>
      <c r="T1380" s="3">
        <f>COUNTIF([1]局站!$D$4:$D$172,"="&amp;S1380)</f>
        <v>1</v>
      </c>
      <c r="U1380" s="3">
        <v>0</v>
      </c>
      <c r="V1380" s="3">
        <v>0</v>
      </c>
      <c r="W1380" s="3">
        <v>0</v>
      </c>
      <c r="X1380" s="3" t="s">
        <v>1215</v>
      </c>
      <c r="Y1380" s="3" t="s">
        <v>880</v>
      </c>
      <c r="Z1380" s="3" t="str">
        <f>INDEX(业务类型!$C$4:$C$8,MATCH(纤芯!Y1380,业务类型!$B$4:$B$8,0))</f>
        <v>IDLE</v>
      </c>
      <c r="AA1380" s="3"/>
    </row>
    <row r="1381" spans="1:27" ht="16.5" x14ac:dyDescent="0.2">
      <c r="A1381" s="3">
        <v>1378</v>
      </c>
      <c r="B1381" s="3">
        <f t="shared" si="109"/>
        <v>37008301016</v>
      </c>
      <c r="C1381" s="3" t="s">
        <v>1166</v>
      </c>
      <c r="D1381" s="3" t="s">
        <v>208</v>
      </c>
      <c r="E1381" s="3" t="str">
        <f>INDEX(光放段!$G$4:$G$237,MATCH(纤芯!G1381,光放段!$C$4:$C$237,0))</f>
        <v>山东二干|菏泽薛城光缆:滕州善国北路-薛城天山路</v>
      </c>
      <c r="F1381" s="3">
        <f>INDEX(光放段!$I$4:$I$237,MATCH(纤芯!H1381,光放段!$B$4:$B$237,0))</f>
        <v>37008300000</v>
      </c>
      <c r="G1381" s="3" t="str">
        <f t="shared" si="105"/>
        <v>山东二干|菏泽薛城光缆:滕州善国北路-薛城天山路</v>
      </c>
      <c r="H1381" s="3">
        <f>INDEX(光放段!$B$4:$B$237,MATCH(纤芯!G1381,光放段!$C$4:$C$237,0))</f>
        <v>37008301000</v>
      </c>
      <c r="I1381" s="3" t="str">
        <f t="shared" si="106"/>
        <v>菏泽薛城光缆</v>
      </c>
      <c r="J1381" s="3" t="str">
        <f>INDEX(子缆名称!$B$4:$B$29,纤芯!M1381)</f>
        <v>B缆</v>
      </c>
      <c r="K1381" s="3">
        <v>16</v>
      </c>
      <c r="L1381" s="3">
        <f t="shared" si="107"/>
        <v>4</v>
      </c>
      <c r="M1381" s="3">
        <f t="shared" si="108"/>
        <v>2</v>
      </c>
      <c r="N1381" s="3" t="s">
        <v>38</v>
      </c>
      <c r="O1381" s="3">
        <f>COUNTIF([1]局站!$D$4:$D$172,"="&amp;N1381)</f>
        <v>1</v>
      </c>
      <c r="P1381" s="3">
        <v>0</v>
      </c>
      <c r="Q1381" s="3">
        <v>0</v>
      </c>
      <c r="R1381" s="3">
        <v>0</v>
      </c>
      <c r="S1381" s="3" t="s">
        <v>151</v>
      </c>
      <c r="T1381" s="3">
        <f>COUNTIF([1]局站!$D$4:$D$172,"="&amp;S1381)</f>
        <v>1</v>
      </c>
      <c r="U1381" s="3">
        <v>0</v>
      </c>
      <c r="V1381" s="3">
        <v>0</v>
      </c>
      <c r="W1381" s="3">
        <v>0</v>
      </c>
      <c r="X1381" s="3" t="s">
        <v>1215</v>
      </c>
      <c r="Y1381" s="3" t="s">
        <v>880</v>
      </c>
      <c r="Z1381" s="3" t="str">
        <f>INDEX(业务类型!$C$4:$C$8,MATCH(纤芯!Y1381,业务类型!$B$4:$B$8,0))</f>
        <v>IDLE</v>
      </c>
      <c r="AA1381" s="3"/>
    </row>
    <row r="1382" spans="1:27" ht="16.5" x14ac:dyDescent="0.2">
      <c r="A1382" s="3">
        <v>1379</v>
      </c>
      <c r="B1382" s="3">
        <f t="shared" si="109"/>
        <v>37008301017</v>
      </c>
      <c r="C1382" s="3" t="s">
        <v>1166</v>
      </c>
      <c r="D1382" s="3" t="s">
        <v>208</v>
      </c>
      <c r="E1382" s="3" t="str">
        <f>INDEX(光放段!$G$4:$G$237,MATCH(纤芯!G1382,光放段!$C$4:$C$237,0))</f>
        <v>山东二干|菏泽薛城光缆:滕州善国北路-薛城天山路</v>
      </c>
      <c r="F1382" s="3">
        <f>INDEX(光放段!$I$4:$I$237,MATCH(纤芯!H1382,光放段!$B$4:$B$237,0))</f>
        <v>37008300000</v>
      </c>
      <c r="G1382" s="3" t="str">
        <f t="shared" si="105"/>
        <v>山东二干|菏泽薛城光缆:滕州善国北路-薛城天山路</v>
      </c>
      <c r="H1382" s="3">
        <f>INDEX(光放段!$B$4:$B$237,MATCH(纤芯!G1382,光放段!$C$4:$C$237,0))</f>
        <v>37008301000</v>
      </c>
      <c r="I1382" s="3" t="str">
        <f t="shared" si="106"/>
        <v>菏泽薛城光缆</v>
      </c>
      <c r="J1382" s="3" t="str">
        <f>INDEX(子缆名称!$B$4:$B$29,纤芯!M1382)</f>
        <v>B缆</v>
      </c>
      <c r="K1382" s="3">
        <v>17</v>
      </c>
      <c r="L1382" s="3">
        <f t="shared" si="107"/>
        <v>5</v>
      </c>
      <c r="M1382" s="3">
        <f t="shared" si="108"/>
        <v>2</v>
      </c>
      <c r="N1382" s="3" t="s">
        <v>38</v>
      </c>
      <c r="O1382" s="3">
        <f>COUNTIF([1]局站!$D$4:$D$172,"="&amp;N1382)</f>
        <v>1</v>
      </c>
      <c r="P1382" s="3">
        <v>0</v>
      </c>
      <c r="Q1382" s="3">
        <v>0</v>
      </c>
      <c r="R1382" s="3">
        <v>0</v>
      </c>
      <c r="S1382" s="3" t="s">
        <v>151</v>
      </c>
      <c r="T1382" s="3">
        <f>COUNTIF([1]局站!$D$4:$D$172,"="&amp;S1382)</f>
        <v>1</v>
      </c>
      <c r="U1382" s="3">
        <v>0</v>
      </c>
      <c r="V1382" s="3">
        <v>0</v>
      </c>
      <c r="W1382" s="3">
        <v>0</v>
      </c>
      <c r="X1382" s="3" t="s">
        <v>1215</v>
      </c>
      <c r="Y1382" s="3" t="s">
        <v>852</v>
      </c>
      <c r="Z1382" s="3" t="str">
        <f>INDEX(业务类型!$C$4:$C$8,MATCH(纤芯!Y1382,业务类型!$B$4:$B$8,0))</f>
        <v>TWO</v>
      </c>
      <c r="AA1382" s="3" t="s">
        <v>955</v>
      </c>
    </row>
    <row r="1383" spans="1:27" ht="16.5" x14ac:dyDescent="0.2">
      <c r="A1383" s="3">
        <v>1380</v>
      </c>
      <c r="B1383" s="3">
        <f t="shared" si="109"/>
        <v>37008301018</v>
      </c>
      <c r="C1383" s="3" t="s">
        <v>1166</v>
      </c>
      <c r="D1383" s="3" t="s">
        <v>208</v>
      </c>
      <c r="E1383" s="3" t="str">
        <f>INDEX(光放段!$G$4:$G$237,MATCH(纤芯!G1383,光放段!$C$4:$C$237,0))</f>
        <v>山东二干|菏泽薛城光缆:滕州善国北路-薛城天山路</v>
      </c>
      <c r="F1383" s="3">
        <f>INDEX(光放段!$I$4:$I$237,MATCH(纤芯!H1383,光放段!$B$4:$B$237,0))</f>
        <v>37008300000</v>
      </c>
      <c r="G1383" s="3" t="str">
        <f t="shared" si="105"/>
        <v>山东二干|菏泽薛城光缆:滕州善国北路-薛城天山路</v>
      </c>
      <c r="H1383" s="3">
        <f>INDEX(光放段!$B$4:$B$237,MATCH(纤芯!G1383,光放段!$C$4:$C$237,0))</f>
        <v>37008301000</v>
      </c>
      <c r="I1383" s="3" t="str">
        <f t="shared" si="106"/>
        <v>菏泽薛城光缆</v>
      </c>
      <c r="J1383" s="3" t="str">
        <f>INDEX(子缆名称!$B$4:$B$29,纤芯!M1383)</f>
        <v>B缆</v>
      </c>
      <c r="K1383" s="3">
        <v>18</v>
      </c>
      <c r="L1383" s="3">
        <f t="shared" si="107"/>
        <v>6</v>
      </c>
      <c r="M1383" s="3">
        <f t="shared" si="108"/>
        <v>2</v>
      </c>
      <c r="N1383" s="3" t="s">
        <v>38</v>
      </c>
      <c r="O1383" s="3">
        <f>COUNTIF([1]局站!$D$4:$D$172,"="&amp;N1383)</f>
        <v>1</v>
      </c>
      <c r="P1383" s="3">
        <v>0</v>
      </c>
      <c r="Q1383" s="3">
        <v>0</v>
      </c>
      <c r="R1383" s="3">
        <v>0</v>
      </c>
      <c r="S1383" s="3" t="s">
        <v>151</v>
      </c>
      <c r="T1383" s="3">
        <f>COUNTIF([1]局站!$D$4:$D$172,"="&amp;S1383)</f>
        <v>1</v>
      </c>
      <c r="U1383" s="3">
        <v>0</v>
      </c>
      <c r="V1383" s="3">
        <v>0</v>
      </c>
      <c r="W1383" s="3">
        <v>0</v>
      </c>
      <c r="X1383" s="3" t="s">
        <v>1215</v>
      </c>
      <c r="Y1383" s="3" t="s">
        <v>852</v>
      </c>
      <c r="Z1383" s="3" t="str">
        <f>INDEX(业务类型!$C$4:$C$8,MATCH(纤芯!Y1383,业务类型!$B$4:$B$8,0))</f>
        <v>TWO</v>
      </c>
      <c r="AA1383" s="3" t="s">
        <v>955</v>
      </c>
    </row>
    <row r="1384" spans="1:27" ht="16.5" x14ac:dyDescent="0.2">
      <c r="A1384" s="3">
        <v>1381</v>
      </c>
      <c r="B1384" s="3">
        <f t="shared" si="109"/>
        <v>37008301019</v>
      </c>
      <c r="C1384" s="3" t="s">
        <v>1166</v>
      </c>
      <c r="D1384" s="3" t="s">
        <v>208</v>
      </c>
      <c r="E1384" s="3" t="str">
        <f>INDEX(光放段!$G$4:$G$237,MATCH(纤芯!G1384,光放段!$C$4:$C$237,0))</f>
        <v>山东二干|菏泽薛城光缆:滕州善国北路-薛城天山路</v>
      </c>
      <c r="F1384" s="3">
        <f>INDEX(光放段!$I$4:$I$237,MATCH(纤芯!H1384,光放段!$B$4:$B$237,0))</f>
        <v>37008300000</v>
      </c>
      <c r="G1384" s="3" t="str">
        <f t="shared" si="105"/>
        <v>山东二干|菏泽薛城光缆:滕州善国北路-薛城天山路</v>
      </c>
      <c r="H1384" s="3">
        <f>INDEX(光放段!$B$4:$B$237,MATCH(纤芯!G1384,光放段!$C$4:$C$237,0))</f>
        <v>37008301000</v>
      </c>
      <c r="I1384" s="3" t="str">
        <f t="shared" si="106"/>
        <v>菏泽薛城光缆</v>
      </c>
      <c r="J1384" s="3" t="str">
        <f>INDEX(子缆名称!$B$4:$B$29,纤芯!M1384)</f>
        <v>B缆</v>
      </c>
      <c r="K1384" s="3">
        <v>19</v>
      </c>
      <c r="L1384" s="3">
        <f t="shared" si="107"/>
        <v>7</v>
      </c>
      <c r="M1384" s="3">
        <f t="shared" si="108"/>
        <v>2</v>
      </c>
      <c r="N1384" s="3" t="s">
        <v>38</v>
      </c>
      <c r="O1384" s="3">
        <f>COUNTIF([1]局站!$D$4:$D$172,"="&amp;N1384)</f>
        <v>1</v>
      </c>
      <c r="P1384" s="3">
        <v>0</v>
      </c>
      <c r="Q1384" s="3">
        <v>0</v>
      </c>
      <c r="R1384" s="3">
        <v>0</v>
      </c>
      <c r="S1384" s="3" t="s">
        <v>151</v>
      </c>
      <c r="T1384" s="3">
        <f>COUNTIF([1]局站!$D$4:$D$172,"="&amp;S1384)</f>
        <v>1</v>
      </c>
      <c r="U1384" s="3">
        <v>0</v>
      </c>
      <c r="V1384" s="3">
        <v>0</v>
      </c>
      <c r="W1384" s="3">
        <v>0</v>
      </c>
      <c r="X1384" s="3" t="s">
        <v>1215</v>
      </c>
      <c r="Y1384" s="3" t="s">
        <v>880</v>
      </c>
      <c r="Z1384" s="3" t="str">
        <f>INDEX(业务类型!$C$4:$C$8,MATCH(纤芯!Y1384,业务类型!$B$4:$B$8,0))</f>
        <v>IDLE</v>
      </c>
      <c r="AA1384" s="3"/>
    </row>
    <row r="1385" spans="1:27" ht="16.5" x14ac:dyDescent="0.2">
      <c r="A1385" s="3">
        <v>1382</v>
      </c>
      <c r="B1385" s="3">
        <f t="shared" si="109"/>
        <v>37008301020</v>
      </c>
      <c r="C1385" s="3" t="s">
        <v>1166</v>
      </c>
      <c r="D1385" s="3" t="s">
        <v>208</v>
      </c>
      <c r="E1385" s="3" t="str">
        <f>INDEX(光放段!$G$4:$G$237,MATCH(纤芯!G1385,光放段!$C$4:$C$237,0))</f>
        <v>山东二干|菏泽薛城光缆:滕州善国北路-薛城天山路</v>
      </c>
      <c r="F1385" s="3">
        <f>INDEX(光放段!$I$4:$I$237,MATCH(纤芯!H1385,光放段!$B$4:$B$237,0))</f>
        <v>37008300000</v>
      </c>
      <c r="G1385" s="3" t="str">
        <f t="shared" si="105"/>
        <v>山东二干|菏泽薛城光缆:滕州善国北路-薛城天山路</v>
      </c>
      <c r="H1385" s="3">
        <f>INDEX(光放段!$B$4:$B$237,MATCH(纤芯!G1385,光放段!$C$4:$C$237,0))</f>
        <v>37008301000</v>
      </c>
      <c r="I1385" s="3" t="str">
        <f t="shared" si="106"/>
        <v>菏泽薛城光缆</v>
      </c>
      <c r="J1385" s="3" t="str">
        <f>INDEX(子缆名称!$B$4:$B$29,纤芯!M1385)</f>
        <v>B缆</v>
      </c>
      <c r="K1385" s="3">
        <v>20</v>
      </c>
      <c r="L1385" s="3">
        <f t="shared" si="107"/>
        <v>8</v>
      </c>
      <c r="M1385" s="3">
        <f t="shared" si="108"/>
        <v>2</v>
      </c>
      <c r="N1385" s="3" t="s">
        <v>38</v>
      </c>
      <c r="O1385" s="3">
        <f>COUNTIF([1]局站!$D$4:$D$172,"="&amp;N1385)</f>
        <v>1</v>
      </c>
      <c r="P1385" s="3">
        <v>0</v>
      </c>
      <c r="Q1385" s="3">
        <v>0</v>
      </c>
      <c r="R1385" s="3">
        <v>0</v>
      </c>
      <c r="S1385" s="3" t="s">
        <v>151</v>
      </c>
      <c r="T1385" s="3">
        <f>COUNTIF([1]局站!$D$4:$D$172,"="&amp;S1385)</f>
        <v>1</v>
      </c>
      <c r="U1385" s="3">
        <v>0</v>
      </c>
      <c r="V1385" s="3">
        <v>0</v>
      </c>
      <c r="W1385" s="3">
        <v>0</v>
      </c>
      <c r="X1385" s="3" t="s">
        <v>1215</v>
      </c>
      <c r="Y1385" s="3" t="s">
        <v>880</v>
      </c>
      <c r="Z1385" s="3" t="str">
        <f>INDEX(业务类型!$C$4:$C$8,MATCH(纤芯!Y1385,业务类型!$B$4:$B$8,0))</f>
        <v>IDLE</v>
      </c>
      <c r="AA1385" s="3"/>
    </row>
    <row r="1386" spans="1:27" ht="16.5" x14ac:dyDescent="0.2">
      <c r="A1386" s="3">
        <v>1383</v>
      </c>
      <c r="B1386" s="3">
        <f t="shared" si="109"/>
        <v>37008301021</v>
      </c>
      <c r="C1386" s="3" t="s">
        <v>1166</v>
      </c>
      <c r="D1386" s="3" t="s">
        <v>208</v>
      </c>
      <c r="E1386" s="3" t="str">
        <f>INDEX(光放段!$G$4:$G$237,MATCH(纤芯!G1386,光放段!$C$4:$C$237,0))</f>
        <v>山东二干|菏泽薛城光缆:滕州善国北路-薛城天山路</v>
      </c>
      <c r="F1386" s="3">
        <f>INDEX(光放段!$I$4:$I$237,MATCH(纤芯!H1386,光放段!$B$4:$B$237,0))</f>
        <v>37008300000</v>
      </c>
      <c r="G1386" s="3" t="str">
        <f t="shared" si="105"/>
        <v>山东二干|菏泽薛城光缆:滕州善国北路-薛城天山路</v>
      </c>
      <c r="H1386" s="3">
        <f>INDEX(光放段!$B$4:$B$237,MATCH(纤芯!G1386,光放段!$C$4:$C$237,0))</f>
        <v>37008301000</v>
      </c>
      <c r="I1386" s="3" t="str">
        <f t="shared" si="106"/>
        <v>菏泽薛城光缆</v>
      </c>
      <c r="J1386" s="3" t="str">
        <f>INDEX(子缆名称!$B$4:$B$29,纤芯!M1386)</f>
        <v>B缆</v>
      </c>
      <c r="K1386" s="3">
        <v>21</v>
      </c>
      <c r="L1386" s="3">
        <f t="shared" si="107"/>
        <v>9</v>
      </c>
      <c r="M1386" s="3">
        <f t="shared" si="108"/>
        <v>2</v>
      </c>
      <c r="N1386" s="3" t="s">
        <v>38</v>
      </c>
      <c r="O1386" s="3">
        <f>COUNTIF([1]局站!$D$4:$D$172,"="&amp;N1386)</f>
        <v>1</v>
      </c>
      <c r="P1386" s="3">
        <v>0</v>
      </c>
      <c r="Q1386" s="3">
        <v>0</v>
      </c>
      <c r="R1386" s="3">
        <v>0</v>
      </c>
      <c r="S1386" s="3" t="s">
        <v>151</v>
      </c>
      <c r="T1386" s="3">
        <f>COUNTIF([1]局站!$D$4:$D$172,"="&amp;S1386)</f>
        <v>1</v>
      </c>
      <c r="U1386" s="3">
        <v>0</v>
      </c>
      <c r="V1386" s="3">
        <v>0</v>
      </c>
      <c r="W1386" s="3">
        <v>0</v>
      </c>
      <c r="X1386" s="3" t="s">
        <v>1215</v>
      </c>
      <c r="Y1386" s="3" t="s">
        <v>881</v>
      </c>
      <c r="Z1386" s="3" t="str">
        <f>INDEX(业务类型!$C$4:$C$8,MATCH(纤芯!Y1386,业务类型!$B$4:$B$8,0))</f>
        <v>OTHER</v>
      </c>
      <c r="AA1386" s="3" t="s">
        <v>959</v>
      </c>
    </row>
    <row r="1387" spans="1:27" ht="16.5" x14ac:dyDescent="0.2">
      <c r="A1387" s="3">
        <v>1384</v>
      </c>
      <c r="B1387" s="3">
        <f t="shared" si="109"/>
        <v>37008301022</v>
      </c>
      <c r="C1387" s="3" t="s">
        <v>1166</v>
      </c>
      <c r="D1387" s="3" t="s">
        <v>208</v>
      </c>
      <c r="E1387" s="3" t="str">
        <f>INDEX(光放段!$G$4:$G$237,MATCH(纤芯!G1387,光放段!$C$4:$C$237,0))</f>
        <v>山东二干|菏泽薛城光缆:滕州善国北路-薛城天山路</v>
      </c>
      <c r="F1387" s="3">
        <f>INDEX(光放段!$I$4:$I$237,MATCH(纤芯!H1387,光放段!$B$4:$B$237,0))</f>
        <v>37008300000</v>
      </c>
      <c r="G1387" s="3" t="str">
        <f t="shared" si="105"/>
        <v>山东二干|菏泽薛城光缆:滕州善国北路-薛城天山路</v>
      </c>
      <c r="H1387" s="3">
        <f>INDEX(光放段!$B$4:$B$237,MATCH(纤芯!G1387,光放段!$C$4:$C$237,0))</f>
        <v>37008301000</v>
      </c>
      <c r="I1387" s="3" t="str">
        <f t="shared" si="106"/>
        <v>菏泽薛城光缆</v>
      </c>
      <c r="J1387" s="3" t="str">
        <f>INDEX(子缆名称!$B$4:$B$29,纤芯!M1387)</f>
        <v>B缆</v>
      </c>
      <c r="K1387" s="3">
        <v>22</v>
      </c>
      <c r="L1387" s="3">
        <f t="shared" si="107"/>
        <v>10</v>
      </c>
      <c r="M1387" s="3">
        <f t="shared" si="108"/>
        <v>2</v>
      </c>
      <c r="N1387" s="3" t="s">
        <v>38</v>
      </c>
      <c r="O1387" s="3">
        <f>COUNTIF([1]局站!$D$4:$D$172,"="&amp;N1387)</f>
        <v>1</v>
      </c>
      <c r="P1387" s="3">
        <v>0</v>
      </c>
      <c r="Q1387" s="3">
        <v>0</v>
      </c>
      <c r="R1387" s="3">
        <v>0</v>
      </c>
      <c r="S1387" s="3" t="s">
        <v>151</v>
      </c>
      <c r="T1387" s="3">
        <f>COUNTIF([1]局站!$D$4:$D$172,"="&amp;S1387)</f>
        <v>1</v>
      </c>
      <c r="U1387" s="3">
        <v>0</v>
      </c>
      <c r="V1387" s="3">
        <v>0</v>
      </c>
      <c r="W1387" s="3">
        <v>0</v>
      </c>
      <c r="X1387" s="3" t="s">
        <v>1215</v>
      </c>
      <c r="Y1387" s="3" t="s">
        <v>881</v>
      </c>
      <c r="Z1387" s="3" t="str">
        <f>INDEX(业务类型!$C$4:$C$8,MATCH(纤芯!Y1387,业务类型!$B$4:$B$8,0))</f>
        <v>OTHER</v>
      </c>
      <c r="AA1387" s="3" t="s">
        <v>959</v>
      </c>
    </row>
    <row r="1388" spans="1:27" ht="16.5" x14ac:dyDescent="0.2">
      <c r="A1388" s="3">
        <v>1385</v>
      </c>
      <c r="B1388" s="3">
        <f t="shared" si="109"/>
        <v>37008301023</v>
      </c>
      <c r="C1388" s="3" t="s">
        <v>1166</v>
      </c>
      <c r="D1388" s="3" t="s">
        <v>208</v>
      </c>
      <c r="E1388" s="3" t="str">
        <f>INDEX(光放段!$G$4:$G$237,MATCH(纤芯!G1388,光放段!$C$4:$C$237,0))</f>
        <v>山东二干|菏泽薛城光缆:滕州善国北路-薛城天山路</v>
      </c>
      <c r="F1388" s="3">
        <f>INDEX(光放段!$I$4:$I$237,MATCH(纤芯!H1388,光放段!$B$4:$B$237,0))</f>
        <v>37008300000</v>
      </c>
      <c r="G1388" s="3" t="str">
        <f t="shared" si="105"/>
        <v>山东二干|菏泽薛城光缆:滕州善国北路-薛城天山路</v>
      </c>
      <c r="H1388" s="3">
        <f>INDEX(光放段!$B$4:$B$237,MATCH(纤芯!G1388,光放段!$C$4:$C$237,0))</f>
        <v>37008301000</v>
      </c>
      <c r="I1388" s="3" t="str">
        <f t="shared" si="106"/>
        <v>菏泽薛城光缆</v>
      </c>
      <c r="J1388" s="3" t="str">
        <f>INDEX(子缆名称!$B$4:$B$29,纤芯!M1388)</f>
        <v>B缆</v>
      </c>
      <c r="K1388" s="3">
        <v>23</v>
      </c>
      <c r="L1388" s="3">
        <f t="shared" si="107"/>
        <v>11</v>
      </c>
      <c r="M1388" s="3">
        <f t="shared" si="108"/>
        <v>2</v>
      </c>
      <c r="N1388" s="3" t="s">
        <v>38</v>
      </c>
      <c r="O1388" s="3">
        <f>COUNTIF([1]局站!$D$4:$D$172,"="&amp;N1388)</f>
        <v>1</v>
      </c>
      <c r="P1388" s="3">
        <v>0</v>
      </c>
      <c r="Q1388" s="3">
        <v>0</v>
      </c>
      <c r="R1388" s="3">
        <v>0</v>
      </c>
      <c r="S1388" s="3" t="s">
        <v>151</v>
      </c>
      <c r="T1388" s="3">
        <f>COUNTIF([1]局站!$D$4:$D$172,"="&amp;S1388)</f>
        <v>1</v>
      </c>
      <c r="U1388" s="3">
        <v>0</v>
      </c>
      <c r="V1388" s="3">
        <v>0</v>
      </c>
      <c r="W1388" s="3">
        <v>0</v>
      </c>
      <c r="X1388" s="3" t="s">
        <v>1215</v>
      </c>
      <c r="Y1388" s="3" t="s">
        <v>880</v>
      </c>
      <c r="Z1388" s="3" t="str">
        <f>INDEX(业务类型!$C$4:$C$8,MATCH(纤芯!Y1388,业务类型!$B$4:$B$8,0))</f>
        <v>IDLE</v>
      </c>
      <c r="AA1388" s="3"/>
    </row>
    <row r="1389" spans="1:27" ht="16.5" x14ac:dyDescent="0.2">
      <c r="A1389" s="3">
        <v>1386</v>
      </c>
      <c r="B1389" s="3">
        <f t="shared" si="109"/>
        <v>37008301024</v>
      </c>
      <c r="C1389" s="3" t="s">
        <v>1166</v>
      </c>
      <c r="D1389" s="3" t="s">
        <v>208</v>
      </c>
      <c r="E1389" s="3" t="str">
        <f>INDEX(光放段!$G$4:$G$237,MATCH(纤芯!G1389,光放段!$C$4:$C$237,0))</f>
        <v>山东二干|菏泽薛城光缆:滕州善国北路-薛城天山路</v>
      </c>
      <c r="F1389" s="3">
        <f>INDEX(光放段!$I$4:$I$237,MATCH(纤芯!H1389,光放段!$B$4:$B$237,0))</f>
        <v>37008300000</v>
      </c>
      <c r="G1389" s="3" t="str">
        <f t="shared" si="105"/>
        <v>山东二干|菏泽薛城光缆:滕州善国北路-薛城天山路</v>
      </c>
      <c r="H1389" s="3">
        <f>INDEX(光放段!$B$4:$B$237,MATCH(纤芯!G1389,光放段!$C$4:$C$237,0))</f>
        <v>37008301000</v>
      </c>
      <c r="I1389" s="3" t="str">
        <f t="shared" si="106"/>
        <v>菏泽薛城光缆</v>
      </c>
      <c r="J1389" s="3" t="str">
        <f>INDEX(子缆名称!$B$4:$B$29,纤芯!M1389)</f>
        <v>B缆</v>
      </c>
      <c r="K1389" s="3">
        <v>24</v>
      </c>
      <c r="L1389" s="3">
        <f t="shared" si="107"/>
        <v>12</v>
      </c>
      <c r="M1389" s="3">
        <f t="shared" si="108"/>
        <v>2</v>
      </c>
      <c r="N1389" s="3" t="s">
        <v>38</v>
      </c>
      <c r="O1389" s="3">
        <f>COUNTIF([1]局站!$D$4:$D$172,"="&amp;N1389)</f>
        <v>1</v>
      </c>
      <c r="P1389" s="3">
        <v>0</v>
      </c>
      <c r="Q1389" s="3">
        <v>0</v>
      </c>
      <c r="R1389" s="3">
        <v>0</v>
      </c>
      <c r="S1389" s="3" t="s">
        <v>151</v>
      </c>
      <c r="T1389" s="3">
        <f>COUNTIF([1]局站!$D$4:$D$172,"="&amp;S1389)</f>
        <v>1</v>
      </c>
      <c r="U1389" s="3">
        <v>0</v>
      </c>
      <c r="V1389" s="3">
        <v>0</v>
      </c>
      <c r="W1389" s="3">
        <v>0</v>
      </c>
      <c r="X1389" s="3" t="s">
        <v>1215</v>
      </c>
      <c r="Y1389" s="3" t="s">
        <v>880</v>
      </c>
      <c r="Z1389" s="3" t="str">
        <f>INDEX(业务类型!$C$4:$C$8,MATCH(纤芯!Y1389,业务类型!$B$4:$B$8,0))</f>
        <v>IDLE</v>
      </c>
      <c r="AA1389" s="3"/>
    </row>
    <row r="1390" spans="1:27" ht="16.5" x14ac:dyDescent="0.2">
      <c r="A1390" s="3">
        <v>1387</v>
      </c>
      <c r="B1390" s="3">
        <f t="shared" si="109"/>
        <v>37009101001</v>
      </c>
      <c r="C1390" s="3" t="s">
        <v>1166</v>
      </c>
      <c r="D1390" s="3" t="s">
        <v>209</v>
      </c>
      <c r="E1390" s="3" t="str">
        <f>INDEX(光放段!$G$4:$G$237,MATCH(纤芯!G1390,光放段!$C$4:$C$237,0))</f>
        <v>山东二干|禹城务头光缆:禹城行政街-齐河务头中继站</v>
      </c>
      <c r="F1390" s="3">
        <f>INDEX(光放段!$I$4:$I$237,MATCH(纤芯!H1390,光放段!$B$4:$B$237,0))</f>
        <v>37009100000</v>
      </c>
      <c r="G1390" s="3" t="str">
        <f t="shared" si="105"/>
        <v>山东二干|禹城务头光缆:禹城行政街-齐河新华路</v>
      </c>
      <c r="H1390" s="3">
        <f>INDEX(光放段!$B$4:$B$237,MATCH(纤芯!G1390,光放段!$C$4:$C$237,0))</f>
        <v>37009101000</v>
      </c>
      <c r="I1390" s="3" t="str">
        <f t="shared" si="106"/>
        <v>禹城务头光缆</v>
      </c>
      <c r="J1390" s="3" t="str">
        <f>INDEX(子缆名称!$B$4:$B$29,纤芯!M1390)</f>
        <v>A缆</v>
      </c>
      <c r="K1390" s="3">
        <v>1</v>
      </c>
      <c r="L1390" s="3">
        <f t="shared" si="107"/>
        <v>1</v>
      </c>
      <c r="M1390" s="3">
        <f t="shared" si="108"/>
        <v>1</v>
      </c>
      <c r="N1390" s="3" t="s">
        <v>39</v>
      </c>
      <c r="O1390" s="3">
        <f>COUNTIF([1]局站!$D$4:$D$172,"="&amp;N1390)</f>
        <v>1</v>
      </c>
      <c r="P1390" s="3">
        <v>0</v>
      </c>
      <c r="Q1390" s="3">
        <v>0</v>
      </c>
      <c r="R1390" s="3">
        <v>0</v>
      </c>
      <c r="S1390" s="3" t="s">
        <v>40</v>
      </c>
      <c r="T1390" s="3">
        <f>COUNTIF([1]局站!$D$4:$D$172,"="&amp;S1390)</f>
        <v>1</v>
      </c>
      <c r="U1390" s="3">
        <v>0</v>
      </c>
      <c r="V1390" s="3">
        <v>0</v>
      </c>
      <c r="W1390" s="3">
        <v>0</v>
      </c>
      <c r="X1390" s="3" t="s">
        <v>1215</v>
      </c>
      <c r="Y1390" s="3" t="s">
        <v>881</v>
      </c>
      <c r="Z1390" s="3" t="str">
        <f>INDEX(业务类型!$C$4:$C$8,MATCH(纤芯!Y1390,业务类型!$B$4:$B$8,0))</f>
        <v>OTHER</v>
      </c>
      <c r="AA1390" s="3" t="s">
        <v>919</v>
      </c>
    </row>
    <row r="1391" spans="1:27" ht="16.5" x14ac:dyDescent="0.2">
      <c r="A1391" s="3">
        <v>1388</v>
      </c>
      <c r="B1391" s="3">
        <f t="shared" si="109"/>
        <v>37009101002</v>
      </c>
      <c r="C1391" s="3" t="s">
        <v>1166</v>
      </c>
      <c r="D1391" s="3" t="s">
        <v>209</v>
      </c>
      <c r="E1391" s="3" t="str">
        <f>INDEX(光放段!$G$4:$G$237,MATCH(纤芯!G1391,光放段!$C$4:$C$237,0))</f>
        <v>山东二干|禹城务头光缆:禹城行政街-齐河务头中继站</v>
      </c>
      <c r="F1391" s="3">
        <f>INDEX(光放段!$I$4:$I$237,MATCH(纤芯!H1391,光放段!$B$4:$B$237,0))</f>
        <v>37009100000</v>
      </c>
      <c r="G1391" s="3" t="str">
        <f t="shared" si="105"/>
        <v>山东二干|禹城务头光缆:禹城行政街-齐河新华路</v>
      </c>
      <c r="H1391" s="3">
        <f>INDEX(光放段!$B$4:$B$237,MATCH(纤芯!G1391,光放段!$C$4:$C$237,0))</f>
        <v>37009101000</v>
      </c>
      <c r="I1391" s="3" t="str">
        <f t="shared" si="106"/>
        <v>禹城务头光缆</v>
      </c>
      <c r="J1391" s="3" t="str">
        <f>INDEX(子缆名称!$B$4:$B$29,纤芯!M1391)</f>
        <v>A缆</v>
      </c>
      <c r="K1391" s="3">
        <v>2</v>
      </c>
      <c r="L1391" s="3">
        <f t="shared" si="107"/>
        <v>2</v>
      </c>
      <c r="M1391" s="3">
        <f t="shared" si="108"/>
        <v>1</v>
      </c>
      <c r="N1391" s="3" t="s">
        <v>39</v>
      </c>
      <c r="O1391" s="3">
        <f>COUNTIF([1]局站!$D$4:$D$172,"="&amp;N1391)</f>
        <v>1</v>
      </c>
      <c r="P1391" s="3">
        <v>0</v>
      </c>
      <c r="Q1391" s="3">
        <v>0</v>
      </c>
      <c r="R1391" s="3">
        <v>0</v>
      </c>
      <c r="S1391" s="3" t="s">
        <v>40</v>
      </c>
      <c r="T1391" s="3">
        <f>COUNTIF([1]局站!$D$4:$D$172,"="&amp;S1391)</f>
        <v>1</v>
      </c>
      <c r="U1391" s="3">
        <v>0</v>
      </c>
      <c r="V1391" s="3">
        <v>0</v>
      </c>
      <c r="W1391" s="3">
        <v>0</v>
      </c>
      <c r="X1391" s="3" t="s">
        <v>1215</v>
      </c>
      <c r="Y1391" s="3" t="s">
        <v>881</v>
      </c>
      <c r="Z1391" s="3" t="str">
        <f>INDEX(业务类型!$C$4:$C$8,MATCH(纤芯!Y1391,业务类型!$B$4:$B$8,0))</f>
        <v>OTHER</v>
      </c>
      <c r="AA1391" s="3" t="s">
        <v>919</v>
      </c>
    </row>
    <row r="1392" spans="1:27" ht="16.5" x14ac:dyDescent="0.2">
      <c r="A1392" s="3">
        <v>1389</v>
      </c>
      <c r="B1392" s="3">
        <f t="shared" si="109"/>
        <v>37009101003</v>
      </c>
      <c r="C1392" s="3" t="s">
        <v>1166</v>
      </c>
      <c r="D1392" s="3" t="s">
        <v>209</v>
      </c>
      <c r="E1392" s="3" t="str">
        <f>INDEX(光放段!$G$4:$G$237,MATCH(纤芯!G1392,光放段!$C$4:$C$237,0))</f>
        <v>山东二干|禹城务头光缆:禹城行政街-齐河务头中继站</v>
      </c>
      <c r="F1392" s="3">
        <f>INDEX(光放段!$I$4:$I$237,MATCH(纤芯!H1392,光放段!$B$4:$B$237,0))</f>
        <v>37009100000</v>
      </c>
      <c r="G1392" s="3" t="str">
        <f t="shared" si="105"/>
        <v>山东二干|禹城务头光缆:禹城行政街-齐河新华路</v>
      </c>
      <c r="H1392" s="3">
        <f>INDEX(光放段!$B$4:$B$237,MATCH(纤芯!G1392,光放段!$C$4:$C$237,0))</f>
        <v>37009101000</v>
      </c>
      <c r="I1392" s="3" t="str">
        <f t="shared" si="106"/>
        <v>禹城务头光缆</v>
      </c>
      <c r="J1392" s="3" t="str">
        <f>INDEX(子缆名称!$B$4:$B$29,纤芯!M1392)</f>
        <v>A缆</v>
      </c>
      <c r="K1392" s="3">
        <v>3</v>
      </c>
      <c r="L1392" s="3">
        <f t="shared" si="107"/>
        <v>3</v>
      </c>
      <c r="M1392" s="3">
        <f t="shared" si="108"/>
        <v>1</v>
      </c>
      <c r="N1392" s="3" t="s">
        <v>39</v>
      </c>
      <c r="O1392" s="3">
        <f>COUNTIF([1]局站!$D$4:$D$172,"="&amp;N1392)</f>
        <v>1</v>
      </c>
      <c r="P1392" s="3">
        <v>0</v>
      </c>
      <c r="Q1392" s="3">
        <v>0</v>
      </c>
      <c r="R1392" s="3">
        <v>0</v>
      </c>
      <c r="S1392" s="3" t="s">
        <v>40</v>
      </c>
      <c r="T1392" s="3">
        <f>COUNTIF([1]局站!$D$4:$D$172,"="&amp;S1392)</f>
        <v>1</v>
      </c>
      <c r="U1392" s="3">
        <v>0</v>
      </c>
      <c r="V1392" s="3">
        <v>0</v>
      </c>
      <c r="W1392" s="3">
        <v>0</v>
      </c>
      <c r="X1392" s="3" t="s">
        <v>1215</v>
      </c>
      <c r="Y1392" s="3" t="s">
        <v>852</v>
      </c>
      <c r="Z1392" s="3" t="str">
        <f>INDEX(业务类型!$C$4:$C$8,MATCH(纤芯!Y1392,业务类型!$B$4:$B$8,0))</f>
        <v>TWO</v>
      </c>
      <c r="AA1392" s="3" t="s">
        <v>914</v>
      </c>
    </row>
    <row r="1393" spans="1:27" ht="16.5" x14ac:dyDescent="0.2">
      <c r="A1393" s="3">
        <v>1390</v>
      </c>
      <c r="B1393" s="3">
        <f t="shared" si="109"/>
        <v>37009101004</v>
      </c>
      <c r="C1393" s="3" t="s">
        <v>1166</v>
      </c>
      <c r="D1393" s="3" t="s">
        <v>209</v>
      </c>
      <c r="E1393" s="3" t="str">
        <f>INDEX(光放段!$G$4:$G$237,MATCH(纤芯!G1393,光放段!$C$4:$C$237,0))</f>
        <v>山东二干|禹城务头光缆:禹城行政街-齐河务头中继站</v>
      </c>
      <c r="F1393" s="3">
        <f>INDEX(光放段!$I$4:$I$237,MATCH(纤芯!H1393,光放段!$B$4:$B$237,0))</f>
        <v>37009100000</v>
      </c>
      <c r="G1393" s="3" t="str">
        <f t="shared" si="105"/>
        <v>山东二干|禹城务头光缆:禹城行政街-齐河新华路</v>
      </c>
      <c r="H1393" s="3">
        <f>INDEX(光放段!$B$4:$B$237,MATCH(纤芯!G1393,光放段!$C$4:$C$237,0))</f>
        <v>37009101000</v>
      </c>
      <c r="I1393" s="3" t="str">
        <f t="shared" si="106"/>
        <v>禹城务头光缆</v>
      </c>
      <c r="J1393" s="3" t="str">
        <f>INDEX(子缆名称!$B$4:$B$29,纤芯!M1393)</f>
        <v>A缆</v>
      </c>
      <c r="K1393" s="3">
        <v>4</v>
      </c>
      <c r="L1393" s="3">
        <f t="shared" si="107"/>
        <v>4</v>
      </c>
      <c r="M1393" s="3">
        <f t="shared" si="108"/>
        <v>1</v>
      </c>
      <c r="N1393" s="3" t="s">
        <v>39</v>
      </c>
      <c r="O1393" s="3">
        <f>COUNTIF([1]局站!$D$4:$D$172,"="&amp;N1393)</f>
        <v>1</v>
      </c>
      <c r="P1393" s="3">
        <v>0</v>
      </c>
      <c r="Q1393" s="3">
        <v>0</v>
      </c>
      <c r="R1393" s="3">
        <v>0</v>
      </c>
      <c r="S1393" s="3" t="s">
        <v>40</v>
      </c>
      <c r="T1393" s="3">
        <f>COUNTIF([1]局站!$D$4:$D$172,"="&amp;S1393)</f>
        <v>1</v>
      </c>
      <c r="U1393" s="3">
        <v>0</v>
      </c>
      <c r="V1393" s="3">
        <v>0</v>
      </c>
      <c r="W1393" s="3">
        <v>0</v>
      </c>
      <c r="X1393" s="3" t="s">
        <v>1215</v>
      </c>
      <c r="Y1393" s="3" t="s">
        <v>880</v>
      </c>
      <c r="Z1393" s="3" t="str">
        <f>INDEX(业务类型!$C$4:$C$8,MATCH(纤芯!Y1393,业务类型!$B$4:$B$8,0))</f>
        <v>IDLE</v>
      </c>
      <c r="AA1393" s="3"/>
    </row>
    <row r="1394" spans="1:27" ht="16.5" x14ac:dyDescent="0.2">
      <c r="A1394" s="3">
        <v>1391</v>
      </c>
      <c r="B1394" s="3">
        <f t="shared" si="109"/>
        <v>37009101005</v>
      </c>
      <c r="C1394" s="3" t="s">
        <v>1166</v>
      </c>
      <c r="D1394" s="3" t="s">
        <v>209</v>
      </c>
      <c r="E1394" s="3" t="str">
        <f>INDEX(光放段!$G$4:$G$237,MATCH(纤芯!G1394,光放段!$C$4:$C$237,0))</f>
        <v>山东二干|禹城务头光缆:禹城行政街-齐河务头中继站</v>
      </c>
      <c r="F1394" s="3">
        <f>INDEX(光放段!$I$4:$I$237,MATCH(纤芯!H1394,光放段!$B$4:$B$237,0))</f>
        <v>37009100000</v>
      </c>
      <c r="G1394" s="3" t="str">
        <f t="shared" si="105"/>
        <v>山东二干|禹城务头光缆:禹城行政街-齐河新华路</v>
      </c>
      <c r="H1394" s="3">
        <f>INDEX(光放段!$B$4:$B$237,MATCH(纤芯!G1394,光放段!$C$4:$C$237,0))</f>
        <v>37009101000</v>
      </c>
      <c r="I1394" s="3" t="str">
        <f t="shared" si="106"/>
        <v>禹城务头光缆</v>
      </c>
      <c r="J1394" s="3" t="str">
        <f>INDEX(子缆名称!$B$4:$B$29,纤芯!M1394)</f>
        <v>A缆</v>
      </c>
      <c r="K1394" s="3">
        <v>5</v>
      </c>
      <c r="L1394" s="3">
        <f t="shared" si="107"/>
        <v>5</v>
      </c>
      <c r="M1394" s="3">
        <f t="shared" si="108"/>
        <v>1</v>
      </c>
      <c r="N1394" s="3" t="s">
        <v>39</v>
      </c>
      <c r="O1394" s="3">
        <f>COUNTIF([1]局站!$D$4:$D$172,"="&amp;N1394)</f>
        <v>1</v>
      </c>
      <c r="P1394" s="3">
        <v>0</v>
      </c>
      <c r="Q1394" s="3">
        <v>0</v>
      </c>
      <c r="R1394" s="3">
        <v>0</v>
      </c>
      <c r="S1394" s="3" t="s">
        <v>40</v>
      </c>
      <c r="T1394" s="3">
        <f>COUNTIF([1]局站!$D$4:$D$172,"="&amp;S1394)</f>
        <v>1</v>
      </c>
      <c r="U1394" s="3">
        <v>0</v>
      </c>
      <c r="V1394" s="3">
        <v>0</v>
      </c>
      <c r="W1394" s="3">
        <v>0</v>
      </c>
      <c r="X1394" s="3" t="s">
        <v>1215</v>
      </c>
      <c r="Y1394" s="3" t="s">
        <v>854</v>
      </c>
      <c r="Z1394" s="3" t="str">
        <f>INDEX(业务类型!$C$4:$C$8,MATCH(纤芯!Y1394,业务类型!$B$4:$B$8,0))</f>
        <v>LOCAL</v>
      </c>
      <c r="AA1394" s="3" t="s">
        <v>879</v>
      </c>
    </row>
    <row r="1395" spans="1:27" ht="16.5" x14ac:dyDescent="0.2">
      <c r="A1395" s="3">
        <v>1392</v>
      </c>
      <c r="B1395" s="3">
        <f t="shared" si="109"/>
        <v>37009101006</v>
      </c>
      <c r="C1395" s="3" t="s">
        <v>1166</v>
      </c>
      <c r="D1395" s="3" t="s">
        <v>209</v>
      </c>
      <c r="E1395" s="3" t="str">
        <f>INDEX(光放段!$G$4:$G$237,MATCH(纤芯!G1395,光放段!$C$4:$C$237,0))</f>
        <v>山东二干|禹城务头光缆:禹城行政街-齐河务头中继站</v>
      </c>
      <c r="F1395" s="3">
        <f>INDEX(光放段!$I$4:$I$237,MATCH(纤芯!H1395,光放段!$B$4:$B$237,0))</f>
        <v>37009100000</v>
      </c>
      <c r="G1395" s="3" t="str">
        <f t="shared" si="105"/>
        <v>山东二干|禹城务头光缆:禹城行政街-齐河新华路</v>
      </c>
      <c r="H1395" s="3">
        <f>INDEX(光放段!$B$4:$B$237,MATCH(纤芯!G1395,光放段!$C$4:$C$237,0))</f>
        <v>37009101000</v>
      </c>
      <c r="I1395" s="3" t="str">
        <f t="shared" si="106"/>
        <v>禹城务头光缆</v>
      </c>
      <c r="J1395" s="3" t="str">
        <f>INDEX(子缆名称!$B$4:$B$29,纤芯!M1395)</f>
        <v>A缆</v>
      </c>
      <c r="K1395" s="3">
        <v>6</v>
      </c>
      <c r="L1395" s="3">
        <f t="shared" si="107"/>
        <v>6</v>
      </c>
      <c r="M1395" s="3">
        <f t="shared" si="108"/>
        <v>1</v>
      </c>
      <c r="N1395" s="3" t="s">
        <v>39</v>
      </c>
      <c r="O1395" s="3">
        <f>COUNTIF([1]局站!$D$4:$D$172,"="&amp;N1395)</f>
        <v>1</v>
      </c>
      <c r="P1395" s="3">
        <v>0</v>
      </c>
      <c r="Q1395" s="3">
        <v>0</v>
      </c>
      <c r="R1395" s="3">
        <v>0</v>
      </c>
      <c r="S1395" s="3" t="s">
        <v>40</v>
      </c>
      <c r="T1395" s="3">
        <f>COUNTIF([1]局站!$D$4:$D$172,"="&amp;S1395)</f>
        <v>1</v>
      </c>
      <c r="U1395" s="3">
        <v>0</v>
      </c>
      <c r="V1395" s="3">
        <v>0</v>
      </c>
      <c r="W1395" s="3">
        <v>0</v>
      </c>
      <c r="X1395" s="3" t="s">
        <v>1215</v>
      </c>
      <c r="Y1395" s="3" t="s">
        <v>854</v>
      </c>
      <c r="Z1395" s="3" t="str">
        <f>INDEX(业务类型!$C$4:$C$8,MATCH(纤芯!Y1395,业务类型!$B$4:$B$8,0))</f>
        <v>LOCAL</v>
      </c>
      <c r="AA1395" s="3" t="s">
        <v>879</v>
      </c>
    </row>
    <row r="1396" spans="1:27" ht="16.5" x14ac:dyDescent="0.2">
      <c r="A1396" s="3">
        <v>1393</v>
      </c>
      <c r="B1396" s="3">
        <f t="shared" si="109"/>
        <v>37009101007</v>
      </c>
      <c r="C1396" s="3" t="s">
        <v>1166</v>
      </c>
      <c r="D1396" s="3" t="s">
        <v>209</v>
      </c>
      <c r="E1396" s="3" t="str">
        <f>INDEX(光放段!$G$4:$G$237,MATCH(纤芯!G1396,光放段!$C$4:$C$237,0))</f>
        <v>山东二干|禹城务头光缆:禹城行政街-齐河务头中继站</v>
      </c>
      <c r="F1396" s="3">
        <f>INDEX(光放段!$I$4:$I$237,MATCH(纤芯!H1396,光放段!$B$4:$B$237,0))</f>
        <v>37009100000</v>
      </c>
      <c r="G1396" s="3" t="str">
        <f t="shared" si="105"/>
        <v>山东二干|禹城务头光缆:禹城行政街-齐河新华路</v>
      </c>
      <c r="H1396" s="3">
        <f>INDEX(光放段!$B$4:$B$237,MATCH(纤芯!G1396,光放段!$C$4:$C$237,0))</f>
        <v>37009101000</v>
      </c>
      <c r="I1396" s="3" t="str">
        <f t="shared" si="106"/>
        <v>禹城务头光缆</v>
      </c>
      <c r="J1396" s="3" t="str">
        <f>INDEX(子缆名称!$B$4:$B$29,纤芯!M1396)</f>
        <v>A缆</v>
      </c>
      <c r="K1396" s="3">
        <v>7</v>
      </c>
      <c r="L1396" s="3">
        <f t="shared" si="107"/>
        <v>7</v>
      </c>
      <c r="M1396" s="3">
        <f t="shared" si="108"/>
        <v>1</v>
      </c>
      <c r="N1396" s="3" t="s">
        <v>39</v>
      </c>
      <c r="O1396" s="3">
        <f>COUNTIF([1]局站!$D$4:$D$172,"="&amp;N1396)</f>
        <v>1</v>
      </c>
      <c r="P1396" s="3">
        <v>0</v>
      </c>
      <c r="Q1396" s="3">
        <v>0</v>
      </c>
      <c r="R1396" s="3">
        <v>0</v>
      </c>
      <c r="S1396" s="3" t="s">
        <v>40</v>
      </c>
      <c r="T1396" s="3">
        <f>COUNTIF([1]局站!$D$4:$D$172,"="&amp;S1396)</f>
        <v>1</v>
      </c>
      <c r="U1396" s="3">
        <v>0</v>
      </c>
      <c r="V1396" s="3">
        <v>0</v>
      </c>
      <c r="W1396" s="3">
        <v>0</v>
      </c>
      <c r="X1396" s="3" t="s">
        <v>1215</v>
      </c>
      <c r="Y1396" s="3" t="s">
        <v>852</v>
      </c>
      <c r="Z1396" s="3" t="str">
        <f>INDEX(业务类型!$C$4:$C$8,MATCH(纤芯!Y1396,业务类型!$B$4:$B$8,0))</f>
        <v>TWO</v>
      </c>
      <c r="AA1396" s="3" t="s">
        <v>916</v>
      </c>
    </row>
    <row r="1397" spans="1:27" ht="16.5" x14ac:dyDescent="0.2">
      <c r="A1397" s="3">
        <v>1394</v>
      </c>
      <c r="B1397" s="3">
        <f t="shared" si="109"/>
        <v>37009101008</v>
      </c>
      <c r="C1397" s="3" t="s">
        <v>1166</v>
      </c>
      <c r="D1397" s="3" t="s">
        <v>209</v>
      </c>
      <c r="E1397" s="3" t="str">
        <f>INDEX(光放段!$G$4:$G$237,MATCH(纤芯!G1397,光放段!$C$4:$C$237,0))</f>
        <v>山东二干|禹城务头光缆:禹城行政街-齐河务头中继站</v>
      </c>
      <c r="F1397" s="3">
        <f>INDEX(光放段!$I$4:$I$237,MATCH(纤芯!H1397,光放段!$B$4:$B$237,0))</f>
        <v>37009100000</v>
      </c>
      <c r="G1397" s="3" t="str">
        <f t="shared" si="105"/>
        <v>山东二干|禹城务头光缆:禹城行政街-齐河新华路</v>
      </c>
      <c r="H1397" s="3">
        <f>INDEX(光放段!$B$4:$B$237,MATCH(纤芯!G1397,光放段!$C$4:$C$237,0))</f>
        <v>37009101000</v>
      </c>
      <c r="I1397" s="3" t="str">
        <f t="shared" si="106"/>
        <v>禹城务头光缆</v>
      </c>
      <c r="J1397" s="3" t="str">
        <f>INDEX(子缆名称!$B$4:$B$29,纤芯!M1397)</f>
        <v>A缆</v>
      </c>
      <c r="K1397" s="3">
        <v>8</v>
      </c>
      <c r="L1397" s="3">
        <f t="shared" si="107"/>
        <v>8</v>
      </c>
      <c r="M1397" s="3">
        <f t="shared" si="108"/>
        <v>1</v>
      </c>
      <c r="N1397" s="3" t="s">
        <v>39</v>
      </c>
      <c r="O1397" s="3">
        <f>COUNTIF([1]局站!$D$4:$D$172,"="&amp;N1397)</f>
        <v>1</v>
      </c>
      <c r="P1397" s="3">
        <v>0</v>
      </c>
      <c r="Q1397" s="3">
        <v>0</v>
      </c>
      <c r="R1397" s="3">
        <v>0</v>
      </c>
      <c r="S1397" s="3" t="s">
        <v>40</v>
      </c>
      <c r="T1397" s="3">
        <f>COUNTIF([1]局站!$D$4:$D$172,"="&amp;S1397)</f>
        <v>1</v>
      </c>
      <c r="U1397" s="3">
        <v>0</v>
      </c>
      <c r="V1397" s="3">
        <v>0</v>
      </c>
      <c r="W1397" s="3">
        <v>0</v>
      </c>
      <c r="X1397" s="3" t="s">
        <v>1215</v>
      </c>
      <c r="Y1397" s="3" t="s">
        <v>852</v>
      </c>
      <c r="Z1397" s="3" t="str">
        <f>INDEX(业务类型!$C$4:$C$8,MATCH(纤芯!Y1397,业务类型!$B$4:$B$8,0))</f>
        <v>TWO</v>
      </c>
      <c r="AA1397" s="3" t="s">
        <v>916</v>
      </c>
    </row>
    <row r="1398" spans="1:27" ht="16.5" x14ac:dyDescent="0.2">
      <c r="A1398" s="3">
        <v>1395</v>
      </c>
      <c r="B1398" s="3">
        <f t="shared" si="109"/>
        <v>37009101009</v>
      </c>
      <c r="C1398" s="3" t="s">
        <v>1166</v>
      </c>
      <c r="D1398" s="3" t="s">
        <v>209</v>
      </c>
      <c r="E1398" s="3" t="str">
        <f>INDEX(光放段!$G$4:$G$237,MATCH(纤芯!G1398,光放段!$C$4:$C$237,0))</f>
        <v>山东二干|禹城务头光缆:禹城行政街-齐河务头中继站</v>
      </c>
      <c r="F1398" s="3">
        <f>INDEX(光放段!$I$4:$I$237,MATCH(纤芯!H1398,光放段!$B$4:$B$237,0))</f>
        <v>37009100000</v>
      </c>
      <c r="G1398" s="3" t="str">
        <f t="shared" si="105"/>
        <v>山东二干|禹城务头光缆:禹城行政街-齐河新华路</v>
      </c>
      <c r="H1398" s="3">
        <f>INDEX(光放段!$B$4:$B$237,MATCH(纤芯!G1398,光放段!$C$4:$C$237,0))</f>
        <v>37009101000</v>
      </c>
      <c r="I1398" s="3" t="str">
        <f t="shared" si="106"/>
        <v>禹城务头光缆</v>
      </c>
      <c r="J1398" s="3" t="str">
        <f>INDEX(子缆名称!$B$4:$B$29,纤芯!M1398)</f>
        <v>A缆</v>
      </c>
      <c r="K1398" s="3">
        <v>9</v>
      </c>
      <c r="L1398" s="3">
        <f t="shared" si="107"/>
        <v>9</v>
      </c>
      <c r="M1398" s="3">
        <f t="shared" si="108"/>
        <v>1</v>
      </c>
      <c r="N1398" s="3" t="s">
        <v>39</v>
      </c>
      <c r="O1398" s="3">
        <f>COUNTIF([1]局站!$D$4:$D$172,"="&amp;N1398)</f>
        <v>1</v>
      </c>
      <c r="P1398" s="3">
        <v>0</v>
      </c>
      <c r="Q1398" s="3">
        <v>0</v>
      </c>
      <c r="R1398" s="3">
        <v>0</v>
      </c>
      <c r="S1398" s="3" t="s">
        <v>40</v>
      </c>
      <c r="T1398" s="3">
        <f>COUNTIF([1]局站!$D$4:$D$172,"="&amp;S1398)</f>
        <v>1</v>
      </c>
      <c r="U1398" s="3">
        <v>0</v>
      </c>
      <c r="V1398" s="3">
        <v>0</v>
      </c>
      <c r="W1398" s="3">
        <v>0</v>
      </c>
      <c r="X1398" s="3" t="s">
        <v>1215</v>
      </c>
      <c r="Y1398" s="3" t="s">
        <v>854</v>
      </c>
      <c r="Z1398" s="3" t="str">
        <f>INDEX(业务类型!$C$4:$C$8,MATCH(纤芯!Y1398,业务类型!$B$4:$B$8,0))</f>
        <v>LOCAL</v>
      </c>
      <c r="AA1398" s="3" t="s">
        <v>879</v>
      </c>
    </row>
    <row r="1399" spans="1:27" ht="16.5" x14ac:dyDescent="0.2">
      <c r="A1399" s="3">
        <v>1396</v>
      </c>
      <c r="B1399" s="3">
        <f t="shared" si="109"/>
        <v>37009101010</v>
      </c>
      <c r="C1399" s="3" t="s">
        <v>1166</v>
      </c>
      <c r="D1399" s="3" t="s">
        <v>209</v>
      </c>
      <c r="E1399" s="3" t="str">
        <f>INDEX(光放段!$G$4:$G$237,MATCH(纤芯!G1399,光放段!$C$4:$C$237,0))</f>
        <v>山东二干|禹城务头光缆:禹城行政街-齐河务头中继站</v>
      </c>
      <c r="F1399" s="3">
        <f>INDEX(光放段!$I$4:$I$237,MATCH(纤芯!H1399,光放段!$B$4:$B$237,0))</f>
        <v>37009100000</v>
      </c>
      <c r="G1399" s="3" t="str">
        <f t="shared" si="105"/>
        <v>山东二干|禹城务头光缆:禹城行政街-齐河新华路</v>
      </c>
      <c r="H1399" s="3">
        <f>INDEX(光放段!$B$4:$B$237,MATCH(纤芯!G1399,光放段!$C$4:$C$237,0))</f>
        <v>37009101000</v>
      </c>
      <c r="I1399" s="3" t="str">
        <f t="shared" si="106"/>
        <v>禹城务头光缆</v>
      </c>
      <c r="J1399" s="3" t="str">
        <f>INDEX(子缆名称!$B$4:$B$29,纤芯!M1399)</f>
        <v>A缆</v>
      </c>
      <c r="K1399" s="3">
        <v>10</v>
      </c>
      <c r="L1399" s="3">
        <f t="shared" si="107"/>
        <v>10</v>
      </c>
      <c r="M1399" s="3">
        <f t="shared" si="108"/>
        <v>1</v>
      </c>
      <c r="N1399" s="3" t="s">
        <v>39</v>
      </c>
      <c r="O1399" s="3">
        <f>COUNTIF([1]局站!$D$4:$D$172,"="&amp;N1399)</f>
        <v>1</v>
      </c>
      <c r="P1399" s="3">
        <v>0</v>
      </c>
      <c r="Q1399" s="3">
        <v>0</v>
      </c>
      <c r="R1399" s="3">
        <v>0</v>
      </c>
      <c r="S1399" s="3" t="s">
        <v>40</v>
      </c>
      <c r="T1399" s="3">
        <f>COUNTIF([1]局站!$D$4:$D$172,"="&amp;S1399)</f>
        <v>1</v>
      </c>
      <c r="U1399" s="3">
        <v>0</v>
      </c>
      <c r="V1399" s="3">
        <v>0</v>
      </c>
      <c r="W1399" s="3">
        <v>0</v>
      </c>
      <c r="X1399" s="3" t="s">
        <v>1215</v>
      </c>
      <c r="Y1399" s="3" t="s">
        <v>854</v>
      </c>
      <c r="Z1399" s="3" t="str">
        <f>INDEX(业务类型!$C$4:$C$8,MATCH(纤芯!Y1399,业务类型!$B$4:$B$8,0))</f>
        <v>LOCAL</v>
      </c>
      <c r="AA1399" s="3" t="s">
        <v>879</v>
      </c>
    </row>
    <row r="1400" spans="1:27" ht="16.5" x14ac:dyDescent="0.2">
      <c r="A1400" s="3">
        <v>1397</v>
      </c>
      <c r="B1400" s="3">
        <f t="shared" si="109"/>
        <v>37009101011</v>
      </c>
      <c r="C1400" s="3" t="s">
        <v>1166</v>
      </c>
      <c r="D1400" s="3" t="s">
        <v>209</v>
      </c>
      <c r="E1400" s="3" t="str">
        <f>INDEX(光放段!$G$4:$G$237,MATCH(纤芯!G1400,光放段!$C$4:$C$237,0))</f>
        <v>山东二干|禹城务头光缆:禹城行政街-齐河务头中继站</v>
      </c>
      <c r="F1400" s="3">
        <f>INDEX(光放段!$I$4:$I$237,MATCH(纤芯!H1400,光放段!$B$4:$B$237,0))</f>
        <v>37009100000</v>
      </c>
      <c r="G1400" s="3" t="str">
        <f t="shared" si="105"/>
        <v>山东二干|禹城务头光缆:禹城行政街-齐河新华路</v>
      </c>
      <c r="H1400" s="3">
        <f>INDEX(光放段!$B$4:$B$237,MATCH(纤芯!G1400,光放段!$C$4:$C$237,0))</f>
        <v>37009101000</v>
      </c>
      <c r="I1400" s="3" t="str">
        <f t="shared" si="106"/>
        <v>禹城务头光缆</v>
      </c>
      <c r="J1400" s="3" t="str">
        <f>INDEX(子缆名称!$B$4:$B$29,纤芯!M1400)</f>
        <v>A缆</v>
      </c>
      <c r="K1400" s="3">
        <v>11</v>
      </c>
      <c r="L1400" s="3">
        <f t="shared" si="107"/>
        <v>11</v>
      </c>
      <c r="M1400" s="3">
        <f t="shared" si="108"/>
        <v>1</v>
      </c>
      <c r="N1400" s="3" t="s">
        <v>39</v>
      </c>
      <c r="O1400" s="3">
        <f>COUNTIF([1]局站!$D$4:$D$172,"="&amp;N1400)</f>
        <v>1</v>
      </c>
      <c r="P1400" s="3">
        <v>0</v>
      </c>
      <c r="Q1400" s="3">
        <v>0</v>
      </c>
      <c r="R1400" s="3">
        <v>0</v>
      </c>
      <c r="S1400" s="3" t="s">
        <v>40</v>
      </c>
      <c r="T1400" s="3">
        <f>COUNTIF([1]局站!$D$4:$D$172,"="&amp;S1400)</f>
        <v>1</v>
      </c>
      <c r="U1400" s="3">
        <v>0</v>
      </c>
      <c r="V1400" s="3">
        <v>0</v>
      </c>
      <c r="W1400" s="3">
        <v>0</v>
      </c>
      <c r="X1400" s="3" t="s">
        <v>1215</v>
      </c>
      <c r="Y1400" s="3" t="s">
        <v>854</v>
      </c>
      <c r="Z1400" s="3" t="str">
        <f>INDEX(业务类型!$C$4:$C$8,MATCH(纤芯!Y1400,业务类型!$B$4:$B$8,0))</f>
        <v>LOCAL</v>
      </c>
      <c r="AA1400" s="3" t="s">
        <v>879</v>
      </c>
    </row>
    <row r="1401" spans="1:27" ht="16.5" x14ac:dyDescent="0.2">
      <c r="A1401" s="3">
        <v>1398</v>
      </c>
      <c r="B1401" s="3">
        <f t="shared" si="109"/>
        <v>37009101012</v>
      </c>
      <c r="C1401" s="3" t="s">
        <v>1166</v>
      </c>
      <c r="D1401" s="3" t="s">
        <v>209</v>
      </c>
      <c r="E1401" s="3" t="str">
        <f>INDEX(光放段!$G$4:$G$237,MATCH(纤芯!G1401,光放段!$C$4:$C$237,0))</f>
        <v>山东二干|禹城务头光缆:禹城行政街-齐河务头中继站</v>
      </c>
      <c r="F1401" s="3">
        <f>INDEX(光放段!$I$4:$I$237,MATCH(纤芯!H1401,光放段!$B$4:$B$237,0))</f>
        <v>37009100000</v>
      </c>
      <c r="G1401" s="3" t="str">
        <f t="shared" si="105"/>
        <v>山东二干|禹城务头光缆:禹城行政街-齐河新华路</v>
      </c>
      <c r="H1401" s="3">
        <f>INDEX(光放段!$B$4:$B$237,MATCH(纤芯!G1401,光放段!$C$4:$C$237,0))</f>
        <v>37009101000</v>
      </c>
      <c r="I1401" s="3" t="str">
        <f t="shared" si="106"/>
        <v>禹城务头光缆</v>
      </c>
      <c r="J1401" s="3" t="str">
        <f>INDEX(子缆名称!$B$4:$B$29,纤芯!M1401)</f>
        <v>A缆</v>
      </c>
      <c r="K1401" s="3">
        <v>12</v>
      </c>
      <c r="L1401" s="3">
        <f t="shared" si="107"/>
        <v>12</v>
      </c>
      <c r="M1401" s="3">
        <f t="shared" si="108"/>
        <v>1</v>
      </c>
      <c r="N1401" s="3" t="s">
        <v>39</v>
      </c>
      <c r="O1401" s="3">
        <f>COUNTIF([1]局站!$D$4:$D$172,"="&amp;N1401)</f>
        <v>1</v>
      </c>
      <c r="P1401" s="3">
        <v>0</v>
      </c>
      <c r="Q1401" s="3">
        <v>0</v>
      </c>
      <c r="R1401" s="3">
        <v>0</v>
      </c>
      <c r="S1401" s="3" t="s">
        <v>40</v>
      </c>
      <c r="T1401" s="3">
        <f>COUNTIF([1]局站!$D$4:$D$172,"="&amp;S1401)</f>
        <v>1</v>
      </c>
      <c r="U1401" s="3">
        <v>0</v>
      </c>
      <c r="V1401" s="3">
        <v>0</v>
      </c>
      <c r="W1401" s="3">
        <v>0</v>
      </c>
      <c r="X1401" s="3" t="s">
        <v>1215</v>
      </c>
      <c r="Y1401" s="3" t="s">
        <v>854</v>
      </c>
      <c r="Z1401" s="3" t="str">
        <f>INDEX(业务类型!$C$4:$C$8,MATCH(纤芯!Y1401,业务类型!$B$4:$B$8,0))</f>
        <v>LOCAL</v>
      </c>
      <c r="AA1401" s="3" t="s">
        <v>879</v>
      </c>
    </row>
    <row r="1402" spans="1:27" ht="16.5" x14ac:dyDescent="0.2">
      <c r="A1402" s="3">
        <v>1399</v>
      </c>
      <c r="B1402" s="3">
        <f t="shared" si="109"/>
        <v>37009101013</v>
      </c>
      <c r="C1402" s="3" t="s">
        <v>1166</v>
      </c>
      <c r="D1402" s="3" t="s">
        <v>209</v>
      </c>
      <c r="E1402" s="3" t="str">
        <f>INDEX(光放段!$G$4:$G$237,MATCH(纤芯!G1402,光放段!$C$4:$C$237,0))</f>
        <v>山东二干|禹城务头光缆:禹城行政街-齐河务头中继站</v>
      </c>
      <c r="F1402" s="3">
        <f>INDEX(光放段!$I$4:$I$237,MATCH(纤芯!H1402,光放段!$B$4:$B$237,0))</f>
        <v>37009100000</v>
      </c>
      <c r="G1402" s="3" t="str">
        <f t="shared" si="105"/>
        <v>山东二干|禹城务头光缆:禹城行政街-齐河新华路</v>
      </c>
      <c r="H1402" s="3">
        <f>INDEX(光放段!$B$4:$B$237,MATCH(纤芯!G1402,光放段!$C$4:$C$237,0))</f>
        <v>37009101000</v>
      </c>
      <c r="I1402" s="3" t="str">
        <f t="shared" si="106"/>
        <v>禹城务头光缆</v>
      </c>
      <c r="J1402" s="3" t="str">
        <f>INDEX(子缆名称!$B$4:$B$29,纤芯!M1402)</f>
        <v>B缆</v>
      </c>
      <c r="K1402" s="3">
        <v>13</v>
      </c>
      <c r="L1402" s="3">
        <f t="shared" si="107"/>
        <v>1</v>
      </c>
      <c r="M1402" s="3">
        <f t="shared" si="108"/>
        <v>2</v>
      </c>
      <c r="N1402" s="3" t="s">
        <v>39</v>
      </c>
      <c r="O1402" s="3">
        <f>COUNTIF([1]局站!$D$4:$D$172,"="&amp;N1402)</f>
        <v>1</v>
      </c>
      <c r="P1402" s="3">
        <v>0</v>
      </c>
      <c r="Q1402" s="3">
        <v>0</v>
      </c>
      <c r="R1402" s="3">
        <v>0</v>
      </c>
      <c r="S1402" s="3" t="s">
        <v>40</v>
      </c>
      <c r="T1402" s="3">
        <f>COUNTIF([1]局站!$D$4:$D$172,"="&amp;S1402)</f>
        <v>1</v>
      </c>
      <c r="U1402" s="3">
        <v>0</v>
      </c>
      <c r="V1402" s="3">
        <v>0</v>
      </c>
      <c r="W1402" s="3">
        <v>0</v>
      </c>
      <c r="X1402" s="3" t="s">
        <v>1215</v>
      </c>
      <c r="Y1402" s="3" t="s">
        <v>881</v>
      </c>
      <c r="Z1402" s="3" t="str">
        <f>INDEX(业务类型!$C$4:$C$8,MATCH(纤芯!Y1402,业务类型!$B$4:$B$8,0))</f>
        <v>OTHER</v>
      </c>
      <c r="AA1402" s="3" t="s">
        <v>882</v>
      </c>
    </row>
    <row r="1403" spans="1:27" ht="16.5" x14ac:dyDescent="0.2">
      <c r="A1403" s="3">
        <v>1400</v>
      </c>
      <c r="B1403" s="3">
        <f t="shared" si="109"/>
        <v>37009101014</v>
      </c>
      <c r="C1403" s="3" t="s">
        <v>1166</v>
      </c>
      <c r="D1403" s="3" t="s">
        <v>209</v>
      </c>
      <c r="E1403" s="3" t="str">
        <f>INDEX(光放段!$G$4:$G$237,MATCH(纤芯!G1403,光放段!$C$4:$C$237,0))</f>
        <v>山东二干|禹城务头光缆:禹城行政街-齐河务头中继站</v>
      </c>
      <c r="F1403" s="3">
        <f>INDEX(光放段!$I$4:$I$237,MATCH(纤芯!H1403,光放段!$B$4:$B$237,0))</f>
        <v>37009100000</v>
      </c>
      <c r="G1403" s="3" t="str">
        <f t="shared" si="105"/>
        <v>山东二干|禹城务头光缆:禹城行政街-齐河新华路</v>
      </c>
      <c r="H1403" s="3">
        <f>INDEX(光放段!$B$4:$B$237,MATCH(纤芯!G1403,光放段!$C$4:$C$237,0))</f>
        <v>37009101000</v>
      </c>
      <c r="I1403" s="3" t="str">
        <f t="shared" si="106"/>
        <v>禹城务头光缆</v>
      </c>
      <c r="J1403" s="3" t="str">
        <f>INDEX(子缆名称!$B$4:$B$29,纤芯!M1403)</f>
        <v>B缆</v>
      </c>
      <c r="K1403" s="3">
        <v>14</v>
      </c>
      <c r="L1403" s="3">
        <f t="shared" si="107"/>
        <v>2</v>
      </c>
      <c r="M1403" s="3">
        <f t="shared" si="108"/>
        <v>2</v>
      </c>
      <c r="N1403" s="3" t="s">
        <v>39</v>
      </c>
      <c r="O1403" s="3">
        <f>COUNTIF([1]局站!$D$4:$D$172,"="&amp;N1403)</f>
        <v>1</v>
      </c>
      <c r="P1403" s="3">
        <v>0</v>
      </c>
      <c r="Q1403" s="3">
        <v>0</v>
      </c>
      <c r="R1403" s="3">
        <v>0</v>
      </c>
      <c r="S1403" s="3" t="s">
        <v>40</v>
      </c>
      <c r="T1403" s="3">
        <f>COUNTIF([1]局站!$D$4:$D$172,"="&amp;S1403)</f>
        <v>1</v>
      </c>
      <c r="U1403" s="3">
        <v>0</v>
      </c>
      <c r="V1403" s="3">
        <v>0</v>
      </c>
      <c r="W1403" s="3">
        <v>0</v>
      </c>
      <c r="X1403" s="3" t="s">
        <v>1215</v>
      </c>
      <c r="Y1403" s="3" t="s">
        <v>881</v>
      </c>
      <c r="Z1403" s="3" t="str">
        <f>INDEX(业务类型!$C$4:$C$8,MATCH(纤芯!Y1403,业务类型!$B$4:$B$8,0))</f>
        <v>OTHER</v>
      </c>
      <c r="AA1403" s="3" t="s">
        <v>882</v>
      </c>
    </row>
    <row r="1404" spans="1:27" ht="16.5" x14ac:dyDescent="0.2">
      <c r="A1404" s="3">
        <v>1401</v>
      </c>
      <c r="B1404" s="3">
        <f t="shared" si="109"/>
        <v>37009101015</v>
      </c>
      <c r="C1404" s="3" t="s">
        <v>1166</v>
      </c>
      <c r="D1404" s="3" t="s">
        <v>209</v>
      </c>
      <c r="E1404" s="3" t="str">
        <f>INDEX(光放段!$G$4:$G$237,MATCH(纤芯!G1404,光放段!$C$4:$C$237,0))</f>
        <v>山东二干|禹城务头光缆:禹城行政街-齐河务头中继站</v>
      </c>
      <c r="F1404" s="3">
        <f>INDEX(光放段!$I$4:$I$237,MATCH(纤芯!H1404,光放段!$B$4:$B$237,0))</f>
        <v>37009100000</v>
      </c>
      <c r="G1404" s="3" t="str">
        <f t="shared" si="105"/>
        <v>山东二干|禹城务头光缆:禹城行政街-齐河新华路</v>
      </c>
      <c r="H1404" s="3">
        <f>INDEX(光放段!$B$4:$B$237,MATCH(纤芯!G1404,光放段!$C$4:$C$237,0))</f>
        <v>37009101000</v>
      </c>
      <c r="I1404" s="3" t="str">
        <f t="shared" si="106"/>
        <v>禹城务头光缆</v>
      </c>
      <c r="J1404" s="3" t="str">
        <f>INDEX(子缆名称!$B$4:$B$29,纤芯!M1404)</f>
        <v>B缆</v>
      </c>
      <c r="K1404" s="3">
        <v>15</v>
      </c>
      <c r="L1404" s="3">
        <f t="shared" si="107"/>
        <v>3</v>
      </c>
      <c r="M1404" s="3">
        <f t="shared" si="108"/>
        <v>2</v>
      </c>
      <c r="N1404" s="3" t="s">
        <v>39</v>
      </c>
      <c r="O1404" s="3">
        <f>COUNTIF([1]局站!$D$4:$D$172,"="&amp;N1404)</f>
        <v>1</v>
      </c>
      <c r="P1404" s="3">
        <v>0</v>
      </c>
      <c r="Q1404" s="3">
        <v>0</v>
      </c>
      <c r="R1404" s="3">
        <v>0</v>
      </c>
      <c r="S1404" s="3" t="s">
        <v>40</v>
      </c>
      <c r="T1404" s="3">
        <f>COUNTIF([1]局站!$D$4:$D$172,"="&amp;S1404)</f>
        <v>1</v>
      </c>
      <c r="U1404" s="3">
        <v>0</v>
      </c>
      <c r="V1404" s="3">
        <v>0</v>
      </c>
      <c r="W1404" s="3">
        <v>0</v>
      </c>
      <c r="X1404" s="3" t="s">
        <v>1215</v>
      </c>
      <c r="Y1404" s="3" t="s">
        <v>881</v>
      </c>
      <c r="Z1404" s="3" t="str">
        <f>INDEX(业务类型!$C$4:$C$8,MATCH(纤芯!Y1404,业务类型!$B$4:$B$8,0))</f>
        <v>OTHER</v>
      </c>
      <c r="AA1404" s="3" t="s">
        <v>882</v>
      </c>
    </row>
    <row r="1405" spans="1:27" ht="16.5" x14ac:dyDescent="0.2">
      <c r="A1405" s="3">
        <v>1402</v>
      </c>
      <c r="B1405" s="3">
        <f t="shared" si="109"/>
        <v>37009101016</v>
      </c>
      <c r="C1405" s="3" t="s">
        <v>1166</v>
      </c>
      <c r="D1405" s="3" t="s">
        <v>209</v>
      </c>
      <c r="E1405" s="3" t="str">
        <f>INDEX(光放段!$G$4:$G$237,MATCH(纤芯!G1405,光放段!$C$4:$C$237,0))</f>
        <v>山东二干|禹城务头光缆:禹城行政街-齐河务头中继站</v>
      </c>
      <c r="F1405" s="3">
        <f>INDEX(光放段!$I$4:$I$237,MATCH(纤芯!H1405,光放段!$B$4:$B$237,0))</f>
        <v>37009100000</v>
      </c>
      <c r="G1405" s="3" t="str">
        <f t="shared" si="105"/>
        <v>山东二干|禹城务头光缆:禹城行政街-齐河新华路</v>
      </c>
      <c r="H1405" s="3">
        <f>INDEX(光放段!$B$4:$B$237,MATCH(纤芯!G1405,光放段!$C$4:$C$237,0))</f>
        <v>37009101000</v>
      </c>
      <c r="I1405" s="3" t="str">
        <f t="shared" si="106"/>
        <v>禹城务头光缆</v>
      </c>
      <c r="J1405" s="3" t="str">
        <f>INDEX(子缆名称!$B$4:$B$29,纤芯!M1405)</f>
        <v>B缆</v>
      </c>
      <c r="K1405" s="3">
        <v>16</v>
      </c>
      <c r="L1405" s="3">
        <f t="shared" si="107"/>
        <v>4</v>
      </c>
      <c r="M1405" s="3">
        <f t="shared" si="108"/>
        <v>2</v>
      </c>
      <c r="N1405" s="3" t="s">
        <v>39</v>
      </c>
      <c r="O1405" s="3">
        <f>COUNTIF([1]局站!$D$4:$D$172,"="&amp;N1405)</f>
        <v>1</v>
      </c>
      <c r="P1405" s="3">
        <v>0</v>
      </c>
      <c r="Q1405" s="3">
        <v>0</v>
      </c>
      <c r="R1405" s="3">
        <v>0</v>
      </c>
      <c r="S1405" s="3" t="s">
        <v>40</v>
      </c>
      <c r="T1405" s="3">
        <f>COUNTIF([1]局站!$D$4:$D$172,"="&amp;S1405)</f>
        <v>1</v>
      </c>
      <c r="U1405" s="3">
        <v>0</v>
      </c>
      <c r="V1405" s="3">
        <v>0</v>
      </c>
      <c r="W1405" s="3">
        <v>0</v>
      </c>
      <c r="X1405" s="3" t="s">
        <v>1215</v>
      </c>
      <c r="Y1405" s="3" t="s">
        <v>881</v>
      </c>
      <c r="Z1405" s="3" t="str">
        <f>INDEX(业务类型!$C$4:$C$8,MATCH(纤芯!Y1405,业务类型!$B$4:$B$8,0))</f>
        <v>OTHER</v>
      </c>
      <c r="AA1405" s="3" t="s">
        <v>882</v>
      </c>
    </row>
    <row r="1406" spans="1:27" ht="16.5" x14ac:dyDescent="0.2">
      <c r="A1406" s="3">
        <v>1403</v>
      </c>
      <c r="B1406" s="3">
        <f t="shared" si="109"/>
        <v>37009101017</v>
      </c>
      <c r="C1406" s="3" t="s">
        <v>1166</v>
      </c>
      <c r="D1406" s="3" t="s">
        <v>209</v>
      </c>
      <c r="E1406" s="3" t="str">
        <f>INDEX(光放段!$G$4:$G$237,MATCH(纤芯!G1406,光放段!$C$4:$C$237,0))</f>
        <v>山东二干|禹城务头光缆:禹城行政街-齐河务头中继站</v>
      </c>
      <c r="F1406" s="3">
        <f>INDEX(光放段!$I$4:$I$237,MATCH(纤芯!H1406,光放段!$B$4:$B$237,0))</f>
        <v>37009100000</v>
      </c>
      <c r="G1406" s="3" t="str">
        <f t="shared" si="105"/>
        <v>山东二干|禹城务头光缆:禹城行政街-齐河新华路</v>
      </c>
      <c r="H1406" s="3">
        <f>INDEX(光放段!$B$4:$B$237,MATCH(纤芯!G1406,光放段!$C$4:$C$237,0))</f>
        <v>37009101000</v>
      </c>
      <c r="I1406" s="3" t="str">
        <f t="shared" si="106"/>
        <v>禹城务头光缆</v>
      </c>
      <c r="J1406" s="3" t="str">
        <f>INDEX(子缆名称!$B$4:$B$29,纤芯!M1406)</f>
        <v>B缆</v>
      </c>
      <c r="K1406" s="3">
        <v>17</v>
      </c>
      <c r="L1406" s="3">
        <f t="shared" si="107"/>
        <v>5</v>
      </c>
      <c r="M1406" s="3">
        <f t="shared" si="108"/>
        <v>2</v>
      </c>
      <c r="N1406" s="3" t="s">
        <v>39</v>
      </c>
      <c r="O1406" s="3">
        <f>COUNTIF([1]局站!$D$4:$D$172,"="&amp;N1406)</f>
        <v>1</v>
      </c>
      <c r="P1406" s="3">
        <v>0</v>
      </c>
      <c r="Q1406" s="3">
        <v>0</v>
      </c>
      <c r="R1406" s="3">
        <v>0</v>
      </c>
      <c r="S1406" s="3" t="s">
        <v>40</v>
      </c>
      <c r="T1406" s="3">
        <f>COUNTIF([1]局站!$D$4:$D$172,"="&amp;S1406)</f>
        <v>1</v>
      </c>
      <c r="U1406" s="3">
        <v>0</v>
      </c>
      <c r="V1406" s="3">
        <v>0</v>
      </c>
      <c r="W1406" s="3">
        <v>0</v>
      </c>
      <c r="X1406" s="3" t="s">
        <v>1215</v>
      </c>
      <c r="Y1406" s="3" t="s">
        <v>881</v>
      </c>
      <c r="Z1406" s="3" t="str">
        <f>INDEX(业务类型!$C$4:$C$8,MATCH(纤芯!Y1406,业务类型!$B$4:$B$8,0))</f>
        <v>OTHER</v>
      </c>
      <c r="AA1406" s="3" t="s">
        <v>882</v>
      </c>
    </row>
    <row r="1407" spans="1:27" ht="16.5" x14ac:dyDescent="0.2">
      <c r="A1407" s="3">
        <v>1404</v>
      </c>
      <c r="B1407" s="3">
        <f t="shared" si="109"/>
        <v>37009101018</v>
      </c>
      <c r="C1407" s="3" t="s">
        <v>1166</v>
      </c>
      <c r="D1407" s="3" t="s">
        <v>209</v>
      </c>
      <c r="E1407" s="3" t="str">
        <f>INDEX(光放段!$G$4:$G$237,MATCH(纤芯!G1407,光放段!$C$4:$C$237,0))</f>
        <v>山东二干|禹城务头光缆:禹城行政街-齐河务头中继站</v>
      </c>
      <c r="F1407" s="3">
        <f>INDEX(光放段!$I$4:$I$237,MATCH(纤芯!H1407,光放段!$B$4:$B$237,0))</f>
        <v>37009100000</v>
      </c>
      <c r="G1407" s="3" t="str">
        <f t="shared" si="105"/>
        <v>山东二干|禹城务头光缆:禹城行政街-齐河新华路</v>
      </c>
      <c r="H1407" s="3">
        <f>INDEX(光放段!$B$4:$B$237,MATCH(纤芯!G1407,光放段!$C$4:$C$237,0))</f>
        <v>37009101000</v>
      </c>
      <c r="I1407" s="3" t="str">
        <f t="shared" si="106"/>
        <v>禹城务头光缆</v>
      </c>
      <c r="J1407" s="3" t="str">
        <f>INDEX(子缆名称!$B$4:$B$29,纤芯!M1407)</f>
        <v>B缆</v>
      </c>
      <c r="K1407" s="3">
        <v>18</v>
      </c>
      <c r="L1407" s="3">
        <f t="shared" si="107"/>
        <v>6</v>
      </c>
      <c r="M1407" s="3">
        <f t="shared" si="108"/>
        <v>2</v>
      </c>
      <c r="N1407" s="3" t="s">
        <v>39</v>
      </c>
      <c r="O1407" s="3">
        <f>COUNTIF([1]局站!$D$4:$D$172,"="&amp;N1407)</f>
        <v>1</v>
      </c>
      <c r="P1407" s="3">
        <v>0</v>
      </c>
      <c r="Q1407" s="3">
        <v>0</v>
      </c>
      <c r="R1407" s="3">
        <v>0</v>
      </c>
      <c r="S1407" s="3" t="s">
        <v>40</v>
      </c>
      <c r="T1407" s="3">
        <f>COUNTIF([1]局站!$D$4:$D$172,"="&amp;S1407)</f>
        <v>1</v>
      </c>
      <c r="U1407" s="3">
        <v>0</v>
      </c>
      <c r="V1407" s="3">
        <v>0</v>
      </c>
      <c r="W1407" s="3">
        <v>0</v>
      </c>
      <c r="X1407" s="3" t="s">
        <v>1215</v>
      </c>
      <c r="Y1407" s="3" t="s">
        <v>881</v>
      </c>
      <c r="Z1407" s="3" t="str">
        <f>INDEX(业务类型!$C$4:$C$8,MATCH(纤芯!Y1407,业务类型!$B$4:$B$8,0))</f>
        <v>OTHER</v>
      </c>
      <c r="AA1407" s="3" t="s">
        <v>882</v>
      </c>
    </row>
    <row r="1408" spans="1:27" ht="16.5" x14ac:dyDescent="0.2">
      <c r="A1408" s="3">
        <v>1405</v>
      </c>
      <c r="B1408" s="3">
        <f t="shared" si="109"/>
        <v>37009101019</v>
      </c>
      <c r="C1408" s="3" t="s">
        <v>1166</v>
      </c>
      <c r="D1408" s="3" t="s">
        <v>209</v>
      </c>
      <c r="E1408" s="3" t="str">
        <f>INDEX(光放段!$G$4:$G$237,MATCH(纤芯!G1408,光放段!$C$4:$C$237,0))</f>
        <v>山东二干|禹城务头光缆:禹城行政街-齐河务头中继站</v>
      </c>
      <c r="F1408" s="3">
        <f>INDEX(光放段!$I$4:$I$237,MATCH(纤芯!H1408,光放段!$B$4:$B$237,0))</f>
        <v>37009100000</v>
      </c>
      <c r="G1408" s="3" t="str">
        <f t="shared" si="105"/>
        <v>山东二干|禹城务头光缆:禹城行政街-齐河新华路</v>
      </c>
      <c r="H1408" s="3">
        <f>INDEX(光放段!$B$4:$B$237,MATCH(纤芯!G1408,光放段!$C$4:$C$237,0))</f>
        <v>37009101000</v>
      </c>
      <c r="I1408" s="3" t="str">
        <f t="shared" si="106"/>
        <v>禹城务头光缆</v>
      </c>
      <c r="J1408" s="3" t="str">
        <f>INDEX(子缆名称!$B$4:$B$29,纤芯!M1408)</f>
        <v>B缆</v>
      </c>
      <c r="K1408" s="3">
        <v>19</v>
      </c>
      <c r="L1408" s="3">
        <f t="shared" si="107"/>
        <v>7</v>
      </c>
      <c r="M1408" s="3">
        <f t="shared" si="108"/>
        <v>2</v>
      </c>
      <c r="N1408" s="3" t="s">
        <v>39</v>
      </c>
      <c r="O1408" s="3">
        <f>COUNTIF([1]局站!$D$4:$D$172,"="&amp;N1408)</f>
        <v>1</v>
      </c>
      <c r="P1408" s="3">
        <v>0</v>
      </c>
      <c r="Q1408" s="3">
        <v>0</v>
      </c>
      <c r="R1408" s="3">
        <v>0</v>
      </c>
      <c r="S1408" s="3" t="s">
        <v>40</v>
      </c>
      <c r="T1408" s="3">
        <f>COUNTIF([1]局站!$D$4:$D$172,"="&amp;S1408)</f>
        <v>1</v>
      </c>
      <c r="U1408" s="3">
        <v>0</v>
      </c>
      <c r="V1408" s="3">
        <v>0</v>
      </c>
      <c r="W1408" s="3">
        <v>0</v>
      </c>
      <c r="X1408" s="3" t="s">
        <v>1215</v>
      </c>
      <c r="Y1408" s="3" t="s">
        <v>880</v>
      </c>
      <c r="Z1408" s="3" t="str">
        <f>INDEX(业务类型!$C$4:$C$8,MATCH(纤芯!Y1408,业务类型!$B$4:$B$8,0))</f>
        <v>IDLE</v>
      </c>
      <c r="AA1408" s="3"/>
    </row>
    <row r="1409" spans="1:27" ht="16.5" x14ac:dyDescent="0.2">
      <c r="A1409" s="3">
        <v>1406</v>
      </c>
      <c r="B1409" s="3">
        <f t="shared" si="109"/>
        <v>37009101020</v>
      </c>
      <c r="C1409" s="3" t="s">
        <v>1166</v>
      </c>
      <c r="D1409" s="3" t="s">
        <v>209</v>
      </c>
      <c r="E1409" s="3" t="str">
        <f>INDEX(光放段!$G$4:$G$237,MATCH(纤芯!G1409,光放段!$C$4:$C$237,0))</f>
        <v>山东二干|禹城务头光缆:禹城行政街-齐河务头中继站</v>
      </c>
      <c r="F1409" s="3">
        <f>INDEX(光放段!$I$4:$I$237,MATCH(纤芯!H1409,光放段!$B$4:$B$237,0))</f>
        <v>37009100000</v>
      </c>
      <c r="G1409" s="3" t="str">
        <f t="shared" si="105"/>
        <v>山东二干|禹城务头光缆:禹城行政街-齐河新华路</v>
      </c>
      <c r="H1409" s="3">
        <f>INDEX(光放段!$B$4:$B$237,MATCH(纤芯!G1409,光放段!$C$4:$C$237,0))</f>
        <v>37009101000</v>
      </c>
      <c r="I1409" s="3" t="str">
        <f t="shared" si="106"/>
        <v>禹城务头光缆</v>
      </c>
      <c r="J1409" s="3" t="str">
        <f>INDEX(子缆名称!$B$4:$B$29,纤芯!M1409)</f>
        <v>B缆</v>
      </c>
      <c r="K1409" s="3">
        <v>20</v>
      </c>
      <c r="L1409" s="3">
        <f t="shared" si="107"/>
        <v>8</v>
      </c>
      <c r="M1409" s="3">
        <f t="shared" si="108"/>
        <v>2</v>
      </c>
      <c r="N1409" s="3" t="s">
        <v>39</v>
      </c>
      <c r="O1409" s="3">
        <f>COUNTIF([1]局站!$D$4:$D$172,"="&amp;N1409)</f>
        <v>1</v>
      </c>
      <c r="P1409" s="3">
        <v>0</v>
      </c>
      <c r="Q1409" s="3">
        <v>0</v>
      </c>
      <c r="R1409" s="3">
        <v>0</v>
      </c>
      <c r="S1409" s="3" t="s">
        <v>40</v>
      </c>
      <c r="T1409" s="3">
        <f>COUNTIF([1]局站!$D$4:$D$172,"="&amp;S1409)</f>
        <v>1</v>
      </c>
      <c r="U1409" s="3">
        <v>0</v>
      </c>
      <c r="V1409" s="3">
        <v>0</v>
      </c>
      <c r="W1409" s="3">
        <v>0</v>
      </c>
      <c r="X1409" s="3" t="s">
        <v>1215</v>
      </c>
      <c r="Y1409" s="3" t="s">
        <v>852</v>
      </c>
      <c r="Z1409" s="3" t="str">
        <f>INDEX(业务类型!$C$4:$C$8,MATCH(纤芯!Y1409,业务类型!$B$4:$B$8,0))</f>
        <v>TWO</v>
      </c>
      <c r="AA1409" s="3" t="s">
        <v>914</v>
      </c>
    </row>
    <row r="1410" spans="1:27" ht="16.5" x14ac:dyDescent="0.2">
      <c r="A1410" s="3">
        <v>1407</v>
      </c>
      <c r="B1410" s="3">
        <f t="shared" si="109"/>
        <v>37009101021</v>
      </c>
      <c r="C1410" s="3" t="s">
        <v>1166</v>
      </c>
      <c r="D1410" s="3" t="s">
        <v>209</v>
      </c>
      <c r="E1410" s="3" t="str">
        <f>INDEX(光放段!$G$4:$G$237,MATCH(纤芯!G1410,光放段!$C$4:$C$237,0))</f>
        <v>山东二干|禹城务头光缆:禹城行政街-齐河务头中继站</v>
      </c>
      <c r="F1410" s="3">
        <f>INDEX(光放段!$I$4:$I$237,MATCH(纤芯!H1410,光放段!$B$4:$B$237,0))</f>
        <v>37009100000</v>
      </c>
      <c r="G1410" s="3" t="str">
        <f t="shared" si="105"/>
        <v>山东二干|禹城务头光缆:禹城行政街-齐河新华路</v>
      </c>
      <c r="H1410" s="3">
        <f>INDEX(光放段!$B$4:$B$237,MATCH(纤芯!G1410,光放段!$C$4:$C$237,0))</f>
        <v>37009101000</v>
      </c>
      <c r="I1410" s="3" t="str">
        <f t="shared" si="106"/>
        <v>禹城务头光缆</v>
      </c>
      <c r="J1410" s="3" t="str">
        <f>INDEX(子缆名称!$B$4:$B$29,纤芯!M1410)</f>
        <v>B缆</v>
      </c>
      <c r="K1410" s="3">
        <v>21</v>
      </c>
      <c r="L1410" s="3">
        <f t="shared" si="107"/>
        <v>9</v>
      </c>
      <c r="M1410" s="3">
        <f t="shared" si="108"/>
        <v>2</v>
      </c>
      <c r="N1410" s="3" t="s">
        <v>39</v>
      </c>
      <c r="O1410" s="3">
        <f>COUNTIF([1]局站!$D$4:$D$172,"="&amp;N1410)</f>
        <v>1</v>
      </c>
      <c r="P1410" s="3">
        <v>0</v>
      </c>
      <c r="Q1410" s="3">
        <v>0</v>
      </c>
      <c r="R1410" s="3">
        <v>0</v>
      </c>
      <c r="S1410" s="3" t="s">
        <v>40</v>
      </c>
      <c r="T1410" s="3">
        <f>COUNTIF([1]局站!$D$4:$D$172,"="&amp;S1410)</f>
        <v>1</v>
      </c>
      <c r="U1410" s="3">
        <v>0</v>
      </c>
      <c r="V1410" s="3">
        <v>0</v>
      </c>
      <c r="W1410" s="3">
        <v>0</v>
      </c>
      <c r="X1410" s="3" t="s">
        <v>1215</v>
      </c>
      <c r="Y1410" s="3" t="s">
        <v>854</v>
      </c>
      <c r="Z1410" s="3" t="str">
        <f>INDEX(业务类型!$C$4:$C$8,MATCH(纤芯!Y1410,业务类型!$B$4:$B$8,0))</f>
        <v>LOCAL</v>
      </c>
      <c r="AA1410" s="3" t="s">
        <v>879</v>
      </c>
    </row>
    <row r="1411" spans="1:27" ht="16.5" x14ac:dyDescent="0.2">
      <c r="A1411" s="3">
        <v>1408</v>
      </c>
      <c r="B1411" s="3">
        <f t="shared" si="109"/>
        <v>37009101022</v>
      </c>
      <c r="C1411" s="3" t="s">
        <v>1166</v>
      </c>
      <c r="D1411" s="3" t="s">
        <v>209</v>
      </c>
      <c r="E1411" s="3" t="str">
        <f>INDEX(光放段!$G$4:$G$237,MATCH(纤芯!G1411,光放段!$C$4:$C$237,0))</f>
        <v>山东二干|禹城务头光缆:禹城行政街-齐河务头中继站</v>
      </c>
      <c r="F1411" s="3">
        <f>INDEX(光放段!$I$4:$I$237,MATCH(纤芯!H1411,光放段!$B$4:$B$237,0))</f>
        <v>37009100000</v>
      </c>
      <c r="G1411" s="3" t="str">
        <f t="shared" si="105"/>
        <v>山东二干|禹城务头光缆:禹城行政街-齐河新华路</v>
      </c>
      <c r="H1411" s="3">
        <f>INDEX(光放段!$B$4:$B$237,MATCH(纤芯!G1411,光放段!$C$4:$C$237,0))</f>
        <v>37009101000</v>
      </c>
      <c r="I1411" s="3" t="str">
        <f t="shared" si="106"/>
        <v>禹城务头光缆</v>
      </c>
      <c r="J1411" s="3" t="str">
        <f>INDEX(子缆名称!$B$4:$B$29,纤芯!M1411)</f>
        <v>B缆</v>
      </c>
      <c r="K1411" s="3">
        <v>22</v>
      </c>
      <c r="L1411" s="3">
        <f t="shared" si="107"/>
        <v>10</v>
      </c>
      <c r="M1411" s="3">
        <f t="shared" si="108"/>
        <v>2</v>
      </c>
      <c r="N1411" s="3" t="s">
        <v>39</v>
      </c>
      <c r="O1411" s="3">
        <f>COUNTIF([1]局站!$D$4:$D$172,"="&amp;N1411)</f>
        <v>1</v>
      </c>
      <c r="P1411" s="3">
        <v>0</v>
      </c>
      <c r="Q1411" s="3">
        <v>0</v>
      </c>
      <c r="R1411" s="3">
        <v>0</v>
      </c>
      <c r="S1411" s="3" t="s">
        <v>40</v>
      </c>
      <c r="T1411" s="3">
        <f>COUNTIF([1]局站!$D$4:$D$172,"="&amp;S1411)</f>
        <v>1</v>
      </c>
      <c r="U1411" s="3">
        <v>0</v>
      </c>
      <c r="V1411" s="3">
        <v>0</v>
      </c>
      <c r="W1411" s="3">
        <v>0</v>
      </c>
      <c r="X1411" s="3" t="s">
        <v>1215</v>
      </c>
      <c r="Y1411" s="3" t="s">
        <v>854</v>
      </c>
      <c r="Z1411" s="3" t="str">
        <f>INDEX(业务类型!$C$4:$C$8,MATCH(纤芯!Y1411,业务类型!$B$4:$B$8,0))</f>
        <v>LOCAL</v>
      </c>
      <c r="AA1411" s="3" t="s">
        <v>879</v>
      </c>
    </row>
    <row r="1412" spans="1:27" ht="16.5" x14ac:dyDescent="0.2">
      <c r="A1412" s="3">
        <v>1409</v>
      </c>
      <c r="B1412" s="3">
        <f t="shared" si="109"/>
        <v>37009101023</v>
      </c>
      <c r="C1412" s="3" t="s">
        <v>1166</v>
      </c>
      <c r="D1412" s="3" t="s">
        <v>209</v>
      </c>
      <c r="E1412" s="3" t="str">
        <f>INDEX(光放段!$G$4:$G$237,MATCH(纤芯!G1412,光放段!$C$4:$C$237,0))</f>
        <v>山东二干|禹城务头光缆:禹城行政街-齐河务头中继站</v>
      </c>
      <c r="F1412" s="3">
        <f>INDEX(光放段!$I$4:$I$237,MATCH(纤芯!H1412,光放段!$B$4:$B$237,0))</f>
        <v>37009100000</v>
      </c>
      <c r="G1412" s="3" t="str">
        <f t="shared" si="105"/>
        <v>山东二干|禹城务头光缆:禹城行政街-齐河新华路</v>
      </c>
      <c r="H1412" s="3">
        <f>INDEX(光放段!$B$4:$B$237,MATCH(纤芯!G1412,光放段!$C$4:$C$237,0))</f>
        <v>37009101000</v>
      </c>
      <c r="I1412" s="3" t="str">
        <f t="shared" si="106"/>
        <v>禹城务头光缆</v>
      </c>
      <c r="J1412" s="3" t="str">
        <f>INDEX(子缆名称!$B$4:$B$29,纤芯!M1412)</f>
        <v>B缆</v>
      </c>
      <c r="K1412" s="3">
        <v>23</v>
      </c>
      <c r="L1412" s="3">
        <f t="shared" si="107"/>
        <v>11</v>
      </c>
      <c r="M1412" s="3">
        <f t="shared" si="108"/>
        <v>2</v>
      </c>
      <c r="N1412" s="3" t="s">
        <v>39</v>
      </c>
      <c r="O1412" s="3">
        <f>COUNTIF([1]局站!$D$4:$D$172,"="&amp;N1412)</f>
        <v>1</v>
      </c>
      <c r="P1412" s="3">
        <v>0</v>
      </c>
      <c r="Q1412" s="3">
        <v>0</v>
      </c>
      <c r="R1412" s="3">
        <v>0</v>
      </c>
      <c r="S1412" s="3" t="s">
        <v>40</v>
      </c>
      <c r="T1412" s="3">
        <f>COUNTIF([1]局站!$D$4:$D$172,"="&amp;S1412)</f>
        <v>1</v>
      </c>
      <c r="U1412" s="3">
        <v>0</v>
      </c>
      <c r="V1412" s="3">
        <v>0</v>
      </c>
      <c r="W1412" s="3">
        <v>0</v>
      </c>
      <c r="X1412" s="3" t="s">
        <v>1215</v>
      </c>
      <c r="Y1412" s="3" t="s">
        <v>880</v>
      </c>
      <c r="Z1412" s="3" t="str">
        <f>INDEX(业务类型!$C$4:$C$8,MATCH(纤芯!Y1412,业务类型!$B$4:$B$8,0))</f>
        <v>IDLE</v>
      </c>
      <c r="AA1412" s="3"/>
    </row>
    <row r="1413" spans="1:27" ht="16.5" x14ac:dyDescent="0.2">
      <c r="A1413" s="3">
        <v>1410</v>
      </c>
      <c r="B1413" s="3">
        <f t="shared" si="109"/>
        <v>37009101024</v>
      </c>
      <c r="C1413" s="3" t="s">
        <v>1166</v>
      </c>
      <c r="D1413" s="3" t="s">
        <v>209</v>
      </c>
      <c r="E1413" s="3" t="str">
        <f>INDEX(光放段!$G$4:$G$237,MATCH(纤芯!G1413,光放段!$C$4:$C$237,0))</f>
        <v>山东二干|禹城务头光缆:禹城行政街-齐河务头中继站</v>
      </c>
      <c r="F1413" s="3">
        <f>INDEX(光放段!$I$4:$I$237,MATCH(纤芯!H1413,光放段!$B$4:$B$237,0))</f>
        <v>37009100000</v>
      </c>
      <c r="G1413" s="3" t="str">
        <f t="shared" ref="G1413:G1476" si="110">C1413&amp;"|"&amp;D1413&amp;":"&amp;N1413&amp;"-"&amp;S1413</f>
        <v>山东二干|禹城务头光缆:禹城行政街-齐河新华路</v>
      </c>
      <c r="H1413" s="3">
        <f>INDEX(光放段!$B$4:$B$237,MATCH(纤芯!G1413,光放段!$C$4:$C$237,0))</f>
        <v>37009101000</v>
      </c>
      <c r="I1413" s="3" t="str">
        <f t="shared" ref="I1413:I1476" si="111">D1413</f>
        <v>禹城务头光缆</v>
      </c>
      <c r="J1413" s="3" t="str">
        <f>INDEX(子缆名称!$B$4:$B$29,纤芯!M1413)</f>
        <v>B缆</v>
      </c>
      <c r="K1413" s="3">
        <v>24</v>
      </c>
      <c r="L1413" s="3">
        <f t="shared" ref="L1413:L1476" si="112">MOD(K1413-1,12)+1</f>
        <v>12</v>
      </c>
      <c r="M1413" s="3">
        <f t="shared" ref="M1413:M1476" si="113">INT((K1413-1)/12)+1</f>
        <v>2</v>
      </c>
      <c r="N1413" s="3" t="s">
        <v>39</v>
      </c>
      <c r="O1413" s="3">
        <f>COUNTIF([1]局站!$D$4:$D$172,"="&amp;N1413)</f>
        <v>1</v>
      </c>
      <c r="P1413" s="3">
        <v>0</v>
      </c>
      <c r="Q1413" s="3">
        <v>0</v>
      </c>
      <c r="R1413" s="3">
        <v>0</v>
      </c>
      <c r="S1413" s="3" t="s">
        <v>40</v>
      </c>
      <c r="T1413" s="3">
        <f>COUNTIF([1]局站!$D$4:$D$172,"="&amp;S1413)</f>
        <v>1</v>
      </c>
      <c r="U1413" s="3">
        <v>0</v>
      </c>
      <c r="V1413" s="3">
        <v>0</v>
      </c>
      <c r="W1413" s="3">
        <v>0</v>
      </c>
      <c r="X1413" s="3" t="s">
        <v>1215</v>
      </c>
      <c r="Y1413" s="3" t="s">
        <v>880</v>
      </c>
      <c r="Z1413" s="3" t="str">
        <f>INDEX(业务类型!$C$4:$C$8,MATCH(纤芯!Y1413,业务类型!$B$4:$B$8,0))</f>
        <v>IDLE</v>
      </c>
      <c r="AA1413" s="3"/>
    </row>
    <row r="1414" spans="1:27" ht="16.5" x14ac:dyDescent="0.2">
      <c r="A1414" s="3">
        <v>1411</v>
      </c>
      <c r="B1414" s="3">
        <f t="shared" si="109"/>
        <v>37009101025</v>
      </c>
      <c r="C1414" s="3" t="s">
        <v>1166</v>
      </c>
      <c r="D1414" s="3" t="s">
        <v>209</v>
      </c>
      <c r="E1414" s="3" t="str">
        <f>INDEX(光放段!$G$4:$G$237,MATCH(纤芯!G1414,光放段!$C$4:$C$237,0))</f>
        <v>山东二干|禹城务头光缆:禹城行政街-齐河务头中继站</v>
      </c>
      <c r="F1414" s="3">
        <f>INDEX(光放段!$I$4:$I$237,MATCH(纤芯!H1414,光放段!$B$4:$B$237,0))</f>
        <v>37009100000</v>
      </c>
      <c r="G1414" s="3" t="str">
        <f t="shared" si="110"/>
        <v>山东二干|禹城务头光缆:禹城行政街-齐河新华路</v>
      </c>
      <c r="H1414" s="3">
        <f>INDEX(光放段!$B$4:$B$237,MATCH(纤芯!G1414,光放段!$C$4:$C$237,0))</f>
        <v>37009101000</v>
      </c>
      <c r="I1414" s="3" t="str">
        <f t="shared" si="111"/>
        <v>禹城务头光缆</v>
      </c>
      <c r="J1414" s="3" t="str">
        <f>INDEX(子缆名称!$B$4:$B$29,纤芯!M1414)</f>
        <v>C缆</v>
      </c>
      <c r="K1414" s="3">
        <v>25</v>
      </c>
      <c r="L1414" s="3">
        <f t="shared" si="112"/>
        <v>1</v>
      </c>
      <c r="M1414" s="3">
        <f t="shared" si="113"/>
        <v>3</v>
      </c>
      <c r="N1414" s="3" t="s">
        <v>39</v>
      </c>
      <c r="O1414" s="3">
        <f>COUNTIF([1]局站!$D$4:$D$172,"="&amp;N1414)</f>
        <v>1</v>
      </c>
      <c r="P1414" s="3">
        <v>0</v>
      </c>
      <c r="Q1414" s="3">
        <v>0</v>
      </c>
      <c r="R1414" s="3">
        <v>0</v>
      </c>
      <c r="S1414" s="3" t="s">
        <v>40</v>
      </c>
      <c r="T1414" s="3">
        <f>COUNTIF([1]局站!$D$4:$D$172,"="&amp;S1414)</f>
        <v>1</v>
      </c>
      <c r="U1414" s="3">
        <v>0</v>
      </c>
      <c r="V1414" s="3">
        <v>0</v>
      </c>
      <c r="W1414" s="3">
        <v>0</v>
      </c>
      <c r="X1414" s="3" t="s">
        <v>1215</v>
      </c>
      <c r="Y1414" s="3" t="s">
        <v>880</v>
      </c>
      <c r="Z1414" s="3" t="str">
        <f>INDEX(业务类型!$C$4:$C$8,MATCH(纤芯!Y1414,业务类型!$B$4:$B$8,0))</f>
        <v>IDLE</v>
      </c>
      <c r="AA1414" s="3"/>
    </row>
    <row r="1415" spans="1:27" ht="16.5" x14ac:dyDescent="0.2">
      <c r="A1415" s="3">
        <v>1412</v>
      </c>
      <c r="B1415" s="3">
        <f t="shared" si="109"/>
        <v>37009101026</v>
      </c>
      <c r="C1415" s="3" t="s">
        <v>1166</v>
      </c>
      <c r="D1415" s="3" t="s">
        <v>209</v>
      </c>
      <c r="E1415" s="3" t="str">
        <f>INDEX(光放段!$G$4:$G$237,MATCH(纤芯!G1415,光放段!$C$4:$C$237,0))</f>
        <v>山东二干|禹城务头光缆:禹城行政街-齐河务头中继站</v>
      </c>
      <c r="F1415" s="3">
        <f>INDEX(光放段!$I$4:$I$237,MATCH(纤芯!H1415,光放段!$B$4:$B$237,0))</f>
        <v>37009100000</v>
      </c>
      <c r="G1415" s="3" t="str">
        <f t="shared" si="110"/>
        <v>山东二干|禹城务头光缆:禹城行政街-齐河新华路</v>
      </c>
      <c r="H1415" s="3">
        <f>INDEX(光放段!$B$4:$B$237,MATCH(纤芯!G1415,光放段!$C$4:$C$237,0))</f>
        <v>37009101000</v>
      </c>
      <c r="I1415" s="3" t="str">
        <f t="shared" si="111"/>
        <v>禹城务头光缆</v>
      </c>
      <c r="J1415" s="3" t="str">
        <f>INDEX(子缆名称!$B$4:$B$29,纤芯!M1415)</f>
        <v>C缆</v>
      </c>
      <c r="K1415" s="3">
        <v>26</v>
      </c>
      <c r="L1415" s="3">
        <f t="shared" si="112"/>
        <v>2</v>
      </c>
      <c r="M1415" s="3">
        <f t="shared" si="113"/>
        <v>3</v>
      </c>
      <c r="N1415" s="3" t="s">
        <v>39</v>
      </c>
      <c r="O1415" s="3">
        <f>COUNTIF([1]局站!$D$4:$D$172,"="&amp;N1415)</f>
        <v>1</v>
      </c>
      <c r="P1415" s="3">
        <v>0</v>
      </c>
      <c r="Q1415" s="3">
        <v>0</v>
      </c>
      <c r="R1415" s="3">
        <v>0</v>
      </c>
      <c r="S1415" s="3" t="s">
        <v>40</v>
      </c>
      <c r="T1415" s="3">
        <f>COUNTIF([1]局站!$D$4:$D$172,"="&amp;S1415)</f>
        <v>1</v>
      </c>
      <c r="U1415" s="3">
        <v>0</v>
      </c>
      <c r="V1415" s="3">
        <v>0</v>
      </c>
      <c r="W1415" s="3">
        <v>0</v>
      </c>
      <c r="X1415" s="3" t="s">
        <v>1215</v>
      </c>
      <c r="Y1415" s="3" t="s">
        <v>880</v>
      </c>
      <c r="Z1415" s="3" t="str">
        <f>INDEX(业务类型!$C$4:$C$8,MATCH(纤芯!Y1415,业务类型!$B$4:$B$8,0))</f>
        <v>IDLE</v>
      </c>
      <c r="AA1415" s="3"/>
    </row>
    <row r="1416" spans="1:27" ht="16.5" x14ac:dyDescent="0.2">
      <c r="A1416" s="3">
        <v>1413</v>
      </c>
      <c r="B1416" s="3">
        <f t="shared" si="109"/>
        <v>37009101027</v>
      </c>
      <c r="C1416" s="3" t="s">
        <v>1166</v>
      </c>
      <c r="D1416" s="3" t="s">
        <v>209</v>
      </c>
      <c r="E1416" s="3" t="str">
        <f>INDEX(光放段!$G$4:$G$237,MATCH(纤芯!G1416,光放段!$C$4:$C$237,0))</f>
        <v>山东二干|禹城务头光缆:禹城行政街-齐河务头中继站</v>
      </c>
      <c r="F1416" s="3">
        <f>INDEX(光放段!$I$4:$I$237,MATCH(纤芯!H1416,光放段!$B$4:$B$237,0))</f>
        <v>37009100000</v>
      </c>
      <c r="G1416" s="3" t="str">
        <f t="shared" si="110"/>
        <v>山东二干|禹城务头光缆:禹城行政街-齐河新华路</v>
      </c>
      <c r="H1416" s="3">
        <f>INDEX(光放段!$B$4:$B$237,MATCH(纤芯!G1416,光放段!$C$4:$C$237,0))</f>
        <v>37009101000</v>
      </c>
      <c r="I1416" s="3" t="str">
        <f t="shared" si="111"/>
        <v>禹城务头光缆</v>
      </c>
      <c r="J1416" s="3" t="str">
        <f>INDEX(子缆名称!$B$4:$B$29,纤芯!M1416)</f>
        <v>C缆</v>
      </c>
      <c r="K1416" s="3">
        <v>27</v>
      </c>
      <c r="L1416" s="3">
        <f t="shared" si="112"/>
        <v>3</v>
      </c>
      <c r="M1416" s="3">
        <f t="shared" si="113"/>
        <v>3</v>
      </c>
      <c r="N1416" s="3" t="s">
        <v>39</v>
      </c>
      <c r="O1416" s="3">
        <f>COUNTIF([1]局站!$D$4:$D$172,"="&amp;N1416)</f>
        <v>1</v>
      </c>
      <c r="P1416" s="3">
        <v>0</v>
      </c>
      <c r="Q1416" s="3">
        <v>0</v>
      </c>
      <c r="R1416" s="3">
        <v>0</v>
      </c>
      <c r="S1416" s="3" t="s">
        <v>40</v>
      </c>
      <c r="T1416" s="3">
        <f>COUNTIF([1]局站!$D$4:$D$172,"="&amp;S1416)</f>
        <v>1</v>
      </c>
      <c r="U1416" s="3">
        <v>0</v>
      </c>
      <c r="V1416" s="3">
        <v>0</v>
      </c>
      <c r="W1416" s="3">
        <v>0</v>
      </c>
      <c r="X1416" s="3" t="s">
        <v>1215</v>
      </c>
      <c r="Y1416" s="3" t="s">
        <v>881</v>
      </c>
      <c r="Z1416" s="3" t="str">
        <f>INDEX(业务类型!$C$4:$C$8,MATCH(纤芯!Y1416,业务类型!$B$4:$B$8,0))</f>
        <v>OTHER</v>
      </c>
      <c r="AA1416" s="3" t="s">
        <v>960</v>
      </c>
    </row>
    <row r="1417" spans="1:27" ht="16.5" x14ac:dyDescent="0.2">
      <c r="A1417" s="3">
        <v>1414</v>
      </c>
      <c r="B1417" s="3">
        <f t="shared" si="109"/>
        <v>37009101028</v>
      </c>
      <c r="C1417" s="3" t="s">
        <v>1166</v>
      </c>
      <c r="D1417" s="3" t="s">
        <v>209</v>
      </c>
      <c r="E1417" s="3" t="str">
        <f>INDEX(光放段!$G$4:$G$237,MATCH(纤芯!G1417,光放段!$C$4:$C$237,0))</f>
        <v>山东二干|禹城务头光缆:禹城行政街-齐河务头中继站</v>
      </c>
      <c r="F1417" s="3">
        <f>INDEX(光放段!$I$4:$I$237,MATCH(纤芯!H1417,光放段!$B$4:$B$237,0))</f>
        <v>37009100000</v>
      </c>
      <c r="G1417" s="3" t="str">
        <f t="shared" si="110"/>
        <v>山东二干|禹城务头光缆:禹城行政街-齐河新华路</v>
      </c>
      <c r="H1417" s="3">
        <f>INDEX(光放段!$B$4:$B$237,MATCH(纤芯!G1417,光放段!$C$4:$C$237,0))</f>
        <v>37009101000</v>
      </c>
      <c r="I1417" s="3" t="str">
        <f t="shared" si="111"/>
        <v>禹城务头光缆</v>
      </c>
      <c r="J1417" s="3" t="str">
        <f>INDEX(子缆名称!$B$4:$B$29,纤芯!M1417)</f>
        <v>C缆</v>
      </c>
      <c r="K1417" s="3">
        <v>28</v>
      </c>
      <c r="L1417" s="3">
        <f t="shared" si="112"/>
        <v>4</v>
      </c>
      <c r="M1417" s="3">
        <f t="shared" si="113"/>
        <v>3</v>
      </c>
      <c r="N1417" s="3" t="s">
        <v>39</v>
      </c>
      <c r="O1417" s="3">
        <f>COUNTIF([1]局站!$D$4:$D$172,"="&amp;N1417)</f>
        <v>1</v>
      </c>
      <c r="P1417" s="3">
        <v>0</v>
      </c>
      <c r="Q1417" s="3">
        <v>0</v>
      </c>
      <c r="R1417" s="3">
        <v>0</v>
      </c>
      <c r="S1417" s="3" t="s">
        <v>40</v>
      </c>
      <c r="T1417" s="3">
        <f>COUNTIF([1]局站!$D$4:$D$172,"="&amp;S1417)</f>
        <v>1</v>
      </c>
      <c r="U1417" s="3">
        <v>0</v>
      </c>
      <c r="V1417" s="3">
        <v>0</v>
      </c>
      <c r="W1417" s="3">
        <v>0</v>
      </c>
      <c r="X1417" s="3" t="s">
        <v>1215</v>
      </c>
      <c r="Y1417" s="3" t="s">
        <v>881</v>
      </c>
      <c r="Z1417" s="3" t="str">
        <f>INDEX(业务类型!$C$4:$C$8,MATCH(纤芯!Y1417,业务类型!$B$4:$B$8,0))</f>
        <v>OTHER</v>
      </c>
      <c r="AA1417" s="3" t="s">
        <v>961</v>
      </c>
    </row>
    <row r="1418" spans="1:27" ht="16.5" x14ac:dyDescent="0.2">
      <c r="A1418" s="3">
        <v>1415</v>
      </c>
      <c r="B1418" s="3">
        <f t="shared" si="109"/>
        <v>37009101029</v>
      </c>
      <c r="C1418" s="3" t="s">
        <v>1166</v>
      </c>
      <c r="D1418" s="3" t="s">
        <v>209</v>
      </c>
      <c r="E1418" s="3" t="str">
        <f>INDEX(光放段!$G$4:$G$237,MATCH(纤芯!G1418,光放段!$C$4:$C$237,0))</f>
        <v>山东二干|禹城务头光缆:禹城行政街-齐河务头中继站</v>
      </c>
      <c r="F1418" s="3">
        <f>INDEX(光放段!$I$4:$I$237,MATCH(纤芯!H1418,光放段!$B$4:$B$237,0))</f>
        <v>37009100000</v>
      </c>
      <c r="G1418" s="3" t="str">
        <f t="shared" si="110"/>
        <v>山东二干|禹城务头光缆:禹城行政街-齐河新华路</v>
      </c>
      <c r="H1418" s="3">
        <f>INDEX(光放段!$B$4:$B$237,MATCH(纤芯!G1418,光放段!$C$4:$C$237,0))</f>
        <v>37009101000</v>
      </c>
      <c r="I1418" s="3" t="str">
        <f t="shared" si="111"/>
        <v>禹城务头光缆</v>
      </c>
      <c r="J1418" s="3" t="str">
        <f>INDEX(子缆名称!$B$4:$B$29,纤芯!M1418)</f>
        <v>C缆</v>
      </c>
      <c r="K1418" s="3">
        <v>29</v>
      </c>
      <c r="L1418" s="3">
        <f t="shared" si="112"/>
        <v>5</v>
      </c>
      <c r="M1418" s="3">
        <f t="shared" si="113"/>
        <v>3</v>
      </c>
      <c r="N1418" s="3" t="s">
        <v>39</v>
      </c>
      <c r="O1418" s="3">
        <f>COUNTIF([1]局站!$D$4:$D$172,"="&amp;N1418)</f>
        <v>1</v>
      </c>
      <c r="P1418" s="3">
        <v>0</v>
      </c>
      <c r="Q1418" s="3">
        <v>0</v>
      </c>
      <c r="R1418" s="3">
        <v>0</v>
      </c>
      <c r="S1418" s="3" t="s">
        <v>40</v>
      </c>
      <c r="T1418" s="3">
        <f>COUNTIF([1]局站!$D$4:$D$172,"="&amp;S1418)</f>
        <v>1</v>
      </c>
      <c r="U1418" s="3">
        <v>0</v>
      </c>
      <c r="V1418" s="3">
        <v>0</v>
      </c>
      <c r="W1418" s="3">
        <v>0</v>
      </c>
      <c r="X1418" s="3" t="s">
        <v>1215</v>
      </c>
      <c r="Y1418" s="3" t="s">
        <v>880</v>
      </c>
      <c r="Z1418" s="3" t="str">
        <f>INDEX(业务类型!$C$4:$C$8,MATCH(纤芯!Y1418,业务类型!$B$4:$B$8,0))</f>
        <v>IDLE</v>
      </c>
      <c r="AA1418" s="3"/>
    </row>
    <row r="1419" spans="1:27" ht="16.5" x14ac:dyDescent="0.2">
      <c r="A1419" s="3">
        <v>1416</v>
      </c>
      <c r="B1419" s="3">
        <f t="shared" si="109"/>
        <v>37009101030</v>
      </c>
      <c r="C1419" s="3" t="s">
        <v>1166</v>
      </c>
      <c r="D1419" s="3" t="s">
        <v>209</v>
      </c>
      <c r="E1419" s="3" t="str">
        <f>INDEX(光放段!$G$4:$G$237,MATCH(纤芯!G1419,光放段!$C$4:$C$237,0))</f>
        <v>山东二干|禹城务头光缆:禹城行政街-齐河务头中继站</v>
      </c>
      <c r="F1419" s="3">
        <f>INDEX(光放段!$I$4:$I$237,MATCH(纤芯!H1419,光放段!$B$4:$B$237,0))</f>
        <v>37009100000</v>
      </c>
      <c r="G1419" s="3" t="str">
        <f t="shared" si="110"/>
        <v>山东二干|禹城务头光缆:禹城行政街-齐河新华路</v>
      </c>
      <c r="H1419" s="3">
        <f>INDEX(光放段!$B$4:$B$237,MATCH(纤芯!G1419,光放段!$C$4:$C$237,0))</f>
        <v>37009101000</v>
      </c>
      <c r="I1419" s="3" t="str">
        <f t="shared" si="111"/>
        <v>禹城务头光缆</v>
      </c>
      <c r="J1419" s="3" t="str">
        <f>INDEX(子缆名称!$B$4:$B$29,纤芯!M1419)</f>
        <v>C缆</v>
      </c>
      <c r="K1419" s="3">
        <v>30</v>
      </c>
      <c r="L1419" s="3">
        <f t="shared" si="112"/>
        <v>6</v>
      </c>
      <c r="M1419" s="3">
        <f t="shared" si="113"/>
        <v>3</v>
      </c>
      <c r="N1419" s="3" t="s">
        <v>39</v>
      </c>
      <c r="O1419" s="3">
        <f>COUNTIF([1]局站!$D$4:$D$172,"="&amp;N1419)</f>
        <v>1</v>
      </c>
      <c r="P1419" s="3">
        <v>0</v>
      </c>
      <c r="Q1419" s="3">
        <v>0</v>
      </c>
      <c r="R1419" s="3">
        <v>0</v>
      </c>
      <c r="S1419" s="3" t="s">
        <v>40</v>
      </c>
      <c r="T1419" s="3">
        <f>COUNTIF([1]局站!$D$4:$D$172,"="&amp;S1419)</f>
        <v>1</v>
      </c>
      <c r="U1419" s="3">
        <v>0</v>
      </c>
      <c r="V1419" s="3">
        <v>0</v>
      </c>
      <c r="W1419" s="3">
        <v>0</v>
      </c>
      <c r="X1419" s="3" t="s">
        <v>1215</v>
      </c>
      <c r="Y1419" s="3" t="s">
        <v>880</v>
      </c>
      <c r="Z1419" s="3" t="str">
        <f>INDEX(业务类型!$C$4:$C$8,MATCH(纤芯!Y1419,业务类型!$B$4:$B$8,0))</f>
        <v>IDLE</v>
      </c>
      <c r="AA1419" s="3"/>
    </row>
    <row r="1420" spans="1:27" ht="16.5" x14ac:dyDescent="0.2">
      <c r="A1420" s="3">
        <v>1417</v>
      </c>
      <c r="B1420" s="3">
        <f t="shared" si="109"/>
        <v>37009101031</v>
      </c>
      <c r="C1420" s="3" t="s">
        <v>1166</v>
      </c>
      <c r="D1420" s="3" t="s">
        <v>209</v>
      </c>
      <c r="E1420" s="3" t="str">
        <f>INDEX(光放段!$G$4:$G$237,MATCH(纤芯!G1420,光放段!$C$4:$C$237,0))</f>
        <v>山东二干|禹城务头光缆:禹城行政街-齐河务头中继站</v>
      </c>
      <c r="F1420" s="3">
        <f>INDEX(光放段!$I$4:$I$237,MATCH(纤芯!H1420,光放段!$B$4:$B$237,0))</f>
        <v>37009100000</v>
      </c>
      <c r="G1420" s="3" t="str">
        <f t="shared" si="110"/>
        <v>山东二干|禹城务头光缆:禹城行政街-齐河新华路</v>
      </c>
      <c r="H1420" s="3">
        <f>INDEX(光放段!$B$4:$B$237,MATCH(纤芯!G1420,光放段!$C$4:$C$237,0))</f>
        <v>37009101000</v>
      </c>
      <c r="I1420" s="3" t="str">
        <f t="shared" si="111"/>
        <v>禹城务头光缆</v>
      </c>
      <c r="J1420" s="3" t="str">
        <f>INDEX(子缆名称!$B$4:$B$29,纤芯!M1420)</f>
        <v>C缆</v>
      </c>
      <c r="K1420" s="3">
        <v>31</v>
      </c>
      <c r="L1420" s="3">
        <f t="shared" si="112"/>
        <v>7</v>
      </c>
      <c r="M1420" s="3">
        <f t="shared" si="113"/>
        <v>3</v>
      </c>
      <c r="N1420" s="3" t="s">
        <v>39</v>
      </c>
      <c r="O1420" s="3">
        <f>COUNTIF([1]局站!$D$4:$D$172,"="&amp;N1420)</f>
        <v>1</v>
      </c>
      <c r="P1420" s="3">
        <v>0</v>
      </c>
      <c r="Q1420" s="3">
        <v>0</v>
      </c>
      <c r="R1420" s="3">
        <v>0</v>
      </c>
      <c r="S1420" s="3" t="s">
        <v>40</v>
      </c>
      <c r="T1420" s="3">
        <f>COUNTIF([1]局站!$D$4:$D$172,"="&amp;S1420)</f>
        <v>1</v>
      </c>
      <c r="U1420" s="3">
        <v>0</v>
      </c>
      <c r="V1420" s="3">
        <v>0</v>
      </c>
      <c r="W1420" s="3">
        <v>0</v>
      </c>
      <c r="X1420" s="3" t="s">
        <v>1215</v>
      </c>
      <c r="Y1420" s="3" t="s">
        <v>880</v>
      </c>
      <c r="Z1420" s="3" t="str">
        <f>INDEX(业务类型!$C$4:$C$8,MATCH(纤芯!Y1420,业务类型!$B$4:$B$8,0))</f>
        <v>IDLE</v>
      </c>
      <c r="AA1420" s="3"/>
    </row>
    <row r="1421" spans="1:27" ht="16.5" x14ac:dyDescent="0.2">
      <c r="A1421" s="3">
        <v>1418</v>
      </c>
      <c r="B1421" s="3">
        <f t="shared" si="109"/>
        <v>37009101032</v>
      </c>
      <c r="C1421" s="3" t="s">
        <v>1166</v>
      </c>
      <c r="D1421" s="3" t="s">
        <v>209</v>
      </c>
      <c r="E1421" s="3" t="str">
        <f>INDEX(光放段!$G$4:$G$237,MATCH(纤芯!G1421,光放段!$C$4:$C$237,0))</f>
        <v>山东二干|禹城务头光缆:禹城行政街-齐河务头中继站</v>
      </c>
      <c r="F1421" s="3">
        <f>INDEX(光放段!$I$4:$I$237,MATCH(纤芯!H1421,光放段!$B$4:$B$237,0))</f>
        <v>37009100000</v>
      </c>
      <c r="G1421" s="3" t="str">
        <f t="shared" si="110"/>
        <v>山东二干|禹城务头光缆:禹城行政街-齐河新华路</v>
      </c>
      <c r="H1421" s="3">
        <f>INDEX(光放段!$B$4:$B$237,MATCH(纤芯!G1421,光放段!$C$4:$C$237,0))</f>
        <v>37009101000</v>
      </c>
      <c r="I1421" s="3" t="str">
        <f t="shared" si="111"/>
        <v>禹城务头光缆</v>
      </c>
      <c r="J1421" s="3" t="str">
        <f>INDEX(子缆名称!$B$4:$B$29,纤芯!M1421)</f>
        <v>C缆</v>
      </c>
      <c r="K1421" s="3">
        <v>32</v>
      </c>
      <c r="L1421" s="3">
        <f t="shared" si="112"/>
        <v>8</v>
      </c>
      <c r="M1421" s="3">
        <f t="shared" si="113"/>
        <v>3</v>
      </c>
      <c r="N1421" s="3" t="s">
        <v>39</v>
      </c>
      <c r="O1421" s="3">
        <f>COUNTIF([1]局站!$D$4:$D$172,"="&amp;N1421)</f>
        <v>1</v>
      </c>
      <c r="P1421" s="3">
        <v>0</v>
      </c>
      <c r="Q1421" s="3">
        <v>0</v>
      </c>
      <c r="R1421" s="3">
        <v>0</v>
      </c>
      <c r="S1421" s="3" t="s">
        <v>40</v>
      </c>
      <c r="T1421" s="3">
        <f>COUNTIF([1]局站!$D$4:$D$172,"="&amp;S1421)</f>
        <v>1</v>
      </c>
      <c r="U1421" s="3">
        <v>0</v>
      </c>
      <c r="V1421" s="3">
        <v>0</v>
      </c>
      <c r="W1421" s="3">
        <v>0</v>
      </c>
      <c r="X1421" s="3" t="s">
        <v>1215</v>
      </c>
      <c r="Y1421" s="3" t="s">
        <v>880</v>
      </c>
      <c r="Z1421" s="3" t="str">
        <f>INDEX(业务类型!$C$4:$C$8,MATCH(纤芯!Y1421,业务类型!$B$4:$B$8,0))</f>
        <v>IDLE</v>
      </c>
      <c r="AA1421" s="3"/>
    </row>
    <row r="1422" spans="1:27" ht="16.5" x14ac:dyDescent="0.2">
      <c r="A1422" s="3">
        <v>1419</v>
      </c>
      <c r="B1422" s="3">
        <f t="shared" si="109"/>
        <v>37009101033</v>
      </c>
      <c r="C1422" s="3" t="s">
        <v>1166</v>
      </c>
      <c r="D1422" s="3" t="s">
        <v>209</v>
      </c>
      <c r="E1422" s="3" t="str">
        <f>INDEX(光放段!$G$4:$G$237,MATCH(纤芯!G1422,光放段!$C$4:$C$237,0))</f>
        <v>山东二干|禹城务头光缆:禹城行政街-齐河务头中继站</v>
      </c>
      <c r="F1422" s="3">
        <f>INDEX(光放段!$I$4:$I$237,MATCH(纤芯!H1422,光放段!$B$4:$B$237,0))</f>
        <v>37009100000</v>
      </c>
      <c r="G1422" s="3" t="str">
        <f t="shared" si="110"/>
        <v>山东二干|禹城务头光缆:禹城行政街-齐河新华路</v>
      </c>
      <c r="H1422" s="3">
        <f>INDEX(光放段!$B$4:$B$237,MATCH(纤芯!G1422,光放段!$C$4:$C$237,0))</f>
        <v>37009101000</v>
      </c>
      <c r="I1422" s="3" t="str">
        <f t="shared" si="111"/>
        <v>禹城务头光缆</v>
      </c>
      <c r="J1422" s="3" t="str">
        <f>INDEX(子缆名称!$B$4:$B$29,纤芯!M1422)</f>
        <v>C缆</v>
      </c>
      <c r="K1422" s="3">
        <v>33</v>
      </c>
      <c r="L1422" s="3">
        <f t="shared" si="112"/>
        <v>9</v>
      </c>
      <c r="M1422" s="3">
        <f t="shared" si="113"/>
        <v>3</v>
      </c>
      <c r="N1422" s="3" t="s">
        <v>39</v>
      </c>
      <c r="O1422" s="3">
        <f>COUNTIF([1]局站!$D$4:$D$172,"="&amp;N1422)</f>
        <v>1</v>
      </c>
      <c r="P1422" s="3">
        <v>0</v>
      </c>
      <c r="Q1422" s="3">
        <v>0</v>
      </c>
      <c r="R1422" s="3">
        <v>0</v>
      </c>
      <c r="S1422" s="3" t="s">
        <v>40</v>
      </c>
      <c r="T1422" s="3">
        <f>COUNTIF([1]局站!$D$4:$D$172,"="&amp;S1422)</f>
        <v>1</v>
      </c>
      <c r="U1422" s="3">
        <v>0</v>
      </c>
      <c r="V1422" s="3">
        <v>0</v>
      </c>
      <c r="W1422" s="3">
        <v>0</v>
      </c>
      <c r="X1422" s="3" t="s">
        <v>1215</v>
      </c>
      <c r="Y1422" s="3" t="s">
        <v>880</v>
      </c>
      <c r="Z1422" s="3" t="str">
        <f>INDEX(业务类型!$C$4:$C$8,MATCH(纤芯!Y1422,业务类型!$B$4:$B$8,0))</f>
        <v>IDLE</v>
      </c>
      <c r="AA1422" s="3"/>
    </row>
    <row r="1423" spans="1:27" ht="16.5" x14ac:dyDescent="0.2">
      <c r="A1423" s="3">
        <v>1420</v>
      </c>
      <c r="B1423" s="3">
        <f t="shared" si="109"/>
        <v>37009101034</v>
      </c>
      <c r="C1423" s="3" t="s">
        <v>1166</v>
      </c>
      <c r="D1423" s="3" t="s">
        <v>209</v>
      </c>
      <c r="E1423" s="3" t="str">
        <f>INDEX(光放段!$G$4:$G$237,MATCH(纤芯!G1423,光放段!$C$4:$C$237,0))</f>
        <v>山东二干|禹城务头光缆:禹城行政街-齐河务头中继站</v>
      </c>
      <c r="F1423" s="3">
        <f>INDEX(光放段!$I$4:$I$237,MATCH(纤芯!H1423,光放段!$B$4:$B$237,0))</f>
        <v>37009100000</v>
      </c>
      <c r="G1423" s="3" t="str">
        <f t="shared" si="110"/>
        <v>山东二干|禹城务头光缆:禹城行政街-齐河新华路</v>
      </c>
      <c r="H1423" s="3">
        <f>INDEX(光放段!$B$4:$B$237,MATCH(纤芯!G1423,光放段!$C$4:$C$237,0))</f>
        <v>37009101000</v>
      </c>
      <c r="I1423" s="3" t="str">
        <f t="shared" si="111"/>
        <v>禹城务头光缆</v>
      </c>
      <c r="J1423" s="3" t="str">
        <f>INDEX(子缆名称!$B$4:$B$29,纤芯!M1423)</f>
        <v>C缆</v>
      </c>
      <c r="K1423" s="3">
        <v>34</v>
      </c>
      <c r="L1423" s="3">
        <f t="shared" si="112"/>
        <v>10</v>
      </c>
      <c r="M1423" s="3">
        <f t="shared" si="113"/>
        <v>3</v>
      </c>
      <c r="N1423" s="3" t="s">
        <v>39</v>
      </c>
      <c r="O1423" s="3">
        <f>COUNTIF([1]局站!$D$4:$D$172,"="&amp;N1423)</f>
        <v>1</v>
      </c>
      <c r="P1423" s="3">
        <v>0</v>
      </c>
      <c r="Q1423" s="3">
        <v>0</v>
      </c>
      <c r="R1423" s="3">
        <v>0</v>
      </c>
      <c r="S1423" s="3" t="s">
        <v>40</v>
      </c>
      <c r="T1423" s="3">
        <f>COUNTIF([1]局站!$D$4:$D$172,"="&amp;S1423)</f>
        <v>1</v>
      </c>
      <c r="U1423" s="3">
        <v>0</v>
      </c>
      <c r="V1423" s="3">
        <v>0</v>
      </c>
      <c r="W1423" s="3">
        <v>0</v>
      </c>
      <c r="X1423" s="3" t="s">
        <v>1215</v>
      </c>
      <c r="Y1423" s="3" t="s">
        <v>880</v>
      </c>
      <c r="Z1423" s="3" t="str">
        <f>INDEX(业务类型!$C$4:$C$8,MATCH(纤芯!Y1423,业务类型!$B$4:$B$8,0))</f>
        <v>IDLE</v>
      </c>
      <c r="AA1423" s="3"/>
    </row>
    <row r="1424" spans="1:27" ht="16.5" x14ac:dyDescent="0.2">
      <c r="A1424" s="3">
        <v>1421</v>
      </c>
      <c r="B1424" s="3">
        <f t="shared" si="109"/>
        <v>37009101035</v>
      </c>
      <c r="C1424" s="3" t="s">
        <v>1166</v>
      </c>
      <c r="D1424" s="3" t="s">
        <v>209</v>
      </c>
      <c r="E1424" s="3" t="str">
        <f>INDEX(光放段!$G$4:$G$237,MATCH(纤芯!G1424,光放段!$C$4:$C$237,0))</f>
        <v>山东二干|禹城务头光缆:禹城行政街-齐河务头中继站</v>
      </c>
      <c r="F1424" s="3">
        <f>INDEX(光放段!$I$4:$I$237,MATCH(纤芯!H1424,光放段!$B$4:$B$237,0))</f>
        <v>37009100000</v>
      </c>
      <c r="G1424" s="3" t="str">
        <f t="shared" si="110"/>
        <v>山东二干|禹城务头光缆:禹城行政街-齐河新华路</v>
      </c>
      <c r="H1424" s="3">
        <f>INDEX(光放段!$B$4:$B$237,MATCH(纤芯!G1424,光放段!$C$4:$C$237,0))</f>
        <v>37009101000</v>
      </c>
      <c r="I1424" s="3" t="str">
        <f t="shared" si="111"/>
        <v>禹城务头光缆</v>
      </c>
      <c r="J1424" s="3" t="str">
        <f>INDEX(子缆名称!$B$4:$B$29,纤芯!M1424)</f>
        <v>C缆</v>
      </c>
      <c r="K1424" s="3">
        <v>35</v>
      </c>
      <c r="L1424" s="3">
        <f t="shared" si="112"/>
        <v>11</v>
      </c>
      <c r="M1424" s="3">
        <f t="shared" si="113"/>
        <v>3</v>
      </c>
      <c r="N1424" s="3" t="s">
        <v>39</v>
      </c>
      <c r="O1424" s="3">
        <f>COUNTIF([1]局站!$D$4:$D$172,"="&amp;N1424)</f>
        <v>1</v>
      </c>
      <c r="P1424" s="3">
        <v>0</v>
      </c>
      <c r="Q1424" s="3">
        <v>0</v>
      </c>
      <c r="R1424" s="3">
        <v>0</v>
      </c>
      <c r="S1424" s="3" t="s">
        <v>40</v>
      </c>
      <c r="T1424" s="3">
        <f>COUNTIF([1]局站!$D$4:$D$172,"="&amp;S1424)</f>
        <v>1</v>
      </c>
      <c r="U1424" s="3">
        <v>0</v>
      </c>
      <c r="V1424" s="3">
        <v>0</v>
      </c>
      <c r="W1424" s="3">
        <v>0</v>
      </c>
      <c r="X1424" s="3" t="s">
        <v>1215</v>
      </c>
      <c r="Y1424" s="3" t="s">
        <v>880</v>
      </c>
      <c r="Z1424" s="3" t="str">
        <f>INDEX(业务类型!$C$4:$C$8,MATCH(纤芯!Y1424,业务类型!$B$4:$B$8,0))</f>
        <v>IDLE</v>
      </c>
      <c r="AA1424" s="3"/>
    </row>
    <row r="1425" spans="1:27" ht="16.5" x14ac:dyDescent="0.2">
      <c r="A1425" s="3">
        <v>1422</v>
      </c>
      <c r="B1425" s="3">
        <f t="shared" si="109"/>
        <v>37009101036</v>
      </c>
      <c r="C1425" s="3" t="s">
        <v>1166</v>
      </c>
      <c r="D1425" s="3" t="s">
        <v>209</v>
      </c>
      <c r="E1425" s="3" t="str">
        <f>INDEX(光放段!$G$4:$G$237,MATCH(纤芯!G1425,光放段!$C$4:$C$237,0))</f>
        <v>山东二干|禹城务头光缆:禹城行政街-齐河务头中继站</v>
      </c>
      <c r="F1425" s="3">
        <f>INDEX(光放段!$I$4:$I$237,MATCH(纤芯!H1425,光放段!$B$4:$B$237,0))</f>
        <v>37009100000</v>
      </c>
      <c r="G1425" s="3" t="str">
        <f t="shared" si="110"/>
        <v>山东二干|禹城务头光缆:禹城行政街-齐河新华路</v>
      </c>
      <c r="H1425" s="3">
        <f>INDEX(光放段!$B$4:$B$237,MATCH(纤芯!G1425,光放段!$C$4:$C$237,0))</f>
        <v>37009101000</v>
      </c>
      <c r="I1425" s="3" t="str">
        <f t="shared" si="111"/>
        <v>禹城务头光缆</v>
      </c>
      <c r="J1425" s="3" t="str">
        <f>INDEX(子缆名称!$B$4:$B$29,纤芯!M1425)</f>
        <v>C缆</v>
      </c>
      <c r="K1425" s="3">
        <v>36</v>
      </c>
      <c r="L1425" s="3">
        <f t="shared" si="112"/>
        <v>12</v>
      </c>
      <c r="M1425" s="3">
        <f t="shared" si="113"/>
        <v>3</v>
      </c>
      <c r="N1425" s="3" t="s">
        <v>39</v>
      </c>
      <c r="O1425" s="3">
        <f>COUNTIF([1]局站!$D$4:$D$172,"="&amp;N1425)</f>
        <v>1</v>
      </c>
      <c r="P1425" s="3">
        <v>0</v>
      </c>
      <c r="Q1425" s="3">
        <v>0</v>
      </c>
      <c r="R1425" s="3">
        <v>0</v>
      </c>
      <c r="S1425" s="3" t="s">
        <v>40</v>
      </c>
      <c r="T1425" s="3">
        <f>COUNTIF([1]局站!$D$4:$D$172,"="&amp;S1425)</f>
        <v>1</v>
      </c>
      <c r="U1425" s="3">
        <v>0</v>
      </c>
      <c r="V1425" s="3">
        <v>0</v>
      </c>
      <c r="W1425" s="3">
        <v>0</v>
      </c>
      <c r="X1425" s="3" t="s">
        <v>1215</v>
      </c>
      <c r="Y1425" s="3" t="s">
        <v>880</v>
      </c>
      <c r="Z1425" s="3" t="str">
        <f>INDEX(业务类型!$C$4:$C$8,MATCH(纤芯!Y1425,业务类型!$B$4:$B$8,0))</f>
        <v>IDLE</v>
      </c>
      <c r="AA1425" s="3"/>
    </row>
    <row r="1426" spans="1:27" ht="16.5" x14ac:dyDescent="0.2">
      <c r="A1426" s="3">
        <v>1423</v>
      </c>
      <c r="B1426" s="3">
        <f t="shared" si="109"/>
        <v>37009102001</v>
      </c>
      <c r="C1426" s="3" t="s">
        <v>1166</v>
      </c>
      <c r="D1426" s="3" t="s">
        <v>209</v>
      </c>
      <c r="E1426" s="3" t="str">
        <f>INDEX(光放段!$G$4:$G$237,MATCH(纤芯!G1426,光放段!$C$4:$C$237,0))</f>
        <v>山东二干|禹城务头光缆:禹城行政街-齐河务头中继站</v>
      </c>
      <c r="F1426" s="3">
        <f>INDEX(光放段!$I$4:$I$237,MATCH(纤芯!H1426,光放段!$B$4:$B$237,0))</f>
        <v>37009100000</v>
      </c>
      <c r="G1426" s="3" t="str">
        <f t="shared" si="110"/>
        <v>山东二干|禹城务头光缆:齐河新华路-齐河务头</v>
      </c>
      <c r="H1426" s="3">
        <f>INDEX(光放段!$B$4:$B$237,MATCH(纤芯!G1426,光放段!$C$4:$C$237,0))</f>
        <v>37009102000</v>
      </c>
      <c r="I1426" s="3" t="str">
        <f t="shared" si="111"/>
        <v>禹城务头光缆</v>
      </c>
      <c r="J1426" s="3" t="str">
        <f>INDEX(子缆名称!$B$4:$B$29,纤芯!M1426)</f>
        <v>A缆</v>
      </c>
      <c r="K1426" s="3">
        <v>1</v>
      </c>
      <c r="L1426" s="3">
        <f t="shared" si="112"/>
        <v>1</v>
      </c>
      <c r="M1426" s="3">
        <f t="shared" si="113"/>
        <v>1</v>
      </c>
      <c r="N1426" s="3" t="s">
        <v>40</v>
      </c>
      <c r="O1426" s="3">
        <f>COUNTIF([1]局站!$D$4:$D$172,"="&amp;N1426)</f>
        <v>1</v>
      </c>
      <c r="P1426" s="3">
        <v>0</v>
      </c>
      <c r="Q1426" s="3">
        <v>0</v>
      </c>
      <c r="R1426" s="3">
        <v>0</v>
      </c>
      <c r="S1426" s="3" t="s">
        <v>45</v>
      </c>
      <c r="T1426" s="3">
        <f>COUNTIF([1]局站!$D$4:$D$172,"="&amp;S1426)</f>
        <v>1</v>
      </c>
      <c r="U1426" s="3">
        <v>0</v>
      </c>
      <c r="V1426" s="3">
        <v>0</v>
      </c>
      <c r="W1426" s="3">
        <v>0</v>
      </c>
      <c r="X1426" s="3" t="s">
        <v>1214</v>
      </c>
      <c r="Y1426" s="3" t="s">
        <v>854</v>
      </c>
      <c r="Z1426" s="3" t="str">
        <f>INDEX(业务类型!$C$4:$C$8,MATCH(纤芯!Y1426,业务类型!$B$4:$B$8,0))</f>
        <v>LOCAL</v>
      </c>
      <c r="AA1426" s="3" t="s">
        <v>879</v>
      </c>
    </row>
    <row r="1427" spans="1:27" ht="16.5" x14ac:dyDescent="0.2">
      <c r="A1427" s="3">
        <v>1424</v>
      </c>
      <c r="B1427" s="3">
        <f t="shared" si="109"/>
        <v>37009102002</v>
      </c>
      <c r="C1427" s="3" t="s">
        <v>1166</v>
      </c>
      <c r="D1427" s="3" t="s">
        <v>209</v>
      </c>
      <c r="E1427" s="3" t="str">
        <f>INDEX(光放段!$G$4:$G$237,MATCH(纤芯!G1427,光放段!$C$4:$C$237,0))</f>
        <v>山东二干|禹城务头光缆:禹城行政街-齐河务头中继站</v>
      </c>
      <c r="F1427" s="3">
        <f>INDEX(光放段!$I$4:$I$237,MATCH(纤芯!H1427,光放段!$B$4:$B$237,0))</f>
        <v>37009100000</v>
      </c>
      <c r="G1427" s="3" t="str">
        <f t="shared" si="110"/>
        <v>山东二干|禹城务头光缆:齐河新华路-齐河务头</v>
      </c>
      <c r="H1427" s="3">
        <f>INDEX(光放段!$B$4:$B$237,MATCH(纤芯!G1427,光放段!$C$4:$C$237,0))</f>
        <v>37009102000</v>
      </c>
      <c r="I1427" s="3" t="str">
        <f t="shared" si="111"/>
        <v>禹城务头光缆</v>
      </c>
      <c r="J1427" s="3" t="str">
        <f>INDEX(子缆名称!$B$4:$B$29,纤芯!M1427)</f>
        <v>A缆</v>
      </c>
      <c r="K1427" s="3">
        <v>2</v>
      </c>
      <c r="L1427" s="3">
        <f t="shared" si="112"/>
        <v>2</v>
      </c>
      <c r="M1427" s="3">
        <f t="shared" si="113"/>
        <v>1</v>
      </c>
      <c r="N1427" s="3" t="s">
        <v>40</v>
      </c>
      <c r="O1427" s="3">
        <f>COUNTIF([1]局站!$D$4:$D$172,"="&amp;N1427)</f>
        <v>1</v>
      </c>
      <c r="P1427" s="3">
        <v>0</v>
      </c>
      <c r="Q1427" s="3">
        <v>0</v>
      </c>
      <c r="R1427" s="3">
        <v>0</v>
      </c>
      <c r="S1427" s="3" t="s">
        <v>45</v>
      </c>
      <c r="T1427" s="3">
        <f>COUNTIF([1]局站!$D$4:$D$172,"="&amp;S1427)</f>
        <v>1</v>
      </c>
      <c r="U1427" s="3">
        <v>0</v>
      </c>
      <c r="V1427" s="3">
        <v>0</v>
      </c>
      <c r="W1427" s="3">
        <v>0</v>
      </c>
      <c r="X1427" s="3" t="s">
        <v>1214</v>
      </c>
      <c r="Y1427" s="3" t="s">
        <v>854</v>
      </c>
      <c r="Z1427" s="3" t="str">
        <f>INDEX(业务类型!$C$4:$C$8,MATCH(纤芯!Y1427,业务类型!$B$4:$B$8,0))</f>
        <v>LOCAL</v>
      </c>
      <c r="AA1427" s="3" t="s">
        <v>879</v>
      </c>
    </row>
    <row r="1428" spans="1:27" ht="16.5" x14ac:dyDescent="0.2">
      <c r="A1428" s="3">
        <v>1425</v>
      </c>
      <c r="B1428" s="3">
        <f t="shared" si="109"/>
        <v>37009102003</v>
      </c>
      <c r="C1428" s="3" t="s">
        <v>1166</v>
      </c>
      <c r="D1428" s="3" t="s">
        <v>209</v>
      </c>
      <c r="E1428" s="3" t="str">
        <f>INDEX(光放段!$G$4:$G$237,MATCH(纤芯!G1428,光放段!$C$4:$C$237,0))</f>
        <v>山东二干|禹城务头光缆:禹城行政街-齐河务头中继站</v>
      </c>
      <c r="F1428" s="3">
        <f>INDEX(光放段!$I$4:$I$237,MATCH(纤芯!H1428,光放段!$B$4:$B$237,0))</f>
        <v>37009100000</v>
      </c>
      <c r="G1428" s="3" t="str">
        <f t="shared" si="110"/>
        <v>山东二干|禹城务头光缆:齐河新华路-齐河务头</v>
      </c>
      <c r="H1428" s="3">
        <f>INDEX(光放段!$B$4:$B$237,MATCH(纤芯!G1428,光放段!$C$4:$C$237,0))</f>
        <v>37009102000</v>
      </c>
      <c r="I1428" s="3" t="str">
        <f t="shared" si="111"/>
        <v>禹城务头光缆</v>
      </c>
      <c r="J1428" s="3" t="str">
        <f>INDEX(子缆名称!$B$4:$B$29,纤芯!M1428)</f>
        <v>A缆</v>
      </c>
      <c r="K1428" s="3">
        <v>3</v>
      </c>
      <c r="L1428" s="3">
        <f t="shared" si="112"/>
        <v>3</v>
      </c>
      <c r="M1428" s="3">
        <f t="shared" si="113"/>
        <v>1</v>
      </c>
      <c r="N1428" s="3" t="s">
        <v>40</v>
      </c>
      <c r="O1428" s="3">
        <f>COUNTIF([1]局站!$D$4:$D$172,"="&amp;N1428)</f>
        <v>1</v>
      </c>
      <c r="P1428" s="3">
        <v>0</v>
      </c>
      <c r="Q1428" s="3">
        <v>0</v>
      </c>
      <c r="R1428" s="3">
        <v>0</v>
      </c>
      <c r="S1428" s="3" t="s">
        <v>45</v>
      </c>
      <c r="T1428" s="3">
        <f>COUNTIF([1]局站!$D$4:$D$172,"="&amp;S1428)</f>
        <v>1</v>
      </c>
      <c r="U1428" s="3">
        <v>0</v>
      </c>
      <c r="V1428" s="3">
        <v>0</v>
      </c>
      <c r="W1428" s="3">
        <v>0</v>
      </c>
      <c r="X1428" s="3" t="s">
        <v>1214</v>
      </c>
      <c r="Y1428" s="3" t="s">
        <v>852</v>
      </c>
      <c r="Z1428" s="3" t="str">
        <f>INDEX(业务类型!$C$4:$C$8,MATCH(纤芯!Y1428,业务类型!$B$4:$B$8,0))</f>
        <v>TWO</v>
      </c>
      <c r="AA1428" s="3" t="s">
        <v>914</v>
      </c>
    </row>
    <row r="1429" spans="1:27" ht="16.5" x14ac:dyDescent="0.2">
      <c r="A1429" s="3">
        <v>1426</v>
      </c>
      <c r="B1429" s="3">
        <f t="shared" ref="B1429:B1492" si="114">H1429+K1429</f>
        <v>37009102004</v>
      </c>
      <c r="C1429" s="3" t="s">
        <v>1166</v>
      </c>
      <c r="D1429" s="3" t="s">
        <v>209</v>
      </c>
      <c r="E1429" s="3" t="str">
        <f>INDEX(光放段!$G$4:$G$237,MATCH(纤芯!G1429,光放段!$C$4:$C$237,0))</f>
        <v>山东二干|禹城务头光缆:禹城行政街-齐河务头中继站</v>
      </c>
      <c r="F1429" s="3">
        <f>INDEX(光放段!$I$4:$I$237,MATCH(纤芯!H1429,光放段!$B$4:$B$237,0))</f>
        <v>37009100000</v>
      </c>
      <c r="G1429" s="3" t="str">
        <f t="shared" si="110"/>
        <v>山东二干|禹城务头光缆:齐河新华路-齐河务头</v>
      </c>
      <c r="H1429" s="3">
        <f>INDEX(光放段!$B$4:$B$237,MATCH(纤芯!G1429,光放段!$C$4:$C$237,0))</f>
        <v>37009102000</v>
      </c>
      <c r="I1429" s="3" t="str">
        <f t="shared" si="111"/>
        <v>禹城务头光缆</v>
      </c>
      <c r="J1429" s="3" t="str">
        <f>INDEX(子缆名称!$B$4:$B$29,纤芯!M1429)</f>
        <v>A缆</v>
      </c>
      <c r="K1429" s="3">
        <v>4</v>
      </c>
      <c r="L1429" s="3">
        <f t="shared" si="112"/>
        <v>4</v>
      </c>
      <c r="M1429" s="3">
        <f t="shared" si="113"/>
        <v>1</v>
      </c>
      <c r="N1429" s="3" t="s">
        <v>40</v>
      </c>
      <c r="O1429" s="3">
        <f>COUNTIF([1]局站!$D$4:$D$172,"="&amp;N1429)</f>
        <v>1</v>
      </c>
      <c r="P1429" s="3">
        <v>0</v>
      </c>
      <c r="Q1429" s="3">
        <v>0</v>
      </c>
      <c r="R1429" s="3">
        <v>0</v>
      </c>
      <c r="S1429" s="3" t="s">
        <v>45</v>
      </c>
      <c r="T1429" s="3">
        <f>COUNTIF([1]局站!$D$4:$D$172,"="&amp;S1429)</f>
        <v>1</v>
      </c>
      <c r="U1429" s="3">
        <v>0</v>
      </c>
      <c r="V1429" s="3">
        <v>0</v>
      </c>
      <c r="W1429" s="3">
        <v>0</v>
      </c>
      <c r="X1429" s="3" t="s">
        <v>1214</v>
      </c>
      <c r="Y1429" s="3" t="s">
        <v>852</v>
      </c>
      <c r="Z1429" s="3" t="str">
        <f>INDEX(业务类型!$C$4:$C$8,MATCH(纤芯!Y1429,业务类型!$B$4:$B$8,0))</f>
        <v>TWO</v>
      </c>
      <c r="AA1429" s="3" t="s">
        <v>914</v>
      </c>
    </row>
    <row r="1430" spans="1:27" ht="16.5" x14ac:dyDescent="0.2">
      <c r="A1430" s="3">
        <v>1427</v>
      </c>
      <c r="B1430" s="3">
        <f t="shared" si="114"/>
        <v>37009102005</v>
      </c>
      <c r="C1430" s="3" t="s">
        <v>1166</v>
      </c>
      <c r="D1430" s="3" t="s">
        <v>209</v>
      </c>
      <c r="E1430" s="3" t="str">
        <f>INDEX(光放段!$G$4:$G$237,MATCH(纤芯!G1430,光放段!$C$4:$C$237,0))</f>
        <v>山东二干|禹城务头光缆:禹城行政街-齐河务头中继站</v>
      </c>
      <c r="F1430" s="3">
        <f>INDEX(光放段!$I$4:$I$237,MATCH(纤芯!H1430,光放段!$B$4:$B$237,0))</f>
        <v>37009100000</v>
      </c>
      <c r="G1430" s="3" t="str">
        <f t="shared" si="110"/>
        <v>山东二干|禹城务头光缆:齐河新华路-齐河务头</v>
      </c>
      <c r="H1430" s="3">
        <f>INDEX(光放段!$B$4:$B$237,MATCH(纤芯!G1430,光放段!$C$4:$C$237,0))</f>
        <v>37009102000</v>
      </c>
      <c r="I1430" s="3" t="str">
        <f t="shared" si="111"/>
        <v>禹城务头光缆</v>
      </c>
      <c r="J1430" s="3" t="str">
        <f>INDEX(子缆名称!$B$4:$B$29,纤芯!M1430)</f>
        <v>A缆</v>
      </c>
      <c r="K1430" s="3">
        <v>5</v>
      </c>
      <c r="L1430" s="3">
        <f t="shared" si="112"/>
        <v>5</v>
      </c>
      <c r="M1430" s="3">
        <f t="shared" si="113"/>
        <v>1</v>
      </c>
      <c r="N1430" s="3" t="s">
        <v>40</v>
      </c>
      <c r="O1430" s="3">
        <f>COUNTIF([1]局站!$D$4:$D$172,"="&amp;N1430)</f>
        <v>1</v>
      </c>
      <c r="P1430" s="3">
        <v>0</v>
      </c>
      <c r="Q1430" s="3">
        <v>0</v>
      </c>
      <c r="R1430" s="3">
        <v>0</v>
      </c>
      <c r="S1430" s="3" t="s">
        <v>45</v>
      </c>
      <c r="T1430" s="3">
        <f>COUNTIF([1]局站!$D$4:$D$172,"="&amp;S1430)</f>
        <v>1</v>
      </c>
      <c r="U1430" s="3">
        <v>0</v>
      </c>
      <c r="V1430" s="3">
        <v>0</v>
      </c>
      <c r="W1430" s="3">
        <v>0</v>
      </c>
      <c r="X1430" s="3" t="s">
        <v>1214</v>
      </c>
      <c r="Y1430" s="3" t="s">
        <v>854</v>
      </c>
      <c r="Z1430" s="3" t="str">
        <f>INDEX(业务类型!$C$4:$C$8,MATCH(纤芯!Y1430,业务类型!$B$4:$B$8,0))</f>
        <v>LOCAL</v>
      </c>
      <c r="AA1430" s="3" t="s">
        <v>879</v>
      </c>
    </row>
    <row r="1431" spans="1:27" ht="16.5" x14ac:dyDescent="0.2">
      <c r="A1431" s="3">
        <v>1428</v>
      </c>
      <c r="B1431" s="3">
        <f t="shared" si="114"/>
        <v>37009102006</v>
      </c>
      <c r="C1431" s="3" t="s">
        <v>1166</v>
      </c>
      <c r="D1431" s="3" t="s">
        <v>209</v>
      </c>
      <c r="E1431" s="3" t="str">
        <f>INDEX(光放段!$G$4:$G$237,MATCH(纤芯!G1431,光放段!$C$4:$C$237,0))</f>
        <v>山东二干|禹城务头光缆:禹城行政街-齐河务头中继站</v>
      </c>
      <c r="F1431" s="3">
        <f>INDEX(光放段!$I$4:$I$237,MATCH(纤芯!H1431,光放段!$B$4:$B$237,0))</f>
        <v>37009100000</v>
      </c>
      <c r="G1431" s="3" t="str">
        <f t="shared" si="110"/>
        <v>山东二干|禹城务头光缆:齐河新华路-齐河务头</v>
      </c>
      <c r="H1431" s="3">
        <f>INDEX(光放段!$B$4:$B$237,MATCH(纤芯!G1431,光放段!$C$4:$C$237,0))</f>
        <v>37009102000</v>
      </c>
      <c r="I1431" s="3" t="str">
        <f t="shared" si="111"/>
        <v>禹城务头光缆</v>
      </c>
      <c r="J1431" s="3" t="str">
        <f>INDEX(子缆名称!$B$4:$B$29,纤芯!M1431)</f>
        <v>A缆</v>
      </c>
      <c r="K1431" s="3">
        <v>6</v>
      </c>
      <c r="L1431" s="3">
        <f t="shared" si="112"/>
        <v>6</v>
      </c>
      <c r="M1431" s="3">
        <f t="shared" si="113"/>
        <v>1</v>
      </c>
      <c r="N1431" s="3" t="s">
        <v>40</v>
      </c>
      <c r="O1431" s="3">
        <f>COUNTIF([1]局站!$D$4:$D$172,"="&amp;N1431)</f>
        <v>1</v>
      </c>
      <c r="P1431" s="3">
        <v>0</v>
      </c>
      <c r="Q1431" s="3">
        <v>0</v>
      </c>
      <c r="R1431" s="3">
        <v>0</v>
      </c>
      <c r="S1431" s="3" t="s">
        <v>45</v>
      </c>
      <c r="T1431" s="3">
        <f>COUNTIF([1]局站!$D$4:$D$172,"="&amp;S1431)</f>
        <v>1</v>
      </c>
      <c r="U1431" s="3">
        <v>0</v>
      </c>
      <c r="V1431" s="3">
        <v>0</v>
      </c>
      <c r="W1431" s="3">
        <v>0</v>
      </c>
      <c r="X1431" s="3" t="s">
        <v>1214</v>
      </c>
      <c r="Y1431" s="3" t="s">
        <v>880</v>
      </c>
      <c r="Z1431" s="3" t="str">
        <f>INDEX(业务类型!$C$4:$C$8,MATCH(纤芯!Y1431,业务类型!$B$4:$B$8,0))</f>
        <v>IDLE</v>
      </c>
      <c r="AA1431" s="3"/>
    </row>
    <row r="1432" spans="1:27" ht="16.5" x14ac:dyDescent="0.2">
      <c r="A1432" s="3">
        <v>1429</v>
      </c>
      <c r="B1432" s="3">
        <f t="shared" si="114"/>
        <v>37009102007</v>
      </c>
      <c r="C1432" s="3" t="s">
        <v>1166</v>
      </c>
      <c r="D1432" s="3" t="s">
        <v>209</v>
      </c>
      <c r="E1432" s="3" t="str">
        <f>INDEX(光放段!$G$4:$G$237,MATCH(纤芯!G1432,光放段!$C$4:$C$237,0))</f>
        <v>山东二干|禹城务头光缆:禹城行政街-齐河务头中继站</v>
      </c>
      <c r="F1432" s="3">
        <f>INDEX(光放段!$I$4:$I$237,MATCH(纤芯!H1432,光放段!$B$4:$B$237,0))</f>
        <v>37009100000</v>
      </c>
      <c r="G1432" s="3" t="str">
        <f t="shared" si="110"/>
        <v>山东二干|禹城务头光缆:齐河新华路-齐河务头</v>
      </c>
      <c r="H1432" s="3">
        <f>INDEX(光放段!$B$4:$B$237,MATCH(纤芯!G1432,光放段!$C$4:$C$237,0))</f>
        <v>37009102000</v>
      </c>
      <c r="I1432" s="3" t="str">
        <f t="shared" si="111"/>
        <v>禹城务头光缆</v>
      </c>
      <c r="J1432" s="3" t="str">
        <f>INDEX(子缆名称!$B$4:$B$29,纤芯!M1432)</f>
        <v>A缆</v>
      </c>
      <c r="K1432" s="3">
        <v>7</v>
      </c>
      <c r="L1432" s="3">
        <f t="shared" si="112"/>
        <v>7</v>
      </c>
      <c r="M1432" s="3">
        <f t="shared" si="113"/>
        <v>1</v>
      </c>
      <c r="N1432" s="3" t="s">
        <v>40</v>
      </c>
      <c r="O1432" s="3">
        <f>COUNTIF([1]局站!$D$4:$D$172,"="&amp;N1432)</f>
        <v>1</v>
      </c>
      <c r="P1432" s="3">
        <v>0</v>
      </c>
      <c r="Q1432" s="3">
        <v>0</v>
      </c>
      <c r="R1432" s="3">
        <v>0</v>
      </c>
      <c r="S1432" s="3" t="s">
        <v>45</v>
      </c>
      <c r="T1432" s="3">
        <f>COUNTIF([1]局站!$D$4:$D$172,"="&amp;S1432)</f>
        <v>1</v>
      </c>
      <c r="U1432" s="3">
        <v>0</v>
      </c>
      <c r="V1432" s="3">
        <v>0</v>
      </c>
      <c r="W1432" s="3">
        <v>0</v>
      </c>
      <c r="X1432" s="3" t="s">
        <v>1214</v>
      </c>
      <c r="Y1432" s="3" t="s">
        <v>880</v>
      </c>
      <c r="Z1432" s="3" t="str">
        <f>INDEX(业务类型!$C$4:$C$8,MATCH(纤芯!Y1432,业务类型!$B$4:$B$8,0))</f>
        <v>IDLE</v>
      </c>
      <c r="AA1432" s="3"/>
    </row>
    <row r="1433" spans="1:27" ht="16.5" x14ac:dyDescent="0.2">
      <c r="A1433" s="3">
        <v>1430</v>
      </c>
      <c r="B1433" s="3">
        <f t="shared" si="114"/>
        <v>37009102008</v>
      </c>
      <c r="C1433" s="3" t="s">
        <v>1166</v>
      </c>
      <c r="D1433" s="3" t="s">
        <v>209</v>
      </c>
      <c r="E1433" s="3" t="str">
        <f>INDEX(光放段!$G$4:$G$237,MATCH(纤芯!G1433,光放段!$C$4:$C$237,0))</f>
        <v>山东二干|禹城务头光缆:禹城行政街-齐河务头中继站</v>
      </c>
      <c r="F1433" s="3">
        <f>INDEX(光放段!$I$4:$I$237,MATCH(纤芯!H1433,光放段!$B$4:$B$237,0))</f>
        <v>37009100000</v>
      </c>
      <c r="G1433" s="3" t="str">
        <f t="shared" si="110"/>
        <v>山东二干|禹城务头光缆:齐河新华路-齐河务头</v>
      </c>
      <c r="H1433" s="3">
        <f>INDEX(光放段!$B$4:$B$237,MATCH(纤芯!G1433,光放段!$C$4:$C$237,0))</f>
        <v>37009102000</v>
      </c>
      <c r="I1433" s="3" t="str">
        <f t="shared" si="111"/>
        <v>禹城务头光缆</v>
      </c>
      <c r="J1433" s="3" t="str">
        <f>INDEX(子缆名称!$B$4:$B$29,纤芯!M1433)</f>
        <v>A缆</v>
      </c>
      <c r="K1433" s="3">
        <v>8</v>
      </c>
      <c r="L1433" s="3">
        <f t="shared" si="112"/>
        <v>8</v>
      </c>
      <c r="M1433" s="3">
        <f t="shared" si="113"/>
        <v>1</v>
      </c>
      <c r="N1433" s="3" t="s">
        <v>40</v>
      </c>
      <c r="O1433" s="3">
        <f>COUNTIF([1]局站!$D$4:$D$172,"="&amp;N1433)</f>
        <v>1</v>
      </c>
      <c r="P1433" s="3">
        <v>0</v>
      </c>
      <c r="Q1433" s="3">
        <v>0</v>
      </c>
      <c r="R1433" s="3">
        <v>0</v>
      </c>
      <c r="S1433" s="3" t="s">
        <v>45</v>
      </c>
      <c r="T1433" s="3">
        <f>COUNTIF([1]局站!$D$4:$D$172,"="&amp;S1433)</f>
        <v>1</v>
      </c>
      <c r="U1433" s="3">
        <v>0</v>
      </c>
      <c r="V1433" s="3">
        <v>0</v>
      </c>
      <c r="W1433" s="3">
        <v>0</v>
      </c>
      <c r="X1433" s="3" t="s">
        <v>1214</v>
      </c>
      <c r="Y1433" s="3" t="s">
        <v>854</v>
      </c>
      <c r="Z1433" s="3" t="str">
        <f>INDEX(业务类型!$C$4:$C$8,MATCH(纤芯!Y1433,业务类型!$B$4:$B$8,0))</f>
        <v>LOCAL</v>
      </c>
      <c r="AA1433" s="3" t="s">
        <v>879</v>
      </c>
    </row>
    <row r="1434" spans="1:27" ht="16.5" x14ac:dyDescent="0.2">
      <c r="A1434" s="3">
        <v>1431</v>
      </c>
      <c r="B1434" s="3">
        <f t="shared" si="114"/>
        <v>37009102009</v>
      </c>
      <c r="C1434" s="3" t="s">
        <v>1166</v>
      </c>
      <c r="D1434" s="3" t="s">
        <v>209</v>
      </c>
      <c r="E1434" s="3" t="str">
        <f>INDEX(光放段!$G$4:$G$237,MATCH(纤芯!G1434,光放段!$C$4:$C$237,0))</f>
        <v>山东二干|禹城务头光缆:禹城行政街-齐河务头中继站</v>
      </c>
      <c r="F1434" s="3">
        <f>INDEX(光放段!$I$4:$I$237,MATCH(纤芯!H1434,光放段!$B$4:$B$237,0))</f>
        <v>37009100000</v>
      </c>
      <c r="G1434" s="3" t="str">
        <f t="shared" si="110"/>
        <v>山东二干|禹城务头光缆:齐河新华路-齐河务头</v>
      </c>
      <c r="H1434" s="3">
        <f>INDEX(光放段!$B$4:$B$237,MATCH(纤芯!G1434,光放段!$C$4:$C$237,0))</f>
        <v>37009102000</v>
      </c>
      <c r="I1434" s="3" t="str">
        <f t="shared" si="111"/>
        <v>禹城务头光缆</v>
      </c>
      <c r="J1434" s="3" t="str">
        <f>INDEX(子缆名称!$B$4:$B$29,纤芯!M1434)</f>
        <v>A缆</v>
      </c>
      <c r="K1434" s="3">
        <v>9</v>
      </c>
      <c r="L1434" s="3">
        <f t="shared" si="112"/>
        <v>9</v>
      </c>
      <c r="M1434" s="3">
        <f t="shared" si="113"/>
        <v>1</v>
      </c>
      <c r="N1434" s="3" t="s">
        <v>40</v>
      </c>
      <c r="O1434" s="3">
        <f>COUNTIF([1]局站!$D$4:$D$172,"="&amp;N1434)</f>
        <v>1</v>
      </c>
      <c r="P1434" s="3">
        <v>0</v>
      </c>
      <c r="Q1434" s="3">
        <v>0</v>
      </c>
      <c r="R1434" s="3">
        <v>0</v>
      </c>
      <c r="S1434" s="3" t="s">
        <v>45</v>
      </c>
      <c r="T1434" s="3">
        <f>COUNTIF([1]局站!$D$4:$D$172,"="&amp;S1434)</f>
        <v>1</v>
      </c>
      <c r="U1434" s="3">
        <v>0</v>
      </c>
      <c r="V1434" s="3">
        <v>0</v>
      </c>
      <c r="W1434" s="3">
        <v>0</v>
      </c>
      <c r="X1434" s="3" t="s">
        <v>1214</v>
      </c>
      <c r="Y1434" s="3" t="s">
        <v>881</v>
      </c>
      <c r="Z1434" s="3" t="str">
        <f>INDEX(业务类型!$C$4:$C$8,MATCH(纤芯!Y1434,业务类型!$B$4:$B$8,0))</f>
        <v>OTHER</v>
      </c>
      <c r="AA1434" s="3" t="s">
        <v>962</v>
      </c>
    </row>
    <row r="1435" spans="1:27" ht="16.5" x14ac:dyDescent="0.2">
      <c r="A1435" s="3">
        <v>1432</v>
      </c>
      <c r="B1435" s="3">
        <f t="shared" si="114"/>
        <v>37009102010</v>
      </c>
      <c r="C1435" s="3" t="s">
        <v>1166</v>
      </c>
      <c r="D1435" s="3" t="s">
        <v>209</v>
      </c>
      <c r="E1435" s="3" t="str">
        <f>INDEX(光放段!$G$4:$G$237,MATCH(纤芯!G1435,光放段!$C$4:$C$237,0))</f>
        <v>山东二干|禹城务头光缆:禹城行政街-齐河务头中继站</v>
      </c>
      <c r="F1435" s="3">
        <f>INDEX(光放段!$I$4:$I$237,MATCH(纤芯!H1435,光放段!$B$4:$B$237,0))</f>
        <v>37009100000</v>
      </c>
      <c r="G1435" s="3" t="str">
        <f t="shared" si="110"/>
        <v>山东二干|禹城务头光缆:齐河新华路-齐河务头</v>
      </c>
      <c r="H1435" s="3">
        <f>INDEX(光放段!$B$4:$B$237,MATCH(纤芯!G1435,光放段!$C$4:$C$237,0))</f>
        <v>37009102000</v>
      </c>
      <c r="I1435" s="3" t="str">
        <f t="shared" si="111"/>
        <v>禹城务头光缆</v>
      </c>
      <c r="J1435" s="3" t="str">
        <f>INDEX(子缆名称!$B$4:$B$29,纤芯!M1435)</f>
        <v>A缆</v>
      </c>
      <c r="K1435" s="3">
        <v>10</v>
      </c>
      <c r="L1435" s="3">
        <f t="shared" si="112"/>
        <v>10</v>
      </c>
      <c r="M1435" s="3">
        <f t="shared" si="113"/>
        <v>1</v>
      </c>
      <c r="N1435" s="3" t="s">
        <v>40</v>
      </c>
      <c r="O1435" s="3">
        <f>COUNTIF([1]局站!$D$4:$D$172,"="&amp;N1435)</f>
        <v>1</v>
      </c>
      <c r="P1435" s="3">
        <v>0</v>
      </c>
      <c r="Q1435" s="3">
        <v>0</v>
      </c>
      <c r="R1435" s="3">
        <v>0</v>
      </c>
      <c r="S1435" s="3" t="s">
        <v>45</v>
      </c>
      <c r="T1435" s="3">
        <f>COUNTIF([1]局站!$D$4:$D$172,"="&amp;S1435)</f>
        <v>1</v>
      </c>
      <c r="U1435" s="3">
        <v>0</v>
      </c>
      <c r="V1435" s="3">
        <v>0</v>
      </c>
      <c r="W1435" s="3">
        <v>0</v>
      </c>
      <c r="X1435" s="3" t="s">
        <v>1214</v>
      </c>
      <c r="Y1435" s="3" t="s">
        <v>881</v>
      </c>
      <c r="Z1435" s="3" t="str">
        <f>INDEX(业务类型!$C$4:$C$8,MATCH(纤芯!Y1435,业务类型!$B$4:$B$8,0))</f>
        <v>OTHER</v>
      </c>
      <c r="AA1435" s="3" t="s">
        <v>963</v>
      </c>
    </row>
    <row r="1436" spans="1:27" ht="16.5" x14ac:dyDescent="0.2">
      <c r="A1436" s="3">
        <v>1433</v>
      </c>
      <c r="B1436" s="3">
        <f t="shared" si="114"/>
        <v>37009102011</v>
      </c>
      <c r="C1436" s="3" t="s">
        <v>1166</v>
      </c>
      <c r="D1436" s="3" t="s">
        <v>209</v>
      </c>
      <c r="E1436" s="3" t="str">
        <f>INDEX(光放段!$G$4:$G$237,MATCH(纤芯!G1436,光放段!$C$4:$C$237,0))</f>
        <v>山东二干|禹城务头光缆:禹城行政街-齐河务头中继站</v>
      </c>
      <c r="F1436" s="3">
        <f>INDEX(光放段!$I$4:$I$237,MATCH(纤芯!H1436,光放段!$B$4:$B$237,0))</f>
        <v>37009100000</v>
      </c>
      <c r="G1436" s="3" t="str">
        <f t="shared" si="110"/>
        <v>山东二干|禹城务头光缆:齐河新华路-齐河务头</v>
      </c>
      <c r="H1436" s="3">
        <f>INDEX(光放段!$B$4:$B$237,MATCH(纤芯!G1436,光放段!$C$4:$C$237,0))</f>
        <v>37009102000</v>
      </c>
      <c r="I1436" s="3" t="str">
        <f t="shared" si="111"/>
        <v>禹城务头光缆</v>
      </c>
      <c r="J1436" s="3" t="str">
        <f>INDEX(子缆名称!$B$4:$B$29,纤芯!M1436)</f>
        <v>A缆</v>
      </c>
      <c r="K1436" s="3">
        <v>11</v>
      </c>
      <c r="L1436" s="3">
        <f t="shared" si="112"/>
        <v>11</v>
      </c>
      <c r="M1436" s="3">
        <f t="shared" si="113"/>
        <v>1</v>
      </c>
      <c r="N1436" s="3" t="s">
        <v>40</v>
      </c>
      <c r="O1436" s="3">
        <f>COUNTIF([1]局站!$D$4:$D$172,"="&amp;N1436)</f>
        <v>1</v>
      </c>
      <c r="P1436" s="3">
        <v>0</v>
      </c>
      <c r="Q1436" s="3">
        <v>0</v>
      </c>
      <c r="R1436" s="3">
        <v>0</v>
      </c>
      <c r="S1436" s="3" t="s">
        <v>45</v>
      </c>
      <c r="T1436" s="3">
        <f>COUNTIF([1]局站!$D$4:$D$172,"="&amp;S1436)</f>
        <v>1</v>
      </c>
      <c r="U1436" s="3">
        <v>0</v>
      </c>
      <c r="V1436" s="3">
        <v>0</v>
      </c>
      <c r="W1436" s="3">
        <v>0</v>
      </c>
      <c r="X1436" s="3" t="s">
        <v>1214</v>
      </c>
      <c r="Y1436" s="3" t="s">
        <v>881</v>
      </c>
      <c r="Z1436" s="3" t="str">
        <f>INDEX(业务类型!$C$4:$C$8,MATCH(纤芯!Y1436,业务类型!$B$4:$B$8,0))</f>
        <v>OTHER</v>
      </c>
      <c r="AA1436" s="3" t="s">
        <v>964</v>
      </c>
    </row>
    <row r="1437" spans="1:27" ht="16.5" x14ac:dyDescent="0.2">
      <c r="A1437" s="3">
        <v>1434</v>
      </c>
      <c r="B1437" s="3">
        <f t="shared" si="114"/>
        <v>37009102012</v>
      </c>
      <c r="C1437" s="3" t="s">
        <v>1166</v>
      </c>
      <c r="D1437" s="3" t="s">
        <v>209</v>
      </c>
      <c r="E1437" s="3" t="str">
        <f>INDEX(光放段!$G$4:$G$237,MATCH(纤芯!G1437,光放段!$C$4:$C$237,0))</f>
        <v>山东二干|禹城务头光缆:禹城行政街-齐河务头中继站</v>
      </c>
      <c r="F1437" s="3">
        <f>INDEX(光放段!$I$4:$I$237,MATCH(纤芯!H1437,光放段!$B$4:$B$237,0))</f>
        <v>37009100000</v>
      </c>
      <c r="G1437" s="3" t="str">
        <f t="shared" si="110"/>
        <v>山东二干|禹城务头光缆:齐河新华路-齐河务头</v>
      </c>
      <c r="H1437" s="3">
        <f>INDEX(光放段!$B$4:$B$237,MATCH(纤芯!G1437,光放段!$C$4:$C$237,0))</f>
        <v>37009102000</v>
      </c>
      <c r="I1437" s="3" t="str">
        <f t="shared" si="111"/>
        <v>禹城务头光缆</v>
      </c>
      <c r="J1437" s="3" t="str">
        <f>INDEX(子缆名称!$B$4:$B$29,纤芯!M1437)</f>
        <v>A缆</v>
      </c>
      <c r="K1437" s="3">
        <v>12</v>
      </c>
      <c r="L1437" s="3">
        <f t="shared" si="112"/>
        <v>12</v>
      </c>
      <c r="M1437" s="3">
        <f t="shared" si="113"/>
        <v>1</v>
      </c>
      <c r="N1437" s="3" t="s">
        <v>40</v>
      </c>
      <c r="O1437" s="3">
        <f>COUNTIF([1]局站!$D$4:$D$172,"="&amp;N1437)</f>
        <v>1</v>
      </c>
      <c r="P1437" s="3">
        <v>0</v>
      </c>
      <c r="Q1437" s="3">
        <v>0</v>
      </c>
      <c r="R1437" s="3">
        <v>0</v>
      </c>
      <c r="S1437" s="3" t="s">
        <v>45</v>
      </c>
      <c r="T1437" s="3">
        <f>COUNTIF([1]局站!$D$4:$D$172,"="&amp;S1437)</f>
        <v>1</v>
      </c>
      <c r="U1437" s="3">
        <v>0</v>
      </c>
      <c r="V1437" s="3">
        <v>0</v>
      </c>
      <c r="W1437" s="3">
        <v>0</v>
      </c>
      <c r="X1437" s="3" t="s">
        <v>1214</v>
      </c>
      <c r="Y1437" s="3" t="s">
        <v>881</v>
      </c>
      <c r="Z1437" s="3" t="str">
        <f>INDEX(业务类型!$C$4:$C$8,MATCH(纤芯!Y1437,业务类型!$B$4:$B$8,0))</f>
        <v>OTHER</v>
      </c>
      <c r="AA1437" s="3" t="s">
        <v>965</v>
      </c>
    </row>
    <row r="1438" spans="1:27" ht="16.5" x14ac:dyDescent="0.2">
      <c r="A1438" s="3">
        <v>1435</v>
      </c>
      <c r="B1438" s="3">
        <f t="shared" si="114"/>
        <v>37009102013</v>
      </c>
      <c r="C1438" s="3" t="s">
        <v>1166</v>
      </c>
      <c r="D1438" s="3" t="s">
        <v>209</v>
      </c>
      <c r="E1438" s="3" t="str">
        <f>INDEX(光放段!$G$4:$G$237,MATCH(纤芯!G1438,光放段!$C$4:$C$237,0))</f>
        <v>山东二干|禹城务头光缆:禹城行政街-齐河务头中继站</v>
      </c>
      <c r="F1438" s="3">
        <f>INDEX(光放段!$I$4:$I$237,MATCH(纤芯!H1438,光放段!$B$4:$B$237,0))</f>
        <v>37009100000</v>
      </c>
      <c r="G1438" s="3" t="str">
        <f t="shared" si="110"/>
        <v>山东二干|禹城务头光缆:齐河新华路-齐河务头</v>
      </c>
      <c r="H1438" s="3">
        <f>INDEX(光放段!$B$4:$B$237,MATCH(纤芯!G1438,光放段!$C$4:$C$237,0))</f>
        <v>37009102000</v>
      </c>
      <c r="I1438" s="3" t="str">
        <f t="shared" si="111"/>
        <v>禹城务头光缆</v>
      </c>
      <c r="J1438" s="3" t="str">
        <f>INDEX(子缆名称!$B$4:$B$29,纤芯!M1438)</f>
        <v>B缆</v>
      </c>
      <c r="K1438" s="3">
        <v>13</v>
      </c>
      <c r="L1438" s="3">
        <f t="shared" si="112"/>
        <v>1</v>
      </c>
      <c r="M1438" s="3">
        <f t="shared" si="113"/>
        <v>2</v>
      </c>
      <c r="N1438" s="3" t="s">
        <v>40</v>
      </c>
      <c r="O1438" s="3">
        <f>COUNTIF([1]局站!$D$4:$D$172,"="&amp;N1438)</f>
        <v>1</v>
      </c>
      <c r="P1438" s="3">
        <v>0</v>
      </c>
      <c r="Q1438" s="3">
        <v>0</v>
      </c>
      <c r="R1438" s="3">
        <v>0</v>
      </c>
      <c r="S1438" s="3" t="s">
        <v>45</v>
      </c>
      <c r="T1438" s="3">
        <f>COUNTIF([1]局站!$D$4:$D$172,"="&amp;S1438)</f>
        <v>1</v>
      </c>
      <c r="U1438" s="3">
        <v>0</v>
      </c>
      <c r="V1438" s="3">
        <v>0</v>
      </c>
      <c r="W1438" s="3">
        <v>0</v>
      </c>
      <c r="X1438" s="3" t="s">
        <v>1215</v>
      </c>
      <c r="Y1438" s="3" t="s">
        <v>880</v>
      </c>
      <c r="Z1438" s="3" t="str">
        <f>INDEX(业务类型!$C$4:$C$8,MATCH(纤芯!Y1438,业务类型!$B$4:$B$8,0))</f>
        <v>IDLE</v>
      </c>
      <c r="AA1438" s="3"/>
    </row>
    <row r="1439" spans="1:27" ht="16.5" x14ac:dyDescent="0.2">
      <c r="A1439" s="3">
        <v>1436</v>
      </c>
      <c r="B1439" s="3">
        <f t="shared" si="114"/>
        <v>37009102014</v>
      </c>
      <c r="C1439" s="3" t="s">
        <v>1166</v>
      </c>
      <c r="D1439" s="3" t="s">
        <v>209</v>
      </c>
      <c r="E1439" s="3" t="str">
        <f>INDEX(光放段!$G$4:$G$237,MATCH(纤芯!G1439,光放段!$C$4:$C$237,0))</f>
        <v>山东二干|禹城务头光缆:禹城行政街-齐河务头中继站</v>
      </c>
      <c r="F1439" s="3">
        <f>INDEX(光放段!$I$4:$I$237,MATCH(纤芯!H1439,光放段!$B$4:$B$237,0))</f>
        <v>37009100000</v>
      </c>
      <c r="G1439" s="3" t="str">
        <f t="shared" si="110"/>
        <v>山东二干|禹城务头光缆:齐河新华路-齐河务头</v>
      </c>
      <c r="H1439" s="3">
        <f>INDEX(光放段!$B$4:$B$237,MATCH(纤芯!G1439,光放段!$C$4:$C$237,0))</f>
        <v>37009102000</v>
      </c>
      <c r="I1439" s="3" t="str">
        <f t="shared" si="111"/>
        <v>禹城务头光缆</v>
      </c>
      <c r="J1439" s="3" t="str">
        <f>INDEX(子缆名称!$B$4:$B$29,纤芯!M1439)</f>
        <v>B缆</v>
      </c>
      <c r="K1439" s="3">
        <v>14</v>
      </c>
      <c r="L1439" s="3">
        <f t="shared" si="112"/>
        <v>2</v>
      </c>
      <c r="M1439" s="3">
        <f t="shared" si="113"/>
        <v>2</v>
      </c>
      <c r="N1439" s="3" t="s">
        <v>40</v>
      </c>
      <c r="O1439" s="3">
        <f>COUNTIF([1]局站!$D$4:$D$172,"="&amp;N1439)</f>
        <v>1</v>
      </c>
      <c r="P1439" s="3">
        <v>0</v>
      </c>
      <c r="Q1439" s="3">
        <v>0</v>
      </c>
      <c r="R1439" s="3">
        <v>0</v>
      </c>
      <c r="S1439" s="3" t="s">
        <v>45</v>
      </c>
      <c r="T1439" s="3">
        <f>COUNTIF([1]局站!$D$4:$D$172,"="&amp;S1439)</f>
        <v>1</v>
      </c>
      <c r="U1439" s="3">
        <v>0</v>
      </c>
      <c r="V1439" s="3">
        <v>0</v>
      </c>
      <c r="W1439" s="3">
        <v>0</v>
      </c>
      <c r="X1439" s="3" t="s">
        <v>1215</v>
      </c>
      <c r="Y1439" s="3" t="s">
        <v>880</v>
      </c>
      <c r="Z1439" s="3" t="str">
        <f>INDEX(业务类型!$C$4:$C$8,MATCH(纤芯!Y1439,业务类型!$B$4:$B$8,0))</f>
        <v>IDLE</v>
      </c>
      <c r="AA1439" s="3"/>
    </row>
    <row r="1440" spans="1:27" ht="16.5" x14ac:dyDescent="0.2">
      <c r="A1440" s="3">
        <v>1437</v>
      </c>
      <c r="B1440" s="3">
        <f t="shared" si="114"/>
        <v>37009102015</v>
      </c>
      <c r="C1440" s="3" t="s">
        <v>1166</v>
      </c>
      <c r="D1440" s="3" t="s">
        <v>209</v>
      </c>
      <c r="E1440" s="3" t="str">
        <f>INDEX(光放段!$G$4:$G$237,MATCH(纤芯!G1440,光放段!$C$4:$C$237,0))</f>
        <v>山东二干|禹城务头光缆:禹城行政街-齐河务头中继站</v>
      </c>
      <c r="F1440" s="3">
        <f>INDEX(光放段!$I$4:$I$237,MATCH(纤芯!H1440,光放段!$B$4:$B$237,0))</f>
        <v>37009100000</v>
      </c>
      <c r="G1440" s="3" t="str">
        <f t="shared" si="110"/>
        <v>山东二干|禹城务头光缆:齐河新华路-齐河务头</v>
      </c>
      <c r="H1440" s="3">
        <f>INDEX(光放段!$B$4:$B$237,MATCH(纤芯!G1440,光放段!$C$4:$C$237,0))</f>
        <v>37009102000</v>
      </c>
      <c r="I1440" s="3" t="str">
        <f t="shared" si="111"/>
        <v>禹城务头光缆</v>
      </c>
      <c r="J1440" s="3" t="str">
        <f>INDEX(子缆名称!$B$4:$B$29,纤芯!M1440)</f>
        <v>B缆</v>
      </c>
      <c r="K1440" s="3">
        <v>15</v>
      </c>
      <c r="L1440" s="3">
        <f t="shared" si="112"/>
        <v>3</v>
      </c>
      <c r="M1440" s="3">
        <f t="shared" si="113"/>
        <v>2</v>
      </c>
      <c r="N1440" s="3" t="s">
        <v>40</v>
      </c>
      <c r="O1440" s="3">
        <f>COUNTIF([1]局站!$D$4:$D$172,"="&amp;N1440)</f>
        <v>1</v>
      </c>
      <c r="P1440" s="3">
        <v>0</v>
      </c>
      <c r="Q1440" s="3">
        <v>0</v>
      </c>
      <c r="R1440" s="3">
        <v>0</v>
      </c>
      <c r="S1440" s="3" t="s">
        <v>45</v>
      </c>
      <c r="T1440" s="3">
        <f>COUNTIF([1]局站!$D$4:$D$172,"="&amp;S1440)</f>
        <v>1</v>
      </c>
      <c r="U1440" s="3">
        <v>0</v>
      </c>
      <c r="V1440" s="3">
        <v>0</v>
      </c>
      <c r="W1440" s="3">
        <v>0</v>
      </c>
      <c r="X1440" s="3" t="s">
        <v>1215</v>
      </c>
      <c r="Y1440" s="3" t="s">
        <v>880</v>
      </c>
      <c r="Z1440" s="3" t="str">
        <f>INDEX(业务类型!$C$4:$C$8,MATCH(纤芯!Y1440,业务类型!$B$4:$B$8,0))</f>
        <v>IDLE</v>
      </c>
      <c r="AA1440" s="3"/>
    </row>
    <row r="1441" spans="1:27" ht="16.5" x14ac:dyDescent="0.2">
      <c r="A1441" s="3">
        <v>1438</v>
      </c>
      <c r="B1441" s="3">
        <f t="shared" si="114"/>
        <v>37009102016</v>
      </c>
      <c r="C1441" s="3" t="s">
        <v>1166</v>
      </c>
      <c r="D1441" s="3" t="s">
        <v>209</v>
      </c>
      <c r="E1441" s="3" t="str">
        <f>INDEX(光放段!$G$4:$G$237,MATCH(纤芯!G1441,光放段!$C$4:$C$237,0))</f>
        <v>山东二干|禹城务头光缆:禹城行政街-齐河务头中继站</v>
      </c>
      <c r="F1441" s="3">
        <f>INDEX(光放段!$I$4:$I$237,MATCH(纤芯!H1441,光放段!$B$4:$B$237,0))</f>
        <v>37009100000</v>
      </c>
      <c r="G1441" s="3" t="str">
        <f t="shared" si="110"/>
        <v>山东二干|禹城务头光缆:齐河新华路-齐河务头</v>
      </c>
      <c r="H1441" s="3">
        <f>INDEX(光放段!$B$4:$B$237,MATCH(纤芯!G1441,光放段!$C$4:$C$237,0))</f>
        <v>37009102000</v>
      </c>
      <c r="I1441" s="3" t="str">
        <f t="shared" si="111"/>
        <v>禹城务头光缆</v>
      </c>
      <c r="J1441" s="3" t="str">
        <f>INDEX(子缆名称!$B$4:$B$29,纤芯!M1441)</f>
        <v>B缆</v>
      </c>
      <c r="K1441" s="3">
        <v>16</v>
      </c>
      <c r="L1441" s="3">
        <f t="shared" si="112"/>
        <v>4</v>
      </c>
      <c r="M1441" s="3">
        <f t="shared" si="113"/>
        <v>2</v>
      </c>
      <c r="N1441" s="3" t="s">
        <v>40</v>
      </c>
      <c r="O1441" s="3">
        <f>COUNTIF([1]局站!$D$4:$D$172,"="&amp;N1441)</f>
        <v>1</v>
      </c>
      <c r="P1441" s="3">
        <v>0</v>
      </c>
      <c r="Q1441" s="3">
        <v>0</v>
      </c>
      <c r="R1441" s="3">
        <v>0</v>
      </c>
      <c r="S1441" s="3" t="s">
        <v>45</v>
      </c>
      <c r="T1441" s="3">
        <f>COUNTIF([1]局站!$D$4:$D$172,"="&amp;S1441)</f>
        <v>1</v>
      </c>
      <c r="U1441" s="3">
        <v>0</v>
      </c>
      <c r="V1441" s="3">
        <v>0</v>
      </c>
      <c r="W1441" s="3">
        <v>0</v>
      </c>
      <c r="X1441" s="3" t="s">
        <v>1215</v>
      </c>
      <c r="Y1441" s="3" t="s">
        <v>880</v>
      </c>
      <c r="Z1441" s="3" t="str">
        <f>INDEX(业务类型!$C$4:$C$8,MATCH(纤芯!Y1441,业务类型!$B$4:$B$8,0))</f>
        <v>IDLE</v>
      </c>
      <c r="AA1441" s="3"/>
    </row>
    <row r="1442" spans="1:27" ht="16.5" x14ac:dyDescent="0.2">
      <c r="A1442" s="3">
        <v>1439</v>
      </c>
      <c r="B1442" s="3">
        <f t="shared" si="114"/>
        <v>37009102017</v>
      </c>
      <c r="C1442" s="3" t="s">
        <v>1166</v>
      </c>
      <c r="D1442" s="3" t="s">
        <v>209</v>
      </c>
      <c r="E1442" s="3" t="str">
        <f>INDEX(光放段!$G$4:$G$237,MATCH(纤芯!G1442,光放段!$C$4:$C$237,0))</f>
        <v>山东二干|禹城务头光缆:禹城行政街-齐河务头中继站</v>
      </c>
      <c r="F1442" s="3">
        <f>INDEX(光放段!$I$4:$I$237,MATCH(纤芯!H1442,光放段!$B$4:$B$237,0))</f>
        <v>37009100000</v>
      </c>
      <c r="G1442" s="3" t="str">
        <f t="shared" si="110"/>
        <v>山东二干|禹城务头光缆:齐河新华路-齐河务头</v>
      </c>
      <c r="H1442" s="3">
        <f>INDEX(光放段!$B$4:$B$237,MATCH(纤芯!G1442,光放段!$C$4:$C$237,0))</f>
        <v>37009102000</v>
      </c>
      <c r="I1442" s="3" t="str">
        <f t="shared" si="111"/>
        <v>禹城务头光缆</v>
      </c>
      <c r="J1442" s="3" t="str">
        <f>INDEX(子缆名称!$B$4:$B$29,纤芯!M1442)</f>
        <v>B缆</v>
      </c>
      <c r="K1442" s="3">
        <v>17</v>
      </c>
      <c r="L1442" s="3">
        <f t="shared" si="112"/>
        <v>5</v>
      </c>
      <c r="M1442" s="3">
        <f t="shared" si="113"/>
        <v>2</v>
      </c>
      <c r="N1442" s="3" t="s">
        <v>40</v>
      </c>
      <c r="O1442" s="3">
        <f>COUNTIF([1]局站!$D$4:$D$172,"="&amp;N1442)</f>
        <v>1</v>
      </c>
      <c r="P1442" s="3">
        <v>0</v>
      </c>
      <c r="Q1442" s="3">
        <v>0</v>
      </c>
      <c r="R1442" s="3">
        <v>0</v>
      </c>
      <c r="S1442" s="3" t="s">
        <v>45</v>
      </c>
      <c r="T1442" s="3">
        <f>COUNTIF([1]局站!$D$4:$D$172,"="&amp;S1442)</f>
        <v>1</v>
      </c>
      <c r="U1442" s="3">
        <v>0</v>
      </c>
      <c r="V1442" s="3">
        <v>0</v>
      </c>
      <c r="W1442" s="3">
        <v>0</v>
      </c>
      <c r="X1442" s="3" t="s">
        <v>1215</v>
      </c>
      <c r="Y1442" s="3" t="s">
        <v>854</v>
      </c>
      <c r="Z1442" s="3" t="str">
        <f>INDEX(业务类型!$C$4:$C$8,MATCH(纤芯!Y1442,业务类型!$B$4:$B$8,0))</f>
        <v>LOCAL</v>
      </c>
      <c r="AA1442" s="3" t="s">
        <v>879</v>
      </c>
    </row>
    <row r="1443" spans="1:27" ht="16.5" x14ac:dyDescent="0.2">
      <c r="A1443" s="3">
        <v>1440</v>
      </c>
      <c r="B1443" s="3">
        <f t="shared" si="114"/>
        <v>37009102018</v>
      </c>
      <c r="C1443" s="3" t="s">
        <v>1166</v>
      </c>
      <c r="D1443" s="3" t="s">
        <v>209</v>
      </c>
      <c r="E1443" s="3" t="str">
        <f>INDEX(光放段!$G$4:$G$237,MATCH(纤芯!G1443,光放段!$C$4:$C$237,0))</f>
        <v>山东二干|禹城务头光缆:禹城行政街-齐河务头中继站</v>
      </c>
      <c r="F1443" s="3">
        <f>INDEX(光放段!$I$4:$I$237,MATCH(纤芯!H1443,光放段!$B$4:$B$237,0))</f>
        <v>37009100000</v>
      </c>
      <c r="G1443" s="3" t="str">
        <f t="shared" si="110"/>
        <v>山东二干|禹城务头光缆:齐河新华路-齐河务头</v>
      </c>
      <c r="H1443" s="3">
        <f>INDEX(光放段!$B$4:$B$237,MATCH(纤芯!G1443,光放段!$C$4:$C$237,0))</f>
        <v>37009102000</v>
      </c>
      <c r="I1443" s="3" t="str">
        <f t="shared" si="111"/>
        <v>禹城务头光缆</v>
      </c>
      <c r="J1443" s="3" t="str">
        <f>INDEX(子缆名称!$B$4:$B$29,纤芯!M1443)</f>
        <v>B缆</v>
      </c>
      <c r="K1443" s="3">
        <v>18</v>
      </c>
      <c r="L1443" s="3">
        <f t="shared" si="112"/>
        <v>6</v>
      </c>
      <c r="M1443" s="3">
        <f t="shared" si="113"/>
        <v>2</v>
      </c>
      <c r="N1443" s="3" t="s">
        <v>40</v>
      </c>
      <c r="O1443" s="3">
        <f>COUNTIF([1]局站!$D$4:$D$172,"="&amp;N1443)</f>
        <v>1</v>
      </c>
      <c r="P1443" s="3">
        <v>0</v>
      </c>
      <c r="Q1443" s="3">
        <v>0</v>
      </c>
      <c r="R1443" s="3">
        <v>0</v>
      </c>
      <c r="S1443" s="3" t="s">
        <v>45</v>
      </c>
      <c r="T1443" s="3">
        <f>COUNTIF([1]局站!$D$4:$D$172,"="&amp;S1443)</f>
        <v>1</v>
      </c>
      <c r="U1443" s="3">
        <v>0</v>
      </c>
      <c r="V1443" s="3">
        <v>0</v>
      </c>
      <c r="W1443" s="3">
        <v>0</v>
      </c>
      <c r="X1443" s="3" t="s">
        <v>1215</v>
      </c>
      <c r="Y1443" s="3" t="s">
        <v>854</v>
      </c>
      <c r="Z1443" s="3" t="str">
        <f>INDEX(业务类型!$C$4:$C$8,MATCH(纤芯!Y1443,业务类型!$B$4:$B$8,0))</f>
        <v>LOCAL</v>
      </c>
      <c r="AA1443" s="3" t="s">
        <v>879</v>
      </c>
    </row>
    <row r="1444" spans="1:27" ht="16.5" x14ac:dyDescent="0.2">
      <c r="A1444" s="3">
        <v>1441</v>
      </c>
      <c r="B1444" s="3">
        <f t="shared" si="114"/>
        <v>37009102019</v>
      </c>
      <c r="C1444" s="3" t="s">
        <v>1166</v>
      </c>
      <c r="D1444" s="3" t="s">
        <v>209</v>
      </c>
      <c r="E1444" s="3" t="str">
        <f>INDEX(光放段!$G$4:$G$237,MATCH(纤芯!G1444,光放段!$C$4:$C$237,0))</f>
        <v>山东二干|禹城务头光缆:禹城行政街-齐河务头中继站</v>
      </c>
      <c r="F1444" s="3">
        <f>INDEX(光放段!$I$4:$I$237,MATCH(纤芯!H1444,光放段!$B$4:$B$237,0))</f>
        <v>37009100000</v>
      </c>
      <c r="G1444" s="3" t="str">
        <f t="shared" si="110"/>
        <v>山东二干|禹城务头光缆:齐河新华路-齐河务头</v>
      </c>
      <c r="H1444" s="3">
        <f>INDEX(光放段!$B$4:$B$237,MATCH(纤芯!G1444,光放段!$C$4:$C$237,0))</f>
        <v>37009102000</v>
      </c>
      <c r="I1444" s="3" t="str">
        <f t="shared" si="111"/>
        <v>禹城务头光缆</v>
      </c>
      <c r="J1444" s="3" t="str">
        <f>INDEX(子缆名称!$B$4:$B$29,纤芯!M1444)</f>
        <v>B缆</v>
      </c>
      <c r="K1444" s="3">
        <v>19</v>
      </c>
      <c r="L1444" s="3">
        <f t="shared" si="112"/>
        <v>7</v>
      </c>
      <c r="M1444" s="3">
        <f t="shared" si="113"/>
        <v>2</v>
      </c>
      <c r="N1444" s="3" t="s">
        <v>40</v>
      </c>
      <c r="O1444" s="3">
        <f>COUNTIF([1]局站!$D$4:$D$172,"="&amp;N1444)</f>
        <v>1</v>
      </c>
      <c r="P1444" s="3">
        <v>0</v>
      </c>
      <c r="Q1444" s="3">
        <v>0</v>
      </c>
      <c r="R1444" s="3">
        <v>0</v>
      </c>
      <c r="S1444" s="3" t="s">
        <v>45</v>
      </c>
      <c r="T1444" s="3">
        <f>COUNTIF([1]局站!$D$4:$D$172,"="&amp;S1444)</f>
        <v>1</v>
      </c>
      <c r="U1444" s="3">
        <v>0</v>
      </c>
      <c r="V1444" s="3">
        <v>0</v>
      </c>
      <c r="W1444" s="3">
        <v>0</v>
      </c>
      <c r="X1444" s="3" t="s">
        <v>1215</v>
      </c>
      <c r="Y1444" s="3" t="s">
        <v>852</v>
      </c>
      <c r="Z1444" s="3" t="str">
        <f>INDEX(业务类型!$C$4:$C$8,MATCH(纤芯!Y1444,业务类型!$B$4:$B$8,0))</f>
        <v>TWO</v>
      </c>
      <c r="AA1444" s="3" t="s">
        <v>916</v>
      </c>
    </row>
    <row r="1445" spans="1:27" ht="16.5" x14ac:dyDescent="0.2">
      <c r="A1445" s="3">
        <v>1442</v>
      </c>
      <c r="B1445" s="3">
        <f t="shared" si="114"/>
        <v>37009102020</v>
      </c>
      <c r="C1445" s="3" t="s">
        <v>1166</v>
      </c>
      <c r="D1445" s="3" t="s">
        <v>209</v>
      </c>
      <c r="E1445" s="3" t="str">
        <f>INDEX(光放段!$G$4:$G$237,MATCH(纤芯!G1445,光放段!$C$4:$C$237,0))</f>
        <v>山东二干|禹城务头光缆:禹城行政街-齐河务头中继站</v>
      </c>
      <c r="F1445" s="3">
        <f>INDEX(光放段!$I$4:$I$237,MATCH(纤芯!H1445,光放段!$B$4:$B$237,0))</f>
        <v>37009100000</v>
      </c>
      <c r="G1445" s="3" t="str">
        <f t="shared" si="110"/>
        <v>山东二干|禹城务头光缆:齐河新华路-齐河务头</v>
      </c>
      <c r="H1445" s="3">
        <f>INDEX(光放段!$B$4:$B$237,MATCH(纤芯!G1445,光放段!$C$4:$C$237,0))</f>
        <v>37009102000</v>
      </c>
      <c r="I1445" s="3" t="str">
        <f t="shared" si="111"/>
        <v>禹城务头光缆</v>
      </c>
      <c r="J1445" s="3" t="str">
        <f>INDEX(子缆名称!$B$4:$B$29,纤芯!M1445)</f>
        <v>B缆</v>
      </c>
      <c r="K1445" s="3">
        <v>20</v>
      </c>
      <c r="L1445" s="3">
        <f t="shared" si="112"/>
        <v>8</v>
      </c>
      <c r="M1445" s="3">
        <f t="shared" si="113"/>
        <v>2</v>
      </c>
      <c r="N1445" s="3" t="s">
        <v>40</v>
      </c>
      <c r="O1445" s="3">
        <f>COUNTIF([1]局站!$D$4:$D$172,"="&amp;N1445)</f>
        <v>1</v>
      </c>
      <c r="P1445" s="3">
        <v>0</v>
      </c>
      <c r="Q1445" s="3">
        <v>0</v>
      </c>
      <c r="R1445" s="3">
        <v>0</v>
      </c>
      <c r="S1445" s="3" t="s">
        <v>45</v>
      </c>
      <c r="T1445" s="3">
        <f>COUNTIF([1]局站!$D$4:$D$172,"="&amp;S1445)</f>
        <v>1</v>
      </c>
      <c r="U1445" s="3">
        <v>0</v>
      </c>
      <c r="V1445" s="3">
        <v>0</v>
      </c>
      <c r="W1445" s="3">
        <v>0</v>
      </c>
      <c r="X1445" s="3" t="s">
        <v>1215</v>
      </c>
      <c r="Y1445" s="3" t="s">
        <v>852</v>
      </c>
      <c r="Z1445" s="3" t="str">
        <f>INDEX(业务类型!$C$4:$C$8,MATCH(纤芯!Y1445,业务类型!$B$4:$B$8,0))</f>
        <v>TWO</v>
      </c>
      <c r="AA1445" s="3" t="s">
        <v>916</v>
      </c>
    </row>
    <row r="1446" spans="1:27" ht="16.5" x14ac:dyDescent="0.2">
      <c r="A1446" s="3">
        <v>1443</v>
      </c>
      <c r="B1446" s="3">
        <f t="shared" si="114"/>
        <v>37009102021</v>
      </c>
      <c r="C1446" s="3" t="s">
        <v>1166</v>
      </c>
      <c r="D1446" s="3" t="s">
        <v>209</v>
      </c>
      <c r="E1446" s="3" t="str">
        <f>INDEX(光放段!$G$4:$G$237,MATCH(纤芯!G1446,光放段!$C$4:$C$237,0))</f>
        <v>山东二干|禹城务头光缆:禹城行政街-齐河务头中继站</v>
      </c>
      <c r="F1446" s="3">
        <f>INDEX(光放段!$I$4:$I$237,MATCH(纤芯!H1446,光放段!$B$4:$B$237,0))</f>
        <v>37009100000</v>
      </c>
      <c r="G1446" s="3" t="str">
        <f t="shared" si="110"/>
        <v>山东二干|禹城务头光缆:齐河新华路-齐河务头</v>
      </c>
      <c r="H1446" s="3">
        <f>INDEX(光放段!$B$4:$B$237,MATCH(纤芯!G1446,光放段!$C$4:$C$237,0))</f>
        <v>37009102000</v>
      </c>
      <c r="I1446" s="3" t="str">
        <f t="shared" si="111"/>
        <v>禹城务头光缆</v>
      </c>
      <c r="J1446" s="3" t="str">
        <f>INDEX(子缆名称!$B$4:$B$29,纤芯!M1446)</f>
        <v>B缆</v>
      </c>
      <c r="K1446" s="3">
        <v>21</v>
      </c>
      <c r="L1446" s="3">
        <f t="shared" si="112"/>
        <v>9</v>
      </c>
      <c r="M1446" s="3">
        <f t="shared" si="113"/>
        <v>2</v>
      </c>
      <c r="N1446" s="3" t="s">
        <v>40</v>
      </c>
      <c r="O1446" s="3">
        <f>COUNTIF([1]局站!$D$4:$D$172,"="&amp;N1446)</f>
        <v>1</v>
      </c>
      <c r="P1446" s="3">
        <v>0</v>
      </c>
      <c r="Q1446" s="3">
        <v>0</v>
      </c>
      <c r="R1446" s="3">
        <v>0</v>
      </c>
      <c r="S1446" s="3" t="s">
        <v>45</v>
      </c>
      <c r="T1446" s="3">
        <f>COUNTIF([1]局站!$D$4:$D$172,"="&amp;S1446)</f>
        <v>1</v>
      </c>
      <c r="U1446" s="3">
        <v>0</v>
      </c>
      <c r="V1446" s="3">
        <v>0</v>
      </c>
      <c r="W1446" s="3">
        <v>0</v>
      </c>
      <c r="X1446" s="3" t="s">
        <v>1215</v>
      </c>
      <c r="Y1446" s="3" t="s">
        <v>880</v>
      </c>
      <c r="Z1446" s="3" t="str">
        <f>INDEX(业务类型!$C$4:$C$8,MATCH(纤芯!Y1446,业务类型!$B$4:$B$8,0))</f>
        <v>IDLE</v>
      </c>
      <c r="AA1446" s="3"/>
    </row>
    <row r="1447" spans="1:27" ht="16.5" x14ac:dyDescent="0.2">
      <c r="A1447" s="3">
        <v>1444</v>
      </c>
      <c r="B1447" s="3">
        <f t="shared" si="114"/>
        <v>37009102022</v>
      </c>
      <c r="C1447" s="3" t="s">
        <v>1166</v>
      </c>
      <c r="D1447" s="3" t="s">
        <v>209</v>
      </c>
      <c r="E1447" s="3" t="str">
        <f>INDEX(光放段!$G$4:$G$237,MATCH(纤芯!G1447,光放段!$C$4:$C$237,0))</f>
        <v>山东二干|禹城务头光缆:禹城行政街-齐河务头中继站</v>
      </c>
      <c r="F1447" s="3">
        <f>INDEX(光放段!$I$4:$I$237,MATCH(纤芯!H1447,光放段!$B$4:$B$237,0))</f>
        <v>37009100000</v>
      </c>
      <c r="G1447" s="3" t="str">
        <f t="shared" si="110"/>
        <v>山东二干|禹城务头光缆:齐河新华路-齐河务头</v>
      </c>
      <c r="H1447" s="3">
        <f>INDEX(光放段!$B$4:$B$237,MATCH(纤芯!G1447,光放段!$C$4:$C$237,0))</f>
        <v>37009102000</v>
      </c>
      <c r="I1447" s="3" t="str">
        <f t="shared" si="111"/>
        <v>禹城务头光缆</v>
      </c>
      <c r="J1447" s="3" t="str">
        <f>INDEX(子缆名称!$B$4:$B$29,纤芯!M1447)</f>
        <v>B缆</v>
      </c>
      <c r="K1447" s="3">
        <v>22</v>
      </c>
      <c r="L1447" s="3">
        <f t="shared" si="112"/>
        <v>10</v>
      </c>
      <c r="M1447" s="3">
        <f t="shared" si="113"/>
        <v>2</v>
      </c>
      <c r="N1447" s="3" t="s">
        <v>40</v>
      </c>
      <c r="O1447" s="3">
        <f>COUNTIF([1]局站!$D$4:$D$172,"="&amp;N1447)</f>
        <v>1</v>
      </c>
      <c r="P1447" s="3">
        <v>0</v>
      </c>
      <c r="Q1447" s="3">
        <v>0</v>
      </c>
      <c r="R1447" s="3">
        <v>0</v>
      </c>
      <c r="S1447" s="3" t="s">
        <v>45</v>
      </c>
      <c r="T1447" s="3">
        <f>COUNTIF([1]局站!$D$4:$D$172,"="&amp;S1447)</f>
        <v>1</v>
      </c>
      <c r="U1447" s="3">
        <v>0</v>
      </c>
      <c r="V1447" s="3">
        <v>0</v>
      </c>
      <c r="W1447" s="3">
        <v>0</v>
      </c>
      <c r="X1447" s="3" t="s">
        <v>1215</v>
      </c>
      <c r="Y1447" s="3" t="s">
        <v>880</v>
      </c>
      <c r="Z1447" s="3" t="str">
        <f>INDEX(业务类型!$C$4:$C$8,MATCH(纤芯!Y1447,业务类型!$B$4:$B$8,0))</f>
        <v>IDLE</v>
      </c>
      <c r="AA1447" s="3"/>
    </row>
    <row r="1448" spans="1:27" ht="16.5" x14ac:dyDescent="0.2">
      <c r="A1448" s="3">
        <v>1445</v>
      </c>
      <c r="B1448" s="3">
        <f t="shared" si="114"/>
        <v>37009102023</v>
      </c>
      <c r="C1448" s="3" t="s">
        <v>1166</v>
      </c>
      <c r="D1448" s="3" t="s">
        <v>209</v>
      </c>
      <c r="E1448" s="3" t="str">
        <f>INDEX(光放段!$G$4:$G$237,MATCH(纤芯!G1448,光放段!$C$4:$C$237,0))</f>
        <v>山东二干|禹城务头光缆:禹城行政街-齐河务头中继站</v>
      </c>
      <c r="F1448" s="3">
        <f>INDEX(光放段!$I$4:$I$237,MATCH(纤芯!H1448,光放段!$B$4:$B$237,0))</f>
        <v>37009100000</v>
      </c>
      <c r="G1448" s="3" t="str">
        <f t="shared" si="110"/>
        <v>山东二干|禹城务头光缆:齐河新华路-齐河务头</v>
      </c>
      <c r="H1448" s="3">
        <f>INDEX(光放段!$B$4:$B$237,MATCH(纤芯!G1448,光放段!$C$4:$C$237,0))</f>
        <v>37009102000</v>
      </c>
      <c r="I1448" s="3" t="str">
        <f t="shared" si="111"/>
        <v>禹城务头光缆</v>
      </c>
      <c r="J1448" s="3" t="str">
        <f>INDEX(子缆名称!$B$4:$B$29,纤芯!M1448)</f>
        <v>B缆</v>
      </c>
      <c r="K1448" s="3">
        <v>23</v>
      </c>
      <c r="L1448" s="3">
        <f t="shared" si="112"/>
        <v>11</v>
      </c>
      <c r="M1448" s="3">
        <f t="shared" si="113"/>
        <v>2</v>
      </c>
      <c r="N1448" s="3" t="s">
        <v>40</v>
      </c>
      <c r="O1448" s="3">
        <f>COUNTIF([1]局站!$D$4:$D$172,"="&amp;N1448)</f>
        <v>1</v>
      </c>
      <c r="P1448" s="3">
        <v>0</v>
      </c>
      <c r="Q1448" s="3">
        <v>0</v>
      </c>
      <c r="R1448" s="3">
        <v>0</v>
      </c>
      <c r="S1448" s="3" t="s">
        <v>45</v>
      </c>
      <c r="T1448" s="3">
        <f>COUNTIF([1]局站!$D$4:$D$172,"="&amp;S1448)</f>
        <v>1</v>
      </c>
      <c r="U1448" s="3">
        <v>0</v>
      </c>
      <c r="V1448" s="3">
        <v>0</v>
      </c>
      <c r="W1448" s="3">
        <v>0</v>
      </c>
      <c r="X1448" s="3" t="s">
        <v>1215</v>
      </c>
      <c r="Y1448" s="3" t="s">
        <v>880</v>
      </c>
      <c r="Z1448" s="3" t="str">
        <f>INDEX(业务类型!$C$4:$C$8,MATCH(纤芯!Y1448,业务类型!$B$4:$B$8,0))</f>
        <v>IDLE</v>
      </c>
      <c r="AA1448" s="3"/>
    </row>
    <row r="1449" spans="1:27" ht="16.5" x14ac:dyDescent="0.2">
      <c r="A1449" s="3">
        <v>1446</v>
      </c>
      <c r="B1449" s="3">
        <f t="shared" si="114"/>
        <v>37009102024</v>
      </c>
      <c r="C1449" s="3" t="s">
        <v>1166</v>
      </c>
      <c r="D1449" s="3" t="s">
        <v>209</v>
      </c>
      <c r="E1449" s="3" t="str">
        <f>INDEX(光放段!$G$4:$G$237,MATCH(纤芯!G1449,光放段!$C$4:$C$237,0))</f>
        <v>山东二干|禹城务头光缆:禹城行政街-齐河务头中继站</v>
      </c>
      <c r="F1449" s="3">
        <f>INDEX(光放段!$I$4:$I$237,MATCH(纤芯!H1449,光放段!$B$4:$B$237,0))</f>
        <v>37009100000</v>
      </c>
      <c r="G1449" s="3" t="str">
        <f t="shared" si="110"/>
        <v>山东二干|禹城务头光缆:齐河新华路-齐河务头</v>
      </c>
      <c r="H1449" s="3">
        <f>INDEX(光放段!$B$4:$B$237,MATCH(纤芯!G1449,光放段!$C$4:$C$237,0))</f>
        <v>37009102000</v>
      </c>
      <c r="I1449" s="3" t="str">
        <f t="shared" si="111"/>
        <v>禹城务头光缆</v>
      </c>
      <c r="J1449" s="3" t="str">
        <f>INDEX(子缆名称!$B$4:$B$29,纤芯!M1449)</f>
        <v>B缆</v>
      </c>
      <c r="K1449" s="3">
        <v>24</v>
      </c>
      <c r="L1449" s="3">
        <f t="shared" si="112"/>
        <v>12</v>
      </c>
      <c r="M1449" s="3">
        <f t="shared" si="113"/>
        <v>2</v>
      </c>
      <c r="N1449" s="3" t="s">
        <v>40</v>
      </c>
      <c r="O1449" s="3">
        <f>COUNTIF([1]局站!$D$4:$D$172,"="&amp;N1449)</f>
        <v>1</v>
      </c>
      <c r="P1449" s="3">
        <v>0</v>
      </c>
      <c r="Q1449" s="3">
        <v>0</v>
      </c>
      <c r="R1449" s="3">
        <v>0</v>
      </c>
      <c r="S1449" s="3" t="s">
        <v>45</v>
      </c>
      <c r="T1449" s="3">
        <f>COUNTIF([1]局站!$D$4:$D$172,"="&amp;S1449)</f>
        <v>1</v>
      </c>
      <c r="U1449" s="3">
        <v>0</v>
      </c>
      <c r="V1449" s="3">
        <v>0</v>
      </c>
      <c r="W1449" s="3">
        <v>0</v>
      </c>
      <c r="X1449" s="3" t="s">
        <v>1215</v>
      </c>
      <c r="Y1449" s="3" t="s">
        <v>880</v>
      </c>
      <c r="Z1449" s="3" t="str">
        <f>INDEX(业务类型!$C$4:$C$8,MATCH(纤芯!Y1449,业务类型!$B$4:$B$8,0))</f>
        <v>IDLE</v>
      </c>
      <c r="AA1449" s="3"/>
    </row>
    <row r="1450" spans="1:27" ht="16.5" x14ac:dyDescent="0.2">
      <c r="A1450" s="3">
        <v>1447</v>
      </c>
      <c r="B1450" s="3">
        <f t="shared" si="114"/>
        <v>37009102025</v>
      </c>
      <c r="C1450" s="3" t="s">
        <v>1166</v>
      </c>
      <c r="D1450" s="3" t="s">
        <v>209</v>
      </c>
      <c r="E1450" s="3" t="str">
        <f>INDEX(光放段!$G$4:$G$237,MATCH(纤芯!G1450,光放段!$C$4:$C$237,0))</f>
        <v>山东二干|禹城务头光缆:禹城行政街-齐河务头中继站</v>
      </c>
      <c r="F1450" s="3">
        <f>INDEX(光放段!$I$4:$I$237,MATCH(纤芯!H1450,光放段!$B$4:$B$237,0))</f>
        <v>37009100000</v>
      </c>
      <c r="G1450" s="3" t="str">
        <f t="shared" si="110"/>
        <v>山东二干|禹城务头光缆:齐河新华路-齐河务头</v>
      </c>
      <c r="H1450" s="3">
        <f>INDEX(光放段!$B$4:$B$237,MATCH(纤芯!G1450,光放段!$C$4:$C$237,0))</f>
        <v>37009102000</v>
      </c>
      <c r="I1450" s="3" t="str">
        <f t="shared" si="111"/>
        <v>禹城务头光缆</v>
      </c>
      <c r="J1450" s="3" t="str">
        <f>INDEX(子缆名称!$B$4:$B$29,纤芯!M1450)</f>
        <v>C缆</v>
      </c>
      <c r="K1450" s="3">
        <v>25</v>
      </c>
      <c r="L1450" s="3">
        <f t="shared" si="112"/>
        <v>1</v>
      </c>
      <c r="M1450" s="3">
        <f t="shared" si="113"/>
        <v>3</v>
      </c>
      <c r="N1450" s="3" t="s">
        <v>40</v>
      </c>
      <c r="O1450" s="3">
        <f>COUNTIF([1]局站!$D$4:$D$172,"="&amp;N1450)</f>
        <v>1</v>
      </c>
      <c r="P1450" s="3">
        <v>0</v>
      </c>
      <c r="Q1450" s="3">
        <v>0</v>
      </c>
      <c r="R1450" s="3">
        <v>0</v>
      </c>
      <c r="S1450" s="3" t="s">
        <v>45</v>
      </c>
      <c r="T1450" s="3">
        <f>COUNTIF([1]局站!$D$4:$D$172,"="&amp;S1450)</f>
        <v>1</v>
      </c>
      <c r="U1450" s="3">
        <v>0</v>
      </c>
      <c r="V1450" s="3">
        <v>0</v>
      </c>
      <c r="W1450" s="3">
        <v>0</v>
      </c>
      <c r="X1450" s="3" t="s">
        <v>1215</v>
      </c>
      <c r="Y1450" s="3" t="s">
        <v>880</v>
      </c>
      <c r="Z1450" s="3" t="str">
        <f>INDEX(业务类型!$C$4:$C$8,MATCH(纤芯!Y1450,业务类型!$B$4:$B$8,0))</f>
        <v>IDLE</v>
      </c>
      <c r="AA1450" s="3"/>
    </row>
    <row r="1451" spans="1:27" ht="16.5" x14ac:dyDescent="0.2">
      <c r="A1451" s="3">
        <v>1448</v>
      </c>
      <c r="B1451" s="3">
        <f t="shared" si="114"/>
        <v>37009102026</v>
      </c>
      <c r="C1451" s="3" t="s">
        <v>1166</v>
      </c>
      <c r="D1451" s="3" t="s">
        <v>209</v>
      </c>
      <c r="E1451" s="3" t="str">
        <f>INDEX(光放段!$G$4:$G$237,MATCH(纤芯!G1451,光放段!$C$4:$C$237,0))</f>
        <v>山东二干|禹城务头光缆:禹城行政街-齐河务头中继站</v>
      </c>
      <c r="F1451" s="3">
        <f>INDEX(光放段!$I$4:$I$237,MATCH(纤芯!H1451,光放段!$B$4:$B$237,0))</f>
        <v>37009100000</v>
      </c>
      <c r="G1451" s="3" t="str">
        <f t="shared" si="110"/>
        <v>山东二干|禹城务头光缆:齐河新华路-齐河务头</v>
      </c>
      <c r="H1451" s="3">
        <f>INDEX(光放段!$B$4:$B$237,MATCH(纤芯!G1451,光放段!$C$4:$C$237,0))</f>
        <v>37009102000</v>
      </c>
      <c r="I1451" s="3" t="str">
        <f t="shared" si="111"/>
        <v>禹城务头光缆</v>
      </c>
      <c r="J1451" s="3" t="str">
        <f>INDEX(子缆名称!$B$4:$B$29,纤芯!M1451)</f>
        <v>C缆</v>
      </c>
      <c r="K1451" s="3">
        <v>26</v>
      </c>
      <c r="L1451" s="3">
        <f t="shared" si="112"/>
        <v>2</v>
      </c>
      <c r="M1451" s="3">
        <f t="shared" si="113"/>
        <v>3</v>
      </c>
      <c r="N1451" s="3" t="s">
        <v>40</v>
      </c>
      <c r="O1451" s="3">
        <f>COUNTIF([1]局站!$D$4:$D$172,"="&amp;N1451)</f>
        <v>1</v>
      </c>
      <c r="P1451" s="3">
        <v>0</v>
      </c>
      <c r="Q1451" s="3">
        <v>0</v>
      </c>
      <c r="R1451" s="3">
        <v>0</v>
      </c>
      <c r="S1451" s="3" t="s">
        <v>45</v>
      </c>
      <c r="T1451" s="3">
        <f>COUNTIF([1]局站!$D$4:$D$172,"="&amp;S1451)</f>
        <v>1</v>
      </c>
      <c r="U1451" s="3">
        <v>0</v>
      </c>
      <c r="V1451" s="3">
        <v>0</v>
      </c>
      <c r="W1451" s="3">
        <v>0</v>
      </c>
      <c r="X1451" s="3" t="s">
        <v>1215</v>
      </c>
      <c r="Y1451" s="3" t="s">
        <v>880</v>
      </c>
      <c r="Z1451" s="3" t="str">
        <f>INDEX(业务类型!$C$4:$C$8,MATCH(纤芯!Y1451,业务类型!$B$4:$B$8,0))</f>
        <v>IDLE</v>
      </c>
      <c r="AA1451" s="3"/>
    </row>
    <row r="1452" spans="1:27" ht="16.5" x14ac:dyDescent="0.2">
      <c r="A1452" s="3">
        <v>1449</v>
      </c>
      <c r="B1452" s="3">
        <f t="shared" si="114"/>
        <v>37009102027</v>
      </c>
      <c r="C1452" s="3" t="s">
        <v>1166</v>
      </c>
      <c r="D1452" s="3" t="s">
        <v>209</v>
      </c>
      <c r="E1452" s="3" t="str">
        <f>INDEX(光放段!$G$4:$G$237,MATCH(纤芯!G1452,光放段!$C$4:$C$237,0))</f>
        <v>山东二干|禹城务头光缆:禹城行政街-齐河务头中继站</v>
      </c>
      <c r="F1452" s="3">
        <f>INDEX(光放段!$I$4:$I$237,MATCH(纤芯!H1452,光放段!$B$4:$B$237,0))</f>
        <v>37009100000</v>
      </c>
      <c r="G1452" s="3" t="str">
        <f t="shared" si="110"/>
        <v>山东二干|禹城务头光缆:齐河新华路-齐河务头</v>
      </c>
      <c r="H1452" s="3">
        <f>INDEX(光放段!$B$4:$B$237,MATCH(纤芯!G1452,光放段!$C$4:$C$237,0))</f>
        <v>37009102000</v>
      </c>
      <c r="I1452" s="3" t="str">
        <f t="shared" si="111"/>
        <v>禹城务头光缆</v>
      </c>
      <c r="J1452" s="3" t="str">
        <f>INDEX(子缆名称!$B$4:$B$29,纤芯!M1452)</f>
        <v>C缆</v>
      </c>
      <c r="K1452" s="3">
        <v>27</v>
      </c>
      <c r="L1452" s="3">
        <f t="shared" si="112"/>
        <v>3</v>
      </c>
      <c r="M1452" s="3">
        <f t="shared" si="113"/>
        <v>3</v>
      </c>
      <c r="N1452" s="3" t="s">
        <v>40</v>
      </c>
      <c r="O1452" s="3">
        <f>COUNTIF([1]局站!$D$4:$D$172,"="&amp;N1452)</f>
        <v>1</v>
      </c>
      <c r="P1452" s="3">
        <v>0</v>
      </c>
      <c r="Q1452" s="3">
        <v>0</v>
      </c>
      <c r="R1452" s="3">
        <v>0</v>
      </c>
      <c r="S1452" s="3" t="s">
        <v>45</v>
      </c>
      <c r="T1452" s="3">
        <f>COUNTIF([1]局站!$D$4:$D$172,"="&amp;S1452)</f>
        <v>1</v>
      </c>
      <c r="U1452" s="3">
        <v>0</v>
      </c>
      <c r="V1452" s="3">
        <v>0</v>
      </c>
      <c r="W1452" s="3">
        <v>0</v>
      </c>
      <c r="X1452" s="3" t="s">
        <v>1215</v>
      </c>
      <c r="Y1452" s="3" t="s">
        <v>880</v>
      </c>
      <c r="Z1452" s="3" t="str">
        <f>INDEX(业务类型!$C$4:$C$8,MATCH(纤芯!Y1452,业务类型!$B$4:$B$8,0))</f>
        <v>IDLE</v>
      </c>
      <c r="AA1452" s="3"/>
    </row>
    <row r="1453" spans="1:27" ht="16.5" x14ac:dyDescent="0.2">
      <c r="A1453" s="3">
        <v>1450</v>
      </c>
      <c r="B1453" s="3">
        <f t="shared" si="114"/>
        <v>37009102028</v>
      </c>
      <c r="C1453" s="3" t="s">
        <v>1166</v>
      </c>
      <c r="D1453" s="3" t="s">
        <v>209</v>
      </c>
      <c r="E1453" s="3" t="str">
        <f>INDEX(光放段!$G$4:$G$237,MATCH(纤芯!G1453,光放段!$C$4:$C$237,0))</f>
        <v>山东二干|禹城务头光缆:禹城行政街-齐河务头中继站</v>
      </c>
      <c r="F1453" s="3">
        <f>INDEX(光放段!$I$4:$I$237,MATCH(纤芯!H1453,光放段!$B$4:$B$237,0))</f>
        <v>37009100000</v>
      </c>
      <c r="G1453" s="3" t="str">
        <f t="shared" si="110"/>
        <v>山东二干|禹城务头光缆:齐河新华路-齐河务头</v>
      </c>
      <c r="H1453" s="3">
        <f>INDEX(光放段!$B$4:$B$237,MATCH(纤芯!G1453,光放段!$C$4:$C$237,0))</f>
        <v>37009102000</v>
      </c>
      <c r="I1453" s="3" t="str">
        <f t="shared" si="111"/>
        <v>禹城务头光缆</v>
      </c>
      <c r="J1453" s="3" t="str">
        <f>INDEX(子缆名称!$B$4:$B$29,纤芯!M1453)</f>
        <v>C缆</v>
      </c>
      <c r="K1453" s="3">
        <v>28</v>
      </c>
      <c r="L1453" s="3">
        <f t="shared" si="112"/>
        <v>4</v>
      </c>
      <c r="M1453" s="3">
        <f t="shared" si="113"/>
        <v>3</v>
      </c>
      <c r="N1453" s="3" t="s">
        <v>40</v>
      </c>
      <c r="O1453" s="3">
        <f>COUNTIF([1]局站!$D$4:$D$172,"="&amp;N1453)</f>
        <v>1</v>
      </c>
      <c r="P1453" s="3">
        <v>0</v>
      </c>
      <c r="Q1453" s="3">
        <v>0</v>
      </c>
      <c r="R1453" s="3">
        <v>0</v>
      </c>
      <c r="S1453" s="3" t="s">
        <v>45</v>
      </c>
      <c r="T1453" s="3">
        <f>COUNTIF([1]局站!$D$4:$D$172,"="&amp;S1453)</f>
        <v>1</v>
      </c>
      <c r="U1453" s="3">
        <v>0</v>
      </c>
      <c r="V1453" s="3">
        <v>0</v>
      </c>
      <c r="W1453" s="3">
        <v>0</v>
      </c>
      <c r="X1453" s="3" t="s">
        <v>1215</v>
      </c>
      <c r="Y1453" s="3" t="s">
        <v>880</v>
      </c>
      <c r="Z1453" s="3" t="str">
        <f>INDEX(业务类型!$C$4:$C$8,MATCH(纤芯!Y1453,业务类型!$B$4:$B$8,0))</f>
        <v>IDLE</v>
      </c>
      <c r="AA1453" s="3"/>
    </row>
    <row r="1454" spans="1:27" ht="16.5" x14ac:dyDescent="0.2">
      <c r="A1454" s="3">
        <v>1451</v>
      </c>
      <c r="B1454" s="3">
        <f t="shared" si="114"/>
        <v>37009102029</v>
      </c>
      <c r="C1454" s="3" t="s">
        <v>1166</v>
      </c>
      <c r="D1454" s="3" t="s">
        <v>209</v>
      </c>
      <c r="E1454" s="3" t="str">
        <f>INDEX(光放段!$G$4:$G$237,MATCH(纤芯!G1454,光放段!$C$4:$C$237,0))</f>
        <v>山东二干|禹城务头光缆:禹城行政街-齐河务头中继站</v>
      </c>
      <c r="F1454" s="3">
        <f>INDEX(光放段!$I$4:$I$237,MATCH(纤芯!H1454,光放段!$B$4:$B$237,0))</f>
        <v>37009100000</v>
      </c>
      <c r="G1454" s="3" t="str">
        <f t="shared" si="110"/>
        <v>山东二干|禹城务头光缆:齐河新华路-齐河务头</v>
      </c>
      <c r="H1454" s="3">
        <f>INDEX(光放段!$B$4:$B$237,MATCH(纤芯!G1454,光放段!$C$4:$C$237,0))</f>
        <v>37009102000</v>
      </c>
      <c r="I1454" s="3" t="str">
        <f t="shared" si="111"/>
        <v>禹城务头光缆</v>
      </c>
      <c r="J1454" s="3" t="str">
        <f>INDEX(子缆名称!$B$4:$B$29,纤芯!M1454)</f>
        <v>C缆</v>
      </c>
      <c r="K1454" s="3">
        <v>29</v>
      </c>
      <c r="L1454" s="3">
        <f t="shared" si="112"/>
        <v>5</v>
      </c>
      <c r="M1454" s="3">
        <f t="shared" si="113"/>
        <v>3</v>
      </c>
      <c r="N1454" s="3" t="s">
        <v>40</v>
      </c>
      <c r="O1454" s="3">
        <f>COUNTIF([1]局站!$D$4:$D$172,"="&amp;N1454)</f>
        <v>1</v>
      </c>
      <c r="P1454" s="3">
        <v>0</v>
      </c>
      <c r="Q1454" s="3">
        <v>0</v>
      </c>
      <c r="R1454" s="3">
        <v>0</v>
      </c>
      <c r="S1454" s="3" t="s">
        <v>45</v>
      </c>
      <c r="T1454" s="3">
        <f>COUNTIF([1]局站!$D$4:$D$172,"="&amp;S1454)</f>
        <v>1</v>
      </c>
      <c r="U1454" s="3">
        <v>0</v>
      </c>
      <c r="V1454" s="3">
        <v>0</v>
      </c>
      <c r="W1454" s="3">
        <v>0</v>
      </c>
      <c r="X1454" s="3" t="s">
        <v>1215</v>
      </c>
      <c r="Y1454" s="3" t="s">
        <v>880</v>
      </c>
      <c r="Z1454" s="3" t="str">
        <f>INDEX(业务类型!$C$4:$C$8,MATCH(纤芯!Y1454,业务类型!$B$4:$B$8,0))</f>
        <v>IDLE</v>
      </c>
      <c r="AA1454" s="3"/>
    </row>
    <row r="1455" spans="1:27" ht="16.5" x14ac:dyDescent="0.2">
      <c r="A1455" s="3">
        <v>1452</v>
      </c>
      <c r="B1455" s="3">
        <f t="shared" si="114"/>
        <v>37009102030</v>
      </c>
      <c r="C1455" s="3" t="s">
        <v>1166</v>
      </c>
      <c r="D1455" s="3" t="s">
        <v>209</v>
      </c>
      <c r="E1455" s="3" t="str">
        <f>INDEX(光放段!$G$4:$G$237,MATCH(纤芯!G1455,光放段!$C$4:$C$237,0))</f>
        <v>山东二干|禹城务头光缆:禹城行政街-齐河务头中继站</v>
      </c>
      <c r="F1455" s="3">
        <f>INDEX(光放段!$I$4:$I$237,MATCH(纤芯!H1455,光放段!$B$4:$B$237,0))</f>
        <v>37009100000</v>
      </c>
      <c r="G1455" s="3" t="str">
        <f t="shared" si="110"/>
        <v>山东二干|禹城务头光缆:齐河新华路-齐河务头</v>
      </c>
      <c r="H1455" s="3">
        <f>INDEX(光放段!$B$4:$B$237,MATCH(纤芯!G1455,光放段!$C$4:$C$237,0))</f>
        <v>37009102000</v>
      </c>
      <c r="I1455" s="3" t="str">
        <f t="shared" si="111"/>
        <v>禹城务头光缆</v>
      </c>
      <c r="J1455" s="3" t="str">
        <f>INDEX(子缆名称!$B$4:$B$29,纤芯!M1455)</f>
        <v>C缆</v>
      </c>
      <c r="K1455" s="3">
        <v>30</v>
      </c>
      <c r="L1455" s="3">
        <f t="shared" si="112"/>
        <v>6</v>
      </c>
      <c r="M1455" s="3">
        <f t="shared" si="113"/>
        <v>3</v>
      </c>
      <c r="N1455" s="3" t="s">
        <v>40</v>
      </c>
      <c r="O1455" s="3">
        <f>COUNTIF([1]局站!$D$4:$D$172,"="&amp;N1455)</f>
        <v>1</v>
      </c>
      <c r="P1455" s="3">
        <v>0</v>
      </c>
      <c r="Q1455" s="3">
        <v>0</v>
      </c>
      <c r="R1455" s="3">
        <v>0</v>
      </c>
      <c r="S1455" s="3" t="s">
        <v>45</v>
      </c>
      <c r="T1455" s="3">
        <f>COUNTIF([1]局站!$D$4:$D$172,"="&amp;S1455)</f>
        <v>1</v>
      </c>
      <c r="U1455" s="3">
        <v>0</v>
      </c>
      <c r="V1455" s="3">
        <v>0</v>
      </c>
      <c r="W1455" s="3">
        <v>0</v>
      </c>
      <c r="X1455" s="3" t="s">
        <v>1215</v>
      </c>
      <c r="Y1455" s="3" t="s">
        <v>880</v>
      </c>
      <c r="Z1455" s="3" t="str">
        <f>INDEX(业务类型!$C$4:$C$8,MATCH(纤芯!Y1455,业务类型!$B$4:$B$8,0))</f>
        <v>IDLE</v>
      </c>
      <c r="AA1455" s="3"/>
    </row>
    <row r="1456" spans="1:27" ht="16.5" x14ac:dyDescent="0.2">
      <c r="A1456" s="3">
        <v>1453</v>
      </c>
      <c r="B1456" s="3">
        <f t="shared" si="114"/>
        <v>37009102031</v>
      </c>
      <c r="C1456" s="3" t="s">
        <v>1166</v>
      </c>
      <c r="D1456" s="3" t="s">
        <v>209</v>
      </c>
      <c r="E1456" s="3" t="str">
        <f>INDEX(光放段!$G$4:$G$237,MATCH(纤芯!G1456,光放段!$C$4:$C$237,0))</f>
        <v>山东二干|禹城务头光缆:禹城行政街-齐河务头中继站</v>
      </c>
      <c r="F1456" s="3">
        <f>INDEX(光放段!$I$4:$I$237,MATCH(纤芯!H1456,光放段!$B$4:$B$237,0))</f>
        <v>37009100000</v>
      </c>
      <c r="G1456" s="3" t="str">
        <f t="shared" si="110"/>
        <v>山东二干|禹城务头光缆:齐河新华路-齐河务头</v>
      </c>
      <c r="H1456" s="3">
        <f>INDEX(光放段!$B$4:$B$237,MATCH(纤芯!G1456,光放段!$C$4:$C$237,0))</f>
        <v>37009102000</v>
      </c>
      <c r="I1456" s="3" t="str">
        <f t="shared" si="111"/>
        <v>禹城务头光缆</v>
      </c>
      <c r="J1456" s="3" t="str">
        <f>INDEX(子缆名称!$B$4:$B$29,纤芯!M1456)</f>
        <v>C缆</v>
      </c>
      <c r="K1456" s="3">
        <v>31</v>
      </c>
      <c r="L1456" s="3">
        <f t="shared" si="112"/>
        <v>7</v>
      </c>
      <c r="M1456" s="3">
        <f t="shared" si="113"/>
        <v>3</v>
      </c>
      <c r="N1456" s="3" t="s">
        <v>40</v>
      </c>
      <c r="O1456" s="3">
        <f>COUNTIF([1]局站!$D$4:$D$172,"="&amp;N1456)</f>
        <v>1</v>
      </c>
      <c r="P1456" s="3">
        <v>0</v>
      </c>
      <c r="Q1456" s="3">
        <v>0</v>
      </c>
      <c r="R1456" s="3">
        <v>0</v>
      </c>
      <c r="S1456" s="3" t="s">
        <v>45</v>
      </c>
      <c r="T1456" s="3">
        <f>COUNTIF([1]局站!$D$4:$D$172,"="&amp;S1456)</f>
        <v>1</v>
      </c>
      <c r="U1456" s="3">
        <v>0</v>
      </c>
      <c r="V1456" s="3">
        <v>0</v>
      </c>
      <c r="W1456" s="3">
        <v>0</v>
      </c>
      <c r="X1456" s="3" t="s">
        <v>1215</v>
      </c>
      <c r="Y1456" s="3" t="s">
        <v>880</v>
      </c>
      <c r="Z1456" s="3" t="str">
        <f>INDEX(业务类型!$C$4:$C$8,MATCH(纤芯!Y1456,业务类型!$B$4:$B$8,0))</f>
        <v>IDLE</v>
      </c>
      <c r="AA1456" s="3"/>
    </row>
    <row r="1457" spans="1:27" ht="16.5" x14ac:dyDescent="0.2">
      <c r="A1457" s="3">
        <v>1454</v>
      </c>
      <c r="B1457" s="3">
        <f t="shared" si="114"/>
        <v>37009102032</v>
      </c>
      <c r="C1457" s="3" t="s">
        <v>1166</v>
      </c>
      <c r="D1457" s="3" t="s">
        <v>209</v>
      </c>
      <c r="E1457" s="3" t="str">
        <f>INDEX(光放段!$G$4:$G$237,MATCH(纤芯!G1457,光放段!$C$4:$C$237,0))</f>
        <v>山东二干|禹城务头光缆:禹城行政街-齐河务头中继站</v>
      </c>
      <c r="F1457" s="3">
        <f>INDEX(光放段!$I$4:$I$237,MATCH(纤芯!H1457,光放段!$B$4:$B$237,0))</f>
        <v>37009100000</v>
      </c>
      <c r="G1457" s="3" t="str">
        <f t="shared" si="110"/>
        <v>山东二干|禹城务头光缆:齐河新华路-齐河务头</v>
      </c>
      <c r="H1457" s="3">
        <f>INDEX(光放段!$B$4:$B$237,MATCH(纤芯!G1457,光放段!$C$4:$C$237,0))</f>
        <v>37009102000</v>
      </c>
      <c r="I1457" s="3" t="str">
        <f t="shared" si="111"/>
        <v>禹城务头光缆</v>
      </c>
      <c r="J1457" s="3" t="str">
        <f>INDEX(子缆名称!$B$4:$B$29,纤芯!M1457)</f>
        <v>C缆</v>
      </c>
      <c r="K1457" s="3">
        <v>32</v>
      </c>
      <c r="L1457" s="3">
        <f t="shared" si="112"/>
        <v>8</v>
      </c>
      <c r="M1457" s="3">
        <f t="shared" si="113"/>
        <v>3</v>
      </c>
      <c r="N1457" s="3" t="s">
        <v>40</v>
      </c>
      <c r="O1457" s="3">
        <f>COUNTIF([1]局站!$D$4:$D$172,"="&amp;N1457)</f>
        <v>1</v>
      </c>
      <c r="P1457" s="3">
        <v>0</v>
      </c>
      <c r="Q1457" s="3">
        <v>0</v>
      </c>
      <c r="R1457" s="3">
        <v>0</v>
      </c>
      <c r="S1457" s="3" t="s">
        <v>45</v>
      </c>
      <c r="T1457" s="3">
        <f>COUNTIF([1]局站!$D$4:$D$172,"="&amp;S1457)</f>
        <v>1</v>
      </c>
      <c r="U1457" s="3">
        <v>0</v>
      </c>
      <c r="V1457" s="3">
        <v>0</v>
      </c>
      <c r="W1457" s="3">
        <v>0</v>
      </c>
      <c r="X1457" s="3" t="s">
        <v>1215</v>
      </c>
      <c r="Y1457" s="3" t="s">
        <v>880</v>
      </c>
      <c r="Z1457" s="3" t="str">
        <f>INDEX(业务类型!$C$4:$C$8,MATCH(纤芯!Y1457,业务类型!$B$4:$B$8,0))</f>
        <v>IDLE</v>
      </c>
      <c r="AA1457" s="3"/>
    </row>
    <row r="1458" spans="1:27" ht="16.5" x14ac:dyDescent="0.2">
      <c r="A1458" s="3">
        <v>1455</v>
      </c>
      <c r="B1458" s="3">
        <f t="shared" si="114"/>
        <v>37009102033</v>
      </c>
      <c r="C1458" s="3" t="s">
        <v>1166</v>
      </c>
      <c r="D1458" s="3" t="s">
        <v>209</v>
      </c>
      <c r="E1458" s="3" t="str">
        <f>INDEX(光放段!$G$4:$G$237,MATCH(纤芯!G1458,光放段!$C$4:$C$237,0))</f>
        <v>山东二干|禹城务头光缆:禹城行政街-齐河务头中继站</v>
      </c>
      <c r="F1458" s="3">
        <f>INDEX(光放段!$I$4:$I$237,MATCH(纤芯!H1458,光放段!$B$4:$B$237,0))</f>
        <v>37009100000</v>
      </c>
      <c r="G1458" s="3" t="str">
        <f t="shared" si="110"/>
        <v>山东二干|禹城务头光缆:齐河新华路-齐河务头</v>
      </c>
      <c r="H1458" s="3">
        <f>INDEX(光放段!$B$4:$B$237,MATCH(纤芯!G1458,光放段!$C$4:$C$237,0))</f>
        <v>37009102000</v>
      </c>
      <c r="I1458" s="3" t="str">
        <f t="shared" si="111"/>
        <v>禹城务头光缆</v>
      </c>
      <c r="J1458" s="3" t="str">
        <f>INDEX(子缆名称!$B$4:$B$29,纤芯!M1458)</f>
        <v>C缆</v>
      </c>
      <c r="K1458" s="3">
        <v>33</v>
      </c>
      <c r="L1458" s="3">
        <f t="shared" si="112"/>
        <v>9</v>
      </c>
      <c r="M1458" s="3">
        <f t="shared" si="113"/>
        <v>3</v>
      </c>
      <c r="N1458" s="3" t="s">
        <v>40</v>
      </c>
      <c r="O1458" s="3">
        <f>COUNTIF([1]局站!$D$4:$D$172,"="&amp;N1458)</f>
        <v>1</v>
      </c>
      <c r="P1458" s="3">
        <v>0</v>
      </c>
      <c r="Q1458" s="3">
        <v>0</v>
      </c>
      <c r="R1458" s="3">
        <v>0</v>
      </c>
      <c r="S1458" s="3" t="s">
        <v>45</v>
      </c>
      <c r="T1458" s="3">
        <f>COUNTIF([1]局站!$D$4:$D$172,"="&amp;S1458)</f>
        <v>1</v>
      </c>
      <c r="U1458" s="3">
        <v>0</v>
      </c>
      <c r="V1458" s="3">
        <v>0</v>
      </c>
      <c r="W1458" s="3">
        <v>0</v>
      </c>
      <c r="X1458" s="3" t="s">
        <v>1215</v>
      </c>
      <c r="Y1458" s="3" t="s">
        <v>880</v>
      </c>
      <c r="Z1458" s="3" t="str">
        <f>INDEX(业务类型!$C$4:$C$8,MATCH(纤芯!Y1458,业务类型!$B$4:$B$8,0))</f>
        <v>IDLE</v>
      </c>
      <c r="AA1458" s="3"/>
    </row>
    <row r="1459" spans="1:27" ht="16.5" x14ac:dyDescent="0.2">
      <c r="A1459" s="3">
        <v>1456</v>
      </c>
      <c r="B1459" s="3">
        <f t="shared" si="114"/>
        <v>37009102034</v>
      </c>
      <c r="C1459" s="3" t="s">
        <v>1166</v>
      </c>
      <c r="D1459" s="3" t="s">
        <v>209</v>
      </c>
      <c r="E1459" s="3" t="str">
        <f>INDEX(光放段!$G$4:$G$237,MATCH(纤芯!G1459,光放段!$C$4:$C$237,0))</f>
        <v>山东二干|禹城务头光缆:禹城行政街-齐河务头中继站</v>
      </c>
      <c r="F1459" s="3">
        <f>INDEX(光放段!$I$4:$I$237,MATCH(纤芯!H1459,光放段!$B$4:$B$237,0))</f>
        <v>37009100000</v>
      </c>
      <c r="G1459" s="3" t="str">
        <f t="shared" si="110"/>
        <v>山东二干|禹城务头光缆:齐河新华路-齐河务头</v>
      </c>
      <c r="H1459" s="3">
        <f>INDEX(光放段!$B$4:$B$237,MATCH(纤芯!G1459,光放段!$C$4:$C$237,0))</f>
        <v>37009102000</v>
      </c>
      <c r="I1459" s="3" t="str">
        <f t="shared" si="111"/>
        <v>禹城务头光缆</v>
      </c>
      <c r="J1459" s="3" t="str">
        <f>INDEX(子缆名称!$B$4:$B$29,纤芯!M1459)</f>
        <v>C缆</v>
      </c>
      <c r="K1459" s="3">
        <v>34</v>
      </c>
      <c r="L1459" s="3">
        <f t="shared" si="112"/>
        <v>10</v>
      </c>
      <c r="M1459" s="3">
        <f t="shared" si="113"/>
        <v>3</v>
      </c>
      <c r="N1459" s="3" t="s">
        <v>40</v>
      </c>
      <c r="O1459" s="3">
        <f>COUNTIF([1]局站!$D$4:$D$172,"="&amp;N1459)</f>
        <v>1</v>
      </c>
      <c r="P1459" s="3">
        <v>0</v>
      </c>
      <c r="Q1459" s="3">
        <v>0</v>
      </c>
      <c r="R1459" s="3">
        <v>0</v>
      </c>
      <c r="S1459" s="3" t="s">
        <v>45</v>
      </c>
      <c r="T1459" s="3">
        <f>COUNTIF([1]局站!$D$4:$D$172,"="&amp;S1459)</f>
        <v>1</v>
      </c>
      <c r="U1459" s="3">
        <v>0</v>
      </c>
      <c r="V1459" s="3">
        <v>0</v>
      </c>
      <c r="W1459" s="3">
        <v>0</v>
      </c>
      <c r="X1459" s="3" t="s">
        <v>1215</v>
      </c>
      <c r="Y1459" s="3" t="s">
        <v>880</v>
      </c>
      <c r="Z1459" s="3" t="str">
        <f>INDEX(业务类型!$C$4:$C$8,MATCH(纤芯!Y1459,业务类型!$B$4:$B$8,0))</f>
        <v>IDLE</v>
      </c>
      <c r="AA1459" s="3"/>
    </row>
    <row r="1460" spans="1:27" ht="16.5" x14ac:dyDescent="0.2">
      <c r="A1460" s="3">
        <v>1457</v>
      </c>
      <c r="B1460" s="3">
        <f t="shared" si="114"/>
        <v>37009102035</v>
      </c>
      <c r="C1460" s="3" t="s">
        <v>1166</v>
      </c>
      <c r="D1460" s="3" t="s">
        <v>209</v>
      </c>
      <c r="E1460" s="3" t="str">
        <f>INDEX(光放段!$G$4:$G$237,MATCH(纤芯!G1460,光放段!$C$4:$C$237,0))</f>
        <v>山东二干|禹城务头光缆:禹城行政街-齐河务头中继站</v>
      </c>
      <c r="F1460" s="3">
        <f>INDEX(光放段!$I$4:$I$237,MATCH(纤芯!H1460,光放段!$B$4:$B$237,0))</f>
        <v>37009100000</v>
      </c>
      <c r="G1460" s="3" t="str">
        <f t="shared" si="110"/>
        <v>山东二干|禹城务头光缆:齐河新华路-齐河务头</v>
      </c>
      <c r="H1460" s="3">
        <f>INDEX(光放段!$B$4:$B$237,MATCH(纤芯!G1460,光放段!$C$4:$C$237,0))</f>
        <v>37009102000</v>
      </c>
      <c r="I1460" s="3" t="str">
        <f t="shared" si="111"/>
        <v>禹城务头光缆</v>
      </c>
      <c r="J1460" s="3" t="str">
        <f>INDEX(子缆名称!$B$4:$B$29,纤芯!M1460)</f>
        <v>C缆</v>
      </c>
      <c r="K1460" s="3">
        <v>35</v>
      </c>
      <c r="L1460" s="3">
        <f t="shared" si="112"/>
        <v>11</v>
      </c>
      <c r="M1460" s="3">
        <f t="shared" si="113"/>
        <v>3</v>
      </c>
      <c r="N1460" s="3" t="s">
        <v>40</v>
      </c>
      <c r="O1460" s="3">
        <f>COUNTIF([1]局站!$D$4:$D$172,"="&amp;N1460)</f>
        <v>1</v>
      </c>
      <c r="P1460" s="3">
        <v>0</v>
      </c>
      <c r="Q1460" s="3">
        <v>0</v>
      </c>
      <c r="R1460" s="3">
        <v>0</v>
      </c>
      <c r="S1460" s="3" t="s">
        <v>45</v>
      </c>
      <c r="T1460" s="3">
        <f>COUNTIF([1]局站!$D$4:$D$172,"="&amp;S1460)</f>
        <v>1</v>
      </c>
      <c r="U1460" s="3">
        <v>0</v>
      </c>
      <c r="V1460" s="3">
        <v>0</v>
      </c>
      <c r="W1460" s="3">
        <v>0</v>
      </c>
      <c r="X1460" s="3" t="s">
        <v>1215</v>
      </c>
      <c r="Y1460" s="3" t="s">
        <v>881</v>
      </c>
      <c r="Z1460" s="3" t="str">
        <f>INDEX(业务类型!$C$4:$C$8,MATCH(纤芯!Y1460,业务类型!$B$4:$B$8,0))</f>
        <v>OTHER</v>
      </c>
      <c r="AA1460" s="3" t="s">
        <v>960</v>
      </c>
    </row>
    <row r="1461" spans="1:27" ht="16.5" x14ac:dyDescent="0.2">
      <c r="A1461" s="3">
        <v>1458</v>
      </c>
      <c r="B1461" s="3">
        <f t="shared" si="114"/>
        <v>37009102036</v>
      </c>
      <c r="C1461" s="3" t="s">
        <v>1166</v>
      </c>
      <c r="D1461" s="3" t="s">
        <v>209</v>
      </c>
      <c r="E1461" s="3" t="str">
        <f>INDEX(光放段!$G$4:$G$237,MATCH(纤芯!G1461,光放段!$C$4:$C$237,0))</f>
        <v>山东二干|禹城务头光缆:禹城行政街-齐河务头中继站</v>
      </c>
      <c r="F1461" s="3">
        <f>INDEX(光放段!$I$4:$I$237,MATCH(纤芯!H1461,光放段!$B$4:$B$237,0))</f>
        <v>37009100000</v>
      </c>
      <c r="G1461" s="3" t="str">
        <f t="shared" si="110"/>
        <v>山东二干|禹城务头光缆:齐河新华路-齐河务头</v>
      </c>
      <c r="H1461" s="3">
        <f>INDEX(光放段!$B$4:$B$237,MATCH(纤芯!G1461,光放段!$C$4:$C$237,0))</f>
        <v>37009102000</v>
      </c>
      <c r="I1461" s="3" t="str">
        <f t="shared" si="111"/>
        <v>禹城务头光缆</v>
      </c>
      <c r="J1461" s="3" t="str">
        <f>INDEX(子缆名称!$B$4:$B$29,纤芯!M1461)</f>
        <v>C缆</v>
      </c>
      <c r="K1461" s="3">
        <v>36</v>
      </c>
      <c r="L1461" s="3">
        <f t="shared" si="112"/>
        <v>12</v>
      </c>
      <c r="M1461" s="3">
        <f t="shared" si="113"/>
        <v>3</v>
      </c>
      <c r="N1461" s="3" t="s">
        <v>40</v>
      </c>
      <c r="O1461" s="3">
        <f>COUNTIF([1]局站!$D$4:$D$172,"="&amp;N1461)</f>
        <v>1</v>
      </c>
      <c r="P1461" s="3">
        <v>0</v>
      </c>
      <c r="Q1461" s="3">
        <v>0</v>
      </c>
      <c r="R1461" s="3">
        <v>0</v>
      </c>
      <c r="S1461" s="3" t="s">
        <v>45</v>
      </c>
      <c r="T1461" s="3">
        <f>COUNTIF([1]局站!$D$4:$D$172,"="&amp;S1461)</f>
        <v>1</v>
      </c>
      <c r="U1461" s="3">
        <v>0</v>
      </c>
      <c r="V1461" s="3">
        <v>0</v>
      </c>
      <c r="W1461" s="3">
        <v>0</v>
      </c>
      <c r="X1461" s="3" t="s">
        <v>1215</v>
      </c>
      <c r="Y1461" s="3" t="s">
        <v>881</v>
      </c>
      <c r="Z1461" s="3" t="str">
        <f>INDEX(业务类型!$C$4:$C$8,MATCH(纤芯!Y1461,业务类型!$B$4:$B$8,0))</f>
        <v>OTHER</v>
      </c>
      <c r="AA1461" s="3" t="s">
        <v>961</v>
      </c>
    </row>
    <row r="1462" spans="1:27" ht="16.5" x14ac:dyDescent="0.2">
      <c r="A1462" s="3">
        <v>1459</v>
      </c>
      <c r="B1462" s="3">
        <f t="shared" si="114"/>
        <v>37010101001</v>
      </c>
      <c r="C1462" s="3" t="s">
        <v>1166</v>
      </c>
      <c r="D1462" s="3" t="s">
        <v>210</v>
      </c>
      <c r="E1462" s="3" t="str">
        <f>INDEX(光放段!$G$4:$G$237,MATCH(纤芯!G1462,光放段!$C$4:$C$237,0))</f>
        <v>山东二干|济聊菏1号光缆:济南经十路-聊城龙山路</v>
      </c>
      <c r="F1462" s="3">
        <f>INDEX(光放段!$I$4:$I$237,MATCH(纤芯!H1462,光放段!$B$4:$B$237,0))</f>
        <v>37010100000</v>
      </c>
      <c r="G1462" s="3" t="str">
        <f t="shared" si="110"/>
        <v>山东二干|济聊菏1号光缆:济南经十路-聊城龙山路</v>
      </c>
      <c r="H1462" s="3">
        <f>INDEX(光放段!$B$4:$B$237,MATCH(纤芯!G1462,光放段!$C$4:$C$237,0))</f>
        <v>37010101000</v>
      </c>
      <c r="I1462" s="3" t="str">
        <f t="shared" si="111"/>
        <v>济聊菏1号光缆</v>
      </c>
      <c r="J1462" s="3" t="str">
        <f>INDEX(子缆名称!$B$4:$B$29,纤芯!M1462)</f>
        <v>A缆</v>
      </c>
      <c r="K1462" s="3">
        <v>1</v>
      </c>
      <c r="L1462" s="3">
        <f t="shared" si="112"/>
        <v>1</v>
      </c>
      <c r="M1462" s="3">
        <f t="shared" si="113"/>
        <v>1</v>
      </c>
      <c r="N1462" s="3" t="s">
        <v>41</v>
      </c>
      <c r="O1462" s="3">
        <f>COUNTIF([1]局站!$D$4:$D$172,"="&amp;N1462)</f>
        <v>1</v>
      </c>
      <c r="P1462" s="3">
        <v>0</v>
      </c>
      <c r="Q1462" s="3">
        <v>0</v>
      </c>
      <c r="R1462" s="3">
        <v>0</v>
      </c>
      <c r="S1462" s="3" t="s">
        <v>42</v>
      </c>
      <c r="T1462" s="3">
        <f>COUNTIF([1]局站!$D$4:$D$172,"="&amp;S1462)</f>
        <v>1</v>
      </c>
      <c r="U1462" s="3">
        <v>0</v>
      </c>
      <c r="V1462" s="3">
        <v>0</v>
      </c>
      <c r="W1462" s="3">
        <v>0</v>
      </c>
      <c r="X1462" s="3" t="s">
        <v>1214</v>
      </c>
      <c r="Y1462" s="3" t="s">
        <v>880</v>
      </c>
      <c r="Z1462" s="3" t="str">
        <f>INDEX(业务类型!$C$4:$C$8,MATCH(纤芯!Y1462,业务类型!$B$4:$B$8,0))</f>
        <v>IDLE</v>
      </c>
      <c r="AA1462" s="3"/>
    </row>
    <row r="1463" spans="1:27" ht="16.5" x14ac:dyDescent="0.2">
      <c r="A1463" s="3">
        <v>1460</v>
      </c>
      <c r="B1463" s="3">
        <f t="shared" si="114"/>
        <v>37010101002</v>
      </c>
      <c r="C1463" s="3" t="s">
        <v>1166</v>
      </c>
      <c r="D1463" s="3" t="s">
        <v>210</v>
      </c>
      <c r="E1463" s="3" t="str">
        <f>INDEX(光放段!$G$4:$G$237,MATCH(纤芯!G1463,光放段!$C$4:$C$237,0))</f>
        <v>山东二干|济聊菏1号光缆:济南经十路-聊城龙山路</v>
      </c>
      <c r="F1463" s="3">
        <f>INDEX(光放段!$I$4:$I$237,MATCH(纤芯!H1463,光放段!$B$4:$B$237,0))</f>
        <v>37010100000</v>
      </c>
      <c r="G1463" s="3" t="str">
        <f t="shared" si="110"/>
        <v>山东二干|济聊菏1号光缆:济南经十路-聊城龙山路</v>
      </c>
      <c r="H1463" s="3">
        <f>INDEX(光放段!$B$4:$B$237,MATCH(纤芯!G1463,光放段!$C$4:$C$237,0))</f>
        <v>37010101000</v>
      </c>
      <c r="I1463" s="3" t="str">
        <f t="shared" si="111"/>
        <v>济聊菏1号光缆</v>
      </c>
      <c r="J1463" s="3" t="str">
        <f>INDEX(子缆名称!$B$4:$B$29,纤芯!M1463)</f>
        <v>A缆</v>
      </c>
      <c r="K1463" s="3">
        <v>2</v>
      </c>
      <c r="L1463" s="3">
        <f t="shared" si="112"/>
        <v>2</v>
      </c>
      <c r="M1463" s="3">
        <f t="shared" si="113"/>
        <v>1</v>
      </c>
      <c r="N1463" s="3" t="s">
        <v>41</v>
      </c>
      <c r="O1463" s="3">
        <f>COUNTIF([1]局站!$D$4:$D$172,"="&amp;N1463)</f>
        <v>1</v>
      </c>
      <c r="P1463" s="3">
        <v>0</v>
      </c>
      <c r="Q1463" s="3">
        <v>0</v>
      </c>
      <c r="R1463" s="3">
        <v>0</v>
      </c>
      <c r="S1463" s="3" t="s">
        <v>42</v>
      </c>
      <c r="T1463" s="3">
        <f>COUNTIF([1]局站!$D$4:$D$172,"="&amp;S1463)</f>
        <v>1</v>
      </c>
      <c r="U1463" s="3">
        <v>0</v>
      </c>
      <c r="V1463" s="3">
        <v>0</v>
      </c>
      <c r="W1463" s="3">
        <v>0</v>
      </c>
      <c r="X1463" s="3" t="s">
        <v>1214</v>
      </c>
      <c r="Y1463" s="3" t="s">
        <v>880</v>
      </c>
      <c r="Z1463" s="3" t="str">
        <f>INDEX(业务类型!$C$4:$C$8,MATCH(纤芯!Y1463,业务类型!$B$4:$B$8,0))</f>
        <v>IDLE</v>
      </c>
      <c r="AA1463" s="3"/>
    </row>
    <row r="1464" spans="1:27" ht="16.5" x14ac:dyDescent="0.2">
      <c r="A1464" s="3">
        <v>1461</v>
      </c>
      <c r="B1464" s="3">
        <f t="shared" si="114"/>
        <v>37010101003</v>
      </c>
      <c r="C1464" s="3" t="s">
        <v>1166</v>
      </c>
      <c r="D1464" s="3" t="s">
        <v>210</v>
      </c>
      <c r="E1464" s="3" t="str">
        <f>INDEX(光放段!$G$4:$G$237,MATCH(纤芯!G1464,光放段!$C$4:$C$237,0))</f>
        <v>山东二干|济聊菏1号光缆:济南经十路-聊城龙山路</v>
      </c>
      <c r="F1464" s="3">
        <f>INDEX(光放段!$I$4:$I$237,MATCH(纤芯!H1464,光放段!$B$4:$B$237,0))</f>
        <v>37010100000</v>
      </c>
      <c r="G1464" s="3" t="str">
        <f t="shared" si="110"/>
        <v>山东二干|济聊菏1号光缆:济南经十路-聊城龙山路</v>
      </c>
      <c r="H1464" s="3">
        <f>INDEX(光放段!$B$4:$B$237,MATCH(纤芯!G1464,光放段!$C$4:$C$237,0))</f>
        <v>37010101000</v>
      </c>
      <c r="I1464" s="3" t="str">
        <f t="shared" si="111"/>
        <v>济聊菏1号光缆</v>
      </c>
      <c r="J1464" s="3" t="str">
        <f>INDEX(子缆名称!$B$4:$B$29,纤芯!M1464)</f>
        <v>A缆</v>
      </c>
      <c r="K1464" s="3">
        <v>3</v>
      </c>
      <c r="L1464" s="3">
        <f t="shared" si="112"/>
        <v>3</v>
      </c>
      <c r="M1464" s="3">
        <f t="shared" si="113"/>
        <v>1</v>
      </c>
      <c r="N1464" s="3" t="s">
        <v>41</v>
      </c>
      <c r="O1464" s="3">
        <f>COUNTIF([1]局站!$D$4:$D$172,"="&amp;N1464)</f>
        <v>1</v>
      </c>
      <c r="P1464" s="3">
        <v>0</v>
      </c>
      <c r="Q1464" s="3">
        <v>0</v>
      </c>
      <c r="R1464" s="3">
        <v>0</v>
      </c>
      <c r="S1464" s="3" t="s">
        <v>42</v>
      </c>
      <c r="T1464" s="3">
        <f>COUNTIF([1]局站!$D$4:$D$172,"="&amp;S1464)</f>
        <v>1</v>
      </c>
      <c r="U1464" s="3">
        <v>0</v>
      </c>
      <c r="V1464" s="3">
        <v>0</v>
      </c>
      <c r="W1464" s="3">
        <v>0</v>
      </c>
      <c r="X1464" s="3" t="s">
        <v>1214</v>
      </c>
      <c r="Y1464" s="3" t="s">
        <v>880</v>
      </c>
      <c r="Z1464" s="3" t="str">
        <f>INDEX(业务类型!$C$4:$C$8,MATCH(纤芯!Y1464,业务类型!$B$4:$B$8,0))</f>
        <v>IDLE</v>
      </c>
      <c r="AA1464" s="3"/>
    </row>
    <row r="1465" spans="1:27" ht="16.5" x14ac:dyDescent="0.2">
      <c r="A1465" s="3">
        <v>1462</v>
      </c>
      <c r="B1465" s="3">
        <f t="shared" si="114"/>
        <v>37010101004</v>
      </c>
      <c r="C1465" s="3" t="s">
        <v>1166</v>
      </c>
      <c r="D1465" s="3" t="s">
        <v>210</v>
      </c>
      <c r="E1465" s="3" t="str">
        <f>INDEX(光放段!$G$4:$G$237,MATCH(纤芯!G1465,光放段!$C$4:$C$237,0))</f>
        <v>山东二干|济聊菏1号光缆:济南经十路-聊城龙山路</v>
      </c>
      <c r="F1465" s="3">
        <f>INDEX(光放段!$I$4:$I$237,MATCH(纤芯!H1465,光放段!$B$4:$B$237,0))</f>
        <v>37010100000</v>
      </c>
      <c r="G1465" s="3" t="str">
        <f t="shared" si="110"/>
        <v>山东二干|济聊菏1号光缆:济南经十路-聊城龙山路</v>
      </c>
      <c r="H1465" s="3">
        <f>INDEX(光放段!$B$4:$B$237,MATCH(纤芯!G1465,光放段!$C$4:$C$237,0))</f>
        <v>37010101000</v>
      </c>
      <c r="I1465" s="3" t="str">
        <f t="shared" si="111"/>
        <v>济聊菏1号光缆</v>
      </c>
      <c r="J1465" s="3" t="str">
        <f>INDEX(子缆名称!$B$4:$B$29,纤芯!M1465)</f>
        <v>A缆</v>
      </c>
      <c r="K1465" s="3">
        <v>4</v>
      </c>
      <c r="L1465" s="3">
        <f t="shared" si="112"/>
        <v>4</v>
      </c>
      <c r="M1465" s="3">
        <f t="shared" si="113"/>
        <v>1</v>
      </c>
      <c r="N1465" s="3" t="s">
        <v>41</v>
      </c>
      <c r="O1465" s="3">
        <f>COUNTIF([1]局站!$D$4:$D$172,"="&amp;N1465)</f>
        <v>1</v>
      </c>
      <c r="P1465" s="3">
        <v>0</v>
      </c>
      <c r="Q1465" s="3">
        <v>0</v>
      </c>
      <c r="R1465" s="3">
        <v>0</v>
      </c>
      <c r="S1465" s="3" t="s">
        <v>42</v>
      </c>
      <c r="T1465" s="3">
        <f>COUNTIF([1]局站!$D$4:$D$172,"="&amp;S1465)</f>
        <v>1</v>
      </c>
      <c r="U1465" s="3">
        <v>0</v>
      </c>
      <c r="V1465" s="3">
        <v>0</v>
      </c>
      <c r="W1465" s="3">
        <v>0</v>
      </c>
      <c r="X1465" s="3" t="s">
        <v>1214</v>
      </c>
      <c r="Y1465" s="3" t="s">
        <v>880</v>
      </c>
      <c r="Z1465" s="3" t="str">
        <f>INDEX(业务类型!$C$4:$C$8,MATCH(纤芯!Y1465,业务类型!$B$4:$B$8,0))</f>
        <v>IDLE</v>
      </c>
      <c r="AA1465" s="3"/>
    </row>
    <row r="1466" spans="1:27" ht="16.5" x14ac:dyDescent="0.2">
      <c r="A1466" s="3">
        <v>1463</v>
      </c>
      <c r="B1466" s="3">
        <f t="shared" si="114"/>
        <v>37010101005</v>
      </c>
      <c r="C1466" s="3" t="s">
        <v>1166</v>
      </c>
      <c r="D1466" s="3" t="s">
        <v>210</v>
      </c>
      <c r="E1466" s="3" t="str">
        <f>INDEX(光放段!$G$4:$G$237,MATCH(纤芯!G1466,光放段!$C$4:$C$237,0))</f>
        <v>山东二干|济聊菏1号光缆:济南经十路-聊城龙山路</v>
      </c>
      <c r="F1466" s="3">
        <f>INDEX(光放段!$I$4:$I$237,MATCH(纤芯!H1466,光放段!$B$4:$B$237,0))</f>
        <v>37010100000</v>
      </c>
      <c r="G1466" s="3" t="str">
        <f t="shared" si="110"/>
        <v>山东二干|济聊菏1号光缆:济南经十路-聊城龙山路</v>
      </c>
      <c r="H1466" s="3">
        <f>INDEX(光放段!$B$4:$B$237,MATCH(纤芯!G1466,光放段!$C$4:$C$237,0))</f>
        <v>37010101000</v>
      </c>
      <c r="I1466" s="3" t="str">
        <f t="shared" si="111"/>
        <v>济聊菏1号光缆</v>
      </c>
      <c r="J1466" s="3" t="str">
        <f>INDEX(子缆名称!$B$4:$B$29,纤芯!M1466)</f>
        <v>A缆</v>
      </c>
      <c r="K1466" s="3">
        <v>5</v>
      </c>
      <c r="L1466" s="3">
        <f t="shared" si="112"/>
        <v>5</v>
      </c>
      <c r="M1466" s="3">
        <f t="shared" si="113"/>
        <v>1</v>
      </c>
      <c r="N1466" s="3" t="s">
        <v>41</v>
      </c>
      <c r="O1466" s="3">
        <f>COUNTIF([1]局站!$D$4:$D$172,"="&amp;N1466)</f>
        <v>1</v>
      </c>
      <c r="P1466" s="3">
        <v>0</v>
      </c>
      <c r="Q1466" s="3">
        <v>0</v>
      </c>
      <c r="R1466" s="3">
        <v>0</v>
      </c>
      <c r="S1466" s="3" t="s">
        <v>42</v>
      </c>
      <c r="T1466" s="3">
        <f>COUNTIF([1]局站!$D$4:$D$172,"="&amp;S1466)</f>
        <v>1</v>
      </c>
      <c r="U1466" s="3">
        <v>0</v>
      </c>
      <c r="V1466" s="3">
        <v>0</v>
      </c>
      <c r="W1466" s="3">
        <v>0</v>
      </c>
      <c r="X1466" s="3" t="s">
        <v>1214</v>
      </c>
      <c r="Y1466" s="3" t="s">
        <v>880</v>
      </c>
      <c r="Z1466" s="3" t="str">
        <f>INDEX(业务类型!$C$4:$C$8,MATCH(纤芯!Y1466,业务类型!$B$4:$B$8,0))</f>
        <v>IDLE</v>
      </c>
      <c r="AA1466" s="3"/>
    </row>
    <row r="1467" spans="1:27" ht="16.5" x14ac:dyDescent="0.2">
      <c r="A1467" s="3">
        <v>1464</v>
      </c>
      <c r="B1467" s="3">
        <f t="shared" si="114"/>
        <v>37010101006</v>
      </c>
      <c r="C1467" s="3" t="s">
        <v>1166</v>
      </c>
      <c r="D1467" s="3" t="s">
        <v>210</v>
      </c>
      <c r="E1467" s="3" t="str">
        <f>INDEX(光放段!$G$4:$G$237,MATCH(纤芯!G1467,光放段!$C$4:$C$237,0))</f>
        <v>山东二干|济聊菏1号光缆:济南经十路-聊城龙山路</v>
      </c>
      <c r="F1467" s="3">
        <f>INDEX(光放段!$I$4:$I$237,MATCH(纤芯!H1467,光放段!$B$4:$B$237,0))</f>
        <v>37010100000</v>
      </c>
      <c r="G1467" s="3" t="str">
        <f t="shared" si="110"/>
        <v>山东二干|济聊菏1号光缆:济南经十路-聊城龙山路</v>
      </c>
      <c r="H1467" s="3">
        <f>INDEX(光放段!$B$4:$B$237,MATCH(纤芯!G1467,光放段!$C$4:$C$237,0))</f>
        <v>37010101000</v>
      </c>
      <c r="I1467" s="3" t="str">
        <f t="shared" si="111"/>
        <v>济聊菏1号光缆</v>
      </c>
      <c r="J1467" s="3" t="str">
        <f>INDEX(子缆名称!$B$4:$B$29,纤芯!M1467)</f>
        <v>A缆</v>
      </c>
      <c r="K1467" s="3">
        <v>6</v>
      </c>
      <c r="L1467" s="3">
        <f t="shared" si="112"/>
        <v>6</v>
      </c>
      <c r="M1467" s="3">
        <f t="shared" si="113"/>
        <v>1</v>
      </c>
      <c r="N1467" s="3" t="s">
        <v>41</v>
      </c>
      <c r="O1467" s="3">
        <f>COUNTIF([1]局站!$D$4:$D$172,"="&amp;N1467)</f>
        <v>1</v>
      </c>
      <c r="P1467" s="3">
        <v>0</v>
      </c>
      <c r="Q1467" s="3">
        <v>0</v>
      </c>
      <c r="R1467" s="3">
        <v>0</v>
      </c>
      <c r="S1467" s="3" t="s">
        <v>42</v>
      </c>
      <c r="T1467" s="3">
        <f>COUNTIF([1]局站!$D$4:$D$172,"="&amp;S1467)</f>
        <v>1</v>
      </c>
      <c r="U1467" s="3">
        <v>0</v>
      </c>
      <c r="V1467" s="3">
        <v>0</v>
      </c>
      <c r="W1467" s="3">
        <v>0</v>
      </c>
      <c r="X1467" s="3" t="s">
        <v>1214</v>
      </c>
      <c r="Y1467" s="3" t="s">
        <v>880</v>
      </c>
      <c r="Z1467" s="3" t="str">
        <f>INDEX(业务类型!$C$4:$C$8,MATCH(纤芯!Y1467,业务类型!$B$4:$B$8,0))</f>
        <v>IDLE</v>
      </c>
      <c r="AA1467" s="3"/>
    </row>
    <row r="1468" spans="1:27" ht="16.5" x14ac:dyDescent="0.2">
      <c r="A1468" s="3">
        <v>1465</v>
      </c>
      <c r="B1468" s="3">
        <f t="shared" si="114"/>
        <v>37010101007</v>
      </c>
      <c r="C1468" s="3" t="s">
        <v>1166</v>
      </c>
      <c r="D1468" s="3" t="s">
        <v>210</v>
      </c>
      <c r="E1468" s="3" t="str">
        <f>INDEX(光放段!$G$4:$G$237,MATCH(纤芯!G1468,光放段!$C$4:$C$237,0))</f>
        <v>山东二干|济聊菏1号光缆:济南经十路-聊城龙山路</v>
      </c>
      <c r="F1468" s="3">
        <f>INDEX(光放段!$I$4:$I$237,MATCH(纤芯!H1468,光放段!$B$4:$B$237,0))</f>
        <v>37010100000</v>
      </c>
      <c r="G1468" s="3" t="str">
        <f t="shared" si="110"/>
        <v>山东二干|济聊菏1号光缆:济南经十路-聊城龙山路</v>
      </c>
      <c r="H1468" s="3">
        <f>INDEX(光放段!$B$4:$B$237,MATCH(纤芯!G1468,光放段!$C$4:$C$237,0))</f>
        <v>37010101000</v>
      </c>
      <c r="I1468" s="3" t="str">
        <f t="shared" si="111"/>
        <v>济聊菏1号光缆</v>
      </c>
      <c r="J1468" s="3" t="str">
        <f>INDEX(子缆名称!$B$4:$B$29,纤芯!M1468)</f>
        <v>A缆</v>
      </c>
      <c r="K1468" s="3">
        <v>7</v>
      </c>
      <c r="L1468" s="3">
        <f t="shared" si="112"/>
        <v>7</v>
      </c>
      <c r="M1468" s="3">
        <f t="shared" si="113"/>
        <v>1</v>
      </c>
      <c r="N1468" s="3" t="s">
        <v>41</v>
      </c>
      <c r="O1468" s="3">
        <f>COUNTIF([1]局站!$D$4:$D$172,"="&amp;N1468)</f>
        <v>1</v>
      </c>
      <c r="P1468" s="3">
        <v>0</v>
      </c>
      <c r="Q1468" s="3">
        <v>0</v>
      </c>
      <c r="R1468" s="3">
        <v>0</v>
      </c>
      <c r="S1468" s="3" t="s">
        <v>42</v>
      </c>
      <c r="T1468" s="3">
        <f>COUNTIF([1]局站!$D$4:$D$172,"="&amp;S1468)</f>
        <v>1</v>
      </c>
      <c r="U1468" s="3">
        <v>0</v>
      </c>
      <c r="V1468" s="3">
        <v>0</v>
      </c>
      <c r="W1468" s="3">
        <v>0</v>
      </c>
      <c r="X1468" s="3" t="s">
        <v>1214</v>
      </c>
      <c r="Y1468" s="3" t="s">
        <v>880</v>
      </c>
      <c r="Z1468" s="3" t="str">
        <f>INDEX(业务类型!$C$4:$C$8,MATCH(纤芯!Y1468,业务类型!$B$4:$B$8,0))</f>
        <v>IDLE</v>
      </c>
      <c r="AA1468" s="3"/>
    </row>
    <row r="1469" spans="1:27" ht="16.5" x14ac:dyDescent="0.2">
      <c r="A1469" s="3">
        <v>1466</v>
      </c>
      <c r="B1469" s="3">
        <f t="shared" si="114"/>
        <v>37010101008</v>
      </c>
      <c r="C1469" s="3" t="s">
        <v>1166</v>
      </c>
      <c r="D1469" s="3" t="s">
        <v>210</v>
      </c>
      <c r="E1469" s="3" t="str">
        <f>INDEX(光放段!$G$4:$G$237,MATCH(纤芯!G1469,光放段!$C$4:$C$237,0))</f>
        <v>山东二干|济聊菏1号光缆:济南经十路-聊城龙山路</v>
      </c>
      <c r="F1469" s="3">
        <f>INDEX(光放段!$I$4:$I$237,MATCH(纤芯!H1469,光放段!$B$4:$B$237,0))</f>
        <v>37010100000</v>
      </c>
      <c r="G1469" s="3" t="str">
        <f t="shared" si="110"/>
        <v>山东二干|济聊菏1号光缆:济南经十路-聊城龙山路</v>
      </c>
      <c r="H1469" s="3">
        <f>INDEX(光放段!$B$4:$B$237,MATCH(纤芯!G1469,光放段!$C$4:$C$237,0))</f>
        <v>37010101000</v>
      </c>
      <c r="I1469" s="3" t="str">
        <f t="shared" si="111"/>
        <v>济聊菏1号光缆</v>
      </c>
      <c r="J1469" s="3" t="str">
        <f>INDEX(子缆名称!$B$4:$B$29,纤芯!M1469)</f>
        <v>A缆</v>
      </c>
      <c r="K1469" s="3">
        <v>8</v>
      </c>
      <c r="L1469" s="3">
        <f t="shared" si="112"/>
        <v>8</v>
      </c>
      <c r="M1469" s="3">
        <f t="shared" si="113"/>
        <v>1</v>
      </c>
      <c r="N1469" s="3" t="s">
        <v>41</v>
      </c>
      <c r="O1469" s="3">
        <f>COUNTIF([1]局站!$D$4:$D$172,"="&amp;N1469)</f>
        <v>1</v>
      </c>
      <c r="P1469" s="3">
        <v>0</v>
      </c>
      <c r="Q1469" s="3">
        <v>0</v>
      </c>
      <c r="R1469" s="3">
        <v>0</v>
      </c>
      <c r="S1469" s="3" t="s">
        <v>42</v>
      </c>
      <c r="T1469" s="3">
        <f>COUNTIF([1]局站!$D$4:$D$172,"="&amp;S1469)</f>
        <v>1</v>
      </c>
      <c r="U1469" s="3">
        <v>0</v>
      </c>
      <c r="V1469" s="3">
        <v>0</v>
      </c>
      <c r="W1469" s="3">
        <v>0</v>
      </c>
      <c r="X1469" s="3" t="s">
        <v>1214</v>
      </c>
      <c r="Y1469" s="3" t="s">
        <v>880</v>
      </c>
      <c r="Z1469" s="3" t="str">
        <f>INDEX(业务类型!$C$4:$C$8,MATCH(纤芯!Y1469,业务类型!$B$4:$B$8,0))</f>
        <v>IDLE</v>
      </c>
      <c r="AA1469" s="3"/>
    </row>
    <row r="1470" spans="1:27" ht="16.5" x14ac:dyDescent="0.2">
      <c r="A1470" s="3">
        <v>1467</v>
      </c>
      <c r="B1470" s="3">
        <f t="shared" si="114"/>
        <v>37010101009</v>
      </c>
      <c r="C1470" s="3" t="s">
        <v>1166</v>
      </c>
      <c r="D1470" s="3" t="s">
        <v>210</v>
      </c>
      <c r="E1470" s="3" t="str">
        <f>INDEX(光放段!$G$4:$G$237,MATCH(纤芯!G1470,光放段!$C$4:$C$237,0))</f>
        <v>山东二干|济聊菏1号光缆:济南经十路-聊城龙山路</v>
      </c>
      <c r="F1470" s="3">
        <f>INDEX(光放段!$I$4:$I$237,MATCH(纤芯!H1470,光放段!$B$4:$B$237,0))</f>
        <v>37010100000</v>
      </c>
      <c r="G1470" s="3" t="str">
        <f t="shared" si="110"/>
        <v>山东二干|济聊菏1号光缆:济南经十路-聊城龙山路</v>
      </c>
      <c r="H1470" s="3">
        <f>INDEX(光放段!$B$4:$B$237,MATCH(纤芯!G1470,光放段!$C$4:$C$237,0))</f>
        <v>37010101000</v>
      </c>
      <c r="I1470" s="3" t="str">
        <f t="shared" si="111"/>
        <v>济聊菏1号光缆</v>
      </c>
      <c r="J1470" s="3" t="str">
        <f>INDEX(子缆名称!$B$4:$B$29,纤芯!M1470)</f>
        <v>A缆</v>
      </c>
      <c r="K1470" s="3">
        <v>9</v>
      </c>
      <c r="L1470" s="3">
        <f t="shared" si="112"/>
        <v>9</v>
      </c>
      <c r="M1470" s="3">
        <f t="shared" si="113"/>
        <v>1</v>
      </c>
      <c r="N1470" s="3" t="s">
        <v>41</v>
      </c>
      <c r="O1470" s="3">
        <f>COUNTIF([1]局站!$D$4:$D$172,"="&amp;N1470)</f>
        <v>1</v>
      </c>
      <c r="P1470" s="3">
        <v>0</v>
      </c>
      <c r="Q1470" s="3">
        <v>0</v>
      </c>
      <c r="R1470" s="3">
        <v>0</v>
      </c>
      <c r="S1470" s="3" t="s">
        <v>42</v>
      </c>
      <c r="T1470" s="3">
        <f>COUNTIF([1]局站!$D$4:$D$172,"="&amp;S1470)</f>
        <v>1</v>
      </c>
      <c r="U1470" s="3">
        <v>0</v>
      </c>
      <c r="V1470" s="3">
        <v>0</v>
      </c>
      <c r="W1470" s="3">
        <v>0</v>
      </c>
      <c r="X1470" s="3" t="s">
        <v>1214</v>
      </c>
      <c r="Y1470" s="3" t="s">
        <v>880</v>
      </c>
      <c r="Z1470" s="3" t="str">
        <f>INDEX(业务类型!$C$4:$C$8,MATCH(纤芯!Y1470,业务类型!$B$4:$B$8,0))</f>
        <v>IDLE</v>
      </c>
      <c r="AA1470" s="3"/>
    </row>
    <row r="1471" spans="1:27" ht="16.5" x14ac:dyDescent="0.2">
      <c r="A1471" s="3">
        <v>1468</v>
      </c>
      <c r="B1471" s="3">
        <f t="shared" si="114"/>
        <v>37010101010</v>
      </c>
      <c r="C1471" s="3" t="s">
        <v>1166</v>
      </c>
      <c r="D1471" s="3" t="s">
        <v>210</v>
      </c>
      <c r="E1471" s="3" t="str">
        <f>INDEX(光放段!$G$4:$G$237,MATCH(纤芯!G1471,光放段!$C$4:$C$237,0))</f>
        <v>山东二干|济聊菏1号光缆:济南经十路-聊城龙山路</v>
      </c>
      <c r="F1471" s="3">
        <f>INDEX(光放段!$I$4:$I$237,MATCH(纤芯!H1471,光放段!$B$4:$B$237,0))</f>
        <v>37010100000</v>
      </c>
      <c r="G1471" s="3" t="str">
        <f t="shared" si="110"/>
        <v>山东二干|济聊菏1号光缆:济南经十路-聊城龙山路</v>
      </c>
      <c r="H1471" s="3">
        <f>INDEX(光放段!$B$4:$B$237,MATCH(纤芯!G1471,光放段!$C$4:$C$237,0))</f>
        <v>37010101000</v>
      </c>
      <c r="I1471" s="3" t="str">
        <f t="shared" si="111"/>
        <v>济聊菏1号光缆</v>
      </c>
      <c r="J1471" s="3" t="str">
        <f>INDEX(子缆名称!$B$4:$B$29,纤芯!M1471)</f>
        <v>A缆</v>
      </c>
      <c r="K1471" s="3">
        <v>10</v>
      </c>
      <c r="L1471" s="3">
        <f t="shared" si="112"/>
        <v>10</v>
      </c>
      <c r="M1471" s="3">
        <f t="shared" si="113"/>
        <v>1</v>
      </c>
      <c r="N1471" s="3" t="s">
        <v>41</v>
      </c>
      <c r="O1471" s="3">
        <f>COUNTIF([1]局站!$D$4:$D$172,"="&amp;N1471)</f>
        <v>1</v>
      </c>
      <c r="P1471" s="3">
        <v>0</v>
      </c>
      <c r="Q1471" s="3">
        <v>0</v>
      </c>
      <c r="R1471" s="3">
        <v>0</v>
      </c>
      <c r="S1471" s="3" t="s">
        <v>42</v>
      </c>
      <c r="T1471" s="3">
        <f>COUNTIF([1]局站!$D$4:$D$172,"="&amp;S1471)</f>
        <v>1</v>
      </c>
      <c r="U1471" s="3">
        <v>0</v>
      </c>
      <c r="V1471" s="3">
        <v>0</v>
      </c>
      <c r="W1471" s="3">
        <v>0</v>
      </c>
      <c r="X1471" s="3" t="s">
        <v>1214</v>
      </c>
      <c r="Y1471" s="3" t="s">
        <v>880</v>
      </c>
      <c r="Z1471" s="3" t="str">
        <f>INDEX(业务类型!$C$4:$C$8,MATCH(纤芯!Y1471,业务类型!$B$4:$B$8,0))</f>
        <v>IDLE</v>
      </c>
      <c r="AA1471" s="3"/>
    </row>
    <row r="1472" spans="1:27" ht="16.5" x14ac:dyDescent="0.2">
      <c r="A1472" s="3">
        <v>1469</v>
      </c>
      <c r="B1472" s="3">
        <f t="shared" si="114"/>
        <v>37010101011</v>
      </c>
      <c r="C1472" s="3" t="s">
        <v>1166</v>
      </c>
      <c r="D1472" s="3" t="s">
        <v>210</v>
      </c>
      <c r="E1472" s="3" t="str">
        <f>INDEX(光放段!$G$4:$G$237,MATCH(纤芯!G1472,光放段!$C$4:$C$237,0))</f>
        <v>山东二干|济聊菏1号光缆:济南经十路-聊城龙山路</v>
      </c>
      <c r="F1472" s="3">
        <f>INDEX(光放段!$I$4:$I$237,MATCH(纤芯!H1472,光放段!$B$4:$B$237,0))</f>
        <v>37010100000</v>
      </c>
      <c r="G1472" s="3" t="str">
        <f t="shared" si="110"/>
        <v>山东二干|济聊菏1号光缆:济南经十路-聊城龙山路</v>
      </c>
      <c r="H1472" s="3">
        <f>INDEX(光放段!$B$4:$B$237,MATCH(纤芯!G1472,光放段!$C$4:$C$237,0))</f>
        <v>37010101000</v>
      </c>
      <c r="I1472" s="3" t="str">
        <f t="shared" si="111"/>
        <v>济聊菏1号光缆</v>
      </c>
      <c r="J1472" s="3" t="str">
        <f>INDEX(子缆名称!$B$4:$B$29,纤芯!M1472)</f>
        <v>A缆</v>
      </c>
      <c r="K1472" s="3">
        <v>11</v>
      </c>
      <c r="L1472" s="3">
        <f t="shared" si="112"/>
        <v>11</v>
      </c>
      <c r="M1472" s="3">
        <f t="shared" si="113"/>
        <v>1</v>
      </c>
      <c r="N1472" s="3" t="s">
        <v>41</v>
      </c>
      <c r="O1472" s="3">
        <f>COUNTIF([1]局站!$D$4:$D$172,"="&amp;N1472)</f>
        <v>1</v>
      </c>
      <c r="P1472" s="3">
        <v>0</v>
      </c>
      <c r="Q1472" s="3">
        <v>0</v>
      </c>
      <c r="R1472" s="3">
        <v>0</v>
      </c>
      <c r="S1472" s="3" t="s">
        <v>42</v>
      </c>
      <c r="T1472" s="3">
        <f>COUNTIF([1]局站!$D$4:$D$172,"="&amp;S1472)</f>
        <v>1</v>
      </c>
      <c r="U1472" s="3">
        <v>0</v>
      </c>
      <c r="V1472" s="3">
        <v>0</v>
      </c>
      <c r="W1472" s="3">
        <v>0</v>
      </c>
      <c r="X1472" s="3" t="s">
        <v>1214</v>
      </c>
      <c r="Y1472" s="3" t="s">
        <v>880</v>
      </c>
      <c r="Z1472" s="3" t="str">
        <f>INDEX(业务类型!$C$4:$C$8,MATCH(纤芯!Y1472,业务类型!$B$4:$B$8,0))</f>
        <v>IDLE</v>
      </c>
      <c r="AA1472" s="3"/>
    </row>
    <row r="1473" spans="1:27" ht="16.5" x14ac:dyDescent="0.2">
      <c r="A1473" s="3">
        <v>1470</v>
      </c>
      <c r="B1473" s="3">
        <f t="shared" si="114"/>
        <v>37010101012</v>
      </c>
      <c r="C1473" s="3" t="s">
        <v>1166</v>
      </c>
      <c r="D1473" s="3" t="s">
        <v>210</v>
      </c>
      <c r="E1473" s="3" t="str">
        <f>INDEX(光放段!$G$4:$G$237,MATCH(纤芯!G1473,光放段!$C$4:$C$237,0))</f>
        <v>山东二干|济聊菏1号光缆:济南经十路-聊城龙山路</v>
      </c>
      <c r="F1473" s="3">
        <f>INDEX(光放段!$I$4:$I$237,MATCH(纤芯!H1473,光放段!$B$4:$B$237,0))</f>
        <v>37010100000</v>
      </c>
      <c r="G1473" s="3" t="str">
        <f t="shared" si="110"/>
        <v>山东二干|济聊菏1号光缆:济南经十路-聊城龙山路</v>
      </c>
      <c r="H1473" s="3">
        <f>INDEX(光放段!$B$4:$B$237,MATCH(纤芯!G1473,光放段!$C$4:$C$237,0))</f>
        <v>37010101000</v>
      </c>
      <c r="I1473" s="3" t="str">
        <f t="shared" si="111"/>
        <v>济聊菏1号光缆</v>
      </c>
      <c r="J1473" s="3" t="str">
        <f>INDEX(子缆名称!$B$4:$B$29,纤芯!M1473)</f>
        <v>A缆</v>
      </c>
      <c r="K1473" s="3">
        <v>12</v>
      </c>
      <c r="L1473" s="3">
        <f t="shared" si="112"/>
        <v>12</v>
      </c>
      <c r="M1473" s="3">
        <f t="shared" si="113"/>
        <v>1</v>
      </c>
      <c r="N1473" s="3" t="s">
        <v>41</v>
      </c>
      <c r="O1473" s="3">
        <f>COUNTIF([1]局站!$D$4:$D$172,"="&amp;N1473)</f>
        <v>1</v>
      </c>
      <c r="P1473" s="3">
        <v>0</v>
      </c>
      <c r="Q1473" s="3">
        <v>0</v>
      </c>
      <c r="R1473" s="3">
        <v>0</v>
      </c>
      <c r="S1473" s="3" t="s">
        <v>42</v>
      </c>
      <c r="T1473" s="3">
        <f>COUNTIF([1]局站!$D$4:$D$172,"="&amp;S1473)</f>
        <v>1</v>
      </c>
      <c r="U1473" s="3">
        <v>0</v>
      </c>
      <c r="V1473" s="3">
        <v>0</v>
      </c>
      <c r="W1473" s="3">
        <v>0</v>
      </c>
      <c r="X1473" s="3" t="s">
        <v>1214</v>
      </c>
      <c r="Y1473" s="3" t="s">
        <v>880</v>
      </c>
      <c r="Z1473" s="3" t="str">
        <f>INDEX(业务类型!$C$4:$C$8,MATCH(纤芯!Y1473,业务类型!$B$4:$B$8,0))</f>
        <v>IDLE</v>
      </c>
      <c r="AA1473" s="3"/>
    </row>
    <row r="1474" spans="1:27" ht="16.5" x14ac:dyDescent="0.2">
      <c r="A1474" s="3">
        <v>1471</v>
      </c>
      <c r="B1474" s="3">
        <f t="shared" si="114"/>
        <v>37010101013</v>
      </c>
      <c r="C1474" s="3" t="s">
        <v>1166</v>
      </c>
      <c r="D1474" s="3" t="s">
        <v>210</v>
      </c>
      <c r="E1474" s="3" t="str">
        <f>INDEX(光放段!$G$4:$G$237,MATCH(纤芯!G1474,光放段!$C$4:$C$237,0))</f>
        <v>山东二干|济聊菏1号光缆:济南经十路-聊城龙山路</v>
      </c>
      <c r="F1474" s="3">
        <f>INDEX(光放段!$I$4:$I$237,MATCH(纤芯!H1474,光放段!$B$4:$B$237,0))</f>
        <v>37010100000</v>
      </c>
      <c r="G1474" s="3" t="str">
        <f t="shared" si="110"/>
        <v>山东二干|济聊菏1号光缆:济南经十路-聊城龙山路</v>
      </c>
      <c r="H1474" s="3">
        <f>INDEX(光放段!$B$4:$B$237,MATCH(纤芯!G1474,光放段!$C$4:$C$237,0))</f>
        <v>37010101000</v>
      </c>
      <c r="I1474" s="3" t="str">
        <f t="shared" si="111"/>
        <v>济聊菏1号光缆</v>
      </c>
      <c r="J1474" s="3" t="str">
        <f>INDEX(子缆名称!$B$4:$B$29,纤芯!M1474)</f>
        <v>B缆</v>
      </c>
      <c r="K1474" s="3">
        <v>13</v>
      </c>
      <c r="L1474" s="3">
        <f t="shared" si="112"/>
        <v>1</v>
      </c>
      <c r="M1474" s="3">
        <f t="shared" si="113"/>
        <v>2</v>
      </c>
      <c r="N1474" s="3" t="s">
        <v>41</v>
      </c>
      <c r="O1474" s="3">
        <f>COUNTIF([1]局站!$D$4:$D$172,"="&amp;N1474)</f>
        <v>1</v>
      </c>
      <c r="P1474" s="3">
        <v>0</v>
      </c>
      <c r="Q1474" s="3">
        <v>0</v>
      </c>
      <c r="R1474" s="3">
        <v>0</v>
      </c>
      <c r="S1474" s="3" t="s">
        <v>42</v>
      </c>
      <c r="T1474" s="3">
        <f>COUNTIF([1]局站!$D$4:$D$172,"="&amp;S1474)</f>
        <v>1</v>
      </c>
      <c r="U1474" s="3">
        <v>0</v>
      </c>
      <c r="V1474" s="3">
        <v>0</v>
      </c>
      <c r="W1474" s="3">
        <v>0</v>
      </c>
      <c r="X1474" s="3" t="s">
        <v>1215</v>
      </c>
      <c r="Y1474" s="3" t="s">
        <v>880</v>
      </c>
      <c r="Z1474" s="3" t="str">
        <f>INDEX(业务类型!$C$4:$C$8,MATCH(纤芯!Y1474,业务类型!$B$4:$B$8,0))</f>
        <v>IDLE</v>
      </c>
      <c r="AA1474" s="3"/>
    </row>
    <row r="1475" spans="1:27" ht="16.5" x14ac:dyDescent="0.2">
      <c r="A1475" s="3">
        <v>1472</v>
      </c>
      <c r="B1475" s="3">
        <f t="shared" si="114"/>
        <v>37010101014</v>
      </c>
      <c r="C1475" s="3" t="s">
        <v>1166</v>
      </c>
      <c r="D1475" s="3" t="s">
        <v>210</v>
      </c>
      <c r="E1475" s="3" t="str">
        <f>INDEX(光放段!$G$4:$G$237,MATCH(纤芯!G1475,光放段!$C$4:$C$237,0))</f>
        <v>山东二干|济聊菏1号光缆:济南经十路-聊城龙山路</v>
      </c>
      <c r="F1475" s="3">
        <f>INDEX(光放段!$I$4:$I$237,MATCH(纤芯!H1475,光放段!$B$4:$B$237,0))</f>
        <v>37010100000</v>
      </c>
      <c r="G1475" s="3" t="str">
        <f t="shared" si="110"/>
        <v>山东二干|济聊菏1号光缆:济南经十路-聊城龙山路</v>
      </c>
      <c r="H1475" s="3">
        <f>INDEX(光放段!$B$4:$B$237,MATCH(纤芯!G1475,光放段!$C$4:$C$237,0))</f>
        <v>37010101000</v>
      </c>
      <c r="I1475" s="3" t="str">
        <f t="shared" si="111"/>
        <v>济聊菏1号光缆</v>
      </c>
      <c r="J1475" s="3" t="str">
        <f>INDEX(子缆名称!$B$4:$B$29,纤芯!M1475)</f>
        <v>B缆</v>
      </c>
      <c r="K1475" s="3">
        <v>14</v>
      </c>
      <c r="L1475" s="3">
        <f t="shared" si="112"/>
        <v>2</v>
      </c>
      <c r="M1475" s="3">
        <f t="shared" si="113"/>
        <v>2</v>
      </c>
      <c r="N1475" s="3" t="s">
        <v>41</v>
      </c>
      <c r="O1475" s="3">
        <f>COUNTIF([1]局站!$D$4:$D$172,"="&amp;N1475)</f>
        <v>1</v>
      </c>
      <c r="P1475" s="3">
        <v>0</v>
      </c>
      <c r="Q1475" s="3">
        <v>0</v>
      </c>
      <c r="R1475" s="3">
        <v>0</v>
      </c>
      <c r="S1475" s="3" t="s">
        <v>42</v>
      </c>
      <c r="T1475" s="3">
        <f>COUNTIF([1]局站!$D$4:$D$172,"="&amp;S1475)</f>
        <v>1</v>
      </c>
      <c r="U1475" s="3">
        <v>0</v>
      </c>
      <c r="V1475" s="3">
        <v>0</v>
      </c>
      <c r="W1475" s="3">
        <v>0</v>
      </c>
      <c r="X1475" s="3" t="s">
        <v>1215</v>
      </c>
      <c r="Y1475" s="3" t="s">
        <v>880</v>
      </c>
      <c r="Z1475" s="3" t="str">
        <f>INDEX(业务类型!$C$4:$C$8,MATCH(纤芯!Y1475,业务类型!$B$4:$B$8,0))</f>
        <v>IDLE</v>
      </c>
      <c r="AA1475" s="3"/>
    </row>
    <row r="1476" spans="1:27" ht="16.5" x14ac:dyDescent="0.2">
      <c r="A1476" s="3">
        <v>1473</v>
      </c>
      <c r="B1476" s="3">
        <f t="shared" si="114"/>
        <v>37010101015</v>
      </c>
      <c r="C1476" s="3" t="s">
        <v>1166</v>
      </c>
      <c r="D1476" s="3" t="s">
        <v>210</v>
      </c>
      <c r="E1476" s="3" t="str">
        <f>INDEX(光放段!$G$4:$G$237,MATCH(纤芯!G1476,光放段!$C$4:$C$237,0))</f>
        <v>山东二干|济聊菏1号光缆:济南经十路-聊城龙山路</v>
      </c>
      <c r="F1476" s="3">
        <f>INDEX(光放段!$I$4:$I$237,MATCH(纤芯!H1476,光放段!$B$4:$B$237,0))</f>
        <v>37010100000</v>
      </c>
      <c r="G1476" s="3" t="str">
        <f t="shared" si="110"/>
        <v>山东二干|济聊菏1号光缆:济南经十路-聊城龙山路</v>
      </c>
      <c r="H1476" s="3">
        <f>INDEX(光放段!$B$4:$B$237,MATCH(纤芯!G1476,光放段!$C$4:$C$237,0))</f>
        <v>37010101000</v>
      </c>
      <c r="I1476" s="3" t="str">
        <f t="shared" si="111"/>
        <v>济聊菏1号光缆</v>
      </c>
      <c r="J1476" s="3" t="str">
        <f>INDEX(子缆名称!$B$4:$B$29,纤芯!M1476)</f>
        <v>B缆</v>
      </c>
      <c r="K1476" s="3">
        <v>15</v>
      </c>
      <c r="L1476" s="3">
        <f t="shared" si="112"/>
        <v>3</v>
      </c>
      <c r="M1476" s="3">
        <f t="shared" si="113"/>
        <v>2</v>
      </c>
      <c r="N1476" s="3" t="s">
        <v>41</v>
      </c>
      <c r="O1476" s="3">
        <f>COUNTIF([1]局站!$D$4:$D$172,"="&amp;N1476)</f>
        <v>1</v>
      </c>
      <c r="P1476" s="3">
        <v>0</v>
      </c>
      <c r="Q1476" s="3">
        <v>0</v>
      </c>
      <c r="R1476" s="3">
        <v>0</v>
      </c>
      <c r="S1476" s="3" t="s">
        <v>42</v>
      </c>
      <c r="T1476" s="3">
        <f>COUNTIF([1]局站!$D$4:$D$172,"="&amp;S1476)</f>
        <v>1</v>
      </c>
      <c r="U1476" s="3">
        <v>0</v>
      </c>
      <c r="V1476" s="3">
        <v>0</v>
      </c>
      <c r="W1476" s="3">
        <v>0</v>
      </c>
      <c r="X1476" s="3" t="s">
        <v>1215</v>
      </c>
      <c r="Y1476" s="3" t="s">
        <v>880</v>
      </c>
      <c r="Z1476" s="3" t="str">
        <f>INDEX(业务类型!$C$4:$C$8,MATCH(纤芯!Y1476,业务类型!$B$4:$B$8,0))</f>
        <v>IDLE</v>
      </c>
      <c r="AA1476" s="3"/>
    </row>
    <row r="1477" spans="1:27" ht="16.5" x14ac:dyDescent="0.2">
      <c r="A1477" s="3">
        <v>1474</v>
      </c>
      <c r="B1477" s="3">
        <f t="shared" si="114"/>
        <v>37010101016</v>
      </c>
      <c r="C1477" s="3" t="s">
        <v>1166</v>
      </c>
      <c r="D1477" s="3" t="s">
        <v>210</v>
      </c>
      <c r="E1477" s="3" t="str">
        <f>INDEX(光放段!$G$4:$G$237,MATCH(纤芯!G1477,光放段!$C$4:$C$237,0))</f>
        <v>山东二干|济聊菏1号光缆:济南经十路-聊城龙山路</v>
      </c>
      <c r="F1477" s="3">
        <f>INDEX(光放段!$I$4:$I$237,MATCH(纤芯!H1477,光放段!$B$4:$B$237,0))</f>
        <v>37010100000</v>
      </c>
      <c r="G1477" s="3" t="str">
        <f t="shared" ref="G1477:G1540" si="115">C1477&amp;"|"&amp;D1477&amp;":"&amp;N1477&amp;"-"&amp;S1477</f>
        <v>山东二干|济聊菏1号光缆:济南经十路-聊城龙山路</v>
      </c>
      <c r="H1477" s="3">
        <f>INDEX(光放段!$B$4:$B$237,MATCH(纤芯!G1477,光放段!$C$4:$C$237,0))</f>
        <v>37010101000</v>
      </c>
      <c r="I1477" s="3" t="str">
        <f t="shared" ref="I1477:I1540" si="116">D1477</f>
        <v>济聊菏1号光缆</v>
      </c>
      <c r="J1477" s="3" t="str">
        <f>INDEX(子缆名称!$B$4:$B$29,纤芯!M1477)</f>
        <v>B缆</v>
      </c>
      <c r="K1477" s="3">
        <v>16</v>
      </c>
      <c r="L1477" s="3">
        <f t="shared" ref="L1477:L1540" si="117">MOD(K1477-1,12)+1</f>
        <v>4</v>
      </c>
      <c r="M1477" s="3">
        <f t="shared" ref="M1477:M1540" si="118">INT((K1477-1)/12)+1</f>
        <v>2</v>
      </c>
      <c r="N1477" s="3" t="s">
        <v>41</v>
      </c>
      <c r="O1477" s="3">
        <f>COUNTIF([1]局站!$D$4:$D$172,"="&amp;N1477)</f>
        <v>1</v>
      </c>
      <c r="P1477" s="3">
        <v>0</v>
      </c>
      <c r="Q1477" s="3">
        <v>0</v>
      </c>
      <c r="R1477" s="3">
        <v>0</v>
      </c>
      <c r="S1477" s="3" t="s">
        <v>42</v>
      </c>
      <c r="T1477" s="3">
        <f>COUNTIF([1]局站!$D$4:$D$172,"="&amp;S1477)</f>
        <v>1</v>
      </c>
      <c r="U1477" s="3">
        <v>0</v>
      </c>
      <c r="V1477" s="3">
        <v>0</v>
      </c>
      <c r="W1477" s="3">
        <v>0</v>
      </c>
      <c r="X1477" s="3" t="s">
        <v>1215</v>
      </c>
      <c r="Y1477" s="3" t="s">
        <v>880</v>
      </c>
      <c r="Z1477" s="3" t="str">
        <f>INDEX(业务类型!$C$4:$C$8,MATCH(纤芯!Y1477,业务类型!$B$4:$B$8,0))</f>
        <v>IDLE</v>
      </c>
      <c r="AA1477" s="3"/>
    </row>
    <row r="1478" spans="1:27" ht="16.5" x14ac:dyDescent="0.2">
      <c r="A1478" s="3">
        <v>1475</v>
      </c>
      <c r="B1478" s="3">
        <f t="shared" si="114"/>
        <v>37010101017</v>
      </c>
      <c r="C1478" s="3" t="s">
        <v>1166</v>
      </c>
      <c r="D1478" s="3" t="s">
        <v>210</v>
      </c>
      <c r="E1478" s="3" t="str">
        <f>INDEX(光放段!$G$4:$G$237,MATCH(纤芯!G1478,光放段!$C$4:$C$237,0))</f>
        <v>山东二干|济聊菏1号光缆:济南经十路-聊城龙山路</v>
      </c>
      <c r="F1478" s="3">
        <f>INDEX(光放段!$I$4:$I$237,MATCH(纤芯!H1478,光放段!$B$4:$B$237,0))</f>
        <v>37010100000</v>
      </c>
      <c r="G1478" s="3" t="str">
        <f t="shared" si="115"/>
        <v>山东二干|济聊菏1号光缆:济南经十路-聊城龙山路</v>
      </c>
      <c r="H1478" s="3">
        <f>INDEX(光放段!$B$4:$B$237,MATCH(纤芯!G1478,光放段!$C$4:$C$237,0))</f>
        <v>37010101000</v>
      </c>
      <c r="I1478" s="3" t="str">
        <f t="shared" si="116"/>
        <v>济聊菏1号光缆</v>
      </c>
      <c r="J1478" s="3" t="str">
        <f>INDEX(子缆名称!$B$4:$B$29,纤芯!M1478)</f>
        <v>B缆</v>
      </c>
      <c r="K1478" s="3">
        <v>17</v>
      </c>
      <c r="L1478" s="3">
        <f t="shared" si="117"/>
        <v>5</v>
      </c>
      <c r="M1478" s="3">
        <f t="shared" si="118"/>
        <v>2</v>
      </c>
      <c r="N1478" s="3" t="s">
        <v>41</v>
      </c>
      <c r="O1478" s="3">
        <f>COUNTIF([1]局站!$D$4:$D$172,"="&amp;N1478)</f>
        <v>1</v>
      </c>
      <c r="P1478" s="3">
        <v>0</v>
      </c>
      <c r="Q1478" s="3">
        <v>0</v>
      </c>
      <c r="R1478" s="3">
        <v>0</v>
      </c>
      <c r="S1478" s="3" t="s">
        <v>42</v>
      </c>
      <c r="T1478" s="3">
        <f>COUNTIF([1]局站!$D$4:$D$172,"="&amp;S1478)</f>
        <v>1</v>
      </c>
      <c r="U1478" s="3">
        <v>0</v>
      </c>
      <c r="V1478" s="3">
        <v>0</v>
      </c>
      <c r="W1478" s="3">
        <v>0</v>
      </c>
      <c r="X1478" s="3" t="s">
        <v>1215</v>
      </c>
      <c r="Y1478" s="3" t="s">
        <v>880</v>
      </c>
      <c r="Z1478" s="3" t="str">
        <f>INDEX(业务类型!$C$4:$C$8,MATCH(纤芯!Y1478,业务类型!$B$4:$B$8,0))</f>
        <v>IDLE</v>
      </c>
      <c r="AA1478" s="3"/>
    </row>
    <row r="1479" spans="1:27" ht="16.5" x14ac:dyDescent="0.2">
      <c r="A1479" s="3">
        <v>1476</v>
      </c>
      <c r="B1479" s="3">
        <f t="shared" si="114"/>
        <v>37010101018</v>
      </c>
      <c r="C1479" s="3" t="s">
        <v>1166</v>
      </c>
      <c r="D1479" s="3" t="s">
        <v>210</v>
      </c>
      <c r="E1479" s="3" t="str">
        <f>INDEX(光放段!$G$4:$G$237,MATCH(纤芯!G1479,光放段!$C$4:$C$237,0))</f>
        <v>山东二干|济聊菏1号光缆:济南经十路-聊城龙山路</v>
      </c>
      <c r="F1479" s="3">
        <f>INDEX(光放段!$I$4:$I$237,MATCH(纤芯!H1479,光放段!$B$4:$B$237,0))</f>
        <v>37010100000</v>
      </c>
      <c r="G1479" s="3" t="str">
        <f t="shared" si="115"/>
        <v>山东二干|济聊菏1号光缆:济南经十路-聊城龙山路</v>
      </c>
      <c r="H1479" s="3">
        <f>INDEX(光放段!$B$4:$B$237,MATCH(纤芯!G1479,光放段!$C$4:$C$237,0))</f>
        <v>37010101000</v>
      </c>
      <c r="I1479" s="3" t="str">
        <f t="shared" si="116"/>
        <v>济聊菏1号光缆</v>
      </c>
      <c r="J1479" s="3" t="str">
        <f>INDEX(子缆名称!$B$4:$B$29,纤芯!M1479)</f>
        <v>B缆</v>
      </c>
      <c r="K1479" s="3">
        <v>18</v>
      </c>
      <c r="L1479" s="3">
        <f t="shared" si="117"/>
        <v>6</v>
      </c>
      <c r="M1479" s="3">
        <f t="shared" si="118"/>
        <v>2</v>
      </c>
      <c r="N1479" s="3" t="s">
        <v>41</v>
      </c>
      <c r="O1479" s="3">
        <f>COUNTIF([1]局站!$D$4:$D$172,"="&amp;N1479)</f>
        <v>1</v>
      </c>
      <c r="P1479" s="3">
        <v>0</v>
      </c>
      <c r="Q1479" s="3">
        <v>0</v>
      </c>
      <c r="R1479" s="3">
        <v>0</v>
      </c>
      <c r="S1479" s="3" t="s">
        <v>42</v>
      </c>
      <c r="T1479" s="3">
        <f>COUNTIF([1]局站!$D$4:$D$172,"="&amp;S1479)</f>
        <v>1</v>
      </c>
      <c r="U1479" s="3">
        <v>0</v>
      </c>
      <c r="V1479" s="3">
        <v>0</v>
      </c>
      <c r="W1479" s="3">
        <v>0</v>
      </c>
      <c r="X1479" s="3" t="s">
        <v>1215</v>
      </c>
      <c r="Y1479" s="3" t="s">
        <v>880</v>
      </c>
      <c r="Z1479" s="3" t="str">
        <f>INDEX(业务类型!$C$4:$C$8,MATCH(纤芯!Y1479,业务类型!$B$4:$B$8,0))</f>
        <v>IDLE</v>
      </c>
      <c r="AA1479" s="3"/>
    </row>
    <row r="1480" spans="1:27" ht="16.5" x14ac:dyDescent="0.2">
      <c r="A1480" s="3">
        <v>1477</v>
      </c>
      <c r="B1480" s="3">
        <f t="shared" si="114"/>
        <v>37010101019</v>
      </c>
      <c r="C1480" s="3" t="s">
        <v>1166</v>
      </c>
      <c r="D1480" s="3" t="s">
        <v>210</v>
      </c>
      <c r="E1480" s="3" t="str">
        <f>INDEX(光放段!$G$4:$G$237,MATCH(纤芯!G1480,光放段!$C$4:$C$237,0))</f>
        <v>山东二干|济聊菏1号光缆:济南经十路-聊城龙山路</v>
      </c>
      <c r="F1480" s="3">
        <f>INDEX(光放段!$I$4:$I$237,MATCH(纤芯!H1480,光放段!$B$4:$B$237,0))</f>
        <v>37010100000</v>
      </c>
      <c r="G1480" s="3" t="str">
        <f t="shared" si="115"/>
        <v>山东二干|济聊菏1号光缆:济南经十路-聊城龙山路</v>
      </c>
      <c r="H1480" s="3">
        <f>INDEX(光放段!$B$4:$B$237,MATCH(纤芯!G1480,光放段!$C$4:$C$237,0))</f>
        <v>37010101000</v>
      </c>
      <c r="I1480" s="3" t="str">
        <f t="shared" si="116"/>
        <v>济聊菏1号光缆</v>
      </c>
      <c r="J1480" s="3" t="str">
        <f>INDEX(子缆名称!$B$4:$B$29,纤芯!M1480)</f>
        <v>B缆</v>
      </c>
      <c r="K1480" s="3">
        <v>19</v>
      </c>
      <c r="L1480" s="3">
        <f t="shared" si="117"/>
        <v>7</v>
      </c>
      <c r="M1480" s="3">
        <f t="shared" si="118"/>
        <v>2</v>
      </c>
      <c r="N1480" s="3" t="s">
        <v>41</v>
      </c>
      <c r="O1480" s="3">
        <f>COUNTIF([1]局站!$D$4:$D$172,"="&amp;N1480)</f>
        <v>1</v>
      </c>
      <c r="P1480" s="3">
        <v>0</v>
      </c>
      <c r="Q1480" s="3">
        <v>0</v>
      </c>
      <c r="R1480" s="3">
        <v>0</v>
      </c>
      <c r="S1480" s="3" t="s">
        <v>42</v>
      </c>
      <c r="T1480" s="3">
        <f>COUNTIF([1]局站!$D$4:$D$172,"="&amp;S1480)</f>
        <v>1</v>
      </c>
      <c r="U1480" s="3">
        <v>0</v>
      </c>
      <c r="V1480" s="3">
        <v>0</v>
      </c>
      <c r="W1480" s="3">
        <v>0</v>
      </c>
      <c r="X1480" s="3" t="s">
        <v>1215</v>
      </c>
      <c r="Y1480" s="3" t="s">
        <v>880</v>
      </c>
      <c r="Z1480" s="3" t="str">
        <f>INDEX(业务类型!$C$4:$C$8,MATCH(纤芯!Y1480,业务类型!$B$4:$B$8,0))</f>
        <v>IDLE</v>
      </c>
      <c r="AA1480" s="3"/>
    </row>
    <row r="1481" spans="1:27" ht="16.5" x14ac:dyDescent="0.2">
      <c r="A1481" s="3">
        <v>1478</v>
      </c>
      <c r="B1481" s="3">
        <f t="shared" si="114"/>
        <v>37010101020</v>
      </c>
      <c r="C1481" s="3" t="s">
        <v>1166</v>
      </c>
      <c r="D1481" s="3" t="s">
        <v>210</v>
      </c>
      <c r="E1481" s="3" t="str">
        <f>INDEX(光放段!$G$4:$G$237,MATCH(纤芯!G1481,光放段!$C$4:$C$237,0))</f>
        <v>山东二干|济聊菏1号光缆:济南经十路-聊城龙山路</v>
      </c>
      <c r="F1481" s="3">
        <f>INDEX(光放段!$I$4:$I$237,MATCH(纤芯!H1481,光放段!$B$4:$B$237,0))</f>
        <v>37010100000</v>
      </c>
      <c r="G1481" s="3" t="str">
        <f t="shared" si="115"/>
        <v>山东二干|济聊菏1号光缆:济南经十路-聊城龙山路</v>
      </c>
      <c r="H1481" s="3">
        <f>INDEX(光放段!$B$4:$B$237,MATCH(纤芯!G1481,光放段!$C$4:$C$237,0))</f>
        <v>37010101000</v>
      </c>
      <c r="I1481" s="3" t="str">
        <f t="shared" si="116"/>
        <v>济聊菏1号光缆</v>
      </c>
      <c r="J1481" s="3" t="str">
        <f>INDEX(子缆名称!$B$4:$B$29,纤芯!M1481)</f>
        <v>B缆</v>
      </c>
      <c r="K1481" s="3">
        <v>20</v>
      </c>
      <c r="L1481" s="3">
        <f t="shared" si="117"/>
        <v>8</v>
      </c>
      <c r="M1481" s="3">
        <f t="shared" si="118"/>
        <v>2</v>
      </c>
      <c r="N1481" s="3" t="s">
        <v>41</v>
      </c>
      <c r="O1481" s="3">
        <f>COUNTIF([1]局站!$D$4:$D$172,"="&amp;N1481)</f>
        <v>1</v>
      </c>
      <c r="P1481" s="3">
        <v>0</v>
      </c>
      <c r="Q1481" s="3">
        <v>0</v>
      </c>
      <c r="R1481" s="3">
        <v>0</v>
      </c>
      <c r="S1481" s="3" t="s">
        <v>42</v>
      </c>
      <c r="T1481" s="3">
        <f>COUNTIF([1]局站!$D$4:$D$172,"="&amp;S1481)</f>
        <v>1</v>
      </c>
      <c r="U1481" s="3">
        <v>0</v>
      </c>
      <c r="V1481" s="3">
        <v>0</v>
      </c>
      <c r="W1481" s="3">
        <v>0</v>
      </c>
      <c r="X1481" s="3" t="s">
        <v>1215</v>
      </c>
      <c r="Y1481" s="3" t="s">
        <v>880</v>
      </c>
      <c r="Z1481" s="3" t="str">
        <f>INDEX(业务类型!$C$4:$C$8,MATCH(纤芯!Y1481,业务类型!$B$4:$B$8,0))</f>
        <v>IDLE</v>
      </c>
      <c r="AA1481" s="3"/>
    </row>
    <row r="1482" spans="1:27" ht="16.5" x14ac:dyDescent="0.2">
      <c r="A1482" s="3">
        <v>1479</v>
      </c>
      <c r="B1482" s="3">
        <f t="shared" si="114"/>
        <v>37010101021</v>
      </c>
      <c r="C1482" s="3" t="s">
        <v>1166</v>
      </c>
      <c r="D1482" s="3" t="s">
        <v>210</v>
      </c>
      <c r="E1482" s="3" t="str">
        <f>INDEX(光放段!$G$4:$G$237,MATCH(纤芯!G1482,光放段!$C$4:$C$237,0))</f>
        <v>山东二干|济聊菏1号光缆:济南经十路-聊城龙山路</v>
      </c>
      <c r="F1482" s="3">
        <f>INDEX(光放段!$I$4:$I$237,MATCH(纤芯!H1482,光放段!$B$4:$B$237,0))</f>
        <v>37010100000</v>
      </c>
      <c r="G1482" s="3" t="str">
        <f t="shared" si="115"/>
        <v>山东二干|济聊菏1号光缆:济南经十路-聊城龙山路</v>
      </c>
      <c r="H1482" s="3">
        <f>INDEX(光放段!$B$4:$B$237,MATCH(纤芯!G1482,光放段!$C$4:$C$237,0))</f>
        <v>37010101000</v>
      </c>
      <c r="I1482" s="3" t="str">
        <f t="shared" si="116"/>
        <v>济聊菏1号光缆</v>
      </c>
      <c r="J1482" s="3" t="str">
        <f>INDEX(子缆名称!$B$4:$B$29,纤芯!M1482)</f>
        <v>B缆</v>
      </c>
      <c r="K1482" s="3">
        <v>21</v>
      </c>
      <c r="L1482" s="3">
        <f t="shared" si="117"/>
        <v>9</v>
      </c>
      <c r="M1482" s="3">
        <f t="shared" si="118"/>
        <v>2</v>
      </c>
      <c r="N1482" s="3" t="s">
        <v>41</v>
      </c>
      <c r="O1482" s="3">
        <f>COUNTIF([1]局站!$D$4:$D$172,"="&amp;N1482)</f>
        <v>1</v>
      </c>
      <c r="P1482" s="3">
        <v>0</v>
      </c>
      <c r="Q1482" s="3">
        <v>0</v>
      </c>
      <c r="R1482" s="3">
        <v>0</v>
      </c>
      <c r="S1482" s="3" t="s">
        <v>42</v>
      </c>
      <c r="T1482" s="3">
        <f>COUNTIF([1]局站!$D$4:$D$172,"="&amp;S1482)</f>
        <v>1</v>
      </c>
      <c r="U1482" s="3">
        <v>0</v>
      </c>
      <c r="V1482" s="3">
        <v>0</v>
      </c>
      <c r="W1482" s="3">
        <v>0</v>
      </c>
      <c r="X1482" s="3" t="s">
        <v>1215</v>
      </c>
      <c r="Y1482" s="3" t="s">
        <v>880</v>
      </c>
      <c r="Z1482" s="3" t="str">
        <f>INDEX(业务类型!$C$4:$C$8,MATCH(纤芯!Y1482,业务类型!$B$4:$B$8,0))</f>
        <v>IDLE</v>
      </c>
      <c r="AA1482" s="3"/>
    </row>
    <row r="1483" spans="1:27" ht="16.5" x14ac:dyDescent="0.2">
      <c r="A1483" s="3">
        <v>1480</v>
      </c>
      <c r="B1483" s="3">
        <f t="shared" si="114"/>
        <v>37010101022</v>
      </c>
      <c r="C1483" s="3" t="s">
        <v>1166</v>
      </c>
      <c r="D1483" s="3" t="s">
        <v>210</v>
      </c>
      <c r="E1483" s="3" t="str">
        <f>INDEX(光放段!$G$4:$G$237,MATCH(纤芯!G1483,光放段!$C$4:$C$237,0))</f>
        <v>山东二干|济聊菏1号光缆:济南经十路-聊城龙山路</v>
      </c>
      <c r="F1483" s="3">
        <f>INDEX(光放段!$I$4:$I$237,MATCH(纤芯!H1483,光放段!$B$4:$B$237,0))</f>
        <v>37010100000</v>
      </c>
      <c r="G1483" s="3" t="str">
        <f t="shared" si="115"/>
        <v>山东二干|济聊菏1号光缆:济南经十路-聊城龙山路</v>
      </c>
      <c r="H1483" s="3">
        <f>INDEX(光放段!$B$4:$B$237,MATCH(纤芯!G1483,光放段!$C$4:$C$237,0))</f>
        <v>37010101000</v>
      </c>
      <c r="I1483" s="3" t="str">
        <f t="shared" si="116"/>
        <v>济聊菏1号光缆</v>
      </c>
      <c r="J1483" s="3" t="str">
        <f>INDEX(子缆名称!$B$4:$B$29,纤芯!M1483)</f>
        <v>B缆</v>
      </c>
      <c r="K1483" s="3">
        <v>22</v>
      </c>
      <c r="L1483" s="3">
        <f t="shared" si="117"/>
        <v>10</v>
      </c>
      <c r="M1483" s="3">
        <f t="shared" si="118"/>
        <v>2</v>
      </c>
      <c r="N1483" s="3" t="s">
        <v>41</v>
      </c>
      <c r="O1483" s="3">
        <f>COUNTIF([1]局站!$D$4:$D$172,"="&amp;N1483)</f>
        <v>1</v>
      </c>
      <c r="P1483" s="3">
        <v>0</v>
      </c>
      <c r="Q1483" s="3">
        <v>0</v>
      </c>
      <c r="R1483" s="3">
        <v>0</v>
      </c>
      <c r="S1483" s="3" t="s">
        <v>42</v>
      </c>
      <c r="T1483" s="3">
        <f>COUNTIF([1]局站!$D$4:$D$172,"="&amp;S1483)</f>
        <v>1</v>
      </c>
      <c r="U1483" s="3">
        <v>0</v>
      </c>
      <c r="V1483" s="3">
        <v>0</v>
      </c>
      <c r="W1483" s="3">
        <v>0</v>
      </c>
      <c r="X1483" s="3" t="s">
        <v>1215</v>
      </c>
      <c r="Y1483" s="3" t="s">
        <v>880</v>
      </c>
      <c r="Z1483" s="3" t="str">
        <f>INDEX(业务类型!$C$4:$C$8,MATCH(纤芯!Y1483,业务类型!$B$4:$B$8,0))</f>
        <v>IDLE</v>
      </c>
      <c r="AA1483" s="3"/>
    </row>
    <row r="1484" spans="1:27" ht="16.5" x14ac:dyDescent="0.2">
      <c r="A1484" s="3">
        <v>1481</v>
      </c>
      <c r="B1484" s="3">
        <f t="shared" si="114"/>
        <v>37010101023</v>
      </c>
      <c r="C1484" s="3" t="s">
        <v>1166</v>
      </c>
      <c r="D1484" s="3" t="s">
        <v>210</v>
      </c>
      <c r="E1484" s="3" t="str">
        <f>INDEX(光放段!$G$4:$G$237,MATCH(纤芯!G1484,光放段!$C$4:$C$237,0))</f>
        <v>山东二干|济聊菏1号光缆:济南经十路-聊城龙山路</v>
      </c>
      <c r="F1484" s="3">
        <f>INDEX(光放段!$I$4:$I$237,MATCH(纤芯!H1484,光放段!$B$4:$B$237,0))</f>
        <v>37010100000</v>
      </c>
      <c r="G1484" s="3" t="str">
        <f t="shared" si="115"/>
        <v>山东二干|济聊菏1号光缆:济南经十路-聊城龙山路</v>
      </c>
      <c r="H1484" s="3">
        <f>INDEX(光放段!$B$4:$B$237,MATCH(纤芯!G1484,光放段!$C$4:$C$237,0))</f>
        <v>37010101000</v>
      </c>
      <c r="I1484" s="3" t="str">
        <f t="shared" si="116"/>
        <v>济聊菏1号光缆</v>
      </c>
      <c r="J1484" s="3" t="str">
        <f>INDEX(子缆名称!$B$4:$B$29,纤芯!M1484)</f>
        <v>B缆</v>
      </c>
      <c r="K1484" s="3">
        <v>23</v>
      </c>
      <c r="L1484" s="3">
        <f t="shared" si="117"/>
        <v>11</v>
      </c>
      <c r="M1484" s="3">
        <f t="shared" si="118"/>
        <v>2</v>
      </c>
      <c r="N1484" s="3" t="s">
        <v>41</v>
      </c>
      <c r="O1484" s="3">
        <f>COUNTIF([1]局站!$D$4:$D$172,"="&amp;N1484)</f>
        <v>1</v>
      </c>
      <c r="P1484" s="3">
        <v>0</v>
      </c>
      <c r="Q1484" s="3">
        <v>0</v>
      </c>
      <c r="R1484" s="3">
        <v>0</v>
      </c>
      <c r="S1484" s="3" t="s">
        <v>42</v>
      </c>
      <c r="T1484" s="3">
        <f>COUNTIF([1]局站!$D$4:$D$172,"="&amp;S1484)</f>
        <v>1</v>
      </c>
      <c r="U1484" s="3">
        <v>0</v>
      </c>
      <c r="V1484" s="3">
        <v>0</v>
      </c>
      <c r="W1484" s="3">
        <v>0</v>
      </c>
      <c r="X1484" s="3" t="s">
        <v>1215</v>
      </c>
      <c r="Y1484" s="3" t="s">
        <v>880</v>
      </c>
      <c r="Z1484" s="3" t="str">
        <f>INDEX(业务类型!$C$4:$C$8,MATCH(纤芯!Y1484,业务类型!$B$4:$B$8,0))</f>
        <v>IDLE</v>
      </c>
      <c r="AA1484" s="3"/>
    </row>
    <row r="1485" spans="1:27" ht="16.5" x14ac:dyDescent="0.2">
      <c r="A1485" s="3">
        <v>1482</v>
      </c>
      <c r="B1485" s="3">
        <f t="shared" si="114"/>
        <v>37010101024</v>
      </c>
      <c r="C1485" s="3" t="s">
        <v>1166</v>
      </c>
      <c r="D1485" s="3" t="s">
        <v>210</v>
      </c>
      <c r="E1485" s="3" t="str">
        <f>INDEX(光放段!$G$4:$G$237,MATCH(纤芯!G1485,光放段!$C$4:$C$237,0))</f>
        <v>山东二干|济聊菏1号光缆:济南经十路-聊城龙山路</v>
      </c>
      <c r="F1485" s="3">
        <f>INDEX(光放段!$I$4:$I$237,MATCH(纤芯!H1485,光放段!$B$4:$B$237,0))</f>
        <v>37010100000</v>
      </c>
      <c r="G1485" s="3" t="str">
        <f t="shared" si="115"/>
        <v>山东二干|济聊菏1号光缆:济南经十路-聊城龙山路</v>
      </c>
      <c r="H1485" s="3">
        <f>INDEX(光放段!$B$4:$B$237,MATCH(纤芯!G1485,光放段!$C$4:$C$237,0))</f>
        <v>37010101000</v>
      </c>
      <c r="I1485" s="3" t="str">
        <f t="shared" si="116"/>
        <v>济聊菏1号光缆</v>
      </c>
      <c r="J1485" s="3" t="str">
        <f>INDEX(子缆名称!$B$4:$B$29,纤芯!M1485)</f>
        <v>B缆</v>
      </c>
      <c r="K1485" s="3">
        <v>24</v>
      </c>
      <c r="L1485" s="3">
        <f t="shared" si="117"/>
        <v>12</v>
      </c>
      <c r="M1485" s="3">
        <f t="shared" si="118"/>
        <v>2</v>
      </c>
      <c r="N1485" s="3" t="s">
        <v>41</v>
      </c>
      <c r="O1485" s="3">
        <f>COUNTIF([1]局站!$D$4:$D$172,"="&amp;N1485)</f>
        <v>1</v>
      </c>
      <c r="P1485" s="3">
        <v>0</v>
      </c>
      <c r="Q1485" s="3">
        <v>0</v>
      </c>
      <c r="R1485" s="3">
        <v>0</v>
      </c>
      <c r="S1485" s="3" t="s">
        <v>42</v>
      </c>
      <c r="T1485" s="3">
        <f>COUNTIF([1]局站!$D$4:$D$172,"="&amp;S1485)</f>
        <v>1</v>
      </c>
      <c r="U1485" s="3">
        <v>0</v>
      </c>
      <c r="V1485" s="3">
        <v>0</v>
      </c>
      <c r="W1485" s="3">
        <v>0</v>
      </c>
      <c r="X1485" s="3" t="s">
        <v>1215</v>
      </c>
      <c r="Y1485" s="3" t="s">
        <v>880</v>
      </c>
      <c r="Z1485" s="3" t="str">
        <f>INDEX(业务类型!$C$4:$C$8,MATCH(纤芯!Y1485,业务类型!$B$4:$B$8,0))</f>
        <v>IDLE</v>
      </c>
      <c r="AA1485" s="3"/>
    </row>
    <row r="1486" spans="1:27" ht="16.5" x14ac:dyDescent="0.2">
      <c r="A1486" s="3">
        <v>1483</v>
      </c>
      <c r="B1486" s="3">
        <f t="shared" si="114"/>
        <v>37010101025</v>
      </c>
      <c r="C1486" s="3" t="s">
        <v>1166</v>
      </c>
      <c r="D1486" s="3" t="s">
        <v>210</v>
      </c>
      <c r="E1486" s="3" t="str">
        <f>INDEX(光放段!$G$4:$G$237,MATCH(纤芯!G1486,光放段!$C$4:$C$237,0))</f>
        <v>山东二干|济聊菏1号光缆:济南经十路-聊城龙山路</v>
      </c>
      <c r="F1486" s="3">
        <f>INDEX(光放段!$I$4:$I$237,MATCH(纤芯!H1486,光放段!$B$4:$B$237,0))</f>
        <v>37010100000</v>
      </c>
      <c r="G1486" s="3" t="str">
        <f t="shared" si="115"/>
        <v>山东二干|济聊菏1号光缆:济南经十路-聊城龙山路</v>
      </c>
      <c r="H1486" s="3">
        <f>INDEX(光放段!$B$4:$B$237,MATCH(纤芯!G1486,光放段!$C$4:$C$237,0))</f>
        <v>37010101000</v>
      </c>
      <c r="I1486" s="3" t="str">
        <f t="shared" si="116"/>
        <v>济聊菏1号光缆</v>
      </c>
      <c r="J1486" s="3" t="str">
        <f>INDEX(子缆名称!$B$4:$B$29,纤芯!M1486)</f>
        <v>C缆</v>
      </c>
      <c r="K1486" s="3">
        <v>25</v>
      </c>
      <c r="L1486" s="3">
        <f t="shared" si="117"/>
        <v>1</v>
      </c>
      <c r="M1486" s="3">
        <f t="shared" si="118"/>
        <v>3</v>
      </c>
      <c r="N1486" s="3" t="s">
        <v>41</v>
      </c>
      <c r="O1486" s="3">
        <f>COUNTIF([1]局站!$D$4:$D$172,"="&amp;N1486)</f>
        <v>1</v>
      </c>
      <c r="P1486" s="3">
        <v>0</v>
      </c>
      <c r="Q1486" s="3">
        <v>0</v>
      </c>
      <c r="R1486" s="3">
        <v>0</v>
      </c>
      <c r="S1486" s="3" t="s">
        <v>42</v>
      </c>
      <c r="T1486" s="3">
        <f>COUNTIF([1]局站!$D$4:$D$172,"="&amp;S1486)</f>
        <v>1</v>
      </c>
      <c r="U1486" s="3">
        <v>0</v>
      </c>
      <c r="V1486" s="3">
        <v>0</v>
      </c>
      <c r="W1486" s="3">
        <v>0</v>
      </c>
      <c r="X1486" s="3" t="s">
        <v>1215</v>
      </c>
      <c r="Y1486" s="3" t="s">
        <v>880</v>
      </c>
      <c r="Z1486" s="3" t="str">
        <f>INDEX(业务类型!$C$4:$C$8,MATCH(纤芯!Y1486,业务类型!$B$4:$B$8,0))</f>
        <v>IDLE</v>
      </c>
      <c r="AA1486" s="3"/>
    </row>
    <row r="1487" spans="1:27" ht="16.5" x14ac:dyDescent="0.2">
      <c r="A1487" s="3">
        <v>1484</v>
      </c>
      <c r="B1487" s="3">
        <f t="shared" si="114"/>
        <v>37010101026</v>
      </c>
      <c r="C1487" s="3" t="s">
        <v>1166</v>
      </c>
      <c r="D1487" s="3" t="s">
        <v>210</v>
      </c>
      <c r="E1487" s="3" t="str">
        <f>INDEX(光放段!$G$4:$G$237,MATCH(纤芯!G1487,光放段!$C$4:$C$237,0))</f>
        <v>山东二干|济聊菏1号光缆:济南经十路-聊城龙山路</v>
      </c>
      <c r="F1487" s="3">
        <f>INDEX(光放段!$I$4:$I$237,MATCH(纤芯!H1487,光放段!$B$4:$B$237,0))</f>
        <v>37010100000</v>
      </c>
      <c r="G1487" s="3" t="str">
        <f t="shared" si="115"/>
        <v>山东二干|济聊菏1号光缆:济南经十路-聊城龙山路</v>
      </c>
      <c r="H1487" s="3">
        <f>INDEX(光放段!$B$4:$B$237,MATCH(纤芯!G1487,光放段!$C$4:$C$237,0))</f>
        <v>37010101000</v>
      </c>
      <c r="I1487" s="3" t="str">
        <f t="shared" si="116"/>
        <v>济聊菏1号光缆</v>
      </c>
      <c r="J1487" s="3" t="str">
        <f>INDEX(子缆名称!$B$4:$B$29,纤芯!M1487)</f>
        <v>C缆</v>
      </c>
      <c r="K1487" s="3">
        <v>26</v>
      </c>
      <c r="L1487" s="3">
        <f t="shared" si="117"/>
        <v>2</v>
      </c>
      <c r="M1487" s="3">
        <f t="shared" si="118"/>
        <v>3</v>
      </c>
      <c r="N1487" s="3" t="s">
        <v>41</v>
      </c>
      <c r="O1487" s="3">
        <f>COUNTIF([1]局站!$D$4:$D$172,"="&amp;N1487)</f>
        <v>1</v>
      </c>
      <c r="P1487" s="3">
        <v>0</v>
      </c>
      <c r="Q1487" s="3">
        <v>0</v>
      </c>
      <c r="R1487" s="3">
        <v>0</v>
      </c>
      <c r="S1487" s="3" t="s">
        <v>42</v>
      </c>
      <c r="T1487" s="3">
        <f>COUNTIF([1]局站!$D$4:$D$172,"="&amp;S1487)</f>
        <v>1</v>
      </c>
      <c r="U1487" s="3">
        <v>0</v>
      </c>
      <c r="V1487" s="3">
        <v>0</v>
      </c>
      <c r="W1487" s="3">
        <v>0</v>
      </c>
      <c r="X1487" s="3" t="s">
        <v>1215</v>
      </c>
      <c r="Y1487" s="3" t="s">
        <v>880</v>
      </c>
      <c r="Z1487" s="3" t="str">
        <f>INDEX(业务类型!$C$4:$C$8,MATCH(纤芯!Y1487,业务类型!$B$4:$B$8,0))</f>
        <v>IDLE</v>
      </c>
      <c r="AA1487" s="3"/>
    </row>
    <row r="1488" spans="1:27" ht="16.5" x14ac:dyDescent="0.2">
      <c r="A1488" s="3">
        <v>1485</v>
      </c>
      <c r="B1488" s="3">
        <f t="shared" si="114"/>
        <v>37010101027</v>
      </c>
      <c r="C1488" s="3" t="s">
        <v>1166</v>
      </c>
      <c r="D1488" s="3" t="s">
        <v>210</v>
      </c>
      <c r="E1488" s="3" t="str">
        <f>INDEX(光放段!$G$4:$G$237,MATCH(纤芯!G1488,光放段!$C$4:$C$237,0))</f>
        <v>山东二干|济聊菏1号光缆:济南经十路-聊城龙山路</v>
      </c>
      <c r="F1488" s="3">
        <f>INDEX(光放段!$I$4:$I$237,MATCH(纤芯!H1488,光放段!$B$4:$B$237,0))</f>
        <v>37010100000</v>
      </c>
      <c r="G1488" s="3" t="str">
        <f t="shared" si="115"/>
        <v>山东二干|济聊菏1号光缆:济南经十路-聊城龙山路</v>
      </c>
      <c r="H1488" s="3">
        <f>INDEX(光放段!$B$4:$B$237,MATCH(纤芯!G1488,光放段!$C$4:$C$237,0))</f>
        <v>37010101000</v>
      </c>
      <c r="I1488" s="3" t="str">
        <f t="shared" si="116"/>
        <v>济聊菏1号光缆</v>
      </c>
      <c r="J1488" s="3" t="str">
        <f>INDEX(子缆名称!$B$4:$B$29,纤芯!M1488)</f>
        <v>C缆</v>
      </c>
      <c r="K1488" s="3">
        <v>27</v>
      </c>
      <c r="L1488" s="3">
        <f t="shared" si="117"/>
        <v>3</v>
      </c>
      <c r="M1488" s="3">
        <f t="shared" si="118"/>
        <v>3</v>
      </c>
      <c r="N1488" s="3" t="s">
        <v>41</v>
      </c>
      <c r="O1488" s="3">
        <f>COUNTIF([1]局站!$D$4:$D$172,"="&amp;N1488)</f>
        <v>1</v>
      </c>
      <c r="P1488" s="3">
        <v>0</v>
      </c>
      <c r="Q1488" s="3">
        <v>0</v>
      </c>
      <c r="R1488" s="3">
        <v>0</v>
      </c>
      <c r="S1488" s="3" t="s">
        <v>42</v>
      </c>
      <c r="T1488" s="3">
        <f>COUNTIF([1]局站!$D$4:$D$172,"="&amp;S1488)</f>
        <v>1</v>
      </c>
      <c r="U1488" s="3">
        <v>0</v>
      </c>
      <c r="V1488" s="3">
        <v>0</v>
      </c>
      <c r="W1488" s="3">
        <v>0</v>
      </c>
      <c r="X1488" s="3" t="s">
        <v>1215</v>
      </c>
      <c r="Y1488" s="3" t="s">
        <v>880</v>
      </c>
      <c r="Z1488" s="3" t="str">
        <f>INDEX(业务类型!$C$4:$C$8,MATCH(纤芯!Y1488,业务类型!$B$4:$B$8,0))</f>
        <v>IDLE</v>
      </c>
      <c r="AA1488" s="3"/>
    </row>
    <row r="1489" spans="1:27" ht="16.5" x14ac:dyDescent="0.2">
      <c r="A1489" s="3">
        <v>1486</v>
      </c>
      <c r="B1489" s="3">
        <f t="shared" si="114"/>
        <v>37010101028</v>
      </c>
      <c r="C1489" s="3" t="s">
        <v>1166</v>
      </c>
      <c r="D1489" s="3" t="s">
        <v>210</v>
      </c>
      <c r="E1489" s="3" t="str">
        <f>INDEX(光放段!$G$4:$G$237,MATCH(纤芯!G1489,光放段!$C$4:$C$237,0))</f>
        <v>山东二干|济聊菏1号光缆:济南经十路-聊城龙山路</v>
      </c>
      <c r="F1489" s="3">
        <f>INDEX(光放段!$I$4:$I$237,MATCH(纤芯!H1489,光放段!$B$4:$B$237,0))</f>
        <v>37010100000</v>
      </c>
      <c r="G1489" s="3" t="str">
        <f t="shared" si="115"/>
        <v>山东二干|济聊菏1号光缆:济南经十路-聊城龙山路</v>
      </c>
      <c r="H1489" s="3">
        <f>INDEX(光放段!$B$4:$B$237,MATCH(纤芯!G1489,光放段!$C$4:$C$237,0))</f>
        <v>37010101000</v>
      </c>
      <c r="I1489" s="3" t="str">
        <f t="shared" si="116"/>
        <v>济聊菏1号光缆</v>
      </c>
      <c r="J1489" s="3" t="str">
        <f>INDEX(子缆名称!$B$4:$B$29,纤芯!M1489)</f>
        <v>C缆</v>
      </c>
      <c r="K1489" s="3">
        <v>28</v>
      </c>
      <c r="L1489" s="3">
        <f t="shared" si="117"/>
        <v>4</v>
      </c>
      <c r="M1489" s="3">
        <f t="shared" si="118"/>
        <v>3</v>
      </c>
      <c r="N1489" s="3" t="s">
        <v>41</v>
      </c>
      <c r="O1489" s="3">
        <f>COUNTIF([1]局站!$D$4:$D$172,"="&amp;N1489)</f>
        <v>1</v>
      </c>
      <c r="P1489" s="3">
        <v>0</v>
      </c>
      <c r="Q1489" s="3">
        <v>0</v>
      </c>
      <c r="R1489" s="3">
        <v>0</v>
      </c>
      <c r="S1489" s="3" t="s">
        <v>42</v>
      </c>
      <c r="T1489" s="3">
        <f>COUNTIF([1]局站!$D$4:$D$172,"="&amp;S1489)</f>
        <v>1</v>
      </c>
      <c r="U1489" s="3">
        <v>0</v>
      </c>
      <c r="V1489" s="3">
        <v>0</v>
      </c>
      <c r="W1489" s="3">
        <v>0</v>
      </c>
      <c r="X1489" s="3" t="s">
        <v>1215</v>
      </c>
      <c r="Y1489" s="3" t="s">
        <v>880</v>
      </c>
      <c r="Z1489" s="3" t="str">
        <f>INDEX(业务类型!$C$4:$C$8,MATCH(纤芯!Y1489,业务类型!$B$4:$B$8,0))</f>
        <v>IDLE</v>
      </c>
      <c r="AA1489" s="3"/>
    </row>
    <row r="1490" spans="1:27" ht="16.5" x14ac:dyDescent="0.2">
      <c r="A1490" s="3">
        <v>1487</v>
      </c>
      <c r="B1490" s="3">
        <f t="shared" si="114"/>
        <v>37010101029</v>
      </c>
      <c r="C1490" s="3" t="s">
        <v>1166</v>
      </c>
      <c r="D1490" s="3" t="s">
        <v>210</v>
      </c>
      <c r="E1490" s="3" t="str">
        <f>INDEX(光放段!$G$4:$G$237,MATCH(纤芯!G1490,光放段!$C$4:$C$237,0))</f>
        <v>山东二干|济聊菏1号光缆:济南经十路-聊城龙山路</v>
      </c>
      <c r="F1490" s="3">
        <f>INDEX(光放段!$I$4:$I$237,MATCH(纤芯!H1490,光放段!$B$4:$B$237,0))</f>
        <v>37010100000</v>
      </c>
      <c r="G1490" s="3" t="str">
        <f t="shared" si="115"/>
        <v>山东二干|济聊菏1号光缆:济南经十路-聊城龙山路</v>
      </c>
      <c r="H1490" s="3">
        <f>INDEX(光放段!$B$4:$B$237,MATCH(纤芯!G1490,光放段!$C$4:$C$237,0))</f>
        <v>37010101000</v>
      </c>
      <c r="I1490" s="3" t="str">
        <f t="shared" si="116"/>
        <v>济聊菏1号光缆</v>
      </c>
      <c r="J1490" s="3" t="str">
        <f>INDEX(子缆名称!$B$4:$B$29,纤芯!M1490)</f>
        <v>C缆</v>
      </c>
      <c r="K1490" s="3">
        <v>29</v>
      </c>
      <c r="L1490" s="3">
        <f t="shared" si="117"/>
        <v>5</v>
      </c>
      <c r="M1490" s="3">
        <f t="shared" si="118"/>
        <v>3</v>
      </c>
      <c r="N1490" s="3" t="s">
        <v>41</v>
      </c>
      <c r="O1490" s="3">
        <f>COUNTIF([1]局站!$D$4:$D$172,"="&amp;N1490)</f>
        <v>1</v>
      </c>
      <c r="P1490" s="3">
        <v>0</v>
      </c>
      <c r="Q1490" s="3">
        <v>0</v>
      </c>
      <c r="R1490" s="3">
        <v>0</v>
      </c>
      <c r="S1490" s="3" t="s">
        <v>42</v>
      </c>
      <c r="T1490" s="3">
        <f>COUNTIF([1]局站!$D$4:$D$172,"="&amp;S1490)</f>
        <v>1</v>
      </c>
      <c r="U1490" s="3">
        <v>0</v>
      </c>
      <c r="V1490" s="3">
        <v>0</v>
      </c>
      <c r="W1490" s="3">
        <v>0</v>
      </c>
      <c r="X1490" s="3" t="s">
        <v>1215</v>
      </c>
      <c r="Y1490" s="3" t="s">
        <v>880</v>
      </c>
      <c r="Z1490" s="3" t="str">
        <f>INDEX(业务类型!$C$4:$C$8,MATCH(纤芯!Y1490,业务类型!$B$4:$B$8,0))</f>
        <v>IDLE</v>
      </c>
      <c r="AA1490" s="3"/>
    </row>
    <row r="1491" spans="1:27" ht="16.5" x14ac:dyDescent="0.2">
      <c r="A1491" s="3">
        <v>1488</v>
      </c>
      <c r="B1491" s="3">
        <f t="shared" si="114"/>
        <v>37010101030</v>
      </c>
      <c r="C1491" s="3" t="s">
        <v>1166</v>
      </c>
      <c r="D1491" s="3" t="s">
        <v>210</v>
      </c>
      <c r="E1491" s="3" t="str">
        <f>INDEX(光放段!$G$4:$G$237,MATCH(纤芯!G1491,光放段!$C$4:$C$237,0))</f>
        <v>山东二干|济聊菏1号光缆:济南经十路-聊城龙山路</v>
      </c>
      <c r="F1491" s="3">
        <f>INDEX(光放段!$I$4:$I$237,MATCH(纤芯!H1491,光放段!$B$4:$B$237,0))</f>
        <v>37010100000</v>
      </c>
      <c r="G1491" s="3" t="str">
        <f t="shared" si="115"/>
        <v>山东二干|济聊菏1号光缆:济南经十路-聊城龙山路</v>
      </c>
      <c r="H1491" s="3">
        <f>INDEX(光放段!$B$4:$B$237,MATCH(纤芯!G1491,光放段!$C$4:$C$237,0))</f>
        <v>37010101000</v>
      </c>
      <c r="I1491" s="3" t="str">
        <f t="shared" si="116"/>
        <v>济聊菏1号光缆</v>
      </c>
      <c r="J1491" s="3" t="str">
        <f>INDEX(子缆名称!$B$4:$B$29,纤芯!M1491)</f>
        <v>C缆</v>
      </c>
      <c r="K1491" s="3">
        <v>30</v>
      </c>
      <c r="L1491" s="3">
        <f t="shared" si="117"/>
        <v>6</v>
      </c>
      <c r="M1491" s="3">
        <f t="shared" si="118"/>
        <v>3</v>
      </c>
      <c r="N1491" s="3" t="s">
        <v>41</v>
      </c>
      <c r="O1491" s="3">
        <f>COUNTIF([1]局站!$D$4:$D$172,"="&amp;N1491)</f>
        <v>1</v>
      </c>
      <c r="P1491" s="3">
        <v>0</v>
      </c>
      <c r="Q1491" s="3">
        <v>0</v>
      </c>
      <c r="R1491" s="3">
        <v>0</v>
      </c>
      <c r="S1491" s="3" t="s">
        <v>42</v>
      </c>
      <c r="T1491" s="3">
        <f>COUNTIF([1]局站!$D$4:$D$172,"="&amp;S1491)</f>
        <v>1</v>
      </c>
      <c r="U1491" s="3">
        <v>0</v>
      </c>
      <c r="V1491" s="3">
        <v>0</v>
      </c>
      <c r="W1491" s="3">
        <v>0</v>
      </c>
      <c r="X1491" s="3" t="s">
        <v>1215</v>
      </c>
      <c r="Y1491" s="3" t="s">
        <v>880</v>
      </c>
      <c r="Z1491" s="3" t="str">
        <f>INDEX(业务类型!$C$4:$C$8,MATCH(纤芯!Y1491,业务类型!$B$4:$B$8,0))</f>
        <v>IDLE</v>
      </c>
      <c r="AA1491" s="3"/>
    </row>
    <row r="1492" spans="1:27" ht="16.5" x14ac:dyDescent="0.2">
      <c r="A1492" s="3">
        <v>1489</v>
      </c>
      <c r="B1492" s="3">
        <f t="shared" si="114"/>
        <v>37010101031</v>
      </c>
      <c r="C1492" s="3" t="s">
        <v>1166</v>
      </c>
      <c r="D1492" s="3" t="s">
        <v>210</v>
      </c>
      <c r="E1492" s="3" t="str">
        <f>INDEX(光放段!$G$4:$G$237,MATCH(纤芯!G1492,光放段!$C$4:$C$237,0))</f>
        <v>山东二干|济聊菏1号光缆:济南经十路-聊城龙山路</v>
      </c>
      <c r="F1492" s="3">
        <f>INDEX(光放段!$I$4:$I$237,MATCH(纤芯!H1492,光放段!$B$4:$B$237,0))</f>
        <v>37010100000</v>
      </c>
      <c r="G1492" s="3" t="str">
        <f t="shared" si="115"/>
        <v>山东二干|济聊菏1号光缆:济南经十路-聊城龙山路</v>
      </c>
      <c r="H1492" s="3">
        <f>INDEX(光放段!$B$4:$B$237,MATCH(纤芯!G1492,光放段!$C$4:$C$237,0))</f>
        <v>37010101000</v>
      </c>
      <c r="I1492" s="3" t="str">
        <f t="shared" si="116"/>
        <v>济聊菏1号光缆</v>
      </c>
      <c r="J1492" s="3" t="str">
        <f>INDEX(子缆名称!$B$4:$B$29,纤芯!M1492)</f>
        <v>C缆</v>
      </c>
      <c r="K1492" s="3">
        <v>31</v>
      </c>
      <c r="L1492" s="3">
        <f t="shared" si="117"/>
        <v>7</v>
      </c>
      <c r="M1492" s="3">
        <f t="shared" si="118"/>
        <v>3</v>
      </c>
      <c r="N1492" s="3" t="s">
        <v>41</v>
      </c>
      <c r="O1492" s="3">
        <f>COUNTIF([1]局站!$D$4:$D$172,"="&amp;N1492)</f>
        <v>1</v>
      </c>
      <c r="P1492" s="3">
        <v>0</v>
      </c>
      <c r="Q1492" s="3">
        <v>0</v>
      </c>
      <c r="R1492" s="3">
        <v>0</v>
      </c>
      <c r="S1492" s="3" t="s">
        <v>42</v>
      </c>
      <c r="T1492" s="3">
        <f>COUNTIF([1]局站!$D$4:$D$172,"="&amp;S1492)</f>
        <v>1</v>
      </c>
      <c r="U1492" s="3">
        <v>0</v>
      </c>
      <c r="V1492" s="3">
        <v>0</v>
      </c>
      <c r="W1492" s="3">
        <v>0</v>
      </c>
      <c r="X1492" s="3" t="s">
        <v>1215</v>
      </c>
      <c r="Y1492" s="3" t="s">
        <v>880</v>
      </c>
      <c r="Z1492" s="3" t="str">
        <f>INDEX(业务类型!$C$4:$C$8,MATCH(纤芯!Y1492,业务类型!$B$4:$B$8,0))</f>
        <v>IDLE</v>
      </c>
      <c r="AA1492" s="3"/>
    </row>
    <row r="1493" spans="1:27" ht="16.5" x14ac:dyDescent="0.2">
      <c r="A1493" s="3">
        <v>1490</v>
      </c>
      <c r="B1493" s="3">
        <f t="shared" ref="B1493:B1556" si="119">H1493+K1493</f>
        <v>37010101032</v>
      </c>
      <c r="C1493" s="3" t="s">
        <v>1166</v>
      </c>
      <c r="D1493" s="3" t="s">
        <v>210</v>
      </c>
      <c r="E1493" s="3" t="str">
        <f>INDEX(光放段!$G$4:$G$237,MATCH(纤芯!G1493,光放段!$C$4:$C$237,0))</f>
        <v>山东二干|济聊菏1号光缆:济南经十路-聊城龙山路</v>
      </c>
      <c r="F1493" s="3">
        <f>INDEX(光放段!$I$4:$I$237,MATCH(纤芯!H1493,光放段!$B$4:$B$237,0))</f>
        <v>37010100000</v>
      </c>
      <c r="G1493" s="3" t="str">
        <f t="shared" si="115"/>
        <v>山东二干|济聊菏1号光缆:济南经十路-聊城龙山路</v>
      </c>
      <c r="H1493" s="3">
        <f>INDEX(光放段!$B$4:$B$237,MATCH(纤芯!G1493,光放段!$C$4:$C$237,0))</f>
        <v>37010101000</v>
      </c>
      <c r="I1493" s="3" t="str">
        <f t="shared" si="116"/>
        <v>济聊菏1号光缆</v>
      </c>
      <c r="J1493" s="3" t="str">
        <f>INDEX(子缆名称!$B$4:$B$29,纤芯!M1493)</f>
        <v>C缆</v>
      </c>
      <c r="K1493" s="3">
        <v>32</v>
      </c>
      <c r="L1493" s="3">
        <f t="shared" si="117"/>
        <v>8</v>
      </c>
      <c r="M1493" s="3">
        <f t="shared" si="118"/>
        <v>3</v>
      </c>
      <c r="N1493" s="3" t="s">
        <v>41</v>
      </c>
      <c r="O1493" s="3">
        <f>COUNTIF([1]局站!$D$4:$D$172,"="&amp;N1493)</f>
        <v>1</v>
      </c>
      <c r="P1493" s="3">
        <v>0</v>
      </c>
      <c r="Q1493" s="3">
        <v>0</v>
      </c>
      <c r="R1493" s="3">
        <v>0</v>
      </c>
      <c r="S1493" s="3" t="s">
        <v>42</v>
      </c>
      <c r="T1493" s="3">
        <f>COUNTIF([1]局站!$D$4:$D$172,"="&amp;S1493)</f>
        <v>1</v>
      </c>
      <c r="U1493" s="3">
        <v>0</v>
      </c>
      <c r="V1493" s="3">
        <v>0</v>
      </c>
      <c r="W1493" s="3">
        <v>0</v>
      </c>
      <c r="X1493" s="3" t="s">
        <v>1215</v>
      </c>
      <c r="Y1493" s="3" t="s">
        <v>880</v>
      </c>
      <c r="Z1493" s="3" t="str">
        <f>INDEX(业务类型!$C$4:$C$8,MATCH(纤芯!Y1493,业务类型!$B$4:$B$8,0))</f>
        <v>IDLE</v>
      </c>
      <c r="AA1493" s="3"/>
    </row>
    <row r="1494" spans="1:27" ht="16.5" x14ac:dyDescent="0.2">
      <c r="A1494" s="3">
        <v>1491</v>
      </c>
      <c r="B1494" s="3">
        <f t="shared" si="119"/>
        <v>37010101033</v>
      </c>
      <c r="C1494" s="3" t="s">
        <v>1166</v>
      </c>
      <c r="D1494" s="3" t="s">
        <v>210</v>
      </c>
      <c r="E1494" s="3" t="str">
        <f>INDEX(光放段!$G$4:$G$237,MATCH(纤芯!G1494,光放段!$C$4:$C$237,0))</f>
        <v>山东二干|济聊菏1号光缆:济南经十路-聊城龙山路</v>
      </c>
      <c r="F1494" s="3">
        <f>INDEX(光放段!$I$4:$I$237,MATCH(纤芯!H1494,光放段!$B$4:$B$237,0))</f>
        <v>37010100000</v>
      </c>
      <c r="G1494" s="3" t="str">
        <f t="shared" si="115"/>
        <v>山东二干|济聊菏1号光缆:济南经十路-聊城龙山路</v>
      </c>
      <c r="H1494" s="3">
        <f>INDEX(光放段!$B$4:$B$237,MATCH(纤芯!G1494,光放段!$C$4:$C$237,0))</f>
        <v>37010101000</v>
      </c>
      <c r="I1494" s="3" t="str">
        <f t="shared" si="116"/>
        <v>济聊菏1号光缆</v>
      </c>
      <c r="J1494" s="3" t="str">
        <f>INDEX(子缆名称!$B$4:$B$29,纤芯!M1494)</f>
        <v>C缆</v>
      </c>
      <c r="K1494" s="3">
        <v>33</v>
      </c>
      <c r="L1494" s="3">
        <f t="shared" si="117"/>
        <v>9</v>
      </c>
      <c r="M1494" s="3">
        <f t="shared" si="118"/>
        <v>3</v>
      </c>
      <c r="N1494" s="3" t="s">
        <v>41</v>
      </c>
      <c r="O1494" s="3">
        <f>COUNTIF([1]局站!$D$4:$D$172,"="&amp;N1494)</f>
        <v>1</v>
      </c>
      <c r="P1494" s="3">
        <v>0</v>
      </c>
      <c r="Q1494" s="3">
        <v>0</v>
      </c>
      <c r="R1494" s="3">
        <v>0</v>
      </c>
      <c r="S1494" s="3" t="s">
        <v>42</v>
      </c>
      <c r="T1494" s="3">
        <f>COUNTIF([1]局站!$D$4:$D$172,"="&amp;S1494)</f>
        <v>1</v>
      </c>
      <c r="U1494" s="3">
        <v>0</v>
      </c>
      <c r="V1494" s="3">
        <v>0</v>
      </c>
      <c r="W1494" s="3">
        <v>0</v>
      </c>
      <c r="X1494" s="3" t="s">
        <v>1215</v>
      </c>
      <c r="Y1494" s="3" t="s">
        <v>880</v>
      </c>
      <c r="Z1494" s="3" t="str">
        <f>INDEX(业务类型!$C$4:$C$8,MATCH(纤芯!Y1494,业务类型!$B$4:$B$8,0))</f>
        <v>IDLE</v>
      </c>
      <c r="AA1494" s="3"/>
    </row>
    <row r="1495" spans="1:27" ht="16.5" x14ac:dyDescent="0.2">
      <c r="A1495" s="3">
        <v>1492</v>
      </c>
      <c r="B1495" s="3">
        <f t="shared" si="119"/>
        <v>37010101034</v>
      </c>
      <c r="C1495" s="3" t="s">
        <v>1166</v>
      </c>
      <c r="D1495" s="3" t="s">
        <v>210</v>
      </c>
      <c r="E1495" s="3" t="str">
        <f>INDEX(光放段!$G$4:$G$237,MATCH(纤芯!G1495,光放段!$C$4:$C$237,0))</f>
        <v>山东二干|济聊菏1号光缆:济南经十路-聊城龙山路</v>
      </c>
      <c r="F1495" s="3">
        <f>INDEX(光放段!$I$4:$I$237,MATCH(纤芯!H1495,光放段!$B$4:$B$237,0))</f>
        <v>37010100000</v>
      </c>
      <c r="G1495" s="3" t="str">
        <f t="shared" si="115"/>
        <v>山东二干|济聊菏1号光缆:济南经十路-聊城龙山路</v>
      </c>
      <c r="H1495" s="3">
        <f>INDEX(光放段!$B$4:$B$237,MATCH(纤芯!G1495,光放段!$C$4:$C$237,0))</f>
        <v>37010101000</v>
      </c>
      <c r="I1495" s="3" t="str">
        <f t="shared" si="116"/>
        <v>济聊菏1号光缆</v>
      </c>
      <c r="J1495" s="3" t="str">
        <f>INDEX(子缆名称!$B$4:$B$29,纤芯!M1495)</f>
        <v>C缆</v>
      </c>
      <c r="K1495" s="3">
        <v>34</v>
      </c>
      <c r="L1495" s="3">
        <f t="shared" si="117"/>
        <v>10</v>
      </c>
      <c r="M1495" s="3">
        <f t="shared" si="118"/>
        <v>3</v>
      </c>
      <c r="N1495" s="3" t="s">
        <v>41</v>
      </c>
      <c r="O1495" s="3">
        <f>COUNTIF([1]局站!$D$4:$D$172,"="&amp;N1495)</f>
        <v>1</v>
      </c>
      <c r="P1495" s="3">
        <v>0</v>
      </c>
      <c r="Q1495" s="3">
        <v>0</v>
      </c>
      <c r="R1495" s="3">
        <v>0</v>
      </c>
      <c r="S1495" s="3" t="s">
        <v>42</v>
      </c>
      <c r="T1495" s="3">
        <f>COUNTIF([1]局站!$D$4:$D$172,"="&amp;S1495)</f>
        <v>1</v>
      </c>
      <c r="U1495" s="3">
        <v>0</v>
      </c>
      <c r="V1495" s="3">
        <v>0</v>
      </c>
      <c r="W1495" s="3">
        <v>0</v>
      </c>
      <c r="X1495" s="3" t="s">
        <v>1215</v>
      </c>
      <c r="Y1495" s="3" t="s">
        <v>880</v>
      </c>
      <c r="Z1495" s="3" t="str">
        <f>INDEX(业务类型!$C$4:$C$8,MATCH(纤芯!Y1495,业务类型!$B$4:$B$8,0))</f>
        <v>IDLE</v>
      </c>
      <c r="AA1495" s="3"/>
    </row>
    <row r="1496" spans="1:27" ht="16.5" x14ac:dyDescent="0.2">
      <c r="A1496" s="3">
        <v>1493</v>
      </c>
      <c r="B1496" s="3">
        <f t="shared" si="119"/>
        <v>37010101035</v>
      </c>
      <c r="C1496" s="3" t="s">
        <v>1166</v>
      </c>
      <c r="D1496" s="3" t="s">
        <v>210</v>
      </c>
      <c r="E1496" s="3" t="str">
        <f>INDEX(光放段!$G$4:$G$237,MATCH(纤芯!G1496,光放段!$C$4:$C$237,0))</f>
        <v>山东二干|济聊菏1号光缆:济南经十路-聊城龙山路</v>
      </c>
      <c r="F1496" s="3">
        <f>INDEX(光放段!$I$4:$I$237,MATCH(纤芯!H1496,光放段!$B$4:$B$237,0))</f>
        <v>37010100000</v>
      </c>
      <c r="G1496" s="3" t="str">
        <f t="shared" si="115"/>
        <v>山东二干|济聊菏1号光缆:济南经十路-聊城龙山路</v>
      </c>
      <c r="H1496" s="3">
        <f>INDEX(光放段!$B$4:$B$237,MATCH(纤芯!G1496,光放段!$C$4:$C$237,0))</f>
        <v>37010101000</v>
      </c>
      <c r="I1496" s="3" t="str">
        <f t="shared" si="116"/>
        <v>济聊菏1号光缆</v>
      </c>
      <c r="J1496" s="3" t="str">
        <f>INDEX(子缆名称!$B$4:$B$29,纤芯!M1496)</f>
        <v>C缆</v>
      </c>
      <c r="K1496" s="3">
        <v>35</v>
      </c>
      <c r="L1496" s="3">
        <f t="shared" si="117"/>
        <v>11</v>
      </c>
      <c r="M1496" s="3">
        <f t="shared" si="118"/>
        <v>3</v>
      </c>
      <c r="N1496" s="3" t="s">
        <v>41</v>
      </c>
      <c r="O1496" s="3">
        <f>COUNTIF([1]局站!$D$4:$D$172,"="&amp;N1496)</f>
        <v>1</v>
      </c>
      <c r="P1496" s="3">
        <v>0</v>
      </c>
      <c r="Q1496" s="3">
        <v>0</v>
      </c>
      <c r="R1496" s="3">
        <v>0</v>
      </c>
      <c r="S1496" s="3" t="s">
        <v>42</v>
      </c>
      <c r="T1496" s="3">
        <f>COUNTIF([1]局站!$D$4:$D$172,"="&amp;S1496)</f>
        <v>1</v>
      </c>
      <c r="U1496" s="3">
        <v>0</v>
      </c>
      <c r="V1496" s="3">
        <v>0</v>
      </c>
      <c r="W1496" s="3">
        <v>0</v>
      </c>
      <c r="X1496" s="3" t="s">
        <v>1215</v>
      </c>
      <c r="Y1496" s="3" t="s">
        <v>880</v>
      </c>
      <c r="Z1496" s="3" t="str">
        <f>INDEX(业务类型!$C$4:$C$8,MATCH(纤芯!Y1496,业务类型!$B$4:$B$8,0))</f>
        <v>IDLE</v>
      </c>
      <c r="AA1496" s="3"/>
    </row>
    <row r="1497" spans="1:27" ht="16.5" x14ac:dyDescent="0.2">
      <c r="A1497" s="3">
        <v>1494</v>
      </c>
      <c r="B1497" s="3">
        <f t="shared" si="119"/>
        <v>37010101036</v>
      </c>
      <c r="C1497" s="3" t="s">
        <v>1166</v>
      </c>
      <c r="D1497" s="3" t="s">
        <v>210</v>
      </c>
      <c r="E1497" s="3" t="str">
        <f>INDEX(光放段!$G$4:$G$237,MATCH(纤芯!G1497,光放段!$C$4:$C$237,0))</f>
        <v>山东二干|济聊菏1号光缆:济南经十路-聊城龙山路</v>
      </c>
      <c r="F1497" s="3">
        <f>INDEX(光放段!$I$4:$I$237,MATCH(纤芯!H1497,光放段!$B$4:$B$237,0))</f>
        <v>37010100000</v>
      </c>
      <c r="G1497" s="3" t="str">
        <f t="shared" si="115"/>
        <v>山东二干|济聊菏1号光缆:济南经十路-聊城龙山路</v>
      </c>
      <c r="H1497" s="3">
        <f>INDEX(光放段!$B$4:$B$237,MATCH(纤芯!G1497,光放段!$C$4:$C$237,0))</f>
        <v>37010101000</v>
      </c>
      <c r="I1497" s="3" t="str">
        <f t="shared" si="116"/>
        <v>济聊菏1号光缆</v>
      </c>
      <c r="J1497" s="3" t="str">
        <f>INDEX(子缆名称!$B$4:$B$29,纤芯!M1497)</f>
        <v>C缆</v>
      </c>
      <c r="K1497" s="3">
        <v>36</v>
      </c>
      <c r="L1497" s="3">
        <f t="shared" si="117"/>
        <v>12</v>
      </c>
      <c r="M1497" s="3">
        <f t="shared" si="118"/>
        <v>3</v>
      </c>
      <c r="N1497" s="3" t="s">
        <v>41</v>
      </c>
      <c r="O1497" s="3">
        <f>COUNTIF([1]局站!$D$4:$D$172,"="&amp;N1497)</f>
        <v>1</v>
      </c>
      <c r="P1497" s="3">
        <v>0</v>
      </c>
      <c r="Q1497" s="3">
        <v>0</v>
      </c>
      <c r="R1497" s="3">
        <v>0</v>
      </c>
      <c r="S1497" s="3" t="s">
        <v>42</v>
      </c>
      <c r="T1497" s="3">
        <f>COUNTIF([1]局站!$D$4:$D$172,"="&amp;S1497)</f>
        <v>1</v>
      </c>
      <c r="U1497" s="3">
        <v>0</v>
      </c>
      <c r="V1497" s="3">
        <v>0</v>
      </c>
      <c r="W1497" s="3">
        <v>0</v>
      </c>
      <c r="X1497" s="3" t="s">
        <v>1215</v>
      </c>
      <c r="Y1497" s="3" t="s">
        <v>880</v>
      </c>
      <c r="Z1497" s="3" t="str">
        <f>INDEX(业务类型!$C$4:$C$8,MATCH(纤芯!Y1497,业务类型!$B$4:$B$8,0))</f>
        <v>IDLE</v>
      </c>
      <c r="AA1497" s="3"/>
    </row>
    <row r="1498" spans="1:27" ht="16.5" x14ac:dyDescent="0.2">
      <c r="A1498" s="3">
        <v>1495</v>
      </c>
      <c r="B1498" s="3">
        <f t="shared" si="119"/>
        <v>37010201001</v>
      </c>
      <c r="C1498" s="3" t="s">
        <v>1166</v>
      </c>
      <c r="D1498" s="3" t="s">
        <v>210</v>
      </c>
      <c r="E1498" s="3" t="str">
        <f>INDEX(光放段!$G$4:$G$237,MATCH(纤芯!G1498,光放段!$C$4:$C$237,0))</f>
        <v>山东二干|济聊菏1号光缆:聊城龙山路-菏泽中华路新局</v>
      </c>
      <c r="F1498" s="3">
        <f>INDEX(光放段!$I$4:$I$237,MATCH(纤芯!H1498,光放段!$B$4:$B$237,0))</f>
        <v>37010200000</v>
      </c>
      <c r="G1498" s="3" t="str">
        <f t="shared" si="115"/>
        <v>山东二干|济聊菏1号光缆:聊城龙山路-程屯支局</v>
      </c>
      <c r="H1498" s="3">
        <f>INDEX(光放段!$B$4:$B$237,MATCH(纤芯!G1498,光放段!$C$4:$C$237,0))</f>
        <v>37010201000</v>
      </c>
      <c r="I1498" s="3" t="str">
        <f t="shared" si="116"/>
        <v>济聊菏1号光缆</v>
      </c>
      <c r="J1498" s="3" t="str">
        <f>INDEX(子缆名称!$B$4:$B$29,纤芯!M1498)</f>
        <v>A缆</v>
      </c>
      <c r="K1498" s="3">
        <v>1</v>
      </c>
      <c r="L1498" s="3">
        <f t="shared" si="117"/>
        <v>1</v>
      </c>
      <c r="M1498" s="3">
        <f t="shared" si="118"/>
        <v>1</v>
      </c>
      <c r="N1498" s="3" t="s">
        <v>42</v>
      </c>
      <c r="O1498" s="3">
        <f>COUNTIF([1]局站!$D$4:$D$172,"="&amp;N1498)</f>
        <v>1</v>
      </c>
      <c r="P1498" s="3">
        <v>0</v>
      </c>
      <c r="Q1498" s="3">
        <v>0</v>
      </c>
      <c r="R1498" s="3">
        <v>0</v>
      </c>
      <c r="S1498" s="3" t="s">
        <v>43</v>
      </c>
      <c r="T1498" s="3">
        <f>COUNTIF([1]局站!$D$4:$D$172,"="&amp;S1498)</f>
        <v>1</v>
      </c>
      <c r="U1498" s="3">
        <v>0</v>
      </c>
      <c r="V1498" s="3">
        <v>0</v>
      </c>
      <c r="W1498" s="3">
        <v>0</v>
      </c>
      <c r="X1498" s="3" t="s">
        <v>1214</v>
      </c>
      <c r="Y1498" s="3" t="s">
        <v>880</v>
      </c>
      <c r="Z1498" s="3" t="str">
        <f>INDEX(业务类型!$C$4:$C$8,MATCH(纤芯!Y1498,业务类型!$B$4:$B$8,0))</f>
        <v>IDLE</v>
      </c>
      <c r="AA1498" s="3"/>
    </row>
    <row r="1499" spans="1:27" ht="16.5" x14ac:dyDescent="0.2">
      <c r="A1499" s="3">
        <v>1496</v>
      </c>
      <c r="B1499" s="3">
        <f t="shared" si="119"/>
        <v>37010201002</v>
      </c>
      <c r="C1499" s="3" t="s">
        <v>1166</v>
      </c>
      <c r="D1499" s="3" t="s">
        <v>210</v>
      </c>
      <c r="E1499" s="3" t="str">
        <f>INDEX(光放段!$G$4:$G$237,MATCH(纤芯!G1499,光放段!$C$4:$C$237,0))</f>
        <v>山东二干|济聊菏1号光缆:聊城龙山路-菏泽中华路新局</v>
      </c>
      <c r="F1499" s="3">
        <f>INDEX(光放段!$I$4:$I$237,MATCH(纤芯!H1499,光放段!$B$4:$B$237,0))</f>
        <v>37010200000</v>
      </c>
      <c r="G1499" s="3" t="str">
        <f t="shared" si="115"/>
        <v>山东二干|济聊菏1号光缆:聊城龙山路-程屯支局</v>
      </c>
      <c r="H1499" s="3">
        <f>INDEX(光放段!$B$4:$B$237,MATCH(纤芯!G1499,光放段!$C$4:$C$237,0))</f>
        <v>37010201000</v>
      </c>
      <c r="I1499" s="3" t="str">
        <f t="shared" si="116"/>
        <v>济聊菏1号光缆</v>
      </c>
      <c r="J1499" s="3" t="str">
        <f>INDEX(子缆名称!$B$4:$B$29,纤芯!M1499)</f>
        <v>A缆</v>
      </c>
      <c r="K1499" s="3">
        <v>2</v>
      </c>
      <c r="L1499" s="3">
        <f t="shared" si="117"/>
        <v>2</v>
      </c>
      <c r="M1499" s="3">
        <f t="shared" si="118"/>
        <v>1</v>
      </c>
      <c r="N1499" s="3" t="s">
        <v>42</v>
      </c>
      <c r="O1499" s="3">
        <f>COUNTIF([1]局站!$D$4:$D$172,"="&amp;N1499)</f>
        <v>1</v>
      </c>
      <c r="P1499" s="3">
        <v>0</v>
      </c>
      <c r="Q1499" s="3">
        <v>0</v>
      </c>
      <c r="R1499" s="3">
        <v>0</v>
      </c>
      <c r="S1499" s="3" t="s">
        <v>43</v>
      </c>
      <c r="T1499" s="3">
        <f>COUNTIF([1]局站!$D$4:$D$172,"="&amp;S1499)</f>
        <v>1</v>
      </c>
      <c r="U1499" s="3">
        <v>0</v>
      </c>
      <c r="V1499" s="3">
        <v>0</v>
      </c>
      <c r="W1499" s="3">
        <v>0</v>
      </c>
      <c r="X1499" s="3" t="s">
        <v>1214</v>
      </c>
      <c r="Y1499" s="3" t="s">
        <v>880</v>
      </c>
      <c r="Z1499" s="3" t="str">
        <f>INDEX(业务类型!$C$4:$C$8,MATCH(纤芯!Y1499,业务类型!$B$4:$B$8,0))</f>
        <v>IDLE</v>
      </c>
      <c r="AA1499" s="3"/>
    </row>
    <row r="1500" spans="1:27" ht="16.5" x14ac:dyDescent="0.2">
      <c r="A1500" s="3">
        <v>1497</v>
      </c>
      <c r="B1500" s="3">
        <f t="shared" si="119"/>
        <v>37010201003</v>
      </c>
      <c r="C1500" s="3" t="s">
        <v>1166</v>
      </c>
      <c r="D1500" s="3" t="s">
        <v>210</v>
      </c>
      <c r="E1500" s="3" t="str">
        <f>INDEX(光放段!$G$4:$G$237,MATCH(纤芯!G1500,光放段!$C$4:$C$237,0))</f>
        <v>山东二干|济聊菏1号光缆:聊城龙山路-菏泽中华路新局</v>
      </c>
      <c r="F1500" s="3">
        <f>INDEX(光放段!$I$4:$I$237,MATCH(纤芯!H1500,光放段!$B$4:$B$237,0))</f>
        <v>37010200000</v>
      </c>
      <c r="G1500" s="3" t="str">
        <f t="shared" si="115"/>
        <v>山东二干|济聊菏1号光缆:聊城龙山路-程屯支局</v>
      </c>
      <c r="H1500" s="3">
        <f>INDEX(光放段!$B$4:$B$237,MATCH(纤芯!G1500,光放段!$C$4:$C$237,0))</f>
        <v>37010201000</v>
      </c>
      <c r="I1500" s="3" t="str">
        <f t="shared" si="116"/>
        <v>济聊菏1号光缆</v>
      </c>
      <c r="J1500" s="3" t="str">
        <f>INDEX(子缆名称!$B$4:$B$29,纤芯!M1500)</f>
        <v>A缆</v>
      </c>
      <c r="K1500" s="3">
        <v>3</v>
      </c>
      <c r="L1500" s="3">
        <f t="shared" si="117"/>
        <v>3</v>
      </c>
      <c r="M1500" s="3">
        <f t="shared" si="118"/>
        <v>1</v>
      </c>
      <c r="N1500" s="3" t="s">
        <v>42</v>
      </c>
      <c r="O1500" s="3">
        <f>COUNTIF([1]局站!$D$4:$D$172,"="&amp;N1500)</f>
        <v>1</v>
      </c>
      <c r="P1500" s="3">
        <v>0</v>
      </c>
      <c r="Q1500" s="3">
        <v>0</v>
      </c>
      <c r="R1500" s="3">
        <v>0</v>
      </c>
      <c r="S1500" s="3" t="s">
        <v>43</v>
      </c>
      <c r="T1500" s="3">
        <f>COUNTIF([1]局站!$D$4:$D$172,"="&amp;S1500)</f>
        <v>1</v>
      </c>
      <c r="U1500" s="3">
        <v>0</v>
      </c>
      <c r="V1500" s="3">
        <v>0</v>
      </c>
      <c r="W1500" s="3">
        <v>0</v>
      </c>
      <c r="X1500" s="3" t="s">
        <v>1214</v>
      </c>
      <c r="Y1500" s="3" t="s">
        <v>880</v>
      </c>
      <c r="Z1500" s="3" t="str">
        <f>INDEX(业务类型!$C$4:$C$8,MATCH(纤芯!Y1500,业务类型!$B$4:$B$8,0))</f>
        <v>IDLE</v>
      </c>
      <c r="AA1500" s="3"/>
    </row>
    <row r="1501" spans="1:27" ht="16.5" x14ac:dyDescent="0.2">
      <c r="A1501" s="3">
        <v>1498</v>
      </c>
      <c r="B1501" s="3">
        <f t="shared" si="119"/>
        <v>37010201004</v>
      </c>
      <c r="C1501" s="3" t="s">
        <v>1166</v>
      </c>
      <c r="D1501" s="3" t="s">
        <v>210</v>
      </c>
      <c r="E1501" s="3" t="str">
        <f>INDEX(光放段!$G$4:$G$237,MATCH(纤芯!G1501,光放段!$C$4:$C$237,0))</f>
        <v>山东二干|济聊菏1号光缆:聊城龙山路-菏泽中华路新局</v>
      </c>
      <c r="F1501" s="3">
        <f>INDEX(光放段!$I$4:$I$237,MATCH(纤芯!H1501,光放段!$B$4:$B$237,0))</f>
        <v>37010200000</v>
      </c>
      <c r="G1501" s="3" t="str">
        <f t="shared" si="115"/>
        <v>山东二干|济聊菏1号光缆:聊城龙山路-程屯支局</v>
      </c>
      <c r="H1501" s="3">
        <f>INDEX(光放段!$B$4:$B$237,MATCH(纤芯!G1501,光放段!$C$4:$C$237,0))</f>
        <v>37010201000</v>
      </c>
      <c r="I1501" s="3" t="str">
        <f t="shared" si="116"/>
        <v>济聊菏1号光缆</v>
      </c>
      <c r="J1501" s="3" t="str">
        <f>INDEX(子缆名称!$B$4:$B$29,纤芯!M1501)</f>
        <v>A缆</v>
      </c>
      <c r="K1501" s="3">
        <v>4</v>
      </c>
      <c r="L1501" s="3">
        <f t="shared" si="117"/>
        <v>4</v>
      </c>
      <c r="M1501" s="3">
        <f t="shared" si="118"/>
        <v>1</v>
      </c>
      <c r="N1501" s="3" t="s">
        <v>42</v>
      </c>
      <c r="O1501" s="3">
        <f>COUNTIF([1]局站!$D$4:$D$172,"="&amp;N1501)</f>
        <v>1</v>
      </c>
      <c r="P1501" s="3">
        <v>0</v>
      </c>
      <c r="Q1501" s="3">
        <v>0</v>
      </c>
      <c r="R1501" s="3">
        <v>0</v>
      </c>
      <c r="S1501" s="3" t="s">
        <v>43</v>
      </c>
      <c r="T1501" s="3">
        <f>COUNTIF([1]局站!$D$4:$D$172,"="&amp;S1501)</f>
        <v>1</v>
      </c>
      <c r="U1501" s="3">
        <v>0</v>
      </c>
      <c r="V1501" s="3">
        <v>0</v>
      </c>
      <c r="W1501" s="3">
        <v>0</v>
      </c>
      <c r="X1501" s="3" t="s">
        <v>1214</v>
      </c>
      <c r="Y1501" s="3" t="s">
        <v>880</v>
      </c>
      <c r="Z1501" s="3" t="str">
        <f>INDEX(业务类型!$C$4:$C$8,MATCH(纤芯!Y1501,业务类型!$B$4:$B$8,0))</f>
        <v>IDLE</v>
      </c>
      <c r="AA1501" s="3"/>
    </row>
    <row r="1502" spans="1:27" ht="16.5" x14ac:dyDescent="0.2">
      <c r="A1502" s="3">
        <v>1499</v>
      </c>
      <c r="B1502" s="3">
        <f t="shared" si="119"/>
        <v>37010201005</v>
      </c>
      <c r="C1502" s="3" t="s">
        <v>1166</v>
      </c>
      <c r="D1502" s="3" t="s">
        <v>210</v>
      </c>
      <c r="E1502" s="3" t="str">
        <f>INDEX(光放段!$G$4:$G$237,MATCH(纤芯!G1502,光放段!$C$4:$C$237,0))</f>
        <v>山东二干|济聊菏1号光缆:聊城龙山路-菏泽中华路新局</v>
      </c>
      <c r="F1502" s="3">
        <f>INDEX(光放段!$I$4:$I$237,MATCH(纤芯!H1502,光放段!$B$4:$B$237,0))</f>
        <v>37010200000</v>
      </c>
      <c r="G1502" s="3" t="str">
        <f t="shared" si="115"/>
        <v>山东二干|济聊菏1号光缆:聊城龙山路-程屯支局</v>
      </c>
      <c r="H1502" s="3">
        <f>INDEX(光放段!$B$4:$B$237,MATCH(纤芯!G1502,光放段!$C$4:$C$237,0))</f>
        <v>37010201000</v>
      </c>
      <c r="I1502" s="3" t="str">
        <f t="shared" si="116"/>
        <v>济聊菏1号光缆</v>
      </c>
      <c r="J1502" s="3" t="str">
        <f>INDEX(子缆名称!$B$4:$B$29,纤芯!M1502)</f>
        <v>A缆</v>
      </c>
      <c r="K1502" s="3">
        <v>5</v>
      </c>
      <c r="L1502" s="3">
        <f t="shared" si="117"/>
        <v>5</v>
      </c>
      <c r="M1502" s="3">
        <f t="shared" si="118"/>
        <v>1</v>
      </c>
      <c r="N1502" s="3" t="s">
        <v>42</v>
      </c>
      <c r="O1502" s="3">
        <f>COUNTIF([1]局站!$D$4:$D$172,"="&amp;N1502)</f>
        <v>1</v>
      </c>
      <c r="P1502" s="3">
        <v>0</v>
      </c>
      <c r="Q1502" s="3">
        <v>0</v>
      </c>
      <c r="R1502" s="3">
        <v>0</v>
      </c>
      <c r="S1502" s="3" t="s">
        <v>43</v>
      </c>
      <c r="T1502" s="3">
        <f>COUNTIF([1]局站!$D$4:$D$172,"="&amp;S1502)</f>
        <v>1</v>
      </c>
      <c r="U1502" s="3">
        <v>0</v>
      </c>
      <c r="V1502" s="3">
        <v>0</v>
      </c>
      <c r="W1502" s="3">
        <v>0</v>
      </c>
      <c r="X1502" s="3" t="s">
        <v>1214</v>
      </c>
      <c r="Y1502" s="3" t="s">
        <v>880</v>
      </c>
      <c r="Z1502" s="3" t="str">
        <f>INDEX(业务类型!$C$4:$C$8,MATCH(纤芯!Y1502,业务类型!$B$4:$B$8,0))</f>
        <v>IDLE</v>
      </c>
      <c r="AA1502" s="3"/>
    </row>
    <row r="1503" spans="1:27" ht="16.5" x14ac:dyDescent="0.2">
      <c r="A1503" s="3">
        <v>1500</v>
      </c>
      <c r="B1503" s="3">
        <f t="shared" si="119"/>
        <v>37010201006</v>
      </c>
      <c r="C1503" s="3" t="s">
        <v>1166</v>
      </c>
      <c r="D1503" s="3" t="s">
        <v>210</v>
      </c>
      <c r="E1503" s="3" t="str">
        <f>INDEX(光放段!$G$4:$G$237,MATCH(纤芯!G1503,光放段!$C$4:$C$237,0))</f>
        <v>山东二干|济聊菏1号光缆:聊城龙山路-菏泽中华路新局</v>
      </c>
      <c r="F1503" s="3">
        <f>INDEX(光放段!$I$4:$I$237,MATCH(纤芯!H1503,光放段!$B$4:$B$237,0))</f>
        <v>37010200000</v>
      </c>
      <c r="G1503" s="3" t="str">
        <f t="shared" si="115"/>
        <v>山东二干|济聊菏1号光缆:聊城龙山路-程屯支局</v>
      </c>
      <c r="H1503" s="3">
        <f>INDEX(光放段!$B$4:$B$237,MATCH(纤芯!G1503,光放段!$C$4:$C$237,0))</f>
        <v>37010201000</v>
      </c>
      <c r="I1503" s="3" t="str">
        <f t="shared" si="116"/>
        <v>济聊菏1号光缆</v>
      </c>
      <c r="J1503" s="3" t="str">
        <f>INDEX(子缆名称!$B$4:$B$29,纤芯!M1503)</f>
        <v>A缆</v>
      </c>
      <c r="K1503" s="3">
        <v>6</v>
      </c>
      <c r="L1503" s="3">
        <f t="shared" si="117"/>
        <v>6</v>
      </c>
      <c r="M1503" s="3">
        <f t="shared" si="118"/>
        <v>1</v>
      </c>
      <c r="N1503" s="3" t="s">
        <v>42</v>
      </c>
      <c r="O1503" s="3">
        <f>COUNTIF([1]局站!$D$4:$D$172,"="&amp;N1503)</f>
        <v>1</v>
      </c>
      <c r="P1503" s="3">
        <v>0</v>
      </c>
      <c r="Q1503" s="3">
        <v>0</v>
      </c>
      <c r="R1503" s="3">
        <v>0</v>
      </c>
      <c r="S1503" s="3" t="s">
        <v>43</v>
      </c>
      <c r="T1503" s="3">
        <f>COUNTIF([1]局站!$D$4:$D$172,"="&amp;S1503)</f>
        <v>1</v>
      </c>
      <c r="U1503" s="3">
        <v>0</v>
      </c>
      <c r="V1503" s="3">
        <v>0</v>
      </c>
      <c r="W1503" s="3">
        <v>0</v>
      </c>
      <c r="X1503" s="3" t="s">
        <v>1214</v>
      </c>
      <c r="Y1503" s="3" t="s">
        <v>880</v>
      </c>
      <c r="Z1503" s="3" t="str">
        <f>INDEX(业务类型!$C$4:$C$8,MATCH(纤芯!Y1503,业务类型!$B$4:$B$8,0))</f>
        <v>IDLE</v>
      </c>
      <c r="AA1503" s="3"/>
    </row>
    <row r="1504" spans="1:27" ht="16.5" x14ac:dyDescent="0.2">
      <c r="A1504" s="3">
        <v>1501</v>
      </c>
      <c r="B1504" s="3">
        <f t="shared" si="119"/>
        <v>37010201007</v>
      </c>
      <c r="C1504" s="3" t="s">
        <v>1166</v>
      </c>
      <c r="D1504" s="3" t="s">
        <v>210</v>
      </c>
      <c r="E1504" s="3" t="str">
        <f>INDEX(光放段!$G$4:$G$237,MATCH(纤芯!G1504,光放段!$C$4:$C$237,0))</f>
        <v>山东二干|济聊菏1号光缆:聊城龙山路-菏泽中华路新局</v>
      </c>
      <c r="F1504" s="3">
        <f>INDEX(光放段!$I$4:$I$237,MATCH(纤芯!H1504,光放段!$B$4:$B$237,0))</f>
        <v>37010200000</v>
      </c>
      <c r="G1504" s="3" t="str">
        <f t="shared" si="115"/>
        <v>山东二干|济聊菏1号光缆:聊城龙山路-程屯支局</v>
      </c>
      <c r="H1504" s="3">
        <f>INDEX(光放段!$B$4:$B$237,MATCH(纤芯!G1504,光放段!$C$4:$C$237,0))</f>
        <v>37010201000</v>
      </c>
      <c r="I1504" s="3" t="str">
        <f t="shared" si="116"/>
        <v>济聊菏1号光缆</v>
      </c>
      <c r="J1504" s="3" t="str">
        <f>INDEX(子缆名称!$B$4:$B$29,纤芯!M1504)</f>
        <v>A缆</v>
      </c>
      <c r="K1504" s="3">
        <v>7</v>
      </c>
      <c r="L1504" s="3">
        <f t="shared" si="117"/>
        <v>7</v>
      </c>
      <c r="M1504" s="3">
        <f t="shared" si="118"/>
        <v>1</v>
      </c>
      <c r="N1504" s="3" t="s">
        <v>42</v>
      </c>
      <c r="O1504" s="3">
        <f>COUNTIF([1]局站!$D$4:$D$172,"="&amp;N1504)</f>
        <v>1</v>
      </c>
      <c r="P1504" s="3">
        <v>0</v>
      </c>
      <c r="Q1504" s="3">
        <v>0</v>
      </c>
      <c r="R1504" s="3">
        <v>0</v>
      </c>
      <c r="S1504" s="3" t="s">
        <v>43</v>
      </c>
      <c r="T1504" s="3">
        <f>COUNTIF([1]局站!$D$4:$D$172,"="&amp;S1504)</f>
        <v>1</v>
      </c>
      <c r="U1504" s="3">
        <v>0</v>
      </c>
      <c r="V1504" s="3">
        <v>0</v>
      </c>
      <c r="W1504" s="3">
        <v>0</v>
      </c>
      <c r="X1504" s="3" t="s">
        <v>1215</v>
      </c>
      <c r="Y1504" s="3" t="s">
        <v>880</v>
      </c>
      <c r="Z1504" s="3" t="str">
        <f>INDEX(业务类型!$C$4:$C$8,MATCH(纤芯!Y1504,业务类型!$B$4:$B$8,0))</f>
        <v>IDLE</v>
      </c>
      <c r="AA1504" s="3"/>
    </row>
    <row r="1505" spans="1:27" ht="16.5" x14ac:dyDescent="0.2">
      <c r="A1505" s="3">
        <v>1502</v>
      </c>
      <c r="B1505" s="3">
        <f t="shared" si="119"/>
        <v>37010201008</v>
      </c>
      <c r="C1505" s="3" t="s">
        <v>1166</v>
      </c>
      <c r="D1505" s="3" t="s">
        <v>210</v>
      </c>
      <c r="E1505" s="3" t="str">
        <f>INDEX(光放段!$G$4:$G$237,MATCH(纤芯!G1505,光放段!$C$4:$C$237,0))</f>
        <v>山东二干|济聊菏1号光缆:聊城龙山路-菏泽中华路新局</v>
      </c>
      <c r="F1505" s="3">
        <f>INDEX(光放段!$I$4:$I$237,MATCH(纤芯!H1505,光放段!$B$4:$B$237,0))</f>
        <v>37010200000</v>
      </c>
      <c r="G1505" s="3" t="str">
        <f t="shared" si="115"/>
        <v>山东二干|济聊菏1号光缆:聊城龙山路-程屯支局</v>
      </c>
      <c r="H1505" s="3">
        <f>INDEX(光放段!$B$4:$B$237,MATCH(纤芯!G1505,光放段!$C$4:$C$237,0))</f>
        <v>37010201000</v>
      </c>
      <c r="I1505" s="3" t="str">
        <f t="shared" si="116"/>
        <v>济聊菏1号光缆</v>
      </c>
      <c r="J1505" s="3" t="str">
        <f>INDEX(子缆名称!$B$4:$B$29,纤芯!M1505)</f>
        <v>A缆</v>
      </c>
      <c r="K1505" s="3">
        <v>8</v>
      </c>
      <c r="L1505" s="3">
        <f t="shared" si="117"/>
        <v>8</v>
      </c>
      <c r="M1505" s="3">
        <f t="shared" si="118"/>
        <v>1</v>
      </c>
      <c r="N1505" s="3" t="s">
        <v>42</v>
      </c>
      <c r="O1505" s="3">
        <f>COUNTIF([1]局站!$D$4:$D$172,"="&amp;N1505)</f>
        <v>1</v>
      </c>
      <c r="P1505" s="3">
        <v>0</v>
      </c>
      <c r="Q1505" s="3">
        <v>0</v>
      </c>
      <c r="R1505" s="3">
        <v>0</v>
      </c>
      <c r="S1505" s="3" t="s">
        <v>43</v>
      </c>
      <c r="T1505" s="3">
        <f>COUNTIF([1]局站!$D$4:$D$172,"="&amp;S1505)</f>
        <v>1</v>
      </c>
      <c r="U1505" s="3">
        <v>0</v>
      </c>
      <c r="V1505" s="3">
        <v>0</v>
      </c>
      <c r="W1505" s="3">
        <v>0</v>
      </c>
      <c r="X1505" s="3" t="s">
        <v>1215</v>
      </c>
      <c r="Y1505" s="3" t="s">
        <v>880</v>
      </c>
      <c r="Z1505" s="3" t="str">
        <f>INDEX(业务类型!$C$4:$C$8,MATCH(纤芯!Y1505,业务类型!$B$4:$B$8,0))</f>
        <v>IDLE</v>
      </c>
      <c r="AA1505" s="3"/>
    </row>
    <row r="1506" spans="1:27" ht="16.5" x14ac:dyDescent="0.2">
      <c r="A1506" s="3">
        <v>1503</v>
      </c>
      <c r="B1506" s="3">
        <f t="shared" si="119"/>
        <v>37010201009</v>
      </c>
      <c r="C1506" s="3" t="s">
        <v>1166</v>
      </c>
      <c r="D1506" s="3" t="s">
        <v>210</v>
      </c>
      <c r="E1506" s="3" t="str">
        <f>INDEX(光放段!$G$4:$G$237,MATCH(纤芯!G1506,光放段!$C$4:$C$237,0))</f>
        <v>山东二干|济聊菏1号光缆:聊城龙山路-菏泽中华路新局</v>
      </c>
      <c r="F1506" s="3">
        <f>INDEX(光放段!$I$4:$I$237,MATCH(纤芯!H1506,光放段!$B$4:$B$237,0))</f>
        <v>37010200000</v>
      </c>
      <c r="G1506" s="3" t="str">
        <f t="shared" si="115"/>
        <v>山东二干|济聊菏1号光缆:聊城龙山路-程屯支局</v>
      </c>
      <c r="H1506" s="3">
        <f>INDEX(光放段!$B$4:$B$237,MATCH(纤芯!G1506,光放段!$C$4:$C$237,0))</f>
        <v>37010201000</v>
      </c>
      <c r="I1506" s="3" t="str">
        <f t="shared" si="116"/>
        <v>济聊菏1号光缆</v>
      </c>
      <c r="J1506" s="3" t="str">
        <f>INDEX(子缆名称!$B$4:$B$29,纤芯!M1506)</f>
        <v>A缆</v>
      </c>
      <c r="K1506" s="3">
        <v>9</v>
      </c>
      <c r="L1506" s="3">
        <f t="shared" si="117"/>
        <v>9</v>
      </c>
      <c r="M1506" s="3">
        <f t="shared" si="118"/>
        <v>1</v>
      </c>
      <c r="N1506" s="3" t="s">
        <v>42</v>
      </c>
      <c r="O1506" s="3">
        <f>COUNTIF([1]局站!$D$4:$D$172,"="&amp;N1506)</f>
        <v>1</v>
      </c>
      <c r="P1506" s="3">
        <v>0</v>
      </c>
      <c r="Q1506" s="3">
        <v>0</v>
      </c>
      <c r="R1506" s="3">
        <v>0</v>
      </c>
      <c r="S1506" s="3" t="s">
        <v>43</v>
      </c>
      <c r="T1506" s="3">
        <f>COUNTIF([1]局站!$D$4:$D$172,"="&amp;S1506)</f>
        <v>1</v>
      </c>
      <c r="U1506" s="3">
        <v>0</v>
      </c>
      <c r="V1506" s="3">
        <v>0</v>
      </c>
      <c r="W1506" s="3">
        <v>0</v>
      </c>
      <c r="X1506" s="3" t="s">
        <v>1215</v>
      </c>
      <c r="Y1506" s="3" t="s">
        <v>880</v>
      </c>
      <c r="Z1506" s="3" t="str">
        <f>INDEX(业务类型!$C$4:$C$8,MATCH(纤芯!Y1506,业务类型!$B$4:$B$8,0))</f>
        <v>IDLE</v>
      </c>
      <c r="AA1506" s="3"/>
    </row>
    <row r="1507" spans="1:27" ht="16.5" x14ac:dyDescent="0.2">
      <c r="A1507" s="3">
        <v>1504</v>
      </c>
      <c r="B1507" s="3">
        <f t="shared" si="119"/>
        <v>37010201010</v>
      </c>
      <c r="C1507" s="3" t="s">
        <v>1166</v>
      </c>
      <c r="D1507" s="3" t="s">
        <v>210</v>
      </c>
      <c r="E1507" s="3" t="str">
        <f>INDEX(光放段!$G$4:$G$237,MATCH(纤芯!G1507,光放段!$C$4:$C$237,0))</f>
        <v>山东二干|济聊菏1号光缆:聊城龙山路-菏泽中华路新局</v>
      </c>
      <c r="F1507" s="3">
        <f>INDEX(光放段!$I$4:$I$237,MATCH(纤芯!H1507,光放段!$B$4:$B$237,0))</f>
        <v>37010200000</v>
      </c>
      <c r="G1507" s="3" t="str">
        <f t="shared" si="115"/>
        <v>山东二干|济聊菏1号光缆:聊城龙山路-程屯支局</v>
      </c>
      <c r="H1507" s="3">
        <f>INDEX(光放段!$B$4:$B$237,MATCH(纤芯!G1507,光放段!$C$4:$C$237,0))</f>
        <v>37010201000</v>
      </c>
      <c r="I1507" s="3" t="str">
        <f t="shared" si="116"/>
        <v>济聊菏1号光缆</v>
      </c>
      <c r="J1507" s="3" t="str">
        <f>INDEX(子缆名称!$B$4:$B$29,纤芯!M1507)</f>
        <v>A缆</v>
      </c>
      <c r="K1507" s="3">
        <v>10</v>
      </c>
      <c r="L1507" s="3">
        <f t="shared" si="117"/>
        <v>10</v>
      </c>
      <c r="M1507" s="3">
        <f t="shared" si="118"/>
        <v>1</v>
      </c>
      <c r="N1507" s="3" t="s">
        <v>42</v>
      </c>
      <c r="O1507" s="3">
        <f>COUNTIF([1]局站!$D$4:$D$172,"="&amp;N1507)</f>
        <v>1</v>
      </c>
      <c r="P1507" s="3">
        <v>0</v>
      </c>
      <c r="Q1507" s="3">
        <v>0</v>
      </c>
      <c r="R1507" s="3">
        <v>0</v>
      </c>
      <c r="S1507" s="3" t="s">
        <v>43</v>
      </c>
      <c r="T1507" s="3">
        <f>COUNTIF([1]局站!$D$4:$D$172,"="&amp;S1507)</f>
        <v>1</v>
      </c>
      <c r="U1507" s="3">
        <v>0</v>
      </c>
      <c r="V1507" s="3">
        <v>0</v>
      </c>
      <c r="W1507" s="3">
        <v>0</v>
      </c>
      <c r="X1507" s="3" t="s">
        <v>1215</v>
      </c>
      <c r="Y1507" s="3" t="s">
        <v>880</v>
      </c>
      <c r="Z1507" s="3" t="str">
        <f>INDEX(业务类型!$C$4:$C$8,MATCH(纤芯!Y1507,业务类型!$B$4:$B$8,0))</f>
        <v>IDLE</v>
      </c>
      <c r="AA1507" s="3"/>
    </row>
    <row r="1508" spans="1:27" ht="16.5" x14ac:dyDescent="0.2">
      <c r="A1508" s="3">
        <v>1505</v>
      </c>
      <c r="B1508" s="3">
        <f t="shared" si="119"/>
        <v>37010201011</v>
      </c>
      <c r="C1508" s="3" t="s">
        <v>1166</v>
      </c>
      <c r="D1508" s="3" t="s">
        <v>210</v>
      </c>
      <c r="E1508" s="3" t="str">
        <f>INDEX(光放段!$G$4:$G$237,MATCH(纤芯!G1508,光放段!$C$4:$C$237,0))</f>
        <v>山东二干|济聊菏1号光缆:聊城龙山路-菏泽中华路新局</v>
      </c>
      <c r="F1508" s="3">
        <f>INDEX(光放段!$I$4:$I$237,MATCH(纤芯!H1508,光放段!$B$4:$B$237,0))</f>
        <v>37010200000</v>
      </c>
      <c r="G1508" s="3" t="str">
        <f t="shared" si="115"/>
        <v>山东二干|济聊菏1号光缆:聊城龙山路-程屯支局</v>
      </c>
      <c r="H1508" s="3">
        <f>INDEX(光放段!$B$4:$B$237,MATCH(纤芯!G1508,光放段!$C$4:$C$237,0))</f>
        <v>37010201000</v>
      </c>
      <c r="I1508" s="3" t="str">
        <f t="shared" si="116"/>
        <v>济聊菏1号光缆</v>
      </c>
      <c r="J1508" s="3" t="str">
        <f>INDEX(子缆名称!$B$4:$B$29,纤芯!M1508)</f>
        <v>A缆</v>
      </c>
      <c r="K1508" s="3">
        <v>11</v>
      </c>
      <c r="L1508" s="3">
        <f t="shared" si="117"/>
        <v>11</v>
      </c>
      <c r="M1508" s="3">
        <f t="shared" si="118"/>
        <v>1</v>
      </c>
      <c r="N1508" s="3" t="s">
        <v>42</v>
      </c>
      <c r="O1508" s="3">
        <f>COUNTIF([1]局站!$D$4:$D$172,"="&amp;N1508)</f>
        <v>1</v>
      </c>
      <c r="P1508" s="3">
        <v>0</v>
      </c>
      <c r="Q1508" s="3">
        <v>0</v>
      </c>
      <c r="R1508" s="3">
        <v>0</v>
      </c>
      <c r="S1508" s="3" t="s">
        <v>43</v>
      </c>
      <c r="T1508" s="3">
        <f>COUNTIF([1]局站!$D$4:$D$172,"="&amp;S1508)</f>
        <v>1</v>
      </c>
      <c r="U1508" s="3">
        <v>0</v>
      </c>
      <c r="V1508" s="3">
        <v>0</v>
      </c>
      <c r="W1508" s="3">
        <v>0</v>
      </c>
      <c r="X1508" s="3" t="s">
        <v>1215</v>
      </c>
      <c r="Y1508" s="3" t="s">
        <v>880</v>
      </c>
      <c r="Z1508" s="3" t="str">
        <f>INDEX(业务类型!$C$4:$C$8,MATCH(纤芯!Y1508,业务类型!$B$4:$B$8,0))</f>
        <v>IDLE</v>
      </c>
      <c r="AA1508" s="3"/>
    </row>
    <row r="1509" spans="1:27" ht="16.5" x14ac:dyDescent="0.2">
      <c r="A1509" s="3">
        <v>1506</v>
      </c>
      <c r="B1509" s="3">
        <f t="shared" si="119"/>
        <v>37010201012</v>
      </c>
      <c r="C1509" s="3" t="s">
        <v>1166</v>
      </c>
      <c r="D1509" s="3" t="s">
        <v>210</v>
      </c>
      <c r="E1509" s="3" t="str">
        <f>INDEX(光放段!$G$4:$G$237,MATCH(纤芯!G1509,光放段!$C$4:$C$237,0))</f>
        <v>山东二干|济聊菏1号光缆:聊城龙山路-菏泽中华路新局</v>
      </c>
      <c r="F1509" s="3">
        <f>INDEX(光放段!$I$4:$I$237,MATCH(纤芯!H1509,光放段!$B$4:$B$237,0))</f>
        <v>37010200000</v>
      </c>
      <c r="G1509" s="3" t="str">
        <f t="shared" si="115"/>
        <v>山东二干|济聊菏1号光缆:聊城龙山路-程屯支局</v>
      </c>
      <c r="H1509" s="3">
        <f>INDEX(光放段!$B$4:$B$237,MATCH(纤芯!G1509,光放段!$C$4:$C$237,0))</f>
        <v>37010201000</v>
      </c>
      <c r="I1509" s="3" t="str">
        <f t="shared" si="116"/>
        <v>济聊菏1号光缆</v>
      </c>
      <c r="J1509" s="3" t="str">
        <f>INDEX(子缆名称!$B$4:$B$29,纤芯!M1509)</f>
        <v>A缆</v>
      </c>
      <c r="K1509" s="3">
        <v>12</v>
      </c>
      <c r="L1509" s="3">
        <f t="shared" si="117"/>
        <v>12</v>
      </c>
      <c r="M1509" s="3">
        <f t="shared" si="118"/>
        <v>1</v>
      </c>
      <c r="N1509" s="3" t="s">
        <v>42</v>
      </c>
      <c r="O1509" s="3">
        <f>COUNTIF([1]局站!$D$4:$D$172,"="&amp;N1509)</f>
        <v>1</v>
      </c>
      <c r="P1509" s="3">
        <v>0</v>
      </c>
      <c r="Q1509" s="3">
        <v>0</v>
      </c>
      <c r="R1509" s="3">
        <v>0</v>
      </c>
      <c r="S1509" s="3" t="s">
        <v>43</v>
      </c>
      <c r="T1509" s="3">
        <f>COUNTIF([1]局站!$D$4:$D$172,"="&amp;S1509)</f>
        <v>1</v>
      </c>
      <c r="U1509" s="3">
        <v>0</v>
      </c>
      <c r="V1509" s="3">
        <v>0</v>
      </c>
      <c r="W1509" s="3">
        <v>0</v>
      </c>
      <c r="X1509" s="3" t="s">
        <v>1215</v>
      </c>
      <c r="Y1509" s="3" t="s">
        <v>880</v>
      </c>
      <c r="Z1509" s="3" t="str">
        <f>INDEX(业务类型!$C$4:$C$8,MATCH(纤芯!Y1509,业务类型!$B$4:$B$8,0))</f>
        <v>IDLE</v>
      </c>
      <c r="AA1509" s="3"/>
    </row>
    <row r="1510" spans="1:27" ht="16.5" x14ac:dyDescent="0.2">
      <c r="A1510" s="3">
        <v>1507</v>
      </c>
      <c r="B1510" s="3">
        <f t="shared" si="119"/>
        <v>37010202001</v>
      </c>
      <c r="C1510" s="3" t="s">
        <v>1166</v>
      </c>
      <c r="D1510" s="3" t="s">
        <v>210</v>
      </c>
      <c r="E1510" s="3" t="str">
        <f>INDEX(光放段!$G$4:$G$237,MATCH(纤芯!G1510,光放段!$C$4:$C$237,0))</f>
        <v>山东二干|济聊菏1号光缆:聊城龙山路-菏泽中华路新局</v>
      </c>
      <c r="F1510" s="3">
        <f>INDEX(光放段!$I$4:$I$237,MATCH(纤芯!H1510,光放段!$B$4:$B$237,0))</f>
        <v>37010200000</v>
      </c>
      <c r="G1510" s="3" t="str">
        <f t="shared" si="115"/>
        <v>山东二干|济聊菏1号光缆:程屯支局-菏泽中华路新局</v>
      </c>
      <c r="H1510" s="3">
        <f>INDEX(光放段!$B$4:$B$237,MATCH(纤芯!G1510,光放段!$C$4:$C$237,0))</f>
        <v>37010202000</v>
      </c>
      <c r="I1510" s="3" t="str">
        <f t="shared" si="116"/>
        <v>济聊菏1号光缆</v>
      </c>
      <c r="J1510" s="3" t="str">
        <f>INDEX(子缆名称!$B$4:$B$29,纤芯!M1510)</f>
        <v>A缆</v>
      </c>
      <c r="K1510" s="3">
        <v>1</v>
      </c>
      <c r="L1510" s="3">
        <f t="shared" si="117"/>
        <v>1</v>
      </c>
      <c r="M1510" s="3">
        <f t="shared" si="118"/>
        <v>1</v>
      </c>
      <c r="N1510" s="3" t="s">
        <v>43</v>
      </c>
      <c r="O1510" s="3">
        <f>COUNTIF([1]局站!$D$4:$D$172,"="&amp;N1510)</f>
        <v>1</v>
      </c>
      <c r="P1510" s="3">
        <v>0</v>
      </c>
      <c r="Q1510" s="3">
        <v>0</v>
      </c>
      <c r="R1510" s="3">
        <v>0</v>
      </c>
      <c r="S1510" s="3" t="s">
        <v>152</v>
      </c>
      <c r="T1510" s="3">
        <f>COUNTIF([1]局站!$D$4:$D$172,"="&amp;S1510)</f>
        <v>1</v>
      </c>
      <c r="U1510" s="3">
        <v>0</v>
      </c>
      <c r="V1510" s="3">
        <v>0</v>
      </c>
      <c r="W1510" s="3">
        <v>0</v>
      </c>
      <c r="X1510" s="3" t="s">
        <v>1214</v>
      </c>
      <c r="Y1510" s="3" t="s">
        <v>880</v>
      </c>
      <c r="Z1510" s="3" t="str">
        <f>INDEX(业务类型!$C$4:$C$8,MATCH(纤芯!Y1510,业务类型!$B$4:$B$8,0))</f>
        <v>IDLE</v>
      </c>
      <c r="AA1510" s="3"/>
    </row>
    <row r="1511" spans="1:27" ht="16.5" x14ac:dyDescent="0.2">
      <c r="A1511" s="3">
        <v>1508</v>
      </c>
      <c r="B1511" s="3">
        <f t="shared" si="119"/>
        <v>37010202002</v>
      </c>
      <c r="C1511" s="3" t="s">
        <v>1166</v>
      </c>
      <c r="D1511" s="3" t="s">
        <v>210</v>
      </c>
      <c r="E1511" s="3" t="str">
        <f>INDEX(光放段!$G$4:$G$237,MATCH(纤芯!G1511,光放段!$C$4:$C$237,0))</f>
        <v>山东二干|济聊菏1号光缆:聊城龙山路-菏泽中华路新局</v>
      </c>
      <c r="F1511" s="3">
        <f>INDEX(光放段!$I$4:$I$237,MATCH(纤芯!H1511,光放段!$B$4:$B$237,0))</f>
        <v>37010200000</v>
      </c>
      <c r="G1511" s="3" t="str">
        <f t="shared" si="115"/>
        <v>山东二干|济聊菏1号光缆:程屯支局-菏泽中华路新局</v>
      </c>
      <c r="H1511" s="3">
        <f>INDEX(光放段!$B$4:$B$237,MATCH(纤芯!G1511,光放段!$C$4:$C$237,0))</f>
        <v>37010202000</v>
      </c>
      <c r="I1511" s="3" t="str">
        <f t="shared" si="116"/>
        <v>济聊菏1号光缆</v>
      </c>
      <c r="J1511" s="3" t="str">
        <f>INDEX(子缆名称!$B$4:$B$29,纤芯!M1511)</f>
        <v>A缆</v>
      </c>
      <c r="K1511" s="3">
        <v>2</v>
      </c>
      <c r="L1511" s="3">
        <f t="shared" si="117"/>
        <v>2</v>
      </c>
      <c r="M1511" s="3">
        <f t="shared" si="118"/>
        <v>1</v>
      </c>
      <c r="N1511" s="3" t="s">
        <v>43</v>
      </c>
      <c r="O1511" s="3">
        <f>COUNTIF([1]局站!$D$4:$D$172,"="&amp;N1511)</f>
        <v>1</v>
      </c>
      <c r="P1511" s="3">
        <v>0</v>
      </c>
      <c r="Q1511" s="3">
        <v>0</v>
      </c>
      <c r="R1511" s="3">
        <v>0</v>
      </c>
      <c r="S1511" s="3" t="s">
        <v>152</v>
      </c>
      <c r="T1511" s="3">
        <f>COUNTIF([1]局站!$D$4:$D$172,"="&amp;S1511)</f>
        <v>1</v>
      </c>
      <c r="U1511" s="3">
        <v>0</v>
      </c>
      <c r="V1511" s="3">
        <v>0</v>
      </c>
      <c r="W1511" s="3">
        <v>0</v>
      </c>
      <c r="X1511" s="3" t="s">
        <v>1214</v>
      </c>
      <c r="Y1511" s="3" t="s">
        <v>880</v>
      </c>
      <c r="Z1511" s="3" t="str">
        <f>INDEX(业务类型!$C$4:$C$8,MATCH(纤芯!Y1511,业务类型!$B$4:$B$8,0))</f>
        <v>IDLE</v>
      </c>
      <c r="AA1511" s="3"/>
    </row>
    <row r="1512" spans="1:27" ht="16.5" x14ac:dyDescent="0.2">
      <c r="A1512" s="3">
        <v>1509</v>
      </c>
      <c r="B1512" s="3">
        <f t="shared" si="119"/>
        <v>37010202003</v>
      </c>
      <c r="C1512" s="3" t="s">
        <v>1166</v>
      </c>
      <c r="D1512" s="3" t="s">
        <v>210</v>
      </c>
      <c r="E1512" s="3" t="str">
        <f>INDEX(光放段!$G$4:$G$237,MATCH(纤芯!G1512,光放段!$C$4:$C$237,0))</f>
        <v>山东二干|济聊菏1号光缆:聊城龙山路-菏泽中华路新局</v>
      </c>
      <c r="F1512" s="3">
        <f>INDEX(光放段!$I$4:$I$237,MATCH(纤芯!H1512,光放段!$B$4:$B$237,0))</f>
        <v>37010200000</v>
      </c>
      <c r="G1512" s="3" t="str">
        <f t="shared" si="115"/>
        <v>山东二干|济聊菏1号光缆:程屯支局-菏泽中华路新局</v>
      </c>
      <c r="H1512" s="3">
        <f>INDEX(光放段!$B$4:$B$237,MATCH(纤芯!G1512,光放段!$C$4:$C$237,0))</f>
        <v>37010202000</v>
      </c>
      <c r="I1512" s="3" t="str">
        <f t="shared" si="116"/>
        <v>济聊菏1号光缆</v>
      </c>
      <c r="J1512" s="3" t="str">
        <f>INDEX(子缆名称!$B$4:$B$29,纤芯!M1512)</f>
        <v>A缆</v>
      </c>
      <c r="K1512" s="3">
        <v>3</v>
      </c>
      <c r="L1512" s="3">
        <f t="shared" si="117"/>
        <v>3</v>
      </c>
      <c r="M1512" s="3">
        <f t="shared" si="118"/>
        <v>1</v>
      </c>
      <c r="N1512" s="3" t="s">
        <v>43</v>
      </c>
      <c r="O1512" s="3">
        <f>COUNTIF([1]局站!$D$4:$D$172,"="&amp;N1512)</f>
        <v>1</v>
      </c>
      <c r="P1512" s="3">
        <v>0</v>
      </c>
      <c r="Q1512" s="3">
        <v>0</v>
      </c>
      <c r="R1512" s="3">
        <v>0</v>
      </c>
      <c r="S1512" s="3" t="s">
        <v>152</v>
      </c>
      <c r="T1512" s="3">
        <f>COUNTIF([1]局站!$D$4:$D$172,"="&amp;S1512)</f>
        <v>1</v>
      </c>
      <c r="U1512" s="3">
        <v>0</v>
      </c>
      <c r="V1512" s="3">
        <v>0</v>
      </c>
      <c r="W1512" s="3">
        <v>0</v>
      </c>
      <c r="X1512" s="3" t="s">
        <v>1214</v>
      </c>
      <c r="Y1512" s="3" t="s">
        <v>880</v>
      </c>
      <c r="Z1512" s="3" t="str">
        <f>INDEX(业务类型!$C$4:$C$8,MATCH(纤芯!Y1512,业务类型!$B$4:$B$8,0))</f>
        <v>IDLE</v>
      </c>
      <c r="AA1512" s="3"/>
    </row>
    <row r="1513" spans="1:27" ht="16.5" x14ac:dyDescent="0.2">
      <c r="A1513" s="3">
        <v>1510</v>
      </c>
      <c r="B1513" s="3">
        <f t="shared" si="119"/>
        <v>37010202004</v>
      </c>
      <c r="C1513" s="3" t="s">
        <v>1166</v>
      </c>
      <c r="D1513" s="3" t="s">
        <v>210</v>
      </c>
      <c r="E1513" s="3" t="str">
        <f>INDEX(光放段!$G$4:$G$237,MATCH(纤芯!G1513,光放段!$C$4:$C$237,0))</f>
        <v>山东二干|济聊菏1号光缆:聊城龙山路-菏泽中华路新局</v>
      </c>
      <c r="F1513" s="3">
        <f>INDEX(光放段!$I$4:$I$237,MATCH(纤芯!H1513,光放段!$B$4:$B$237,0))</f>
        <v>37010200000</v>
      </c>
      <c r="G1513" s="3" t="str">
        <f t="shared" si="115"/>
        <v>山东二干|济聊菏1号光缆:程屯支局-菏泽中华路新局</v>
      </c>
      <c r="H1513" s="3">
        <f>INDEX(光放段!$B$4:$B$237,MATCH(纤芯!G1513,光放段!$C$4:$C$237,0))</f>
        <v>37010202000</v>
      </c>
      <c r="I1513" s="3" t="str">
        <f t="shared" si="116"/>
        <v>济聊菏1号光缆</v>
      </c>
      <c r="J1513" s="3" t="str">
        <f>INDEX(子缆名称!$B$4:$B$29,纤芯!M1513)</f>
        <v>A缆</v>
      </c>
      <c r="K1513" s="3">
        <v>4</v>
      </c>
      <c r="L1513" s="3">
        <f t="shared" si="117"/>
        <v>4</v>
      </c>
      <c r="M1513" s="3">
        <f t="shared" si="118"/>
        <v>1</v>
      </c>
      <c r="N1513" s="3" t="s">
        <v>43</v>
      </c>
      <c r="O1513" s="3">
        <f>COUNTIF([1]局站!$D$4:$D$172,"="&amp;N1513)</f>
        <v>1</v>
      </c>
      <c r="P1513" s="3">
        <v>0</v>
      </c>
      <c r="Q1513" s="3">
        <v>0</v>
      </c>
      <c r="R1513" s="3">
        <v>0</v>
      </c>
      <c r="S1513" s="3" t="s">
        <v>152</v>
      </c>
      <c r="T1513" s="3">
        <f>COUNTIF([1]局站!$D$4:$D$172,"="&amp;S1513)</f>
        <v>1</v>
      </c>
      <c r="U1513" s="3">
        <v>0</v>
      </c>
      <c r="V1513" s="3">
        <v>0</v>
      </c>
      <c r="W1513" s="3">
        <v>0</v>
      </c>
      <c r="X1513" s="3" t="s">
        <v>1214</v>
      </c>
      <c r="Y1513" s="3" t="s">
        <v>880</v>
      </c>
      <c r="Z1513" s="3" t="str">
        <f>INDEX(业务类型!$C$4:$C$8,MATCH(纤芯!Y1513,业务类型!$B$4:$B$8,0))</f>
        <v>IDLE</v>
      </c>
      <c r="AA1513" s="3"/>
    </row>
    <row r="1514" spans="1:27" ht="16.5" x14ac:dyDescent="0.2">
      <c r="A1514" s="3">
        <v>1511</v>
      </c>
      <c r="B1514" s="3">
        <f t="shared" si="119"/>
        <v>37010202005</v>
      </c>
      <c r="C1514" s="3" t="s">
        <v>1166</v>
      </c>
      <c r="D1514" s="3" t="s">
        <v>210</v>
      </c>
      <c r="E1514" s="3" t="str">
        <f>INDEX(光放段!$G$4:$G$237,MATCH(纤芯!G1514,光放段!$C$4:$C$237,0))</f>
        <v>山东二干|济聊菏1号光缆:聊城龙山路-菏泽中华路新局</v>
      </c>
      <c r="F1514" s="3">
        <f>INDEX(光放段!$I$4:$I$237,MATCH(纤芯!H1514,光放段!$B$4:$B$237,0))</f>
        <v>37010200000</v>
      </c>
      <c r="G1514" s="3" t="str">
        <f t="shared" si="115"/>
        <v>山东二干|济聊菏1号光缆:程屯支局-菏泽中华路新局</v>
      </c>
      <c r="H1514" s="3">
        <f>INDEX(光放段!$B$4:$B$237,MATCH(纤芯!G1514,光放段!$C$4:$C$237,0))</f>
        <v>37010202000</v>
      </c>
      <c r="I1514" s="3" t="str">
        <f t="shared" si="116"/>
        <v>济聊菏1号光缆</v>
      </c>
      <c r="J1514" s="3" t="str">
        <f>INDEX(子缆名称!$B$4:$B$29,纤芯!M1514)</f>
        <v>A缆</v>
      </c>
      <c r="K1514" s="3">
        <v>5</v>
      </c>
      <c r="L1514" s="3">
        <f t="shared" si="117"/>
        <v>5</v>
      </c>
      <c r="M1514" s="3">
        <f t="shared" si="118"/>
        <v>1</v>
      </c>
      <c r="N1514" s="3" t="s">
        <v>43</v>
      </c>
      <c r="O1514" s="3">
        <f>COUNTIF([1]局站!$D$4:$D$172,"="&amp;N1514)</f>
        <v>1</v>
      </c>
      <c r="P1514" s="3">
        <v>0</v>
      </c>
      <c r="Q1514" s="3">
        <v>0</v>
      </c>
      <c r="R1514" s="3">
        <v>0</v>
      </c>
      <c r="S1514" s="3" t="s">
        <v>152</v>
      </c>
      <c r="T1514" s="3">
        <f>COUNTIF([1]局站!$D$4:$D$172,"="&amp;S1514)</f>
        <v>1</v>
      </c>
      <c r="U1514" s="3">
        <v>0</v>
      </c>
      <c r="V1514" s="3">
        <v>0</v>
      </c>
      <c r="W1514" s="3">
        <v>0</v>
      </c>
      <c r="X1514" s="3" t="s">
        <v>1214</v>
      </c>
      <c r="Y1514" s="3" t="s">
        <v>880</v>
      </c>
      <c r="Z1514" s="3" t="str">
        <f>INDEX(业务类型!$C$4:$C$8,MATCH(纤芯!Y1514,业务类型!$B$4:$B$8,0))</f>
        <v>IDLE</v>
      </c>
      <c r="AA1514" s="3"/>
    </row>
    <row r="1515" spans="1:27" ht="16.5" x14ac:dyDescent="0.2">
      <c r="A1515" s="3">
        <v>1512</v>
      </c>
      <c r="B1515" s="3">
        <f t="shared" si="119"/>
        <v>37010202006</v>
      </c>
      <c r="C1515" s="3" t="s">
        <v>1166</v>
      </c>
      <c r="D1515" s="3" t="s">
        <v>210</v>
      </c>
      <c r="E1515" s="3" t="str">
        <f>INDEX(光放段!$G$4:$G$237,MATCH(纤芯!G1515,光放段!$C$4:$C$237,0))</f>
        <v>山东二干|济聊菏1号光缆:聊城龙山路-菏泽中华路新局</v>
      </c>
      <c r="F1515" s="3">
        <f>INDEX(光放段!$I$4:$I$237,MATCH(纤芯!H1515,光放段!$B$4:$B$237,0))</f>
        <v>37010200000</v>
      </c>
      <c r="G1515" s="3" t="str">
        <f t="shared" si="115"/>
        <v>山东二干|济聊菏1号光缆:程屯支局-菏泽中华路新局</v>
      </c>
      <c r="H1515" s="3">
        <f>INDEX(光放段!$B$4:$B$237,MATCH(纤芯!G1515,光放段!$C$4:$C$237,0))</f>
        <v>37010202000</v>
      </c>
      <c r="I1515" s="3" t="str">
        <f t="shared" si="116"/>
        <v>济聊菏1号光缆</v>
      </c>
      <c r="J1515" s="3" t="str">
        <f>INDEX(子缆名称!$B$4:$B$29,纤芯!M1515)</f>
        <v>A缆</v>
      </c>
      <c r="K1515" s="3">
        <v>6</v>
      </c>
      <c r="L1515" s="3">
        <f t="shared" si="117"/>
        <v>6</v>
      </c>
      <c r="M1515" s="3">
        <f t="shared" si="118"/>
        <v>1</v>
      </c>
      <c r="N1515" s="3" t="s">
        <v>43</v>
      </c>
      <c r="O1515" s="3">
        <f>COUNTIF([1]局站!$D$4:$D$172,"="&amp;N1515)</f>
        <v>1</v>
      </c>
      <c r="P1515" s="3">
        <v>0</v>
      </c>
      <c r="Q1515" s="3">
        <v>0</v>
      </c>
      <c r="R1515" s="3">
        <v>0</v>
      </c>
      <c r="S1515" s="3" t="s">
        <v>152</v>
      </c>
      <c r="T1515" s="3">
        <f>COUNTIF([1]局站!$D$4:$D$172,"="&amp;S1515)</f>
        <v>1</v>
      </c>
      <c r="U1515" s="3">
        <v>0</v>
      </c>
      <c r="V1515" s="3">
        <v>0</v>
      </c>
      <c r="W1515" s="3">
        <v>0</v>
      </c>
      <c r="X1515" s="3" t="s">
        <v>1214</v>
      </c>
      <c r="Y1515" s="3" t="s">
        <v>880</v>
      </c>
      <c r="Z1515" s="3" t="str">
        <f>INDEX(业务类型!$C$4:$C$8,MATCH(纤芯!Y1515,业务类型!$B$4:$B$8,0))</f>
        <v>IDLE</v>
      </c>
      <c r="AA1515" s="3"/>
    </row>
    <row r="1516" spans="1:27" ht="16.5" x14ac:dyDescent="0.2">
      <c r="A1516" s="3">
        <v>1513</v>
      </c>
      <c r="B1516" s="3">
        <f t="shared" si="119"/>
        <v>37010202007</v>
      </c>
      <c r="C1516" s="3" t="s">
        <v>1166</v>
      </c>
      <c r="D1516" s="3" t="s">
        <v>210</v>
      </c>
      <c r="E1516" s="3" t="str">
        <f>INDEX(光放段!$G$4:$G$237,MATCH(纤芯!G1516,光放段!$C$4:$C$237,0))</f>
        <v>山东二干|济聊菏1号光缆:聊城龙山路-菏泽中华路新局</v>
      </c>
      <c r="F1516" s="3">
        <f>INDEX(光放段!$I$4:$I$237,MATCH(纤芯!H1516,光放段!$B$4:$B$237,0))</f>
        <v>37010200000</v>
      </c>
      <c r="G1516" s="3" t="str">
        <f t="shared" si="115"/>
        <v>山东二干|济聊菏1号光缆:程屯支局-菏泽中华路新局</v>
      </c>
      <c r="H1516" s="3">
        <f>INDEX(光放段!$B$4:$B$237,MATCH(纤芯!G1516,光放段!$C$4:$C$237,0))</f>
        <v>37010202000</v>
      </c>
      <c r="I1516" s="3" t="str">
        <f t="shared" si="116"/>
        <v>济聊菏1号光缆</v>
      </c>
      <c r="J1516" s="3" t="str">
        <f>INDEX(子缆名称!$B$4:$B$29,纤芯!M1516)</f>
        <v>A缆</v>
      </c>
      <c r="K1516" s="3">
        <v>7</v>
      </c>
      <c r="L1516" s="3">
        <f t="shared" si="117"/>
        <v>7</v>
      </c>
      <c r="M1516" s="3">
        <f t="shared" si="118"/>
        <v>1</v>
      </c>
      <c r="N1516" s="3" t="s">
        <v>43</v>
      </c>
      <c r="O1516" s="3">
        <f>COUNTIF([1]局站!$D$4:$D$172,"="&amp;N1516)</f>
        <v>1</v>
      </c>
      <c r="P1516" s="3">
        <v>0</v>
      </c>
      <c r="Q1516" s="3">
        <v>0</v>
      </c>
      <c r="R1516" s="3">
        <v>0</v>
      </c>
      <c r="S1516" s="3" t="s">
        <v>152</v>
      </c>
      <c r="T1516" s="3">
        <f>COUNTIF([1]局站!$D$4:$D$172,"="&amp;S1516)</f>
        <v>1</v>
      </c>
      <c r="U1516" s="3">
        <v>0</v>
      </c>
      <c r="V1516" s="3">
        <v>0</v>
      </c>
      <c r="W1516" s="3">
        <v>0</v>
      </c>
      <c r="X1516" s="3" t="s">
        <v>1215</v>
      </c>
      <c r="Y1516" s="3" t="s">
        <v>880</v>
      </c>
      <c r="Z1516" s="3" t="str">
        <f>INDEX(业务类型!$C$4:$C$8,MATCH(纤芯!Y1516,业务类型!$B$4:$B$8,0))</f>
        <v>IDLE</v>
      </c>
      <c r="AA1516" s="3"/>
    </row>
    <row r="1517" spans="1:27" ht="16.5" x14ac:dyDescent="0.2">
      <c r="A1517" s="3">
        <v>1514</v>
      </c>
      <c r="B1517" s="3">
        <f t="shared" si="119"/>
        <v>37010202008</v>
      </c>
      <c r="C1517" s="3" t="s">
        <v>1166</v>
      </c>
      <c r="D1517" s="3" t="s">
        <v>210</v>
      </c>
      <c r="E1517" s="3" t="str">
        <f>INDEX(光放段!$G$4:$G$237,MATCH(纤芯!G1517,光放段!$C$4:$C$237,0))</f>
        <v>山东二干|济聊菏1号光缆:聊城龙山路-菏泽中华路新局</v>
      </c>
      <c r="F1517" s="3">
        <f>INDEX(光放段!$I$4:$I$237,MATCH(纤芯!H1517,光放段!$B$4:$B$237,0))</f>
        <v>37010200000</v>
      </c>
      <c r="G1517" s="3" t="str">
        <f t="shared" si="115"/>
        <v>山东二干|济聊菏1号光缆:程屯支局-菏泽中华路新局</v>
      </c>
      <c r="H1517" s="3">
        <f>INDEX(光放段!$B$4:$B$237,MATCH(纤芯!G1517,光放段!$C$4:$C$237,0))</f>
        <v>37010202000</v>
      </c>
      <c r="I1517" s="3" t="str">
        <f t="shared" si="116"/>
        <v>济聊菏1号光缆</v>
      </c>
      <c r="J1517" s="3" t="str">
        <f>INDEX(子缆名称!$B$4:$B$29,纤芯!M1517)</f>
        <v>A缆</v>
      </c>
      <c r="K1517" s="3">
        <v>8</v>
      </c>
      <c r="L1517" s="3">
        <f t="shared" si="117"/>
        <v>8</v>
      </c>
      <c r="M1517" s="3">
        <f t="shared" si="118"/>
        <v>1</v>
      </c>
      <c r="N1517" s="3" t="s">
        <v>43</v>
      </c>
      <c r="O1517" s="3">
        <f>COUNTIF([1]局站!$D$4:$D$172,"="&amp;N1517)</f>
        <v>1</v>
      </c>
      <c r="P1517" s="3">
        <v>0</v>
      </c>
      <c r="Q1517" s="3">
        <v>0</v>
      </c>
      <c r="R1517" s="3">
        <v>0</v>
      </c>
      <c r="S1517" s="3" t="s">
        <v>152</v>
      </c>
      <c r="T1517" s="3">
        <f>COUNTIF([1]局站!$D$4:$D$172,"="&amp;S1517)</f>
        <v>1</v>
      </c>
      <c r="U1517" s="3">
        <v>0</v>
      </c>
      <c r="V1517" s="3">
        <v>0</v>
      </c>
      <c r="W1517" s="3">
        <v>0</v>
      </c>
      <c r="X1517" s="3" t="s">
        <v>1215</v>
      </c>
      <c r="Y1517" s="3" t="s">
        <v>880</v>
      </c>
      <c r="Z1517" s="3" t="str">
        <f>INDEX(业务类型!$C$4:$C$8,MATCH(纤芯!Y1517,业务类型!$B$4:$B$8,0))</f>
        <v>IDLE</v>
      </c>
      <c r="AA1517" s="3"/>
    </row>
    <row r="1518" spans="1:27" ht="16.5" x14ac:dyDescent="0.2">
      <c r="A1518" s="3">
        <v>1515</v>
      </c>
      <c r="B1518" s="3">
        <f t="shared" si="119"/>
        <v>37010202009</v>
      </c>
      <c r="C1518" s="3" t="s">
        <v>1166</v>
      </c>
      <c r="D1518" s="3" t="s">
        <v>210</v>
      </c>
      <c r="E1518" s="3" t="str">
        <f>INDEX(光放段!$G$4:$G$237,MATCH(纤芯!G1518,光放段!$C$4:$C$237,0))</f>
        <v>山东二干|济聊菏1号光缆:聊城龙山路-菏泽中华路新局</v>
      </c>
      <c r="F1518" s="3">
        <f>INDEX(光放段!$I$4:$I$237,MATCH(纤芯!H1518,光放段!$B$4:$B$237,0))</f>
        <v>37010200000</v>
      </c>
      <c r="G1518" s="3" t="str">
        <f t="shared" si="115"/>
        <v>山东二干|济聊菏1号光缆:程屯支局-菏泽中华路新局</v>
      </c>
      <c r="H1518" s="3">
        <f>INDEX(光放段!$B$4:$B$237,MATCH(纤芯!G1518,光放段!$C$4:$C$237,0))</f>
        <v>37010202000</v>
      </c>
      <c r="I1518" s="3" t="str">
        <f t="shared" si="116"/>
        <v>济聊菏1号光缆</v>
      </c>
      <c r="J1518" s="3" t="str">
        <f>INDEX(子缆名称!$B$4:$B$29,纤芯!M1518)</f>
        <v>A缆</v>
      </c>
      <c r="K1518" s="3">
        <v>9</v>
      </c>
      <c r="L1518" s="3">
        <f t="shared" si="117"/>
        <v>9</v>
      </c>
      <c r="M1518" s="3">
        <f t="shared" si="118"/>
        <v>1</v>
      </c>
      <c r="N1518" s="3" t="s">
        <v>43</v>
      </c>
      <c r="O1518" s="3">
        <f>COUNTIF([1]局站!$D$4:$D$172,"="&amp;N1518)</f>
        <v>1</v>
      </c>
      <c r="P1518" s="3">
        <v>0</v>
      </c>
      <c r="Q1518" s="3">
        <v>0</v>
      </c>
      <c r="R1518" s="3">
        <v>0</v>
      </c>
      <c r="S1518" s="3" t="s">
        <v>152</v>
      </c>
      <c r="T1518" s="3">
        <f>COUNTIF([1]局站!$D$4:$D$172,"="&amp;S1518)</f>
        <v>1</v>
      </c>
      <c r="U1518" s="3">
        <v>0</v>
      </c>
      <c r="V1518" s="3">
        <v>0</v>
      </c>
      <c r="W1518" s="3">
        <v>0</v>
      </c>
      <c r="X1518" s="3" t="s">
        <v>1215</v>
      </c>
      <c r="Y1518" s="3" t="s">
        <v>880</v>
      </c>
      <c r="Z1518" s="3" t="str">
        <f>INDEX(业务类型!$C$4:$C$8,MATCH(纤芯!Y1518,业务类型!$B$4:$B$8,0))</f>
        <v>IDLE</v>
      </c>
      <c r="AA1518" s="3"/>
    </row>
    <row r="1519" spans="1:27" ht="16.5" x14ac:dyDescent="0.2">
      <c r="A1519" s="3">
        <v>1516</v>
      </c>
      <c r="B1519" s="3">
        <f t="shared" si="119"/>
        <v>37010202010</v>
      </c>
      <c r="C1519" s="3" t="s">
        <v>1166</v>
      </c>
      <c r="D1519" s="3" t="s">
        <v>210</v>
      </c>
      <c r="E1519" s="3" t="str">
        <f>INDEX(光放段!$G$4:$G$237,MATCH(纤芯!G1519,光放段!$C$4:$C$237,0))</f>
        <v>山东二干|济聊菏1号光缆:聊城龙山路-菏泽中华路新局</v>
      </c>
      <c r="F1519" s="3">
        <f>INDEX(光放段!$I$4:$I$237,MATCH(纤芯!H1519,光放段!$B$4:$B$237,0))</f>
        <v>37010200000</v>
      </c>
      <c r="G1519" s="3" t="str">
        <f t="shared" si="115"/>
        <v>山东二干|济聊菏1号光缆:程屯支局-菏泽中华路新局</v>
      </c>
      <c r="H1519" s="3">
        <f>INDEX(光放段!$B$4:$B$237,MATCH(纤芯!G1519,光放段!$C$4:$C$237,0))</f>
        <v>37010202000</v>
      </c>
      <c r="I1519" s="3" t="str">
        <f t="shared" si="116"/>
        <v>济聊菏1号光缆</v>
      </c>
      <c r="J1519" s="3" t="str">
        <f>INDEX(子缆名称!$B$4:$B$29,纤芯!M1519)</f>
        <v>A缆</v>
      </c>
      <c r="K1519" s="3">
        <v>10</v>
      </c>
      <c r="L1519" s="3">
        <f t="shared" si="117"/>
        <v>10</v>
      </c>
      <c r="M1519" s="3">
        <f t="shared" si="118"/>
        <v>1</v>
      </c>
      <c r="N1519" s="3" t="s">
        <v>43</v>
      </c>
      <c r="O1519" s="3">
        <f>COUNTIF([1]局站!$D$4:$D$172,"="&amp;N1519)</f>
        <v>1</v>
      </c>
      <c r="P1519" s="3">
        <v>0</v>
      </c>
      <c r="Q1519" s="3">
        <v>0</v>
      </c>
      <c r="R1519" s="3">
        <v>0</v>
      </c>
      <c r="S1519" s="3" t="s">
        <v>152</v>
      </c>
      <c r="T1519" s="3">
        <f>COUNTIF([1]局站!$D$4:$D$172,"="&amp;S1519)</f>
        <v>1</v>
      </c>
      <c r="U1519" s="3">
        <v>0</v>
      </c>
      <c r="V1519" s="3">
        <v>0</v>
      </c>
      <c r="W1519" s="3">
        <v>0</v>
      </c>
      <c r="X1519" s="3" t="s">
        <v>1215</v>
      </c>
      <c r="Y1519" s="3" t="s">
        <v>880</v>
      </c>
      <c r="Z1519" s="3" t="str">
        <f>INDEX(业务类型!$C$4:$C$8,MATCH(纤芯!Y1519,业务类型!$B$4:$B$8,0))</f>
        <v>IDLE</v>
      </c>
      <c r="AA1519" s="3"/>
    </row>
    <row r="1520" spans="1:27" ht="16.5" x14ac:dyDescent="0.2">
      <c r="A1520" s="3">
        <v>1517</v>
      </c>
      <c r="B1520" s="3">
        <f t="shared" si="119"/>
        <v>37010202011</v>
      </c>
      <c r="C1520" s="3" t="s">
        <v>1166</v>
      </c>
      <c r="D1520" s="3" t="s">
        <v>210</v>
      </c>
      <c r="E1520" s="3" t="str">
        <f>INDEX(光放段!$G$4:$G$237,MATCH(纤芯!G1520,光放段!$C$4:$C$237,0))</f>
        <v>山东二干|济聊菏1号光缆:聊城龙山路-菏泽中华路新局</v>
      </c>
      <c r="F1520" s="3">
        <f>INDEX(光放段!$I$4:$I$237,MATCH(纤芯!H1520,光放段!$B$4:$B$237,0))</f>
        <v>37010200000</v>
      </c>
      <c r="G1520" s="3" t="str">
        <f t="shared" si="115"/>
        <v>山东二干|济聊菏1号光缆:程屯支局-菏泽中华路新局</v>
      </c>
      <c r="H1520" s="3">
        <f>INDEX(光放段!$B$4:$B$237,MATCH(纤芯!G1520,光放段!$C$4:$C$237,0))</f>
        <v>37010202000</v>
      </c>
      <c r="I1520" s="3" t="str">
        <f t="shared" si="116"/>
        <v>济聊菏1号光缆</v>
      </c>
      <c r="J1520" s="3" t="str">
        <f>INDEX(子缆名称!$B$4:$B$29,纤芯!M1520)</f>
        <v>A缆</v>
      </c>
      <c r="K1520" s="3">
        <v>11</v>
      </c>
      <c r="L1520" s="3">
        <f t="shared" si="117"/>
        <v>11</v>
      </c>
      <c r="M1520" s="3">
        <f t="shared" si="118"/>
        <v>1</v>
      </c>
      <c r="N1520" s="3" t="s">
        <v>43</v>
      </c>
      <c r="O1520" s="3">
        <f>COUNTIF([1]局站!$D$4:$D$172,"="&amp;N1520)</f>
        <v>1</v>
      </c>
      <c r="P1520" s="3">
        <v>0</v>
      </c>
      <c r="Q1520" s="3">
        <v>0</v>
      </c>
      <c r="R1520" s="3">
        <v>0</v>
      </c>
      <c r="S1520" s="3" t="s">
        <v>152</v>
      </c>
      <c r="T1520" s="3">
        <f>COUNTIF([1]局站!$D$4:$D$172,"="&amp;S1520)</f>
        <v>1</v>
      </c>
      <c r="U1520" s="3">
        <v>0</v>
      </c>
      <c r="V1520" s="3">
        <v>0</v>
      </c>
      <c r="W1520" s="3">
        <v>0</v>
      </c>
      <c r="X1520" s="3" t="s">
        <v>1215</v>
      </c>
      <c r="Y1520" s="3" t="s">
        <v>880</v>
      </c>
      <c r="Z1520" s="3" t="str">
        <f>INDEX(业务类型!$C$4:$C$8,MATCH(纤芯!Y1520,业务类型!$B$4:$B$8,0))</f>
        <v>IDLE</v>
      </c>
      <c r="AA1520" s="3"/>
    </row>
    <row r="1521" spans="1:27" ht="16.5" x14ac:dyDescent="0.2">
      <c r="A1521" s="3">
        <v>1518</v>
      </c>
      <c r="B1521" s="3">
        <f t="shared" si="119"/>
        <v>37010202012</v>
      </c>
      <c r="C1521" s="3" t="s">
        <v>1166</v>
      </c>
      <c r="D1521" s="3" t="s">
        <v>210</v>
      </c>
      <c r="E1521" s="3" t="str">
        <f>INDEX(光放段!$G$4:$G$237,MATCH(纤芯!G1521,光放段!$C$4:$C$237,0))</f>
        <v>山东二干|济聊菏1号光缆:聊城龙山路-菏泽中华路新局</v>
      </c>
      <c r="F1521" s="3">
        <f>INDEX(光放段!$I$4:$I$237,MATCH(纤芯!H1521,光放段!$B$4:$B$237,0))</f>
        <v>37010200000</v>
      </c>
      <c r="G1521" s="3" t="str">
        <f t="shared" si="115"/>
        <v>山东二干|济聊菏1号光缆:程屯支局-菏泽中华路新局</v>
      </c>
      <c r="H1521" s="3">
        <f>INDEX(光放段!$B$4:$B$237,MATCH(纤芯!G1521,光放段!$C$4:$C$237,0))</f>
        <v>37010202000</v>
      </c>
      <c r="I1521" s="3" t="str">
        <f t="shared" si="116"/>
        <v>济聊菏1号光缆</v>
      </c>
      <c r="J1521" s="3" t="str">
        <f>INDEX(子缆名称!$B$4:$B$29,纤芯!M1521)</f>
        <v>A缆</v>
      </c>
      <c r="K1521" s="3">
        <v>12</v>
      </c>
      <c r="L1521" s="3">
        <f t="shared" si="117"/>
        <v>12</v>
      </c>
      <c r="M1521" s="3">
        <f t="shared" si="118"/>
        <v>1</v>
      </c>
      <c r="N1521" s="3" t="s">
        <v>43</v>
      </c>
      <c r="O1521" s="3">
        <f>COUNTIF([1]局站!$D$4:$D$172,"="&amp;N1521)</f>
        <v>1</v>
      </c>
      <c r="P1521" s="3">
        <v>0</v>
      </c>
      <c r="Q1521" s="3">
        <v>0</v>
      </c>
      <c r="R1521" s="3">
        <v>0</v>
      </c>
      <c r="S1521" s="3" t="s">
        <v>152</v>
      </c>
      <c r="T1521" s="3">
        <f>COUNTIF([1]局站!$D$4:$D$172,"="&amp;S1521)</f>
        <v>1</v>
      </c>
      <c r="U1521" s="3">
        <v>0</v>
      </c>
      <c r="V1521" s="3">
        <v>0</v>
      </c>
      <c r="W1521" s="3">
        <v>0</v>
      </c>
      <c r="X1521" s="3" t="s">
        <v>1215</v>
      </c>
      <c r="Y1521" s="3" t="s">
        <v>880</v>
      </c>
      <c r="Z1521" s="3" t="str">
        <f>INDEX(业务类型!$C$4:$C$8,MATCH(纤芯!Y1521,业务类型!$B$4:$B$8,0))</f>
        <v>IDLE</v>
      </c>
      <c r="AA1521" s="3"/>
    </row>
    <row r="1522" spans="1:27" ht="16.5" x14ac:dyDescent="0.2">
      <c r="A1522" s="3">
        <v>1519</v>
      </c>
      <c r="B1522" s="3">
        <f t="shared" si="119"/>
        <v>37011101001</v>
      </c>
      <c r="C1522" s="3" t="s">
        <v>1166</v>
      </c>
      <c r="D1522" s="3" t="s">
        <v>211</v>
      </c>
      <c r="E1522" s="3" t="str">
        <f>INDEX(光放段!$G$4:$G$237,MATCH(纤芯!G1522,光放段!$C$4:$C$237,0))</f>
        <v>山东二干|济聊菏2号光缆:济南山大路-聊城联通建设路</v>
      </c>
      <c r="F1522" s="3">
        <f>INDEX(光放段!$I$4:$I$237,MATCH(纤芯!H1522,光放段!$B$4:$B$237,0))</f>
        <v>37011100000</v>
      </c>
      <c r="G1522" s="3" t="str">
        <f t="shared" si="115"/>
        <v>山东二干|济聊菏2号光缆:济南山大路-齐河务头</v>
      </c>
      <c r="H1522" s="3">
        <f>INDEX(光放段!$B$4:$B$237,MATCH(纤芯!G1522,光放段!$C$4:$C$237,0))</f>
        <v>37011101000</v>
      </c>
      <c r="I1522" s="3" t="str">
        <f t="shared" si="116"/>
        <v>济聊菏2号光缆</v>
      </c>
      <c r="J1522" s="3" t="str">
        <f>INDEX(子缆名称!$B$4:$B$29,纤芯!M1522)</f>
        <v>A缆</v>
      </c>
      <c r="K1522" s="3">
        <v>1</v>
      </c>
      <c r="L1522" s="3">
        <f t="shared" si="117"/>
        <v>1</v>
      </c>
      <c r="M1522" s="3">
        <f t="shared" si="118"/>
        <v>1</v>
      </c>
      <c r="N1522" s="3" t="s">
        <v>44</v>
      </c>
      <c r="O1522" s="3">
        <f>COUNTIF([1]局站!$D$4:$D$172,"="&amp;N1522)</f>
        <v>1</v>
      </c>
      <c r="P1522" s="3">
        <v>0</v>
      </c>
      <c r="Q1522" s="3">
        <v>0</v>
      </c>
      <c r="R1522" s="3">
        <v>0</v>
      </c>
      <c r="S1522" s="3" t="s">
        <v>45</v>
      </c>
      <c r="T1522" s="3">
        <f>COUNTIF([1]局站!$D$4:$D$172,"="&amp;S1522)</f>
        <v>1</v>
      </c>
      <c r="U1522" s="3">
        <v>0</v>
      </c>
      <c r="V1522" s="3">
        <v>0</v>
      </c>
      <c r="W1522" s="3">
        <v>0</v>
      </c>
      <c r="X1522" s="3" t="s">
        <v>1214</v>
      </c>
      <c r="Y1522" s="3" t="s">
        <v>852</v>
      </c>
      <c r="Z1522" s="3" t="str">
        <f>INDEX(业务类型!$C$4:$C$8,MATCH(纤芯!Y1522,业务类型!$B$4:$B$8,0))</f>
        <v>TWO</v>
      </c>
      <c r="AA1522" s="3" t="s">
        <v>951</v>
      </c>
    </row>
    <row r="1523" spans="1:27" ht="16.5" x14ac:dyDescent="0.2">
      <c r="A1523" s="3">
        <v>1520</v>
      </c>
      <c r="B1523" s="3">
        <f t="shared" si="119"/>
        <v>37011101002</v>
      </c>
      <c r="C1523" s="3" t="s">
        <v>1166</v>
      </c>
      <c r="D1523" s="3" t="s">
        <v>211</v>
      </c>
      <c r="E1523" s="3" t="str">
        <f>INDEX(光放段!$G$4:$G$237,MATCH(纤芯!G1523,光放段!$C$4:$C$237,0))</f>
        <v>山东二干|济聊菏2号光缆:济南山大路-聊城联通建设路</v>
      </c>
      <c r="F1523" s="3">
        <f>INDEX(光放段!$I$4:$I$237,MATCH(纤芯!H1523,光放段!$B$4:$B$237,0))</f>
        <v>37011100000</v>
      </c>
      <c r="G1523" s="3" t="str">
        <f t="shared" si="115"/>
        <v>山东二干|济聊菏2号光缆:济南山大路-齐河务头</v>
      </c>
      <c r="H1523" s="3">
        <f>INDEX(光放段!$B$4:$B$237,MATCH(纤芯!G1523,光放段!$C$4:$C$237,0))</f>
        <v>37011101000</v>
      </c>
      <c r="I1523" s="3" t="str">
        <f t="shared" si="116"/>
        <v>济聊菏2号光缆</v>
      </c>
      <c r="J1523" s="3" t="str">
        <f>INDEX(子缆名称!$B$4:$B$29,纤芯!M1523)</f>
        <v>A缆</v>
      </c>
      <c r="K1523" s="3">
        <v>2</v>
      </c>
      <c r="L1523" s="3">
        <f t="shared" si="117"/>
        <v>2</v>
      </c>
      <c r="M1523" s="3">
        <f t="shared" si="118"/>
        <v>1</v>
      </c>
      <c r="N1523" s="3" t="s">
        <v>44</v>
      </c>
      <c r="O1523" s="3">
        <f>COUNTIF([1]局站!$D$4:$D$172,"="&amp;N1523)</f>
        <v>1</v>
      </c>
      <c r="P1523" s="3">
        <v>0</v>
      </c>
      <c r="Q1523" s="3">
        <v>0</v>
      </c>
      <c r="R1523" s="3">
        <v>0</v>
      </c>
      <c r="S1523" s="3" t="s">
        <v>45</v>
      </c>
      <c r="T1523" s="3">
        <f>COUNTIF([1]局站!$D$4:$D$172,"="&amp;S1523)</f>
        <v>1</v>
      </c>
      <c r="U1523" s="3">
        <v>0</v>
      </c>
      <c r="V1523" s="3">
        <v>0</v>
      </c>
      <c r="W1523" s="3">
        <v>0</v>
      </c>
      <c r="X1523" s="3" t="s">
        <v>1214</v>
      </c>
      <c r="Y1523" s="3" t="s">
        <v>852</v>
      </c>
      <c r="Z1523" s="3" t="str">
        <f>INDEX(业务类型!$C$4:$C$8,MATCH(纤芯!Y1523,业务类型!$B$4:$B$8,0))</f>
        <v>TWO</v>
      </c>
      <c r="AA1523" s="3" t="s">
        <v>966</v>
      </c>
    </row>
    <row r="1524" spans="1:27" ht="16.5" x14ac:dyDescent="0.2">
      <c r="A1524" s="3">
        <v>1521</v>
      </c>
      <c r="B1524" s="3">
        <f t="shared" si="119"/>
        <v>37011101003</v>
      </c>
      <c r="C1524" s="3" t="s">
        <v>1166</v>
      </c>
      <c r="D1524" s="3" t="s">
        <v>211</v>
      </c>
      <c r="E1524" s="3" t="str">
        <f>INDEX(光放段!$G$4:$G$237,MATCH(纤芯!G1524,光放段!$C$4:$C$237,0))</f>
        <v>山东二干|济聊菏2号光缆:济南山大路-聊城联通建设路</v>
      </c>
      <c r="F1524" s="3">
        <f>INDEX(光放段!$I$4:$I$237,MATCH(纤芯!H1524,光放段!$B$4:$B$237,0))</f>
        <v>37011100000</v>
      </c>
      <c r="G1524" s="3" t="str">
        <f t="shared" si="115"/>
        <v>山东二干|济聊菏2号光缆:济南山大路-齐河务头</v>
      </c>
      <c r="H1524" s="3">
        <f>INDEX(光放段!$B$4:$B$237,MATCH(纤芯!G1524,光放段!$C$4:$C$237,0))</f>
        <v>37011101000</v>
      </c>
      <c r="I1524" s="3" t="str">
        <f t="shared" si="116"/>
        <v>济聊菏2号光缆</v>
      </c>
      <c r="J1524" s="3" t="str">
        <f>INDEX(子缆名称!$B$4:$B$29,纤芯!M1524)</f>
        <v>A缆</v>
      </c>
      <c r="K1524" s="3">
        <v>3</v>
      </c>
      <c r="L1524" s="3">
        <f t="shared" si="117"/>
        <v>3</v>
      </c>
      <c r="M1524" s="3">
        <f t="shared" si="118"/>
        <v>1</v>
      </c>
      <c r="N1524" s="3" t="s">
        <v>44</v>
      </c>
      <c r="O1524" s="3">
        <f>COUNTIF([1]局站!$D$4:$D$172,"="&amp;N1524)</f>
        <v>1</v>
      </c>
      <c r="P1524" s="3">
        <v>0</v>
      </c>
      <c r="Q1524" s="3">
        <v>0</v>
      </c>
      <c r="R1524" s="3">
        <v>0</v>
      </c>
      <c r="S1524" s="3" t="s">
        <v>45</v>
      </c>
      <c r="T1524" s="3">
        <f>COUNTIF([1]局站!$D$4:$D$172,"="&amp;S1524)</f>
        <v>1</v>
      </c>
      <c r="U1524" s="3">
        <v>0</v>
      </c>
      <c r="V1524" s="3">
        <v>0</v>
      </c>
      <c r="W1524" s="3">
        <v>0</v>
      </c>
      <c r="X1524" s="3" t="s">
        <v>1214</v>
      </c>
      <c r="Y1524" s="3" t="s">
        <v>852</v>
      </c>
      <c r="Z1524" s="3" t="str">
        <f>INDEX(业务类型!$C$4:$C$8,MATCH(纤芯!Y1524,业务类型!$B$4:$B$8,0))</f>
        <v>TWO</v>
      </c>
      <c r="AA1524" s="3" t="s">
        <v>951</v>
      </c>
    </row>
    <row r="1525" spans="1:27" ht="16.5" x14ac:dyDescent="0.2">
      <c r="A1525" s="3">
        <v>1522</v>
      </c>
      <c r="B1525" s="3">
        <f t="shared" si="119"/>
        <v>37011101004</v>
      </c>
      <c r="C1525" s="3" t="s">
        <v>1166</v>
      </c>
      <c r="D1525" s="3" t="s">
        <v>211</v>
      </c>
      <c r="E1525" s="3" t="str">
        <f>INDEX(光放段!$G$4:$G$237,MATCH(纤芯!G1525,光放段!$C$4:$C$237,0))</f>
        <v>山东二干|济聊菏2号光缆:济南山大路-聊城联通建设路</v>
      </c>
      <c r="F1525" s="3">
        <f>INDEX(光放段!$I$4:$I$237,MATCH(纤芯!H1525,光放段!$B$4:$B$237,0))</f>
        <v>37011100000</v>
      </c>
      <c r="G1525" s="3" t="str">
        <f t="shared" si="115"/>
        <v>山东二干|济聊菏2号光缆:济南山大路-齐河务头</v>
      </c>
      <c r="H1525" s="3">
        <f>INDEX(光放段!$B$4:$B$237,MATCH(纤芯!G1525,光放段!$C$4:$C$237,0))</f>
        <v>37011101000</v>
      </c>
      <c r="I1525" s="3" t="str">
        <f t="shared" si="116"/>
        <v>济聊菏2号光缆</v>
      </c>
      <c r="J1525" s="3" t="str">
        <f>INDEX(子缆名称!$B$4:$B$29,纤芯!M1525)</f>
        <v>A缆</v>
      </c>
      <c r="K1525" s="3">
        <v>4</v>
      </c>
      <c r="L1525" s="3">
        <f t="shared" si="117"/>
        <v>4</v>
      </c>
      <c r="M1525" s="3">
        <f t="shared" si="118"/>
        <v>1</v>
      </c>
      <c r="N1525" s="3" t="s">
        <v>44</v>
      </c>
      <c r="O1525" s="3">
        <f>COUNTIF([1]局站!$D$4:$D$172,"="&amp;N1525)</f>
        <v>1</v>
      </c>
      <c r="P1525" s="3">
        <v>0</v>
      </c>
      <c r="Q1525" s="3">
        <v>0</v>
      </c>
      <c r="R1525" s="3">
        <v>0</v>
      </c>
      <c r="S1525" s="3" t="s">
        <v>45</v>
      </c>
      <c r="T1525" s="3">
        <f>COUNTIF([1]局站!$D$4:$D$172,"="&amp;S1525)</f>
        <v>1</v>
      </c>
      <c r="U1525" s="3">
        <v>0</v>
      </c>
      <c r="V1525" s="3">
        <v>0</v>
      </c>
      <c r="W1525" s="3">
        <v>0</v>
      </c>
      <c r="X1525" s="3" t="s">
        <v>1214</v>
      </c>
      <c r="Y1525" s="3" t="s">
        <v>880</v>
      </c>
      <c r="Z1525" s="3" t="str">
        <f>INDEX(业务类型!$C$4:$C$8,MATCH(纤芯!Y1525,业务类型!$B$4:$B$8,0))</f>
        <v>IDLE</v>
      </c>
      <c r="AA1525" s="3"/>
    </row>
    <row r="1526" spans="1:27" ht="16.5" x14ac:dyDescent="0.2">
      <c r="A1526" s="3">
        <v>1523</v>
      </c>
      <c r="B1526" s="3">
        <f t="shared" si="119"/>
        <v>37011101005</v>
      </c>
      <c r="C1526" s="3" t="s">
        <v>1166</v>
      </c>
      <c r="D1526" s="3" t="s">
        <v>211</v>
      </c>
      <c r="E1526" s="3" t="str">
        <f>INDEX(光放段!$G$4:$G$237,MATCH(纤芯!G1526,光放段!$C$4:$C$237,0))</f>
        <v>山东二干|济聊菏2号光缆:济南山大路-聊城联通建设路</v>
      </c>
      <c r="F1526" s="3">
        <f>INDEX(光放段!$I$4:$I$237,MATCH(纤芯!H1526,光放段!$B$4:$B$237,0))</f>
        <v>37011100000</v>
      </c>
      <c r="G1526" s="3" t="str">
        <f t="shared" si="115"/>
        <v>山东二干|济聊菏2号光缆:济南山大路-齐河务头</v>
      </c>
      <c r="H1526" s="3">
        <f>INDEX(光放段!$B$4:$B$237,MATCH(纤芯!G1526,光放段!$C$4:$C$237,0))</f>
        <v>37011101000</v>
      </c>
      <c r="I1526" s="3" t="str">
        <f t="shared" si="116"/>
        <v>济聊菏2号光缆</v>
      </c>
      <c r="J1526" s="3" t="str">
        <f>INDEX(子缆名称!$B$4:$B$29,纤芯!M1526)</f>
        <v>A缆</v>
      </c>
      <c r="K1526" s="3">
        <v>5</v>
      </c>
      <c r="L1526" s="3">
        <f t="shared" si="117"/>
        <v>5</v>
      </c>
      <c r="M1526" s="3">
        <f t="shared" si="118"/>
        <v>1</v>
      </c>
      <c r="N1526" s="3" t="s">
        <v>44</v>
      </c>
      <c r="O1526" s="3">
        <f>COUNTIF([1]局站!$D$4:$D$172,"="&amp;N1526)</f>
        <v>1</v>
      </c>
      <c r="P1526" s="3">
        <v>0</v>
      </c>
      <c r="Q1526" s="3">
        <v>0</v>
      </c>
      <c r="R1526" s="3">
        <v>0</v>
      </c>
      <c r="S1526" s="3" t="s">
        <v>45</v>
      </c>
      <c r="T1526" s="3">
        <f>COUNTIF([1]局站!$D$4:$D$172,"="&amp;S1526)</f>
        <v>1</v>
      </c>
      <c r="U1526" s="3">
        <v>0</v>
      </c>
      <c r="V1526" s="3">
        <v>0</v>
      </c>
      <c r="W1526" s="3">
        <v>0</v>
      </c>
      <c r="X1526" s="3" t="s">
        <v>1214</v>
      </c>
      <c r="Y1526" s="3" t="s">
        <v>880</v>
      </c>
      <c r="Z1526" s="3" t="str">
        <f>INDEX(业务类型!$C$4:$C$8,MATCH(纤芯!Y1526,业务类型!$B$4:$B$8,0))</f>
        <v>IDLE</v>
      </c>
      <c r="AA1526" s="3"/>
    </row>
    <row r="1527" spans="1:27" ht="16.5" x14ac:dyDescent="0.2">
      <c r="A1527" s="3">
        <v>1524</v>
      </c>
      <c r="B1527" s="3">
        <f t="shared" si="119"/>
        <v>37011101006</v>
      </c>
      <c r="C1527" s="3" t="s">
        <v>1166</v>
      </c>
      <c r="D1527" s="3" t="s">
        <v>211</v>
      </c>
      <c r="E1527" s="3" t="str">
        <f>INDEX(光放段!$G$4:$G$237,MATCH(纤芯!G1527,光放段!$C$4:$C$237,0))</f>
        <v>山东二干|济聊菏2号光缆:济南山大路-聊城联通建设路</v>
      </c>
      <c r="F1527" s="3">
        <f>INDEX(光放段!$I$4:$I$237,MATCH(纤芯!H1527,光放段!$B$4:$B$237,0))</f>
        <v>37011100000</v>
      </c>
      <c r="G1527" s="3" t="str">
        <f t="shared" si="115"/>
        <v>山东二干|济聊菏2号光缆:济南山大路-齐河务头</v>
      </c>
      <c r="H1527" s="3">
        <f>INDEX(光放段!$B$4:$B$237,MATCH(纤芯!G1527,光放段!$C$4:$C$237,0))</f>
        <v>37011101000</v>
      </c>
      <c r="I1527" s="3" t="str">
        <f t="shared" si="116"/>
        <v>济聊菏2号光缆</v>
      </c>
      <c r="J1527" s="3" t="str">
        <f>INDEX(子缆名称!$B$4:$B$29,纤芯!M1527)</f>
        <v>A缆</v>
      </c>
      <c r="K1527" s="3">
        <v>6</v>
      </c>
      <c r="L1527" s="3">
        <f t="shared" si="117"/>
        <v>6</v>
      </c>
      <c r="M1527" s="3">
        <f t="shared" si="118"/>
        <v>1</v>
      </c>
      <c r="N1527" s="3" t="s">
        <v>44</v>
      </c>
      <c r="O1527" s="3">
        <f>COUNTIF([1]局站!$D$4:$D$172,"="&amp;N1527)</f>
        <v>1</v>
      </c>
      <c r="P1527" s="3">
        <v>0</v>
      </c>
      <c r="Q1527" s="3">
        <v>0</v>
      </c>
      <c r="R1527" s="3">
        <v>0</v>
      </c>
      <c r="S1527" s="3" t="s">
        <v>45</v>
      </c>
      <c r="T1527" s="3">
        <f>COUNTIF([1]局站!$D$4:$D$172,"="&amp;S1527)</f>
        <v>1</v>
      </c>
      <c r="U1527" s="3">
        <v>0</v>
      </c>
      <c r="V1527" s="3">
        <v>0</v>
      </c>
      <c r="W1527" s="3">
        <v>0</v>
      </c>
      <c r="X1527" s="3" t="s">
        <v>1214</v>
      </c>
      <c r="Y1527" s="3" t="s">
        <v>850</v>
      </c>
      <c r="Z1527" s="3" t="str">
        <f>INDEX(业务类型!$C$4:$C$8,MATCH(纤芯!Y1527,业务类型!$B$4:$B$8,0))</f>
        <v>ONE</v>
      </c>
      <c r="AA1527" s="3" t="s">
        <v>967</v>
      </c>
    </row>
    <row r="1528" spans="1:27" ht="16.5" x14ac:dyDescent="0.2">
      <c r="A1528" s="3">
        <v>1525</v>
      </c>
      <c r="B1528" s="3">
        <f t="shared" si="119"/>
        <v>37011101007</v>
      </c>
      <c r="C1528" s="3" t="s">
        <v>1166</v>
      </c>
      <c r="D1528" s="3" t="s">
        <v>211</v>
      </c>
      <c r="E1528" s="3" t="str">
        <f>INDEX(光放段!$G$4:$G$237,MATCH(纤芯!G1528,光放段!$C$4:$C$237,0))</f>
        <v>山东二干|济聊菏2号光缆:济南山大路-聊城联通建设路</v>
      </c>
      <c r="F1528" s="3">
        <f>INDEX(光放段!$I$4:$I$237,MATCH(纤芯!H1528,光放段!$B$4:$B$237,0))</f>
        <v>37011100000</v>
      </c>
      <c r="G1528" s="3" t="str">
        <f t="shared" si="115"/>
        <v>山东二干|济聊菏2号光缆:济南山大路-齐河务头</v>
      </c>
      <c r="H1528" s="3">
        <f>INDEX(光放段!$B$4:$B$237,MATCH(纤芯!G1528,光放段!$C$4:$C$237,0))</f>
        <v>37011101000</v>
      </c>
      <c r="I1528" s="3" t="str">
        <f t="shared" si="116"/>
        <v>济聊菏2号光缆</v>
      </c>
      <c r="J1528" s="3" t="str">
        <f>INDEX(子缆名称!$B$4:$B$29,纤芯!M1528)</f>
        <v>A缆</v>
      </c>
      <c r="K1528" s="3">
        <v>7</v>
      </c>
      <c r="L1528" s="3">
        <f t="shared" si="117"/>
        <v>7</v>
      </c>
      <c r="M1528" s="3">
        <f t="shared" si="118"/>
        <v>1</v>
      </c>
      <c r="N1528" s="3" t="s">
        <v>44</v>
      </c>
      <c r="O1528" s="3">
        <f>COUNTIF([1]局站!$D$4:$D$172,"="&amp;N1528)</f>
        <v>1</v>
      </c>
      <c r="P1528" s="3">
        <v>0</v>
      </c>
      <c r="Q1528" s="3">
        <v>0</v>
      </c>
      <c r="R1528" s="3">
        <v>0</v>
      </c>
      <c r="S1528" s="3" t="s">
        <v>45</v>
      </c>
      <c r="T1528" s="3">
        <f>COUNTIF([1]局站!$D$4:$D$172,"="&amp;S1528)</f>
        <v>1</v>
      </c>
      <c r="U1528" s="3">
        <v>0</v>
      </c>
      <c r="V1528" s="3">
        <v>0</v>
      </c>
      <c r="W1528" s="3">
        <v>0</v>
      </c>
      <c r="X1528" s="3" t="s">
        <v>1215</v>
      </c>
      <c r="Y1528" s="3" t="s">
        <v>852</v>
      </c>
      <c r="Z1528" s="3" t="str">
        <f>INDEX(业务类型!$C$4:$C$8,MATCH(纤芯!Y1528,业务类型!$B$4:$B$8,0))</f>
        <v>TWO</v>
      </c>
      <c r="AA1528" s="3" t="s">
        <v>966</v>
      </c>
    </row>
    <row r="1529" spans="1:27" ht="16.5" x14ac:dyDescent="0.2">
      <c r="A1529" s="3">
        <v>1526</v>
      </c>
      <c r="B1529" s="3">
        <f t="shared" si="119"/>
        <v>37011101008</v>
      </c>
      <c r="C1529" s="3" t="s">
        <v>1166</v>
      </c>
      <c r="D1529" s="3" t="s">
        <v>211</v>
      </c>
      <c r="E1529" s="3" t="str">
        <f>INDEX(光放段!$G$4:$G$237,MATCH(纤芯!G1529,光放段!$C$4:$C$237,0))</f>
        <v>山东二干|济聊菏2号光缆:济南山大路-聊城联通建设路</v>
      </c>
      <c r="F1529" s="3">
        <f>INDEX(光放段!$I$4:$I$237,MATCH(纤芯!H1529,光放段!$B$4:$B$237,0))</f>
        <v>37011100000</v>
      </c>
      <c r="G1529" s="3" t="str">
        <f t="shared" si="115"/>
        <v>山东二干|济聊菏2号光缆:济南山大路-齐河务头</v>
      </c>
      <c r="H1529" s="3">
        <f>INDEX(光放段!$B$4:$B$237,MATCH(纤芯!G1529,光放段!$C$4:$C$237,0))</f>
        <v>37011101000</v>
      </c>
      <c r="I1529" s="3" t="str">
        <f t="shared" si="116"/>
        <v>济聊菏2号光缆</v>
      </c>
      <c r="J1529" s="3" t="str">
        <f>INDEX(子缆名称!$B$4:$B$29,纤芯!M1529)</f>
        <v>A缆</v>
      </c>
      <c r="K1529" s="3">
        <v>8</v>
      </c>
      <c r="L1529" s="3">
        <f t="shared" si="117"/>
        <v>8</v>
      </c>
      <c r="M1529" s="3">
        <f t="shared" si="118"/>
        <v>1</v>
      </c>
      <c r="N1529" s="3" t="s">
        <v>44</v>
      </c>
      <c r="O1529" s="3">
        <f>COUNTIF([1]局站!$D$4:$D$172,"="&amp;N1529)</f>
        <v>1</v>
      </c>
      <c r="P1529" s="3">
        <v>0</v>
      </c>
      <c r="Q1529" s="3">
        <v>0</v>
      </c>
      <c r="R1529" s="3">
        <v>0</v>
      </c>
      <c r="S1529" s="3" t="s">
        <v>45</v>
      </c>
      <c r="T1529" s="3">
        <f>COUNTIF([1]局站!$D$4:$D$172,"="&amp;S1529)</f>
        <v>1</v>
      </c>
      <c r="U1529" s="3">
        <v>0</v>
      </c>
      <c r="V1529" s="3">
        <v>0</v>
      </c>
      <c r="W1529" s="3">
        <v>0</v>
      </c>
      <c r="X1529" s="3" t="s">
        <v>1215</v>
      </c>
      <c r="Y1529" s="3" t="s">
        <v>880</v>
      </c>
      <c r="Z1529" s="3" t="str">
        <f>INDEX(业务类型!$C$4:$C$8,MATCH(纤芯!Y1529,业务类型!$B$4:$B$8,0))</f>
        <v>IDLE</v>
      </c>
      <c r="AA1529" s="3"/>
    </row>
    <row r="1530" spans="1:27" ht="16.5" x14ac:dyDescent="0.2">
      <c r="A1530" s="3">
        <v>1527</v>
      </c>
      <c r="B1530" s="3">
        <f t="shared" si="119"/>
        <v>37011101009</v>
      </c>
      <c r="C1530" s="3" t="s">
        <v>1166</v>
      </c>
      <c r="D1530" s="3" t="s">
        <v>211</v>
      </c>
      <c r="E1530" s="3" t="str">
        <f>INDEX(光放段!$G$4:$G$237,MATCH(纤芯!G1530,光放段!$C$4:$C$237,0))</f>
        <v>山东二干|济聊菏2号光缆:济南山大路-聊城联通建设路</v>
      </c>
      <c r="F1530" s="3">
        <f>INDEX(光放段!$I$4:$I$237,MATCH(纤芯!H1530,光放段!$B$4:$B$237,0))</f>
        <v>37011100000</v>
      </c>
      <c r="G1530" s="3" t="str">
        <f t="shared" si="115"/>
        <v>山东二干|济聊菏2号光缆:济南山大路-齐河务头</v>
      </c>
      <c r="H1530" s="3">
        <f>INDEX(光放段!$B$4:$B$237,MATCH(纤芯!G1530,光放段!$C$4:$C$237,0))</f>
        <v>37011101000</v>
      </c>
      <c r="I1530" s="3" t="str">
        <f t="shared" si="116"/>
        <v>济聊菏2号光缆</v>
      </c>
      <c r="J1530" s="3" t="str">
        <f>INDEX(子缆名称!$B$4:$B$29,纤芯!M1530)</f>
        <v>A缆</v>
      </c>
      <c r="K1530" s="3">
        <v>9</v>
      </c>
      <c r="L1530" s="3">
        <f t="shared" si="117"/>
        <v>9</v>
      </c>
      <c r="M1530" s="3">
        <f t="shared" si="118"/>
        <v>1</v>
      </c>
      <c r="N1530" s="3" t="s">
        <v>44</v>
      </c>
      <c r="O1530" s="3">
        <f>COUNTIF([1]局站!$D$4:$D$172,"="&amp;N1530)</f>
        <v>1</v>
      </c>
      <c r="P1530" s="3">
        <v>0</v>
      </c>
      <c r="Q1530" s="3">
        <v>0</v>
      </c>
      <c r="R1530" s="3">
        <v>0</v>
      </c>
      <c r="S1530" s="3" t="s">
        <v>45</v>
      </c>
      <c r="T1530" s="3">
        <f>COUNTIF([1]局站!$D$4:$D$172,"="&amp;S1530)</f>
        <v>1</v>
      </c>
      <c r="U1530" s="3">
        <v>0</v>
      </c>
      <c r="V1530" s="3">
        <v>0</v>
      </c>
      <c r="W1530" s="3">
        <v>0</v>
      </c>
      <c r="X1530" s="3" t="s">
        <v>1215</v>
      </c>
      <c r="Y1530" s="3" t="s">
        <v>880</v>
      </c>
      <c r="Z1530" s="3" t="str">
        <f>INDEX(业务类型!$C$4:$C$8,MATCH(纤芯!Y1530,业务类型!$B$4:$B$8,0))</f>
        <v>IDLE</v>
      </c>
      <c r="AA1530" s="3"/>
    </row>
    <row r="1531" spans="1:27" ht="16.5" x14ac:dyDescent="0.2">
      <c r="A1531" s="3">
        <v>1528</v>
      </c>
      <c r="B1531" s="3">
        <f t="shared" si="119"/>
        <v>37011101010</v>
      </c>
      <c r="C1531" s="3" t="s">
        <v>1166</v>
      </c>
      <c r="D1531" s="3" t="s">
        <v>211</v>
      </c>
      <c r="E1531" s="3" t="str">
        <f>INDEX(光放段!$G$4:$G$237,MATCH(纤芯!G1531,光放段!$C$4:$C$237,0))</f>
        <v>山东二干|济聊菏2号光缆:济南山大路-聊城联通建设路</v>
      </c>
      <c r="F1531" s="3">
        <f>INDEX(光放段!$I$4:$I$237,MATCH(纤芯!H1531,光放段!$B$4:$B$237,0))</f>
        <v>37011100000</v>
      </c>
      <c r="G1531" s="3" t="str">
        <f t="shared" si="115"/>
        <v>山东二干|济聊菏2号光缆:济南山大路-齐河务头</v>
      </c>
      <c r="H1531" s="3">
        <f>INDEX(光放段!$B$4:$B$237,MATCH(纤芯!G1531,光放段!$C$4:$C$237,0))</f>
        <v>37011101000</v>
      </c>
      <c r="I1531" s="3" t="str">
        <f t="shared" si="116"/>
        <v>济聊菏2号光缆</v>
      </c>
      <c r="J1531" s="3" t="str">
        <f>INDEX(子缆名称!$B$4:$B$29,纤芯!M1531)</f>
        <v>A缆</v>
      </c>
      <c r="K1531" s="3">
        <v>10</v>
      </c>
      <c r="L1531" s="3">
        <f t="shared" si="117"/>
        <v>10</v>
      </c>
      <c r="M1531" s="3">
        <f t="shared" si="118"/>
        <v>1</v>
      </c>
      <c r="N1531" s="3" t="s">
        <v>44</v>
      </c>
      <c r="O1531" s="3">
        <f>COUNTIF([1]局站!$D$4:$D$172,"="&amp;N1531)</f>
        <v>1</v>
      </c>
      <c r="P1531" s="3">
        <v>0</v>
      </c>
      <c r="Q1531" s="3">
        <v>0</v>
      </c>
      <c r="R1531" s="3">
        <v>0</v>
      </c>
      <c r="S1531" s="3" t="s">
        <v>45</v>
      </c>
      <c r="T1531" s="3">
        <f>COUNTIF([1]局站!$D$4:$D$172,"="&amp;S1531)</f>
        <v>1</v>
      </c>
      <c r="U1531" s="3">
        <v>0</v>
      </c>
      <c r="V1531" s="3">
        <v>0</v>
      </c>
      <c r="W1531" s="3">
        <v>0</v>
      </c>
      <c r="X1531" s="3" t="s">
        <v>1215</v>
      </c>
      <c r="Y1531" s="3" t="s">
        <v>850</v>
      </c>
      <c r="Z1531" s="3" t="str">
        <f>INDEX(业务类型!$C$4:$C$8,MATCH(纤芯!Y1531,业务类型!$B$4:$B$8,0))</f>
        <v>ONE</v>
      </c>
      <c r="AA1531" s="3" t="s">
        <v>967</v>
      </c>
    </row>
    <row r="1532" spans="1:27" ht="16.5" x14ac:dyDescent="0.2">
      <c r="A1532" s="3">
        <v>1529</v>
      </c>
      <c r="B1532" s="3">
        <f t="shared" si="119"/>
        <v>37011101011</v>
      </c>
      <c r="C1532" s="3" t="s">
        <v>1166</v>
      </c>
      <c r="D1532" s="3" t="s">
        <v>211</v>
      </c>
      <c r="E1532" s="3" t="str">
        <f>INDEX(光放段!$G$4:$G$237,MATCH(纤芯!G1532,光放段!$C$4:$C$237,0))</f>
        <v>山东二干|济聊菏2号光缆:济南山大路-聊城联通建设路</v>
      </c>
      <c r="F1532" s="3">
        <f>INDEX(光放段!$I$4:$I$237,MATCH(纤芯!H1532,光放段!$B$4:$B$237,0))</f>
        <v>37011100000</v>
      </c>
      <c r="G1532" s="3" t="str">
        <f t="shared" si="115"/>
        <v>山东二干|济聊菏2号光缆:济南山大路-齐河务头</v>
      </c>
      <c r="H1532" s="3">
        <f>INDEX(光放段!$B$4:$B$237,MATCH(纤芯!G1532,光放段!$C$4:$C$237,0))</f>
        <v>37011101000</v>
      </c>
      <c r="I1532" s="3" t="str">
        <f t="shared" si="116"/>
        <v>济聊菏2号光缆</v>
      </c>
      <c r="J1532" s="3" t="str">
        <f>INDEX(子缆名称!$B$4:$B$29,纤芯!M1532)</f>
        <v>A缆</v>
      </c>
      <c r="K1532" s="3">
        <v>11</v>
      </c>
      <c r="L1532" s="3">
        <f t="shared" si="117"/>
        <v>11</v>
      </c>
      <c r="M1532" s="3">
        <f t="shared" si="118"/>
        <v>1</v>
      </c>
      <c r="N1532" s="3" t="s">
        <v>44</v>
      </c>
      <c r="O1532" s="3">
        <f>COUNTIF([1]局站!$D$4:$D$172,"="&amp;N1532)</f>
        <v>1</v>
      </c>
      <c r="P1532" s="3">
        <v>0</v>
      </c>
      <c r="Q1532" s="3">
        <v>0</v>
      </c>
      <c r="R1532" s="3">
        <v>0</v>
      </c>
      <c r="S1532" s="3" t="s">
        <v>45</v>
      </c>
      <c r="T1532" s="3">
        <f>COUNTIF([1]局站!$D$4:$D$172,"="&amp;S1532)</f>
        <v>1</v>
      </c>
      <c r="U1532" s="3">
        <v>0</v>
      </c>
      <c r="V1532" s="3">
        <v>0</v>
      </c>
      <c r="W1532" s="3">
        <v>0</v>
      </c>
      <c r="X1532" s="3" t="s">
        <v>1215</v>
      </c>
      <c r="Y1532" s="3" t="s">
        <v>852</v>
      </c>
      <c r="Z1532" s="3" t="str">
        <f>INDEX(业务类型!$C$4:$C$8,MATCH(纤芯!Y1532,业务类型!$B$4:$B$8,0))</f>
        <v>TWO</v>
      </c>
      <c r="AA1532" s="3" t="s">
        <v>926</v>
      </c>
    </row>
    <row r="1533" spans="1:27" ht="16.5" x14ac:dyDescent="0.2">
      <c r="A1533" s="3">
        <v>1530</v>
      </c>
      <c r="B1533" s="3">
        <f t="shared" si="119"/>
        <v>37011101012</v>
      </c>
      <c r="C1533" s="3" t="s">
        <v>1166</v>
      </c>
      <c r="D1533" s="3" t="s">
        <v>211</v>
      </c>
      <c r="E1533" s="3" t="str">
        <f>INDEX(光放段!$G$4:$G$237,MATCH(纤芯!G1533,光放段!$C$4:$C$237,0))</f>
        <v>山东二干|济聊菏2号光缆:济南山大路-聊城联通建设路</v>
      </c>
      <c r="F1533" s="3">
        <f>INDEX(光放段!$I$4:$I$237,MATCH(纤芯!H1533,光放段!$B$4:$B$237,0))</f>
        <v>37011100000</v>
      </c>
      <c r="G1533" s="3" t="str">
        <f t="shared" si="115"/>
        <v>山东二干|济聊菏2号光缆:济南山大路-齐河务头</v>
      </c>
      <c r="H1533" s="3">
        <f>INDEX(光放段!$B$4:$B$237,MATCH(纤芯!G1533,光放段!$C$4:$C$237,0))</f>
        <v>37011101000</v>
      </c>
      <c r="I1533" s="3" t="str">
        <f t="shared" si="116"/>
        <v>济聊菏2号光缆</v>
      </c>
      <c r="J1533" s="3" t="str">
        <f>INDEX(子缆名称!$B$4:$B$29,纤芯!M1533)</f>
        <v>A缆</v>
      </c>
      <c r="K1533" s="3">
        <v>12</v>
      </c>
      <c r="L1533" s="3">
        <f t="shared" si="117"/>
        <v>12</v>
      </c>
      <c r="M1533" s="3">
        <f t="shared" si="118"/>
        <v>1</v>
      </c>
      <c r="N1533" s="3" t="s">
        <v>44</v>
      </c>
      <c r="O1533" s="3">
        <f>COUNTIF([1]局站!$D$4:$D$172,"="&amp;N1533)</f>
        <v>1</v>
      </c>
      <c r="P1533" s="3">
        <v>0</v>
      </c>
      <c r="Q1533" s="3">
        <v>0</v>
      </c>
      <c r="R1533" s="3">
        <v>0</v>
      </c>
      <c r="S1533" s="3" t="s">
        <v>45</v>
      </c>
      <c r="T1533" s="3">
        <f>COUNTIF([1]局站!$D$4:$D$172,"="&amp;S1533)</f>
        <v>1</v>
      </c>
      <c r="U1533" s="3">
        <v>0</v>
      </c>
      <c r="V1533" s="3">
        <v>0</v>
      </c>
      <c r="W1533" s="3">
        <v>0</v>
      </c>
      <c r="X1533" s="3" t="s">
        <v>1215</v>
      </c>
      <c r="Y1533" s="3" t="s">
        <v>852</v>
      </c>
      <c r="Z1533" s="3" t="str">
        <f>INDEX(业务类型!$C$4:$C$8,MATCH(纤芯!Y1533,业务类型!$B$4:$B$8,0))</f>
        <v>TWO</v>
      </c>
      <c r="AA1533" s="3" t="s">
        <v>926</v>
      </c>
    </row>
    <row r="1534" spans="1:27" ht="16.5" x14ac:dyDescent="0.2">
      <c r="A1534" s="3">
        <v>1531</v>
      </c>
      <c r="B1534" s="3">
        <f t="shared" si="119"/>
        <v>37011101013</v>
      </c>
      <c r="C1534" s="3" t="s">
        <v>1166</v>
      </c>
      <c r="D1534" s="3" t="s">
        <v>211</v>
      </c>
      <c r="E1534" s="3" t="str">
        <f>INDEX(光放段!$G$4:$G$237,MATCH(纤芯!G1534,光放段!$C$4:$C$237,0))</f>
        <v>山东二干|济聊菏2号光缆:济南山大路-聊城联通建设路</v>
      </c>
      <c r="F1534" s="3">
        <f>INDEX(光放段!$I$4:$I$237,MATCH(纤芯!H1534,光放段!$B$4:$B$237,0))</f>
        <v>37011100000</v>
      </c>
      <c r="G1534" s="3" t="str">
        <f t="shared" si="115"/>
        <v>山东二干|济聊菏2号光缆:济南山大路-齐河务头</v>
      </c>
      <c r="H1534" s="3">
        <f>INDEX(光放段!$B$4:$B$237,MATCH(纤芯!G1534,光放段!$C$4:$C$237,0))</f>
        <v>37011101000</v>
      </c>
      <c r="I1534" s="3" t="str">
        <f t="shared" si="116"/>
        <v>济聊菏2号光缆</v>
      </c>
      <c r="J1534" s="3" t="str">
        <f>INDEX(子缆名称!$B$4:$B$29,纤芯!M1534)</f>
        <v>B缆</v>
      </c>
      <c r="K1534" s="3">
        <v>13</v>
      </c>
      <c r="L1534" s="3">
        <f t="shared" si="117"/>
        <v>1</v>
      </c>
      <c r="M1534" s="3">
        <f t="shared" si="118"/>
        <v>2</v>
      </c>
      <c r="N1534" s="3" t="s">
        <v>44</v>
      </c>
      <c r="O1534" s="3">
        <f>COUNTIF([1]局站!$D$4:$D$172,"="&amp;N1534)</f>
        <v>1</v>
      </c>
      <c r="P1534" s="3">
        <v>0</v>
      </c>
      <c r="Q1534" s="3">
        <v>0</v>
      </c>
      <c r="R1534" s="3">
        <v>0</v>
      </c>
      <c r="S1534" s="3" t="s">
        <v>45</v>
      </c>
      <c r="T1534" s="3">
        <f>COUNTIF([1]局站!$D$4:$D$172,"="&amp;S1534)</f>
        <v>1</v>
      </c>
      <c r="U1534" s="3">
        <v>0</v>
      </c>
      <c r="V1534" s="3">
        <v>0</v>
      </c>
      <c r="W1534" s="3">
        <v>0</v>
      </c>
      <c r="X1534" s="3" t="s">
        <v>1215</v>
      </c>
      <c r="Y1534" s="3" t="s">
        <v>880</v>
      </c>
      <c r="Z1534" s="3" t="str">
        <f>INDEX(业务类型!$C$4:$C$8,MATCH(纤芯!Y1534,业务类型!$B$4:$B$8,0))</f>
        <v>IDLE</v>
      </c>
      <c r="AA1534" s="3"/>
    </row>
    <row r="1535" spans="1:27" ht="16.5" x14ac:dyDescent="0.2">
      <c r="A1535" s="3">
        <v>1532</v>
      </c>
      <c r="B1535" s="3">
        <f t="shared" si="119"/>
        <v>37011101014</v>
      </c>
      <c r="C1535" s="3" t="s">
        <v>1166</v>
      </c>
      <c r="D1535" s="3" t="s">
        <v>211</v>
      </c>
      <c r="E1535" s="3" t="str">
        <f>INDEX(光放段!$G$4:$G$237,MATCH(纤芯!G1535,光放段!$C$4:$C$237,0))</f>
        <v>山东二干|济聊菏2号光缆:济南山大路-聊城联通建设路</v>
      </c>
      <c r="F1535" s="3">
        <f>INDEX(光放段!$I$4:$I$237,MATCH(纤芯!H1535,光放段!$B$4:$B$237,0))</f>
        <v>37011100000</v>
      </c>
      <c r="G1535" s="3" t="str">
        <f t="shared" si="115"/>
        <v>山东二干|济聊菏2号光缆:济南山大路-齐河务头</v>
      </c>
      <c r="H1535" s="3">
        <f>INDEX(光放段!$B$4:$B$237,MATCH(纤芯!G1535,光放段!$C$4:$C$237,0))</f>
        <v>37011101000</v>
      </c>
      <c r="I1535" s="3" t="str">
        <f t="shared" si="116"/>
        <v>济聊菏2号光缆</v>
      </c>
      <c r="J1535" s="3" t="str">
        <f>INDEX(子缆名称!$B$4:$B$29,纤芯!M1535)</f>
        <v>B缆</v>
      </c>
      <c r="K1535" s="3">
        <v>14</v>
      </c>
      <c r="L1535" s="3">
        <f t="shared" si="117"/>
        <v>2</v>
      </c>
      <c r="M1535" s="3">
        <f t="shared" si="118"/>
        <v>2</v>
      </c>
      <c r="N1535" s="3" t="s">
        <v>44</v>
      </c>
      <c r="O1535" s="3">
        <f>COUNTIF([1]局站!$D$4:$D$172,"="&amp;N1535)</f>
        <v>1</v>
      </c>
      <c r="P1535" s="3">
        <v>0</v>
      </c>
      <c r="Q1535" s="3">
        <v>0</v>
      </c>
      <c r="R1535" s="3">
        <v>0</v>
      </c>
      <c r="S1535" s="3" t="s">
        <v>45</v>
      </c>
      <c r="T1535" s="3">
        <f>COUNTIF([1]局站!$D$4:$D$172,"="&amp;S1535)</f>
        <v>1</v>
      </c>
      <c r="U1535" s="3">
        <v>0</v>
      </c>
      <c r="V1535" s="3">
        <v>0</v>
      </c>
      <c r="W1535" s="3">
        <v>0</v>
      </c>
      <c r="X1535" s="3" t="s">
        <v>1215</v>
      </c>
      <c r="Y1535" s="3" t="s">
        <v>880</v>
      </c>
      <c r="Z1535" s="3" t="str">
        <f>INDEX(业务类型!$C$4:$C$8,MATCH(纤芯!Y1535,业务类型!$B$4:$B$8,0))</f>
        <v>IDLE</v>
      </c>
      <c r="AA1535" s="3"/>
    </row>
    <row r="1536" spans="1:27" ht="16.5" x14ac:dyDescent="0.2">
      <c r="A1536" s="3">
        <v>1533</v>
      </c>
      <c r="B1536" s="3">
        <f t="shared" si="119"/>
        <v>37011101015</v>
      </c>
      <c r="C1536" s="3" t="s">
        <v>1166</v>
      </c>
      <c r="D1536" s="3" t="s">
        <v>211</v>
      </c>
      <c r="E1536" s="3" t="str">
        <f>INDEX(光放段!$G$4:$G$237,MATCH(纤芯!G1536,光放段!$C$4:$C$237,0))</f>
        <v>山东二干|济聊菏2号光缆:济南山大路-聊城联通建设路</v>
      </c>
      <c r="F1536" s="3">
        <f>INDEX(光放段!$I$4:$I$237,MATCH(纤芯!H1536,光放段!$B$4:$B$237,0))</f>
        <v>37011100000</v>
      </c>
      <c r="G1536" s="3" t="str">
        <f t="shared" si="115"/>
        <v>山东二干|济聊菏2号光缆:济南山大路-齐河务头</v>
      </c>
      <c r="H1536" s="3">
        <f>INDEX(光放段!$B$4:$B$237,MATCH(纤芯!G1536,光放段!$C$4:$C$237,0))</f>
        <v>37011101000</v>
      </c>
      <c r="I1536" s="3" t="str">
        <f t="shared" si="116"/>
        <v>济聊菏2号光缆</v>
      </c>
      <c r="J1536" s="3" t="str">
        <f>INDEX(子缆名称!$B$4:$B$29,纤芯!M1536)</f>
        <v>B缆</v>
      </c>
      <c r="K1536" s="3">
        <v>15</v>
      </c>
      <c r="L1536" s="3">
        <f t="shared" si="117"/>
        <v>3</v>
      </c>
      <c r="M1536" s="3">
        <f t="shared" si="118"/>
        <v>2</v>
      </c>
      <c r="N1536" s="3" t="s">
        <v>44</v>
      </c>
      <c r="O1536" s="3">
        <f>COUNTIF([1]局站!$D$4:$D$172,"="&amp;N1536)</f>
        <v>1</v>
      </c>
      <c r="P1536" s="3">
        <v>0</v>
      </c>
      <c r="Q1536" s="3">
        <v>0</v>
      </c>
      <c r="R1536" s="3">
        <v>0</v>
      </c>
      <c r="S1536" s="3" t="s">
        <v>45</v>
      </c>
      <c r="T1536" s="3">
        <f>COUNTIF([1]局站!$D$4:$D$172,"="&amp;S1536)</f>
        <v>1</v>
      </c>
      <c r="U1536" s="3">
        <v>0</v>
      </c>
      <c r="V1536" s="3">
        <v>0</v>
      </c>
      <c r="W1536" s="3">
        <v>0</v>
      </c>
      <c r="X1536" s="3" t="s">
        <v>1215</v>
      </c>
      <c r="Y1536" s="3" t="s">
        <v>880</v>
      </c>
      <c r="Z1536" s="3" t="str">
        <f>INDEX(业务类型!$C$4:$C$8,MATCH(纤芯!Y1536,业务类型!$B$4:$B$8,0))</f>
        <v>IDLE</v>
      </c>
      <c r="AA1536" s="3"/>
    </row>
    <row r="1537" spans="1:27" ht="16.5" x14ac:dyDescent="0.2">
      <c r="A1537" s="3">
        <v>1534</v>
      </c>
      <c r="B1537" s="3">
        <f t="shared" si="119"/>
        <v>37011101016</v>
      </c>
      <c r="C1537" s="3" t="s">
        <v>1166</v>
      </c>
      <c r="D1537" s="3" t="s">
        <v>211</v>
      </c>
      <c r="E1537" s="3" t="str">
        <f>INDEX(光放段!$G$4:$G$237,MATCH(纤芯!G1537,光放段!$C$4:$C$237,0))</f>
        <v>山东二干|济聊菏2号光缆:济南山大路-聊城联通建设路</v>
      </c>
      <c r="F1537" s="3">
        <f>INDEX(光放段!$I$4:$I$237,MATCH(纤芯!H1537,光放段!$B$4:$B$237,0))</f>
        <v>37011100000</v>
      </c>
      <c r="G1537" s="3" t="str">
        <f t="shared" si="115"/>
        <v>山东二干|济聊菏2号光缆:济南山大路-齐河务头</v>
      </c>
      <c r="H1537" s="3">
        <f>INDEX(光放段!$B$4:$B$237,MATCH(纤芯!G1537,光放段!$C$4:$C$237,0))</f>
        <v>37011101000</v>
      </c>
      <c r="I1537" s="3" t="str">
        <f t="shared" si="116"/>
        <v>济聊菏2号光缆</v>
      </c>
      <c r="J1537" s="3" t="str">
        <f>INDEX(子缆名称!$B$4:$B$29,纤芯!M1537)</f>
        <v>B缆</v>
      </c>
      <c r="K1537" s="3">
        <v>16</v>
      </c>
      <c r="L1537" s="3">
        <f t="shared" si="117"/>
        <v>4</v>
      </c>
      <c r="M1537" s="3">
        <f t="shared" si="118"/>
        <v>2</v>
      </c>
      <c r="N1537" s="3" t="s">
        <v>44</v>
      </c>
      <c r="O1537" s="3">
        <f>COUNTIF([1]局站!$D$4:$D$172,"="&amp;N1537)</f>
        <v>1</v>
      </c>
      <c r="P1537" s="3">
        <v>0</v>
      </c>
      <c r="Q1537" s="3">
        <v>0</v>
      </c>
      <c r="R1537" s="3">
        <v>0</v>
      </c>
      <c r="S1537" s="3" t="s">
        <v>45</v>
      </c>
      <c r="T1537" s="3">
        <f>COUNTIF([1]局站!$D$4:$D$172,"="&amp;S1537)</f>
        <v>1</v>
      </c>
      <c r="U1537" s="3">
        <v>0</v>
      </c>
      <c r="V1537" s="3">
        <v>0</v>
      </c>
      <c r="W1537" s="3">
        <v>0</v>
      </c>
      <c r="X1537" s="3" t="s">
        <v>1215</v>
      </c>
      <c r="Y1537" s="3" t="s">
        <v>850</v>
      </c>
      <c r="Z1537" s="3" t="str">
        <f>INDEX(业务类型!$C$4:$C$8,MATCH(纤芯!Y1537,业务类型!$B$4:$B$8,0))</f>
        <v>ONE</v>
      </c>
      <c r="AA1537" s="3" t="s">
        <v>968</v>
      </c>
    </row>
    <row r="1538" spans="1:27" ht="16.5" x14ac:dyDescent="0.2">
      <c r="A1538" s="3">
        <v>1535</v>
      </c>
      <c r="B1538" s="3">
        <f t="shared" si="119"/>
        <v>37011101017</v>
      </c>
      <c r="C1538" s="3" t="s">
        <v>1166</v>
      </c>
      <c r="D1538" s="3" t="s">
        <v>211</v>
      </c>
      <c r="E1538" s="3" t="str">
        <f>INDEX(光放段!$G$4:$G$237,MATCH(纤芯!G1538,光放段!$C$4:$C$237,0))</f>
        <v>山东二干|济聊菏2号光缆:济南山大路-聊城联通建设路</v>
      </c>
      <c r="F1538" s="3">
        <f>INDEX(光放段!$I$4:$I$237,MATCH(纤芯!H1538,光放段!$B$4:$B$237,0))</f>
        <v>37011100000</v>
      </c>
      <c r="G1538" s="3" t="str">
        <f t="shared" si="115"/>
        <v>山东二干|济聊菏2号光缆:济南山大路-齐河务头</v>
      </c>
      <c r="H1538" s="3">
        <f>INDEX(光放段!$B$4:$B$237,MATCH(纤芯!G1538,光放段!$C$4:$C$237,0))</f>
        <v>37011101000</v>
      </c>
      <c r="I1538" s="3" t="str">
        <f t="shared" si="116"/>
        <v>济聊菏2号光缆</v>
      </c>
      <c r="J1538" s="3" t="str">
        <f>INDEX(子缆名称!$B$4:$B$29,纤芯!M1538)</f>
        <v>B缆</v>
      </c>
      <c r="K1538" s="3">
        <v>17</v>
      </c>
      <c r="L1538" s="3">
        <f t="shared" si="117"/>
        <v>5</v>
      </c>
      <c r="M1538" s="3">
        <f t="shared" si="118"/>
        <v>2</v>
      </c>
      <c r="N1538" s="3" t="s">
        <v>44</v>
      </c>
      <c r="O1538" s="3">
        <f>COUNTIF([1]局站!$D$4:$D$172,"="&amp;N1538)</f>
        <v>1</v>
      </c>
      <c r="P1538" s="3">
        <v>0</v>
      </c>
      <c r="Q1538" s="3">
        <v>0</v>
      </c>
      <c r="R1538" s="3">
        <v>0</v>
      </c>
      <c r="S1538" s="3" t="s">
        <v>45</v>
      </c>
      <c r="T1538" s="3">
        <f>COUNTIF([1]局站!$D$4:$D$172,"="&amp;S1538)</f>
        <v>1</v>
      </c>
      <c r="U1538" s="3">
        <v>0</v>
      </c>
      <c r="V1538" s="3">
        <v>0</v>
      </c>
      <c r="W1538" s="3">
        <v>0</v>
      </c>
      <c r="X1538" s="3" t="s">
        <v>1215</v>
      </c>
      <c r="Y1538" s="3" t="s">
        <v>850</v>
      </c>
      <c r="Z1538" s="3" t="str">
        <f>INDEX(业务类型!$C$4:$C$8,MATCH(纤芯!Y1538,业务类型!$B$4:$B$8,0))</f>
        <v>ONE</v>
      </c>
      <c r="AA1538" s="3" t="s">
        <v>969</v>
      </c>
    </row>
    <row r="1539" spans="1:27" ht="16.5" x14ac:dyDescent="0.2">
      <c r="A1539" s="3">
        <v>1536</v>
      </c>
      <c r="B1539" s="3">
        <f t="shared" si="119"/>
        <v>37011101018</v>
      </c>
      <c r="C1539" s="3" t="s">
        <v>1166</v>
      </c>
      <c r="D1539" s="3" t="s">
        <v>211</v>
      </c>
      <c r="E1539" s="3" t="str">
        <f>INDEX(光放段!$G$4:$G$237,MATCH(纤芯!G1539,光放段!$C$4:$C$237,0))</f>
        <v>山东二干|济聊菏2号光缆:济南山大路-聊城联通建设路</v>
      </c>
      <c r="F1539" s="3">
        <f>INDEX(光放段!$I$4:$I$237,MATCH(纤芯!H1539,光放段!$B$4:$B$237,0))</f>
        <v>37011100000</v>
      </c>
      <c r="G1539" s="3" t="str">
        <f t="shared" si="115"/>
        <v>山东二干|济聊菏2号光缆:济南山大路-齐河务头</v>
      </c>
      <c r="H1539" s="3">
        <f>INDEX(光放段!$B$4:$B$237,MATCH(纤芯!G1539,光放段!$C$4:$C$237,0))</f>
        <v>37011101000</v>
      </c>
      <c r="I1539" s="3" t="str">
        <f t="shared" si="116"/>
        <v>济聊菏2号光缆</v>
      </c>
      <c r="J1539" s="3" t="str">
        <f>INDEX(子缆名称!$B$4:$B$29,纤芯!M1539)</f>
        <v>B缆</v>
      </c>
      <c r="K1539" s="3">
        <v>18</v>
      </c>
      <c r="L1539" s="3">
        <f t="shared" si="117"/>
        <v>6</v>
      </c>
      <c r="M1539" s="3">
        <f t="shared" si="118"/>
        <v>2</v>
      </c>
      <c r="N1539" s="3" t="s">
        <v>44</v>
      </c>
      <c r="O1539" s="3">
        <f>COUNTIF([1]局站!$D$4:$D$172,"="&amp;N1539)</f>
        <v>1</v>
      </c>
      <c r="P1539" s="3">
        <v>0</v>
      </c>
      <c r="Q1539" s="3">
        <v>0</v>
      </c>
      <c r="R1539" s="3">
        <v>0</v>
      </c>
      <c r="S1539" s="3" t="s">
        <v>45</v>
      </c>
      <c r="T1539" s="3">
        <f>COUNTIF([1]局站!$D$4:$D$172,"="&amp;S1539)</f>
        <v>1</v>
      </c>
      <c r="U1539" s="3">
        <v>0</v>
      </c>
      <c r="V1539" s="3">
        <v>0</v>
      </c>
      <c r="W1539" s="3">
        <v>0</v>
      </c>
      <c r="X1539" s="3" t="s">
        <v>1215</v>
      </c>
      <c r="Y1539" s="3" t="s">
        <v>850</v>
      </c>
      <c r="Z1539" s="3" t="str">
        <f>INDEX(业务类型!$C$4:$C$8,MATCH(纤芯!Y1539,业务类型!$B$4:$B$8,0))</f>
        <v>ONE</v>
      </c>
      <c r="AA1539" s="3" t="s">
        <v>969</v>
      </c>
    </row>
    <row r="1540" spans="1:27" ht="16.5" x14ac:dyDescent="0.2">
      <c r="A1540" s="3">
        <v>1537</v>
      </c>
      <c r="B1540" s="3">
        <f t="shared" si="119"/>
        <v>37011101019</v>
      </c>
      <c r="C1540" s="3" t="s">
        <v>1166</v>
      </c>
      <c r="D1540" s="3" t="s">
        <v>211</v>
      </c>
      <c r="E1540" s="3" t="str">
        <f>INDEX(光放段!$G$4:$G$237,MATCH(纤芯!G1540,光放段!$C$4:$C$237,0))</f>
        <v>山东二干|济聊菏2号光缆:济南山大路-聊城联通建设路</v>
      </c>
      <c r="F1540" s="3">
        <f>INDEX(光放段!$I$4:$I$237,MATCH(纤芯!H1540,光放段!$B$4:$B$237,0))</f>
        <v>37011100000</v>
      </c>
      <c r="G1540" s="3" t="str">
        <f t="shared" si="115"/>
        <v>山东二干|济聊菏2号光缆:济南山大路-齐河务头</v>
      </c>
      <c r="H1540" s="3">
        <f>INDEX(光放段!$B$4:$B$237,MATCH(纤芯!G1540,光放段!$C$4:$C$237,0))</f>
        <v>37011101000</v>
      </c>
      <c r="I1540" s="3" t="str">
        <f t="shared" si="116"/>
        <v>济聊菏2号光缆</v>
      </c>
      <c r="J1540" s="3" t="str">
        <f>INDEX(子缆名称!$B$4:$B$29,纤芯!M1540)</f>
        <v>B缆</v>
      </c>
      <c r="K1540" s="3">
        <v>19</v>
      </c>
      <c r="L1540" s="3">
        <f t="shared" si="117"/>
        <v>7</v>
      </c>
      <c r="M1540" s="3">
        <f t="shared" si="118"/>
        <v>2</v>
      </c>
      <c r="N1540" s="3" t="s">
        <v>44</v>
      </c>
      <c r="O1540" s="3">
        <f>COUNTIF([1]局站!$D$4:$D$172,"="&amp;N1540)</f>
        <v>1</v>
      </c>
      <c r="P1540" s="3">
        <v>0</v>
      </c>
      <c r="Q1540" s="3">
        <v>0</v>
      </c>
      <c r="R1540" s="3">
        <v>0</v>
      </c>
      <c r="S1540" s="3" t="s">
        <v>45</v>
      </c>
      <c r="T1540" s="3">
        <f>COUNTIF([1]局站!$D$4:$D$172,"="&amp;S1540)</f>
        <v>1</v>
      </c>
      <c r="U1540" s="3">
        <v>0</v>
      </c>
      <c r="V1540" s="3">
        <v>0</v>
      </c>
      <c r="W1540" s="3">
        <v>0</v>
      </c>
      <c r="X1540" s="3" t="s">
        <v>1215</v>
      </c>
      <c r="Y1540" s="3" t="s">
        <v>850</v>
      </c>
      <c r="Z1540" s="3" t="str">
        <f>INDEX(业务类型!$C$4:$C$8,MATCH(纤芯!Y1540,业务类型!$B$4:$B$8,0))</f>
        <v>ONE</v>
      </c>
      <c r="AA1540" s="3" t="s">
        <v>968</v>
      </c>
    </row>
    <row r="1541" spans="1:27" ht="16.5" x14ac:dyDescent="0.2">
      <c r="A1541" s="3">
        <v>1538</v>
      </c>
      <c r="B1541" s="3">
        <f t="shared" si="119"/>
        <v>37011101020</v>
      </c>
      <c r="C1541" s="3" t="s">
        <v>1166</v>
      </c>
      <c r="D1541" s="3" t="s">
        <v>211</v>
      </c>
      <c r="E1541" s="3" t="str">
        <f>INDEX(光放段!$G$4:$G$237,MATCH(纤芯!G1541,光放段!$C$4:$C$237,0))</f>
        <v>山东二干|济聊菏2号光缆:济南山大路-聊城联通建设路</v>
      </c>
      <c r="F1541" s="3">
        <f>INDEX(光放段!$I$4:$I$237,MATCH(纤芯!H1541,光放段!$B$4:$B$237,0))</f>
        <v>37011100000</v>
      </c>
      <c r="G1541" s="3" t="str">
        <f t="shared" ref="G1541:G1604" si="120">C1541&amp;"|"&amp;D1541&amp;":"&amp;N1541&amp;"-"&amp;S1541</f>
        <v>山东二干|济聊菏2号光缆:济南山大路-齐河务头</v>
      </c>
      <c r="H1541" s="3">
        <f>INDEX(光放段!$B$4:$B$237,MATCH(纤芯!G1541,光放段!$C$4:$C$237,0))</f>
        <v>37011101000</v>
      </c>
      <c r="I1541" s="3" t="str">
        <f t="shared" ref="I1541:I1604" si="121">D1541</f>
        <v>济聊菏2号光缆</v>
      </c>
      <c r="J1541" s="3" t="str">
        <f>INDEX(子缆名称!$B$4:$B$29,纤芯!M1541)</f>
        <v>B缆</v>
      </c>
      <c r="K1541" s="3">
        <v>20</v>
      </c>
      <c r="L1541" s="3">
        <f t="shared" ref="L1541:L1604" si="122">MOD(K1541-1,12)+1</f>
        <v>8</v>
      </c>
      <c r="M1541" s="3">
        <f t="shared" ref="M1541:M1604" si="123">INT((K1541-1)/12)+1</f>
        <v>2</v>
      </c>
      <c r="N1541" s="3" t="s">
        <v>44</v>
      </c>
      <c r="O1541" s="3">
        <f>COUNTIF([1]局站!$D$4:$D$172,"="&amp;N1541)</f>
        <v>1</v>
      </c>
      <c r="P1541" s="3">
        <v>0</v>
      </c>
      <c r="Q1541" s="3">
        <v>0</v>
      </c>
      <c r="R1541" s="3">
        <v>0</v>
      </c>
      <c r="S1541" s="3" t="s">
        <v>45</v>
      </c>
      <c r="T1541" s="3">
        <f>COUNTIF([1]局站!$D$4:$D$172,"="&amp;S1541)</f>
        <v>1</v>
      </c>
      <c r="U1541" s="3">
        <v>0</v>
      </c>
      <c r="V1541" s="3">
        <v>0</v>
      </c>
      <c r="W1541" s="3">
        <v>0</v>
      </c>
      <c r="X1541" s="3" t="s">
        <v>1215</v>
      </c>
      <c r="Y1541" s="3" t="s">
        <v>850</v>
      </c>
      <c r="Z1541" s="3" t="str">
        <f>INDEX(业务类型!$C$4:$C$8,MATCH(纤芯!Y1541,业务类型!$B$4:$B$8,0))</f>
        <v>ONE</v>
      </c>
      <c r="AA1541" s="3" t="s">
        <v>970</v>
      </c>
    </row>
    <row r="1542" spans="1:27" ht="16.5" x14ac:dyDescent="0.2">
      <c r="A1542" s="3">
        <v>1539</v>
      </c>
      <c r="B1542" s="3">
        <f t="shared" si="119"/>
        <v>37011101021</v>
      </c>
      <c r="C1542" s="3" t="s">
        <v>1166</v>
      </c>
      <c r="D1542" s="3" t="s">
        <v>211</v>
      </c>
      <c r="E1542" s="3" t="str">
        <f>INDEX(光放段!$G$4:$G$237,MATCH(纤芯!G1542,光放段!$C$4:$C$237,0))</f>
        <v>山东二干|济聊菏2号光缆:济南山大路-聊城联通建设路</v>
      </c>
      <c r="F1542" s="3">
        <f>INDEX(光放段!$I$4:$I$237,MATCH(纤芯!H1542,光放段!$B$4:$B$237,0))</f>
        <v>37011100000</v>
      </c>
      <c r="G1542" s="3" t="str">
        <f t="shared" si="120"/>
        <v>山东二干|济聊菏2号光缆:济南山大路-齐河务头</v>
      </c>
      <c r="H1542" s="3">
        <f>INDEX(光放段!$B$4:$B$237,MATCH(纤芯!G1542,光放段!$C$4:$C$237,0))</f>
        <v>37011101000</v>
      </c>
      <c r="I1542" s="3" t="str">
        <f t="shared" si="121"/>
        <v>济聊菏2号光缆</v>
      </c>
      <c r="J1542" s="3" t="str">
        <f>INDEX(子缆名称!$B$4:$B$29,纤芯!M1542)</f>
        <v>B缆</v>
      </c>
      <c r="K1542" s="3">
        <v>21</v>
      </c>
      <c r="L1542" s="3">
        <f t="shared" si="122"/>
        <v>9</v>
      </c>
      <c r="M1542" s="3">
        <f t="shared" si="123"/>
        <v>2</v>
      </c>
      <c r="N1542" s="3" t="s">
        <v>44</v>
      </c>
      <c r="O1542" s="3">
        <f>COUNTIF([1]局站!$D$4:$D$172,"="&amp;N1542)</f>
        <v>1</v>
      </c>
      <c r="P1542" s="3">
        <v>0</v>
      </c>
      <c r="Q1542" s="3">
        <v>0</v>
      </c>
      <c r="R1542" s="3">
        <v>0</v>
      </c>
      <c r="S1542" s="3" t="s">
        <v>45</v>
      </c>
      <c r="T1542" s="3">
        <f>COUNTIF([1]局站!$D$4:$D$172,"="&amp;S1542)</f>
        <v>1</v>
      </c>
      <c r="U1542" s="3">
        <v>0</v>
      </c>
      <c r="V1542" s="3">
        <v>0</v>
      </c>
      <c r="W1542" s="3">
        <v>0</v>
      </c>
      <c r="X1542" s="3" t="s">
        <v>1215</v>
      </c>
      <c r="Y1542" s="3" t="s">
        <v>850</v>
      </c>
      <c r="Z1542" s="3" t="str">
        <f>INDEX(业务类型!$C$4:$C$8,MATCH(纤芯!Y1542,业务类型!$B$4:$B$8,0))</f>
        <v>ONE</v>
      </c>
      <c r="AA1542" s="3" t="s">
        <v>970</v>
      </c>
    </row>
    <row r="1543" spans="1:27" ht="16.5" x14ac:dyDescent="0.2">
      <c r="A1543" s="3">
        <v>1540</v>
      </c>
      <c r="B1543" s="3">
        <f t="shared" si="119"/>
        <v>37011101022</v>
      </c>
      <c r="C1543" s="3" t="s">
        <v>1166</v>
      </c>
      <c r="D1543" s="3" t="s">
        <v>211</v>
      </c>
      <c r="E1543" s="3" t="str">
        <f>INDEX(光放段!$G$4:$G$237,MATCH(纤芯!G1543,光放段!$C$4:$C$237,0))</f>
        <v>山东二干|济聊菏2号光缆:济南山大路-聊城联通建设路</v>
      </c>
      <c r="F1543" s="3">
        <f>INDEX(光放段!$I$4:$I$237,MATCH(纤芯!H1543,光放段!$B$4:$B$237,0))</f>
        <v>37011100000</v>
      </c>
      <c r="G1543" s="3" t="str">
        <f t="shared" si="120"/>
        <v>山东二干|济聊菏2号光缆:济南山大路-齐河务头</v>
      </c>
      <c r="H1543" s="3">
        <f>INDEX(光放段!$B$4:$B$237,MATCH(纤芯!G1543,光放段!$C$4:$C$237,0))</f>
        <v>37011101000</v>
      </c>
      <c r="I1543" s="3" t="str">
        <f t="shared" si="121"/>
        <v>济聊菏2号光缆</v>
      </c>
      <c r="J1543" s="3" t="str">
        <f>INDEX(子缆名称!$B$4:$B$29,纤芯!M1543)</f>
        <v>B缆</v>
      </c>
      <c r="K1543" s="3">
        <v>22</v>
      </c>
      <c r="L1543" s="3">
        <f t="shared" si="122"/>
        <v>10</v>
      </c>
      <c r="M1543" s="3">
        <f t="shared" si="123"/>
        <v>2</v>
      </c>
      <c r="N1543" s="3" t="s">
        <v>44</v>
      </c>
      <c r="O1543" s="3">
        <f>COUNTIF([1]局站!$D$4:$D$172,"="&amp;N1543)</f>
        <v>1</v>
      </c>
      <c r="P1543" s="3">
        <v>0</v>
      </c>
      <c r="Q1543" s="3">
        <v>0</v>
      </c>
      <c r="R1543" s="3">
        <v>0</v>
      </c>
      <c r="S1543" s="3" t="s">
        <v>45</v>
      </c>
      <c r="T1543" s="3">
        <f>COUNTIF([1]局站!$D$4:$D$172,"="&amp;S1543)</f>
        <v>1</v>
      </c>
      <c r="U1543" s="3">
        <v>0</v>
      </c>
      <c r="V1543" s="3">
        <v>0</v>
      </c>
      <c r="W1543" s="3">
        <v>0</v>
      </c>
      <c r="X1543" s="3" t="s">
        <v>1215</v>
      </c>
      <c r="Y1543" s="3" t="s">
        <v>880</v>
      </c>
      <c r="Z1543" s="3" t="str">
        <f>INDEX(业务类型!$C$4:$C$8,MATCH(纤芯!Y1543,业务类型!$B$4:$B$8,0))</f>
        <v>IDLE</v>
      </c>
      <c r="AA1543" s="3"/>
    </row>
    <row r="1544" spans="1:27" ht="16.5" x14ac:dyDescent="0.2">
      <c r="A1544" s="3">
        <v>1541</v>
      </c>
      <c r="B1544" s="3">
        <f t="shared" si="119"/>
        <v>37011101023</v>
      </c>
      <c r="C1544" s="3" t="s">
        <v>1166</v>
      </c>
      <c r="D1544" s="3" t="s">
        <v>211</v>
      </c>
      <c r="E1544" s="3" t="str">
        <f>INDEX(光放段!$G$4:$G$237,MATCH(纤芯!G1544,光放段!$C$4:$C$237,0))</f>
        <v>山东二干|济聊菏2号光缆:济南山大路-聊城联通建设路</v>
      </c>
      <c r="F1544" s="3">
        <f>INDEX(光放段!$I$4:$I$237,MATCH(纤芯!H1544,光放段!$B$4:$B$237,0))</f>
        <v>37011100000</v>
      </c>
      <c r="G1544" s="3" t="str">
        <f t="shared" si="120"/>
        <v>山东二干|济聊菏2号光缆:济南山大路-齐河务头</v>
      </c>
      <c r="H1544" s="3">
        <f>INDEX(光放段!$B$4:$B$237,MATCH(纤芯!G1544,光放段!$C$4:$C$237,0))</f>
        <v>37011101000</v>
      </c>
      <c r="I1544" s="3" t="str">
        <f t="shared" si="121"/>
        <v>济聊菏2号光缆</v>
      </c>
      <c r="J1544" s="3" t="str">
        <f>INDEX(子缆名称!$B$4:$B$29,纤芯!M1544)</f>
        <v>B缆</v>
      </c>
      <c r="K1544" s="3">
        <v>23</v>
      </c>
      <c r="L1544" s="3">
        <f t="shared" si="122"/>
        <v>11</v>
      </c>
      <c r="M1544" s="3">
        <f t="shared" si="123"/>
        <v>2</v>
      </c>
      <c r="N1544" s="3" t="s">
        <v>44</v>
      </c>
      <c r="O1544" s="3">
        <f>COUNTIF([1]局站!$D$4:$D$172,"="&amp;N1544)</f>
        <v>1</v>
      </c>
      <c r="P1544" s="3">
        <v>0</v>
      </c>
      <c r="Q1544" s="3">
        <v>0</v>
      </c>
      <c r="R1544" s="3">
        <v>0</v>
      </c>
      <c r="S1544" s="3" t="s">
        <v>45</v>
      </c>
      <c r="T1544" s="3">
        <f>COUNTIF([1]局站!$D$4:$D$172,"="&amp;S1544)</f>
        <v>1</v>
      </c>
      <c r="U1544" s="3">
        <v>0</v>
      </c>
      <c r="V1544" s="3">
        <v>0</v>
      </c>
      <c r="W1544" s="3">
        <v>0</v>
      </c>
      <c r="X1544" s="3" t="s">
        <v>1215</v>
      </c>
      <c r="Y1544" s="3" t="s">
        <v>850</v>
      </c>
      <c r="Z1544" s="3" t="str">
        <f>INDEX(业务类型!$C$4:$C$8,MATCH(纤芯!Y1544,业务类型!$B$4:$B$8,0))</f>
        <v>ONE</v>
      </c>
      <c r="AA1544" s="3" t="s">
        <v>971</v>
      </c>
    </row>
    <row r="1545" spans="1:27" ht="16.5" x14ac:dyDescent="0.2">
      <c r="A1545" s="3">
        <v>1542</v>
      </c>
      <c r="B1545" s="3">
        <f t="shared" si="119"/>
        <v>37011101024</v>
      </c>
      <c r="C1545" s="3" t="s">
        <v>1166</v>
      </c>
      <c r="D1545" s="3" t="s">
        <v>211</v>
      </c>
      <c r="E1545" s="3" t="str">
        <f>INDEX(光放段!$G$4:$G$237,MATCH(纤芯!G1545,光放段!$C$4:$C$237,0))</f>
        <v>山东二干|济聊菏2号光缆:济南山大路-聊城联通建设路</v>
      </c>
      <c r="F1545" s="3">
        <f>INDEX(光放段!$I$4:$I$237,MATCH(纤芯!H1545,光放段!$B$4:$B$237,0))</f>
        <v>37011100000</v>
      </c>
      <c r="G1545" s="3" t="str">
        <f t="shared" si="120"/>
        <v>山东二干|济聊菏2号光缆:济南山大路-齐河务头</v>
      </c>
      <c r="H1545" s="3">
        <f>INDEX(光放段!$B$4:$B$237,MATCH(纤芯!G1545,光放段!$C$4:$C$237,0))</f>
        <v>37011101000</v>
      </c>
      <c r="I1545" s="3" t="str">
        <f t="shared" si="121"/>
        <v>济聊菏2号光缆</v>
      </c>
      <c r="J1545" s="3" t="str">
        <f>INDEX(子缆名称!$B$4:$B$29,纤芯!M1545)</f>
        <v>B缆</v>
      </c>
      <c r="K1545" s="3">
        <v>24</v>
      </c>
      <c r="L1545" s="3">
        <f t="shared" si="122"/>
        <v>12</v>
      </c>
      <c r="M1545" s="3">
        <f t="shared" si="123"/>
        <v>2</v>
      </c>
      <c r="N1545" s="3" t="s">
        <v>44</v>
      </c>
      <c r="O1545" s="3">
        <f>COUNTIF([1]局站!$D$4:$D$172,"="&amp;N1545)</f>
        <v>1</v>
      </c>
      <c r="P1545" s="3">
        <v>0</v>
      </c>
      <c r="Q1545" s="3">
        <v>0</v>
      </c>
      <c r="R1545" s="3">
        <v>0</v>
      </c>
      <c r="S1545" s="3" t="s">
        <v>45</v>
      </c>
      <c r="T1545" s="3">
        <f>COUNTIF([1]局站!$D$4:$D$172,"="&amp;S1545)</f>
        <v>1</v>
      </c>
      <c r="U1545" s="3">
        <v>0</v>
      </c>
      <c r="V1545" s="3">
        <v>0</v>
      </c>
      <c r="W1545" s="3">
        <v>0</v>
      </c>
      <c r="X1545" s="3" t="s">
        <v>1215</v>
      </c>
      <c r="Y1545" s="3" t="s">
        <v>850</v>
      </c>
      <c r="Z1545" s="3" t="str">
        <f>INDEX(业务类型!$C$4:$C$8,MATCH(纤芯!Y1545,业务类型!$B$4:$B$8,0))</f>
        <v>ONE</v>
      </c>
      <c r="AA1545" s="3" t="s">
        <v>971</v>
      </c>
    </row>
    <row r="1546" spans="1:27" ht="16.5" x14ac:dyDescent="0.2">
      <c r="A1546" s="3">
        <v>1543</v>
      </c>
      <c r="B1546" s="3">
        <f t="shared" si="119"/>
        <v>37011102001</v>
      </c>
      <c r="C1546" s="3" t="s">
        <v>1166</v>
      </c>
      <c r="D1546" s="3" t="s">
        <v>211</v>
      </c>
      <c r="E1546" s="3" t="str">
        <f>INDEX(光放段!$G$4:$G$237,MATCH(纤芯!G1546,光放段!$C$4:$C$237,0))</f>
        <v>山东二干|济聊菏2号光缆:济南山大路-聊城联通建设路</v>
      </c>
      <c r="F1546" s="3">
        <f>INDEX(光放段!$I$4:$I$237,MATCH(纤芯!H1546,光放段!$B$4:$B$237,0))</f>
        <v>37011100000</v>
      </c>
      <c r="G1546" s="3" t="str">
        <f t="shared" si="120"/>
        <v>山东二干|济聊菏2号光缆:齐河务头-聊城联通建设路</v>
      </c>
      <c r="H1546" s="3">
        <f>INDEX(光放段!$B$4:$B$237,MATCH(纤芯!G1546,光放段!$C$4:$C$237,0))</f>
        <v>37011102000</v>
      </c>
      <c r="I1546" s="3" t="str">
        <f t="shared" si="121"/>
        <v>济聊菏2号光缆</v>
      </c>
      <c r="J1546" s="3" t="str">
        <f>INDEX(子缆名称!$B$4:$B$29,纤芯!M1546)</f>
        <v>A缆</v>
      </c>
      <c r="K1546" s="3">
        <v>1</v>
      </c>
      <c r="L1546" s="3">
        <f t="shared" si="122"/>
        <v>1</v>
      </c>
      <c r="M1546" s="3">
        <f t="shared" si="123"/>
        <v>1</v>
      </c>
      <c r="N1546" s="3" t="s">
        <v>45</v>
      </c>
      <c r="O1546" s="3">
        <f>COUNTIF([1]局站!$D$4:$D$172,"="&amp;N1546)</f>
        <v>1</v>
      </c>
      <c r="P1546" s="3">
        <v>0</v>
      </c>
      <c r="Q1546" s="3">
        <v>0</v>
      </c>
      <c r="R1546" s="3">
        <v>0</v>
      </c>
      <c r="S1546" s="3" t="s">
        <v>46</v>
      </c>
      <c r="T1546" s="3">
        <f>COUNTIF([1]局站!$D$4:$D$172,"="&amp;S1546)</f>
        <v>1</v>
      </c>
      <c r="U1546" s="3">
        <v>0</v>
      </c>
      <c r="V1546" s="3">
        <v>0</v>
      </c>
      <c r="W1546" s="3">
        <v>0</v>
      </c>
      <c r="X1546" s="3" t="s">
        <v>1214</v>
      </c>
      <c r="Y1546" s="3" t="s">
        <v>852</v>
      </c>
      <c r="Z1546" s="3" t="str">
        <f>INDEX(业务类型!$C$4:$C$8,MATCH(纤芯!Y1546,业务类型!$B$4:$B$8,0))</f>
        <v>TWO</v>
      </c>
      <c r="AA1546" s="3" t="s">
        <v>926</v>
      </c>
    </row>
    <row r="1547" spans="1:27" ht="16.5" x14ac:dyDescent="0.2">
      <c r="A1547" s="3">
        <v>1544</v>
      </c>
      <c r="B1547" s="3">
        <f t="shared" si="119"/>
        <v>37011102002</v>
      </c>
      <c r="C1547" s="3" t="s">
        <v>1166</v>
      </c>
      <c r="D1547" s="3" t="s">
        <v>211</v>
      </c>
      <c r="E1547" s="3" t="str">
        <f>INDEX(光放段!$G$4:$G$237,MATCH(纤芯!G1547,光放段!$C$4:$C$237,0))</f>
        <v>山东二干|济聊菏2号光缆:济南山大路-聊城联通建设路</v>
      </c>
      <c r="F1547" s="3">
        <f>INDEX(光放段!$I$4:$I$237,MATCH(纤芯!H1547,光放段!$B$4:$B$237,0))</f>
        <v>37011100000</v>
      </c>
      <c r="G1547" s="3" t="str">
        <f t="shared" si="120"/>
        <v>山东二干|济聊菏2号光缆:齐河务头-聊城联通建设路</v>
      </c>
      <c r="H1547" s="3">
        <f>INDEX(光放段!$B$4:$B$237,MATCH(纤芯!G1547,光放段!$C$4:$C$237,0))</f>
        <v>37011102000</v>
      </c>
      <c r="I1547" s="3" t="str">
        <f t="shared" si="121"/>
        <v>济聊菏2号光缆</v>
      </c>
      <c r="J1547" s="3" t="str">
        <f>INDEX(子缆名称!$B$4:$B$29,纤芯!M1547)</f>
        <v>A缆</v>
      </c>
      <c r="K1547" s="3">
        <v>2</v>
      </c>
      <c r="L1547" s="3">
        <f t="shared" si="122"/>
        <v>2</v>
      </c>
      <c r="M1547" s="3">
        <f t="shared" si="123"/>
        <v>1</v>
      </c>
      <c r="N1547" s="3" t="s">
        <v>45</v>
      </c>
      <c r="O1547" s="3">
        <f>COUNTIF([1]局站!$D$4:$D$172,"="&amp;N1547)</f>
        <v>1</v>
      </c>
      <c r="P1547" s="3">
        <v>0</v>
      </c>
      <c r="Q1547" s="3">
        <v>0</v>
      </c>
      <c r="R1547" s="3">
        <v>0</v>
      </c>
      <c r="S1547" s="3" t="s">
        <v>46</v>
      </c>
      <c r="T1547" s="3">
        <f>COUNTIF([1]局站!$D$4:$D$172,"="&amp;S1547)</f>
        <v>1</v>
      </c>
      <c r="U1547" s="3">
        <v>0</v>
      </c>
      <c r="V1547" s="3">
        <v>0</v>
      </c>
      <c r="W1547" s="3">
        <v>0</v>
      </c>
      <c r="X1547" s="3" t="s">
        <v>1214</v>
      </c>
      <c r="Y1547" s="3" t="s">
        <v>852</v>
      </c>
      <c r="Z1547" s="3" t="str">
        <f>INDEX(业务类型!$C$4:$C$8,MATCH(纤芯!Y1547,业务类型!$B$4:$B$8,0))</f>
        <v>TWO</v>
      </c>
      <c r="AA1547" s="3" t="s">
        <v>926</v>
      </c>
    </row>
    <row r="1548" spans="1:27" ht="16.5" x14ac:dyDescent="0.2">
      <c r="A1548" s="3">
        <v>1545</v>
      </c>
      <c r="B1548" s="3">
        <f t="shared" si="119"/>
        <v>37011102003</v>
      </c>
      <c r="C1548" s="3" t="s">
        <v>1166</v>
      </c>
      <c r="D1548" s="3" t="s">
        <v>211</v>
      </c>
      <c r="E1548" s="3" t="str">
        <f>INDEX(光放段!$G$4:$G$237,MATCH(纤芯!G1548,光放段!$C$4:$C$237,0))</f>
        <v>山东二干|济聊菏2号光缆:济南山大路-聊城联通建设路</v>
      </c>
      <c r="F1548" s="3">
        <f>INDEX(光放段!$I$4:$I$237,MATCH(纤芯!H1548,光放段!$B$4:$B$237,0))</f>
        <v>37011100000</v>
      </c>
      <c r="G1548" s="3" t="str">
        <f t="shared" si="120"/>
        <v>山东二干|济聊菏2号光缆:齐河务头-聊城联通建设路</v>
      </c>
      <c r="H1548" s="3">
        <f>INDEX(光放段!$B$4:$B$237,MATCH(纤芯!G1548,光放段!$C$4:$C$237,0))</f>
        <v>37011102000</v>
      </c>
      <c r="I1548" s="3" t="str">
        <f t="shared" si="121"/>
        <v>济聊菏2号光缆</v>
      </c>
      <c r="J1548" s="3" t="str">
        <f>INDEX(子缆名称!$B$4:$B$29,纤芯!M1548)</f>
        <v>A缆</v>
      </c>
      <c r="K1548" s="3">
        <v>3</v>
      </c>
      <c r="L1548" s="3">
        <f t="shared" si="122"/>
        <v>3</v>
      </c>
      <c r="M1548" s="3">
        <f t="shared" si="123"/>
        <v>1</v>
      </c>
      <c r="N1548" s="3" t="s">
        <v>45</v>
      </c>
      <c r="O1548" s="3">
        <f>COUNTIF([1]局站!$D$4:$D$172,"="&amp;N1548)</f>
        <v>1</v>
      </c>
      <c r="P1548" s="3">
        <v>0</v>
      </c>
      <c r="Q1548" s="3">
        <v>0</v>
      </c>
      <c r="R1548" s="3">
        <v>0</v>
      </c>
      <c r="S1548" s="3" t="s">
        <v>46</v>
      </c>
      <c r="T1548" s="3">
        <f>COUNTIF([1]局站!$D$4:$D$172,"="&amp;S1548)</f>
        <v>1</v>
      </c>
      <c r="U1548" s="3">
        <v>0</v>
      </c>
      <c r="V1548" s="3">
        <v>0</v>
      </c>
      <c r="W1548" s="3">
        <v>0</v>
      </c>
      <c r="X1548" s="3" t="s">
        <v>1214</v>
      </c>
      <c r="Y1548" s="3" t="s">
        <v>852</v>
      </c>
      <c r="Z1548" s="3" t="str">
        <f>INDEX(业务类型!$C$4:$C$8,MATCH(纤芯!Y1548,业务类型!$B$4:$B$8,0))</f>
        <v>TWO</v>
      </c>
      <c r="AA1548" s="3" t="s">
        <v>914</v>
      </c>
    </row>
    <row r="1549" spans="1:27" ht="16.5" x14ac:dyDescent="0.2">
      <c r="A1549" s="3">
        <v>1546</v>
      </c>
      <c r="B1549" s="3">
        <f t="shared" si="119"/>
        <v>37011102004</v>
      </c>
      <c r="C1549" s="3" t="s">
        <v>1166</v>
      </c>
      <c r="D1549" s="3" t="s">
        <v>211</v>
      </c>
      <c r="E1549" s="3" t="str">
        <f>INDEX(光放段!$G$4:$G$237,MATCH(纤芯!G1549,光放段!$C$4:$C$237,0))</f>
        <v>山东二干|济聊菏2号光缆:济南山大路-聊城联通建设路</v>
      </c>
      <c r="F1549" s="3">
        <f>INDEX(光放段!$I$4:$I$237,MATCH(纤芯!H1549,光放段!$B$4:$B$237,0))</f>
        <v>37011100000</v>
      </c>
      <c r="G1549" s="3" t="str">
        <f t="shared" si="120"/>
        <v>山东二干|济聊菏2号光缆:齐河务头-聊城联通建设路</v>
      </c>
      <c r="H1549" s="3">
        <f>INDEX(光放段!$B$4:$B$237,MATCH(纤芯!G1549,光放段!$C$4:$C$237,0))</f>
        <v>37011102000</v>
      </c>
      <c r="I1549" s="3" t="str">
        <f t="shared" si="121"/>
        <v>济聊菏2号光缆</v>
      </c>
      <c r="J1549" s="3" t="str">
        <f>INDEX(子缆名称!$B$4:$B$29,纤芯!M1549)</f>
        <v>A缆</v>
      </c>
      <c r="K1549" s="3">
        <v>4</v>
      </c>
      <c r="L1549" s="3">
        <f t="shared" si="122"/>
        <v>4</v>
      </c>
      <c r="M1549" s="3">
        <f t="shared" si="123"/>
        <v>1</v>
      </c>
      <c r="N1549" s="3" t="s">
        <v>45</v>
      </c>
      <c r="O1549" s="3">
        <f>COUNTIF([1]局站!$D$4:$D$172,"="&amp;N1549)</f>
        <v>1</v>
      </c>
      <c r="P1549" s="3">
        <v>0</v>
      </c>
      <c r="Q1549" s="3">
        <v>0</v>
      </c>
      <c r="R1549" s="3">
        <v>0</v>
      </c>
      <c r="S1549" s="3" t="s">
        <v>46</v>
      </c>
      <c r="T1549" s="3">
        <f>COUNTIF([1]局站!$D$4:$D$172,"="&amp;S1549)</f>
        <v>1</v>
      </c>
      <c r="U1549" s="3">
        <v>0</v>
      </c>
      <c r="V1549" s="3">
        <v>0</v>
      </c>
      <c r="W1549" s="3">
        <v>0</v>
      </c>
      <c r="X1549" s="3" t="s">
        <v>1214</v>
      </c>
      <c r="Y1549" s="3" t="s">
        <v>852</v>
      </c>
      <c r="Z1549" s="3" t="str">
        <f>INDEX(业务类型!$C$4:$C$8,MATCH(纤芯!Y1549,业务类型!$B$4:$B$8,0))</f>
        <v>TWO</v>
      </c>
      <c r="AA1549" s="3" t="s">
        <v>914</v>
      </c>
    </row>
    <row r="1550" spans="1:27" ht="16.5" x14ac:dyDescent="0.2">
      <c r="A1550" s="3">
        <v>1547</v>
      </c>
      <c r="B1550" s="3">
        <f t="shared" si="119"/>
        <v>37011102005</v>
      </c>
      <c r="C1550" s="3" t="s">
        <v>1166</v>
      </c>
      <c r="D1550" s="3" t="s">
        <v>211</v>
      </c>
      <c r="E1550" s="3" t="str">
        <f>INDEX(光放段!$G$4:$G$237,MATCH(纤芯!G1550,光放段!$C$4:$C$237,0))</f>
        <v>山东二干|济聊菏2号光缆:济南山大路-聊城联通建设路</v>
      </c>
      <c r="F1550" s="3">
        <f>INDEX(光放段!$I$4:$I$237,MATCH(纤芯!H1550,光放段!$B$4:$B$237,0))</f>
        <v>37011100000</v>
      </c>
      <c r="G1550" s="3" t="str">
        <f t="shared" si="120"/>
        <v>山东二干|济聊菏2号光缆:齐河务头-聊城联通建设路</v>
      </c>
      <c r="H1550" s="3">
        <f>INDEX(光放段!$B$4:$B$237,MATCH(纤芯!G1550,光放段!$C$4:$C$237,0))</f>
        <v>37011102000</v>
      </c>
      <c r="I1550" s="3" t="str">
        <f t="shared" si="121"/>
        <v>济聊菏2号光缆</v>
      </c>
      <c r="J1550" s="3" t="str">
        <f>INDEX(子缆名称!$B$4:$B$29,纤芯!M1550)</f>
        <v>A缆</v>
      </c>
      <c r="K1550" s="3">
        <v>5</v>
      </c>
      <c r="L1550" s="3">
        <f t="shared" si="122"/>
        <v>5</v>
      </c>
      <c r="M1550" s="3">
        <f t="shared" si="123"/>
        <v>1</v>
      </c>
      <c r="N1550" s="3" t="s">
        <v>45</v>
      </c>
      <c r="O1550" s="3">
        <f>COUNTIF([1]局站!$D$4:$D$172,"="&amp;N1550)</f>
        <v>1</v>
      </c>
      <c r="P1550" s="3">
        <v>0</v>
      </c>
      <c r="Q1550" s="3">
        <v>0</v>
      </c>
      <c r="R1550" s="3">
        <v>0</v>
      </c>
      <c r="S1550" s="3" t="s">
        <v>46</v>
      </c>
      <c r="T1550" s="3">
        <f>COUNTIF([1]局站!$D$4:$D$172,"="&amp;S1550)</f>
        <v>1</v>
      </c>
      <c r="U1550" s="3">
        <v>0</v>
      </c>
      <c r="V1550" s="3">
        <v>0</v>
      </c>
      <c r="W1550" s="3">
        <v>0</v>
      </c>
      <c r="X1550" s="3" t="s">
        <v>1214</v>
      </c>
      <c r="Y1550" s="3" t="s">
        <v>852</v>
      </c>
      <c r="Z1550" s="3" t="str">
        <f>INDEX(业务类型!$C$4:$C$8,MATCH(纤芯!Y1550,业务类型!$B$4:$B$8,0))</f>
        <v>TWO</v>
      </c>
      <c r="AA1550" s="3" t="s">
        <v>916</v>
      </c>
    </row>
    <row r="1551" spans="1:27" ht="16.5" x14ac:dyDescent="0.2">
      <c r="A1551" s="3">
        <v>1548</v>
      </c>
      <c r="B1551" s="3">
        <f t="shared" si="119"/>
        <v>37011102006</v>
      </c>
      <c r="C1551" s="3" t="s">
        <v>1166</v>
      </c>
      <c r="D1551" s="3" t="s">
        <v>211</v>
      </c>
      <c r="E1551" s="3" t="str">
        <f>INDEX(光放段!$G$4:$G$237,MATCH(纤芯!G1551,光放段!$C$4:$C$237,0))</f>
        <v>山东二干|济聊菏2号光缆:济南山大路-聊城联通建设路</v>
      </c>
      <c r="F1551" s="3">
        <f>INDEX(光放段!$I$4:$I$237,MATCH(纤芯!H1551,光放段!$B$4:$B$237,0))</f>
        <v>37011100000</v>
      </c>
      <c r="G1551" s="3" t="str">
        <f t="shared" si="120"/>
        <v>山东二干|济聊菏2号光缆:齐河务头-聊城联通建设路</v>
      </c>
      <c r="H1551" s="3">
        <f>INDEX(光放段!$B$4:$B$237,MATCH(纤芯!G1551,光放段!$C$4:$C$237,0))</f>
        <v>37011102000</v>
      </c>
      <c r="I1551" s="3" t="str">
        <f t="shared" si="121"/>
        <v>济聊菏2号光缆</v>
      </c>
      <c r="J1551" s="3" t="str">
        <f>INDEX(子缆名称!$B$4:$B$29,纤芯!M1551)</f>
        <v>A缆</v>
      </c>
      <c r="K1551" s="3">
        <v>6</v>
      </c>
      <c r="L1551" s="3">
        <f t="shared" si="122"/>
        <v>6</v>
      </c>
      <c r="M1551" s="3">
        <f t="shared" si="123"/>
        <v>1</v>
      </c>
      <c r="N1551" s="3" t="s">
        <v>45</v>
      </c>
      <c r="O1551" s="3">
        <f>COUNTIF([1]局站!$D$4:$D$172,"="&amp;N1551)</f>
        <v>1</v>
      </c>
      <c r="P1551" s="3">
        <v>0</v>
      </c>
      <c r="Q1551" s="3">
        <v>0</v>
      </c>
      <c r="R1551" s="3">
        <v>0</v>
      </c>
      <c r="S1551" s="3" t="s">
        <v>46</v>
      </c>
      <c r="T1551" s="3">
        <f>COUNTIF([1]局站!$D$4:$D$172,"="&amp;S1551)</f>
        <v>1</v>
      </c>
      <c r="U1551" s="3">
        <v>0</v>
      </c>
      <c r="V1551" s="3">
        <v>0</v>
      </c>
      <c r="W1551" s="3">
        <v>0</v>
      </c>
      <c r="X1551" s="3" t="s">
        <v>1214</v>
      </c>
      <c r="Y1551" s="3" t="s">
        <v>852</v>
      </c>
      <c r="Z1551" s="3" t="str">
        <f>INDEX(业务类型!$C$4:$C$8,MATCH(纤芯!Y1551,业务类型!$B$4:$B$8,0))</f>
        <v>TWO</v>
      </c>
      <c r="AA1551" s="3" t="s">
        <v>916</v>
      </c>
    </row>
    <row r="1552" spans="1:27" ht="16.5" x14ac:dyDescent="0.2">
      <c r="A1552" s="3">
        <v>1549</v>
      </c>
      <c r="B1552" s="3">
        <f t="shared" si="119"/>
        <v>37011102007</v>
      </c>
      <c r="C1552" s="3" t="s">
        <v>1166</v>
      </c>
      <c r="D1552" s="3" t="s">
        <v>211</v>
      </c>
      <c r="E1552" s="3" t="str">
        <f>INDEX(光放段!$G$4:$G$237,MATCH(纤芯!G1552,光放段!$C$4:$C$237,0))</f>
        <v>山东二干|济聊菏2号光缆:济南山大路-聊城联通建设路</v>
      </c>
      <c r="F1552" s="3">
        <f>INDEX(光放段!$I$4:$I$237,MATCH(纤芯!H1552,光放段!$B$4:$B$237,0))</f>
        <v>37011100000</v>
      </c>
      <c r="G1552" s="3" t="str">
        <f t="shared" si="120"/>
        <v>山东二干|济聊菏2号光缆:齐河务头-聊城联通建设路</v>
      </c>
      <c r="H1552" s="3">
        <f>INDEX(光放段!$B$4:$B$237,MATCH(纤芯!G1552,光放段!$C$4:$C$237,0))</f>
        <v>37011102000</v>
      </c>
      <c r="I1552" s="3" t="str">
        <f t="shared" si="121"/>
        <v>济聊菏2号光缆</v>
      </c>
      <c r="J1552" s="3" t="str">
        <f>INDEX(子缆名称!$B$4:$B$29,纤芯!M1552)</f>
        <v>A缆</v>
      </c>
      <c r="K1552" s="3">
        <v>7</v>
      </c>
      <c r="L1552" s="3">
        <f t="shared" si="122"/>
        <v>7</v>
      </c>
      <c r="M1552" s="3">
        <f t="shared" si="123"/>
        <v>1</v>
      </c>
      <c r="N1552" s="3" t="s">
        <v>45</v>
      </c>
      <c r="O1552" s="3">
        <f>COUNTIF([1]局站!$D$4:$D$172,"="&amp;N1552)</f>
        <v>1</v>
      </c>
      <c r="P1552" s="3">
        <v>0</v>
      </c>
      <c r="Q1552" s="3">
        <v>0</v>
      </c>
      <c r="R1552" s="3">
        <v>0</v>
      </c>
      <c r="S1552" s="3" t="s">
        <v>46</v>
      </c>
      <c r="T1552" s="3">
        <f>COUNTIF([1]局站!$D$4:$D$172,"="&amp;S1552)</f>
        <v>1</v>
      </c>
      <c r="U1552" s="3">
        <v>0</v>
      </c>
      <c r="V1552" s="3">
        <v>0</v>
      </c>
      <c r="W1552" s="3">
        <v>0</v>
      </c>
      <c r="X1552" s="3" t="s">
        <v>1215</v>
      </c>
      <c r="Y1552" s="3" t="s">
        <v>852</v>
      </c>
      <c r="Z1552" s="3" t="str">
        <f>INDEX(业务类型!$C$4:$C$8,MATCH(纤芯!Y1552,业务类型!$B$4:$B$8,0))</f>
        <v>TWO</v>
      </c>
      <c r="AA1552" s="3" t="s">
        <v>966</v>
      </c>
    </row>
    <row r="1553" spans="1:27" ht="16.5" x14ac:dyDescent="0.2">
      <c r="A1553" s="3">
        <v>1550</v>
      </c>
      <c r="B1553" s="3">
        <f t="shared" si="119"/>
        <v>37011102008</v>
      </c>
      <c r="C1553" s="3" t="s">
        <v>1166</v>
      </c>
      <c r="D1553" s="3" t="s">
        <v>211</v>
      </c>
      <c r="E1553" s="3" t="str">
        <f>INDEX(光放段!$G$4:$G$237,MATCH(纤芯!G1553,光放段!$C$4:$C$237,0))</f>
        <v>山东二干|济聊菏2号光缆:济南山大路-聊城联通建设路</v>
      </c>
      <c r="F1553" s="3">
        <f>INDEX(光放段!$I$4:$I$237,MATCH(纤芯!H1553,光放段!$B$4:$B$237,0))</f>
        <v>37011100000</v>
      </c>
      <c r="G1553" s="3" t="str">
        <f t="shared" si="120"/>
        <v>山东二干|济聊菏2号光缆:齐河务头-聊城联通建设路</v>
      </c>
      <c r="H1553" s="3">
        <f>INDEX(光放段!$B$4:$B$237,MATCH(纤芯!G1553,光放段!$C$4:$C$237,0))</f>
        <v>37011102000</v>
      </c>
      <c r="I1553" s="3" t="str">
        <f t="shared" si="121"/>
        <v>济聊菏2号光缆</v>
      </c>
      <c r="J1553" s="3" t="str">
        <f>INDEX(子缆名称!$B$4:$B$29,纤芯!M1553)</f>
        <v>A缆</v>
      </c>
      <c r="K1553" s="3">
        <v>8</v>
      </c>
      <c r="L1553" s="3">
        <f t="shared" si="122"/>
        <v>8</v>
      </c>
      <c r="M1553" s="3">
        <f t="shared" si="123"/>
        <v>1</v>
      </c>
      <c r="N1553" s="3" t="s">
        <v>45</v>
      </c>
      <c r="O1553" s="3">
        <f>COUNTIF([1]局站!$D$4:$D$172,"="&amp;N1553)</f>
        <v>1</v>
      </c>
      <c r="P1553" s="3">
        <v>0</v>
      </c>
      <c r="Q1553" s="3">
        <v>0</v>
      </c>
      <c r="R1553" s="3">
        <v>0</v>
      </c>
      <c r="S1553" s="3" t="s">
        <v>46</v>
      </c>
      <c r="T1553" s="3">
        <f>COUNTIF([1]局站!$D$4:$D$172,"="&amp;S1553)</f>
        <v>1</v>
      </c>
      <c r="U1553" s="3">
        <v>0</v>
      </c>
      <c r="V1553" s="3">
        <v>0</v>
      </c>
      <c r="W1553" s="3">
        <v>0</v>
      </c>
      <c r="X1553" s="3" t="s">
        <v>1215</v>
      </c>
      <c r="Y1553" s="3" t="s">
        <v>880</v>
      </c>
      <c r="Z1553" s="3" t="str">
        <f>INDEX(业务类型!$C$4:$C$8,MATCH(纤芯!Y1553,业务类型!$B$4:$B$8,0))</f>
        <v>IDLE</v>
      </c>
      <c r="AA1553" s="3"/>
    </row>
    <row r="1554" spans="1:27" ht="16.5" x14ac:dyDescent="0.2">
      <c r="A1554" s="3">
        <v>1551</v>
      </c>
      <c r="B1554" s="3">
        <f t="shared" si="119"/>
        <v>37011102009</v>
      </c>
      <c r="C1554" s="3" t="s">
        <v>1166</v>
      </c>
      <c r="D1554" s="3" t="s">
        <v>211</v>
      </c>
      <c r="E1554" s="3" t="str">
        <f>INDEX(光放段!$G$4:$G$237,MATCH(纤芯!G1554,光放段!$C$4:$C$237,0))</f>
        <v>山东二干|济聊菏2号光缆:济南山大路-聊城联通建设路</v>
      </c>
      <c r="F1554" s="3">
        <f>INDEX(光放段!$I$4:$I$237,MATCH(纤芯!H1554,光放段!$B$4:$B$237,0))</f>
        <v>37011100000</v>
      </c>
      <c r="G1554" s="3" t="str">
        <f t="shared" si="120"/>
        <v>山东二干|济聊菏2号光缆:齐河务头-聊城联通建设路</v>
      </c>
      <c r="H1554" s="3">
        <f>INDEX(光放段!$B$4:$B$237,MATCH(纤芯!G1554,光放段!$C$4:$C$237,0))</f>
        <v>37011102000</v>
      </c>
      <c r="I1554" s="3" t="str">
        <f t="shared" si="121"/>
        <v>济聊菏2号光缆</v>
      </c>
      <c r="J1554" s="3" t="str">
        <f>INDEX(子缆名称!$B$4:$B$29,纤芯!M1554)</f>
        <v>A缆</v>
      </c>
      <c r="K1554" s="3">
        <v>9</v>
      </c>
      <c r="L1554" s="3">
        <f t="shared" si="122"/>
        <v>9</v>
      </c>
      <c r="M1554" s="3">
        <f t="shared" si="123"/>
        <v>1</v>
      </c>
      <c r="N1554" s="3" t="s">
        <v>45</v>
      </c>
      <c r="O1554" s="3">
        <f>COUNTIF([1]局站!$D$4:$D$172,"="&amp;N1554)</f>
        <v>1</v>
      </c>
      <c r="P1554" s="3">
        <v>0</v>
      </c>
      <c r="Q1554" s="3">
        <v>0</v>
      </c>
      <c r="R1554" s="3">
        <v>0</v>
      </c>
      <c r="S1554" s="3" t="s">
        <v>46</v>
      </c>
      <c r="T1554" s="3">
        <f>COUNTIF([1]局站!$D$4:$D$172,"="&amp;S1554)</f>
        <v>1</v>
      </c>
      <c r="U1554" s="3">
        <v>0</v>
      </c>
      <c r="V1554" s="3">
        <v>0</v>
      </c>
      <c r="W1554" s="3">
        <v>0</v>
      </c>
      <c r="X1554" s="3" t="s">
        <v>1215</v>
      </c>
      <c r="Y1554" s="3" t="s">
        <v>852</v>
      </c>
      <c r="Z1554" s="3" t="str">
        <f>INDEX(业务类型!$C$4:$C$8,MATCH(纤芯!Y1554,业务类型!$B$4:$B$8,0))</f>
        <v>TWO</v>
      </c>
      <c r="AA1554" s="3" t="s">
        <v>966</v>
      </c>
    </row>
    <row r="1555" spans="1:27" ht="16.5" x14ac:dyDescent="0.2">
      <c r="A1555" s="3">
        <v>1552</v>
      </c>
      <c r="B1555" s="3">
        <f t="shared" si="119"/>
        <v>37011102010</v>
      </c>
      <c r="C1555" s="3" t="s">
        <v>1166</v>
      </c>
      <c r="D1555" s="3" t="s">
        <v>211</v>
      </c>
      <c r="E1555" s="3" t="str">
        <f>INDEX(光放段!$G$4:$G$237,MATCH(纤芯!G1555,光放段!$C$4:$C$237,0))</f>
        <v>山东二干|济聊菏2号光缆:济南山大路-聊城联通建设路</v>
      </c>
      <c r="F1555" s="3">
        <f>INDEX(光放段!$I$4:$I$237,MATCH(纤芯!H1555,光放段!$B$4:$B$237,0))</f>
        <v>37011100000</v>
      </c>
      <c r="G1555" s="3" t="str">
        <f t="shared" si="120"/>
        <v>山东二干|济聊菏2号光缆:齐河务头-聊城联通建设路</v>
      </c>
      <c r="H1555" s="3">
        <f>INDEX(光放段!$B$4:$B$237,MATCH(纤芯!G1555,光放段!$C$4:$C$237,0))</f>
        <v>37011102000</v>
      </c>
      <c r="I1555" s="3" t="str">
        <f t="shared" si="121"/>
        <v>济聊菏2号光缆</v>
      </c>
      <c r="J1555" s="3" t="str">
        <f>INDEX(子缆名称!$B$4:$B$29,纤芯!M1555)</f>
        <v>A缆</v>
      </c>
      <c r="K1555" s="3">
        <v>10</v>
      </c>
      <c r="L1555" s="3">
        <f t="shared" si="122"/>
        <v>10</v>
      </c>
      <c r="M1555" s="3">
        <f t="shared" si="123"/>
        <v>1</v>
      </c>
      <c r="N1555" s="3" t="s">
        <v>45</v>
      </c>
      <c r="O1555" s="3">
        <f>COUNTIF([1]局站!$D$4:$D$172,"="&amp;N1555)</f>
        <v>1</v>
      </c>
      <c r="P1555" s="3">
        <v>0</v>
      </c>
      <c r="Q1555" s="3">
        <v>0</v>
      </c>
      <c r="R1555" s="3">
        <v>0</v>
      </c>
      <c r="S1555" s="3" t="s">
        <v>46</v>
      </c>
      <c r="T1555" s="3">
        <f>COUNTIF([1]局站!$D$4:$D$172,"="&amp;S1555)</f>
        <v>1</v>
      </c>
      <c r="U1555" s="3">
        <v>0</v>
      </c>
      <c r="V1555" s="3">
        <v>0</v>
      </c>
      <c r="W1555" s="3">
        <v>0</v>
      </c>
      <c r="X1555" s="3" t="s">
        <v>1215</v>
      </c>
      <c r="Y1555" s="3" t="s">
        <v>880</v>
      </c>
      <c r="Z1555" s="3" t="str">
        <f>INDEX(业务类型!$C$4:$C$8,MATCH(纤芯!Y1555,业务类型!$B$4:$B$8,0))</f>
        <v>IDLE</v>
      </c>
      <c r="AA1555" s="3"/>
    </row>
    <row r="1556" spans="1:27" ht="16.5" x14ac:dyDescent="0.2">
      <c r="A1556" s="3">
        <v>1553</v>
      </c>
      <c r="B1556" s="3">
        <f t="shared" si="119"/>
        <v>37011102011</v>
      </c>
      <c r="C1556" s="3" t="s">
        <v>1166</v>
      </c>
      <c r="D1556" s="3" t="s">
        <v>211</v>
      </c>
      <c r="E1556" s="3" t="str">
        <f>INDEX(光放段!$G$4:$G$237,MATCH(纤芯!G1556,光放段!$C$4:$C$237,0))</f>
        <v>山东二干|济聊菏2号光缆:济南山大路-聊城联通建设路</v>
      </c>
      <c r="F1556" s="3">
        <f>INDEX(光放段!$I$4:$I$237,MATCH(纤芯!H1556,光放段!$B$4:$B$237,0))</f>
        <v>37011100000</v>
      </c>
      <c r="G1556" s="3" t="str">
        <f t="shared" si="120"/>
        <v>山东二干|济聊菏2号光缆:齐河务头-聊城联通建设路</v>
      </c>
      <c r="H1556" s="3">
        <f>INDEX(光放段!$B$4:$B$237,MATCH(纤芯!G1556,光放段!$C$4:$C$237,0))</f>
        <v>37011102000</v>
      </c>
      <c r="I1556" s="3" t="str">
        <f t="shared" si="121"/>
        <v>济聊菏2号光缆</v>
      </c>
      <c r="J1556" s="3" t="str">
        <f>INDEX(子缆名称!$B$4:$B$29,纤芯!M1556)</f>
        <v>A缆</v>
      </c>
      <c r="K1556" s="3">
        <v>11</v>
      </c>
      <c r="L1556" s="3">
        <f t="shared" si="122"/>
        <v>11</v>
      </c>
      <c r="M1556" s="3">
        <f t="shared" si="123"/>
        <v>1</v>
      </c>
      <c r="N1556" s="3" t="s">
        <v>45</v>
      </c>
      <c r="O1556" s="3">
        <f>COUNTIF([1]局站!$D$4:$D$172,"="&amp;N1556)</f>
        <v>1</v>
      </c>
      <c r="P1556" s="3">
        <v>0</v>
      </c>
      <c r="Q1556" s="3">
        <v>0</v>
      </c>
      <c r="R1556" s="3">
        <v>0</v>
      </c>
      <c r="S1556" s="3" t="s">
        <v>46</v>
      </c>
      <c r="T1556" s="3">
        <f>COUNTIF([1]局站!$D$4:$D$172,"="&amp;S1556)</f>
        <v>1</v>
      </c>
      <c r="U1556" s="3">
        <v>0</v>
      </c>
      <c r="V1556" s="3">
        <v>0</v>
      </c>
      <c r="W1556" s="3">
        <v>0</v>
      </c>
      <c r="X1556" s="3" t="s">
        <v>1215</v>
      </c>
      <c r="Y1556" s="3" t="s">
        <v>852</v>
      </c>
      <c r="Z1556" s="3" t="str">
        <f>INDEX(业务类型!$C$4:$C$8,MATCH(纤芯!Y1556,业务类型!$B$4:$B$8,0))</f>
        <v>TWO</v>
      </c>
      <c r="AA1556" s="3" t="s">
        <v>951</v>
      </c>
    </row>
    <row r="1557" spans="1:27" ht="16.5" x14ac:dyDescent="0.2">
      <c r="A1557" s="3">
        <v>1554</v>
      </c>
      <c r="B1557" s="3">
        <f t="shared" ref="B1557:B1620" si="124">H1557+K1557</f>
        <v>37011102012</v>
      </c>
      <c r="C1557" s="3" t="s">
        <v>1166</v>
      </c>
      <c r="D1557" s="3" t="s">
        <v>211</v>
      </c>
      <c r="E1557" s="3" t="str">
        <f>INDEX(光放段!$G$4:$G$237,MATCH(纤芯!G1557,光放段!$C$4:$C$237,0))</f>
        <v>山东二干|济聊菏2号光缆:济南山大路-聊城联通建设路</v>
      </c>
      <c r="F1557" s="3">
        <f>INDEX(光放段!$I$4:$I$237,MATCH(纤芯!H1557,光放段!$B$4:$B$237,0))</f>
        <v>37011100000</v>
      </c>
      <c r="G1557" s="3" t="str">
        <f t="shared" si="120"/>
        <v>山东二干|济聊菏2号光缆:齐河务头-聊城联通建设路</v>
      </c>
      <c r="H1557" s="3">
        <f>INDEX(光放段!$B$4:$B$237,MATCH(纤芯!G1557,光放段!$C$4:$C$237,0))</f>
        <v>37011102000</v>
      </c>
      <c r="I1557" s="3" t="str">
        <f t="shared" si="121"/>
        <v>济聊菏2号光缆</v>
      </c>
      <c r="J1557" s="3" t="str">
        <f>INDEX(子缆名称!$B$4:$B$29,纤芯!M1557)</f>
        <v>A缆</v>
      </c>
      <c r="K1557" s="3">
        <v>12</v>
      </c>
      <c r="L1557" s="3">
        <f t="shared" si="122"/>
        <v>12</v>
      </c>
      <c r="M1557" s="3">
        <f t="shared" si="123"/>
        <v>1</v>
      </c>
      <c r="N1557" s="3" t="s">
        <v>45</v>
      </c>
      <c r="O1557" s="3">
        <f>COUNTIF([1]局站!$D$4:$D$172,"="&amp;N1557)</f>
        <v>1</v>
      </c>
      <c r="P1557" s="3">
        <v>0</v>
      </c>
      <c r="Q1557" s="3">
        <v>0</v>
      </c>
      <c r="R1557" s="3">
        <v>0</v>
      </c>
      <c r="S1557" s="3" t="s">
        <v>46</v>
      </c>
      <c r="T1557" s="3">
        <f>COUNTIF([1]局站!$D$4:$D$172,"="&amp;S1557)</f>
        <v>1</v>
      </c>
      <c r="U1557" s="3">
        <v>0</v>
      </c>
      <c r="V1557" s="3">
        <v>0</v>
      </c>
      <c r="W1557" s="3">
        <v>0</v>
      </c>
      <c r="X1557" s="3" t="s">
        <v>1215</v>
      </c>
      <c r="Y1557" s="3" t="s">
        <v>852</v>
      </c>
      <c r="Z1557" s="3" t="str">
        <f>INDEX(业务类型!$C$4:$C$8,MATCH(纤芯!Y1557,业务类型!$B$4:$B$8,0))</f>
        <v>TWO</v>
      </c>
      <c r="AA1557" s="3" t="s">
        <v>951</v>
      </c>
    </row>
    <row r="1558" spans="1:27" ht="16.5" x14ac:dyDescent="0.2">
      <c r="A1558" s="3">
        <v>1555</v>
      </c>
      <c r="B1558" s="3">
        <f t="shared" si="124"/>
        <v>37011102013</v>
      </c>
      <c r="C1558" s="3" t="s">
        <v>1166</v>
      </c>
      <c r="D1558" s="3" t="s">
        <v>211</v>
      </c>
      <c r="E1558" s="3" t="str">
        <f>INDEX(光放段!$G$4:$G$237,MATCH(纤芯!G1558,光放段!$C$4:$C$237,0))</f>
        <v>山东二干|济聊菏2号光缆:济南山大路-聊城联通建设路</v>
      </c>
      <c r="F1558" s="3">
        <f>INDEX(光放段!$I$4:$I$237,MATCH(纤芯!H1558,光放段!$B$4:$B$237,0))</f>
        <v>37011100000</v>
      </c>
      <c r="G1558" s="3" t="str">
        <f t="shared" si="120"/>
        <v>山东二干|济聊菏2号光缆:齐河务头-聊城联通建设路</v>
      </c>
      <c r="H1558" s="3">
        <f>INDEX(光放段!$B$4:$B$237,MATCH(纤芯!G1558,光放段!$C$4:$C$237,0))</f>
        <v>37011102000</v>
      </c>
      <c r="I1558" s="3" t="str">
        <f t="shared" si="121"/>
        <v>济聊菏2号光缆</v>
      </c>
      <c r="J1558" s="3" t="str">
        <f>INDEX(子缆名称!$B$4:$B$29,纤芯!M1558)</f>
        <v>B缆</v>
      </c>
      <c r="K1558" s="3">
        <v>13</v>
      </c>
      <c r="L1558" s="3">
        <f t="shared" si="122"/>
        <v>1</v>
      </c>
      <c r="M1558" s="3">
        <f t="shared" si="123"/>
        <v>2</v>
      </c>
      <c r="N1558" s="3" t="s">
        <v>45</v>
      </c>
      <c r="O1558" s="3">
        <f>COUNTIF([1]局站!$D$4:$D$172,"="&amp;N1558)</f>
        <v>1</v>
      </c>
      <c r="P1558" s="3">
        <v>0</v>
      </c>
      <c r="Q1558" s="3">
        <v>0</v>
      </c>
      <c r="R1558" s="3">
        <v>0</v>
      </c>
      <c r="S1558" s="3" t="s">
        <v>46</v>
      </c>
      <c r="T1558" s="3">
        <f>COUNTIF([1]局站!$D$4:$D$172,"="&amp;S1558)</f>
        <v>1</v>
      </c>
      <c r="U1558" s="3">
        <v>0</v>
      </c>
      <c r="V1558" s="3">
        <v>0</v>
      </c>
      <c r="W1558" s="3">
        <v>0</v>
      </c>
      <c r="X1558" s="3" t="s">
        <v>1215</v>
      </c>
      <c r="Y1558" s="3" t="s">
        <v>850</v>
      </c>
      <c r="Z1558" s="3" t="str">
        <f>INDEX(业务类型!$C$4:$C$8,MATCH(纤芯!Y1558,业务类型!$B$4:$B$8,0))</f>
        <v>ONE</v>
      </c>
      <c r="AA1558" s="3" t="s">
        <v>968</v>
      </c>
    </row>
    <row r="1559" spans="1:27" ht="16.5" x14ac:dyDescent="0.2">
      <c r="A1559" s="3">
        <v>1556</v>
      </c>
      <c r="B1559" s="3">
        <f t="shared" si="124"/>
        <v>37011102014</v>
      </c>
      <c r="C1559" s="3" t="s">
        <v>1166</v>
      </c>
      <c r="D1559" s="3" t="s">
        <v>211</v>
      </c>
      <c r="E1559" s="3" t="str">
        <f>INDEX(光放段!$G$4:$G$237,MATCH(纤芯!G1559,光放段!$C$4:$C$237,0))</f>
        <v>山东二干|济聊菏2号光缆:济南山大路-聊城联通建设路</v>
      </c>
      <c r="F1559" s="3">
        <f>INDEX(光放段!$I$4:$I$237,MATCH(纤芯!H1559,光放段!$B$4:$B$237,0))</f>
        <v>37011100000</v>
      </c>
      <c r="G1559" s="3" t="str">
        <f t="shared" si="120"/>
        <v>山东二干|济聊菏2号光缆:齐河务头-聊城联通建设路</v>
      </c>
      <c r="H1559" s="3">
        <f>INDEX(光放段!$B$4:$B$237,MATCH(纤芯!G1559,光放段!$C$4:$C$237,0))</f>
        <v>37011102000</v>
      </c>
      <c r="I1559" s="3" t="str">
        <f t="shared" si="121"/>
        <v>济聊菏2号光缆</v>
      </c>
      <c r="J1559" s="3" t="str">
        <f>INDEX(子缆名称!$B$4:$B$29,纤芯!M1559)</f>
        <v>B缆</v>
      </c>
      <c r="K1559" s="3">
        <v>14</v>
      </c>
      <c r="L1559" s="3">
        <f t="shared" si="122"/>
        <v>2</v>
      </c>
      <c r="M1559" s="3">
        <f t="shared" si="123"/>
        <v>2</v>
      </c>
      <c r="N1559" s="3" t="s">
        <v>45</v>
      </c>
      <c r="O1559" s="3">
        <f>COUNTIF([1]局站!$D$4:$D$172,"="&amp;N1559)</f>
        <v>1</v>
      </c>
      <c r="P1559" s="3">
        <v>0</v>
      </c>
      <c r="Q1559" s="3">
        <v>0</v>
      </c>
      <c r="R1559" s="3">
        <v>0</v>
      </c>
      <c r="S1559" s="3" t="s">
        <v>46</v>
      </c>
      <c r="T1559" s="3">
        <f>COUNTIF([1]局站!$D$4:$D$172,"="&amp;S1559)</f>
        <v>1</v>
      </c>
      <c r="U1559" s="3">
        <v>0</v>
      </c>
      <c r="V1559" s="3">
        <v>0</v>
      </c>
      <c r="W1559" s="3">
        <v>0</v>
      </c>
      <c r="X1559" s="3" t="s">
        <v>1215</v>
      </c>
      <c r="Y1559" s="3" t="s">
        <v>850</v>
      </c>
      <c r="Z1559" s="3" t="str">
        <f>INDEX(业务类型!$C$4:$C$8,MATCH(纤芯!Y1559,业务类型!$B$4:$B$8,0))</f>
        <v>ONE</v>
      </c>
      <c r="AA1559" s="3" t="s">
        <v>968</v>
      </c>
    </row>
    <row r="1560" spans="1:27" ht="16.5" x14ac:dyDescent="0.2">
      <c r="A1560" s="3">
        <v>1557</v>
      </c>
      <c r="B1560" s="3">
        <f t="shared" si="124"/>
        <v>37011102015</v>
      </c>
      <c r="C1560" s="3" t="s">
        <v>1166</v>
      </c>
      <c r="D1560" s="3" t="s">
        <v>211</v>
      </c>
      <c r="E1560" s="3" t="str">
        <f>INDEX(光放段!$G$4:$G$237,MATCH(纤芯!G1560,光放段!$C$4:$C$237,0))</f>
        <v>山东二干|济聊菏2号光缆:济南山大路-聊城联通建设路</v>
      </c>
      <c r="F1560" s="3">
        <f>INDEX(光放段!$I$4:$I$237,MATCH(纤芯!H1560,光放段!$B$4:$B$237,0))</f>
        <v>37011100000</v>
      </c>
      <c r="G1560" s="3" t="str">
        <f t="shared" si="120"/>
        <v>山东二干|济聊菏2号光缆:齐河务头-聊城联通建设路</v>
      </c>
      <c r="H1560" s="3">
        <f>INDEX(光放段!$B$4:$B$237,MATCH(纤芯!G1560,光放段!$C$4:$C$237,0))</f>
        <v>37011102000</v>
      </c>
      <c r="I1560" s="3" t="str">
        <f t="shared" si="121"/>
        <v>济聊菏2号光缆</v>
      </c>
      <c r="J1560" s="3" t="str">
        <f>INDEX(子缆名称!$B$4:$B$29,纤芯!M1560)</f>
        <v>B缆</v>
      </c>
      <c r="K1560" s="3">
        <v>15</v>
      </c>
      <c r="L1560" s="3">
        <f t="shared" si="122"/>
        <v>3</v>
      </c>
      <c r="M1560" s="3">
        <f t="shared" si="123"/>
        <v>2</v>
      </c>
      <c r="N1560" s="3" t="s">
        <v>45</v>
      </c>
      <c r="O1560" s="3">
        <f>COUNTIF([1]局站!$D$4:$D$172,"="&amp;N1560)</f>
        <v>1</v>
      </c>
      <c r="P1560" s="3">
        <v>0</v>
      </c>
      <c r="Q1560" s="3">
        <v>0</v>
      </c>
      <c r="R1560" s="3">
        <v>0</v>
      </c>
      <c r="S1560" s="3" t="s">
        <v>46</v>
      </c>
      <c r="T1560" s="3">
        <f>COUNTIF([1]局站!$D$4:$D$172,"="&amp;S1560)</f>
        <v>1</v>
      </c>
      <c r="U1560" s="3">
        <v>0</v>
      </c>
      <c r="V1560" s="3">
        <v>0</v>
      </c>
      <c r="W1560" s="3">
        <v>0</v>
      </c>
      <c r="X1560" s="3" t="s">
        <v>1215</v>
      </c>
      <c r="Y1560" s="3" t="s">
        <v>850</v>
      </c>
      <c r="Z1560" s="3" t="str">
        <f>INDEX(业务类型!$C$4:$C$8,MATCH(纤芯!Y1560,业务类型!$B$4:$B$8,0))</f>
        <v>ONE</v>
      </c>
      <c r="AA1560" s="3" t="s">
        <v>967</v>
      </c>
    </row>
    <row r="1561" spans="1:27" ht="16.5" x14ac:dyDescent="0.2">
      <c r="A1561" s="3">
        <v>1558</v>
      </c>
      <c r="B1561" s="3">
        <f t="shared" si="124"/>
        <v>37011102016</v>
      </c>
      <c r="C1561" s="3" t="s">
        <v>1166</v>
      </c>
      <c r="D1561" s="3" t="s">
        <v>211</v>
      </c>
      <c r="E1561" s="3" t="str">
        <f>INDEX(光放段!$G$4:$G$237,MATCH(纤芯!G1561,光放段!$C$4:$C$237,0))</f>
        <v>山东二干|济聊菏2号光缆:济南山大路-聊城联通建设路</v>
      </c>
      <c r="F1561" s="3">
        <f>INDEX(光放段!$I$4:$I$237,MATCH(纤芯!H1561,光放段!$B$4:$B$237,0))</f>
        <v>37011100000</v>
      </c>
      <c r="G1561" s="3" t="str">
        <f t="shared" si="120"/>
        <v>山东二干|济聊菏2号光缆:齐河务头-聊城联通建设路</v>
      </c>
      <c r="H1561" s="3">
        <f>INDEX(光放段!$B$4:$B$237,MATCH(纤芯!G1561,光放段!$C$4:$C$237,0))</f>
        <v>37011102000</v>
      </c>
      <c r="I1561" s="3" t="str">
        <f t="shared" si="121"/>
        <v>济聊菏2号光缆</v>
      </c>
      <c r="J1561" s="3" t="str">
        <f>INDEX(子缆名称!$B$4:$B$29,纤芯!M1561)</f>
        <v>B缆</v>
      </c>
      <c r="K1561" s="3">
        <v>16</v>
      </c>
      <c r="L1561" s="3">
        <f t="shared" si="122"/>
        <v>4</v>
      </c>
      <c r="M1561" s="3">
        <f t="shared" si="123"/>
        <v>2</v>
      </c>
      <c r="N1561" s="3" t="s">
        <v>45</v>
      </c>
      <c r="O1561" s="3">
        <f>COUNTIF([1]局站!$D$4:$D$172,"="&amp;N1561)</f>
        <v>1</v>
      </c>
      <c r="P1561" s="3">
        <v>0</v>
      </c>
      <c r="Q1561" s="3">
        <v>0</v>
      </c>
      <c r="R1561" s="3">
        <v>0</v>
      </c>
      <c r="S1561" s="3" t="s">
        <v>46</v>
      </c>
      <c r="T1561" s="3">
        <f>COUNTIF([1]局站!$D$4:$D$172,"="&amp;S1561)</f>
        <v>1</v>
      </c>
      <c r="U1561" s="3">
        <v>0</v>
      </c>
      <c r="V1561" s="3">
        <v>0</v>
      </c>
      <c r="W1561" s="3">
        <v>0</v>
      </c>
      <c r="X1561" s="3" t="s">
        <v>1215</v>
      </c>
      <c r="Y1561" s="3" t="s">
        <v>850</v>
      </c>
      <c r="Z1561" s="3" t="str">
        <f>INDEX(业务类型!$C$4:$C$8,MATCH(纤芯!Y1561,业务类型!$B$4:$B$8,0))</f>
        <v>ONE</v>
      </c>
      <c r="AA1561" s="3" t="s">
        <v>967</v>
      </c>
    </row>
    <row r="1562" spans="1:27" ht="16.5" x14ac:dyDescent="0.2">
      <c r="A1562" s="3">
        <v>1559</v>
      </c>
      <c r="B1562" s="3">
        <f t="shared" si="124"/>
        <v>37011102017</v>
      </c>
      <c r="C1562" s="3" t="s">
        <v>1166</v>
      </c>
      <c r="D1562" s="3" t="s">
        <v>211</v>
      </c>
      <c r="E1562" s="3" t="str">
        <f>INDEX(光放段!$G$4:$G$237,MATCH(纤芯!G1562,光放段!$C$4:$C$237,0))</f>
        <v>山东二干|济聊菏2号光缆:济南山大路-聊城联通建设路</v>
      </c>
      <c r="F1562" s="3">
        <f>INDEX(光放段!$I$4:$I$237,MATCH(纤芯!H1562,光放段!$B$4:$B$237,0))</f>
        <v>37011100000</v>
      </c>
      <c r="G1562" s="3" t="str">
        <f t="shared" si="120"/>
        <v>山东二干|济聊菏2号光缆:齐河务头-聊城联通建设路</v>
      </c>
      <c r="H1562" s="3">
        <f>INDEX(光放段!$B$4:$B$237,MATCH(纤芯!G1562,光放段!$C$4:$C$237,0))</f>
        <v>37011102000</v>
      </c>
      <c r="I1562" s="3" t="str">
        <f t="shared" si="121"/>
        <v>济聊菏2号光缆</v>
      </c>
      <c r="J1562" s="3" t="str">
        <f>INDEX(子缆名称!$B$4:$B$29,纤芯!M1562)</f>
        <v>B缆</v>
      </c>
      <c r="K1562" s="3">
        <v>17</v>
      </c>
      <c r="L1562" s="3">
        <f t="shared" si="122"/>
        <v>5</v>
      </c>
      <c r="M1562" s="3">
        <f t="shared" si="123"/>
        <v>2</v>
      </c>
      <c r="N1562" s="3" t="s">
        <v>45</v>
      </c>
      <c r="O1562" s="3">
        <f>COUNTIF([1]局站!$D$4:$D$172,"="&amp;N1562)</f>
        <v>1</v>
      </c>
      <c r="P1562" s="3">
        <v>0</v>
      </c>
      <c r="Q1562" s="3">
        <v>0</v>
      </c>
      <c r="R1562" s="3">
        <v>0</v>
      </c>
      <c r="S1562" s="3" t="s">
        <v>46</v>
      </c>
      <c r="T1562" s="3">
        <f>COUNTIF([1]局站!$D$4:$D$172,"="&amp;S1562)</f>
        <v>1</v>
      </c>
      <c r="U1562" s="3">
        <v>0</v>
      </c>
      <c r="V1562" s="3">
        <v>0</v>
      </c>
      <c r="W1562" s="3">
        <v>0</v>
      </c>
      <c r="X1562" s="3" t="s">
        <v>1215</v>
      </c>
      <c r="Y1562" s="3" t="s">
        <v>850</v>
      </c>
      <c r="Z1562" s="3" t="str">
        <f>INDEX(业务类型!$C$4:$C$8,MATCH(纤芯!Y1562,业务类型!$B$4:$B$8,0))</f>
        <v>ONE</v>
      </c>
      <c r="AA1562" s="3" t="s">
        <v>969</v>
      </c>
    </row>
    <row r="1563" spans="1:27" ht="16.5" x14ac:dyDescent="0.2">
      <c r="A1563" s="3">
        <v>1560</v>
      </c>
      <c r="B1563" s="3">
        <f t="shared" si="124"/>
        <v>37011102018</v>
      </c>
      <c r="C1563" s="3" t="s">
        <v>1166</v>
      </c>
      <c r="D1563" s="3" t="s">
        <v>211</v>
      </c>
      <c r="E1563" s="3" t="str">
        <f>INDEX(光放段!$G$4:$G$237,MATCH(纤芯!G1563,光放段!$C$4:$C$237,0))</f>
        <v>山东二干|济聊菏2号光缆:济南山大路-聊城联通建设路</v>
      </c>
      <c r="F1563" s="3">
        <f>INDEX(光放段!$I$4:$I$237,MATCH(纤芯!H1563,光放段!$B$4:$B$237,0))</f>
        <v>37011100000</v>
      </c>
      <c r="G1563" s="3" t="str">
        <f t="shared" si="120"/>
        <v>山东二干|济聊菏2号光缆:齐河务头-聊城联通建设路</v>
      </c>
      <c r="H1563" s="3">
        <f>INDEX(光放段!$B$4:$B$237,MATCH(纤芯!G1563,光放段!$C$4:$C$237,0))</f>
        <v>37011102000</v>
      </c>
      <c r="I1563" s="3" t="str">
        <f t="shared" si="121"/>
        <v>济聊菏2号光缆</v>
      </c>
      <c r="J1563" s="3" t="str">
        <f>INDEX(子缆名称!$B$4:$B$29,纤芯!M1563)</f>
        <v>B缆</v>
      </c>
      <c r="K1563" s="3">
        <v>18</v>
      </c>
      <c r="L1563" s="3">
        <f t="shared" si="122"/>
        <v>6</v>
      </c>
      <c r="M1563" s="3">
        <f t="shared" si="123"/>
        <v>2</v>
      </c>
      <c r="N1563" s="3" t="s">
        <v>45</v>
      </c>
      <c r="O1563" s="3">
        <f>COUNTIF([1]局站!$D$4:$D$172,"="&amp;N1563)</f>
        <v>1</v>
      </c>
      <c r="P1563" s="3">
        <v>0</v>
      </c>
      <c r="Q1563" s="3">
        <v>0</v>
      </c>
      <c r="R1563" s="3">
        <v>0</v>
      </c>
      <c r="S1563" s="3" t="s">
        <v>46</v>
      </c>
      <c r="T1563" s="3">
        <f>COUNTIF([1]局站!$D$4:$D$172,"="&amp;S1563)</f>
        <v>1</v>
      </c>
      <c r="U1563" s="3">
        <v>0</v>
      </c>
      <c r="V1563" s="3">
        <v>0</v>
      </c>
      <c r="W1563" s="3">
        <v>0</v>
      </c>
      <c r="X1563" s="3" t="s">
        <v>1215</v>
      </c>
      <c r="Y1563" s="3" t="s">
        <v>850</v>
      </c>
      <c r="Z1563" s="3" t="str">
        <f>INDEX(业务类型!$C$4:$C$8,MATCH(纤芯!Y1563,业务类型!$B$4:$B$8,0))</f>
        <v>ONE</v>
      </c>
      <c r="AA1563" s="3" t="s">
        <v>969</v>
      </c>
    </row>
    <row r="1564" spans="1:27" ht="16.5" x14ac:dyDescent="0.2">
      <c r="A1564" s="3">
        <v>1561</v>
      </c>
      <c r="B1564" s="3">
        <f t="shared" si="124"/>
        <v>37011102019</v>
      </c>
      <c r="C1564" s="3" t="s">
        <v>1166</v>
      </c>
      <c r="D1564" s="3" t="s">
        <v>211</v>
      </c>
      <c r="E1564" s="3" t="str">
        <f>INDEX(光放段!$G$4:$G$237,MATCH(纤芯!G1564,光放段!$C$4:$C$237,0))</f>
        <v>山东二干|济聊菏2号光缆:济南山大路-聊城联通建设路</v>
      </c>
      <c r="F1564" s="3">
        <f>INDEX(光放段!$I$4:$I$237,MATCH(纤芯!H1564,光放段!$B$4:$B$237,0))</f>
        <v>37011100000</v>
      </c>
      <c r="G1564" s="3" t="str">
        <f t="shared" si="120"/>
        <v>山东二干|济聊菏2号光缆:齐河务头-聊城联通建设路</v>
      </c>
      <c r="H1564" s="3">
        <f>INDEX(光放段!$B$4:$B$237,MATCH(纤芯!G1564,光放段!$C$4:$C$237,0))</f>
        <v>37011102000</v>
      </c>
      <c r="I1564" s="3" t="str">
        <f t="shared" si="121"/>
        <v>济聊菏2号光缆</v>
      </c>
      <c r="J1564" s="3" t="str">
        <f>INDEX(子缆名称!$B$4:$B$29,纤芯!M1564)</f>
        <v>B缆</v>
      </c>
      <c r="K1564" s="3">
        <v>19</v>
      </c>
      <c r="L1564" s="3">
        <f t="shared" si="122"/>
        <v>7</v>
      </c>
      <c r="M1564" s="3">
        <f t="shared" si="123"/>
        <v>2</v>
      </c>
      <c r="N1564" s="3" t="s">
        <v>45</v>
      </c>
      <c r="O1564" s="3">
        <f>COUNTIF([1]局站!$D$4:$D$172,"="&amp;N1564)</f>
        <v>1</v>
      </c>
      <c r="P1564" s="3">
        <v>0</v>
      </c>
      <c r="Q1564" s="3">
        <v>0</v>
      </c>
      <c r="R1564" s="3">
        <v>0</v>
      </c>
      <c r="S1564" s="3" t="s">
        <v>46</v>
      </c>
      <c r="T1564" s="3">
        <f>COUNTIF([1]局站!$D$4:$D$172,"="&amp;S1564)</f>
        <v>1</v>
      </c>
      <c r="U1564" s="3">
        <v>0</v>
      </c>
      <c r="V1564" s="3">
        <v>0</v>
      </c>
      <c r="W1564" s="3">
        <v>0</v>
      </c>
      <c r="X1564" s="3" t="s">
        <v>1215</v>
      </c>
      <c r="Y1564" s="3" t="s">
        <v>880</v>
      </c>
      <c r="Z1564" s="3" t="str">
        <f>INDEX(业务类型!$C$4:$C$8,MATCH(纤芯!Y1564,业务类型!$B$4:$B$8,0))</f>
        <v>IDLE</v>
      </c>
      <c r="AA1564" s="3"/>
    </row>
    <row r="1565" spans="1:27" ht="16.5" x14ac:dyDescent="0.2">
      <c r="A1565" s="3">
        <v>1562</v>
      </c>
      <c r="B1565" s="3">
        <f t="shared" si="124"/>
        <v>37011102020</v>
      </c>
      <c r="C1565" s="3" t="s">
        <v>1166</v>
      </c>
      <c r="D1565" s="3" t="s">
        <v>211</v>
      </c>
      <c r="E1565" s="3" t="str">
        <f>INDEX(光放段!$G$4:$G$237,MATCH(纤芯!G1565,光放段!$C$4:$C$237,0))</f>
        <v>山东二干|济聊菏2号光缆:济南山大路-聊城联通建设路</v>
      </c>
      <c r="F1565" s="3">
        <f>INDEX(光放段!$I$4:$I$237,MATCH(纤芯!H1565,光放段!$B$4:$B$237,0))</f>
        <v>37011100000</v>
      </c>
      <c r="G1565" s="3" t="str">
        <f t="shared" si="120"/>
        <v>山东二干|济聊菏2号光缆:齐河务头-聊城联通建设路</v>
      </c>
      <c r="H1565" s="3">
        <f>INDEX(光放段!$B$4:$B$237,MATCH(纤芯!G1565,光放段!$C$4:$C$237,0))</f>
        <v>37011102000</v>
      </c>
      <c r="I1565" s="3" t="str">
        <f t="shared" si="121"/>
        <v>济聊菏2号光缆</v>
      </c>
      <c r="J1565" s="3" t="str">
        <f>INDEX(子缆名称!$B$4:$B$29,纤芯!M1565)</f>
        <v>B缆</v>
      </c>
      <c r="K1565" s="3">
        <v>20</v>
      </c>
      <c r="L1565" s="3">
        <f t="shared" si="122"/>
        <v>8</v>
      </c>
      <c r="M1565" s="3">
        <f t="shared" si="123"/>
        <v>2</v>
      </c>
      <c r="N1565" s="3" t="s">
        <v>45</v>
      </c>
      <c r="O1565" s="3">
        <f>COUNTIF([1]局站!$D$4:$D$172,"="&amp;N1565)</f>
        <v>1</v>
      </c>
      <c r="P1565" s="3">
        <v>0</v>
      </c>
      <c r="Q1565" s="3">
        <v>0</v>
      </c>
      <c r="R1565" s="3">
        <v>0</v>
      </c>
      <c r="S1565" s="3" t="s">
        <v>46</v>
      </c>
      <c r="T1565" s="3">
        <f>COUNTIF([1]局站!$D$4:$D$172,"="&amp;S1565)</f>
        <v>1</v>
      </c>
      <c r="U1565" s="3">
        <v>0</v>
      </c>
      <c r="V1565" s="3">
        <v>0</v>
      </c>
      <c r="W1565" s="3">
        <v>0</v>
      </c>
      <c r="X1565" s="3" t="s">
        <v>1215</v>
      </c>
      <c r="Y1565" s="3" t="s">
        <v>880</v>
      </c>
      <c r="Z1565" s="3" t="str">
        <f>INDEX(业务类型!$C$4:$C$8,MATCH(纤芯!Y1565,业务类型!$B$4:$B$8,0))</f>
        <v>IDLE</v>
      </c>
      <c r="AA1565" s="3"/>
    </row>
    <row r="1566" spans="1:27" ht="16.5" x14ac:dyDescent="0.2">
      <c r="A1566" s="3">
        <v>1563</v>
      </c>
      <c r="B1566" s="3">
        <f t="shared" si="124"/>
        <v>37011102021</v>
      </c>
      <c r="C1566" s="3" t="s">
        <v>1166</v>
      </c>
      <c r="D1566" s="3" t="s">
        <v>211</v>
      </c>
      <c r="E1566" s="3" t="str">
        <f>INDEX(光放段!$G$4:$G$237,MATCH(纤芯!G1566,光放段!$C$4:$C$237,0))</f>
        <v>山东二干|济聊菏2号光缆:济南山大路-聊城联通建设路</v>
      </c>
      <c r="F1566" s="3">
        <f>INDEX(光放段!$I$4:$I$237,MATCH(纤芯!H1566,光放段!$B$4:$B$237,0))</f>
        <v>37011100000</v>
      </c>
      <c r="G1566" s="3" t="str">
        <f t="shared" si="120"/>
        <v>山东二干|济聊菏2号光缆:齐河务头-聊城联通建设路</v>
      </c>
      <c r="H1566" s="3">
        <f>INDEX(光放段!$B$4:$B$237,MATCH(纤芯!G1566,光放段!$C$4:$C$237,0))</f>
        <v>37011102000</v>
      </c>
      <c r="I1566" s="3" t="str">
        <f t="shared" si="121"/>
        <v>济聊菏2号光缆</v>
      </c>
      <c r="J1566" s="3" t="str">
        <f>INDEX(子缆名称!$B$4:$B$29,纤芯!M1566)</f>
        <v>B缆</v>
      </c>
      <c r="K1566" s="3">
        <v>21</v>
      </c>
      <c r="L1566" s="3">
        <f t="shared" si="122"/>
        <v>9</v>
      </c>
      <c r="M1566" s="3">
        <f t="shared" si="123"/>
        <v>2</v>
      </c>
      <c r="N1566" s="3" t="s">
        <v>45</v>
      </c>
      <c r="O1566" s="3">
        <f>COUNTIF([1]局站!$D$4:$D$172,"="&amp;N1566)</f>
        <v>1</v>
      </c>
      <c r="P1566" s="3">
        <v>0</v>
      </c>
      <c r="Q1566" s="3">
        <v>0</v>
      </c>
      <c r="R1566" s="3">
        <v>0</v>
      </c>
      <c r="S1566" s="3" t="s">
        <v>46</v>
      </c>
      <c r="T1566" s="3">
        <f>COUNTIF([1]局站!$D$4:$D$172,"="&amp;S1566)</f>
        <v>1</v>
      </c>
      <c r="U1566" s="3">
        <v>0</v>
      </c>
      <c r="V1566" s="3">
        <v>0</v>
      </c>
      <c r="W1566" s="3">
        <v>0</v>
      </c>
      <c r="X1566" s="3" t="s">
        <v>1215</v>
      </c>
      <c r="Y1566" s="3" t="s">
        <v>850</v>
      </c>
      <c r="Z1566" s="3" t="str">
        <f>INDEX(业务类型!$C$4:$C$8,MATCH(纤芯!Y1566,业务类型!$B$4:$B$8,0))</f>
        <v>ONE</v>
      </c>
      <c r="AA1566" s="3" t="s">
        <v>970</v>
      </c>
    </row>
    <row r="1567" spans="1:27" ht="16.5" x14ac:dyDescent="0.2">
      <c r="A1567" s="3">
        <v>1564</v>
      </c>
      <c r="B1567" s="3">
        <f t="shared" si="124"/>
        <v>37011102022</v>
      </c>
      <c r="C1567" s="3" t="s">
        <v>1166</v>
      </c>
      <c r="D1567" s="3" t="s">
        <v>211</v>
      </c>
      <c r="E1567" s="3" t="str">
        <f>INDEX(光放段!$G$4:$G$237,MATCH(纤芯!G1567,光放段!$C$4:$C$237,0))</f>
        <v>山东二干|济聊菏2号光缆:济南山大路-聊城联通建设路</v>
      </c>
      <c r="F1567" s="3">
        <f>INDEX(光放段!$I$4:$I$237,MATCH(纤芯!H1567,光放段!$B$4:$B$237,0))</f>
        <v>37011100000</v>
      </c>
      <c r="G1567" s="3" t="str">
        <f t="shared" si="120"/>
        <v>山东二干|济聊菏2号光缆:齐河务头-聊城联通建设路</v>
      </c>
      <c r="H1567" s="3">
        <f>INDEX(光放段!$B$4:$B$237,MATCH(纤芯!G1567,光放段!$C$4:$C$237,0))</f>
        <v>37011102000</v>
      </c>
      <c r="I1567" s="3" t="str">
        <f t="shared" si="121"/>
        <v>济聊菏2号光缆</v>
      </c>
      <c r="J1567" s="3" t="str">
        <f>INDEX(子缆名称!$B$4:$B$29,纤芯!M1567)</f>
        <v>B缆</v>
      </c>
      <c r="K1567" s="3">
        <v>22</v>
      </c>
      <c r="L1567" s="3">
        <f t="shared" si="122"/>
        <v>10</v>
      </c>
      <c r="M1567" s="3">
        <f t="shared" si="123"/>
        <v>2</v>
      </c>
      <c r="N1567" s="3" t="s">
        <v>45</v>
      </c>
      <c r="O1567" s="3">
        <f>COUNTIF([1]局站!$D$4:$D$172,"="&amp;N1567)</f>
        <v>1</v>
      </c>
      <c r="P1567" s="3">
        <v>0</v>
      </c>
      <c r="Q1567" s="3">
        <v>0</v>
      </c>
      <c r="R1567" s="3">
        <v>0</v>
      </c>
      <c r="S1567" s="3" t="s">
        <v>46</v>
      </c>
      <c r="T1567" s="3">
        <f>COUNTIF([1]局站!$D$4:$D$172,"="&amp;S1567)</f>
        <v>1</v>
      </c>
      <c r="U1567" s="3">
        <v>0</v>
      </c>
      <c r="V1567" s="3">
        <v>0</v>
      </c>
      <c r="W1567" s="3">
        <v>0</v>
      </c>
      <c r="X1567" s="3" t="s">
        <v>1215</v>
      </c>
      <c r="Y1567" s="3" t="s">
        <v>850</v>
      </c>
      <c r="Z1567" s="3" t="str">
        <f>INDEX(业务类型!$C$4:$C$8,MATCH(纤芯!Y1567,业务类型!$B$4:$B$8,0))</f>
        <v>ONE</v>
      </c>
      <c r="AA1567" s="3" t="s">
        <v>970</v>
      </c>
    </row>
    <row r="1568" spans="1:27" ht="16.5" x14ac:dyDescent="0.2">
      <c r="A1568" s="3">
        <v>1565</v>
      </c>
      <c r="B1568" s="3">
        <f t="shared" si="124"/>
        <v>37011102023</v>
      </c>
      <c r="C1568" s="3" t="s">
        <v>1166</v>
      </c>
      <c r="D1568" s="3" t="s">
        <v>211</v>
      </c>
      <c r="E1568" s="3" t="str">
        <f>INDEX(光放段!$G$4:$G$237,MATCH(纤芯!G1568,光放段!$C$4:$C$237,0))</f>
        <v>山东二干|济聊菏2号光缆:济南山大路-聊城联通建设路</v>
      </c>
      <c r="F1568" s="3">
        <f>INDEX(光放段!$I$4:$I$237,MATCH(纤芯!H1568,光放段!$B$4:$B$237,0))</f>
        <v>37011100000</v>
      </c>
      <c r="G1568" s="3" t="str">
        <f t="shared" si="120"/>
        <v>山东二干|济聊菏2号光缆:齐河务头-聊城联通建设路</v>
      </c>
      <c r="H1568" s="3">
        <f>INDEX(光放段!$B$4:$B$237,MATCH(纤芯!G1568,光放段!$C$4:$C$237,0))</f>
        <v>37011102000</v>
      </c>
      <c r="I1568" s="3" t="str">
        <f t="shared" si="121"/>
        <v>济聊菏2号光缆</v>
      </c>
      <c r="J1568" s="3" t="str">
        <f>INDEX(子缆名称!$B$4:$B$29,纤芯!M1568)</f>
        <v>B缆</v>
      </c>
      <c r="K1568" s="3">
        <v>23</v>
      </c>
      <c r="L1568" s="3">
        <f t="shared" si="122"/>
        <v>11</v>
      </c>
      <c r="M1568" s="3">
        <f t="shared" si="123"/>
        <v>2</v>
      </c>
      <c r="N1568" s="3" t="s">
        <v>45</v>
      </c>
      <c r="O1568" s="3">
        <f>COUNTIF([1]局站!$D$4:$D$172,"="&amp;N1568)</f>
        <v>1</v>
      </c>
      <c r="P1568" s="3">
        <v>0</v>
      </c>
      <c r="Q1568" s="3">
        <v>0</v>
      </c>
      <c r="R1568" s="3">
        <v>0</v>
      </c>
      <c r="S1568" s="3" t="s">
        <v>46</v>
      </c>
      <c r="T1568" s="3">
        <f>COUNTIF([1]局站!$D$4:$D$172,"="&amp;S1568)</f>
        <v>1</v>
      </c>
      <c r="U1568" s="3">
        <v>0</v>
      </c>
      <c r="V1568" s="3">
        <v>0</v>
      </c>
      <c r="W1568" s="3">
        <v>0</v>
      </c>
      <c r="X1568" s="3" t="s">
        <v>1215</v>
      </c>
      <c r="Y1568" s="3" t="s">
        <v>850</v>
      </c>
      <c r="Z1568" s="3" t="str">
        <f>INDEX(业务类型!$C$4:$C$8,MATCH(纤芯!Y1568,业务类型!$B$4:$B$8,0))</f>
        <v>ONE</v>
      </c>
      <c r="AA1568" s="3" t="s">
        <v>971</v>
      </c>
    </row>
    <row r="1569" spans="1:27" ht="16.5" x14ac:dyDescent="0.2">
      <c r="A1569" s="3">
        <v>1566</v>
      </c>
      <c r="B1569" s="3">
        <f t="shared" si="124"/>
        <v>37011102024</v>
      </c>
      <c r="C1569" s="3" t="s">
        <v>1166</v>
      </c>
      <c r="D1569" s="3" t="s">
        <v>211</v>
      </c>
      <c r="E1569" s="3" t="str">
        <f>INDEX(光放段!$G$4:$G$237,MATCH(纤芯!G1569,光放段!$C$4:$C$237,0))</f>
        <v>山东二干|济聊菏2号光缆:济南山大路-聊城联通建设路</v>
      </c>
      <c r="F1569" s="3">
        <f>INDEX(光放段!$I$4:$I$237,MATCH(纤芯!H1569,光放段!$B$4:$B$237,0))</f>
        <v>37011100000</v>
      </c>
      <c r="G1569" s="3" t="str">
        <f t="shared" si="120"/>
        <v>山东二干|济聊菏2号光缆:齐河务头-聊城联通建设路</v>
      </c>
      <c r="H1569" s="3">
        <f>INDEX(光放段!$B$4:$B$237,MATCH(纤芯!G1569,光放段!$C$4:$C$237,0))</f>
        <v>37011102000</v>
      </c>
      <c r="I1569" s="3" t="str">
        <f t="shared" si="121"/>
        <v>济聊菏2号光缆</v>
      </c>
      <c r="J1569" s="3" t="str">
        <f>INDEX(子缆名称!$B$4:$B$29,纤芯!M1569)</f>
        <v>B缆</v>
      </c>
      <c r="K1569" s="3">
        <v>24</v>
      </c>
      <c r="L1569" s="3">
        <f t="shared" si="122"/>
        <v>12</v>
      </c>
      <c r="M1569" s="3">
        <f t="shared" si="123"/>
        <v>2</v>
      </c>
      <c r="N1569" s="3" t="s">
        <v>45</v>
      </c>
      <c r="O1569" s="3">
        <f>COUNTIF([1]局站!$D$4:$D$172,"="&amp;N1569)</f>
        <v>1</v>
      </c>
      <c r="P1569" s="3">
        <v>0</v>
      </c>
      <c r="Q1569" s="3">
        <v>0</v>
      </c>
      <c r="R1569" s="3">
        <v>0</v>
      </c>
      <c r="S1569" s="3" t="s">
        <v>46</v>
      </c>
      <c r="T1569" s="3">
        <f>COUNTIF([1]局站!$D$4:$D$172,"="&amp;S1569)</f>
        <v>1</v>
      </c>
      <c r="U1569" s="3">
        <v>0</v>
      </c>
      <c r="V1569" s="3">
        <v>0</v>
      </c>
      <c r="W1569" s="3">
        <v>0</v>
      </c>
      <c r="X1569" s="3" t="s">
        <v>1215</v>
      </c>
      <c r="Y1569" s="3" t="s">
        <v>850</v>
      </c>
      <c r="Z1569" s="3" t="str">
        <f>INDEX(业务类型!$C$4:$C$8,MATCH(纤芯!Y1569,业务类型!$B$4:$B$8,0))</f>
        <v>ONE</v>
      </c>
      <c r="AA1569" s="3" t="s">
        <v>971</v>
      </c>
    </row>
    <row r="1570" spans="1:27" ht="33" x14ac:dyDescent="0.2">
      <c r="A1570" s="3">
        <v>1567</v>
      </c>
      <c r="B1570" s="3">
        <f t="shared" si="124"/>
        <v>37011201001</v>
      </c>
      <c r="C1570" s="3" t="s">
        <v>1166</v>
      </c>
      <c r="D1570" s="3" t="s">
        <v>211</v>
      </c>
      <c r="E1570" s="3" t="str">
        <f>INDEX(光放段!$G$4:$G$237,MATCH(纤芯!G1570,光放段!$C$4:$C$237,0))</f>
        <v>山东二干|济聊菏2号光缆:聊城联通建设路-菏泽中华路新局</v>
      </c>
      <c r="F1570" s="3">
        <f>INDEX(光放段!$I$4:$I$237,MATCH(纤芯!H1570,光放段!$B$4:$B$237,0))</f>
        <v>37011200000</v>
      </c>
      <c r="G1570" s="3" t="str">
        <f t="shared" si="120"/>
        <v>山东二干|济聊菏2号光缆:聊城联通建设路-程屯支局</v>
      </c>
      <c r="H1570" s="3">
        <f>INDEX(光放段!$B$4:$B$237,MATCH(纤芯!G1570,光放段!$C$4:$C$237,0))</f>
        <v>37011201000</v>
      </c>
      <c r="I1570" s="3" t="str">
        <f t="shared" si="121"/>
        <v>济聊菏2号光缆</v>
      </c>
      <c r="J1570" s="3" t="str">
        <f>INDEX(子缆名称!$B$4:$B$29,纤芯!M1570)</f>
        <v>A缆</v>
      </c>
      <c r="K1570" s="3">
        <v>1</v>
      </c>
      <c r="L1570" s="3">
        <f t="shared" si="122"/>
        <v>1</v>
      </c>
      <c r="M1570" s="3">
        <f t="shared" si="123"/>
        <v>1</v>
      </c>
      <c r="N1570" s="3" t="s">
        <v>46</v>
      </c>
      <c r="O1570" s="3">
        <f>COUNTIF([1]局站!$D$4:$D$172,"="&amp;N1570)</f>
        <v>1</v>
      </c>
      <c r="P1570" s="3">
        <v>0</v>
      </c>
      <c r="Q1570" s="3">
        <v>0</v>
      </c>
      <c r="R1570" s="3">
        <v>0</v>
      </c>
      <c r="S1570" s="3" t="s">
        <v>43</v>
      </c>
      <c r="T1570" s="3">
        <f>COUNTIF([1]局站!$D$4:$D$172,"="&amp;S1570)</f>
        <v>1</v>
      </c>
      <c r="U1570" s="3">
        <v>0</v>
      </c>
      <c r="V1570" s="3">
        <v>0</v>
      </c>
      <c r="W1570" s="3">
        <v>0</v>
      </c>
      <c r="X1570" s="3" t="s">
        <v>1214</v>
      </c>
      <c r="Y1570" s="3" t="s">
        <v>852</v>
      </c>
      <c r="Z1570" s="3" t="str">
        <f>INDEX(业务类型!$C$4:$C$8,MATCH(纤芯!Y1570,业务类型!$B$4:$B$8,0))</f>
        <v>TWO</v>
      </c>
      <c r="AA1570" s="3" t="s">
        <v>951</v>
      </c>
    </row>
    <row r="1571" spans="1:27" ht="33" x14ac:dyDescent="0.2">
      <c r="A1571" s="3">
        <v>1568</v>
      </c>
      <c r="B1571" s="3">
        <f t="shared" si="124"/>
        <v>37011201002</v>
      </c>
      <c r="C1571" s="3" t="s">
        <v>1166</v>
      </c>
      <c r="D1571" s="3" t="s">
        <v>211</v>
      </c>
      <c r="E1571" s="3" t="str">
        <f>INDEX(光放段!$G$4:$G$237,MATCH(纤芯!G1571,光放段!$C$4:$C$237,0))</f>
        <v>山东二干|济聊菏2号光缆:聊城联通建设路-菏泽中华路新局</v>
      </c>
      <c r="F1571" s="3">
        <f>INDEX(光放段!$I$4:$I$237,MATCH(纤芯!H1571,光放段!$B$4:$B$237,0))</f>
        <v>37011200000</v>
      </c>
      <c r="G1571" s="3" t="str">
        <f t="shared" si="120"/>
        <v>山东二干|济聊菏2号光缆:聊城联通建设路-程屯支局</v>
      </c>
      <c r="H1571" s="3">
        <f>INDEX(光放段!$B$4:$B$237,MATCH(纤芯!G1571,光放段!$C$4:$C$237,0))</f>
        <v>37011201000</v>
      </c>
      <c r="I1571" s="3" t="str">
        <f t="shared" si="121"/>
        <v>济聊菏2号光缆</v>
      </c>
      <c r="J1571" s="3" t="str">
        <f>INDEX(子缆名称!$B$4:$B$29,纤芯!M1571)</f>
        <v>A缆</v>
      </c>
      <c r="K1571" s="3">
        <v>2</v>
      </c>
      <c r="L1571" s="3">
        <f t="shared" si="122"/>
        <v>2</v>
      </c>
      <c r="M1571" s="3">
        <f t="shared" si="123"/>
        <v>1</v>
      </c>
      <c r="N1571" s="3" t="s">
        <v>46</v>
      </c>
      <c r="O1571" s="3">
        <f>COUNTIF([1]局站!$D$4:$D$172,"="&amp;N1571)</f>
        <v>1</v>
      </c>
      <c r="P1571" s="3">
        <v>0</v>
      </c>
      <c r="Q1571" s="3">
        <v>0</v>
      </c>
      <c r="R1571" s="3">
        <v>0</v>
      </c>
      <c r="S1571" s="3" t="s">
        <v>43</v>
      </c>
      <c r="T1571" s="3">
        <f>COUNTIF([1]局站!$D$4:$D$172,"="&amp;S1571)</f>
        <v>1</v>
      </c>
      <c r="U1571" s="3">
        <v>0</v>
      </c>
      <c r="V1571" s="3">
        <v>0</v>
      </c>
      <c r="W1571" s="3">
        <v>0</v>
      </c>
      <c r="X1571" s="3" t="s">
        <v>1214</v>
      </c>
      <c r="Y1571" s="3" t="s">
        <v>852</v>
      </c>
      <c r="Z1571" s="3" t="str">
        <f>INDEX(业务类型!$C$4:$C$8,MATCH(纤芯!Y1571,业务类型!$B$4:$B$8,0))</f>
        <v>TWO</v>
      </c>
      <c r="AA1571" s="3" t="s">
        <v>951</v>
      </c>
    </row>
    <row r="1572" spans="1:27" ht="33" x14ac:dyDescent="0.2">
      <c r="A1572" s="3">
        <v>1569</v>
      </c>
      <c r="B1572" s="3">
        <f t="shared" si="124"/>
        <v>37011201003</v>
      </c>
      <c r="C1572" s="3" t="s">
        <v>1166</v>
      </c>
      <c r="D1572" s="3" t="s">
        <v>211</v>
      </c>
      <c r="E1572" s="3" t="str">
        <f>INDEX(光放段!$G$4:$G$237,MATCH(纤芯!G1572,光放段!$C$4:$C$237,0))</f>
        <v>山东二干|济聊菏2号光缆:聊城联通建设路-菏泽中华路新局</v>
      </c>
      <c r="F1572" s="3">
        <f>INDEX(光放段!$I$4:$I$237,MATCH(纤芯!H1572,光放段!$B$4:$B$237,0))</f>
        <v>37011200000</v>
      </c>
      <c r="G1572" s="3" t="str">
        <f t="shared" si="120"/>
        <v>山东二干|济聊菏2号光缆:聊城联通建设路-程屯支局</v>
      </c>
      <c r="H1572" s="3">
        <f>INDEX(光放段!$B$4:$B$237,MATCH(纤芯!G1572,光放段!$C$4:$C$237,0))</f>
        <v>37011201000</v>
      </c>
      <c r="I1572" s="3" t="str">
        <f t="shared" si="121"/>
        <v>济聊菏2号光缆</v>
      </c>
      <c r="J1572" s="3" t="str">
        <f>INDEX(子缆名称!$B$4:$B$29,纤芯!M1572)</f>
        <v>A缆</v>
      </c>
      <c r="K1572" s="3">
        <v>3</v>
      </c>
      <c r="L1572" s="3">
        <f t="shared" si="122"/>
        <v>3</v>
      </c>
      <c r="M1572" s="3">
        <f t="shared" si="123"/>
        <v>1</v>
      </c>
      <c r="N1572" s="3" t="s">
        <v>46</v>
      </c>
      <c r="O1572" s="3">
        <f>COUNTIF([1]局站!$D$4:$D$172,"="&amp;N1572)</f>
        <v>1</v>
      </c>
      <c r="P1572" s="3">
        <v>0</v>
      </c>
      <c r="Q1572" s="3">
        <v>0</v>
      </c>
      <c r="R1572" s="3">
        <v>0</v>
      </c>
      <c r="S1572" s="3" t="s">
        <v>43</v>
      </c>
      <c r="T1572" s="3">
        <f>COUNTIF([1]局站!$D$4:$D$172,"="&amp;S1572)</f>
        <v>1</v>
      </c>
      <c r="U1572" s="3">
        <v>0</v>
      </c>
      <c r="V1572" s="3">
        <v>0</v>
      </c>
      <c r="W1572" s="3">
        <v>0</v>
      </c>
      <c r="X1572" s="3" t="s">
        <v>1214</v>
      </c>
      <c r="Y1572" s="3" t="s">
        <v>880</v>
      </c>
      <c r="Z1572" s="3" t="str">
        <f>INDEX(业务类型!$C$4:$C$8,MATCH(纤芯!Y1572,业务类型!$B$4:$B$8,0))</f>
        <v>IDLE</v>
      </c>
      <c r="AA1572" s="3"/>
    </row>
    <row r="1573" spans="1:27" ht="33" x14ac:dyDescent="0.2">
      <c r="A1573" s="3">
        <v>1570</v>
      </c>
      <c r="B1573" s="3">
        <f t="shared" si="124"/>
        <v>37011201004</v>
      </c>
      <c r="C1573" s="3" t="s">
        <v>1166</v>
      </c>
      <c r="D1573" s="3" t="s">
        <v>211</v>
      </c>
      <c r="E1573" s="3" t="str">
        <f>INDEX(光放段!$G$4:$G$237,MATCH(纤芯!G1573,光放段!$C$4:$C$237,0))</f>
        <v>山东二干|济聊菏2号光缆:聊城联通建设路-菏泽中华路新局</v>
      </c>
      <c r="F1573" s="3">
        <f>INDEX(光放段!$I$4:$I$237,MATCH(纤芯!H1573,光放段!$B$4:$B$237,0))</f>
        <v>37011200000</v>
      </c>
      <c r="G1573" s="3" t="str">
        <f t="shared" si="120"/>
        <v>山东二干|济聊菏2号光缆:聊城联通建设路-程屯支局</v>
      </c>
      <c r="H1573" s="3">
        <f>INDEX(光放段!$B$4:$B$237,MATCH(纤芯!G1573,光放段!$C$4:$C$237,0))</f>
        <v>37011201000</v>
      </c>
      <c r="I1573" s="3" t="str">
        <f t="shared" si="121"/>
        <v>济聊菏2号光缆</v>
      </c>
      <c r="J1573" s="3" t="str">
        <f>INDEX(子缆名称!$B$4:$B$29,纤芯!M1573)</f>
        <v>A缆</v>
      </c>
      <c r="K1573" s="3">
        <v>4</v>
      </c>
      <c r="L1573" s="3">
        <f t="shared" si="122"/>
        <v>4</v>
      </c>
      <c r="M1573" s="3">
        <f t="shared" si="123"/>
        <v>1</v>
      </c>
      <c r="N1573" s="3" t="s">
        <v>46</v>
      </c>
      <c r="O1573" s="3">
        <f>COUNTIF([1]局站!$D$4:$D$172,"="&amp;N1573)</f>
        <v>1</v>
      </c>
      <c r="P1573" s="3">
        <v>0</v>
      </c>
      <c r="Q1573" s="3">
        <v>0</v>
      </c>
      <c r="R1573" s="3">
        <v>0</v>
      </c>
      <c r="S1573" s="3" t="s">
        <v>43</v>
      </c>
      <c r="T1573" s="3">
        <f>COUNTIF([1]局站!$D$4:$D$172,"="&amp;S1573)</f>
        <v>1</v>
      </c>
      <c r="U1573" s="3">
        <v>0</v>
      </c>
      <c r="V1573" s="3">
        <v>0</v>
      </c>
      <c r="W1573" s="3">
        <v>0</v>
      </c>
      <c r="X1573" s="3" t="s">
        <v>1214</v>
      </c>
      <c r="Y1573" s="3" t="s">
        <v>880</v>
      </c>
      <c r="Z1573" s="3" t="str">
        <f>INDEX(业务类型!$C$4:$C$8,MATCH(纤芯!Y1573,业务类型!$B$4:$B$8,0))</f>
        <v>IDLE</v>
      </c>
      <c r="AA1573" s="3"/>
    </row>
    <row r="1574" spans="1:27" ht="33" x14ac:dyDescent="0.2">
      <c r="A1574" s="3">
        <v>1571</v>
      </c>
      <c r="B1574" s="3">
        <f t="shared" si="124"/>
        <v>37011201005</v>
      </c>
      <c r="C1574" s="3" t="s">
        <v>1166</v>
      </c>
      <c r="D1574" s="3" t="s">
        <v>211</v>
      </c>
      <c r="E1574" s="3" t="str">
        <f>INDEX(光放段!$G$4:$G$237,MATCH(纤芯!G1574,光放段!$C$4:$C$237,0))</f>
        <v>山东二干|济聊菏2号光缆:聊城联通建设路-菏泽中华路新局</v>
      </c>
      <c r="F1574" s="3">
        <f>INDEX(光放段!$I$4:$I$237,MATCH(纤芯!H1574,光放段!$B$4:$B$237,0))</f>
        <v>37011200000</v>
      </c>
      <c r="G1574" s="3" t="str">
        <f t="shared" si="120"/>
        <v>山东二干|济聊菏2号光缆:聊城联通建设路-程屯支局</v>
      </c>
      <c r="H1574" s="3">
        <f>INDEX(光放段!$B$4:$B$237,MATCH(纤芯!G1574,光放段!$C$4:$C$237,0))</f>
        <v>37011201000</v>
      </c>
      <c r="I1574" s="3" t="str">
        <f t="shared" si="121"/>
        <v>济聊菏2号光缆</v>
      </c>
      <c r="J1574" s="3" t="str">
        <f>INDEX(子缆名称!$B$4:$B$29,纤芯!M1574)</f>
        <v>A缆</v>
      </c>
      <c r="K1574" s="3">
        <v>5</v>
      </c>
      <c r="L1574" s="3">
        <f t="shared" si="122"/>
        <v>5</v>
      </c>
      <c r="M1574" s="3">
        <f t="shared" si="123"/>
        <v>1</v>
      </c>
      <c r="N1574" s="3" t="s">
        <v>46</v>
      </c>
      <c r="O1574" s="3">
        <f>COUNTIF([1]局站!$D$4:$D$172,"="&amp;N1574)</f>
        <v>1</v>
      </c>
      <c r="P1574" s="3">
        <v>0</v>
      </c>
      <c r="Q1574" s="3">
        <v>0</v>
      </c>
      <c r="R1574" s="3">
        <v>0</v>
      </c>
      <c r="S1574" s="3" t="s">
        <v>43</v>
      </c>
      <c r="T1574" s="3">
        <f>COUNTIF([1]局站!$D$4:$D$172,"="&amp;S1574)</f>
        <v>1</v>
      </c>
      <c r="U1574" s="3">
        <v>0</v>
      </c>
      <c r="V1574" s="3">
        <v>0</v>
      </c>
      <c r="W1574" s="3">
        <v>0</v>
      </c>
      <c r="X1574" s="3" t="s">
        <v>1214</v>
      </c>
      <c r="Y1574" s="3" t="s">
        <v>880</v>
      </c>
      <c r="Z1574" s="3" t="str">
        <f>INDEX(业务类型!$C$4:$C$8,MATCH(纤芯!Y1574,业务类型!$B$4:$B$8,0))</f>
        <v>IDLE</v>
      </c>
      <c r="AA1574" s="3"/>
    </row>
    <row r="1575" spans="1:27" ht="33" x14ac:dyDescent="0.2">
      <c r="A1575" s="3">
        <v>1572</v>
      </c>
      <c r="B1575" s="3">
        <f t="shared" si="124"/>
        <v>37011201006</v>
      </c>
      <c r="C1575" s="3" t="s">
        <v>1166</v>
      </c>
      <c r="D1575" s="3" t="s">
        <v>211</v>
      </c>
      <c r="E1575" s="3" t="str">
        <f>INDEX(光放段!$G$4:$G$237,MATCH(纤芯!G1575,光放段!$C$4:$C$237,0))</f>
        <v>山东二干|济聊菏2号光缆:聊城联通建设路-菏泽中华路新局</v>
      </c>
      <c r="F1575" s="3">
        <f>INDEX(光放段!$I$4:$I$237,MATCH(纤芯!H1575,光放段!$B$4:$B$237,0))</f>
        <v>37011200000</v>
      </c>
      <c r="G1575" s="3" t="str">
        <f t="shared" si="120"/>
        <v>山东二干|济聊菏2号光缆:聊城联通建设路-程屯支局</v>
      </c>
      <c r="H1575" s="3">
        <f>INDEX(光放段!$B$4:$B$237,MATCH(纤芯!G1575,光放段!$C$4:$C$237,0))</f>
        <v>37011201000</v>
      </c>
      <c r="I1575" s="3" t="str">
        <f t="shared" si="121"/>
        <v>济聊菏2号光缆</v>
      </c>
      <c r="J1575" s="3" t="str">
        <f>INDEX(子缆名称!$B$4:$B$29,纤芯!M1575)</f>
        <v>A缆</v>
      </c>
      <c r="K1575" s="3">
        <v>6</v>
      </c>
      <c r="L1575" s="3">
        <f t="shared" si="122"/>
        <v>6</v>
      </c>
      <c r="M1575" s="3">
        <f t="shared" si="123"/>
        <v>1</v>
      </c>
      <c r="N1575" s="3" t="s">
        <v>46</v>
      </c>
      <c r="O1575" s="3">
        <f>COUNTIF([1]局站!$D$4:$D$172,"="&amp;N1575)</f>
        <v>1</v>
      </c>
      <c r="P1575" s="3">
        <v>0</v>
      </c>
      <c r="Q1575" s="3">
        <v>0</v>
      </c>
      <c r="R1575" s="3">
        <v>0</v>
      </c>
      <c r="S1575" s="3" t="s">
        <v>43</v>
      </c>
      <c r="T1575" s="3">
        <f>COUNTIF([1]局站!$D$4:$D$172,"="&amp;S1575)</f>
        <v>1</v>
      </c>
      <c r="U1575" s="3">
        <v>0</v>
      </c>
      <c r="V1575" s="3">
        <v>0</v>
      </c>
      <c r="W1575" s="3">
        <v>0</v>
      </c>
      <c r="X1575" s="3" t="s">
        <v>1214</v>
      </c>
      <c r="Y1575" s="3" t="s">
        <v>880</v>
      </c>
      <c r="Z1575" s="3" t="str">
        <f>INDEX(业务类型!$C$4:$C$8,MATCH(纤芯!Y1575,业务类型!$B$4:$B$8,0))</f>
        <v>IDLE</v>
      </c>
      <c r="AA1575" s="3"/>
    </row>
    <row r="1576" spans="1:27" ht="33" x14ac:dyDescent="0.2">
      <c r="A1576" s="3">
        <v>1573</v>
      </c>
      <c r="B1576" s="3">
        <f t="shared" si="124"/>
        <v>37011201007</v>
      </c>
      <c r="C1576" s="3" t="s">
        <v>1166</v>
      </c>
      <c r="D1576" s="3" t="s">
        <v>211</v>
      </c>
      <c r="E1576" s="3" t="str">
        <f>INDEX(光放段!$G$4:$G$237,MATCH(纤芯!G1576,光放段!$C$4:$C$237,0))</f>
        <v>山东二干|济聊菏2号光缆:聊城联通建设路-菏泽中华路新局</v>
      </c>
      <c r="F1576" s="3">
        <f>INDEX(光放段!$I$4:$I$237,MATCH(纤芯!H1576,光放段!$B$4:$B$237,0))</f>
        <v>37011200000</v>
      </c>
      <c r="G1576" s="3" t="str">
        <f t="shared" si="120"/>
        <v>山东二干|济聊菏2号光缆:聊城联通建设路-程屯支局</v>
      </c>
      <c r="H1576" s="3">
        <f>INDEX(光放段!$B$4:$B$237,MATCH(纤芯!G1576,光放段!$C$4:$C$237,0))</f>
        <v>37011201000</v>
      </c>
      <c r="I1576" s="3" t="str">
        <f t="shared" si="121"/>
        <v>济聊菏2号光缆</v>
      </c>
      <c r="J1576" s="3" t="str">
        <f>INDEX(子缆名称!$B$4:$B$29,纤芯!M1576)</f>
        <v>A缆</v>
      </c>
      <c r="K1576" s="3">
        <v>7</v>
      </c>
      <c r="L1576" s="3">
        <f t="shared" si="122"/>
        <v>7</v>
      </c>
      <c r="M1576" s="3">
        <f t="shared" si="123"/>
        <v>1</v>
      </c>
      <c r="N1576" s="3" t="s">
        <v>46</v>
      </c>
      <c r="O1576" s="3">
        <f>COUNTIF([1]局站!$D$4:$D$172,"="&amp;N1576)</f>
        <v>1</v>
      </c>
      <c r="P1576" s="3">
        <v>0</v>
      </c>
      <c r="Q1576" s="3">
        <v>0</v>
      </c>
      <c r="R1576" s="3">
        <v>0</v>
      </c>
      <c r="S1576" s="3" t="s">
        <v>43</v>
      </c>
      <c r="T1576" s="3">
        <f>COUNTIF([1]局站!$D$4:$D$172,"="&amp;S1576)</f>
        <v>1</v>
      </c>
      <c r="U1576" s="3">
        <v>0</v>
      </c>
      <c r="V1576" s="3">
        <v>0</v>
      </c>
      <c r="W1576" s="3">
        <v>0</v>
      </c>
      <c r="X1576" s="3" t="s">
        <v>1215</v>
      </c>
      <c r="Y1576" s="3" t="s">
        <v>880</v>
      </c>
      <c r="Z1576" s="3" t="str">
        <f>INDEX(业务类型!$C$4:$C$8,MATCH(纤芯!Y1576,业务类型!$B$4:$B$8,0))</f>
        <v>IDLE</v>
      </c>
      <c r="AA1576" s="3"/>
    </row>
    <row r="1577" spans="1:27" ht="33" x14ac:dyDescent="0.2">
      <c r="A1577" s="3">
        <v>1574</v>
      </c>
      <c r="B1577" s="3">
        <f t="shared" si="124"/>
        <v>37011201008</v>
      </c>
      <c r="C1577" s="3" t="s">
        <v>1166</v>
      </c>
      <c r="D1577" s="3" t="s">
        <v>211</v>
      </c>
      <c r="E1577" s="3" t="str">
        <f>INDEX(光放段!$G$4:$G$237,MATCH(纤芯!G1577,光放段!$C$4:$C$237,0))</f>
        <v>山东二干|济聊菏2号光缆:聊城联通建设路-菏泽中华路新局</v>
      </c>
      <c r="F1577" s="3">
        <f>INDEX(光放段!$I$4:$I$237,MATCH(纤芯!H1577,光放段!$B$4:$B$237,0))</f>
        <v>37011200000</v>
      </c>
      <c r="G1577" s="3" t="str">
        <f t="shared" si="120"/>
        <v>山东二干|济聊菏2号光缆:聊城联通建设路-程屯支局</v>
      </c>
      <c r="H1577" s="3">
        <f>INDEX(光放段!$B$4:$B$237,MATCH(纤芯!G1577,光放段!$C$4:$C$237,0))</f>
        <v>37011201000</v>
      </c>
      <c r="I1577" s="3" t="str">
        <f t="shared" si="121"/>
        <v>济聊菏2号光缆</v>
      </c>
      <c r="J1577" s="3" t="str">
        <f>INDEX(子缆名称!$B$4:$B$29,纤芯!M1577)</f>
        <v>A缆</v>
      </c>
      <c r="K1577" s="3">
        <v>8</v>
      </c>
      <c r="L1577" s="3">
        <f t="shared" si="122"/>
        <v>8</v>
      </c>
      <c r="M1577" s="3">
        <f t="shared" si="123"/>
        <v>1</v>
      </c>
      <c r="N1577" s="3" t="s">
        <v>46</v>
      </c>
      <c r="O1577" s="3">
        <f>COUNTIF([1]局站!$D$4:$D$172,"="&amp;N1577)</f>
        <v>1</v>
      </c>
      <c r="P1577" s="3">
        <v>0</v>
      </c>
      <c r="Q1577" s="3">
        <v>0</v>
      </c>
      <c r="R1577" s="3">
        <v>0</v>
      </c>
      <c r="S1577" s="3" t="s">
        <v>43</v>
      </c>
      <c r="T1577" s="3">
        <f>COUNTIF([1]局站!$D$4:$D$172,"="&amp;S1577)</f>
        <v>1</v>
      </c>
      <c r="U1577" s="3">
        <v>0</v>
      </c>
      <c r="V1577" s="3">
        <v>0</v>
      </c>
      <c r="W1577" s="3">
        <v>0</v>
      </c>
      <c r="X1577" s="3" t="s">
        <v>1215</v>
      </c>
      <c r="Y1577" s="3" t="s">
        <v>880</v>
      </c>
      <c r="Z1577" s="3" t="str">
        <f>INDEX(业务类型!$C$4:$C$8,MATCH(纤芯!Y1577,业务类型!$B$4:$B$8,0))</f>
        <v>IDLE</v>
      </c>
      <c r="AA1577" s="3"/>
    </row>
    <row r="1578" spans="1:27" ht="33" x14ac:dyDescent="0.2">
      <c r="A1578" s="3">
        <v>1575</v>
      </c>
      <c r="B1578" s="3">
        <f t="shared" si="124"/>
        <v>37011201009</v>
      </c>
      <c r="C1578" s="3" t="s">
        <v>1166</v>
      </c>
      <c r="D1578" s="3" t="s">
        <v>211</v>
      </c>
      <c r="E1578" s="3" t="str">
        <f>INDEX(光放段!$G$4:$G$237,MATCH(纤芯!G1578,光放段!$C$4:$C$237,0))</f>
        <v>山东二干|济聊菏2号光缆:聊城联通建设路-菏泽中华路新局</v>
      </c>
      <c r="F1578" s="3">
        <f>INDEX(光放段!$I$4:$I$237,MATCH(纤芯!H1578,光放段!$B$4:$B$237,0))</f>
        <v>37011200000</v>
      </c>
      <c r="G1578" s="3" t="str">
        <f t="shared" si="120"/>
        <v>山东二干|济聊菏2号光缆:聊城联通建设路-程屯支局</v>
      </c>
      <c r="H1578" s="3">
        <f>INDEX(光放段!$B$4:$B$237,MATCH(纤芯!G1578,光放段!$C$4:$C$237,0))</f>
        <v>37011201000</v>
      </c>
      <c r="I1578" s="3" t="str">
        <f t="shared" si="121"/>
        <v>济聊菏2号光缆</v>
      </c>
      <c r="J1578" s="3" t="str">
        <f>INDEX(子缆名称!$B$4:$B$29,纤芯!M1578)</f>
        <v>A缆</v>
      </c>
      <c r="K1578" s="3">
        <v>9</v>
      </c>
      <c r="L1578" s="3">
        <f t="shared" si="122"/>
        <v>9</v>
      </c>
      <c r="M1578" s="3">
        <f t="shared" si="123"/>
        <v>1</v>
      </c>
      <c r="N1578" s="3" t="s">
        <v>46</v>
      </c>
      <c r="O1578" s="3">
        <f>COUNTIF([1]局站!$D$4:$D$172,"="&amp;N1578)</f>
        <v>1</v>
      </c>
      <c r="P1578" s="3">
        <v>0</v>
      </c>
      <c r="Q1578" s="3">
        <v>0</v>
      </c>
      <c r="R1578" s="3">
        <v>0</v>
      </c>
      <c r="S1578" s="3" t="s">
        <v>43</v>
      </c>
      <c r="T1578" s="3">
        <f>COUNTIF([1]局站!$D$4:$D$172,"="&amp;S1578)</f>
        <v>1</v>
      </c>
      <c r="U1578" s="3">
        <v>0</v>
      </c>
      <c r="V1578" s="3">
        <v>0</v>
      </c>
      <c r="W1578" s="3">
        <v>0</v>
      </c>
      <c r="X1578" s="3" t="s">
        <v>1215</v>
      </c>
      <c r="Y1578" s="3" t="s">
        <v>880</v>
      </c>
      <c r="Z1578" s="3" t="str">
        <f>INDEX(业务类型!$C$4:$C$8,MATCH(纤芯!Y1578,业务类型!$B$4:$B$8,0))</f>
        <v>IDLE</v>
      </c>
      <c r="AA1578" s="3"/>
    </row>
    <row r="1579" spans="1:27" ht="33" x14ac:dyDescent="0.2">
      <c r="A1579" s="3">
        <v>1576</v>
      </c>
      <c r="B1579" s="3">
        <f t="shared" si="124"/>
        <v>37011201010</v>
      </c>
      <c r="C1579" s="3" t="s">
        <v>1166</v>
      </c>
      <c r="D1579" s="3" t="s">
        <v>211</v>
      </c>
      <c r="E1579" s="3" t="str">
        <f>INDEX(光放段!$G$4:$G$237,MATCH(纤芯!G1579,光放段!$C$4:$C$237,0))</f>
        <v>山东二干|济聊菏2号光缆:聊城联通建设路-菏泽中华路新局</v>
      </c>
      <c r="F1579" s="3">
        <f>INDEX(光放段!$I$4:$I$237,MATCH(纤芯!H1579,光放段!$B$4:$B$237,0))</f>
        <v>37011200000</v>
      </c>
      <c r="G1579" s="3" t="str">
        <f t="shared" si="120"/>
        <v>山东二干|济聊菏2号光缆:聊城联通建设路-程屯支局</v>
      </c>
      <c r="H1579" s="3">
        <f>INDEX(光放段!$B$4:$B$237,MATCH(纤芯!G1579,光放段!$C$4:$C$237,0))</f>
        <v>37011201000</v>
      </c>
      <c r="I1579" s="3" t="str">
        <f t="shared" si="121"/>
        <v>济聊菏2号光缆</v>
      </c>
      <c r="J1579" s="3" t="str">
        <f>INDEX(子缆名称!$B$4:$B$29,纤芯!M1579)</f>
        <v>A缆</v>
      </c>
      <c r="K1579" s="3">
        <v>10</v>
      </c>
      <c r="L1579" s="3">
        <f t="shared" si="122"/>
        <v>10</v>
      </c>
      <c r="M1579" s="3">
        <f t="shared" si="123"/>
        <v>1</v>
      </c>
      <c r="N1579" s="3" t="s">
        <v>46</v>
      </c>
      <c r="O1579" s="3">
        <f>COUNTIF([1]局站!$D$4:$D$172,"="&amp;N1579)</f>
        <v>1</v>
      </c>
      <c r="P1579" s="3">
        <v>0</v>
      </c>
      <c r="Q1579" s="3">
        <v>0</v>
      </c>
      <c r="R1579" s="3">
        <v>0</v>
      </c>
      <c r="S1579" s="3" t="s">
        <v>43</v>
      </c>
      <c r="T1579" s="3">
        <f>COUNTIF([1]局站!$D$4:$D$172,"="&amp;S1579)</f>
        <v>1</v>
      </c>
      <c r="U1579" s="3">
        <v>0</v>
      </c>
      <c r="V1579" s="3">
        <v>0</v>
      </c>
      <c r="W1579" s="3">
        <v>0</v>
      </c>
      <c r="X1579" s="3" t="s">
        <v>1215</v>
      </c>
      <c r="Y1579" s="3" t="s">
        <v>880</v>
      </c>
      <c r="Z1579" s="3" t="str">
        <f>INDEX(业务类型!$C$4:$C$8,MATCH(纤芯!Y1579,业务类型!$B$4:$B$8,0))</f>
        <v>IDLE</v>
      </c>
      <c r="AA1579" s="3"/>
    </row>
    <row r="1580" spans="1:27" ht="33" x14ac:dyDescent="0.2">
      <c r="A1580" s="3">
        <v>1577</v>
      </c>
      <c r="B1580" s="3">
        <f t="shared" si="124"/>
        <v>37011201011</v>
      </c>
      <c r="C1580" s="3" t="s">
        <v>1166</v>
      </c>
      <c r="D1580" s="3" t="s">
        <v>211</v>
      </c>
      <c r="E1580" s="3" t="str">
        <f>INDEX(光放段!$G$4:$G$237,MATCH(纤芯!G1580,光放段!$C$4:$C$237,0))</f>
        <v>山东二干|济聊菏2号光缆:聊城联通建设路-菏泽中华路新局</v>
      </c>
      <c r="F1580" s="3">
        <f>INDEX(光放段!$I$4:$I$237,MATCH(纤芯!H1580,光放段!$B$4:$B$237,0))</f>
        <v>37011200000</v>
      </c>
      <c r="G1580" s="3" t="str">
        <f t="shared" si="120"/>
        <v>山东二干|济聊菏2号光缆:聊城联通建设路-程屯支局</v>
      </c>
      <c r="H1580" s="3">
        <f>INDEX(光放段!$B$4:$B$237,MATCH(纤芯!G1580,光放段!$C$4:$C$237,0))</f>
        <v>37011201000</v>
      </c>
      <c r="I1580" s="3" t="str">
        <f t="shared" si="121"/>
        <v>济聊菏2号光缆</v>
      </c>
      <c r="J1580" s="3" t="str">
        <f>INDEX(子缆名称!$B$4:$B$29,纤芯!M1580)</f>
        <v>A缆</v>
      </c>
      <c r="K1580" s="3">
        <v>11</v>
      </c>
      <c r="L1580" s="3">
        <f t="shared" si="122"/>
        <v>11</v>
      </c>
      <c r="M1580" s="3">
        <f t="shared" si="123"/>
        <v>1</v>
      </c>
      <c r="N1580" s="3" t="s">
        <v>46</v>
      </c>
      <c r="O1580" s="3">
        <f>COUNTIF([1]局站!$D$4:$D$172,"="&amp;N1580)</f>
        <v>1</v>
      </c>
      <c r="P1580" s="3">
        <v>0</v>
      </c>
      <c r="Q1580" s="3">
        <v>0</v>
      </c>
      <c r="R1580" s="3">
        <v>0</v>
      </c>
      <c r="S1580" s="3" t="s">
        <v>43</v>
      </c>
      <c r="T1580" s="3">
        <f>COUNTIF([1]局站!$D$4:$D$172,"="&amp;S1580)</f>
        <v>1</v>
      </c>
      <c r="U1580" s="3">
        <v>0</v>
      </c>
      <c r="V1580" s="3">
        <v>0</v>
      </c>
      <c r="W1580" s="3">
        <v>0</v>
      </c>
      <c r="X1580" s="3" t="s">
        <v>1215</v>
      </c>
      <c r="Y1580" s="3" t="s">
        <v>852</v>
      </c>
      <c r="Z1580" s="3" t="str">
        <f>INDEX(业务类型!$C$4:$C$8,MATCH(纤芯!Y1580,业务类型!$B$4:$B$8,0))</f>
        <v>TWO</v>
      </c>
      <c r="AA1580" s="3" t="s">
        <v>926</v>
      </c>
    </row>
    <row r="1581" spans="1:27" ht="33" x14ac:dyDescent="0.2">
      <c r="A1581" s="3">
        <v>1578</v>
      </c>
      <c r="B1581" s="3">
        <f t="shared" si="124"/>
        <v>37011201012</v>
      </c>
      <c r="C1581" s="3" t="s">
        <v>1166</v>
      </c>
      <c r="D1581" s="3" t="s">
        <v>211</v>
      </c>
      <c r="E1581" s="3" t="str">
        <f>INDEX(光放段!$G$4:$G$237,MATCH(纤芯!G1581,光放段!$C$4:$C$237,0))</f>
        <v>山东二干|济聊菏2号光缆:聊城联通建设路-菏泽中华路新局</v>
      </c>
      <c r="F1581" s="3">
        <f>INDEX(光放段!$I$4:$I$237,MATCH(纤芯!H1581,光放段!$B$4:$B$237,0))</f>
        <v>37011200000</v>
      </c>
      <c r="G1581" s="3" t="str">
        <f t="shared" si="120"/>
        <v>山东二干|济聊菏2号光缆:聊城联通建设路-程屯支局</v>
      </c>
      <c r="H1581" s="3">
        <f>INDEX(光放段!$B$4:$B$237,MATCH(纤芯!G1581,光放段!$C$4:$C$237,0))</f>
        <v>37011201000</v>
      </c>
      <c r="I1581" s="3" t="str">
        <f t="shared" si="121"/>
        <v>济聊菏2号光缆</v>
      </c>
      <c r="J1581" s="3" t="str">
        <f>INDEX(子缆名称!$B$4:$B$29,纤芯!M1581)</f>
        <v>A缆</v>
      </c>
      <c r="K1581" s="3">
        <v>12</v>
      </c>
      <c r="L1581" s="3">
        <f t="shared" si="122"/>
        <v>12</v>
      </c>
      <c r="M1581" s="3">
        <f t="shared" si="123"/>
        <v>1</v>
      </c>
      <c r="N1581" s="3" t="s">
        <v>46</v>
      </c>
      <c r="O1581" s="3">
        <f>COUNTIF([1]局站!$D$4:$D$172,"="&amp;N1581)</f>
        <v>1</v>
      </c>
      <c r="P1581" s="3">
        <v>0</v>
      </c>
      <c r="Q1581" s="3">
        <v>0</v>
      </c>
      <c r="R1581" s="3">
        <v>0</v>
      </c>
      <c r="S1581" s="3" t="s">
        <v>43</v>
      </c>
      <c r="T1581" s="3">
        <f>COUNTIF([1]局站!$D$4:$D$172,"="&amp;S1581)</f>
        <v>1</v>
      </c>
      <c r="U1581" s="3">
        <v>0</v>
      </c>
      <c r="V1581" s="3">
        <v>0</v>
      </c>
      <c r="W1581" s="3">
        <v>0</v>
      </c>
      <c r="X1581" s="3" t="s">
        <v>1215</v>
      </c>
      <c r="Y1581" s="3" t="s">
        <v>852</v>
      </c>
      <c r="Z1581" s="3" t="str">
        <f>INDEX(业务类型!$C$4:$C$8,MATCH(纤芯!Y1581,业务类型!$B$4:$B$8,0))</f>
        <v>TWO</v>
      </c>
      <c r="AA1581" s="3" t="s">
        <v>926</v>
      </c>
    </row>
    <row r="1582" spans="1:27" ht="33" x14ac:dyDescent="0.2">
      <c r="A1582" s="3">
        <v>1579</v>
      </c>
      <c r="B1582" s="3">
        <f t="shared" si="124"/>
        <v>37011201013</v>
      </c>
      <c r="C1582" s="3" t="s">
        <v>1166</v>
      </c>
      <c r="D1582" s="3" t="s">
        <v>211</v>
      </c>
      <c r="E1582" s="3" t="str">
        <f>INDEX(光放段!$G$4:$G$237,MATCH(纤芯!G1582,光放段!$C$4:$C$237,0))</f>
        <v>山东二干|济聊菏2号光缆:聊城联通建设路-菏泽中华路新局</v>
      </c>
      <c r="F1582" s="3">
        <f>INDEX(光放段!$I$4:$I$237,MATCH(纤芯!H1582,光放段!$B$4:$B$237,0))</f>
        <v>37011200000</v>
      </c>
      <c r="G1582" s="3" t="str">
        <f t="shared" si="120"/>
        <v>山东二干|济聊菏2号光缆:聊城联通建设路-程屯支局</v>
      </c>
      <c r="H1582" s="3">
        <f>INDEX(光放段!$B$4:$B$237,MATCH(纤芯!G1582,光放段!$C$4:$C$237,0))</f>
        <v>37011201000</v>
      </c>
      <c r="I1582" s="3" t="str">
        <f t="shared" si="121"/>
        <v>济聊菏2号光缆</v>
      </c>
      <c r="J1582" s="3" t="str">
        <f>INDEX(子缆名称!$B$4:$B$29,纤芯!M1582)</f>
        <v>B缆</v>
      </c>
      <c r="K1582" s="3">
        <v>13</v>
      </c>
      <c r="L1582" s="3">
        <f t="shared" si="122"/>
        <v>1</v>
      </c>
      <c r="M1582" s="3">
        <f t="shared" si="123"/>
        <v>2</v>
      </c>
      <c r="N1582" s="3" t="s">
        <v>46</v>
      </c>
      <c r="O1582" s="3">
        <f>COUNTIF([1]局站!$D$4:$D$172,"="&amp;N1582)</f>
        <v>1</v>
      </c>
      <c r="P1582" s="3">
        <v>0</v>
      </c>
      <c r="Q1582" s="3">
        <v>0</v>
      </c>
      <c r="R1582" s="3">
        <v>0</v>
      </c>
      <c r="S1582" s="3" t="s">
        <v>43</v>
      </c>
      <c r="T1582" s="3">
        <f>COUNTIF([1]局站!$D$4:$D$172,"="&amp;S1582)</f>
        <v>1</v>
      </c>
      <c r="U1582" s="3">
        <v>0</v>
      </c>
      <c r="V1582" s="3">
        <v>0</v>
      </c>
      <c r="W1582" s="3">
        <v>0</v>
      </c>
      <c r="X1582" s="3" t="s">
        <v>1215</v>
      </c>
      <c r="Y1582" s="3" t="s">
        <v>850</v>
      </c>
      <c r="Z1582" s="3" t="str">
        <f>INDEX(业务类型!$C$4:$C$8,MATCH(纤芯!Y1582,业务类型!$B$4:$B$8,0))</f>
        <v>ONE</v>
      </c>
      <c r="AA1582" s="3" t="s">
        <v>929</v>
      </c>
    </row>
    <row r="1583" spans="1:27" ht="33" x14ac:dyDescent="0.2">
      <c r="A1583" s="3">
        <v>1580</v>
      </c>
      <c r="B1583" s="3">
        <f t="shared" si="124"/>
        <v>37011201014</v>
      </c>
      <c r="C1583" s="3" t="s">
        <v>1166</v>
      </c>
      <c r="D1583" s="3" t="s">
        <v>211</v>
      </c>
      <c r="E1583" s="3" t="str">
        <f>INDEX(光放段!$G$4:$G$237,MATCH(纤芯!G1583,光放段!$C$4:$C$237,0))</f>
        <v>山东二干|济聊菏2号光缆:聊城联通建设路-菏泽中华路新局</v>
      </c>
      <c r="F1583" s="3">
        <f>INDEX(光放段!$I$4:$I$237,MATCH(纤芯!H1583,光放段!$B$4:$B$237,0))</f>
        <v>37011200000</v>
      </c>
      <c r="G1583" s="3" t="str">
        <f t="shared" si="120"/>
        <v>山东二干|济聊菏2号光缆:聊城联通建设路-程屯支局</v>
      </c>
      <c r="H1583" s="3">
        <f>INDEX(光放段!$B$4:$B$237,MATCH(纤芯!G1583,光放段!$C$4:$C$237,0))</f>
        <v>37011201000</v>
      </c>
      <c r="I1583" s="3" t="str">
        <f t="shared" si="121"/>
        <v>济聊菏2号光缆</v>
      </c>
      <c r="J1583" s="3" t="str">
        <f>INDEX(子缆名称!$B$4:$B$29,纤芯!M1583)</f>
        <v>B缆</v>
      </c>
      <c r="K1583" s="3">
        <v>14</v>
      </c>
      <c r="L1583" s="3">
        <f t="shared" si="122"/>
        <v>2</v>
      </c>
      <c r="M1583" s="3">
        <f t="shared" si="123"/>
        <v>2</v>
      </c>
      <c r="N1583" s="3" t="s">
        <v>46</v>
      </c>
      <c r="O1583" s="3">
        <f>COUNTIF([1]局站!$D$4:$D$172,"="&amp;N1583)</f>
        <v>1</v>
      </c>
      <c r="P1583" s="3">
        <v>0</v>
      </c>
      <c r="Q1583" s="3">
        <v>0</v>
      </c>
      <c r="R1583" s="3">
        <v>0</v>
      </c>
      <c r="S1583" s="3" t="s">
        <v>43</v>
      </c>
      <c r="T1583" s="3">
        <f>COUNTIF([1]局站!$D$4:$D$172,"="&amp;S1583)</f>
        <v>1</v>
      </c>
      <c r="U1583" s="3">
        <v>0</v>
      </c>
      <c r="V1583" s="3">
        <v>0</v>
      </c>
      <c r="W1583" s="3">
        <v>0</v>
      </c>
      <c r="X1583" s="3" t="s">
        <v>1215</v>
      </c>
      <c r="Y1583" s="3" t="s">
        <v>880</v>
      </c>
      <c r="Z1583" s="3" t="str">
        <f>INDEX(业务类型!$C$4:$C$8,MATCH(纤芯!Y1583,业务类型!$B$4:$B$8,0))</f>
        <v>IDLE</v>
      </c>
      <c r="AA1583" s="3"/>
    </row>
    <row r="1584" spans="1:27" ht="33" x14ac:dyDescent="0.2">
      <c r="A1584" s="3">
        <v>1581</v>
      </c>
      <c r="B1584" s="3">
        <f t="shared" si="124"/>
        <v>37011201015</v>
      </c>
      <c r="C1584" s="3" t="s">
        <v>1166</v>
      </c>
      <c r="D1584" s="3" t="s">
        <v>211</v>
      </c>
      <c r="E1584" s="3" t="str">
        <f>INDEX(光放段!$G$4:$G$237,MATCH(纤芯!G1584,光放段!$C$4:$C$237,0))</f>
        <v>山东二干|济聊菏2号光缆:聊城联通建设路-菏泽中华路新局</v>
      </c>
      <c r="F1584" s="3">
        <f>INDEX(光放段!$I$4:$I$237,MATCH(纤芯!H1584,光放段!$B$4:$B$237,0))</f>
        <v>37011200000</v>
      </c>
      <c r="G1584" s="3" t="str">
        <f t="shared" si="120"/>
        <v>山东二干|济聊菏2号光缆:聊城联通建设路-程屯支局</v>
      </c>
      <c r="H1584" s="3">
        <f>INDEX(光放段!$B$4:$B$237,MATCH(纤芯!G1584,光放段!$C$4:$C$237,0))</f>
        <v>37011201000</v>
      </c>
      <c r="I1584" s="3" t="str">
        <f t="shared" si="121"/>
        <v>济聊菏2号光缆</v>
      </c>
      <c r="J1584" s="3" t="str">
        <f>INDEX(子缆名称!$B$4:$B$29,纤芯!M1584)</f>
        <v>B缆</v>
      </c>
      <c r="K1584" s="3">
        <v>15</v>
      </c>
      <c r="L1584" s="3">
        <f t="shared" si="122"/>
        <v>3</v>
      </c>
      <c r="M1584" s="3">
        <f t="shared" si="123"/>
        <v>2</v>
      </c>
      <c r="N1584" s="3" t="s">
        <v>46</v>
      </c>
      <c r="O1584" s="3">
        <f>COUNTIF([1]局站!$D$4:$D$172,"="&amp;N1584)</f>
        <v>1</v>
      </c>
      <c r="P1584" s="3">
        <v>0</v>
      </c>
      <c r="Q1584" s="3">
        <v>0</v>
      </c>
      <c r="R1584" s="3">
        <v>0</v>
      </c>
      <c r="S1584" s="3" t="s">
        <v>43</v>
      </c>
      <c r="T1584" s="3">
        <f>COUNTIF([1]局站!$D$4:$D$172,"="&amp;S1584)</f>
        <v>1</v>
      </c>
      <c r="U1584" s="3">
        <v>0</v>
      </c>
      <c r="V1584" s="3">
        <v>0</v>
      </c>
      <c r="W1584" s="3">
        <v>0</v>
      </c>
      <c r="X1584" s="3" t="s">
        <v>1215</v>
      </c>
      <c r="Y1584" s="3" t="s">
        <v>880</v>
      </c>
      <c r="Z1584" s="3" t="str">
        <f>INDEX(业务类型!$C$4:$C$8,MATCH(纤芯!Y1584,业务类型!$B$4:$B$8,0))</f>
        <v>IDLE</v>
      </c>
      <c r="AA1584" s="3"/>
    </row>
    <row r="1585" spans="1:27" ht="33" x14ac:dyDescent="0.2">
      <c r="A1585" s="3">
        <v>1582</v>
      </c>
      <c r="B1585" s="3">
        <f t="shared" si="124"/>
        <v>37011201016</v>
      </c>
      <c r="C1585" s="3" t="s">
        <v>1166</v>
      </c>
      <c r="D1585" s="3" t="s">
        <v>211</v>
      </c>
      <c r="E1585" s="3" t="str">
        <f>INDEX(光放段!$G$4:$G$237,MATCH(纤芯!G1585,光放段!$C$4:$C$237,0))</f>
        <v>山东二干|济聊菏2号光缆:聊城联通建设路-菏泽中华路新局</v>
      </c>
      <c r="F1585" s="3">
        <f>INDEX(光放段!$I$4:$I$237,MATCH(纤芯!H1585,光放段!$B$4:$B$237,0))</f>
        <v>37011200000</v>
      </c>
      <c r="G1585" s="3" t="str">
        <f t="shared" si="120"/>
        <v>山东二干|济聊菏2号光缆:聊城联通建设路-程屯支局</v>
      </c>
      <c r="H1585" s="3">
        <f>INDEX(光放段!$B$4:$B$237,MATCH(纤芯!G1585,光放段!$C$4:$C$237,0))</f>
        <v>37011201000</v>
      </c>
      <c r="I1585" s="3" t="str">
        <f t="shared" si="121"/>
        <v>济聊菏2号光缆</v>
      </c>
      <c r="J1585" s="3" t="str">
        <f>INDEX(子缆名称!$B$4:$B$29,纤芯!M1585)</f>
        <v>B缆</v>
      </c>
      <c r="K1585" s="3">
        <v>16</v>
      </c>
      <c r="L1585" s="3">
        <f t="shared" si="122"/>
        <v>4</v>
      </c>
      <c r="M1585" s="3">
        <f t="shared" si="123"/>
        <v>2</v>
      </c>
      <c r="N1585" s="3" t="s">
        <v>46</v>
      </c>
      <c r="O1585" s="3">
        <f>COUNTIF([1]局站!$D$4:$D$172,"="&amp;N1585)</f>
        <v>1</v>
      </c>
      <c r="P1585" s="3">
        <v>0</v>
      </c>
      <c r="Q1585" s="3">
        <v>0</v>
      </c>
      <c r="R1585" s="3">
        <v>0</v>
      </c>
      <c r="S1585" s="3" t="s">
        <v>43</v>
      </c>
      <c r="T1585" s="3">
        <f>COUNTIF([1]局站!$D$4:$D$172,"="&amp;S1585)</f>
        <v>1</v>
      </c>
      <c r="U1585" s="3">
        <v>0</v>
      </c>
      <c r="V1585" s="3">
        <v>0</v>
      </c>
      <c r="W1585" s="3">
        <v>0</v>
      </c>
      <c r="X1585" s="3" t="s">
        <v>1215</v>
      </c>
      <c r="Y1585" s="3" t="s">
        <v>880</v>
      </c>
      <c r="Z1585" s="3" t="str">
        <f>INDEX(业务类型!$C$4:$C$8,MATCH(纤芯!Y1585,业务类型!$B$4:$B$8,0))</f>
        <v>IDLE</v>
      </c>
      <c r="AA1585" s="3"/>
    </row>
    <row r="1586" spans="1:27" ht="33" x14ac:dyDescent="0.2">
      <c r="A1586" s="3">
        <v>1583</v>
      </c>
      <c r="B1586" s="3">
        <f t="shared" si="124"/>
        <v>37011201017</v>
      </c>
      <c r="C1586" s="3" t="s">
        <v>1166</v>
      </c>
      <c r="D1586" s="3" t="s">
        <v>211</v>
      </c>
      <c r="E1586" s="3" t="str">
        <f>INDEX(光放段!$G$4:$G$237,MATCH(纤芯!G1586,光放段!$C$4:$C$237,0))</f>
        <v>山东二干|济聊菏2号光缆:聊城联通建设路-菏泽中华路新局</v>
      </c>
      <c r="F1586" s="3">
        <f>INDEX(光放段!$I$4:$I$237,MATCH(纤芯!H1586,光放段!$B$4:$B$237,0))</f>
        <v>37011200000</v>
      </c>
      <c r="G1586" s="3" t="str">
        <f t="shared" si="120"/>
        <v>山东二干|济聊菏2号光缆:聊城联通建设路-程屯支局</v>
      </c>
      <c r="H1586" s="3">
        <f>INDEX(光放段!$B$4:$B$237,MATCH(纤芯!G1586,光放段!$C$4:$C$237,0))</f>
        <v>37011201000</v>
      </c>
      <c r="I1586" s="3" t="str">
        <f t="shared" si="121"/>
        <v>济聊菏2号光缆</v>
      </c>
      <c r="J1586" s="3" t="str">
        <f>INDEX(子缆名称!$B$4:$B$29,纤芯!M1586)</f>
        <v>B缆</v>
      </c>
      <c r="K1586" s="3">
        <v>17</v>
      </c>
      <c r="L1586" s="3">
        <f t="shared" si="122"/>
        <v>5</v>
      </c>
      <c r="M1586" s="3">
        <f t="shared" si="123"/>
        <v>2</v>
      </c>
      <c r="N1586" s="3" t="s">
        <v>46</v>
      </c>
      <c r="O1586" s="3">
        <f>COUNTIF([1]局站!$D$4:$D$172,"="&amp;N1586)</f>
        <v>1</v>
      </c>
      <c r="P1586" s="3">
        <v>0</v>
      </c>
      <c r="Q1586" s="3">
        <v>0</v>
      </c>
      <c r="R1586" s="3">
        <v>0</v>
      </c>
      <c r="S1586" s="3" t="s">
        <v>43</v>
      </c>
      <c r="T1586" s="3">
        <f>COUNTIF([1]局站!$D$4:$D$172,"="&amp;S1586)</f>
        <v>1</v>
      </c>
      <c r="U1586" s="3">
        <v>0</v>
      </c>
      <c r="V1586" s="3">
        <v>0</v>
      </c>
      <c r="W1586" s="3">
        <v>0</v>
      </c>
      <c r="X1586" s="3" t="s">
        <v>1215</v>
      </c>
      <c r="Y1586" s="3" t="s">
        <v>880</v>
      </c>
      <c r="Z1586" s="3" t="str">
        <f>INDEX(业务类型!$C$4:$C$8,MATCH(纤芯!Y1586,业务类型!$B$4:$B$8,0))</f>
        <v>IDLE</v>
      </c>
      <c r="AA1586" s="3"/>
    </row>
    <row r="1587" spans="1:27" ht="33" x14ac:dyDescent="0.2">
      <c r="A1587" s="3">
        <v>1584</v>
      </c>
      <c r="B1587" s="3">
        <f t="shared" si="124"/>
        <v>37011201018</v>
      </c>
      <c r="C1587" s="3" t="s">
        <v>1166</v>
      </c>
      <c r="D1587" s="3" t="s">
        <v>211</v>
      </c>
      <c r="E1587" s="3" t="str">
        <f>INDEX(光放段!$G$4:$G$237,MATCH(纤芯!G1587,光放段!$C$4:$C$237,0))</f>
        <v>山东二干|济聊菏2号光缆:聊城联通建设路-菏泽中华路新局</v>
      </c>
      <c r="F1587" s="3">
        <f>INDEX(光放段!$I$4:$I$237,MATCH(纤芯!H1587,光放段!$B$4:$B$237,0))</f>
        <v>37011200000</v>
      </c>
      <c r="G1587" s="3" t="str">
        <f t="shared" si="120"/>
        <v>山东二干|济聊菏2号光缆:聊城联通建设路-程屯支局</v>
      </c>
      <c r="H1587" s="3">
        <f>INDEX(光放段!$B$4:$B$237,MATCH(纤芯!G1587,光放段!$C$4:$C$237,0))</f>
        <v>37011201000</v>
      </c>
      <c r="I1587" s="3" t="str">
        <f t="shared" si="121"/>
        <v>济聊菏2号光缆</v>
      </c>
      <c r="J1587" s="3" t="str">
        <f>INDEX(子缆名称!$B$4:$B$29,纤芯!M1587)</f>
        <v>B缆</v>
      </c>
      <c r="K1587" s="3">
        <v>18</v>
      </c>
      <c r="L1587" s="3">
        <f t="shared" si="122"/>
        <v>6</v>
      </c>
      <c r="M1587" s="3">
        <f t="shared" si="123"/>
        <v>2</v>
      </c>
      <c r="N1587" s="3" t="s">
        <v>46</v>
      </c>
      <c r="O1587" s="3">
        <f>COUNTIF([1]局站!$D$4:$D$172,"="&amp;N1587)</f>
        <v>1</v>
      </c>
      <c r="P1587" s="3">
        <v>0</v>
      </c>
      <c r="Q1587" s="3">
        <v>0</v>
      </c>
      <c r="R1587" s="3">
        <v>0</v>
      </c>
      <c r="S1587" s="3" t="s">
        <v>43</v>
      </c>
      <c r="T1587" s="3">
        <f>COUNTIF([1]局站!$D$4:$D$172,"="&amp;S1587)</f>
        <v>1</v>
      </c>
      <c r="U1587" s="3">
        <v>0</v>
      </c>
      <c r="V1587" s="3">
        <v>0</v>
      </c>
      <c r="W1587" s="3">
        <v>0</v>
      </c>
      <c r="X1587" s="3" t="s">
        <v>1215</v>
      </c>
      <c r="Y1587" s="3" t="s">
        <v>850</v>
      </c>
      <c r="Z1587" s="3" t="str">
        <f>INDEX(业务类型!$C$4:$C$8,MATCH(纤芯!Y1587,业务类型!$B$4:$B$8,0))</f>
        <v>ONE</v>
      </c>
      <c r="AA1587" s="3" t="s">
        <v>929</v>
      </c>
    </row>
    <row r="1588" spans="1:27" ht="33" x14ac:dyDescent="0.2">
      <c r="A1588" s="3">
        <v>1585</v>
      </c>
      <c r="B1588" s="3">
        <f t="shared" si="124"/>
        <v>37011201019</v>
      </c>
      <c r="C1588" s="3" t="s">
        <v>1166</v>
      </c>
      <c r="D1588" s="3" t="s">
        <v>211</v>
      </c>
      <c r="E1588" s="3" t="str">
        <f>INDEX(光放段!$G$4:$G$237,MATCH(纤芯!G1588,光放段!$C$4:$C$237,0))</f>
        <v>山东二干|济聊菏2号光缆:聊城联通建设路-菏泽中华路新局</v>
      </c>
      <c r="F1588" s="3">
        <f>INDEX(光放段!$I$4:$I$237,MATCH(纤芯!H1588,光放段!$B$4:$B$237,0))</f>
        <v>37011200000</v>
      </c>
      <c r="G1588" s="3" t="str">
        <f t="shared" si="120"/>
        <v>山东二干|济聊菏2号光缆:聊城联通建设路-程屯支局</v>
      </c>
      <c r="H1588" s="3">
        <f>INDEX(光放段!$B$4:$B$237,MATCH(纤芯!G1588,光放段!$C$4:$C$237,0))</f>
        <v>37011201000</v>
      </c>
      <c r="I1588" s="3" t="str">
        <f t="shared" si="121"/>
        <v>济聊菏2号光缆</v>
      </c>
      <c r="J1588" s="3" t="str">
        <f>INDEX(子缆名称!$B$4:$B$29,纤芯!M1588)</f>
        <v>B缆</v>
      </c>
      <c r="K1588" s="3">
        <v>19</v>
      </c>
      <c r="L1588" s="3">
        <f t="shared" si="122"/>
        <v>7</v>
      </c>
      <c r="M1588" s="3">
        <f t="shared" si="123"/>
        <v>2</v>
      </c>
      <c r="N1588" s="3" t="s">
        <v>46</v>
      </c>
      <c r="O1588" s="3">
        <f>COUNTIF([1]局站!$D$4:$D$172,"="&amp;N1588)</f>
        <v>1</v>
      </c>
      <c r="P1588" s="3">
        <v>0</v>
      </c>
      <c r="Q1588" s="3">
        <v>0</v>
      </c>
      <c r="R1588" s="3">
        <v>0</v>
      </c>
      <c r="S1588" s="3" t="s">
        <v>43</v>
      </c>
      <c r="T1588" s="3">
        <f>COUNTIF([1]局站!$D$4:$D$172,"="&amp;S1588)</f>
        <v>1</v>
      </c>
      <c r="U1588" s="3">
        <v>0</v>
      </c>
      <c r="V1588" s="3">
        <v>0</v>
      </c>
      <c r="W1588" s="3">
        <v>0</v>
      </c>
      <c r="X1588" s="3" t="s">
        <v>1215</v>
      </c>
      <c r="Y1588" s="3" t="s">
        <v>852</v>
      </c>
      <c r="Z1588" s="3" t="str">
        <f>INDEX(业务类型!$C$4:$C$8,MATCH(纤芯!Y1588,业务类型!$B$4:$B$8,0))</f>
        <v>TWO</v>
      </c>
      <c r="AA1588" s="3" t="s">
        <v>916</v>
      </c>
    </row>
    <row r="1589" spans="1:27" ht="33" x14ac:dyDescent="0.2">
      <c r="A1589" s="3">
        <v>1586</v>
      </c>
      <c r="B1589" s="3">
        <f t="shared" si="124"/>
        <v>37011201020</v>
      </c>
      <c r="C1589" s="3" t="s">
        <v>1166</v>
      </c>
      <c r="D1589" s="3" t="s">
        <v>211</v>
      </c>
      <c r="E1589" s="3" t="str">
        <f>INDEX(光放段!$G$4:$G$237,MATCH(纤芯!G1589,光放段!$C$4:$C$237,0))</f>
        <v>山东二干|济聊菏2号光缆:聊城联通建设路-菏泽中华路新局</v>
      </c>
      <c r="F1589" s="3">
        <f>INDEX(光放段!$I$4:$I$237,MATCH(纤芯!H1589,光放段!$B$4:$B$237,0))</f>
        <v>37011200000</v>
      </c>
      <c r="G1589" s="3" t="str">
        <f t="shared" si="120"/>
        <v>山东二干|济聊菏2号光缆:聊城联通建设路-程屯支局</v>
      </c>
      <c r="H1589" s="3">
        <f>INDEX(光放段!$B$4:$B$237,MATCH(纤芯!G1589,光放段!$C$4:$C$237,0))</f>
        <v>37011201000</v>
      </c>
      <c r="I1589" s="3" t="str">
        <f t="shared" si="121"/>
        <v>济聊菏2号光缆</v>
      </c>
      <c r="J1589" s="3" t="str">
        <f>INDEX(子缆名称!$B$4:$B$29,纤芯!M1589)</f>
        <v>B缆</v>
      </c>
      <c r="K1589" s="3">
        <v>20</v>
      </c>
      <c r="L1589" s="3">
        <f t="shared" si="122"/>
        <v>8</v>
      </c>
      <c r="M1589" s="3">
        <f t="shared" si="123"/>
        <v>2</v>
      </c>
      <c r="N1589" s="3" t="s">
        <v>46</v>
      </c>
      <c r="O1589" s="3">
        <f>COUNTIF([1]局站!$D$4:$D$172,"="&amp;N1589)</f>
        <v>1</v>
      </c>
      <c r="P1589" s="3">
        <v>0</v>
      </c>
      <c r="Q1589" s="3">
        <v>0</v>
      </c>
      <c r="R1589" s="3">
        <v>0</v>
      </c>
      <c r="S1589" s="3" t="s">
        <v>43</v>
      </c>
      <c r="T1589" s="3">
        <f>COUNTIF([1]局站!$D$4:$D$172,"="&amp;S1589)</f>
        <v>1</v>
      </c>
      <c r="U1589" s="3">
        <v>0</v>
      </c>
      <c r="V1589" s="3">
        <v>0</v>
      </c>
      <c r="W1589" s="3">
        <v>0</v>
      </c>
      <c r="X1589" s="3" t="s">
        <v>1215</v>
      </c>
      <c r="Y1589" s="3" t="s">
        <v>852</v>
      </c>
      <c r="Z1589" s="3" t="str">
        <f>INDEX(业务类型!$C$4:$C$8,MATCH(纤芯!Y1589,业务类型!$B$4:$B$8,0))</f>
        <v>TWO</v>
      </c>
      <c r="AA1589" s="3" t="s">
        <v>916</v>
      </c>
    </row>
    <row r="1590" spans="1:27" ht="33" x14ac:dyDescent="0.2">
      <c r="A1590" s="3">
        <v>1587</v>
      </c>
      <c r="B1590" s="3">
        <f t="shared" si="124"/>
        <v>37011201021</v>
      </c>
      <c r="C1590" s="3" t="s">
        <v>1166</v>
      </c>
      <c r="D1590" s="3" t="s">
        <v>211</v>
      </c>
      <c r="E1590" s="3" t="str">
        <f>INDEX(光放段!$G$4:$G$237,MATCH(纤芯!G1590,光放段!$C$4:$C$237,0))</f>
        <v>山东二干|济聊菏2号光缆:聊城联通建设路-菏泽中华路新局</v>
      </c>
      <c r="F1590" s="3">
        <f>INDEX(光放段!$I$4:$I$237,MATCH(纤芯!H1590,光放段!$B$4:$B$237,0))</f>
        <v>37011200000</v>
      </c>
      <c r="G1590" s="3" t="str">
        <f t="shared" si="120"/>
        <v>山东二干|济聊菏2号光缆:聊城联通建设路-程屯支局</v>
      </c>
      <c r="H1590" s="3">
        <f>INDEX(光放段!$B$4:$B$237,MATCH(纤芯!G1590,光放段!$C$4:$C$237,0))</f>
        <v>37011201000</v>
      </c>
      <c r="I1590" s="3" t="str">
        <f t="shared" si="121"/>
        <v>济聊菏2号光缆</v>
      </c>
      <c r="J1590" s="3" t="str">
        <f>INDEX(子缆名称!$B$4:$B$29,纤芯!M1590)</f>
        <v>B缆</v>
      </c>
      <c r="K1590" s="3">
        <v>21</v>
      </c>
      <c r="L1590" s="3">
        <f t="shared" si="122"/>
        <v>9</v>
      </c>
      <c r="M1590" s="3">
        <f t="shared" si="123"/>
        <v>2</v>
      </c>
      <c r="N1590" s="3" t="s">
        <v>46</v>
      </c>
      <c r="O1590" s="3">
        <f>COUNTIF([1]局站!$D$4:$D$172,"="&amp;N1590)</f>
        <v>1</v>
      </c>
      <c r="P1590" s="3">
        <v>0</v>
      </c>
      <c r="Q1590" s="3">
        <v>0</v>
      </c>
      <c r="R1590" s="3">
        <v>0</v>
      </c>
      <c r="S1590" s="3" t="s">
        <v>43</v>
      </c>
      <c r="T1590" s="3">
        <f>COUNTIF([1]局站!$D$4:$D$172,"="&amp;S1590)</f>
        <v>1</v>
      </c>
      <c r="U1590" s="3">
        <v>0</v>
      </c>
      <c r="V1590" s="3">
        <v>0</v>
      </c>
      <c r="W1590" s="3">
        <v>0</v>
      </c>
      <c r="X1590" s="3" t="s">
        <v>1215</v>
      </c>
      <c r="Y1590" s="3" t="s">
        <v>880</v>
      </c>
      <c r="Z1590" s="3" t="str">
        <f>INDEX(业务类型!$C$4:$C$8,MATCH(纤芯!Y1590,业务类型!$B$4:$B$8,0))</f>
        <v>IDLE</v>
      </c>
      <c r="AA1590" s="3"/>
    </row>
    <row r="1591" spans="1:27" ht="33" x14ac:dyDescent="0.2">
      <c r="A1591" s="3">
        <v>1588</v>
      </c>
      <c r="B1591" s="3">
        <f t="shared" si="124"/>
        <v>37011201022</v>
      </c>
      <c r="C1591" s="3" t="s">
        <v>1166</v>
      </c>
      <c r="D1591" s="3" t="s">
        <v>211</v>
      </c>
      <c r="E1591" s="3" t="str">
        <f>INDEX(光放段!$G$4:$G$237,MATCH(纤芯!G1591,光放段!$C$4:$C$237,0))</f>
        <v>山东二干|济聊菏2号光缆:聊城联通建设路-菏泽中华路新局</v>
      </c>
      <c r="F1591" s="3">
        <f>INDEX(光放段!$I$4:$I$237,MATCH(纤芯!H1591,光放段!$B$4:$B$237,0))</f>
        <v>37011200000</v>
      </c>
      <c r="G1591" s="3" t="str">
        <f t="shared" si="120"/>
        <v>山东二干|济聊菏2号光缆:聊城联通建设路-程屯支局</v>
      </c>
      <c r="H1591" s="3">
        <f>INDEX(光放段!$B$4:$B$237,MATCH(纤芯!G1591,光放段!$C$4:$C$237,0))</f>
        <v>37011201000</v>
      </c>
      <c r="I1591" s="3" t="str">
        <f t="shared" si="121"/>
        <v>济聊菏2号光缆</v>
      </c>
      <c r="J1591" s="3" t="str">
        <f>INDEX(子缆名称!$B$4:$B$29,纤芯!M1591)</f>
        <v>B缆</v>
      </c>
      <c r="K1591" s="3">
        <v>22</v>
      </c>
      <c r="L1591" s="3">
        <f t="shared" si="122"/>
        <v>10</v>
      </c>
      <c r="M1591" s="3">
        <f t="shared" si="123"/>
        <v>2</v>
      </c>
      <c r="N1591" s="3" t="s">
        <v>46</v>
      </c>
      <c r="O1591" s="3">
        <f>COUNTIF([1]局站!$D$4:$D$172,"="&amp;N1591)</f>
        <v>1</v>
      </c>
      <c r="P1591" s="3">
        <v>0</v>
      </c>
      <c r="Q1591" s="3">
        <v>0</v>
      </c>
      <c r="R1591" s="3">
        <v>0</v>
      </c>
      <c r="S1591" s="3" t="s">
        <v>43</v>
      </c>
      <c r="T1591" s="3">
        <f>COUNTIF([1]局站!$D$4:$D$172,"="&amp;S1591)</f>
        <v>1</v>
      </c>
      <c r="U1591" s="3">
        <v>0</v>
      </c>
      <c r="V1591" s="3">
        <v>0</v>
      </c>
      <c r="W1591" s="3">
        <v>0</v>
      </c>
      <c r="X1591" s="3" t="s">
        <v>1215</v>
      </c>
      <c r="Y1591" s="3" t="s">
        <v>880</v>
      </c>
      <c r="Z1591" s="3" t="str">
        <f>INDEX(业务类型!$C$4:$C$8,MATCH(纤芯!Y1591,业务类型!$B$4:$B$8,0))</f>
        <v>IDLE</v>
      </c>
      <c r="AA1591" s="3"/>
    </row>
    <row r="1592" spans="1:27" ht="33" x14ac:dyDescent="0.2">
      <c r="A1592" s="3">
        <v>1589</v>
      </c>
      <c r="B1592" s="3">
        <f t="shared" si="124"/>
        <v>37011201023</v>
      </c>
      <c r="C1592" s="3" t="s">
        <v>1166</v>
      </c>
      <c r="D1592" s="3" t="s">
        <v>211</v>
      </c>
      <c r="E1592" s="3" t="str">
        <f>INDEX(光放段!$G$4:$G$237,MATCH(纤芯!G1592,光放段!$C$4:$C$237,0))</f>
        <v>山东二干|济聊菏2号光缆:聊城联通建设路-菏泽中华路新局</v>
      </c>
      <c r="F1592" s="3">
        <f>INDEX(光放段!$I$4:$I$237,MATCH(纤芯!H1592,光放段!$B$4:$B$237,0))</f>
        <v>37011200000</v>
      </c>
      <c r="G1592" s="3" t="str">
        <f t="shared" si="120"/>
        <v>山东二干|济聊菏2号光缆:聊城联通建设路-程屯支局</v>
      </c>
      <c r="H1592" s="3">
        <f>INDEX(光放段!$B$4:$B$237,MATCH(纤芯!G1592,光放段!$C$4:$C$237,0))</f>
        <v>37011201000</v>
      </c>
      <c r="I1592" s="3" t="str">
        <f t="shared" si="121"/>
        <v>济聊菏2号光缆</v>
      </c>
      <c r="J1592" s="3" t="str">
        <f>INDEX(子缆名称!$B$4:$B$29,纤芯!M1592)</f>
        <v>B缆</v>
      </c>
      <c r="K1592" s="3">
        <v>23</v>
      </c>
      <c r="L1592" s="3">
        <f t="shared" si="122"/>
        <v>11</v>
      </c>
      <c r="M1592" s="3">
        <f t="shared" si="123"/>
        <v>2</v>
      </c>
      <c r="N1592" s="3" t="s">
        <v>46</v>
      </c>
      <c r="O1592" s="3">
        <f>COUNTIF([1]局站!$D$4:$D$172,"="&amp;N1592)</f>
        <v>1</v>
      </c>
      <c r="P1592" s="3">
        <v>0</v>
      </c>
      <c r="Q1592" s="3">
        <v>0</v>
      </c>
      <c r="R1592" s="3">
        <v>0</v>
      </c>
      <c r="S1592" s="3" t="s">
        <v>43</v>
      </c>
      <c r="T1592" s="3">
        <f>COUNTIF([1]局站!$D$4:$D$172,"="&amp;S1592)</f>
        <v>1</v>
      </c>
      <c r="U1592" s="3">
        <v>0</v>
      </c>
      <c r="V1592" s="3">
        <v>0</v>
      </c>
      <c r="W1592" s="3">
        <v>0</v>
      </c>
      <c r="X1592" s="3" t="s">
        <v>1215</v>
      </c>
      <c r="Y1592" s="3" t="s">
        <v>881</v>
      </c>
      <c r="Z1592" s="3" t="str">
        <f>INDEX(业务类型!$C$4:$C$8,MATCH(纤芯!Y1592,业务类型!$B$4:$B$8,0))</f>
        <v>OTHER</v>
      </c>
      <c r="AA1592" s="3" t="s">
        <v>972</v>
      </c>
    </row>
    <row r="1593" spans="1:27" ht="33" x14ac:dyDescent="0.2">
      <c r="A1593" s="3">
        <v>1590</v>
      </c>
      <c r="B1593" s="3">
        <f t="shared" si="124"/>
        <v>37011201024</v>
      </c>
      <c r="C1593" s="3" t="s">
        <v>1166</v>
      </c>
      <c r="D1593" s="3" t="s">
        <v>211</v>
      </c>
      <c r="E1593" s="3" t="str">
        <f>INDEX(光放段!$G$4:$G$237,MATCH(纤芯!G1593,光放段!$C$4:$C$237,0))</f>
        <v>山东二干|济聊菏2号光缆:聊城联通建设路-菏泽中华路新局</v>
      </c>
      <c r="F1593" s="3">
        <f>INDEX(光放段!$I$4:$I$237,MATCH(纤芯!H1593,光放段!$B$4:$B$237,0))</f>
        <v>37011200000</v>
      </c>
      <c r="G1593" s="3" t="str">
        <f t="shared" si="120"/>
        <v>山东二干|济聊菏2号光缆:聊城联通建设路-程屯支局</v>
      </c>
      <c r="H1593" s="3">
        <f>INDEX(光放段!$B$4:$B$237,MATCH(纤芯!G1593,光放段!$C$4:$C$237,0))</f>
        <v>37011201000</v>
      </c>
      <c r="I1593" s="3" t="str">
        <f t="shared" si="121"/>
        <v>济聊菏2号光缆</v>
      </c>
      <c r="J1593" s="3" t="str">
        <f>INDEX(子缆名称!$B$4:$B$29,纤芯!M1593)</f>
        <v>B缆</v>
      </c>
      <c r="K1593" s="3">
        <v>24</v>
      </c>
      <c r="L1593" s="3">
        <f t="shared" si="122"/>
        <v>12</v>
      </c>
      <c r="M1593" s="3">
        <f t="shared" si="123"/>
        <v>2</v>
      </c>
      <c r="N1593" s="3" t="s">
        <v>46</v>
      </c>
      <c r="O1593" s="3">
        <f>COUNTIF([1]局站!$D$4:$D$172,"="&amp;N1593)</f>
        <v>1</v>
      </c>
      <c r="P1593" s="3">
        <v>0</v>
      </c>
      <c r="Q1593" s="3">
        <v>0</v>
      </c>
      <c r="R1593" s="3">
        <v>0</v>
      </c>
      <c r="S1593" s="3" t="s">
        <v>43</v>
      </c>
      <c r="T1593" s="3">
        <f>COUNTIF([1]局站!$D$4:$D$172,"="&amp;S1593)</f>
        <v>1</v>
      </c>
      <c r="U1593" s="3">
        <v>0</v>
      </c>
      <c r="V1593" s="3">
        <v>0</v>
      </c>
      <c r="W1593" s="3">
        <v>0</v>
      </c>
      <c r="X1593" s="3" t="s">
        <v>1215</v>
      </c>
      <c r="Y1593" s="3" t="s">
        <v>880</v>
      </c>
      <c r="Z1593" s="3" t="str">
        <f>INDEX(业务类型!$C$4:$C$8,MATCH(纤芯!Y1593,业务类型!$B$4:$B$8,0))</f>
        <v>IDLE</v>
      </c>
      <c r="AA1593" s="3"/>
    </row>
    <row r="1594" spans="1:27" ht="33" x14ac:dyDescent="0.2">
      <c r="A1594" s="3">
        <v>1591</v>
      </c>
      <c r="B1594" s="3">
        <f t="shared" si="124"/>
        <v>37011202001</v>
      </c>
      <c r="C1594" s="3" t="s">
        <v>1166</v>
      </c>
      <c r="D1594" s="3" t="s">
        <v>211</v>
      </c>
      <c r="E1594" s="3" t="str">
        <f>INDEX(光放段!$G$4:$G$237,MATCH(纤芯!G1594,光放段!$C$4:$C$237,0))</f>
        <v>山东二干|济聊菏2号光缆:聊城联通建设路-菏泽中华路新局</v>
      </c>
      <c r="F1594" s="3">
        <f>INDEX(光放段!$I$4:$I$237,MATCH(纤芯!H1594,光放段!$B$4:$B$237,0))</f>
        <v>37011200000</v>
      </c>
      <c r="G1594" s="3" t="str">
        <f t="shared" si="120"/>
        <v>山东二干|济聊菏2号光缆:程屯支局-菏泽中华路新局</v>
      </c>
      <c r="H1594" s="3">
        <f>INDEX(光放段!$B$4:$B$237,MATCH(纤芯!G1594,光放段!$C$4:$C$237,0))</f>
        <v>37011202000</v>
      </c>
      <c r="I1594" s="3" t="str">
        <f t="shared" si="121"/>
        <v>济聊菏2号光缆</v>
      </c>
      <c r="J1594" s="3" t="str">
        <f>INDEX(子缆名称!$B$4:$B$29,纤芯!M1594)</f>
        <v>A缆</v>
      </c>
      <c r="K1594" s="3">
        <v>1</v>
      </c>
      <c r="L1594" s="3">
        <f t="shared" si="122"/>
        <v>1</v>
      </c>
      <c r="M1594" s="3">
        <f t="shared" si="123"/>
        <v>1</v>
      </c>
      <c r="N1594" s="3" t="s">
        <v>43</v>
      </c>
      <c r="O1594" s="3">
        <f>COUNTIF([1]局站!$D$4:$D$172,"="&amp;N1594)</f>
        <v>1</v>
      </c>
      <c r="P1594" s="3">
        <v>0</v>
      </c>
      <c r="Q1594" s="3">
        <v>0</v>
      </c>
      <c r="R1594" s="3">
        <v>0</v>
      </c>
      <c r="S1594" s="3" t="s">
        <v>152</v>
      </c>
      <c r="T1594" s="3">
        <f>COUNTIF([1]局站!$D$4:$D$172,"="&amp;S1594)</f>
        <v>1</v>
      </c>
      <c r="U1594" s="3">
        <v>0</v>
      </c>
      <c r="V1594" s="3">
        <v>0</v>
      </c>
      <c r="W1594" s="3">
        <v>0</v>
      </c>
      <c r="X1594" s="3" t="s">
        <v>1214</v>
      </c>
      <c r="Y1594" s="3" t="s">
        <v>880</v>
      </c>
      <c r="Z1594" s="3" t="str">
        <f>INDEX(业务类型!$C$4:$C$8,MATCH(纤芯!Y1594,业务类型!$B$4:$B$8,0))</f>
        <v>IDLE</v>
      </c>
      <c r="AA1594" s="3"/>
    </row>
    <row r="1595" spans="1:27" ht="33" x14ac:dyDescent="0.2">
      <c r="A1595" s="3">
        <v>1592</v>
      </c>
      <c r="B1595" s="3">
        <f t="shared" si="124"/>
        <v>37011202002</v>
      </c>
      <c r="C1595" s="3" t="s">
        <v>1166</v>
      </c>
      <c r="D1595" s="3" t="s">
        <v>211</v>
      </c>
      <c r="E1595" s="3" t="str">
        <f>INDEX(光放段!$G$4:$G$237,MATCH(纤芯!G1595,光放段!$C$4:$C$237,0))</f>
        <v>山东二干|济聊菏2号光缆:聊城联通建设路-菏泽中华路新局</v>
      </c>
      <c r="F1595" s="3">
        <f>INDEX(光放段!$I$4:$I$237,MATCH(纤芯!H1595,光放段!$B$4:$B$237,0))</f>
        <v>37011200000</v>
      </c>
      <c r="G1595" s="3" t="str">
        <f t="shared" si="120"/>
        <v>山东二干|济聊菏2号光缆:程屯支局-菏泽中华路新局</v>
      </c>
      <c r="H1595" s="3">
        <f>INDEX(光放段!$B$4:$B$237,MATCH(纤芯!G1595,光放段!$C$4:$C$237,0))</f>
        <v>37011202000</v>
      </c>
      <c r="I1595" s="3" t="str">
        <f t="shared" si="121"/>
        <v>济聊菏2号光缆</v>
      </c>
      <c r="J1595" s="3" t="str">
        <f>INDEX(子缆名称!$B$4:$B$29,纤芯!M1595)</f>
        <v>A缆</v>
      </c>
      <c r="K1595" s="3">
        <v>2</v>
      </c>
      <c r="L1595" s="3">
        <f t="shared" si="122"/>
        <v>2</v>
      </c>
      <c r="M1595" s="3">
        <f t="shared" si="123"/>
        <v>1</v>
      </c>
      <c r="N1595" s="3" t="s">
        <v>43</v>
      </c>
      <c r="O1595" s="3">
        <f>COUNTIF([1]局站!$D$4:$D$172,"="&amp;N1595)</f>
        <v>1</v>
      </c>
      <c r="P1595" s="3">
        <v>0</v>
      </c>
      <c r="Q1595" s="3">
        <v>0</v>
      </c>
      <c r="R1595" s="3">
        <v>0</v>
      </c>
      <c r="S1595" s="3" t="s">
        <v>152</v>
      </c>
      <c r="T1595" s="3">
        <f>COUNTIF([1]局站!$D$4:$D$172,"="&amp;S1595)</f>
        <v>1</v>
      </c>
      <c r="U1595" s="3">
        <v>0</v>
      </c>
      <c r="V1595" s="3">
        <v>0</v>
      </c>
      <c r="W1595" s="3">
        <v>0</v>
      </c>
      <c r="X1595" s="3" t="s">
        <v>1214</v>
      </c>
      <c r="Y1595" s="3" t="s">
        <v>880</v>
      </c>
      <c r="Z1595" s="3" t="str">
        <f>INDEX(业务类型!$C$4:$C$8,MATCH(纤芯!Y1595,业务类型!$B$4:$B$8,0))</f>
        <v>IDLE</v>
      </c>
      <c r="AA1595" s="3"/>
    </row>
    <row r="1596" spans="1:27" ht="33" x14ac:dyDescent="0.2">
      <c r="A1596" s="3">
        <v>1593</v>
      </c>
      <c r="B1596" s="3">
        <f t="shared" si="124"/>
        <v>37011202003</v>
      </c>
      <c r="C1596" s="3" t="s">
        <v>1166</v>
      </c>
      <c r="D1596" s="3" t="s">
        <v>211</v>
      </c>
      <c r="E1596" s="3" t="str">
        <f>INDEX(光放段!$G$4:$G$237,MATCH(纤芯!G1596,光放段!$C$4:$C$237,0))</f>
        <v>山东二干|济聊菏2号光缆:聊城联通建设路-菏泽中华路新局</v>
      </c>
      <c r="F1596" s="3">
        <f>INDEX(光放段!$I$4:$I$237,MATCH(纤芯!H1596,光放段!$B$4:$B$237,0))</f>
        <v>37011200000</v>
      </c>
      <c r="G1596" s="3" t="str">
        <f t="shared" si="120"/>
        <v>山东二干|济聊菏2号光缆:程屯支局-菏泽中华路新局</v>
      </c>
      <c r="H1596" s="3">
        <f>INDEX(光放段!$B$4:$B$237,MATCH(纤芯!G1596,光放段!$C$4:$C$237,0))</f>
        <v>37011202000</v>
      </c>
      <c r="I1596" s="3" t="str">
        <f t="shared" si="121"/>
        <v>济聊菏2号光缆</v>
      </c>
      <c r="J1596" s="3" t="str">
        <f>INDEX(子缆名称!$B$4:$B$29,纤芯!M1596)</f>
        <v>A缆</v>
      </c>
      <c r="K1596" s="3">
        <v>3</v>
      </c>
      <c r="L1596" s="3">
        <f t="shared" si="122"/>
        <v>3</v>
      </c>
      <c r="M1596" s="3">
        <f t="shared" si="123"/>
        <v>1</v>
      </c>
      <c r="N1596" s="3" t="s">
        <v>43</v>
      </c>
      <c r="O1596" s="3">
        <f>COUNTIF([1]局站!$D$4:$D$172,"="&amp;N1596)</f>
        <v>1</v>
      </c>
      <c r="P1596" s="3">
        <v>0</v>
      </c>
      <c r="Q1596" s="3">
        <v>0</v>
      </c>
      <c r="R1596" s="3">
        <v>0</v>
      </c>
      <c r="S1596" s="3" t="s">
        <v>152</v>
      </c>
      <c r="T1596" s="3">
        <f>COUNTIF([1]局站!$D$4:$D$172,"="&amp;S1596)</f>
        <v>1</v>
      </c>
      <c r="U1596" s="3">
        <v>0</v>
      </c>
      <c r="V1596" s="3">
        <v>0</v>
      </c>
      <c r="W1596" s="3">
        <v>0</v>
      </c>
      <c r="X1596" s="3" t="s">
        <v>1214</v>
      </c>
      <c r="Y1596" s="3" t="s">
        <v>852</v>
      </c>
      <c r="Z1596" s="3" t="str">
        <f>INDEX(业务类型!$C$4:$C$8,MATCH(纤芯!Y1596,业务类型!$B$4:$B$8,0))</f>
        <v>TWO</v>
      </c>
      <c r="AA1596" s="3" t="s">
        <v>951</v>
      </c>
    </row>
    <row r="1597" spans="1:27" ht="33" x14ac:dyDescent="0.2">
      <c r="A1597" s="3">
        <v>1594</v>
      </c>
      <c r="B1597" s="3">
        <f t="shared" si="124"/>
        <v>37011202004</v>
      </c>
      <c r="C1597" s="3" t="s">
        <v>1166</v>
      </c>
      <c r="D1597" s="3" t="s">
        <v>211</v>
      </c>
      <c r="E1597" s="3" t="str">
        <f>INDEX(光放段!$G$4:$G$237,MATCH(纤芯!G1597,光放段!$C$4:$C$237,0))</f>
        <v>山东二干|济聊菏2号光缆:聊城联通建设路-菏泽中华路新局</v>
      </c>
      <c r="F1597" s="3">
        <f>INDEX(光放段!$I$4:$I$237,MATCH(纤芯!H1597,光放段!$B$4:$B$237,0))</f>
        <v>37011200000</v>
      </c>
      <c r="G1597" s="3" t="str">
        <f t="shared" si="120"/>
        <v>山东二干|济聊菏2号光缆:程屯支局-菏泽中华路新局</v>
      </c>
      <c r="H1597" s="3">
        <f>INDEX(光放段!$B$4:$B$237,MATCH(纤芯!G1597,光放段!$C$4:$C$237,0))</f>
        <v>37011202000</v>
      </c>
      <c r="I1597" s="3" t="str">
        <f t="shared" si="121"/>
        <v>济聊菏2号光缆</v>
      </c>
      <c r="J1597" s="3" t="str">
        <f>INDEX(子缆名称!$B$4:$B$29,纤芯!M1597)</f>
        <v>A缆</v>
      </c>
      <c r="K1597" s="3">
        <v>4</v>
      </c>
      <c r="L1597" s="3">
        <f t="shared" si="122"/>
        <v>4</v>
      </c>
      <c r="M1597" s="3">
        <f t="shared" si="123"/>
        <v>1</v>
      </c>
      <c r="N1597" s="3" t="s">
        <v>43</v>
      </c>
      <c r="O1597" s="3">
        <f>COUNTIF([1]局站!$D$4:$D$172,"="&amp;N1597)</f>
        <v>1</v>
      </c>
      <c r="P1597" s="3">
        <v>0</v>
      </c>
      <c r="Q1597" s="3">
        <v>0</v>
      </c>
      <c r="R1597" s="3">
        <v>0</v>
      </c>
      <c r="S1597" s="3" t="s">
        <v>152</v>
      </c>
      <c r="T1597" s="3">
        <f>COUNTIF([1]局站!$D$4:$D$172,"="&amp;S1597)</f>
        <v>1</v>
      </c>
      <c r="U1597" s="3">
        <v>0</v>
      </c>
      <c r="V1597" s="3">
        <v>0</v>
      </c>
      <c r="W1597" s="3">
        <v>0</v>
      </c>
      <c r="X1597" s="3" t="s">
        <v>1214</v>
      </c>
      <c r="Y1597" s="3" t="s">
        <v>852</v>
      </c>
      <c r="Z1597" s="3" t="str">
        <f>INDEX(业务类型!$C$4:$C$8,MATCH(纤芯!Y1597,业务类型!$B$4:$B$8,0))</f>
        <v>TWO</v>
      </c>
      <c r="AA1597" s="3" t="s">
        <v>951</v>
      </c>
    </row>
    <row r="1598" spans="1:27" ht="33" x14ac:dyDescent="0.2">
      <c r="A1598" s="3">
        <v>1595</v>
      </c>
      <c r="B1598" s="3">
        <f t="shared" si="124"/>
        <v>37011202005</v>
      </c>
      <c r="C1598" s="3" t="s">
        <v>1166</v>
      </c>
      <c r="D1598" s="3" t="s">
        <v>211</v>
      </c>
      <c r="E1598" s="3" t="str">
        <f>INDEX(光放段!$G$4:$G$237,MATCH(纤芯!G1598,光放段!$C$4:$C$237,0))</f>
        <v>山东二干|济聊菏2号光缆:聊城联通建设路-菏泽中华路新局</v>
      </c>
      <c r="F1598" s="3">
        <f>INDEX(光放段!$I$4:$I$237,MATCH(纤芯!H1598,光放段!$B$4:$B$237,0))</f>
        <v>37011200000</v>
      </c>
      <c r="G1598" s="3" t="str">
        <f t="shared" si="120"/>
        <v>山东二干|济聊菏2号光缆:程屯支局-菏泽中华路新局</v>
      </c>
      <c r="H1598" s="3">
        <f>INDEX(光放段!$B$4:$B$237,MATCH(纤芯!G1598,光放段!$C$4:$C$237,0))</f>
        <v>37011202000</v>
      </c>
      <c r="I1598" s="3" t="str">
        <f t="shared" si="121"/>
        <v>济聊菏2号光缆</v>
      </c>
      <c r="J1598" s="3" t="str">
        <f>INDEX(子缆名称!$B$4:$B$29,纤芯!M1598)</f>
        <v>A缆</v>
      </c>
      <c r="K1598" s="3">
        <v>5</v>
      </c>
      <c r="L1598" s="3">
        <f t="shared" si="122"/>
        <v>5</v>
      </c>
      <c r="M1598" s="3">
        <f t="shared" si="123"/>
        <v>1</v>
      </c>
      <c r="N1598" s="3" t="s">
        <v>43</v>
      </c>
      <c r="O1598" s="3">
        <f>COUNTIF([1]局站!$D$4:$D$172,"="&amp;N1598)</f>
        <v>1</v>
      </c>
      <c r="P1598" s="3">
        <v>0</v>
      </c>
      <c r="Q1598" s="3">
        <v>0</v>
      </c>
      <c r="R1598" s="3">
        <v>0</v>
      </c>
      <c r="S1598" s="3" t="s">
        <v>152</v>
      </c>
      <c r="T1598" s="3">
        <f>COUNTIF([1]局站!$D$4:$D$172,"="&amp;S1598)</f>
        <v>1</v>
      </c>
      <c r="U1598" s="3">
        <v>0</v>
      </c>
      <c r="V1598" s="3">
        <v>0</v>
      </c>
      <c r="W1598" s="3">
        <v>0</v>
      </c>
      <c r="X1598" s="3" t="s">
        <v>1214</v>
      </c>
      <c r="Y1598" s="3" t="s">
        <v>880</v>
      </c>
      <c r="Z1598" s="3" t="str">
        <f>INDEX(业务类型!$C$4:$C$8,MATCH(纤芯!Y1598,业务类型!$B$4:$B$8,0))</f>
        <v>IDLE</v>
      </c>
      <c r="AA1598" s="3"/>
    </row>
    <row r="1599" spans="1:27" ht="33" x14ac:dyDescent="0.2">
      <c r="A1599" s="3">
        <v>1596</v>
      </c>
      <c r="B1599" s="3">
        <f t="shared" si="124"/>
        <v>37011202006</v>
      </c>
      <c r="C1599" s="3" t="s">
        <v>1166</v>
      </c>
      <c r="D1599" s="3" t="s">
        <v>211</v>
      </c>
      <c r="E1599" s="3" t="str">
        <f>INDEX(光放段!$G$4:$G$237,MATCH(纤芯!G1599,光放段!$C$4:$C$237,0))</f>
        <v>山东二干|济聊菏2号光缆:聊城联通建设路-菏泽中华路新局</v>
      </c>
      <c r="F1599" s="3">
        <f>INDEX(光放段!$I$4:$I$237,MATCH(纤芯!H1599,光放段!$B$4:$B$237,0))</f>
        <v>37011200000</v>
      </c>
      <c r="G1599" s="3" t="str">
        <f t="shared" si="120"/>
        <v>山东二干|济聊菏2号光缆:程屯支局-菏泽中华路新局</v>
      </c>
      <c r="H1599" s="3">
        <f>INDEX(光放段!$B$4:$B$237,MATCH(纤芯!G1599,光放段!$C$4:$C$237,0))</f>
        <v>37011202000</v>
      </c>
      <c r="I1599" s="3" t="str">
        <f t="shared" si="121"/>
        <v>济聊菏2号光缆</v>
      </c>
      <c r="J1599" s="3" t="str">
        <f>INDEX(子缆名称!$B$4:$B$29,纤芯!M1599)</f>
        <v>A缆</v>
      </c>
      <c r="K1599" s="3">
        <v>6</v>
      </c>
      <c r="L1599" s="3">
        <f t="shared" si="122"/>
        <v>6</v>
      </c>
      <c r="M1599" s="3">
        <f t="shared" si="123"/>
        <v>1</v>
      </c>
      <c r="N1599" s="3" t="s">
        <v>43</v>
      </c>
      <c r="O1599" s="3">
        <f>COUNTIF([1]局站!$D$4:$D$172,"="&amp;N1599)</f>
        <v>1</v>
      </c>
      <c r="P1599" s="3">
        <v>0</v>
      </c>
      <c r="Q1599" s="3">
        <v>0</v>
      </c>
      <c r="R1599" s="3">
        <v>0</v>
      </c>
      <c r="S1599" s="3" t="s">
        <v>152</v>
      </c>
      <c r="T1599" s="3">
        <f>COUNTIF([1]局站!$D$4:$D$172,"="&amp;S1599)</f>
        <v>1</v>
      </c>
      <c r="U1599" s="3">
        <v>0</v>
      </c>
      <c r="V1599" s="3">
        <v>0</v>
      </c>
      <c r="W1599" s="3">
        <v>0</v>
      </c>
      <c r="X1599" s="3" t="s">
        <v>1214</v>
      </c>
      <c r="Y1599" s="3" t="s">
        <v>880</v>
      </c>
      <c r="Z1599" s="3" t="str">
        <f>INDEX(业务类型!$C$4:$C$8,MATCH(纤芯!Y1599,业务类型!$B$4:$B$8,0))</f>
        <v>IDLE</v>
      </c>
      <c r="AA1599" s="3"/>
    </row>
    <row r="1600" spans="1:27" ht="33" x14ac:dyDescent="0.2">
      <c r="A1600" s="3">
        <v>1597</v>
      </c>
      <c r="B1600" s="3">
        <f t="shared" si="124"/>
        <v>37011202007</v>
      </c>
      <c r="C1600" s="3" t="s">
        <v>1166</v>
      </c>
      <c r="D1600" s="3" t="s">
        <v>211</v>
      </c>
      <c r="E1600" s="3" t="str">
        <f>INDEX(光放段!$G$4:$G$237,MATCH(纤芯!G1600,光放段!$C$4:$C$237,0))</f>
        <v>山东二干|济聊菏2号光缆:聊城联通建设路-菏泽中华路新局</v>
      </c>
      <c r="F1600" s="3">
        <f>INDEX(光放段!$I$4:$I$237,MATCH(纤芯!H1600,光放段!$B$4:$B$237,0))</f>
        <v>37011200000</v>
      </c>
      <c r="G1600" s="3" t="str">
        <f t="shared" si="120"/>
        <v>山东二干|济聊菏2号光缆:程屯支局-菏泽中华路新局</v>
      </c>
      <c r="H1600" s="3">
        <f>INDEX(光放段!$B$4:$B$237,MATCH(纤芯!G1600,光放段!$C$4:$C$237,0))</f>
        <v>37011202000</v>
      </c>
      <c r="I1600" s="3" t="str">
        <f t="shared" si="121"/>
        <v>济聊菏2号光缆</v>
      </c>
      <c r="J1600" s="3" t="str">
        <f>INDEX(子缆名称!$B$4:$B$29,纤芯!M1600)</f>
        <v>A缆</v>
      </c>
      <c r="K1600" s="3">
        <v>7</v>
      </c>
      <c r="L1600" s="3">
        <f t="shared" si="122"/>
        <v>7</v>
      </c>
      <c r="M1600" s="3">
        <f t="shared" si="123"/>
        <v>1</v>
      </c>
      <c r="N1600" s="3" t="s">
        <v>43</v>
      </c>
      <c r="O1600" s="3">
        <f>COUNTIF([1]局站!$D$4:$D$172,"="&amp;N1600)</f>
        <v>1</v>
      </c>
      <c r="P1600" s="3">
        <v>0</v>
      </c>
      <c r="Q1600" s="3">
        <v>0</v>
      </c>
      <c r="R1600" s="3">
        <v>0</v>
      </c>
      <c r="S1600" s="3" t="s">
        <v>152</v>
      </c>
      <c r="T1600" s="3">
        <f>COUNTIF([1]局站!$D$4:$D$172,"="&amp;S1600)</f>
        <v>1</v>
      </c>
      <c r="U1600" s="3">
        <v>0</v>
      </c>
      <c r="V1600" s="3">
        <v>0</v>
      </c>
      <c r="W1600" s="3">
        <v>0</v>
      </c>
      <c r="X1600" s="3" t="s">
        <v>1215</v>
      </c>
      <c r="Y1600" s="3" t="s">
        <v>880</v>
      </c>
      <c r="Z1600" s="3" t="str">
        <f>INDEX(业务类型!$C$4:$C$8,MATCH(纤芯!Y1600,业务类型!$B$4:$B$8,0))</f>
        <v>IDLE</v>
      </c>
      <c r="AA1600" s="3"/>
    </row>
    <row r="1601" spans="1:27" ht="33" x14ac:dyDescent="0.2">
      <c r="A1601" s="3">
        <v>1598</v>
      </c>
      <c r="B1601" s="3">
        <f t="shared" si="124"/>
        <v>37011202008</v>
      </c>
      <c r="C1601" s="3" t="s">
        <v>1166</v>
      </c>
      <c r="D1601" s="3" t="s">
        <v>211</v>
      </c>
      <c r="E1601" s="3" t="str">
        <f>INDEX(光放段!$G$4:$G$237,MATCH(纤芯!G1601,光放段!$C$4:$C$237,0))</f>
        <v>山东二干|济聊菏2号光缆:聊城联通建设路-菏泽中华路新局</v>
      </c>
      <c r="F1601" s="3">
        <f>INDEX(光放段!$I$4:$I$237,MATCH(纤芯!H1601,光放段!$B$4:$B$237,0))</f>
        <v>37011200000</v>
      </c>
      <c r="G1601" s="3" t="str">
        <f t="shared" si="120"/>
        <v>山东二干|济聊菏2号光缆:程屯支局-菏泽中华路新局</v>
      </c>
      <c r="H1601" s="3">
        <f>INDEX(光放段!$B$4:$B$237,MATCH(纤芯!G1601,光放段!$C$4:$C$237,0))</f>
        <v>37011202000</v>
      </c>
      <c r="I1601" s="3" t="str">
        <f t="shared" si="121"/>
        <v>济聊菏2号光缆</v>
      </c>
      <c r="J1601" s="3" t="str">
        <f>INDEX(子缆名称!$B$4:$B$29,纤芯!M1601)</f>
        <v>A缆</v>
      </c>
      <c r="K1601" s="3">
        <v>8</v>
      </c>
      <c r="L1601" s="3">
        <f t="shared" si="122"/>
        <v>8</v>
      </c>
      <c r="M1601" s="3">
        <f t="shared" si="123"/>
        <v>1</v>
      </c>
      <c r="N1601" s="3" t="s">
        <v>43</v>
      </c>
      <c r="O1601" s="3">
        <f>COUNTIF([1]局站!$D$4:$D$172,"="&amp;N1601)</f>
        <v>1</v>
      </c>
      <c r="P1601" s="3">
        <v>0</v>
      </c>
      <c r="Q1601" s="3">
        <v>0</v>
      </c>
      <c r="R1601" s="3">
        <v>0</v>
      </c>
      <c r="S1601" s="3" t="s">
        <v>152</v>
      </c>
      <c r="T1601" s="3">
        <f>COUNTIF([1]局站!$D$4:$D$172,"="&amp;S1601)</f>
        <v>1</v>
      </c>
      <c r="U1601" s="3">
        <v>0</v>
      </c>
      <c r="V1601" s="3">
        <v>0</v>
      </c>
      <c r="W1601" s="3">
        <v>0</v>
      </c>
      <c r="X1601" s="3" t="s">
        <v>1215</v>
      </c>
      <c r="Y1601" s="3" t="s">
        <v>880</v>
      </c>
      <c r="Z1601" s="3" t="str">
        <f>INDEX(业务类型!$C$4:$C$8,MATCH(纤芯!Y1601,业务类型!$B$4:$B$8,0))</f>
        <v>IDLE</v>
      </c>
      <c r="AA1601" s="3"/>
    </row>
    <row r="1602" spans="1:27" ht="33" x14ac:dyDescent="0.2">
      <c r="A1602" s="3">
        <v>1599</v>
      </c>
      <c r="B1602" s="3">
        <f t="shared" si="124"/>
        <v>37011202009</v>
      </c>
      <c r="C1602" s="3" t="s">
        <v>1166</v>
      </c>
      <c r="D1602" s="3" t="s">
        <v>211</v>
      </c>
      <c r="E1602" s="3" t="str">
        <f>INDEX(光放段!$G$4:$G$237,MATCH(纤芯!G1602,光放段!$C$4:$C$237,0))</f>
        <v>山东二干|济聊菏2号光缆:聊城联通建设路-菏泽中华路新局</v>
      </c>
      <c r="F1602" s="3">
        <f>INDEX(光放段!$I$4:$I$237,MATCH(纤芯!H1602,光放段!$B$4:$B$237,0))</f>
        <v>37011200000</v>
      </c>
      <c r="G1602" s="3" t="str">
        <f t="shared" si="120"/>
        <v>山东二干|济聊菏2号光缆:程屯支局-菏泽中华路新局</v>
      </c>
      <c r="H1602" s="3">
        <f>INDEX(光放段!$B$4:$B$237,MATCH(纤芯!G1602,光放段!$C$4:$C$237,0))</f>
        <v>37011202000</v>
      </c>
      <c r="I1602" s="3" t="str">
        <f t="shared" si="121"/>
        <v>济聊菏2号光缆</v>
      </c>
      <c r="J1602" s="3" t="str">
        <f>INDEX(子缆名称!$B$4:$B$29,纤芯!M1602)</f>
        <v>A缆</v>
      </c>
      <c r="K1602" s="3">
        <v>9</v>
      </c>
      <c r="L1602" s="3">
        <f t="shared" si="122"/>
        <v>9</v>
      </c>
      <c r="M1602" s="3">
        <f t="shared" si="123"/>
        <v>1</v>
      </c>
      <c r="N1602" s="3" t="s">
        <v>43</v>
      </c>
      <c r="O1602" s="3">
        <f>COUNTIF([1]局站!$D$4:$D$172,"="&amp;N1602)</f>
        <v>1</v>
      </c>
      <c r="P1602" s="3">
        <v>0</v>
      </c>
      <c r="Q1602" s="3">
        <v>0</v>
      </c>
      <c r="R1602" s="3">
        <v>0</v>
      </c>
      <c r="S1602" s="3" t="s">
        <v>152</v>
      </c>
      <c r="T1602" s="3">
        <f>COUNTIF([1]局站!$D$4:$D$172,"="&amp;S1602)</f>
        <v>1</v>
      </c>
      <c r="U1602" s="3">
        <v>0</v>
      </c>
      <c r="V1602" s="3">
        <v>0</v>
      </c>
      <c r="W1602" s="3">
        <v>0</v>
      </c>
      <c r="X1602" s="3" t="s">
        <v>1215</v>
      </c>
      <c r="Y1602" s="3" t="s">
        <v>880</v>
      </c>
      <c r="Z1602" s="3" t="str">
        <f>INDEX(业务类型!$C$4:$C$8,MATCH(纤芯!Y1602,业务类型!$B$4:$B$8,0))</f>
        <v>IDLE</v>
      </c>
      <c r="AA1602" s="3"/>
    </row>
    <row r="1603" spans="1:27" ht="33" x14ac:dyDescent="0.2">
      <c r="A1603" s="3">
        <v>1600</v>
      </c>
      <c r="B1603" s="3">
        <f t="shared" si="124"/>
        <v>37011202010</v>
      </c>
      <c r="C1603" s="3" t="s">
        <v>1166</v>
      </c>
      <c r="D1603" s="3" t="s">
        <v>211</v>
      </c>
      <c r="E1603" s="3" t="str">
        <f>INDEX(光放段!$G$4:$G$237,MATCH(纤芯!G1603,光放段!$C$4:$C$237,0))</f>
        <v>山东二干|济聊菏2号光缆:聊城联通建设路-菏泽中华路新局</v>
      </c>
      <c r="F1603" s="3">
        <f>INDEX(光放段!$I$4:$I$237,MATCH(纤芯!H1603,光放段!$B$4:$B$237,0))</f>
        <v>37011200000</v>
      </c>
      <c r="G1603" s="3" t="str">
        <f t="shared" si="120"/>
        <v>山东二干|济聊菏2号光缆:程屯支局-菏泽中华路新局</v>
      </c>
      <c r="H1603" s="3">
        <f>INDEX(光放段!$B$4:$B$237,MATCH(纤芯!G1603,光放段!$C$4:$C$237,0))</f>
        <v>37011202000</v>
      </c>
      <c r="I1603" s="3" t="str">
        <f t="shared" si="121"/>
        <v>济聊菏2号光缆</v>
      </c>
      <c r="J1603" s="3" t="str">
        <f>INDEX(子缆名称!$B$4:$B$29,纤芯!M1603)</f>
        <v>A缆</v>
      </c>
      <c r="K1603" s="3">
        <v>10</v>
      </c>
      <c r="L1603" s="3">
        <f t="shared" si="122"/>
        <v>10</v>
      </c>
      <c r="M1603" s="3">
        <f t="shared" si="123"/>
        <v>1</v>
      </c>
      <c r="N1603" s="3" t="s">
        <v>43</v>
      </c>
      <c r="O1603" s="3">
        <f>COUNTIF([1]局站!$D$4:$D$172,"="&amp;N1603)</f>
        <v>1</v>
      </c>
      <c r="P1603" s="3">
        <v>0</v>
      </c>
      <c r="Q1603" s="3">
        <v>0</v>
      </c>
      <c r="R1603" s="3">
        <v>0</v>
      </c>
      <c r="S1603" s="3" t="s">
        <v>152</v>
      </c>
      <c r="T1603" s="3">
        <f>COUNTIF([1]局站!$D$4:$D$172,"="&amp;S1603)</f>
        <v>1</v>
      </c>
      <c r="U1603" s="3">
        <v>0</v>
      </c>
      <c r="V1603" s="3">
        <v>0</v>
      </c>
      <c r="W1603" s="3">
        <v>0</v>
      </c>
      <c r="X1603" s="3" t="s">
        <v>1215</v>
      </c>
      <c r="Y1603" s="3" t="s">
        <v>880</v>
      </c>
      <c r="Z1603" s="3" t="str">
        <f>INDEX(业务类型!$C$4:$C$8,MATCH(纤芯!Y1603,业务类型!$B$4:$B$8,0))</f>
        <v>IDLE</v>
      </c>
      <c r="AA1603" s="3"/>
    </row>
    <row r="1604" spans="1:27" ht="33" x14ac:dyDescent="0.2">
      <c r="A1604" s="3">
        <v>1601</v>
      </c>
      <c r="B1604" s="3">
        <f t="shared" si="124"/>
        <v>37011202011</v>
      </c>
      <c r="C1604" s="3" t="s">
        <v>1166</v>
      </c>
      <c r="D1604" s="3" t="s">
        <v>211</v>
      </c>
      <c r="E1604" s="3" t="str">
        <f>INDEX(光放段!$G$4:$G$237,MATCH(纤芯!G1604,光放段!$C$4:$C$237,0))</f>
        <v>山东二干|济聊菏2号光缆:聊城联通建设路-菏泽中华路新局</v>
      </c>
      <c r="F1604" s="3">
        <f>INDEX(光放段!$I$4:$I$237,MATCH(纤芯!H1604,光放段!$B$4:$B$237,0))</f>
        <v>37011200000</v>
      </c>
      <c r="G1604" s="3" t="str">
        <f t="shared" si="120"/>
        <v>山东二干|济聊菏2号光缆:程屯支局-菏泽中华路新局</v>
      </c>
      <c r="H1604" s="3">
        <f>INDEX(光放段!$B$4:$B$237,MATCH(纤芯!G1604,光放段!$C$4:$C$237,0))</f>
        <v>37011202000</v>
      </c>
      <c r="I1604" s="3" t="str">
        <f t="shared" si="121"/>
        <v>济聊菏2号光缆</v>
      </c>
      <c r="J1604" s="3" t="str">
        <f>INDEX(子缆名称!$B$4:$B$29,纤芯!M1604)</f>
        <v>A缆</v>
      </c>
      <c r="K1604" s="3">
        <v>11</v>
      </c>
      <c r="L1604" s="3">
        <f t="shared" si="122"/>
        <v>11</v>
      </c>
      <c r="M1604" s="3">
        <f t="shared" si="123"/>
        <v>1</v>
      </c>
      <c r="N1604" s="3" t="s">
        <v>43</v>
      </c>
      <c r="O1604" s="3">
        <f>COUNTIF([1]局站!$D$4:$D$172,"="&amp;N1604)</f>
        <v>1</v>
      </c>
      <c r="P1604" s="3">
        <v>0</v>
      </c>
      <c r="Q1604" s="3">
        <v>0</v>
      </c>
      <c r="R1604" s="3">
        <v>0</v>
      </c>
      <c r="S1604" s="3" t="s">
        <v>152</v>
      </c>
      <c r="T1604" s="3">
        <f>COUNTIF([1]局站!$D$4:$D$172,"="&amp;S1604)</f>
        <v>1</v>
      </c>
      <c r="U1604" s="3">
        <v>0</v>
      </c>
      <c r="V1604" s="3">
        <v>0</v>
      </c>
      <c r="W1604" s="3">
        <v>0</v>
      </c>
      <c r="X1604" s="3" t="s">
        <v>1215</v>
      </c>
      <c r="Y1604" s="3" t="s">
        <v>852</v>
      </c>
      <c r="Z1604" s="3" t="str">
        <f>INDEX(业务类型!$C$4:$C$8,MATCH(纤芯!Y1604,业务类型!$B$4:$B$8,0))</f>
        <v>TWO</v>
      </c>
      <c r="AA1604" s="3" t="s">
        <v>926</v>
      </c>
    </row>
    <row r="1605" spans="1:27" ht="33" x14ac:dyDescent="0.2">
      <c r="A1605" s="3">
        <v>1602</v>
      </c>
      <c r="B1605" s="3">
        <f t="shared" si="124"/>
        <v>37011202012</v>
      </c>
      <c r="C1605" s="3" t="s">
        <v>1166</v>
      </c>
      <c r="D1605" s="3" t="s">
        <v>211</v>
      </c>
      <c r="E1605" s="3" t="str">
        <f>INDEX(光放段!$G$4:$G$237,MATCH(纤芯!G1605,光放段!$C$4:$C$237,0))</f>
        <v>山东二干|济聊菏2号光缆:聊城联通建设路-菏泽中华路新局</v>
      </c>
      <c r="F1605" s="3">
        <f>INDEX(光放段!$I$4:$I$237,MATCH(纤芯!H1605,光放段!$B$4:$B$237,0))</f>
        <v>37011200000</v>
      </c>
      <c r="G1605" s="3" t="str">
        <f t="shared" ref="G1605:G1668" si="125">C1605&amp;"|"&amp;D1605&amp;":"&amp;N1605&amp;"-"&amp;S1605</f>
        <v>山东二干|济聊菏2号光缆:程屯支局-菏泽中华路新局</v>
      </c>
      <c r="H1605" s="3">
        <f>INDEX(光放段!$B$4:$B$237,MATCH(纤芯!G1605,光放段!$C$4:$C$237,0))</f>
        <v>37011202000</v>
      </c>
      <c r="I1605" s="3" t="str">
        <f t="shared" ref="I1605:I1668" si="126">D1605</f>
        <v>济聊菏2号光缆</v>
      </c>
      <c r="J1605" s="3" t="str">
        <f>INDEX(子缆名称!$B$4:$B$29,纤芯!M1605)</f>
        <v>A缆</v>
      </c>
      <c r="K1605" s="3">
        <v>12</v>
      </c>
      <c r="L1605" s="3">
        <f t="shared" ref="L1605:L1668" si="127">MOD(K1605-1,12)+1</f>
        <v>12</v>
      </c>
      <c r="M1605" s="3">
        <f t="shared" ref="M1605:M1668" si="128">INT((K1605-1)/12)+1</f>
        <v>1</v>
      </c>
      <c r="N1605" s="3" t="s">
        <v>43</v>
      </c>
      <c r="O1605" s="3">
        <f>COUNTIF([1]局站!$D$4:$D$172,"="&amp;N1605)</f>
        <v>1</v>
      </c>
      <c r="P1605" s="3">
        <v>0</v>
      </c>
      <c r="Q1605" s="3">
        <v>0</v>
      </c>
      <c r="R1605" s="3">
        <v>0</v>
      </c>
      <c r="S1605" s="3" t="s">
        <v>152</v>
      </c>
      <c r="T1605" s="3">
        <f>COUNTIF([1]局站!$D$4:$D$172,"="&amp;S1605)</f>
        <v>1</v>
      </c>
      <c r="U1605" s="3">
        <v>0</v>
      </c>
      <c r="V1605" s="3">
        <v>0</v>
      </c>
      <c r="W1605" s="3">
        <v>0</v>
      </c>
      <c r="X1605" s="3" t="s">
        <v>1215</v>
      </c>
      <c r="Y1605" s="3" t="s">
        <v>852</v>
      </c>
      <c r="Z1605" s="3" t="str">
        <f>INDEX(业务类型!$C$4:$C$8,MATCH(纤芯!Y1605,业务类型!$B$4:$B$8,0))</f>
        <v>TWO</v>
      </c>
      <c r="AA1605" s="3" t="s">
        <v>926</v>
      </c>
    </row>
    <row r="1606" spans="1:27" ht="33" x14ac:dyDescent="0.2">
      <c r="A1606" s="3">
        <v>1603</v>
      </c>
      <c r="B1606" s="3">
        <f t="shared" si="124"/>
        <v>37011202013</v>
      </c>
      <c r="C1606" s="3" t="s">
        <v>1166</v>
      </c>
      <c r="D1606" s="3" t="s">
        <v>211</v>
      </c>
      <c r="E1606" s="3" t="str">
        <f>INDEX(光放段!$G$4:$G$237,MATCH(纤芯!G1606,光放段!$C$4:$C$237,0))</f>
        <v>山东二干|济聊菏2号光缆:聊城联通建设路-菏泽中华路新局</v>
      </c>
      <c r="F1606" s="3">
        <f>INDEX(光放段!$I$4:$I$237,MATCH(纤芯!H1606,光放段!$B$4:$B$237,0))</f>
        <v>37011200000</v>
      </c>
      <c r="G1606" s="3" t="str">
        <f t="shared" si="125"/>
        <v>山东二干|济聊菏2号光缆:程屯支局-菏泽中华路新局</v>
      </c>
      <c r="H1606" s="3">
        <f>INDEX(光放段!$B$4:$B$237,MATCH(纤芯!G1606,光放段!$C$4:$C$237,0))</f>
        <v>37011202000</v>
      </c>
      <c r="I1606" s="3" t="str">
        <f t="shared" si="126"/>
        <v>济聊菏2号光缆</v>
      </c>
      <c r="J1606" s="3" t="str">
        <f>INDEX(子缆名称!$B$4:$B$29,纤芯!M1606)</f>
        <v>B缆</v>
      </c>
      <c r="K1606" s="3">
        <v>13</v>
      </c>
      <c r="L1606" s="3">
        <f t="shared" si="127"/>
        <v>1</v>
      </c>
      <c r="M1606" s="3">
        <f t="shared" si="128"/>
        <v>2</v>
      </c>
      <c r="N1606" s="3" t="s">
        <v>43</v>
      </c>
      <c r="O1606" s="3">
        <f>COUNTIF([1]局站!$D$4:$D$172,"="&amp;N1606)</f>
        <v>1</v>
      </c>
      <c r="P1606" s="3">
        <v>0</v>
      </c>
      <c r="Q1606" s="3">
        <v>0</v>
      </c>
      <c r="R1606" s="3">
        <v>0</v>
      </c>
      <c r="S1606" s="3" t="s">
        <v>152</v>
      </c>
      <c r="T1606" s="3">
        <f>COUNTIF([1]局站!$D$4:$D$172,"="&amp;S1606)</f>
        <v>1</v>
      </c>
      <c r="U1606" s="3">
        <v>0</v>
      </c>
      <c r="V1606" s="3">
        <v>0</v>
      </c>
      <c r="W1606" s="3">
        <v>0</v>
      </c>
      <c r="X1606" s="3" t="s">
        <v>1215</v>
      </c>
      <c r="Y1606" s="3" t="s">
        <v>880</v>
      </c>
      <c r="Z1606" s="3" t="str">
        <f>INDEX(业务类型!$C$4:$C$8,MATCH(纤芯!Y1606,业务类型!$B$4:$B$8,0))</f>
        <v>IDLE</v>
      </c>
      <c r="AA1606" s="3"/>
    </row>
    <row r="1607" spans="1:27" ht="33" x14ac:dyDescent="0.2">
      <c r="A1607" s="3">
        <v>1604</v>
      </c>
      <c r="B1607" s="3">
        <f t="shared" si="124"/>
        <v>37011202014</v>
      </c>
      <c r="C1607" s="3" t="s">
        <v>1166</v>
      </c>
      <c r="D1607" s="3" t="s">
        <v>211</v>
      </c>
      <c r="E1607" s="3" t="str">
        <f>INDEX(光放段!$G$4:$G$237,MATCH(纤芯!G1607,光放段!$C$4:$C$237,0))</f>
        <v>山东二干|济聊菏2号光缆:聊城联通建设路-菏泽中华路新局</v>
      </c>
      <c r="F1607" s="3">
        <f>INDEX(光放段!$I$4:$I$237,MATCH(纤芯!H1607,光放段!$B$4:$B$237,0))</f>
        <v>37011200000</v>
      </c>
      <c r="G1607" s="3" t="str">
        <f t="shared" si="125"/>
        <v>山东二干|济聊菏2号光缆:程屯支局-菏泽中华路新局</v>
      </c>
      <c r="H1607" s="3">
        <f>INDEX(光放段!$B$4:$B$237,MATCH(纤芯!G1607,光放段!$C$4:$C$237,0))</f>
        <v>37011202000</v>
      </c>
      <c r="I1607" s="3" t="str">
        <f t="shared" si="126"/>
        <v>济聊菏2号光缆</v>
      </c>
      <c r="J1607" s="3" t="str">
        <f>INDEX(子缆名称!$B$4:$B$29,纤芯!M1607)</f>
        <v>B缆</v>
      </c>
      <c r="K1607" s="3">
        <v>14</v>
      </c>
      <c r="L1607" s="3">
        <f t="shared" si="127"/>
        <v>2</v>
      </c>
      <c r="M1607" s="3">
        <f t="shared" si="128"/>
        <v>2</v>
      </c>
      <c r="N1607" s="3" t="s">
        <v>43</v>
      </c>
      <c r="O1607" s="3">
        <f>COUNTIF([1]局站!$D$4:$D$172,"="&amp;N1607)</f>
        <v>1</v>
      </c>
      <c r="P1607" s="3">
        <v>0</v>
      </c>
      <c r="Q1607" s="3">
        <v>0</v>
      </c>
      <c r="R1607" s="3">
        <v>0</v>
      </c>
      <c r="S1607" s="3" t="s">
        <v>152</v>
      </c>
      <c r="T1607" s="3">
        <f>COUNTIF([1]局站!$D$4:$D$172,"="&amp;S1607)</f>
        <v>1</v>
      </c>
      <c r="U1607" s="3">
        <v>0</v>
      </c>
      <c r="V1607" s="3">
        <v>0</v>
      </c>
      <c r="W1607" s="3">
        <v>0</v>
      </c>
      <c r="X1607" s="3" t="s">
        <v>1215</v>
      </c>
      <c r="Y1607" s="3" t="s">
        <v>880</v>
      </c>
      <c r="Z1607" s="3" t="str">
        <f>INDEX(业务类型!$C$4:$C$8,MATCH(纤芯!Y1607,业务类型!$B$4:$B$8,0))</f>
        <v>IDLE</v>
      </c>
      <c r="AA1607" s="3"/>
    </row>
    <row r="1608" spans="1:27" ht="33" x14ac:dyDescent="0.2">
      <c r="A1608" s="3">
        <v>1605</v>
      </c>
      <c r="B1608" s="3">
        <f t="shared" si="124"/>
        <v>37011202015</v>
      </c>
      <c r="C1608" s="3" t="s">
        <v>1166</v>
      </c>
      <c r="D1608" s="3" t="s">
        <v>211</v>
      </c>
      <c r="E1608" s="3" t="str">
        <f>INDEX(光放段!$G$4:$G$237,MATCH(纤芯!G1608,光放段!$C$4:$C$237,0))</f>
        <v>山东二干|济聊菏2号光缆:聊城联通建设路-菏泽中华路新局</v>
      </c>
      <c r="F1608" s="3">
        <f>INDEX(光放段!$I$4:$I$237,MATCH(纤芯!H1608,光放段!$B$4:$B$237,0))</f>
        <v>37011200000</v>
      </c>
      <c r="G1608" s="3" t="str">
        <f t="shared" si="125"/>
        <v>山东二干|济聊菏2号光缆:程屯支局-菏泽中华路新局</v>
      </c>
      <c r="H1608" s="3">
        <f>INDEX(光放段!$B$4:$B$237,MATCH(纤芯!G1608,光放段!$C$4:$C$237,0))</f>
        <v>37011202000</v>
      </c>
      <c r="I1608" s="3" t="str">
        <f t="shared" si="126"/>
        <v>济聊菏2号光缆</v>
      </c>
      <c r="J1608" s="3" t="str">
        <f>INDEX(子缆名称!$B$4:$B$29,纤芯!M1608)</f>
        <v>B缆</v>
      </c>
      <c r="K1608" s="3">
        <v>15</v>
      </c>
      <c r="L1608" s="3">
        <f t="shared" si="127"/>
        <v>3</v>
      </c>
      <c r="M1608" s="3">
        <f t="shared" si="128"/>
        <v>2</v>
      </c>
      <c r="N1608" s="3" t="s">
        <v>43</v>
      </c>
      <c r="O1608" s="3">
        <f>COUNTIF([1]局站!$D$4:$D$172,"="&amp;N1608)</f>
        <v>1</v>
      </c>
      <c r="P1608" s="3">
        <v>0</v>
      </c>
      <c r="Q1608" s="3">
        <v>0</v>
      </c>
      <c r="R1608" s="3">
        <v>0</v>
      </c>
      <c r="S1608" s="3" t="s">
        <v>152</v>
      </c>
      <c r="T1608" s="3">
        <f>COUNTIF([1]局站!$D$4:$D$172,"="&amp;S1608)</f>
        <v>1</v>
      </c>
      <c r="U1608" s="3">
        <v>0</v>
      </c>
      <c r="V1608" s="3">
        <v>0</v>
      </c>
      <c r="W1608" s="3">
        <v>0</v>
      </c>
      <c r="X1608" s="3" t="s">
        <v>1215</v>
      </c>
      <c r="Y1608" s="3" t="s">
        <v>880</v>
      </c>
      <c r="Z1608" s="3" t="str">
        <f>INDEX(业务类型!$C$4:$C$8,MATCH(纤芯!Y1608,业务类型!$B$4:$B$8,0))</f>
        <v>IDLE</v>
      </c>
      <c r="AA1608" s="3"/>
    </row>
    <row r="1609" spans="1:27" ht="33" x14ac:dyDescent="0.2">
      <c r="A1609" s="3">
        <v>1606</v>
      </c>
      <c r="B1609" s="3">
        <f t="shared" si="124"/>
        <v>37011202016</v>
      </c>
      <c r="C1609" s="3" t="s">
        <v>1166</v>
      </c>
      <c r="D1609" s="3" t="s">
        <v>211</v>
      </c>
      <c r="E1609" s="3" t="str">
        <f>INDEX(光放段!$G$4:$G$237,MATCH(纤芯!G1609,光放段!$C$4:$C$237,0))</f>
        <v>山东二干|济聊菏2号光缆:聊城联通建设路-菏泽中华路新局</v>
      </c>
      <c r="F1609" s="3">
        <f>INDEX(光放段!$I$4:$I$237,MATCH(纤芯!H1609,光放段!$B$4:$B$237,0))</f>
        <v>37011200000</v>
      </c>
      <c r="G1609" s="3" t="str">
        <f t="shared" si="125"/>
        <v>山东二干|济聊菏2号光缆:程屯支局-菏泽中华路新局</v>
      </c>
      <c r="H1609" s="3">
        <f>INDEX(光放段!$B$4:$B$237,MATCH(纤芯!G1609,光放段!$C$4:$C$237,0))</f>
        <v>37011202000</v>
      </c>
      <c r="I1609" s="3" t="str">
        <f t="shared" si="126"/>
        <v>济聊菏2号光缆</v>
      </c>
      <c r="J1609" s="3" t="str">
        <f>INDEX(子缆名称!$B$4:$B$29,纤芯!M1609)</f>
        <v>B缆</v>
      </c>
      <c r="K1609" s="3">
        <v>16</v>
      </c>
      <c r="L1609" s="3">
        <f t="shared" si="127"/>
        <v>4</v>
      </c>
      <c r="M1609" s="3">
        <f t="shared" si="128"/>
        <v>2</v>
      </c>
      <c r="N1609" s="3" t="s">
        <v>43</v>
      </c>
      <c r="O1609" s="3">
        <f>COUNTIF([1]局站!$D$4:$D$172,"="&amp;N1609)</f>
        <v>1</v>
      </c>
      <c r="P1609" s="3">
        <v>0</v>
      </c>
      <c r="Q1609" s="3">
        <v>0</v>
      </c>
      <c r="R1609" s="3">
        <v>0</v>
      </c>
      <c r="S1609" s="3" t="s">
        <v>152</v>
      </c>
      <c r="T1609" s="3">
        <f>COUNTIF([1]局站!$D$4:$D$172,"="&amp;S1609)</f>
        <v>1</v>
      </c>
      <c r="U1609" s="3">
        <v>0</v>
      </c>
      <c r="V1609" s="3">
        <v>0</v>
      </c>
      <c r="W1609" s="3">
        <v>0</v>
      </c>
      <c r="X1609" s="3" t="s">
        <v>1215</v>
      </c>
      <c r="Y1609" s="3" t="s">
        <v>880</v>
      </c>
      <c r="Z1609" s="3" t="str">
        <f>INDEX(业务类型!$C$4:$C$8,MATCH(纤芯!Y1609,业务类型!$B$4:$B$8,0))</f>
        <v>IDLE</v>
      </c>
      <c r="AA1609" s="3"/>
    </row>
    <row r="1610" spans="1:27" ht="33" x14ac:dyDescent="0.2">
      <c r="A1610" s="3">
        <v>1607</v>
      </c>
      <c r="B1610" s="3">
        <f t="shared" si="124"/>
        <v>37011202017</v>
      </c>
      <c r="C1610" s="3" t="s">
        <v>1166</v>
      </c>
      <c r="D1610" s="3" t="s">
        <v>211</v>
      </c>
      <c r="E1610" s="3" t="str">
        <f>INDEX(光放段!$G$4:$G$237,MATCH(纤芯!G1610,光放段!$C$4:$C$237,0))</f>
        <v>山东二干|济聊菏2号光缆:聊城联通建设路-菏泽中华路新局</v>
      </c>
      <c r="F1610" s="3">
        <f>INDEX(光放段!$I$4:$I$237,MATCH(纤芯!H1610,光放段!$B$4:$B$237,0))</f>
        <v>37011200000</v>
      </c>
      <c r="G1610" s="3" t="str">
        <f t="shared" si="125"/>
        <v>山东二干|济聊菏2号光缆:程屯支局-菏泽中华路新局</v>
      </c>
      <c r="H1610" s="3">
        <f>INDEX(光放段!$B$4:$B$237,MATCH(纤芯!G1610,光放段!$C$4:$C$237,0))</f>
        <v>37011202000</v>
      </c>
      <c r="I1610" s="3" t="str">
        <f t="shared" si="126"/>
        <v>济聊菏2号光缆</v>
      </c>
      <c r="J1610" s="3" t="str">
        <f>INDEX(子缆名称!$B$4:$B$29,纤芯!M1610)</f>
        <v>B缆</v>
      </c>
      <c r="K1610" s="3">
        <v>17</v>
      </c>
      <c r="L1610" s="3">
        <f t="shared" si="127"/>
        <v>5</v>
      </c>
      <c r="M1610" s="3">
        <f t="shared" si="128"/>
        <v>2</v>
      </c>
      <c r="N1610" s="3" t="s">
        <v>43</v>
      </c>
      <c r="O1610" s="3">
        <f>COUNTIF([1]局站!$D$4:$D$172,"="&amp;N1610)</f>
        <v>1</v>
      </c>
      <c r="P1610" s="3">
        <v>0</v>
      </c>
      <c r="Q1610" s="3">
        <v>0</v>
      </c>
      <c r="R1610" s="3">
        <v>0</v>
      </c>
      <c r="S1610" s="3" t="s">
        <v>152</v>
      </c>
      <c r="T1610" s="3">
        <f>COUNTIF([1]局站!$D$4:$D$172,"="&amp;S1610)</f>
        <v>1</v>
      </c>
      <c r="U1610" s="3">
        <v>0</v>
      </c>
      <c r="V1610" s="3">
        <v>0</v>
      </c>
      <c r="W1610" s="3">
        <v>0</v>
      </c>
      <c r="X1610" s="3" t="s">
        <v>1215</v>
      </c>
      <c r="Y1610" s="3" t="s">
        <v>881</v>
      </c>
      <c r="Z1610" s="3" t="str">
        <f>INDEX(业务类型!$C$4:$C$8,MATCH(纤芯!Y1610,业务类型!$B$4:$B$8,0))</f>
        <v>OTHER</v>
      </c>
      <c r="AA1610" s="3" t="s">
        <v>882</v>
      </c>
    </row>
    <row r="1611" spans="1:27" ht="33" x14ac:dyDescent="0.2">
      <c r="A1611" s="3">
        <v>1608</v>
      </c>
      <c r="B1611" s="3">
        <f t="shared" si="124"/>
        <v>37011202018</v>
      </c>
      <c r="C1611" s="3" t="s">
        <v>1166</v>
      </c>
      <c r="D1611" s="3" t="s">
        <v>211</v>
      </c>
      <c r="E1611" s="3" t="str">
        <f>INDEX(光放段!$G$4:$G$237,MATCH(纤芯!G1611,光放段!$C$4:$C$237,0))</f>
        <v>山东二干|济聊菏2号光缆:聊城联通建设路-菏泽中华路新局</v>
      </c>
      <c r="F1611" s="3">
        <f>INDEX(光放段!$I$4:$I$237,MATCH(纤芯!H1611,光放段!$B$4:$B$237,0))</f>
        <v>37011200000</v>
      </c>
      <c r="G1611" s="3" t="str">
        <f t="shared" si="125"/>
        <v>山东二干|济聊菏2号光缆:程屯支局-菏泽中华路新局</v>
      </c>
      <c r="H1611" s="3">
        <f>INDEX(光放段!$B$4:$B$237,MATCH(纤芯!G1611,光放段!$C$4:$C$237,0))</f>
        <v>37011202000</v>
      </c>
      <c r="I1611" s="3" t="str">
        <f t="shared" si="126"/>
        <v>济聊菏2号光缆</v>
      </c>
      <c r="J1611" s="3" t="str">
        <f>INDEX(子缆名称!$B$4:$B$29,纤芯!M1611)</f>
        <v>B缆</v>
      </c>
      <c r="K1611" s="3">
        <v>18</v>
      </c>
      <c r="L1611" s="3">
        <f t="shared" si="127"/>
        <v>6</v>
      </c>
      <c r="M1611" s="3">
        <f t="shared" si="128"/>
        <v>2</v>
      </c>
      <c r="N1611" s="3" t="s">
        <v>43</v>
      </c>
      <c r="O1611" s="3">
        <f>COUNTIF([1]局站!$D$4:$D$172,"="&amp;N1611)</f>
        <v>1</v>
      </c>
      <c r="P1611" s="3">
        <v>0</v>
      </c>
      <c r="Q1611" s="3">
        <v>0</v>
      </c>
      <c r="R1611" s="3">
        <v>0</v>
      </c>
      <c r="S1611" s="3" t="s">
        <v>152</v>
      </c>
      <c r="T1611" s="3">
        <f>COUNTIF([1]局站!$D$4:$D$172,"="&amp;S1611)</f>
        <v>1</v>
      </c>
      <c r="U1611" s="3">
        <v>0</v>
      </c>
      <c r="V1611" s="3">
        <v>0</v>
      </c>
      <c r="W1611" s="3">
        <v>0</v>
      </c>
      <c r="X1611" s="3" t="s">
        <v>1215</v>
      </c>
      <c r="Y1611" s="3" t="s">
        <v>881</v>
      </c>
      <c r="Z1611" s="3" t="str">
        <f>INDEX(业务类型!$C$4:$C$8,MATCH(纤芯!Y1611,业务类型!$B$4:$B$8,0))</f>
        <v>OTHER</v>
      </c>
      <c r="AA1611" s="3" t="s">
        <v>882</v>
      </c>
    </row>
    <row r="1612" spans="1:27" ht="33" x14ac:dyDescent="0.2">
      <c r="A1612" s="3">
        <v>1609</v>
      </c>
      <c r="B1612" s="3">
        <f t="shared" si="124"/>
        <v>37011202019</v>
      </c>
      <c r="C1612" s="3" t="s">
        <v>1166</v>
      </c>
      <c r="D1612" s="3" t="s">
        <v>211</v>
      </c>
      <c r="E1612" s="3" t="str">
        <f>INDEX(光放段!$G$4:$G$237,MATCH(纤芯!G1612,光放段!$C$4:$C$237,0))</f>
        <v>山东二干|济聊菏2号光缆:聊城联通建设路-菏泽中华路新局</v>
      </c>
      <c r="F1612" s="3">
        <f>INDEX(光放段!$I$4:$I$237,MATCH(纤芯!H1612,光放段!$B$4:$B$237,0))</f>
        <v>37011200000</v>
      </c>
      <c r="G1612" s="3" t="str">
        <f t="shared" si="125"/>
        <v>山东二干|济聊菏2号光缆:程屯支局-菏泽中华路新局</v>
      </c>
      <c r="H1612" s="3">
        <f>INDEX(光放段!$B$4:$B$237,MATCH(纤芯!G1612,光放段!$C$4:$C$237,0))</f>
        <v>37011202000</v>
      </c>
      <c r="I1612" s="3" t="str">
        <f t="shared" si="126"/>
        <v>济聊菏2号光缆</v>
      </c>
      <c r="J1612" s="3" t="str">
        <f>INDEX(子缆名称!$B$4:$B$29,纤芯!M1612)</f>
        <v>B缆</v>
      </c>
      <c r="K1612" s="3">
        <v>19</v>
      </c>
      <c r="L1612" s="3">
        <f t="shared" si="127"/>
        <v>7</v>
      </c>
      <c r="M1612" s="3">
        <f t="shared" si="128"/>
        <v>2</v>
      </c>
      <c r="N1612" s="3" t="s">
        <v>43</v>
      </c>
      <c r="O1612" s="3">
        <f>COUNTIF([1]局站!$D$4:$D$172,"="&amp;N1612)</f>
        <v>1</v>
      </c>
      <c r="P1612" s="3">
        <v>0</v>
      </c>
      <c r="Q1612" s="3">
        <v>0</v>
      </c>
      <c r="R1612" s="3">
        <v>0</v>
      </c>
      <c r="S1612" s="3" t="s">
        <v>152</v>
      </c>
      <c r="T1612" s="3">
        <f>COUNTIF([1]局站!$D$4:$D$172,"="&amp;S1612)</f>
        <v>1</v>
      </c>
      <c r="U1612" s="3">
        <v>0</v>
      </c>
      <c r="V1612" s="3">
        <v>0</v>
      </c>
      <c r="W1612" s="3">
        <v>0</v>
      </c>
      <c r="X1612" s="3" t="s">
        <v>1215</v>
      </c>
      <c r="Y1612" s="3" t="s">
        <v>850</v>
      </c>
      <c r="Z1612" s="3" t="str">
        <f>INDEX(业务类型!$C$4:$C$8,MATCH(纤芯!Y1612,业务类型!$B$4:$B$8,0))</f>
        <v>ONE</v>
      </c>
      <c r="AA1612" s="3" t="s">
        <v>929</v>
      </c>
    </row>
    <row r="1613" spans="1:27" ht="33" x14ac:dyDescent="0.2">
      <c r="A1613" s="3">
        <v>1610</v>
      </c>
      <c r="B1613" s="3">
        <f t="shared" si="124"/>
        <v>37011202020</v>
      </c>
      <c r="C1613" s="3" t="s">
        <v>1166</v>
      </c>
      <c r="D1613" s="3" t="s">
        <v>211</v>
      </c>
      <c r="E1613" s="3" t="str">
        <f>INDEX(光放段!$G$4:$G$237,MATCH(纤芯!G1613,光放段!$C$4:$C$237,0))</f>
        <v>山东二干|济聊菏2号光缆:聊城联通建设路-菏泽中华路新局</v>
      </c>
      <c r="F1613" s="3">
        <f>INDEX(光放段!$I$4:$I$237,MATCH(纤芯!H1613,光放段!$B$4:$B$237,0))</f>
        <v>37011200000</v>
      </c>
      <c r="G1613" s="3" t="str">
        <f t="shared" si="125"/>
        <v>山东二干|济聊菏2号光缆:程屯支局-菏泽中华路新局</v>
      </c>
      <c r="H1613" s="3">
        <f>INDEX(光放段!$B$4:$B$237,MATCH(纤芯!G1613,光放段!$C$4:$C$237,0))</f>
        <v>37011202000</v>
      </c>
      <c r="I1613" s="3" t="str">
        <f t="shared" si="126"/>
        <v>济聊菏2号光缆</v>
      </c>
      <c r="J1613" s="3" t="str">
        <f>INDEX(子缆名称!$B$4:$B$29,纤芯!M1613)</f>
        <v>B缆</v>
      </c>
      <c r="K1613" s="3">
        <v>20</v>
      </c>
      <c r="L1613" s="3">
        <f t="shared" si="127"/>
        <v>8</v>
      </c>
      <c r="M1613" s="3">
        <f t="shared" si="128"/>
        <v>2</v>
      </c>
      <c r="N1613" s="3" t="s">
        <v>43</v>
      </c>
      <c r="O1613" s="3">
        <f>COUNTIF([1]局站!$D$4:$D$172,"="&amp;N1613)</f>
        <v>1</v>
      </c>
      <c r="P1613" s="3">
        <v>0</v>
      </c>
      <c r="Q1613" s="3">
        <v>0</v>
      </c>
      <c r="R1613" s="3">
        <v>0</v>
      </c>
      <c r="S1613" s="3" t="s">
        <v>152</v>
      </c>
      <c r="T1613" s="3">
        <f>COUNTIF([1]局站!$D$4:$D$172,"="&amp;S1613)</f>
        <v>1</v>
      </c>
      <c r="U1613" s="3">
        <v>0</v>
      </c>
      <c r="V1613" s="3">
        <v>0</v>
      </c>
      <c r="W1613" s="3">
        <v>0</v>
      </c>
      <c r="X1613" s="3" t="s">
        <v>1215</v>
      </c>
      <c r="Y1613" s="3" t="s">
        <v>850</v>
      </c>
      <c r="Z1613" s="3" t="str">
        <f>INDEX(业务类型!$C$4:$C$8,MATCH(纤芯!Y1613,业务类型!$B$4:$B$8,0))</f>
        <v>ONE</v>
      </c>
      <c r="AA1613" s="3" t="s">
        <v>929</v>
      </c>
    </row>
    <row r="1614" spans="1:27" ht="33" x14ac:dyDescent="0.2">
      <c r="A1614" s="3">
        <v>1611</v>
      </c>
      <c r="B1614" s="3">
        <f t="shared" si="124"/>
        <v>37011202021</v>
      </c>
      <c r="C1614" s="3" t="s">
        <v>1166</v>
      </c>
      <c r="D1614" s="3" t="s">
        <v>211</v>
      </c>
      <c r="E1614" s="3" t="str">
        <f>INDEX(光放段!$G$4:$G$237,MATCH(纤芯!G1614,光放段!$C$4:$C$237,0))</f>
        <v>山东二干|济聊菏2号光缆:聊城联通建设路-菏泽中华路新局</v>
      </c>
      <c r="F1614" s="3">
        <f>INDEX(光放段!$I$4:$I$237,MATCH(纤芯!H1614,光放段!$B$4:$B$237,0))</f>
        <v>37011200000</v>
      </c>
      <c r="G1614" s="3" t="str">
        <f t="shared" si="125"/>
        <v>山东二干|济聊菏2号光缆:程屯支局-菏泽中华路新局</v>
      </c>
      <c r="H1614" s="3">
        <f>INDEX(光放段!$B$4:$B$237,MATCH(纤芯!G1614,光放段!$C$4:$C$237,0))</f>
        <v>37011202000</v>
      </c>
      <c r="I1614" s="3" t="str">
        <f t="shared" si="126"/>
        <v>济聊菏2号光缆</v>
      </c>
      <c r="J1614" s="3" t="str">
        <f>INDEX(子缆名称!$B$4:$B$29,纤芯!M1614)</f>
        <v>B缆</v>
      </c>
      <c r="K1614" s="3">
        <v>21</v>
      </c>
      <c r="L1614" s="3">
        <f t="shared" si="127"/>
        <v>9</v>
      </c>
      <c r="M1614" s="3">
        <f t="shared" si="128"/>
        <v>2</v>
      </c>
      <c r="N1614" s="3" t="s">
        <v>43</v>
      </c>
      <c r="O1614" s="3">
        <f>COUNTIF([1]局站!$D$4:$D$172,"="&amp;N1614)</f>
        <v>1</v>
      </c>
      <c r="P1614" s="3">
        <v>0</v>
      </c>
      <c r="Q1614" s="3">
        <v>0</v>
      </c>
      <c r="R1614" s="3">
        <v>0</v>
      </c>
      <c r="S1614" s="3" t="s">
        <v>152</v>
      </c>
      <c r="T1614" s="3">
        <f>COUNTIF([1]局站!$D$4:$D$172,"="&amp;S1614)</f>
        <v>1</v>
      </c>
      <c r="U1614" s="3">
        <v>0</v>
      </c>
      <c r="V1614" s="3">
        <v>0</v>
      </c>
      <c r="W1614" s="3">
        <v>0</v>
      </c>
      <c r="X1614" s="3" t="s">
        <v>1215</v>
      </c>
      <c r="Y1614" s="3" t="s">
        <v>852</v>
      </c>
      <c r="Z1614" s="3" t="str">
        <f>INDEX(业务类型!$C$4:$C$8,MATCH(纤芯!Y1614,业务类型!$B$4:$B$8,0))</f>
        <v>TWO</v>
      </c>
      <c r="AA1614" s="3" t="s">
        <v>916</v>
      </c>
    </row>
    <row r="1615" spans="1:27" ht="33" x14ac:dyDescent="0.2">
      <c r="A1615" s="3">
        <v>1612</v>
      </c>
      <c r="B1615" s="3">
        <f t="shared" si="124"/>
        <v>37011202022</v>
      </c>
      <c r="C1615" s="3" t="s">
        <v>1166</v>
      </c>
      <c r="D1615" s="3" t="s">
        <v>211</v>
      </c>
      <c r="E1615" s="3" t="str">
        <f>INDEX(光放段!$G$4:$G$237,MATCH(纤芯!G1615,光放段!$C$4:$C$237,0))</f>
        <v>山东二干|济聊菏2号光缆:聊城联通建设路-菏泽中华路新局</v>
      </c>
      <c r="F1615" s="3">
        <f>INDEX(光放段!$I$4:$I$237,MATCH(纤芯!H1615,光放段!$B$4:$B$237,0))</f>
        <v>37011200000</v>
      </c>
      <c r="G1615" s="3" t="str">
        <f t="shared" si="125"/>
        <v>山东二干|济聊菏2号光缆:程屯支局-菏泽中华路新局</v>
      </c>
      <c r="H1615" s="3">
        <f>INDEX(光放段!$B$4:$B$237,MATCH(纤芯!G1615,光放段!$C$4:$C$237,0))</f>
        <v>37011202000</v>
      </c>
      <c r="I1615" s="3" t="str">
        <f t="shared" si="126"/>
        <v>济聊菏2号光缆</v>
      </c>
      <c r="J1615" s="3" t="str">
        <f>INDEX(子缆名称!$B$4:$B$29,纤芯!M1615)</f>
        <v>B缆</v>
      </c>
      <c r="K1615" s="3">
        <v>22</v>
      </c>
      <c r="L1615" s="3">
        <f t="shared" si="127"/>
        <v>10</v>
      </c>
      <c r="M1615" s="3">
        <f t="shared" si="128"/>
        <v>2</v>
      </c>
      <c r="N1615" s="3" t="s">
        <v>43</v>
      </c>
      <c r="O1615" s="3">
        <f>COUNTIF([1]局站!$D$4:$D$172,"="&amp;N1615)</f>
        <v>1</v>
      </c>
      <c r="P1615" s="3">
        <v>0</v>
      </c>
      <c r="Q1615" s="3">
        <v>0</v>
      </c>
      <c r="R1615" s="3">
        <v>0</v>
      </c>
      <c r="S1615" s="3" t="s">
        <v>152</v>
      </c>
      <c r="T1615" s="3">
        <f>COUNTIF([1]局站!$D$4:$D$172,"="&amp;S1615)</f>
        <v>1</v>
      </c>
      <c r="U1615" s="3">
        <v>0</v>
      </c>
      <c r="V1615" s="3">
        <v>0</v>
      </c>
      <c r="W1615" s="3">
        <v>0</v>
      </c>
      <c r="X1615" s="3" t="s">
        <v>1215</v>
      </c>
      <c r="Y1615" s="3" t="s">
        <v>852</v>
      </c>
      <c r="Z1615" s="3" t="str">
        <f>INDEX(业务类型!$C$4:$C$8,MATCH(纤芯!Y1615,业务类型!$B$4:$B$8,0))</f>
        <v>TWO</v>
      </c>
      <c r="AA1615" s="3" t="s">
        <v>916</v>
      </c>
    </row>
    <row r="1616" spans="1:27" ht="33" x14ac:dyDescent="0.2">
      <c r="A1616" s="3">
        <v>1613</v>
      </c>
      <c r="B1616" s="3">
        <f t="shared" si="124"/>
        <v>37011202023</v>
      </c>
      <c r="C1616" s="3" t="s">
        <v>1166</v>
      </c>
      <c r="D1616" s="3" t="s">
        <v>211</v>
      </c>
      <c r="E1616" s="3" t="str">
        <f>INDEX(光放段!$G$4:$G$237,MATCH(纤芯!G1616,光放段!$C$4:$C$237,0))</f>
        <v>山东二干|济聊菏2号光缆:聊城联通建设路-菏泽中华路新局</v>
      </c>
      <c r="F1616" s="3">
        <f>INDEX(光放段!$I$4:$I$237,MATCH(纤芯!H1616,光放段!$B$4:$B$237,0))</f>
        <v>37011200000</v>
      </c>
      <c r="G1616" s="3" t="str">
        <f t="shared" si="125"/>
        <v>山东二干|济聊菏2号光缆:程屯支局-菏泽中华路新局</v>
      </c>
      <c r="H1616" s="3">
        <f>INDEX(光放段!$B$4:$B$237,MATCH(纤芯!G1616,光放段!$C$4:$C$237,0))</f>
        <v>37011202000</v>
      </c>
      <c r="I1616" s="3" t="str">
        <f t="shared" si="126"/>
        <v>济聊菏2号光缆</v>
      </c>
      <c r="J1616" s="3" t="str">
        <f>INDEX(子缆名称!$B$4:$B$29,纤芯!M1616)</f>
        <v>B缆</v>
      </c>
      <c r="K1616" s="3">
        <v>23</v>
      </c>
      <c r="L1616" s="3">
        <f t="shared" si="127"/>
        <v>11</v>
      </c>
      <c r="M1616" s="3">
        <f t="shared" si="128"/>
        <v>2</v>
      </c>
      <c r="N1616" s="3" t="s">
        <v>43</v>
      </c>
      <c r="O1616" s="3">
        <f>COUNTIF([1]局站!$D$4:$D$172,"="&amp;N1616)</f>
        <v>1</v>
      </c>
      <c r="P1616" s="3">
        <v>0</v>
      </c>
      <c r="Q1616" s="3">
        <v>0</v>
      </c>
      <c r="R1616" s="3">
        <v>0</v>
      </c>
      <c r="S1616" s="3" t="s">
        <v>152</v>
      </c>
      <c r="T1616" s="3">
        <f>COUNTIF([1]局站!$D$4:$D$172,"="&amp;S1616)</f>
        <v>1</v>
      </c>
      <c r="U1616" s="3">
        <v>0</v>
      </c>
      <c r="V1616" s="3">
        <v>0</v>
      </c>
      <c r="W1616" s="3">
        <v>0</v>
      </c>
      <c r="X1616" s="3" t="s">
        <v>1215</v>
      </c>
      <c r="Y1616" s="3" t="s">
        <v>880</v>
      </c>
      <c r="Z1616" s="3" t="str">
        <f>INDEX(业务类型!$C$4:$C$8,MATCH(纤芯!Y1616,业务类型!$B$4:$B$8,0))</f>
        <v>IDLE</v>
      </c>
      <c r="AA1616" s="3"/>
    </row>
    <row r="1617" spans="1:27" ht="33" x14ac:dyDescent="0.2">
      <c r="A1617" s="3">
        <v>1614</v>
      </c>
      <c r="B1617" s="3">
        <f t="shared" si="124"/>
        <v>37011202024</v>
      </c>
      <c r="C1617" s="3" t="s">
        <v>1166</v>
      </c>
      <c r="D1617" s="3" t="s">
        <v>211</v>
      </c>
      <c r="E1617" s="3" t="str">
        <f>INDEX(光放段!$G$4:$G$237,MATCH(纤芯!G1617,光放段!$C$4:$C$237,0))</f>
        <v>山东二干|济聊菏2号光缆:聊城联通建设路-菏泽中华路新局</v>
      </c>
      <c r="F1617" s="3">
        <f>INDEX(光放段!$I$4:$I$237,MATCH(纤芯!H1617,光放段!$B$4:$B$237,0))</f>
        <v>37011200000</v>
      </c>
      <c r="G1617" s="3" t="str">
        <f t="shared" si="125"/>
        <v>山东二干|济聊菏2号光缆:程屯支局-菏泽中华路新局</v>
      </c>
      <c r="H1617" s="3">
        <f>INDEX(光放段!$B$4:$B$237,MATCH(纤芯!G1617,光放段!$C$4:$C$237,0))</f>
        <v>37011202000</v>
      </c>
      <c r="I1617" s="3" t="str">
        <f t="shared" si="126"/>
        <v>济聊菏2号光缆</v>
      </c>
      <c r="J1617" s="3" t="str">
        <f>INDEX(子缆名称!$B$4:$B$29,纤芯!M1617)</f>
        <v>B缆</v>
      </c>
      <c r="K1617" s="3">
        <v>24</v>
      </c>
      <c r="L1617" s="3">
        <f t="shared" si="127"/>
        <v>12</v>
      </c>
      <c r="M1617" s="3">
        <f t="shared" si="128"/>
        <v>2</v>
      </c>
      <c r="N1617" s="3" t="s">
        <v>43</v>
      </c>
      <c r="O1617" s="3">
        <f>COUNTIF([1]局站!$D$4:$D$172,"="&amp;N1617)</f>
        <v>1</v>
      </c>
      <c r="P1617" s="3">
        <v>0</v>
      </c>
      <c r="Q1617" s="3">
        <v>0</v>
      </c>
      <c r="R1617" s="3">
        <v>0</v>
      </c>
      <c r="S1617" s="3" t="s">
        <v>152</v>
      </c>
      <c r="T1617" s="3">
        <f>COUNTIF([1]局站!$D$4:$D$172,"="&amp;S1617)</f>
        <v>1</v>
      </c>
      <c r="U1617" s="3">
        <v>0</v>
      </c>
      <c r="V1617" s="3">
        <v>0</v>
      </c>
      <c r="W1617" s="3">
        <v>0</v>
      </c>
      <c r="X1617" s="3" t="s">
        <v>1215</v>
      </c>
      <c r="Y1617" s="3" t="s">
        <v>880</v>
      </c>
      <c r="Z1617" s="3" t="str">
        <f>INDEX(业务类型!$C$4:$C$8,MATCH(纤芯!Y1617,业务类型!$B$4:$B$8,0))</f>
        <v>IDLE</v>
      </c>
      <c r="AA1617" s="3"/>
    </row>
    <row r="1618" spans="1:27" ht="33" x14ac:dyDescent="0.2">
      <c r="A1618" s="3">
        <v>1615</v>
      </c>
      <c r="B1618" s="3">
        <f t="shared" si="124"/>
        <v>37012101001</v>
      </c>
      <c r="C1618" s="3" t="s">
        <v>1166</v>
      </c>
      <c r="D1618" s="3" t="s">
        <v>212</v>
      </c>
      <c r="E1618" s="3" t="str">
        <f>INDEX(光放段!$G$4:$G$237,MATCH(纤芯!G1618,光放段!$C$4:$C$237,0))</f>
        <v>山东二干|济南德州1号管道光缆:济南四里村-德州湖滨南路</v>
      </c>
      <c r="F1618" s="3">
        <f>INDEX(光放段!$I$4:$I$237,MATCH(纤芯!H1618,光放段!$B$4:$B$237,0))</f>
        <v>37012100000</v>
      </c>
      <c r="G1618" s="3" t="str">
        <f t="shared" si="125"/>
        <v>山东二干|济南德州1号管道光缆:济南四里村-齐河新华路</v>
      </c>
      <c r="H1618" s="3">
        <f>INDEX(光放段!$B$4:$B$237,MATCH(纤芯!G1618,光放段!$C$4:$C$237,0))</f>
        <v>37012101000</v>
      </c>
      <c r="I1618" s="3" t="str">
        <f t="shared" si="126"/>
        <v>济南德州1号管道光缆</v>
      </c>
      <c r="J1618" s="3" t="str">
        <f>INDEX(子缆名称!$B$4:$B$29,纤芯!M1618)</f>
        <v>A缆</v>
      </c>
      <c r="K1618" s="3">
        <v>1</v>
      </c>
      <c r="L1618" s="3">
        <f t="shared" si="127"/>
        <v>1</v>
      </c>
      <c r="M1618" s="3">
        <f t="shared" si="128"/>
        <v>1</v>
      </c>
      <c r="N1618" s="3" t="s">
        <v>47</v>
      </c>
      <c r="O1618" s="3">
        <f>COUNTIF([1]局站!$D$4:$D$172,"="&amp;N1618)</f>
        <v>1</v>
      </c>
      <c r="P1618" s="3">
        <v>0</v>
      </c>
      <c r="Q1618" s="3">
        <v>0</v>
      </c>
      <c r="R1618" s="3">
        <v>0</v>
      </c>
      <c r="S1618" s="3" t="s">
        <v>40</v>
      </c>
      <c r="T1618" s="3">
        <f>COUNTIF([1]局站!$D$4:$D$172,"="&amp;S1618)</f>
        <v>1</v>
      </c>
      <c r="U1618" s="3">
        <v>0</v>
      </c>
      <c r="V1618" s="3">
        <v>0</v>
      </c>
      <c r="W1618" s="3">
        <v>0</v>
      </c>
      <c r="X1618" s="3" t="s">
        <v>1215</v>
      </c>
      <c r="Y1618" s="3" t="s">
        <v>880</v>
      </c>
      <c r="Z1618" s="3" t="str">
        <f>INDEX(业务类型!$C$4:$C$8,MATCH(纤芯!Y1618,业务类型!$B$4:$B$8,0))</f>
        <v>IDLE</v>
      </c>
      <c r="AA1618" s="3"/>
    </row>
    <row r="1619" spans="1:27" ht="33" x14ac:dyDescent="0.2">
      <c r="A1619" s="3">
        <v>1616</v>
      </c>
      <c r="B1619" s="3">
        <f t="shared" si="124"/>
        <v>37012101002</v>
      </c>
      <c r="C1619" s="3" t="s">
        <v>1166</v>
      </c>
      <c r="D1619" s="3" t="s">
        <v>212</v>
      </c>
      <c r="E1619" s="3" t="str">
        <f>INDEX(光放段!$G$4:$G$237,MATCH(纤芯!G1619,光放段!$C$4:$C$237,0))</f>
        <v>山东二干|济南德州1号管道光缆:济南四里村-德州湖滨南路</v>
      </c>
      <c r="F1619" s="3">
        <f>INDEX(光放段!$I$4:$I$237,MATCH(纤芯!H1619,光放段!$B$4:$B$237,0))</f>
        <v>37012100000</v>
      </c>
      <c r="G1619" s="3" t="str">
        <f t="shared" si="125"/>
        <v>山东二干|济南德州1号管道光缆:济南四里村-齐河新华路</v>
      </c>
      <c r="H1619" s="3">
        <f>INDEX(光放段!$B$4:$B$237,MATCH(纤芯!G1619,光放段!$C$4:$C$237,0))</f>
        <v>37012101000</v>
      </c>
      <c r="I1619" s="3" t="str">
        <f t="shared" si="126"/>
        <v>济南德州1号管道光缆</v>
      </c>
      <c r="J1619" s="3" t="str">
        <f>INDEX(子缆名称!$B$4:$B$29,纤芯!M1619)</f>
        <v>A缆</v>
      </c>
      <c r="K1619" s="3">
        <v>2</v>
      </c>
      <c r="L1619" s="3">
        <f t="shared" si="127"/>
        <v>2</v>
      </c>
      <c r="M1619" s="3">
        <f t="shared" si="128"/>
        <v>1</v>
      </c>
      <c r="N1619" s="3" t="s">
        <v>47</v>
      </c>
      <c r="O1619" s="3">
        <f>COUNTIF([1]局站!$D$4:$D$172,"="&amp;N1619)</f>
        <v>1</v>
      </c>
      <c r="P1619" s="3">
        <v>0</v>
      </c>
      <c r="Q1619" s="3">
        <v>0</v>
      </c>
      <c r="R1619" s="3">
        <v>0</v>
      </c>
      <c r="S1619" s="3" t="s">
        <v>40</v>
      </c>
      <c r="T1619" s="3">
        <f>COUNTIF([1]局站!$D$4:$D$172,"="&amp;S1619)</f>
        <v>1</v>
      </c>
      <c r="U1619" s="3">
        <v>0</v>
      </c>
      <c r="V1619" s="3">
        <v>0</v>
      </c>
      <c r="W1619" s="3">
        <v>0</v>
      </c>
      <c r="X1619" s="3" t="s">
        <v>1215</v>
      </c>
      <c r="Y1619" s="3" t="s">
        <v>880</v>
      </c>
      <c r="Z1619" s="3" t="str">
        <f>INDEX(业务类型!$C$4:$C$8,MATCH(纤芯!Y1619,业务类型!$B$4:$B$8,0))</f>
        <v>IDLE</v>
      </c>
      <c r="AA1619" s="3"/>
    </row>
    <row r="1620" spans="1:27" ht="33" x14ac:dyDescent="0.2">
      <c r="A1620" s="3">
        <v>1617</v>
      </c>
      <c r="B1620" s="3">
        <f t="shared" si="124"/>
        <v>37012101003</v>
      </c>
      <c r="C1620" s="3" t="s">
        <v>1166</v>
      </c>
      <c r="D1620" s="3" t="s">
        <v>212</v>
      </c>
      <c r="E1620" s="3" t="str">
        <f>INDEX(光放段!$G$4:$G$237,MATCH(纤芯!G1620,光放段!$C$4:$C$237,0))</f>
        <v>山东二干|济南德州1号管道光缆:济南四里村-德州湖滨南路</v>
      </c>
      <c r="F1620" s="3">
        <f>INDEX(光放段!$I$4:$I$237,MATCH(纤芯!H1620,光放段!$B$4:$B$237,0))</f>
        <v>37012100000</v>
      </c>
      <c r="G1620" s="3" t="str">
        <f t="shared" si="125"/>
        <v>山东二干|济南德州1号管道光缆:济南四里村-齐河新华路</v>
      </c>
      <c r="H1620" s="3">
        <f>INDEX(光放段!$B$4:$B$237,MATCH(纤芯!G1620,光放段!$C$4:$C$237,0))</f>
        <v>37012101000</v>
      </c>
      <c r="I1620" s="3" t="str">
        <f t="shared" si="126"/>
        <v>济南德州1号管道光缆</v>
      </c>
      <c r="J1620" s="3" t="str">
        <f>INDEX(子缆名称!$B$4:$B$29,纤芯!M1620)</f>
        <v>A缆</v>
      </c>
      <c r="K1620" s="3">
        <v>3</v>
      </c>
      <c r="L1620" s="3">
        <f t="shared" si="127"/>
        <v>3</v>
      </c>
      <c r="M1620" s="3">
        <f t="shared" si="128"/>
        <v>1</v>
      </c>
      <c r="N1620" s="3" t="s">
        <v>47</v>
      </c>
      <c r="O1620" s="3">
        <f>COUNTIF([1]局站!$D$4:$D$172,"="&amp;N1620)</f>
        <v>1</v>
      </c>
      <c r="P1620" s="3">
        <v>0</v>
      </c>
      <c r="Q1620" s="3">
        <v>0</v>
      </c>
      <c r="R1620" s="3">
        <v>0</v>
      </c>
      <c r="S1620" s="3" t="s">
        <v>40</v>
      </c>
      <c r="T1620" s="3">
        <f>COUNTIF([1]局站!$D$4:$D$172,"="&amp;S1620)</f>
        <v>1</v>
      </c>
      <c r="U1620" s="3">
        <v>0</v>
      </c>
      <c r="V1620" s="3">
        <v>0</v>
      </c>
      <c r="W1620" s="3">
        <v>0</v>
      </c>
      <c r="X1620" s="3" t="s">
        <v>1215</v>
      </c>
      <c r="Y1620" s="3" t="s">
        <v>880</v>
      </c>
      <c r="Z1620" s="3" t="str">
        <f>INDEX(业务类型!$C$4:$C$8,MATCH(纤芯!Y1620,业务类型!$B$4:$B$8,0))</f>
        <v>IDLE</v>
      </c>
      <c r="AA1620" s="3"/>
    </row>
    <row r="1621" spans="1:27" ht="33" x14ac:dyDescent="0.2">
      <c r="A1621" s="3">
        <v>1618</v>
      </c>
      <c r="B1621" s="3">
        <f t="shared" ref="B1621:B1684" si="129">H1621+K1621</f>
        <v>37012101004</v>
      </c>
      <c r="C1621" s="3" t="s">
        <v>1166</v>
      </c>
      <c r="D1621" s="3" t="s">
        <v>212</v>
      </c>
      <c r="E1621" s="3" t="str">
        <f>INDEX(光放段!$G$4:$G$237,MATCH(纤芯!G1621,光放段!$C$4:$C$237,0))</f>
        <v>山东二干|济南德州1号管道光缆:济南四里村-德州湖滨南路</v>
      </c>
      <c r="F1621" s="3">
        <f>INDEX(光放段!$I$4:$I$237,MATCH(纤芯!H1621,光放段!$B$4:$B$237,0))</f>
        <v>37012100000</v>
      </c>
      <c r="G1621" s="3" t="str">
        <f t="shared" si="125"/>
        <v>山东二干|济南德州1号管道光缆:济南四里村-齐河新华路</v>
      </c>
      <c r="H1621" s="3">
        <f>INDEX(光放段!$B$4:$B$237,MATCH(纤芯!G1621,光放段!$C$4:$C$237,0))</f>
        <v>37012101000</v>
      </c>
      <c r="I1621" s="3" t="str">
        <f t="shared" si="126"/>
        <v>济南德州1号管道光缆</v>
      </c>
      <c r="J1621" s="3" t="str">
        <f>INDEX(子缆名称!$B$4:$B$29,纤芯!M1621)</f>
        <v>A缆</v>
      </c>
      <c r="K1621" s="3">
        <v>4</v>
      </c>
      <c r="L1621" s="3">
        <f t="shared" si="127"/>
        <v>4</v>
      </c>
      <c r="M1621" s="3">
        <f t="shared" si="128"/>
        <v>1</v>
      </c>
      <c r="N1621" s="3" t="s">
        <v>47</v>
      </c>
      <c r="O1621" s="3">
        <f>COUNTIF([1]局站!$D$4:$D$172,"="&amp;N1621)</f>
        <v>1</v>
      </c>
      <c r="P1621" s="3">
        <v>0</v>
      </c>
      <c r="Q1621" s="3">
        <v>0</v>
      </c>
      <c r="R1621" s="3">
        <v>0</v>
      </c>
      <c r="S1621" s="3" t="s">
        <v>40</v>
      </c>
      <c r="T1621" s="3">
        <f>COUNTIF([1]局站!$D$4:$D$172,"="&amp;S1621)</f>
        <v>1</v>
      </c>
      <c r="U1621" s="3">
        <v>0</v>
      </c>
      <c r="V1621" s="3">
        <v>0</v>
      </c>
      <c r="W1621" s="3">
        <v>0</v>
      </c>
      <c r="X1621" s="3" t="s">
        <v>1215</v>
      </c>
      <c r="Y1621" s="3" t="s">
        <v>852</v>
      </c>
      <c r="Z1621" s="3" t="str">
        <f>INDEX(业务类型!$C$4:$C$8,MATCH(纤芯!Y1621,业务类型!$B$4:$B$8,0))</f>
        <v>TWO</v>
      </c>
      <c r="AA1621" s="3" t="s">
        <v>885</v>
      </c>
    </row>
    <row r="1622" spans="1:27" ht="33" x14ac:dyDescent="0.2">
      <c r="A1622" s="3">
        <v>1619</v>
      </c>
      <c r="B1622" s="3">
        <f t="shared" si="129"/>
        <v>37012101005</v>
      </c>
      <c r="C1622" s="3" t="s">
        <v>1166</v>
      </c>
      <c r="D1622" s="3" t="s">
        <v>212</v>
      </c>
      <c r="E1622" s="3" t="str">
        <f>INDEX(光放段!$G$4:$G$237,MATCH(纤芯!G1622,光放段!$C$4:$C$237,0))</f>
        <v>山东二干|济南德州1号管道光缆:济南四里村-德州湖滨南路</v>
      </c>
      <c r="F1622" s="3">
        <f>INDEX(光放段!$I$4:$I$237,MATCH(纤芯!H1622,光放段!$B$4:$B$237,0))</f>
        <v>37012100000</v>
      </c>
      <c r="G1622" s="3" t="str">
        <f t="shared" si="125"/>
        <v>山东二干|济南德州1号管道光缆:济南四里村-齐河新华路</v>
      </c>
      <c r="H1622" s="3">
        <f>INDEX(光放段!$B$4:$B$237,MATCH(纤芯!G1622,光放段!$C$4:$C$237,0))</f>
        <v>37012101000</v>
      </c>
      <c r="I1622" s="3" t="str">
        <f t="shared" si="126"/>
        <v>济南德州1号管道光缆</v>
      </c>
      <c r="J1622" s="3" t="str">
        <f>INDEX(子缆名称!$B$4:$B$29,纤芯!M1622)</f>
        <v>A缆</v>
      </c>
      <c r="K1622" s="3">
        <v>5</v>
      </c>
      <c r="L1622" s="3">
        <f t="shared" si="127"/>
        <v>5</v>
      </c>
      <c r="M1622" s="3">
        <f t="shared" si="128"/>
        <v>1</v>
      </c>
      <c r="N1622" s="3" t="s">
        <v>47</v>
      </c>
      <c r="O1622" s="3">
        <f>COUNTIF([1]局站!$D$4:$D$172,"="&amp;N1622)</f>
        <v>1</v>
      </c>
      <c r="P1622" s="3">
        <v>0</v>
      </c>
      <c r="Q1622" s="3">
        <v>0</v>
      </c>
      <c r="R1622" s="3">
        <v>0</v>
      </c>
      <c r="S1622" s="3" t="s">
        <v>40</v>
      </c>
      <c r="T1622" s="3">
        <f>COUNTIF([1]局站!$D$4:$D$172,"="&amp;S1622)</f>
        <v>1</v>
      </c>
      <c r="U1622" s="3">
        <v>0</v>
      </c>
      <c r="V1622" s="3">
        <v>0</v>
      </c>
      <c r="W1622" s="3">
        <v>0</v>
      </c>
      <c r="X1622" s="3" t="s">
        <v>1215</v>
      </c>
      <c r="Y1622" s="3" t="s">
        <v>852</v>
      </c>
      <c r="Z1622" s="3" t="str">
        <f>INDEX(业务类型!$C$4:$C$8,MATCH(纤芯!Y1622,业务类型!$B$4:$B$8,0))</f>
        <v>TWO</v>
      </c>
      <c r="AA1622" s="3" t="s">
        <v>885</v>
      </c>
    </row>
    <row r="1623" spans="1:27" ht="33" x14ac:dyDescent="0.2">
      <c r="A1623" s="3">
        <v>1620</v>
      </c>
      <c r="B1623" s="3">
        <f t="shared" si="129"/>
        <v>37012101006</v>
      </c>
      <c r="C1623" s="3" t="s">
        <v>1166</v>
      </c>
      <c r="D1623" s="3" t="s">
        <v>212</v>
      </c>
      <c r="E1623" s="3" t="str">
        <f>INDEX(光放段!$G$4:$G$237,MATCH(纤芯!G1623,光放段!$C$4:$C$237,0))</f>
        <v>山东二干|济南德州1号管道光缆:济南四里村-德州湖滨南路</v>
      </c>
      <c r="F1623" s="3">
        <f>INDEX(光放段!$I$4:$I$237,MATCH(纤芯!H1623,光放段!$B$4:$B$237,0))</f>
        <v>37012100000</v>
      </c>
      <c r="G1623" s="3" t="str">
        <f t="shared" si="125"/>
        <v>山东二干|济南德州1号管道光缆:济南四里村-齐河新华路</v>
      </c>
      <c r="H1623" s="3">
        <f>INDEX(光放段!$B$4:$B$237,MATCH(纤芯!G1623,光放段!$C$4:$C$237,0))</f>
        <v>37012101000</v>
      </c>
      <c r="I1623" s="3" t="str">
        <f t="shared" si="126"/>
        <v>济南德州1号管道光缆</v>
      </c>
      <c r="J1623" s="3" t="str">
        <f>INDEX(子缆名称!$B$4:$B$29,纤芯!M1623)</f>
        <v>A缆</v>
      </c>
      <c r="K1623" s="3">
        <v>6</v>
      </c>
      <c r="L1623" s="3">
        <f t="shared" si="127"/>
        <v>6</v>
      </c>
      <c r="M1623" s="3">
        <f t="shared" si="128"/>
        <v>1</v>
      </c>
      <c r="N1623" s="3" t="s">
        <v>47</v>
      </c>
      <c r="O1623" s="3">
        <f>COUNTIF([1]局站!$D$4:$D$172,"="&amp;N1623)</f>
        <v>1</v>
      </c>
      <c r="P1623" s="3">
        <v>0</v>
      </c>
      <c r="Q1623" s="3">
        <v>0</v>
      </c>
      <c r="R1623" s="3">
        <v>0</v>
      </c>
      <c r="S1623" s="3" t="s">
        <v>40</v>
      </c>
      <c r="T1623" s="3">
        <f>COUNTIF([1]局站!$D$4:$D$172,"="&amp;S1623)</f>
        <v>1</v>
      </c>
      <c r="U1623" s="3">
        <v>0</v>
      </c>
      <c r="V1623" s="3">
        <v>0</v>
      </c>
      <c r="W1623" s="3">
        <v>0</v>
      </c>
      <c r="X1623" s="3" t="s">
        <v>1215</v>
      </c>
      <c r="Y1623" s="3" t="s">
        <v>881</v>
      </c>
      <c r="Z1623" s="3" t="str">
        <f>INDEX(业务类型!$C$4:$C$8,MATCH(纤芯!Y1623,业务类型!$B$4:$B$8,0))</f>
        <v>OTHER</v>
      </c>
      <c r="AA1623" s="3" t="s">
        <v>888</v>
      </c>
    </row>
    <row r="1624" spans="1:27" ht="33" x14ac:dyDescent="0.2">
      <c r="A1624" s="3">
        <v>1621</v>
      </c>
      <c r="B1624" s="3">
        <f t="shared" si="129"/>
        <v>37012101007</v>
      </c>
      <c r="C1624" s="3" t="s">
        <v>1166</v>
      </c>
      <c r="D1624" s="3" t="s">
        <v>212</v>
      </c>
      <c r="E1624" s="3" t="str">
        <f>INDEX(光放段!$G$4:$G$237,MATCH(纤芯!G1624,光放段!$C$4:$C$237,0))</f>
        <v>山东二干|济南德州1号管道光缆:济南四里村-德州湖滨南路</v>
      </c>
      <c r="F1624" s="3">
        <f>INDEX(光放段!$I$4:$I$237,MATCH(纤芯!H1624,光放段!$B$4:$B$237,0))</f>
        <v>37012100000</v>
      </c>
      <c r="G1624" s="3" t="str">
        <f t="shared" si="125"/>
        <v>山东二干|济南德州1号管道光缆:济南四里村-齐河新华路</v>
      </c>
      <c r="H1624" s="3">
        <f>INDEX(光放段!$B$4:$B$237,MATCH(纤芯!G1624,光放段!$C$4:$C$237,0))</f>
        <v>37012101000</v>
      </c>
      <c r="I1624" s="3" t="str">
        <f t="shared" si="126"/>
        <v>济南德州1号管道光缆</v>
      </c>
      <c r="J1624" s="3" t="str">
        <f>INDEX(子缆名称!$B$4:$B$29,纤芯!M1624)</f>
        <v>A缆</v>
      </c>
      <c r="K1624" s="3">
        <v>7</v>
      </c>
      <c r="L1624" s="3">
        <f t="shared" si="127"/>
        <v>7</v>
      </c>
      <c r="M1624" s="3">
        <f t="shared" si="128"/>
        <v>1</v>
      </c>
      <c r="N1624" s="3" t="s">
        <v>47</v>
      </c>
      <c r="O1624" s="3">
        <f>COUNTIF([1]局站!$D$4:$D$172,"="&amp;N1624)</f>
        <v>1</v>
      </c>
      <c r="P1624" s="3">
        <v>0</v>
      </c>
      <c r="Q1624" s="3">
        <v>0</v>
      </c>
      <c r="R1624" s="3">
        <v>0</v>
      </c>
      <c r="S1624" s="3" t="s">
        <v>40</v>
      </c>
      <c r="T1624" s="3">
        <f>COUNTIF([1]局站!$D$4:$D$172,"="&amp;S1624)</f>
        <v>1</v>
      </c>
      <c r="U1624" s="3">
        <v>0</v>
      </c>
      <c r="V1624" s="3">
        <v>0</v>
      </c>
      <c r="W1624" s="3">
        <v>0</v>
      </c>
      <c r="X1624" s="3" t="s">
        <v>1215</v>
      </c>
      <c r="Y1624" s="3" t="s">
        <v>880</v>
      </c>
      <c r="Z1624" s="3" t="str">
        <f>INDEX(业务类型!$C$4:$C$8,MATCH(纤芯!Y1624,业务类型!$B$4:$B$8,0))</f>
        <v>IDLE</v>
      </c>
      <c r="AA1624" s="3"/>
    </row>
    <row r="1625" spans="1:27" ht="33" x14ac:dyDescent="0.2">
      <c r="A1625" s="3">
        <v>1622</v>
      </c>
      <c r="B1625" s="3">
        <f t="shared" si="129"/>
        <v>37012101008</v>
      </c>
      <c r="C1625" s="3" t="s">
        <v>1166</v>
      </c>
      <c r="D1625" s="3" t="s">
        <v>212</v>
      </c>
      <c r="E1625" s="3" t="str">
        <f>INDEX(光放段!$G$4:$G$237,MATCH(纤芯!G1625,光放段!$C$4:$C$237,0))</f>
        <v>山东二干|济南德州1号管道光缆:济南四里村-德州湖滨南路</v>
      </c>
      <c r="F1625" s="3">
        <f>INDEX(光放段!$I$4:$I$237,MATCH(纤芯!H1625,光放段!$B$4:$B$237,0))</f>
        <v>37012100000</v>
      </c>
      <c r="G1625" s="3" t="str">
        <f t="shared" si="125"/>
        <v>山东二干|济南德州1号管道光缆:济南四里村-齐河新华路</v>
      </c>
      <c r="H1625" s="3">
        <f>INDEX(光放段!$B$4:$B$237,MATCH(纤芯!G1625,光放段!$C$4:$C$237,0))</f>
        <v>37012101000</v>
      </c>
      <c r="I1625" s="3" t="str">
        <f t="shared" si="126"/>
        <v>济南德州1号管道光缆</v>
      </c>
      <c r="J1625" s="3" t="str">
        <f>INDEX(子缆名称!$B$4:$B$29,纤芯!M1625)</f>
        <v>A缆</v>
      </c>
      <c r="K1625" s="3">
        <v>8</v>
      </c>
      <c r="L1625" s="3">
        <f t="shared" si="127"/>
        <v>8</v>
      </c>
      <c r="M1625" s="3">
        <f t="shared" si="128"/>
        <v>1</v>
      </c>
      <c r="N1625" s="3" t="s">
        <v>47</v>
      </c>
      <c r="O1625" s="3">
        <f>COUNTIF([1]局站!$D$4:$D$172,"="&amp;N1625)</f>
        <v>1</v>
      </c>
      <c r="P1625" s="3">
        <v>0</v>
      </c>
      <c r="Q1625" s="3">
        <v>0</v>
      </c>
      <c r="R1625" s="3">
        <v>0</v>
      </c>
      <c r="S1625" s="3" t="s">
        <v>40</v>
      </c>
      <c r="T1625" s="3">
        <f>COUNTIF([1]局站!$D$4:$D$172,"="&amp;S1625)</f>
        <v>1</v>
      </c>
      <c r="U1625" s="3">
        <v>0</v>
      </c>
      <c r="V1625" s="3">
        <v>0</v>
      </c>
      <c r="W1625" s="3">
        <v>0</v>
      </c>
      <c r="X1625" s="3" t="s">
        <v>1215</v>
      </c>
      <c r="Y1625" s="3" t="s">
        <v>880</v>
      </c>
      <c r="Z1625" s="3" t="str">
        <f>INDEX(业务类型!$C$4:$C$8,MATCH(纤芯!Y1625,业务类型!$B$4:$B$8,0))</f>
        <v>IDLE</v>
      </c>
      <c r="AA1625" s="3"/>
    </row>
    <row r="1626" spans="1:27" ht="33" x14ac:dyDescent="0.2">
      <c r="A1626" s="3">
        <v>1623</v>
      </c>
      <c r="B1626" s="3">
        <f t="shared" si="129"/>
        <v>37012101009</v>
      </c>
      <c r="C1626" s="3" t="s">
        <v>1166</v>
      </c>
      <c r="D1626" s="3" t="s">
        <v>212</v>
      </c>
      <c r="E1626" s="3" t="str">
        <f>INDEX(光放段!$G$4:$G$237,MATCH(纤芯!G1626,光放段!$C$4:$C$237,0))</f>
        <v>山东二干|济南德州1号管道光缆:济南四里村-德州湖滨南路</v>
      </c>
      <c r="F1626" s="3">
        <f>INDEX(光放段!$I$4:$I$237,MATCH(纤芯!H1626,光放段!$B$4:$B$237,0))</f>
        <v>37012100000</v>
      </c>
      <c r="G1626" s="3" t="str">
        <f t="shared" si="125"/>
        <v>山东二干|济南德州1号管道光缆:济南四里村-齐河新华路</v>
      </c>
      <c r="H1626" s="3">
        <f>INDEX(光放段!$B$4:$B$237,MATCH(纤芯!G1626,光放段!$C$4:$C$237,0))</f>
        <v>37012101000</v>
      </c>
      <c r="I1626" s="3" t="str">
        <f t="shared" si="126"/>
        <v>济南德州1号管道光缆</v>
      </c>
      <c r="J1626" s="3" t="str">
        <f>INDEX(子缆名称!$B$4:$B$29,纤芯!M1626)</f>
        <v>A缆</v>
      </c>
      <c r="K1626" s="3">
        <v>9</v>
      </c>
      <c r="L1626" s="3">
        <f t="shared" si="127"/>
        <v>9</v>
      </c>
      <c r="M1626" s="3">
        <f t="shared" si="128"/>
        <v>1</v>
      </c>
      <c r="N1626" s="3" t="s">
        <v>47</v>
      </c>
      <c r="O1626" s="3">
        <f>COUNTIF([1]局站!$D$4:$D$172,"="&amp;N1626)</f>
        <v>1</v>
      </c>
      <c r="P1626" s="3">
        <v>0</v>
      </c>
      <c r="Q1626" s="3">
        <v>0</v>
      </c>
      <c r="R1626" s="3">
        <v>0</v>
      </c>
      <c r="S1626" s="3" t="s">
        <v>40</v>
      </c>
      <c r="T1626" s="3">
        <f>COUNTIF([1]局站!$D$4:$D$172,"="&amp;S1626)</f>
        <v>1</v>
      </c>
      <c r="U1626" s="3">
        <v>0</v>
      </c>
      <c r="V1626" s="3">
        <v>0</v>
      </c>
      <c r="W1626" s="3">
        <v>0</v>
      </c>
      <c r="X1626" s="3" t="s">
        <v>1215</v>
      </c>
      <c r="Y1626" s="3" t="s">
        <v>880</v>
      </c>
      <c r="Z1626" s="3" t="str">
        <f>INDEX(业务类型!$C$4:$C$8,MATCH(纤芯!Y1626,业务类型!$B$4:$B$8,0))</f>
        <v>IDLE</v>
      </c>
      <c r="AA1626" s="3"/>
    </row>
    <row r="1627" spans="1:27" ht="33" x14ac:dyDescent="0.2">
      <c r="A1627" s="3">
        <v>1624</v>
      </c>
      <c r="B1627" s="3">
        <f t="shared" si="129"/>
        <v>37012101010</v>
      </c>
      <c r="C1627" s="3" t="s">
        <v>1166</v>
      </c>
      <c r="D1627" s="3" t="s">
        <v>212</v>
      </c>
      <c r="E1627" s="3" t="str">
        <f>INDEX(光放段!$G$4:$G$237,MATCH(纤芯!G1627,光放段!$C$4:$C$237,0))</f>
        <v>山东二干|济南德州1号管道光缆:济南四里村-德州湖滨南路</v>
      </c>
      <c r="F1627" s="3">
        <f>INDEX(光放段!$I$4:$I$237,MATCH(纤芯!H1627,光放段!$B$4:$B$237,0))</f>
        <v>37012100000</v>
      </c>
      <c r="G1627" s="3" t="str">
        <f t="shared" si="125"/>
        <v>山东二干|济南德州1号管道光缆:济南四里村-齐河新华路</v>
      </c>
      <c r="H1627" s="3">
        <f>INDEX(光放段!$B$4:$B$237,MATCH(纤芯!G1627,光放段!$C$4:$C$237,0))</f>
        <v>37012101000</v>
      </c>
      <c r="I1627" s="3" t="str">
        <f t="shared" si="126"/>
        <v>济南德州1号管道光缆</v>
      </c>
      <c r="J1627" s="3" t="str">
        <f>INDEX(子缆名称!$B$4:$B$29,纤芯!M1627)</f>
        <v>A缆</v>
      </c>
      <c r="K1627" s="3">
        <v>10</v>
      </c>
      <c r="L1627" s="3">
        <f t="shared" si="127"/>
        <v>10</v>
      </c>
      <c r="M1627" s="3">
        <f t="shared" si="128"/>
        <v>1</v>
      </c>
      <c r="N1627" s="3" t="s">
        <v>47</v>
      </c>
      <c r="O1627" s="3">
        <f>COUNTIF([1]局站!$D$4:$D$172,"="&amp;N1627)</f>
        <v>1</v>
      </c>
      <c r="P1627" s="3">
        <v>0</v>
      </c>
      <c r="Q1627" s="3">
        <v>0</v>
      </c>
      <c r="R1627" s="3">
        <v>0</v>
      </c>
      <c r="S1627" s="3" t="s">
        <v>40</v>
      </c>
      <c r="T1627" s="3">
        <f>COUNTIF([1]局站!$D$4:$D$172,"="&amp;S1627)</f>
        <v>1</v>
      </c>
      <c r="U1627" s="3">
        <v>0</v>
      </c>
      <c r="V1627" s="3">
        <v>0</v>
      </c>
      <c r="W1627" s="3">
        <v>0</v>
      </c>
      <c r="X1627" s="3" t="s">
        <v>1215</v>
      </c>
      <c r="Y1627" s="3" t="s">
        <v>880</v>
      </c>
      <c r="Z1627" s="3" t="str">
        <f>INDEX(业务类型!$C$4:$C$8,MATCH(纤芯!Y1627,业务类型!$B$4:$B$8,0))</f>
        <v>IDLE</v>
      </c>
      <c r="AA1627" s="3"/>
    </row>
    <row r="1628" spans="1:27" ht="33" x14ac:dyDescent="0.2">
      <c r="A1628" s="3">
        <v>1625</v>
      </c>
      <c r="B1628" s="3">
        <f t="shared" si="129"/>
        <v>37012101011</v>
      </c>
      <c r="C1628" s="3" t="s">
        <v>1166</v>
      </c>
      <c r="D1628" s="3" t="s">
        <v>212</v>
      </c>
      <c r="E1628" s="3" t="str">
        <f>INDEX(光放段!$G$4:$G$237,MATCH(纤芯!G1628,光放段!$C$4:$C$237,0))</f>
        <v>山东二干|济南德州1号管道光缆:济南四里村-德州湖滨南路</v>
      </c>
      <c r="F1628" s="3">
        <f>INDEX(光放段!$I$4:$I$237,MATCH(纤芯!H1628,光放段!$B$4:$B$237,0))</f>
        <v>37012100000</v>
      </c>
      <c r="G1628" s="3" t="str">
        <f t="shared" si="125"/>
        <v>山东二干|济南德州1号管道光缆:济南四里村-齐河新华路</v>
      </c>
      <c r="H1628" s="3">
        <f>INDEX(光放段!$B$4:$B$237,MATCH(纤芯!G1628,光放段!$C$4:$C$237,0))</f>
        <v>37012101000</v>
      </c>
      <c r="I1628" s="3" t="str">
        <f t="shared" si="126"/>
        <v>济南德州1号管道光缆</v>
      </c>
      <c r="J1628" s="3" t="str">
        <f>INDEX(子缆名称!$B$4:$B$29,纤芯!M1628)</f>
        <v>A缆</v>
      </c>
      <c r="K1628" s="3">
        <v>11</v>
      </c>
      <c r="L1628" s="3">
        <f t="shared" si="127"/>
        <v>11</v>
      </c>
      <c r="M1628" s="3">
        <f t="shared" si="128"/>
        <v>1</v>
      </c>
      <c r="N1628" s="3" t="s">
        <v>47</v>
      </c>
      <c r="O1628" s="3">
        <f>COUNTIF([1]局站!$D$4:$D$172,"="&amp;N1628)</f>
        <v>1</v>
      </c>
      <c r="P1628" s="3">
        <v>0</v>
      </c>
      <c r="Q1628" s="3">
        <v>0</v>
      </c>
      <c r="R1628" s="3">
        <v>0</v>
      </c>
      <c r="S1628" s="3" t="s">
        <v>40</v>
      </c>
      <c r="T1628" s="3">
        <f>COUNTIF([1]局站!$D$4:$D$172,"="&amp;S1628)</f>
        <v>1</v>
      </c>
      <c r="U1628" s="3">
        <v>0</v>
      </c>
      <c r="V1628" s="3">
        <v>0</v>
      </c>
      <c r="W1628" s="3">
        <v>0</v>
      </c>
      <c r="X1628" s="3" t="s">
        <v>1215</v>
      </c>
      <c r="Y1628" s="3" t="s">
        <v>880</v>
      </c>
      <c r="Z1628" s="3" t="str">
        <f>INDEX(业务类型!$C$4:$C$8,MATCH(纤芯!Y1628,业务类型!$B$4:$B$8,0))</f>
        <v>IDLE</v>
      </c>
      <c r="AA1628" s="3"/>
    </row>
    <row r="1629" spans="1:27" ht="33" x14ac:dyDescent="0.2">
      <c r="A1629" s="3">
        <v>1626</v>
      </c>
      <c r="B1629" s="3">
        <f t="shared" si="129"/>
        <v>37012101012</v>
      </c>
      <c r="C1629" s="3" t="s">
        <v>1166</v>
      </c>
      <c r="D1629" s="3" t="s">
        <v>212</v>
      </c>
      <c r="E1629" s="3" t="str">
        <f>INDEX(光放段!$G$4:$G$237,MATCH(纤芯!G1629,光放段!$C$4:$C$237,0))</f>
        <v>山东二干|济南德州1号管道光缆:济南四里村-德州湖滨南路</v>
      </c>
      <c r="F1629" s="3">
        <f>INDEX(光放段!$I$4:$I$237,MATCH(纤芯!H1629,光放段!$B$4:$B$237,0))</f>
        <v>37012100000</v>
      </c>
      <c r="G1629" s="3" t="str">
        <f t="shared" si="125"/>
        <v>山东二干|济南德州1号管道光缆:济南四里村-齐河新华路</v>
      </c>
      <c r="H1629" s="3">
        <f>INDEX(光放段!$B$4:$B$237,MATCH(纤芯!G1629,光放段!$C$4:$C$237,0))</f>
        <v>37012101000</v>
      </c>
      <c r="I1629" s="3" t="str">
        <f t="shared" si="126"/>
        <v>济南德州1号管道光缆</v>
      </c>
      <c r="J1629" s="3" t="str">
        <f>INDEX(子缆名称!$B$4:$B$29,纤芯!M1629)</f>
        <v>A缆</v>
      </c>
      <c r="K1629" s="3">
        <v>12</v>
      </c>
      <c r="L1629" s="3">
        <f t="shared" si="127"/>
        <v>12</v>
      </c>
      <c r="M1629" s="3">
        <f t="shared" si="128"/>
        <v>1</v>
      </c>
      <c r="N1629" s="3" t="s">
        <v>47</v>
      </c>
      <c r="O1629" s="3">
        <f>COUNTIF([1]局站!$D$4:$D$172,"="&amp;N1629)</f>
        <v>1</v>
      </c>
      <c r="P1629" s="3">
        <v>0</v>
      </c>
      <c r="Q1629" s="3">
        <v>0</v>
      </c>
      <c r="R1629" s="3">
        <v>0</v>
      </c>
      <c r="S1629" s="3" t="s">
        <v>40</v>
      </c>
      <c r="T1629" s="3">
        <f>COUNTIF([1]局站!$D$4:$D$172,"="&amp;S1629)</f>
        <v>1</v>
      </c>
      <c r="U1629" s="3">
        <v>0</v>
      </c>
      <c r="V1629" s="3">
        <v>0</v>
      </c>
      <c r="W1629" s="3">
        <v>0</v>
      </c>
      <c r="X1629" s="3" t="s">
        <v>1215</v>
      </c>
      <c r="Y1629" s="3" t="s">
        <v>880</v>
      </c>
      <c r="Z1629" s="3" t="str">
        <f>INDEX(业务类型!$C$4:$C$8,MATCH(纤芯!Y1629,业务类型!$B$4:$B$8,0))</f>
        <v>IDLE</v>
      </c>
      <c r="AA1629" s="3"/>
    </row>
    <row r="1630" spans="1:27" ht="33" x14ac:dyDescent="0.2">
      <c r="A1630" s="3">
        <v>1627</v>
      </c>
      <c r="B1630" s="3">
        <f t="shared" si="129"/>
        <v>37012101013</v>
      </c>
      <c r="C1630" s="3" t="s">
        <v>1166</v>
      </c>
      <c r="D1630" s="3" t="s">
        <v>212</v>
      </c>
      <c r="E1630" s="3" t="str">
        <f>INDEX(光放段!$G$4:$G$237,MATCH(纤芯!G1630,光放段!$C$4:$C$237,0))</f>
        <v>山东二干|济南德州1号管道光缆:济南四里村-德州湖滨南路</v>
      </c>
      <c r="F1630" s="3">
        <f>INDEX(光放段!$I$4:$I$237,MATCH(纤芯!H1630,光放段!$B$4:$B$237,0))</f>
        <v>37012100000</v>
      </c>
      <c r="G1630" s="3" t="str">
        <f t="shared" si="125"/>
        <v>山东二干|济南德州1号管道光缆:济南四里村-齐河新华路</v>
      </c>
      <c r="H1630" s="3">
        <f>INDEX(光放段!$B$4:$B$237,MATCH(纤芯!G1630,光放段!$C$4:$C$237,0))</f>
        <v>37012101000</v>
      </c>
      <c r="I1630" s="3" t="str">
        <f t="shared" si="126"/>
        <v>济南德州1号管道光缆</v>
      </c>
      <c r="J1630" s="3" t="str">
        <f>INDEX(子缆名称!$B$4:$B$29,纤芯!M1630)</f>
        <v>B缆</v>
      </c>
      <c r="K1630" s="3">
        <v>13</v>
      </c>
      <c r="L1630" s="3">
        <f t="shared" si="127"/>
        <v>1</v>
      </c>
      <c r="M1630" s="3">
        <f t="shared" si="128"/>
        <v>2</v>
      </c>
      <c r="N1630" s="3" t="s">
        <v>47</v>
      </c>
      <c r="O1630" s="3">
        <f>COUNTIF([1]局站!$D$4:$D$172,"="&amp;N1630)</f>
        <v>1</v>
      </c>
      <c r="P1630" s="3">
        <v>0</v>
      </c>
      <c r="Q1630" s="3">
        <v>0</v>
      </c>
      <c r="R1630" s="3">
        <v>0</v>
      </c>
      <c r="S1630" s="3" t="s">
        <v>40</v>
      </c>
      <c r="T1630" s="3">
        <f>COUNTIF([1]局站!$D$4:$D$172,"="&amp;S1630)</f>
        <v>1</v>
      </c>
      <c r="U1630" s="3">
        <v>0</v>
      </c>
      <c r="V1630" s="3">
        <v>0</v>
      </c>
      <c r="W1630" s="3">
        <v>0</v>
      </c>
      <c r="X1630" s="3" t="s">
        <v>1215</v>
      </c>
      <c r="Y1630" s="3" t="s">
        <v>880</v>
      </c>
      <c r="Z1630" s="3" t="str">
        <f>INDEX(业务类型!$C$4:$C$8,MATCH(纤芯!Y1630,业务类型!$B$4:$B$8,0))</f>
        <v>IDLE</v>
      </c>
      <c r="AA1630" s="3"/>
    </row>
    <row r="1631" spans="1:27" ht="33" x14ac:dyDescent="0.2">
      <c r="A1631" s="3">
        <v>1628</v>
      </c>
      <c r="B1631" s="3">
        <f t="shared" si="129"/>
        <v>37012101014</v>
      </c>
      <c r="C1631" s="3" t="s">
        <v>1166</v>
      </c>
      <c r="D1631" s="3" t="s">
        <v>212</v>
      </c>
      <c r="E1631" s="3" t="str">
        <f>INDEX(光放段!$G$4:$G$237,MATCH(纤芯!G1631,光放段!$C$4:$C$237,0))</f>
        <v>山东二干|济南德州1号管道光缆:济南四里村-德州湖滨南路</v>
      </c>
      <c r="F1631" s="3">
        <f>INDEX(光放段!$I$4:$I$237,MATCH(纤芯!H1631,光放段!$B$4:$B$237,0))</f>
        <v>37012100000</v>
      </c>
      <c r="G1631" s="3" t="str">
        <f t="shared" si="125"/>
        <v>山东二干|济南德州1号管道光缆:济南四里村-齐河新华路</v>
      </c>
      <c r="H1631" s="3">
        <f>INDEX(光放段!$B$4:$B$237,MATCH(纤芯!G1631,光放段!$C$4:$C$237,0))</f>
        <v>37012101000</v>
      </c>
      <c r="I1631" s="3" t="str">
        <f t="shared" si="126"/>
        <v>济南德州1号管道光缆</v>
      </c>
      <c r="J1631" s="3" t="str">
        <f>INDEX(子缆名称!$B$4:$B$29,纤芯!M1631)</f>
        <v>B缆</v>
      </c>
      <c r="K1631" s="3">
        <v>14</v>
      </c>
      <c r="L1631" s="3">
        <f t="shared" si="127"/>
        <v>2</v>
      </c>
      <c r="M1631" s="3">
        <f t="shared" si="128"/>
        <v>2</v>
      </c>
      <c r="N1631" s="3" t="s">
        <v>47</v>
      </c>
      <c r="O1631" s="3">
        <f>COUNTIF([1]局站!$D$4:$D$172,"="&amp;N1631)</f>
        <v>1</v>
      </c>
      <c r="P1631" s="3">
        <v>0</v>
      </c>
      <c r="Q1631" s="3">
        <v>0</v>
      </c>
      <c r="R1631" s="3">
        <v>0</v>
      </c>
      <c r="S1631" s="3" t="s">
        <v>40</v>
      </c>
      <c r="T1631" s="3">
        <f>COUNTIF([1]局站!$D$4:$D$172,"="&amp;S1631)</f>
        <v>1</v>
      </c>
      <c r="U1631" s="3">
        <v>0</v>
      </c>
      <c r="V1631" s="3">
        <v>0</v>
      </c>
      <c r="W1631" s="3">
        <v>0</v>
      </c>
      <c r="X1631" s="3" t="s">
        <v>1215</v>
      </c>
      <c r="Y1631" s="3" t="s">
        <v>880</v>
      </c>
      <c r="Z1631" s="3" t="str">
        <f>INDEX(业务类型!$C$4:$C$8,MATCH(纤芯!Y1631,业务类型!$B$4:$B$8,0))</f>
        <v>IDLE</v>
      </c>
      <c r="AA1631" s="3"/>
    </row>
    <row r="1632" spans="1:27" ht="33" x14ac:dyDescent="0.2">
      <c r="A1632" s="3">
        <v>1629</v>
      </c>
      <c r="B1632" s="3">
        <f t="shared" si="129"/>
        <v>37012101015</v>
      </c>
      <c r="C1632" s="3" t="s">
        <v>1166</v>
      </c>
      <c r="D1632" s="3" t="s">
        <v>212</v>
      </c>
      <c r="E1632" s="3" t="str">
        <f>INDEX(光放段!$G$4:$G$237,MATCH(纤芯!G1632,光放段!$C$4:$C$237,0))</f>
        <v>山东二干|济南德州1号管道光缆:济南四里村-德州湖滨南路</v>
      </c>
      <c r="F1632" s="3">
        <f>INDEX(光放段!$I$4:$I$237,MATCH(纤芯!H1632,光放段!$B$4:$B$237,0))</f>
        <v>37012100000</v>
      </c>
      <c r="G1632" s="3" t="str">
        <f t="shared" si="125"/>
        <v>山东二干|济南德州1号管道光缆:济南四里村-齐河新华路</v>
      </c>
      <c r="H1632" s="3">
        <f>INDEX(光放段!$B$4:$B$237,MATCH(纤芯!G1632,光放段!$C$4:$C$237,0))</f>
        <v>37012101000</v>
      </c>
      <c r="I1632" s="3" t="str">
        <f t="shared" si="126"/>
        <v>济南德州1号管道光缆</v>
      </c>
      <c r="J1632" s="3" t="str">
        <f>INDEX(子缆名称!$B$4:$B$29,纤芯!M1632)</f>
        <v>B缆</v>
      </c>
      <c r="K1632" s="3">
        <v>15</v>
      </c>
      <c r="L1632" s="3">
        <f t="shared" si="127"/>
        <v>3</v>
      </c>
      <c r="M1632" s="3">
        <f t="shared" si="128"/>
        <v>2</v>
      </c>
      <c r="N1632" s="3" t="s">
        <v>47</v>
      </c>
      <c r="O1632" s="3">
        <f>COUNTIF([1]局站!$D$4:$D$172,"="&amp;N1632)</f>
        <v>1</v>
      </c>
      <c r="P1632" s="3">
        <v>0</v>
      </c>
      <c r="Q1632" s="3">
        <v>0</v>
      </c>
      <c r="R1632" s="3">
        <v>0</v>
      </c>
      <c r="S1632" s="3" t="s">
        <v>40</v>
      </c>
      <c r="T1632" s="3">
        <f>COUNTIF([1]局站!$D$4:$D$172,"="&amp;S1632)</f>
        <v>1</v>
      </c>
      <c r="U1632" s="3">
        <v>0</v>
      </c>
      <c r="V1632" s="3">
        <v>0</v>
      </c>
      <c r="W1632" s="3">
        <v>0</v>
      </c>
      <c r="X1632" s="3" t="s">
        <v>1215</v>
      </c>
      <c r="Y1632" s="3" t="s">
        <v>880</v>
      </c>
      <c r="Z1632" s="3" t="str">
        <f>INDEX(业务类型!$C$4:$C$8,MATCH(纤芯!Y1632,业务类型!$B$4:$B$8,0))</f>
        <v>IDLE</v>
      </c>
      <c r="AA1632" s="3"/>
    </row>
    <row r="1633" spans="1:27" ht="33" x14ac:dyDescent="0.2">
      <c r="A1633" s="3">
        <v>1630</v>
      </c>
      <c r="B1633" s="3">
        <f t="shared" si="129"/>
        <v>37012101016</v>
      </c>
      <c r="C1633" s="3" t="s">
        <v>1166</v>
      </c>
      <c r="D1633" s="3" t="s">
        <v>212</v>
      </c>
      <c r="E1633" s="3" t="str">
        <f>INDEX(光放段!$G$4:$G$237,MATCH(纤芯!G1633,光放段!$C$4:$C$237,0))</f>
        <v>山东二干|济南德州1号管道光缆:济南四里村-德州湖滨南路</v>
      </c>
      <c r="F1633" s="3">
        <f>INDEX(光放段!$I$4:$I$237,MATCH(纤芯!H1633,光放段!$B$4:$B$237,0))</f>
        <v>37012100000</v>
      </c>
      <c r="G1633" s="3" t="str">
        <f t="shared" si="125"/>
        <v>山东二干|济南德州1号管道光缆:济南四里村-齐河新华路</v>
      </c>
      <c r="H1633" s="3">
        <f>INDEX(光放段!$B$4:$B$237,MATCH(纤芯!G1633,光放段!$C$4:$C$237,0))</f>
        <v>37012101000</v>
      </c>
      <c r="I1633" s="3" t="str">
        <f t="shared" si="126"/>
        <v>济南德州1号管道光缆</v>
      </c>
      <c r="J1633" s="3" t="str">
        <f>INDEX(子缆名称!$B$4:$B$29,纤芯!M1633)</f>
        <v>B缆</v>
      </c>
      <c r="K1633" s="3">
        <v>16</v>
      </c>
      <c r="L1633" s="3">
        <f t="shared" si="127"/>
        <v>4</v>
      </c>
      <c r="M1633" s="3">
        <f t="shared" si="128"/>
        <v>2</v>
      </c>
      <c r="N1633" s="3" t="s">
        <v>47</v>
      </c>
      <c r="O1633" s="3">
        <f>COUNTIF([1]局站!$D$4:$D$172,"="&amp;N1633)</f>
        <v>1</v>
      </c>
      <c r="P1633" s="3">
        <v>0</v>
      </c>
      <c r="Q1633" s="3">
        <v>0</v>
      </c>
      <c r="R1633" s="3">
        <v>0</v>
      </c>
      <c r="S1633" s="3" t="s">
        <v>40</v>
      </c>
      <c r="T1633" s="3">
        <f>COUNTIF([1]局站!$D$4:$D$172,"="&amp;S1633)</f>
        <v>1</v>
      </c>
      <c r="U1633" s="3">
        <v>0</v>
      </c>
      <c r="V1633" s="3">
        <v>0</v>
      </c>
      <c r="W1633" s="3">
        <v>0</v>
      </c>
      <c r="X1633" s="3" t="s">
        <v>1215</v>
      </c>
      <c r="Y1633" s="3" t="s">
        <v>880</v>
      </c>
      <c r="Z1633" s="3" t="str">
        <f>INDEX(业务类型!$C$4:$C$8,MATCH(纤芯!Y1633,业务类型!$B$4:$B$8,0))</f>
        <v>IDLE</v>
      </c>
      <c r="AA1633" s="3"/>
    </row>
    <row r="1634" spans="1:27" ht="33" x14ac:dyDescent="0.2">
      <c r="A1634" s="3">
        <v>1631</v>
      </c>
      <c r="B1634" s="3">
        <f t="shared" si="129"/>
        <v>37012101017</v>
      </c>
      <c r="C1634" s="3" t="s">
        <v>1166</v>
      </c>
      <c r="D1634" s="3" t="s">
        <v>212</v>
      </c>
      <c r="E1634" s="3" t="str">
        <f>INDEX(光放段!$G$4:$G$237,MATCH(纤芯!G1634,光放段!$C$4:$C$237,0))</f>
        <v>山东二干|济南德州1号管道光缆:济南四里村-德州湖滨南路</v>
      </c>
      <c r="F1634" s="3">
        <f>INDEX(光放段!$I$4:$I$237,MATCH(纤芯!H1634,光放段!$B$4:$B$237,0))</f>
        <v>37012100000</v>
      </c>
      <c r="G1634" s="3" t="str">
        <f t="shared" si="125"/>
        <v>山东二干|济南德州1号管道光缆:济南四里村-齐河新华路</v>
      </c>
      <c r="H1634" s="3">
        <f>INDEX(光放段!$B$4:$B$237,MATCH(纤芯!G1634,光放段!$C$4:$C$237,0))</f>
        <v>37012101000</v>
      </c>
      <c r="I1634" s="3" t="str">
        <f t="shared" si="126"/>
        <v>济南德州1号管道光缆</v>
      </c>
      <c r="J1634" s="3" t="str">
        <f>INDEX(子缆名称!$B$4:$B$29,纤芯!M1634)</f>
        <v>B缆</v>
      </c>
      <c r="K1634" s="3">
        <v>17</v>
      </c>
      <c r="L1634" s="3">
        <f t="shared" si="127"/>
        <v>5</v>
      </c>
      <c r="M1634" s="3">
        <f t="shared" si="128"/>
        <v>2</v>
      </c>
      <c r="N1634" s="3" t="s">
        <v>47</v>
      </c>
      <c r="O1634" s="3">
        <f>COUNTIF([1]局站!$D$4:$D$172,"="&amp;N1634)</f>
        <v>1</v>
      </c>
      <c r="P1634" s="3">
        <v>0</v>
      </c>
      <c r="Q1634" s="3">
        <v>0</v>
      </c>
      <c r="R1634" s="3">
        <v>0</v>
      </c>
      <c r="S1634" s="3" t="s">
        <v>40</v>
      </c>
      <c r="T1634" s="3">
        <f>COUNTIF([1]局站!$D$4:$D$172,"="&amp;S1634)</f>
        <v>1</v>
      </c>
      <c r="U1634" s="3">
        <v>0</v>
      </c>
      <c r="V1634" s="3">
        <v>0</v>
      </c>
      <c r="W1634" s="3">
        <v>0</v>
      </c>
      <c r="X1634" s="3" t="s">
        <v>1215</v>
      </c>
      <c r="Y1634" s="3" t="s">
        <v>880</v>
      </c>
      <c r="Z1634" s="3" t="str">
        <f>INDEX(业务类型!$C$4:$C$8,MATCH(纤芯!Y1634,业务类型!$B$4:$B$8,0))</f>
        <v>IDLE</v>
      </c>
      <c r="AA1634" s="3"/>
    </row>
    <row r="1635" spans="1:27" ht="33" x14ac:dyDescent="0.2">
      <c r="A1635" s="3">
        <v>1632</v>
      </c>
      <c r="B1635" s="3">
        <f t="shared" si="129"/>
        <v>37012101018</v>
      </c>
      <c r="C1635" s="3" t="s">
        <v>1166</v>
      </c>
      <c r="D1635" s="3" t="s">
        <v>212</v>
      </c>
      <c r="E1635" s="3" t="str">
        <f>INDEX(光放段!$G$4:$G$237,MATCH(纤芯!G1635,光放段!$C$4:$C$237,0))</f>
        <v>山东二干|济南德州1号管道光缆:济南四里村-德州湖滨南路</v>
      </c>
      <c r="F1635" s="3">
        <f>INDEX(光放段!$I$4:$I$237,MATCH(纤芯!H1635,光放段!$B$4:$B$237,0))</f>
        <v>37012100000</v>
      </c>
      <c r="G1635" s="3" t="str">
        <f t="shared" si="125"/>
        <v>山东二干|济南德州1号管道光缆:济南四里村-齐河新华路</v>
      </c>
      <c r="H1635" s="3">
        <f>INDEX(光放段!$B$4:$B$237,MATCH(纤芯!G1635,光放段!$C$4:$C$237,0))</f>
        <v>37012101000</v>
      </c>
      <c r="I1635" s="3" t="str">
        <f t="shared" si="126"/>
        <v>济南德州1号管道光缆</v>
      </c>
      <c r="J1635" s="3" t="str">
        <f>INDEX(子缆名称!$B$4:$B$29,纤芯!M1635)</f>
        <v>B缆</v>
      </c>
      <c r="K1635" s="3">
        <v>18</v>
      </c>
      <c r="L1635" s="3">
        <f t="shared" si="127"/>
        <v>6</v>
      </c>
      <c r="M1635" s="3">
        <f t="shared" si="128"/>
        <v>2</v>
      </c>
      <c r="N1635" s="3" t="s">
        <v>47</v>
      </c>
      <c r="O1635" s="3">
        <f>COUNTIF([1]局站!$D$4:$D$172,"="&amp;N1635)</f>
        <v>1</v>
      </c>
      <c r="P1635" s="3">
        <v>0</v>
      </c>
      <c r="Q1635" s="3">
        <v>0</v>
      </c>
      <c r="R1635" s="3">
        <v>0</v>
      </c>
      <c r="S1635" s="3" t="s">
        <v>40</v>
      </c>
      <c r="T1635" s="3">
        <f>COUNTIF([1]局站!$D$4:$D$172,"="&amp;S1635)</f>
        <v>1</v>
      </c>
      <c r="U1635" s="3">
        <v>0</v>
      </c>
      <c r="V1635" s="3">
        <v>0</v>
      </c>
      <c r="W1635" s="3">
        <v>0</v>
      </c>
      <c r="X1635" s="3" t="s">
        <v>1215</v>
      </c>
      <c r="Y1635" s="3" t="s">
        <v>880</v>
      </c>
      <c r="Z1635" s="3" t="str">
        <f>INDEX(业务类型!$C$4:$C$8,MATCH(纤芯!Y1635,业务类型!$B$4:$B$8,0))</f>
        <v>IDLE</v>
      </c>
      <c r="AA1635" s="3"/>
    </row>
    <row r="1636" spans="1:27" ht="33" x14ac:dyDescent="0.2">
      <c r="A1636" s="3">
        <v>1633</v>
      </c>
      <c r="B1636" s="3">
        <f t="shared" si="129"/>
        <v>37012101019</v>
      </c>
      <c r="C1636" s="3" t="s">
        <v>1166</v>
      </c>
      <c r="D1636" s="3" t="s">
        <v>212</v>
      </c>
      <c r="E1636" s="3" t="str">
        <f>INDEX(光放段!$G$4:$G$237,MATCH(纤芯!G1636,光放段!$C$4:$C$237,0))</f>
        <v>山东二干|济南德州1号管道光缆:济南四里村-德州湖滨南路</v>
      </c>
      <c r="F1636" s="3">
        <f>INDEX(光放段!$I$4:$I$237,MATCH(纤芯!H1636,光放段!$B$4:$B$237,0))</f>
        <v>37012100000</v>
      </c>
      <c r="G1636" s="3" t="str">
        <f t="shared" si="125"/>
        <v>山东二干|济南德州1号管道光缆:济南四里村-齐河新华路</v>
      </c>
      <c r="H1636" s="3">
        <f>INDEX(光放段!$B$4:$B$237,MATCH(纤芯!G1636,光放段!$C$4:$C$237,0))</f>
        <v>37012101000</v>
      </c>
      <c r="I1636" s="3" t="str">
        <f t="shared" si="126"/>
        <v>济南德州1号管道光缆</v>
      </c>
      <c r="J1636" s="3" t="str">
        <f>INDEX(子缆名称!$B$4:$B$29,纤芯!M1636)</f>
        <v>B缆</v>
      </c>
      <c r="K1636" s="3">
        <v>19</v>
      </c>
      <c r="L1636" s="3">
        <f t="shared" si="127"/>
        <v>7</v>
      </c>
      <c r="M1636" s="3">
        <f t="shared" si="128"/>
        <v>2</v>
      </c>
      <c r="N1636" s="3" t="s">
        <v>47</v>
      </c>
      <c r="O1636" s="3">
        <f>COUNTIF([1]局站!$D$4:$D$172,"="&amp;N1636)</f>
        <v>1</v>
      </c>
      <c r="P1636" s="3">
        <v>0</v>
      </c>
      <c r="Q1636" s="3">
        <v>0</v>
      </c>
      <c r="R1636" s="3">
        <v>0</v>
      </c>
      <c r="S1636" s="3" t="s">
        <v>40</v>
      </c>
      <c r="T1636" s="3">
        <f>COUNTIF([1]局站!$D$4:$D$172,"="&amp;S1636)</f>
        <v>1</v>
      </c>
      <c r="U1636" s="3">
        <v>0</v>
      </c>
      <c r="V1636" s="3">
        <v>0</v>
      </c>
      <c r="W1636" s="3">
        <v>0</v>
      </c>
      <c r="X1636" s="3" t="s">
        <v>1215</v>
      </c>
      <c r="Y1636" s="3" t="s">
        <v>880</v>
      </c>
      <c r="Z1636" s="3" t="str">
        <f>INDEX(业务类型!$C$4:$C$8,MATCH(纤芯!Y1636,业务类型!$B$4:$B$8,0))</f>
        <v>IDLE</v>
      </c>
      <c r="AA1636" s="3"/>
    </row>
    <row r="1637" spans="1:27" ht="33" x14ac:dyDescent="0.2">
      <c r="A1637" s="3">
        <v>1634</v>
      </c>
      <c r="B1637" s="3">
        <f t="shared" si="129"/>
        <v>37012101020</v>
      </c>
      <c r="C1637" s="3" t="s">
        <v>1166</v>
      </c>
      <c r="D1637" s="3" t="s">
        <v>212</v>
      </c>
      <c r="E1637" s="3" t="str">
        <f>INDEX(光放段!$G$4:$G$237,MATCH(纤芯!G1637,光放段!$C$4:$C$237,0))</f>
        <v>山东二干|济南德州1号管道光缆:济南四里村-德州湖滨南路</v>
      </c>
      <c r="F1637" s="3">
        <f>INDEX(光放段!$I$4:$I$237,MATCH(纤芯!H1637,光放段!$B$4:$B$237,0))</f>
        <v>37012100000</v>
      </c>
      <c r="G1637" s="3" t="str">
        <f t="shared" si="125"/>
        <v>山东二干|济南德州1号管道光缆:济南四里村-齐河新华路</v>
      </c>
      <c r="H1637" s="3">
        <f>INDEX(光放段!$B$4:$B$237,MATCH(纤芯!G1637,光放段!$C$4:$C$237,0))</f>
        <v>37012101000</v>
      </c>
      <c r="I1637" s="3" t="str">
        <f t="shared" si="126"/>
        <v>济南德州1号管道光缆</v>
      </c>
      <c r="J1637" s="3" t="str">
        <f>INDEX(子缆名称!$B$4:$B$29,纤芯!M1637)</f>
        <v>B缆</v>
      </c>
      <c r="K1637" s="3">
        <v>20</v>
      </c>
      <c r="L1637" s="3">
        <f t="shared" si="127"/>
        <v>8</v>
      </c>
      <c r="M1637" s="3">
        <f t="shared" si="128"/>
        <v>2</v>
      </c>
      <c r="N1637" s="3" t="s">
        <v>47</v>
      </c>
      <c r="O1637" s="3">
        <f>COUNTIF([1]局站!$D$4:$D$172,"="&amp;N1637)</f>
        <v>1</v>
      </c>
      <c r="P1637" s="3">
        <v>0</v>
      </c>
      <c r="Q1637" s="3">
        <v>0</v>
      </c>
      <c r="R1637" s="3">
        <v>0</v>
      </c>
      <c r="S1637" s="3" t="s">
        <v>40</v>
      </c>
      <c r="T1637" s="3">
        <f>COUNTIF([1]局站!$D$4:$D$172,"="&amp;S1637)</f>
        <v>1</v>
      </c>
      <c r="U1637" s="3">
        <v>0</v>
      </c>
      <c r="V1637" s="3">
        <v>0</v>
      </c>
      <c r="W1637" s="3">
        <v>0</v>
      </c>
      <c r="X1637" s="3" t="s">
        <v>1215</v>
      </c>
      <c r="Y1637" s="3" t="s">
        <v>880</v>
      </c>
      <c r="Z1637" s="3" t="str">
        <f>INDEX(业务类型!$C$4:$C$8,MATCH(纤芯!Y1637,业务类型!$B$4:$B$8,0))</f>
        <v>IDLE</v>
      </c>
      <c r="AA1637" s="3"/>
    </row>
    <row r="1638" spans="1:27" ht="33" x14ac:dyDescent="0.2">
      <c r="A1638" s="3">
        <v>1635</v>
      </c>
      <c r="B1638" s="3">
        <f t="shared" si="129"/>
        <v>37012101021</v>
      </c>
      <c r="C1638" s="3" t="s">
        <v>1166</v>
      </c>
      <c r="D1638" s="3" t="s">
        <v>212</v>
      </c>
      <c r="E1638" s="3" t="str">
        <f>INDEX(光放段!$G$4:$G$237,MATCH(纤芯!G1638,光放段!$C$4:$C$237,0))</f>
        <v>山东二干|济南德州1号管道光缆:济南四里村-德州湖滨南路</v>
      </c>
      <c r="F1638" s="3">
        <f>INDEX(光放段!$I$4:$I$237,MATCH(纤芯!H1638,光放段!$B$4:$B$237,0))</f>
        <v>37012100000</v>
      </c>
      <c r="G1638" s="3" t="str">
        <f t="shared" si="125"/>
        <v>山东二干|济南德州1号管道光缆:济南四里村-齐河新华路</v>
      </c>
      <c r="H1638" s="3">
        <f>INDEX(光放段!$B$4:$B$237,MATCH(纤芯!G1638,光放段!$C$4:$C$237,0))</f>
        <v>37012101000</v>
      </c>
      <c r="I1638" s="3" t="str">
        <f t="shared" si="126"/>
        <v>济南德州1号管道光缆</v>
      </c>
      <c r="J1638" s="3" t="str">
        <f>INDEX(子缆名称!$B$4:$B$29,纤芯!M1638)</f>
        <v>B缆</v>
      </c>
      <c r="K1638" s="3">
        <v>21</v>
      </c>
      <c r="L1638" s="3">
        <f t="shared" si="127"/>
        <v>9</v>
      </c>
      <c r="M1638" s="3">
        <f t="shared" si="128"/>
        <v>2</v>
      </c>
      <c r="N1638" s="3" t="s">
        <v>47</v>
      </c>
      <c r="O1638" s="3">
        <f>COUNTIF([1]局站!$D$4:$D$172,"="&amp;N1638)</f>
        <v>1</v>
      </c>
      <c r="P1638" s="3">
        <v>0</v>
      </c>
      <c r="Q1638" s="3">
        <v>0</v>
      </c>
      <c r="R1638" s="3">
        <v>0</v>
      </c>
      <c r="S1638" s="3" t="s">
        <v>40</v>
      </c>
      <c r="T1638" s="3">
        <f>COUNTIF([1]局站!$D$4:$D$172,"="&amp;S1638)</f>
        <v>1</v>
      </c>
      <c r="U1638" s="3">
        <v>0</v>
      </c>
      <c r="V1638" s="3">
        <v>0</v>
      </c>
      <c r="W1638" s="3">
        <v>0</v>
      </c>
      <c r="X1638" s="3" t="s">
        <v>1215</v>
      </c>
      <c r="Y1638" s="3" t="s">
        <v>880</v>
      </c>
      <c r="Z1638" s="3" t="str">
        <f>INDEX(业务类型!$C$4:$C$8,MATCH(纤芯!Y1638,业务类型!$B$4:$B$8,0))</f>
        <v>IDLE</v>
      </c>
      <c r="AA1638" s="3"/>
    </row>
    <row r="1639" spans="1:27" ht="33" x14ac:dyDescent="0.2">
      <c r="A1639" s="3">
        <v>1636</v>
      </c>
      <c r="B1639" s="3">
        <f t="shared" si="129"/>
        <v>37012101022</v>
      </c>
      <c r="C1639" s="3" t="s">
        <v>1166</v>
      </c>
      <c r="D1639" s="3" t="s">
        <v>212</v>
      </c>
      <c r="E1639" s="3" t="str">
        <f>INDEX(光放段!$G$4:$G$237,MATCH(纤芯!G1639,光放段!$C$4:$C$237,0))</f>
        <v>山东二干|济南德州1号管道光缆:济南四里村-德州湖滨南路</v>
      </c>
      <c r="F1639" s="3">
        <f>INDEX(光放段!$I$4:$I$237,MATCH(纤芯!H1639,光放段!$B$4:$B$237,0))</f>
        <v>37012100000</v>
      </c>
      <c r="G1639" s="3" t="str">
        <f t="shared" si="125"/>
        <v>山东二干|济南德州1号管道光缆:济南四里村-齐河新华路</v>
      </c>
      <c r="H1639" s="3">
        <f>INDEX(光放段!$B$4:$B$237,MATCH(纤芯!G1639,光放段!$C$4:$C$237,0))</f>
        <v>37012101000</v>
      </c>
      <c r="I1639" s="3" t="str">
        <f t="shared" si="126"/>
        <v>济南德州1号管道光缆</v>
      </c>
      <c r="J1639" s="3" t="str">
        <f>INDEX(子缆名称!$B$4:$B$29,纤芯!M1639)</f>
        <v>B缆</v>
      </c>
      <c r="K1639" s="3">
        <v>22</v>
      </c>
      <c r="L1639" s="3">
        <f t="shared" si="127"/>
        <v>10</v>
      </c>
      <c r="M1639" s="3">
        <f t="shared" si="128"/>
        <v>2</v>
      </c>
      <c r="N1639" s="3" t="s">
        <v>47</v>
      </c>
      <c r="O1639" s="3">
        <f>COUNTIF([1]局站!$D$4:$D$172,"="&amp;N1639)</f>
        <v>1</v>
      </c>
      <c r="P1639" s="3">
        <v>0</v>
      </c>
      <c r="Q1639" s="3">
        <v>0</v>
      </c>
      <c r="R1639" s="3">
        <v>0</v>
      </c>
      <c r="S1639" s="3" t="s">
        <v>40</v>
      </c>
      <c r="T1639" s="3">
        <f>COUNTIF([1]局站!$D$4:$D$172,"="&amp;S1639)</f>
        <v>1</v>
      </c>
      <c r="U1639" s="3">
        <v>0</v>
      </c>
      <c r="V1639" s="3">
        <v>0</v>
      </c>
      <c r="W1639" s="3">
        <v>0</v>
      </c>
      <c r="X1639" s="3" t="s">
        <v>1215</v>
      </c>
      <c r="Y1639" s="3" t="s">
        <v>880</v>
      </c>
      <c r="Z1639" s="3" t="str">
        <f>INDEX(业务类型!$C$4:$C$8,MATCH(纤芯!Y1639,业务类型!$B$4:$B$8,0))</f>
        <v>IDLE</v>
      </c>
      <c r="AA1639" s="3"/>
    </row>
    <row r="1640" spans="1:27" ht="33" x14ac:dyDescent="0.2">
      <c r="A1640" s="3">
        <v>1637</v>
      </c>
      <c r="B1640" s="3">
        <f t="shared" si="129"/>
        <v>37012101023</v>
      </c>
      <c r="C1640" s="3" t="s">
        <v>1166</v>
      </c>
      <c r="D1640" s="3" t="s">
        <v>212</v>
      </c>
      <c r="E1640" s="3" t="str">
        <f>INDEX(光放段!$G$4:$G$237,MATCH(纤芯!G1640,光放段!$C$4:$C$237,0))</f>
        <v>山东二干|济南德州1号管道光缆:济南四里村-德州湖滨南路</v>
      </c>
      <c r="F1640" s="3">
        <f>INDEX(光放段!$I$4:$I$237,MATCH(纤芯!H1640,光放段!$B$4:$B$237,0))</f>
        <v>37012100000</v>
      </c>
      <c r="G1640" s="3" t="str">
        <f t="shared" si="125"/>
        <v>山东二干|济南德州1号管道光缆:济南四里村-齐河新华路</v>
      </c>
      <c r="H1640" s="3">
        <f>INDEX(光放段!$B$4:$B$237,MATCH(纤芯!G1640,光放段!$C$4:$C$237,0))</f>
        <v>37012101000</v>
      </c>
      <c r="I1640" s="3" t="str">
        <f t="shared" si="126"/>
        <v>济南德州1号管道光缆</v>
      </c>
      <c r="J1640" s="3" t="str">
        <f>INDEX(子缆名称!$B$4:$B$29,纤芯!M1640)</f>
        <v>B缆</v>
      </c>
      <c r="K1640" s="3">
        <v>23</v>
      </c>
      <c r="L1640" s="3">
        <f t="shared" si="127"/>
        <v>11</v>
      </c>
      <c r="M1640" s="3">
        <f t="shared" si="128"/>
        <v>2</v>
      </c>
      <c r="N1640" s="3" t="s">
        <v>47</v>
      </c>
      <c r="O1640" s="3">
        <f>COUNTIF([1]局站!$D$4:$D$172,"="&amp;N1640)</f>
        <v>1</v>
      </c>
      <c r="P1640" s="3">
        <v>0</v>
      </c>
      <c r="Q1640" s="3">
        <v>0</v>
      </c>
      <c r="R1640" s="3">
        <v>0</v>
      </c>
      <c r="S1640" s="3" t="s">
        <v>40</v>
      </c>
      <c r="T1640" s="3">
        <f>COUNTIF([1]局站!$D$4:$D$172,"="&amp;S1640)</f>
        <v>1</v>
      </c>
      <c r="U1640" s="3">
        <v>0</v>
      </c>
      <c r="V1640" s="3">
        <v>0</v>
      </c>
      <c r="W1640" s="3">
        <v>0</v>
      </c>
      <c r="X1640" s="3" t="s">
        <v>1215</v>
      </c>
      <c r="Y1640" s="3" t="s">
        <v>880</v>
      </c>
      <c r="Z1640" s="3" t="str">
        <f>INDEX(业务类型!$C$4:$C$8,MATCH(纤芯!Y1640,业务类型!$B$4:$B$8,0))</f>
        <v>IDLE</v>
      </c>
      <c r="AA1640" s="3"/>
    </row>
    <row r="1641" spans="1:27" ht="33" x14ac:dyDescent="0.2">
      <c r="A1641" s="3">
        <v>1638</v>
      </c>
      <c r="B1641" s="3">
        <f t="shared" si="129"/>
        <v>37012101024</v>
      </c>
      <c r="C1641" s="3" t="s">
        <v>1166</v>
      </c>
      <c r="D1641" s="3" t="s">
        <v>212</v>
      </c>
      <c r="E1641" s="3" t="str">
        <f>INDEX(光放段!$G$4:$G$237,MATCH(纤芯!G1641,光放段!$C$4:$C$237,0))</f>
        <v>山东二干|济南德州1号管道光缆:济南四里村-德州湖滨南路</v>
      </c>
      <c r="F1641" s="3">
        <f>INDEX(光放段!$I$4:$I$237,MATCH(纤芯!H1641,光放段!$B$4:$B$237,0))</f>
        <v>37012100000</v>
      </c>
      <c r="G1641" s="3" t="str">
        <f t="shared" si="125"/>
        <v>山东二干|济南德州1号管道光缆:济南四里村-齐河新华路</v>
      </c>
      <c r="H1641" s="3">
        <f>INDEX(光放段!$B$4:$B$237,MATCH(纤芯!G1641,光放段!$C$4:$C$237,0))</f>
        <v>37012101000</v>
      </c>
      <c r="I1641" s="3" t="str">
        <f t="shared" si="126"/>
        <v>济南德州1号管道光缆</v>
      </c>
      <c r="J1641" s="3" t="str">
        <f>INDEX(子缆名称!$B$4:$B$29,纤芯!M1641)</f>
        <v>B缆</v>
      </c>
      <c r="K1641" s="3">
        <v>24</v>
      </c>
      <c r="L1641" s="3">
        <f t="shared" si="127"/>
        <v>12</v>
      </c>
      <c r="M1641" s="3">
        <f t="shared" si="128"/>
        <v>2</v>
      </c>
      <c r="N1641" s="3" t="s">
        <v>47</v>
      </c>
      <c r="O1641" s="3">
        <f>COUNTIF([1]局站!$D$4:$D$172,"="&amp;N1641)</f>
        <v>1</v>
      </c>
      <c r="P1641" s="3">
        <v>0</v>
      </c>
      <c r="Q1641" s="3">
        <v>0</v>
      </c>
      <c r="R1641" s="3">
        <v>0</v>
      </c>
      <c r="S1641" s="3" t="s">
        <v>40</v>
      </c>
      <c r="T1641" s="3">
        <f>COUNTIF([1]局站!$D$4:$D$172,"="&amp;S1641)</f>
        <v>1</v>
      </c>
      <c r="U1641" s="3">
        <v>0</v>
      </c>
      <c r="V1641" s="3">
        <v>0</v>
      </c>
      <c r="W1641" s="3">
        <v>0</v>
      </c>
      <c r="X1641" s="3" t="s">
        <v>1215</v>
      </c>
      <c r="Y1641" s="3" t="s">
        <v>880</v>
      </c>
      <c r="Z1641" s="3" t="str">
        <f>INDEX(业务类型!$C$4:$C$8,MATCH(纤芯!Y1641,业务类型!$B$4:$B$8,0))</f>
        <v>IDLE</v>
      </c>
      <c r="AA1641" s="3"/>
    </row>
    <row r="1642" spans="1:27" ht="33" x14ac:dyDescent="0.2">
      <c r="A1642" s="3">
        <v>1639</v>
      </c>
      <c r="B1642" s="3">
        <f t="shared" si="129"/>
        <v>37012101025</v>
      </c>
      <c r="C1642" s="3" t="s">
        <v>1166</v>
      </c>
      <c r="D1642" s="3" t="s">
        <v>212</v>
      </c>
      <c r="E1642" s="3" t="str">
        <f>INDEX(光放段!$G$4:$G$237,MATCH(纤芯!G1642,光放段!$C$4:$C$237,0))</f>
        <v>山东二干|济南德州1号管道光缆:济南四里村-德州湖滨南路</v>
      </c>
      <c r="F1642" s="3">
        <f>INDEX(光放段!$I$4:$I$237,MATCH(纤芯!H1642,光放段!$B$4:$B$237,0))</f>
        <v>37012100000</v>
      </c>
      <c r="G1642" s="3" t="str">
        <f t="shared" si="125"/>
        <v>山东二干|济南德州1号管道光缆:济南四里村-齐河新华路</v>
      </c>
      <c r="H1642" s="3">
        <f>INDEX(光放段!$B$4:$B$237,MATCH(纤芯!G1642,光放段!$C$4:$C$237,0))</f>
        <v>37012101000</v>
      </c>
      <c r="I1642" s="3" t="str">
        <f t="shared" si="126"/>
        <v>济南德州1号管道光缆</v>
      </c>
      <c r="J1642" s="3" t="str">
        <f>INDEX(子缆名称!$B$4:$B$29,纤芯!M1642)</f>
        <v>C缆</v>
      </c>
      <c r="K1642" s="3">
        <v>25</v>
      </c>
      <c r="L1642" s="3">
        <f t="shared" si="127"/>
        <v>1</v>
      </c>
      <c r="M1642" s="3">
        <f t="shared" si="128"/>
        <v>3</v>
      </c>
      <c r="N1642" s="3" t="s">
        <v>47</v>
      </c>
      <c r="O1642" s="3">
        <f>COUNTIF([1]局站!$D$4:$D$172,"="&amp;N1642)</f>
        <v>1</v>
      </c>
      <c r="P1642" s="3">
        <v>0</v>
      </c>
      <c r="Q1642" s="3">
        <v>0</v>
      </c>
      <c r="R1642" s="3">
        <v>0</v>
      </c>
      <c r="S1642" s="3" t="s">
        <v>40</v>
      </c>
      <c r="T1642" s="3">
        <f>COUNTIF([1]局站!$D$4:$D$172,"="&amp;S1642)</f>
        <v>1</v>
      </c>
      <c r="U1642" s="3">
        <v>0</v>
      </c>
      <c r="V1642" s="3">
        <v>0</v>
      </c>
      <c r="W1642" s="3">
        <v>0</v>
      </c>
      <c r="X1642" s="3" t="s">
        <v>1215</v>
      </c>
      <c r="Y1642" s="3" t="s">
        <v>880</v>
      </c>
      <c r="Z1642" s="3" t="str">
        <f>INDEX(业务类型!$C$4:$C$8,MATCH(纤芯!Y1642,业务类型!$B$4:$B$8,0))</f>
        <v>IDLE</v>
      </c>
      <c r="AA1642" s="3"/>
    </row>
    <row r="1643" spans="1:27" ht="33" x14ac:dyDescent="0.2">
      <c r="A1643" s="3">
        <v>1640</v>
      </c>
      <c r="B1643" s="3">
        <f t="shared" si="129"/>
        <v>37012101026</v>
      </c>
      <c r="C1643" s="3" t="s">
        <v>1166</v>
      </c>
      <c r="D1643" s="3" t="s">
        <v>212</v>
      </c>
      <c r="E1643" s="3" t="str">
        <f>INDEX(光放段!$G$4:$G$237,MATCH(纤芯!G1643,光放段!$C$4:$C$237,0))</f>
        <v>山东二干|济南德州1号管道光缆:济南四里村-德州湖滨南路</v>
      </c>
      <c r="F1643" s="3">
        <f>INDEX(光放段!$I$4:$I$237,MATCH(纤芯!H1643,光放段!$B$4:$B$237,0))</f>
        <v>37012100000</v>
      </c>
      <c r="G1643" s="3" t="str">
        <f t="shared" si="125"/>
        <v>山东二干|济南德州1号管道光缆:济南四里村-齐河新华路</v>
      </c>
      <c r="H1643" s="3">
        <f>INDEX(光放段!$B$4:$B$237,MATCH(纤芯!G1643,光放段!$C$4:$C$237,0))</f>
        <v>37012101000</v>
      </c>
      <c r="I1643" s="3" t="str">
        <f t="shared" si="126"/>
        <v>济南德州1号管道光缆</v>
      </c>
      <c r="J1643" s="3" t="str">
        <f>INDEX(子缆名称!$B$4:$B$29,纤芯!M1643)</f>
        <v>C缆</v>
      </c>
      <c r="K1643" s="3">
        <v>26</v>
      </c>
      <c r="L1643" s="3">
        <f t="shared" si="127"/>
        <v>2</v>
      </c>
      <c r="M1643" s="3">
        <f t="shared" si="128"/>
        <v>3</v>
      </c>
      <c r="N1643" s="3" t="s">
        <v>47</v>
      </c>
      <c r="O1643" s="3">
        <f>COUNTIF([1]局站!$D$4:$D$172,"="&amp;N1643)</f>
        <v>1</v>
      </c>
      <c r="P1643" s="3">
        <v>0</v>
      </c>
      <c r="Q1643" s="3">
        <v>0</v>
      </c>
      <c r="R1643" s="3">
        <v>0</v>
      </c>
      <c r="S1643" s="3" t="s">
        <v>40</v>
      </c>
      <c r="T1643" s="3">
        <f>COUNTIF([1]局站!$D$4:$D$172,"="&amp;S1643)</f>
        <v>1</v>
      </c>
      <c r="U1643" s="3">
        <v>0</v>
      </c>
      <c r="V1643" s="3">
        <v>0</v>
      </c>
      <c r="W1643" s="3">
        <v>0</v>
      </c>
      <c r="X1643" s="3" t="s">
        <v>1215</v>
      </c>
      <c r="Y1643" s="3" t="s">
        <v>880</v>
      </c>
      <c r="Z1643" s="3" t="str">
        <f>INDEX(业务类型!$C$4:$C$8,MATCH(纤芯!Y1643,业务类型!$B$4:$B$8,0))</f>
        <v>IDLE</v>
      </c>
      <c r="AA1643" s="3"/>
    </row>
    <row r="1644" spans="1:27" ht="33" x14ac:dyDescent="0.2">
      <c r="A1644" s="3">
        <v>1641</v>
      </c>
      <c r="B1644" s="3">
        <f t="shared" si="129"/>
        <v>37012101027</v>
      </c>
      <c r="C1644" s="3" t="s">
        <v>1166</v>
      </c>
      <c r="D1644" s="3" t="s">
        <v>212</v>
      </c>
      <c r="E1644" s="3" t="str">
        <f>INDEX(光放段!$G$4:$G$237,MATCH(纤芯!G1644,光放段!$C$4:$C$237,0))</f>
        <v>山东二干|济南德州1号管道光缆:济南四里村-德州湖滨南路</v>
      </c>
      <c r="F1644" s="3">
        <f>INDEX(光放段!$I$4:$I$237,MATCH(纤芯!H1644,光放段!$B$4:$B$237,0))</f>
        <v>37012100000</v>
      </c>
      <c r="G1644" s="3" t="str">
        <f t="shared" si="125"/>
        <v>山东二干|济南德州1号管道光缆:济南四里村-齐河新华路</v>
      </c>
      <c r="H1644" s="3">
        <f>INDEX(光放段!$B$4:$B$237,MATCH(纤芯!G1644,光放段!$C$4:$C$237,0))</f>
        <v>37012101000</v>
      </c>
      <c r="I1644" s="3" t="str">
        <f t="shared" si="126"/>
        <v>济南德州1号管道光缆</v>
      </c>
      <c r="J1644" s="3" t="str">
        <f>INDEX(子缆名称!$B$4:$B$29,纤芯!M1644)</f>
        <v>C缆</v>
      </c>
      <c r="K1644" s="3">
        <v>27</v>
      </c>
      <c r="L1644" s="3">
        <f t="shared" si="127"/>
        <v>3</v>
      </c>
      <c r="M1644" s="3">
        <f t="shared" si="128"/>
        <v>3</v>
      </c>
      <c r="N1644" s="3" t="s">
        <v>47</v>
      </c>
      <c r="O1644" s="3">
        <f>COUNTIF([1]局站!$D$4:$D$172,"="&amp;N1644)</f>
        <v>1</v>
      </c>
      <c r="P1644" s="3">
        <v>0</v>
      </c>
      <c r="Q1644" s="3">
        <v>0</v>
      </c>
      <c r="R1644" s="3">
        <v>0</v>
      </c>
      <c r="S1644" s="3" t="s">
        <v>40</v>
      </c>
      <c r="T1644" s="3">
        <f>COUNTIF([1]局站!$D$4:$D$172,"="&amp;S1644)</f>
        <v>1</v>
      </c>
      <c r="U1644" s="3">
        <v>0</v>
      </c>
      <c r="V1644" s="3">
        <v>0</v>
      </c>
      <c r="W1644" s="3">
        <v>0</v>
      </c>
      <c r="X1644" s="3" t="s">
        <v>1215</v>
      </c>
      <c r="Y1644" s="3" t="s">
        <v>852</v>
      </c>
      <c r="Z1644" s="3" t="str">
        <f>INDEX(业务类型!$C$4:$C$8,MATCH(纤芯!Y1644,业务类型!$B$4:$B$8,0))</f>
        <v>TWO</v>
      </c>
      <c r="AA1644" s="3" t="s">
        <v>916</v>
      </c>
    </row>
    <row r="1645" spans="1:27" ht="33" x14ac:dyDescent="0.2">
      <c r="A1645" s="3">
        <v>1642</v>
      </c>
      <c r="B1645" s="3">
        <f t="shared" si="129"/>
        <v>37012101028</v>
      </c>
      <c r="C1645" s="3" t="s">
        <v>1166</v>
      </c>
      <c r="D1645" s="3" t="s">
        <v>212</v>
      </c>
      <c r="E1645" s="3" t="str">
        <f>INDEX(光放段!$G$4:$G$237,MATCH(纤芯!G1645,光放段!$C$4:$C$237,0))</f>
        <v>山东二干|济南德州1号管道光缆:济南四里村-德州湖滨南路</v>
      </c>
      <c r="F1645" s="3">
        <f>INDEX(光放段!$I$4:$I$237,MATCH(纤芯!H1645,光放段!$B$4:$B$237,0))</f>
        <v>37012100000</v>
      </c>
      <c r="G1645" s="3" t="str">
        <f t="shared" si="125"/>
        <v>山东二干|济南德州1号管道光缆:济南四里村-齐河新华路</v>
      </c>
      <c r="H1645" s="3">
        <f>INDEX(光放段!$B$4:$B$237,MATCH(纤芯!G1645,光放段!$C$4:$C$237,0))</f>
        <v>37012101000</v>
      </c>
      <c r="I1645" s="3" t="str">
        <f t="shared" si="126"/>
        <v>济南德州1号管道光缆</v>
      </c>
      <c r="J1645" s="3" t="str">
        <f>INDEX(子缆名称!$B$4:$B$29,纤芯!M1645)</f>
        <v>C缆</v>
      </c>
      <c r="K1645" s="3">
        <v>28</v>
      </c>
      <c r="L1645" s="3">
        <f t="shared" si="127"/>
        <v>4</v>
      </c>
      <c r="M1645" s="3">
        <f t="shared" si="128"/>
        <v>3</v>
      </c>
      <c r="N1645" s="3" t="s">
        <v>47</v>
      </c>
      <c r="O1645" s="3">
        <f>COUNTIF([1]局站!$D$4:$D$172,"="&amp;N1645)</f>
        <v>1</v>
      </c>
      <c r="P1645" s="3">
        <v>0</v>
      </c>
      <c r="Q1645" s="3">
        <v>0</v>
      </c>
      <c r="R1645" s="3">
        <v>0</v>
      </c>
      <c r="S1645" s="3" t="s">
        <v>40</v>
      </c>
      <c r="T1645" s="3">
        <f>COUNTIF([1]局站!$D$4:$D$172,"="&amp;S1645)</f>
        <v>1</v>
      </c>
      <c r="U1645" s="3">
        <v>0</v>
      </c>
      <c r="V1645" s="3">
        <v>0</v>
      </c>
      <c r="W1645" s="3">
        <v>0</v>
      </c>
      <c r="X1645" s="3" t="s">
        <v>1215</v>
      </c>
      <c r="Y1645" s="3" t="s">
        <v>852</v>
      </c>
      <c r="Z1645" s="3" t="str">
        <f>INDEX(业务类型!$C$4:$C$8,MATCH(纤芯!Y1645,业务类型!$B$4:$B$8,0))</f>
        <v>TWO</v>
      </c>
      <c r="AA1645" s="3" t="s">
        <v>916</v>
      </c>
    </row>
    <row r="1646" spans="1:27" ht="33" x14ac:dyDescent="0.2">
      <c r="A1646" s="3">
        <v>1643</v>
      </c>
      <c r="B1646" s="3">
        <f t="shared" si="129"/>
        <v>37012101029</v>
      </c>
      <c r="C1646" s="3" t="s">
        <v>1166</v>
      </c>
      <c r="D1646" s="3" t="s">
        <v>212</v>
      </c>
      <c r="E1646" s="3" t="str">
        <f>INDEX(光放段!$G$4:$G$237,MATCH(纤芯!G1646,光放段!$C$4:$C$237,0))</f>
        <v>山东二干|济南德州1号管道光缆:济南四里村-德州湖滨南路</v>
      </c>
      <c r="F1646" s="3">
        <f>INDEX(光放段!$I$4:$I$237,MATCH(纤芯!H1646,光放段!$B$4:$B$237,0))</f>
        <v>37012100000</v>
      </c>
      <c r="G1646" s="3" t="str">
        <f t="shared" si="125"/>
        <v>山东二干|济南德州1号管道光缆:济南四里村-齐河新华路</v>
      </c>
      <c r="H1646" s="3">
        <f>INDEX(光放段!$B$4:$B$237,MATCH(纤芯!G1646,光放段!$C$4:$C$237,0))</f>
        <v>37012101000</v>
      </c>
      <c r="I1646" s="3" t="str">
        <f t="shared" si="126"/>
        <v>济南德州1号管道光缆</v>
      </c>
      <c r="J1646" s="3" t="str">
        <f>INDEX(子缆名称!$B$4:$B$29,纤芯!M1646)</f>
        <v>C缆</v>
      </c>
      <c r="K1646" s="3">
        <v>29</v>
      </c>
      <c r="L1646" s="3">
        <f t="shared" si="127"/>
        <v>5</v>
      </c>
      <c r="M1646" s="3">
        <f t="shared" si="128"/>
        <v>3</v>
      </c>
      <c r="N1646" s="3" t="s">
        <v>47</v>
      </c>
      <c r="O1646" s="3">
        <f>COUNTIF([1]局站!$D$4:$D$172,"="&amp;N1646)</f>
        <v>1</v>
      </c>
      <c r="P1646" s="3">
        <v>0</v>
      </c>
      <c r="Q1646" s="3">
        <v>0</v>
      </c>
      <c r="R1646" s="3">
        <v>0</v>
      </c>
      <c r="S1646" s="3" t="s">
        <v>40</v>
      </c>
      <c r="T1646" s="3">
        <f>COUNTIF([1]局站!$D$4:$D$172,"="&amp;S1646)</f>
        <v>1</v>
      </c>
      <c r="U1646" s="3">
        <v>0</v>
      </c>
      <c r="V1646" s="3">
        <v>0</v>
      </c>
      <c r="W1646" s="3">
        <v>0</v>
      </c>
      <c r="X1646" s="3" t="s">
        <v>1215</v>
      </c>
      <c r="Y1646" s="3" t="s">
        <v>880</v>
      </c>
      <c r="Z1646" s="3" t="str">
        <f>INDEX(业务类型!$C$4:$C$8,MATCH(纤芯!Y1646,业务类型!$B$4:$B$8,0))</f>
        <v>IDLE</v>
      </c>
      <c r="AA1646" s="3"/>
    </row>
    <row r="1647" spans="1:27" ht="33" x14ac:dyDescent="0.2">
      <c r="A1647" s="3">
        <v>1644</v>
      </c>
      <c r="B1647" s="3">
        <f t="shared" si="129"/>
        <v>37012101030</v>
      </c>
      <c r="C1647" s="3" t="s">
        <v>1166</v>
      </c>
      <c r="D1647" s="3" t="s">
        <v>212</v>
      </c>
      <c r="E1647" s="3" t="str">
        <f>INDEX(光放段!$G$4:$G$237,MATCH(纤芯!G1647,光放段!$C$4:$C$237,0))</f>
        <v>山东二干|济南德州1号管道光缆:济南四里村-德州湖滨南路</v>
      </c>
      <c r="F1647" s="3">
        <f>INDEX(光放段!$I$4:$I$237,MATCH(纤芯!H1647,光放段!$B$4:$B$237,0))</f>
        <v>37012100000</v>
      </c>
      <c r="G1647" s="3" t="str">
        <f t="shared" si="125"/>
        <v>山东二干|济南德州1号管道光缆:济南四里村-齐河新华路</v>
      </c>
      <c r="H1647" s="3">
        <f>INDEX(光放段!$B$4:$B$237,MATCH(纤芯!G1647,光放段!$C$4:$C$237,0))</f>
        <v>37012101000</v>
      </c>
      <c r="I1647" s="3" t="str">
        <f t="shared" si="126"/>
        <v>济南德州1号管道光缆</v>
      </c>
      <c r="J1647" s="3" t="str">
        <f>INDEX(子缆名称!$B$4:$B$29,纤芯!M1647)</f>
        <v>C缆</v>
      </c>
      <c r="K1647" s="3">
        <v>30</v>
      </c>
      <c r="L1647" s="3">
        <f t="shared" si="127"/>
        <v>6</v>
      </c>
      <c r="M1647" s="3">
        <f t="shared" si="128"/>
        <v>3</v>
      </c>
      <c r="N1647" s="3" t="s">
        <v>47</v>
      </c>
      <c r="O1647" s="3">
        <f>COUNTIF([1]局站!$D$4:$D$172,"="&amp;N1647)</f>
        <v>1</v>
      </c>
      <c r="P1647" s="3">
        <v>0</v>
      </c>
      <c r="Q1647" s="3">
        <v>0</v>
      </c>
      <c r="R1647" s="3">
        <v>0</v>
      </c>
      <c r="S1647" s="3" t="s">
        <v>40</v>
      </c>
      <c r="T1647" s="3">
        <f>COUNTIF([1]局站!$D$4:$D$172,"="&amp;S1647)</f>
        <v>1</v>
      </c>
      <c r="U1647" s="3">
        <v>0</v>
      </c>
      <c r="V1647" s="3">
        <v>0</v>
      </c>
      <c r="W1647" s="3">
        <v>0</v>
      </c>
      <c r="X1647" s="3" t="s">
        <v>1215</v>
      </c>
      <c r="Y1647" s="3" t="s">
        <v>880</v>
      </c>
      <c r="Z1647" s="3" t="str">
        <f>INDEX(业务类型!$C$4:$C$8,MATCH(纤芯!Y1647,业务类型!$B$4:$B$8,0))</f>
        <v>IDLE</v>
      </c>
      <c r="AA1647" s="3"/>
    </row>
    <row r="1648" spans="1:27" ht="33" x14ac:dyDescent="0.2">
      <c r="A1648" s="3">
        <v>1645</v>
      </c>
      <c r="B1648" s="3">
        <f t="shared" si="129"/>
        <v>37012101031</v>
      </c>
      <c r="C1648" s="3" t="s">
        <v>1166</v>
      </c>
      <c r="D1648" s="3" t="s">
        <v>212</v>
      </c>
      <c r="E1648" s="3" t="str">
        <f>INDEX(光放段!$G$4:$G$237,MATCH(纤芯!G1648,光放段!$C$4:$C$237,0))</f>
        <v>山东二干|济南德州1号管道光缆:济南四里村-德州湖滨南路</v>
      </c>
      <c r="F1648" s="3">
        <f>INDEX(光放段!$I$4:$I$237,MATCH(纤芯!H1648,光放段!$B$4:$B$237,0))</f>
        <v>37012100000</v>
      </c>
      <c r="G1648" s="3" t="str">
        <f t="shared" si="125"/>
        <v>山东二干|济南德州1号管道光缆:济南四里村-齐河新华路</v>
      </c>
      <c r="H1648" s="3">
        <f>INDEX(光放段!$B$4:$B$237,MATCH(纤芯!G1648,光放段!$C$4:$C$237,0))</f>
        <v>37012101000</v>
      </c>
      <c r="I1648" s="3" t="str">
        <f t="shared" si="126"/>
        <v>济南德州1号管道光缆</v>
      </c>
      <c r="J1648" s="3" t="str">
        <f>INDEX(子缆名称!$B$4:$B$29,纤芯!M1648)</f>
        <v>C缆</v>
      </c>
      <c r="K1648" s="3">
        <v>31</v>
      </c>
      <c r="L1648" s="3">
        <f t="shared" si="127"/>
        <v>7</v>
      </c>
      <c r="M1648" s="3">
        <f t="shared" si="128"/>
        <v>3</v>
      </c>
      <c r="N1648" s="3" t="s">
        <v>47</v>
      </c>
      <c r="O1648" s="3">
        <f>COUNTIF([1]局站!$D$4:$D$172,"="&amp;N1648)</f>
        <v>1</v>
      </c>
      <c r="P1648" s="3">
        <v>0</v>
      </c>
      <c r="Q1648" s="3">
        <v>0</v>
      </c>
      <c r="R1648" s="3">
        <v>0</v>
      </c>
      <c r="S1648" s="3" t="s">
        <v>40</v>
      </c>
      <c r="T1648" s="3">
        <f>COUNTIF([1]局站!$D$4:$D$172,"="&amp;S1648)</f>
        <v>1</v>
      </c>
      <c r="U1648" s="3">
        <v>0</v>
      </c>
      <c r="V1648" s="3">
        <v>0</v>
      </c>
      <c r="W1648" s="3">
        <v>0</v>
      </c>
      <c r="X1648" s="3" t="s">
        <v>1215</v>
      </c>
      <c r="Y1648" s="3" t="s">
        <v>880</v>
      </c>
      <c r="Z1648" s="3" t="str">
        <f>INDEX(业务类型!$C$4:$C$8,MATCH(纤芯!Y1648,业务类型!$B$4:$B$8,0))</f>
        <v>IDLE</v>
      </c>
      <c r="AA1648" s="3"/>
    </row>
    <row r="1649" spans="1:27" ht="33" x14ac:dyDescent="0.2">
      <c r="A1649" s="3">
        <v>1646</v>
      </c>
      <c r="B1649" s="3">
        <f t="shared" si="129"/>
        <v>37012101032</v>
      </c>
      <c r="C1649" s="3" t="s">
        <v>1166</v>
      </c>
      <c r="D1649" s="3" t="s">
        <v>212</v>
      </c>
      <c r="E1649" s="3" t="str">
        <f>INDEX(光放段!$G$4:$G$237,MATCH(纤芯!G1649,光放段!$C$4:$C$237,0))</f>
        <v>山东二干|济南德州1号管道光缆:济南四里村-德州湖滨南路</v>
      </c>
      <c r="F1649" s="3">
        <f>INDEX(光放段!$I$4:$I$237,MATCH(纤芯!H1649,光放段!$B$4:$B$237,0))</f>
        <v>37012100000</v>
      </c>
      <c r="G1649" s="3" t="str">
        <f t="shared" si="125"/>
        <v>山东二干|济南德州1号管道光缆:济南四里村-齐河新华路</v>
      </c>
      <c r="H1649" s="3">
        <f>INDEX(光放段!$B$4:$B$237,MATCH(纤芯!G1649,光放段!$C$4:$C$237,0))</f>
        <v>37012101000</v>
      </c>
      <c r="I1649" s="3" t="str">
        <f t="shared" si="126"/>
        <v>济南德州1号管道光缆</v>
      </c>
      <c r="J1649" s="3" t="str">
        <f>INDEX(子缆名称!$B$4:$B$29,纤芯!M1649)</f>
        <v>C缆</v>
      </c>
      <c r="K1649" s="3">
        <v>32</v>
      </c>
      <c r="L1649" s="3">
        <f t="shared" si="127"/>
        <v>8</v>
      </c>
      <c r="M1649" s="3">
        <f t="shared" si="128"/>
        <v>3</v>
      </c>
      <c r="N1649" s="3" t="s">
        <v>47</v>
      </c>
      <c r="O1649" s="3">
        <f>COUNTIF([1]局站!$D$4:$D$172,"="&amp;N1649)</f>
        <v>1</v>
      </c>
      <c r="P1649" s="3">
        <v>0</v>
      </c>
      <c r="Q1649" s="3">
        <v>0</v>
      </c>
      <c r="R1649" s="3">
        <v>0</v>
      </c>
      <c r="S1649" s="3" t="s">
        <v>40</v>
      </c>
      <c r="T1649" s="3">
        <f>COUNTIF([1]局站!$D$4:$D$172,"="&amp;S1649)</f>
        <v>1</v>
      </c>
      <c r="U1649" s="3">
        <v>0</v>
      </c>
      <c r="V1649" s="3">
        <v>0</v>
      </c>
      <c r="W1649" s="3">
        <v>0</v>
      </c>
      <c r="X1649" s="3" t="s">
        <v>1215</v>
      </c>
      <c r="Y1649" s="3" t="s">
        <v>880</v>
      </c>
      <c r="Z1649" s="3" t="str">
        <f>INDEX(业务类型!$C$4:$C$8,MATCH(纤芯!Y1649,业务类型!$B$4:$B$8,0))</f>
        <v>IDLE</v>
      </c>
      <c r="AA1649" s="3"/>
    </row>
    <row r="1650" spans="1:27" ht="33" x14ac:dyDescent="0.2">
      <c r="A1650" s="3">
        <v>1647</v>
      </c>
      <c r="B1650" s="3">
        <f t="shared" si="129"/>
        <v>37012101033</v>
      </c>
      <c r="C1650" s="3" t="s">
        <v>1166</v>
      </c>
      <c r="D1650" s="3" t="s">
        <v>212</v>
      </c>
      <c r="E1650" s="3" t="str">
        <f>INDEX(光放段!$G$4:$G$237,MATCH(纤芯!G1650,光放段!$C$4:$C$237,0))</f>
        <v>山东二干|济南德州1号管道光缆:济南四里村-德州湖滨南路</v>
      </c>
      <c r="F1650" s="3">
        <f>INDEX(光放段!$I$4:$I$237,MATCH(纤芯!H1650,光放段!$B$4:$B$237,0))</f>
        <v>37012100000</v>
      </c>
      <c r="G1650" s="3" t="str">
        <f t="shared" si="125"/>
        <v>山东二干|济南德州1号管道光缆:济南四里村-齐河新华路</v>
      </c>
      <c r="H1650" s="3">
        <f>INDEX(光放段!$B$4:$B$237,MATCH(纤芯!G1650,光放段!$C$4:$C$237,0))</f>
        <v>37012101000</v>
      </c>
      <c r="I1650" s="3" t="str">
        <f t="shared" si="126"/>
        <v>济南德州1号管道光缆</v>
      </c>
      <c r="J1650" s="3" t="str">
        <f>INDEX(子缆名称!$B$4:$B$29,纤芯!M1650)</f>
        <v>C缆</v>
      </c>
      <c r="K1650" s="3">
        <v>33</v>
      </c>
      <c r="L1650" s="3">
        <f t="shared" si="127"/>
        <v>9</v>
      </c>
      <c r="M1650" s="3">
        <f t="shared" si="128"/>
        <v>3</v>
      </c>
      <c r="N1650" s="3" t="s">
        <v>47</v>
      </c>
      <c r="O1650" s="3">
        <f>COUNTIF([1]局站!$D$4:$D$172,"="&amp;N1650)</f>
        <v>1</v>
      </c>
      <c r="P1650" s="3">
        <v>0</v>
      </c>
      <c r="Q1650" s="3">
        <v>0</v>
      </c>
      <c r="R1650" s="3">
        <v>0</v>
      </c>
      <c r="S1650" s="3" t="s">
        <v>40</v>
      </c>
      <c r="T1650" s="3">
        <f>COUNTIF([1]局站!$D$4:$D$172,"="&amp;S1650)</f>
        <v>1</v>
      </c>
      <c r="U1650" s="3">
        <v>0</v>
      </c>
      <c r="V1650" s="3">
        <v>0</v>
      </c>
      <c r="W1650" s="3">
        <v>0</v>
      </c>
      <c r="X1650" s="3" t="s">
        <v>1215</v>
      </c>
      <c r="Y1650" s="3" t="s">
        <v>880</v>
      </c>
      <c r="Z1650" s="3" t="str">
        <f>INDEX(业务类型!$C$4:$C$8,MATCH(纤芯!Y1650,业务类型!$B$4:$B$8,0))</f>
        <v>IDLE</v>
      </c>
      <c r="AA1650" s="3"/>
    </row>
    <row r="1651" spans="1:27" ht="33" x14ac:dyDescent="0.2">
      <c r="A1651" s="3">
        <v>1648</v>
      </c>
      <c r="B1651" s="3">
        <f t="shared" si="129"/>
        <v>37012101034</v>
      </c>
      <c r="C1651" s="3" t="s">
        <v>1166</v>
      </c>
      <c r="D1651" s="3" t="s">
        <v>212</v>
      </c>
      <c r="E1651" s="3" t="str">
        <f>INDEX(光放段!$G$4:$G$237,MATCH(纤芯!G1651,光放段!$C$4:$C$237,0))</f>
        <v>山东二干|济南德州1号管道光缆:济南四里村-德州湖滨南路</v>
      </c>
      <c r="F1651" s="3">
        <f>INDEX(光放段!$I$4:$I$237,MATCH(纤芯!H1651,光放段!$B$4:$B$237,0))</f>
        <v>37012100000</v>
      </c>
      <c r="G1651" s="3" t="str">
        <f t="shared" si="125"/>
        <v>山东二干|济南德州1号管道光缆:济南四里村-齐河新华路</v>
      </c>
      <c r="H1651" s="3">
        <f>INDEX(光放段!$B$4:$B$237,MATCH(纤芯!G1651,光放段!$C$4:$C$237,0))</f>
        <v>37012101000</v>
      </c>
      <c r="I1651" s="3" t="str">
        <f t="shared" si="126"/>
        <v>济南德州1号管道光缆</v>
      </c>
      <c r="J1651" s="3" t="str">
        <f>INDEX(子缆名称!$B$4:$B$29,纤芯!M1651)</f>
        <v>C缆</v>
      </c>
      <c r="K1651" s="3">
        <v>34</v>
      </c>
      <c r="L1651" s="3">
        <f t="shared" si="127"/>
        <v>10</v>
      </c>
      <c r="M1651" s="3">
        <f t="shared" si="128"/>
        <v>3</v>
      </c>
      <c r="N1651" s="3" t="s">
        <v>47</v>
      </c>
      <c r="O1651" s="3">
        <f>COUNTIF([1]局站!$D$4:$D$172,"="&amp;N1651)</f>
        <v>1</v>
      </c>
      <c r="P1651" s="3">
        <v>0</v>
      </c>
      <c r="Q1651" s="3">
        <v>0</v>
      </c>
      <c r="R1651" s="3">
        <v>0</v>
      </c>
      <c r="S1651" s="3" t="s">
        <v>40</v>
      </c>
      <c r="T1651" s="3">
        <f>COUNTIF([1]局站!$D$4:$D$172,"="&amp;S1651)</f>
        <v>1</v>
      </c>
      <c r="U1651" s="3">
        <v>0</v>
      </c>
      <c r="V1651" s="3">
        <v>0</v>
      </c>
      <c r="W1651" s="3">
        <v>0</v>
      </c>
      <c r="X1651" s="3" t="s">
        <v>1215</v>
      </c>
      <c r="Y1651" s="3" t="s">
        <v>880</v>
      </c>
      <c r="Z1651" s="3" t="str">
        <f>INDEX(业务类型!$C$4:$C$8,MATCH(纤芯!Y1651,业务类型!$B$4:$B$8,0))</f>
        <v>IDLE</v>
      </c>
      <c r="AA1651" s="3"/>
    </row>
    <row r="1652" spans="1:27" ht="33" x14ac:dyDescent="0.2">
      <c r="A1652" s="3">
        <v>1649</v>
      </c>
      <c r="B1652" s="3">
        <f t="shared" si="129"/>
        <v>37012101035</v>
      </c>
      <c r="C1652" s="3" t="s">
        <v>1166</v>
      </c>
      <c r="D1652" s="3" t="s">
        <v>212</v>
      </c>
      <c r="E1652" s="3" t="str">
        <f>INDEX(光放段!$G$4:$G$237,MATCH(纤芯!G1652,光放段!$C$4:$C$237,0))</f>
        <v>山东二干|济南德州1号管道光缆:济南四里村-德州湖滨南路</v>
      </c>
      <c r="F1652" s="3">
        <f>INDEX(光放段!$I$4:$I$237,MATCH(纤芯!H1652,光放段!$B$4:$B$237,0))</f>
        <v>37012100000</v>
      </c>
      <c r="G1652" s="3" t="str">
        <f t="shared" si="125"/>
        <v>山东二干|济南德州1号管道光缆:济南四里村-齐河新华路</v>
      </c>
      <c r="H1652" s="3">
        <f>INDEX(光放段!$B$4:$B$237,MATCH(纤芯!G1652,光放段!$C$4:$C$237,0))</f>
        <v>37012101000</v>
      </c>
      <c r="I1652" s="3" t="str">
        <f t="shared" si="126"/>
        <v>济南德州1号管道光缆</v>
      </c>
      <c r="J1652" s="3" t="str">
        <f>INDEX(子缆名称!$B$4:$B$29,纤芯!M1652)</f>
        <v>C缆</v>
      </c>
      <c r="K1652" s="3">
        <v>35</v>
      </c>
      <c r="L1652" s="3">
        <f t="shared" si="127"/>
        <v>11</v>
      </c>
      <c r="M1652" s="3">
        <f t="shared" si="128"/>
        <v>3</v>
      </c>
      <c r="N1652" s="3" t="s">
        <v>47</v>
      </c>
      <c r="O1652" s="3">
        <f>COUNTIF([1]局站!$D$4:$D$172,"="&amp;N1652)</f>
        <v>1</v>
      </c>
      <c r="P1652" s="3">
        <v>0</v>
      </c>
      <c r="Q1652" s="3">
        <v>0</v>
      </c>
      <c r="R1652" s="3">
        <v>0</v>
      </c>
      <c r="S1652" s="3" t="s">
        <v>40</v>
      </c>
      <c r="T1652" s="3">
        <f>COUNTIF([1]局站!$D$4:$D$172,"="&amp;S1652)</f>
        <v>1</v>
      </c>
      <c r="U1652" s="3">
        <v>0</v>
      </c>
      <c r="V1652" s="3">
        <v>0</v>
      </c>
      <c r="W1652" s="3">
        <v>0</v>
      </c>
      <c r="X1652" s="3" t="s">
        <v>1215</v>
      </c>
      <c r="Y1652" s="3" t="s">
        <v>880</v>
      </c>
      <c r="Z1652" s="3" t="str">
        <f>INDEX(业务类型!$C$4:$C$8,MATCH(纤芯!Y1652,业务类型!$B$4:$B$8,0))</f>
        <v>IDLE</v>
      </c>
      <c r="AA1652" s="3"/>
    </row>
    <row r="1653" spans="1:27" ht="33" x14ac:dyDescent="0.2">
      <c r="A1653" s="3">
        <v>1650</v>
      </c>
      <c r="B1653" s="3">
        <f t="shared" si="129"/>
        <v>37012101036</v>
      </c>
      <c r="C1653" s="3" t="s">
        <v>1166</v>
      </c>
      <c r="D1653" s="3" t="s">
        <v>212</v>
      </c>
      <c r="E1653" s="3" t="str">
        <f>INDEX(光放段!$G$4:$G$237,MATCH(纤芯!G1653,光放段!$C$4:$C$237,0))</f>
        <v>山东二干|济南德州1号管道光缆:济南四里村-德州湖滨南路</v>
      </c>
      <c r="F1653" s="3">
        <f>INDEX(光放段!$I$4:$I$237,MATCH(纤芯!H1653,光放段!$B$4:$B$237,0))</f>
        <v>37012100000</v>
      </c>
      <c r="G1653" s="3" t="str">
        <f t="shared" si="125"/>
        <v>山东二干|济南德州1号管道光缆:济南四里村-齐河新华路</v>
      </c>
      <c r="H1653" s="3">
        <f>INDEX(光放段!$B$4:$B$237,MATCH(纤芯!G1653,光放段!$C$4:$C$237,0))</f>
        <v>37012101000</v>
      </c>
      <c r="I1653" s="3" t="str">
        <f t="shared" si="126"/>
        <v>济南德州1号管道光缆</v>
      </c>
      <c r="J1653" s="3" t="str">
        <f>INDEX(子缆名称!$B$4:$B$29,纤芯!M1653)</f>
        <v>C缆</v>
      </c>
      <c r="K1653" s="3">
        <v>36</v>
      </c>
      <c r="L1653" s="3">
        <f t="shared" si="127"/>
        <v>12</v>
      </c>
      <c r="M1653" s="3">
        <f t="shared" si="128"/>
        <v>3</v>
      </c>
      <c r="N1653" s="3" t="s">
        <v>47</v>
      </c>
      <c r="O1653" s="3">
        <f>COUNTIF([1]局站!$D$4:$D$172,"="&amp;N1653)</f>
        <v>1</v>
      </c>
      <c r="P1653" s="3">
        <v>0</v>
      </c>
      <c r="Q1653" s="3">
        <v>0</v>
      </c>
      <c r="R1653" s="3">
        <v>0</v>
      </c>
      <c r="S1653" s="3" t="s">
        <v>40</v>
      </c>
      <c r="T1653" s="3">
        <f>COUNTIF([1]局站!$D$4:$D$172,"="&amp;S1653)</f>
        <v>1</v>
      </c>
      <c r="U1653" s="3">
        <v>0</v>
      </c>
      <c r="V1653" s="3">
        <v>0</v>
      </c>
      <c r="W1653" s="3">
        <v>0</v>
      </c>
      <c r="X1653" s="3" t="s">
        <v>1215</v>
      </c>
      <c r="Y1653" s="3" t="s">
        <v>880</v>
      </c>
      <c r="Z1653" s="3" t="str">
        <f>INDEX(业务类型!$C$4:$C$8,MATCH(纤芯!Y1653,业务类型!$B$4:$B$8,0))</f>
        <v>IDLE</v>
      </c>
      <c r="AA1653" s="3"/>
    </row>
    <row r="1654" spans="1:27" ht="33" x14ac:dyDescent="0.2">
      <c r="A1654" s="3">
        <v>1651</v>
      </c>
      <c r="B1654" s="3">
        <f t="shared" si="129"/>
        <v>37012101037</v>
      </c>
      <c r="C1654" s="3" t="s">
        <v>1166</v>
      </c>
      <c r="D1654" s="3" t="s">
        <v>212</v>
      </c>
      <c r="E1654" s="3" t="str">
        <f>INDEX(光放段!$G$4:$G$237,MATCH(纤芯!G1654,光放段!$C$4:$C$237,0))</f>
        <v>山东二干|济南德州1号管道光缆:济南四里村-德州湖滨南路</v>
      </c>
      <c r="F1654" s="3">
        <f>INDEX(光放段!$I$4:$I$237,MATCH(纤芯!H1654,光放段!$B$4:$B$237,0))</f>
        <v>37012100000</v>
      </c>
      <c r="G1654" s="3" t="str">
        <f t="shared" si="125"/>
        <v>山东二干|济南德州1号管道光缆:济南四里村-齐河新华路</v>
      </c>
      <c r="H1654" s="3">
        <f>INDEX(光放段!$B$4:$B$237,MATCH(纤芯!G1654,光放段!$C$4:$C$237,0))</f>
        <v>37012101000</v>
      </c>
      <c r="I1654" s="3" t="str">
        <f t="shared" si="126"/>
        <v>济南德州1号管道光缆</v>
      </c>
      <c r="J1654" s="3" t="str">
        <f>INDEX(子缆名称!$B$4:$B$29,纤芯!M1654)</f>
        <v>D缆</v>
      </c>
      <c r="K1654" s="3">
        <v>37</v>
      </c>
      <c r="L1654" s="3">
        <f t="shared" si="127"/>
        <v>1</v>
      </c>
      <c r="M1654" s="3">
        <f t="shared" si="128"/>
        <v>4</v>
      </c>
      <c r="N1654" s="3" t="s">
        <v>47</v>
      </c>
      <c r="O1654" s="3">
        <f>COUNTIF([1]局站!$D$4:$D$172,"="&amp;N1654)</f>
        <v>1</v>
      </c>
      <c r="P1654" s="3">
        <v>0</v>
      </c>
      <c r="Q1654" s="3">
        <v>0</v>
      </c>
      <c r="R1654" s="3">
        <v>0</v>
      </c>
      <c r="S1654" s="3" t="s">
        <v>40</v>
      </c>
      <c r="T1654" s="3">
        <f>COUNTIF([1]局站!$D$4:$D$172,"="&amp;S1654)</f>
        <v>1</v>
      </c>
      <c r="U1654" s="3">
        <v>0</v>
      </c>
      <c r="V1654" s="3">
        <v>0</v>
      </c>
      <c r="W1654" s="3">
        <v>0</v>
      </c>
      <c r="X1654" s="3" t="s">
        <v>1215</v>
      </c>
      <c r="Y1654" s="3" t="s">
        <v>880</v>
      </c>
      <c r="Z1654" s="3" t="str">
        <f>INDEX(业务类型!$C$4:$C$8,MATCH(纤芯!Y1654,业务类型!$B$4:$B$8,0))</f>
        <v>IDLE</v>
      </c>
      <c r="AA1654" s="3"/>
    </row>
    <row r="1655" spans="1:27" ht="33" x14ac:dyDescent="0.2">
      <c r="A1655" s="3">
        <v>1652</v>
      </c>
      <c r="B1655" s="3">
        <f t="shared" si="129"/>
        <v>37012101038</v>
      </c>
      <c r="C1655" s="3" t="s">
        <v>1166</v>
      </c>
      <c r="D1655" s="3" t="s">
        <v>212</v>
      </c>
      <c r="E1655" s="3" t="str">
        <f>INDEX(光放段!$G$4:$G$237,MATCH(纤芯!G1655,光放段!$C$4:$C$237,0))</f>
        <v>山东二干|济南德州1号管道光缆:济南四里村-德州湖滨南路</v>
      </c>
      <c r="F1655" s="3">
        <f>INDEX(光放段!$I$4:$I$237,MATCH(纤芯!H1655,光放段!$B$4:$B$237,0))</f>
        <v>37012100000</v>
      </c>
      <c r="G1655" s="3" t="str">
        <f t="shared" si="125"/>
        <v>山东二干|济南德州1号管道光缆:济南四里村-齐河新华路</v>
      </c>
      <c r="H1655" s="3">
        <f>INDEX(光放段!$B$4:$B$237,MATCH(纤芯!G1655,光放段!$C$4:$C$237,0))</f>
        <v>37012101000</v>
      </c>
      <c r="I1655" s="3" t="str">
        <f t="shared" si="126"/>
        <v>济南德州1号管道光缆</v>
      </c>
      <c r="J1655" s="3" t="str">
        <f>INDEX(子缆名称!$B$4:$B$29,纤芯!M1655)</f>
        <v>D缆</v>
      </c>
      <c r="K1655" s="3">
        <v>38</v>
      </c>
      <c r="L1655" s="3">
        <f t="shared" si="127"/>
        <v>2</v>
      </c>
      <c r="M1655" s="3">
        <f t="shared" si="128"/>
        <v>4</v>
      </c>
      <c r="N1655" s="3" t="s">
        <v>47</v>
      </c>
      <c r="O1655" s="3">
        <f>COUNTIF([1]局站!$D$4:$D$172,"="&amp;N1655)</f>
        <v>1</v>
      </c>
      <c r="P1655" s="3">
        <v>0</v>
      </c>
      <c r="Q1655" s="3">
        <v>0</v>
      </c>
      <c r="R1655" s="3">
        <v>0</v>
      </c>
      <c r="S1655" s="3" t="s">
        <v>40</v>
      </c>
      <c r="T1655" s="3">
        <f>COUNTIF([1]局站!$D$4:$D$172,"="&amp;S1655)</f>
        <v>1</v>
      </c>
      <c r="U1655" s="3">
        <v>0</v>
      </c>
      <c r="V1655" s="3">
        <v>0</v>
      </c>
      <c r="W1655" s="3">
        <v>0</v>
      </c>
      <c r="X1655" s="3" t="s">
        <v>1215</v>
      </c>
      <c r="Y1655" s="3" t="s">
        <v>880</v>
      </c>
      <c r="Z1655" s="3" t="str">
        <f>INDEX(业务类型!$C$4:$C$8,MATCH(纤芯!Y1655,业务类型!$B$4:$B$8,0))</f>
        <v>IDLE</v>
      </c>
      <c r="AA1655" s="3"/>
    </row>
    <row r="1656" spans="1:27" ht="33" x14ac:dyDescent="0.2">
      <c r="A1656" s="3">
        <v>1653</v>
      </c>
      <c r="B1656" s="3">
        <f t="shared" si="129"/>
        <v>37012101039</v>
      </c>
      <c r="C1656" s="3" t="s">
        <v>1166</v>
      </c>
      <c r="D1656" s="3" t="s">
        <v>212</v>
      </c>
      <c r="E1656" s="3" t="str">
        <f>INDEX(光放段!$G$4:$G$237,MATCH(纤芯!G1656,光放段!$C$4:$C$237,0))</f>
        <v>山东二干|济南德州1号管道光缆:济南四里村-德州湖滨南路</v>
      </c>
      <c r="F1656" s="3">
        <f>INDEX(光放段!$I$4:$I$237,MATCH(纤芯!H1656,光放段!$B$4:$B$237,0))</f>
        <v>37012100000</v>
      </c>
      <c r="G1656" s="3" t="str">
        <f t="shared" si="125"/>
        <v>山东二干|济南德州1号管道光缆:济南四里村-齐河新华路</v>
      </c>
      <c r="H1656" s="3">
        <f>INDEX(光放段!$B$4:$B$237,MATCH(纤芯!G1656,光放段!$C$4:$C$237,0))</f>
        <v>37012101000</v>
      </c>
      <c r="I1656" s="3" t="str">
        <f t="shared" si="126"/>
        <v>济南德州1号管道光缆</v>
      </c>
      <c r="J1656" s="3" t="str">
        <f>INDEX(子缆名称!$B$4:$B$29,纤芯!M1656)</f>
        <v>D缆</v>
      </c>
      <c r="K1656" s="3">
        <v>39</v>
      </c>
      <c r="L1656" s="3">
        <f t="shared" si="127"/>
        <v>3</v>
      </c>
      <c r="M1656" s="3">
        <f t="shared" si="128"/>
        <v>4</v>
      </c>
      <c r="N1656" s="3" t="s">
        <v>47</v>
      </c>
      <c r="O1656" s="3">
        <f>COUNTIF([1]局站!$D$4:$D$172,"="&amp;N1656)</f>
        <v>1</v>
      </c>
      <c r="P1656" s="3">
        <v>0</v>
      </c>
      <c r="Q1656" s="3">
        <v>0</v>
      </c>
      <c r="R1656" s="3">
        <v>0</v>
      </c>
      <c r="S1656" s="3" t="s">
        <v>40</v>
      </c>
      <c r="T1656" s="3">
        <f>COUNTIF([1]局站!$D$4:$D$172,"="&amp;S1656)</f>
        <v>1</v>
      </c>
      <c r="U1656" s="3">
        <v>0</v>
      </c>
      <c r="V1656" s="3">
        <v>0</v>
      </c>
      <c r="W1656" s="3">
        <v>0</v>
      </c>
      <c r="X1656" s="3" t="s">
        <v>1215</v>
      </c>
      <c r="Y1656" s="3" t="s">
        <v>880</v>
      </c>
      <c r="Z1656" s="3" t="str">
        <f>INDEX(业务类型!$C$4:$C$8,MATCH(纤芯!Y1656,业务类型!$B$4:$B$8,0))</f>
        <v>IDLE</v>
      </c>
      <c r="AA1656" s="3"/>
    </row>
    <row r="1657" spans="1:27" ht="33" x14ac:dyDescent="0.2">
      <c r="A1657" s="3">
        <v>1654</v>
      </c>
      <c r="B1657" s="3">
        <f t="shared" si="129"/>
        <v>37012101040</v>
      </c>
      <c r="C1657" s="3" t="s">
        <v>1166</v>
      </c>
      <c r="D1657" s="3" t="s">
        <v>212</v>
      </c>
      <c r="E1657" s="3" t="str">
        <f>INDEX(光放段!$G$4:$G$237,MATCH(纤芯!G1657,光放段!$C$4:$C$237,0))</f>
        <v>山东二干|济南德州1号管道光缆:济南四里村-德州湖滨南路</v>
      </c>
      <c r="F1657" s="3">
        <f>INDEX(光放段!$I$4:$I$237,MATCH(纤芯!H1657,光放段!$B$4:$B$237,0))</f>
        <v>37012100000</v>
      </c>
      <c r="G1657" s="3" t="str">
        <f t="shared" si="125"/>
        <v>山东二干|济南德州1号管道光缆:济南四里村-齐河新华路</v>
      </c>
      <c r="H1657" s="3">
        <f>INDEX(光放段!$B$4:$B$237,MATCH(纤芯!G1657,光放段!$C$4:$C$237,0))</f>
        <v>37012101000</v>
      </c>
      <c r="I1657" s="3" t="str">
        <f t="shared" si="126"/>
        <v>济南德州1号管道光缆</v>
      </c>
      <c r="J1657" s="3" t="str">
        <f>INDEX(子缆名称!$B$4:$B$29,纤芯!M1657)</f>
        <v>D缆</v>
      </c>
      <c r="K1657" s="3">
        <v>40</v>
      </c>
      <c r="L1657" s="3">
        <f t="shared" si="127"/>
        <v>4</v>
      </c>
      <c r="M1657" s="3">
        <f t="shared" si="128"/>
        <v>4</v>
      </c>
      <c r="N1657" s="3" t="s">
        <v>47</v>
      </c>
      <c r="O1657" s="3">
        <f>COUNTIF([1]局站!$D$4:$D$172,"="&amp;N1657)</f>
        <v>1</v>
      </c>
      <c r="P1657" s="3">
        <v>0</v>
      </c>
      <c r="Q1657" s="3">
        <v>0</v>
      </c>
      <c r="R1657" s="3">
        <v>0</v>
      </c>
      <c r="S1657" s="3" t="s">
        <v>40</v>
      </c>
      <c r="T1657" s="3">
        <f>COUNTIF([1]局站!$D$4:$D$172,"="&amp;S1657)</f>
        <v>1</v>
      </c>
      <c r="U1657" s="3">
        <v>0</v>
      </c>
      <c r="V1657" s="3">
        <v>0</v>
      </c>
      <c r="W1657" s="3">
        <v>0</v>
      </c>
      <c r="X1657" s="3" t="s">
        <v>1215</v>
      </c>
      <c r="Y1657" s="3" t="s">
        <v>880</v>
      </c>
      <c r="Z1657" s="3" t="str">
        <f>INDEX(业务类型!$C$4:$C$8,MATCH(纤芯!Y1657,业务类型!$B$4:$B$8,0))</f>
        <v>IDLE</v>
      </c>
      <c r="AA1657" s="3"/>
    </row>
    <row r="1658" spans="1:27" ht="33" x14ac:dyDescent="0.2">
      <c r="A1658" s="3">
        <v>1655</v>
      </c>
      <c r="B1658" s="3">
        <f t="shared" si="129"/>
        <v>37012101041</v>
      </c>
      <c r="C1658" s="3" t="s">
        <v>1166</v>
      </c>
      <c r="D1658" s="3" t="s">
        <v>212</v>
      </c>
      <c r="E1658" s="3" t="str">
        <f>INDEX(光放段!$G$4:$G$237,MATCH(纤芯!G1658,光放段!$C$4:$C$237,0))</f>
        <v>山东二干|济南德州1号管道光缆:济南四里村-德州湖滨南路</v>
      </c>
      <c r="F1658" s="3">
        <f>INDEX(光放段!$I$4:$I$237,MATCH(纤芯!H1658,光放段!$B$4:$B$237,0))</f>
        <v>37012100000</v>
      </c>
      <c r="G1658" s="3" t="str">
        <f t="shared" si="125"/>
        <v>山东二干|济南德州1号管道光缆:济南四里村-齐河新华路</v>
      </c>
      <c r="H1658" s="3">
        <f>INDEX(光放段!$B$4:$B$237,MATCH(纤芯!G1658,光放段!$C$4:$C$237,0))</f>
        <v>37012101000</v>
      </c>
      <c r="I1658" s="3" t="str">
        <f t="shared" si="126"/>
        <v>济南德州1号管道光缆</v>
      </c>
      <c r="J1658" s="3" t="str">
        <f>INDEX(子缆名称!$B$4:$B$29,纤芯!M1658)</f>
        <v>D缆</v>
      </c>
      <c r="K1658" s="3">
        <v>41</v>
      </c>
      <c r="L1658" s="3">
        <f t="shared" si="127"/>
        <v>5</v>
      </c>
      <c r="M1658" s="3">
        <f t="shared" si="128"/>
        <v>4</v>
      </c>
      <c r="N1658" s="3" t="s">
        <v>47</v>
      </c>
      <c r="O1658" s="3">
        <f>COUNTIF([1]局站!$D$4:$D$172,"="&amp;N1658)</f>
        <v>1</v>
      </c>
      <c r="P1658" s="3">
        <v>0</v>
      </c>
      <c r="Q1658" s="3">
        <v>0</v>
      </c>
      <c r="R1658" s="3">
        <v>0</v>
      </c>
      <c r="S1658" s="3" t="s">
        <v>40</v>
      </c>
      <c r="T1658" s="3">
        <f>COUNTIF([1]局站!$D$4:$D$172,"="&amp;S1658)</f>
        <v>1</v>
      </c>
      <c r="U1658" s="3">
        <v>0</v>
      </c>
      <c r="V1658" s="3">
        <v>0</v>
      </c>
      <c r="W1658" s="3">
        <v>0</v>
      </c>
      <c r="X1658" s="3" t="s">
        <v>1215</v>
      </c>
      <c r="Y1658" s="3" t="s">
        <v>880</v>
      </c>
      <c r="Z1658" s="3" t="str">
        <f>INDEX(业务类型!$C$4:$C$8,MATCH(纤芯!Y1658,业务类型!$B$4:$B$8,0))</f>
        <v>IDLE</v>
      </c>
      <c r="AA1658" s="3"/>
    </row>
    <row r="1659" spans="1:27" ht="33" x14ac:dyDescent="0.2">
      <c r="A1659" s="3">
        <v>1656</v>
      </c>
      <c r="B1659" s="3">
        <f t="shared" si="129"/>
        <v>37012101042</v>
      </c>
      <c r="C1659" s="3" t="s">
        <v>1166</v>
      </c>
      <c r="D1659" s="3" t="s">
        <v>212</v>
      </c>
      <c r="E1659" s="3" t="str">
        <f>INDEX(光放段!$G$4:$G$237,MATCH(纤芯!G1659,光放段!$C$4:$C$237,0))</f>
        <v>山东二干|济南德州1号管道光缆:济南四里村-德州湖滨南路</v>
      </c>
      <c r="F1659" s="3">
        <f>INDEX(光放段!$I$4:$I$237,MATCH(纤芯!H1659,光放段!$B$4:$B$237,0))</f>
        <v>37012100000</v>
      </c>
      <c r="G1659" s="3" t="str">
        <f t="shared" si="125"/>
        <v>山东二干|济南德州1号管道光缆:济南四里村-齐河新华路</v>
      </c>
      <c r="H1659" s="3">
        <f>INDEX(光放段!$B$4:$B$237,MATCH(纤芯!G1659,光放段!$C$4:$C$237,0))</f>
        <v>37012101000</v>
      </c>
      <c r="I1659" s="3" t="str">
        <f t="shared" si="126"/>
        <v>济南德州1号管道光缆</v>
      </c>
      <c r="J1659" s="3" t="str">
        <f>INDEX(子缆名称!$B$4:$B$29,纤芯!M1659)</f>
        <v>D缆</v>
      </c>
      <c r="K1659" s="3">
        <v>42</v>
      </c>
      <c r="L1659" s="3">
        <f t="shared" si="127"/>
        <v>6</v>
      </c>
      <c r="M1659" s="3">
        <f t="shared" si="128"/>
        <v>4</v>
      </c>
      <c r="N1659" s="3" t="s">
        <v>47</v>
      </c>
      <c r="O1659" s="3">
        <f>COUNTIF([1]局站!$D$4:$D$172,"="&amp;N1659)</f>
        <v>1</v>
      </c>
      <c r="P1659" s="3">
        <v>0</v>
      </c>
      <c r="Q1659" s="3">
        <v>0</v>
      </c>
      <c r="R1659" s="3">
        <v>0</v>
      </c>
      <c r="S1659" s="3" t="s">
        <v>40</v>
      </c>
      <c r="T1659" s="3">
        <f>COUNTIF([1]局站!$D$4:$D$172,"="&amp;S1659)</f>
        <v>1</v>
      </c>
      <c r="U1659" s="3">
        <v>0</v>
      </c>
      <c r="V1659" s="3">
        <v>0</v>
      </c>
      <c r="W1659" s="3">
        <v>0</v>
      </c>
      <c r="X1659" s="3" t="s">
        <v>1215</v>
      </c>
      <c r="Y1659" s="3" t="s">
        <v>880</v>
      </c>
      <c r="Z1659" s="3" t="str">
        <f>INDEX(业务类型!$C$4:$C$8,MATCH(纤芯!Y1659,业务类型!$B$4:$B$8,0))</f>
        <v>IDLE</v>
      </c>
      <c r="AA1659" s="3"/>
    </row>
    <row r="1660" spans="1:27" ht="33" x14ac:dyDescent="0.2">
      <c r="A1660" s="3">
        <v>1657</v>
      </c>
      <c r="B1660" s="3">
        <f t="shared" si="129"/>
        <v>37012101043</v>
      </c>
      <c r="C1660" s="3" t="s">
        <v>1166</v>
      </c>
      <c r="D1660" s="3" t="s">
        <v>212</v>
      </c>
      <c r="E1660" s="3" t="str">
        <f>INDEX(光放段!$G$4:$G$237,MATCH(纤芯!G1660,光放段!$C$4:$C$237,0))</f>
        <v>山东二干|济南德州1号管道光缆:济南四里村-德州湖滨南路</v>
      </c>
      <c r="F1660" s="3">
        <f>INDEX(光放段!$I$4:$I$237,MATCH(纤芯!H1660,光放段!$B$4:$B$237,0))</f>
        <v>37012100000</v>
      </c>
      <c r="G1660" s="3" t="str">
        <f t="shared" si="125"/>
        <v>山东二干|济南德州1号管道光缆:济南四里村-齐河新华路</v>
      </c>
      <c r="H1660" s="3">
        <f>INDEX(光放段!$B$4:$B$237,MATCH(纤芯!G1660,光放段!$C$4:$C$237,0))</f>
        <v>37012101000</v>
      </c>
      <c r="I1660" s="3" t="str">
        <f t="shared" si="126"/>
        <v>济南德州1号管道光缆</v>
      </c>
      <c r="J1660" s="3" t="str">
        <f>INDEX(子缆名称!$B$4:$B$29,纤芯!M1660)</f>
        <v>D缆</v>
      </c>
      <c r="K1660" s="3">
        <v>43</v>
      </c>
      <c r="L1660" s="3">
        <f t="shared" si="127"/>
        <v>7</v>
      </c>
      <c r="M1660" s="3">
        <f t="shared" si="128"/>
        <v>4</v>
      </c>
      <c r="N1660" s="3" t="s">
        <v>47</v>
      </c>
      <c r="O1660" s="3">
        <f>COUNTIF([1]局站!$D$4:$D$172,"="&amp;N1660)</f>
        <v>1</v>
      </c>
      <c r="P1660" s="3">
        <v>0</v>
      </c>
      <c r="Q1660" s="3">
        <v>0</v>
      </c>
      <c r="R1660" s="3">
        <v>0</v>
      </c>
      <c r="S1660" s="3" t="s">
        <v>40</v>
      </c>
      <c r="T1660" s="3">
        <f>COUNTIF([1]局站!$D$4:$D$172,"="&amp;S1660)</f>
        <v>1</v>
      </c>
      <c r="U1660" s="3">
        <v>0</v>
      </c>
      <c r="V1660" s="3">
        <v>0</v>
      </c>
      <c r="W1660" s="3">
        <v>0</v>
      </c>
      <c r="X1660" s="3" t="s">
        <v>1215</v>
      </c>
      <c r="Y1660" s="3" t="s">
        <v>880</v>
      </c>
      <c r="Z1660" s="3" t="str">
        <f>INDEX(业务类型!$C$4:$C$8,MATCH(纤芯!Y1660,业务类型!$B$4:$B$8,0))</f>
        <v>IDLE</v>
      </c>
      <c r="AA1660" s="3"/>
    </row>
    <row r="1661" spans="1:27" ht="33" x14ac:dyDescent="0.2">
      <c r="A1661" s="3">
        <v>1658</v>
      </c>
      <c r="B1661" s="3">
        <f t="shared" si="129"/>
        <v>37012101044</v>
      </c>
      <c r="C1661" s="3" t="s">
        <v>1166</v>
      </c>
      <c r="D1661" s="3" t="s">
        <v>212</v>
      </c>
      <c r="E1661" s="3" t="str">
        <f>INDEX(光放段!$G$4:$G$237,MATCH(纤芯!G1661,光放段!$C$4:$C$237,0))</f>
        <v>山东二干|济南德州1号管道光缆:济南四里村-德州湖滨南路</v>
      </c>
      <c r="F1661" s="3">
        <f>INDEX(光放段!$I$4:$I$237,MATCH(纤芯!H1661,光放段!$B$4:$B$237,0))</f>
        <v>37012100000</v>
      </c>
      <c r="G1661" s="3" t="str">
        <f t="shared" si="125"/>
        <v>山东二干|济南德州1号管道光缆:济南四里村-齐河新华路</v>
      </c>
      <c r="H1661" s="3">
        <f>INDEX(光放段!$B$4:$B$237,MATCH(纤芯!G1661,光放段!$C$4:$C$237,0))</f>
        <v>37012101000</v>
      </c>
      <c r="I1661" s="3" t="str">
        <f t="shared" si="126"/>
        <v>济南德州1号管道光缆</v>
      </c>
      <c r="J1661" s="3" t="str">
        <f>INDEX(子缆名称!$B$4:$B$29,纤芯!M1661)</f>
        <v>D缆</v>
      </c>
      <c r="K1661" s="3">
        <v>44</v>
      </c>
      <c r="L1661" s="3">
        <f t="shared" si="127"/>
        <v>8</v>
      </c>
      <c r="M1661" s="3">
        <f t="shared" si="128"/>
        <v>4</v>
      </c>
      <c r="N1661" s="3" t="s">
        <v>47</v>
      </c>
      <c r="O1661" s="3">
        <f>COUNTIF([1]局站!$D$4:$D$172,"="&amp;N1661)</f>
        <v>1</v>
      </c>
      <c r="P1661" s="3">
        <v>0</v>
      </c>
      <c r="Q1661" s="3">
        <v>0</v>
      </c>
      <c r="R1661" s="3">
        <v>0</v>
      </c>
      <c r="S1661" s="3" t="s">
        <v>40</v>
      </c>
      <c r="T1661" s="3">
        <f>COUNTIF([1]局站!$D$4:$D$172,"="&amp;S1661)</f>
        <v>1</v>
      </c>
      <c r="U1661" s="3">
        <v>0</v>
      </c>
      <c r="V1661" s="3">
        <v>0</v>
      </c>
      <c r="W1661" s="3">
        <v>0</v>
      </c>
      <c r="X1661" s="3" t="s">
        <v>1215</v>
      </c>
      <c r="Y1661" s="3" t="s">
        <v>880</v>
      </c>
      <c r="Z1661" s="3" t="str">
        <f>INDEX(业务类型!$C$4:$C$8,MATCH(纤芯!Y1661,业务类型!$B$4:$B$8,0))</f>
        <v>IDLE</v>
      </c>
      <c r="AA1661" s="3"/>
    </row>
    <row r="1662" spans="1:27" ht="33" x14ac:dyDescent="0.2">
      <c r="A1662" s="3">
        <v>1659</v>
      </c>
      <c r="B1662" s="3">
        <f t="shared" si="129"/>
        <v>37012101045</v>
      </c>
      <c r="C1662" s="3" t="s">
        <v>1166</v>
      </c>
      <c r="D1662" s="3" t="s">
        <v>212</v>
      </c>
      <c r="E1662" s="3" t="str">
        <f>INDEX(光放段!$G$4:$G$237,MATCH(纤芯!G1662,光放段!$C$4:$C$237,0))</f>
        <v>山东二干|济南德州1号管道光缆:济南四里村-德州湖滨南路</v>
      </c>
      <c r="F1662" s="3">
        <f>INDEX(光放段!$I$4:$I$237,MATCH(纤芯!H1662,光放段!$B$4:$B$237,0))</f>
        <v>37012100000</v>
      </c>
      <c r="G1662" s="3" t="str">
        <f t="shared" si="125"/>
        <v>山东二干|济南德州1号管道光缆:济南四里村-齐河新华路</v>
      </c>
      <c r="H1662" s="3">
        <f>INDEX(光放段!$B$4:$B$237,MATCH(纤芯!G1662,光放段!$C$4:$C$237,0))</f>
        <v>37012101000</v>
      </c>
      <c r="I1662" s="3" t="str">
        <f t="shared" si="126"/>
        <v>济南德州1号管道光缆</v>
      </c>
      <c r="J1662" s="3" t="str">
        <f>INDEX(子缆名称!$B$4:$B$29,纤芯!M1662)</f>
        <v>D缆</v>
      </c>
      <c r="K1662" s="3">
        <v>45</v>
      </c>
      <c r="L1662" s="3">
        <f t="shared" si="127"/>
        <v>9</v>
      </c>
      <c r="M1662" s="3">
        <f t="shared" si="128"/>
        <v>4</v>
      </c>
      <c r="N1662" s="3" t="s">
        <v>47</v>
      </c>
      <c r="O1662" s="3">
        <f>COUNTIF([1]局站!$D$4:$D$172,"="&amp;N1662)</f>
        <v>1</v>
      </c>
      <c r="P1662" s="3">
        <v>0</v>
      </c>
      <c r="Q1662" s="3">
        <v>0</v>
      </c>
      <c r="R1662" s="3">
        <v>0</v>
      </c>
      <c r="S1662" s="3" t="s">
        <v>40</v>
      </c>
      <c r="T1662" s="3">
        <f>COUNTIF([1]局站!$D$4:$D$172,"="&amp;S1662)</f>
        <v>1</v>
      </c>
      <c r="U1662" s="3">
        <v>0</v>
      </c>
      <c r="V1662" s="3">
        <v>0</v>
      </c>
      <c r="W1662" s="3">
        <v>0</v>
      </c>
      <c r="X1662" s="3" t="s">
        <v>1215</v>
      </c>
      <c r="Y1662" s="3" t="s">
        <v>852</v>
      </c>
      <c r="Z1662" s="3" t="str">
        <f>INDEX(业务类型!$C$4:$C$8,MATCH(纤芯!Y1662,业务类型!$B$4:$B$8,0))</f>
        <v>TWO</v>
      </c>
      <c r="AA1662" s="3" t="s">
        <v>886</v>
      </c>
    </row>
    <row r="1663" spans="1:27" ht="33" x14ac:dyDescent="0.2">
      <c r="A1663" s="3">
        <v>1660</v>
      </c>
      <c r="B1663" s="3">
        <f t="shared" si="129"/>
        <v>37012101046</v>
      </c>
      <c r="C1663" s="3" t="s">
        <v>1166</v>
      </c>
      <c r="D1663" s="3" t="s">
        <v>212</v>
      </c>
      <c r="E1663" s="3" t="str">
        <f>INDEX(光放段!$G$4:$G$237,MATCH(纤芯!G1663,光放段!$C$4:$C$237,0))</f>
        <v>山东二干|济南德州1号管道光缆:济南四里村-德州湖滨南路</v>
      </c>
      <c r="F1663" s="3">
        <f>INDEX(光放段!$I$4:$I$237,MATCH(纤芯!H1663,光放段!$B$4:$B$237,0))</f>
        <v>37012100000</v>
      </c>
      <c r="G1663" s="3" t="str">
        <f t="shared" si="125"/>
        <v>山东二干|济南德州1号管道光缆:济南四里村-齐河新华路</v>
      </c>
      <c r="H1663" s="3">
        <f>INDEX(光放段!$B$4:$B$237,MATCH(纤芯!G1663,光放段!$C$4:$C$237,0))</f>
        <v>37012101000</v>
      </c>
      <c r="I1663" s="3" t="str">
        <f t="shared" si="126"/>
        <v>济南德州1号管道光缆</v>
      </c>
      <c r="J1663" s="3" t="str">
        <f>INDEX(子缆名称!$B$4:$B$29,纤芯!M1663)</f>
        <v>D缆</v>
      </c>
      <c r="K1663" s="3">
        <v>46</v>
      </c>
      <c r="L1663" s="3">
        <f t="shared" si="127"/>
        <v>10</v>
      </c>
      <c r="M1663" s="3">
        <f t="shared" si="128"/>
        <v>4</v>
      </c>
      <c r="N1663" s="3" t="s">
        <v>47</v>
      </c>
      <c r="O1663" s="3">
        <f>COUNTIF([1]局站!$D$4:$D$172,"="&amp;N1663)</f>
        <v>1</v>
      </c>
      <c r="P1663" s="3">
        <v>0</v>
      </c>
      <c r="Q1663" s="3">
        <v>0</v>
      </c>
      <c r="R1663" s="3">
        <v>0</v>
      </c>
      <c r="S1663" s="3" t="s">
        <v>40</v>
      </c>
      <c r="T1663" s="3">
        <f>COUNTIF([1]局站!$D$4:$D$172,"="&amp;S1663)</f>
        <v>1</v>
      </c>
      <c r="U1663" s="3">
        <v>0</v>
      </c>
      <c r="V1663" s="3">
        <v>0</v>
      </c>
      <c r="W1663" s="3">
        <v>0</v>
      </c>
      <c r="X1663" s="3" t="s">
        <v>1215</v>
      </c>
      <c r="Y1663" s="3" t="s">
        <v>852</v>
      </c>
      <c r="Z1663" s="3" t="str">
        <f>INDEX(业务类型!$C$4:$C$8,MATCH(纤芯!Y1663,业务类型!$B$4:$B$8,0))</f>
        <v>TWO</v>
      </c>
      <c r="AA1663" s="3" t="s">
        <v>886</v>
      </c>
    </row>
    <row r="1664" spans="1:27" ht="33" x14ac:dyDescent="0.2">
      <c r="A1664" s="3">
        <v>1661</v>
      </c>
      <c r="B1664" s="3">
        <f t="shared" si="129"/>
        <v>37012101047</v>
      </c>
      <c r="C1664" s="3" t="s">
        <v>1166</v>
      </c>
      <c r="D1664" s="3" t="s">
        <v>212</v>
      </c>
      <c r="E1664" s="3" t="str">
        <f>INDEX(光放段!$G$4:$G$237,MATCH(纤芯!G1664,光放段!$C$4:$C$237,0))</f>
        <v>山东二干|济南德州1号管道光缆:济南四里村-德州湖滨南路</v>
      </c>
      <c r="F1664" s="3">
        <f>INDEX(光放段!$I$4:$I$237,MATCH(纤芯!H1664,光放段!$B$4:$B$237,0))</f>
        <v>37012100000</v>
      </c>
      <c r="G1664" s="3" t="str">
        <f t="shared" si="125"/>
        <v>山东二干|济南德州1号管道光缆:济南四里村-齐河新华路</v>
      </c>
      <c r="H1664" s="3">
        <f>INDEX(光放段!$B$4:$B$237,MATCH(纤芯!G1664,光放段!$C$4:$C$237,0))</f>
        <v>37012101000</v>
      </c>
      <c r="I1664" s="3" t="str">
        <f t="shared" si="126"/>
        <v>济南德州1号管道光缆</v>
      </c>
      <c r="J1664" s="3" t="str">
        <f>INDEX(子缆名称!$B$4:$B$29,纤芯!M1664)</f>
        <v>D缆</v>
      </c>
      <c r="K1664" s="3">
        <v>47</v>
      </c>
      <c r="L1664" s="3">
        <f t="shared" si="127"/>
        <v>11</v>
      </c>
      <c r="M1664" s="3">
        <f t="shared" si="128"/>
        <v>4</v>
      </c>
      <c r="N1664" s="3" t="s">
        <v>47</v>
      </c>
      <c r="O1664" s="3">
        <f>COUNTIF([1]局站!$D$4:$D$172,"="&amp;N1664)</f>
        <v>1</v>
      </c>
      <c r="P1664" s="3">
        <v>0</v>
      </c>
      <c r="Q1664" s="3">
        <v>0</v>
      </c>
      <c r="R1664" s="3">
        <v>0</v>
      </c>
      <c r="S1664" s="3" t="s">
        <v>40</v>
      </c>
      <c r="T1664" s="3">
        <f>COUNTIF([1]局站!$D$4:$D$172,"="&amp;S1664)</f>
        <v>1</v>
      </c>
      <c r="U1664" s="3">
        <v>0</v>
      </c>
      <c r="V1664" s="3">
        <v>0</v>
      </c>
      <c r="W1664" s="3">
        <v>0</v>
      </c>
      <c r="X1664" s="3" t="s">
        <v>1215</v>
      </c>
      <c r="Y1664" s="3" t="s">
        <v>880</v>
      </c>
      <c r="Z1664" s="3" t="str">
        <f>INDEX(业务类型!$C$4:$C$8,MATCH(纤芯!Y1664,业务类型!$B$4:$B$8,0))</f>
        <v>IDLE</v>
      </c>
      <c r="AA1664" s="3"/>
    </row>
    <row r="1665" spans="1:27" ht="33" x14ac:dyDescent="0.2">
      <c r="A1665" s="3">
        <v>1662</v>
      </c>
      <c r="B1665" s="3">
        <f t="shared" si="129"/>
        <v>37012101048</v>
      </c>
      <c r="C1665" s="3" t="s">
        <v>1166</v>
      </c>
      <c r="D1665" s="3" t="s">
        <v>212</v>
      </c>
      <c r="E1665" s="3" t="str">
        <f>INDEX(光放段!$G$4:$G$237,MATCH(纤芯!G1665,光放段!$C$4:$C$237,0))</f>
        <v>山东二干|济南德州1号管道光缆:济南四里村-德州湖滨南路</v>
      </c>
      <c r="F1665" s="3">
        <f>INDEX(光放段!$I$4:$I$237,MATCH(纤芯!H1665,光放段!$B$4:$B$237,0))</f>
        <v>37012100000</v>
      </c>
      <c r="G1665" s="3" t="str">
        <f t="shared" si="125"/>
        <v>山东二干|济南德州1号管道光缆:济南四里村-齐河新华路</v>
      </c>
      <c r="H1665" s="3">
        <f>INDEX(光放段!$B$4:$B$237,MATCH(纤芯!G1665,光放段!$C$4:$C$237,0))</f>
        <v>37012101000</v>
      </c>
      <c r="I1665" s="3" t="str">
        <f t="shared" si="126"/>
        <v>济南德州1号管道光缆</v>
      </c>
      <c r="J1665" s="3" t="str">
        <f>INDEX(子缆名称!$B$4:$B$29,纤芯!M1665)</f>
        <v>D缆</v>
      </c>
      <c r="K1665" s="3">
        <v>48</v>
      </c>
      <c r="L1665" s="3">
        <f t="shared" si="127"/>
        <v>12</v>
      </c>
      <c r="M1665" s="3">
        <f t="shared" si="128"/>
        <v>4</v>
      </c>
      <c r="N1665" s="3" t="s">
        <v>47</v>
      </c>
      <c r="O1665" s="3">
        <f>COUNTIF([1]局站!$D$4:$D$172,"="&amp;N1665)</f>
        <v>1</v>
      </c>
      <c r="P1665" s="3">
        <v>0</v>
      </c>
      <c r="Q1665" s="3">
        <v>0</v>
      </c>
      <c r="R1665" s="3">
        <v>0</v>
      </c>
      <c r="S1665" s="3" t="s">
        <v>40</v>
      </c>
      <c r="T1665" s="3">
        <f>COUNTIF([1]局站!$D$4:$D$172,"="&amp;S1665)</f>
        <v>1</v>
      </c>
      <c r="U1665" s="3">
        <v>0</v>
      </c>
      <c r="V1665" s="3">
        <v>0</v>
      </c>
      <c r="W1665" s="3">
        <v>0</v>
      </c>
      <c r="X1665" s="3" t="s">
        <v>1215</v>
      </c>
      <c r="Y1665" s="3" t="s">
        <v>880</v>
      </c>
      <c r="Z1665" s="3" t="str">
        <f>INDEX(业务类型!$C$4:$C$8,MATCH(纤芯!Y1665,业务类型!$B$4:$B$8,0))</f>
        <v>IDLE</v>
      </c>
      <c r="AA1665" s="3"/>
    </row>
    <row r="1666" spans="1:27" ht="33" x14ac:dyDescent="0.2">
      <c r="A1666" s="3">
        <v>1663</v>
      </c>
      <c r="B1666" s="3">
        <f t="shared" si="129"/>
        <v>37012101049</v>
      </c>
      <c r="C1666" s="3" t="s">
        <v>1166</v>
      </c>
      <c r="D1666" s="3" t="s">
        <v>212</v>
      </c>
      <c r="E1666" s="3" t="str">
        <f>INDEX(光放段!$G$4:$G$237,MATCH(纤芯!G1666,光放段!$C$4:$C$237,0))</f>
        <v>山东二干|济南德州1号管道光缆:济南四里村-德州湖滨南路</v>
      </c>
      <c r="F1666" s="3">
        <f>INDEX(光放段!$I$4:$I$237,MATCH(纤芯!H1666,光放段!$B$4:$B$237,0))</f>
        <v>37012100000</v>
      </c>
      <c r="G1666" s="3" t="str">
        <f t="shared" si="125"/>
        <v>山东二干|济南德州1号管道光缆:济南四里村-齐河新华路</v>
      </c>
      <c r="H1666" s="3">
        <f>INDEX(光放段!$B$4:$B$237,MATCH(纤芯!G1666,光放段!$C$4:$C$237,0))</f>
        <v>37012101000</v>
      </c>
      <c r="I1666" s="3" t="str">
        <f t="shared" si="126"/>
        <v>济南德州1号管道光缆</v>
      </c>
      <c r="J1666" s="3" t="str">
        <f>INDEX(子缆名称!$B$4:$B$29,纤芯!M1666)</f>
        <v>E缆</v>
      </c>
      <c r="K1666" s="3">
        <v>49</v>
      </c>
      <c r="L1666" s="3">
        <f t="shared" si="127"/>
        <v>1</v>
      </c>
      <c r="M1666" s="3">
        <f t="shared" si="128"/>
        <v>5</v>
      </c>
      <c r="N1666" s="3" t="s">
        <v>47</v>
      </c>
      <c r="O1666" s="3">
        <f>COUNTIF([1]局站!$D$4:$D$172,"="&amp;N1666)</f>
        <v>1</v>
      </c>
      <c r="P1666" s="3">
        <v>0</v>
      </c>
      <c r="Q1666" s="3">
        <v>0</v>
      </c>
      <c r="R1666" s="3">
        <v>0</v>
      </c>
      <c r="S1666" s="3" t="s">
        <v>40</v>
      </c>
      <c r="T1666" s="3">
        <f>COUNTIF([1]局站!$D$4:$D$172,"="&amp;S1666)</f>
        <v>1</v>
      </c>
      <c r="U1666" s="3">
        <v>0</v>
      </c>
      <c r="V1666" s="3">
        <v>0</v>
      </c>
      <c r="W1666" s="3">
        <v>0</v>
      </c>
      <c r="X1666" s="3" t="s">
        <v>1215</v>
      </c>
      <c r="Y1666" s="3" t="s">
        <v>881</v>
      </c>
      <c r="Z1666" s="3" t="str">
        <f>INDEX(业务类型!$C$4:$C$8,MATCH(纤芯!Y1666,业务类型!$B$4:$B$8,0))</f>
        <v>OTHER</v>
      </c>
      <c r="AA1666" s="3" t="s">
        <v>919</v>
      </c>
    </row>
    <row r="1667" spans="1:27" ht="33" x14ac:dyDescent="0.2">
      <c r="A1667" s="3">
        <v>1664</v>
      </c>
      <c r="B1667" s="3">
        <f t="shared" si="129"/>
        <v>37012101050</v>
      </c>
      <c r="C1667" s="3" t="s">
        <v>1166</v>
      </c>
      <c r="D1667" s="3" t="s">
        <v>212</v>
      </c>
      <c r="E1667" s="3" t="str">
        <f>INDEX(光放段!$G$4:$G$237,MATCH(纤芯!G1667,光放段!$C$4:$C$237,0))</f>
        <v>山东二干|济南德州1号管道光缆:济南四里村-德州湖滨南路</v>
      </c>
      <c r="F1667" s="3">
        <f>INDEX(光放段!$I$4:$I$237,MATCH(纤芯!H1667,光放段!$B$4:$B$237,0))</f>
        <v>37012100000</v>
      </c>
      <c r="G1667" s="3" t="str">
        <f t="shared" si="125"/>
        <v>山东二干|济南德州1号管道光缆:济南四里村-齐河新华路</v>
      </c>
      <c r="H1667" s="3">
        <f>INDEX(光放段!$B$4:$B$237,MATCH(纤芯!G1667,光放段!$C$4:$C$237,0))</f>
        <v>37012101000</v>
      </c>
      <c r="I1667" s="3" t="str">
        <f t="shared" si="126"/>
        <v>济南德州1号管道光缆</v>
      </c>
      <c r="J1667" s="3" t="str">
        <f>INDEX(子缆名称!$B$4:$B$29,纤芯!M1667)</f>
        <v>E缆</v>
      </c>
      <c r="K1667" s="3">
        <v>50</v>
      </c>
      <c r="L1667" s="3">
        <f t="shared" si="127"/>
        <v>2</v>
      </c>
      <c r="M1667" s="3">
        <f t="shared" si="128"/>
        <v>5</v>
      </c>
      <c r="N1667" s="3" t="s">
        <v>47</v>
      </c>
      <c r="O1667" s="3">
        <f>COUNTIF([1]局站!$D$4:$D$172,"="&amp;N1667)</f>
        <v>1</v>
      </c>
      <c r="P1667" s="3">
        <v>0</v>
      </c>
      <c r="Q1667" s="3">
        <v>0</v>
      </c>
      <c r="R1667" s="3">
        <v>0</v>
      </c>
      <c r="S1667" s="3" t="s">
        <v>40</v>
      </c>
      <c r="T1667" s="3">
        <f>COUNTIF([1]局站!$D$4:$D$172,"="&amp;S1667)</f>
        <v>1</v>
      </c>
      <c r="U1667" s="3">
        <v>0</v>
      </c>
      <c r="V1667" s="3">
        <v>0</v>
      </c>
      <c r="W1667" s="3">
        <v>0</v>
      </c>
      <c r="X1667" s="3" t="s">
        <v>1215</v>
      </c>
      <c r="Y1667" s="3" t="s">
        <v>881</v>
      </c>
      <c r="Z1667" s="3" t="str">
        <f>INDEX(业务类型!$C$4:$C$8,MATCH(纤芯!Y1667,业务类型!$B$4:$B$8,0))</f>
        <v>OTHER</v>
      </c>
      <c r="AA1667" s="3" t="s">
        <v>919</v>
      </c>
    </row>
    <row r="1668" spans="1:27" ht="33" x14ac:dyDescent="0.2">
      <c r="A1668" s="3">
        <v>1665</v>
      </c>
      <c r="B1668" s="3">
        <f t="shared" si="129"/>
        <v>37012101051</v>
      </c>
      <c r="C1668" s="3" t="s">
        <v>1166</v>
      </c>
      <c r="D1668" s="3" t="s">
        <v>212</v>
      </c>
      <c r="E1668" s="3" t="str">
        <f>INDEX(光放段!$G$4:$G$237,MATCH(纤芯!G1668,光放段!$C$4:$C$237,0))</f>
        <v>山东二干|济南德州1号管道光缆:济南四里村-德州湖滨南路</v>
      </c>
      <c r="F1668" s="3">
        <f>INDEX(光放段!$I$4:$I$237,MATCH(纤芯!H1668,光放段!$B$4:$B$237,0))</f>
        <v>37012100000</v>
      </c>
      <c r="G1668" s="3" t="str">
        <f t="shared" si="125"/>
        <v>山东二干|济南德州1号管道光缆:济南四里村-齐河新华路</v>
      </c>
      <c r="H1668" s="3">
        <f>INDEX(光放段!$B$4:$B$237,MATCH(纤芯!G1668,光放段!$C$4:$C$237,0))</f>
        <v>37012101000</v>
      </c>
      <c r="I1668" s="3" t="str">
        <f t="shared" si="126"/>
        <v>济南德州1号管道光缆</v>
      </c>
      <c r="J1668" s="3" t="str">
        <f>INDEX(子缆名称!$B$4:$B$29,纤芯!M1668)</f>
        <v>E缆</v>
      </c>
      <c r="K1668" s="3">
        <v>51</v>
      </c>
      <c r="L1668" s="3">
        <f t="shared" si="127"/>
        <v>3</v>
      </c>
      <c r="M1668" s="3">
        <f t="shared" si="128"/>
        <v>5</v>
      </c>
      <c r="N1668" s="3" t="s">
        <v>47</v>
      </c>
      <c r="O1668" s="3">
        <f>COUNTIF([1]局站!$D$4:$D$172,"="&amp;N1668)</f>
        <v>1</v>
      </c>
      <c r="P1668" s="3">
        <v>0</v>
      </c>
      <c r="Q1668" s="3">
        <v>0</v>
      </c>
      <c r="R1668" s="3">
        <v>0</v>
      </c>
      <c r="S1668" s="3" t="s">
        <v>40</v>
      </c>
      <c r="T1668" s="3">
        <f>COUNTIF([1]局站!$D$4:$D$172,"="&amp;S1668)</f>
        <v>1</v>
      </c>
      <c r="U1668" s="3">
        <v>0</v>
      </c>
      <c r="V1668" s="3">
        <v>0</v>
      </c>
      <c r="W1668" s="3">
        <v>0</v>
      </c>
      <c r="X1668" s="3" t="s">
        <v>1215</v>
      </c>
      <c r="Y1668" s="3" t="s">
        <v>880</v>
      </c>
      <c r="Z1668" s="3" t="str">
        <f>INDEX(业务类型!$C$4:$C$8,MATCH(纤芯!Y1668,业务类型!$B$4:$B$8,0))</f>
        <v>IDLE</v>
      </c>
      <c r="AA1668" s="3"/>
    </row>
    <row r="1669" spans="1:27" ht="33" x14ac:dyDescent="0.2">
      <c r="A1669" s="3">
        <v>1666</v>
      </c>
      <c r="B1669" s="3">
        <f t="shared" si="129"/>
        <v>37012101052</v>
      </c>
      <c r="C1669" s="3" t="s">
        <v>1166</v>
      </c>
      <c r="D1669" s="3" t="s">
        <v>212</v>
      </c>
      <c r="E1669" s="3" t="str">
        <f>INDEX(光放段!$G$4:$G$237,MATCH(纤芯!G1669,光放段!$C$4:$C$237,0))</f>
        <v>山东二干|济南德州1号管道光缆:济南四里村-德州湖滨南路</v>
      </c>
      <c r="F1669" s="3">
        <f>INDEX(光放段!$I$4:$I$237,MATCH(纤芯!H1669,光放段!$B$4:$B$237,0))</f>
        <v>37012100000</v>
      </c>
      <c r="G1669" s="3" t="str">
        <f t="shared" ref="G1669:G1732" si="130">C1669&amp;"|"&amp;D1669&amp;":"&amp;N1669&amp;"-"&amp;S1669</f>
        <v>山东二干|济南德州1号管道光缆:济南四里村-齐河新华路</v>
      </c>
      <c r="H1669" s="3">
        <f>INDEX(光放段!$B$4:$B$237,MATCH(纤芯!G1669,光放段!$C$4:$C$237,0))</f>
        <v>37012101000</v>
      </c>
      <c r="I1669" s="3" t="str">
        <f t="shared" ref="I1669:I1732" si="131">D1669</f>
        <v>济南德州1号管道光缆</v>
      </c>
      <c r="J1669" s="3" t="str">
        <f>INDEX(子缆名称!$B$4:$B$29,纤芯!M1669)</f>
        <v>E缆</v>
      </c>
      <c r="K1669" s="3">
        <v>52</v>
      </c>
      <c r="L1669" s="3">
        <f t="shared" ref="L1669:L1732" si="132">MOD(K1669-1,12)+1</f>
        <v>4</v>
      </c>
      <c r="M1669" s="3">
        <f t="shared" ref="M1669:M1732" si="133">INT((K1669-1)/12)+1</f>
        <v>5</v>
      </c>
      <c r="N1669" s="3" t="s">
        <v>47</v>
      </c>
      <c r="O1669" s="3">
        <f>COUNTIF([1]局站!$D$4:$D$172,"="&amp;N1669)</f>
        <v>1</v>
      </c>
      <c r="P1669" s="3">
        <v>0</v>
      </c>
      <c r="Q1669" s="3">
        <v>0</v>
      </c>
      <c r="R1669" s="3">
        <v>0</v>
      </c>
      <c r="S1669" s="3" t="s">
        <v>40</v>
      </c>
      <c r="T1669" s="3">
        <f>COUNTIF([1]局站!$D$4:$D$172,"="&amp;S1669)</f>
        <v>1</v>
      </c>
      <c r="U1669" s="3">
        <v>0</v>
      </c>
      <c r="V1669" s="3">
        <v>0</v>
      </c>
      <c r="W1669" s="3">
        <v>0</v>
      </c>
      <c r="X1669" s="3" t="s">
        <v>1215</v>
      </c>
      <c r="Y1669" s="3" t="s">
        <v>880</v>
      </c>
      <c r="Z1669" s="3" t="str">
        <f>INDEX(业务类型!$C$4:$C$8,MATCH(纤芯!Y1669,业务类型!$B$4:$B$8,0))</f>
        <v>IDLE</v>
      </c>
      <c r="AA1669" s="3"/>
    </row>
    <row r="1670" spans="1:27" ht="33" x14ac:dyDescent="0.2">
      <c r="A1670" s="3">
        <v>1667</v>
      </c>
      <c r="B1670" s="3">
        <f t="shared" si="129"/>
        <v>37012101053</v>
      </c>
      <c r="C1670" s="3" t="s">
        <v>1166</v>
      </c>
      <c r="D1670" s="3" t="s">
        <v>212</v>
      </c>
      <c r="E1670" s="3" t="str">
        <f>INDEX(光放段!$G$4:$G$237,MATCH(纤芯!G1670,光放段!$C$4:$C$237,0))</f>
        <v>山东二干|济南德州1号管道光缆:济南四里村-德州湖滨南路</v>
      </c>
      <c r="F1670" s="3">
        <f>INDEX(光放段!$I$4:$I$237,MATCH(纤芯!H1670,光放段!$B$4:$B$237,0))</f>
        <v>37012100000</v>
      </c>
      <c r="G1670" s="3" t="str">
        <f t="shared" si="130"/>
        <v>山东二干|济南德州1号管道光缆:济南四里村-齐河新华路</v>
      </c>
      <c r="H1670" s="3">
        <f>INDEX(光放段!$B$4:$B$237,MATCH(纤芯!G1670,光放段!$C$4:$C$237,0))</f>
        <v>37012101000</v>
      </c>
      <c r="I1670" s="3" t="str">
        <f t="shared" si="131"/>
        <v>济南德州1号管道光缆</v>
      </c>
      <c r="J1670" s="3" t="str">
        <f>INDEX(子缆名称!$B$4:$B$29,纤芯!M1670)</f>
        <v>E缆</v>
      </c>
      <c r="K1670" s="3">
        <v>53</v>
      </c>
      <c r="L1670" s="3">
        <f t="shared" si="132"/>
        <v>5</v>
      </c>
      <c r="M1670" s="3">
        <f t="shared" si="133"/>
        <v>5</v>
      </c>
      <c r="N1670" s="3" t="s">
        <v>47</v>
      </c>
      <c r="O1670" s="3">
        <f>COUNTIF([1]局站!$D$4:$D$172,"="&amp;N1670)</f>
        <v>1</v>
      </c>
      <c r="P1670" s="3">
        <v>0</v>
      </c>
      <c r="Q1670" s="3">
        <v>0</v>
      </c>
      <c r="R1670" s="3">
        <v>0</v>
      </c>
      <c r="S1670" s="3" t="s">
        <v>40</v>
      </c>
      <c r="T1670" s="3">
        <f>COUNTIF([1]局站!$D$4:$D$172,"="&amp;S1670)</f>
        <v>1</v>
      </c>
      <c r="U1670" s="3">
        <v>0</v>
      </c>
      <c r="V1670" s="3">
        <v>0</v>
      </c>
      <c r="W1670" s="3">
        <v>0</v>
      </c>
      <c r="X1670" s="3" t="s">
        <v>1215</v>
      </c>
      <c r="Y1670" s="3" t="s">
        <v>880</v>
      </c>
      <c r="Z1670" s="3" t="str">
        <f>INDEX(业务类型!$C$4:$C$8,MATCH(纤芯!Y1670,业务类型!$B$4:$B$8,0))</f>
        <v>IDLE</v>
      </c>
      <c r="AA1670" s="3"/>
    </row>
    <row r="1671" spans="1:27" ht="33" x14ac:dyDescent="0.2">
      <c r="A1671" s="3">
        <v>1668</v>
      </c>
      <c r="B1671" s="3">
        <f t="shared" si="129"/>
        <v>37012101054</v>
      </c>
      <c r="C1671" s="3" t="s">
        <v>1166</v>
      </c>
      <c r="D1671" s="3" t="s">
        <v>212</v>
      </c>
      <c r="E1671" s="3" t="str">
        <f>INDEX(光放段!$G$4:$G$237,MATCH(纤芯!G1671,光放段!$C$4:$C$237,0))</f>
        <v>山东二干|济南德州1号管道光缆:济南四里村-德州湖滨南路</v>
      </c>
      <c r="F1671" s="3">
        <f>INDEX(光放段!$I$4:$I$237,MATCH(纤芯!H1671,光放段!$B$4:$B$237,0))</f>
        <v>37012100000</v>
      </c>
      <c r="G1671" s="3" t="str">
        <f t="shared" si="130"/>
        <v>山东二干|济南德州1号管道光缆:济南四里村-齐河新华路</v>
      </c>
      <c r="H1671" s="3">
        <f>INDEX(光放段!$B$4:$B$237,MATCH(纤芯!G1671,光放段!$C$4:$C$237,0))</f>
        <v>37012101000</v>
      </c>
      <c r="I1671" s="3" t="str">
        <f t="shared" si="131"/>
        <v>济南德州1号管道光缆</v>
      </c>
      <c r="J1671" s="3" t="str">
        <f>INDEX(子缆名称!$B$4:$B$29,纤芯!M1671)</f>
        <v>E缆</v>
      </c>
      <c r="K1671" s="3">
        <v>54</v>
      </c>
      <c r="L1671" s="3">
        <f t="shared" si="132"/>
        <v>6</v>
      </c>
      <c r="M1671" s="3">
        <f t="shared" si="133"/>
        <v>5</v>
      </c>
      <c r="N1671" s="3" t="s">
        <v>47</v>
      </c>
      <c r="O1671" s="3">
        <f>COUNTIF([1]局站!$D$4:$D$172,"="&amp;N1671)</f>
        <v>1</v>
      </c>
      <c r="P1671" s="3">
        <v>0</v>
      </c>
      <c r="Q1671" s="3">
        <v>0</v>
      </c>
      <c r="R1671" s="3">
        <v>0</v>
      </c>
      <c r="S1671" s="3" t="s">
        <v>40</v>
      </c>
      <c r="T1671" s="3">
        <f>COUNTIF([1]局站!$D$4:$D$172,"="&amp;S1671)</f>
        <v>1</v>
      </c>
      <c r="U1671" s="3">
        <v>0</v>
      </c>
      <c r="V1671" s="3">
        <v>0</v>
      </c>
      <c r="W1671" s="3">
        <v>0</v>
      </c>
      <c r="X1671" s="3" t="s">
        <v>1215</v>
      </c>
      <c r="Y1671" s="3" t="s">
        <v>880</v>
      </c>
      <c r="Z1671" s="3" t="str">
        <f>INDEX(业务类型!$C$4:$C$8,MATCH(纤芯!Y1671,业务类型!$B$4:$B$8,0))</f>
        <v>IDLE</v>
      </c>
      <c r="AA1671" s="3"/>
    </row>
    <row r="1672" spans="1:27" ht="33" x14ac:dyDescent="0.2">
      <c r="A1672" s="3">
        <v>1669</v>
      </c>
      <c r="B1672" s="3">
        <f t="shared" si="129"/>
        <v>37012101055</v>
      </c>
      <c r="C1672" s="3" t="s">
        <v>1166</v>
      </c>
      <c r="D1672" s="3" t="s">
        <v>212</v>
      </c>
      <c r="E1672" s="3" t="str">
        <f>INDEX(光放段!$G$4:$G$237,MATCH(纤芯!G1672,光放段!$C$4:$C$237,0))</f>
        <v>山东二干|济南德州1号管道光缆:济南四里村-德州湖滨南路</v>
      </c>
      <c r="F1672" s="3">
        <f>INDEX(光放段!$I$4:$I$237,MATCH(纤芯!H1672,光放段!$B$4:$B$237,0))</f>
        <v>37012100000</v>
      </c>
      <c r="G1672" s="3" t="str">
        <f t="shared" si="130"/>
        <v>山东二干|济南德州1号管道光缆:济南四里村-齐河新华路</v>
      </c>
      <c r="H1672" s="3">
        <f>INDEX(光放段!$B$4:$B$237,MATCH(纤芯!G1672,光放段!$C$4:$C$237,0))</f>
        <v>37012101000</v>
      </c>
      <c r="I1672" s="3" t="str">
        <f t="shared" si="131"/>
        <v>济南德州1号管道光缆</v>
      </c>
      <c r="J1672" s="3" t="str">
        <f>INDEX(子缆名称!$B$4:$B$29,纤芯!M1672)</f>
        <v>E缆</v>
      </c>
      <c r="K1672" s="3">
        <v>55</v>
      </c>
      <c r="L1672" s="3">
        <f t="shared" si="132"/>
        <v>7</v>
      </c>
      <c r="M1672" s="3">
        <f t="shared" si="133"/>
        <v>5</v>
      </c>
      <c r="N1672" s="3" t="s">
        <v>47</v>
      </c>
      <c r="O1672" s="3">
        <f>COUNTIF([1]局站!$D$4:$D$172,"="&amp;N1672)</f>
        <v>1</v>
      </c>
      <c r="P1672" s="3">
        <v>0</v>
      </c>
      <c r="Q1672" s="3">
        <v>0</v>
      </c>
      <c r="R1672" s="3">
        <v>0</v>
      </c>
      <c r="S1672" s="3" t="s">
        <v>40</v>
      </c>
      <c r="T1672" s="3">
        <f>COUNTIF([1]局站!$D$4:$D$172,"="&amp;S1672)</f>
        <v>1</v>
      </c>
      <c r="U1672" s="3">
        <v>0</v>
      </c>
      <c r="V1672" s="3">
        <v>0</v>
      </c>
      <c r="W1672" s="3">
        <v>0</v>
      </c>
      <c r="X1672" s="3" t="s">
        <v>1215</v>
      </c>
      <c r="Y1672" s="3" t="s">
        <v>880</v>
      </c>
      <c r="Z1672" s="3" t="str">
        <f>INDEX(业务类型!$C$4:$C$8,MATCH(纤芯!Y1672,业务类型!$B$4:$B$8,0))</f>
        <v>IDLE</v>
      </c>
      <c r="AA1672" s="3"/>
    </row>
    <row r="1673" spans="1:27" ht="33" x14ac:dyDescent="0.2">
      <c r="A1673" s="3">
        <v>1670</v>
      </c>
      <c r="B1673" s="3">
        <f t="shared" si="129"/>
        <v>37012101056</v>
      </c>
      <c r="C1673" s="3" t="s">
        <v>1166</v>
      </c>
      <c r="D1673" s="3" t="s">
        <v>212</v>
      </c>
      <c r="E1673" s="3" t="str">
        <f>INDEX(光放段!$G$4:$G$237,MATCH(纤芯!G1673,光放段!$C$4:$C$237,0))</f>
        <v>山东二干|济南德州1号管道光缆:济南四里村-德州湖滨南路</v>
      </c>
      <c r="F1673" s="3">
        <f>INDEX(光放段!$I$4:$I$237,MATCH(纤芯!H1673,光放段!$B$4:$B$237,0))</f>
        <v>37012100000</v>
      </c>
      <c r="G1673" s="3" t="str">
        <f t="shared" si="130"/>
        <v>山东二干|济南德州1号管道光缆:济南四里村-齐河新华路</v>
      </c>
      <c r="H1673" s="3">
        <f>INDEX(光放段!$B$4:$B$237,MATCH(纤芯!G1673,光放段!$C$4:$C$237,0))</f>
        <v>37012101000</v>
      </c>
      <c r="I1673" s="3" t="str">
        <f t="shared" si="131"/>
        <v>济南德州1号管道光缆</v>
      </c>
      <c r="J1673" s="3" t="str">
        <f>INDEX(子缆名称!$B$4:$B$29,纤芯!M1673)</f>
        <v>E缆</v>
      </c>
      <c r="K1673" s="3">
        <v>56</v>
      </c>
      <c r="L1673" s="3">
        <f t="shared" si="132"/>
        <v>8</v>
      </c>
      <c r="M1673" s="3">
        <f t="shared" si="133"/>
        <v>5</v>
      </c>
      <c r="N1673" s="3" t="s">
        <v>47</v>
      </c>
      <c r="O1673" s="3">
        <f>COUNTIF([1]局站!$D$4:$D$172,"="&amp;N1673)</f>
        <v>1</v>
      </c>
      <c r="P1673" s="3">
        <v>0</v>
      </c>
      <c r="Q1673" s="3">
        <v>0</v>
      </c>
      <c r="R1673" s="3">
        <v>0</v>
      </c>
      <c r="S1673" s="3" t="s">
        <v>40</v>
      </c>
      <c r="T1673" s="3">
        <f>COUNTIF([1]局站!$D$4:$D$172,"="&amp;S1673)</f>
        <v>1</v>
      </c>
      <c r="U1673" s="3">
        <v>0</v>
      </c>
      <c r="V1673" s="3">
        <v>0</v>
      </c>
      <c r="W1673" s="3">
        <v>0</v>
      </c>
      <c r="X1673" s="3" t="s">
        <v>1215</v>
      </c>
      <c r="Y1673" s="3" t="s">
        <v>880</v>
      </c>
      <c r="Z1673" s="3" t="str">
        <f>INDEX(业务类型!$C$4:$C$8,MATCH(纤芯!Y1673,业务类型!$B$4:$B$8,0))</f>
        <v>IDLE</v>
      </c>
      <c r="AA1673" s="3"/>
    </row>
    <row r="1674" spans="1:27" ht="33" x14ac:dyDescent="0.2">
      <c r="A1674" s="3">
        <v>1671</v>
      </c>
      <c r="B1674" s="3">
        <f t="shared" si="129"/>
        <v>37012101057</v>
      </c>
      <c r="C1674" s="3" t="s">
        <v>1166</v>
      </c>
      <c r="D1674" s="3" t="s">
        <v>212</v>
      </c>
      <c r="E1674" s="3" t="str">
        <f>INDEX(光放段!$G$4:$G$237,MATCH(纤芯!G1674,光放段!$C$4:$C$237,0))</f>
        <v>山东二干|济南德州1号管道光缆:济南四里村-德州湖滨南路</v>
      </c>
      <c r="F1674" s="3">
        <f>INDEX(光放段!$I$4:$I$237,MATCH(纤芯!H1674,光放段!$B$4:$B$237,0))</f>
        <v>37012100000</v>
      </c>
      <c r="G1674" s="3" t="str">
        <f t="shared" si="130"/>
        <v>山东二干|济南德州1号管道光缆:济南四里村-齐河新华路</v>
      </c>
      <c r="H1674" s="3">
        <f>INDEX(光放段!$B$4:$B$237,MATCH(纤芯!G1674,光放段!$C$4:$C$237,0))</f>
        <v>37012101000</v>
      </c>
      <c r="I1674" s="3" t="str">
        <f t="shared" si="131"/>
        <v>济南德州1号管道光缆</v>
      </c>
      <c r="J1674" s="3" t="str">
        <f>INDEX(子缆名称!$B$4:$B$29,纤芯!M1674)</f>
        <v>E缆</v>
      </c>
      <c r="K1674" s="3">
        <v>57</v>
      </c>
      <c r="L1674" s="3">
        <f t="shared" si="132"/>
        <v>9</v>
      </c>
      <c r="M1674" s="3">
        <f t="shared" si="133"/>
        <v>5</v>
      </c>
      <c r="N1674" s="3" t="s">
        <v>47</v>
      </c>
      <c r="O1674" s="3">
        <f>COUNTIF([1]局站!$D$4:$D$172,"="&amp;N1674)</f>
        <v>1</v>
      </c>
      <c r="P1674" s="3">
        <v>0</v>
      </c>
      <c r="Q1674" s="3">
        <v>0</v>
      </c>
      <c r="R1674" s="3">
        <v>0</v>
      </c>
      <c r="S1674" s="3" t="s">
        <v>40</v>
      </c>
      <c r="T1674" s="3">
        <f>COUNTIF([1]局站!$D$4:$D$172,"="&amp;S1674)</f>
        <v>1</v>
      </c>
      <c r="U1674" s="3">
        <v>0</v>
      </c>
      <c r="V1674" s="3">
        <v>0</v>
      </c>
      <c r="W1674" s="3">
        <v>0</v>
      </c>
      <c r="X1674" s="3" t="s">
        <v>1215</v>
      </c>
      <c r="Y1674" s="3" t="s">
        <v>880</v>
      </c>
      <c r="Z1674" s="3" t="str">
        <f>INDEX(业务类型!$C$4:$C$8,MATCH(纤芯!Y1674,业务类型!$B$4:$B$8,0))</f>
        <v>IDLE</v>
      </c>
      <c r="AA1674" s="3"/>
    </row>
    <row r="1675" spans="1:27" ht="33" x14ac:dyDescent="0.2">
      <c r="A1675" s="3">
        <v>1672</v>
      </c>
      <c r="B1675" s="3">
        <f t="shared" si="129"/>
        <v>37012101058</v>
      </c>
      <c r="C1675" s="3" t="s">
        <v>1166</v>
      </c>
      <c r="D1675" s="3" t="s">
        <v>212</v>
      </c>
      <c r="E1675" s="3" t="str">
        <f>INDEX(光放段!$G$4:$G$237,MATCH(纤芯!G1675,光放段!$C$4:$C$237,0))</f>
        <v>山东二干|济南德州1号管道光缆:济南四里村-德州湖滨南路</v>
      </c>
      <c r="F1675" s="3">
        <f>INDEX(光放段!$I$4:$I$237,MATCH(纤芯!H1675,光放段!$B$4:$B$237,0))</f>
        <v>37012100000</v>
      </c>
      <c r="G1675" s="3" t="str">
        <f t="shared" si="130"/>
        <v>山东二干|济南德州1号管道光缆:济南四里村-齐河新华路</v>
      </c>
      <c r="H1675" s="3">
        <f>INDEX(光放段!$B$4:$B$237,MATCH(纤芯!G1675,光放段!$C$4:$C$237,0))</f>
        <v>37012101000</v>
      </c>
      <c r="I1675" s="3" t="str">
        <f t="shared" si="131"/>
        <v>济南德州1号管道光缆</v>
      </c>
      <c r="J1675" s="3" t="str">
        <f>INDEX(子缆名称!$B$4:$B$29,纤芯!M1675)</f>
        <v>E缆</v>
      </c>
      <c r="K1675" s="3">
        <v>58</v>
      </c>
      <c r="L1675" s="3">
        <f t="shared" si="132"/>
        <v>10</v>
      </c>
      <c r="M1675" s="3">
        <f t="shared" si="133"/>
        <v>5</v>
      </c>
      <c r="N1675" s="3" t="s">
        <v>47</v>
      </c>
      <c r="O1675" s="3">
        <f>COUNTIF([1]局站!$D$4:$D$172,"="&amp;N1675)</f>
        <v>1</v>
      </c>
      <c r="P1675" s="3">
        <v>0</v>
      </c>
      <c r="Q1675" s="3">
        <v>0</v>
      </c>
      <c r="R1675" s="3">
        <v>0</v>
      </c>
      <c r="S1675" s="3" t="s">
        <v>40</v>
      </c>
      <c r="T1675" s="3">
        <f>COUNTIF([1]局站!$D$4:$D$172,"="&amp;S1675)</f>
        <v>1</v>
      </c>
      <c r="U1675" s="3">
        <v>0</v>
      </c>
      <c r="V1675" s="3">
        <v>0</v>
      </c>
      <c r="W1675" s="3">
        <v>0</v>
      </c>
      <c r="X1675" s="3" t="s">
        <v>1215</v>
      </c>
      <c r="Y1675" s="3" t="s">
        <v>880</v>
      </c>
      <c r="Z1675" s="3" t="str">
        <f>INDEX(业务类型!$C$4:$C$8,MATCH(纤芯!Y1675,业务类型!$B$4:$B$8,0))</f>
        <v>IDLE</v>
      </c>
      <c r="AA1675" s="3"/>
    </row>
    <row r="1676" spans="1:27" ht="33" x14ac:dyDescent="0.2">
      <c r="A1676" s="3">
        <v>1673</v>
      </c>
      <c r="B1676" s="3">
        <f t="shared" si="129"/>
        <v>37012101059</v>
      </c>
      <c r="C1676" s="3" t="s">
        <v>1166</v>
      </c>
      <c r="D1676" s="3" t="s">
        <v>212</v>
      </c>
      <c r="E1676" s="3" t="str">
        <f>INDEX(光放段!$G$4:$G$237,MATCH(纤芯!G1676,光放段!$C$4:$C$237,0))</f>
        <v>山东二干|济南德州1号管道光缆:济南四里村-德州湖滨南路</v>
      </c>
      <c r="F1676" s="3">
        <f>INDEX(光放段!$I$4:$I$237,MATCH(纤芯!H1676,光放段!$B$4:$B$237,0))</f>
        <v>37012100000</v>
      </c>
      <c r="G1676" s="3" t="str">
        <f t="shared" si="130"/>
        <v>山东二干|济南德州1号管道光缆:济南四里村-齐河新华路</v>
      </c>
      <c r="H1676" s="3">
        <f>INDEX(光放段!$B$4:$B$237,MATCH(纤芯!G1676,光放段!$C$4:$C$237,0))</f>
        <v>37012101000</v>
      </c>
      <c r="I1676" s="3" t="str">
        <f t="shared" si="131"/>
        <v>济南德州1号管道光缆</v>
      </c>
      <c r="J1676" s="3" t="str">
        <f>INDEX(子缆名称!$B$4:$B$29,纤芯!M1676)</f>
        <v>E缆</v>
      </c>
      <c r="K1676" s="3">
        <v>59</v>
      </c>
      <c r="L1676" s="3">
        <f t="shared" si="132"/>
        <v>11</v>
      </c>
      <c r="M1676" s="3">
        <f t="shared" si="133"/>
        <v>5</v>
      </c>
      <c r="N1676" s="3" t="s">
        <v>47</v>
      </c>
      <c r="O1676" s="3">
        <f>COUNTIF([1]局站!$D$4:$D$172,"="&amp;N1676)</f>
        <v>1</v>
      </c>
      <c r="P1676" s="3">
        <v>0</v>
      </c>
      <c r="Q1676" s="3">
        <v>0</v>
      </c>
      <c r="R1676" s="3">
        <v>0</v>
      </c>
      <c r="S1676" s="3" t="s">
        <v>40</v>
      </c>
      <c r="T1676" s="3">
        <f>COUNTIF([1]局站!$D$4:$D$172,"="&amp;S1676)</f>
        <v>1</v>
      </c>
      <c r="U1676" s="3">
        <v>0</v>
      </c>
      <c r="V1676" s="3">
        <v>0</v>
      </c>
      <c r="W1676" s="3">
        <v>0</v>
      </c>
      <c r="X1676" s="3" t="s">
        <v>1215</v>
      </c>
      <c r="Y1676" s="3" t="s">
        <v>880</v>
      </c>
      <c r="Z1676" s="3" t="str">
        <f>INDEX(业务类型!$C$4:$C$8,MATCH(纤芯!Y1676,业务类型!$B$4:$B$8,0))</f>
        <v>IDLE</v>
      </c>
      <c r="AA1676" s="3"/>
    </row>
    <row r="1677" spans="1:27" ht="33" x14ac:dyDescent="0.2">
      <c r="A1677" s="3">
        <v>1674</v>
      </c>
      <c r="B1677" s="3">
        <f t="shared" si="129"/>
        <v>37012101060</v>
      </c>
      <c r="C1677" s="3" t="s">
        <v>1166</v>
      </c>
      <c r="D1677" s="3" t="s">
        <v>212</v>
      </c>
      <c r="E1677" s="3" t="str">
        <f>INDEX(光放段!$G$4:$G$237,MATCH(纤芯!G1677,光放段!$C$4:$C$237,0))</f>
        <v>山东二干|济南德州1号管道光缆:济南四里村-德州湖滨南路</v>
      </c>
      <c r="F1677" s="3">
        <f>INDEX(光放段!$I$4:$I$237,MATCH(纤芯!H1677,光放段!$B$4:$B$237,0))</f>
        <v>37012100000</v>
      </c>
      <c r="G1677" s="3" t="str">
        <f t="shared" si="130"/>
        <v>山东二干|济南德州1号管道光缆:济南四里村-齐河新华路</v>
      </c>
      <c r="H1677" s="3">
        <f>INDEX(光放段!$B$4:$B$237,MATCH(纤芯!G1677,光放段!$C$4:$C$237,0))</f>
        <v>37012101000</v>
      </c>
      <c r="I1677" s="3" t="str">
        <f t="shared" si="131"/>
        <v>济南德州1号管道光缆</v>
      </c>
      <c r="J1677" s="3" t="str">
        <f>INDEX(子缆名称!$B$4:$B$29,纤芯!M1677)</f>
        <v>E缆</v>
      </c>
      <c r="K1677" s="3">
        <v>60</v>
      </c>
      <c r="L1677" s="3">
        <f t="shared" si="132"/>
        <v>12</v>
      </c>
      <c r="M1677" s="3">
        <f t="shared" si="133"/>
        <v>5</v>
      </c>
      <c r="N1677" s="3" t="s">
        <v>47</v>
      </c>
      <c r="O1677" s="3">
        <f>COUNTIF([1]局站!$D$4:$D$172,"="&amp;N1677)</f>
        <v>1</v>
      </c>
      <c r="P1677" s="3">
        <v>0</v>
      </c>
      <c r="Q1677" s="3">
        <v>0</v>
      </c>
      <c r="R1677" s="3">
        <v>0</v>
      </c>
      <c r="S1677" s="3" t="s">
        <v>40</v>
      </c>
      <c r="T1677" s="3">
        <f>COUNTIF([1]局站!$D$4:$D$172,"="&amp;S1677)</f>
        <v>1</v>
      </c>
      <c r="U1677" s="3">
        <v>0</v>
      </c>
      <c r="V1677" s="3">
        <v>0</v>
      </c>
      <c r="W1677" s="3">
        <v>0</v>
      </c>
      <c r="X1677" s="3" t="s">
        <v>1215</v>
      </c>
      <c r="Y1677" s="3" t="s">
        <v>880</v>
      </c>
      <c r="Z1677" s="3" t="str">
        <f>INDEX(业务类型!$C$4:$C$8,MATCH(纤芯!Y1677,业务类型!$B$4:$B$8,0))</f>
        <v>IDLE</v>
      </c>
      <c r="AA1677" s="3"/>
    </row>
    <row r="1678" spans="1:27" ht="33" x14ac:dyDescent="0.2">
      <c r="A1678" s="3">
        <v>1675</v>
      </c>
      <c r="B1678" s="3">
        <f t="shared" si="129"/>
        <v>37012101061</v>
      </c>
      <c r="C1678" s="3" t="s">
        <v>1166</v>
      </c>
      <c r="D1678" s="3" t="s">
        <v>212</v>
      </c>
      <c r="E1678" s="3" t="str">
        <f>INDEX(光放段!$G$4:$G$237,MATCH(纤芯!G1678,光放段!$C$4:$C$237,0))</f>
        <v>山东二干|济南德州1号管道光缆:济南四里村-德州湖滨南路</v>
      </c>
      <c r="F1678" s="3">
        <f>INDEX(光放段!$I$4:$I$237,MATCH(纤芯!H1678,光放段!$B$4:$B$237,0))</f>
        <v>37012100000</v>
      </c>
      <c r="G1678" s="3" t="str">
        <f t="shared" si="130"/>
        <v>山东二干|济南德州1号管道光缆:济南四里村-齐河新华路</v>
      </c>
      <c r="H1678" s="3">
        <f>INDEX(光放段!$B$4:$B$237,MATCH(纤芯!G1678,光放段!$C$4:$C$237,0))</f>
        <v>37012101000</v>
      </c>
      <c r="I1678" s="3" t="str">
        <f t="shared" si="131"/>
        <v>济南德州1号管道光缆</v>
      </c>
      <c r="J1678" s="3" t="str">
        <f>INDEX(子缆名称!$B$4:$B$29,纤芯!M1678)</f>
        <v>F缆</v>
      </c>
      <c r="K1678" s="3">
        <v>61</v>
      </c>
      <c r="L1678" s="3">
        <f t="shared" si="132"/>
        <v>1</v>
      </c>
      <c r="M1678" s="3">
        <f t="shared" si="133"/>
        <v>6</v>
      </c>
      <c r="N1678" s="3" t="s">
        <v>47</v>
      </c>
      <c r="O1678" s="3">
        <f>COUNTIF([1]局站!$D$4:$D$172,"="&amp;N1678)</f>
        <v>1</v>
      </c>
      <c r="P1678" s="3">
        <v>0</v>
      </c>
      <c r="Q1678" s="3">
        <v>0</v>
      </c>
      <c r="R1678" s="3">
        <v>0</v>
      </c>
      <c r="S1678" s="3" t="s">
        <v>40</v>
      </c>
      <c r="T1678" s="3">
        <f>COUNTIF([1]局站!$D$4:$D$172,"="&amp;S1678)</f>
        <v>1</v>
      </c>
      <c r="U1678" s="3">
        <v>0</v>
      </c>
      <c r="V1678" s="3">
        <v>0</v>
      </c>
      <c r="W1678" s="3">
        <v>0</v>
      </c>
      <c r="X1678" s="3" t="s">
        <v>1215</v>
      </c>
      <c r="Y1678" s="3" t="s">
        <v>881</v>
      </c>
      <c r="Z1678" s="3" t="str">
        <f>INDEX(业务类型!$C$4:$C$8,MATCH(纤芯!Y1678,业务类型!$B$4:$B$8,0))</f>
        <v>OTHER</v>
      </c>
      <c r="AA1678" s="3" t="s">
        <v>919</v>
      </c>
    </row>
    <row r="1679" spans="1:27" ht="33" x14ac:dyDescent="0.2">
      <c r="A1679" s="3">
        <v>1676</v>
      </c>
      <c r="B1679" s="3">
        <f t="shared" si="129"/>
        <v>37012101062</v>
      </c>
      <c r="C1679" s="3" t="s">
        <v>1166</v>
      </c>
      <c r="D1679" s="3" t="s">
        <v>212</v>
      </c>
      <c r="E1679" s="3" t="str">
        <f>INDEX(光放段!$G$4:$G$237,MATCH(纤芯!G1679,光放段!$C$4:$C$237,0))</f>
        <v>山东二干|济南德州1号管道光缆:济南四里村-德州湖滨南路</v>
      </c>
      <c r="F1679" s="3">
        <f>INDEX(光放段!$I$4:$I$237,MATCH(纤芯!H1679,光放段!$B$4:$B$237,0))</f>
        <v>37012100000</v>
      </c>
      <c r="G1679" s="3" t="str">
        <f t="shared" si="130"/>
        <v>山东二干|济南德州1号管道光缆:济南四里村-齐河新华路</v>
      </c>
      <c r="H1679" s="3">
        <f>INDEX(光放段!$B$4:$B$237,MATCH(纤芯!G1679,光放段!$C$4:$C$237,0))</f>
        <v>37012101000</v>
      </c>
      <c r="I1679" s="3" t="str">
        <f t="shared" si="131"/>
        <v>济南德州1号管道光缆</v>
      </c>
      <c r="J1679" s="3" t="str">
        <f>INDEX(子缆名称!$B$4:$B$29,纤芯!M1679)</f>
        <v>F缆</v>
      </c>
      <c r="K1679" s="3">
        <v>62</v>
      </c>
      <c r="L1679" s="3">
        <f t="shared" si="132"/>
        <v>2</v>
      </c>
      <c r="M1679" s="3">
        <f t="shared" si="133"/>
        <v>6</v>
      </c>
      <c r="N1679" s="3" t="s">
        <v>47</v>
      </c>
      <c r="O1679" s="3">
        <f>COUNTIF([1]局站!$D$4:$D$172,"="&amp;N1679)</f>
        <v>1</v>
      </c>
      <c r="P1679" s="3">
        <v>0</v>
      </c>
      <c r="Q1679" s="3">
        <v>0</v>
      </c>
      <c r="R1679" s="3">
        <v>0</v>
      </c>
      <c r="S1679" s="3" t="s">
        <v>40</v>
      </c>
      <c r="T1679" s="3">
        <f>COUNTIF([1]局站!$D$4:$D$172,"="&amp;S1679)</f>
        <v>1</v>
      </c>
      <c r="U1679" s="3">
        <v>0</v>
      </c>
      <c r="V1679" s="3">
        <v>0</v>
      </c>
      <c r="W1679" s="3">
        <v>0</v>
      </c>
      <c r="X1679" s="3" t="s">
        <v>1215</v>
      </c>
      <c r="Y1679" s="3" t="s">
        <v>881</v>
      </c>
      <c r="Z1679" s="3" t="str">
        <f>INDEX(业务类型!$C$4:$C$8,MATCH(纤芯!Y1679,业务类型!$B$4:$B$8,0))</f>
        <v>OTHER</v>
      </c>
      <c r="AA1679" s="3" t="s">
        <v>919</v>
      </c>
    </row>
    <row r="1680" spans="1:27" ht="33" x14ac:dyDescent="0.2">
      <c r="A1680" s="3">
        <v>1677</v>
      </c>
      <c r="B1680" s="3">
        <f t="shared" si="129"/>
        <v>37012101063</v>
      </c>
      <c r="C1680" s="3" t="s">
        <v>1166</v>
      </c>
      <c r="D1680" s="3" t="s">
        <v>212</v>
      </c>
      <c r="E1680" s="3" t="str">
        <f>INDEX(光放段!$G$4:$G$237,MATCH(纤芯!G1680,光放段!$C$4:$C$237,0))</f>
        <v>山东二干|济南德州1号管道光缆:济南四里村-德州湖滨南路</v>
      </c>
      <c r="F1680" s="3">
        <f>INDEX(光放段!$I$4:$I$237,MATCH(纤芯!H1680,光放段!$B$4:$B$237,0))</f>
        <v>37012100000</v>
      </c>
      <c r="G1680" s="3" t="str">
        <f t="shared" si="130"/>
        <v>山东二干|济南德州1号管道光缆:济南四里村-齐河新华路</v>
      </c>
      <c r="H1680" s="3">
        <f>INDEX(光放段!$B$4:$B$237,MATCH(纤芯!G1680,光放段!$C$4:$C$237,0))</f>
        <v>37012101000</v>
      </c>
      <c r="I1680" s="3" t="str">
        <f t="shared" si="131"/>
        <v>济南德州1号管道光缆</v>
      </c>
      <c r="J1680" s="3" t="str">
        <f>INDEX(子缆名称!$B$4:$B$29,纤芯!M1680)</f>
        <v>F缆</v>
      </c>
      <c r="K1680" s="3">
        <v>63</v>
      </c>
      <c r="L1680" s="3">
        <f t="shared" si="132"/>
        <v>3</v>
      </c>
      <c r="M1680" s="3">
        <f t="shared" si="133"/>
        <v>6</v>
      </c>
      <c r="N1680" s="3" t="s">
        <v>47</v>
      </c>
      <c r="O1680" s="3">
        <f>COUNTIF([1]局站!$D$4:$D$172,"="&amp;N1680)</f>
        <v>1</v>
      </c>
      <c r="P1680" s="3">
        <v>0</v>
      </c>
      <c r="Q1680" s="3">
        <v>0</v>
      </c>
      <c r="R1680" s="3">
        <v>0</v>
      </c>
      <c r="S1680" s="3" t="s">
        <v>40</v>
      </c>
      <c r="T1680" s="3">
        <f>COUNTIF([1]局站!$D$4:$D$172,"="&amp;S1680)</f>
        <v>1</v>
      </c>
      <c r="U1680" s="3">
        <v>0</v>
      </c>
      <c r="V1680" s="3">
        <v>0</v>
      </c>
      <c r="W1680" s="3">
        <v>0</v>
      </c>
      <c r="X1680" s="3" t="s">
        <v>1215</v>
      </c>
      <c r="Y1680" s="3" t="s">
        <v>881</v>
      </c>
      <c r="Z1680" s="3" t="str">
        <f>INDEX(业务类型!$C$4:$C$8,MATCH(纤芯!Y1680,业务类型!$B$4:$B$8,0))</f>
        <v>OTHER</v>
      </c>
      <c r="AA1680" s="3" t="s">
        <v>882</v>
      </c>
    </row>
    <row r="1681" spans="1:27" ht="33" x14ac:dyDescent="0.2">
      <c r="A1681" s="3">
        <v>1678</v>
      </c>
      <c r="B1681" s="3">
        <f t="shared" si="129"/>
        <v>37012101064</v>
      </c>
      <c r="C1681" s="3" t="s">
        <v>1166</v>
      </c>
      <c r="D1681" s="3" t="s">
        <v>212</v>
      </c>
      <c r="E1681" s="3" t="str">
        <f>INDEX(光放段!$G$4:$G$237,MATCH(纤芯!G1681,光放段!$C$4:$C$237,0))</f>
        <v>山东二干|济南德州1号管道光缆:济南四里村-德州湖滨南路</v>
      </c>
      <c r="F1681" s="3">
        <f>INDEX(光放段!$I$4:$I$237,MATCH(纤芯!H1681,光放段!$B$4:$B$237,0))</f>
        <v>37012100000</v>
      </c>
      <c r="G1681" s="3" t="str">
        <f t="shared" si="130"/>
        <v>山东二干|济南德州1号管道光缆:济南四里村-齐河新华路</v>
      </c>
      <c r="H1681" s="3">
        <f>INDEX(光放段!$B$4:$B$237,MATCH(纤芯!G1681,光放段!$C$4:$C$237,0))</f>
        <v>37012101000</v>
      </c>
      <c r="I1681" s="3" t="str">
        <f t="shared" si="131"/>
        <v>济南德州1号管道光缆</v>
      </c>
      <c r="J1681" s="3" t="str">
        <f>INDEX(子缆名称!$B$4:$B$29,纤芯!M1681)</f>
        <v>F缆</v>
      </c>
      <c r="K1681" s="3">
        <v>64</v>
      </c>
      <c r="L1681" s="3">
        <f t="shared" si="132"/>
        <v>4</v>
      </c>
      <c r="M1681" s="3">
        <f t="shared" si="133"/>
        <v>6</v>
      </c>
      <c r="N1681" s="3" t="s">
        <v>47</v>
      </c>
      <c r="O1681" s="3">
        <f>COUNTIF([1]局站!$D$4:$D$172,"="&amp;N1681)</f>
        <v>1</v>
      </c>
      <c r="P1681" s="3">
        <v>0</v>
      </c>
      <c r="Q1681" s="3">
        <v>0</v>
      </c>
      <c r="R1681" s="3">
        <v>0</v>
      </c>
      <c r="S1681" s="3" t="s">
        <v>40</v>
      </c>
      <c r="T1681" s="3">
        <f>COUNTIF([1]局站!$D$4:$D$172,"="&amp;S1681)</f>
        <v>1</v>
      </c>
      <c r="U1681" s="3">
        <v>0</v>
      </c>
      <c r="V1681" s="3">
        <v>0</v>
      </c>
      <c r="W1681" s="3">
        <v>0</v>
      </c>
      <c r="X1681" s="3" t="s">
        <v>1215</v>
      </c>
      <c r="Y1681" s="3" t="s">
        <v>881</v>
      </c>
      <c r="Z1681" s="3" t="str">
        <f>INDEX(业务类型!$C$4:$C$8,MATCH(纤芯!Y1681,业务类型!$B$4:$B$8,0))</f>
        <v>OTHER</v>
      </c>
      <c r="AA1681" s="3" t="s">
        <v>882</v>
      </c>
    </row>
    <row r="1682" spans="1:27" ht="33" x14ac:dyDescent="0.2">
      <c r="A1682" s="3">
        <v>1679</v>
      </c>
      <c r="B1682" s="3">
        <f t="shared" si="129"/>
        <v>37012102001</v>
      </c>
      <c r="C1682" s="3" t="s">
        <v>1166</v>
      </c>
      <c r="D1682" s="3" t="s">
        <v>212</v>
      </c>
      <c r="E1682" s="3" t="str">
        <f>INDEX(光放段!$G$4:$G$237,MATCH(纤芯!G1682,光放段!$C$4:$C$237,0))</f>
        <v>山东二干|济南德州1号管道光缆:济南四里村-德州湖滨南路</v>
      </c>
      <c r="F1682" s="3">
        <f>INDEX(光放段!$I$4:$I$237,MATCH(纤芯!H1682,光放段!$B$4:$B$237,0))</f>
        <v>37012100000</v>
      </c>
      <c r="G1682" s="3" t="str">
        <f t="shared" si="130"/>
        <v>山东二干|济南德州1号管道光缆:齐河新华路-禹城行政街</v>
      </c>
      <c r="H1682" s="3">
        <f>INDEX(光放段!$B$4:$B$237,MATCH(纤芯!G1682,光放段!$C$4:$C$237,0))</f>
        <v>37012102000</v>
      </c>
      <c r="I1682" s="3" t="str">
        <f t="shared" si="131"/>
        <v>济南德州1号管道光缆</v>
      </c>
      <c r="J1682" s="3" t="str">
        <f>INDEX(子缆名称!$B$4:$B$29,纤芯!M1682)</f>
        <v>A缆</v>
      </c>
      <c r="K1682" s="3">
        <v>1</v>
      </c>
      <c r="L1682" s="3">
        <f t="shared" si="132"/>
        <v>1</v>
      </c>
      <c r="M1682" s="3">
        <f t="shared" si="133"/>
        <v>1</v>
      </c>
      <c r="N1682" s="3" t="s">
        <v>40</v>
      </c>
      <c r="O1682" s="3">
        <f>COUNTIF([1]局站!$D$4:$D$172,"="&amp;N1682)</f>
        <v>1</v>
      </c>
      <c r="P1682" s="3">
        <v>0</v>
      </c>
      <c r="Q1682" s="3">
        <v>0</v>
      </c>
      <c r="R1682" s="3">
        <v>0</v>
      </c>
      <c r="S1682" s="3" t="s">
        <v>39</v>
      </c>
      <c r="T1682" s="3">
        <f>COUNTIF([1]局站!$D$4:$D$172,"="&amp;S1682)</f>
        <v>1</v>
      </c>
      <c r="U1682" s="3">
        <v>0</v>
      </c>
      <c r="V1682" s="3">
        <v>0</v>
      </c>
      <c r="W1682" s="3">
        <v>0</v>
      </c>
      <c r="X1682" s="3" t="s">
        <v>1215</v>
      </c>
      <c r="Y1682" s="3" t="s">
        <v>852</v>
      </c>
      <c r="Z1682" s="3" t="str">
        <f>INDEX(业务类型!$C$4:$C$8,MATCH(纤芯!Y1682,业务类型!$B$4:$B$8,0))</f>
        <v>TWO</v>
      </c>
      <c r="AA1682" s="3" t="s">
        <v>886</v>
      </c>
    </row>
    <row r="1683" spans="1:27" ht="33" x14ac:dyDescent="0.2">
      <c r="A1683" s="3">
        <v>1680</v>
      </c>
      <c r="B1683" s="3">
        <f t="shared" si="129"/>
        <v>37012102002</v>
      </c>
      <c r="C1683" s="3" t="s">
        <v>1166</v>
      </c>
      <c r="D1683" s="3" t="s">
        <v>212</v>
      </c>
      <c r="E1683" s="3" t="str">
        <f>INDEX(光放段!$G$4:$G$237,MATCH(纤芯!G1683,光放段!$C$4:$C$237,0))</f>
        <v>山东二干|济南德州1号管道光缆:济南四里村-德州湖滨南路</v>
      </c>
      <c r="F1683" s="3">
        <f>INDEX(光放段!$I$4:$I$237,MATCH(纤芯!H1683,光放段!$B$4:$B$237,0))</f>
        <v>37012100000</v>
      </c>
      <c r="G1683" s="3" t="str">
        <f t="shared" si="130"/>
        <v>山东二干|济南德州1号管道光缆:齐河新华路-禹城行政街</v>
      </c>
      <c r="H1683" s="3">
        <f>INDEX(光放段!$B$4:$B$237,MATCH(纤芯!G1683,光放段!$C$4:$C$237,0))</f>
        <v>37012102000</v>
      </c>
      <c r="I1683" s="3" t="str">
        <f t="shared" si="131"/>
        <v>济南德州1号管道光缆</v>
      </c>
      <c r="J1683" s="3" t="str">
        <f>INDEX(子缆名称!$B$4:$B$29,纤芯!M1683)</f>
        <v>A缆</v>
      </c>
      <c r="K1683" s="3">
        <v>2</v>
      </c>
      <c r="L1683" s="3">
        <f t="shared" si="132"/>
        <v>2</v>
      </c>
      <c r="M1683" s="3">
        <f t="shared" si="133"/>
        <v>1</v>
      </c>
      <c r="N1683" s="3" t="s">
        <v>40</v>
      </c>
      <c r="O1683" s="3">
        <f>COUNTIF([1]局站!$D$4:$D$172,"="&amp;N1683)</f>
        <v>1</v>
      </c>
      <c r="P1683" s="3">
        <v>0</v>
      </c>
      <c r="Q1683" s="3">
        <v>0</v>
      </c>
      <c r="R1683" s="3">
        <v>0</v>
      </c>
      <c r="S1683" s="3" t="s">
        <v>39</v>
      </c>
      <c r="T1683" s="3">
        <f>COUNTIF([1]局站!$D$4:$D$172,"="&amp;S1683)</f>
        <v>1</v>
      </c>
      <c r="U1683" s="3">
        <v>0</v>
      </c>
      <c r="V1683" s="3">
        <v>0</v>
      </c>
      <c r="W1683" s="3">
        <v>0</v>
      </c>
      <c r="X1683" s="3" t="s">
        <v>1215</v>
      </c>
      <c r="Y1683" s="3" t="s">
        <v>852</v>
      </c>
      <c r="Z1683" s="3" t="str">
        <f>INDEX(业务类型!$C$4:$C$8,MATCH(纤芯!Y1683,业务类型!$B$4:$B$8,0))</f>
        <v>TWO</v>
      </c>
      <c r="AA1683" s="3" t="s">
        <v>886</v>
      </c>
    </row>
    <row r="1684" spans="1:27" ht="33" x14ac:dyDescent="0.2">
      <c r="A1684" s="3">
        <v>1681</v>
      </c>
      <c r="B1684" s="3">
        <f t="shared" si="129"/>
        <v>37012102003</v>
      </c>
      <c r="C1684" s="3" t="s">
        <v>1166</v>
      </c>
      <c r="D1684" s="3" t="s">
        <v>212</v>
      </c>
      <c r="E1684" s="3" t="str">
        <f>INDEX(光放段!$G$4:$G$237,MATCH(纤芯!G1684,光放段!$C$4:$C$237,0))</f>
        <v>山东二干|济南德州1号管道光缆:济南四里村-德州湖滨南路</v>
      </c>
      <c r="F1684" s="3">
        <f>INDEX(光放段!$I$4:$I$237,MATCH(纤芯!H1684,光放段!$B$4:$B$237,0))</f>
        <v>37012100000</v>
      </c>
      <c r="G1684" s="3" t="str">
        <f t="shared" si="130"/>
        <v>山东二干|济南德州1号管道光缆:齐河新华路-禹城行政街</v>
      </c>
      <c r="H1684" s="3">
        <f>INDEX(光放段!$B$4:$B$237,MATCH(纤芯!G1684,光放段!$C$4:$C$237,0))</f>
        <v>37012102000</v>
      </c>
      <c r="I1684" s="3" t="str">
        <f t="shared" si="131"/>
        <v>济南德州1号管道光缆</v>
      </c>
      <c r="J1684" s="3" t="str">
        <f>INDEX(子缆名称!$B$4:$B$29,纤芯!M1684)</f>
        <v>A缆</v>
      </c>
      <c r="K1684" s="3">
        <v>3</v>
      </c>
      <c r="L1684" s="3">
        <f t="shared" si="132"/>
        <v>3</v>
      </c>
      <c r="M1684" s="3">
        <f t="shared" si="133"/>
        <v>1</v>
      </c>
      <c r="N1684" s="3" t="s">
        <v>40</v>
      </c>
      <c r="O1684" s="3">
        <f>COUNTIF([1]局站!$D$4:$D$172,"="&amp;N1684)</f>
        <v>1</v>
      </c>
      <c r="P1684" s="3">
        <v>0</v>
      </c>
      <c r="Q1684" s="3">
        <v>0</v>
      </c>
      <c r="R1684" s="3">
        <v>0</v>
      </c>
      <c r="S1684" s="3" t="s">
        <v>39</v>
      </c>
      <c r="T1684" s="3">
        <f>COUNTIF([1]局站!$D$4:$D$172,"="&amp;S1684)</f>
        <v>1</v>
      </c>
      <c r="U1684" s="3">
        <v>0</v>
      </c>
      <c r="V1684" s="3">
        <v>0</v>
      </c>
      <c r="W1684" s="3">
        <v>0</v>
      </c>
      <c r="X1684" s="3" t="s">
        <v>1215</v>
      </c>
      <c r="Y1684" s="3" t="s">
        <v>852</v>
      </c>
      <c r="Z1684" s="3" t="str">
        <f>INDEX(业务类型!$C$4:$C$8,MATCH(纤芯!Y1684,业务类型!$B$4:$B$8,0))</f>
        <v>TWO</v>
      </c>
      <c r="AA1684" s="3" t="s">
        <v>885</v>
      </c>
    </row>
    <row r="1685" spans="1:27" ht="33" x14ac:dyDescent="0.2">
      <c r="A1685" s="3">
        <v>1682</v>
      </c>
      <c r="B1685" s="3">
        <f t="shared" ref="B1685:B1748" si="134">H1685+K1685</f>
        <v>37012102004</v>
      </c>
      <c r="C1685" s="3" t="s">
        <v>1166</v>
      </c>
      <c r="D1685" s="3" t="s">
        <v>212</v>
      </c>
      <c r="E1685" s="3" t="str">
        <f>INDEX(光放段!$G$4:$G$237,MATCH(纤芯!G1685,光放段!$C$4:$C$237,0))</f>
        <v>山东二干|济南德州1号管道光缆:济南四里村-德州湖滨南路</v>
      </c>
      <c r="F1685" s="3">
        <f>INDEX(光放段!$I$4:$I$237,MATCH(纤芯!H1685,光放段!$B$4:$B$237,0))</f>
        <v>37012100000</v>
      </c>
      <c r="G1685" s="3" t="str">
        <f t="shared" si="130"/>
        <v>山东二干|济南德州1号管道光缆:齐河新华路-禹城行政街</v>
      </c>
      <c r="H1685" s="3">
        <f>INDEX(光放段!$B$4:$B$237,MATCH(纤芯!G1685,光放段!$C$4:$C$237,0))</f>
        <v>37012102000</v>
      </c>
      <c r="I1685" s="3" t="str">
        <f t="shared" si="131"/>
        <v>济南德州1号管道光缆</v>
      </c>
      <c r="J1685" s="3" t="str">
        <f>INDEX(子缆名称!$B$4:$B$29,纤芯!M1685)</f>
        <v>A缆</v>
      </c>
      <c r="K1685" s="3">
        <v>4</v>
      </c>
      <c r="L1685" s="3">
        <f t="shared" si="132"/>
        <v>4</v>
      </c>
      <c r="M1685" s="3">
        <f t="shared" si="133"/>
        <v>1</v>
      </c>
      <c r="N1685" s="3" t="s">
        <v>40</v>
      </c>
      <c r="O1685" s="3">
        <f>COUNTIF([1]局站!$D$4:$D$172,"="&amp;N1685)</f>
        <v>1</v>
      </c>
      <c r="P1685" s="3">
        <v>0</v>
      </c>
      <c r="Q1685" s="3">
        <v>0</v>
      </c>
      <c r="R1685" s="3">
        <v>0</v>
      </c>
      <c r="S1685" s="3" t="s">
        <v>39</v>
      </c>
      <c r="T1685" s="3">
        <f>COUNTIF([1]局站!$D$4:$D$172,"="&amp;S1685)</f>
        <v>1</v>
      </c>
      <c r="U1685" s="3">
        <v>0</v>
      </c>
      <c r="V1685" s="3">
        <v>0</v>
      </c>
      <c r="W1685" s="3">
        <v>0</v>
      </c>
      <c r="X1685" s="3" t="s">
        <v>1215</v>
      </c>
      <c r="Y1685" s="3" t="s">
        <v>852</v>
      </c>
      <c r="Z1685" s="3" t="str">
        <f>INDEX(业务类型!$C$4:$C$8,MATCH(纤芯!Y1685,业务类型!$B$4:$B$8,0))</f>
        <v>TWO</v>
      </c>
      <c r="AA1685" s="3" t="s">
        <v>885</v>
      </c>
    </row>
    <row r="1686" spans="1:27" ht="33" x14ac:dyDescent="0.2">
      <c r="A1686" s="3">
        <v>1683</v>
      </c>
      <c r="B1686" s="3">
        <f t="shared" si="134"/>
        <v>37012102005</v>
      </c>
      <c r="C1686" s="3" t="s">
        <v>1166</v>
      </c>
      <c r="D1686" s="3" t="s">
        <v>212</v>
      </c>
      <c r="E1686" s="3" t="str">
        <f>INDEX(光放段!$G$4:$G$237,MATCH(纤芯!G1686,光放段!$C$4:$C$237,0))</f>
        <v>山东二干|济南德州1号管道光缆:济南四里村-德州湖滨南路</v>
      </c>
      <c r="F1686" s="3">
        <f>INDEX(光放段!$I$4:$I$237,MATCH(纤芯!H1686,光放段!$B$4:$B$237,0))</f>
        <v>37012100000</v>
      </c>
      <c r="G1686" s="3" t="str">
        <f t="shared" si="130"/>
        <v>山东二干|济南德州1号管道光缆:齐河新华路-禹城行政街</v>
      </c>
      <c r="H1686" s="3">
        <f>INDEX(光放段!$B$4:$B$237,MATCH(纤芯!G1686,光放段!$C$4:$C$237,0))</f>
        <v>37012102000</v>
      </c>
      <c r="I1686" s="3" t="str">
        <f t="shared" si="131"/>
        <v>济南德州1号管道光缆</v>
      </c>
      <c r="J1686" s="3" t="str">
        <f>INDEX(子缆名称!$B$4:$B$29,纤芯!M1686)</f>
        <v>A缆</v>
      </c>
      <c r="K1686" s="3">
        <v>5</v>
      </c>
      <c r="L1686" s="3">
        <f t="shared" si="132"/>
        <v>5</v>
      </c>
      <c r="M1686" s="3">
        <f t="shared" si="133"/>
        <v>1</v>
      </c>
      <c r="N1686" s="3" t="s">
        <v>40</v>
      </c>
      <c r="O1686" s="3">
        <f>COUNTIF([1]局站!$D$4:$D$172,"="&amp;N1686)</f>
        <v>1</v>
      </c>
      <c r="P1686" s="3">
        <v>0</v>
      </c>
      <c r="Q1686" s="3">
        <v>0</v>
      </c>
      <c r="R1686" s="3">
        <v>0</v>
      </c>
      <c r="S1686" s="3" t="s">
        <v>39</v>
      </c>
      <c r="T1686" s="3">
        <f>COUNTIF([1]局站!$D$4:$D$172,"="&amp;S1686)</f>
        <v>1</v>
      </c>
      <c r="U1686" s="3">
        <v>0</v>
      </c>
      <c r="V1686" s="3">
        <v>0</v>
      </c>
      <c r="W1686" s="3">
        <v>0</v>
      </c>
      <c r="X1686" s="3" t="s">
        <v>1215</v>
      </c>
      <c r="Y1686" s="3" t="s">
        <v>854</v>
      </c>
      <c r="Z1686" s="3" t="str">
        <f>INDEX(业务类型!$C$4:$C$8,MATCH(纤芯!Y1686,业务类型!$B$4:$B$8,0))</f>
        <v>LOCAL</v>
      </c>
      <c r="AA1686" s="3" t="s">
        <v>879</v>
      </c>
    </row>
    <row r="1687" spans="1:27" ht="33" x14ac:dyDescent="0.2">
      <c r="A1687" s="3">
        <v>1684</v>
      </c>
      <c r="B1687" s="3">
        <f t="shared" si="134"/>
        <v>37012102006</v>
      </c>
      <c r="C1687" s="3" t="s">
        <v>1166</v>
      </c>
      <c r="D1687" s="3" t="s">
        <v>212</v>
      </c>
      <c r="E1687" s="3" t="str">
        <f>INDEX(光放段!$G$4:$G$237,MATCH(纤芯!G1687,光放段!$C$4:$C$237,0))</f>
        <v>山东二干|济南德州1号管道光缆:济南四里村-德州湖滨南路</v>
      </c>
      <c r="F1687" s="3">
        <f>INDEX(光放段!$I$4:$I$237,MATCH(纤芯!H1687,光放段!$B$4:$B$237,0))</f>
        <v>37012100000</v>
      </c>
      <c r="G1687" s="3" t="str">
        <f t="shared" si="130"/>
        <v>山东二干|济南德州1号管道光缆:齐河新华路-禹城行政街</v>
      </c>
      <c r="H1687" s="3">
        <f>INDEX(光放段!$B$4:$B$237,MATCH(纤芯!G1687,光放段!$C$4:$C$237,0))</f>
        <v>37012102000</v>
      </c>
      <c r="I1687" s="3" t="str">
        <f t="shared" si="131"/>
        <v>济南德州1号管道光缆</v>
      </c>
      <c r="J1687" s="3" t="str">
        <f>INDEX(子缆名称!$B$4:$B$29,纤芯!M1687)</f>
        <v>A缆</v>
      </c>
      <c r="K1687" s="3">
        <v>6</v>
      </c>
      <c r="L1687" s="3">
        <f t="shared" si="132"/>
        <v>6</v>
      </c>
      <c r="M1687" s="3">
        <f t="shared" si="133"/>
        <v>1</v>
      </c>
      <c r="N1687" s="3" t="s">
        <v>40</v>
      </c>
      <c r="O1687" s="3">
        <f>COUNTIF([1]局站!$D$4:$D$172,"="&amp;N1687)</f>
        <v>1</v>
      </c>
      <c r="P1687" s="3">
        <v>0</v>
      </c>
      <c r="Q1687" s="3">
        <v>0</v>
      </c>
      <c r="R1687" s="3">
        <v>0</v>
      </c>
      <c r="S1687" s="3" t="s">
        <v>39</v>
      </c>
      <c r="T1687" s="3">
        <f>COUNTIF([1]局站!$D$4:$D$172,"="&amp;S1687)</f>
        <v>1</v>
      </c>
      <c r="U1687" s="3">
        <v>0</v>
      </c>
      <c r="V1687" s="3">
        <v>0</v>
      </c>
      <c r="W1687" s="3">
        <v>0</v>
      </c>
      <c r="X1687" s="3" t="s">
        <v>1215</v>
      </c>
      <c r="Y1687" s="3" t="s">
        <v>854</v>
      </c>
      <c r="Z1687" s="3" t="str">
        <f>INDEX(业务类型!$C$4:$C$8,MATCH(纤芯!Y1687,业务类型!$B$4:$B$8,0))</f>
        <v>LOCAL</v>
      </c>
      <c r="AA1687" s="3" t="s">
        <v>879</v>
      </c>
    </row>
    <row r="1688" spans="1:27" ht="33" x14ac:dyDescent="0.2">
      <c r="A1688" s="3">
        <v>1685</v>
      </c>
      <c r="B1688" s="3">
        <f t="shared" si="134"/>
        <v>37012102007</v>
      </c>
      <c r="C1688" s="3" t="s">
        <v>1166</v>
      </c>
      <c r="D1688" s="3" t="s">
        <v>212</v>
      </c>
      <c r="E1688" s="3" t="str">
        <f>INDEX(光放段!$G$4:$G$237,MATCH(纤芯!G1688,光放段!$C$4:$C$237,0))</f>
        <v>山东二干|济南德州1号管道光缆:济南四里村-德州湖滨南路</v>
      </c>
      <c r="F1688" s="3">
        <f>INDEX(光放段!$I$4:$I$237,MATCH(纤芯!H1688,光放段!$B$4:$B$237,0))</f>
        <v>37012100000</v>
      </c>
      <c r="G1688" s="3" t="str">
        <f t="shared" si="130"/>
        <v>山东二干|济南德州1号管道光缆:齐河新华路-禹城行政街</v>
      </c>
      <c r="H1688" s="3">
        <f>INDEX(光放段!$B$4:$B$237,MATCH(纤芯!G1688,光放段!$C$4:$C$237,0))</f>
        <v>37012102000</v>
      </c>
      <c r="I1688" s="3" t="str">
        <f t="shared" si="131"/>
        <v>济南德州1号管道光缆</v>
      </c>
      <c r="J1688" s="3" t="str">
        <f>INDEX(子缆名称!$B$4:$B$29,纤芯!M1688)</f>
        <v>A缆</v>
      </c>
      <c r="K1688" s="3">
        <v>7</v>
      </c>
      <c r="L1688" s="3">
        <f t="shared" si="132"/>
        <v>7</v>
      </c>
      <c r="M1688" s="3">
        <f t="shared" si="133"/>
        <v>1</v>
      </c>
      <c r="N1688" s="3" t="s">
        <v>40</v>
      </c>
      <c r="O1688" s="3">
        <f>COUNTIF([1]局站!$D$4:$D$172,"="&amp;N1688)</f>
        <v>1</v>
      </c>
      <c r="P1688" s="3">
        <v>0</v>
      </c>
      <c r="Q1688" s="3">
        <v>0</v>
      </c>
      <c r="R1688" s="3">
        <v>0</v>
      </c>
      <c r="S1688" s="3" t="s">
        <v>39</v>
      </c>
      <c r="T1688" s="3">
        <f>COUNTIF([1]局站!$D$4:$D$172,"="&amp;S1688)</f>
        <v>1</v>
      </c>
      <c r="U1688" s="3">
        <v>0</v>
      </c>
      <c r="V1688" s="3">
        <v>0</v>
      </c>
      <c r="W1688" s="3">
        <v>0</v>
      </c>
      <c r="X1688" s="3" t="s">
        <v>1215</v>
      </c>
      <c r="Y1688" s="3" t="s">
        <v>854</v>
      </c>
      <c r="Z1688" s="3" t="str">
        <f>INDEX(业务类型!$C$4:$C$8,MATCH(纤芯!Y1688,业务类型!$B$4:$B$8,0))</f>
        <v>LOCAL</v>
      </c>
      <c r="AA1688" s="3" t="s">
        <v>879</v>
      </c>
    </row>
    <row r="1689" spans="1:27" ht="33" x14ac:dyDescent="0.2">
      <c r="A1689" s="3">
        <v>1686</v>
      </c>
      <c r="B1689" s="3">
        <f t="shared" si="134"/>
        <v>37012102008</v>
      </c>
      <c r="C1689" s="3" t="s">
        <v>1166</v>
      </c>
      <c r="D1689" s="3" t="s">
        <v>212</v>
      </c>
      <c r="E1689" s="3" t="str">
        <f>INDEX(光放段!$G$4:$G$237,MATCH(纤芯!G1689,光放段!$C$4:$C$237,0))</f>
        <v>山东二干|济南德州1号管道光缆:济南四里村-德州湖滨南路</v>
      </c>
      <c r="F1689" s="3">
        <f>INDEX(光放段!$I$4:$I$237,MATCH(纤芯!H1689,光放段!$B$4:$B$237,0))</f>
        <v>37012100000</v>
      </c>
      <c r="G1689" s="3" t="str">
        <f t="shared" si="130"/>
        <v>山东二干|济南德州1号管道光缆:齐河新华路-禹城行政街</v>
      </c>
      <c r="H1689" s="3">
        <f>INDEX(光放段!$B$4:$B$237,MATCH(纤芯!G1689,光放段!$C$4:$C$237,0))</f>
        <v>37012102000</v>
      </c>
      <c r="I1689" s="3" t="str">
        <f t="shared" si="131"/>
        <v>济南德州1号管道光缆</v>
      </c>
      <c r="J1689" s="3" t="str">
        <f>INDEX(子缆名称!$B$4:$B$29,纤芯!M1689)</f>
        <v>A缆</v>
      </c>
      <c r="K1689" s="3">
        <v>8</v>
      </c>
      <c r="L1689" s="3">
        <f t="shared" si="132"/>
        <v>8</v>
      </c>
      <c r="M1689" s="3">
        <f t="shared" si="133"/>
        <v>1</v>
      </c>
      <c r="N1689" s="3" t="s">
        <v>40</v>
      </c>
      <c r="O1689" s="3">
        <f>COUNTIF([1]局站!$D$4:$D$172,"="&amp;N1689)</f>
        <v>1</v>
      </c>
      <c r="P1689" s="3">
        <v>0</v>
      </c>
      <c r="Q1689" s="3">
        <v>0</v>
      </c>
      <c r="R1689" s="3">
        <v>0</v>
      </c>
      <c r="S1689" s="3" t="s">
        <v>39</v>
      </c>
      <c r="T1689" s="3">
        <f>COUNTIF([1]局站!$D$4:$D$172,"="&amp;S1689)</f>
        <v>1</v>
      </c>
      <c r="U1689" s="3">
        <v>0</v>
      </c>
      <c r="V1689" s="3">
        <v>0</v>
      </c>
      <c r="W1689" s="3">
        <v>0</v>
      </c>
      <c r="X1689" s="3" t="s">
        <v>1215</v>
      </c>
      <c r="Y1689" s="3" t="s">
        <v>854</v>
      </c>
      <c r="Z1689" s="3" t="str">
        <f>INDEX(业务类型!$C$4:$C$8,MATCH(纤芯!Y1689,业务类型!$B$4:$B$8,0))</f>
        <v>LOCAL</v>
      </c>
      <c r="AA1689" s="3" t="s">
        <v>879</v>
      </c>
    </row>
    <row r="1690" spans="1:27" ht="33" x14ac:dyDescent="0.2">
      <c r="A1690" s="3">
        <v>1687</v>
      </c>
      <c r="B1690" s="3">
        <f t="shared" si="134"/>
        <v>37012102009</v>
      </c>
      <c r="C1690" s="3" t="s">
        <v>1166</v>
      </c>
      <c r="D1690" s="3" t="s">
        <v>212</v>
      </c>
      <c r="E1690" s="3" t="str">
        <f>INDEX(光放段!$G$4:$G$237,MATCH(纤芯!G1690,光放段!$C$4:$C$237,0))</f>
        <v>山东二干|济南德州1号管道光缆:济南四里村-德州湖滨南路</v>
      </c>
      <c r="F1690" s="3">
        <f>INDEX(光放段!$I$4:$I$237,MATCH(纤芯!H1690,光放段!$B$4:$B$237,0))</f>
        <v>37012100000</v>
      </c>
      <c r="G1690" s="3" t="str">
        <f t="shared" si="130"/>
        <v>山东二干|济南德州1号管道光缆:齐河新华路-禹城行政街</v>
      </c>
      <c r="H1690" s="3">
        <f>INDEX(光放段!$B$4:$B$237,MATCH(纤芯!G1690,光放段!$C$4:$C$237,0))</f>
        <v>37012102000</v>
      </c>
      <c r="I1690" s="3" t="str">
        <f t="shared" si="131"/>
        <v>济南德州1号管道光缆</v>
      </c>
      <c r="J1690" s="3" t="str">
        <f>INDEX(子缆名称!$B$4:$B$29,纤芯!M1690)</f>
        <v>A缆</v>
      </c>
      <c r="K1690" s="3">
        <v>9</v>
      </c>
      <c r="L1690" s="3">
        <f t="shared" si="132"/>
        <v>9</v>
      </c>
      <c r="M1690" s="3">
        <f t="shared" si="133"/>
        <v>1</v>
      </c>
      <c r="N1690" s="3" t="s">
        <v>40</v>
      </c>
      <c r="O1690" s="3">
        <f>COUNTIF([1]局站!$D$4:$D$172,"="&amp;N1690)</f>
        <v>1</v>
      </c>
      <c r="P1690" s="3">
        <v>0</v>
      </c>
      <c r="Q1690" s="3">
        <v>0</v>
      </c>
      <c r="R1690" s="3">
        <v>0</v>
      </c>
      <c r="S1690" s="3" t="s">
        <v>39</v>
      </c>
      <c r="T1690" s="3">
        <f>COUNTIF([1]局站!$D$4:$D$172,"="&amp;S1690)</f>
        <v>1</v>
      </c>
      <c r="U1690" s="3">
        <v>0</v>
      </c>
      <c r="V1690" s="3">
        <v>0</v>
      </c>
      <c r="W1690" s="3">
        <v>0</v>
      </c>
      <c r="X1690" s="3" t="s">
        <v>1215</v>
      </c>
      <c r="Y1690" s="3" t="s">
        <v>854</v>
      </c>
      <c r="Z1690" s="3" t="str">
        <f>INDEX(业务类型!$C$4:$C$8,MATCH(纤芯!Y1690,业务类型!$B$4:$B$8,0))</f>
        <v>LOCAL</v>
      </c>
      <c r="AA1690" s="3" t="s">
        <v>879</v>
      </c>
    </row>
    <row r="1691" spans="1:27" ht="33" x14ac:dyDescent="0.2">
      <c r="A1691" s="3">
        <v>1688</v>
      </c>
      <c r="B1691" s="3">
        <f t="shared" si="134"/>
        <v>37012102010</v>
      </c>
      <c r="C1691" s="3" t="s">
        <v>1166</v>
      </c>
      <c r="D1691" s="3" t="s">
        <v>212</v>
      </c>
      <c r="E1691" s="3" t="str">
        <f>INDEX(光放段!$G$4:$G$237,MATCH(纤芯!G1691,光放段!$C$4:$C$237,0))</f>
        <v>山东二干|济南德州1号管道光缆:济南四里村-德州湖滨南路</v>
      </c>
      <c r="F1691" s="3">
        <f>INDEX(光放段!$I$4:$I$237,MATCH(纤芯!H1691,光放段!$B$4:$B$237,0))</f>
        <v>37012100000</v>
      </c>
      <c r="G1691" s="3" t="str">
        <f t="shared" si="130"/>
        <v>山东二干|济南德州1号管道光缆:齐河新华路-禹城行政街</v>
      </c>
      <c r="H1691" s="3">
        <f>INDEX(光放段!$B$4:$B$237,MATCH(纤芯!G1691,光放段!$C$4:$C$237,0))</f>
        <v>37012102000</v>
      </c>
      <c r="I1691" s="3" t="str">
        <f t="shared" si="131"/>
        <v>济南德州1号管道光缆</v>
      </c>
      <c r="J1691" s="3" t="str">
        <f>INDEX(子缆名称!$B$4:$B$29,纤芯!M1691)</f>
        <v>A缆</v>
      </c>
      <c r="K1691" s="3">
        <v>10</v>
      </c>
      <c r="L1691" s="3">
        <f t="shared" si="132"/>
        <v>10</v>
      </c>
      <c r="M1691" s="3">
        <f t="shared" si="133"/>
        <v>1</v>
      </c>
      <c r="N1691" s="3" t="s">
        <v>40</v>
      </c>
      <c r="O1691" s="3">
        <f>COUNTIF([1]局站!$D$4:$D$172,"="&amp;N1691)</f>
        <v>1</v>
      </c>
      <c r="P1691" s="3">
        <v>0</v>
      </c>
      <c r="Q1691" s="3">
        <v>0</v>
      </c>
      <c r="R1691" s="3">
        <v>0</v>
      </c>
      <c r="S1691" s="3" t="s">
        <v>39</v>
      </c>
      <c r="T1691" s="3">
        <f>COUNTIF([1]局站!$D$4:$D$172,"="&amp;S1691)</f>
        <v>1</v>
      </c>
      <c r="U1691" s="3">
        <v>0</v>
      </c>
      <c r="V1691" s="3">
        <v>0</v>
      </c>
      <c r="W1691" s="3">
        <v>0</v>
      </c>
      <c r="X1691" s="3" t="s">
        <v>1215</v>
      </c>
      <c r="Y1691" s="3" t="s">
        <v>854</v>
      </c>
      <c r="Z1691" s="3" t="str">
        <f>INDEX(业务类型!$C$4:$C$8,MATCH(纤芯!Y1691,业务类型!$B$4:$B$8,0))</f>
        <v>LOCAL</v>
      </c>
      <c r="AA1691" s="3" t="s">
        <v>879</v>
      </c>
    </row>
    <row r="1692" spans="1:27" ht="33" x14ac:dyDescent="0.2">
      <c r="A1692" s="3">
        <v>1689</v>
      </c>
      <c r="B1692" s="3">
        <f t="shared" si="134"/>
        <v>37012102011</v>
      </c>
      <c r="C1692" s="3" t="s">
        <v>1166</v>
      </c>
      <c r="D1692" s="3" t="s">
        <v>212</v>
      </c>
      <c r="E1692" s="3" t="str">
        <f>INDEX(光放段!$G$4:$G$237,MATCH(纤芯!G1692,光放段!$C$4:$C$237,0))</f>
        <v>山东二干|济南德州1号管道光缆:济南四里村-德州湖滨南路</v>
      </c>
      <c r="F1692" s="3">
        <f>INDEX(光放段!$I$4:$I$237,MATCH(纤芯!H1692,光放段!$B$4:$B$237,0))</f>
        <v>37012100000</v>
      </c>
      <c r="G1692" s="3" t="str">
        <f t="shared" si="130"/>
        <v>山东二干|济南德州1号管道光缆:齐河新华路-禹城行政街</v>
      </c>
      <c r="H1692" s="3">
        <f>INDEX(光放段!$B$4:$B$237,MATCH(纤芯!G1692,光放段!$C$4:$C$237,0))</f>
        <v>37012102000</v>
      </c>
      <c r="I1692" s="3" t="str">
        <f t="shared" si="131"/>
        <v>济南德州1号管道光缆</v>
      </c>
      <c r="J1692" s="3" t="str">
        <f>INDEX(子缆名称!$B$4:$B$29,纤芯!M1692)</f>
        <v>A缆</v>
      </c>
      <c r="K1692" s="3">
        <v>11</v>
      </c>
      <c r="L1692" s="3">
        <f t="shared" si="132"/>
        <v>11</v>
      </c>
      <c r="M1692" s="3">
        <f t="shared" si="133"/>
        <v>1</v>
      </c>
      <c r="N1692" s="3" t="s">
        <v>40</v>
      </c>
      <c r="O1692" s="3">
        <f>COUNTIF([1]局站!$D$4:$D$172,"="&amp;N1692)</f>
        <v>1</v>
      </c>
      <c r="P1692" s="3">
        <v>0</v>
      </c>
      <c r="Q1692" s="3">
        <v>0</v>
      </c>
      <c r="R1692" s="3">
        <v>0</v>
      </c>
      <c r="S1692" s="3" t="s">
        <v>39</v>
      </c>
      <c r="T1692" s="3">
        <f>COUNTIF([1]局站!$D$4:$D$172,"="&amp;S1692)</f>
        <v>1</v>
      </c>
      <c r="U1692" s="3">
        <v>0</v>
      </c>
      <c r="V1692" s="3">
        <v>0</v>
      </c>
      <c r="W1692" s="3">
        <v>0</v>
      </c>
      <c r="X1692" s="3" t="s">
        <v>1215</v>
      </c>
      <c r="Y1692" s="3" t="s">
        <v>854</v>
      </c>
      <c r="Z1692" s="3" t="str">
        <f>INDEX(业务类型!$C$4:$C$8,MATCH(纤芯!Y1692,业务类型!$B$4:$B$8,0))</f>
        <v>LOCAL</v>
      </c>
      <c r="AA1692" s="3" t="s">
        <v>879</v>
      </c>
    </row>
    <row r="1693" spans="1:27" ht="33" x14ac:dyDescent="0.2">
      <c r="A1693" s="3">
        <v>1690</v>
      </c>
      <c r="B1693" s="3">
        <f t="shared" si="134"/>
        <v>37012102012</v>
      </c>
      <c r="C1693" s="3" t="s">
        <v>1166</v>
      </c>
      <c r="D1693" s="3" t="s">
        <v>212</v>
      </c>
      <c r="E1693" s="3" t="str">
        <f>INDEX(光放段!$G$4:$G$237,MATCH(纤芯!G1693,光放段!$C$4:$C$237,0))</f>
        <v>山东二干|济南德州1号管道光缆:济南四里村-德州湖滨南路</v>
      </c>
      <c r="F1693" s="3">
        <f>INDEX(光放段!$I$4:$I$237,MATCH(纤芯!H1693,光放段!$B$4:$B$237,0))</f>
        <v>37012100000</v>
      </c>
      <c r="G1693" s="3" t="str">
        <f t="shared" si="130"/>
        <v>山东二干|济南德州1号管道光缆:齐河新华路-禹城行政街</v>
      </c>
      <c r="H1693" s="3">
        <f>INDEX(光放段!$B$4:$B$237,MATCH(纤芯!G1693,光放段!$C$4:$C$237,0))</f>
        <v>37012102000</v>
      </c>
      <c r="I1693" s="3" t="str">
        <f t="shared" si="131"/>
        <v>济南德州1号管道光缆</v>
      </c>
      <c r="J1693" s="3" t="str">
        <f>INDEX(子缆名称!$B$4:$B$29,纤芯!M1693)</f>
        <v>A缆</v>
      </c>
      <c r="K1693" s="3">
        <v>12</v>
      </c>
      <c r="L1693" s="3">
        <f t="shared" si="132"/>
        <v>12</v>
      </c>
      <c r="M1693" s="3">
        <f t="shared" si="133"/>
        <v>1</v>
      </c>
      <c r="N1693" s="3" t="s">
        <v>40</v>
      </c>
      <c r="O1693" s="3">
        <f>COUNTIF([1]局站!$D$4:$D$172,"="&amp;N1693)</f>
        <v>1</v>
      </c>
      <c r="P1693" s="3">
        <v>0</v>
      </c>
      <c r="Q1693" s="3">
        <v>0</v>
      </c>
      <c r="R1693" s="3">
        <v>0</v>
      </c>
      <c r="S1693" s="3" t="s">
        <v>39</v>
      </c>
      <c r="T1693" s="3">
        <f>COUNTIF([1]局站!$D$4:$D$172,"="&amp;S1693)</f>
        <v>1</v>
      </c>
      <c r="U1693" s="3">
        <v>0</v>
      </c>
      <c r="V1693" s="3">
        <v>0</v>
      </c>
      <c r="W1693" s="3">
        <v>0</v>
      </c>
      <c r="X1693" s="3" t="s">
        <v>1215</v>
      </c>
      <c r="Y1693" s="3" t="s">
        <v>854</v>
      </c>
      <c r="Z1693" s="3" t="str">
        <f>INDEX(业务类型!$C$4:$C$8,MATCH(纤芯!Y1693,业务类型!$B$4:$B$8,0))</f>
        <v>LOCAL</v>
      </c>
      <c r="AA1693" s="3" t="s">
        <v>879</v>
      </c>
    </row>
    <row r="1694" spans="1:27" ht="33" x14ac:dyDescent="0.2">
      <c r="A1694" s="3">
        <v>1691</v>
      </c>
      <c r="B1694" s="3">
        <f t="shared" si="134"/>
        <v>37012102013</v>
      </c>
      <c r="C1694" s="3" t="s">
        <v>1166</v>
      </c>
      <c r="D1694" s="3" t="s">
        <v>212</v>
      </c>
      <c r="E1694" s="3" t="str">
        <f>INDEX(光放段!$G$4:$G$237,MATCH(纤芯!G1694,光放段!$C$4:$C$237,0))</f>
        <v>山东二干|济南德州1号管道光缆:济南四里村-德州湖滨南路</v>
      </c>
      <c r="F1694" s="3">
        <f>INDEX(光放段!$I$4:$I$237,MATCH(纤芯!H1694,光放段!$B$4:$B$237,0))</f>
        <v>37012100000</v>
      </c>
      <c r="G1694" s="3" t="str">
        <f t="shared" si="130"/>
        <v>山东二干|济南德州1号管道光缆:齐河新华路-禹城行政街</v>
      </c>
      <c r="H1694" s="3">
        <f>INDEX(光放段!$B$4:$B$237,MATCH(纤芯!G1694,光放段!$C$4:$C$237,0))</f>
        <v>37012102000</v>
      </c>
      <c r="I1694" s="3" t="str">
        <f t="shared" si="131"/>
        <v>济南德州1号管道光缆</v>
      </c>
      <c r="J1694" s="3" t="str">
        <f>INDEX(子缆名称!$B$4:$B$29,纤芯!M1694)</f>
        <v>B缆</v>
      </c>
      <c r="K1694" s="3">
        <v>13</v>
      </c>
      <c r="L1694" s="3">
        <f t="shared" si="132"/>
        <v>1</v>
      </c>
      <c r="M1694" s="3">
        <f t="shared" si="133"/>
        <v>2</v>
      </c>
      <c r="N1694" s="3" t="s">
        <v>40</v>
      </c>
      <c r="O1694" s="3">
        <f>COUNTIF([1]局站!$D$4:$D$172,"="&amp;N1694)</f>
        <v>1</v>
      </c>
      <c r="P1694" s="3">
        <v>0</v>
      </c>
      <c r="Q1694" s="3">
        <v>0</v>
      </c>
      <c r="R1694" s="3">
        <v>0</v>
      </c>
      <c r="S1694" s="3" t="s">
        <v>39</v>
      </c>
      <c r="T1694" s="3">
        <f>COUNTIF([1]局站!$D$4:$D$172,"="&amp;S1694)</f>
        <v>1</v>
      </c>
      <c r="U1694" s="3">
        <v>0</v>
      </c>
      <c r="V1694" s="3">
        <v>0</v>
      </c>
      <c r="W1694" s="3">
        <v>0</v>
      </c>
      <c r="X1694" s="3" t="s">
        <v>1215</v>
      </c>
      <c r="Y1694" s="3" t="s">
        <v>854</v>
      </c>
      <c r="Z1694" s="3" t="str">
        <f>INDEX(业务类型!$C$4:$C$8,MATCH(纤芯!Y1694,业务类型!$B$4:$B$8,0))</f>
        <v>LOCAL</v>
      </c>
      <c r="AA1694" s="3" t="s">
        <v>879</v>
      </c>
    </row>
    <row r="1695" spans="1:27" ht="33" x14ac:dyDescent="0.2">
      <c r="A1695" s="3">
        <v>1692</v>
      </c>
      <c r="B1695" s="3">
        <f t="shared" si="134"/>
        <v>37012102014</v>
      </c>
      <c r="C1695" s="3" t="s">
        <v>1166</v>
      </c>
      <c r="D1695" s="3" t="s">
        <v>212</v>
      </c>
      <c r="E1695" s="3" t="str">
        <f>INDEX(光放段!$G$4:$G$237,MATCH(纤芯!G1695,光放段!$C$4:$C$237,0))</f>
        <v>山东二干|济南德州1号管道光缆:济南四里村-德州湖滨南路</v>
      </c>
      <c r="F1695" s="3">
        <f>INDEX(光放段!$I$4:$I$237,MATCH(纤芯!H1695,光放段!$B$4:$B$237,0))</f>
        <v>37012100000</v>
      </c>
      <c r="G1695" s="3" t="str">
        <f t="shared" si="130"/>
        <v>山东二干|济南德州1号管道光缆:齐河新华路-禹城行政街</v>
      </c>
      <c r="H1695" s="3">
        <f>INDEX(光放段!$B$4:$B$237,MATCH(纤芯!G1695,光放段!$C$4:$C$237,0))</f>
        <v>37012102000</v>
      </c>
      <c r="I1695" s="3" t="str">
        <f t="shared" si="131"/>
        <v>济南德州1号管道光缆</v>
      </c>
      <c r="J1695" s="3" t="str">
        <f>INDEX(子缆名称!$B$4:$B$29,纤芯!M1695)</f>
        <v>B缆</v>
      </c>
      <c r="K1695" s="3">
        <v>14</v>
      </c>
      <c r="L1695" s="3">
        <f t="shared" si="132"/>
        <v>2</v>
      </c>
      <c r="M1695" s="3">
        <f t="shared" si="133"/>
        <v>2</v>
      </c>
      <c r="N1695" s="3" t="s">
        <v>40</v>
      </c>
      <c r="O1695" s="3">
        <f>COUNTIF([1]局站!$D$4:$D$172,"="&amp;N1695)</f>
        <v>1</v>
      </c>
      <c r="P1695" s="3">
        <v>0</v>
      </c>
      <c r="Q1695" s="3">
        <v>0</v>
      </c>
      <c r="R1695" s="3">
        <v>0</v>
      </c>
      <c r="S1695" s="3" t="s">
        <v>39</v>
      </c>
      <c r="T1695" s="3">
        <f>COUNTIF([1]局站!$D$4:$D$172,"="&amp;S1695)</f>
        <v>1</v>
      </c>
      <c r="U1695" s="3">
        <v>0</v>
      </c>
      <c r="V1695" s="3">
        <v>0</v>
      </c>
      <c r="W1695" s="3">
        <v>0</v>
      </c>
      <c r="X1695" s="3" t="s">
        <v>1215</v>
      </c>
      <c r="Y1695" s="3" t="s">
        <v>854</v>
      </c>
      <c r="Z1695" s="3" t="str">
        <f>INDEX(业务类型!$C$4:$C$8,MATCH(纤芯!Y1695,业务类型!$B$4:$B$8,0))</f>
        <v>LOCAL</v>
      </c>
      <c r="AA1695" s="3" t="s">
        <v>879</v>
      </c>
    </row>
    <row r="1696" spans="1:27" ht="33" x14ac:dyDescent="0.2">
      <c r="A1696" s="3">
        <v>1693</v>
      </c>
      <c r="B1696" s="3">
        <f t="shared" si="134"/>
        <v>37012102015</v>
      </c>
      <c r="C1696" s="3" t="s">
        <v>1166</v>
      </c>
      <c r="D1696" s="3" t="s">
        <v>212</v>
      </c>
      <c r="E1696" s="3" t="str">
        <f>INDEX(光放段!$G$4:$G$237,MATCH(纤芯!G1696,光放段!$C$4:$C$237,0))</f>
        <v>山东二干|济南德州1号管道光缆:济南四里村-德州湖滨南路</v>
      </c>
      <c r="F1696" s="3">
        <f>INDEX(光放段!$I$4:$I$237,MATCH(纤芯!H1696,光放段!$B$4:$B$237,0))</f>
        <v>37012100000</v>
      </c>
      <c r="G1696" s="3" t="str">
        <f t="shared" si="130"/>
        <v>山东二干|济南德州1号管道光缆:齐河新华路-禹城行政街</v>
      </c>
      <c r="H1696" s="3">
        <f>INDEX(光放段!$B$4:$B$237,MATCH(纤芯!G1696,光放段!$C$4:$C$237,0))</f>
        <v>37012102000</v>
      </c>
      <c r="I1696" s="3" t="str">
        <f t="shared" si="131"/>
        <v>济南德州1号管道光缆</v>
      </c>
      <c r="J1696" s="3" t="str">
        <f>INDEX(子缆名称!$B$4:$B$29,纤芯!M1696)</f>
        <v>B缆</v>
      </c>
      <c r="K1696" s="3">
        <v>15</v>
      </c>
      <c r="L1696" s="3">
        <f t="shared" si="132"/>
        <v>3</v>
      </c>
      <c r="M1696" s="3">
        <f t="shared" si="133"/>
        <v>2</v>
      </c>
      <c r="N1696" s="3" t="s">
        <v>40</v>
      </c>
      <c r="O1696" s="3">
        <f>COUNTIF([1]局站!$D$4:$D$172,"="&amp;N1696)</f>
        <v>1</v>
      </c>
      <c r="P1696" s="3">
        <v>0</v>
      </c>
      <c r="Q1696" s="3">
        <v>0</v>
      </c>
      <c r="R1696" s="3">
        <v>0</v>
      </c>
      <c r="S1696" s="3" t="s">
        <v>39</v>
      </c>
      <c r="T1696" s="3">
        <f>COUNTIF([1]局站!$D$4:$D$172,"="&amp;S1696)</f>
        <v>1</v>
      </c>
      <c r="U1696" s="3">
        <v>0</v>
      </c>
      <c r="V1696" s="3">
        <v>0</v>
      </c>
      <c r="W1696" s="3">
        <v>0</v>
      </c>
      <c r="X1696" s="3" t="s">
        <v>1215</v>
      </c>
      <c r="Y1696" s="3" t="s">
        <v>881</v>
      </c>
      <c r="Z1696" s="3" t="str">
        <f>INDEX(业务类型!$C$4:$C$8,MATCH(纤芯!Y1696,业务类型!$B$4:$B$8,0))</f>
        <v>OTHER</v>
      </c>
      <c r="AA1696" s="3" t="s">
        <v>882</v>
      </c>
    </row>
    <row r="1697" spans="1:27" ht="33" x14ac:dyDescent="0.2">
      <c r="A1697" s="3">
        <v>1694</v>
      </c>
      <c r="B1697" s="3">
        <f t="shared" si="134"/>
        <v>37012102016</v>
      </c>
      <c r="C1697" s="3" t="s">
        <v>1166</v>
      </c>
      <c r="D1697" s="3" t="s">
        <v>212</v>
      </c>
      <c r="E1697" s="3" t="str">
        <f>INDEX(光放段!$G$4:$G$237,MATCH(纤芯!G1697,光放段!$C$4:$C$237,0))</f>
        <v>山东二干|济南德州1号管道光缆:济南四里村-德州湖滨南路</v>
      </c>
      <c r="F1697" s="3">
        <f>INDEX(光放段!$I$4:$I$237,MATCH(纤芯!H1697,光放段!$B$4:$B$237,0))</f>
        <v>37012100000</v>
      </c>
      <c r="G1697" s="3" t="str">
        <f t="shared" si="130"/>
        <v>山东二干|济南德州1号管道光缆:齐河新华路-禹城行政街</v>
      </c>
      <c r="H1697" s="3">
        <f>INDEX(光放段!$B$4:$B$237,MATCH(纤芯!G1697,光放段!$C$4:$C$237,0))</f>
        <v>37012102000</v>
      </c>
      <c r="I1697" s="3" t="str">
        <f t="shared" si="131"/>
        <v>济南德州1号管道光缆</v>
      </c>
      <c r="J1697" s="3" t="str">
        <f>INDEX(子缆名称!$B$4:$B$29,纤芯!M1697)</f>
        <v>B缆</v>
      </c>
      <c r="K1697" s="3">
        <v>16</v>
      </c>
      <c r="L1697" s="3">
        <f t="shared" si="132"/>
        <v>4</v>
      </c>
      <c r="M1697" s="3">
        <f t="shared" si="133"/>
        <v>2</v>
      </c>
      <c r="N1697" s="3" t="s">
        <v>40</v>
      </c>
      <c r="O1697" s="3">
        <f>COUNTIF([1]局站!$D$4:$D$172,"="&amp;N1697)</f>
        <v>1</v>
      </c>
      <c r="P1697" s="3">
        <v>0</v>
      </c>
      <c r="Q1697" s="3">
        <v>0</v>
      </c>
      <c r="R1697" s="3">
        <v>0</v>
      </c>
      <c r="S1697" s="3" t="s">
        <v>39</v>
      </c>
      <c r="T1697" s="3">
        <f>COUNTIF([1]局站!$D$4:$D$172,"="&amp;S1697)</f>
        <v>1</v>
      </c>
      <c r="U1697" s="3">
        <v>0</v>
      </c>
      <c r="V1697" s="3">
        <v>0</v>
      </c>
      <c r="W1697" s="3">
        <v>0</v>
      </c>
      <c r="X1697" s="3" t="s">
        <v>1215</v>
      </c>
      <c r="Y1697" s="3" t="s">
        <v>880</v>
      </c>
      <c r="Z1697" s="3" t="str">
        <f>INDEX(业务类型!$C$4:$C$8,MATCH(纤芯!Y1697,业务类型!$B$4:$B$8,0))</f>
        <v>IDLE</v>
      </c>
      <c r="AA1697" s="3"/>
    </row>
    <row r="1698" spans="1:27" ht="33" x14ac:dyDescent="0.2">
      <c r="A1698" s="3">
        <v>1695</v>
      </c>
      <c r="B1698" s="3">
        <f t="shared" si="134"/>
        <v>37012102017</v>
      </c>
      <c r="C1698" s="3" t="s">
        <v>1166</v>
      </c>
      <c r="D1698" s="3" t="s">
        <v>212</v>
      </c>
      <c r="E1698" s="3" t="str">
        <f>INDEX(光放段!$G$4:$G$237,MATCH(纤芯!G1698,光放段!$C$4:$C$237,0))</f>
        <v>山东二干|济南德州1号管道光缆:济南四里村-德州湖滨南路</v>
      </c>
      <c r="F1698" s="3">
        <f>INDEX(光放段!$I$4:$I$237,MATCH(纤芯!H1698,光放段!$B$4:$B$237,0))</f>
        <v>37012100000</v>
      </c>
      <c r="G1698" s="3" t="str">
        <f t="shared" si="130"/>
        <v>山东二干|济南德州1号管道光缆:齐河新华路-禹城行政街</v>
      </c>
      <c r="H1698" s="3">
        <f>INDEX(光放段!$B$4:$B$237,MATCH(纤芯!G1698,光放段!$C$4:$C$237,0))</f>
        <v>37012102000</v>
      </c>
      <c r="I1698" s="3" t="str">
        <f t="shared" si="131"/>
        <v>济南德州1号管道光缆</v>
      </c>
      <c r="J1698" s="3" t="str">
        <f>INDEX(子缆名称!$B$4:$B$29,纤芯!M1698)</f>
        <v>B缆</v>
      </c>
      <c r="K1698" s="3">
        <v>17</v>
      </c>
      <c r="L1698" s="3">
        <f t="shared" si="132"/>
        <v>5</v>
      </c>
      <c r="M1698" s="3">
        <f t="shared" si="133"/>
        <v>2</v>
      </c>
      <c r="N1698" s="3" t="s">
        <v>40</v>
      </c>
      <c r="O1698" s="3">
        <f>COUNTIF([1]局站!$D$4:$D$172,"="&amp;N1698)</f>
        <v>1</v>
      </c>
      <c r="P1698" s="3">
        <v>0</v>
      </c>
      <c r="Q1698" s="3">
        <v>0</v>
      </c>
      <c r="R1698" s="3">
        <v>0</v>
      </c>
      <c r="S1698" s="3" t="s">
        <v>39</v>
      </c>
      <c r="T1698" s="3">
        <f>COUNTIF([1]局站!$D$4:$D$172,"="&amp;S1698)</f>
        <v>1</v>
      </c>
      <c r="U1698" s="3">
        <v>0</v>
      </c>
      <c r="V1698" s="3">
        <v>0</v>
      </c>
      <c r="W1698" s="3">
        <v>0</v>
      </c>
      <c r="X1698" s="3" t="s">
        <v>1215</v>
      </c>
      <c r="Y1698" s="3" t="s">
        <v>880</v>
      </c>
      <c r="Z1698" s="3" t="str">
        <f>INDEX(业务类型!$C$4:$C$8,MATCH(纤芯!Y1698,业务类型!$B$4:$B$8,0))</f>
        <v>IDLE</v>
      </c>
      <c r="AA1698" s="3"/>
    </row>
    <row r="1699" spans="1:27" ht="33" x14ac:dyDescent="0.2">
      <c r="A1699" s="3">
        <v>1696</v>
      </c>
      <c r="B1699" s="3">
        <f t="shared" si="134"/>
        <v>37012102018</v>
      </c>
      <c r="C1699" s="3" t="s">
        <v>1166</v>
      </c>
      <c r="D1699" s="3" t="s">
        <v>212</v>
      </c>
      <c r="E1699" s="3" t="str">
        <f>INDEX(光放段!$G$4:$G$237,MATCH(纤芯!G1699,光放段!$C$4:$C$237,0))</f>
        <v>山东二干|济南德州1号管道光缆:济南四里村-德州湖滨南路</v>
      </c>
      <c r="F1699" s="3">
        <f>INDEX(光放段!$I$4:$I$237,MATCH(纤芯!H1699,光放段!$B$4:$B$237,0))</f>
        <v>37012100000</v>
      </c>
      <c r="G1699" s="3" t="str">
        <f t="shared" si="130"/>
        <v>山东二干|济南德州1号管道光缆:齐河新华路-禹城行政街</v>
      </c>
      <c r="H1699" s="3">
        <f>INDEX(光放段!$B$4:$B$237,MATCH(纤芯!G1699,光放段!$C$4:$C$237,0))</f>
        <v>37012102000</v>
      </c>
      <c r="I1699" s="3" t="str">
        <f t="shared" si="131"/>
        <v>济南德州1号管道光缆</v>
      </c>
      <c r="J1699" s="3" t="str">
        <f>INDEX(子缆名称!$B$4:$B$29,纤芯!M1699)</f>
        <v>B缆</v>
      </c>
      <c r="K1699" s="3">
        <v>18</v>
      </c>
      <c r="L1699" s="3">
        <f t="shared" si="132"/>
        <v>6</v>
      </c>
      <c r="M1699" s="3">
        <f t="shared" si="133"/>
        <v>2</v>
      </c>
      <c r="N1699" s="3" t="s">
        <v>40</v>
      </c>
      <c r="O1699" s="3">
        <f>COUNTIF([1]局站!$D$4:$D$172,"="&amp;N1699)</f>
        <v>1</v>
      </c>
      <c r="P1699" s="3">
        <v>0</v>
      </c>
      <c r="Q1699" s="3">
        <v>0</v>
      </c>
      <c r="R1699" s="3">
        <v>0</v>
      </c>
      <c r="S1699" s="3" t="s">
        <v>39</v>
      </c>
      <c r="T1699" s="3">
        <f>COUNTIF([1]局站!$D$4:$D$172,"="&amp;S1699)</f>
        <v>1</v>
      </c>
      <c r="U1699" s="3">
        <v>0</v>
      </c>
      <c r="V1699" s="3">
        <v>0</v>
      </c>
      <c r="W1699" s="3">
        <v>0</v>
      </c>
      <c r="X1699" s="3" t="s">
        <v>1215</v>
      </c>
      <c r="Y1699" s="3" t="s">
        <v>880</v>
      </c>
      <c r="Z1699" s="3" t="str">
        <f>INDEX(业务类型!$C$4:$C$8,MATCH(纤芯!Y1699,业务类型!$B$4:$B$8,0))</f>
        <v>IDLE</v>
      </c>
      <c r="AA1699" s="3"/>
    </row>
    <row r="1700" spans="1:27" ht="33" x14ac:dyDescent="0.2">
      <c r="A1700" s="3">
        <v>1697</v>
      </c>
      <c r="B1700" s="3">
        <f t="shared" si="134"/>
        <v>37012102019</v>
      </c>
      <c r="C1700" s="3" t="s">
        <v>1166</v>
      </c>
      <c r="D1700" s="3" t="s">
        <v>212</v>
      </c>
      <c r="E1700" s="3" t="str">
        <f>INDEX(光放段!$G$4:$G$237,MATCH(纤芯!G1700,光放段!$C$4:$C$237,0))</f>
        <v>山东二干|济南德州1号管道光缆:济南四里村-德州湖滨南路</v>
      </c>
      <c r="F1700" s="3">
        <f>INDEX(光放段!$I$4:$I$237,MATCH(纤芯!H1700,光放段!$B$4:$B$237,0))</f>
        <v>37012100000</v>
      </c>
      <c r="G1700" s="3" t="str">
        <f t="shared" si="130"/>
        <v>山东二干|济南德州1号管道光缆:齐河新华路-禹城行政街</v>
      </c>
      <c r="H1700" s="3">
        <f>INDEX(光放段!$B$4:$B$237,MATCH(纤芯!G1700,光放段!$C$4:$C$237,0))</f>
        <v>37012102000</v>
      </c>
      <c r="I1700" s="3" t="str">
        <f t="shared" si="131"/>
        <v>济南德州1号管道光缆</v>
      </c>
      <c r="J1700" s="3" t="str">
        <f>INDEX(子缆名称!$B$4:$B$29,纤芯!M1700)</f>
        <v>B缆</v>
      </c>
      <c r="K1700" s="3">
        <v>19</v>
      </c>
      <c r="L1700" s="3">
        <f t="shared" si="132"/>
        <v>7</v>
      </c>
      <c r="M1700" s="3">
        <f t="shared" si="133"/>
        <v>2</v>
      </c>
      <c r="N1700" s="3" t="s">
        <v>40</v>
      </c>
      <c r="O1700" s="3">
        <f>COUNTIF([1]局站!$D$4:$D$172,"="&amp;N1700)</f>
        <v>1</v>
      </c>
      <c r="P1700" s="3">
        <v>0</v>
      </c>
      <c r="Q1700" s="3">
        <v>0</v>
      </c>
      <c r="R1700" s="3">
        <v>0</v>
      </c>
      <c r="S1700" s="3" t="s">
        <v>39</v>
      </c>
      <c r="T1700" s="3">
        <f>COUNTIF([1]局站!$D$4:$D$172,"="&amp;S1700)</f>
        <v>1</v>
      </c>
      <c r="U1700" s="3">
        <v>0</v>
      </c>
      <c r="V1700" s="3">
        <v>0</v>
      </c>
      <c r="W1700" s="3">
        <v>0</v>
      </c>
      <c r="X1700" s="3" t="s">
        <v>1215</v>
      </c>
      <c r="Y1700" s="3" t="s">
        <v>880</v>
      </c>
      <c r="Z1700" s="3" t="str">
        <f>INDEX(业务类型!$C$4:$C$8,MATCH(纤芯!Y1700,业务类型!$B$4:$B$8,0))</f>
        <v>IDLE</v>
      </c>
      <c r="AA1700" s="3"/>
    </row>
    <row r="1701" spans="1:27" ht="33" x14ac:dyDescent="0.2">
      <c r="A1701" s="3">
        <v>1698</v>
      </c>
      <c r="B1701" s="3">
        <f t="shared" si="134"/>
        <v>37012102020</v>
      </c>
      <c r="C1701" s="3" t="s">
        <v>1166</v>
      </c>
      <c r="D1701" s="3" t="s">
        <v>212</v>
      </c>
      <c r="E1701" s="3" t="str">
        <f>INDEX(光放段!$G$4:$G$237,MATCH(纤芯!G1701,光放段!$C$4:$C$237,0))</f>
        <v>山东二干|济南德州1号管道光缆:济南四里村-德州湖滨南路</v>
      </c>
      <c r="F1701" s="3">
        <f>INDEX(光放段!$I$4:$I$237,MATCH(纤芯!H1701,光放段!$B$4:$B$237,0))</f>
        <v>37012100000</v>
      </c>
      <c r="G1701" s="3" t="str">
        <f t="shared" si="130"/>
        <v>山东二干|济南德州1号管道光缆:齐河新华路-禹城行政街</v>
      </c>
      <c r="H1701" s="3">
        <f>INDEX(光放段!$B$4:$B$237,MATCH(纤芯!G1701,光放段!$C$4:$C$237,0))</f>
        <v>37012102000</v>
      </c>
      <c r="I1701" s="3" t="str">
        <f t="shared" si="131"/>
        <v>济南德州1号管道光缆</v>
      </c>
      <c r="J1701" s="3" t="str">
        <f>INDEX(子缆名称!$B$4:$B$29,纤芯!M1701)</f>
        <v>B缆</v>
      </c>
      <c r="K1701" s="3">
        <v>20</v>
      </c>
      <c r="L1701" s="3">
        <f t="shared" si="132"/>
        <v>8</v>
      </c>
      <c r="M1701" s="3">
        <f t="shared" si="133"/>
        <v>2</v>
      </c>
      <c r="N1701" s="3" t="s">
        <v>40</v>
      </c>
      <c r="O1701" s="3">
        <f>COUNTIF([1]局站!$D$4:$D$172,"="&amp;N1701)</f>
        <v>1</v>
      </c>
      <c r="P1701" s="3">
        <v>0</v>
      </c>
      <c r="Q1701" s="3">
        <v>0</v>
      </c>
      <c r="R1701" s="3">
        <v>0</v>
      </c>
      <c r="S1701" s="3" t="s">
        <v>39</v>
      </c>
      <c r="T1701" s="3">
        <f>COUNTIF([1]局站!$D$4:$D$172,"="&amp;S1701)</f>
        <v>1</v>
      </c>
      <c r="U1701" s="3">
        <v>0</v>
      </c>
      <c r="V1701" s="3">
        <v>0</v>
      </c>
      <c r="W1701" s="3">
        <v>0</v>
      </c>
      <c r="X1701" s="3" t="s">
        <v>1215</v>
      </c>
      <c r="Y1701" s="3" t="s">
        <v>880</v>
      </c>
      <c r="Z1701" s="3" t="str">
        <f>INDEX(业务类型!$C$4:$C$8,MATCH(纤芯!Y1701,业务类型!$B$4:$B$8,0))</f>
        <v>IDLE</v>
      </c>
      <c r="AA1701" s="3"/>
    </row>
    <row r="1702" spans="1:27" ht="33" x14ac:dyDescent="0.2">
      <c r="A1702" s="3">
        <v>1699</v>
      </c>
      <c r="B1702" s="3">
        <f t="shared" si="134"/>
        <v>37012102021</v>
      </c>
      <c r="C1702" s="3" t="s">
        <v>1166</v>
      </c>
      <c r="D1702" s="3" t="s">
        <v>212</v>
      </c>
      <c r="E1702" s="3" t="str">
        <f>INDEX(光放段!$G$4:$G$237,MATCH(纤芯!G1702,光放段!$C$4:$C$237,0))</f>
        <v>山东二干|济南德州1号管道光缆:济南四里村-德州湖滨南路</v>
      </c>
      <c r="F1702" s="3">
        <f>INDEX(光放段!$I$4:$I$237,MATCH(纤芯!H1702,光放段!$B$4:$B$237,0))</f>
        <v>37012100000</v>
      </c>
      <c r="G1702" s="3" t="str">
        <f t="shared" si="130"/>
        <v>山东二干|济南德州1号管道光缆:齐河新华路-禹城行政街</v>
      </c>
      <c r="H1702" s="3">
        <f>INDEX(光放段!$B$4:$B$237,MATCH(纤芯!G1702,光放段!$C$4:$C$237,0))</f>
        <v>37012102000</v>
      </c>
      <c r="I1702" s="3" t="str">
        <f t="shared" si="131"/>
        <v>济南德州1号管道光缆</v>
      </c>
      <c r="J1702" s="3" t="str">
        <f>INDEX(子缆名称!$B$4:$B$29,纤芯!M1702)</f>
        <v>B缆</v>
      </c>
      <c r="K1702" s="3">
        <v>21</v>
      </c>
      <c r="L1702" s="3">
        <f t="shared" si="132"/>
        <v>9</v>
      </c>
      <c r="M1702" s="3">
        <f t="shared" si="133"/>
        <v>2</v>
      </c>
      <c r="N1702" s="3" t="s">
        <v>40</v>
      </c>
      <c r="O1702" s="3">
        <f>COUNTIF([1]局站!$D$4:$D$172,"="&amp;N1702)</f>
        <v>1</v>
      </c>
      <c r="P1702" s="3">
        <v>0</v>
      </c>
      <c r="Q1702" s="3">
        <v>0</v>
      </c>
      <c r="R1702" s="3">
        <v>0</v>
      </c>
      <c r="S1702" s="3" t="s">
        <v>39</v>
      </c>
      <c r="T1702" s="3">
        <f>COUNTIF([1]局站!$D$4:$D$172,"="&amp;S1702)</f>
        <v>1</v>
      </c>
      <c r="U1702" s="3">
        <v>0</v>
      </c>
      <c r="V1702" s="3">
        <v>0</v>
      </c>
      <c r="W1702" s="3">
        <v>0</v>
      </c>
      <c r="X1702" s="3" t="s">
        <v>1215</v>
      </c>
      <c r="Y1702" s="3" t="s">
        <v>881</v>
      </c>
      <c r="Z1702" s="3" t="str">
        <f>INDEX(业务类型!$C$4:$C$8,MATCH(纤芯!Y1702,业务类型!$B$4:$B$8,0))</f>
        <v>OTHER</v>
      </c>
      <c r="AA1702" s="3" t="s">
        <v>882</v>
      </c>
    </row>
    <row r="1703" spans="1:27" ht="33" x14ac:dyDescent="0.2">
      <c r="A1703" s="3">
        <v>1700</v>
      </c>
      <c r="B1703" s="3">
        <f t="shared" si="134"/>
        <v>37012102022</v>
      </c>
      <c r="C1703" s="3" t="s">
        <v>1166</v>
      </c>
      <c r="D1703" s="3" t="s">
        <v>212</v>
      </c>
      <c r="E1703" s="3" t="str">
        <f>INDEX(光放段!$G$4:$G$237,MATCH(纤芯!G1703,光放段!$C$4:$C$237,0))</f>
        <v>山东二干|济南德州1号管道光缆:济南四里村-德州湖滨南路</v>
      </c>
      <c r="F1703" s="3">
        <f>INDEX(光放段!$I$4:$I$237,MATCH(纤芯!H1703,光放段!$B$4:$B$237,0))</f>
        <v>37012100000</v>
      </c>
      <c r="G1703" s="3" t="str">
        <f t="shared" si="130"/>
        <v>山东二干|济南德州1号管道光缆:齐河新华路-禹城行政街</v>
      </c>
      <c r="H1703" s="3">
        <f>INDEX(光放段!$B$4:$B$237,MATCH(纤芯!G1703,光放段!$C$4:$C$237,0))</f>
        <v>37012102000</v>
      </c>
      <c r="I1703" s="3" t="str">
        <f t="shared" si="131"/>
        <v>济南德州1号管道光缆</v>
      </c>
      <c r="J1703" s="3" t="str">
        <f>INDEX(子缆名称!$B$4:$B$29,纤芯!M1703)</f>
        <v>B缆</v>
      </c>
      <c r="K1703" s="3">
        <v>22</v>
      </c>
      <c r="L1703" s="3">
        <f t="shared" si="132"/>
        <v>10</v>
      </c>
      <c r="M1703" s="3">
        <f t="shared" si="133"/>
        <v>2</v>
      </c>
      <c r="N1703" s="3" t="s">
        <v>40</v>
      </c>
      <c r="O1703" s="3">
        <f>COUNTIF([1]局站!$D$4:$D$172,"="&amp;N1703)</f>
        <v>1</v>
      </c>
      <c r="P1703" s="3">
        <v>0</v>
      </c>
      <c r="Q1703" s="3">
        <v>0</v>
      </c>
      <c r="R1703" s="3">
        <v>0</v>
      </c>
      <c r="S1703" s="3" t="s">
        <v>39</v>
      </c>
      <c r="T1703" s="3">
        <f>COUNTIF([1]局站!$D$4:$D$172,"="&amp;S1703)</f>
        <v>1</v>
      </c>
      <c r="U1703" s="3">
        <v>0</v>
      </c>
      <c r="V1703" s="3">
        <v>0</v>
      </c>
      <c r="W1703" s="3">
        <v>0</v>
      </c>
      <c r="X1703" s="3" t="s">
        <v>1215</v>
      </c>
      <c r="Y1703" s="3" t="s">
        <v>880</v>
      </c>
      <c r="Z1703" s="3" t="str">
        <f>INDEX(业务类型!$C$4:$C$8,MATCH(纤芯!Y1703,业务类型!$B$4:$B$8,0))</f>
        <v>IDLE</v>
      </c>
      <c r="AA1703" s="3"/>
    </row>
    <row r="1704" spans="1:27" ht="33" x14ac:dyDescent="0.2">
      <c r="A1704" s="3">
        <v>1701</v>
      </c>
      <c r="B1704" s="3">
        <f t="shared" si="134"/>
        <v>37012102023</v>
      </c>
      <c r="C1704" s="3" t="s">
        <v>1166</v>
      </c>
      <c r="D1704" s="3" t="s">
        <v>212</v>
      </c>
      <c r="E1704" s="3" t="str">
        <f>INDEX(光放段!$G$4:$G$237,MATCH(纤芯!G1704,光放段!$C$4:$C$237,0))</f>
        <v>山东二干|济南德州1号管道光缆:济南四里村-德州湖滨南路</v>
      </c>
      <c r="F1704" s="3">
        <f>INDEX(光放段!$I$4:$I$237,MATCH(纤芯!H1704,光放段!$B$4:$B$237,0))</f>
        <v>37012100000</v>
      </c>
      <c r="G1704" s="3" t="str">
        <f t="shared" si="130"/>
        <v>山东二干|济南德州1号管道光缆:齐河新华路-禹城行政街</v>
      </c>
      <c r="H1704" s="3">
        <f>INDEX(光放段!$B$4:$B$237,MATCH(纤芯!G1704,光放段!$C$4:$C$237,0))</f>
        <v>37012102000</v>
      </c>
      <c r="I1704" s="3" t="str">
        <f t="shared" si="131"/>
        <v>济南德州1号管道光缆</v>
      </c>
      <c r="J1704" s="3" t="str">
        <f>INDEX(子缆名称!$B$4:$B$29,纤芯!M1704)</f>
        <v>B缆</v>
      </c>
      <c r="K1704" s="3">
        <v>23</v>
      </c>
      <c r="L1704" s="3">
        <f t="shared" si="132"/>
        <v>11</v>
      </c>
      <c r="M1704" s="3">
        <f t="shared" si="133"/>
        <v>2</v>
      </c>
      <c r="N1704" s="3" t="s">
        <v>40</v>
      </c>
      <c r="O1704" s="3">
        <f>COUNTIF([1]局站!$D$4:$D$172,"="&amp;N1704)</f>
        <v>1</v>
      </c>
      <c r="P1704" s="3">
        <v>0</v>
      </c>
      <c r="Q1704" s="3">
        <v>0</v>
      </c>
      <c r="R1704" s="3">
        <v>0</v>
      </c>
      <c r="S1704" s="3" t="s">
        <v>39</v>
      </c>
      <c r="T1704" s="3">
        <f>COUNTIF([1]局站!$D$4:$D$172,"="&amp;S1704)</f>
        <v>1</v>
      </c>
      <c r="U1704" s="3">
        <v>0</v>
      </c>
      <c r="V1704" s="3">
        <v>0</v>
      </c>
      <c r="W1704" s="3">
        <v>0</v>
      </c>
      <c r="X1704" s="3" t="s">
        <v>1215</v>
      </c>
      <c r="Y1704" s="3" t="s">
        <v>880</v>
      </c>
      <c r="Z1704" s="3" t="str">
        <f>INDEX(业务类型!$C$4:$C$8,MATCH(纤芯!Y1704,业务类型!$B$4:$B$8,0))</f>
        <v>IDLE</v>
      </c>
      <c r="AA1704" s="3"/>
    </row>
    <row r="1705" spans="1:27" ht="33" x14ac:dyDescent="0.2">
      <c r="A1705" s="3">
        <v>1702</v>
      </c>
      <c r="B1705" s="3">
        <f t="shared" si="134"/>
        <v>37012102024</v>
      </c>
      <c r="C1705" s="3" t="s">
        <v>1166</v>
      </c>
      <c r="D1705" s="3" t="s">
        <v>212</v>
      </c>
      <c r="E1705" s="3" t="str">
        <f>INDEX(光放段!$G$4:$G$237,MATCH(纤芯!G1705,光放段!$C$4:$C$237,0))</f>
        <v>山东二干|济南德州1号管道光缆:济南四里村-德州湖滨南路</v>
      </c>
      <c r="F1705" s="3">
        <f>INDEX(光放段!$I$4:$I$237,MATCH(纤芯!H1705,光放段!$B$4:$B$237,0))</f>
        <v>37012100000</v>
      </c>
      <c r="G1705" s="3" t="str">
        <f t="shared" si="130"/>
        <v>山东二干|济南德州1号管道光缆:齐河新华路-禹城行政街</v>
      </c>
      <c r="H1705" s="3">
        <f>INDEX(光放段!$B$4:$B$237,MATCH(纤芯!G1705,光放段!$C$4:$C$237,0))</f>
        <v>37012102000</v>
      </c>
      <c r="I1705" s="3" t="str">
        <f t="shared" si="131"/>
        <v>济南德州1号管道光缆</v>
      </c>
      <c r="J1705" s="3" t="str">
        <f>INDEX(子缆名称!$B$4:$B$29,纤芯!M1705)</f>
        <v>B缆</v>
      </c>
      <c r="K1705" s="3">
        <v>24</v>
      </c>
      <c r="L1705" s="3">
        <f t="shared" si="132"/>
        <v>12</v>
      </c>
      <c r="M1705" s="3">
        <f t="shared" si="133"/>
        <v>2</v>
      </c>
      <c r="N1705" s="3" t="s">
        <v>40</v>
      </c>
      <c r="O1705" s="3">
        <f>COUNTIF([1]局站!$D$4:$D$172,"="&amp;N1705)</f>
        <v>1</v>
      </c>
      <c r="P1705" s="3">
        <v>0</v>
      </c>
      <c r="Q1705" s="3">
        <v>0</v>
      </c>
      <c r="R1705" s="3">
        <v>0</v>
      </c>
      <c r="S1705" s="3" t="s">
        <v>39</v>
      </c>
      <c r="T1705" s="3">
        <f>COUNTIF([1]局站!$D$4:$D$172,"="&amp;S1705)</f>
        <v>1</v>
      </c>
      <c r="U1705" s="3">
        <v>0</v>
      </c>
      <c r="V1705" s="3">
        <v>0</v>
      </c>
      <c r="W1705" s="3">
        <v>0</v>
      </c>
      <c r="X1705" s="3" t="s">
        <v>1215</v>
      </c>
      <c r="Y1705" s="3" t="s">
        <v>880</v>
      </c>
      <c r="Z1705" s="3" t="str">
        <f>INDEX(业务类型!$C$4:$C$8,MATCH(纤芯!Y1705,业务类型!$B$4:$B$8,0))</f>
        <v>IDLE</v>
      </c>
      <c r="AA1705" s="3"/>
    </row>
    <row r="1706" spans="1:27" ht="33" x14ac:dyDescent="0.2">
      <c r="A1706" s="3">
        <v>1703</v>
      </c>
      <c r="B1706" s="3">
        <f t="shared" si="134"/>
        <v>37012102025</v>
      </c>
      <c r="C1706" s="3" t="s">
        <v>1166</v>
      </c>
      <c r="D1706" s="3" t="s">
        <v>212</v>
      </c>
      <c r="E1706" s="3" t="str">
        <f>INDEX(光放段!$G$4:$G$237,MATCH(纤芯!G1706,光放段!$C$4:$C$237,0))</f>
        <v>山东二干|济南德州1号管道光缆:济南四里村-德州湖滨南路</v>
      </c>
      <c r="F1706" s="3">
        <f>INDEX(光放段!$I$4:$I$237,MATCH(纤芯!H1706,光放段!$B$4:$B$237,0))</f>
        <v>37012100000</v>
      </c>
      <c r="G1706" s="3" t="str">
        <f t="shared" si="130"/>
        <v>山东二干|济南德州1号管道光缆:齐河新华路-禹城行政街</v>
      </c>
      <c r="H1706" s="3">
        <f>INDEX(光放段!$B$4:$B$237,MATCH(纤芯!G1706,光放段!$C$4:$C$237,0))</f>
        <v>37012102000</v>
      </c>
      <c r="I1706" s="3" t="str">
        <f t="shared" si="131"/>
        <v>济南德州1号管道光缆</v>
      </c>
      <c r="J1706" s="3" t="str">
        <f>INDEX(子缆名称!$B$4:$B$29,纤芯!M1706)</f>
        <v>C缆</v>
      </c>
      <c r="K1706" s="3">
        <v>25</v>
      </c>
      <c r="L1706" s="3">
        <f t="shared" si="132"/>
        <v>1</v>
      </c>
      <c r="M1706" s="3">
        <f t="shared" si="133"/>
        <v>3</v>
      </c>
      <c r="N1706" s="3" t="s">
        <v>40</v>
      </c>
      <c r="O1706" s="3">
        <f>COUNTIF([1]局站!$D$4:$D$172,"="&amp;N1706)</f>
        <v>1</v>
      </c>
      <c r="P1706" s="3">
        <v>0</v>
      </c>
      <c r="Q1706" s="3">
        <v>0</v>
      </c>
      <c r="R1706" s="3">
        <v>0</v>
      </c>
      <c r="S1706" s="3" t="s">
        <v>39</v>
      </c>
      <c r="T1706" s="3">
        <f>COUNTIF([1]局站!$D$4:$D$172,"="&amp;S1706)</f>
        <v>1</v>
      </c>
      <c r="U1706" s="3">
        <v>0</v>
      </c>
      <c r="V1706" s="3">
        <v>0</v>
      </c>
      <c r="W1706" s="3">
        <v>0</v>
      </c>
      <c r="X1706" s="3" t="s">
        <v>1215</v>
      </c>
      <c r="Y1706" s="3" t="s">
        <v>880</v>
      </c>
      <c r="Z1706" s="3" t="str">
        <f>INDEX(业务类型!$C$4:$C$8,MATCH(纤芯!Y1706,业务类型!$B$4:$B$8,0))</f>
        <v>IDLE</v>
      </c>
      <c r="AA1706" s="3"/>
    </row>
    <row r="1707" spans="1:27" ht="33" x14ac:dyDescent="0.2">
      <c r="A1707" s="3">
        <v>1704</v>
      </c>
      <c r="B1707" s="3">
        <f t="shared" si="134"/>
        <v>37012102026</v>
      </c>
      <c r="C1707" s="3" t="s">
        <v>1166</v>
      </c>
      <c r="D1707" s="3" t="s">
        <v>212</v>
      </c>
      <c r="E1707" s="3" t="str">
        <f>INDEX(光放段!$G$4:$G$237,MATCH(纤芯!G1707,光放段!$C$4:$C$237,0))</f>
        <v>山东二干|济南德州1号管道光缆:济南四里村-德州湖滨南路</v>
      </c>
      <c r="F1707" s="3">
        <f>INDEX(光放段!$I$4:$I$237,MATCH(纤芯!H1707,光放段!$B$4:$B$237,0))</f>
        <v>37012100000</v>
      </c>
      <c r="G1707" s="3" t="str">
        <f t="shared" si="130"/>
        <v>山东二干|济南德州1号管道光缆:齐河新华路-禹城行政街</v>
      </c>
      <c r="H1707" s="3">
        <f>INDEX(光放段!$B$4:$B$237,MATCH(纤芯!G1707,光放段!$C$4:$C$237,0))</f>
        <v>37012102000</v>
      </c>
      <c r="I1707" s="3" t="str">
        <f t="shared" si="131"/>
        <v>济南德州1号管道光缆</v>
      </c>
      <c r="J1707" s="3" t="str">
        <f>INDEX(子缆名称!$B$4:$B$29,纤芯!M1707)</f>
        <v>C缆</v>
      </c>
      <c r="K1707" s="3">
        <v>26</v>
      </c>
      <c r="L1707" s="3">
        <f t="shared" si="132"/>
        <v>2</v>
      </c>
      <c r="M1707" s="3">
        <f t="shared" si="133"/>
        <v>3</v>
      </c>
      <c r="N1707" s="3" t="s">
        <v>40</v>
      </c>
      <c r="O1707" s="3">
        <f>COUNTIF([1]局站!$D$4:$D$172,"="&amp;N1707)</f>
        <v>1</v>
      </c>
      <c r="P1707" s="3">
        <v>0</v>
      </c>
      <c r="Q1707" s="3">
        <v>0</v>
      </c>
      <c r="R1707" s="3">
        <v>0</v>
      </c>
      <c r="S1707" s="3" t="s">
        <v>39</v>
      </c>
      <c r="T1707" s="3">
        <f>COUNTIF([1]局站!$D$4:$D$172,"="&amp;S1707)</f>
        <v>1</v>
      </c>
      <c r="U1707" s="3">
        <v>0</v>
      </c>
      <c r="V1707" s="3">
        <v>0</v>
      </c>
      <c r="W1707" s="3">
        <v>0</v>
      </c>
      <c r="X1707" s="3" t="s">
        <v>1215</v>
      </c>
      <c r="Y1707" s="3" t="s">
        <v>880</v>
      </c>
      <c r="Z1707" s="3" t="str">
        <f>INDEX(业务类型!$C$4:$C$8,MATCH(纤芯!Y1707,业务类型!$B$4:$B$8,0))</f>
        <v>IDLE</v>
      </c>
      <c r="AA1707" s="3"/>
    </row>
    <row r="1708" spans="1:27" ht="33" x14ac:dyDescent="0.2">
      <c r="A1708" s="3">
        <v>1705</v>
      </c>
      <c r="B1708" s="3">
        <f t="shared" si="134"/>
        <v>37012102027</v>
      </c>
      <c r="C1708" s="3" t="s">
        <v>1166</v>
      </c>
      <c r="D1708" s="3" t="s">
        <v>212</v>
      </c>
      <c r="E1708" s="3" t="str">
        <f>INDEX(光放段!$G$4:$G$237,MATCH(纤芯!G1708,光放段!$C$4:$C$237,0))</f>
        <v>山东二干|济南德州1号管道光缆:济南四里村-德州湖滨南路</v>
      </c>
      <c r="F1708" s="3">
        <f>INDEX(光放段!$I$4:$I$237,MATCH(纤芯!H1708,光放段!$B$4:$B$237,0))</f>
        <v>37012100000</v>
      </c>
      <c r="G1708" s="3" t="str">
        <f t="shared" si="130"/>
        <v>山东二干|济南德州1号管道光缆:齐河新华路-禹城行政街</v>
      </c>
      <c r="H1708" s="3">
        <f>INDEX(光放段!$B$4:$B$237,MATCH(纤芯!G1708,光放段!$C$4:$C$237,0))</f>
        <v>37012102000</v>
      </c>
      <c r="I1708" s="3" t="str">
        <f t="shared" si="131"/>
        <v>济南德州1号管道光缆</v>
      </c>
      <c r="J1708" s="3" t="str">
        <f>INDEX(子缆名称!$B$4:$B$29,纤芯!M1708)</f>
        <v>C缆</v>
      </c>
      <c r="K1708" s="3">
        <v>27</v>
      </c>
      <c r="L1708" s="3">
        <f t="shared" si="132"/>
        <v>3</v>
      </c>
      <c r="M1708" s="3">
        <f t="shared" si="133"/>
        <v>3</v>
      </c>
      <c r="N1708" s="3" t="s">
        <v>40</v>
      </c>
      <c r="O1708" s="3">
        <f>COUNTIF([1]局站!$D$4:$D$172,"="&amp;N1708)</f>
        <v>1</v>
      </c>
      <c r="P1708" s="3">
        <v>0</v>
      </c>
      <c r="Q1708" s="3">
        <v>0</v>
      </c>
      <c r="R1708" s="3">
        <v>0</v>
      </c>
      <c r="S1708" s="3" t="s">
        <v>39</v>
      </c>
      <c r="T1708" s="3">
        <f>COUNTIF([1]局站!$D$4:$D$172,"="&amp;S1708)</f>
        <v>1</v>
      </c>
      <c r="U1708" s="3">
        <v>0</v>
      </c>
      <c r="V1708" s="3">
        <v>0</v>
      </c>
      <c r="W1708" s="3">
        <v>0</v>
      </c>
      <c r="X1708" s="3" t="s">
        <v>1215</v>
      </c>
      <c r="Y1708" s="3" t="s">
        <v>852</v>
      </c>
      <c r="Z1708" s="3" t="str">
        <f>INDEX(业务类型!$C$4:$C$8,MATCH(纤芯!Y1708,业务类型!$B$4:$B$8,0))</f>
        <v>TWO</v>
      </c>
      <c r="AA1708" s="3" t="s">
        <v>916</v>
      </c>
    </row>
    <row r="1709" spans="1:27" ht="33" x14ac:dyDescent="0.2">
      <c r="A1709" s="3">
        <v>1706</v>
      </c>
      <c r="B1709" s="3">
        <f t="shared" si="134"/>
        <v>37012102028</v>
      </c>
      <c r="C1709" s="3" t="s">
        <v>1166</v>
      </c>
      <c r="D1709" s="3" t="s">
        <v>212</v>
      </c>
      <c r="E1709" s="3" t="str">
        <f>INDEX(光放段!$G$4:$G$237,MATCH(纤芯!G1709,光放段!$C$4:$C$237,0))</f>
        <v>山东二干|济南德州1号管道光缆:济南四里村-德州湖滨南路</v>
      </c>
      <c r="F1709" s="3">
        <f>INDEX(光放段!$I$4:$I$237,MATCH(纤芯!H1709,光放段!$B$4:$B$237,0))</f>
        <v>37012100000</v>
      </c>
      <c r="G1709" s="3" t="str">
        <f t="shared" si="130"/>
        <v>山东二干|济南德州1号管道光缆:齐河新华路-禹城行政街</v>
      </c>
      <c r="H1709" s="3">
        <f>INDEX(光放段!$B$4:$B$237,MATCH(纤芯!G1709,光放段!$C$4:$C$237,0))</f>
        <v>37012102000</v>
      </c>
      <c r="I1709" s="3" t="str">
        <f t="shared" si="131"/>
        <v>济南德州1号管道光缆</v>
      </c>
      <c r="J1709" s="3" t="str">
        <f>INDEX(子缆名称!$B$4:$B$29,纤芯!M1709)</f>
        <v>C缆</v>
      </c>
      <c r="K1709" s="3">
        <v>28</v>
      </c>
      <c r="L1709" s="3">
        <f t="shared" si="132"/>
        <v>4</v>
      </c>
      <c r="M1709" s="3">
        <f t="shared" si="133"/>
        <v>3</v>
      </c>
      <c r="N1709" s="3" t="s">
        <v>40</v>
      </c>
      <c r="O1709" s="3">
        <f>COUNTIF([1]局站!$D$4:$D$172,"="&amp;N1709)</f>
        <v>1</v>
      </c>
      <c r="P1709" s="3">
        <v>0</v>
      </c>
      <c r="Q1709" s="3">
        <v>0</v>
      </c>
      <c r="R1709" s="3">
        <v>0</v>
      </c>
      <c r="S1709" s="3" t="s">
        <v>39</v>
      </c>
      <c r="T1709" s="3">
        <f>COUNTIF([1]局站!$D$4:$D$172,"="&amp;S1709)</f>
        <v>1</v>
      </c>
      <c r="U1709" s="3">
        <v>0</v>
      </c>
      <c r="V1709" s="3">
        <v>0</v>
      </c>
      <c r="W1709" s="3">
        <v>0</v>
      </c>
      <c r="X1709" s="3" t="s">
        <v>1215</v>
      </c>
      <c r="Y1709" s="3" t="s">
        <v>852</v>
      </c>
      <c r="Z1709" s="3" t="str">
        <f>INDEX(业务类型!$C$4:$C$8,MATCH(纤芯!Y1709,业务类型!$B$4:$B$8,0))</f>
        <v>TWO</v>
      </c>
      <c r="AA1709" s="3" t="s">
        <v>916</v>
      </c>
    </row>
    <row r="1710" spans="1:27" ht="33" x14ac:dyDescent="0.2">
      <c r="A1710" s="3">
        <v>1707</v>
      </c>
      <c r="B1710" s="3">
        <f t="shared" si="134"/>
        <v>37012102029</v>
      </c>
      <c r="C1710" s="3" t="s">
        <v>1166</v>
      </c>
      <c r="D1710" s="3" t="s">
        <v>212</v>
      </c>
      <c r="E1710" s="3" t="str">
        <f>INDEX(光放段!$G$4:$G$237,MATCH(纤芯!G1710,光放段!$C$4:$C$237,0))</f>
        <v>山东二干|济南德州1号管道光缆:济南四里村-德州湖滨南路</v>
      </c>
      <c r="F1710" s="3">
        <f>INDEX(光放段!$I$4:$I$237,MATCH(纤芯!H1710,光放段!$B$4:$B$237,0))</f>
        <v>37012100000</v>
      </c>
      <c r="G1710" s="3" t="str">
        <f t="shared" si="130"/>
        <v>山东二干|济南德州1号管道光缆:齐河新华路-禹城行政街</v>
      </c>
      <c r="H1710" s="3">
        <f>INDEX(光放段!$B$4:$B$237,MATCH(纤芯!G1710,光放段!$C$4:$C$237,0))</f>
        <v>37012102000</v>
      </c>
      <c r="I1710" s="3" t="str">
        <f t="shared" si="131"/>
        <v>济南德州1号管道光缆</v>
      </c>
      <c r="J1710" s="3" t="str">
        <f>INDEX(子缆名称!$B$4:$B$29,纤芯!M1710)</f>
        <v>C缆</v>
      </c>
      <c r="K1710" s="3">
        <v>29</v>
      </c>
      <c r="L1710" s="3">
        <f t="shared" si="132"/>
        <v>5</v>
      </c>
      <c r="M1710" s="3">
        <f t="shared" si="133"/>
        <v>3</v>
      </c>
      <c r="N1710" s="3" t="s">
        <v>40</v>
      </c>
      <c r="O1710" s="3">
        <f>COUNTIF([1]局站!$D$4:$D$172,"="&amp;N1710)</f>
        <v>1</v>
      </c>
      <c r="P1710" s="3">
        <v>0</v>
      </c>
      <c r="Q1710" s="3">
        <v>0</v>
      </c>
      <c r="R1710" s="3">
        <v>0</v>
      </c>
      <c r="S1710" s="3" t="s">
        <v>39</v>
      </c>
      <c r="T1710" s="3">
        <f>COUNTIF([1]局站!$D$4:$D$172,"="&amp;S1710)</f>
        <v>1</v>
      </c>
      <c r="U1710" s="3">
        <v>0</v>
      </c>
      <c r="V1710" s="3">
        <v>0</v>
      </c>
      <c r="W1710" s="3">
        <v>0</v>
      </c>
      <c r="X1710" s="3" t="s">
        <v>1215</v>
      </c>
      <c r="Y1710" s="3" t="s">
        <v>880</v>
      </c>
      <c r="Z1710" s="3" t="str">
        <f>INDEX(业务类型!$C$4:$C$8,MATCH(纤芯!Y1710,业务类型!$B$4:$B$8,0))</f>
        <v>IDLE</v>
      </c>
      <c r="AA1710" s="3"/>
    </row>
    <row r="1711" spans="1:27" ht="33" x14ac:dyDescent="0.2">
      <c r="A1711" s="3">
        <v>1708</v>
      </c>
      <c r="B1711" s="3">
        <f t="shared" si="134"/>
        <v>37012102030</v>
      </c>
      <c r="C1711" s="3" t="s">
        <v>1166</v>
      </c>
      <c r="D1711" s="3" t="s">
        <v>212</v>
      </c>
      <c r="E1711" s="3" t="str">
        <f>INDEX(光放段!$G$4:$G$237,MATCH(纤芯!G1711,光放段!$C$4:$C$237,0))</f>
        <v>山东二干|济南德州1号管道光缆:济南四里村-德州湖滨南路</v>
      </c>
      <c r="F1711" s="3">
        <f>INDEX(光放段!$I$4:$I$237,MATCH(纤芯!H1711,光放段!$B$4:$B$237,0))</f>
        <v>37012100000</v>
      </c>
      <c r="G1711" s="3" t="str">
        <f t="shared" si="130"/>
        <v>山东二干|济南德州1号管道光缆:齐河新华路-禹城行政街</v>
      </c>
      <c r="H1711" s="3">
        <f>INDEX(光放段!$B$4:$B$237,MATCH(纤芯!G1711,光放段!$C$4:$C$237,0))</f>
        <v>37012102000</v>
      </c>
      <c r="I1711" s="3" t="str">
        <f t="shared" si="131"/>
        <v>济南德州1号管道光缆</v>
      </c>
      <c r="J1711" s="3" t="str">
        <f>INDEX(子缆名称!$B$4:$B$29,纤芯!M1711)</f>
        <v>C缆</v>
      </c>
      <c r="K1711" s="3">
        <v>30</v>
      </c>
      <c r="L1711" s="3">
        <f t="shared" si="132"/>
        <v>6</v>
      </c>
      <c r="M1711" s="3">
        <f t="shared" si="133"/>
        <v>3</v>
      </c>
      <c r="N1711" s="3" t="s">
        <v>40</v>
      </c>
      <c r="O1711" s="3">
        <f>COUNTIF([1]局站!$D$4:$D$172,"="&amp;N1711)</f>
        <v>1</v>
      </c>
      <c r="P1711" s="3">
        <v>0</v>
      </c>
      <c r="Q1711" s="3">
        <v>0</v>
      </c>
      <c r="R1711" s="3">
        <v>0</v>
      </c>
      <c r="S1711" s="3" t="s">
        <v>39</v>
      </c>
      <c r="T1711" s="3">
        <f>COUNTIF([1]局站!$D$4:$D$172,"="&amp;S1711)</f>
        <v>1</v>
      </c>
      <c r="U1711" s="3">
        <v>0</v>
      </c>
      <c r="V1711" s="3">
        <v>0</v>
      </c>
      <c r="W1711" s="3">
        <v>0</v>
      </c>
      <c r="X1711" s="3" t="s">
        <v>1215</v>
      </c>
      <c r="Y1711" s="3" t="s">
        <v>880</v>
      </c>
      <c r="Z1711" s="3" t="str">
        <f>INDEX(业务类型!$C$4:$C$8,MATCH(纤芯!Y1711,业务类型!$B$4:$B$8,0))</f>
        <v>IDLE</v>
      </c>
      <c r="AA1711" s="3"/>
    </row>
    <row r="1712" spans="1:27" ht="33" x14ac:dyDescent="0.2">
      <c r="A1712" s="3">
        <v>1709</v>
      </c>
      <c r="B1712" s="3">
        <f t="shared" si="134"/>
        <v>37012102031</v>
      </c>
      <c r="C1712" s="3" t="s">
        <v>1166</v>
      </c>
      <c r="D1712" s="3" t="s">
        <v>212</v>
      </c>
      <c r="E1712" s="3" t="str">
        <f>INDEX(光放段!$G$4:$G$237,MATCH(纤芯!G1712,光放段!$C$4:$C$237,0))</f>
        <v>山东二干|济南德州1号管道光缆:济南四里村-德州湖滨南路</v>
      </c>
      <c r="F1712" s="3">
        <f>INDEX(光放段!$I$4:$I$237,MATCH(纤芯!H1712,光放段!$B$4:$B$237,0))</f>
        <v>37012100000</v>
      </c>
      <c r="G1712" s="3" t="str">
        <f t="shared" si="130"/>
        <v>山东二干|济南德州1号管道光缆:齐河新华路-禹城行政街</v>
      </c>
      <c r="H1712" s="3">
        <f>INDEX(光放段!$B$4:$B$237,MATCH(纤芯!G1712,光放段!$C$4:$C$237,0))</f>
        <v>37012102000</v>
      </c>
      <c r="I1712" s="3" t="str">
        <f t="shared" si="131"/>
        <v>济南德州1号管道光缆</v>
      </c>
      <c r="J1712" s="3" t="str">
        <f>INDEX(子缆名称!$B$4:$B$29,纤芯!M1712)</f>
        <v>C缆</v>
      </c>
      <c r="K1712" s="3">
        <v>31</v>
      </c>
      <c r="L1712" s="3">
        <f t="shared" si="132"/>
        <v>7</v>
      </c>
      <c r="M1712" s="3">
        <f t="shared" si="133"/>
        <v>3</v>
      </c>
      <c r="N1712" s="3" t="s">
        <v>40</v>
      </c>
      <c r="O1712" s="3">
        <f>COUNTIF([1]局站!$D$4:$D$172,"="&amp;N1712)</f>
        <v>1</v>
      </c>
      <c r="P1712" s="3">
        <v>0</v>
      </c>
      <c r="Q1712" s="3">
        <v>0</v>
      </c>
      <c r="R1712" s="3">
        <v>0</v>
      </c>
      <c r="S1712" s="3" t="s">
        <v>39</v>
      </c>
      <c r="T1712" s="3">
        <f>COUNTIF([1]局站!$D$4:$D$172,"="&amp;S1712)</f>
        <v>1</v>
      </c>
      <c r="U1712" s="3">
        <v>0</v>
      </c>
      <c r="V1712" s="3">
        <v>0</v>
      </c>
      <c r="W1712" s="3">
        <v>0</v>
      </c>
      <c r="X1712" s="3" t="s">
        <v>1215</v>
      </c>
      <c r="Y1712" s="3" t="s">
        <v>880</v>
      </c>
      <c r="Z1712" s="3" t="str">
        <f>INDEX(业务类型!$C$4:$C$8,MATCH(纤芯!Y1712,业务类型!$B$4:$B$8,0))</f>
        <v>IDLE</v>
      </c>
      <c r="AA1712" s="3"/>
    </row>
    <row r="1713" spans="1:27" ht="33" x14ac:dyDescent="0.2">
      <c r="A1713" s="3">
        <v>1710</v>
      </c>
      <c r="B1713" s="3">
        <f t="shared" si="134"/>
        <v>37012102032</v>
      </c>
      <c r="C1713" s="3" t="s">
        <v>1166</v>
      </c>
      <c r="D1713" s="3" t="s">
        <v>212</v>
      </c>
      <c r="E1713" s="3" t="str">
        <f>INDEX(光放段!$G$4:$G$237,MATCH(纤芯!G1713,光放段!$C$4:$C$237,0))</f>
        <v>山东二干|济南德州1号管道光缆:济南四里村-德州湖滨南路</v>
      </c>
      <c r="F1713" s="3">
        <f>INDEX(光放段!$I$4:$I$237,MATCH(纤芯!H1713,光放段!$B$4:$B$237,0))</f>
        <v>37012100000</v>
      </c>
      <c r="G1713" s="3" t="str">
        <f t="shared" si="130"/>
        <v>山东二干|济南德州1号管道光缆:齐河新华路-禹城行政街</v>
      </c>
      <c r="H1713" s="3">
        <f>INDEX(光放段!$B$4:$B$237,MATCH(纤芯!G1713,光放段!$C$4:$C$237,0))</f>
        <v>37012102000</v>
      </c>
      <c r="I1713" s="3" t="str">
        <f t="shared" si="131"/>
        <v>济南德州1号管道光缆</v>
      </c>
      <c r="J1713" s="3" t="str">
        <f>INDEX(子缆名称!$B$4:$B$29,纤芯!M1713)</f>
        <v>C缆</v>
      </c>
      <c r="K1713" s="3">
        <v>32</v>
      </c>
      <c r="L1713" s="3">
        <f t="shared" si="132"/>
        <v>8</v>
      </c>
      <c r="M1713" s="3">
        <f t="shared" si="133"/>
        <v>3</v>
      </c>
      <c r="N1713" s="3" t="s">
        <v>40</v>
      </c>
      <c r="O1713" s="3">
        <f>COUNTIF([1]局站!$D$4:$D$172,"="&amp;N1713)</f>
        <v>1</v>
      </c>
      <c r="P1713" s="3">
        <v>0</v>
      </c>
      <c r="Q1713" s="3">
        <v>0</v>
      </c>
      <c r="R1713" s="3">
        <v>0</v>
      </c>
      <c r="S1713" s="3" t="s">
        <v>39</v>
      </c>
      <c r="T1713" s="3">
        <f>COUNTIF([1]局站!$D$4:$D$172,"="&amp;S1713)</f>
        <v>1</v>
      </c>
      <c r="U1713" s="3">
        <v>0</v>
      </c>
      <c r="V1713" s="3">
        <v>0</v>
      </c>
      <c r="W1713" s="3">
        <v>0</v>
      </c>
      <c r="X1713" s="3" t="s">
        <v>1215</v>
      </c>
      <c r="Y1713" s="3" t="s">
        <v>880</v>
      </c>
      <c r="Z1713" s="3" t="str">
        <f>INDEX(业务类型!$C$4:$C$8,MATCH(纤芯!Y1713,业务类型!$B$4:$B$8,0))</f>
        <v>IDLE</v>
      </c>
      <c r="AA1713" s="3"/>
    </row>
    <row r="1714" spans="1:27" ht="33" x14ac:dyDescent="0.2">
      <c r="A1714" s="3">
        <v>1711</v>
      </c>
      <c r="B1714" s="3">
        <f t="shared" si="134"/>
        <v>37012102033</v>
      </c>
      <c r="C1714" s="3" t="s">
        <v>1166</v>
      </c>
      <c r="D1714" s="3" t="s">
        <v>212</v>
      </c>
      <c r="E1714" s="3" t="str">
        <f>INDEX(光放段!$G$4:$G$237,MATCH(纤芯!G1714,光放段!$C$4:$C$237,0))</f>
        <v>山东二干|济南德州1号管道光缆:济南四里村-德州湖滨南路</v>
      </c>
      <c r="F1714" s="3">
        <f>INDEX(光放段!$I$4:$I$237,MATCH(纤芯!H1714,光放段!$B$4:$B$237,0))</f>
        <v>37012100000</v>
      </c>
      <c r="G1714" s="3" t="str">
        <f t="shared" si="130"/>
        <v>山东二干|济南德州1号管道光缆:齐河新华路-禹城行政街</v>
      </c>
      <c r="H1714" s="3">
        <f>INDEX(光放段!$B$4:$B$237,MATCH(纤芯!G1714,光放段!$C$4:$C$237,0))</f>
        <v>37012102000</v>
      </c>
      <c r="I1714" s="3" t="str">
        <f t="shared" si="131"/>
        <v>济南德州1号管道光缆</v>
      </c>
      <c r="J1714" s="3" t="str">
        <f>INDEX(子缆名称!$B$4:$B$29,纤芯!M1714)</f>
        <v>C缆</v>
      </c>
      <c r="K1714" s="3">
        <v>33</v>
      </c>
      <c r="L1714" s="3">
        <f t="shared" si="132"/>
        <v>9</v>
      </c>
      <c r="M1714" s="3">
        <f t="shared" si="133"/>
        <v>3</v>
      </c>
      <c r="N1714" s="3" t="s">
        <v>40</v>
      </c>
      <c r="O1714" s="3">
        <f>COUNTIF([1]局站!$D$4:$D$172,"="&amp;N1714)</f>
        <v>1</v>
      </c>
      <c r="P1714" s="3">
        <v>0</v>
      </c>
      <c r="Q1714" s="3">
        <v>0</v>
      </c>
      <c r="R1714" s="3">
        <v>0</v>
      </c>
      <c r="S1714" s="3" t="s">
        <v>39</v>
      </c>
      <c r="T1714" s="3">
        <f>COUNTIF([1]局站!$D$4:$D$172,"="&amp;S1714)</f>
        <v>1</v>
      </c>
      <c r="U1714" s="3">
        <v>0</v>
      </c>
      <c r="V1714" s="3">
        <v>0</v>
      </c>
      <c r="W1714" s="3">
        <v>0</v>
      </c>
      <c r="X1714" s="3" t="s">
        <v>1215</v>
      </c>
      <c r="Y1714" s="3" t="s">
        <v>880</v>
      </c>
      <c r="Z1714" s="3" t="str">
        <f>INDEX(业务类型!$C$4:$C$8,MATCH(纤芯!Y1714,业务类型!$B$4:$B$8,0))</f>
        <v>IDLE</v>
      </c>
      <c r="AA1714" s="3"/>
    </row>
    <row r="1715" spans="1:27" ht="33" x14ac:dyDescent="0.2">
      <c r="A1715" s="3">
        <v>1712</v>
      </c>
      <c r="B1715" s="3">
        <f t="shared" si="134"/>
        <v>37012102034</v>
      </c>
      <c r="C1715" s="3" t="s">
        <v>1166</v>
      </c>
      <c r="D1715" s="3" t="s">
        <v>212</v>
      </c>
      <c r="E1715" s="3" t="str">
        <f>INDEX(光放段!$G$4:$G$237,MATCH(纤芯!G1715,光放段!$C$4:$C$237,0))</f>
        <v>山东二干|济南德州1号管道光缆:济南四里村-德州湖滨南路</v>
      </c>
      <c r="F1715" s="3">
        <f>INDEX(光放段!$I$4:$I$237,MATCH(纤芯!H1715,光放段!$B$4:$B$237,0))</f>
        <v>37012100000</v>
      </c>
      <c r="G1715" s="3" t="str">
        <f t="shared" si="130"/>
        <v>山东二干|济南德州1号管道光缆:齐河新华路-禹城行政街</v>
      </c>
      <c r="H1715" s="3">
        <f>INDEX(光放段!$B$4:$B$237,MATCH(纤芯!G1715,光放段!$C$4:$C$237,0))</f>
        <v>37012102000</v>
      </c>
      <c r="I1715" s="3" t="str">
        <f t="shared" si="131"/>
        <v>济南德州1号管道光缆</v>
      </c>
      <c r="J1715" s="3" t="str">
        <f>INDEX(子缆名称!$B$4:$B$29,纤芯!M1715)</f>
        <v>C缆</v>
      </c>
      <c r="K1715" s="3">
        <v>34</v>
      </c>
      <c r="L1715" s="3">
        <f t="shared" si="132"/>
        <v>10</v>
      </c>
      <c r="M1715" s="3">
        <f t="shared" si="133"/>
        <v>3</v>
      </c>
      <c r="N1715" s="3" t="s">
        <v>40</v>
      </c>
      <c r="O1715" s="3">
        <f>COUNTIF([1]局站!$D$4:$D$172,"="&amp;N1715)</f>
        <v>1</v>
      </c>
      <c r="P1715" s="3">
        <v>0</v>
      </c>
      <c r="Q1715" s="3">
        <v>0</v>
      </c>
      <c r="R1715" s="3">
        <v>0</v>
      </c>
      <c r="S1715" s="3" t="s">
        <v>39</v>
      </c>
      <c r="T1715" s="3">
        <f>COUNTIF([1]局站!$D$4:$D$172,"="&amp;S1715)</f>
        <v>1</v>
      </c>
      <c r="U1715" s="3">
        <v>0</v>
      </c>
      <c r="V1715" s="3">
        <v>0</v>
      </c>
      <c r="W1715" s="3">
        <v>0</v>
      </c>
      <c r="X1715" s="3" t="s">
        <v>1215</v>
      </c>
      <c r="Y1715" s="3" t="s">
        <v>880</v>
      </c>
      <c r="Z1715" s="3" t="str">
        <f>INDEX(业务类型!$C$4:$C$8,MATCH(纤芯!Y1715,业务类型!$B$4:$B$8,0))</f>
        <v>IDLE</v>
      </c>
      <c r="AA1715" s="3"/>
    </row>
    <row r="1716" spans="1:27" ht="33" x14ac:dyDescent="0.2">
      <c r="A1716" s="3">
        <v>1713</v>
      </c>
      <c r="B1716" s="3">
        <f t="shared" si="134"/>
        <v>37012102035</v>
      </c>
      <c r="C1716" s="3" t="s">
        <v>1166</v>
      </c>
      <c r="D1716" s="3" t="s">
        <v>212</v>
      </c>
      <c r="E1716" s="3" t="str">
        <f>INDEX(光放段!$G$4:$G$237,MATCH(纤芯!G1716,光放段!$C$4:$C$237,0))</f>
        <v>山东二干|济南德州1号管道光缆:济南四里村-德州湖滨南路</v>
      </c>
      <c r="F1716" s="3">
        <f>INDEX(光放段!$I$4:$I$237,MATCH(纤芯!H1716,光放段!$B$4:$B$237,0))</f>
        <v>37012100000</v>
      </c>
      <c r="G1716" s="3" t="str">
        <f t="shared" si="130"/>
        <v>山东二干|济南德州1号管道光缆:齐河新华路-禹城行政街</v>
      </c>
      <c r="H1716" s="3">
        <f>INDEX(光放段!$B$4:$B$237,MATCH(纤芯!G1716,光放段!$C$4:$C$237,0))</f>
        <v>37012102000</v>
      </c>
      <c r="I1716" s="3" t="str">
        <f t="shared" si="131"/>
        <v>济南德州1号管道光缆</v>
      </c>
      <c r="J1716" s="3" t="str">
        <f>INDEX(子缆名称!$B$4:$B$29,纤芯!M1716)</f>
        <v>C缆</v>
      </c>
      <c r="K1716" s="3">
        <v>35</v>
      </c>
      <c r="L1716" s="3">
        <f t="shared" si="132"/>
        <v>11</v>
      </c>
      <c r="M1716" s="3">
        <f t="shared" si="133"/>
        <v>3</v>
      </c>
      <c r="N1716" s="3" t="s">
        <v>40</v>
      </c>
      <c r="O1716" s="3">
        <f>COUNTIF([1]局站!$D$4:$D$172,"="&amp;N1716)</f>
        <v>1</v>
      </c>
      <c r="P1716" s="3">
        <v>0</v>
      </c>
      <c r="Q1716" s="3">
        <v>0</v>
      </c>
      <c r="R1716" s="3">
        <v>0</v>
      </c>
      <c r="S1716" s="3" t="s">
        <v>39</v>
      </c>
      <c r="T1716" s="3">
        <f>COUNTIF([1]局站!$D$4:$D$172,"="&amp;S1716)</f>
        <v>1</v>
      </c>
      <c r="U1716" s="3">
        <v>0</v>
      </c>
      <c r="V1716" s="3">
        <v>0</v>
      </c>
      <c r="W1716" s="3">
        <v>0</v>
      </c>
      <c r="X1716" s="3" t="s">
        <v>1215</v>
      </c>
      <c r="Y1716" s="3" t="s">
        <v>880</v>
      </c>
      <c r="Z1716" s="3" t="str">
        <f>INDEX(业务类型!$C$4:$C$8,MATCH(纤芯!Y1716,业务类型!$B$4:$B$8,0))</f>
        <v>IDLE</v>
      </c>
      <c r="AA1716" s="3"/>
    </row>
    <row r="1717" spans="1:27" ht="33" x14ac:dyDescent="0.2">
      <c r="A1717" s="3">
        <v>1714</v>
      </c>
      <c r="B1717" s="3">
        <f t="shared" si="134"/>
        <v>37012102036</v>
      </c>
      <c r="C1717" s="3" t="s">
        <v>1166</v>
      </c>
      <c r="D1717" s="3" t="s">
        <v>212</v>
      </c>
      <c r="E1717" s="3" t="str">
        <f>INDEX(光放段!$G$4:$G$237,MATCH(纤芯!G1717,光放段!$C$4:$C$237,0))</f>
        <v>山东二干|济南德州1号管道光缆:济南四里村-德州湖滨南路</v>
      </c>
      <c r="F1717" s="3">
        <f>INDEX(光放段!$I$4:$I$237,MATCH(纤芯!H1717,光放段!$B$4:$B$237,0))</f>
        <v>37012100000</v>
      </c>
      <c r="G1717" s="3" t="str">
        <f t="shared" si="130"/>
        <v>山东二干|济南德州1号管道光缆:齐河新华路-禹城行政街</v>
      </c>
      <c r="H1717" s="3">
        <f>INDEX(光放段!$B$4:$B$237,MATCH(纤芯!G1717,光放段!$C$4:$C$237,0))</f>
        <v>37012102000</v>
      </c>
      <c r="I1717" s="3" t="str">
        <f t="shared" si="131"/>
        <v>济南德州1号管道光缆</v>
      </c>
      <c r="J1717" s="3" t="str">
        <f>INDEX(子缆名称!$B$4:$B$29,纤芯!M1717)</f>
        <v>C缆</v>
      </c>
      <c r="K1717" s="3">
        <v>36</v>
      </c>
      <c r="L1717" s="3">
        <f t="shared" si="132"/>
        <v>12</v>
      </c>
      <c r="M1717" s="3">
        <f t="shared" si="133"/>
        <v>3</v>
      </c>
      <c r="N1717" s="3" t="s">
        <v>40</v>
      </c>
      <c r="O1717" s="3">
        <f>COUNTIF([1]局站!$D$4:$D$172,"="&amp;N1717)</f>
        <v>1</v>
      </c>
      <c r="P1717" s="3">
        <v>0</v>
      </c>
      <c r="Q1717" s="3">
        <v>0</v>
      </c>
      <c r="R1717" s="3">
        <v>0</v>
      </c>
      <c r="S1717" s="3" t="s">
        <v>39</v>
      </c>
      <c r="T1717" s="3">
        <f>COUNTIF([1]局站!$D$4:$D$172,"="&amp;S1717)</f>
        <v>1</v>
      </c>
      <c r="U1717" s="3">
        <v>0</v>
      </c>
      <c r="V1717" s="3">
        <v>0</v>
      </c>
      <c r="W1717" s="3">
        <v>0</v>
      </c>
      <c r="X1717" s="3" t="s">
        <v>1215</v>
      </c>
      <c r="Y1717" s="3" t="s">
        <v>881</v>
      </c>
      <c r="Z1717" s="3" t="str">
        <f>INDEX(业务类型!$C$4:$C$8,MATCH(纤芯!Y1717,业务类型!$B$4:$B$8,0))</f>
        <v>OTHER</v>
      </c>
      <c r="AA1717" s="3" t="s">
        <v>973</v>
      </c>
    </row>
    <row r="1718" spans="1:27" ht="33" x14ac:dyDescent="0.2">
      <c r="A1718" s="3">
        <v>1715</v>
      </c>
      <c r="B1718" s="3">
        <f t="shared" si="134"/>
        <v>37012102037</v>
      </c>
      <c r="C1718" s="3" t="s">
        <v>1166</v>
      </c>
      <c r="D1718" s="3" t="s">
        <v>212</v>
      </c>
      <c r="E1718" s="3" t="str">
        <f>INDEX(光放段!$G$4:$G$237,MATCH(纤芯!G1718,光放段!$C$4:$C$237,0))</f>
        <v>山东二干|济南德州1号管道光缆:济南四里村-德州湖滨南路</v>
      </c>
      <c r="F1718" s="3">
        <f>INDEX(光放段!$I$4:$I$237,MATCH(纤芯!H1718,光放段!$B$4:$B$237,0))</f>
        <v>37012100000</v>
      </c>
      <c r="G1718" s="3" t="str">
        <f t="shared" si="130"/>
        <v>山东二干|济南德州1号管道光缆:齐河新华路-禹城行政街</v>
      </c>
      <c r="H1718" s="3">
        <f>INDEX(光放段!$B$4:$B$237,MATCH(纤芯!G1718,光放段!$C$4:$C$237,0))</f>
        <v>37012102000</v>
      </c>
      <c r="I1718" s="3" t="str">
        <f t="shared" si="131"/>
        <v>济南德州1号管道光缆</v>
      </c>
      <c r="J1718" s="3" t="str">
        <f>INDEX(子缆名称!$B$4:$B$29,纤芯!M1718)</f>
        <v>D缆</v>
      </c>
      <c r="K1718" s="3">
        <v>37</v>
      </c>
      <c r="L1718" s="3">
        <f t="shared" si="132"/>
        <v>1</v>
      </c>
      <c r="M1718" s="3">
        <f t="shared" si="133"/>
        <v>4</v>
      </c>
      <c r="N1718" s="3" t="s">
        <v>40</v>
      </c>
      <c r="O1718" s="3">
        <f>COUNTIF([1]局站!$D$4:$D$172,"="&amp;N1718)</f>
        <v>1</v>
      </c>
      <c r="P1718" s="3">
        <v>0</v>
      </c>
      <c r="Q1718" s="3">
        <v>0</v>
      </c>
      <c r="R1718" s="3">
        <v>0</v>
      </c>
      <c r="S1718" s="3" t="s">
        <v>39</v>
      </c>
      <c r="T1718" s="3">
        <f>COUNTIF([1]局站!$D$4:$D$172,"="&amp;S1718)</f>
        <v>1</v>
      </c>
      <c r="U1718" s="3">
        <v>0</v>
      </c>
      <c r="V1718" s="3">
        <v>0</v>
      </c>
      <c r="W1718" s="3">
        <v>0</v>
      </c>
      <c r="X1718" s="3" t="s">
        <v>1215</v>
      </c>
      <c r="Y1718" s="3" t="s">
        <v>880</v>
      </c>
      <c r="Z1718" s="3" t="str">
        <f>INDEX(业务类型!$C$4:$C$8,MATCH(纤芯!Y1718,业务类型!$B$4:$B$8,0))</f>
        <v>IDLE</v>
      </c>
      <c r="AA1718" s="3"/>
    </row>
    <row r="1719" spans="1:27" ht="33" x14ac:dyDescent="0.2">
      <c r="A1719" s="3">
        <v>1716</v>
      </c>
      <c r="B1719" s="3">
        <f t="shared" si="134"/>
        <v>37012102038</v>
      </c>
      <c r="C1719" s="3" t="s">
        <v>1166</v>
      </c>
      <c r="D1719" s="3" t="s">
        <v>212</v>
      </c>
      <c r="E1719" s="3" t="str">
        <f>INDEX(光放段!$G$4:$G$237,MATCH(纤芯!G1719,光放段!$C$4:$C$237,0))</f>
        <v>山东二干|济南德州1号管道光缆:济南四里村-德州湖滨南路</v>
      </c>
      <c r="F1719" s="3">
        <f>INDEX(光放段!$I$4:$I$237,MATCH(纤芯!H1719,光放段!$B$4:$B$237,0))</f>
        <v>37012100000</v>
      </c>
      <c r="G1719" s="3" t="str">
        <f t="shared" si="130"/>
        <v>山东二干|济南德州1号管道光缆:齐河新华路-禹城行政街</v>
      </c>
      <c r="H1719" s="3">
        <f>INDEX(光放段!$B$4:$B$237,MATCH(纤芯!G1719,光放段!$C$4:$C$237,0))</f>
        <v>37012102000</v>
      </c>
      <c r="I1719" s="3" t="str">
        <f t="shared" si="131"/>
        <v>济南德州1号管道光缆</v>
      </c>
      <c r="J1719" s="3" t="str">
        <f>INDEX(子缆名称!$B$4:$B$29,纤芯!M1719)</f>
        <v>D缆</v>
      </c>
      <c r="K1719" s="3">
        <v>38</v>
      </c>
      <c r="L1719" s="3">
        <f t="shared" si="132"/>
        <v>2</v>
      </c>
      <c r="M1719" s="3">
        <f t="shared" si="133"/>
        <v>4</v>
      </c>
      <c r="N1719" s="3" t="s">
        <v>40</v>
      </c>
      <c r="O1719" s="3">
        <f>COUNTIF([1]局站!$D$4:$D$172,"="&amp;N1719)</f>
        <v>1</v>
      </c>
      <c r="P1719" s="3">
        <v>0</v>
      </c>
      <c r="Q1719" s="3">
        <v>0</v>
      </c>
      <c r="R1719" s="3">
        <v>0</v>
      </c>
      <c r="S1719" s="3" t="s">
        <v>39</v>
      </c>
      <c r="T1719" s="3">
        <f>COUNTIF([1]局站!$D$4:$D$172,"="&amp;S1719)</f>
        <v>1</v>
      </c>
      <c r="U1719" s="3">
        <v>0</v>
      </c>
      <c r="V1719" s="3">
        <v>0</v>
      </c>
      <c r="W1719" s="3">
        <v>0</v>
      </c>
      <c r="X1719" s="3" t="s">
        <v>1215</v>
      </c>
      <c r="Y1719" s="3" t="s">
        <v>880</v>
      </c>
      <c r="Z1719" s="3" t="str">
        <f>INDEX(业务类型!$C$4:$C$8,MATCH(纤芯!Y1719,业务类型!$B$4:$B$8,0))</f>
        <v>IDLE</v>
      </c>
      <c r="AA1719" s="3"/>
    </row>
    <row r="1720" spans="1:27" ht="33" x14ac:dyDescent="0.2">
      <c r="A1720" s="3">
        <v>1717</v>
      </c>
      <c r="B1720" s="3">
        <f t="shared" si="134"/>
        <v>37012102039</v>
      </c>
      <c r="C1720" s="3" t="s">
        <v>1166</v>
      </c>
      <c r="D1720" s="3" t="s">
        <v>212</v>
      </c>
      <c r="E1720" s="3" t="str">
        <f>INDEX(光放段!$G$4:$G$237,MATCH(纤芯!G1720,光放段!$C$4:$C$237,0))</f>
        <v>山东二干|济南德州1号管道光缆:济南四里村-德州湖滨南路</v>
      </c>
      <c r="F1720" s="3">
        <f>INDEX(光放段!$I$4:$I$237,MATCH(纤芯!H1720,光放段!$B$4:$B$237,0))</f>
        <v>37012100000</v>
      </c>
      <c r="G1720" s="3" t="str">
        <f t="shared" si="130"/>
        <v>山东二干|济南德州1号管道光缆:齐河新华路-禹城行政街</v>
      </c>
      <c r="H1720" s="3">
        <f>INDEX(光放段!$B$4:$B$237,MATCH(纤芯!G1720,光放段!$C$4:$C$237,0))</f>
        <v>37012102000</v>
      </c>
      <c r="I1720" s="3" t="str">
        <f t="shared" si="131"/>
        <v>济南德州1号管道光缆</v>
      </c>
      <c r="J1720" s="3" t="str">
        <f>INDEX(子缆名称!$B$4:$B$29,纤芯!M1720)</f>
        <v>D缆</v>
      </c>
      <c r="K1720" s="3">
        <v>39</v>
      </c>
      <c r="L1720" s="3">
        <f t="shared" si="132"/>
        <v>3</v>
      </c>
      <c r="M1720" s="3">
        <f t="shared" si="133"/>
        <v>4</v>
      </c>
      <c r="N1720" s="3" t="s">
        <v>40</v>
      </c>
      <c r="O1720" s="3">
        <f>COUNTIF([1]局站!$D$4:$D$172,"="&amp;N1720)</f>
        <v>1</v>
      </c>
      <c r="P1720" s="3">
        <v>0</v>
      </c>
      <c r="Q1720" s="3">
        <v>0</v>
      </c>
      <c r="R1720" s="3">
        <v>0</v>
      </c>
      <c r="S1720" s="3" t="s">
        <v>39</v>
      </c>
      <c r="T1720" s="3">
        <f>COUNTIF([1]局站!$D$4:$D$172,"="&amp;S1720)</f>
        <v>1</v>
      </c>
      <c r="U1720" s="3">
        <v>0</v>
      </c>
      <c r="V1720" s="3">
        <v>0</v>
      </c>
      <c r="W1720" s="3">
        <v>0</v>
      </c>
      <c r="X1720" s="3" t="s">
        <v>1215</v>
      </c>
      <c r="Y1720" s="3" t="s">
        <v>880</v>
      </c>
      <c r="Z1720" s="3" t="str">
        <f>INDEX(业务类型!$C$4:$C$8,MATCH(纤芯!Y1720,业务类型!$B$4:$B$8,0))</f>
        <v>IDLE</v>
      </c>
      <c r="AA1720" s="3"/>
    </row>
    <row r="1721" spans="1:27" ht="33" x14ac:dyDescent="0.2">
      <c r="A1721" s="3">
        <v>1718</v>
      </c>
      <c r="B1721" s="3">
        <f t="shared" si="134"/>
        <v>37012102040</v>
      </c>
      <c r="C1721" s="3" t="s">
        <v>1166</v>
      </c>
      <c r="D1721" s="3" t="s">
        <v>212</v>
      </c>
      <c r="E1721" s="3" t="str">
        <f>INDEX(光放段!$G$4:$G$237,MATCH(纤芯!G1721,光放段!$C$4:$C$237,0))</f>
        <v>山东二干|济南德州1号管道光缆:济南四里村-德州湖滨南路</v>
      </c>
      <c r="F1721" s="3">
        <f>INDEX(光放段!$I$4:$I$237,MATCH(纤芯!H1721,光放段!$B$4:$B$237,0))</f>
        <v>37012100000</v>
      </c>
      <c r="G1721" s="3" t="str">
        <f t="shared" si="130"/>
        <v>山东二干|济南德州1号管道光缆:齐河新华路-禹城行政街</v>
      </c>
      <c r="H1721" s="3">
        <f>INDEX(光放段!$B$4:$B$237,MATCH(纤芯!G1721,光放段!$C$4:$C$237,0))</f>
        <v>37012102000</v>
      </c>
      <c r="I1721" s="3" t="str">
        <f t="shared" si="131"/>
        <v>济南德州1号管道光缆</v>
      </c>
      <c r="J1721" s="3" t="str">
        <f>INDEX(子缆名称!$B$4:$B$29,纤芯!M1721)</f>
        <v>D缆</v>
      </c>
      <c r="K1721" s="3">
        <v>40</v>
      </c>
      <c r="L1721" s="3">
        <f t="shared" si="132"/>
        <v>4</v>
      </c>
      <c r="M1721" s="3">
        <f t="shared" si="133"/>
        <v>4</v>
      </c>
      <c r="N1721" s="3" t="s">
        <v>40</v>
      </c>
      <c r="O1721" s="3">
        <f>COUNTIF([1]局站!$D$4:$D$172,"="&amp;N1721)</f>
        <v>1</v>
      </c>
      <c r="P1721" s="3">
        <v>0</v>
      </c>
      <c r="Q1721" s="3">
        <v>0</v>
      </c>
      <c r="R1721" s="3">
        <v>0</v>
      </c>
      <c r="S1721" s="3" t="s">
        <v>39</v>
      </c>
      <c r="T1721" s="3">
        <f>COUNTIF([1]局站!$D$4:$D$172,"="&amp;S1721)</f>
        <v>1</v>
      </c>
      <c r="U1721" s="3">
        <v>0</v>
      </c>
      <c r="V1721" s="3">
        <v>0</v>
      </c>
      <c r="W1721" s="3">
        <v>0</v>
      </c>
      <c r="X1721" s="3" t="s">
        <v>1215</v>
      </c>
      <c r="Y1721" s="3" t="s">
        <v>880</v>
      </c>
      <c r="Z1721" s="3" t="str">
        <f>INDEX(业务类型!$C$4:$C$8,MATCH(纤芯!Y1721,业务类型!$B$4:$B$8,0))</f>
        <v>IDLE</v>
      </c>
      <c r="AA1721" s="3"/>
    </row>
    <row r="1722" spans="1:27" ht="33" x14ac:dyDescent="0.2">
      <c r="A1722" s="3">
        <v>1719</v>
      </c>
      <c r="B1722" s="3">
        <f t="shared" si="134"/>
        <v>37012102041</v>
      </c>
      <c r="C1722" s="3" t="s">
        <v>1166</v>
      </c>
      <c r="D1722" s="3" t="s">
        <v>212</v>
      </c>
      <c r="E1722" s="3" t="str">
        <f>INDEX(光放段!$G$4:$G$237,MATCH(纤芯!G1722,光放段!$C$4:$C$237,0))</f>
        <v>山东二干|济南德州1号管道光缆:济南四里村-德州湖滨南路</v>
      </c>
      <c r="F1722" s="3">
        <f>INDEX(光放段!$I$4:$I$237,MATCH(纤芯!H1722,光放段!$B$4:$B$237,0))</f>
        <v>37012100000</v>
      </c>
      <c r="G1722" s="3" t="str">
        <f t="shared" si="130"/>
        <v>山东二干|济南德州1号管道光缆:齐河新华路-禹城行政街</v>
      </c>
      <c r="H1722" s="3">
        <f>INDEX(光放段!$B$4:$B$237,MATCH(纤芯!G1722,光放段!$C$4:$C$237,0))</f>
        <v>37012102000</v>
      </c>
      <c r="I1722" s="3" t="str">
        <f t="shared" si="131"/>
        <v>济南德州1号管道光缆</v>
      </c>
      <c r="J1722" s="3" t="str">
        <f>INDEX(子缆名称!$B$4:$B$29,纤芯!M1722)</f>
        <v>D缆</v>
      </c>
      <c r="K1722" s="3">
        <v>41</v>
      </c>
      <c r="L1722" s="3">
        <f t="shared" si="132"/>
        <v>5</v>
      </c>
      <c r="M1722" s="3">
        <f t="shared" si="133"/>
        <v>4</v>
      </c>
      <c r="N1722" s="3" t="s">
        <v>40</v>
      </c>
      <c r="O1722" s="3">
        <f>COUNTIF([1]局站!$D$4:$D$172,"="&amp;N1722)</f>
        <v>1</v>
      </c>
      <c r="P1722" s="3">
        <v>0</v>
      </c>
      <c r="Q1722" s="3">
        <v>0</v>
      </c>
      <c r="R1722" s="3">
        <v>0</v>
      </c>
      <c r="S1722" s="3" t="s">
        <v>39</v>
      </c>
      <c r="T1722" s="3">
        <f>COUNTIF([1]局站!$D$4:$D$172,"="&amp;S1722)</f>
        <v>1</v>
      </c>
      <c r="U1722" s="3">
        <v>0</v>
      </c>
      <c r="V1722" s="3">
        <v>0</v>
      </c>
      <c r="W1722" s="3">
        <v>0</v>
      </c>
      <c r="X1722" s="3" t="s">
        <v>1215</v>
      </c>
      <c r="Y1722" s="3" t="s">
        <v>880</v>
      </c>
      <c r="Z1722" s="3" t="str">
        <f>INDEX(业务类型!$C$4:$C$8,MATCH(纤芯!Y1722,业务类型!$B$4:$B$8,0))</f>
        <v>IDLE</v>
      </c>
      <c r="AA1722" s="3"/>
    </row>
    <row r="1723" spans="1:27" ht="33" x14ac:dyDescent="0.2">
      <c r="A1723" s="3">
        <v>1720</v>
      </c>
      <c r="B1723" s="3">
        <f t="shared" si="134"/>
        <v>37012102042</v>
      </c>
      <c r="C1723" s="3" t="s">
        <v>1166</v>
      </c>
      <c r="D1723" s="3" t="s">
        <v>212</v>
      </c>
      <c r="E1723" s="3" t="str">
        <f>INDEX(光放段!$G$4:$G$237,MATCH(纤芯!G1723,光放段!$C$4:$C$237,0))</f>
        <v>山东二干|济南德州1号管道光缆:济南四里村-德州湖滨南路</v>
      </c>
      <c r="F1723" s="3">
        <f>INDEX(光放段!$I$4:$I$237,MATCH(纤芯!H1723,光放段!$B$4:$B$237,0))</f>
        <v>37012100000</v>
      </c>
      <c r="G1723" s="3" t="str">
        <f t="shared" si="130"/>
        <v>山东二干|济南德州1号管道光缆:齐河新华路-禹城行政街</v>
      </c>
      <c r="H1723" s="3">
        <f>INDEX(光放段!$B$4:$B$237,MATCH(纤芯!G1723,光放段!$C$4:$C$237,0))</f>
        <v>37012102000</v>
      </c>
      <c r="I1723" s="3" t="str">
        <f t="shared" si="131"/>
        <v>济南德州1号管道光缆</v>
      </c>
      <c r="J1723" s="3" t="str">
        <f>INDEX(子缆名称!$B$4:$B$29,纤芯!M1723)</f>
        <v>D缆</v>
      </c>
      <c r="K1723" s="3">
        <v>42</v>
      </c>
      <c r="L1723" s="3">
        <f t="shared" si="132"/>
        <v>6</v>
      </c>
      <c r="M1723" s="3">
        <f t="shared" si="133"/>
        <v>4</v>
      </c>
      <c r="N1723" s="3" t="s">
        <v>40</v>
      </c>
      <c r="O1723" s="3">
        <f>COUNTIF([1]局站!$D$4:$D$172,"="&amp;N1723)</f>
        <v>1</v>
      </c>
      <c r="P1723" s="3">
        <v>0</v>
      </c>
      <c r="Q1723" s="3">
        <v>0</v>
      </c>
      <c r="R1723" s="3">
        <v>0</v>
      </c>
      <c r="S1723" s="3" t="s">
        <v>39</v>
      </c>
      <c r="T1723" s="3">
        <f>COUNTIF([1]局站!$D$4:$D$172,"="&amp;S1723)</f>
        <v>1</v>
      </c>
      <c r="U1723" s="3">
        <v>0</v>
      </c>
      <c r="V1723" s="3">
        <v>0</v>
      </c>
      <c r="W1723" s="3">
        <v>0</v>
      </c>
      <c r="X1723" s="3" t="s">
        <v>1215</v>
      </c>
      <c r="Y1723" s="3" t="s">
        <v>880</v>
      </c>
      <c r="Z1723" s="3" t="str">
        <f>INDEX(业务类型!$C$4:$C$8,MATCH(纤芯!Y1723,业务类型!$B$4:$B$8,0))</f>
        <v>IDLE</v>
      </c>
      <c r="AA1723" s="3"/>
    </row>
    <row r="1724" spans="1:27" ht="33" x14ac:dyDescent="0.2">
      <c r="A1724" s="3">
        <v>1721</v>
      </c>
      <c r="B1724" s="3">
        <f t="shared" si="134"/>
        <v>37012102043</v>
      </c>
      <c r="C1724" s="3" t="s">
        <v>1166</v>
      </c>
      <c r="D1724" s="3" t="s">
        <v>212</v>
      </c>
      <c r="E1724" s="3" t="str">
        <f>INDEX(光放段!$G$4:$G$237,MATCH(纤芯!G1724,光放段!$C$4:$C$237,0))</f>
        <v>山东二干|济南德州1号管道光缆:济南四里村-德州湖滨南路</v>
      </c>
      <c r="F1724" s="3">
        <f>INDEX(光放段!$I$4:$I$237,MATCH(纤芯!H1724,光放段!$B$4:$B$237,0))</f>
        <v>37012100000</v>
      </c>
      <c r="G1724" s="3" t="str">
        <f t="shared" si="130"/>
        <v>山东二干|济南德州1号管道光缆:齐河新华路-禹城行政街</v>
      </c>
      <c r="H1724" s="3">
        <f>INDEX(光放段!$B$4:$B$237,MATCH(纤芯!G1724,光放段!$C$4:$C$237,0))</f>
        <v>37012102000</v>
      </c>
      <c r="I1724" s="3" t="str">
        <f t="shared" si="131"/>
        <v>济南德州1号管道光缆</v>
      </c>
      <c r="J1724" s="3" t="str">
        <f>INDEX(子缆名称!$B$4:$B$29,纤芯!M1724)</f>
        <v>D缆</v>
      </c>
      <c r="K1724" s="3">
        <v>43</v>
      </c>
      <c r="L1724" s="3">
        <f t="shared" si="132"/>
        <v>7</v>
      </c>
      <c r="M1724" s="3">
        <f t="shared" si="133"/>
        <v>4</v>
      </c>
      <c r="N1724" s="3" t="s">
        <v>40</v>
      </c>
      <c r="O1724" s="3">
        <f>COUNTIF([1]局站!$D$4:$D$172,"="&amp;N1724)</f>
        <v>1</v>
      </c>
      <c r="P1724" s="3">
        <v>0</v>
      </c>
      <c r="Q1724" s="3">
        <v>0</v>
      </c>
      <c r="R1724" s="3">
        <v>0</v>
      </c>
      <c r="S1724" s="3" t="s">
        <v>39</v>
      </c>
      <c r="T1724" s="3">
        <f>COUNTIF([1]局站!$D$4:$D$172,"="&amp;S1724)</f>
        <v>1</v>
      </c>
      <c r="U1724" s="3">
        <v>0</v>
      </c>
      <c r="V1724" s="3">
        <v>0</v>
      </c>
      <c r="W1724" s="3">
        <v>0</v>
      </c>
      <c r="X1724" s="3" t="s">
        <v>1215</v>
      </c>
      <c r="Y1724" s="3" t="s">
        <v>880</v>
      </c>
      <c r="Z1724" s="3" t="str">
        <f>INDEX(业务类型!$C$4:$C$8,MATCH(纤芯!Y1724,业务类型!$B$4:$B$8,0))</f>
        <v>IDLE</v>
      </c>
      <c r="AA1724" s="3"/>
    </row>
    <row r="1725" spans="1:27" ht="33" x14ac:dyDescent="0.2">
      <c r="A1725" s="3">
        <v>1722</v>
      </c>
      <c r="B1725" s="3">
        <f t="shared" si="134"/>
        <v>37012102044</v>
      </c>
      <c r="C1725" s="3" t="s">
        <v>1166</v>
      </c>
      <c r="D1725" s="3" t="s">
        <v>212</v>
      </c>
      <c r="E1725" s="3" t="str">
        <f>INDEX(光放段!$G$4:$G$237,MATCH(纤芯!G1725,光放段!$C$4:$C$237,0))</f>
        <v>山东二干|济南德州1号管道光缆:济南四里村-德州湖滨南路</v>
      </c>
      <c r="F1725" s="3">
        <f>INDEX(光放段!$I$4:$I$237,MATCH(纤芯!H1725,光放段!$B$4:$B$237,0))</f>
        <v>37012100000</v>
      </c>
      <c r="G1725" s="3" t="str">
        <f t="shared" si="130"/>
        <v>山东二干|济南德州1号管道光缆:齐河新华路-禹城行政街</v>
      </c>
      <c r="H1725" s="3">
        <f>INDEX(光放段!$B$4:$B$237,MATCH(纤芯!G1725,光放段!$C$4:$C$237,0))</f>
        <v>37012102000</v>
      </c>
      <c r="I1725" s="3" t="str">
        <f t="shared" si="131"/>
        <v>济南德州1号管道光缆</v>
      </c>
      <c r="J1725" s="3" t="str">
        <f>INDEX(子缆名称!$B$4:$B$29,纤芯!M1725)</f>
        <v>D缆</v>
      </c>
      <c r="K1725" s="3">
        <v>44</v>
      </c>
      <c r="L1725" s="3">
        <f t="shared" si="132"/>
        <v>8</v>
      </c>
      <c r="M1725" s="3">
        <f t="shared" si="133"/>
        <v>4</v>
      </c>
      <c r="N1725" s="3" t="s">
        <v>40</v>
      </c>
      <c r="O1725" s="3">
        <f>COUNTIF([1]局站!$D$4:$D$172,"="&amp;N1725)</f>
        <v>1</v>
      </c>
      <c r="P1725" s="3">
        <v>0</v>
      </c>
      <c r="Q1725" s="3">
        <v>0</v>
      </c>
      <c r="R1725" s="3">
        <v>0</v>
      </c>
      <c r="S1725" s="3" t="s">
        <v>39</v>
      </c>
      <c r="T1725" s="3">
        <f>COUNTIF([1]局站!$D$4:$D$172,"="&amp;S1725)</f>
        <v>1</v>
      </c>
      <c r="U1725" s="3">
        <v>0</v>
      </c>
      <c r="V1725" s="3">
        <v>0</v>
      </c>
      <c r="W1725" s="3">
        <v>0</v>
      </c>
      <c r="X1725" s="3" t="s">
        <v>1215</v>
      </c>
      <c r="Y1725" s="3" t="s">
        <v>880</v>
      </c>
      <c r="Z1725" s="3" t="str">
        <f>INDEX(业务类型!$C$4:$C$8,MATCH(纤芯!Y1725,业务类型!$B$4:$B$8,0))</f>
        <v>IDLE</v>
      </c>
      <c r="AA1725" s="3"/>
    </row>
    <row r="1726" spans="1:27" ht="33" x14ac:dyDescent="0.2">
      <c r="A1726" s="3">
        <v>1723</v>
      </c>
      <c r="B1726" s="3">
        <f t="shared" si="134"/>
        <v>37012102045</v>
      </c>
      <c r="C1726" s="3" t="s">
        <v>1166</v>
      </c>
      <c r="D1726" s="3" t="s">
        <v>212</v>
      </c>
      <c r="E1726" s="3" t="str">
        <f>INDEX(光放段!$G$4:$G$237,MATCH(纤芯!G1726,光放段!$C$4:$C$237,0))</f>
        <v>山东二干|济南德州1号管道光缆:济南四里村-德州湖滨南路</v>
      </c>
      <c r="F1726" s="3">
        <f>INDEX(光放段!$I$4:$I$237,MATCH(纤芯!H1726,光放段!$B$4:$B$237,0))</f>
        <v>37012100000</v>
      </c>
      <c r="G1726" s="3" t="str">
        <f t="shared" si="130"/>
        <v>山东二干|济南德州1号管道光缆:齐河新华路-禹城行政街</v>
      </c>
      <c r="H1726" s="3">
        <f>INDEX(光放段!$B$4:$B$237,MATCH(纤芯!G1726,光放段!$C$4:$C$237,0))</f>
        <v>37012102000</v>
      </c>
      <c r="I1726" s="3" t="str">
        <f t="shared" si="131"/>
        <v>济南德州1号管道光缆</v>
      </c>
      <c r="J1726" s="3" t="str">
        <f>INDEX(子缆名称!$B$4:$B$29,纤芯!M1726)</f>
        <v>D缆</v>
      </c>
      <c r="K1726" s="3">
        <v>45</v>
      </c>
      <c r="L1726" s="3">
        <f t="shared" si="132"/>
        <v>9</v>
      </c>
      <c r="M1726" s="3">
        <f t="shared" si="133"/>
        <v>4</v>
      </c>
      <c r="N1726" s="3" t="s">
        <v>40</v>
      </c>
      <c r="O1726" s="3">
        <f>COUNTIF([1]局站!$D$4:$D$172,"="&amp;N1726)</f>
        <v>1</v>
      </c>
      <c r="P1726" s="3">
        <v>0</v>
      </c>
      <c r="Q1726" s="3">
        <v>0</v>
      </c>
      <c r="R1726" s="3">
        <v>0</v>
      </c>
      <c r="S1726" s="3" t="s">
        <v>39</v>
      </c>
      <c r="T1726" s="3">
        <f>COUNTIF([1]局站!$D$4:$D$172,"="&amp;S1726)</f>
        <v>1</v>
      </c>
      <c r="U1726" s="3">
        <v>0</v>
      </c>
      <c r="V1726" s="3">
        <v>0</v>
      </c>
      <c r="W1726" s="3">
        <v>0</v>
      </c>
      <c r="X1726" s="3" t="s">
        <v>1215</v>
      </c>
      <c r="Y1726" s="3" t="s">
        <v>880</v>
      </c>
      <c r="Z1726" s="3" t="str">
        <f>INDEX(业务类型!$C$4:$C$8,MATCH(纤芯!Y1726,业务类型!$B$4:$B$8,0))</f>
        <v>IDLE</v>
      </c>
      <c r="AA1726" s="3"/>
    </row>
    <row r="1727" spans="1:27" ht="33" x14ac:dyDescent="0.2">
      <c r="A1727" s="3">
        <v>1724</v>
      </c>
      <c r="B1727" s="3">
        <f t="shared" si="134"/>
        <v>37012102046</v>
      </c>
      <c r="C1727" s="3" t="s">
        <v>1166</v>
      </c>
      <c r="D1727" s="3" t="s">
        <v>212</v>
      </c>
      <c r="E1727" s="3" t="str">
        <f>INDEX(光放段!$G$4:$G$237,MATCH(纤芯!G1727,光放段!$C$4:$C$237,0))</f>
        <v>山东二干|济南德州1号管道光缆:济南四里村-德州湖滨南路</v>
      </c>
      <c r="F1727" s="3">
        <f>INDEX(光放段!$I$4:$I$237,MATCH(纤芯!H1727,光放段!$B$4:$B$237,0))</f>
        <v>37012100000</v>
      </c>
      <c r="G1727" s="3" t="str">
        <f t="shared" si="130"/>
        <v>山东二干|济南德州1号管道光缆:齐河新华路-禹城行政街</v>
      </c>
      <c r="H1727" s="3">
        <f>INDEX(光放段!$B$4:$B$237,MATCH(纤芯!G1727,光放段!$C$4:$C$237,0))</f>
        <v>37012102000</v>
      </c>
      <c r="I1727" s="3" t="str">
        <f t="shared" si="131"/>
        <v>济南德州1号管道光缆</v>
      </c>
      <c r="J1727" s="3" t="str">
        <f>INDEX(子缆名称!$B$4:$B$29,纤芯!M1727)</f>
        <v>D缆</v>
      </c>
      <c r="K1727" s="3">
        <v>46</v>
      </c>
      <c r="L1727" s="3">
        <f t="shared" si="132"/>
        <v>10</v>
      </c>
      <c r="M1727" s="3">
        <f t="shared" si="133"/>
        <v>4</v>
      </c>
      <c r="N1727" s="3" t="s">
        <v>40</v>
      </c>
      <c r="O1727" s="3">
        <f>COUNTIF([1]局站!$D$4:$D$172,"="&amp;N1727)</f>
        <v>1</v>
      </c>
      <c r="P1727" s="3">
        <v>0</v>
      </c>
      <c r="Q1727" s="3">
        <v>0</v>
      </c>
      <c r="R1727" s="3">
        <v>0</v>
      </c>
      <c r="S1727" s="3" t="s">
        <v>39</v>
      </c>
      <c r="T1727" s="3">
        <f>COUNTIF([1]局站!$D$4:$D$172,"="&amp;S1727)</f>
        <v>1</v>
      </c>
      <c r="U1727" s="3">
        <v>0</v>
      </c>
      <c r="V1727" s="3">
        <v>0</v>
      </c>
      <c r="W1727" s="3">
        <v>0</v>
      </c>
      <c r="X1727" s="3" t="s">
        <v>1215</v>
      </c>
      <c r="Y1727" s="3" t="s">
        <v>880</v>
      </c>
      <c r="Z1727" s="3" t="str">
        <f>INDEX(业务类型!$C$4:$C$8,MATCH(纤芯!Y1727,业务类型!$B$4:$B$8,0))</f>
        <v>IDLE</v>
      </c>
      <c r="AA1727" s="3"/>
    </row>
    <row r="1728" spans="1:27" ht="33" x14ac:dyDescent="0.2">
      <c r="A1728" s="3">
        <v>1725</v>
      </c>
      <c r="B1728" s="3">
        <f t="shared" si="134"/>
        <v>37012102047</v>
      </c>
      <c r="C1728" s="3" t="s">
        <v>1166</v>
      </c>
      <c r="D1728" s="3" t="s">
        <v>212</v>
      </c>
      <c r="E1728" s="3" t="str">
        <f>INDEX(光放段!$G$4:$G$237,MATCH(纤芯!G1728,光放段!$C$4:$C$237,0))</f>
        <v>山东二干|济南德州1号管道光缆:济南四里村-德州湖滨南路</v>
      </c>
      <c r="F1728" s="3">
        <f>INDEX(光放段!$I$4:$I$237,MATCH(纤芯!H1728,光放段!$B$4:$B$237,0))</f>
        <v>37012100000</v>
      </c>
      <c r="G1728" s="3" t="str">
        <f t="shared" si="130"/>
        <v>山东二干|济南德州1号管道光缆:齐河新华路-禹城行政街</v>
      </c>
      <c r="H1728" s="3">
        <f>INDEX(光放段!$B$4:$B$237,MATCH(纤芯!G1728,光放段!$C$4:$C$237,0))</f>
        <v>37012102000</v>
      </c>
      <c r="I1728" s="3" t="str">
        <f t="shared" si="131"/>
        <v>济南德州1号管道光缆</v>
      </c>
      <c r="J1728" s="3" t="str">
        <f>INDEX(子缆名称!$B$4:$B$29,纤芯!M1728)</f>
        <v>D缆</v>
      </c>
      <c r="K1728" s="3">
        <v>47</v>
      </c>
      <c r="L1728" s="3">
        <f t="shared" si="132"/>
        <v>11</v>
      </c>
      <c r="M1728" s="3">
        <f t="shared" si="133"/>
        <v>4</v>
      </c>
      <c r="N1728" s="3" t="s">
        <v>40</v>
      </c>
      <c r="O1728" s="3">
        <f>COUNTIF([1]局站!$D$4:$D$172,"="&amp;N1728)</f>
        <v>1</v>
      </c>
      <c r="P1728" s="3">
        <v>0</v>
      </c>
      <c r="Q1728" s="3">
        <v>0</v>
      </c>
      <c r="R1728" s="3">
        <v>0</v>
      </c>
      <c r="S1728" s="3" t="s">
        <v>39</v>
      </c>
      <c r="T1728" s="3">
        <f>COUNTIF([1]局站!$D$4:$D$172,"="&amp;S1728)</f>
        <v>1</v>
      </c>
      <c r="U1728" s="3">
        <v>0</v>
      </c>
      <c r="V1728" s="3">
        <v>0</v>
      </c>
      <c r="W1728" s="3">
        <v>0</v>
      </c>
      <c r="X1728" s="3" t="s">
        <v>1215</v>
      </c>
      <c r="Y1728" s="3" t="s">
        <v>880</v>
      </c>
      <c r="Z1728" s="3" t="str">
        <f>INDEX(业务类型!$C$4:$C$8,MATCH(纤芯!Y1728,业务类型!$B$4:$B$8,0))</f>
        <v>IDLE</v>
      </c>
      <c r="AA1728" s="3"/>
    </row>
    <row r="1729" spans="1:27" ht="33" x14ac:dyDescent="0.2">
      <c r="A1729" s="3">
        <v>1726</v>
      </c>
      <c r="B1729" s="3">
        <f t="shared" si="134"/>
        <v>37012102048</v>
      </c>
      <c r="C1729" s="3" t="s">
        <v>1166</v>
      </c>
      <c r="D1729" s="3" t="s">
        <v>212</v>
      </c>
      <c r="E1729" s="3" t="str">
        <f>INDEX(光放段!$G$4:$G$237,MATCH(纤芯!G1729,光放段!$C$4:$C$237,0))</f>
        <v>山东二干|济南德州1号管道光缆:济南四里村-德州湖滨南路</v>
      </c>
      <c r="F1729" s="3">
        <f>INDEX(光放段!$I$4:$I$237,MATCH(纤芯!H1729,光放段!$B$4:$B$237,0))</f>
        <v>37012100000</v>
      </c>
      <c r="G1729" s="3" t="str">
        <f t="shared" si="130"/>
        <v>山东二干|济南德州1号管道光缆:齐河新华路-禹城行政街</v>
      </c>
      <c r="H1729" s="3">
        <f>INDEX(光放段!$B$4:$B$237,MATCH(纤芯!G1729,光放段!$C$4:$C$237,0))</f>
        <v>37012102000</v>
      </c>
      <c r="I1729" s="3" t="str">
        <f t="shared" si="131"/>
        <v>济南德州1号管道光缆</v>
      </c>
      <c r="J1729" s="3" t="str">
        <f>INDEX(子缆名称!$B$4:$B$29,纤芯!M1729)</f>
        <v>D缆</v>
      </c>
      <c r="K1729" s="3">
        <v>48</v>
      </c>
      <c r="L1729" s="3">
        <f t="shared" si="132"/>
        <v>12</v>
      </c>
      <c r="M1729" s="3">
        <f t="shared" si="133"/>
        <v>4</v>
      </c>
      <c r="N1729" s="3" t="s">
        <v>40</v>
      </c>
      <c r="O1729" s="3">
        <f>COUNTIF([1]局站!$D$4:$D$172,"="&amp;N1729)</f>
        <v>1</v>
      </c>
      <c r="P1729" s="3">
        <v>0</v>
      </c>
      <c r="Q1729" s="3">
        <v>0</v>
      </c>
      <c r="R1729" s="3">
        <v>0</v>
      </c>
      <c r="S1729" s="3" t="s">
        <v>39</v>
      </c>
      <c r="T1729" s="3">
        <f>COUNTIF([1]局站!$D$4:$D$172,"="&amp;S1729)</f>
        <v>1</v>
      </c>
      <c r="U1729" s="3">
        <v>0</v>
      </c>
      <c r="V1729" s="3">
        <v>0</v>
      </c>
      <c r="W1729" s="3">
        <v>0</v>
      </c>
      <c r="X1729" s="3" t="s">
        <v>1215</v>
      </c>
      <c r="Y1729" s="3" t="s">
        <v>880</v>
      </c>
      <c r="Z1729" s="3" t="str">
        <f>INDEX(业务类型!$C$4:$C$8,MATCH(纤芯!Y1729,业务类型!$B$4:$B$8,0))</f>
        <v>IDLE</v>
      </c>
      <c r="AA1729" s="3"/>
    </row>
    <row r="1730" spans="1:27" ht="33" x14ac:dyDescent="0.2">
      <c r="A1730" s="3">
        <v>1727</v>
      </c>
      <c r="B1730" s="3">
        <f t="shared" si="134"/>
        <v>37012103001</v>
      </c>
      <c r="C1730" s="3" t="s">
        <v>1166</v>
      </c>
      <c r="D1730" s="3" t="s">
        <v>212</v>
      </c>
      <c r="E1730" s="3" t="str">
        <f>INDEX(光放段!$G$4:$G$237,MATCH(纤芯!G1730,光放段!$C$4:$C$237,0))</f>
        <v>山东二干|济南德州1号管道光缆:济南四里村-德州湖滨南路</v>
      </c>
      <c r="F1730" s="3">
        <f>INDEX(光放段!$I$4:$I$237,MATCH(纤芯!H1730,光放段!$B$4:$B$237,0))</f>
        <v>37012100000</v>
      </c>
      <c r="G1730" s="3" t="str">
        <f t="shared" si="130"/>
        <v>山东二干|济南德州1号管道光缆:禹城行政街-平原平安大街</v>
      </c>
      <c r="H1730" s="3">
        <f>INDEX(光放段!$B$4:$B$237,MATCH(纤芯!G1730,光放段!$C$4:$C$237,0))</f>
        <v>37012103000</v>
      </c>
      <c r="I1730" s="3" t="str">
        <f t="shared" si="131"/>
        <v>济南德州1号管道光缆</v>
      </c>
      <c r="J1730" s="3" t="str">
        <f>INDEX(子缆名称!$B$4:$B$29,纤芯!M1730)</f>
        <v>A缆</v>
      </c>
      <c r="K1730" s="3">
        <v>1</v>
      </c>
      <c r="L1730" s="3">
        <f t="shared" si="132"/>
        <v>1</v>
      </c>
      <c r="M1730" s="3">
        <f t="shared" si="133"/>
        <v>1</v>
      </c>
      <c r="N1730" s="3" t="s">
        <v>39</v>
      </c>
      <c r="O1730" s="3">
        <f>COUNTIF([1]局站!$D$4:$D$172,"="&amp;N1730)</f>
        <v>1</v>
      </c>
      <c r="P1730" s="3">
        <v>0</v>
      </c>
      <c r="Q1730" s="3">
        <v>0</v>
      </c>
      <c r="R1730" s="3">
        <v>0</v>
      </c>
      <c r="S1730" s="3" t="s">
        <v>48</v>
      </c>
      <c r="T1730" s="3">
        <f>COUNTIF([1]局站!$D$4:$D$172,"="&amp;S1730)</f>
        <v>1</v>
      </c>
      <c r="U1730" s="3">
        <v>0</v>
      </c>
      <c r="V1730" s="3">
        <v>0</v>
      </c>
      <c r="W1730" s="3">
        <v>0</v>
      </c>
      <c r="X1730" s="3" t="s">
        <v>1215</v>
      </c>
      <c r="Y1730" s="3" t="s">
        <v>880</v>
      </c>
      <c r="Z1730" s="3" t="str">
        <f>INDEX(业务类型!$C$4:$C$8,MATCH(纤芯!Y1730,业务类型!$B$4:$B$8,0))</f>
        <v>IDLE</v>
      </c>
      <c r="AA1730" s="3"/>
    </row>
    <row r="1731" spans="1:27" ht="33" x14ac:dyDescent="0.2">
      <c r="A1731" s="3">
        <v>1728</v>
      </c>
      <c r="B1731" s="3">
        <f t="shared" si="134"/>
        <v>37012103002</v>
      </c>
      <c r="C1731" s="3" t="s">
        <v>1166</v>
      </c>
      <c r="D1731" s="3" t="s">
        <v>212</v>
      </c>
      <c r="E1731" s="3" t="str">
        <f>INDEX(光放段!$G$4:$G$237,MATCH(纤芯!G1731,光放段!$C$4:$C$237,0))</f>
        <v>山东二干|济南德州1号管道光缆:济南四里村-德州湖滨南路</v>
      </c>
      <c r="F1731" s="3">
        <f>INDEX(光放段!$I$4:$I$237,MATCH(纤芯!H1731,光放段!$B$4:$B$237,0))</f>
        <v>37012100000</v>
      </c>
      <c r="G1731" s="3" t="str">
        <f t="shared" si="130"/>
        <v>山东二干|济南德州1号管道光缆:禹城行政街-平原平安大街</v>
      </c>
      <c r="H1731" s="3">
        <f>INDEX(光放段!$B$4:$B$237,MATCH(纤芯!G1731,光放段!$C$4:$C$237,0))</f>
        <v>37012103000</v>
      </c>
      <c r="I1731" s="3" t="str">
        <f t="shared" si="131"/>
        <v>济南德州1号管道光缆</v>
      </c>
      <c r="J1731" s="3" t="str">
        <f>INDEX(子缆名称!$B$4:$B$29,纤芯!M1731)</f>
        <v>A缆</v>
      </c>
      <c r="K1731" s="3">
        <v>2</v>
      </c>
      <c r="L1731" s="3">
        <f t="shared" si="132"/>
        <v>2</v>
      </c>
      <c r="M1731" s="3">
        <f t="shared" si="133"/>
        <v>1</v>
      </c>
      <c r="N1731" s="3" t="s">
        <v>39</v>
      </c>
      <c r="O1731" s="3">
        <f>COUNTIF([1]局站!$D$4:$D$172,"="&amp;N1731)</f>
        <v>1</v>
      </c>
      <c r="P1731" s="3">
        <v>0</v>
      </c>
      <c r="Q1731" s="3">
        <v>0</v>
      </c>
      <c r="R1731" s="3">
        <v>0</v>
      </c>
      <c r="S1731" s="3" t="s">
        <v>48</v>
      </c>
      <c r="T1731" s="3">
        <f>COUNTIF([1]局站!$D$4:$D$172,"="&amp;S1731)</f>
        <v>1</v>
      </c>
      <c r="U1731" s="3">
        <v>0</v>
      </c>
      <c r="V1731" s="3">
        <v>0</v>
      </c>
      <c r="W1731" s="3">
        <v>0</v>
      </c>
      <c r="X1731" s="3" t="s">
        <v>1215</v>
      </c>
      <c r="Y1731" s="3" t="s">
        <v>880</v>
      </c>
      <c r="Z1731" s="3" t="str">
        <f>INDEX(业务类型!$C$4:$C$8,MATCH(纤芯!Y1731,业务类型!$B$4:$B$8,0))</f>
        <v>IDLE</v>
      </c>
      <c r="AA1731" s="3"/>
    </row>
    <row r="1732" spans="1:27" ht="33" x14ac:dyDescent="0.2">
      <c r="A1732" s="3">
        <v>1729</v>
      </c>
      <c r="B1732" s="3">
        <f t="shared" si="134"/>
        <v>37012103003</v>
      </c>
      <c r="C1732" s="3" t="s">
        <v>1166</v>
      </c>
      <c r="D1732" s="3" t="s">
        <v>212</v>
      </c>
      <c r="E1732" s="3" t="str">
        <f>INDEX(光放段!$G$4:$G$237,MATCH(纤芯!G1732,光放段!$C$4:$C$237,0))</f>
        <v>山东二干|济南德州1号管道光缆:济南四里村-德州湖滨南路</v>
      </c>
      <c r="F1732" s="3">
        <f>INDEX(光放段!$I$4:$I$237,MATCH(纤芯!H1732,光放段!$B$4:$B$237,0))</f>
        <v>37012100000</v>
      </c>
      <c r="G1732" s="3" t="str">
        <f t="shared" si="130"/>
        <v>山东二干|济南德州1号管道光缆:禹城行政街-平原平安大街</v>
      </c>
      <c r="H1732" s="3">
        <f>INDEX(光放段!$B$4:$B$237,MATCH(纤芯!G1732,光放段!$C$4:$C$237,0))</f>
        <v>37012103000</v>
      </c>
      <c r="I1732" s="3" t="str">
        <f t="shared" si="131"/>
        <v>济南德州1号管道光缆</v>
      </c>
      <c r="J1732" s="3" t="str">
        <f>INDEX(子缆名称!$B$4:$B$29,纤芯!M1732)</f>
        <v>A缆</v>
      </c>
      <c r="K1732" s="3">
        <v>3</v>
      </c>
      <c r="L1732" s="3">
        <f t="shared" si="132"/>
        <v>3</v>
      </c>
      <c r="M1732" s="3">
        <f t="shared" si="133"/>
        <v>1</v>
      </c>
      <c r="N1732" s="3" t="s">
        <v>39</v>
      </c>
      <c r="O1732" s="3">
        <f>COUNTIF([1]局站!$D$4:$D$172,"="&amp;N1732)</f>
        <v>1</v>
      </c>
      <c r="P1732" s="3">
        <v>0</v>
      </c>
      <c r="Q1732" s="3">
        <v>0</v>
      </c>
      <c r="R1732" s="3">
        <v>0</v>
      </c>
      <c r="S1732" s="3" t="s">
        <v>48</v>
      </c>
      <c r="T1732" s="3">
        <f>COUNTIF([1]局站!$D$4:$D$172,"="&amp;S1732)</f>
        <v>1</v>
      </c>
      <c r="U1732" s="3">
        <v>0</v>
      </c>
      <c r="V1732" s="3">
        <v>0</v>
      </c>
      <c r="W1732" s="3">
        <v>0</v>
      </c>
      <c r="X1732" s="3" t="s">
        <v>1215</v>
      </c>
      <c r="Y1732" s="3" t="s">
        <v>881</v>
      </c>
      <c r="Z1732" s="3" t="str">
        <f>INDEX(业务类型!$C$4:$C$8,MATCH(纤芯!Y1732,业务类型!$B$4:$B$8,0))</f>
        <v>OTHER</v>
      </c>
      <c r="AA1732" s="3" t="s">
        <v>919</v>
      </c>
    </row>
    <row r="1733" spans="1:27" ht="33" x14ac:dyDescent="0.2">
      <c r="A1733" s="3">
        <v>1730</v>
      </c>
      <c r="B1733" s="3">
        <f t="shared" si="134"/>
        <v>37012103004</v>
      </c>
      <c r="C1733" s="3" t="s">
        <v>1166</v>
      </c>
      <c r="D1733" s="3" t="s">
        <v>212</v>
      </c>
      <c r="E1733" s="3" t="str">
        <f>INDEX(光放段!$G$4:$G$237,MATCH(纤芯!G1733,光放段!$C$4:$C$237,0))</f>
        <v>山东二干|济南德州1号管道光缆:济南四里村-德州湖滨南路</v>
      </c>
      <c r="F1733" s="3">
        <f>INDEX(光放段!$I$4:$I$237,MATCH(纤芯!H1733,光放段!$B$4:$B$237,0))</f>
        <v>37012100000</v>
      </c>
      <c r="G1733" s="3" t="str">
        <f t="shared" ref="G1733:G1796" si="135">C1733&amp;"|"&amp;D1733&amp;":"&amp;N1733&amp;"-"&amp;S1733</f>
        <v>山东二干|济南德州1号管道光缆:禹城行政街-平原平安大街</v>
      </c>
      <c r="H1733" s="3">
        <f>INDEX(光放段!$B$4:$B$237,MATCH(纤芯!G1733,光放段!$C$4:$C$237,0))</f>
        <v>37012103000</v>
      </c>
      <c r="I1733" s="3" t="str">
        <f t="shared" ref="I1733:I1796" si="136">D1733</f>
        <v>济南德州1号管道光缆</v>
      </c>
      <c r="J1733" s="3" t="str">
        <f>INDEX(子缆名称!$B$4:$B$29,纤芯!M1733)</f>
        <v>A缆</v>
      </c>
      <c r="K1733" s="3">
        <v>4</v>
      </c>
      <c r="L1733" s="3">
        <f t="shared" ref="L1733:L1796" si="137">MOD(K1733-1,12)+1</f>
        <v>4</v>
      </c>
      <c r="M1733" s="3">
        <f t="shared" ref="M1733:M1796" si="138">INT((K1733-1)/12)+1</f>
        <v>1</v>
      </c>
      <c r="N1733" s="3" t="s">
        <v>39</v>
      </c>
      <c r="O1733" s="3">
        <f>COUNTIF([1]局站!$D$4:$D$172,"="&amp;N1733)</f>
        <v>1</v>
      </c>
      <c r="P1733" s="3">
        <v>0</v>
      </c>
      <c r="Q1733" s="3">
        <v>0</v>
      </c>
      <c r="R1733" s="3">
        <v>0</v>
      </c>
      <c r="S1733" s="3" t="s">
        <v>48</v>
      </c>
      <c r="T1733" s="3">
        <f>COUNTIF([1]局站!$D$4:$D$172,"="&amp;S1733)</f>
        <v>1</v>
      </c>
      <c r="U1733" s="3">
        <v>0</v>
      </c>
      <c r="V1733" s="3">
        <v>0</v>
      </c>
      <c r="W1733" s="3">
        <v>0</v>
      </c>
      <c r="X1733" s="3" t="s">
        <v>1215</v>
      </c>
      <c r="Y1733" s="3" t="s">
        <v>881</v>
      </c>
      <c r="Z1733" s="3" t="str">
        <f>INDEX(业务类型!$C$4:$C$8,MATCH(纤芯!Y1733,业务类型!$B$4:$B$8,0))</f>
        <v>OTHER</v>
      </c>
      <c r="AA1733" s="3" t="s">
        <v>919</v>
      </c>
    </row>
    <row r="1734" spans="1:27" ht="33" x14ac:dyDescent="0.2">
      <c r="A1734" s="3">
        <v>1731</v>
      </c>
      <c r="B1734" s="3">
        <f t="shared" si="134"/>
        <v>37012103005</v>
      </c>
      <c r="C1734" s="3" t="s">
        <v>1166</v>
      </c>
      <c r="D1734" s="3" t="s">
        <v>212</v>
      </c>
      <c r="E1734" s="3" t="str">
        <f>INDEX(光放段!$G$4:$G$237,MATCH(纤芯!G1734,光放段!$C$4:$C$237,0))</f>
        <v>山东二干|济南德州1号管道光缆:济南四里村-德州湖滨南路</v>
      </c>
      <c r="F1734" s="3">
        <f>INDEX(光放段!$I$4:$I$237,MATCH(纤芯!H1734,光放段!$B$4:$B$237,0))</f>
        <v>37012100000</v>
      </c>
      <c r="G1734" s="3" t="str">
        <f t="shared" si="135"/>
        <v>山东二干|济南德州1号管道光缆:禹城行政街-平原平安大街</v>
      </c>
      <c r="H1734" s="3">
        <f>INDEX(光放段!$B$4:$B$237,MATCH(纤芯!G1734,光放段!$C$4:$C$237,0))</f>
        <v>37012103000</v>
      </c>
      <c r="I1734" s="3" t="str">
        <f t="shared" si="136"/>
        <v>济南德州1号管道光缆</v>
      </c>
      <c r="J1734" s="3" t="str">
        <f>INDEX(子缆名称!$B$4:$B$29,纤芯!M1734)</f>
        <v>A缆</v>
      </c>
      <c r="K1734" s="3">
        <v>5</v>
      </c>
      <c r="L1734" s="3">
        <f t="shared" si="137"/>
        <v>5</v>
      </c>
      <c r="M1734" s="3">
        <f t="shared" si="138"/>
        <v>1</v>
      </c>
      <c r="N1734" s="3" t="s">
        <v>39</v>
      </c>
      <c r="O1734" s="3">
        <f>COUNTIF([1]局站!$D$4:$D$172,"="&amp;N1734)</f>
        <v>1</v>
      </c>
      <c r="P1734" s="3">
        <v>0</v>
      </c>
      <c r="Q1734" s="3">
        <v>0</v>
      </c>
      <c r="R1734" s="3">
        <v>0</v>
      </c>
      <c r="S1734" s="3" t="s">
        <v>48</v>
      </c>
      <c r="T1734" s="3">
        <f>COUNTIF([1]局站!$D$4:$D$172,"="&amp;S1734)</f>
        <v>1</v>
      </c>
      <c r="U1734" s="3">
        <v>0</v>
      </c>
      <c r="V1734" s="3">
        <v>0</v>
      </c>
      <c r="W1734" s="3">
        <v>0</v>
      </c>
      <c r="X1734" s="3" t="s">
        <v>1215</v>
      </c>
      <c r="Y1734" s="3" t="s">
        <v>880</v>
      </c>
      <c r="Z1734" s="3" t="str">
        <f>INDEX(业务类型!$C$4:$C$8,MATCH(纤芯!Y1734,业务类型!$B$4:$B$8,0))</f>
        <v>IDLE</v>
      </c>
      <c r="AA1734" s="3"/>
    </row>
    <row r="1735" spans="1:27" ht="33" x14ac:dyDescent="0.2">
      <c r="A1735" s="3">
        <v>1732</v>
      </c>
      <c r="B1735" s="3">
        <f t="shared" si="134"/>
        <v>37012103006</v>
      </c>
      <c r="C1735" s="3" t="s">
        <v>1166</v>
      </c>
      <c r="D1735" s="3" t="s">
        <v>212</v>
      </c>
      <c r="E1735" s="3" t="str">
        <f>INDEX(光放段!$G$4:$G$237,MATCH(纤芯!G1735,光放段!$C$4:$C$237,0))</f>
        <v>山东二干|济南德州1号管道光缆:济南四里村-德州湖滨南路</v>
      </c>
      <c r="F1735" s="3">
        <f>INDEX(光放段!$I$4:$I$237,MATCH(纤芯!H1735,光放段!$B$4:$B$237,0))</f>
        <v>37012100000</v>
      </c>
      <c r="G1735" s="3" t="str">
        <f t="shared" si="135"/>
        <v>山东二干|济南德州1号管道光缆:禹城行政街-平原平安大街</v>
      </c>
      <c r="H1735" s="3">
        <f>INDEX(光放段!$B$4:$B$237,MATCH(纤芯!G1735,光放段!$C$4:$C$237,0))</f>
        <v>37012103000</v>
      </c>
      <c r="I1735" s="3" t="str">
        <f t="shared" si="136"/>
        <v>济南德州1号管道光缆</v>
      </c>
      <c r="J1735" s="3" t="str">
        <f>INDEX(子缆名称!$B$4:$B$29,纤芯!M1735)</f>
        <v>A缆</v>
      </c>
      <c r="K1735" s="3">
        <v>6</v>
      </c>
      <c r="L1735" s="3">
        <f t="shared" si="137"/>
        <v>6</v>
      </c>
      <c r="M1735" s="3">
        <f t="shared" si="138"/>
        <v>1</v>
      </c>
      <c r="N1735" s="3" t="s">
        <v>39</v>
      </c>
      <c r="O1735" s="3">
        <f>COUNTIF([1]局站!$D$4:$D$172,"="&amp;N1735)</f>
        <v>1</v>
      </c>
      <c r="P1735" s="3">
        <v>0</v>
      </c>
      <c r="Q1735" s="3">
        <v>0</v>
      </c>
      <c r="R1735" s="3">
        <v>0</v>
      </c>
      <c r="S1735" s="3" t="s">
        <v>48</v>
      </c>
      <c r="T1735" s="3">
        <f>COUNTIF([1]局站!$D$4:$D$172,"="&amp;S1735)</f>
        <v>1</v>
      </c>
      <c r="U1735" s="3">
        <v>0</v>
      </c>
      <c r="V1735" s="3">
        <v>0</v>
      </c>
      <c r="W1735" s="3">
        <v>0</v>
      </c>
      <c r="X1735" s="3" t="s">
        <v>1215</v>
      </c>
      <c r="Y1735" s="3" t="s">
        <v>880</v>
      </c>
      <c r="Z1735" s="3" t="str">
        <f>INDEX(业务类型!$C$4:$C$8,MATCH(纤芯!Y1735,业务类型!$B$4:$B$8,0))</f>
        <v>IDLE</v>
      </c>
      <c r="AA1735" s="3"/>
    </row>
    <row r="1736" spans="1:27" ht="33" x14ac:dyDescent="0.2">
      <c r="A1736" s="3">
        <v>1733</v>
      </c>
      <c r="B1736" s="3">
        <f t="shared" si="134"/>
        <v>37012103007</v>
      </c>
      <c r="C1736" s="3" t="s">
        <v>1166</v>
      </c>
      <c r="D1736" s="3" t="s">
        <v>212</v>
      </c>
      <c r="E1736" s="3" t="str">
        <f>INDEX(光放段!$G$4:$G$237,MATCH(纤芯!G1736,光放段!$C$4:$C$237,0))</f>
        <v>山东二干|济南德州1号管道光缆:济南四里村-德州湖滨南路</v>
      </c>
      <c r="F1736" s="3">
        <f>INDEX(光放段!$I$4:$I$237,MATCH(纤芯!H1736,光放段!$B$4:$B$237,0))</f>
        <v>37012100000</v>
      </c>
      <c r="G1736" s="3" t="str">
        <f t="shared" si="135"/>
        <v>山东二干|济南德州1号管道光缆:禹城行政街-平原平安大街</v>
      </c>
      <c r="H1736" s="3">
        <f>INDEX(光放段!$B$4:$B$237,MATCH(纤芯!G1736,光放段!$C$4:$C$237,0))</f>
        <v>37012103000</v>
      </c>
      <c r="I1736" s="3" t="str">
        <f t="shared" si="136"/>
        <v>济南德州1号管道光缆</v>
      </c>
      <c r="J1736" s="3" t="str">
        <f>INDEX(子缆名称!$B$4:$B$29,纤芯!M1736)</f>
        <v>A缆</v>
      </c>
      <c r="K1736" s="3">
        <v>7</v>
      </c>
      <c r="L1736" s="3">
        <f t="shared" si="137"/>
        <v>7</v>
      </c>
      <c r="M1736" s="3">
        <f t="shared" si="138"/>
        <v>1</v>
      </c>
      <c r="N1736" s="3" t="s">
        <v>39</v>
      </c>
      <c r="O1736" s="3">
        <f>COUNTIF([1]局站!$D$4:$D$172,"="&amp;N1736)</f>
        <v>1</v>
      </c>
      <c r="P1736" s="3">
        <v>0</v>
      </c>
      <c r="Q1736" s="3">
        <v>0</v>
      </c>
      <c r="R1736" s="3">
        <v>0</v>
      </c>
      <c r="S1736" s="3" t="s">
        <v>48</v>
      </c>
      <c r="T1736" s="3">
        <f>COUNTIF([1]局站!$D$4:$D$172,"="&amp;S1736)</f>
        <v>1</v>
      </c>
      <c r="U1736" s="3">
        <v>0</v>
      </c>
      <c r="V1736" s="3">
        <v>0</v>
      </c>
      <c r="W1736" s="3">
        <v>0</v>
      </c>
      <c r="X1736" s="3" t="s">
        <v>1215</v>
      </c>
      <c r="Y1736" s="3" t="s">
        <v>880</v>
      </c>
      <c r="Z1736" s="3" t="str">
        <f>INDEX(业务类型!$C$4:$C$8,MATCH(纤芯!Y1736,业务类型!$B$4:$B$8,0))</f>
        <v>IDLE</v>
      </c>
      <c r="AA1736" s="3"/>
    </row>
    <row r="1737" spans="1:27" ht="33" x14ac:dyDescent="0.2">
      <c r="A1737" s="3">
        <v>1734</v>
      </c>
      <c r="B1737" s="3">
        <f t="shared" si="134"/>
        <v>37012103008</v>
      </c>
      <c r="C1737" s="3" t="s">
        <v>1166</v>
      </c>
      <c r="D1737" s="3" t="s">
        <v>212</v>
      </c>
      <c r="E1737" s="3" t="str">
        <f>INDEX(光放段!$G$4:$G$237,MATCH(纤芯!G1737,光放段!$C$4:$C$237,0))</f>
        <v>山东二干|济南德州1号管道光缆:济南四里村-德州湖滨南路</v>
      </c>
      <c r="F1737" s="3">
        <f>INDEX(光放段!$I$4:$I$237,MATCH(纤芯!H1737,光放段!$B$4:$B$237,0))</f>
        <v>37012100000</v>
      </c>
      <c r="G1737" s="3" t="str">
        <f t="shared" si="135"/>
        <v>山东二干|济南德州1号管道光缆:禹城行政街-平原平安大街</v>
      </c>
      <c r="H1737" s="3">
        <f>INDEX(光放段!$B$4:$B$237,MATCH(纤芯!G1737,光放段!$C$4:$C$237,0))</f>
        <v>37012103000</v>
      </c>
      <c r="I1737" s="3" t="str">
        <f t="shared" si="136"/>
        <v>济南德州1号管道光缆</v>
      </c>
      <c r="J1737" s="3" t="str">
        <f>INDEX(子缆名称!$B$4:$B$29,纤芯!M1737)</f>
        <v>A缆</v>
      </c>
      <c r="K1737" s="3">
        <v>8</v>
      </c>
      <c r="L1737" s="3">
        <f t="shared" si="137"/>
        <v>8</v>
      </c>
      <c r="M1737" s="3">
        <f t="shared" si="138"/>
        <v>1</v>
      </c>
      <c r="N1737" s="3" t="s">
        <v>39</v>
      </c>
      <c r="O1737" s="3">
        <f>COUNTIF([1]局站!$D$4:$D$172,"="&amp;N1737)</f>
        <v>1</v>
      </c>
      <c r="P1737" s="3">
        <v>0</v>
      </c>
      <c r="Q1737" s="3">
        <v>0</v>
      </c>
      <c r="R1737" s="3">
        <v>0</v>
      </c>
      <c r="S1737" s="3" t="s">
        <v>48</v>
      </c>
      <c r="T1737" s="3">
        <f>COUNTIF([1]局站!$D$4:$D$172,"="&amp;S1737)</f>
        <v>1</v>
      </c>
      <c r="U1737" s="3">
        <v>0</v>
      </c>
      <c r="V1737" s="3">
        <v>0</v>
      </c>
      <c r="W1737" s="3">
        <v>0</v>
      </c>
      <c r="X1737" s="3" t="s">
        <v>1215</v>
      </c>
      <c r="Y1737" s="3" t="s">
        <v>880</v>
      </c>
      <c r="Z1737" s="3" t="str">
        <f>INDEX(业务类型!$C$4:$C$8,MATCH(纤芯!Y1737,业务类型!$B$4:$B$8,0))</f>
        <v>IDLE</v>
      </c>
      <c r="AA1737" s="3"/>
    </row>
    <row r="1738" spans="1:27" ht="33" x14ac:dyDescent="0.2">
      <c r="A1738" s="3">
        <v>1735</v>
      </c>
      <c r="B1738" s="3">
        <f t="shared" si="134"/>
        <v>37012103009</v>
      </c>
      <c r="C1738" s="3" t="s">
        <v>1166</v>
      </c>
      <c r="D1738" s="3" t="s">
        <v>212</v>
      </c>
      <c r="E1738" s="3" t="str">
        <f>INDEX(光放段!$G$4:$G$237,MATCH(纤芯!G1738,光放段!$C$4:$C$237,0))</f>
        <v>山东二干|济南德州1号管道光缆:济南四里村-德州湖滨南路</v>
      </c>
      <c r="F1738" s="3">
        <f>INDEX(光放段!$I$4:$I$237,MATCH(纤芯!H1738,光放段!$B$4:$B$237,0))</f>
        <v>37012100000</v>
      </c>
      <c r="G1738" s="3" t="str">
        <f t="shared" si="135"/>
        <v>山东二干|济南德州1号管道光缆:禹城行政街-平原平安大街</v>
      </c>
      <c r="H1738" s="3">
        <f>INDEX(光放段!$B$4:$B$237,MATCH(纤芯!G1738,光放段!$C$4:$C$237,0))</f>
        <v>37012103000</v>
      </c>
      <c r="I1738" s="3" t="str">
        <f t="shared" si="136"/>
        <v>济南德州1号管道光缆</v>
      </c>
      <c r="J1738" s="3" t="str">
        <f>INDEX(子缆名称!$B$4:$B$29,纤芯!M1738)</f>
        <v>A缆</v>
      </c>
      <c r="K1738" s="3">
        <v>9</v>
      </c>
      <c r="L1738" s="3">
        <f t="shared" si="137"/>
        <v>9</v>
      </c>
      <c r="M1738" s="3">
        <f t="shared" si="138"/>
        <v>1</v>
      </c>
      <c r="N1738" s="3" t="s">
        <v>39</v>
      </c>
      <c r="O1738" s="3">
        <f>COUNTIF([1]局站!$D$4:$D$172,"="&amp;N1738)</f>
        <v>1</v>
      </c>
      <c r="P1738" s="3">
        <v>0</v>
      </c>
      <c r="Q1738" s="3">
        <v>0</v>
      </c>
      <c r="R1738" s="3">
        <v>0</v>
      </c>
      <c r="S1738" s="3" t="s">
        <v>48</v>
      </c>
      <c r="T1738" s="3">
        <f>COUNTIF([1]局站!$D$4:$D$172,"="&amp;S1738)</f>
        <v>1</v>
      </c>
      <c r="U1738" s="3">
        <v>0</v>
      </c>
      <c r="V1738" s="3">
        <v>0</v>
      </c>
      <c r="W1738" s="3">
        <v>0</v>
      </c>
      <c r="X1738" s="3" t="s">
        <v>1215</v>
      </c>
      <c r="Y1738" s="3" t="s">
        <v>852</v>
      </c>
      <c r="Z1738" s="3" t="str">
        <f>INDEX(业务类型!$C$4:$C$8,MATCH(纤芯!Y1738,业务类型!$B$4:$B$8,0))</f>
        <v>TWO</v>
      </c>
      <c r="AA1738" s="3" t="s">
        <v>886</v>
      </c>
    </row>
    <row r="1739" spans="1:27" ht="33" x14ac:dyDescent="0.2">
      <c r="A1739" s="3">
        <v>1736</v>
      </c>
      <c r="B1739" s="3">
        <f t="shared" si="134"/>
        <v>37012103010</v>
      </c>
      <c r="C1739" s="3" t="s">
        <v>1166</v>
      </c>
      <c r="D1739" s="3" t="s">
        <v>212</v>
      </c>
      <c r="E1739" s="3" t="str">
        <f>INDEX(光放段!$G$4:$G$237,MATCH(纤芯!G1739,光放段!$C$4:$C$237,0))</f>
        <v>山东二干|济南德州1号管道光缆:济南四里村-德州湖滨南路</v>
      </c>
      <c r="F1739" s="3">
        <f>INDEX(光放段!$I$4:$I$237,MATCH(纤芯!H1739,光放段!$B$4:$B$237,0))</f>
        <v>37012100000</v>
      </c>
      <c r="G1739" s="3" t="str">
        <f t="shared" si="135"/>
        <v>山东二干|济南德州1号管道光缆:禹城行政街-平原平安大街</v>
      </c>
      <c r="H1739" s="3">
        <f>INDEX(光放段!$B$4:$B$237,MATCH(纤芯!G1739,光放段!$C$4:$C$237,0))</f>
        <v>37012103000</v>
      </c>
      <c r="I1739" s="3" t="str">
        <f t="shared" si="136"/>
        <v>济南德州1号管道光缆</v>
      </c>
      <c r="J1739" s="3" t="str">
        <f>INDEX(子缆名称!$B$4:$B$29,纤芯!M1739)</f>
        <v>A缆</v>
      </c>
      <c r="K1739" s="3">
        <v>10</v>
      </c>
      <c r="L1739" s="3">
        <f t="shared" si="137"/>
        <v>10</v>
      </c>
      <c r="M1739" s="3">
        <f t="shared" si="138"/>
        <v>1</v>
      </c>
      <c r="N1739" s="3" t="s">
        <v>39</v>
      </c>
      <c r="O1739" s="3">
        <f>COUNTIF([1]局站!$D$4:$D$172,"="&amp;N1739)</f>
        <v>1</v>
      </c>
      <c r="P1739" s="3">
        <v>0</v>
      </c>
      <c r="Q1739" s="3">
        <v>0</v>
      </c>
      <c r="R1739" s="3">
        <v>0</v>
      </c>
      <c r="S1739" s="3" t="s">
        <v>48</v>
      </c>
      <c r="T1739" s="3">
        <f>COUNTIF([1]局站!$D$4:$D$172,"="&amp;S1739)</f>
        <v>1</v>
      </c>
      <c r="U1739" s="3">
        <v>0</v>
      </c>
      <c r="V1739" s="3">
        <v>0</v>
      </c>
      <c r="W1739" s="3">
        <v>0</v>
      </c>
      <c r="X1739" s="3" t="s">
        <v>1215</v>
      </c>
      <c r="Y1739" s="3" t="s">
        <v>852</v>
      </c>
      <c r="Z1739" s="3" t="str">
        <f>INDEX(业务类型!$C$4:$C$8,MATCH(纤芯!Y1739,业务类型!$B$4:$B$8,0))</f>
        <v>TWO</v>
      </c>
      <c r="AA1739" s="3" t="s">
        <v>886</v>
      </c>
    </row>
    <row r="1740" spans="1:27" ht="33" x14ac:dyDescent="0.2">
      <c r="A1740" s="3">
        <v>1737</v>
      </c>
      <c r="B1740" s="3">
        <f t="shared" si="134"/>
        <v>37012103011</v>
      </c>
      <c r="C1740" s="3" t="s">
        <v>1166</v>
      </c>
      <c r="D1740" s="3" t="s">
        <v>212</v>
      </c>
      <c r="E1740" s="3" t="str">
        <f>INDEX(光放段!$G$4:$G$237,MATCH(纤芯!G1740,光放段!$C$4:$C$237,0))</f>
        <v>山东二干|济南德州1号管道光缆:济南四里村-德州湖滨南路</v>
      </c>
      <c r="F1740" s="3">
        <f>INDEX(光放段!$I$4:$I$237,MATCH(纤芯!H1740,光放段!$B$4:$B$237,0))</f>
        <v>37012100000</v>
      </c>
      <c r="G1740" s="3" t="str">
        <f t="shared" si="135"/>
        <v>山东二干|济南德州1号管道光缆:禹城行政街-平原平安大街</v>
      </c>
      <c r="H1740" s="3">
        <f>INDEX(光放段!$B$4:$B$237,MATCH(纤芯!G1740,光放段!$C$4:$C$237,0))</f>
        <v>37012103000</v>
      </c>
      <c r="I1740" s="3" t="str">
        <f t="shared" si="136"/>
        <v>济南德州1号管道光缆</v>
      </c>
      <c r="J1740" s="3" t="str">
        <f>INDEX(子缆名称!$B$4:$B$29,纤芯!M1740)</f>
        <v>A缆</v>
      </c>
      <c r="K1740" s="3">
        <v>11</v>
      </c>
      <c r="L1740" s="3">
        <f t="shared" si="137"/>
        <v>11</v>
      </c>
      <c r="M1740" s="3">
        <f t="shared" si="138"/>
        <v>1</v>
      </c>
      <c r="N1740" s="3" t="s">
        <v>39</v>
      </c>
      <c r="O1740" s="3">
        <f>COUNTIF([1]局站!$D$4:$D$172,"="&amp;N1740)</f>
        <v>1</v>
      </c>
      <c r="P1740" s="3">
        <v>0</v>
      </c>
      <c r="Q1740" s="3">
        <v>0</v>
      </c>
      <c r="R1740" s="3">
        <v>0</v>
      </c>
      <c r="S1740" s="3" t="s">
        <v>48</v>
      </c>
      <c r="T1740" s="3">
        <f>COUNTIF([1]局站!$D$4:$D$172,"="&amp;S1740)</f>
        <v>1</v>
      </c>
      <c r="U1740" s="3">
        <v>0</v>
      </c>
      <c r="V1740" s="3">
        <v>0</v>
      </c>
      <c r="W1740" s="3">
        <v>0</v>
      </c>
      <c r="X1740" s="3" t="s">
        <v>1215</v>
      </c>
      <c r="Y1740" s="3" t="s">
        <v>880</v>
      </c>
      <c r="Z1740" s="3" t="str">
        <f>INDEX(业务类型!$C$4:$C$8,MATCH(纤芯!Y1740,业务类型!$B$4:$B$8,0))</f>
        <v>IDLE</v>
      </c>
      <c r="AA1740" s="3"/>
    </row>
    <row r="1741" spans="1:27" ht="33" x14ac:dyDescent="0.2">
      <c r="A1741" s="3">
        <v>1738</v>
      </c>
      <c r="B1741" s="3">
        <f t="shared" si="134"/>
        <v>37012103012</v>
      </c>
      <c r="C1741" s="3" t="s">
        <v>1166</v>
      </c>
      <c r="D1741" s="3" t="s">
        <v>212</v>
      </c>
      <c r="E1741" s="3" t="str">
        <f>INDEX(光放段!$G$4:$G$237,MATCH(纤芯!G1741,光放段!$C$4:$C$237,0))</f>
        <v>山东二干|济南德州1号管道光缆:济南四里村-德州湖滨南路</v>
      </c>
      <c r="F1741" s="3">
        <f>INDEX(光放段!$I$4:$I$237,MATCH(纤芯!H1741,光放段!$B$4:$B$237,0))</f>
        <v>37012100000</v>
      </c>
      <c r="G1741" s="3" t="str">
        <f t="shared" si="135"/>
        <v>山东二干|济南德州1号管道光缆:禹城行政街-平原平安大街</v>
      </c>
      <c r="H1741" s="3">
        <f>INDEX(光放段!$B$4:$B$237,MATCH(纤芯!G1741,光放段!$C$4:$C$237,0))</f>
        <v>37012103000</v>
      </c>
      <c r="I1741" s="3" t="str">
        <f t="shared" si="136"/>
        <v>济南德州1号管道光缆</v>
      </c>
      <c r="J1741" s="3" t="str">
        <f>INDEX(子缆名称!$B$4:$B$29,纤芯!M1741)</f>
        <v>A缆</v>
      </c>
      <c r="K1741" s="3">
        <v>12</v>
      </c>
      <c r="L1741" s="3">
        <f t="shared" si="137"/>
        <v>12</v>
      </c>
      <c r="M1741" s="3">
        <f t="shared" si="138"/>
        <v>1</v>
      </c>
      <c r="N1741" s="3" t="s">
        <v>39</v>
      </c>
      <c r="O1741" s="3">
        <f>COUNTIF([1]局站!$D$4:$D$172,"="&amp;N1741)</f>
        <v>1</v>
      </c>
      <c r="P1741" s="3">
        <v>0</v>
      </c>
      <c r="Q1741" s="3">
        <v>0</v>
      </c>
      <c r="R1741" s="3">
        <v>0</v>
      </c>
      <c r="S1741" s="3" t="s">
        <v>48</v>
      </c>
      <c r="T1741" s="3">
        <f>COUNTIF([1]局站!$D$4:$D$172,"="&amp;S1741)</f>
        <v>1</v>
      </c>
      <c r="U1741" s="3">
        <v>0</v>
      </c>
      <c r="V1741" s="3">
        <v>0</v>
      </c>
      <c r="W1741" s="3">
        <v>0</v>
      </c>
      <c r="X1741" s="3" t="s">
        <v>1215</v>
      </c>
      <c r="Y1741" s="3" t="s">
        <v>881</v>
      </c>
      <c r="Z1741" s="3" t="str">
        <f>INDEX(业务类型!$C$4:$C$8,MATCH(纤芯!Y1741,业务类型!$B$4:$B$8,0))</f>
        <v>OTHER</v>
      </c>
      <c r="AA1741" s="3" t="s">
        <v>882</v>
      </c>
    </row>
    <row r="1742" spans="1:27" ht="33" x14ac:dyDescent="0.2">
      <c r="A1742" s="3">
        <v>1739</v>
      </c>
      <c r="B1742" s="3">
        <f t="shared" si="134"/>
        <v>37012103013</v>
      </c>
      <c r="C1742" s="3" t="s">
        <v>1166</v>
      </c>
      <c r="D1742" s="3" t="s">
        <v>212</v>
      </c>
      <c r="E1742" s="3" t="str">
        <f>INDEX(光放段!$G$4:$G$237,MATCH(纤芯!G1742,光放段!$C$4:$C$237,0))</f>
        <v>山东二干|济南德州1号管道光缆:济南四里村-德州湖滨南路</v>
      </c>
      <c r="F1742" s="3">
        <f>INDEX(光放段!$I$4:$I$237,MATCH(纤芯!H1742,光放段!$B$4:$B$237,0))</f>
        <v>37012100000</v>
      </c>
      <c r="G1742" s="3" t="str">
        <f t="shared" si="135"/>
        <v>山东二干|济南德州1号管道光缆:禹城行政街-平原平安大街</v>
      </c>
      <c r="H1742" s="3">
        <f>INDEX(光放段!$B$4:$B$237,MATCH(纤芯!G1742,光放段!$C$4:$C$237,0))</f>
        <v>37012103000</v>
      </c>
      <c r="I1742" s="3" t="str">
        <f t="shared" si="136"/>
        <v>济南德州1号管道光缆</v>
      </c>
      <c r="J1742" s="3" t="str">
        <f>INDEX(子缆名称!$B$4:$B$29,纤芯!M1742)</f>
        <v>B缆</v>
      </c>
      <c r="K1742" s="3">
        <v>13</v>
      </c>
      <c r="L1742" s="3">
        <f t="shared" si="137"/>
        <v>1</v>
      </c>
      <c r="M1742" s="3">
        <f t="shared" si="138"/>
        <v>2</v>
      </c>
      <c r="N1742" s="3" t="s">
        <v>39</v>
      </c>
      <c r="O1742" s="3">
        <f>COUNTIF([1]局站!$D$4:$D$172,"="&amp;N1742)</f>
        <v>1</v>
      </c>
      <c r="P1742" s="3">
        <v>0</v>
      </c>
      <c r="Q1742" s="3">
        <v>0</v>
      </c>
      <c r="R1742" s="3">
        <v>0</v>
      </c>
      <c r="S1742" s="3" t="s">
        <v>48</v>
      </c>
      <c r="T1742" s="3">
        <f>COUNTIF([1]局站!$D$4:$D$172,"="&amp;S1742)</f>
        <v>1</v>
      </c>
      <c r="U1742" s="3">
        <v>0</v>
      </c>
      <c r="V1742" s="3">
        <v>0</v>
      </c>
      <c r="W1742" s="3">
        <v>0</v>
      </c>
      <c r="X1742" s="3" t="s">
        <v>1215</v>
      </c>
      <c r="Y1742" s="3" t="s">
        <v>881</v>
      </c>
      <c r="Z1742" s="3" t="str">
        <f>INDEX(业务类型!$C$4:$C$8,MATCH(纤芯!Y1742,业务类型!$B$4:$B$8,0))</f>
        <v>OTHER</v>
      </c>
      <c r="AA1742" s="3" t="s">
        <v>974</v>
      </c>
    </row>
    <row r="1743" spans="1:27" ht="33" x14ac:dyDescent="0.2">
      <c r="A1743" s="3">
        <v>1740</v>
      </c>
      <c r="B1743" s="3">
        <f t="shared" si="134"/>
        <v>37012103014</v>
      </c>
      <c r="C1743" s="3" t="s">
        <v>1166</v>
      </c>
      <c r="D1743" s="3" t="s">
        <v>212</v>
      </c>
      <c r="E1743" s="3" t="str">
        <f>INDEX(光放段!$G$4:$G$237,MATCH(纤芯!G1743,光放段!$C$4:$C$237,0))</f>
        <v>山东二干|济南德州1号管道光缆:济南四里村-德州湖滨南路</v>
      </c>
      <c r="F1743" s="3">
        <f>INDEX(光放段!$I$4:$I$237,MATCH(纤芯!H1743,光放段!$B$4:$B$237,0))</f>
        <v>37012100000</v>
      </c>
      <c r="G1743" s="3" t="str">
        <f t="shared" si="135"/>
        <v>山东二干|济南德州1号管道光缆:禹城行政街-平原平安大街</v>
      </c>
      <c r="H1743" s="3">
        <f>INDEX(光放段!$B$4:$B$237,MATCH(纤芯!G1743,光放段!$C$4:$C$237,0))</f>
        <v>37012103000</v>
      </c>
      <c r="I1743" s="3" t="str">
        <f t="shared" si="136"/>
        <v>济南德州1号管道光缆</v>
      </c>
      <c r="J1743" s="3" t="str">
        <f>INDEX(子缆名称!$B$4:$B$29,纤芯!M1743)</f>
        <v>B缆</v>
      </c>
      <c r="K1743" s="3">
        <v>14</v>
      </c>
      <c r="L1743" s="3">
        <f t="shared" si="137"/>
        <v>2</v>
      </c>
      <c r="M1743" s="3">
        <f t="shared" si="138"/>
        <v>2</v>
      </c>
      <c r="N1743" s="3" t="s">
        <v>39</v>
      </c>
      <c r="O1743" s="3">
        <f>COUNTIF([1]局站!$D$4:$D$172,"="&amp;N1743)</f>
        <v>1</v>
      </c>
      <c r="P1743" s="3">
        <v>0</v>
      </c>
      <c r="Q1743" s="3">
        <v>0</v>
      </c>
      <c r="R1743" s="3">
        <v>0</v>
      </c>
      <c r="S1743" s="3" t="s">
        <v>48</v>
      </c>
      <c r="T1743" s="3">
        <f>COUNTIF([1]局站!$D$4:$D$172,"="&amp;S1743)</f>
        <v>1</v>
      </c>
      <c r="U1743" s="3">
        <v>0</v>
      </c>
      <c r="V1743" s="3">
        <v>0</v>
      </c>
      <c r="W1743" s="3">
        <v>0</v>
      </c>
      <c r="X1743" s="3" t="s">
        <v>1215</v>
      </c>
      <c r="Y1743" s="3" t="s">
        <v>881</v>
      </c>
      <c r="Z1743" s="3" t="str">
        <f>INDEX(业务类型!$C$4:$C$8,MATCH(纤芯!Y1743,业务类型!$B$4:$B$8,0))</f>
        <v>OTHER</v>
      </c>
      <c r="AA1743" s="3" t="s">
        <v>882</v>
      </c>
    </row>
    <row r="1744" spans="1:27" ht="33" x14ac:dyDescent="0.2">
      <c r="A1744" s="3">
        <v>1741</v>
      </c>
      <c r="B1744" s="3">
        <f t="shared" si="134"/>
        <v>37012103015</v>
      </c>
      <c r="C1744" s="3" t="s">
        <v>1166</v>
      </c>
      <c r="D1744" s="3" t="s">
        <v>212</v>
      </c>
      <c r="E1744" s="3" t="str">
        <f>INDEX(光放段!$G$4:$G$237,MATCH(纤芯!G1744,光放段!$C$4:$C$237,0))</f>
        <v>山东二干|济南德州1号管道光缆:济南四里村-德州湖滨南路</v>
      </c>
      <c r="F1744" s="3">
        <f>INDEX(光放段!$I$4:$I$237,MATCH(纤芯!H1744,光放段!$B$4:$B$237,0))</f>
        <v>37012100000</v>
      </c>
      <c r="G1744" s="3" t="str">
        <f t="shared" si="135"/>
        <v>山东二干|济南德州1号管道光缆:禹城行政街-平原平安大街</v>
      </c>
      <c r="H1744" s="3">
        <f>INDEX(光放段!$B$4:$B$237,MATCH(纤芯!G1744,光放段!$C$4:$C$237,0))</f>
        <v>37012103000</v>
      </c>
      <c r="I1744" s="3" t="str">
        <f t="shared" si="136"/>
        <v>济南德州1号管道光缆</v>
      </c>
      <c r="J1744" s="3" t="str">
        <f>INDEX(子缆名称!$B$4:$B$29,纤芯!M1744)</f>
        <v>B缆</v>
      </c>
      <c r="K1744" s="3">
        <v>15</v>
      </c>
      <c r="L1744" s="3">
        <f t="shared" si="137"/>
        <v>3</v>
      </c>
      <c r="M1744" s="3">
        <f t="shared" si="138"/>
        <v>2</v>
      </c>
      <c r="N1744" s="3" t="s">
        <v>39</v>
      </c>
      <c r="O1744" s="3">
        <f>COUNTIF([1]局站!$D$4:$D$172,"="&amp;N1744)</f>
        <v>1</v>
      </c>
      <c r="P1744" s="3">
        <v>0</v>
      </c>
      <c r="Q1744" s="3">
        <v>0</v>
      </c>
      <c r="R1744" s="3">
        <v>0</v>
      </c>
      <c r="S1744" s="3" t="s">
        <v>48</v>
      </c>
      <c r="T1744" s="3">
        <f>COUNTIF([1]局站!$D$4:$D$172,"="&amp;S1744)</f>
        <v>1</v>
      </c>
      <c r="U1744" s="3">
        <v>0</v>
      </c>
      <c r="V1744" s="3">
        <v>0</v>
      </c>
      <c r="W1744" s="3">
        <v>0</v>
      </c>
      <c r="X1744" s="3" t="s">
        <v>1215</v>
      </c>
      <c r="Y1744" s="3" t="s">
        <v>880</v>
      </c>
      <c r="Z1744" s="3" t="str">
        <f>INDEX(业务类型!$C$4:$C$8,MATCH(纤芯!Y1744,业务类型!$B$4:$B$8,0))</f>
        <v>IDLE</v>
      </c>
      <c r="AA1744" s="3"/>
    </row>
    <row r="1745" spans="1:27" ht="33" x14ac:dyDescent="0.2">
      <c r="A1745" s="3">
        <v>1742</v>
      </c>
      <c r="B1745" s="3">
        <f t="shared" si="134"/>
        <v>37012103016</v>
      </c>
      <c r="C1745" s="3" t="s">
        <v>1166</v>
      </c>
      <c r="D1745" s="3" t="s">
        <v>212</v>
      </c>
      <c r="E1745" s="3" t="str">
        <f>INDEX(光放段!$G$4:$G$237,MATCH(纤芯!G1745,光放段!$C$4:$C$237,0))</f>
        <v>山东二干|济南德州1号管道光缆:济南四里村-德州湖滨南路</v>
      </c>
      <c r="F1745" s="3">
        <f>INDEX(光放段!$I$4:$I$237,MATCH(纤芯!H1745,光放段!$B$4:$B$237,0))</f>
        <v>37012100000</v>
      </c>
      <c r="G1745" s="3" t="str">
        <f t="shared" si="135"/>
        <v>山东二干|济南德州1号管道光缆:禹城行政街-平原平安大街</v>
      </c>
      <c r="H1745" s="3">
        <f>INDEX(光放段!$B$4:$B$237,MATCH(纤芯!G1745,光放段!$C$4:$C$237,0))</f>
        <v>37012103000</v>
      </c>
      <c r="I1745" s="3" t="str">
        <f t="shared" si="136"/>
        <v>济南德州1号管道光缆</v>
      </c>
      <c r="J1745" s="3" t="str">
        <f>INDEX(子缆名称!$B$4:$B$29,纤芯!M1745)</f>
        <v>B缆</v>
      </c>
      <c r="K1745" s="3">
        <v>16</v>
      </c>
      <c r="L1745" s="3">
        <f t="shared" si="137"/>
        <v>4</v>
      </c>
      <c r="M1745" s="3">
        <f t="shared" si="138"/>
        <v>2</v>
      </c>
      <c r="N1745" s="3" t="s">
        <v>39</v>
      </c>
      <c r="O1745" s="3">
        <f>COUNTIF([1]局站!$D$4:$D$172,"="&amp;N1745)</f>
        <v>1</v>
      </c>
      <c r="P1745" s="3">
        <v>0</v>
      </c>
      <c r="Q1745" s="3">
        <v>0</v>
      </c>
      <c r="R1745" s="3">
        <v>0</v>
      </c>
      <c r="S1745" s="3" t="s">
        <v>48</v>
      </c>
      <c r="T1745" s="3">
        <f>COUNTIF([1]局站!$D$4:$D$172,"="&amp;S1745)</f>
        <v>1</v>
      </c>
      <c r="U1745" s="3">
        <v>0</v>
      </c>
      <c r="V1745" s="3">
        <v>0</v>
      </c>
      <c r="W1745" s="3">
        <v>0</v>
      </c>
      <c r="X1745" s="3" t="s">
        <v>1215</v>
      </c>
      <c r="Y1745" s="3" t="s">
        <v>852</v>
      </c>
      <c r="Z1745" s="3" t="str">
        <f>INDEX(业务类型!$C$4:$C$8,MATCH(纤芯!Y1745,业务类型!$B$4:$B$8,0))</f>
        <v>TWO</v>
      </c>
      <c r="AA1745" s="3" t="s">
        <v>916</v>
      </c>
    </row>
    <row r="1746" spans="1:27" ht="33" x14ac:dyDescent="0.2">
      <c r="A1746" s="3">
        <v>1743</v>
      </c>
      <c r="B1746" s="3">
        <f t="shared" si="134"/>
        <v>37012103017</v>
      </c>
      <c r="C1746" s="3" t="s">
        <v>1166</v>
      </c>
      <c r="D1746" s="3" t="s">
        <v>212</v>
      </c>
      <c r="E1746" s="3" t="str">
        <f>INDEX(光放段!$G$4:$G$237,MATCH(纤芯!G1746,光放段!$C$4:$C$237,0))</f>
        <v>山东二干|济南德州1号管道光缆:济南四里村-德州湖滨南路</v>
      </c>
      <c r="F1746" s="3">
        <f>INDEX(光放段!$I$4:$I$237,MATCH(纤芯!H1746,光放段!$B$4:$B$237,0))</f>
        <v>37012100000</v>
      </c>
      <c r="G1746" s="3" t="str">
        <f t="shared" si="135"/>
        <v>山东二干|济南德州1号管道光缆:禹城行政街-平原平安大街</v>
      </c>
      <c r="H1746" s="3">
        <f>INDEX(光放段!$B$4:$B$237,MATCH(纤芯!G1746,光放段!$C$4:$C$237,0))</f>
        <v>37012103000</v>
      </c>
      <c r="I1746" s="3" t="str">
        <f t="shared" si="136"/>
        <v>济南德州1号管道光缆</v>
      </c>
      <c r="J1746" s="3" t="str">
        <f>INDEX(子缆名称!$B$4:$B$29,纤芯!M1746)</f>
        <v>B缆</v>
      </c>
      <c r="K1746" s="3">
        <v>17</v>
      </c>
      <c r="L1746" s="3">
        <f t="shared" si="137"/>
        <v>5</v>
      </c>
      <c r="M1746" s="3">
        <f t="shared" si="138"/>
        <v>2</v>
      </c>
      <c r="N1746" s="3" t="s">
        <v>39</v>
      </c>
      <c r="O1746" s="3">
        <f>COUNTIF([1]局站!$D$4:$D$172,"="&amp;N1746)</f>
        <v>1</v>
      </c>
      <c r="P1746" s="3">
        <v>0</v>
      </c>
      <c r="Q1746" s="3">
        <v>0</v>
      </c>
      <c r="R1746" s="3">
        <v>0</v>
      </c>
      <c r="S1746" s="3" t="s">
        <v>48</v>
      </c>
      <c r="T1746" s="3">
        <f>COUNTIF([1]局站!$D$4:$D$172,"="&amp;S1746)</f>
        <v>1</v>
      </c>
      <c r="U1746" s="3">
        <v>0</v>
      </c>
      <c r="V1746" s="3">
        <v>0</v>
      </c>
      <c r="W1746" s="3">
        <v>0</v>
      </c>
      <c r="X1746" s="3" t="s">
        <v>1215</v>
      </c>
      <c r="Y1746" s="3" t="s">
        <v>852</v>
      </c>
      <c r="Z1746" s="3" t="str">
        <f>INDEX(业务类型!$C$4:$C$8,MATCH(纤芯!Y1746,业务类型!$B$4:$B$8,0))</f>
        <v>TWO</v>
      </c>
      <c r="AA1746" s="3" t="s">
        <v>916</v>
      </c>
    </row>
    <row r="1747" spans="1:27" ht="33" x14ac:dyDescent="0.2">
      <c r="A1747" s="3">
        <v>1744</v>
      </c>
      <c r="B1747" s="3">
        <f t="shared" si="134"/>
        <v>37012103018</v>
      </c>
      <c r="C1747" s="3" t="s">
        <v>1166</v>
      </c>
      <c r="D1747" s="3" t="s">
        <v>212</v>
      </c>
      <c r="E1747" s="3" t="str">
        <f>INDEX(光放段!$G$4:$G$237,MATCH(纤芯!G1747,光放段!$C$4:$C$237,0))</f>
        <v>山东二干|济南德州1号管道光缆:济南四里村-德州湖滨南路</v>
      </c>
      <c r="F1747" s="3">
        <f>INDEX(光放段!$I$4:$I$237,MATCH(纤芯!H1747,光放段!$B$4:$B$237,0))</f>
        <v>37012100000</v>
      </c>
      <c r="G1747" s="3" t="str">
        <f t="shared" si="135"/>
        <v>山东二干|济南德州1号管道光缆:禹城行政街-平原平安大街</v>
      </c>
      <c r="H1747" s="3">
        <f>INDEX(光放段!$B$4:$B$237,MATCH(纤芯!G1747,光放段!$C$4:$C$237,0))</f>
        <v>37012103000</v>
      </c>
      <c r="I1747" s="3" t="str">
        <f t="shared" si="136"/>
        <v>济南德州1号管道光缆</v>
      </c>
      <c r="J1747" s="3" t="str">
        <f>INDEX(子缆名称!$B$4:$B$29,纤芯!M1747)</f>
        <v>B缆</v>
      </c>
      <c r="K1747" s="3">
        <v>18</v>
      </c>
      <c r="L1747" s="3">
        <f t="shared" si="137"/>
        <v>6</v>
      </c>
      <c r="M1747" s="3">
        <f t="shared" si="138"/>
        <v>2</v>
      </c>
      <c r="N1747" s="3" t="s">
        <v>39</v>
      </c>
      <c r="O1747" s="3">
        <f>COUNTIF([1]局站!$D$4:$D$172,"="&amp;N1747)</f>
        <v>1</v>
      </c>
      <c r="P1747" s="3">
        <v>0</v>
      </c>
      <c r="Q1747" s="3">
        <v>0</v>
      </c>
      <c r="R1747" s="3">
        <v>0</v>
      </c>
      <c r="S1747" s="3" t="s">
        <v>48</v>
      </c>
      <c r="T1747" s="3">
        <f>COUNTIF([1]局站!$D$4:$D$172,"="&amp;S1747)</f>
        <v>1</v>
      </c>
      <c r="U1747" s="3">
        <v>0</v>
      </c>
      <c r="V1747" s="3">
        <v>0</v>
      </c>
      <c r="W1747" s="3">
        <v>0</v>
      </c>
      <c r="X1747" s="3" t="s">
        <v>1215</v>
      </c>
      <c r="Y1747" s="3" t="s">
        <v>880</v>
      </c>
      <c r="Z1747" s="3" t="str">
        <f>INDEX(业务类型!$C$4:$C$8,MATCH(纤芯!Y1747,业务类型!$B$4:$B$8,0))</f>
        <v>IDLE</v>
      </c>
      <c r="AA1747" s="3"/>
    </row>
    <row r="1748" spans="1:27" ht="33" x14ac:dyDescent="0.2">
      <c r="A1748" s="3">
        <v>1745</v>
      </c>
      <c r="B1748" s="3">
        <f t="shared" si="134"/>
        <v>37012103019</v>
      </c>
      <c r="C1748" s="3" t="s">
        <v>1166</v>
      </c>
      <c r="D1748" s="3" t="s">
        <v>212</v>
      </c>
      <c r="E1748" s="3" t="str">
        <f>INDEX(光放段!$G$4:$G$237,MATCH(纤芯!G1748,光放段!$C$4:$C$237,0))</f>
        <v>山东二干|济南德州1号管道光缆:济南四里村-德州湖滨南路</v>
      </c>
      <c r="F1748" s="3">
        <f>INDEX(光放段!$I$4:$I$237,MATCH(纤芯!H1748,光放段!$B$4:$B$237,0))</f>
        <v>37012100000</v>
      </c>
      <c r="G1748" s="3" t="str">
        <f t="shared" si="135"/>
        <v>山东二干|济南德州1号管道光缆:禹城行政街-平原平安大街</v>
      </c>
      <c r="H1748" s="3">
        <f>INDEX(光放段!$B$4:$B$237,MATCH(纤芯!G1748,光放段!$C$4:$C$237,0))</f>
        <v>37012103000</v>
      </c>
      <c r="I1748" s="3" t="str">
        <f t="shared" si="136"/>
        <v>济南德州1号管道光缆</v>
      </c>
      <c r="J1748" s="3" t="str">
        <f>INDEX(子缆名称!$B$4:$B$29,纤芯!M1748)</f>
        <v>B缆</v>
      </c>
      <c r="K1748" s="3">
        <v>19</v>
      </c>
      <c r="L1748" s="3">
        <f t="shared" si="137"/>
        <v>7</v>
      </c>
      <c r="M1748" s="3">
        <f t="shared" si="138"/>
        <v>2</v>
      </c>
      <c r="N1748" s="3" t="s">
        <v>39</v>
      </c>
      <c r="O1748" s="3">
        <f>COUNTIF([1]局站!$D$4:$D$172,"="&amp;N1748)</f>
        <v>1</v>
      </c>
      <c r="P1748" s="3">
        <v>0</v>
      </c>
      <c r="Q1748" s="3">
        <v>0</v>
      </c>
      <c r="R1748" s="3">
        <v>0</v>
      </c>
      <c r="S1748" s="3" t="s">
        <v>48</v>
      </c>
      <c r="T1748" s="3">
        <f>COUNTIF([1]局站!$D$4:$D$172,"="&amp;S1748)</f>
        <v>1</v>
      </c>
      <c r="U1748" s="3">
        <v>0</v>
      </c>
      <c r="V1748" s="3">
        <v>0</v>
      </c>
      <c r="W1748" s="3">
        <v>0</v>
      </c>
      <c r="X1748" s="3" t="s">
        <v>1215</v>
      </c>
      <c r="Y1748" s="3" t="s">
        <v>852</v>
      </c>
      <c r="Z1748" s="3" t="str">
        <f>INDEX(业务类型!$C$4:$C$8,MATCH(纤芯!Y1748,业务类型!$B$4:$B$8,0))</f>
        <v>TWO</v>
      </c>
      <c r="AA1748" s="3" t="s">
        <v>885</v>
      </c>
    </row>
    <row r="1749" spans="1:27" ht="33" x14ac:dyDescent="0.2">
      <c r="A1749" s="3">
        <v>1746</v>
      </c>
      <c r="B1749" s="3">
        <f t="shared" ref="B1749:B1812" si="139">H1749+K1749</f>
        <v>37012103020</v>
      </c>
      <c r="C1749" s="3" t="s">
        <v>1166</v>
      </c>
      <c r="D1749" s="3" t="s">
        <v>212</v>
      </c>
      <c r="E1749" s="3" t="str">
        <f>INDEX(光放段!$G$4:$G$237,MATCH(纤芯!G1749,光放段!$C$4:$C$237,0))</f>
        <v>山东二干|济南德州1号管道光缆:济南四里村-德州湖滨南路</v>
      </c>
      <c r="F1749" s="3">
        <f>INDEX(光放段!$I$4:$I$237,MATCH(纤芯!H1749,光放段!$B$4:$B$237,0))</f>
        <v>37012100000</v>
      </c>
      <c r="G1749" s="3" t="str">
        <f t="shared" si="135"/>
        <v>山东二干|济南德州1号管道光缆:禹城行政街-平原平安大街</v>
      </c>
      <c r="H1749" s="3">
        <f>INDEX(光放段!$B$4:$B$237,MATCH(纤芯!G1749,光放段!$C$4:$C$237,0))</f>
        <v>37012103000</v>
      </c>
      <c r="I1749" s="3" t="str">
        <f t="shared" si="136"/>
        <v>济南德州1号管道光缆</v>
      </c>
      <c r="J1749" s="3" t="str">
        <f>INDEX(子缆名称!$B$4:$B$29,纤芯!M1749)</f>
        <v>B缆</v>
      </c>
      <c r="K1749" s="3">
        <v>20</v>
      </c>
      <c r="L1749" s="3">
        <f t="shared" si="137"/>
        <v>8</v>
      </c>
      <c r="M1749" s="3">
        <f t="shared" si="138"/>
        <v>2</v>
      </c>
      <c r="N1749" s="3" t="s">
        <v>39</v>
      </c>
      <c r="O1749" s="3">
        <f>COUNTIF([1]局站!$D$4:$D$172,"="&amp;N1749)</f>
        <v>1</v>
      </c>
      <c r="P1749" s="3">
        <v>0</v>
      </c>
      <c r="Q1749" s="3">
        <v>0</v>
      </c>
      <c r="R1749" s="3">
        <v>0</v>
      </c>
      <c r="S1749" s="3" t="s">
        <v>48</v>
      </c>
      <c r="T1749" s="3">
        <f>COUNTIF([1]局站!$D$4:$D$172,"="&amp;S1749)</f>
        <v>1</v>
      </c>
      <c r="U1749" s="3">
        <v>0</v>
      </c>
      <c r="V1749" s="3">
        <v>0</v>
      </c>
      <c r="W1749" s="3">
        <v>0</v>
      </c>
      <c r="X1749" s="3" t="s">
        <v>1215</v>
      </c>
      <c r="Y1749" s="3" t="s">
        <v>852</v>
      </c>
      <c r="Z1749" s="3" t="str">
        <f>INDEX(业务类型!$C$4:$C$8,MATCH(纤芯!Y1749,业务类型!$B$4:$B$8,0))</f>
        <v>TWO</v>
      </c>
      <c r="AA1749" s="3" t="s">
        <v>885</v>
      </c>
    </row>
    <row r="1750" spans="1:27" ht="33" x14ac:dyDescent="0.2">
      <c r="A1750" s="3">
        <v>1747</v>
      </c>
      <c r="B1750" s="3">
        <f t="shared" si="139"/>
        <v>37012103021</v>
      </c>
      <c r="C1750" s="3" t="s">
        <v>1166</v>
      </c>
      <c r="D1750" s="3" t="s">
        <v>212</v>
      </c>
      <c r="E1750" s="3" t="str">
        <f>INDEX(光放段!$G$4:$G$237,MATCH(纤芯!G1750,光放段!$C$4:$C$237,0))</f>
        <v>山东二干|济南德州1号管道光缆:济南四里村-德州湖滨南路</v>
      </c>
      <c r="F1750" s="3">
        <f>INDEX(光放段!$I$4:$I$237,MATCH(纤芯!H1750,光放段!$B$4:$B$237,0))</f>
        <v>37012100000</v>
      </c>
      <c r="G1750" s="3" t="str">
        <f t="shared" si="135"/>
        <v>山东二干|济南德州1号管道光缆:禹城行政街-平原平安大街</v>
      </c>
      <c r="H1750" s="3">
        <f>INDEX(光放段!$B$4:$B$237,MATCH(纤芯!G1750,光放段!$C$4:$C$237,0))</f>
        <v>37012103000</v>
      </c>
      <c r="I1750" s="3" t="str">
        <f t="shared" si="136"/>
        <v>济南德州1号管道光缆</v>
      </c>
      <c r="J1750" s="3" t="str">
        <f>INDEX(子缆名称!$B$4:$B$29,纤芯!M1750)</f>
        <v>B缆</v>
      </c>
      <c r="K1750" s="3">
        <v>21</v>
      </c>
      <c r="L1750" s="3">
        <f t="shared" si="137"/>
        <v>9</v>
      </c>
      <c r="M1750" s="3">
        <f t="shared" si="138"/>
        <v>2</v>
      </c>
      <c r="N1750" s="3" t="s">
        <v>39</v>
      </c>
      <c r="O1750" s="3">
        <f>COUNTIF([1]局站!$D$4:$D$172,"="&amp;N1750)</f>
        <v>1</v>
      </c>
      <c r="P1750" s="3">
        <v>0</v>
      </c>
      <c r="Q1750" s="3">
        <v>0</v>
      </c>
      <c r="R1750" s="3">
        <v>0</v>
      </c>
      <c r="S1750" s="3" t="s">
        <v>48</v>
      </c>
      <c r="T1750" s="3">
        <f>COUNTIF([1]局站!$D$4:$D$172,"="&amp;S1750)</f>
        <v>1</v>
      </c>
      <c r="U1750" s="3">
        <v>0</v>
      </c>
      <c r="V1750" s="3">
        <v>0</v>
      </c>
      <c r="W1750" s="3">
        <v>0</v>
      </c>
      <c r="X1750" s="3" t="s">
        <v>1215</v>
      </c>
      <c r="Y1750" s="3" t="s">
        <v>880</v>
      </c>
      <c r="Z1750" s="3" t="str">
        <f>INDEX(业务类型!$C$4:$C$8,MATCH(纤芯!Y1750,业务类型!$B$4:$B$8,0))</f>
        <v>IDLE</v>
      </c>
      <c r="AA1750" s="3"/>
    </row>
    <row r="1751" spans="1:27" ht="33" x14ac:dyDescent="0.2">
      <c r="A1751" s="3">
        <v>1748</v>
      </c>
      <c r="B1751" s="3">
        <f t="shared" si="139"/>
        <v>37012103022</v>
      </c>
      <c r="C1751" s="3" t="s">
        <v>1166</v>
      </c>
      <c r="D1751" s="3" t="s">
        <v>212</v>
      </c>
      <c r="E1751" s="3" t="str">
        <f>INDEX(光放段!$G$4:$G$237,MATCH(纤芯!G1751,光放段!$C$4:$C$237,0))</f>
        <v>山东二干|济南德州1号管道光缆:济南四里村-德州湖滨南路</v>
      </c>
      <c r="F1751" s="3">
        <f>INDEX(光放段!$I$4:$I$237,MATCH(纤芯!H1751,光放段!$B$4:$B$237,0))</f>
        <v>37012100000</v>
      </c>
      <c r="G1751" s="3" t="str">
        <f t="shared" si="135"/>
        <v>山东二干|济南德州1号管道光缆:禹城行政街-平原平安大街</v>
      </c>
      <c r="H1751" s="3">
        <f>INDEX(光放段!$B$4:$B$237,MATCH(纤芯!G1751,光放段!$C$4:$C$237,0))</f>
        <v>37012103000</v>
      </c>
      <c r="I1751" s="3" t="str">
        <f t="shared" si="136"/>
        <v>济南德州1号管道光缆</v>
      </c>
      <c r="J1751" s="3" t="str">
        <f>INDEX(子缆名称!$B$4:$B$29,纤芯!M1751)</f>
        <v>B缆</v>
      </c>
      <c r="K1751" s="3">
        <v>22</v>
      </c>
      <c r="L1751" s="3">
        <f t="shared" si="137"/>
        <v>10</v>
      </c>
      <c r="M1751" s="3">
        <f t="shared" si="138"/>
        <v>2</v>
      </c>
      <c r="N1751" s="3" t="s">
        <v>39</v>
      </c>
      <c r="O1751" s="3">
        <f>COUNTIF([1]局站!$D$4:$D$172,"="&amp;N1751)</f>
        <v>1</v>
      </c>
      <c r="P1751" s="3">
        <v>0</v>
      </c>
      <c r="Q1751" s="3">
        <v>0</v>
      </c>
      <c r="R1751" s="3">
        <v>0</v>
      </c>
      <c r="S1751" s="3" t="s">
        <v>48</v>
      </c>
      <c r="T1751" s="3">
        <f>COUNTIF([1]局站!$D$4:$D$172,"="&amp;S1751)</f>
        <v>1</v>
      </c>
      <c r="U1751" s="3">
        <v>0</v>
      </c>
      <c r="V1751" s="3">
        <v>0</v>
      </c>
      <c r="W1751" s="3">
        <v>0</v>
      </c>
      <c r="X1751" s="3" t="s">
        <v>1215</v>
      </c>
      <c r="Y1751" s="3" t="s">
        <v>880</v>
      </c>
      <c r="Z1751" s="3" t="str">
        <f>INDEX(业务类型!$C$4:$C$8,MATCH(纤芯!Y1751,业务类型!$B$4:$B$8,0))</f>
        <v>IDLE</v>
      </c>
      <c r="AA1751" s="3"/>
    </row>
    <row r="1752" spans="1:27" ht="33" x14ac:dyDescent="0.2">
      <c r="A1752" s="3">
        <v>1749</v>
      </c>
      <c r="B1752" s="3">
        <f t="shared" si="139"/>
        <v>37012103023</v>
      </c>
      <c r="C1752" s="3" t="s">
        <v>1166</v>
      </c>
      <c r="D1752" s="3" t="s">
        <v>212</v>
      </c>
      <c r="E1752" s="3" t="str">
        <f>INDEX(光放段!$G$4:$G$237,MATCH(纤芯!G1752,光放段!$C$4:$C$237,0))</f>
        <v>山东二干|济南德州1号管道光缆:济南四里村-德州湖滨南路</v>
      </c>
      <c r="F1752" s="3">
        <f>INDEX(光放段!$I$4:$I$237,MATCH(纤芯!H1752,光放段!$B$4:$B$237,0))</f>
        <v>37012100000</v>
      </c>
      <c r="G1752" s="3" t="str">
        <f t="shared" si="135"/>
        <v>山东二干|济南德州1号管道光缆:禹城行政街-平原平安大街</v>
      </c>
      <c r="H1752" s="3">
        <f>INDEX(光放段!$B$4:$B$237,MATCH(纤芯!G1752,光放段!$C$4:$C$237,0))</f>
        <v>37012103000</v>
      </c>
      <c r="I1752" s="3" t="str">
        <f t="shared" si="136"/>
        <v>济南德州1号管道光缆</v>
      </c>
      <c r="J1752" s="3" t="str">
        <f>INDEX(子缆名称!$B$4:$B$29,纤芯!M1752)</f>
        <v>B缆</v>
      </c>
      <c r="K1752" s="3">
        <v>23</v>
      </c>
      <c r="L1752" s="3">
        <f t="shared" si="137"/>
        <v>11</v>
      </c>
      <c r="M1752" s="3">
        <f t="shared" si="138"/>
        <v>2</v>
      </c>
      <c r="N1752" s="3" t="s">
        <v>39</v>
      </c>
      <c r="O1752" s="3">
        <f>COUNTIF([1]局站!$D$4:$D$172,"="&amp;N1752)</f>
        <v>1</v>
      </c>
      <c r="P1752" s="3">
        <v>0</v>
      </c>
      <c r="Q1752" s="3">
        <v>0</v>
      </c>
      <c r="R1752" s="3">
        <v>0</v>
      </c>
      <c r="S1752" s="3" t="s">
        <v>48</v>
      </c>
      <c r="T1752" s="3">
        <f>COUNTIF([1]局站!$D$4:$D$172,"="&amp;S1752)</f>
        <v>1</v>
      </c>
      <c r="U1752" s="3">
        <v>0</v>
      </c>
      <c r="V1752" s="3">
        <v>0</v>
      </c>
      <c r="W1752" s="3">
        <v>0</v>
      </c>
      <c r="X1752" s="3" t="s">
        <v>1215</v>
      </c>
      <c r="Y1752" s="3" t="s">
        <v>880</v>
      </c>
      <c r="Z1752" s="3" t="str">
        <f>INDEX(业务类型!$C$4:$C$8,MATCH(纤芯!Y1752,业务类型!$B$4:$B$8,0))</f>
        <v>IDLE</v>
      </c>
      <c r="AA1752" s="3"/>
    </row>
    <row r="1753" spans="1:27" ht="33" x14ac:dyDescent="0.2">
      <c r="A1753" s="3">
        <v>1750</v>
      </c>
      <c r="B1753" s="3">
        <f t="shared" si="139"/>
        <v>37012103024</v>
      </c>
      <c r="C1753" s="3" t="s">
        <v>1166</v>
      </c>
      <c r="D1753" s="3" t="s">
        <v>212</v>
      </c>
      <c r="E1753" s="3" t="str">
        <f>INDEX(光放段!$G$4:$G$237,MATCH(纤芯!G1753,光放段!$C$4:$C$237,0))</f>
        <v>山东二干|济南德州1号管道光缆:济南四里村-德州湖滨南路</v>
      </c>
      <c r="F1753" s="3">
        <f>INDEX(光放段!$I$4:$I$237,MATCH(纤芯!H1753,光放段!$B$4:$B$237,0))</f>
        <v>37012100000</v>
      </c>
      <c r="G1753" s="3" t="str">
        <f t="shared" si="135"/>
        <v>山东二干|济南德州1号管道光缆:禹城行政街-平原平安大街</v>
      </c>
      <c r="H1753" s="3">
        <f>INDEX(光放段!$B$4:$B$237,MATCH(纤芯!G1753,光放段!$C$4:$C$237,0))</f>
        <v>37012103000</v>
      </c>
      <c r="I1753" s="3" t="str">
        <f t="shared" si="136"/>
        <v>济南德州1号管道光缆</v>
      </c>
      <c r="J1753" s="3" t="str">
        <f>INDEX(子缆名称!$B$4:$B$29,纤芯!M1753)</f>
        <v>B缆</v>
      </c>
      <c r="K1753" s="3">
        <v>24</v>
      </c>
      <c r="L1753" s="3">
        <f t="shared" si="137"/>
        <v>12</v>
      </c>
      <c r="M1753" s="3">
        <f t="shared" si="138"/>
        <v>2</v>
      </c>
      <c r="N1753" s="3" t="s">
        <v>39</v>
      </c>
      <c r="O1753" s="3">
        <f>COUNTIF([1]局站!$D$4:$D$172,"="&amp;N1753)</f>
        <v>1</v>
      </c>
      <c r="P1753" s="3">
        <v>0</v>
      </c>
      <c r="Q1753" s="3">
        <v>0</v>
      </c>
      <c r="R1753" s="3">
        <v>0</v>
      </c>
      <c r="S1753" s="3" t="s">
        <v>48</v>
      </c>
      <c r="T1753" s="3">
        <f>COUNTIF([1]局站!$D$4:$D$172,"="&amp;S1753)</f>
        <v>1</v>
      </c>
      <c r="U1753" s="3">
        <v>0</v>
      </c>
      <c r="V1753" s="3">
        <v>0</v>
      </c>
      <c r="W1753" s="3">
        <v>0</v>
      </c>
      <c r="X1753" s="3" t="s">
        <v>1215</v>
      </c>
      <c r="Y1753" s="3" t="s">
        <v>880</v>
      </c>
      <c r="Z1753" s="3" t="str">
        <f>INDEX(业务类型!$C$4:$C$8,MATCH(纤芯!Y1753,业务类型!$B$4:$B$8,0))</f>
        <v>IDLE</v>
      </c>
      <c r="AA1753" s="3"/>
    </row>
    <row r="1754" spans="1:27" ht="33" x14ac:dyDescent="0.2">
      <c r="A1754" s="3">
        <v>1751</v>
      </c>
      <c r="B1754" s="3">
        <f t="shared" si="139"/>
        <v>37012103025</v>
      </c>
      <c r="C1754" s="3" t="s">
        <v>1166</v>
      </c>
      <c r="D1754" s="3" t="s">
        <v>212</v>
      </c>
      <c r="E1754" s="3" t="str">
        <f>INDEX(光放段!$G$4:$G$237,MATCH(纤芯!G1754,光放段!$C$4:$C$237,0))</f>
        <v>山东二干|济南德州1号管道光缆:济南四里村-德州湖滨南路</v>
      </c>
      <c r="F1754" s="3">
        <f>INDEX(光放段!$I$4:$I$237,MATCH(纤芯!H1754,光放段!$B$4:$B$237,0))</f>
        <v>37012100000</v>
      </c>
      <c r="G1754" s="3" t="str">
        <f t="shared" si="135"/>
        <v>山东二干|济南德州1号管道光缆:禹城行政街-平原平安大街</v>
      </c>
      <c r="H1754" s="3">
        <f>INDEX(光放段!$B$4:$B$237,MATCH(纤芯!G1754,光放段!$C$4:$C$237,0))</f>
        <v>37012103000</v>
      </c>
      <c r="I1754" s="3" t="str">
        <f t="shared" si="136"/>
        <v>济南德州1号管道光缆</v>
      </c>
      <c r="J1754" s="3" t="str">
        <f>INDEX(子缆名称!$B$4:$B$29,纤芯!M1754)</f>
        <v>C缆</v>
      </c>
      <c r="K1754" s="3">
        <v>25</v>
      </c>
      <c r="L1754" s="3">
        <f t="shared" si="137"/>
        <v>1</v>
      </c>
      <c r="M1754" s="3">
        <f t="shared" si="138"/>
        <v>3</v>
      </c>
      <c r="N1754" s="3" t="s">
        <v>39</v>
      </c>
      <c r="O1754" s="3">
        <f>COUNTIF([1]局站!$D$4:$D$172,"="&amp;N1754)</f>
        <v>1</v>
      </c>
      <c r="P1754" s="3">
        <v>0</v>
      </c>
      <c r="Q1754" s="3">
        <v>0</v>
      </c>
      <c r="R1754" s="3">
        <v>0</v>
      </c>
      <c r="S1754" s="3" t="s">
        <v>48</v>
      </c>
      <c r="T1754" s="3">
        <f>COUNTIF([1]局站!$D$4:$D$172,"="&amp;S1754)</f>
        <v>1</v>
      </c>
      <c r="U1754" s="3">
        <v>0</v>
      </c>
      <c r="V1754" s="3">
        <v>0</v>
      </c>
      <c r="W1754" s="3">
        <v>0</v>
      </c>
      <c r="X1754" s="3" t="s">
        <v>1215</v>
      </c>
      <c r="Y1754" s="3" t="s">
        <v>880</v>
      </c>
      <c r="Z1754" s="3" t="str">
        <f>INDEX(业务类型!$C$4:$C$8,MATCH(纤芯!Y1754,业务类型!$B$4:$B$8,0))</f>
        <v>IDLE</v>
      </c>
      <c r="AA1754" s="3"/>
    </row>
    <row r="1755" spans="1:27" ht="33" x14ac:dyDescent="0.2">
      <c r="A1755" s="3">
        <v>1752</v>
      </c>
      <c r="B1755" s="3">
        <f t="shared" si="139"/>
        <v>37012103026</v>
      </c>
      <c r="C1755" s="3" t="s">
        <v>1166</v>
      </c>
      <c r="D1755" s="3" t="s">
        <v>212</v>
      </c>
      <c r="E1755" s="3" t="str">
        <f>INDEX(光放段!$G$4:$G$237,MATCH(纤芯!G1755,光放段!$C$4:$C$237,0))</f>
        <v>山东二干|济南德州1号管道光缆:济南四里村-德州湖滨南路</v>
      </c>
      <c r="F1755" s="3">
        <f>INDEX(光放段!$I$4:$I$237,MATCH(纤芯!H1755,光放段!$B$4:$B$237,0))</f>
        <v>37012100000</v>
      </c>
      <c r="G1755" s="3" t="str">
        <f t="shared" si="135"/>
        <v>山东二干|济南德州1号管道光缆:禹城行政街-平原平安大街</v>
      </c>
      <c r="H1755" s="3">
        <f>INDEX(光放段!$B$4:$B$237,MATCH(纤芯!G1755,光放段!$C$4:$C$237,0))</f>
        <v>37012103000</v>
      </c>
      <c r="I1755" s="3" t="str">
        <f t="shared" si="136"/>
        <v>济南德州1号管道光缆</v>
      </c>
      <c r="J1755" s="3" t="str">
        <f>INDEX(子缆名称!$B$4:$B$29,纤芯!M1755)</f>
        <v>C缆</v>
      </c>
      <c r="K1755" s="3">
        <v>26</v>
      </c>
      <c r="L1755" s="3">
        <f t="shared" si="137"/>
        <v>2</v>
      </c>
      <c r="M1755" s="3">
        <f t="shared" si="138"/>
        <v>3</v>
      </c>
      <c r="N1755" s="3" t="s">
        <v>39</v>
      </c>
      <c r="O1755" s="3">
        <f>COUNTIF([1]局站!$D$4:$D$172,"="&amp;N1755)</f>
        <v>1</v>
      </c>
      <c r="P1755" s="3">
        <v>0</v>
      </c>
      <c r="Q1755" s="3">
        <v>0</v>
      </c>
      <c r="R1755" s="3">
        <v>0</v>
      </c>
      <c r="S1755" s="3" t="s">
        <v>48</v>
      </c>
      <c r="T1755" s="3">
        <f>COUNTIF([1]局站!$D$4:$D$172,"="&amp;S1755)</f>
        <v>1</v>
      </c>
      <c r="U1755" s="3">
        <v>0</v>
      </c>
      <c r="V1755" s="3">
        <v>0</v>
      </c>
      <c r="W1755" s="3">
        <v>0</v>
      </c>
      <c r="X1755" s="3" t="s">
        <v>1215</v>
      </c>
      <c r="Y1755" s="3" t="s">
        <v>880</v>
      </c>
      <c r="Z1755" s="3" t="str">
        <f>INDEX(业务类型!$C$4:$C$8,MATCH(纤芯!Y1755,业务类型!$B$4:$B$8,0))</f>
        <v>IDLE</v>
      </c>
      <c r="AA1755" s="3"/>
    </row>
    <row r="1756" spans="1:27" ht="33" x14ac:dyDescent="0.2">
      <c r="A1756" s="3">
        <v>1753</v>
      </c>
      <c r="B1756" s="3">
        <f t="shared" si="139"/>
        <v>37012103027</v>
      </c>
      <c r="C1756" s="3" t="s">
        <v>1166</v>
      </c>
      <c r="D1756" s="3" t="s">
        <v>212</v>
      </c>
      <c r="E1756" s="3" t="str">
        <f>INDEX(光放段!$G$4:$G$237,MATCH(纤芯!G1756,光放段!$C$4:$C$237,0))</f>
        <v>山东二干|济南德州1号管道光缆:济南四里村-德州湖滨南路</v>
      </c>
      <c r="F1756" s="3">
        <f>INDEX(光放段!$I$4:$I$237,MATCH(纤芯!H1756,光放段!$B$4:$B$237,0))</f>
        <v>37012100000</v>
      </c>
      <c r="G1756" s="3" t="str">
        <f t="shared" si="135"/>
        <v>山东二干|济南德州1号管道光缆:禹城行政街-平原平安大街</v>
      </c>
      <c r="H1756" s="3">
        <f>INDEX(光放段!$B$4:$B$237,MATCH(纤芯!G1756,光放段!$C$4:$C$237,0))</f>
        <v>37012103000</v>
      </c>
      <c r="I1756" s="3" t="str">
        <f t="shared" si="136"/>
        <v>济南德州1号管道光缆</v>
      </c>
      <c r="J1756" s="3" t="str">
        <f>INDEX(子缆名称!$B$4:$B$29,纤芯!M1756)</f>
        <v>C缆</v>
      </c>
      <c r="K1756" s="3">
        <v>27</v>
      </c>
      <c r="L1756" s="3">
        <f t="shared" si="137"/>
        <v>3</v>
      </c>
      <c r="M1756" s="3">
        <f t="shared" si="138"/>
        <v>3</v>
      </c>
      <c r="N1756" s="3" t="s">
        <v>39</v>
      </c>
      <c r="O1756" s="3">
        <f>COUNTIF([1]局站!$D$4:$D$172,"="&amp;N1756)</f>
        <v>1</v>
      </c>
      <c r="P1756" s="3">
        <v>0</v>
      </c>
      <c r="Q1756" s="3">
        <v>0</v>
      </c>
      <c r="R1756" s="3">
        <v>0</v>
      </c>
      <c r="S1756" s="3" t="s">
        <v>48</v>
      </c>
      <c r="T1756" s="3">
        <f>COUNTIF([1]局站!$D$4:$D$172,"="&amp;S1756)</f>
        <v>1</v>
      </c>
      <c r="U1756" s="3">
        <v>0</v>
      </c>
      <c r="V1756" s="3">
        <v>0</v>
      </c>
      <c r="W1756" s="3">
        <v>0</v>
      </c>
      <c r="X1756" s="3" t="s">
        <v>1215</v>
      </c>
      <c r="Y1756" s="3" t="s">
        <v>880</v>
      </c>
      <c r="Z1756" s="3" t="str">
        <f>INDEX(业务类型!$C$4:$C$8,MATCH(纤芯!Y1756,业务类型!$B$4:$B$8,0))</f>
        <v>IDLE</v>
      </c>
      <c r="AA1756" s="3"/>
    </row>
    <row r="1757" spans="1:27" ht="33" x14ac:dyDescent="0.2">
      <c r="A1757" s="3">
        <v>1754</v>
      </c>
      <c r="B1757" s="3">
        <f t="shared" si="139"/>
        <v>37012103028</v>
      </c>
      <c r="C1757" s="3" t="s">
        <v>1166</v>
      </c>
      <c r="D1757" s="3" t="s">
        <v>212</v>
      </c>
      <c r="E1757" s="3" t="str">
        <f>INDEX(光放段!$G$4:$G$237,MATCH(纤芯!G1757,光放段!$C$4:$C$237,0))</f>
        <v>山东二干|济南德州1号管道光缆:济南四里村-德州湖滨南路</v>
      </c>
      <c r="F1757" s="3">
        <f>INDEX(光放段!$I$4:$I$237,MATCH(纤芯!H1757,光放段!$B$4:$B$237,0))</f>
        <v>37012100000</v>
      </c>
      <c r="G1757" s="3" t="str">
        <f t="shared" si="135"/>
        <v>山东二干|济南德州1号管道光缆:禹城行政街-平原平安大街</v>
      </c>
      <c r="H1757" s="3">
        <f>INDEX(光放段!$B$4:$B$237,MATCH(纤芯!G1757,光放段!$C$4:$C$237,0))</f>
        <v>37012103000</v>
      </c>
      <c r="I1757" s="3" t="str">
        <f t="shared" si="136"/>
        <v>济南德州1号管道光缆</v>
      </c>
      <c r="J1757" s="3" t="str">
        <f>INDEX(子缆名称!$B$4:$B$29,纤芯!M1757)</f>
        <v>C缆</v>
      </c>
      <c r="K1757" s="3">
        <v>28</v>
      </c>
      <c r="L1757" s="3">
        <f t="shared" si="137"/>
        <v>4</v>
      </c>
      <c r="M1757" s="3">
        <f t="shared" si="138"/>
        <v>3</v>
      </c>
      <c r="N1757" s="3" t="s">
        <v>39</v>
      </c>
      <c r="O1757" s="3">
        <f>COUNTIF([1]局站!$D$4:$D$172,"="&amp;N1757)</f>
        <v>1</v>
      </c>
      <c r="P1757" s="3">
        <v>0</v>
      </c>
      <c r="Q1757" s="3">
        <v>0</v>
      </c>
      <c r="R1757" s="3">
        <v>0</v>
      </c>
      <c r="S1757" s="3" t="s">
        <v>48</v>
      </c>
      <c r="T1757" s="3">
        <f>COUNTIF([1]局站!$D$4:$D$172,"="&amp;S1757)</f>
        <v>1</v>
      </c>
      <c r="U1757" s="3">
        <v>0</v>
      </c>
      <c r="V1757" s="3">
        <v>0</v>
      </c>
      <c r="W1757" s="3">
        <v>0</v>
      </c>
      <c r="X1757" s="3" t="s">
        <v>1215</v>
      </c>
      <c r="Y1757" s="3" t="s">
        <v>880</v>
      </c>
      <c r="Z1757" s="3" t="str">
        <f>INDEX(业务类型!$C$4:$C$8,MATCH(纤芯!Y1757,业务类型!$B$4:$B$8,0))</f>
        <v>IDLE</v>
      </c>
      <c r="AA1757" s="3"/>
    </row>
    <row r="1758" spans="1:27" ht="33" x14ac:dyDescent="0.2">
      <c r="A1758" s="3">
        <v>1755</v>
      </c>
      <c r="B1758" s="3">
        <f t="shared" si="139"/>
        <v>37012103029</v>
      </c>
      <c r="C1758" s="3" t="s">
        <v>1166</v>
      </c>
      <c r="D1758" s="3" t="s">
        <v>212</v>
      </c>
      <c r="E1758" s="3" t="str">
        <f>INDEX(光放段!$G$4:$G$237,MATCH(纤芯!G1758,光放段!$C$4:$C$237,0))</f>
        <v>山东二干|济南德州1号管道光缆:济南四里村-德州湖滨南路</v>
      </c>
      <c r="F1758" s="3">
        <f>INDEX(光放段!$I$4:$I$237,MATCH(纤芯!H1758,光放段!$B$4:$B$237,0))</f>
        <v>37012100000</v>
      </c>
      <c r="G1758" s="3" t="str">
        <f t="shared" si="135"/>
        <v>山东二干|济南德州1号管道光缆:禹城行政街-平原平安大街</v>
      </c>
      <c r="H1758" s="3">
        <f>INDEX(光放段!$B$4:$B$237,MATCH(纤芯!G1758,光放段!$C$4:$C$237,0))</f>
        <v>37012103000</v>
      </c>
      <c r="I1758" s="3" t="str">
        <f t="shared" si="136"/>
        <v>济南德州1号管道光缆</v>
      </c>
      <c r="J1758" s="3" t="str">
        <f>INDEX(子缆名称!$B$4:$B$29,纤芯!M1758)</f>
        <v>C缆</v>
      </c>
      <c r="K1758" s="3">
        <v>29</v>
      </c>
      <c r="L1758" s="3">
        <f t="shared" si="137"/>
        <v>5</v>
      </c>
      <c r="M1758" s="3">
        <f t="shared" si="138"/>
        <v>3</v>
      </c>
      <c r="N1758" s="3" t="s">
        <v>39</v>
      </c>
      <c r="O1758" s="3">
        <f>COUNTIF([1]局站!$D$4:$D$172,"="&amp;N1758)</f>
        <v>1</v>
      </c>
      <c r="P1758" s="3">
        <v>0</v>
      </c>
      <c r="Q1758" s="3">
        <v>0</v>
      </c>
      <c r="R1758" s="3">
        <v>0</v>
      </c>
      <c r="S1758" s="3" t="s">
        <v>48</v>
      </c>
      <c r="T1758" s="3">
        <f>COUNTIF([1]局站!$D$4:$D$172,"="&amp;S1758)</f>
        <v>1</v>
      </c>
      <c r="U1758" s="3">
        <v>0</v>
      </c>
      <c r="V1758" s="3">
        <v>0</v>
      </c>
      <c r="W1758" s="3">
        <v>0</v>
      </c>
      <c r="X1758" s="3" t="s">
        <v>1215</v>
      </c>
      <c r="Y1758" s="3" t="s">
        <v>880</v>
      </c>
      <c r="Z1758" s="3" t="str">
        <f>INDEX(业务类型!$C$4:$C$8,MATCH(纤芯!Y1758,业务类型!$B$4:$B$8,0))</f>
        <v>IDLE</v>
      </c>
      <c r="AA1758" s="3"/>
    </row>
    <row r="1759" spans="1:27" ht="33" x14ac:dyDescent="0.2">
      <c r="A1759" s="3">
        <v>1756</v>
      </c>
      <c r="B1759" s="3">
        <f t="shared" si="139"/>
        <v>37012103030</v>
      </c>
      <c r="C1759" s="3" t="s">
        <v>1166</v>
      </c>
      <c r="D1759" s="3" t="s">
        <v>212</v>
      </c>
      <c r="E1759" s="3" t="str">
        <f>INDEX(光放段!$G$4:$G$237,MATCH(纤芯!G1759,光放段!$C$4:$C$237,0))</f>
        <v>山东二干|济南德州1号管道光缆:济南四里村-德州湖滨南路</v>
      </c>
      <c r="F1759" s="3">
        <f>INDEX(光放段!$I$4:$I$237,MATCH(纤芯!H1759,光放段!$B$4:$B$237,0))</f>
        <v>37012100000</v>
      </c>
      <c r="G1759" s="3" t="str">
        <f t="shared" si="135"/>
        <v>山东二干|济南德州1号管道光缆:禹城行政街-平原平安大街</v>
      </c>
      <c r="H1759" s="3">
        <f>INDEX(光放段!$B$4:$B$237,MATCH(纤芯!G1759,光放段!$C$4:$C$237,0))</f>
        <v>37012103000</v>
      </c>
      <c r="I1759" s="3" t="str">
        <f t="shared" si="136"/>
        <v>济南德州1号管道光缆</v>
      </c>
      <c r="J1759" s="3" t="str">
        <f>INDEX(子缆名称!$B$4:$B$29,纤芯!M1759)</f>
        <v>C缆</v>
      </c>
      <c r="K1759" s="3">
        <v>30</v>
      </c>
      <c r="L1759" s="3">
        <f t="shared" si="137"/>
        <v>6</v>
      </c>
      <c r="M1759" s="3">
        <f t="shared" si="138"/>
        <v>3</v>
      </c>
      <c r="N1759" s="3" t="s">
        <v>39</v>
      </c>
      <c r="O1759" s="3">
        <f>COUNTIF([1]局站!$D$4:$D$172,"="&amp;N1759)</f>
        <v>1</v>
      </c>
      <c r="P1759" s="3">
        <v>0</v>
      </c>
      <c r="Q1759" s="3">
        <v>0</v>
      </c>
      <c r="R1759" s="3">
        <v>0</v>
      </c>
      <c r="S1759" s="3" t="s">
        <v>48</v>
      </c>
      <c r="T1759" s="3">
        <f>COUNTIF([1]局站!$D$4:$D$172,"="&amp;S1759)</f>
        <v>1</v>
      </c>
      <c r="U1759" s="3">
        <v>0</v>
      </c>
      <c r="V1759" s="3">
        <v>0</v>
      </c>
      <c r="W1759" s="3">
        <v>0</v>
      </c>
      <c r="X1759" s="3" t="s">
        <v>1215</v>
      </c>
      <c r="Y1759" s="3" t="s">
        <v>880</v>
      </c>
      <c r="Z1759" s="3" t="str">
        <f>INDEX(业务类型!$C$4:$C$8,MATCH(纤芯!Y1759,业务类型!$B$4:$B$8,0))</f>
        <v>IDLE</v>
      </c>
      <c r="AA1759" s="3"/>
    </row>
    <row r="1760" spans="1:27" ht="33" x14ac:dyDescent="0.2">
      <c r="A1760" s="3">
        <v>1757</v>
      </c>
      <c r="B1760" s="3">
        <f t="shared" si="139"/>
        <v>37012103031</v>
      </c>
      <c r="C1760" s="3" t="s">
        <v>1166</v>
      </c>
      <c r="D1760" s="3" t="s">
        <v>212</v>
      </c>
      <c r="E1760" s="3" t="str">
        <f>INDEX(光放段!$G$4:$G$237,MATCH(纤芯!G1760,光放段!$C$4:$C$237,0))</f>
        <v>山东二干|济南德州1号管道光缆:济南四里村-德州湖滨南路</v>
      </c>
      <c r="F1760" s="3">
        <f>INDEX(光放段!$I$4:$I$237,MATCH(纤芯!H1760,光放段!$B$4:$B$237,0))</f>
        <v>37012100000</v>
      </c>
      <c r="G1760" s="3" t="str">
        <f t="shared" si="135"/>
        <v>山东二干|济南德州1号管道光缆:禹城行政街-平原平安大街</v>
      </c>
      <c r="H1760" s="3">
        <f>INDEX(光放段!$B$4:$B$237,MATCH(纤芯!G1760,光放段!$C$4:$C$237,0))</f>
        <v>37012103000</v>
      </c>
      <c r="I1760" s="3" t="str">
        <f t="shared" si="136"/>
        <v>济南德州1号管道光缆</v>
      </c>
      <c r="J1760" s="3" t="str">
        <f>INDEX(子缆名称!$B$4:$B$29,纤芯!M1760)</f>
        <v>C缆</v>
      </c>
      <c r="K1760" s="3">
        <v>31</v>
      </c>
      <c r="L1760" s="3">
        <f t="shared" si="137"/>
        <v>7</v>
      </c>
      <c r="M1760" s="3">
        <f t="shared" si="138"/>
        <v>3</v>
      </c>
      <c r="N1760" s="3" t="s">
        <v>39</v>
      </c>
      <c r="O1760" s="3">
        <f>COUNTIF([1]局站!$D$4:$D$172,"="&amp;N1760)</f>
        <v>1</v>
      </c>
      <c r="P1760" s="3">
        <v>0</v>
      </c>
      <c r="Q1760" s="3">
        <v>0</v>
      </c>
      <c r="R1760" s="3">
        <v>0</v>
      </c>
      <c r="S1760" s="3" t="s">
        <v>48</v>
      </c>
      <c r="T1760" s="3">
        <f>COUNTIF([1]局站!$D$4:$D$172,"="&amp;S1760)</f>
        <v>1</v>
      </c>
      <c r="U1760" s="3">
        <v>0</v>
      </c>
      <c r="V1760" s="3">
        <v>0</v>
      </c>
      <c r="W1760" s="3">
        <v>0</v>
      </c>
      <c r="X1760" s="3" t="s">
        <v>1215</v>
      </c>
      <c r="Y1760" s="3" t="s">
        <v>881</v>
      </c>
      <c r="Z1760" s="3" t="str">
        <f>INDEX(业务类型!$C$4:$C$8,MATCH(纤芯!Y1760,业务类型!$B$4:$B$8,0))</f>
        <v>OTHER</v>
      </c>
      <c r="AA1760" s="3" t="s">
        <v>882</v>
      </c>
    </row>
    <row r="1761" spans="1:27" ht="33" x14ac:dyDescent="0.2">
      <c r="A1761" s="3">
        <v>1758</v>
      </c>
      <c r="B1761" s="3">
        <f t="shared" si="139"/>
        <v>37012103032</v>
      </c>
      <c r="C1761" s="3" t="s">
        <v>1166</v>
      </c>
      <c r="D1761" s="3" t="s">
        <v>212</v>
      </c>
      <c r="E1761" s="3" t="str">
        <f>INDEX(光放段!$G$4:$G$237,MATCH(纤芯!G1761,光放段!$C$4:$C$237,0))</f>
        <v>山东二干|济南德州1号管道光缆:济南四里村-德州湖滨南路</v>
      </c>
      <c r="F1761" s="3">
        <f>INDEX(光放段!$I$4:$I$237,MATCH(纤芯!H1761,光放段!$B$4:$B$237,0))</f>
        <v>37012100000</v>
      </c>
      <c r="G1761" s="3" t="str">
        <f t="shared" si="135"/>
        <v>山东二干|济南德州1号管道光缆:禹城行政街-平原平安大街</v>
      </c>
      <c r="H1761" s="3">
        <f>INDEX(光放段!$B$4:$B$237,MATCH(纤芯!G1761,光放段!$C$4:$C$237,0))</f>
        <v>37012103000</v>
      </c>
      <c r="I1761" s="3" t="str">
        <f t="shared" si="136"/>
        <v>济南德州1号管道光缆</v>
      </c>
      <c r="J1761" s="3" t="str">
        <f>INDEX(子缆名称!$B$4:$B$29,纤芯!M1761)</f>
        <v>C缆</v>
      </c>
      <c r="K1761" s="3">
        <v>32</v>
      </c>
      <c r="L1761" s="3">
        <f t="shared" si="137"/>
        <v>8</v>
      </c>
      <c r="M1761" s="3">
        <f t="shared" si="138"/>
        <v>3</v>
      </c>
      <c r="N1761" s="3" t="s">
        <v>39</v>
      </c>
      <c r="O1761" s="3">
        <f>COUNTIF([1]局站!$D$4:$D$172,"="&amp;N1761)</f>
        <v>1</v>
      </c>
      <c r="P1761" s="3">
        <v>0</v>
      </c>
      <c r="Q1761" s="3">
        <v>0</v>
      </c>
      <c r="R1761" s="3">
        <v>0</v>
      </c>
      <c r="S1761" s="3" t="s">
        <v>48</v>
      </c>
      <c r="T1761" s="3">
        <f>COUNTIF([1]局站!$D$4:$D$172,"="&amp;S1761)</f>
        <v>1</v>
      </c>
      <c r="U1761" s="3">
        <v>0</v>
      </c>
      <c r="V1761" s="3">
        <v>0</v>
      </c>
      <c r="W1761" s="3">
        <v>0</v>
      </c>
      <c r="X1761" s="3" t="s">
        <v>1215</v>
      </c>
      <c r="Y1761" s="3" t="s">
        <v>881</v>
      </c>
      <c r="Z1761" s="3" t="str">
        <f>INDEX(业务类型!$C$4:$C$8,MATCH(纤芯!Y1761,业务类型!$B$4:$B$8,0))</f>
        <v>OTHER</v>
      </c>
      <c r="AA1761" s="3" t="s">
        <v>882</v>
      </c>
    </row>
    <row r="1762" spans="1:27" ht="33" x14ac:dyDescent="0.2">
      <c r="A1762" s="3">
        <v>1759</v>
      </c>
      <c r="B1762" s="3">
        <f t="shared" si="139"/>
        <v>37012103033</v>
      </c>
      <c r="C1762" s="3" t="s">
        <v>1166</v>
      </c>
      <c r="D1762" s="3" t="s">
        <v>212</v>
      </c>
      <c r="E1762" s="3" t="str">
        <f>INDEX(光放段!$G$4:$G$237,MATCH(纤芯!G1762,光放段!$C$4:$C$237,0))</f>
        <v>山东二干|济南德州1号管道光缆:济南四里村-德州湖滨南路</v>
      </c>
      <c r="F1762" s="3">
        <f>INDEX(光放段!$I$4:$I$237,MATCH(纤芯!H1762,光放段!$B$4:$B$237,0))</f>
        <v>37012100000</v>
      </c>
      <c r="G1762" s="3" t="str">
        <f t="shared" si="135"/>
        <v>山东二干|济南德州1号管道光缆:禹城行政街-平原平安大街</v>
      </c>
      <c r="H1762" s="3">
        <f>INDEX(光放段!$B$4:$B$237,MATCH(纤芯!G1762,光放段!$C$4:$C$237,0))</f>
        <v>37012103000</v>
      </c>
      <c r="I1762" s="3" t="str">
        <f t="shared" si="136"/>
        <v>济南德州1号管道光缆</v>
      </c>
      <c r="J1762" s="3" t="str">
        <f>INDEX(子缆名称!$B$4:$B$29,纤芯!M1762)</f>
        <v>C缆</v>
      </c>
      <c r="K1762" s="3">
        <v>33</v>
      </c>
      <c r="L1762" s="3">
        <f t="shared" si="137"/>
        <v>9</v>
      </c>
      <c r="M1762" s="3">
        <f t="shared" si="138"/>
        <v>3</v>
      </c>
      <c r="N1762" s="3" t="s">
        <v>39</v>
      </c>
      <c r="O1762" s="3">
        <f>COUNTIF([1]局站!$D$4:$D$172,"="&amp;N1762)</f>
        <v>1</v>
      </c>
      <c r="P1762" s="3">
        <v>0</v>
      </c>
      <c r="Q1762" s="3">
        <v>0</v>
      </c>
      <c r="R1762" s="3">
        <v>0</v>
      </c>
      <c r="S1762" s="3" t="s">
        <v>48</v>
      </c>
      <c r="T1762" s="3">
        <f>COUNTIF([1]局站!$D$4:$D$172,"="&amp;S1762)</f>
        <v>1</v>
      </c>
      <c r="U1762" s="3">
        <v>0</v>
      </c>
      <c r="V1762" s="3">
        <v>0</v>
      </c>
      <c r="W1762" s="3">
        <v>0</v>
      </c>
      <c r="X1762" s="3" t="s">
        <v>1215</v>
      </c>
      <c r="Y1762" s="3" t="s">
        <v>880</v>
      </c>
      <c r="Z1762" s="3" t="str">
        <f>INDEX(业务类型!$C$4:$C$8,MATCH(纤芯!Y1762,业务类型!$B$4:$B$8,0))</f>
        <v>IDLE</v>
      </c>
      <c r="AA1762" s="3"/>
    </row>
    <row r="1763" spans="1:27" ht="33" x14ac:dyDescent="0.2">
      <c r="A1763" s="3">
        <v>1760</v>
      </c>
      <c r="B1763" s="3">
        <f t="shared" si="139"/>
        <v>37012103034</v>
      </c>
      <c r="C1763" s="3" t="s">
        <v>1166</v>
      </c>
      <c r="D1763" s="3" t="s">
        <v>212</v>
      </c>
      <c r="E1763" s="3" t="str">
        <f>INDEX(光放段!$G$4:$G$237,MATCH(纤芯!G1763,光放段!$C$4:$C$237,0))</f>
        <v>山东二干|济南德州1号管道光缆:济南四里村-德州湖滨南路</v>
      </c>
      <c r="F1763" s="3">
        <f>INDEX(光放段!$I$4:$I$237,MATCH(纤芯!H1763,光放段!$B$4:$B$237,0))</f>
        <v>37012100000</v>
      </c>
      <c r="G1763" s="3" t="str">
        <f t="shared" si="135"/>
        <v>山东二干|济南德州1号管道光缆:禹城行政街-平原平安大街</v>
      </c>
      <c r="H1763" s="3">
        <f>INDEX(光放段!$B$4:$B$237,MATCH(纤芯!G1763,光放段!$C$4:$C$237,0))</f>
        <v>37012103000</v>
      </c>
      <c r="I1763" s="3" t="str">
        <f t="shared" si="136"/>
        <v>济南德州1号管道光缆</v>
      </c>
      <c r="J1763" s="3" t="str">
        <f>INDEX(子缆名称!$B$4:$B$29,纤芯!M1763)</f>
        <v>C缆</v>
      </c>
      <c r="K1763" s="3">
        <v>34</v>
      </c>
      <c r="L1763" s="3">
        <f t="shared" si="137"/>
        <v>10</v>
      </c>
      <c r="M1763" s="3">
        <f t="shared" si="138"/>
        <v>3</v>
      </c>
      <c r="N1763" s="3" t="s">
        <v>39</v>
      </c>
      <c r="O1763" s="3">
        <f>COUNTIF([1]局站!$D$4:$D$172,"="&amp;N1763)</f>
        <v>1</v>
      </c>
      <c r="P1763" s="3">
        <v>0</v>
      </c>
      <c r="Q1763" s="3">
        <v>0</v>
      </c>
      <c r="R1763" s="3">
        <v>0</v>
      </c>
      <c r="S1763" s="3" t="s">
        <v>48</v>
      </c>
      <c r="T1763" s="3">
        <f>COUNTIF([1]局站!$D$4:$D$172,"="&amp;S1763)</f>
        <v>1</v>
      </c>
      <c r="U1763" s="3">
        <v>0</v>
      </c>
      <c r="V1763" s="3">
        <v>0</v>
      </c>
      <c r="W1763" s="3">
        <v>0</v>
      </c>
      <c r="X1763" s="3" t="s">
        <v>1215</v>
      </c>
      <c r="Y1763" s="3" t="s">
        <v>880</v>
      </c>
      <c r="Z1763" s="3" t="str">
        <f>INDEX(业务类型!$C$4:$C$8,MATCH(纤芯!Y1763,业务类型!$B$4:$B$8,0))</f>
        <v>IDLE</v>
      </c>
      <c r="AA1763" s="3"/>
    </row>
    <row r="1764" spans="1:27" ht="33" x14ac:dyDescent="0.2">
      <c r="A1764" s="3">
        <v>1761</v>
      </c>
      <c r="B1764" s="3">
        <f t="shared" si="139"/>
        <v>37012103035</v>
      </c>
      <c r="C1764" s="3" t="s">
        <v>1166</v>
      </c>
      <c r="D1764" s="3" t="s">
        <v>212</v>
      </c>
      <c r="E1764" s="3" t="str">
        <f>INDEX(光放段!$G$4:$G$237,MATCH(纤芯!G1764,光放段!$C$4:$C$237,0))</f>
        <v>山东二干|济南德州1号管道光缆:济南四里村-德州湖滨南路</v>
      </c>
      <c r="F1764" s="3">
        <f>INDEX(光放段!$I$4:$I$237,MATCH(纤芯!H1764,光放段!$B$4:$B$237,0))</f>
        <v>37012100000</v>
      </c>
      <c r="G1764" s="3" t="str">
        <f t="shared" si="135"/>
        <v>山东二干|济南德州1号管道光缆:禹城行政街-平原平安大街</v>
      </c>
      <c r="H1764" s="3">
        <f>INDEX(光放段!$B$4:$B$237,MATCH(纤芯!G1764,光放段!$C$4:$C$237,0))</f>
        <v>37012103000</v>
      </c>
      <c r="I1764" s="3" t="str">
        <f t="shared" si="136"/>
        <v>济南德州1号管道光缆</v>
      </c>
      <c r="J1764" s="3" t="str">
        <f>INDEX(子缆名称!$B$4:$B$29,纤芯!M1764)</f>
        <v>C缆</v>
      </c>
      <c r="K1764" s="3">
        <v>35</v>
      </c>
      <c r="L1764" s="3">
        <f t="shared" si="137"/>
        <v>11</v>
      </c>
      <c r="M1764" s="3">
        <f t="shared" si="138"/>
        <v>3</v>
      </c>
      <c r="N1764" s="3" t="s">
        <v>39</v>
      </c>
      <c r="O1764" s="3">
        <f>COUNTIF([1]局站!$D$4:$D$172,"="&amp;N1764)</f>
        <v>1</v>
      </c>
      <c r="P1764" s="3">
        <v>0</v>
      </c>
      <c r="Q1764" s="3">
        <v>0</v>
      </c>
      <c r="R1764" s="3">
        <v>0</v>
      </c>
      <c r="S1764" s="3" t="s">
        <v>48</v>
      </c>
      <c r="T1764" s="3">
        <f>COUNTIF([1]局站!$D$4:$D$172,"="&amp;S1764)</f>
        <v>1</v>
      </c>
      <c r="U1764" s="3">
        <v>0</v>
      </c>
      <c r="V1764" s="3">
        <v>0</v>
      </c>
      <c r="W1764" s="3">
        <v>0</v>
      </c>
      <c r="X1764" s="3" t="s">
        <v>1215</v>
      </c>
      <c r="Y1764" s="3" t="s">
        <v>880</v>
      </c>
      <c r="Z1764" s="3" t="str">
        <f>INDEX(业务类型!$C$4:$C$8,MATCH(纤芯!Y1764,业务类型!$B$4:$B$8,0))</f>
        <v>IDLE</v>
      </c>
      <c r="AA1764" s="3"/>
    </row>
    <row r="1765" spans="1:27" ht="33" x14ac:dyDescent="0.2">
      <c r="A1765" s="3">
        <v>1762</v>
      </c>
      <c r="B1765" s="3">
        <f t="shared" si="139"/>
        <v>37012103036</v>
      </c>
      <c r="C1765" s="3" t="s">
        <v>1166</v>
      </c>
      <c r="D1765" s="3" t="s">
        <v>212</v>
      </c>
      <c r="E1765" s="3" t="str">
        <f>INDEX(光放段!$G$4:$G$237,MATCH(纤芯!G1765,光放段!$C$4:$C$237,0))</f>
        <v>山东二干|济南德州1号管道光缆:济南四里村-德州湖滨南路</v>
      </c>
      <c r="F1765" s="3">
        <f>INDEX(光放段!$I$4:$I$237,MATCH(纤芯!H1765,光放段!$B$4:$B$237,0))</f>
        <v>37012100000</v>
      </c>
      <c r="G1765" s="3" t="str">
        <f t="shared" si="135"/>
        <v>山东二干|济南德州1号管道光缆:禹城行政街-平原平安大街</v>
      </c>
      <c r="H1765" s="3">
        <f>INDEX(光放段!$B$4:$B$237,MATCH(纤芯!G1765,光放段!$C$4:$C$237,0))</f>
        <v>37012103000</v>
      </c>
      <c r="I1765" s="3" t="str">
        <f t="shared" si="136"/>
        <v>济南德州1号管道光缆</v>
      </c>
      <c r="J1765" s="3" t="str">
        <f>INDEX(子缆名称!$B$4:$B$29,纤芯!M1765)</f>
        <v>C缆</v>
      </c>
      <c r="K1765" s="3">
        <v>36</v>
      </c>
      <c r="L1765" s="3">
        <f t="shared" si="137"/>
        <v>12</v>
      </c>
      <c r="M1765" s="3">
        <f t="shared" si="138"/>
        <v>3</v>
      </c>
      <c r="N1765" s="3" t="s">
        <v>39</v>
      </c>
      <c r="O1765" s="3">
        <f>COUNTIF([1]局站!$D$4:$D$172,"="&amp;N1765)</f>
        <v>1</v>
      </c>
      <c r="P1765" s="3">
        <v>0</v>
      </c>
      <c r="Q1765" s="3">
        <v>0</v>
      </c>
      <c r="R1765" s="3">
        <v>0</v>
      </c>
      <c r="S1765" s="3" t="s">
        <v>48</v>
      </c>
      <c r="T1765" s="3">
        <f>COUNTIF([1]局站!$D$4:$D$172,"="&amp;S1765)</f>
        <v>1</v>
      </c>
      <c r="U1765" s="3">
        <v>0</v>
      </c>
      <c r="V1765" s="3">
        <v>0</v>
      </c>
      <c r="W1765" s="3">
        <v>0</v>
      </c>
      <c r="X1765" s="3" t="s">
        <v>1215</v>
      </c>
      <c r="Y1765" s="3" t="s">
        <v>880</v>
      </c>
      <c r="Z1765" s="3" t="str">
        <f>INDEX(业务类型!$C$4:$C$8,MATCH(纤芯!Y1765,业务类型!$B$4:$B$8,0))</f>
        <v>IDLE</v>
      </c>
      <c r="AA1765" s="3"/>
    </row>
    <row r="1766" spans="1:27" ht="33" x14ac:dyDescent="0.2">
      <c r="A1766" s="3">
        <v>1763</v>
      </c>
      <c r="B1766" s="3">
        <f t="shared" si="139"/>
        <v>37012103037</v>
      </c>
      <c r="C1766" s="3" t="s">
        <v>1166</v>
      </c>
      <c r="D1766" s="3" t="s">
        <v>212</v>
      </c>
      <c r="E1766" s="3" t="str">
        <f>INDEX(光放段!$G$4:$G$237,MATCH(纤芯!G1766,光放段!$C$4:$C$237,0))</f>
        <v>山东二干|济南德州1号管道光缆:济南四里村-德州湖滨南路</v>
      </c>
      <c r="F1766" s="3">
        <f>INDEX(光放段!$I$4:$I$237,MATCH(纤芯!H1766,光放段!$B$4:$B$237,0))</f>
        <v>37012100000</v>
      </c>
      <c r="G1766" s="3" t="str">
        <f t="shared" si="135"/>
        <v>山东二干|济南德州1号管道光缆:禹城行政街-平原平安大街</v>
      </c>
      <c r="H1766" s="3">
        <f>INDEX(光放段!$B$4:$B$237,MATCH(纤芯!G1766,光放段!$C$4:$C$237,0))</f>
        <v>37012103000</v>
      </c>
      <c r="I1766" s="3" t="str">
        <f t="shared" si="136"/>
        <v>济南德州1号管道光缆</v>
      </c>
      <c r="J1766" s="3" t="str">
        <f>INDEX(子缆名称!$B$4:$B$29,纤芯!M1766)</f>
        <v>D缆</v>
      </c>
      <c r="K1766" s="3">
        <v>37</v>
      </c>
      <c r="L1766" s="3">
        <f t="shared" si="137"/>
        <v>1</v>
      </c>
      <c r="M1766" s="3">
        <f t="shared" si="138"/>
        <v>4</v>
      </c>
      <c r="N1766" s="3" t="s">
        <v>39</v>
      </c>
      <c r="O1766" s="3">
        <f>COUNTIF([1]局站!$D$4:$D$172,"="&amp;N1766)</f>
        <v>1</v>
      </c>
      <c r="P1766" s="3">
        <v>0</v>
      </c>
      <c r="Q1766" s="3">
        <v>0</v>
      </c>
      <c r="R1766" s="3">
        <v>0</v>
      </c>
      <c r="S1766" s="3" t="s">
        <v>48</v>
      </c>
      <c r="T1766" s="3">
        <f>COUNTIF([1]局站!$D$4:$D$172,"="&amp;S1766)</f>
        <v>1</v>
      </c>
      <c r="U1766" s="3">
        <v>0</v>
      </c>
      <c r="V1766" s="3">
        <v>0</v>
      </c>
      <c r="W1766" s="3">
        <v>0</v>
      </c>
      <c r="X1766" s="3" t="s">
        <v>1215</v>
      </c>
      <c r="Y1766" s="3" t="s">
        <v>880</v>
      </c>
      <c r="Z1766" s="3" t="str">
        <f>INDEX(业务类型!$C$4:$C$8,MATCH(纤芯!Y1766,业务类型!$B$4:$B$8,0))</f>
        <v>IDLE</v>
      </c>
      <c r="AA1766" s="3"/>
    </row>
    <row r="1767" spans="1:27" ht="33" x14ac:dyDescent="0.2">
      <c r="A1767" s="3">
        <v>1764</v>
      </c>
      <c r="B1767" s="3">
        <f t="shared" si="139"/>
        <v>37012103038</v>
      </c>
      <c r="C1767" s="3" t="s">
        <v>1166</v>
      </c>
      <c r="D1767" s="3" t="s">
        <v>212</v>
      </c>
      <c r="E1767" s="3" t="str">
        <f>INDEX(光放段!$G$4:$G$237,MATCH(纤芯!G1767,光放段!$C$4:$C$237,0))</f>
        <v>山东二干|济南德州1号管道光缆:济南四里村-德州湖滨南路</v>
      </c>
      <c r="F1767" s="3">
        <f>INDEX(光放段!$I$4:$I$237,MATCH(纤芯!H1767,光放段!$B$4:$B$237,0))</f>
        <v>37012100000</v>
      </c>
      <c r="G1767" s="3" t="str">
        <f t="shared" si="135"/>
        <v>山东二干|济南德州1号管道光缆:禹城行政街-平原平安大街</v>
      </c>
      <c r="H1767" s="3">
        <f>INDEX(光放段!$B$4:$B$237,MATCH(纤芯!G1767,光放段!$C$4:$C$237,0))</f>
        <v>37012103000</v>
      </c>
      <c r="I1767" s="3" t="str">
        <f t="shared" si="136"/>
        <v>济南德州1号管道光缆</v>
      </c>
      <c r="J1767" s="3" t="str">
        <f>INDEX(子缆名称!$B$4:$B$29,纤芯!M1767)</f>
        <v>D缆</v>
      </c>
      <c r="K1767" s="3">
        <v>38</v>
      </c>
      <c r="L1767" s="3">
        <f t="shared" si="137"/>
        <v>2</v>
      </c>
      <c r="M1767" s="3">
        <f t="shared" si="138"/>
        <v>4</v>
      </c>
      <c r="N1767" s="3" t="s">
        <v>39</v>
      </c>
      <c r="O1767" s="3">
        <f>COUNTIF([1]局站!$D$4:$D$172,"="&amp;N1767)</f>
        <v>1</v>
      </c>
      <c r="P1767" s="3">
        <v>0</v>
      </c>
      <c r="Q1767" s="3">
        <v>0</v>
      </c>
      <c r="R1767" s="3">
        <v>0</v>
      </c>
      <c r="S1767" s="3" t="s">
        <v>48</v>
      </c>
      <c r="T1767" s="3">
        <f>COUNTIF([1]局站!$D$4:$D$172,"="&amp;S1767)</f>
        <v>1</v>
      </c>
      <c r="U1767" s="3">
        <v>0</v>
      </c>
      <c r="V1767" s="3">
        <v>0</v>
      </c>
      <c r="W1767" s="3">
        <v>0</v>
      </c>
      <c r="X1767" s="3" t="s">
        <v>1215</v>
      </c>
      <c r="Y1767" s="3" t="s">
        <v>854</v>
      </c>
      <c r="Z1767" s="3" t="str">
        <f>INDEX(业务类型!$C$4:$C$8,MATCH(纤芯!Y1767,业务类型!$B$4:$B$8,0))</f>
        <v>LOCAL</v>
      </c>
      <c r="AA1767" s="3" t="s">
        <v>879</v>
      </c>
    </row>
    <row r="1768" spans="1:27" ht="33" x14ac:dyDescent="0.2">
      <c r="A1768" s="3">
        <v>1765</v>
      </c>
      <c r="B1768" s="3">
        <f t="shared" si="139"/>
        <v>37012103039</v>
      </c>
      <c r="C1768" s="3" t="s">
        <v>1166</v>
      </c>
      <c r="D1768" s="3" t="s">
        <v>212</v>
      </c>
      <c r="E1768" s="3" t="str">
        <f>INDEX(光放段!$G$4:$G$237,MATCH(纤芯!G1768,光放段!$C$4:$C$237,0))</f>
        <v>山东二干|济南德州1号管道光缆:济南四里村-德州湖滨南路</v>
      </c>
      <c r="F1768" s="3">
        <f>INDEX(光放段!$I$4:$I$237,MATCH(纤芯!H1768,光放段!$B$4:$B$237,0))</f>
        <v>37012100000</v>
      </c>
      <c r="G1768" s="3" t="str">
        <f t="shared" si="135"/>
        <v>山东二干|济南德州1号管道光缆:禹城行政街-平原平安大街</v>
      </c>
      <c r="H1768" s="3">
        <f>INDEX(光放段!$B$4:$B$237,MATCH(纤芯!G1768,光放段!$C$4:$C$237,0))</f>
        <v>37012103000</v>
      </c>
      <c r="I1768" s="3" t="str">
        <f t="shared" si="136"/>
        <v>济南德州1号管道光缆</v>
      </c>
      <c r="J1768" s="3" t="str">
        <f>INDEX(子缆名称!$B$4:$B$29,纤芯!M1768)</f>
        <v>D缆</v>
      </c>
      <c r="K1768" s="3">
        <v>39</v>
      </c>
      <c r="L1768" s="3">
        <f t="shared" si="137"/>
        <v>3</v>
      </c>
      <c r="M1768" s="3">
        <f t="shared" si="138"/>
        <v>4</v>
      </c>
      <c r="N1768" s="3" t="s">
        <v>39</v>
      </c>
      <c r="O1768" s="3">
        <f>COUNTIF([1]局站!$D$4:$D$172,"="&amp;N1768)</f>
        <v>1</v>
      </c>
      <c r="P1768" s="3">
        <v>0</v>
      </c>
      <c r="Q1768" s="3">
        <v>0</v>
      </c>
      <c r="R1768" s="3">
        <v>0</v>
      </c>
      <c r="S1768" s="3" t="s">
        <v>48</v>
      </c>
      <c r="T1768" s="3">
        <f>COUNTIF([1]局站!$D$4:$D$172,"="&amp;S1768)</f>
        <v>1</v>
      </c>
      <c r="U1768" s="3">
        <v>0</v>
      </c>
      <c r="V1768" s="3">
        <v>0</v>
      </c>
      <c r="W1768" s="3">
        <v>0</v>
      </c>
      <c r="X1768" s="3" t="s">
        <v>1215</v>
      </c>
      <c r="Y1768" s="3" t="s">
        <v>854</v>
      </c>
      <c r="Z1768" s="3" t="str">
        <f>INDEX(业务类型!$C$4:$C$8,MATCH(纤芯!Y1768,业务类型!$B$4:$B$8,0))</f>
        <v>LOCAL</v>
      </c>
      <c r="AA1768" s="3" t="s">
        <v>879</v>
      </c>
    </row>
    <row r="1769" spans="1:27" ht="33" x14ac:dyDescent="0.2">
      <c r="A1769" s="3">
        <v>1766</v>
      </c>
      <c r="B1769" s="3">
        <f t="shared" si="139"/>
        <v>37012103040</v>
      </c>
      <c r="C1769" s="3" t="s">
        <v>1166</v>
      </c>
      <c r="D1769" s="3" t="s">
        <v>212</v>
      </c>
      <c r="E1769" s="3" t="str">
        <f>INDEX(光放段!$G$4:$G$237,MATCH(纤芯!G1769,光放段!$C$4:$C$237,0))</f>
        <v>山东二干|济南德州1号管道光缆:济南四里村-德州湖滨南路</v>
      </c>
      <c r="F1769" s="3">
        <f>INDEX(光放段!$I$4:$I$237,MATCH(纤芯!H1769,光放段!$B$4:$B$237,0))</f>
        <v>37012100000</v>
      </c>
      <c r="G1769" s="3" t="str">
        <f t="shared" si="135"/>
        <v>山东二干|济南德州1号管道光缆:禹城行政街-平原平安大街</v>
      </c>
      <c r="H1769" s="3">
        <f>INDEX(光放段!$B$4:$B$237,MATCH(纤芯!G1769,光放段!$C$4:$C$237,0))</f>
        <v>37012103000</v>
      </c>
      <c r="I1769" s="3" t="str">
        <f t="shared" si="136"/>
        <v>济南德州1号管道光缆</v>
      </c>
      <c r="J1769" s="3" t="str">
        <f>INDEX(子缆名称!$B$4:$B$29,纤芯!M1769)</f>
        <v>D缆</v>
      </c>
      <c r="K1769" s="3">
        <v>40</v>
      </c>
      <c r="L1769" s="3">
        <f t="shared" si="137"/>
        <v>4</v>
      </c>
      <c r="M1769" s="3">
        <f t="shared" si="138"/>
        <v>4</v>
      </c>
      <c r="N1769" s="3" t="s">
        <v>39</v>
      </c>
      <c r="O1769" s="3">
        <f>COUNTIF([1]局站!$D$4:$D$172,"="&amp;N1769)</f>
        <v>1</v>
      </c>
      <c r="P1769" s="3">
        <v>0</v>
      </c>
      <c r="Q1769" s="3">
        <v>0</v>
      </c>
      <c r="R1769" s="3">
        <v>0</v>
      </c>
      <c r="S1769" s="3" t="s">
        <v>48</v>
      </c>
      <c r="T1769" s="3">
        <f>COUNTIF([1]局站!$D$4:$D$172,"="&amp;S1769)</f>
        <v>1</v>
      </c>
      <c r="U1769" s="3">
        <v>0</v>
      </c>
      <c r="V1769" s="3">
        <v>0</v>
      </c>
      <c r="W1769" s="3">
        <v>0</v>
      </c>
      <c r="X1769" s="3" t="s">
        <v>1215</v>
      </c>
      <c r="Y1769" s="3" t="s">
        <v>880</v>
      </c>
      <c r="Z1769" s="3" t="str">
        <f>INDEX(业务类型!$C$4:$C$8,MATCH(纤芯!Y1769,业务类型!$B$4:$B$8,0))</f>
        <v>IDLE</v>
      </c>
      <c r="AA1769" s="3"/>
    </row>
    <row r="1770" spans="1:27" ht="33" x14ac:dyDescent="0.2">
      <c r="A1770" s="3">
        <v>1767</v>
      </c>
      <c r="B1770" s="3">
        <f t="shared" si="139"/>
        <v>37012103041</v>
      </c>
      <c r="C1770" s="3" t="s">
        <v>1166</v>
      </c>
      <c r="D1770" s="3" t="s">
        <v>212</v>
      </c>
      <c r="E1770" s="3" t="str">
        <f>INDEX(光放段!$G$4:$G$237,MATCH(纤芯!G1770,光放段!$C$4:$C$237,0))</f>
        <v>山东二干|济南德州1号管道光缆:济南四里村-德州湖滨南路</v>
      </c>
      <c r="F1770" s="3">
        <f>INDEX(光放段!$I$4:$I$237,MATCH(纤芯!H1770,光放段!$B$4:$B$237,0))</f>
        <v>37012100000</v>
      </c>
      <c r="G1770" s="3" t="str">
        <f t="shared" si="135"/>
        <v>山东二干|济南德州1号管道光缆:禹城行政街-平原平安大街</v>
      </c>
      <c r="H1770" s="3">
        <f>INDEX(光放段!$B$4:$B$237,MATCH(纤芯!G1770,光放段!$C$4:$C$237,0))</f>
        <v>37012103000</v>
      </c>
      <c r="I1770" s="3" t="str">
        <f t="shared" si="136"/>
        <v>济南德州1号管道光缆</v>
      </c>
      <c r="J1770" s="3" t="str">
        <f>INDEX(子缆名称!$B$4:$B$29,纤芯!M1770)</f>
        <v>D缆</v>
      </c>
      <c r="K1770" s="3">
        <v>41</v>
      </c>
      <c r="L1770" s="3">
        <f t="shared" si="137"/>
        <v>5</v>
      </c>
      <c r="M1770" s="3">
        <f t="shared" si="138"/>
        <v>4</v>
      </c>
      <c r="N1770" s="3" t="s">
        <v>39</v>
      </c>
      <c r="O1770" s="3">
        <f>COUNTIF([1]局站!$D$4:$D$172,"="&amp;N1770)</f>
        <v>1</v>
      </c>
      <c r="P1770" s="3">
        <v>0</v>
      </c>
      <c r="Q1770" s="3">
        <v>0</v>
      </c>
      <c r="R1770" s="3">
        <v>0</v>
      </c>
      <c r="S1770" s="3" t="s">
        <v>48</v>
      </c>
      <c r="T1770" s="3">
        <f>COUNTIF([1]局站!$D$4:$D$172,"="&amp;S1770)</f>
        <v>1</v>
      </c>
      <c r="U1770" s="3">
        <v>0</v>
      </c>
      <c r="V1770" s="3">
        <v>0</v>
      </c>
      <c r="W1770" s="3">
        <v>0</v>
      </c>
      <c r="X1770" s="3" t="s">
        <v>1215</v>
      </c>
      <c r="Y1770" s="3" t="s">
        <v>880</v>
      </c>
      <c r="Z1770" s="3" t="str">
        <f>INDEX(业务类型!$C$4:$C$8,MATCH(纤芯!Y1770,业务类型!$B$4:$B$8,0))</f>
        <v>IDLE</v>
      </c>
      <c r="AA1770" s="3"/>
    </row>
    <row r="1771" spans="1:27" ht="33" x14ac:dyDescent="0.2">
      <c r="A1771" s="3">
        <v>1768</v>
      </c>
      <c r="B1771" s="3">
        <f t="shared" si="139"/>
        <v>37012103042</v>
      </c>
      <c r="C1771" s="3" t="s">
        <v>1166</v>
      </c>
      <c r="D1771" s="3" t="s">
        <v>212</v>
      </c>
      <c r="E1771" s="3" t="str">
        <f>INDEX(光放段!$G$4:$G$237,MATCH(纤芯!G1771,光放段!$C$4:$C$237,0))</f>
        <v>山东二干|济南德州1号管道光缆:济南四里村-德州湖滨南路</v>
      </c>
      <c r="F1771" s="3">
        <f>INDEX(光放段!$I$4:$I$237,MATCH(纤芯!H1771,光放段!$B$4:$B$237,0))</f>
        <v>37012100000</v>
      </c>
      <c r="G1771" s="3" t="str">
        <f t="shared" si="135"/>
        <v>山东二干|济南德州1号管道光缆:禹城行政街-平原平安大街</v>
      </c>
      <c r="H1771" s="3">
        <f>INDEX(光放段!$B$4:$B$237,MATCH(纤芯!G1771,光放段!$C$4:$C$237,0))</f>
        <v>37012103000</v>
      </c>
      <c r="I1771" s="3" t="str">
        <f t="shared" si="136"/>
        <v>济南德州1号管道光缆</v>
      </c>
      <c r="J1771" s="3" t="str">
        <f>INDEX(子缆名称!$B$4:$B$29,纤芯!M1771)</f>
        <v>D缆</v>
      </c>
      <c r="K1771" s="3">
        <v>42</v>
      </c>
      <c r="L1771" s="3">
        <f t="shared" si="137"/>
        <v>6</v>
      </c>
      <c r="M1771" s="3">
        <f t="shared" si="138"/>
        <v>4</v>
      </c>
      <c r="N1771" s="3" t="s">
        <v>39</v>
      </c>
      <c r="O1771" s="3">
        <f>COUNTIF([1]局站!$D$4:$D$172,"="&amp;N1771)</f>
        <v>1</v>
      </c>
      <c r="P1771" s="3">
        <v>0</v>
      </c>
      <c r="Q1771" s="3">
        <v>0</v>
      </c>
      <c r="R1771" s="3">
        <v>0</v>
      </c>
      <c r="S1771" s="3" t="s">
        <v>48</v>
      </c>
      <c r="T1771" s="3">
        <f>COUNTIF([1]局站!$D$4:$D$172,"="&amp;S1771)</f>
        <v>1</v>
      </c>
      <c r="U1771" s="3">
        <v>0</v>
      </c>
      <c r="V1771" s="3">
        <v>0</v>
      </c>
      <c r="W1771" s="3">
        <v>0</v>
      </c>
      <c r="X1771" s="3" t="s">
        <v>1215</v>
      </c>
      <c r="Y1771" s="3" t="s">
        <v>880</v>
      </c>
      <c r="Z1771" s="3" t="str">
        <f>INDEX(业务类型!$C$4:$C$8,MATCH(纤芯!Y1771,业务类型!$B$4:$B$8,0))</f>
        <v>IDLE</v>
      </c>
      <c r="AA1771" s="3"/>
    </row>
    <row r="1772" spans="1:27" ht="33" x14ac:dyDescent="0.2">
      <c r="A1772" s="3">
        <v>1769</v>
      </c>
      <c r="B1772" s="3">
        <f t="shared" si="139"/>
        <v>37012103043</v>
      </c>
      <c r="C1772" s="3" t="s">
        <v>1166</v>
      </c>
      <c r="D1772" s="3" t="s">
        <v>212</v>
      </c>
      <c r="E1772" s="3" t="str">
        <f>INDEX(光放段!$G$4:$G$237,MATCH(纤芯!G1772,光放段!$C$4:$C$237,0))</f>
        <v>山东二干|济南德州1号管道光缆:济南四里村-德州湖滨南路</v>
      </c>
      <c r="F1772" s="3">
        <f>INDEX(光放段!$I$4:$I$237,MATCH(纤芯!H1772,光放段!$B$4:$B$237,0))</f>
        <v>37012100000</v>
      </c>
      <c r="G1772" s="3" t="str">
        <f t="shared" si="135"/>
        <v>山东二干|济南德州1号管道光缆:禹城行政街-平原平安大街</v>
      </c>
      <c r="H1772" s="3">
        <f>INDEX(光放段!$B$4:$B$237,MATCH(纤芯!G1772,光放段!$C$4:$C$237,0))</f>
        <v>37012103000</v>
      </c>
      <c r="I1772" s="3" t="str">
        <f t="shared" si="136"/>
        <v>济南德州1号管道光缆</v>
      </c>
      <c r="J1772" s="3" t="str">
        <f>INDEX(子缆名称!$B$4:$B$29,纤芯!M1772)</f>
        <v>D缆</v>
      </c>
      <c r="K1772" s="3">
        <v>43</v>
      </c>
      <c r="L1772" s="3">
        <f t="shared" si="137"/>
        <v>7</v>
      </c>
      <c r="M1772" s="3">
        <f t="shared" si="138"/>
        <v>4</v>
      </c>
      <c r="N1772" s="3" t="s">
        <v>39</v>
      </c>
      <c r="O1772" s="3">
        <f>COUNTIF([1]局站!$D$4:$D$172,"="&amp;N1772)</f>
        <v>1</v>
      </c>
      <c r="P1772" s="3">
        <v>0</v>
      </c>
      <c r="Q1772" s="3">
        <v>0</v>
      </c>
      <c r="R1772" s="3">
        <v>0</v>
      </c>
      <c r="S1772" s="3" t="s">
        <v>48</v>
      </c>
      <c r="T1772" s="3">
        <f>COUNTIF([1]局站!$D$4:$D$172,"="&amp;S1772)</f>
        <v>1</v>
      </c>
      <c r="U1772" s="3">
        <v>0</v>
      </c>
      <c r="V1772" s="3">
        <v>0</v>
      </c>
      <c r="W1772" s="3">
        <v>0</v>
      </c>
      <c r="X1772" s="3" t="s">
        <v>1215</v>
      </c>
      <c r="Y1772" s="3" t="s">
        <v>880</v>
      </c>
      <c r="Z1772" s="3" t="str">
        <f>INDEX(业务类型!$C$4:$C$8,MATCH(纤芯!Y1772,业务类型!$B$4:$B$8,0))</f>
        <v>IDLE</v>
      </c>
      <c r="AA1772" s="3"/>
    </row>
    <row r="1773" spans="1:27" ht="33" x14ac:dyDescent="0.2">
      <c r="A1773" s="3">
        <v>1770</v>
      </c>
      <c r="B1773" s="3">
        <f t="shared" si="139"/>
        <v>37012103044</v>
      </c>
      <c r="C1773" s="3" t="s">
        <v>1166</v>
      </c>
      <c r="D1773" s="3" t="s">
        <v>212</v>
      </c>
      <c r="E1773" s="3" t="str">
        <f>INDEX(光放段!$G$4:$G$237,MATCH(纤芯!G1773,光放段!$C$4:$C$237,0))</f>
        <v>山东二干|济南德州1号管道光缆:济南四里村-德州湖滨南路</v>
      </c>
      <c r="F1773" s="3">
        <f>INDEX(光放段!$I$4:$I$237,MATCH(纤芯!H1773,光放段!$B$4:$B$237,0))</f>
        <v>37012100000</v>
      </c>
      <c r="G1773" s="3" t="str">
        <f t="shared" si="135"/>
        <v>山东二干|济南德州1号管道光缆:禹城行政街-平原平安大街</v>
      </c>
      <c r="H1773" s="3">
        <f>INDEX(光放段!$B$4:$B$237,MATCH(纤芯!G1773,光放段!$C$4:$C$237,0))</f>
        <v>37012103000</v>
      </c>
      <c r="I1773" s="3" t="str">
        <f t="shared" si="136"/>
        <v>济南德州1号管道光缆</v>
      </c>
      <c r="J1773" s="3" t="str">
        <f>INDEX(子缆名称!$B$4:$B$29,纤芯!M1773)</f>
        <v>D缆</v>
      </c>
      <c r="K1773" s="3">
        <v>44</v>
      </c>
      <c r="L1773" s="3">
        <f t="shared" si="137"/>
        <v>8</v>
      </c>
      <c r="M1773" s="3">
        <f t="shared" si="138"/>
        <v>4</v>
      </c>
      <c r="N1773" s="3" t="s">
        <v>39</v>
      </c>
      <c r="O1773" s="3">
        <f>COUNTIF([1]局站!$D$4:$D$172,"="&amp;N1773)</f>
        <v>1</v>
      </c>
      <c r="P1773" s="3">
        <v>0</v>
      </c>
      <c r="Q1773" s="3">
        <v>0</v>
      </c>
      <c r="R1773" s="3">
        <v>0</v>
      </c>
      <c r="S1773" s="3" t="s">
        <v>48</v>
      </c>
      <c r="T1773" s="3">
        <f>COUNTIF([1]局站!$D$4:$D$172,"="&amp;S1773)</f>
        <v>1</v>
      </c>
      <c r="U1773" s="3">
        <v>0</v>
      </c>
      <c r="V1773" s="3">
        <v>0</v>
      </c>
      <c r="W1773" s="3">
        <v>0</v>
      </c>
      <c r="X1773" s="3" t="s">
        <v>1215</v>
      </c>
      <c r="Y1773" s="3" t="s">
        <v>880</v>
      </c>
      <c r="Z1773" s="3" t="str">
        <f>INDEX(业务类型!$C$4:$C$8,MATCH(纤芯!Y1773,业务类型!$B$4:$B$8,0))</f>
        <v>IDLE</v>
      </c>
      <c r="AA1773" s="3"/>
    </row>
    <row r="1774" spans="1:27" ht="33" x14ac:dyDescent="0.2">
      <c r="A1774" s="3">
        <v>1771</v>
      </c>
      <c r="B1774" s="3">
        <f t="shared" si="139"/>
        <v>37012103045</v>
      </c>
      <c r="C1774" s="3" t="s">
        <v>1166</v>
      </c>
      <c r="D1774" s="3" t="s">
        <v>212</v>
      </c>
      <c r="E1774" s="3" t="str">
        <f>INDEX(光放段!$G$4:$G$237,MATCH(纤芯!G1774,光放段!$C$4:$C$237,0))</f>
        <v>山东二干|济南德州1号管道光缆:济南四里村-德州湖滨南路</v>
      </c>
      <c r="F1774" s="3">
        <f>INDEX(光放段!$I$4:$I$237,MATCH(纤芯!H1774,光放段!$B$4:$B$237,0))</f>
        <v>37012100000</v>
      </c>
      <c r="G1774" s="3" t="str">
        <f t="shared" si="135"/>
        <v>山东二干|济南德州1号管道光缆:禹城行政街-平原平安大街</v>
      </c>
      <c r="H1774" s="3">
        <f>INDEX(光放段!$B$4:$B$237,MATCH(纤芯!G1774,光放段!$C$4:$C$237,0))</f>
        <v>37012103000</v>
      </c>
      <c r="I1774" s="3" t="str">
        <f t="shared" si="136"/>
        <v>济南德州1号管道光缆</v>
      </c>
      <c r="J1774" s="3" t="str">
        <f>INDEX(子缆名称!$B$4:$B$29,纤芯!M1774)</f>
        <v>D缆</v>
      </c>
      <c r="K1774" s="3">
        <v>45</v>
      </c>
      <c r="L1774" s="3">
        <f t="shared" si="137"/>
        <v>9</v>
      </c>
      <c r="M1774" s="3">
        <f t="shared" si="138"/>
        <v>4</v>
      </c>
      <c r="N1774" s="3" t="s">
        <v>39</v>
      </c>
      <c r="O1774" s="3">
        <f>COUNTIF([1]局站!$D$4:$D$172,"="&amp;N1774)</f>
        <v>1</v>
      </c>
      <c r="P1774" s="3">
        <v>0</v>
      </c>
      <c r="Q1774" s="3">
        <v>0</v>
      </c>
      <c r="R1774" s="3">
        <v>0</v>
      </c>
      <c r="S1774" s="3" t="s">
        <v>48</v>
      </c>
      <c r="T1774" s="3">
        <f>COUNTIF([1]局站!$D$4:$D$172,"="&amp;S1774)</f>
        <v>1</v>
      </c>
      <c r="U1774" s="3">
        <v>0</v>
      </c>
      <c r="V1774" s="3">
        <v>0</v>
      </c>
      <c r="W1774" s="3">
        <v>0</v>
      </c>
      <c r="X1774" s="3" t="s">
        <v>1215</v>
      </c>
      <c r="Y1774" s="3" t="s">
        <v>880</v>
      </c>
      <c r="Z1774" s="3" t="str">
        <f>INDEX(业务类型!$C$4:$C$8,MATCH(纤芯!Y1774,业务类型!$B$4:$B$8,0))</f>
        <v>IDLE</v>
      </c>
      <c r="AA1774" s="3"/>
    </row>
    <row r="1775" spans="1:27" ht="33" x14ac:dyDescent="0.2">
      <c r="A1775" s="3">
        <v>1772</v>
      </c>
      <c r="B1775" s="3">
        <f t="shared" si="139"/>
        <v>37012103046</v>
      </c>
      <c r="C1775" s="3" t="s">
        <v>1166</v>
      </c>
      <c r="D1775" s="3" t="s">
        <v>212</v>
      </c>
      <c r="E1775" s="3" t="str">
        <f>INDEX(光放段!$G$4:$G$237,MATCH(纤芯!G1775,光放段!$C$4:$C$237,0))</f>
        <v>山东二干|济南德州1号管道光缆:济南四里村-德州湖滨南路</v>
      </c>
      <c r="F1775" s="3">
        <f>INDEX(光放段!$I$4:$I$237,MATCH(纤芯!H1775,光放段!$B$4:$B$237,0))</f>
        <v>37012100000</v>
      </c>
      <c r="G1775" s="3" t="str">
        <f t="shared" si="135"/>
        <v>山东二干|济南德州1号管道光缆:禹城行政街-平原平安大街</v>
      </c>
      <c r="H1775" s="3">
        <f>INDEX(光放段!$B$4:$B$237,MATCH(纤芯!G1775,光放段!$C$4:$C$237,0))</f>
        <v>37012103000</v>
      </c>
      <c r="I1775" s="3" t="str">
        <f t="shared" si="136"/>
        <v>济南德州1号管道光缆</v>
      </c>
      <c r="J1775" s="3" t="str">
        <f>INDEX(子缆名称!$B$4:$B$29,纤芯!M1775)</f>
        <v>D缆</v>
      </c>
      <c r="K1775" s="3">
        <v>46</v>
      </c>
      <c r="L1775" s="3">
        <f t="shared" si="137"/>
        <v>10</v>
      </c>
      <c r="M1775" s="3">
        <f t="shared" si="138"/>
        <v>4</v>
      </c>
      <c r="N1775" s="3" t="s">
        <v>39</v>
      </c>
      <c r="O1775" s="3">
        <f>COUNTIF([1]局站!$D$4:$D$172,"="&amp;N1775)</f>
        <v>1</v>
      </c>
      <c r="P1775" s="3">
        <v>0</v>
      </c>
      <c r="Q1775" s="3">
        <v>0</v>
      </c>
      <c r="R1775" s="3">
        <v>0</v>
      </c>
      <c r="S1775" s="3" t="s">
        <v>48</v>
      </c>
      <c r="T1775" s="3">
        <f>COUNTIF([1]局站!$D$4:$D$172,"="&amp;S1775)</f>
        <v>1</v>
      </c>
      <c r="U1775" s="3">
        <v>0</v>
      </c>
      <c r="V1775" s="3">
        <v>0</v>
      </c>
      <c r="W1775" s="3">
        <v>0</v>
      </c>
      <c r="X1775" s="3" t="s">
        <v>1215</v>
      </c>
      <c r="Y1775" s="3" t="s">
        <v>880</v>
      </c>
      <c r="Z1775" s="3" t="str">
        <f>INDEX(业务类型!$C$4:$C$8,MATCH(纤芯!Y1775,业务类型!$B$4:$B$8,0))</f>
        <v>IDLE</v>
      </c>
      <c r="AA1775" s="3"/>
    </row>
    <row r="1776" spans="1:27" ht="33" x14ac:dyDescent="0.2">
      <c r="A1776" s="3">
        <v>1773</v>
      </c>
      <c r="B1776" s="3">
        <f t="shared" si="139"/>
        <v>37012103047</v>
      </c>
      <c r="C1776" s="3" t="s">
        <v>1166</v>
      </c>
      <c r="D1776" s="3" t="s">
        <v>212</v>
      </c>
      <c r="E1776" s="3" t="str">
        <f>INDEX(光放段!$G$4:$G$237,MATCH(纤芯!G1776,光放段!$C$4:$C$237,0))</f>
        <v>山东二干|济南德州1号管道光缆:济南四里村-德州湖滨南路</v>
      </c>
      <c r="F1776" s="3">
        <f>INDEX(光放段!$I$4:$I$237,MATCH(纤芯!H1776,光放段!$B$4:$B$237,0))</f>
        <v>37012100000</v>
      </c>
      <c r="G1776" s="3" t="str">
        <f t="shared" si="135"/>
        <v>山东二干|济南德州1号管道光缆:禹城行政街-平原平安大街</v>
      </c>
      <c r="H1776" s="3">
        <f>INDEX(光放段!$B$4:$B$237,MATCH(纤芯!G1776,光放段!$C$4:$C$237,0))</f>
        <v>37012103000</v>
      </c>
      <c r="I1776" s="3" t="str">
        <f t="shared" si="136"/>
        <v>济南德州1号管道光缆</v>
      </c>
      <c r="J1776" s="3" t="str">
        <f>INDEX(子缆名称!$B$4:$B$29,纤芯!M1776)</f>
        <v>D缆</v>
      </c>
      <c r="K1776" s="3">
        <v>47</v>
      </c>
      <c r="L1776" s="3">
        <f t="shared" si="137"/>
        <v>11</v>
      </c>
      <c r="M1776" s="3">
        <f t="shared" si="138"/>
        <v>4</v>
      </c>
      <c r="N1776" s="3" t="s">
        <v>39</v>
      </c>
      <c r="O1776" s="3">
        <f>COUNTIF([1]局站!$D$4:$D$172,"="&amp;N1776)</f>
        <v>1</v>
      </c>
      <c r="P1776" s="3">
        <v>0</v>
      </c>
      <c r="Q1776" s="3">
        <v>0</v>
      </c>
      <c r="R1776" s="3">
        <v>0</v>
      </c>
      <c r="S1776" s="3" t="s">
        <v>48</v>
      </c>
      <c r="T1776" s="3">
        <f>COUNTIF([1]局站!$D$4:$D$172,"="&amp;S1776)</f>
        <v>1</v>
      </c>
      <c r="U1776" s="3">
        <v>0</v>
      </c>
      <c r="V1776" s="3">
        <v>0</v>
      </c>
      <c r="W1776" s="3">
        <v>0</v>
      </c>
      <c r="X1776" s="3" t="s">
        <v>1215</v>
      </c>
      <c r="Y1776" s="3" t="s">
        <v>880</v>
      </c>
      <c r="Z1776" s="3" t="str">
        <f>INDEX(业务类型!$C$4:$C$8,MATCH(纤芯!Y1776,业务类型!$B$4:$B$8,0))</f>
        <v>IDLE</v>
      </c>
      <c r="AA1776" s="3"/>
    </row>
    <row r="1777" spans="1:27" ht="33" x14ac:dyDescent="0.2">
      <c r="A1777" s="3">
        <v>1774</v>
      </c>
      <c r="B1777" s="3">
        <f t="shared" si="139"/>
        <v>37012103048</v>
      </c>
      <c r="C1777" s="3" t="s">
        <v>1166</v>
      </c>
      <c r="D1777" s="3" t="s">
        <v>212</v>
      </c>
      <c r="E1777" s="3" t="str">
        <f>INDEX(光放段!$G$4:$G$237,MATCH(纤芯!G1777,光放段!$C$4:$C$237,0))</f>
        <v>山东二干|济南德州1号管道光缆:济南四里村-德州湖滨南路</v>
      </c>
      <c r="F1777" s="3">
        <f>INDEX(光放段!$I$4:$I$237,MATCH(纤芯!H1777,光放段!$B$4:$B$237,0))</f>
        <v>37012100000</v>
      </c>
      <c r="G1777" s="3" t="str">
        <f t="shared" si="135"/>
        <v>山东二干|济南德州1号管道光缆:禹城行政街-平原平安大街</v>
      </c>
      <c r="H1777" s="3">
        <f>INDEX(光放段!$B$4:$B$237,MATCH(纤芯!G1777,光放段!$C$4:$C$237,0))</f>
        <v>37012103000</v>
      </c>
      <c r="I1777" s="3" t="str">
        <f t="shared" si="136"/>
        <v>济南德州1号管道光缆</v>
      </c>
      <c r="J1777" s="3" t="str">
        <f>INDEX(子缆名称!$B$4:$B$29,纤芯!M1777)</f>
        <v>D缆</v>
      </c>
      <c r="K1777" s="3">
        <v>48</v>
      </c>
      <c r="L1777" s="3">
        <f t="shared" si="137"/>
        <v>12</v>
      </c>
      <c r="M1777" s="3">
        <f t="shared" si="138"/>
        <v>4</v>
      </c>
      <c r="N1777" s="3" t="s">
        <v>39</v>
      </c>
      <c r="O1777" s="3">
        <f>COUNTIF([1]局站!$D$4:$D$172,"="&amp;N1777)</f>
        <v>1</v>
      </c>
      <c r="P1777" s="3">
        <v>0</v>
      </c>
      <c r="Q1777" s="3">
        <v>0</v>
      </c>
      <c r="R1777" s="3">
        <v>0</v>
      </c>
      <c r="S1777" s="3" t="s">
        <v>48</v>
      </c>
      <c r="T1777" s="3">
        <f>COUNTIF([1]局站!$D$4:$D$172,"="&amp;S1777)</f>
        <v>1</v>
      </c>
      <c r="U1777" s="3">
        <v>0</v>
      </c>
      <c r="V1777" s="3">
        <v>0</v>
      </c>
      <c r="W1777" s="3">
        <v>0</v>
      </c>
      <c r="X1777" s="3" t="s">
        <v>1215</v>
      </c>
      <c r="Y1777" s="3" t="s">
        <v>880</v>
      </c>
      <c r="Z1777" s="3" t="str">
        <f>INDEX(业务类型!$C$4:$C$8,MATCH(纤芯!Y1777,业务类型!$B$4:$B$8,0))</f>
        <v>IDLE</v>
      </c>
      <c r="AA1777" s="3"/>
    </row>
    <row r="1778" spans="1:27" ht="33" x14ac:dyDescent="0.2">
      <c r="A1778" s="3">
        <v>1775</v>
      </c>
      <c r="B1778" s="3">
        <f t="shared" si="139"/>
        <v>37012104001</v>
      </c>
      <c r="C1778" s="3" t="s">
        <v>1166</v>
      </c>
      <c r="D1778" s="3" t="s">
        <v>212</v>
      </c>
      <c r="E1778" s="3" t="str">
        <f>INDEX(光放段!$G$4:$G$237,MATCH(纤芯!G1778,光放段!$C$4:$C$237,0))</f>
        <v>山东二干|济南德州1号管道光缆:济南四里村-德州湖滨南路</v>
      </c>
      <c r="F1778" s="3">
        <f>INDEX(光放段!$I$4:$I$237,MATCH(纤芯!H1778,光放段!$B$4:$B$237,0))</f>
        <v>37012100000</v>
      </c>
      <c r="G1778" s="3" t="str">
        <f t="shared" si="135"/>
        <v>山东二干|济南德州1号管道光缆:平原平安大街-德州湖滨南路</v>
      </c>
      <c r="H1778" s="3">
        <f>INDEX(光放段!$B$4:$B$237,MATCH(纤芯!G1778,光放段!$C$4:$C$237,0))</f>
        <v>37012104000</v>
      </c>
      <c r="I1778" s="3" t="str">
        <f t="shared" si="136"/>
        <v>济南德州1号管道光缆</v>
      </c>
      <c r="J1778" s="3" t="str">
        <f>INDEX(子缆名称!$B$4:$B$29,纤芯!M1778)</f>
        <v>A缆</v>
      </c>
      <c r="K1778" s="3">
        <v>1</v>
      </c>
      <c r="L1778" s="3">
        <f t="shared" si="137"/>
        <v>1</v>
      </c>
      <c r="M1778" s="3">
        <f t="shared" si="138"/>
        <v>1</v>
      </c>
      <c r="N1778" s="3" t="s">
        <v>48</v>
      </c>
      <c r="O1778" s="3">
        <f>COUNTIF([1]局站!$D$4:$D$172,"="&amp;N1778)</f>
        <v>1</v>
      </c>
      <c r="P1778" s="3">
        <v>0</v>
      </c>
      <c r="Q1778" s="3">
        <v>0</v>
      </c>
      <c r="R1778" s="3">
        <v>0</v>
      </c>
      <c r="S1778" s="3" t="s">
        <v>33</v>
      </c>
      <c r="T1778" s="3">
        <f>COUNTIF([1]局站!$D$4:$D$172,"="&amp;S1778)</f>
        <v>1</v>
      </c>
      <c r="U1778" s="3">
        <v>0</v>
      </c>
      <c r="V1778" s="3">
        <v>0</v>
      </c>
      <c r="W1778" s="3">
        <v>0</v>
      </c>
      <c r="X1778" s="3" t="s">
        <v>1215</v>
      </c>
      <c r="Y1778" s="3" t="s">
        <v>852</v>
      </c>
      <c r="Z1778" s="3" t="str">
        <f>INDEX(业务类型!$C$4:$C$8,MATCH(纤芯!Y1778,业务类型!$B$4:$B$8,0))</f>
        <v>TWO</v>
      </c>
      <c r="AA1778" s="3" t="s">
        <v>886</v>
      </c>
    </row>
    <row r="1779" spans="1:27" ht="33" x14ac:dyDescent="0.2">
      <c r="A1779" s="3">
        <v>1776</v>
      </c>
      <c r="B1779" s="3">
        <f t="shared" si="139"/>
        <v>37012104002</v>
      </c>
      <c r="C1779" s="3" t="s">
        <v>1166</v>
      </c>
      <c r="D1779" s="3" t="s">
        <v>212</v>
      </c>
      <c r="E1779" s="3" t="str">
        <f>INDEX(光放段!$G$4:$G$237,MATCH(纤芯!G1779,光放段!$C$4:$C$237,0))</f>
        <v>山东二干|济南德州1号管道光缆:济南四里村-德州湖滨南路</v>
      </c>
      <c r="F1779" s="3">
        <f>INDEX(光放段!$I$4:$I$237,MATCH(纤芯!H1779,光放段!$B$4:$B$237,0))</f>
        <v>37012100000</v>
      </c>
      <c r="G1779" s="3" t="str">
        <f t="shared" si="135"/>
        <v>山东二干|济南德州1号管道光缆:平原平安大街-德州湖滨南路</v>
      </c>
      <c r="H1779" s="3">
        <f>INDEX(光放段!$B$4:$B$237,MATCH(纤芯!G1779,光放段!$C$4:$C$237,0))</f>
        <v>37012104000</v>
      </c>
      <c r="I1779" s="3" t="str">
        <f t="shared" si="136"/>
        <v>济南德州1号管道光缆</v>
      </c>
      <c r="J1779" s="3" t="str">
        <f>INDEX(子缆名称!$B$4:$B$29,纤芯!M1779)</f>
        <v>A缆</v>
      </c>
      <c r="K1779" s="3">
        <v>2</v>
      </c>
      <c r="L1779" s="3">
        <f t="shared" si="137"/>
        <v>2</v>
      </c>
      <c r="M1779" s="3">
        <f t="shared" si="138"/>
        <v>1</v>
      </c>
      <c r="N1779" s="3" t="s">
        <v>48</v>
      </c>
      <c r="O1779" s="3">
        <f>COUNTIF([1]局站!$D$4:$D$172,"="&amp;N1779)</f>
        <v>1</v>
      </c>
      <c r="P1779" s="3">
        <v>0</v>
      </c>
      <c r="Q1779" s="3">
        <v>0</v>
      </c>
      <c r="R1779" s="3">
        <v>0</v>
      </c>
      <c r="S1779" s="3" t="s">
        <v>33</v>
      </c>
      <c r="T1779" s="3">
        <f>COUNTIF([1]局站!$D$4:$D$172,"="&amp;S1779)</f>
        <v>1</v>
      </c>
      <c r="U1779" s="3">
        <v>0</v>
      </c>
      <c r="V1779" s="3">
        <v>0</v>
      </c>
      <c r="W1779" s="3">
        <v>0</v>
      </c>
      <c r="X1779" s="3" t="s">
        <v>1215</v>
      </c>
      <c r="Y1779" s="3" t="s">
        <v>852</v>
      </c>
      <c r="Z1779" s="3" t="str">
        <f>INDEX(业务类型!$C$4:$C$8,MATCH(纤芯!Y1779,业务类型!$B$4:$B$8,0))</f>
        <v>TWO</v>
      </c>
      <c r="AA1779" s="3" t="s">
        <v>886</v>
      </c>
    </row>
    <row r="1780" spans="1:27" ht="33" x14ac:dyDescent="0.2">
      <c r="A1780" s="3">
        <v>1777</v>
      </c>
      <c r="B1780" s="3">
        <f t="shared" si="139"/>
        <v>37012104003</v>
      </c>
      <c r="C1780" s="3" t="s">
        <v>1166</v>
      </c>
      <c r="D1780" s="3" t="s">
        <v>212</v>
      </c>
      <c r="E1780" s="3" t="str">
        <f>INDEX(光放段!$G$4:$G$237,MATCH(纤芯!G1780,光放段!$C$4:$C$237,0))</f>
        <v>山东二干|济南德州1号管道光缆:济南四里村-德州湖滨南路</v>
      </c>
      <c r="F1780" s="3">
        <f>INDEX(光放段!$I$4:$I$237,MATCH(纤芯!H1780,光放段!$B$4:$B$237,0))</f>
        <v>37012100000</v>
      </c>
      <c r="G1780" s="3" t="str">
        <f t="shared" si="135"/>
        <v>山东二干|济南德州1号管道光缆:平原平安大街-德州湖滨南路</v>
      </c>
      <c r="H1780" s="3">
        <f>INDEX(光放段!$B$4:$B$237,MATCH(纤芯!G1780,光放段!$C$4:$C$237,0))</f>
        <v>37012104000</v>
      </c>
      <c r="I1780" s="3" t="str">
        <f t="shared" si="136"/>
        <v>济南德州1号管道光缆</v>
      </c>
      <c r="J1780" s="3" t="str">
        <f>INDEX(子缆名称!$B$4:$B$29,纤芯!M1780)</f>
        <v>A缆</v>
      </c>
      <c r="K1780" s="3">
        <v>3</v>
      </c>
      <c r="L1780" s="3">
        <f t="shared" si="137"/>
        <v>3</v>
      </c>
      <c r="M1780" s="3">
        <f t="shared" si="138"/>
        <v>1</v>
      </c>
      <c r="N1780" s="3" t="s">
        <v>48</v>
      </c>
      <c r="O1780" s="3">
        <f>COUNTIF([1]局站!$D$4:$D$172,"="&amp;N1780)</f>
        <v>1</v>
      </c>
      <c r="P1780" s="3">
        <v>0</v>
      </c>
      <c r="Q1780" s="3">
        <v>0</v>
      </c>
      <c r="R1780" s="3">
        <v>0</v>
      </c>
      <c r="S1780" s="3" t="s">
        <v>33</v>
      </c>
      <c r="T1780" s="3">
        <f>COUNTIF([1]局站!$D$4:$D$172,"="&amp;S1780)</f>
        <v>1</v>
      </c>
      <c r="U1780" s="3">
        <v>0</v>
      </c>
      <c r="V1780" s="3">
        <v>0</v>
      </c>
      <c r="W1780" s="3">
        <v>0</v>
      </c>
      <c r="X1780" s="3" t="s">
        <v>1215</v>
      </c>
      <c r="Y1780" s="3" t="s">
        <v>880</v>
      </c>
      <c r="Z1780" s="3" t="str">
        <f>INDEX(业务类型!$C$4:$C$8,MATCH(纤芯!Y1780,业务类型!$B$4:$B$8,0))</f>
        <v>IDLE</v>
      </c>
      <c r="AA1780" s="3"/>
    </row>
    <row r="1781" spans="1:27" ht="33" x14ac:dyDescent="0.2">
      <c r="A1781" s="3">
        <v>1778</v>
      </c>
      <c r="B1781" s="3">
        <f t="shared" si="139"/>
        <v>37012104004</v>
      </c>
      <c r="C1781" s="3" t="s">
        <v>1166</v>
      </c>
      <c r="D1781" s="3" t="s">
        <v>212</v>
      </c>
      <c r="E1781" s="3" t="str">
        <f>INDEX(光放段!$G$4:$G$237,MATCH(纤芯!G1781,光放段!$C$4:$C$237,0))</f>
        <v>山东二干|济南德州1号管道光缆:济南四里村-德州湖滨南路</v>
      </c>
      <c r="F1781" s="3">
        <f>INDEX(光放段!$I$4:$I$237,MATCH(纤芯!H1781,光放段!$B$4:$B$237,0))</f>
        <v>37012100000</v>
      </c>
      <c r="G1781" s="3" t="str">
        <f t="shared" si="135"/>
        <v>山东二干|济南德州1号管道光缆:平原平安大街-德州湖滨南路</v>
      </c>
      <c r="H1781" s="3">
        <f>INDEX(光放段!$B$4:$B$237,MATCH(纤芯!G1781,光放段!$C$4:$C$237,0))</f>
        <v>37012104000</v>
      </c>
      <c r="I1781" s="3" t="str">
        <f t="shared" si="136"/>
        <v>济南德州1号管道光缆</v>
      </c>
      <c r="J1781" s="3" t="str">
        <f>INDEX(子缆名称!$B$4:$B$29,纤芯!M1781)</f>
        <v>A缆</v>
      </c>
      <c r="K1781" s="3">
        <v>4</v>
      </c>
      <c r="L1781" s="3">
        <f t="shared" si="137"/>
        <v>4</v>
      </c>
      <c r="M1781" s="3">
        <f t="shared" si="138"/>
        <v>1</v>
      </c>
      <c r="N1781" s="3" t="s">
        <v>48</v>
      </c>
      <c r="O1781" s="3">
        <f>COUNTIF([1]局站!$D$4:$D$172,"="&amp;N1781)</f>
        <v>1</v>
      </c>
      <c r="P1781" s="3">
        <v>0</v>
      </c>
      <c r="Q1781" s="3">
        <v>0</v>
      </c>
      <c r="R1781" s="3">
        <v>0</v>
      </c>
      <c r="S1781" s="3" t="s">
        <v>33</v>
      </c>
      <c r="T1781" s="3">
        <f>COUNTIF([1]局站!$D$4:$D$172,"="&amp;S1781)</f>
        <v>1</v>
      </c>
      <c r="U1781" s="3">
        <v>0</v>
      </c>
      <c r="V1781" s="3">
        <v>0</v>
      </c>
      <c r="W1781" s="3">
        <v>0</v>
      </c>
      <c r="X1781" s="3" t="s">
        <v>1215</v>
      </c>
      <c r="Y1781" s="3" t="s">
        <v>881</v>
      </c>
      <c r="Z1781" s="3" t="str">
        <f>INDEX(业务类型!$C$4:$C$8,MATCH(纤芯!Y1781,业务类型!$B$4:$B$8,0))</f>
        <v>OTHER</v>
      </c>
      <c r="AA1781" s="3" t="s">
        <v>882</v>
      </c>
    </row>
    <row r="1782" spans="1:27" ht="33" x14ac:dyDescent="0.2">
      <c r="A1782" s="3">
        <v>1779</v>
      </c>
      <c r="B1782" s="3">
        <f t="shared" si="139"/>
        <v>37012104005</v>
      </c>
      <c r="C1782" s="3" t="s">
        <v>1166</v>
      </c>
      <c r="D1782" s="3" t="s">
        <v>212</v>
      </c>
      <c r="E1782" s="3" t="str">
        <f>INDEX(光放段!$G$4:$G$237,MATCH(纤芯!G1782,光放段!$C$4:$C$237,0))</f>
        <v>山东二干|济南德州1号管道光缆:济南四里村-德州湖滨南路</v>
      </c>
      <c r="F1782" s="3">
        <f>INDEX(光放段!$I$4:$I$237,MATCH(纤芯!H1782,光放段!$B$4:$B$237,0))</f>
        <v>37012100000</v>
      </c>
      <c r="G1782" s="3" t="str">
        <f t="shared" si="135"/>
        <v>山东二干|济南德州1号管道光缆:平原平安大街-德州湖滨南路</v>
      </c>
      <c r="H1782" s="3">
        <f>INDEX(光放段!$B$4:$B$237,MATCH(纤芯!G1782,光放段!$C$4:$C$237,0))</f>
        <v>37012104000</v>
      </c>
      <c r="I1782" s="3" t="str">
        <f t="shared" si="136"/>
        <v>济南德州1号管道光缆</v>
      </c>
      <c r="J1782" s="3" t="str">
        <f>INDEX(子缆名称!$B$4:$B$29,纤芯!M1782)</f>
        <v>A缆</v>
      </c>
      <c r="K1782" s="3">
        <v>5</v>
      </c>
      <c r="L1782" s="3">
        <f t="shared" si="137"/>
        <v>5</v>
      </c>
      <c r="M1782" s="3">
        <f t="shared" si="138"/>
        <v>1</v>
      </c>
      <c r="N1782" s="3" t="s">
        <v>48</v>
      </c>
      <c r="O1782" s="3">
        <f>COUNTIF([1]局站!$D$4:$D$172,"="&amp;N1782)</f>
        <v>1</v>
      </c>
      <c r="P1782" s="3">
        <v>0</v>
      </c>
      <c r="Q1782" s="3">
        <v>0</v>
      </c>
      <c r="R1782" s="3">
        <v>0</v>
      </c>
      <c r="S1782" s="3" t="s">
        <v>33</v>
      </c>
      <c r="T1782" s="3">
        <f>COUNTIF([1]局站!$D$4:$D$172,"="&amp;S1782)</f>
        <v>1</v>
      </c>
      <c r="U1782" s="3">
        <v>0</v>
      </c>
      <c r="V1782" s="3">
        <v>0</v>
      </c>
      <c r="W1782" s="3">
        <v>0</v>
      </c>
      <c r="X1782" s="3" t="s">
        <v>1215</v>
      </c>
      <c r="Y1782" s="3" t="s">
        <v>880</v>
      </c>
      <c r="Z1782" s="3" t="str">
        <f>INDEX(业务类型!$C$4:$C$8,MATCH(纤芯!Y1782,业务类型!$B$4:$B$8,0))</f>
        <v>IDLE</v>
      </c>
      <c r="AA1782" s="3"/>
    </row>
    <row r="1783" spans="1:27" ht="33" x14ac:dyDescent="0.2">
      <c r="A1783" s="3">
        <v>1780</v>
      </c>
      <c r="B1783" s="3">
        <f t="shared" si="139"/>
        <v>37012104006</v>
      </c>
      <c r="C1783" s="3" t="s">
        <v>1166</v>
      </c>
      <c r="D1783" s="3" t="s">
        <v>212</v>
      </c>
      <c r="E1783" s="3" t="str">
        <f>INDEX(光放段!$G$4:$G$237,MATCH(纤芯!G1783,光放段!$C$4:$C$237,0))</f>
        <v>山东二干|济南德州1号管道光缆:济南四里村-德州湖滨南路</v>
      </c>
      <c r="F1783" s="3">
        <f>INDEX(光放段!$I$4:$I$237,MATCH(纤芯!H1783,光放段!$B$4:$B$237,0))</f>
        <v>37012100000</v>
      </c>
      <c r="G1783" s="3" t="str">
        <f t="shared" si="135"/>
        <v>山东二干|济南德州1号管道光缆:平原平安大街-德州湖滨南路</v>
      </c>
      <c r="H1783" s="3">
        <f>INDEX(光放段!$B$4:$B$237,MATCH(纤芯!G1783,光放段!$C$4:$C$237,0))</f>
        <v>37012104000</v>
      </c>
      <c r="I1783" s="3" t="str">
        <f t="shared" si="136"/>
        <v>济南德州1号管道光缆</v>
      </c>
      <c r="J1783" s="3" t="str">
        <f>INDEX(子缆名称!$B$4:$B$29,纤芯!M1783)</f>
        <v>A缆</v>
      </c>
      <c r="K1783" s="3">
        <v>6</v>
      </c>
      <c r="L1783" s="3">
        <f t="shared" si="137"/>
        <v>6</v>
      </c>
      <c r="M1783" s="3">
        <f t="shared" si="138"/>
        <v>1</v>
      </c>
      <c r="N1783" s="3" t="s">
        <v>48</v>
      </c>
      <c r="O1783" s="3">
        <f>COUNTIF([1]局站!$D$4:$D$172,"="&amp;N1783)</f>
        <v>1</v>
      </c>
      <c r="P1783" s="3">
        <v>0</v>
      </c>
      <c r="Q1783" s="3">
        <v>0</v>
      </c>
      <c r="R1783" s="3">
        <v>0</v>
      </c>
      <c r="S1783" s="3" t="s">
        <v>33</v>
      </c>
      <c r="T1783" s="3">
        <f>COUNTIF([1]局站!$D$4:$D$172,"="&amp;S1783)</f>
        <v>1</v>
      </c>
      <c r="U1783" s="3">
        <v>0</v>
      </c>
      <c r="V1783" s="3">
        <v>0</v>
      </c>
      <c r="W1783" s="3">
        <v>0</v>
      </c>
      <c r="X1783" s="3" t="s">
        <v>1215</v>
      </c>
      <c r="Y1783" s="3" t="s">
        <v>881</v>
      </c>
      <c r="Z1783" s="3" t="str">
        <f>INDEX(业务类型!$C$4:$C$8,MATCH(纤芯!Y1783,业务类型!$B$4:$B$8,0))</f>
        <v>OTHER</v>
      </c>
      <c r="AA1783" s="3" t="s">
        <v>882</v>
      </c>
    </row>
    <row r="1784" spans="1:27" ht="33" x14ac:dyDescent="0.2">
      <c r="A1784" s="3">
        <v>1781</v>
      </c>
      <c r="B1784" s="3">
        <f t="shared" si="139"/>
        <v>37012104007</v>
      </c>
      <c r="C1784" s="3" t="s">
        <v>1166</v>
      </c>
      <c r="D1784" s="3" t="s">
        <v>212</v>
      </c>
      <c r="E1784" s="3" t="str">
        <f>INDEX(光放段!$G$4:$G$237,MATCH(纤芯!G1784,光放段!$C$4:$C$237,0))</f>
        <v>山东二干|济南德州1号管道光缆:济南四里村-德州湖滨南路</v>
      </c>
      <c r="F1784" s="3">
        <f>INDEX(光放段!$I$4:$I$237,MATCH(纤芯!H1784,光放段!$B$4:$B$237,0))</f>
        <v>37012100000</v>
      </c>
      <c r="G1784" s="3" t="str">
        <f t="shared" si="135"/>
        <v>山东二干|济南德州1号管道光缆:平原平安大街-德州湖滨南路</v>
      </c>
      <c r="H1784" s="3">
        <f>INDEX(光放段!$B$4:$B$237,MATCH(纤芯!G1784,光放段!$C$4:$C$237,0))</f>
        <v>37012104000</v>
      </c>
      <c r="I1784" s="3" t="str">
        <f t="shared" si="136"/>
        <v>济南德州1号管道光缆</v>
      </c>
      <c r="J1784" s="3" t="str">
        <f>INDEX(子缆名称!$B$4:$B$29,纤芯!M1784)</f>
        <v>A缆</v>
      </c>
      <c r="K1784" s="3">
        <v>7</v>
      </c>
      <c r="L1784" s="3">
        <f t="shared" si="137"/>
        <v>7</v>
      </c>
      <c r="M1784" s="3">
        <f t="shared" si="138"/>
        <v>1</v>
      </c>
      <c r="N1784" s="3" t="s">
        <v>48</v>
      </c>
      <c r="O1784" s="3">
        <f>COUNTIF([1]局站!$D$4:$D$172,"="&amp;N1784)</f>
        <v>1</v>
      </c>
      <c r="P1784" s="3">
        <v>0</v>
      </c>
      <c r="Q1784" s="3">
        <v>0</v>
      </c>
      <c r="R1784" s="3">
        <v>0</v>
      </c>
      <c r="S1784" s="3" t="s">
        <v>33</v>
      </c>
      <c r="T1784" s="3">
        <f>COUNTIF([1]局站!$D$4:$D$172,"="&amp;S1784)</f>
        <v>1</v>
      </c>
      <c r="U1784" s="3">
        <v>0</v>
      </c>
      <c r="V1784" s="3">
        <v>0</v>
      </c>
      <c r="W1784" s="3">
        <v>0</v>
      </c>
      <c r="X1784" s="3" t="s">
        <v>1215</v>
      </c>
      <c r="Y1784" s="3" t="s">
        <v>880</v>
      </c>
      <c r="Z1784" s="3" t="str">
        <f>INDEX(业务类型!$C$4:$C$8,MATCH(纤芯!Y1784,业务类型!$B$4:$B$8,0))</f>
        <v>IDLE</v>
      </c>
      <c r="AA1784" s="3"/>
    </row>
    <row r="1785" spans="1:27" ht="33" x14ac:dyDescent="0.2">
      <c r="A1785" s="3">
        <v>1782</v>
      </c>
      <c r="B1785" s="3">
        <f t="shared" si="139"/>
        <v>37012104008</v>
      </c>
      <c r="C1785" s="3" t="s">
        <v>1166</v>
      </c>
      <c r="D1785" s="3" t="s">
        <v>212</v>
      </c>
      <c r="E1785" s="3" t="str">
        <f>INDEX(光放段!$G$4:$G$237,MATCH(纤芯!G1785,光放段!$C$4:$C$237,0))</f>
        <v>山东二干|济南德州1号管道光缆:济南四里村-德州湖滨南路</v>
      </c>
      <c r="F1785" s="3">
        <f>INDEX(光放段!$I$4:$I$237,MATCH(纤芯!H1785,光放段!$B$4:$B$237,0))</f>
        <v>37012100000</v>
      </c>
      <c r="G1785" s="3" t="str">
        <f t="shared" si="135"/>
        <v>山东二干|济南德州1号管道光缆:平原平安大街-德州湖滨南路</v>
      </c>
      <c r="H1785" s="3">
        <f>INDEX(光放段!$B$4:$B$237,MATCH(纤芯!G1785,光放段!$C$4:$C$237,0))</f>
        <v>37012104000</v>
      </c>
      <c r="I1785" s="3" t="str">
        <f t="shared" si="136"/>
        <v>济南德州1号管道光缆</v>
      </c>
      <c r="J1785" s="3" t="str">
        <f>INDEX(子缆名称!$B$4:$B$29,纤芯!M1785)</f>
        <v>A缆</v>
      </c>
      <c r="K1785" s="3">
        <v>8</v>
      </c>
      <c r="L1785" s="3">
        <f t="shared" si="137"/>
        <v>8</v>
      </c>
      <c r="M1785" s="3">
        <f t="shared" si="138"/>
        <v>1</v>
      </c>
      <c r="N1785" s="3" t="s">
        <v>48</v>
      </c>
      <c r="O1785" s="3">
        <f>COUNTIF([1]局站!$D$4:$D$172,"="&amp;N1785)</f>
        <v>1</v>
      </c>
      <c r="P1785" s="3">
        <v>0</v>
      </c>
      <c r="Q1785" s="3">
        <v>0</v>
      </c>
      <c r="R1785" s="3">
        <v>0</v>
      </c>
      <c r="S1785" s="3" t="s">
        <v>33</v>
      </c>
      <c r="T1785" s="3">
        <f>COUNTIF([1]局站!$D$4:$D$172,"="&amp;S1785)</f>
        <v>1</v>
      </c>
      <c r="U1785" s="3">
        <v>0</v>
      </c>
      <c r="V1785" s="3">
        <v>0</v>
      </c>
      <c r="W1785" s="3">
        <v>0</v>
      </c>
      <c r="X1785" s="3" t="s">
        <v>1215</v>
      </c>
      <c r="Y1785" s="3" t="s">
        <v>852</v>
      </c>
      <c r="Z1785" s="3" t="str">
        <f>INDEX(业务类型!$C$4:$C$8,MATCH(纤芯!Y1785,业务类型!$B$4:$B$8,0))</f>
        <v>TWO</v>
      </c>
      <c r="AA1785" s="3" t="s">
        <v>916</v>
      </c>
    </row>
    <row r="1786" spans="1:27" ht="33" x14ac:dyDescent="0.2">
      <c r="A1786" s="3">
        <v>1783</v>
      </c>
      <c r="B1786" s="3">
        <f t="shared" si="139"/>
        <v>37012104009</v>
      </c>
      <c r="C1786" s="3" t="s">
        <v>1166</v>
      </c>
      <c r="D1786" s="3" t="s">
        <v>212</v>
      </c>
      <c r="E1786" s="3" t="str">
        <f>INDEX(光放段!$G$4:$G$237,MATCH(纤芯!G1786,光放段!$C$4:$C$237,0))</f>
        <v>山东二干|济南德州1号管道光缆:济南四里村-德州湖滨南路</v>
      </c>
      <c r="F1786" s="3">
        <f>INDEX(光放段!$I$4:$I$237,MATCH(纤芯!H1786,光放段!$B$4:$B$237,0))</f>
        <v>37012100000</v>
      </c>
      <c r="G1786" s="3" t="str">
        <f t="shared" si="135"/>
        <v>山东二干|济南德州1号管道光缆:平原平安大街-德州湖滨南路</v>
      </c>
      <c r="H1786" s="3">
        <f>INDEX(光放段!$B$4:$B$237,MATCH(纤芯!G1786,光放段!$C$4:$C$237,0))</f>
        <v>37012104000</v>
      </c>
      <c r="I1786" s="3" t="str">
        <f t="shared" si="136"/>
        <v>济南德州1号管道光缆</v>
      </c>
      <c r="J1786" s="3" t="str">
        <f>INDEX(子缆名称!$B$4:$B$29,纤芯!M1786)</f>
        <v>A缆</v>
      </c>
      <c r="K1786" s="3">
        <v>9</v>
      </c>
      <c r="L1786" s="3">
        <f t="shared" si="137"/>
        <v>9</v>
      </c>
      <c r="M1786" s="3">
        <f t="shared" si="138"/>
        <v>1</v>
      </c>
      <c r="N1786" s="3" t="s">
        <v>48</v>
      </c>
      <c r="O1786" s="3">
        <f>COUNTIF([1]局站!$D$4:$D$172,"="&amp;N1786)</f>
        <v>1</v>
      </c>
      <c r="P1786" s="3">
        <v>0</v>
      </c>
      <c r="Q1786" s="3">
        <v>0</v>
      </c>
      <c r="R1786" s="3">
        <v>0</v>
      </c>
      <c r="S1786" s="3" t="s">
        <v>33</v>
      </c>
      <c r="T1786" s="3">
        <f>COUNTIF([1]局站!$D$4:$D$172,"="&amp;S1786)</f>
        <v>1</v>
      </c>
      <c r="U1786" s="3">
        <v>0</v>
      </c>
      <c r="V1786" s="3">
        <v>0</v>
      </c>
      <c r="W1786" s="3">
        <v>0</v>
      </c>
      <c r="X1786" s="3" t="s">
        <v>1215</v>
      </c>
      <c r="Y1786" s="3" t="s">
        <v>852</v>
      </c>
      <c r="Z1786" s="3" t="str">
        <f>INDEX(业务类型!$C$4:$C$8,MATCH(纤芯!Y1786,业务类型!$B$4:$B$8,0))</f>
        <v>TWO</v>
      </c>
      <c r="AA1786" s="3" t="s">
        <v>916</v>
      </c>
    </row>
    <row r="1787" spans="1:27" ht="33" x14ac:dyDescent="0.2">
      <c r="A1787" s="3">
        <v>1784</v>
      </c>
      <c r="B1787" s="3">
        <f t="shared" si="139"/>
        <v>37012104010</v>
      </c>
      <c r="C1787" s="3" t="s">
        <v>1166</v>
      </c>
      <c r="D1787" s="3" t="s">
        <v>212</v>
      </c>
      <c r="E1787" s="3" t="str">
        <f>INDEX(光放段!$G$4:$G$237,MATCH(纤芯!G1787,光放段!$C$4:$C$237,0))</f>
        <v>山东二干|济南德州1号管道光缆:济南四里村-德州湖滨南路</v>
      </c>
      <c r="F1787" s="3">
        <f>INDEX(光放段!$I$4:$I$237,MATCH(纤芯!H1787,光放段!$B$4:$B$237,0))</f>
        <v>37012100000</v>
      </c>
      <c r="G1787" s="3" t="str">
        <f t="shared" si="135"/>
        <v>山东二干|济南德州1号管道光缆:平原平安大街-德州湖滨南路</v>
      </c>
      <c r="H1787" s="3">
        <f>INDEX(光放段!$B$4:$B$237,MATCH(纤芯!G1787,光放段!$C$4:$C$237,0))</f>
        <v>37012104000</v>
      </c>
      <c r="I1787" s="3" t="str">
        <f t="shared" si="136"/>
        <v>济南德州1号管道光缆</v>
      </c>
      <c r="J1787" s="3" t="str">
        <f>INDEX(子缆名称!$B$4:$B$29,纤芯!M1787)</f>
        <v>A缆</v>
      </c>
      <c r="K1787" s="3">
        <v>10</v>
      </c>
      <c r="L1787" s="3">
        <f t="shared" si="137"/>
        <v>10</v>
      </c>
      <c r="M1787" s="3">
        <f t="shared" si="138"/>
        <v>1</v>
      </c>
      <c r="N1787" s="3" t="s">
        <v>48</v>
      </c>
      <c r="O1787" s="3">
        <f>COUNTIF([1]局站!$D$4:$D$172,"="&amp;N1787)</f>
        <v>1</v>
      </c>
      <c r="P1787" s="3">
        <v>0</v>
      </c>
      <c r="Q1787" s="3">
        <v>0</v>
      </c>
      <c r="R1787" s="3">
        <v>0</v>
      </c>
      <c r="S1787" s="3" t="s">
        <v>33</v>
      </c>
      <c r="T1787" s="3">
        <f>COUNTIF([1]局站!$D$4:$D$172,"="&amp;S1787)</f>
        <v>1</v>
      </c>
      <c r="U1787" s="3">
        <v>0</v>
      </c>
      <c r="V1787" s="3">
        <v>0</v>
      </c>
      <c r="W1787" s="3">
        <v>0</v>
      </c>
      <c r="X1787" s="3" t="s">
        <v>1215</v>
      </c>
      <c r="Y1787" s="3" t="s">
        <v>880</v>
      </c>
      <c r="Z1787" s="3" t="str">
        <f>INDEX(业务类型!$C$4:$C$8,MATCH(纤芯!Y1787,业务类型!$B$4:$B$8,0))</f>
        <v>IDLE</v>
      </c>
      <c r="AA1787" s="3"/>
    </row>
    <row r="1788" spans="1:27" ht="33" x14ac:dyDescent="0.2">
      <c r="A1788" s="3">
        <v>1785</v>
      </c>
      <c r="B1788" s="3">
        <f t="shared" si="139"/>
        <v>37012104011</v>
      </c>
      <c r="C1788" s="3" t="s">
        <v>1166</v>
      </c>
      <c r="D1788" s="3" t="s">
        <v>212</v>
      </c>
      <c r="E1788" s="3" t="str">
        <f>INDEX(光放段!$G$4:$G$237,MATCH(纤芯!G1788,光放段!$C$4:$C$237,0))</f>
        <v>山东二干|济南德州1号管道光缆:济南四里村-德州湖滨南路</v>
      </c>
      <c r="F1788" s="3">
        <f>INDEX(光放段!$I$4:$I$237,MATCH(纤芯!H1788,光放段!$B$4:$B$237,0))</f>
        <v>37012100000</v>
      </c>
      <c r="G1788" s="3" t="str">
        <f t="shared" si="135"/>
        <v>山东二干|济南德州1号管道光缆:平原平安大街-德州湖滨南路</v>
      </c>
      <c r="H1788" s="3">
        <f>INDEX(光放段!$B$4:$B$237,MATCH(纤芯!G1788,光放段!$C$4:$C$237,0))</f>
        <v>37012104000</v>
      </c>
      <c r="I1788" s="3" t="str">
        <f t="shared" si="136"/>
        <v>济南德州1号管道光缆</v>
      </c>
      <c r="J1788" s="3" t="str">
        <f>INDEX(子缆名称!$B$4:$B$29,纤芯!M1788)</f>
        <v>A缆</v>
      </c>
      <c r="K1788" s="3">
        <v>11</v>
      </c>
      <c r="L1788" s="3">
        <f t="shared" si="137"/>
        <v>11</v>
      </c>
      <c r="M1788" s="3">
        <f t="shared" si="138"/>
        <v>1</v>
      </c>
      <c r="N1788" s="3" t="s">
        <v>48</v>
      </c>
      <c r="O1788" s="3">
        <f>COUNTIF([1]局站!$D$4:$D$172,"="&amp;N1788)</f>
        <v>1</v>
      </c>
      <c r="P1788" s="3">
        <v>0</v>
      </c>
      <c r="Q1788" s="3">
        <v>0</v>
      </c>
      <c r="R1788" s="3">
        <v>0</v>
      </c>
      <c r="S1788" s="3" t="s">
        <v>33</v>
      </c>
      <c r="T1788" s="3">
        <f>COUNTIF([1]局站!$D$4:$D$172,"="&amp;S1788)</f>
        <v>1</v>
      </c>
      <c r="U1788" s="3">
        <v>0</v>
      </c>
      <c r="V1788" s="3">
        <v>0</v>
      </c>
      <c r="W1788" s="3">
        <v>0</v>
      </c>
      <c r="X1788" s="3" t="s">
        <v>1215</v>
      </c>
      <c r="Y1788" s="3" t="s">
        <v>852</v>
      </c>
      <c r="Z1788" s="3" t="str">
        <f>INDEX(业务类型!$C$4:$C$8,MATCH(纤芯!Y1788,业务类型!$B$4:$B$8,0))</f>
        <v>TWO</v>
      </c>
      <c r="AA1788" s="3" t="s">
        <v>885</v>
      </c>
    </row>
    <row r="1789" spans="1:27" ht="33" x14ac:dyDescent="0.2">
      <c r="A1789" s="3">
        <v>1786</v>
      </c>
      <c r="B1789" s="3">
        <f t="shared" si="139"/>
        <v>37012104012</v>
      </c>
      <c r="C1789" s="3" t="s">
        <v>1166</v>
      </c>
      <c r="D1789" s="3" t="s">
        <v>212</v>
      </c>
      <c r="E1789" s="3" t="str">
        <f>INDEX(光放段!$G$4:$G$237,MATCH(纤芯!G1789,光放段!$C$4:$C$237,0))</f>
        <v>山东二干|济南德州1号管道光缆:济南四里村-德州湖滨南路</v>
      </c>
      <c r="F1789" s="3">
        <f>INDEX(光放段!$I$4:$I$237,MATCH(纤芯!H1789,光放段!$B$4:$B$237,0))</f>
        <v>37012100000</v>
      </c>
      <c r="G1789" s="3" t="str">
        <f t="shared" si="135"/>
        <v>山东二干|济南德州1号管道光缆:平原平安大街-德州湖滨南路</v>
      </c>
      <c r="H1789" s="3">
        <f>INDEX(光放段!$B$4:$B$237,MATCH(纤芯!G1789,光放段!$C$4:$C$237,0))</f>
        <v>37012104000</v>
      </c>
      <c r="I1789" s="3" t="str">
        <f t="shared" si="136"/>
        <v>济南德州1号管道光缆</v>
      </c>
      <c r="J1789" s="3" t="str">
        <f>INDEX(子缆名称!$B$4:$B$29,纤芯!M1789)</f>
        <v>A缆</v>
      </c>
      <c r="K1789" s="3">
        <v>12</v>
      </c>
      <c r="L1789" s="3">
        <f t="shared" si="137"/>
        <v>12</v>
      </c>
      <c r="M1789" s="3">
        <f t="shared" si="138"/>
        <v>1</v>
      </c>
      <c r="N1789" s="3" t="s">
        <v>48</v>
      </c>
      <c r="O1789" s="3">
        <f>COUNTIF([1]局站!$D$4:$D$172,"="&amp;N1789)</f>
        <v>1</v>
      </c>
      <c r="P1789" s="3">
        <v>0</v>
      </c>
      <c r="Q1789" s="3">
        <v>0</v>
      </c>
      <c r="R1789" s="3">
        <v>0</v>
      </c>
      <c r="S1789" s="3" t="s">
        <v>33</v>
      </c>
      <c r="T1789" s="3">
        <f>COUNTIF([1]局站!$D$4:$D$172,"="&amp;S1789)</f>
        <v>1</v>
      </c>
      <c r="U1789" s="3">
        <v>0</v>
      </c>
      <c r="V1789" s="3">
        <v>0</v>
      </c>
      <c r="W1789" s="3">
        <v>0</v>
      </c>
      <c r="X1789" s="3" t="s">
        <v>1215</v>
      </c>
      <c r="Y1789" s="3" t="s">
        <v>852</v>
      </c>
      <c r="Z1789" s="3" t="str">
        <f>INDEX(业务类型!$C$4:$C$8,MATCH(纤芯!Y1789,业务类型!$B$4:$B$8,0))</f>
        <v>TWO</v>
      </c>
      <c r="AA1789" s="3" t="s">
        <v>885</v>
      </c>
    </row>
    <row r="1790" spans="1:27" ht="33" x14ac:dyDescent="0.2">
      <c r="A1790" s="3">
        <v>1787</v>
      </c>
      <c r="B1790" s="3">
        <f t="shared" si="139"/>
        <v>37012104013</v>
      </c>
      <c r="C1790" s="3" t="s">
        <v>1166</v>
      </c>
      <c r="D1790" s="3" t="s">
        <v>212</v>
      </c>
      <c r="E1790" s="3" t="str">
        <f>INDEX(光放段!$G$4:$G$237,MATCH(纤芯!G1790,光放段!$C$4:$C$237,0))</f>
        <v>山东二干|济南德州1号管道光缆:济南四里村-德州湖滨南路</v>
      </c>
      <c r="F1790" s="3">
        <f>INDEX(光放段!$I$4:$I$237,MATCH(纤芯!H1790,光放段!$B$4:$B$237,0))</f>
        <v>37012100000</v>
      </c>
      <c r="G1790" s="3" t="str">
        <f t="shared" si="135"/>
        <v>山东二干|济南德州1号管道光缆:平原平安大街-德州湖滨南路</v>
      </c>
      <c r="H1790" s="3">
        <f>INDEX(光放段!$B$4:$B$237,MATCH(纤芯!G1790,光放段!$C$4:$C$237,0))</f>
        <v>37012104000</v>
      </c>
      <c r="I1790" s="3" t="str">
        <f t="shared" si="136"/>
        <v>济南德州1号管道光缆</v>
      </c>
      <c r="J1790" s="3" t="str">
        <f>INDEX(子缆名称!$B$4:$B$29,纤芯!M1790)</f>
        <v>B缆</v>
      </c>
      <c r="K1790" s="3">
        <v>13</v>
      </c>
      <c r="L1790" s="3">
        <f t="shared" si="137"/>
        <v>1</v>
      </c>
      <c r="M1790" s="3">
        <f t="shared" si="138"/>
        <v>2</v>
      </c>
      <c r="N1790" s="3" t="s">
        <v>48</v>
      </c>
      <c r="O1790" s="3">
        <f>COUNTIF([1]局站!$D$4:$D$172,"="&amp;N1790)</f>
        <v>1</v>
      </c>
      <c r="P1790" s="3">
        <v>0</v>
      </c>
      <c r="Q1790" s="3">
        <v>0</v>
      </c>
      <c r="R1790" s="3">
        <v>0</v>
      </c>
      <c r="S1790" s="3" t="s">
        <v>33</v>
      </c>
      <c r="T1790" s="3">
        <f>COUNTIF([1]局站!$D$4:$D$172,"="&amp;S1790)</f>
        <v>1</v>
      </c>
      <c r="U1790" s="3">
        <v>0</v>
      </c>
      <c r="V1790" s="3">
        <v>0</v>
      </c>
      <c r="W1790" s="3">
        <v>0</v>
      </c>
      <c r="X1790" s="3" t="s">
        <v>1215</v>
      </c>
      <c r="Y1790" s="3" t="s">
        <v>881</v>
      </c>
      <c r="Z1790" s="3" t="str">
        <f>INDEX(业务类型!$C$4:$C$8,MATCH(纤芯!Y1790,业务类型!$B$4:$B$8,0))</f>
        <v>OTHER</v>
      </c>
      <c r="AA1790" s="3" t="s">
        <v>975</v>
      </c>
    </row>
    <row r="1791" spans="1:27" ht="33" x14ac:dyDescent="0.2">
      <c r="A1791" s="3">
        <v>1788</v>
      </c>
      <c r="B1791" s="3">
        <f t="shared" si="139"/>
        <v>37012104014</v>
      </c>
      <c r="C1791" s="3" t="s">
        <v>1166</v>
      </c>
      <c r="D1791" s="3" t="s">
        <v>212</v>
      </c>
      <c r="E1791" s="3" t="str">
        <f>INDEX(光放段!$G$4:$G$237,MATCH(纤芯!G1791,光放段!$C$4:$C$237,0))</f>
        <v>山东二干|济南德州1号管道光缆:济南四里村-德州湖滨南路</v>
      </c>
      <c r="F1791" s="3">
        <f>INDEX(光放段!$I$4:$I$237,MATCH(纤芯!H1791,光放段!$B$4:$B$237,0))</f>
        <v>37012100000</v>
      </c>
      <c r="G1791" s="3" t="str">
        <f t="shared" si="135"/>
        <v>山东二干|济南德州1号管道光缆:平原平安大街-德州湖滨南路</v>
      </c>
      <c r="H1791" s="3">
        <f>INDEX(光放段!$B$4:$B$237,MATCH(纤芯!G1791,光放段!$C$4:$C$237,0))</f>
        <v>37012104000</v>
      </c>
      <c r="I1791" s="3" t="str">
        <f t="shared" si="136"/>
        <v>济南德州1号管道光缆</v>
      </c>
      <c r="J1791" s="3" t="str">
        <f>INDEX(子缆名称!$B$4:$B$29,纤芯!M1791)</f>
        <v>B缆</v>
      </c>
      <c r="K1791" s="3">
        <v>14</v>
      </c>
      <c r="L1791" s="3">
        <f t="shared" si="137"/>
        <v>2</v>
      </c>
      <c r="M1791" s="3">
        <f t="shared" si="138"/>
        <v>2</v>
      </c>
      <c r="N1791" s="3" t="s">
        <v>48</v>
      </c>
      <c r="O1791" s="3">
        <f>COUNTIF([1]局站!$D$4:$D$172,"="&amp;N1791)</f>
        <v>1</v>
      </c>
      <c r="P1791" s="3">
        <v>0</v>
      </c>
      <c r="Q1791" s="3">
        <v>0</v>
      </c>
      <c r="R1791" s="3">
        <v>0</v>
      </c>
      <c r="S1791" s="3" t="s">
        <v>33</v>
      </c>
      <c r="T1791" s="3">
        <f>COUNTIF([1]局站!$D$4:$D$172,"="&amp;S1791)</f>
        <v>1</v>
      </c>
      <c r="U1791" s="3">
        <v>0</v>
      </c>
      <c r="V1791" s="3">
        <v>0</v>
      </c>
      <c r="W1791" s="3">
        <v>0</v>
      </c>
      <c r="X1791" s="3" t="s">
        <v>1215</v>
      </c>
      <c r="Y1791" s="3" t="s">
        <v>880</v>
      </c>
      <c r="Z1791" s="3" t="str">
        <f>INDEX(业务类型!$C$4:$C$8,MATCH(纤芯!Y1791,业务类型!$B$4:$B$8,0))</f>
        <v>IDLE</v>
      </c>
      <c r="AA1791" s="3"/>
    </row>
    <row r="1792" spans="1:27" ht="33" x14ac:dyDescent="0.2">
      <c r="A1792" s="3">
        <v>1789</v>
      </c>
      <c r="B1792" s="3">
        <f t="shared" si="139"/>
        <v>37012104015</v>
      </c>
      <c r="C1792" s="3" t="s">
        <v>1166</v>
      </c>
      <c r="D1792" s="3" t="s">
        <v>212</v>
      </c>
      <c r="E1792" s="3" t="str">
        <f>INDEX(光放段!$G$4:$G$237,MATCH(纤芯!G1792,光放段!$C$4:$C$237,0))</f>
        <v>山东二干|济南德州1号管道光缆:济南四里村-德州湖滨南路</v>
      </c>
      <c r="F1792" s="3">
        <f>INDEX(光放段!$I$4:$I$237,MATCH(纤芯!H1792,光放段!$B$4:$B$237,0))</f>
        <v>37012100000</v>
      </c>
      <c r="G1792" s="3" t="str">
        <f t="shared" si="135"/>
        <v>山东二干|济南德州1号管道光缆:平原平安大街-德州湖滨南路</v>
      </c>
      <c r="H1792" s="3">
        <f>INDEX(光放段!$B$4:$B$237,MATCH(纤芯!G1792,光放段!$C$4:$C$237,0))</f>
        <v>37012104000</v>
      </c>
      <c r="I1792" s="3" t="str">
        <f t="shared" si="136"/>
        <v>济南德州1号管道光缆</v>
      </c>
      <c r="J1792" s="3" t="str">
        <f>INDEX(子缆名称!$B$4:$B$29,纤芯!M1792)</f>
        <v>B缆</v>
      </c>
      <c r="K1792" s="3">
        <v>15</v>
      </c>
      <c r="L1792" s="3">
        <f t="shared" si="137"/>
        <v>3</v>
      </c>
      <c r="M1792" s="3">
        <f t="shared" si="138"/>
        <v>2</v>
      </c>
      <c r="N1792" s="3" t="s">
        <v>48</v>
      </c>
      <c r="O1792" s="3">
        <f>COUNTIF([1]局站!$D$4:$D$172,"="&amp;N1792)</f>
        <v>1</v>
      </c>
      <c r="P1792" s="3">
        <v>0</v>
      </c>
      <c r="Q1792" s="3">
        <v>0</v>
      </c>
      <c r="R1792" s="3">
        <v>0</v>
      </c>
      <c r="S1792" s="3" t="s">
        <v>33</v>
      </c>
      <c r="T1792" s="3">
        <f>COUNTIF([1]局站!$D$4:$D$172,"="&amp;S1792)</f>
        <v>1</v>
      </c>
      <c r="U1792" s="3">
        <v>0</v>
      </c>
      <c r="V1792" s="3">
        <v>0</v>
      </c>
      <c r="W1792" s="3">
        <v>0</v>
      </c>
      <c r="X1792" s="3" t="s">
        <v>1215</v>
      </c>
      <c r="Y1792" s="3" t="s">
        <v>880</v>
      </c>
      <c r="Z1792" s="3" t="str">
        <f>INDEX(业务类型!$C$4:$C$8,MATCH(纤芯!Y1792,业务类型!$B$4:$B$8,0))</f>
        <v>IDLE</v>
      </c>
      <c r="AA1792" s="3"/>
    </row>
    <row r="1793" spans="1:27" ht="33" x14ac:dyDescent="0.2">
      <c r="A1793" s="3">
        <v>1790</v>
      </c>
      <c r="B1793" s="3">
        <f t="shared" si="139"/>
        <v>37012104016</v>
      </c>
      <c r="C1793" s="3" t="s">
        <v>1166</v>
      </c>
      <c r="D1793" s="3" t="s">
        <v>212</v>
      </c>
      <c r="E1793" s="3" t="str">
        <f>INDEX(光放段!$G$4:$G$237,MATCH(纤芯!G1793,光放段!$C$4:$C$237,0))</f>
        <v>山东二干|济南德州1号管道光缆:济南四里村-德州湖滨南路</v>
      </c>
      <c r="F1793" s="3">
        <f>INDEX(光放段!$I$4:$I$237,MATCH(纤芯!H1793,光放段!$B$4:$B$237,0))</f>
        <v>37012100000</v>
      </c>
      <c r="G1793" s="3" t="str">
        <f t="shared" si="135"/>
        <v>山东二干|济南德州1号管道光缆:平原平安大街-德州湖滨南路</v>
      </c>
      <c r="H1793" s="3">
        <f>INDEX(光放段!$B$4:$B$237,MATCH(纤芯!G1793,光放段!$C$4:$C$237,0))</f>
        <v>37012104000</v>
      </c>
      <c r="I1793" s="3" t="str">
        <f t="shared" si="136"/>
        <v>济南德州1号管道光缆</v>
      </c>
      <c r="J1793" s="3" t="str">
        <f>INDEX(子缆名称!$B$4:$B$29,纤芯!M1793)</f>
        <v>B缆</v>
      </c>
      <c r="K1793" s="3">
        <v>16</v>
      </c>
      <c r="L1793" s="3">
        <f t="shared" si="137"/>
        <v>4</v>
      </c>
      <c r="M1793" s="3">
        <f t="shared" si="138"/>
        <v>2</v>
      </c>
      <c r="N1793" s="3" t="s">
        <v>48</v>
      </c>
      <c r="O1793" s="3">
        <f>COUNTIF([1]局站!$D$4:$D$172,"="&amp;N1793)</f>
        <v>1</v>
      </c>
      <c r="P1793" s="3">
        <v>0</v>
      </c>
      <c r="Q1793" s="3">
        <v>0</v>
      </c>
      <c r="R1793" s="3">
        <v>0</v>
      </c>
      <c r="S1793" s="3" t="s">
        <v>33</v>
      </c>
      <c r="T1793" s="3">
        <f>COUNTIF([1]局站!$D$4:$D$172,"="&amp;S1793)</f>
        <v>1</v>
      </c>
      <c r="U1793" s="3">
        <v>0</v>
      </c>
      <c r="V1793" s="3">
        <v>0</v>
      </c>
      <c r="W1793" s="3">
        <v>0</v>
      </c>
      <c r="X1793" s="3" t="s">
        <v>1215</v>
      </c>
      <c r="Y1793" s="3" t="s">
        <v>880</v>
      </c>
      <c r="Z1793" s="3" t="str">
        <f>INDEX(业务类型!$C$4:$C$8,MATCH(纤芯!Y1793,业务类型!$B$4:$B$8,0))</f>
        <v>IDLE</v>
      </c>
      <c r="AA1793" s="3"/>
    </row>
    <row r="1794" spans="1:27" ht="33" x14ac:dyDescent="0.2">
      <c r="A1794" s="3">
        <v>1791</v>
      </c>
      <c r="B1794" s="3">
        <f t="shared" si="139"/>
        <v>37012104017</v>
      </c>
      <c r="C1794" s="3" t="s">
        <v>1166</v>
      </c>
      <c r="D1794" s="3" t="s">
        <v>212</v>
      </c>
      <c r="E1794" s="3" t="str">
        <f>INDEX(光放段!$G$4:$G$237,MATCH(纤芯!G1794,光放段!$C$4:$C$237,0))</f>
        <v>山东二干|济南德州1号管道光缆:济南四里村-德州湖滨南路</v>
      </c>
      <c r="F1794" s="3">
        <f>INDEX(光放段!$I$4:$I$237,MATCH(纤芯!H1794,光放段!$B$4:$B$237,0))</f>
        <v>37012100000</v>
      </c>
      <c r="G1794" s="3" t="str">
        <f t="shared" si="135"/>
        <v>山东二干|济南德州1号管道光缆:平原平安大街-德州湖滨南路</v>
      </c>
      <c r="H1794" s="3">
        <f>INDEX(光放段!$B$4:$B$237,MATCH(纤芯!G1794,光放段!$C$4:$C$237,0))</f>
        <v>37012104000</v>
      </c>
      <c r="I1794" s="3" t="str">
        <f t="shared" si="136"/>
        <v>济南德州1号管道光缆</v>
      </c>
      <c r="J1794" s="3" t="str">
        <f>INDEX(子缆名称!$B$4:$B$29,纤芯!M1794)</f>
        <v>B缆</v>
      </c>
      <c r="K1794" s="3">
        <v>17</v>
      </c>
      <c r="L1794" s="3">
        <f t="shared" si="137"/>
        <v>5</v>
      </c>
      <c r="M1794" s="3">
        <f t="shared" si="138"/>
        <v>2</v>
      </c>
      <c r="N1794" s="3" t="s">
        <v>48</v>
      </c>
      <c r="O1794" s="3">
        <f>COUNTIF([1]局站!$D$4:$D$172,"="&amp;N1794)</f>
        <v>1</v>
      </c>
      <c r="P1794" s="3">
        <v>0</v>
      </c>
      <c r="Q1794" s="3">
        <v>0</v>
      </c>
      <c r="R1794" s="3">
        <v>0</v>
      </c>
      <c r="S1794" s="3" t="s">
        <v>33</v>
      </c>
      <c r="T1794" s="3">
        <f>COUNTIF([1]局站!$D$4:$D$172,"="&amp;S1794)</f>
        <v>1</v>
      </c>
      <c r="U1794" s="3">
        <v>0</v>
      </c>
      <c r="V1794" s="3">
        <v>0</v>
      </c>
      <c r="W1794" s="3">
        <v>0</v>
      </c>
      <c r="X1794" s="3" t="s">
        <v>1215</v>
      </c>
      <c r="Y1794" s="3" t="s">
        <v>880</v>
      </c>
      <c r="Z1794" s="3" t="str">
        <f>INDEX(业务类型!$C$4:$C$8,MATCH(纤芯!Y1794,业务类型!$B$4:$B$8,0))</f>
        <v>IDLE</v>
      </c>
      <c r="AA1794" s="3"/>
    </row>
    <row r="1795" spans="1:27" ht="33" x14ac:dyDescent="0.2">
      <c r="A1795" s="3">
        <v>1792</v>
      </c>
      <c r="B1795" s="3">
        <f t="shared" si="139"/>
        <v>37012104018</v>
      </c>
      <c r="C1795" s="3" t="s">
        <v>1166</v>
      </c>
      <c r="D1795" s="3" t="s">
        <v>212</v>
      </c>
      <c r="E1795" s="3" t="str">
        <f>INDEX(光放段!$G$4:$G$237,MATCH(纤芯!G1795,光放段!$C$4:$C$237,0))</f>
        <v>山东二干|济南德州1号管道光缆:济南四里村-德州湖滨南路</v>
      </c>
      <c r="F1795" s="3">
        <f>INDEX(光放段!$I$4:$I$237,MATCH(纤芯!H1795,光放段!$B$4:$B$237,0))</f>
        <v>37012100000</v>
      </c>
      <c r="G1795" s="3" t="str">
        <f t="shared" si="135"/>
        <v>山东二干|济南德州1号管道光缆:平原平安大街-德州湖滨南路</v>
      </c>
      <c r="H1795" s="3">
        <f>INDEX(光放段!$B$4:$B$237,MATCH(纤芯!G1795,光放段!$C$4:$C$237,0))</f>
        <v>37012104000</v>
      </c>
      <c r="I1795" s="3" t="str">
        <f t="shared" si="136"/>
        <v>济南德州1号管道光缆</v>
      </c>
      <c r="J1795" s="3" t="str">
        <f>INDEX(子缆名称!$B$4:$B$29,纤芯!M1795)</f>
        <v>B缆</v>
      </c>
      <c r="K1795" s="3">
        <v>18</v>
      </c>
      <c r="L1795" s="3">
        <f t="shared" si="137"/>
        <v>6</v>
      </c>
      <c r="M1795" s="3">
        <f t="shared" si="138"/>
        <v>2</v>
      </c>
      <c r="N1795" s="3" t="s">
        <v>48</v>
      </c>
      <c r="O1795" s="3">
        <f>COUNTIF([1]局站!$D$4:$D$172,"="&amp;N1795)</f>
        <v>1</v>
      </c>
      <c r="P1795" s="3">
        <v>0</v>
      </c>
      <c r="Q1795" s="3">
        <v>0</v>
      </c>
      <c r="R1795" s="3">
        <v>0</v>
      </c>
      <c r="S1795" s="3" t="s">
        <v>33</v>
      </c>
      <c r="T1795" s="3">
        <f>COUNTIF([1]局站!$D$4:$D$172,"="&amp;S1795)</f>
        <v>1</v>
      </c>
      <c r="U1795" s="3">
        <v>0</v>
      </c>
      <c r="V1795" s="3">
        <v>0</v>
      </c>
      <c r="W1795" s="3">
        <v>0</v>
      </c>
      <c r="X1795" s="3" t="s">
        <v>1215</v>
      </c>
      <c r="Y1795" s="3" t="s">
        <v>854</v>
      </c>
      <c r="Z1795" s="3" t="str">
        <f>INDEX(业务类型!$C$4:$C$8,MATCH(纤芯!Y1795,业务类型!$B$4:$B$8,0))</f>
        <v>LOCAL</v>
      </c>
      <c r="AA1795" s="3" t="s">
        <v>879</v>
      </c>
    </row>
    <row r="1796" spans="1:27" ht="33" x14ac:dyDescent="0.2">
      <c r="A1796" s="3">
        <v>1793</v>
      </c>
      <c r="B1796" s="3">
        <f t="shared" si="139"/>
        <v>37012104019</v>
      </c>
      <c r="C1796" s="3" t="s">
        <v>1166</v>
      </c>
      <c r="D1796" s="3" t="s">
        <v>212</v>
      </c>
      <c r="E1796" s="3" t="str">
        <f>INDEX(光放段!$G$4:$G$237,MATCH(纤芯!G1796,光放段!$C$4:$C$237,0))</f>
        <v>山东二干|济南德州1号管道光缆:济南四里村-德州湖滨南路</v>
      </c>
      <c r="F1796" s="3">
        <f>INDEX(光放段!$I$4:$I$237,MATCH(纤芯!H1796,光放段!$B$4:$B$237,0))</f>
        <v>37012100000</v>
      </c>
      <c r="G1796" s="3" t="str">
        <f t="shared" si="135"/>
        <v>山东二干|济南德州1号管道光缆:平原平安大街-德州湖滨南路</v>
      </c>
      <c r="H1796" s="3">
        <f>INDEX(光放段!$B$4:$B$237,MATCH(纤芯!G1796,光放段!$C$4:$C$237,0))</f>
        <v>37012104000</v>
      </c>
      <c r="I1796" s="3" t="str">
        <f t="shared" si="136"/>
        <v>济南德州1号管道光缆</v>
      </c>
      <c r="J1796" s="3" t="str">
        <f>INDEX(子缆名称!$B$4:$B$29,纤芯!M1796)</f>
        <v>B缆</v>
      </c>
      <c r="K1796" s="3">
        <v>19</v>
      </c>
      <c r="L1796" s="3">
        <f t="shared" si="137"/>
        <v>7</v>
      </c>
      <c r="M1796" s="3">
        <f t="shared" si="138"/>
        <v>2</v>
      </c>
      <c r="N1796" s="3" t="s">
        <v>48</v>
      </c>
      <c r="O1796" s="3">
        <f>COUNTIF([1]局站!$D$4:$D$172,"="&amp;N1796)</f>
        <v>1</v>
      </c>
      <c r="P1796" s="3">
        <v>0</v>
      </c>
      <c r="Q1796" s="3">
        <v>0</v>
      </c>
      <c r="R1796" s="3">
        <v>0</v>
      </c>
      <c r="S1796" s="3" t="s">
        <v>33</v>
      </c>
      <c r="T1796" s="3">
        <f>COUNTIF([1]局站!$D$4:$D$172,"="&amp;S1796)</f>
        <v>1</v>
      </c>
      <c r="U1796" s="3">
        <v>0</v>
      </c>
      <c r="V1796" s="3">
        <v>0</v>
      </c>
      <c r="W1796" s="3">
        <v>0</v>
      </c>
      <c r="X1796" s="3" t="s">
        <v>1215</v>
      </c>
      <c r="Y1796" s="3" t="s">
        <v>854</v>
      </c>
      <c r="Z1796" s="3" t="str">
        <f>INDEX(业务类型!$C$4:$C$8,MATCH(纤芯!Y1796,业务类型!$B$4:$B$8,0))</f>
        <v>LOCAL</v>
      </c>
      <c r="AA1796" s="3" t="s">
        <v>879</v>
      </c>
    </row>
    <row r="1797" spans="1:27" ht="33" x14ac:dyDescent="0.2">
      <c r="A1797" s="3">
        <v>1794</v>
      </c>
      <c r="B1797" s="3">
        <f t="shared" si="139"/>
        <v>37012104020</v>
      </c>
      <c r="C1797" s="3" t="s">
        <v>1166</v>
      </c>
      <c r="D1797" s="3" t="s">
        <v>212</v>
      </c>
      <c r="E1797" s="3" t="str">
        <f>INDEX(光放段!$G$4:$G$237,MATCH(纤芯!G1797,光放段!$C$4:$C$237,0))</f>
        <v>山东二干|济南德州1号管道光缆:济南四里村-德州湖滨南路</v>
      </c>
      <c r="F1797" s="3">
        <f>INDEX(光放段!$I$4:$I$237,MATCH(纤芯!H1797,光放段!$B$4:$B$237,0))</f>
        <v>37012100000</v>
      </c>
      <c r="G1797" s="3" t="str">
        <f t="shared" ref="G1797:G1860" si="140">C1797&amp;"|"&amp;D1797&amp;":"&amp;N1797&amp;"-"&amp;S1797</f>
        <v>山东二干|济南德州1号管道光缆:平原平安大街-德州湖滨南路</v>
      </c>
      <c r="H1797" s="3">
        <f>INDEX(光放段!$B$4:$B$237,MATCH(纤芯!G1797,光放段!$C$4:$C$237,0))</f>
        <v>37012104000</v>
      </c>
      <c r="I1797" s="3" t="str">
        <f t="shared" ref="I1797:I1860" si="141">D1797</f>
        <v>济南德州1号管道光缆</v>
      </c>
      <c r="J1797" s="3" t="str">
        <f>INDEX(子缆名称!$B$4:$B$29,纤芯!M1797)</f>
        <v>B缆</v>
      </c>
      <c r="K1797" s="3">
        <v>20</v>
      </c>
      <c r="L1797" s="3">
        <f t="shared" ref="L1797:L1860" si="142">MOD(K1797-1,12)+1</f>
        <v>8</v>
      </c>
      <c r="M1797" s="3">
        <f t="shared" ref="M1797:M1860" si="143">INT((K1797-1)/12)+1</f>
        <v>2</v>
      </c>
      <c r="N1797" s="3" t="s">
        <v>48</v>
      </c>
      <c r="O1797" s="3">
        <f>COUNTIF([1]局站!$D$4:$D$172,"="&amp;N1797)</f>
        <v>1</v>
      </c>
      <c r="P1797" s="3">
        <v>0</v>
      </c>
      <c r="Q1797" s="3">
        <v>0</v>
      </c>
      <c r="R1797" s="3">
        <v>0</v>
      </c>
      <c r="S1797" s="3" t="s">
        <v>33</v>
      </c>
      <c r="T1797" s="3">
        <f>COUNTIF([1]局站!$D$4:$D$172,"="&amp;S1797)</f>
        <v>1</v>
      </c>
      <c r="U1797" s="3">
        <v>0</v>
      </c>
      <c r="V1797" s="3">
        <v>0</v>
      </c>
      <c r="W1797" s="3">
        <v>0</v>
      </c>
      <c r="X1797" s="3" t="s">
        <v>1215</v>
      </c>
      <c r="Y1797" s="3" t="s">
        <v>854</v>
      </c>
      <c r="Z1797" s="3" t="str">
        <f>INDEX(业务类型!$C$4:$C$8,MATCH(纤芯!Y1797,业务类型!$B$4:$B$8,0))</f>
        <v>LOCAL</v>
      </c>
      <c r="AA1797" s="3" t="s">
        <v>879</v>
      </c>
    </row>
    <row r="1798" spans="1:27" ht="33" x14ac:dyDescent="0.2">
      <c r="A1798" s="3">
        <v>1795</v>
      </c>
      <c r="B1798" s="3">
        <f t="shared" si="139"/>
        <v>37012104021</v>
      </c>
      <c r="C1798" s="3" t="s">
        <v>1166</v>
      </c>
      <c r="D1798" s="3" t="s">
        <v>212</v>
      </c>
      <c r="E1798" s="3" t="str">
        <f>INDEX(光放段!$G$4:$G$237,MATCH(纤芯!G1798,光放段!$C$4:$C$237,0))</f>
        <v>山东二干|济南德州1号管道光缆:济南四里村-德州湖滨南路</v>
      </c>
      <c r="F1798" s="3">
        <f>INDEX(光放段!$I$4:$I$237,MATCH(纤芯!H1798,光放段!$B$4:$B$237,0))</f>
        <v>37012100000</v>
      </c>
      <c r="G1798" s="3" t="str">
        <f t="shared" si="140"/>
        <v>山东二干|济南德州1号管道光缆:平原平安大街-德州湖滨南路</v>
      </c>
      <c r="H1798" s="3">
        <f>INDEX(光放段!$B$4:$B$237,MATCH(纤芯!G1798,光放段!$C$4:$C$237,0))</f>
        <v>37012104000</v>
      </c>
      <c r="I1798" s="3" t="str">
        <f t="shared" si="141"/>
        <v>济南德州1号管道光缆</v>
      </c>
      <c r="J1798" s="3" t="str">
        <f>INDEX(子缆名称!$B$4:$B$29,纤芯!M1798)</f>
        <v>B缆</v>
      </c>
      <c r="K1798" s="3">
        <v>21</v>
      </c>
      <c r="L1798" s="3">
        <f t="shared" si="142"/>
        <v>9</v>
      </c>
      <c r="M1798" s="3">
        <f t="shared" si="143"/>
        <v>2</v>
      </c>
      <c r="N1798" s="3" t="s">
        <v>48</v>
      </c>
      <c r="O1798" s="3">
        <f>COUNTIF([1]局站!$D$4:$D$172,"="&amp;N1798)</f>
        <v>1</v>
      </c>
      <c r="P1798" s="3">
        <v>0</v>
      </c>
      <c r="Q1798" s="3">
        <v>0</v>
      </c>
      <c r="R1798" s="3">
        <v>0</v>
      </c>
      <c r="S1798" s="3" t="s">
        <v>33</v>
      </c>
      <c r="T1798" s="3">
        <f>COUNTIF([1]局站!$D$4:$D$172,"="&amp;S1798)</f>
        <v>1</v>
      </c>
      <c r="U1798" s="3">
        <v>0</v>
      </c>
      <c r="V1798" s="3">
        <v>0</v>
      </c>
      <c r="W1798" s="3">
        <v>0</v>
      </c>
      <c r="X1798" s="3" t="s">
        <v>1215</v>
      </c>
      <c r="Y1798" s="3" t="s">
        <v>880</v>
      </c>
      <c r="Z1798" s="3" t="str">
        <f>INDEX(业务类型!$C$4:$C$8,MATCH(纤芯!Y1798,业务类型!$B$4:$B$8,0))</f>
        <v>IDLE</v>
      </c>
      <c r="AA1798" s="3"/>
    </row>
    <row r="1799" spans="1:27" ht="33" x14ac:dyDescent="0.2">
      <c r="A1799" s="3">
        <v>1796</v>
      </c>
      <c r="B1799" s="3">
        <f t="shared" si="139"/>
        <v>37012104022</v>
      </c>
      <c r="C1799" s="3" t="s">
        <v>1166</v>
      </c>
      <c r="D1799" s="3" t="s">
        <v>212</v>
      </c>
      <c r="E1799" s="3" t="str">
        <f>INDEX(光放段!$G$4:$G$237,MATCH(纤芯!G1799,光放段!$C$4:$C$237,0))</f>
        <v>山东二干|济南德州1号管道光缆:济南四里村-德州湖滨南路</v>
      </c>
      <c r="F1799" s="3">
        <f>INDEX(光放段!$I$4:$I$237,MATCH(纤芯!H1799,光放段!$B$4:$B$237,0))</f>
        <v>37012100000</v>
      </c>
      <c r="G1799" s="3" t="str">
        <f t="shared" si="140"/>
        <v>山东二干|济南德州1号管道光缆:平原平安大街-德州湖滨南路</v>
      </c>
      <c r="H1799" s="3">
        <f>INDEX(光放段!$B$4:$B$237,MATCH(纤芯!G1799,光放段!$C$4:$C$237,0))</f>
        <v>37012104000</v>
      </c>
      <c r="I1799" s="3" t="str">
        <f t="shared" si="141"/>
        <v>济南德州1号管道光缆</v>
      </c>
      <c r="J1799" s="3" t="str">
        <f>INDEX(子缆名称!$B$4:$B$29,纤芯!M1799)</f>
        <v>B缆</v>
      </c>
      <c r="K1799" s="3">
        <v>22</v>
      </c>
      <c r="L1799" s="3">
        <f t="shared" si="142"/>
        <v>10</v>
      </c>
      <c r="M1799" s="3">
        <f t="shared" si="143"/>
        <v>2</v>
      </c>
      <c r="N1799" s="3" t="s">
        <v>48</v>
      </c>
      <c r="O1799" s="3">
        <f>COUNTIF([1]局站!$D$4:$D$172,"="&amp;N1799)</f>
        <v>1</v>
      </c>
      <c r="P1799" s="3">
        <v>0</v>
      </c>
      <c r="Q1799" s="3">
        <v>0</v>
      </c>
      <c r="R1799" s="3">
        <v>0</v>
      </c>
      <c r="S1799" s="3" t="s">
        <v>33</v>
      </c>
      <c r="T1799" s="3">
        <f>COUNTIF([1]局站!$D$4:$D$172,"="&amp;S1799)</f>
        <v>1</v>
      </c>
      <c r="U1799" s="3">
        <v>0</v>
      </c>
      <c r="V1799" s="3">
        <v>0</v>
      </c>
      <c r="W1799" s="3">
        <v>0</v>
      </c>
      <c r="X1799" s="3" t="s">
        <v>1215</v>
      </c>
      <c r="Y1799" s="3" t="s">
        <v>880</v>
      </c>
      <c r="Z1799" s="3" t="str">
        <f>INDEX(业务类型!$C$4:$C$8,MATCH(纤芯!Y1799,业务类型!$B$4:$B$8,0))</f>
        <v>IDLE</v>
      </c>
      <c r="AA1799" s="3"/>
    </row>
    <row r="1800" spans="1:27" ht="33" x14ac:dyDescent="0.2">
      <c r="A1800" s="3">
        <v>1797</v>
      </c>
      <c r="B1800" s="3">
        <f t="shared" si="139"/>
        <v>37012104023</v>
      </c>
      <c r="C1800" s="3" t="s">
        <v>1166</v>
      </c>
      <c r="D1800" s="3" t="s">
        <v>212</v>
      </c>
      <c r="E1800" s="3" t="str">
        <f>INDEX(光放段!$G$4:$G$237,MATCH(纤芯!G1800,光放段!$C$4:$C$237,0))</f>
        <v>山东二干|济南德州1号管道光缆:济南四里村-德州湖滨南路</v>
      </c>
      <c r="F1800" s="3">
        <f>INDEX(光放段!$I$4:$I$237,MATCH(纤芯!H1800,光放段!$B$4:$B$237,0))</f>
        <v>37012100000</v>
      </c>
      <c r="G1800" s="3" t="str">
        <f t="shared" si="140"/>
        <v>山东二干|济南德州1号管道光缆:平原平安大街-德州湖滨南路</v>
      </c>
      <c r="H1800" s="3">
        <f>INDEX(光放段!$B$4:$B$237,MATCH(纤芯!G1800,光放段!$C$4:$C$237,0))</f>
        <v>37012104000</v>
      </c>
      <c r="I1800" s="3" t="str">
        <f t="shared" si="141"/>
        <v>济南德州1号管道光缆</v>
      </c>
      <c r="J1800" s="3" t="str">
        <f>INDEX(子缆名称!$B$4:$B$29,纤芯!M1800)</f>
        <v>B缆</v>
      </c>
      <c r="K1800" s="3">
        <v>23</v>
      </c>
      <c r="L1800" s="3">
        <f t="shared" si="142"/>
        <v>11</v>
      </c>
      <c r="M1800" s="3">
        <f t="shared" si="143"/>
        <v>2</v>
      </c>
      <c r="N1800" s="3" t="s">
        <v>48</v>
      </c>
      <c r="O1800" s="3">
        <f>COUNTIF([1]局站!$D$4:$D$172,"="&amp;N1800)</f>
        <v>1</v>
      </c>
      <c r="P1800" s="3">
        <v>0</v>
      </c>
      <c r="Q1800" s="3">
        <v>0</v>
      </c>
      <c r="R1800" s="3">
        <v>0</v>
      </c>
      <c r="S1800" s="3" t="s">
        <v>33</v>
      </c>
      <c r="T1800" s="3">
        <f>COUNTIF([1]局站!$D$4:$D$172,"="&amp;S1800)</f>
        <v>1</v>
      </c>
      <c r="U1800" s="3">
        <v>0</v>
      </c>
      <c r="V1800" s="3">
        <v>0</v>
      </c>
      <c r="W1800" s="3">
        <v>0</v>
      </c>
      <c r="X1800" s="3" t="s">
        <v>1215</v>
      </c>
      <c r="Y1800" s="3" t="s">
        <v>854</v>
      </c>
      <c r="Z1800" s="3" t="str">
        <f>INDEX(业务类型!$C$4:$C$8,MATCH(纤芯!Y1800,业务类型!$B$4:$B$8,0))</f>
        <v>LOCAL</v>
      </c>
      <c r="AA1800" s="3" t="s">
        <v>879</v>
      </c>
    </row>
    <row r="1801" spans="1:27" ht="33" x14ac:dyDescent="0.2">
      <c r="A1801" s="3">
        <v>1798</v>
      </c>
      <c r="B1801" s="3">
        <f t="shared" si="139"/>
        <v>37012104024</v>
      </c>
      <c r="C1801" s="3" t="s">
        <v>1166</v>
      </c>
      <c r="D1801" s="3" t="s">
        <v>212</v>
      </c>
      <c r="E1801" s="3" t="str">
        <f>INDEX(光放段!$G$4:$G$237,MATCH(纤芯!G1801,光放段!$C$4:$C$237,0))</f>
        <v>山东二干|济南德州1号管道光缆:济南四里村-德州湖滨南路</v>
      </c>
      <c r="F1801" s="3">
        <f>INDEX(光放段!$I$4:$I$237,MATCH(纤芯!H1801,光放段!$B$4:$B$237,0))</f>
        <v>37012100000</v>
      </c>
      <c r="G1801" s="3" t="str">
        <f t="shared" si="140"/>
        <v>山东二干|济南德州1号管道光缆:平原平安大街-德州湖滨南路</v>
      </c>
      <c r="H1801" s="3">
        <f>INDEX(光放段!$B$4:$B$237,MATCH(纤芯!G1801,光放段!$C$4:$C$237,0))</f>
        <v>37012104000</v>
      </c>
      <c r="I1801" s="3" t="str">
        <f t="shared" si="141"/>
        <v>济南德州1号管道光缆</v>
      </c>
      <c r="J1801" s="3" t="str">
        <f>INDEX(子缆名称!$B$4:$B$29,纤芯!M1801)</f>
        <v>B缆</v>
      </c>
      <c r="K1801" s="3">
        <v>24</v>
      </c>
      <c r="L1801" s="3">
        <f t="shared" si="142"/>
        <v>12</v>
      </c>
      <c r="M1801" s="3">
        <f t="shared" si="143"/>
        <v>2</v>
      </c>
      <c r="N1801" s="3" t="s">
        <v>48</v>
      </c>
      <c r="O1801" s="3">
        <f>COUNTIF([1]局站!$D$4:$D$172,"="&amp;N1801)</f>
        <v>1</v>
      </c>
      <c r="P1801" s="3">
        <v>0</v>
      </c>
      <c r="Q1801" s="3">
        <v>0</v>
      </c>
      <c r="R1801" s="3">
        <v>0</v>
      </c>
      <c r="S1801" s="3" t="s">
        <v>33</v>
      </c>
      <c r="T1801" s="3">
        <f>COUNTIF([1]局站!$D$4:$D$172,"="&amp;S1801)</f>
        <v>1</v>
      </c>
      <c r="U1801" s="3">
        <v>0</v>
      </c>
      <c r="V1801" s="3">
        <v>0</v>
      </c>
      <c r="W1801" s="3">
        <v>0</v>
      </c>
      <c r="X1801" s="3" t="s">
        <v>1215</v>
      </c>
      <c r="Y1801" s="3" t="s">
        <v>854</v>
      </c>
      <c r="Z1801" s="3" t="str">
        <f>INDEX(业务类型!$C$4:$C$8,MATCH(纤芯!Y1801,业务类型!$B$4:$B$8,0))</f>
        <v>LOCAL</v>
      </c>
      <c r="AA1801" s="3" t="s">
        <v>879</v>
      </c>
    </row>
    <row r="1802" spans="1:27" ht="33" x14ac:dyDescent="0.2">
      <c r="A1802" s="3">
        <v>1799</v>
      </c>
      <c r="B1802" s="3">
        <f t="shared" si="139"/>
        <v>37012104025</v>
      </c>
      <c r="C1802" s="3" t="s">
        <v>1166</v>
      </c>
      <c r="D1802" s="3" t="s">
        <v>212</v>
      </c>
      <c r="E1802" s="3" t="str">
        <f>INDEX(光放段!$G$4:$G$237,MATCH(纤芯!G1802,光放段!$C$4:$C$237,0))</f>
        <v>山东二干|济南德州1号管道光缆:济南四里村-德州湖滨南路</v>
      </c>
      <c r="F1802" s="3">
        <f>INDEX(光放段!$I$4:$I$237,MATCH(纤芯!H1802,光放段!$B$4:$B$237,0))</f>
        <v>37012100000</v>
      </c>
      <c r="G1802" s="3" t="str">
        <f t="shared" si="140"/>
        <v>山东二干|济南德州1号管道光缆:平原平安大街-德州湖滨南路</v>
      </c>
      <c r="H1802" s="3">
        <f>INDEX(光放段!$B$4:$B$237,MATCH(纤芯!G1802,光放段!$C$4:$C$237,0))</f>
        <v>37012104000</v>
      </c>
      <c r="I1802" s="3" t="str">
        <f t="shared" si="141"/>
        <v>济南德州1号管道光缆</v>
      </c>
      <c r="J1802" s="3" t="str">
        <f>INDEX(子缆名称!$B$4:$B$29,纤芯!M1802)</f>
        <v>C缆</v>
      </c>
      <c r="K1802" s="3">
        <v>25</v>
      </c>
      <c r="L1802" s="3">
        <f t="shared" si="142"/>
        <v>1</v>
      </c>
      <c r="M1802" s="3">
        <f t="shared" si="143"/>
        <v>3</v>
      </c>
      <c r="N1802" s="3" t="s">
        <v>48</v>
      </c>
      <c r="O1802" s="3">
        <f>COUNTIF([1]局站!$D$4:$D$172,"="&amp;N1802)</f>
        <v>1</v>
      </c>
      <c r="P1802" s="3">
        <v>0</v>
      </c>
      <c r="Q1802" s="3">
        <v>0</v>
      </c>
      <c r="R1802" s="3">
        <v>0</v>
      </c>
      <c r="S1802" s="3" t="s">
        <v>33</v>
      </c>
      <c r="T1802" s="3">
        <f>COUNTIF([1]局站!$D$4:$D$172,"="&amp;S1802)</f>
        <v>1</v>
      </c>
      <c r="U1802" s="3">
        <v>0</v>
      </c>
      <c r="V1802" s="3">
        <v>0</v>
      </c>
      <c r="W1802" s="3">
        <v>0</v>
      </c>
      <c r="X1802" s="3" t="s">
        <v>1215</v>
      </c>
      <c r="Y1802" s="3" t="s">
        <v>881</v>
      </c>
      <c r="Z1802" s="3" t="str">
        <f>INDEX(业务类型!$C$4:$C$8,MATCH(纤芯!Y1802,业务类型!$B$4:$B$8,0))</f>
        <v>OTHER</v>
      </c>
      <c r="AA1802" s="3" t="s">
        <v>882</v>
      </c>
    </row>
    <row r="1803" spans="1:27" ht="33" x14ac:dyDescent="0.2">
      <c r="A1803" s="3">
        <v>1800</v>
      </c>
      <c r="B1803" s="3">
        <f t="shared" si="139"/>
        <v>37012104026</v>
      </c>
      <c r="C1803" s="3" t="s">
        <v>1166</v>
      </c>
      <c r="D1803" s="3" t="s">
        <v>212</v>
      </c>
      <c r="E1803" s="3" t="str">
        <f>INDEX(光放段!$G$4:$G$237,MATCH(纤芯!G1803,光放段!$C$4:$C$237,0))</f>
        <v>山东二干|济南德州1号管道光缆:济南四里村-德州湖滨南路</v>
      </c>
      <c r="F1803" s="3">
        <f>INDEX(光放段!$I$4:$I$237,MATCH(纤芯!H1803,光放段!$B$4:$B$237,0))</f>
        <v>37012100000</v>
      </c>
      <c r="G1803" s="3" t="str">
        <f t="shared" si="140"/>
        <v>山东二干|济南德州1号管道光缆:平原平安大街-德州湖滨南路</v>
      </c>
      <c r="H1803" s="3">
        <f>INDEX(光放段!$B$4:$B$237,MATCH(纤芯!G1803,光放段!$C$4:$C$237,0))</f>
        <v>37012104000</v>
      </c>
      <c r="I1803" s="3" t="str">
        <f t="shared" si="141"/>
        <v>济南德州1号管道光缆</v>
      </c>
      <c r="J1803" s="3" t="str">
        <f>INDEX(子缆名称!$B$4:$B$29,纤芯!M1803)</f>
        <v>C缆</v>
      </c>
      <c r="K1803" s="3">
        <v>26</v>
      </c>
      <c r="L1803" s="3">
        <f t="shared" si="142"/>
        <v>2</v>
      </c>
      <c r="M1803" s="3">
        <f t="shared" si="143"/>
        <v>3</v>
      </c>
      <c r="N1803" s="3" t="s">
        <v>48</v>
      </c>
      <c r="O1803" s="3">
        <f>COUNTIF([1]局站!$D$4:$D$172,"="&amp;N1803)</f>
        <v>1</v>
      </c>
      <c r="P1803" s="3">
        <v>0</v>
      </c>
      <c r="Q1803" s="3">
        <v>0</v>
      </c>
      <c r="R1803" s="3">
        <v>0</v>
      </c>
      <c r="S1803" s="3" t="s">
        <v>33</v>
      </c>
      <c r="T1803" s="3">
        <f>COUNTIF([1]局站!$D$4:$D$172,"="&amp;S1803)</f>
        <v>1</v>
      </c>
      <c r="U1803" s="3">
        <v>0</v>
      </c>
      <c r="V1803" s="3">
        <v>0</v>
      </c>
      <c r="W1803" s="3">
        <v>0</v>
      </c>
      <c r="X1803" s="3" t="s">
        <v>1215</v>
      </c>
      <c r="Y1803" s="3" t="s">
        <v>881</v>
      </c>
      <c r="Z1803" s="3" t="str">
        <f>INDEX(业务类型!$C$4:$C$8,MATCH(纤芯!Y1803,业务类型!$B$4:$B$8,0))</f>
        <v>OTHER</v>
      </c>
      <c r="AA1803" s="3" t="s">
        <v>882</v>
      </c>
    </row>
    <row r="1804" spans="1:27" ht="33" x14ac:dyDescent="0.2">
      <c r="A1804" s="3">
        <v>1801</v>
      </c>
      <c r="B1804" s="3">
        <f t="shared" si="139"/>
        <v>37012104027</v>
      </c>
      <c r="C1804" s="3" t="s">
        <v>1166</v>
      </c>
      <c r="D1804" s="3" t="s">
        <v>212</v>
      </c>
      <c r="E1804" s="3" t="str">
        <f>INDEX(光放段!$G$4:$G$237,MATCH(纤芯!G1804,光放段!$C$4:$C$237,0))</f>
        <v>山东二干|济南德州1号管道光缆:济南四里村-德州湖滨南路</v>
      </c>
      <c r="F1804" s="3">
        <f>INDEX(光放段!$I$4:$I$237,MATCH(纤芯!H1804,光放段!$B$4:$B$237,0))</f>
        <v>37012100000</v>
      </c>
      <c r="G1804" s="3" t="str">
        <f t="shared" si="140"/>
        <v>山东二干|济南德州1号管道光缆:平原平安大街-德州湖滨南路</v>
      </c>
      <c r="H1804" s="3">
        <f>INDEX(光放段!$B$4:$B$237,MATCH(纤芯!G1804,光放段!$C$4:$C$237,0))</f>
        <v>37012104000</v>
      </c>
      <c r="I1804" s="3" t="str">
        <f t="shared" si="141"/>
        <v>济南德州1号管道光缆</v>
      </c>
      <c r="J1804" s="3" t="str">
        <f>INDEX(子缆名称!$B$4:$B$29,纤芯!M1804)</f>
        <v>C缆</v>
      </c>
      <c r="K1804" s="3">
        <v>27</v>
      </c>
      <c r="L1804" s="3">
        <f t="shared" si="142"/>
        <v>3</v>
      </c>
      <c r="M1804" s="3">
        <f t="shared" si="143"/>
        <v>3</v>
      </c>
      <c r="N1804" s="3" t="s">
        <v>48</v>
      </c>
      <c r="O1804" s="3">
        <f>COUNTIF([1]局站!$D$4:$D$172,"="&amp;N1804)</f>
        <v>1</v>
      </c>
      <c r="P1804" s="3">
        <v>0</v>
      </c>
      <c r="Q1804" s="3">
        <v>0</v>
      </c>
      <c r="R1804" s="3">
        <v>0</v>
      </c>
      <c r="S1804" s="3" t="s">
        <v>33</v>
      </c>
      <c r="T1804" s="3">
        <f>COUNTIF([1]局站!$D$4:$D$172,"="&amp;S1804)</f>
        <v>1</v>
      </c>
      <c r="U1804" s="3">
        <v>0</v>
      </c>
      <c r="V1804" s="3">
        <v>0</v>
      </c>
      <c r="W1804" s="3">
        <v>0</v>
      </c>
      <c r="X1804" s="3" t="s">
        <v>1215</v>
      </c>
      <c r="Y1804" s="3" t="s">
        <v>854</v>
      </c>
      <c r="Z1804" s="3" t="str">
        <f>INDEX(业务类型!$C$4:$C$8,MATCH(纤芯!Y1804,业务类型!$B$4:$B$8,0))</f>
        <v>LOCAL</v>
      </c>
      <c r="AA1804" s="3" t="s">
        <v>879</v>
      </c>
    </row>
    <row r="1805" spans="1:27" ht="33" x14ac:dyDescent="0.2">
      <c r="A1805" s="3">
        <v>1802</v>
      </c>
      <c r="B1805" s="3">
        <f t="shared" si="139"/>
        <v>37012104028</v>
      </c>
      <c r="C1805" s="3" t="s">
        <v>1166</v>
      </c>
      <c r="D1805" s="3" t="s">
        <v>212</v>
      </c>
      <c r="E1805" s="3" t="str">
        <f>INDEX(光放段!$G$4:$G$237,MATCH(纤芯!G1805,光放段!$C$4:$C$237,0))</f>
        <v>山东二干|济南德州1号管道光缆:济南四里村-德州湖滨南路</v>
      </c>
      <c r="F1805" s="3">
        <f>INDEX(光放段!$I$4:$I$237,MATCH(纤芯!H1805,光放段!$B$4:$B$237,0))</f>
        <v>37012100000</v>
      </c>
      <c r="G1805" s="3" t="str">
        <f t="shared" si="140"/>
        <v>山东二干|济南德州1号管道光缆:平原平安大街-德州湖滨南路</v>
      </c>
      <c r="H1805" s="3">
        <f>INDEX(光放段!$B$4:$B$237,MATCH(纤芯!G1805,光放段!$C$4:$C$237,0))</f>
        <v>37012104000</v>
      </c>
      <c r="I1805" s="3" t="str">
        <f t="shared" si="141"/>
        <v>济南德州1号管道光缆</v>
      </c>
      <c r="J1805" s="3" t="str">
        <f>INDEX(子缆名称!$B$4:$B$29,纤芯!M1805)</f>
        <v>C缆</v>
      </c>
      <c r="K1805" s="3">
        <v>28</v>
      </c>
      <c r="L1805" s="3">
        <f t="shared" si="142"/>
        <v>4</v>
      </c>
      <c r="M1805" s="3">
        <f t="shared" si="143"/>
        <v>3</v>
      </c>
      <c r="N1805" s="3" t="s">
        <v>48</v>
      </c>
      <c r="O1805" s="3">
        <f>COUNTIF([1]局站!$D$4:$D$172,"="&amp;N1805)</f>
        <v>1</v>
      </c>
      <c r="P1805" s="3">
        <v>0</v>
      </c>
      <c r="Q1805" s="3">
        <v>0</v>
      </c>
      <c r="R1805" s="3">
        <v>0</v>
      </c>
      <c r="S1805" s="3" t="s">
        <v>33</v>
      </c>
      <c r="T1805" s="3">
        <f>COUNTIF([1]局站!$D$4:$D$172,"="&amp;S1805)</f>
        <v>1</v>
      </c>
      <c r="U1805" s="3">
        <v>0</v>
      </c>
      <c r="V1805" s="3">
        <v>0</v>
      </c>
      <c r="W1805" s="3">
        <v>0</v>
      </c>
      <c r="X1805" s="3" t="s">
        <v>1215</v>
      </c>
      <c r="Y1805" s="3" t="s">
        <v>854</v>
      </c>
      <c r="Z1805" s="3" t="str">
        <f>INDEX(业务类型!$C$4:$C$8,MATCH(纤芯!Y1805,业务类型!$B$4:$B$8,0))</f>
        <v>LOCAL</v>
      </c>
      <c r="AA1805" s="3" t="s">
        <v>879</v>
      </c>
    </row>
    <row r="1806" spans="1:27" ht="33" x14ac:dyDescent="0.2">
      <c r="A1806" s="3">
        <v>1803</v>
      </c>
      <c r="B1806" s="3">
        <f t="shared" si="139"/>
        <v>37012104029</v>
      </c>
      <c r="C1806" s="3" t="s">
        <v>1166</v>
      </c>
      <c r="D1806" s="3" t="s">
        <v>212</v>
      </c>
      <c r="E1806" s="3" t="str">
        <f>INDEX(光放段!$G$4:$G$237,MATCH(纤芯!G1806,光放段!$C$4:$C$237,0))</f>
        <v>山东二干|济南德州1号管道光缆:济南四里村-德州湖滨南路</v>
      </c>
      <c r="F1806" s="3">
        <f>INDEX(光放段!$I$4:$I$237,MATCH(纤芯!H1806,光放段!$B$4:$B$237,0))</f>
        <v>37012100000</v>
      </c>
      <c r="G1806" s="3" t="str">
        <f t="shared" si="140"/>
        <v>山东二干|济南德州1号管道光缆:平原平安大街-德州湖滨南路</v>
      </c>
      <c r="H1806" s="3">
        <f>INDEX(光放段!$B$4:$B$237,MATCH(纤芯!G1806,光放段!$C$4:$C$237,0))</f>
        <v>37012104000</v>
      </c>
      <c r="I1806" s="3" t="str">
        <f t="shared" si="141"/>
        <v>济南德州1号管道光缆</v>
      </c>
      <c r="J1806" s="3" t="str">
        <f>INDEX(子缆名称!$B$4:$B$29,纤芯!M1806)</f>
        <v>C缆</v>
      </c>
      <c r="K1806" s="3">
        <v>29</v>
      </c>
      <c r="L1806" s="3">
        <f t="shared" si="142"/>
        <v>5</v>
      </c>
      <c r="M1806" s="3">
        <f t="shared" si="143"/>
        <v>3</v>
      </c>
      <c r="N1806" s="3" t="s">
        <v>48</v>
      </c>
      <c r="O1806" s="3">
        <f>COUNTIF([1]局站!$D$4:$D$172,"="&amp;N1806)</f>
        <v>1</v>
      </c>
      <c r="P1806" s="3">
        <v>0</v>
      </c>
      <c r="Q1806" s="3">
        <v>0</v>
      </c>
      <c r="R1806" s="3">
        <v>0</v>
      </c>
      <c r="S1806" s="3" t="s">
        <v>33</v>
      </c>
      <c r="T1806" s="3">
        <f>COUNTIF([1]局站!$D$4:$D$172,"="&amp;S1806)</f>
        <v>1</v>
      </c>
      <c r="U1806" s="3">
        <v>0</v>
      </c>
      <c r="V1806" s="3">
        <v>0</v>
      </c>
      <c r="W1806" s="3">
        <v>0</v>
      </c>
      <c r="X1806" s="3" t="s">
        <v>1215</v>
      </c>
      <c r="Y1806" s="3" t="s">
        <v>880</v>
      </c>
      <c r="Z1806" s="3" t="str">
        <f>INDEX(业务类型!$C$4:$C$8,MATCH(纤芯!Y1806,业务类型!$B$4:$B$8,0))</f>
        <v>IDLE</v>
      </c>
      <c r="AA1806" s="3"/>
    </row>
    <row r="1807" spans="1:27" ht="33" x14ac:dyDescent="0.2">
      <c r="A1807" s="3">
        <v>1804</v>
      </c>
      <c r="B1807" s="3">
        <f t="shared" si="139"/>
        <v>37012104030</v>
      </c>
      <c r="C1807" s="3" t="s">
        <v>1166</v>
      </c>
      <c r="D1807" s="3" t="s">
        <v>212</v>
      </c>
      <c r="E1807" s="3" t="str">
        <f>INDEX(光放段!$G$4:$G$237,MATCH(纤芯!G1807,光放段!$C$4:$C$237,0))</f>
        <v>山东二干|济南德州1号管道光缆:济南四里村-德州湖滨南路</v>
      </c>
      <c r="F1807" s="3">
        <f>INDEX(光放段!$I$4:$I$237,MATCH(纤芯!H1807,光放段!$B$4:$B$237,0))</f>
        <v>37012100000</v>
      </c>
      <c r="G1807" s="3" t="str">
        <f t="shared" si="140"/>
        <v>山东二干|济南德州1号管道光缆:平原平安大街-德州湖滨南路</v>
      </c>
      <c r="H1807" s="3">
        <f>INDEX(光放段!$B$4:$B$237,MATCH(纤芯!G1807,光放段!$C$4:$C$237,0))</f>
        <v>37012104000</v>
      </c>
      <c r="I1807" s="3" t="str">
        <f t="shared" si="141"/>
        <v>济南德州1号管道光缆</v>
      </c>
      <c r="J1807" s="3" t="str">
        <f>INDEX(子缆名称!$B$4:$B$29,纤芯!M1807)</f>
        <v>C缆</v>
      </c>
      <c r="K1807" s="3">
        <v>30</v>
      </c>
      <c r="L1807" s="3">
        <f t="shared" si="142"/>
        <v>6</v>
      </c>
      <c r="M1807" s="3">
        <f t="shared" si="143"/>
        <v>3</v>
      </c>
      <c r="N1807" s="3" t="s">
        <v>48</v>
      </c>
      <c r="O1807" s="3">
        <f>COUNTIF([1]局站!$D$4:$D$172,"="&amp;N1807)</f>
        <v>1</v>
      </c>
      <c r="P1807" s="3">
        <v>0</v>
      </c>
      <c r="Q1807" s="3">
        <v>0</v>
      </c>
      <c r="R1807" s="3">
        <v>0</v>
      </c>
      <c r="S1807" s="3" t="s">
        <v>33</v>
      </c>
      <c r="T1807" s="3">
        <f>COUNTIF([1]局站!$D$4:$D$172,"="&amp;S1807)</f>
        <v>1</v>
      </c>
      <c r="U1807" s="3">
        <v>0</v>
      </c>
      <c r="V1807" s="3">
        <v>0</v>
      </c>
      <c r="W1807" s="3">
        <v>0</v>
      </c>
      <c r="X1807" s="3" t="s">
        <v>1215</v>
      </c>
      <c r="Y1807" s="3" t="s">
        <v>880</v>
      </c>
      <c r="Z1807" s="3" t="str">
        <f>INDEX(业务类型!$C$4:$C$8,MATCH(纤芯!Y1807,业务类型!$B$4:$B$8,0))</f>
        <v>IDLE</v>
      </c>
      <c r="AA1807" s="3"/>
    </row>
    <row r="1808" spans="1:27" ht="33" x14ac:dyDescent="0.2">
      <c r="A1808" s="3">
        <v>1805</v>
      </c>
      <c r="B1808" s="3">
        <f t="shared" si="139"/>
        <v>37012104031</v>
      </c>
      <c r="C1808" s="3" t="s">
        <v>1166</v>
      </c>
      <c r="D1808" s="3" t="s">
        <v>212</v>
      </c>
      <c r="E1808" s="3" t="str">
        <f>INDEX(光放段!$G$4:$G$237,MATCH(纤芯!G1808,光放段!$C$4:$C$237,0))</f>
        <v>山东二干|济南德州1号管道光缆:济南四里村-德州湖滨南路</v>
      </c>
      <c r="F1808" s="3">
        <f>INDEX(光放段!$I$4:$I$237,MATCH(纤芯!H1808,光放段!$B$4:$B$237,0))</f>
        <v>37012100000</v>
      </c>
      <c r="G1808" s="3" t="str">
        <f t="shared" si="140"/>
        <v>山东二干|济南德州1号管道光缆:平原平安大街-德州湖滨南路</v>
      </c>
      <c r="H1808" s="3">
        <f>INDEX(光放段!$B$4:$B$237,MATCH(纤芯!G1808,光放段!$C$4:$C$237,0))</f>
        <v>37012104000</v>
      </c>
      <c r="I1808" s="3" t="str">
        <f t="shared" si="141"/>
        <v>济南德州1号管道光缆</v>
      </c>
      <c r="J1808" s="3" t="str">
        <f>INDEX(子缆名称!$B$4:$B$29,纤芯!M1808)</f>
        <v>C缆</v>
      </c>
      <c r="K1808" s="3">
        <v>31</v>
      </c>
      <c r="L1808" s="3">
        <f t="shared" si="142"/>
        <v>7</v>
      </c>
      <c r="M1808" s="3">
        <f t="shared" si="143"/>
        <v>3</v>
      </c>
      <c r="N1808" s="3" t="s">
        <v>48</v>
      </c>
      <c r="O1808" s="3">
        <f>COUNTIF([1]局站!$D$4:$D$172,"="&amp;N1808)</f>
        <v>1</v>
      </c>
      <c r="P1808" s="3">
        <v>0</v>
      </c>
      <c r="Q1808" s="3">
        <v>0</v>
      </c>
      <c r="R1808" s="3">
        <v>0</v>
      </c>
      <c r="S1808" s="3" t="s">
        <v>33</v>
      </c>
      <c r="T1808" s="3">
        <f>COUNTIF([1]局站!$D$4:$D$172,"="&amp;S1808)</f>
        <v>1</v>
      </c>
      <c r="U1808" s="3">
        <v>0</v>
      </c>
      <c r="V1808" s="3">
        <v>0</v>
      </c>
      <c r="W1808" s="3">
        <v>0</v>
      </c>
      <c r="X1808" s="3" t="s">
        <v>1215</v>
      </c>
      <c r="Y1808" s="3" t="s">
        <v>854</v>
      </c>
      <c r="Z1808" s="3" t="str">
        <f>INDEX(业务类型!$C$4:$C$8,MATCH(纤芯!Y1808,业务类型!$B$4:$B$8,0))</f>
        <v>LOCAL</v>
      </c>
      <c r="AA1808" s="3" t="s">
        <v>879</v>
      </c>
    </row>
    <row r="1809" spans="1:27" ht="33" x14ac:dyDescent="0.2">
      <c r="A1809" s="3">
        <v>1806</v>
      </c>
      <c r="B1809" s="3">
        <f t="shared" si="139"/>
        <v>37012104032</v>
      </c>
      <c r="C1809" s="3" t="s">
        <v>1166</v>
      </c>
      <c r="D1809" s="3" t="s">
        <v>212</v>
      </c>
      <c r="E1809" s="3" t="str">
        <f>INDEX(光放段!$G$4:$G$237,MATCH(纤芯!G1809,光放段!$C$4:$C$237,0))</f>
        <v>山东二干|济南德州1号管道光缆:济南四里村-德州湖滨南路</v>
      </c>
      <c r="F1809" s="3">
        <f>INDEX(光放段!$I$4:$I$237,MATCH(纤芯!H1809,光放段!$B$4:$B$237,0))</f>
        <v>37012100000</v>
      </c>
      <c r="G1809" s="3" t="str">
        <f t="shared" si="140"/>
        <v>山东二干|济南德州1号管道光缆:平原平安大街-德州湖滨南路</v>
      </c>
      <c r="H1809" s="3">
        <f>INDEX(光放段!$B$4:$B$237,MATCH(纤芯!G1809,光放段!$C$4:$C$237,0))</f>
        <v>37012104000</v>
      </c>
      <c r="I1809" s="3" t="str">
        <f t="shared" si="141"/>
        <v>济南德州1号管道光缆</v>
      </c>
      <c r="J1809" s="3" t="str">
        <f>INDEX(子缆名称!$B$4:$B$29,纤芯!M1809)</f>
        <v>C缆</v>
      </c>
      <c r="K1809" s="3">
        <v>32</v>
      </c>
      <c r="L1809" s="3">
        <f t="shared" si="142"/>
        <v>8</v>
      </c>
      <c r="M1809" s="3">
        <f t="shared" si="143"/>
        <v>3</v>
      </c>
      <c r="N1809" s="3" t="s">
        <v>48</v>
      </c>
      <c r="O1809" s="3">
        <f>COUNTIF([1]局站!$D$4:$D$172,"="&amp;N1809)</f>
        <v>1</v>
      </c>
      <c r="P1809" s="3">
        <v>0</v>
      </c>
      <c r="Q1809" s="3">
        <v>0</v>
      </c>
      <c r="R1809" s="3">
        <v>0</v>
      </c>
      <c r="S1809" s="3" t="s">
        <v>33</v>
      </c>
      <c r="T1809" s="3">
        <f>COUNTIF([1]局站!$D$4:$D$172,"="&amp;S1809)</f>
        <v>1</v>
      </c>
      <c r="U1809" s="3">
        <v>0</v>
      </c>
      <c r="V1809" s="3">
        <v>0</v>
      </c>
      <c r="W1809" s="3">
        <v>0</v>
      </c>
      <c r="X1809" s="3" t="s">
        <v>1215</v>
      </c>
      <c r="Y1809" s="3" t="s">
        <v>880</v>
      </c>
      <c r="Z1809" s="3" t="str">
        <f>INDEX(业务类型!$C$4:$C$8,MATCH(纤芯!Y1809,业务类型!$B$4:$B$8,0))</f>
        <v>IDLE</v>
      </c>
      <c r="AA1809" s="3"/>
    </row>
    <row r="1810" spans="1:27" ht="33" x14ac:dyDescent="0.2">
      <c r="A1810" s="3">
        <v>1807</v>
      </c>
      <c r="B1810" s="3">
        <f t="shared" si="139"/>
        <v>37012104033</v>
      </c>
      <c r="C1810" s="3" t="s">
        <v>1166</v>
      </c>
      <c r="D1810" s="3" t="s">
        <v>212</v>
      </c>
      <c r="E1810" s="3" t="str">
        <f>INDEX(光放段!$G$4:$G$237,MATCH(纤芯!G1810,光放段!$C$4:$C$237,0))</f>
        <v>山东二干|济南德州1号管道光缆:济南四里村-德州湖滨南路</v>
      </c>
      <c r="F1810" s="3">
        <f>INDEX(光放段!$I$4:$I$237,MATCH(纤芯!H1810,光放段!$B$4:$B$237,0))</f>
        <v>37012100000</v>
      </c>
      <c r="G1810" s="3" t="str">
        <f t="shared" si="140"/>
        <v>山东二干|济南德州1号管道光缆:平原平安大街-德州湖滨南路</v>
      </c>
      <c r="H1810" s="3">
        <f>INDEX(光放段!$B$4:$B$237,MATCH(纤芯!G1810,光放段!$C$4:$C$237,0))</f>
        <v>37012104000</v>
      </c>
      <c r="I1810" s="3" t="str">
        <f t="shared" si="141"/>
        <v>济南德州1号管道光缆</v>
      </c>
      <c r="J1810" s="3" t="str">
        <f>INDEX(子缆名称!$B$4:$B$29,纤芯!M1810)</f>
        <v>C缆</v>
      </c>
      <c r="K1810" s="3">
        <v>33</v>
      </c>
      <c r="L1810" s="3">
        <f t="shared" si="142"/>
        <v>9</v>
      </c>
      <c r="M1810" s="3">
        <f t="shared" si="143"/>
        <v>3</v>
      </c>
      <c r="N1810" s="3" t="s">
        <v>48</v>
      </c>
      <c r="O1810" s="3">
        <f>COUNTIF([1]局站!$D$4:$D$172,"="&amp;N1810)</f>
        <v>1</v>
      </c>
      <c r="P1810" s="3">
        <v>0</v>
      </c>
      <c r="Q1810" s="3">
        <v>0</v>
      </c>
      <c r="R1810" s="3">
        <v>0</v>
      </c>
      <c r="S1810" s="3" t="s">
        <v>33</v>
      </c>
      <c r="T1810" s="3">
        <f>COUNTIF([1]局站!$D$4:$D$172,"="&amp;S1810)</f>
        <v>1</v>
      </c>
      <c r="U1810" s="3">
        <v>0</v>
      </c>
      <c r="V1810" s="3">
        <v>0</v>
      </c>
      <c r="W1810" s="3">
        <v>0</v>
      </c>
      <c r="X1810" s="3" t="s">
        <v>1215</v>
      </c>
      <c r="Y1810" s="3" t="s">
        <v>854</v>
      </c>
      <c r="Z1810" s="3" t="str">
        <f>INDEX(业务类型!$C$4:$C$8,MATCH(纤芯!Y1810,业务类型!$B$4:$B$8,0))</f>
        <v>LOCAL</v>
      </c>
      <c r="AA1810" s="3" t="s">
        <v>879</v>
      </c>
    </row>
    <row r="1811" spans="1:27" ht="33" x14ac:dyDescent="0.2">
      <c r="A1811" s="3">
        <v>1808</v>
      </c>
      <c r="B1811" s="3">
        <f t="shared" si="139"/>
        <v>37012104034</v>
      </c>
      <c r="C1811" s="3" t="s">
        <v>1166</v>
      </c>
      <c r="D1811" s="3" t="s">
        <v>212</v>
      </c>
      <c r="E1811" s="3" t="str">
        <f>INDEX(光放段!$G$4:$G$237,MATCH(纤芯!G1811,光放段!$C$4:$C$237,0))</f>
        <v>山东二干|济南德州1号管道光缆:济南四里村-德州湖滨南路</v>
      </c>
      <c r="F1811" s="3">
        <f>INDEX(光放段!$I$4:$I$237,MATCH(纤芯!H1811,光放段!$B$4:$B$237,0))</f>
        <v>37012100000</v>
      </c>
      <c r="G1811" s="3" t="str">
        <f t="shared" si="140"/>
        <v>山东二干|济南德州1号管道光缆:平原平安大街-德州湖滨南路</v>
      </c>
      <c r="H1811" s="3">
        <f>INDEX(光放段!$B$4:$B$237,MATCH(纤芯!G1811,光放段!$C$4:$C$237,0))</f>
        <v>37012104000</v>
      </c>
      <c r="I1811" s="3" t="str">
        <f t="shared" si="141"/>
        <v>济南德州1号管道光缆</v>
      </c>
      <c r="J1811" s="3" t="str">
        <f>INDEX(子缆名称!$B$4:$B$29,纤芯!M1811)</f>
        <v>C缆</v>
      </c>
      <c r="K1811" s="3">
        <v>34</v>
      </c>
      <c r="L1811" s="3">
        <f t="shared" si="142"/>
        <v>10</v>
      </c>
      <c r="M1811" s="3">
        <f t="shared" si="143"/>
        <v>3</v>
      </c>
      <c r="N1811" s="3" t="s">
        <v>48</v>
      </c>
      <c r="O1811" s="3">
        <f>COUNTIF([1]局站!$D$4:$D$172,"="&amp;N1811)</f>
        <v>1</v>
      </c>
      <c r="P1811" s="3">
        <v>0</v>
      </c>
      <c r="Q1811" s="3">
        <v>0</v>
      </c>
      <c r="R1811" s="3">
        <v>0</v>
      </c>
      <c r="S1811" s="3" t="s">
        <v>33</v>
      </c>
      <c r="T1811" s="3">
        <f>COUNTIF([1]局站!$D$4:$D$172,"="&amp;S1811)</f>
        <v>1</v>
      </c>
      <c r="U1811" s="3">
        <v>0</v>
      </c>
      <c r="V1811" s="3">
        <v>0</v>
      </c>
      <c r="W1811" s="3">
        <v>0</v>
      </c>
      <c r="X1811" s="3" t="s">
        <v>1215</v>
      </c>
      <c r="Y1811" s="3" t="s">
        <v>880</v>
      </c>
      <c r="Z1811" s="3" t="str">
        <f>INDEX(业务类型!$C$4:$C$8,MATCH(纤芯!Y1811,业务类型!$B$4:$B$8,0))</f>
        <v>IDLE</v>
      </c>
      <c r="AA1811" s="3"/>
    </row>
    <row r="1812" spans="1:27" ht="33" x14ac:dyDescent="0.2">
      <c r="A1812" s="3">
        <v>1809</v>
      </c>
      <c r="B1812" s="3">
        <f t="shared" si="139"/>
        <v>37012104035</v>
      </c>
      <c r="C1812" s="3" t="s">
        <v>1166</v>
      </c>
      <c r="D1812" s="3" t="s">
        <v>212</v>
      </c>
      <c r="E1812" s="3" t="str">
        <f>INDEX(光放段!$G$4:$G$237,MATCH(纤芯!G1812,光放段!$C$4:$C$237,0))</f>
        <v>山东二干|济南德州1号管道光缆:济南四里村-德州湖滨南路</v>
      </c>
      <c r="F1812" s="3">
        <f>INDEX(光放段!$I$4:$I$237,MATCH(纤芯!H1812,光放段!$B$4:$B$237,0))</f>
        <v>37012100000</v>
      </c>
      <c r="G1812" s="3" t="str">
        <f t="shared" si="140"/>
        <v>山东二干|济南德州1号管道光缆:平原平安大街-德州湖滨南路</v>
      </c>
      <c r="H1812" s="3">
        <f>INDEX(光放段!$B$4:$B$237,MATCH(纤芯!G1812,光放段!$C$4:$C$237,0))</f>
        <v>37012104000</v>
      </c>
      <c r="I1812" s="3" t="str">
        <f t="shared" si="141"/>
        <v>济南德州1号管道光缆</v>
      </c>
      <c r="J1812" s="3" t="str">
        <f>INDEX(子缆名称!$B$4:$B$29,纤芯!M1812)</f>
        <v>C缆</v>
      </c>
      <c r="K1812" s="3">
        <v>35</v>
      </c>
      <c r="L1812" s="3">
        <f t="shared" si="142"/>
        <v>11</v>
      </c>
      <c r="M1812" s="3">
        <f t="shared" si="143"/>
        <v>3</v>
      </c>
      <c r="N1812" s="3" t="s">
        <v>48</v>
      </c>
      <c r="O1812" s="3">
        <f>COUNTIF([1]局站!$D$4:$D$172,"="&amp;N1812)</f>
        <v>1</v>
      </c>
      <c r="P1812" s="3">
        <v>0</v>
      </c>
      <c r="Q1812" s="3">
        <v>0</v>
      </c>
      <c r="R1812" s="3">
        <v>0</v>
      </c>
      <c r="S1812" s="3" t="s">
        <v>33</v>
      </c>
      <c r="T1812" s="3">
        <f>COUNTIF([1]局站!$D$4:$D$172,"="&amp;S1812)</f>
        <v>1</v>
      </c>
      <c r="U1812" s="3">
        <v>0</v>
      </c>
      <c r="V1812" s="3">
        <v>0</v>
      </c>
      <c r="W1812" s="3">
        <v>0</v>
      </c>
      <c r="X1812" s="3" t="s">
        <v>1215</v>
      </c>
      <c r="Y1812" s="3" t="s">
        <v>854</v>
      </c>
      <c r="Z1812" s="3" t="str">
        <f>INDEX(业务类型!$C$4:$C$8,MATCH(纤芯!Y1812,业务类型!$B$4:$B$8,0))</f>
        <v>LOCAL</v>
      </c>
      <c r="AA1812" s="3" t="s">
        <v>879</v>
      </c>
    </row>
    <row r="1813" spans="1:27" ht="33" x14ac:dyDescent="0.2">
      <c r="A1813" s="3">
        <v>1810</v>
      </c>
      <c r="B1813" s="3">
        <f t="shared" ref="B1813:B1876" si="144">H1813+K1813</f>
        <v>37012104036</v>
      </c>
      <c r="C1813" s="3" t="s">
        <v>1166</v>
      </c>
      <c r="D1813" s="3" t="s">
        <v>212</v>
      </c>
      <c r="E1813" s="3" t="str">
        <f>INDEX(光放段!$G$4:$G$237,MATCH(纤芯!G1813,光放段!$C$4:$C$237,0))</f>
        <v>山东二干|济南德州1号管道光缆:济南四里村-德州湖滨南路</v>
      </c>
      <c r="F1813" s="3">
        <f>INDEX(光放段!$I$4:$I$237,MATCH(纤芯!H1813,光放段!$B$4:$B$237,0))</f>
        <v>37012100000</v>
      </c>
      <c r="G1813" s="3" t="str">
        <f t="shared" si="140"/>
        <v>山东二干|济南德州1号管道光缆:平原平安大街-德州湖滨南路</v>
      </c>
      <c r="H1813" s="3">
        <f>INDEX(光放段!$B$4:$B$237,MATCH(纤芯!G1813,光放段!$C$4:$C$237,0))</f>
        <v>37012104000</v>
      </c>
      <c r="I1813" s="3" t="str">
        <f t="shared" si="141"/>
        <v>济南德州1号管道光缆</v>
      </c>
      <c r="J1813" s="3" t="str">
        <f>INDEX(子缆名称!$B$4:$B$29,纤芯!M1813)</f>
        <v>C缆</v>
      </c>
      <c r="K1813" s="3">
        <v>36</v>
      </c>
      <c r="L1813" s="3">
        <f t="shared" si="142"/>
        <v>12</v>
      </c>
      <c r="M1813" s="3">
        <f t="shared" si="143"/>
        <v>3</v>
      </c>
      <c r="N1813" s="3" t="s">
        <v>48</v>
      </c>
      <c r="O1813" s="3">
        <f>COUNTIF([1]局站!$D$4:$D$172,"="&amp;N1813)</f>
        <v>1</v>
      </c>
      <c r="P1813" s="3">
        <v>0</v>
      </c>
      <c r="Q1813" s="3">
        <v>0</v>
      </c>
      <c r="R1813" s="3">
        <v>0</v>
      </c>
      <c r="S1813" s="3" t="s">
        <v>33</v>
      </c>
      <c r="T1813" s="3">
        <f>COUNTIF([1]局站!$D$4:$D$172,"="&amp;S1813)</f>
        <v>1</v>
      </c>
      <c r="U1813" s="3">
        <v>0</v>
      </c>
      <c r="V1813" s="3">
        <v>0</v>
      </c>
      <c r="W1813" s="3">
        <v>0</v>
      </c>
      <c r="X1813" s="3" t="s">
        <v>1215</v>
      </c>
      <c r="Y1813" s="3" t="s">
        <v>854</v>
      </c>
      <c r="Z1813" s="3" t="str">
        <f>INDEX(业务类型!$C$4:$C$8,MATCH(纤芯!Y1813,业务类型!$B$4:$B$8,0))</f>
        <v>LOCAL</v>
      </c>
      <c r="AA1813" s="3" t="s">
        <v>879</v>
      </c>
    </row>
    <row r="1814" spans="1:27" ht="33" x14ac:dyDescent="0.2">
      <c r="A1814" s="3">
        <v>1811</v>
      </c>
      <c r="B1814" s="3">
        <f t="shared" si="144"/>
        <v>37012104037</v>
      </c>
      <c r="C1814" s="3" t="s">
        <v>1166</v>
      </c>
      <c r="D1814" s="3" t="s">
        <v>212</v>
      </c>
      <c r="E1814" s="3" t="str">
        <f>INDEX(光放段!$G$4:$G$237,MATCH(纤芯!G1814,光放段!$C$4:$C$237,0))</f>
        <v>山东二干|济南德州1号管道光缆:济南四里村-德州湖滨南路</v>
      </c>
      <c r="F1814" s="3">
        <f>INDEX(光放段!$I$4:$I$237,MATCH(纤芯!H1814,光放段!$B$4:$B$237,0))</f>
        <v>37012100000</v>
      </c>
      <c r="G1814" s="3" t="str">
        <f t="shared" si="140"/>
        <v>山东二干|济南德州1号管道光缆:平原平安大街-德州湖滨南路</v>
      </c>
      <c r="H1814" s="3">
        <f>INDEX(光放段!$B$4:$B$237,MATCH(纤芯!G1814,光放段!$C$4:$C$237,0))</f>
        <v>37012104000</v>
      </c>
      <c r="I1814" s="3" t="str">
        <f t="shared" si="141"/>
        <v>济南德州1号管道光缆</v>
      </c>
      <c r="J1814" s="3" t="str">
        <f>INDEX(子缆名称!$B$4:$B$29,纤芯!M1814)</f>
        <v>D缆</v>
      </c>
      <c r="K1814" s="3">
        <v>37</v>
      </c>
      <c r="L1814" s="3">
        <f t="shared" si="142"/>
        <v>1</v>
      </c>
      <c r="M1814" s="3">
        <f t="shared" si="143"/>
        <v>4</v>
      </c>
      <c r="N1814" s="3" t="s">
        <v>48</v>
      </c>
      <c r="O1814" s="3">
        <f>COUNTIF([1]局站!$D$4:$D$172,"="&amp;N1814)</f>
        <v>1</v>
      </c>
      <c r="P1814" s="3">
        <v>0</v>
      </c>
      <c r="Q1814" s="3">
        <v>0</v>
      </c>
      <c r="R1814" s="3">
        <v>0</v>
      </c>
      <c r="S1814" s="3" t="s">
        <v>33</v>
      </c>
      <c r="T1814" s="3">
        <f>COUNTIF([1]局站!$D$4:$D$172,"="&amp;S1814)</f>
        <v>1</v>
      </c>
      <c r="U1814" s="3">
        <v>0</v>
      </c>
      <c r="V1814" s="3">
        <v>0</v>
      </c>
      <c r="W1814" s="3">
        <v>0</v>
      </c>
      <c r="X1814" s="3" t="s">
        <v>1215</v>
      </c>
      <c r="Y1814" s="3" t="s">
        <v>854</v>
      </c>
      <c r="Z1814" s="3" t="str">
        <f>INDEX(业务类型!$C$4:$C$8,MATCH(纤芯!Y1814,业务类型!$B$4:$B$8,0))</f>
        <v>LOCAL</v>
      </c>
      <c r="AA1814" s="3" t="s">
        <v>879</v>
      </c>
    </row>
    <row r="1815" spans="1:27" ht="33" x14ac:dyDescent="0.2">
      <c r="A1815" s="3">
        <v>1812</v>
      </c>
      <c r="B1815" s="3">
        <f t="shared" si="144"/>
        <v>37012104038</v>
      </c>
      <c r="C1815" s="3" t="s">
        <v>1166</v>
      </c>
      <c r="D1815" s="3" t="s">
        <v>212</v>
      </c>
      <c r="E1815" s="3" t="str">
        <f>INDEX(光放段!$G$4:$G$237,MATCH(纤芯!G1815,光放段!$C$4:$C$237,0))</f>
        <v>山东二干|济南德州1号管道光缆:济南四里村-德州湖滨南路</v>
      </c>
      <c r="F1815" s="3">
        <f>INDEX(光放段!$I$4:$I$237,MATCH(纤芯!H1815,光放段!$B$4:$B$237,0))</f>
        <v>37012100000</v>
      </c>
      <c r="G1815" s="3" t="str">
        <f t="shared" si="140"/>
        <v>山东二干|济南德州1号管道光缆:平原平安大街-德州湖滨南路</v>
      </c>
      <c r="H1815" s="3">
        <f>INDEX(光放段!$B$4:$B$237,MATCH(纤芯!G1815,光放段!$C$4:$C$237,0))</f>
        <v>37012104000</v>
      </c>
      <c r="I1815" s="3" t="str">
        <f t="shared" si="141"/>
        <v>济南德州1号管道光缆</v>
      </c>
      <c r="J1815" s="3" t="str">
        <f>INDEX(子缆名称!$B$4:$B$29,纤芯!M1815)</f>
        <v>D缆</v>
      </c>
      <c r="K1815" s="3">
        <v>38</v>
      </c>
      <c r="L1815" s="3">
        <f t="shared" si="142"/>
        <v>2</v>
      </c>
      <c r="M1815" s="3">
        <f t="shared" si="143"/>
        <v>4</v>
      </c>
      <c r="N1815" s="3" t="s">
        <v>48</v>
      </c>
      <c r="O1815" s="3">
        <f>COUNTIF([1]局站!$D$4:$D$172,"="&amp;N1815)</f>
        <v>1</v>
      </c>
      <c r="P1815" s="3">
        <v>0</v>
      </c>
      <c r="Q1815" s="3">
        <v>0</v>
      </c>
      <c r="R1815" s="3">
        <v>0</v>
      </c>
      <c r="S1815" s="3" t="s">
        <v>33</v>
      </c>
      <c r="T1815" s="3">
        <f>COUNTIF([1]局站!$D$4:$D$172,"="&amp;S1815)</f>
        <v>1</v>
      </c>
      <c r="U1815" s="3">
        <v>0</v>
      </c>
      <c r="V1815" s="3">
        <v>0</v>
      </c>
      <c r="W1815" s="3">
        <v>0</v>
      </c>
      <c r="X1815" s="3" t="s">
        <v>1215</v>
      </c>
      <c r="Y1815" s="3" t="s">
        <v>854</v>
      </c>
      <c r="Z1815" s="3" t="str">
        <f>INDEX(业务类型!$C$4:$C$8,MATCH(纤芯!Y1815,业务类型!$B$4:$B$8,0))</f>
        <v>LOCAL</v>
      </c>
      <c r="AA1815" s="3" t="s">
        <v>879</v>
      </c>
    </row>
    <row r="1816" spans="1:27" ht="33" x14ac:dyDescent="0.2">
      <c r="A1816" s="3">
        <v>1813</v>
      </c>
      <c r="B1816" s="3">
        <f t="shared" si="144"/>
        <v>37012104039</v>
      </c>
      <c r="C1816" s="3" t="s">
        <v>1166</v>
      </c>
      <c r="D1816" s="3" t="s">
        <v>212</v>
      </c>
      <c r="E1816" s="3" t="str">
        <f>INDEX(光放段!$G$4:$G$237,MATCH(纤芯!G1816,光放段!$C$4:$C$237,0))</f>
        <v>山东二干|济南德州1号管道光缆:济南四里村-德州湖滨南路</v>
      </c>
      <c r="F1816" s="3">
        <f>INDEX(光放段!$I$4:$I$237,MATCH(纤芯!H1816,光放段!$B$4:$B$237,0))</f>
        <v>37012100000</v>
      </c>
      <c r="G1816" s="3" t="str">
        <f t="shared" si="140"/>
        <v>山东二干|济南德州1号管道光缆:平原平安大街-德州湖滨南路</v>
      </c>
      <c r="H1816" s="3">
        <f>INDEX(光放段!$B$4:$B$237,MATCH(纤芯!G1816,光放段!$C$4:$C$237,0))</f>
        <v>37012104000</v>
      </c>
      <c r="I1816" s="3" t="str">
        <f t="shared" si="141"/>
        <v>济南德州1号管道光缆</v>
      </c>
      <c r="J1816" s="3" t="str">
        <f>INDEX(子缆名称!$B$4:$B$29,纤芯!M1816)</f>
        <v>D缆</v>
      </c>
      <c r="K1816" s="3">
        <v>39</v>
      </c>
      <c r="L1816" s="3">
        <f t="shared" si="142"/>
        <v>3</v>
      </c>
      <c r="M1816" s="3">
        <f t="shared" si="143"/>
        <v>4</v>
      </c>
      <c r="N1816" s="3" t="s">
        <v>48</v>
      </c>
      <c r="O1816" s="3">
        <f>COUNTIF([1]局站!$D$4:$D$172,"="&amp;N1816)</f>
        <v>1</v>
      </c>
      <c r="P1816" s="3">
        <v>0</v>
      </c>
      <c r="Q1816" s="3">
        <v>0</v>
      </c>
      <c r="R1816" s="3">
        <v>0</v>
      </c>
      <c r="S1816" s="3" t="s">
        <v>33</v>
      </c>
      <c r="T1816" s="3">
        <f>COUNTIF([1]局站!$D$4:$D$172,"="&amp;S1816)</f>
        <v>1</v>
      </c>
      <c r="U1816" s="3">
        <v>0</v>
      </c>
      <c r="V1816" s="3">
        <v>0</v>
      </c>
      <c r="W1816" s="3">
        <v>0</v>
      </c>
      <c r="X1816" s="3" t="s">
        <v>1215</v>
      </c>
      <c r="Y1816" s="3" t="s">
        <v>880</v>
      </c>
      <c r="Z1816" s="3" t="str">
        <f>INDEX(业务类型!$C$4:$C$8,MATCH(纤芯!Y1816,业务类型!$B$4:$B$8,0))</f>
        <v>IDLE</v>
      </c>
      <c r="AA1816" s="3"/>
    </row>
    <row r="1817" spans="1:27" ht="33" x14ac:dyDescent="0.2">
      <c r="A1817" s="3">
        <v>1814</v>
      </c>
      <c r="B1817" s="3">
        <f t="shared" si="144"/>
        <v>37012104040</v>
      </c>
      <c r="C1817" s="3" t="s">
        <v>1166</v>
      </c>
      <c r="D1817" s="3" t="s">
        <v>212</v>
      </c>
      <c r="E1817" s="3" t="str">
        <f>INDEX(光放段!$G$4:$G$237,MATCH(纤芯!G1817,光放段!$C$4:$C$237,0))</f>
        <v>山东二干|济南德州1号管道光缆:济南四里村-德州湖滨南路</v>
      </c>
      <c r="F1817" s="3">
        <f>INDEX(光放段!$I$4:$I$237,MATCH(纤芯!H1817,光放段!$B$4:$B$237,0))</f>
        <v>37012100000</v>
      </c>
      <c r="G1817" s="3" t="str">
        <f t="shared" si="140"/>
        <v>山东二干|济南德州1号管道光缆:平原平安大街-德州湖滨南路</v>
      </c>
      <c r="H1817" s="3">
        <f>INDEX(光放段!$B$4:$B$237,MATCH(纤芯!G1817,光放段!$C$4:$C$237,0))</f>
        <v>37012104000</v>
      </c>
      <c r="I1817" s="3" t="str">
        <f t="shared" si="141"/>
        <v>济南德州1号管道光缆</v>
      </c>
      <c r="J1817" s="3" t="str">
        <f>INDEX(子缆名称!$B$4:$B$29,纤芯!M1817)</f>
        <v>D缆</v>
      </c>
      <c r="K1817" s="3">
        <v>40</v>
      </c>
      <c r="L1817" s="3">
        <f t="shared" si="142"/>
        <v>4</v>
      </c>
      <c r="M1817" s="3">
        <f t="shared" si="143"/>
        <v>4</v>
      </c>
      <c r="N1817" s="3" t="s">
        <v>48</v>
      </c>
      <c r="O1817" s="3">
        <f>COUNTIF([1]局站!$D$4:$D$172,"="&amp;N1817)</f>
        <v>1</v>
      </c>
      <c r="P1817" s="3">
        <v>0</v>
      </c>
      <c r="Q1817" s="3">
        <v>0</v>
      </c>
      <c r="R1817" s="3">
        <v>0</v>
      </c>
      <c r="S1817" s="3" t="s">
        <v>33</v>
      </c>
      <c r="T1817" s="3">
        <f>COUNTIF([1]局站!$D$4:$D$172,"="&amp;S1817)</f>
        <v>1</v>
      </c>
      <c r="U1817" s="3">
        <v>0</v>
      </c>
      <c r="V1817" s="3">
        <v>0</v>
      </c>
      <c r="W1817" s="3">
        <v>0</v>
      </c>
      <c r="X1817" s="3" t="s">
        <v>1215</v>
      </c>
      <c r="Y1817" s="3" t="s">
        <v>854</v>
      </c>
      <c r="Z1817" s="3" t="str">
        <f>INDEX(业务类型!$C$4:$C$8,MATCH(纤芯!Y1817,业务类型!$B$4:$B$8,0))</f>
        <v>LOCAL</v>
      </c>
      <c r="AA1817" s="3" t="s">
        <v>879</v>
      </c>
    </row>
    <row r="1818" spans="1:27" ht="33" x14ac:dyDescent="0.2">
      <c r="A1818" s="3">
        <v>1815</v>
      </c>
      <c r="B1818" s="3">
        <f t="shared" si="144"/>
        <v>37012104041</v>
      </c>
      <c r="C1818" s="3" t="s">
        <v>1166</v>
      </c>
      <c r="D1818" s="3" t="s">
        <v>212</v>
      </c>
      <c r="E1818" s="3" t="str">
        <f>INDEX(光放段!$G$4:$G$237,MATCH(纤芯!G1818,光放段!$C$4:$C$237,0))</f>
        <v>山东二干|济南德州1号管道光缆:济南四里村-德州湖滨南路</v>
      </c>
      <c r="F1818" s="3">
        <f>INDEX(光放段!$I$4:$I$237,MATCH(纤芯!H1818,光放段!$B$4:$B$237,0))</f>
        <v>37012100000</v>
      </c>
      <c r="G1818" s="3" t="str">
        <f t="shared" si="140"/>
        <v>山东二干|济南德州1号管道光缆:平原平安大街-德州湖滨南路</v>
      </c>
      <c r="H1818" s="3">
        <f>INDEX(光放段!$B$4:$B$237,MATCH(纤芯!G1818,光放段!$C$4:$C$237,0))</f>
        <v>37012104000</v>
      </c>
      <c r="I1818" s="3" t="str">
        <f t="shared" si="141"/>
        <v>济南德州1号管道光缆</v>
      </c>
      <c r="J1818" s="3" t="str">
        <f>INDEX(子缆名称!$B$4:$B$29,纤芯!M1818)</f>
        <v>D缆</v>
      </c>
      <c r="K1818" s="3">
        <v>41</v>
      </c>
      <c r="L1818" s="3">
        <f t="shared" si="142"/>
        <v>5</v>
      </c>
      <c r="M1818" s="3">
        <f t="shared" si="143"/>
        <v>4</v>
      </c>
      <c r="N1818" s="3" t="s">
        <v>48</v>
      </c>
      <c r="O1818" s="3">
        <f>COUNTIF([1]局站!$D$4:$D$172,"="&amp;N1818)</f>
        <v>1</v>
      </c>
      <c r="P1818" s="3">
        <v>0</v>
      </c>
      <c r="Q1818" s="3">
        <v>0</v>
      </c>
      <c r="R1818" s="3">
        <v>0</v>
      </c>
      <c r="S1818" s="3" t="s">
        <v>33</v>
      </c>
      <c r="T1818" s="3">
        <f>COUNTIF([1]局站!$D$4:$D$172,"="&amp;S1818)</f>
        <v>1</v>
      </c>
      <c r="U1818" s="3">
        <v>0</v>
      </c>
      <c r="V1818" s="3">
        <v>0</v>
      </c>
      <c r="W1818" s="3">
        <v>0</v>
      </c>
      <c r="X1818" s="3" t="s">
        <v>1215</v>
      </c>
      <c r="Y1818" s="3" t="s">
        <v>880</v>
      </c>
      <c r="Z1818" s="3" t="str">
        <f>INDEX(业务类型!$C$4:$C$8,MATCH(纤芯!Y1818,业务类型!$B$4:$B$8,0))</f>
        <v>IDLE</v>
      </c>
      <c r="AA1818" s="3"/>
    </row>
    <row r="1819" spans="1:27" ht="33" x14ac:dyDescent="0.2">
      <c r="A1819" s="3">
        <v>1816</v>
      </c>
      <c r="B1819" s="3">
        <f t="shared" si="144"/>
        <v>37012104042</v>
      </c>
      <c r="C1819" s="3" t="s">
        <v>1166</v>
      </c>
      <c r="D1819" s="3" t="s">
        <v>212</v>
      </c>
      <c r="E1819" s="3" t="str">
        <f>INDEX(光放段!$G$4:$G$237,MATCH(纤芯!G1819,光放段!$C$4:$C$237,0))</f>
        <v>山东二干|济南德州1号管道光缆:济南四里村-德州湖滨南路</v>
      </c>
      <c r="F1819" s="3">
        <f>INDEX(光放段!$I$4:$I$237,MATCH(纤芯!H1819,光放段!$B$4:$B$237,0))</f>
        <v>37012100000</v>
      </c>
      <c r="G1819" s="3" t="str">
        <f t="shared" si="140"/>
        <v>山东二干|济南德州1号管道光缆:平原平安大街-德州湖滨南路</v>
      </c>
      <c r="H1819" s="3">
        <f>INDEX(光放段!$B$4:$B$237,MATCH(纤芯!G1819,光放段!$C$4:$C$237,0))</f>
        <v>37012104000</v>
      </c>
      <c r="I1819" s="3" t="str">
        <f t="shared" si="141"/>
        <v>济南德州1号管道光缆</v>
      </c>
      <c r="J1819" s="3" t="str">
        <f>INDEX(子缆名称!$B$4:$B$29,纤芯!M1819)</f>
        <v>D缆</v>
      </c>
      <c r="K1819" s="3">
        <v>42</v>
      </c>
      <c r="L1819" s="3">
        <f t="shared" si="142"/>
        <v>6</v>
      </c>
      <c r="M1819" s="3">
        <f t="shared" si="143"/>
        <v>4</v>
      </c>
      <c r="N1819" s="3" t="s">
        <v>48</v>
      </c>
      <c r="O1819" s="3">
        <f>COUNTIF([1]局站!$D$4:$D$172,"="&amp;N1819)</f>
        <v>1</v>
      </c>
      <c r="P1819" s="3">
        <v>0</v>
      </c>
      <c r="Q1819" s="3">
        <v>0</v>
      </c>
      <c r="R1819" s="3">
        <v>0</v>
      </c>
      <c r="S1819" s="3" t="s">
        <v>33</v>
      </c>
      <c r="T1819" s="3">
        <f>COUNTIF([1]局站!$D$4:$D$172,"="&amp;S1819)</f>
        <v>1</v>
      </c>
      <c r="U1819" s="3">
        <v>0</v>
      </c>
      <c r="V1819" s="3">
        <v>0</v>
      </c>
      <c r="W1819" s="3">
        <v>0</v>
      </c>
      <c r="X1819" s="3" t="s">
        <v>1215</v>
      </c>
      <c r="Y1819" s="3" t="s">
        <v>880</v>
      </c>
      <c r="Z1819" s="3" t="str">
        <f>INDEX(业务类型!$C$4:$C$8,MATCH(纤芯!Y1819,业务类型!$B$4:$B$8,0))</f>
        <v>IDLE</v>
      </c>
      <c r="AA1819" s="3"/>
    </row>
    <row r="1820" spans="1:27" ht="33" x14ac:dyDescent="0.2">
      <c r="A1820" s="3">
        <v>1817</v>
      </c>
      <c r="B1820" s="3">
        <f t="shared" si="144"/>
        <v>37012104043</v>
      </c>
      <c r="C1820" s="3" t="s">
        <v>1166</v>
      </c>
      <c r="D1820" s="3" t="s">
        <v>212</v>
      </c>
      <c r="E1820" s="3" t="str">
        <f>INDEX(光放段!$G$4:$G$237,MATCH(纤芯!G1820,光放段!$C$4:$C$237,0))</f>
        <v>山东二干|济南德州1号管道光缆:济南四里村-德州湖滨南路</v>
      </c>
      <c r="F1820" s="3">
        <f>INDEX(光放段!$I$4:$I$237,MATCH(纤芯!H1820,光放段!$B$4:$B$237,0))</f>
        <v>37012100000</v>
      </c>
      <c r="G1820" s="3" t="str">
        <f t="shared" si="140"/>
        <v>山东二干|济南德州1号管道光缆:平原平安大街-德州湖滨南路</v>
      </c>
      <c r="H1820" s="3">
        <f>INDEX(光放段!$B$4:$B$237,MATCH(纤芯!G1820,光放段!$C$4:$C$237,0))</f>
        <v>37012104000</v>
      </c>
      <c r="I1820" s="3" t="str">
        <f t="shared" si="141"/>
        <v>济南德州1号管道光缆</v>
      </c>
      <c r="J1820" s="3" t="str">
        <f>INDEX(子缆名称!$B$4:$B$29,纤芯!M1820)</f>
        <v>D缆</v>
      </c>
      <c r="K1820" s="3">
        <v>43</v>
      </c>
      <c r="L1820" s="3">
        <f t="shared" si="142"/>
        <v>7</v>
      </c>
      <c r="M1820" s="3">
        <f t="shared" si="143"/>
        <v>4</v>
      </c>
      <c r="N1820" s="3" t="s">
        <v>48</v>
      </c>
      <c r="O1820" s="3">
        <f>COUNTIF([1]局站!$D$4:$D$172,"="&amp;N1820)</f>
        <v>1</v>
      </c>
      <c r="P1820" s="3">
        <v>0</v>
      </c>
      <c r="Q1820" s="3">
        <v>0</v>
      </c>
      <c r="R1820" s="3">
        <v>0</v>
      </c>
      <c r="S1820" s="3" t="s">
        <v>33</v>
      </c>
      <c r="T1820" s="3">
        <f>COUNTIF([1]局站!$D$4:$D$172,"="&amp;S1820)</f>
        <v>1</v>
      </c>
      <c r="U1820" s="3">
        <v>0</v>
      </c>
      <c r="V1820" s="3">
        <v>0</v>
      </c>
      <c r="W1820" s="3">
        <v>0</v>
      </c>
      <c r="X1820" s="3" t="s">
        <v>1215</v>
      </c>
      <c r="Y1820" s="3" t="s">
        <v>880</v>
      </c>
      <c r="Z1820" s="3" t="str">
        <f>INDEX(业务类型!$C$4:$C$8,MATCH(纤芯!Y1820,业务类型!$B$4:$B$8,0))</f>
        <v>IDLE</v>
      </c>
      <c r="AA1820" s="3"/>
    </row>
    <row r="1821" spans="1:27" ht="33" x14ac:dyDescent="0.2">
      <c r="A1821" s="3">
        <v>1818</v>
      </c>
      <c r="B1821" s="3">
        <f t="shared" si="144"/>
        <v>37012104044</v>
      </c>
      <c r="C1821" s="3" t="s">
        <v>1166</v>
      </c>
      <c r="D1821" s="3" t="s">
        <v>212</v>
      </c>
      <c r="E1821" s="3" t="str">
        <f>INDEX(光放段!$G$4:$G$237,MATCH(纤芯!G1821,光放段!$C$4:$C$237,0))</f>
        <v>山东二干|济南德州1号管道光缆:济南四里村-德州湖滨南路</v>
      </c>
      <c r="F1821" s="3">
        <f>INDEX(光放段!$I$4:$I$237,MATCH(纤芯!H1821,光放段!$B$4:$B$237,0))</f>
        <v>37012100000</v>
      </c>
      <c r="G1821" s="3" t="str">
        <f t="shared" si="140"/>
        <v>山东二干|济南德州1号管道光缆:平原平安大街-德州湖滨南路</v>
      </c>
      <c r="H1821" s="3">
        <f>INDEX(光放段!$B$4:$B$237,MATCH(纤芯!G1821,光放段!$C$4:$C$237,0))</f>
        <v>37012104000</v>
      </c>
      <c r="I1821" s="3" t="str">
        <f t="shared" si="141"/>
        <v>济南德州1号管道光缆</v>
      </c>
      <c r="J1821" s="3" t="str">
        <f>INDEX(子缆名称!$B$4:$B$29,纤芯!M1821)</f>
        <v>D缆</v>
      </c>
      <c r="K1821" s="3">
        <v>44</v>
      </c>
      <c r="L1821" s="3">
        <f t="shared" si="142"/>
        <v>8</v>
      </c>
      <c r="M1821" s="3">
        <f t="shared" si="143"/>
        <v>4</v>
      </c>
      <c r="N1821" s="3" t="s">
        <v>48</v>
      </c>
      <c r="O1821" s="3">
        <f>COUNTIF([1]局站!$D$4:$D$172,"="&amp;N1821)</f>
        <v>1</v>
      </c>
      <c r="P1821" s="3">
        <v>0</v>
      </c>
      <c r="Q1821" s="3">
        <v>0</v>
      </c>
      <c r="R1821" s="3">
        <v>0</v>
      </c>
      <c r="S1821" s="3" t="s">
        <v>33</v>
      </c>
      <c r="T1821" s="3">
        <f>COUNTIF([1]局站!$D$4:$D$172,"="&amp;S1821)</f>
        <v>1</v>
      </c>
      <c r="U1821" s="3">
        <v>0</v>
      </c>
      <c r="V1821" s="3">
        <v>0</v>
      </c>
      <c r="W1821" s="3">
        <v>0</v>
      </c>
      <c r="X1821" s="3" t="s">
        <v>1215</v>
      </c>
      <c r="Y1821" s="3" t="s">
        <v>880</v>
      </c>
      <c r="Z1821" s="3" t="str">
        <f>INDEX(业务类型!$C$4:$C$8,MATCH(纤芯!Y1821,业务类型!$B$4:$B$8,0))</f>
        <v>IDLE</v>
      </c>
      <c r="AA1821" s="3"/>
    </row>
    <row r="1822" spans="1:27" ht="33" x14ac:dyDescent="0.2">
      <c r="A1822" s="3">
        <v>1819</v>
      </c>
      <c r="B1822" s="3">
        <f t="shared" si="144"/>
        <v>37012104045</v>
      </c>
      <c r="C1822" s="3" t="s">
        <v>1166</v>
      </c>
      <c r="D1822" s="3" t="s">
        <v>212</v>
      </c>
      <c r="E1822" s="3" t="str">
        <f>INDEX(光放段!$G$4:$G$237,MATCH(纤芯!G1822,光放段!$C$4:$C$237,0))</f>
        <v>山东二干|济南德州1号管道光缆:济南四里村-德州湖滨南路</v>
      </c>
      <c r="F1822" s="3">
        <f>INDEX(光放段!$I$4:$I$237,MATCH(纤芯!H1822,光放段!$B$4:$B$237,0))</f>
        <v>37012100000</v>
      </c>
      <c r="G1822" s="3" t="str">
        <f t="shared" si="140"/>
        <v>山东二干|济南德州1号管道光缆:平原平安大街-德州湖滨南路</v>
      </c>
      <c r="H1822" s="3">
        <f>INDEX(光放段!$B$4:$B$237,MATCH(纤芯!G1822,光放段!$C$4:$C$237,0))</f>
        <v>37012104000</v>
      </c>
      <c r="I1822" s="3" t="str">
        <f t="shared" si="141"/>
        <v>济南德州1号管道光缆</v>
      </c>
      <c r="J1822" s="3" t="str">
        <f>INDEX(子缆名称!$B$4:$B$29,纤芯!M1822)</f>
        <v>D缆</v>
      </c>
      <c r="K1822" s="3">
        <v>45</v>
      </c>
      <c r="L1822" s="3">
        <f t="shared" si="142"/>
        <v>9</v>
      </c>
      <c r="M1822" s="3">
        <f t="shared" si="143"/>
        <v>4</v>
      </c>
      <c r="N1822" s="3" t="s">
        <v>48</v>
      </c>
      <c r="O1822" s="3">
        <f>COUNTIF([1]局站!$D$4:$D$172,"="&amp;N1822)</f>
        <v>1</v>
      </c>
      <c r="P1822" s="3">
        <v>0</v>
      </c>
      <c r="Q1822" s="3">
        <v>0</v>
      </c>
      <c r="R1822" s="3">
        <v>0</v>
      </c>
      <c r="S1822" s="3" t="s">
        <v>33</v>
      </c>
      <c r="T1822" s="3">
        <f>COUNTIF([1]局站!$D$4:$D$172,"="&amp;S1822)</f>
        <v>1</v>
      </c>
      <c r="U1822" s="3">
        <v>0</v>
      </c>
      <c r="V1822" s="3">
        <v>0</v>
      </c>
      <c r="W1822" s="3">
        <v>0</v>
      </c>
      <c r="X1822" s="3" t="s">
        <v>1215</v>
      </c>
      <c r="Y1822" s="3" t="s">
        <v>880</v>
      </c>
      <c r="Z1822" s="3" t="str">
        <f>INDEX(业务类型!$C$4:$C$8,MATCH(纤芯!Y1822,业务类型!$B$4:$B$8,0))</f>
        <v>IDLE</v>
      </c>
      <c r="AA1822" s="3"/>
    </row>
    <row r="1823" spans="1:27" ht="33" x14ac:dyDescent="0.2">
      <c r="A1823" s="3">
        <v>1820</v>
      </c>
      <c r="B1823" s="3">
        <f t="shared" si="144"/>
        <v>37012104046</v>
      </c>
      <c r="C1823" s="3" t="s">
        <v>1166</v>
      </c>
      <c r="D1823" s="3" t="s">
        <v>212</v>
      </c>
      <c r="E1823" s="3" t="str">
        <f>INDEX(光放段!$G$4:$G$237,MATCH(纤芯!G1823,光放段!$C$4:$C$237,0))</f>
        <v>山东二干|济南德州1号管道光缆:济南四里村-德州湖滨南路</v>
      </c>
      <c r="F1823" s="3">
        <f>INDEX(光放段!$I$4:$I$237,MATCH(纤芯!H1823,光放段!$B$4:$B$237,0))</f>
        <v>37012100000</v>
      </c>
      <c r="G1823" s="3" t="str">
        <f t="shared" si="140"/>
        <v>山东二干|济南德州1号管道光缆:平原平安大街-德州湖滨南路</v>
      </c>
      <c r="H1823" s="3">
        <f>INDEX(光放段!$B$4:$B$237,MATCH(纤芯!G1823,光放段!$C$4:$C$237,0))</f>
        <v>37012104000</v>
      </c>
      <c r="I1823" s="3" t="str">
        <f t="shared" si="141"/>
        <v>济南德州1号管道光缆</v>
      </c>
      <c r="J1823" s="3" t="str">
        <f>INDEX(子缆名称!$B$4:$B$29,纤芯!M1823)</f>
        <v>D缆</v>
      </c>
      <c r="K1823" s="3">
        <v>46</v>
      </c>
      <c r="L1823" s="3">
        <f t="shared" si="142"/>
        <v>10</v>
      </c>
      <c r="M1823" s="3">
        <f t="shared" si="143"/>
        <v>4</v>
      </c>
      <c r="N1823" s="3" t="s">
        <v>48</v>
      </c>
      <c r="O1823" s="3">
        <f>COUNTIF([1]局站!$D$4:$D$172,"="&amp;N1823)</f>
        <v>1</v>
      </c>
      <c r="P1823" s="3">
        <v>0</v>
      </c>
      <c r="Q1823" s="3">
        <v>0</v>
      </c>
      <c r="R1823" s="3">
        <v>0</v>
      </c>
      <c r="S1823" s="3" t="s">
        <v>33</v>
      </c>
      <c r="T1823" s="3">
        <f>COUNTIF([1]局站!$D$4:$D$172,"="&amp;S1823)</f>
        <v>1</v>
      </c>
      <c r="U1823" s="3">
        <v>0</v>
      </c>
      <c r="V1823" s="3">
        <v>0</v>
      </c>
      <c r="W1823" s="3">
        <v>0</v>
      </c>
      <c r="X1823" s="3" t="s">
        <v>1215</v>
      </c>
      <c r="Y1823" s="3" t="s">
        <v>880</v>
      </c>
      <c r="Z1823" s="3" t="str">
        <f>INDEX(业务类型!$C$4:$C$8,MATCH(纤芯!Y1823,业务类型!$B$4:$B$8,0))</f>
        <v>IDLE</v>
      </c>
      <c r="AA1823" s="3"/>
    </row>
    <row r="1824" spans="1:27" ht="33" x14ac:dyDescent="0.2">
      <c r="A1824" s="3">
        <v>1821</v>
      </c>
      <c r="B1824" s="3">
        <f t="shared" si="144"/>
        <v>37012104047</v>
      </c>
      <c r="C1824" s="3" t="s">
        <v>1166</v>
      </c>
      <c r="D1824" s="3" t="s">
        <v>212</v>
      </c>
      <c r="E1824" s="3" t="str">
        <f>INDEX(光放段!$G$4:$G$237,MATCH(纤芯!G1824,光放段!$C$4:$C$237,0))</f>
        <v>山东二干|济南德州1号管道光缆:济南四里村-德州湖滨南路</v>
      </c>
      <c r="F1824" s="3">
        <f>INDEX(光放段!$I$4:$I$237,MATCH(纤芯!H1824,光放段!$B$4:$B$237,0))</f>
        <v>37012100000</v>
      </c>
      <c r="G1824" s="3" t="str">
        <f t="shared" si="140"/>
        <v>山东二干|济南德州1号管道光缆:平原平安大街-德州湖滨南路</v>
      </c>
      <c r="H1824" s="3">
        <f>INDEX(光放段!$B$4:$B$237,MATCH(纤芯!G1824,光放段!$C$4:$C$237,0))</f>
        <v>37012104000</v>
      </c>
      <c r="I1824" s="3" t="str">
        <f t="shared" si="141"/>
        <v>济南德州1号管道光缆</v>
      </c>
      <c r="J1824" s="3" t="str">
        <f>INDEX(子缆名称!$B$4:$B$29,纤芯!M1824)</f>
        <v>D缆</v>
      </c>
      <c r="K1824" s="3">
        <v>47</v>
      </c>
      <c r="L1824" s="3">
        <f t="shared" si="142"/>
        <v>11</v>
      </c>
      <c r="M1824" s="3">
        <f t="shared" si="143"/>
        <v>4</v>
      </c>
      <c r="N1824" s="3" t="s">
        <v>48</v>
      </c>
      <c r="O1824" s="3">
        <f>COUNTIF([1]局站!$D$4:$D$172,"="&amp;N1824)</f>
        <v>1</v>
      </c>
      <c r="P1824" s="3">
        <v>0</v>
      </c>
      <c r="Q1824" s="3">
        <v>0</v>
      </c>
      <c r="R1824" s="3">
        <v>0</v>
      </c>
      <c r="S1824" s="3" t="s">
        <v>33</v>
      </c>
      <c r="T1824" s="3">
        <f>COUNTIF([1]局站!$D$4:$D$172,"="&amp;S1824)</f>
        <v>1</v>
      </c>
      <c r="U1824" s="3">
        <v>0</v>
      </c>
      <c r="V1824" s="3">
        <v>0</v>
      </c>
      <c r="W1824" s="3">
        <v>0</v>
      </c>
      <c r="X1824" s="3" t="s">
        <v>1215</v>
      </c>
      <c r="Y1824" s="3" t="s">
        <v>880</v>
      </c>
      <c r="Z1824" s="3" t="str">
        <f>INDEX(业务类型!$C$4:$C$8,MATCH(纤芯!Y1824,业务类型!$B$4:$B$8,0))</f>
        <v>IDLE</v>
      </c>
      <c r="AA1824" s="3"/>
    </row>
    <row r="1825" spans="1:27" ht="33" x14ac:dyDescent="0.2">
      <c r="A1825" s="3">
        <v>1822</v>
      </c>
      <c r="B1825" s="3">
        <f t="shared" si="144"/>
        <v>37012104048</v>
      </c>
      <c r="C1825" s="3" t="s">
        <v>1166</v>
      </c>
      <c r="D1825" s="3" t="s">
        <v>212</v>
      </c>
      <c r="E1825" s="3" t="str">
        <f>INDEX(光放段!$G$4:$G$237,MATCH(纤芯!G1825,光放段!$C$4:$C$237,0))</f>
        <v>山东二干|济南德州1号管道光缆:济南四里村-德州湖滨南路</v>
      </c>
      <c r="F1825" s="3">
        <f>INDEX(光放段!$I$4:$I$237,MATCH(纤芯!H1825,光放段!$B$4:$B$237,0))</f>
        <v>37012100000</v>
      </c>
      <c r="G1825" s="3" t="str">
        <f t="shared" si="140"/>
        <v>山东二干|济南德州1号管道光缆:平原平安大街-德州湖滨南路</v>
      </c>
      <c r="H1825" s="3">
        <f>INDEX(光放段!$B$4:$B$237,MATCH(纤芯!G1825,光放段!$C$4:$C$237,0))</f>
        <v>37012104000</v>
      </c>
      <c r="I1825" s="3" t="str">
        <f t="shared" si="141"/>
        <v>济南德州1号管道光缆</v>
      </c>
      <c r="J1825" s="3" t="str">
        <f>INDEX(子缆名称!$B$4:$B$29,纤芯!M1825)</f>
        <v>D缆</v>
      </c>
      <c r="K1825" s="3">
        <v>48</v>
      </c>
      <c r="L1825" s="3">
        <f t="shared" si="142"/>
        <v>12</v>
      </c>
      <c r="M1825" s="3">
        <f t="shared" si="143"/>
        <v>4</v>
      </c>
      <c r="N1825" s="3" t="s">
        <v>48</v>
      </c>
      <c r="O1825" s="3">
        <f>COUNTIF([1]局站!$D$4:$D$172,"="&amp;N1825)</f>
        <v>1</v>
      </c>
      <c r="P1825" s="3">
        <v>0</v>
      </c>
      <c r="Q1825" s="3">
        <v>0</v>
      </c>
      <c r="R1825" s="3">
        <v>0</v>
      </c>
      <c r="S1825" s="3" t="s">
        <v>33</v>
      </c>
      <c r="T1825" s="3">
        <f>COUNTIF([1]局站!$D$4:$D$172,"="&amp;S1825)</f>
        <v>1</v>
      </c>
      <c r="U1825" s="3">
        <v>0</v>
      </c>
      <c r="V1825" s="3">
        <v>0</v>
      </c>
      <c r="W1825" s="3">
        <v>0</v>
      </c>
      <c r="X1825" s="3" t="s">
        <v>1215</v>
      </c>
      <c r="Y1825" s="3" t="s">
        <v>880</v>
      </c>
      <c r="Z1825" s="3" t="str">
        <f>INDEX(业务类型!$C$4:$C$8,MATCH(纤芯!Y1825,业务类型!$B$4:$B$8,0))</f>
        <v>IDLE</v>
      </c>
      <c r="AA1825" s="3"/>
    </row>
    <row r="1826" spans="1:27" ht="16.5" x14ac:dyDescent="0.2">
      <c r="A1826" s="3">
        <v>1823</v>
      </c>
      <c r="B1826" s="3">
        <f t="shared" si="144"/>
        <v>37013101001</v>
      </c>
      <c r="C1826" s="3" t="s">
        <v>1166</v>
      </c>
      <c r="D1826" s="3" t="s">
        <v>213</v>
      </c>
      <c r="E1826" s="3" t="str">
        <f>INDEX(光放段!$G$4:$G$237,MATCH(纤芯!G1826,光放段!$C$4:$C$237,0))</f>
        <v>山东二干|济南德州2号光缆:德州解放北路-济南经十路</v>
      </c>
      <c r="F1826" s="3">
        <f>INDEX(光放段!$I$4:$I$237,MATCH(纤芯!H1826,光放段!$B$4:$B$237,0))</f>
        <v>37013100000</v>
      </c>
      <c r="G1826" s="3" t="str">
        <f t="shared" si="140"/>
        <v>山东二干|济南德州2号光缆:德州解放北路-禹城火车站</v>
      </c>
      <c r="H1826" s="3">
        <f>INDEX(光放段!$B$4:$B$237,MATCH(纤芯!G1826,光放段!$C$4:$C$237,0))</f>
        <v>37013101000</v>
      </c>
      <c r="I1826" s="3" t="str">
        <f t="shared" si="141"/>
        <v>济南德州2号光缆</v>
      </c>
      <c r="J1826" s="3" t="str">
        <f>INDEX(子缆名称!$B$4:$B$29,纤芯!M1826)</f>
        <v>A缆</v>
      </c>
      <c r="K1826" s="3">
        <v>1</v>
      </c>
      <c r="L1826" s="3">
        <f t="shared" si="142"/>
        <v>1</v>
      </c>
      <c r="M1826" s="3">
        <f t="shared" si="143"/>
        <v>1</v>
      </c>
      <c r="N1826" s="3" t="s">
        <v>49</v>
      </c>
      <c r="O1826" s="3">
        <f>COUNTIF([1]局站!$D$4:$D$172,"="&amp;N1826)</f>
        <v>1</v>
      </c>
      <c r="P1826" s="3">
        <v>0</v>
      </c>
      <c r="Q1826" s="3">
        <v>0</v>
      </c>
      <c r="R1826" s="3">
        <v>0</v>
      </c>
      <c r="S1826" s="3" t="s">
        <v>50</v>
      </c>
      <c r="T1826" s="3">
        <f>COUNTIF([1]局站!$D$4:$D$172,"="&amp;S1826)</f>
        <v>1</v>
      </c>
      <c r="U1826" s="3">
        <v>0</v>
      </c>
      <c r="V1826" s="3">
        <v>0</v>
      </c>
      <c r="W1826" s="3">
        <v>0</v>
      </c>
      <c r="X1826" s="3" t="s">
        <v>1215</v>
      </c>
      <c r="Y1826" s="3" t="s">
        <v>880</v>
      </c>
      <c r="Z1826" s="3" t="str">
        <f>INDEX(业务类型!$C$4:$C$8,MATCH(纤芯!Y1826,业务类型!$B$4:$B$8,0))</f>
        <v>IDLE</v>
      </c>
      <c r="AA1826" s="3"/>
    </row>
    <row r="1827" spans="1:27" ht="16.5" x14ac:dyDescent="0.2">
      <c r="A1827" s="3">
        <v>1824</v>
      </c>
      <c r="B1827" s="3">
        <f t="shared" si="144"/>
        <v>37013101002</v>
      </c>
      <c r="C1827" s="3" t="s">
        <v>1166</v>
      </c>
      <c r="D1827" s="3" t="s">
        <v>213</v>
      </c>
      <c r="E1827" s="3" t="str">
        <f>INDEX(光放段!$G$4:$G$237,MATCH(纤芯!G1827,光放段!$C$4:$C$237,0))</f>
        <v>山东二干|济南德州2号光缆:德州解放北路-济南经十路</v>
      </c>
      <c r="F1827" s="3">
        <f>INDEX(光放段!$I$4:$I$237,MATCH(纤芯!H1827,光放段!$B$4:$B$237,0))</f>
        <v>37013100000</v>
      </c>
      <c r="G1827" s="3" t="str">
        <f t="shared" si="140"/>
        <v>山东二干|济南德州2号光缆:德州解放北路-禹城火车站</v>
      </c>
      <c r="H1827" s="3">
        <f>INDEX(光放段!$B$4:$B$237,MATCH(纤芯!G1827,光放段!$C$4:$C$237,0))</f>
        <v>37013101000</v>
      </c>
      <c r="I1827" s="3" t="str">
        <f t="shared" si="141"/>
        <v>济南德州2号光缆</v>
      </c>
      <c r="J1827" s="3" t="str">
        <f>INDEX(子缆名称!$B$4:$B$29,纤芯!M1827)</f>
        <v>A缆</v>
      </c>
      <c r="K1827" s="3">
        <v>2</v>
      </c>
      <c r="L1827" s="3">
        <f t="shared" si="142"/>
        <v>2</v>
      </c>
      <c r="M1827" s="3">
        <f t="shared" si="143"/>
        <v>1</v>
      </c>
      <c r="N1827" s="3" t="s">
        <v>49</v>
      </c>
      <c r="O1827" s="3">
        <f>COUNTIF([1]局站!$D$4:$D$172,"="&amp;N1827)</f>
        <v>1</v>
      </c>
      <c r="P1827" s="3">
        <v>0</v>
      </c>
      <c r="Q1827" s="3">
        <v>0</v>
      </c>
      <c r="R1827" s="3">
        <v>0</v>
      </c>
      <c r="S1827" s="3" t="s">
        <v>50</v>
      </c>
      <c r="T1827" s="3">
        <f>COUNTIF([1]局站!$D$4:$D$172,"="&amp;S1827)</f>
        <v>1</v>
      </c>
      <c r="U1827" s="3">
        <v>0</v>
      </c>
      <c r="V1827" s="3">
        <v>0</v>
      </c>
      <c r="W1827" s="3">
        <v>0</v>
      </c>
      <c r="X1827" s="3" t="s">
        <v>1215</v>
      </c>
      <c r="Y1827" s="3" t="s">
        <v>880</v>
      </c>
      <c r="Z1827" s="3" t="str">
        <f>INDEX(业务类型!$C$4:$C$8,MATCH(纤芯!Y1827,业务类型!$B$4:$B$8,0))</f>
        <v>IDLE</v>
      </c>
      <c r="AA1827" s="3"/>
    </row>
    <row r="1828" spans="1:27" ht="16.5" x14ac:dyDescent="0.2">
      <c r="A1828" s="3">
        <v>1825</v>
      </c>
      <c r="B1828" s="3">
        <f t="shared" si="144"/>
        <v>37013101003</v>
      </c>
      <c r="C1828" s="3" t="s">
        <v>1166</v>
      </c>
      <c r="D1828" s="3" t="s">
        <v>213</v>
      </c>
      <c r="E1828" s="3" t="str">
        <f>INDEX(光放段!$G$4:$G$237,MATCH(纤芯!G1828,光放段!$C$4:$C$237,0))</f>
        <v>山东二干|济南德州2号光缆:德州解放北路-济南经十路</v>
      </c>
      <c r="F1828" s="3">
        <f>INDEX(光放段!$I$4:$I$237,MATCH(纤芯!H1828,光放段!$B$4:$B$237,0))</f>
        <v>37013100000</v>
      </c>
      <c r="G1828" s="3" t="str">
        <f t="shared" si="140"/>
        <v>山东二干|济南德州2号光缆:德州解放北路-禹城火车站</v>
      </c>
      <c r="H1828" s="3">
        <f>INDEX(光放段!$B$4:$B$237,MATCH(纤芯!G1828,光放段!$C$4:$C$237,0))</f>
        <v>37013101000</v>
      </c>
      <c r="I1828" s="3" t="str">
        <f t="shared" si="141"/>
        <v>济南德州2号光缆</v>
      </c>
      <c r="J1828" s="3" t="str">
        <f>INDEX(子缆名称!$B$4:$B$29,纤芯!M1828)</f>
        <v>A缆</v>
      </c>
      <c r="K1828" s="3">
        <v>3</v>
      </c>
      <c r="L1828" s="3">
        <f t="shared" si="142"/>
        <v>3</v>
      </c>
      <c r="M1828" s="3">
        <f t="shared" si="143"/>
        <v>1</v>
      </c>
      <c r="N1828" s="3" t="s">
        <v>49</v>
      </c>
      <c r="O1828" s="3">
        <f>COUNTIF([1]局站!$D$4:$D$172,"="&amp;N1828)</f>
        <v>1</v>
      </c>
      <c r="P1828" s="3">
        <v>0</v>
      </c>
      <c r="Q1828" s="3">
        <v>0</v>
      </c>
      <c r="R1828" s="3">
        <v>0</v>
      </c>
      <c r="S1828" s="3" t="s">
        <v>50</v>
      </c>
      <c r="T1828" s="3">
        <f>COUNTIF([1]局站!$D$4:$D$172,"="&amp;S1828)</f>
        <v>1</v>
      </c>
      <c r="U1828" s="3">
        <v>0</v>
      </c>
      <c r="V1828" s="3">
        <v>0</v>
      </c>
      <c r="W1828" s="3">
        <v>0</v>
      </c>
      <c r="X1828" s="3" t="s">
        <v>1215</v>
      </c>
      <c r="Y1828" s="3" t="s">
        <v>880</v>
      </c>
      <c r="Z1828" s="3" t="str">
        <f>INDEX(业务类型!$C$4:$C$8,MATCH(纤芯!Y1828,业务类型!$B$4:$B$8,0))</f>
        <v>IDLE</v>
      </c>
      <c r="AA1828" s="3"/>
    </row>
    <row r="1829" spans="1:27" ht="16.5" x14ac:dyDescent="0.2">
      <c r="A1829" s="3">
        <v>1826</v>
      </c>
      <c r="B1829" s="3">
        <f t="shared" si="144"/>
        <v>37013101004</v>
      </c>
      <c r="C1829" s="3" t="s">
        <v>1166</v>
      </c>
      <c r="D1829" s="3" t="s">
        <v>213</v>
      </c>
      <c r="E1829" s="3" t="str">
        <f>INDEX(光放段!$G$4:$G$237,MATCH(纤芯!G1829,光放段!$C$4:$C$237,0))</f>
        <v>山东二干|济南德州2号光缆:德州解放北路-济南经十路</v>
      </c>
      <c r="F1829" s="3">
        <f>INDEX(光放段!$I$4:$I$237,MATCH(纤芯!H1829,光放段!$B$4:$B$237,0))</f>
        <v>37013100000</v>
      </c>
      <c r="G1829" s="3" t="str">
        <f t="shared" si="140"/>
        <v>山东二干|济南德州2号光缆:德州解放北路-禹城火车站</v>
      </c>
      <c r="H1829" s="3">
        <f>INDEX(光放段!$B$4:$B$237,MATCH(纤芯!G1829,光放段!$C$4:$C$237,0))</f>
        <v>37013101000</v>
      </c>
      <c r="I1829" s="3" t="str">
        <f t="shared" si="141"/>
        <v>济南德州2号光缆</v>
      </c>
      <c r="J1829" s="3" t="str">
        <f>INDEX(子缆名称!$B$4:$B$29,纤芯!M1829)</f>
        <v>A缆</v>
      </c>
      <c r="K1829" s="3">
        <v>4</v>
      </c>
      <c r="L1829" s="3">
        <f t="shared" si="142"/>
        <v>4</v>
      </c>
      <c r="M1829" s="3">
        <f t="shared" si="143"/>
        <v>1</v>
      </c>
      <c r="N1829" s="3" t="s">
        <v>49</v>
      </c>
      <c r="O1829" s="3">
        <f>COUNTIF([1]局站!$D$4:$D$172,"="&amp;N1829)</f>
        <v>1</v>
      </c>
      <c r="P1829" s="3">
        <v>0</v>
      </c>
      <c r="Q1829" s="3">
        <v>0</v>
      </c>
      <c r="R1829" s="3">
        <v>0</v>
      </c>
      <c r="S1829" s="3" t="s">
        <v>50</v>
      </c>
      <c r="T1829" s="3">
        <f>COUNTIF([1]局站!$D$4:$D$172,"="&amp;S1829)</f>
        <v>1</v>
      </c>
      <c r="U1829" s="3">
        <v>0</v>
      </c>
      <c r="V1829" s="3">
        <v>0</v>
      </c>
      <c r="W1829" s="3">
        <v>0</v>
      </c>
      <c r="X1829" s="3" t="s">
        <v>1215</v>
      </c>
      <c r="Y1829" s="3" t="s">
        <v>880</v>
      </c>
      <c r="Z1829" s="3" t="str">
        <f>INDEX(业务类型!$C$4:$C$8,MATCH(纤芯!Y1829,业务类型!$B$4:$B$8,0))</f>
        <v>IDLE</v>
      </c>
      <c r="AA1829" s="3"/>
    </row>
    <row r="1830" spans="1:27" ht="16.5" x14ac:dyDescent="0.2">
      <c r="A1830" s="3">
        <v>1827</v>
      </c>
      <c r="B1830" s="3">
        <f t="shared" si="144"/>
        <v>37013101005</v>
      </c>
      <c r="C1830" s="3" t="s">
        <v>1166</v>
      </c>
      <c r="D1830" s="3" t="s">
        <v>213</v>
      </c>
      <c r="E1830" s="3" t="str">
        <f>INDEX(光放段!$G$4:$G$237,MATCH(纤芯!G1830,光放段!$C$4:$C$237,0))</f>
        <v>山东二干|济南德州2号光缆:德州解放北路-济南经十路</v>
      </c>
      <c r="F1830" s="3">
        <f>INDEX(光放段!$I$4:$I$237,MATCH(纤芯!H1830,光放段!$B$4:$B$237,0))</f>
        <v>37013100000</v>
      </c>
      <c r="G1830" s="3" t="str">
        <f t="shared" si="140"/>
        <v>山东二干|济南德州2号光缆:德州解放北路-禹城火车站</v>
      </c>
      <c r="H1830" s="3">
        <f>INDEX(光放段!$B$4:$B$237,MATCH(纤芯!G1830,光放段!$C$4:$C$237,0))</f>
        <v>37013101000</v>
      </c>
      <c r="I1830" s="3" t="str">
        <f t="shared" si="141"/>
        <v>济南德州2号光缆</v>
      </c>
      <c r="J1830" s="3" t="str">
        <f>INDEX(子缆名称!$B$4:$B$29,纤芯!M1830)</f>
        <v>A缆</v>
      </c>
      <c r="K1830" s="3">
        <v>5</v>
      </c>
      <c r="L1830" s="3">
        <f t="shared" si="142"/>
        <v>5</v>
      </c>
      <c r="M1830" s="3">
        <f t="shared" si="143"/>
        <v>1</v>
      </c>
      <c r="N1830" s="3" t="s">
        <v>49</v>
      </c>
      <c r="O1830" s="3">
        <f>COUNTIF([1]局站!$D$4:$D$172,"="&amp;N1830)</f>
        <v>1</v>
      </c>
      <c r="P1830" s="3">
        <v>0</v>
      </c>
      <c r="Q1830" s="3">
        <v>0</v>
      </c>
      <c r="R1830" s="3">
        <v>0</v>
      </c>
      <c r="S1830" s="3" t="s">
        <v>50</v>
      </c>
      <c r="T1830" s="3">
        <f>COUNTIF([1]局站!$D$4:$D$172,"="&amp;S1830)</f>
        <v>1</v>
      </c>
      <c r="U1830" s="3">
        <v>0</v>
      </c>
      <c r="V1830" s="3">
        <v>0</v>
      </c>
      <c r="W1830" s="3">
        <v>0</v>
      </c>
      <c r="X1830" s="3" t="s">
        <v>1215</v>
      </c>
      <c r="Y1830" s="3" t="s">
        <v>880</v>
      </c>
      <c r="Z1830" s="3" t="str">
        <f>INDEX(业务类型!$C$4:$C$8,MATCH(纤芯!Y1830,业务类型!$B$4:$B$8,0))</f>
        <v>IDLE</v>
      </c>
      <c r="AA1830" s="3"/>
    </row>
    <row r="1831" spans="1:27" ht="16.5" x14ac:dyDescent="0.2">
      <c r="A1831" s="3">
        <v>1828</v>
      </c>
      <c r="B1831" s="3">
        <f t="shared" si="144"/>
        <v>37013101006</v>
      </c>
      <c r="C1831" s="3" t="s">
        <v>1166</v>
      </c>
      <c r="D1831" s="3" t="s">
        <v>213</v>
      </c>
      <c r="E1831" s="3" t="str">
        <f>INDEX(光放段!$G$4:$G$237,MATCH(纤芯!G1831,光放段!$C$4:$C$237,0))</f>
        <v>山东二干|济南德州2号光缆:德州解放北路-济南经十路</v>
      </c>
      <c r="F1831" s="3">
        <f>INDEX(光放段!$I$4:$I$237,MATCH(纤芯!H1831,光放段!$B$4:$B$237,0))</f>
        <v>37013100000</v>
      </c>
      <c r="G1831" s="3" t="str">
        <f t="shared" si="140"/>
        <v>山东二干|济南德州2号光缆:德州解放北路-禹城火车站</v>
      </c>
      <c r="H1831" s="3">
        <f>INDEX(光放段!$B$4:$B$237,MATCH(纤芯!G1831,光放段!$C$4:$C$237,0))</f>
        <v>37013101000</v>
      </c>
      <c r="I1831" s="3" t="str">
        <f t="shared" si="141"/>
        <v>济南德州2号光缆</v>
      </c>
      <c r="J1831" s="3" t="str">
        <f>INDEX(子缆名称!$B$4:$B$29,纤芯!M1831)</f>
        <v>A缆</v>
      </c>
      <c r="K1831" s="3">
        <v>6</v>
      </c>
      <c r="L1831" s="3">
        <f t="shared" si="142"/>
        <v>6</v>
      </c>
      <c r="M1831" s="3">
        <f t="shared" si="143"/>
        <v>1</v>
      </c>
      <c r="N1831" s="3" t="s">
        <v>49</v>
      </c>
      <c r="O1831" s="3">
        <f>COUNTIF([1]局站!$D$4:$D$172,"="&amp;N1831)</f>
        <v>1</v>
      </c>
      <c r="P1831" s="3">
        <v>0</v>
      </c>
      <c r="Q1831" s="3">
        <v>0</v>
      </c>
      <c r="R1831" s="3">
        <v>0</v>
      </c>
      <c r="S1831" s="3" t="s">
        <v>50</v>
      </c>
      <c r="T1831" s="3">
        <f>COUNTIF([1]局站!$D$4:$D$172,"="&amp;S1831)</f>
        <v>1</v>
      </c>
      <c r="U1831" s="3">
        <v>0</v>
      </c>
      <c r="V1831" s="3">
        <v>0</v>
      </c>
      <c r="W1831" s="3">
        <v>0</v>
      </c>
      <c r="X1831" s="3" t="s">
        <v>1215</v>
      </c>
      <c r="Y1831" s="3" t="s">
        <v>880</v>
      </c>
      <c r="Z1831" s="3" t="str">
        <f>INDEX(业务类型!$C$4:$C$8,MATCH(纤芯!Y1831,业务类型!$B$4:$B$8,0))</f>
        <v>IDLE</v>
      </c>
      <c r="AA1831" s="3"/>
    </row>
    <row r="1832" spans="1:27" ht="16.5" x14ac:dyDescent="0.2">
      <c r="A1832" s="3">
        <v>1829</v>
      </c>
      <c r="B1832" s="3">
        <f t="shared" si="144"/>
        <v>37013101007</v>
      </c>
      <c r="C1832" s="3" t="s">
        <v>1166</v>
      </c>
      <c r="D1832" s="3" t="s">
        <v>213</v>
      </c>
      <c r="E1832" s="3" t="str">
        <f>INDEX(光放段!$G$4:$G$237,MATCH(纤芯!G1832,光放段!$C$4:$C$237,0))</f>
        <v>山东二干|济南德州2号光缆:德州解放北路-济南经十路</v>
      </c>
      <c r="F1832" s="3">
        <f>INDEX(光放段!$I$4:$I$237,MATCH(纤芯!H1832,光放段!$B$4:$B$237,0))</f>
        <v>37013100000</v>
      </c>
      <c r="G1832" s="3" t="str">
        <f t="shared" si="140"/>
        <v>山东二干|济南德州2号光缆:德州解放北路-禹城火车站</v>
      </c>
      <c r="H1832" s="3">
        <f>INDEX(光放段!$B$4:$B$237,MATCH(纤芯!G1832,光放段!$C$4:$C$237,0))</f>
        <v>37013101000</v>
      </c>
      <c r="I1832" s="3" t="str">
        <f t="shared" si="141"/>
        <v>济南德州2号光缆</v>
      </c>
      <c r="J1832" s="3" t="str">
        <f>INDEX(子缆名称!$B$4:$B$29,纤芯!M1832)</f>
        <v>A缆</v>
      </c>
      <c r="K1832" s="3">
        <v>7</v>
      </c>
      <c r="L1832" s="3">
        <f t="shared" si="142"/>
        <v>7</v>
      </c>
      <c r="M1832" s="3">
        <f t="shared" si="143"/>
        <v>1</v>
      </c>
      <c r="N1832" s="3" t="s">
        <v>49</v>
      </c>
      <c r="O1832" s="3">
        <f>COUNTIF([1]局站!$D$4:$D$172,"="&amp;N1832)</f>
        <v>1</v>
      </c>
      <c r="P1832" s="3">
        <v>0</v>
      </c>
      <c r="Q1832" s="3">
        <v>0</v>
      </c>
      <c r="R1832" s="3">
        <v>0</v>
      </c>
      <c r="S1832" s="3" t="s">
        <v>50</v>
      </c>
      <c r="T1832" s="3">
        <f>COUNTIF([1]局站!$D$4:$D$172,"="&amp;S1832)</f>
        <v>1</v>
      </c>
      <c r="U1832" s="3">
        <v>0</v>
      </c>
      <c r="V1832" s="3">
        <v>0</v>
      </c>
      <c r="W1832" s="3">
        <v>0</v>
      </c>
      <c r="X1832" s="3" t="s">
        <v>1215</v>
      </c>
      <c r="Y1832" s="3" t="s">
        <v>880</v>
      </c>
      <c r="Z1832" s="3" t="str">
        <f>INDEX(业务类型!$C$4:$C$8,MATCH(纤芯!Y1832,业务类型!$B$4:$B$8,0))</f>
        <v>IDLE</v>
      </c>
      <c r="AA1832" s="3"/>
    </row>
    <row r="1833" spans="1:27" ht="16.5" x14ac:dyDescent="0.2">
      <c r="A1833" s="3">
        <v>1830</v>
      </c>
      <c r="B1833" s="3">
        <f t="shared" si="144"/>
        <v>37013101008</v>
      </c>
      <c r="C1833" s="3" t="s">
        <v>1166</v>
      </c>
      <c r="D1833" s="3" t="s">
        <v>213</v>
      </c>
      <c r="E1833" s="3" t="str">
        <f>INDEX(光放段!$G$4:$G$237,MATCH(纤芯!G1833,光放段!$C$4:$C$237,0))</f>
        <v>山东二干|济南德州2号光缆:德州解放北路-济南经十路</v>
      </c>
      <c r="F1833" s="3">
        <f>INDEX(光放段!$I$4:$I$237,MATCH(纤芯!H1833,光放段!$B$4:$B$237,0))</f>
        <v>37013100000</v>
      </c>
      <c r="G1833" s="3" t="str">
        <f t="shared" si="140"/>
        <v>山东二干|济南德州2号光缆:德州解放北路-禹城火车站</v>
      </c>
      <c r="H1833" s="3">
        <f>INDEX(光放段!$B$4:$B$237,MATCH(纤芯!G1833,光放段!$C$4:$C$237,0))</f>
        <v>37013101000</v>
      </c>
      <c r="I1833" s="3" t="str">
        <f t="shared" si="141"/>
        <v>济南德州2号光缆</v>
      </c>
      <c r="J1833" s="3" t="str">
        <f>INDEX(子缆名称!$B$4:$B$29,纤芯!M1833)</f>
        <v>A缆</v>
      </c>
      <c r="K1833" s="3">
        <v>8</v>
      </c>
      <c r="L1833" s="3">
        <f t="shared" si="142"/>
        <v>8</v>
      </c>
      <c r="M1833" s="3">
        <f t="shared" si="143"/>
        <v>1</v>
      </c>
      <c r="N1833" s="3" t="s">
        <v>49</v>
      </c>
      <c r="O1833" s="3">
        <f>COUNTIF([1]局站!$D$4:$D$172,"="&amp;N1833)</f>
        <v>1</v>
      </c>
      <c r="P1833" s="3">
        <v>0</v>
      </c>
      <c r="Q1833" s="3">
        <v>0</v>
      </c>
      <c r="R1833" s="3">
        <v>0</v>
      </c>
      <c r="S1833" s="3" t="s">
        <v>50</v>
      </c>
      <c r="T1833" s="3">
        <f>COUNTIF([1]局站!$D$4:$D$172,"="&amp;S1833)</f>
        <v>1</v>
      </c>
      <c r="U1833" s="3">
        <v>0</v>
      </c>
      <c r="V1833" s="3">
        <v>0</v>
      </c>
      <c r="W1833" s="3">
        <v>0</v>
      </c>
      <c r="X1833" s="3" t="s">
        <v>1215</v>
      </c>
      <c r="Y1833" s="3" t="s">
        <v>880</v>
      </c>
      <c r="Z1833" s="3" t="str">
        <f>INDEX(业务类型!$C$4:$C$8,MATCH(纤芯!Y1833,业务类型!$B$4:$B$8,0))</f>
        <v>IDLE</v>
      </c>
      <c r="AA1833" s="3"/>
    </row>
    <row r="1834" spans="1:27" ht="16.5" x14ac:dyDescent="0.2">
      <c r="A1834" s="3">
        <v>1831</v>
      </c>
      <c r="B1834" s="3">
        <f t="shared" si="144"/>
        <v>37013101009</v>
      </c>
      <c r="C1834" s="3" t="s">
        <v>1166</v>
      </c>
      <c r="D1834" s="3" t="s">
        <v>213</v>
      </c>
      <c r="E1834" s="3" t="str">
        <f>INDEX(光放段!$G$4:$G$237,MATCH(纤芯!G1834,光放段!$C$4:$C$237,0))</f>
        <v>山东二干|济南德州2号光缆:德州解放北路-济南经十路</v>
      </c>
      <c r="F1834" s="3">
        <f>INDEX(光放段!$I$4:$I$237,MATCH(纤芯!H1834,光放段!$B$4:$B$237,0))</f>
        <v>37013100000</v>
      </c>
      <c r="G1834" s="3" t="str">
        <f t="shared" si="140"/>
        <v>山东二干|济南德州2号光缆:德州解放北路-禹城火车站</v>
      </c>
      <c r="H1834" s="3">
        <f>INDEX(光放段!$B$4:$B$237,MATCH(纤芯!G1834,光放段!$C$4:$C$237,0))</f>
        <v>37013101000</v>
      </c>
      <c r="I1834" s="3" t="str">
        <f t="shared" si="141"/>
        <v>济南德州2号光缆</v>
      </c>
      <c r="J1834" s="3" t="str">
        <f>INDEX(子缆名称!$B$4:$B$29,纤芯!M1834)</f>
        <v>A缆</v>
      </c>
      <c r="K1834" s="3">
        <v>9</v>
      </c>
      <c r="L1834" s="3">
        <f t="shared" si="142"/>
        <v>9</v>
      </c>
      <c r="M1834" s="3">
        <f t="shared" si="143"/>
        <v>1</v>
      </c>
      <c r="N1834" s="3" t="s">
        <v>49</v>
      </c>
      <c r="O1834" s="3">
        <f>COUNTIF([1]局站!$D$4:$D$172,"="&amp;N1834)</f>
        <v>1</v>
      </c>
      <c r="P1834" s="3">
        <v>0</v>
      </c>
      <c r="Q1834" s="3">
        <v>0</v>
      </c>
      <c r="R1834" s="3">
        <v>0</v>
      </c>
      <c r="S1834" s="3" t="s">
        <v>50</v>
      </c>
      <c r="T1834" s="3">
        <f>COUNTIF([1]局站!$D$4:$D$172,"="&amp;S1834)</f>
        <v>1</v>
      </c>
      <c r="U1834" s="3">
        <v>0</v>
      </c>
      <c r="V1834" s="3">
        <v>0</v>
      </c>
      <c r="W1834" s="3">
        <v>0</v>
      </c>
      <c r="X1834" s="3" t="s">
        <v>1215</v>
      </c>
      <c r="Y1834" s="3" t="s">
        <v>880</v>
      </c>
      <c r="Z1834" s="3" t="str">
        <f>INDEX(业务类型!$C$4:$C$8,MATCH(纤芯!Y1834,业务类型!$B$4:$B$8,0))</f>
        <v>IDLE</v>
      </c>
      <c r="AA1834" s="3"/>
    </row>
    <row r="1835" spans="1:27" ht="16.5" x14ac:dyDescent="0.2">
      <c r="A1835" s="3">
        <v>1832</v>
      </c>
      <c r="B1835" s="3">
        <f t="shared" si="144"/>
        <v>37013101010</v>
      </c>
      <c r="C1835" s="3" t="s">
        <v>1166</v>
      </c>
      <c r="D1835" s="3" t="s">
        <v>213</v>
      </c>
      <c r="E1835" s="3" t="str">
        <f>INDEX(光放段!$G$4:$G$237,MATCH(纤芯!G1835,光放段!$C$4:$C$237,0))</f>
        <v>山东二干|济南德州2号光缆:德州解放北路-济南经十路</v>
      </c>
      <c r="F1835" s="3">
        <f>INDEX(光放段!$I$4:$I$237,MATCH(纤芯!H1835,光放段!$B$4:$B$237,0))</f>
        <v>37013100000</v>
      </c>
      <c r="G1835" s="3" t="str">
        <f t="shared" si="140"/>
        <v>山东二干|济南德州2号光缆:德州解放北路-禹城火车站</v>
      </c>
      <c r="H1835" s="3">
        <f>INDEX(光放段!$B$4:$B$237,MATCH(纤芯!G1835,光放段!$C$4:$C$237,0))</f>
        <v>37013101000</v>
      </c>
      <c r="I1835" s="3" t="str">
        <f t="shared" si="141"/>
        <v>济南德州2号光缆</v>
      </c>
      <c r="J1835" s="3" t="str">
        <f>INDEX(子缆名称!$B$4:$B$29,纤芯!M1835)</f>
        <v>A缆</v>
      </c>
      <c r="K1835" s="3">
        <v>10</v>
      </c>
      <c r="L1835" s="3">
        <f t="shared" si="142"/>
        <v>10</v>
      </c>
      <c r="M1835" s="3">
        <f t="shared" si="143"/>
        <v>1</v>
      </c>
      <c r="N1835" s="3" t="s">
        <v>49</v>
      </c>
      <c r="O1835" s="3">
        <f>COUNTIF([1]局站!$D$4:$D$172,"="&amp;N1835)</f>
        <v>1</v>
      </c>
      <c r="P1835" s="3">
        <v>0</v>
      </c>
      <c r="Q1835" s="3">
        <v>0</v>
      </c>
      <c r="R1835" s="3">
        <v>0</v>
      </c>
      <c r="S1835" s="3" t="s">
        <v>50</v>
      </c>
      <c r="T1835" s="3">
        <f>COUNTIF([1]局站!$D$4:$D$172,"="&amp;S1835)</f>
        <v>1</v>
      </c>
      <c r="U1835" s="3">
        <v>0</v>
      </c>
      <c r="V1835" s="3">
        <v>0</v>
      </c>
      <c r="W1835" s="3">
        <v>0</v>
      </c>
      <c r="X1835" s="3" t="s">
        <v>1215</v>
      </c>
      <c r="Y1835" s="3" t="s">
        <v>880</v>
      </c>
      <c r="Z1835" s="3" t="str">
        <f>INDEX(业务类型!$C$4:$C$8,MATCH(纤芯!Y1835,业务类型!$B$4:$B$8,0))</f>
        <v>IDLE</v>
      </c>
      <c r="AA1835" s="3"/>
    </row>
    <row r="1836" spans="1:27" ht="16.5" x14ac:dyDescent="0.2">
      <c r="A1836" s="3">
        <v>1833</v>
      </c>
      <c r="B1836" s="3">
        <f t="shared" si="144"/>
        <v>37013101011</v>
      </c>
      <c r="C1836" s="3" t="s">
        <v>1166</v>
      </c>
      <c r="D1836" s="3" t="s">
        <v>213</v>
      </c>
      <c r="E1836" s="3" t="str">
        <f>INDEX(光放段!$G$4:$G$237,MATCH(纤芯!G1836,光放段!$C$4:$C$237,0))</f>
        <v>山东二干|济南德州2号光缆:德州解放北路-济南经十路</v>
      </c>
      <c r="F1836" s="3">
        <f>INDEX(光放段!$I$4:$I$237,MATCH(纤芯!H1836,光放段!$B$4:$B$237,0))</f>
        <v>37013100000</v>
      </c>
      <c r="G1836" s="3" t="str">
        <f t="shared" si="140"/>
        <v>山东二干|济南德州2号光缆:德州解放北路-禹城火车站</v>
      </c>
      <c r="H1836" s="3">
        <f>INDEX(光放段!$B$4:$B$237,MATCH(纤芯!G1836,光放段!$C$4:$C$237,0))</f>
        <v>37013101000</v>
      </c>
      <c r="I1836" s="3" t="str">
        <f t="shared" si="141"/>
        <v>济南德州2号光缆</v>
      </c>
      <c r="J1836" s="3" t="str">
        <f>INDEX(子缆名称!$B$4:$B$29,纤芯!M1836)</f>
        <v>A缆</v>
      </c>
      <c r="K1836" s="3">
        <v>11</v>
      </c>
      <c r="L1836" s="3">
        <f t="shared" si="142"/>
        <v>11</v>
      </c>
      <c r="M1836" s="3">
        <f t="shared" si="143"/>
        <v>1</v>
      </c>
      <c r="N1836" s="3" t="s">
        <v>49</v>
      </c>
      <c r="O1836" s="3">
        <f>COUNTIF([1]局站!$D$4:$D$172,"="&amp;N1836)</f>
        <v>1</v>
      </c>
      <c r="P1836" s="3">
        <v>0</v>
      </c>
      <c r="Q1836" s="3">
        <v>0</v>
      </c>
      <c r="R1836" s="3">
        <v>0</v>
      </c>
      <c r="S1836" s="3" t="s">
        <v>50</v>
      </c>
      <c r="T1836" s="3">
        <f>COUNTIF([1]局站!$D$4:$D$172,"="&amp;S1836)</f>
        <v>1</v>
      </c>
      <c r="U1836" s="3">
        <v>0</v>
      </c>
      <c r="V1836" s="3">
        <v>0</v>
      </c>
      <c r="W1836" s="3">
        <v>0</v>
      </c>
      <c r="X1836" s="3" t="s">
        <v>1215</v>
      </c>
      <c r="Y1836" s="3" t="s">
        <v>880</v>
      </c>
      <c r="Z1836" s="3" t="str">
        <f>INDEX(业务类型!$C$4:$C$8,MATCH(纤芯!Y1836,业务类型!$B$4:$B$8,0))</f>
        <v>IDLE</v>
      </c>
      <c r="AA1836" s="3"/>
    </row>
    <row r="1837" spans="1:27" ht="16.5" x14ac:dyDescent="0.2">
      <c r="A1837" s="3">
        <v>1834</v>
      </c>
      <c r="B1837" s="3">
        <f t="shared" si="144"/>
        <v>37013101012</v>
      </c>
      <c r="C1837" s="3" t="s">
        <v>1166</v>
      </c>
      <c r="D1837" s="3" t="s">
        <v>213</v>
      </c>
      <c r="E1837" s="3" t="str">
        <f>INDEX(光放段!$G$4:$G$237,MATCH(纤芯!G1837,光放段!$C$4:$C$237,0))</f>
        <v>山东二干|济南德州2号光缆:德州解放北路-济南经十路</v>
      </c>
      <c r="F1837" s="3">
        <f>INDEX(光放段!$I$4:$I$237,MATCH(纤芯!H1837,光放段!$B$4:$B$237,0))</f>
        <v>37013100000</v>
      </c>
      <c r="G1837" s="3" t="str">
        <f t="shared" si="140"/>
        <v>山东二干|济南德州2号光缆:德州解放北路-禹城火车站</v>
      </c>
      <c r="H1837" s="3">
        <f>INDEX(光放段!$B$4:$B$237,MATCH(纤芯!G1837,光放段!$C$4:$C$237,0))</f>
        <v>37013101000</v>
      </c>
      <c r="I1837" s="3" t="str">
        <f t="shared" si="141"/>
        <v>济南德州2号光缆</v>
      </c>
      <c r="J1837" s="3" t="str">
        <f>INDEX(子缆名称!$B$4:$B$29,纤芯!M1837)</f>
        <v>A缆</v>
      </c>
      <c r="K1837" s="3">
        <v>12</v>
      </c>
      <c r="L1837" s="3">
        <f t="shared" si="142"/>
        <v>12</v>
      </c>
      <c r="M1837" s="3">
        <f t="shared" si="143"/>
        <v>1</v>
      </c>
      <c r="N1837" s="3" t="s">
        <v>49</v>
      </c>
      <c r="O1837" s="3">
        <f>COUNTIF([1]局站!$D$4:$D$172,"="&amp;N1837)</f>
        <v>1</v>
      </c>
      <c r="P1837" s="3">
        <v>0</v>
      </c>
      <c r="Q1837" s="3">
        <v>0</v>
      </c>
      <c r="R1837" s="3">
        <v>0</v>
      </c>
      <c r="S1837" s="3" t="s">
        <v>50</v>
      </c>
      <c r="T1837" s="3">
        <f>COUNTIF([1]局站!$D$4:$D$172,"="&amp;S1837)</f>
        <v>1</v>
      </c>
      <c r="U1837" s="3">
        <v>0</v>
      </c>
      <c r="V1837" s="3">
        <v>0</v>
      </c>
      <c r="W1837" s="3">
        <v>0</v>
      </c>
      <c r="X1837" s="3" t="s">
        <v>1215</v>
      </c>
      <c r="Y1837" s="3" t="s">
        <v>880</v>
      </c>
      <c r="Z1837" s="3" t="str">
        <f>INDEX(业务类型!$C$4:$C$8,MATCH(纤芯!Y1837,业务类型!$B$4:$B$8,0))</f>
        <v>IDLE</v>
      </c>
      <c r="AA1837" s="3"/>
    </row>
    <row r="1838" spans="1:27" ht="16.5" x14ac:dyDescent="0.2">
      <c r="A1838" s="3">
        <v>1835</v>
      </c>
      <c r="B1838" s="3">
        <f t="shared" si="144"/>
        <v>37013101013</v>
      </c>
      <c r="C1838" s="3" t="s">
        <v>1166</v>
      </c>
      <c r="D1838" s="3" t="s">
        <v>213</v>
      </c>
      <c r="E1838" s="3" t="str">
        <f>INDEX(光放段!$G$4:$G$237,MATCH(纤芯!G1838,光放段!$C$4:$C$237,0))</f>
        <v>山东二干|济南德州2号光缆:德州解放北路-济南经十路</v>
      </c>
      <c r="F1838" s="3">
        <f>INDEX(光放段!$I$4:$I$237,MATCH(纤芯!H1838,光放段!$B$4:$B$237,0))</f>
        <v>37013100000</v>
      </c>
      <c r="G1838" s="3" t="str">
        <f t="shared" si="140"/>
        <v>山东二干|济南德州2号光缆:德州解放北路-禹城火车站</v>
      </c>
      <c r="H1838" s="3">
        <f>INDEX(光放段!$B$4:$B$237,MATCH(纤芯!G1838,光放段!$C$4:$C$237,0))</f>
        <v>37013101000</v>
      </c>
      <c r="I1838" s="3" t="str">
        <f t="shared" si="141"/>
        <v>济南德州2号光缆</v>
      </c>
      <c r="J1838" s="3" t="str">
        <f>INDEX(子缆名称!$B$4:$B$29,纤芯!M1838)</f>
        <v>B缆</v>
      </c>
      <c r="K1838" s="3">
        <v>13</v>
      </c>
      <c r="L1838" s="3">
        <f t="shared" si="142"/>
        <v>1</v>
      </c>
      <c r="M1838" s="3">
        <f t="shared" si="143"/>
        <v>2</v>
      </c>
      <c r="N1838" s="3" t="s">
        <v>49</v>
      </c>
      <c r="O1838" s="3">
        <f>COUNTIF([1]局站!$D$4:$D$172,"="&amp;N1838)</f>
        <v>1</v>
      </c>
      <c r="P1838" s="3">
        <v>0</v>
      </c>
      <c r="Q1838" s="3">
        <v>0</v>
      </c>
      <c r="R1838" s="3">
        <v>0</v>
      </c>
      <c r="S1838" s="3" t="s">
        <v>50</v>
      </c>
      <c r="T1838" s="3">
        <f>COUNTIF([1]局站!$D$4:$D$172,"="&amp;S1838)</f>
        <v>1</v>
      </c>
      <c r="U1838" s="3">
        <v>0</v>
      </c>
      <c r="V1838" s="3">
        <v>0</v>
      </c>
      <c r="W1838" s="3">
        <v>0</v>
      </c>
      <c r="X1838" s="3" t="s">
        <v>1215</v>
      </c>
      <c r="Y1838" s="3" t="s">
        <v>880</v>
      </c>
      <c r="Z1838" s="3" t="str">
        <f>INDEX(业务类型!$C$4:$C$8,MATCH(纤芯!Y1838,业务类型!$B$4:$B$8,0))</f>
        <v>IDLE</v>
      </c>
      <c r="AA1838" s="3"/>
    </row>
    <row r="1839" spans="1:27" ht="16.5" x14ac:dyDescent="0.2">
      <c r="A1839" s="3">
        <v>1836</v>
      </c>
      <c r="B1839" s="3">
        <f t="shared" si="144"/>
        <v>37013101014</v>
      </c>
      <c r="C1839" s="3" t="s">
        <v>1166</v>
      </c>
      <c r="D1839" s="3" t="s">
        <v>213</v>
      </c>
      <c r="E1839" s="3" t="str">
        <f>INDEX(光放段!$G$4:$G$237,MATCH(纤芯!G1839,光放段!$C$4:$C$237,0))</f>
        <v>山东二干|济南德州2号光缆:德州解放北路-济南经十路</v>
      </c>
      <c r="F1839" s="3">
        <f>INDEX(光放段!$I$4:$I$237,MATCH(纤芯!H1839,光放段!$B$4:$B$237,0))</f>
        <v>37013100000</v>
      </c>
      <c r="G1839" s="3" t="str">
        <f t="shared" si="140"/>
        <v>山东二干|济南德州2号光缆:德州解放北路-禹城火车站</v>
      </c>
      <c r="H1839" s="3">
        <f>INDEX(光放段!$B$4:$B$237,MATCH(纤芯!G1839,光放段!$C$4:$C$237,0))</f>
        <v>37013101000</v>
      </c>
      <c r="I1839" s="3" t="str">
        <f t="shared" si="141"/>
        <v>济南德州2号光缆</v>
      </c>
      <c r="J1839" s="3" t="str">
        <f>INDEX(子缆名称!$B$4:$B$29,纤芯!M1839)</f>
        <v>B缆</v>
      </c>
      <c r="K1839" s="3">
        <v>14</v>
      </c>
      <c r="L1839" s="3">
        <f t="shared" si="142"/>
        <v>2</v>
      </c>
      <c r="M1839" s="3">
        <f t="shared" si="143"/>
        <v>2</v>
      </c>
      <c r="N1839" s="3" t="s">
        <v>49</v>
      </c>
      <c r="O1839" s="3">
        <f>COUNTIF([1]局站!$D$4:$D$172,"="&amp;N1839)</f>
        <v>1</v>
      </c>
      <c r="P1839" s="3">
        <v>0</v>
      </c>
      <c r="Q1839" s="3">
        <v>0</v>
      </c>
      <c r="R1839" s="3">
        <v>0</v>
      </c>
      <c r="S1839" s="3" t="s">
        <v>50</v>
      </c>
      <c r="T1839" s="3">
        <f>COUNTIF([1]局站!$D$4:$D$172,"="&amp;S1839)</f>
        <v>1</v>
      </c>
      <c r="U1839" s="3">
        <v>0</v>
      </c>
      <c r="V1839" s="3">
        <v>0</v>
      </c>
      <c r="W1839" s="3">
        <v>0</v>
      </c>
      <c r="X1839" s="3" t="s">
        <v>1215</v>
      </c>
      <c r="Y1839" s="3" t="s">
        <v>880</v>
      </c>
      <c r="Z1839" s="3" t="str">
        <f>INDEX(业务类型!$C$4:$C$8,MATCH(纤芯!Y1839,业务类型!$B$4:$B$8,0))</f>
        <v>IDLE</v>
      </c>
      <c r="AA1839" s="3"/>
    </row>
    <row r="1840" spans="1:27" ht="16.5" x14ac:dyDescent="0.2">
      <c r="A1840" s="3">
        <v>1837</v>
      </c>
      <c r="B1840" s="3">
        <f t="shared" si="144"/>
        <v>37013101015</v>
      </c>
      <c r="C1840" s="3" t="s">
        <v>1166</v>
      </c>
      <c r="D1840" s="3" t="s">
        <v>213</v>
      </c>
      <c r="E1840" s="3" t="str">
        <f>INDEX(光放段!$G$4:$G$237,MATCH(纤芯!G1840,光放段!$C$4:$C$237,0))</f>
        <v>山东二干|济南德州2号光缆:德州解放北路-济南经十路</v>
      </c>
      <c r="F1840" s="3">
        <f>INDEX(光放段!$I$4:$I$237,MATCH(纤芯!H1840,光放段!$B$4:$B$237,0))</f>
        <v>37013100000</v>
      </c>
      <c r="G1840" s="3" t="str">
        <f t="shared" si="140"/>
        <v>山东二干|济南德州2号光缆:德州解放北路-禹城火车站</v>
      </c>
      <c r="H1840" s="3">
        <f>INDEX(光放段!$B$4:$B$237,MATCH(纤芯!G1840,光放段!$C$4:$C$237,0))</f>
        <v>37013101000</v>
      </c>
      <c r="I1840" s="3" t="str">
        <f t="shared" si="141"/>
        <v>济南德州2号光缆</v>
      </c>
      <c r="J1840" s="3" t="str">
        <f>INDEX(子缆名称!$B$4:$B$29,纤芯!M1840)</f>
        <v>B缆</v>
      </c>
      <c r="K1840" s="3">
        <v>15</v>
      </c>
      <c r="L1840" s="3">
        <f t="shared" si="142"/>
        <v>3</v>
      </c>
      <c r="M1840" s="3">
        <f t="shared" si="143"/>
        <v>2</v>
      </c>
      <c r="N1840" s="3" t="s">
        <v>49</v>
      </c>
      <c r="O1840" s="3">
        <f>COUNTIF([1]局站!$D$4:$D$172,"="&amp;N1840)</f>
        <v>1</v>
      </c>
      <c r="P1840" s="3">
        <v>0</v>
      </c>
      <c r="Q1840" s="3">
        <v>0</v>
      </c>
      <c r="R1840" s="3">
        <v>0</v>
      </c>
      <c r="S1840" s="3" t="s">
        <v>50</v>
      </c>
      <c r="T1840" s="3">
        <f>COUNTIF([1]局站!$D$4:$D$172,"="&amp;S1840)</f>
        <v>1</v>
      </c>
      <c r="U1840" s="3">
        <v>0</v>
      </c>
      <c r="V1840" s="3">
        <v>0</v>
      </c>
      <c r="W1840" s="3">
        <v>0</v>
      </c>
      <c r="X1840" s="3" t="s">
        <v>1215</v>
      </c>
      <c r="Y1840" s="3" t="s">
        <v>880</v>
      </c>
      <c r="Z1840" s="3" t="str">
        <f>INDEX(业务类型!$C$4:$C$8,MATCH(纤芯!Y1840,业务类型!$B$4:$B$8,0))</f>
        <v>IDLE</v>
      </c>
      <c r="AA1840" s="3"/>
    </row>
    <row r="1841" spans="1:27" ht="16.5" x14ac:dyDescent="0.2">
      <c r="A1841" s="3">
        <v>1838</v>
      </c>
      <c r="B1841" s="3">
        <f t="shared" si="144"/>
        <v>37013101016</v>
      </c>
      <c r="C1841" s="3" t="s">
        <v>1166</v>
      </c>
      <c r="D1841" s="3" t="s">
        <v>213</v>
      </c>
      <c r="E1841" s="3" t="str">
        <f>INDEX(光放段!$G$4:$G$237,MATCH(纤芯!G1841,光放段!$C$4:$C$237,0))</f>
        <v>山东二干|济南德州2号光缆:德州解放北路-济南经十路</v>
      </c>
      <c r="F1841" s="3">
        <f>INDEX(光放段!$I$4:$I$237,MATCH(纤芯!H1841,光放段!$B$4:$B$237,0))</f>
        <v>37013100000</v>
      </c>
      <c r="G1841" s="3" t="str">
        <f t="shared" si="140"/>
        <v>山东二干|济南德州2号光缆:德州解放北路-禹城火车站</v>
      </c>
      <c r="H1841" s="3">
        <f>INDEX(光放段!$B$4:$B$237,MATCH(纤芯!G1841,光放段!$C$4:$C$237,0))</f>
        <v>37013101000</v>
      </c>
      <c r="I1841" s="3" t="str">
        <f t="shared" si="141"/>
        <v>济南德州2号光缆</v>
      </c>
      <c r="J1841" s="3" t="str">
        <f>INDEX(子缆名称!$B$4:$B$29,纤芯!M1841)</f>
        <v>B缆</v>
      </c>
      <c r="K1841" s="3">
        <v>16</v>
      </c>
      <c r="L1841" s="3">
        <f t="shared" si="142"/>
        <v>4</v>
      </c>
      <c r="M1841" s="3">
        <f t="shared" si="143"/>
        <v>2</v>
      </c>
      <c r="N1841" s="3" t="s">
        <v>49</v>
      </c>
      <c r="O1841" s="3">
        <f>COUNTIF([1]局站!$D$4:$D$172,"="&amp;N1841)</f>
        <v>1</v>
      </c>
      <c r="P1841" s="3">
        <v>0</v>
      </c>
      <c r="Q1841" s="3">
        <v>0</v>
      </c>
      <c r="R1841" s="3">
        <v>0</v>
      </c>
      <c r="S1841" s="3" t="s">
        <v>50</v>
      </c>
      <c r="T1841" s="3">
        <f>COUNTIF([1]局站!$D$4:$D$172,"="&amp;S1841)</f>
        <v>1</v>
      </c>
      <c r="U1841" s="3">
        <v>0</v>
      </c>
      <c r="V1841" s="3">
        <v>0</v>
      </c>
      <c r="W1841" s="3">
        <v>0</v>
      </c>
      <c r="X1841" s="3" t="s">
        <v>1215</v>
      </c>
      <c r="Y1841" s="3" t="s">
        <v>880</v>
      </c>
      <c r="Z1841" s="3" t="str">
        <f>INDEX(业务类型!$C$4:$C$8,MATCH(纤芯!Y1841,业务类型!$B$4:$B$8,0))</f>
        <v>IDLE</v>
      </c>
      <c r="AA1841" s="3"/>
    </row>
    <row r="1842" spans="1:27" ht="16.5" x14ac:dyDescent="0.2">
      <c r="A1842" s="3">
        <v>1839</v>
      </c>
      <c r="B1842" s="3">
        <f t="shared" si="144"/>
        <v>37013101017</v>
      </c>
      <c r="C1842" s="3" t="s">
        <v>1166</v>
      </c>
      <c r="D1842" s="3" t="s">
        <v>213</v>
      </c>
      <c r="E1842" s="3" t="str">
        <f>INDEX(光放段!$G$4:$G$237,MATCH(纤芯!G1842,光放段!$C$4:$C$237,0))</f>
        <v>山东二干|济南德州2号光缆:德州解放北路-济南经十路</v>
      </c>
      <c r="F1842" s="3">
        <f>INDEX(光放段!$I$4:$I$237,MATCH(纤芯!H1842,光放段!$B$4:$B$237,0))</f>
        <v>37013100000</v>
      </c>
      <c r="G1842" s="3" t="str">
        <f t="shared" si="140"/>
        <v>山东二干|济南德州2号光缆:德州解放北路-禹城火车站</v>
      </c>
      <c r="H1842" s="3">
        <f>INDEX(光放段!$B$4:$B$237,MATCH(纤芯!G1842,光放段!$C$4:$C$237,0))</f>
        <v>37013101000</v>
      </c>
      <c r="I1842" s="3" t="str">
        <f t="shared" si="141"/>
        <v>济南德州2号光缆</v>
      </c>
      <c r="J1842" s="3" t="str">
        <f>INDEX(子缆名称!$B$4:$B$29,纤芯!M1842)</f>
        <v>B缆</v>
      </c>
      <c r="K1842" s="3">
        <v>17</v>
      </c>
      <c r="L1842" s="3">
        <f t="shared" si="142"/>
        <v>5</v>
      </c>
      <c r="M1842" s="3">
        <f t="shared" si="143"/>
        <v>2</v>
      </c>
      <c r="N1842" s="3" t="s">
        <v>49</v>
      </c>
      <c r="O1842" s="3">
        <f>COUNTIF([1]局站!$D$4:$D$172,"="&amp;N1842)</f>
        <v>1</v>
      </c>
      <c r="P1842" s="3">
        <v>0</v>
      </c>
      <c r="Q1842" s="3">
        <v>0</v>
      </c>
      <c r="R1842" s="3">
        <v>0</v>
      </c>
      <c r="S1842" s="3" t="s">
        <v>50</v>
      </c>
      <c r="T1842" s="3">
        <f>COUNTIF([1]局站!$D$4:$D$172,"="&amp;S1842)</f>
        <v>1</v>
      </c>
      <c r="U1842" s="3">
        <v>0</v>
      </c>
      <c r="V1842" s="3">
        <v>0</v>
      </c>
      <c r="W1842" s="3">
        <v>0</v>
      </c>
      <c r="X1842" s="3" t="s">
        <v>1215</v>
      </c>
      <c r="Y1842" s="3" t="s">
        <v>880</v>
      </c>
      <c r="Z1842" s="3" t="str">
        <f>INDEX(业务类型!$C$4:$C$8,MATCH(纤芯!Y1842,业务类型!$B$4:$B$8,0))</f>
        <v>IDLE</v>
      </c>
      <c r="AA1842" s="3"/>
    </row>
    <row r="1843" spans="1:27" ht="16.5" x14ac:dyDescent="0.2">
      <c r="A1843" s="3">
        <v>1840</v>
      </c>
      <c r="B1843" s="3">
        <f t="shared" si="144"/>
        <v>37013101018</v>
      </c>
      <c r="C1843" s="3" t="s">
        <v>1166</v>
      </c>
      <c r="D1843" s="3" t="s">
        <v>213</v>
      </c>
      <c r="E1843" s="3" t="str">
        <f>INDEX(光放段!$G$4:$G$237,MATCH(纤芯!G1843,光放段!$C$4:$C$237,0))</f>
        <v>山东二干|济南德州2号光缆:德州解放北路-济南经十路</v>
      </c>
      <c r="F1843" s="3">
        <f>INDEX(光放段!$I$4:$I$237,MATCH(纤芯!H1843,光放段!$B$4:$B$237,0))</f>
        <v>37013100000</v>
      </c>
      <c r="G1843" s="3" t="str">
        <f t="shared" si="140"/>
        <v>山东二干|济南德州2号光缆:德州解放北路-禹城火车站</v>
      </c>
      <c r="H1843" s="3">
        <f>INDEX(光放段!$B$4:$B$237,MATCH(纤芯!G1843,光放段!$C$4:$C$237,0))</f>
        <v>37013101000</v>
      </c>
      <c r="I1843" s="3" t="str">
        <f t="shared" si="141"/>
        <v>济南德州2号光缆</v>
      </c>
      <c r="J1843" s="3" t="str">
        <f>INDEX(子缆名称!$B$4:$B$29,纤芯!M1843)</f>
        <v>B缆</v>
      </c>
      <c r="K1843" s="3">
        <v>18</v>
      </c>
      <c r="L1843" s="3">
        <f t="shared" si="142"/>
        <v>6</v>
      </c>
      <c r="M1843" s="3">
        <f t="shared" si="143"/>
        <v>2</v>
      </c>
      <c r="N1843" s="3" t="s">
        <v>49</v>
      </c>
      <c r="O1843" s="3">
        <f>COUNTIF([1]局站!$D$4:$D$172,"="&amp;N1843)</f>
        <v>1</v>
      </c>
      <c r="P1843" s="3">
        <v>0</v>
      </c>
      <c r="Q1843" s="3">
        <v>0</v>
      </c>
      <c r="R1843" s="3">
        <v>0</v>
      </c>
      <c r="S1843" s="3" t="s">
        <v>50</v>
      </c>
      <c r="T1843" s="3">
        <f>COUNTIF([1]局站!$D$4:$D$172,"="&amp;S1843)</f>
        <v>1</v>
      </c>
      <c r="U1843" s="3">
        <v>0</v>
      </c>
      <c r="V1843" s="3">
        <v>0</v>
      </c>
      <c r="W1843" s="3">
        <v>0</v>
      </c>
      <c r="X1843" s="3" t="s">
        <v>1215</v>
      </c>
      <c r="Y1843" s="3" t="s">
        <v>880</v>
      </c>
      <c r="Z1843" s="3" t="str">
        <f>INDEX(业务类型!$C$4:$C$8,MATCH(纤芯!Y1843,业务类型!$B$4:$B$8,0))</f>
        <v>IDLE</v>
      </c>
      <c r="AA1843" s="3"/>
    </row>
    <row r="1844" spans="1:27" ht="16.5" x14ac:dyDescent="0.2">
      <c r="A1844" s="3">
        <v>1841</v>
      </c>
      <c r="B1844" s="3">
        <f t="shared" si="144"/>
        <v>37013101019</v>
      </c>
      <c r="C1844" s="3" t="s">
        <v>1166</v>
      </c>
      <c r="D1844" s="3" t="s">
        <v>213</v>
      </c>
      <c r="E1844" s="3" t="str">
        <f>INDEX(光放段!$G$4:$G$237,MATCH(纤芯!G1844,光放段!$C$4:$C$237,0))</f>
        <v>山东二干|济南德州2号光缆:德州解放北路-济南经十路</v>
      </c>
      <c r="F1844" s="3">
        <f>INDEX(光放段!$I$4:$I$237,MATCH(纤芯!H1844,光放段!$B$4:$B$237,0))</f>
        <v>37013100000</v>
      </c>
      <c r="G1844" s="3" t="str">
        <f t="shared" si="140"/>
        <v>山东二干|济南德州2号光缆:德州解放北路-禹城火车站</v>
      </c>
      <c r="H1844" s="3">
        <f>INDEX(光放段!$B$4:$B$237,MATCH(纤芯!G1844,光放段!$C$4:$C$237,0))</f>
        <v>37013101000</v>
      </c>
      <c r="I1844" s="3" t="str">
        <f t="shared" si="141"/>
        <v>济南德州2号光缆</v>
      </c>
      <c r="J1844" s="3" t="str">
        <f>INDEX(子缆名称!$B$4:$B$29,纤芯!M1844)</f>
        <v>B缆</v>
      </c>
      <c r="K1844" s="3">
        <v>19</v>
      </c>
      <c r="L1844" s="3">
        <f t="shared" si="142"/>
        <v>7</v>
      </c>
      <c r="M1844" s="3">
        <f t="shared" si="143"/>
        <v>2</v>
      </c>
      <c r="N1844" s="3" t="s">
        <v>49</v>
      </c>
      <c r="O1844" s="3">
        <f>COUNTIF([1]局站!$D$4:$D$172,"="&amp;N1844)</f>
        <v>1</v>
      </c>
      <c r="P1844" s="3">
        <v>0</v>
      </c>
      <c r="Q1844" s="3">
        <v>0</v>
      </c>
      <c r="R1844" s="3">
        <v>0</v>
      </c>
      <c r="S1844" s="3" t="s">
        <v>50</v>
      </c>
      <c r="T1844" s="3">
        <f>COUNTIF([1]局站!$D$4:$D$172,"="&amp;S1844)</f>
        <v>1</v>
      </c>
      <c r="U1844" s="3">
        <v>0</v>
      </c>
      <c r="V1844" s="3">
        <v>0</v>
      </c>
      <c r="W1844" s="3">
        <v>0</v>
      </c>
      <c r="X1844" s="3" t="s">
        <v>1215</v>
      </c>
      <c r="Y1844" s="3" t="s">
        <v>880</v>
      </c>
      <c r="Z1844" s="3" t="str">
        <f>INDEX(业务类型!$C$4:$C$8,MATCH(纤芯!Y1844,业务类型!$B$4:$B$8,0))</f>
        <v>IDLE</v>
      </c>
      <c r="AA1844" s="3"/>
    </row>
    <row r="1845" spans="1:27" ht="16.5" x14ac:dyDescent="0.2">
      <c r="A1845" s="3">
        <v>1842</v>
      </c>
      <c r="B1845" s="3">
        <f t="shared" si="144"/>
        <v>37013101020</v>
      </c>
      <c r="C1845" s="3" t="s">
        <v>1166</v>
      </c>
      <c r="D1845" s="3" t="s">
        <v>213</v>
      </c>
      <c r="E1845" s="3" t="str">
        <f>INDEX(光放段!$G$4:$G$237,MATCH(纤芯!G1845,光放段!$C$4:$C$237,0))</f>
        <v>山东二干|济南德州2号光缆:德州解放北路-济南经十路</v>
      </c>
      <c r="F1845" s="3">
        <f>INDEX(光放段!$I$4:$I$237,MATCH(纤芯!H1845,光放段!$B$4:$B$237,0))</f>
        <v>37013100000</v>
      </c>
      <c r="G1845" s="3" t="str">
        <f t="shared" si="140"/>
        <v>山东二干|济南德州2号光缆:德州解放北路-禹城火车站</v>
      </c>
      <c r="H1845" s="3">
        <f>INDEX(光放段!$B$4:$B$237,MATCH(纤芯!G1845,光放段!$C$4:$C$237,0))</f>
        <v>37013101000</v>
      </c>
      <c r="I1845" s="3" t="str">
        <f t="shared" si="141"/>
        <v>济南德州2号光缆</v>
      </c>
      <c r="J1845" s="3" t="str">
        <f>INDEX(子缆名称!$B$4:$B$29,纤芯!M1845)</f>
        <v>B缆</v>
      </c>
      <c r="K1845" s="3">
        <v>20</v>
      </c>
      <c r="L1845" s="3">
        <f t="shared" si="142"/>
        <v>8</v>
      </c>
      <c r="M1845" s="3">
        <f t="shared" si="143"/>
        <v>2</v>
      </c>
      <c r="N1845" s="3" t="s">
        <v>49</v>
      </c>
      <c r="O1845" s="3">
        <f>COUNTIF([1]局站!$D$4:$D$172,"="&amp;N1845)</f>
        <v>1</v>
      </c>
      <c r="P1845" s="3">
        <v>0</v>
      </c>
      <c r="Q1845" s="3">
        <v>0</v>
      </c>
      <c r="R1845" s="3">
        <v>0</v>
      </c>
      <c r="S1845" s="3" t="s">
        <v>50</v>
      </c>
      <c r="T1845" s="3">
        <f>COUNTIF([1]局站!$D$4:$D$172,"="&amp;S1845)</f>
        <v>1</v>
      </c>
      <c r="U1845" s="3">
        <v>0</v>
      </c>
      <c r="V1845" s="3">
        <v>0</v>
      </c>
      <c r="W1845" s="3">
        <v>0</v>
      </c>
      <c r="X1845" s="3" t="s">
        <v>1215</v>
      </c>
      <c r="Y1845" s="3" t="s">
        <v>880</v>
      </c>
      <c r="Z1845" s="3" t="str">
        <f>INDEX(业务类型!$C$4:$C$8,MATCH(纤芯!Y1845,业务类型!$B$4:$B$8,0))</f>
        <v>IDLE</v>
      </c>
      <c r="AA1845" s="3"/>
    </row>
    <row r="1846" spans="1:27" ht="16.5" x14ac:dyDescent="0.2">
      <c r="A1846" s="3">
        <v>1843</v>
      </c>
      <c r="B1846" s="3">
        <f t="shared" si="144"/>
        <v>37013101021</v>
      </c>
      <c r="C1846" s="3" t="s">
        <v>1166</v>
      </c>
      <c r="D1846" s="3" t="s">
        <v>213</v>
      </c>
      <c r="E1846" s="3" t="str">
        <f>INDEX(光放段!$G$4:$G$237,MATCH(纤芯!G1846,光放段!$C$4:$C$237,0))</f>
        <v>山东二干|济南德州2号光缆:德州解放北路-济南经十路</v>
      </c>
      <c r="F1846" s="3">
        <f>INDEX(光放段!$I$4:$I$237,MATCH(纤芯!H1846,光放段!$B$4:$B$237,0))</f>
        <v>37013100000</v>
      </c>
      <c r="G1846" s="3" t="str">
        <f t="shared" si="140"/>
        <v>山东二干|济南德州2号光缆:德州解放北路-禹城火车站</v>
      </c>
      <c r="H1846" s="3">
        <f>INDEX(光放段!$B$4:$B$237,MATCH(纤芯!G1846,光放段!$C$4:$C$237,0))</f>
        <v>37013101000</v>
      </c>
      <c r="I1846" s="3" t="str">
        <f t="shared" si="141"/>
        <v>济南德州2号光缆</v>
      </c>
      <c r="J1846" s="3" t="str">
        <f>INDEX(子缆名称!$B$4:$B$29,纤芯!M1846)</f>
        <v>B缆</v>
      </c>
      <c r="K1846" s="3">
        <v>21</v>
      </c>
      <c r="L1846" s="3">
        <f t="shared" si="142"/>
        <v>9</v>
      </c>
      <c r="M1846" s="3">
        <f t="shared" si="143"/>
        <v>2</v>
      </c>
      <c r="N1846" s="3" t="s">
        <v>49</v>
      </c>
      <c r="O1846" s="3">
        <f>COUNTIF([1]局站!$D$4:$D$172,"="&amp;N1846)</f>
        <v>1</v>
      </c>
      <c r="P1846" s="3">
        <v>0</v>
      </c>
      <c r="Q1846" s="3">
        <v>0</v>
      </c>
      <c r="R1846" s="3">
        <v>0</v>
      </c>
      <c r="S1846" s="3" t="s">
        <v>50</v>
      </c>
      <c r="T1846" s="3">
        <f>COUNTIF([1]局站!$D$4:$D$172,"="&amp;S1846)</f>
        <v>1</v>
      </c>
      <c r="U1846" s="3">
        <v>0</v>
      </c>
      <c r="V1846" s="3">
        <v>0</v>
      </c>
      <c r="W1846" s="3">
        <v>0</v>
      </c>
      <c r="X1846" s="3" t="s">
        <v>1215</v>
      </c>
      <c r="Y1846" s="3" t="s">
        <v>880</v>
      </c>
      <c r="Z1846" s="3" t="str">
        <f>INDEX(业务类型!$C$4:$C$8,MATCH(纤芯!Y1846,业务类型!$B$4:$B$8,0))</f>
        <v>IDLE</v>
      </c>
      <c r="AA1846" s="3"/>
    </row>
    <row r="1847" spans="1:27" ht="16.5" x14ac:dyDescent="0.2">
      <c r="A1847" s="3">
        <v>1844</v>
      </c>
      <c r="B1847" s="3">
        <f t="shared" si="144"/>
        <v>37013101022</v>
      </c>
      <c r="C1847" s="3" t="s">
        <v>1166</v>
      </c>
      <c r="D1847" s="3" t="s">
        <v>213</v>
      </c>
      <c r="E1847" s="3" t="str">
        <f>INDEX(光放段!$G$4:$G$237,MATCH(纤芯!G1847,光放段!$C$4:$C$237,0))</f>
        <v>山东二干|济南德州2号光缆:德州解放北路-济南经十路</v>
      </c>
      <c r="F1847" s="3">
        <f>INDEX(光放段!$I$4:$I$237,MATCH(纤芯!H1847,光放段!$B$4:$B$237,0))</f>
        <v>37013100000</v>
      </c>
      <c r="G1847" s="3" t="str">
        <f t="shared" si="140"/>
        <v>山东二干|济南德州2号光缆:德州解放北路-禹城火车站</v>
      </c>
      <c r="H1847" s="3">
        <f>INDEX(光放段!$B$4:$B$237,MATCH(纤芯!G1847,光放段!$C$4:$C$237,0))</f>
        <v>37013101000</v>
      </c>
      <c r="I1847" s="3" t="str">
        <f t="shared" si="141"/>
        <v>济南德州2号光缆</v>
      </c>
      <c r="J1847" s="3" t="str">
        <f>INDEX(子缆名称!$B$4:$B$29,纤芯!M1847)</f>
        <v>B缆</v>
      </c>
      <c r="K1847" s="3">
        <v>22</v>
      </c>
      <c r="L1847" s="3">
        <f t="shared" si="142"/>
        <v>10</v>
      </c>
      <c r="M1847" s="3">
        <f t="shared" si="143"/>
        <v>2</v>
      </c>
      <c r="N1847" s="3" t="s">
        <v>49</v>
      </c>
      <c r="O1847" s="3">
        <f>COUNTIF([1]局站!$D$4:$D$172,"="&amp;N1847)</f>
        <v>1</v>
      </c>
      <c r="P1847" s="3">
        <v>0</v>
      </c>
      <c r="Q1847" s="3">
        <v>0</v>
      </c>
      <c r="R1847" s="3">
        <v>0</v>
      </c>
      <c r="S1847" s="3" t="s">
        <v>50</v>
      </c>
      <c r="T1847" s="3">
        <f>COUNTIF([1]局站!$D$4:$D$172,"="&amp;S1847)</f>
        <v>1</v>
      </c>
      <c r="U1847" s="3">
        <v>0</v>
      </c>
      <c r="V1847" s="3">
        <v>0</v>
      </c>
      <c r="W1847" s="3">
        <v>0</v>
      </c>
      <c r="X1847" s="3" t="s">
        <v>1215</v>
      </c>
      <c r="Y1847" s="3" t="s">
        <v>880</v>
      </c>
      <c r="Z1847" s="3" t="str">
        <f>INDEX(业务类型!$C$4:$C$8,MATCH(纤芯!Y1847,业务类型!$B$4:$B$8,0))</f>
        <v>IDLE</v>
      </c>
      <c r="AA1847" s="3"/>
    </row>
    <row r="1848" spans="1:27" ht="16.5" x14ac:dyDescent="0.2">
      <c r="A1848" s="3">
        <v>1845</v>
      </c>
      <c r="B1848" s="3">
        <f t="shared" si="144"/>
        <v>37013101023</v>
      </c>
      <c r="C1848" s="3" t="s">
        <v>1166</v>
      </c>
      <c r="D1848" s="3" t="s">
        <v>213</v>
      </c>
      <c r="E1848" s="3" t="str">
        <f>INDEX(光放段!$G$4:$G$237,MATCH(纤芯!G1848,光放段!$C$4:$C$237,0))</f>
        <v>山东二干|济南德州2号光缆:德州解放北路-济南经十路</v>
      </c>
      <c r="F1848" s="3">
        <f>INDEX(光放段!$I$4:$I$237,MATCH(纤芯!H1848,光放段!$B$4:$B$237,0))</f>
        <v>37013100000</v>
      </c>
      <c r="G1848" s="3" t="str">
        <f t="shared" si="140"/>
        <v>山东二干|济南德州2号光缆:德州解放北路-禹城火车站</v>
      </c>
      <c r="H1848" s="3">
        <f>INDEX(光放段!$B$4:$B$237,MATCH(纤芯!G1848,光放段!$C$4:$C$237,0))</f>
        <v>37013101000</v>
      </c>
      <c r="I1848" s="3" t="str">
        <f t="shared" si="141"/>
        <v>济南德州2号光缆</v>
      </c>
      <c r="J1848" s="3" t="str">
        <f>INDEX(子缆名称!$B$4:$B$29,纤芯!M1848)</f>
        <v>B缆</v>
      </c>
      <c r="K1848" s="3">
        <v>23</v>
      </c>
      <c r="L1848" s="3">
        <f t="shared" si="142"/>
        <v>11</v>
      </c>
      <c r="M1848" s="3">
        <f t="shared" si="143"/>
        <v>2</v>
      </c>
      <c r="N1848" s="3" t="s">
        <v>49</v>
      </c>
      <c r="O1848" s="3">
        <f>COUNTIF([1]局站!$D$4:$D$172,"="&amp;N1848)</f>
        <v>1</v>
      </c>
      <c r="P1848" s="3">
        <v>0</v>
      </c>
      <c r="Q1848" s="3">
        <v>0</v>
      </c>
      <c r="R1848" s="3">
        <v>0</v>
      </c>
      <c r="S1848" s="3" t="s">
        <v>50</v>
      </c>
      <c r="T1848" s="3">
        <f>COUNTIF([1]局站!$D$4:$D$172,"="&amp;S1848)</f>
        <v>1</v>
      </c>
      <c r="U1848" s="3">
        <v>0</v>
      </c>
      <c r="V1848" s="3">
        <v>0</v>
      </c>
      <c r="W1848" s="3">
        <v>0</v>
      </c>
      <c r="X1848" s="3" t="s">
        <v>1215</v>
      </c>
      <c r="Y1848" s="3" t="s">
        <v>880</v>
      </c>
      <c r="Z1848" s="3" t="str">
        <f>INDEX(业务类型!$C$4:$C$8,MATCH(纤芯!Y1848,业务类型!$B$4:$B$8,0))</f>
        <v>IDLE</v>
      </c>
      <c r="AA1848" s="3"/>
    </row>
    <row r="1849" spans="1:27" ht="16.5" x14ac:dyDescent="0.2">
      <c r="A1849" s="3">
        <v>1846</v>
      </c>
      <c r="B1849" s="3">
        <f t="shared" si="144"/>
        <v>37013101024</v>
      </c>
      <c r="C1849" s="3" t="s">
        <v>1166</v>
      </c>
      <c r="D1849" s="3" t="s">
        <v>213</v>
      </c>
      <c r="E1849" s="3" t="str">
        <f>INDEX(光放段!$G$4:$G$237,MATCH(纤芯!G1849,光放段!$C$4:$C$237,0))</f>
        <v>山东二干|济南德州2号光缆:德州解放北路-济南经十路</v>
      </c>
      <c r="F1849" s="3">
        <f>INDEX(光放段!$I$4:$I$237,MATCH(纤芯!H1849,光放段!$B$4:$B$237,0))</f>
        <v>37013100000</v>
      </c>
      <c r="G1849" s="3" t="str">
        <f t="shared" si="140"/>
        <v>山东二干|济南德州2号光缆:德州解放北路-禹城火车站</v>
      </c>
      <c r="H1849" s="3">
        <f>INDEX(光放段!$B$4:$B$237,MATCH(纤芯!G1849,光放段!$C$4:$C$237,0))</f>
        <v>37013101000</v>
      </c>
      <c r="I1849" s="3" t="str">
        <f t="shared" si="141"/>
        <v>济南德州2号光缆</v>
      </c>
      <c r="J1849" s="3" t="str">
        <f>INDEX(子缆名称!$B$4:$B$29,纤芯!M1849)</f>
        <v>B缆</v>
      </c>
      <c r="K1849" s="3">
        <v>24</v>
      </c>
      <c r="L1849" s="3">
        <f t="shared" si="142"/>
        <v>12</v>
      </c>
      <c r="M1849" s="3">
        <f t="shared" si="143"/>
        <v>2</v>
      </c>
      <c r="N1849" s="3" t="s">
        <v>49</v>
      </c>
      <c r="O1849" s="3">
        <f>COUNTIF([1]局站!$D$4:$D$172,"="&amp;N1849)</f>
        <v>1</v>
      </c>
      <c r="P1849" s="3">
        <v>0</v>
      </c>
      <c r="Q1849" s="3">
        <v>0</v>
      </c>
      <c r="R1849" s="3">
        <v>0</v>
      </c>
      <c r="S1849" s="3" t="s">
        <v>50</v>
      </c>
      <c r="T1849" s="3">
        <f>COUNTIF([1]局站!$D$4:$D$172,"="&amp;S1849)</f>
        <v>1</v>
      </c>
      <c r="U1849" s="3">
        <v>0</v>
      </c>
      <c r="V1849" s="3">
        <v>0</v>
      </c>
      <c r="W1849" s="3">
        <v>0</v>
      </c>
      <c r="X1849" s="3" t="s">
        <v>1215</v>
      </c>
      <c r="Y1849" s="3" t="s">
        <v>880</v>
      </c>
      <c r="Z1849" s="3" t="str">
        <f>INDEX(业务类型!$C$4:$C$8,MATCH(纤芯!Y1849,业务类型!$B$4:$B$8,0))</f>
        <v>IDLE</v>
      </c>
      <c r="AA1849" s="3"/>
    </row>
    <row r="1850" spans="1:27" ht="16.5" x14ac:dyDescent="0.2">
      <c r="A1850" s="3">
        <v>1847</v>
      </c>
      <c r="B1850" s="3">
        <f t="shared" si="144"/>
        <v>37013101025</v>
      </c>
      <c r="C1850" s="3" t="s">
        <v>1166</v>
      </c>
      <c r="D1850" s="3" t="s">
        <v>213</v>
      </c>
      <c r="E1850" s="3" t="str">
        <f>INDEX(光放段!$G$4:$G$237,MATCH(纤芯!G1850,光放段!$C$4:$C$237,0))</f>
        <v>山东二干|济南德州2号光缆:德州解放北路-济南经十路</v>
      </c>
      <c r="F1850" s="3">
        <f>INDEX(光放段!$I$4:$I$237,MATCH(纤芯!H1850,光放段!$B$4:$B$237,0))</f>
        <v>37013100000</v>
      </c>
      <c r="G1850" s="3" t="str">
        <f t="shared" si="140"/>
        <v>山东二干|济南德州2号光缆:德州解放北路-禹城火车站</v>
      </c>
      <c r="H1850" s="3">
        <f>INDEX(光放段!$B$4:$B$237,MATCH(纤芯!G1850,光放段!$C$4:$C$237,0))</f>
        <v>37013101000</v>
      </c>
      <c r="I1850" s="3" t="str">
        <f t="shared" si="141"/>
        <v>济南德州2号光缆</v>
      </c>
      <c r="J1850" s="3" t="str">
        <f>INDEX(子缆名称!$B$4:$B$29,纤芯!M1850)</f>
        <v>C缆</v>
      </c>
      <c r="K1850" s="3">
        <v>25</v>
      </c>
      <c r="L1850" s="3">
        <f t="shared" si="142"/>
        <v>1</v>
      </c>
      <c r="M1850" s="3">
        <f t="shared" si="143"/>
        <v>3</v>
      </c>
      <c r="N1850" s="3" t="s">
        <v>49</v>
      </c>
      <c r="O1850" s="3">
        <f>COUNTIF([1]局站!$D$4:$D$172,"="&amp;N1850)</f>
        <v>1</v>
      </c>
      <c r="P1850" s="3">
        <v>0</v>
      </c>
      <c r="Q1850" s="3">
        <v>0</v>
      </c>
      <c r="R1850" s="3">
        <v>0</v>
      </c>
      <c r="S1850" s="3" t="s">
        <v>50</v>
      </c>
      <c r="T1850" s="3">
        <f>COUNTIF([1]局站!$D$4:$D$172,"="&amp;S1850)</f>
        <v>1</v>
      </c>
      <c r="U1850" s="3">
        <v>0</v>
      </c>
      <c r="V1850" s="3">
        <v>0</v>
      </c>
      <c r="W1850" s="3">
        <v>0</v>
      </c>
      <c r="X1850" s="3" t="s">
        <v>1215</v>
      </c>
      <c r="Y1850" s="3" t="s">
        <v>880</v>
      </c>
      <c r="Z1850" s="3" t="str">
        <f>INDEX(业务类型!$C$4:$C$8,MATCH(纤芯!Y1850,业务类型!$B$4:$B$8,0))</f>
        <v>IDLE</v>
      </c>
      <c r="AA1850" s="3"/>
    </row>
    <row r="1851" spans="1:27" ht="16.5" x14ac:dyDescent="0.2">
      <c r="A1851" s="3">
        <v>1848</v>
      </c>
      <c r="B1851" s="3">
        <f t="shared" si="144"/>
        <v>37013101026</v>
      </c>
      <c r="C1851" s="3" t="s">
        <v>1166</v>
      </c>
      <c r="D1851" s="3" t="s">
        <v>213</v>
      </c>
      <c r="E1851" s="3" t="str">
        <f>INDEX(光放段!$G$4:$G$237,MATCH(纤芯!G1851,光放段!$C$4:$C$237,0))</f>
        <v>山东二干|济南德州2号光缆:德州解放北路-济南经十路</v>
      </c>
      <c r="F1851" s="3">
        <f>INDEX(光放段!$I$4:$I$237,MATCH(纤芯!H1851,光放段!$B$4:$B$237,0))</f>
        <v>37013100000</v>
      </c>
      <c r="G1851" s="3" t="str">
        <f t="shared" si="140"/>
        <v>山东二干|济南德州2号光缆:德州解放北路-禹城火车站</v>
      </c>
      <c r="H1851" s="3">
        <f>INDEX(光放段!$B$4:$B$237,MATCH(纤芯!G1851,光放段!$C$4:$C$237,0))</f>
        <v>37013101000</v>
      </c>
      <c r="I1851" s="3" t="str">
        <f t="shared" si="141"/>
        <v>济南德州2号光缆</v>
      </c>
      <c r="J1851" s="3" t="str">
        <f>INDEX(子缆名称!$B$4:$B$29,纤芯!M1851)</f>
        <v>C缆</v>
      </c>
      <c r="K1851" s="3">
        <v>26</v>
      </c>
      <c r="L1851" s="3">
        <f t="shared" si="142"/>
        <v>2</v>
      </c>
      <c r="M1851" s="3">
        <f t="shared" si="143"/>
        <v>3</v>
      </c>
      <c r="N1851" s="3" t="s">
        <v>49</v>
      </c>
      <c r="O1851" s="3">
        <f>COUNTIF([1]局站!$D$4:$D$172,"="&amp;N1851)</f>
        <v>1</v>
      </c>
      <c r="P1851" s="3">
        <v>0</v>
      </c>
      <c r="Q1851" s="3">
        <v>0</v>
      </c>
      <c r="R1851" s="3">
        <v>0</v>
      </c>
      <c r="S1851" s="3" t="s">
        <v>50</v>
      </c>
      <c r="T1851" s="3">
        <f>COUNTIF([1]局站!$D$4:$D$172,"="&amp;S1851)</f>
        <v>1</v>
      </c>
      <c r="U1851" s="3">
        <v>0</v>
      </c>
      <c r="V1851" s="3">
        <v>0</v>
      </c>
      <c r="W1851" s="3">
        <v>0</v>
      </c>
      <c r="X1851" s="3" t="s">
        <v>1215</v>
      </c>
      <c r="Y1851" s="3" t="s">
        <v>880</v>
      </c>
      <c r="Z1851" s="3" t="str">
        <f>INDEX(业务类型!$C$4:$C$8,MATCH(纤芯!Y1851,业务类型!$B$4:$B$8,0))</f>
        <v>IDLE</v>
      </c>
      <c r="AA1851" s="3"/>
    </row>
    <row r="1852" spans="1:27" ht="16.5" x14ac:dyDescent="0.2">
      <c r="A1852" s="3">
        <v>1849</v>
      </c>
      <c r="B1852" s="3">
        <f t="shared" si="144"/>
        <v>37013101027</v>
      </c>
      <c r="C1852" s="3" t="s">
        <v>1166</v>
      </c>
      <c r="D1852" s="3" t="s">
        <v>213</v>
      </c>
      <c r="E1852" s="3" t="str">
        <f>INDEX(光放段!$G$4:$G$237,MATCH(纤芯!G1852,光放段!$C$4:$C$237,0))</f>
        <v>山东二干|济南德州2号光缆:德州解放北路-济南经十路</v>
      </c>
      <c r="F1852" s="3">
        <f>INDEX(光放段!$I$4:$I$237,MATCH(纤芯!H1852,光放段!$B$4:$B$237,0))</f>
        <v>37013100000</v>
      </c>
      <c r="G1852" s="3" t="str">
        <f t="shared" si="140"/>
        <v>山东二干|济南德州2号光缆:德州解放北路-禹城火车站</v>
      </c>
      <c r="H1852" s="3">
        <f>INDEX(光放段!$B$4:$B$237,MATCH(纤芯!G1852,光放段!$C$4:$C$237,0))</f>
        <v>37013101000</v>
      </c>
      <c r="I1852" s="3" t="str">
        <f t="shared" si="141"/>
        <v>济南德州2号光缆</v>
      </c>
      <c r="J1852" s="3" t="str">
        <f>INDEX(子缆名称!$B$4:$B$29,纤芯!M1852)</f>
        <v>C缆</v>
      </c>
      <c r="K1852" s="3">
        <v>27</v>
      </c>
      <c r="L1852" s="3">
        <f t="shared" si="142"/>
        <v>3</v>
      </c>
      <c r="M1852" s="3">
        <f t="shared" si="143"/>
        <v>3</v>
      </c>
      <c r="N1852" s="3" t="s">
        <v>49</v>
      </c>
      <c r="O1852" s="3">
        <f>COUNTIF([1]局站!$D$4:$D$172,"="&amp;N1852)</f>
        <v>1</v>
      </c>
      <c r="P1852" s="3">
        <v>0</v>
      </c>
      <c r="Q1852" s="3">
        <v>0</v>
      </c>
      <c r="R1852" s="3">
        <v>0</v>
      </c>
      <c r="S1852" s="3" t="s">
        <v>50</v>
      </c>
      <c r="T1852" s="3">
        <f>COUNTIF([1]局站!$D$4:$D$172,"="&amp;S1852)</f>
        <v>1</v>
      </c>
      <c r="U1852" s="3">
        <v>0</v>
      </c>
      <c r="V1852" s="3">
        <v>0</v>
      </c>
      <c r="W1852" s="3">
        <v>0</v>
      </c>
      <c r="X1852" s="3" t="s">
        <v>1215</v>
      </c>
      <c r="Y1852" s="3" t="s">
        <v>880</v>
      </c>
      <c r="Z1852" s="3" t="str">
        <f>INDEX(业务类型!$C$4:$C$8,MATCH(纤芯!Y1852,业务类型!$B$4:$B$8,0))</f>
        <v>IDLE</v>
      </c>
      <c r="AA1852" s="3"/>
    </row>
    <row r="1853" spans="1:27" ht="16.5" x14ac:dyDescent="0.2">
      <c r="A1853" s="3">
        <v>1850</v>
      </c>
      <c r="B1853" s="3">
        <f t="shared" si="144"/>
        <v>37013101028</v>
      </c>
      <c r="C1853" s="3" t="s">
        <v>1166</v>
      </c>
      <c r="D1853" s="3" t="s">
        <v>213</v>
      </c>
      <c r="E1853" s="3" t="str">
        <f>INDEX(光放段!$G$4:$G$237,MATCH(纤芯!G1853,光放段!$C$4:$C$237,0))</f>
        <v>山东二干|济南德州2号光缆:德州解放北路-济南经十路</v>
      </c>
      <c r="F1853" s="3">
        <f>INDEX(光放段!$I$4:$I$237,MATCH(纤芯!H1853,光放段!$B$4:$B$237,0))</f>
        <v>37013100000</v>
      </c>
      <c r="G1853" s="3" t="str">
        <f t="shared" si="140"/>
        <v>山东二干|济南德州2号光缆:德州解放北路-禹城火车站</v>
      </c>
      <c r="H1853" s="3">
        <f>INDEX(光放段!$B$4:$B$237,MATCH(纤芯!G1853,光放段!$C$4:$C$237,0))</f>
        <v>37013101000</v>
      </c>
      <c r="I1853" s="3" t="str">
        <f t="shared" si="141"/>
        <v>济南德州2号光缆</v>
      </c>
      <c r="J1853" s="3" t="str">
        <f>INDEX(子缆名称!$B$4:$B$29,纤芯!M1853)</f>
        <v>C缆</v>
      </c>
      <c r="K1853" s="3">
        <v>28</v>
      </c>
      <c r="L1853" s="3">
        <f t="shared" si="142"/>
        <v>4</v>
      </c>
      <c r="M1853" s="3">
        <f t="shared" si="143"/>
        <v>3</v>
      </c>
      <c r="N1853" s="3" t="s">
        <v>49</v>
      </c>
      <c r="O1853" s="3">
        <f>COUNTIF([1]局站!$D$4:$D$172,"="&amp;N1853)</f>
        <v>1</v>
      </c>
      <c r="P1853" s="3">
        <v>0</v>
      </c>
      <c r="Q1853" s="3">
        <v>0</v>
      </c>
      <c r="R1853" s="3">
        <v>0</v>
      </c>
      <c r="S1853" s="3" t="s">
        <v>50</v>
      </c>
      <c r="T1853" s="3">
        <f>COUNTIF([1]局站!$D$4:$D$172,"="&amp;S1853)</f>
        <v>1</v>
      </c>
      <c r="U1853" s="3">
        <v>0</v>
      </c>
      <c r="V1853" s="3">
        <v>0</v>
      </c>
      <c r="W1853" s="3">
        <v>0</v>
      </c>
      <c r="X1853" s="3" t="s">
        <v>1215</v>
      </c>
      <c r="Y1853" s="3" t="s">
        <v>880</v>
      </c>
      <c r="Z1853" s="3" t="str">
        <f>INDEX(业务类型!$C$4:$C$8,MATCH(纤芯!Y1853,业务类型!$B$4:$B$8,0))</f>
        <v>IDLE</v>
      </c>
      <c r="AA1853" s="3"/>
    </row>
    <row r="1854" spans="1:27" ht="16.5" x14ac:dyDescent="0.2">
      <c r="A1854" s="3">
        <v>1851</v>
      </c>
      <c r="B1854" s="3">
        <f t="shared" si="144"/>
        <v>37013102001</v>
      </c>
      <c r="C1854" s="3" t="s">
        <v>1166</v>
      </c>
      <c r="D1854" s="3" t="s">
        <v>213</v>
      </c>
      <c r="E1854" s="3" t="str">
        <f>INDEX(光放段!$G$4:$G$237,MATCH(纤芯!G1854,光放段!$C$4:$C$237,0))</f>
        <v>山东二干|济南德州2号光缆:德州解放北路-济南经十路</v>
      </c>
      <c r="F1854" s="3">
        <f>INDEX(光放段!$I$4:$I$237,MATCH(纤芯!H1854,光放段!$B$4:$B$237,0))</f>
        <v>37013100000</v>
      </c>
      <c r="G1854" s="3" t="str">
        <f t="shared" si="140"/>
        <v>山东二干|济南德州2号光缆:禹城火车站-济南经十路</v>
      </c>
      <c r="H1854" s="3">
        <f>INDEX(光放段!$B$4:$B$237,MATCH(纤芯!G1854,光放段!$C$4:$C$237,0))</f>
        <v>37013102000</v>
      </c>
      <c r="I1854" s="3" t="str">
        <f t="shared" si="141"/>
        <v>济南德州2号光缆</v>
      </c>
      <c r="J1854" s="3" t="str">
        <f>INDEX(子缆名称!$B$4:$B$29,纤芯!M1854)</f>
        <v>A缆</v>
      </c>
      <c r="K1854" s="3">
        <v>1</v>
      </c>
      <c r="L1854" s="3">
        <f t="shared" si="142"/>
        <v>1</v>
      </c>
      <c r="M1854" s="3">
        <f t="shared" si="143"/>
        <v>1</v>
      </c>
      <c r="N1854" s="3" t="s">
        <v>50</v>
      </c>
      <c r="O1854" s="3">
        <f>COUNTIF([1]局站!$D$4:$D$172,"="&amp;N1854)</f>
        <v>1</v>
      </c>
      <c r="P1854" s="3">
        <v>0</v>
      </c>
      <c r="Q1854" s="3">
        <v>0</v>
      </c>
      <c r="R1854" s="3">
        <v>0</v>
      </c>
      <c r="S1854" s="3" t="s">
        <v>41</v>
      </c>
      <c r="T1854" s="3">
        <f>COUNTIF([1]局站!$D$4:$D$172,"="&amp;S1854)</f>
        <v>1</v>
      </c>
      <c r="U1854" s="3">
        <v>0</v>
      </c>
      <c r="V1854" s="3">
        <v>0</v>
      </c>
      <c r="W1854" s="3">
        <v>0</v>
      </c>
      <c r="X1854" s="3" t="s">
        <v>1215</v>
      </c>
      <c r="Y1854" s="3" t="s">
        <v>880</v>
      </c>
      <c r="Z1854" s="3" t="str">
        <f>INDEX(业务类型!$C$4:$C$8,MATCH(纤芯!Y1854,业务类型!$B$4:$B$8,0))</f>
        <v>IDLE</v>
      </c>
      <c r="AA1854" s="3"/>
    </row>
    <row r="1855" spans="1:27" ht="16.5" x14ac:dyDescent="0.2">
      <c r="A1855" s="3">
        <v>1852</v>
      </c>
      <c r="B1855" s="3">
        <f t="shared" si="144"/>
        <v>37013102002</v>
      </c>
      <c r="C1855" s="3" t="s">
        <v>1166</v>
      </c>
      <c r="D1855" s="3" t="s">
        <v>213</v>
      </c>
      <c r="E1855" s="3" t="str">
        <f>INDEX(光放段!$G$4:$G$237,MATCH(纤芯!G1855,光放段!$C$4:$C$237,0))</f>
        <v>山东二干|济南德州2号光缆:德州解放北路-济南经十路</v>
      </c>
      <c r="F1855" s="3">
        <f>INDEX(光放段!$I$4:$I$237,MATCH(纤芯!H1855,光放段!$B$4:$B$237,0))</f>
        <v>37013100000</v>
      </c>
      <c r="G1855" s="3" t="str">
        <f t="shared" si="140"/>
        <v>山东二干|济南德州2号光缆:禹城火车站-济南经十路</v>
      </c>
      <c r="H1855" s="3">
        <f>INDEX(光放段!$B$4:$B$237,MATCH(纤芯!G1855,光放段!$C$4:$C$237,0))</f>
        <v>37013102000</v>
      </c>
      <c r="I1855" s="3" t="str">
        <f t="shared" si="141"/>
        <v>济南德州2号光缆</v>
      </c>
      <c r="J1855" s="3" t="str">
        <f>INDEX(子缆名称!$B$4:$B$29,纤芯!M1855)</f>
        <v>A缆</v>
      </c>
      <c r="K1855" s="3">
        <v>2</v>
      </c>
      <c r="L1855" s="3">
        <f t="shared" si="142"/>
        <v>2</v>
      </c>
      <c r="M1855" s="3">
        <f t="shared" si="143"/>
        <v>1</v>
      </c>
      <c r="N1855" s="3" t="s">
        <v>50</v>
      </c>
      <c r="O1855" s="3">
        <f>COUNTIF([1]局站!$D$4:$D$172,"="&amp;N1855)</f>
        <v>1</v>
      </c>
      <c r="P1855" s="3">
        <v>0</v>
      </c>
      <c r="Q1855" s="3">
        <v>0</v>
      </c>
      <c r="R1855" s="3">
        <v>0</v>
      </c>
      <c r="S1855" s="3" t="s">
        <v>41</v>
      </c>
      <c r="T1855" s="3">
        <f>COUNTIF([1]局站!$D$4:$D$172,"="&amp;S1855)</f>
        <v>1</v>
      </c>
      <c r="U1855" s="3">
        <v>0</v>
      </c>
      <c r="V1855" s="3">
        <v>0</v>
      </c>
      <c r="W1855" s="3">
        <v>0</v>
      </c>
      <c r="X1855" s="3" t="s">
        <v>1215</v>
      </c>
      <c r="Y1855" s="3" t="s">
        <v>880</v>
      </c>
      <c r="Z1855" s="3" t="str">
        <f>INDEX(业务类型!$C$4:$C$8,MATCH(纤芯!Y1855,业务类型!$B$4:$B$8,0))</f>
        <v>IDLE</v>
      </c>
      <c r="AA1855" s="3"/>
    </row>
    <row r="1856" spans="1:27" ht="16.5" x14ac:dyDescent="0.2">
      <c r="A1856" s="3">
        <v>1853</v>
      </c>
      <c r="B1856" s="3">
        <f t="shared" si="144"/>
        <v>37013102003</v>
      </c>
      <c r="C1856" s="3" t="s">
        <v>1166</v>
      </c>
      <c r="D1856" s="3" t="s">
        <v>213</v>
      </c>
      <c r="E1856" s="3" t="str">
        <f>INDEX(光放段!$G$4:$G$237,MATCH(纤芯!G1856,光放段!$C$4:$C$237,0))</f>
        <v>山东二干|济南德州2号光缆:德州解放北路-济南经十路</v>
      </c>
      <c r="F1856" s="3">
        <f>INDEX(光放段!$I$4:$I$237,MATCH(纤芯!H1856,光放段!$B$4:$B$237,0))</f>
        <v>37013100000</v>
      </c>
      <c r="G1856" s="3" t="str">
        <f t="shared" si="140"/>
        <v>山东二干|济南德州2号光缆:禹城火车站-济南经十路</v>
      </c>
      <c r="H1856" s="3">
        <f>INDEX(光放段!$B$4:$B$237,MATCH(纤芯!G1856,光放段!$C$4:$C$237,0))</f>
        <v>37013102000</v>
      </c>
      <c r="I1856" s="3" t="str">
        <f t="shared" si="141"/>
        <v>济南德州2号光缆</v>
      </c>
      <c r="J1856" s="3" t="str">
        <f>INDEX(子缆名称!$B$4:$B$29,纤芯!M1856)</f>
        <v>A缆</v>
      </c>
      <c r="K1856" s="3">
        <v>3</v>
      </c>
      <c r="L1856" s="3">
        <f t="shared" si="142"/>
        <v>3</v>
      </c>
      <c r="M1856" s="3">
        <f t="shared" si="143"/>
        <v>1</v>
      </c>
      <c r="N1856" s="3" t="s">
        <v>50</v>
      </c>
      <c r="O1856" s="3">
        <f>COUNTIF([1]局站!$D$4:$D$172,"="&amp;N1856)</f>
        <v>1</v>
      </c>
      <c r="P1856" s="3">
        <v>0</v>
      </c>
      <c r="Q1856" s="3">
        <v>0</v>
      </c>
      <c r="R1856" s="3">
        <v>0</v>
      </c>
      <c r="S1856" s="3" t="s">
        <v>41</v>
      </c>
      <c r="T1856" s="3">
        <f>COUNTIF([1]局站!$D$4:$D$172,"="&amp;S1856)</f>
        <v>1</v>
      </c>
      <c r="U1856" s="3">
        <v>0</v>
      </c>
      <c r="V1856" s="3">
        <v>0</v>
      </c>
      <c r="W1856" s="3">
        <v>0</v>
      </c>
      <c r="X1856" s="3" t="s">
        <v>1215</v>
      </c>
      <c r="Y1856" s="3" t="s">
        <v>880</v>
      </c>
      <c r="Z1856" s="3" t="str">
        <f>INDEX(业务类型!$C$4:$C$8,MATCH(纤芯!Y1856,业务类型!$B$4:$B$8,0))</f>
        <v>IDLE</v>
      </c>
      <c r="AA1856" s="3"/>
    </row>
    <row r="1857" spans="1:27" ht="16.5" x14ac:dyDescent="0.2">
      <c r="A1857" s="3">
        <v>1854</v>
      </c>
      <c r="B1857" s="3">
        <f t="shared" si="144"/>
        <v>37013102004</v>
      </c>
      <c r="C1857" s="3" t="s">
        <v>1166</v>
      </c>
      <c r="D1857" s="3" t="s">
        <v>213</v>
      </c>
      <c r="E1857" s="3" t="str">
        <f>INDEX(光放段!$G$4:$G$237,MATCH(纤芯!G1857,光放段!$C$4:$C$237,0))</f>
        <v>山东二干|济南德州2号光缆:德州解放北路-济南经十路</v>
      </c>
      <c r="F1857" s="3">
        <f>INDEX(光放段!$I$4:$I$237,MATCH(纤芯!H1857,光放段!$B$4:$B$237,0))</f>
        <v>37013100000</v>
      </c>
      <c r="G1857" s="3" t="str">
        <f t="shared" si="140"/>
        <v>山东二干|济南德州2号光缆:禹城火车站-济南经十路</v>
      </c>
      <c r="H1857" s="3">
        <f>INDEX(光放段!$B$4:$B$237,MATCH(纤芯!G1857,光放段!$C$4:$C$237,0))</f>
        <v>37013102000</v>
      </c>
      <c r="I1857" s="3" t="str">
        <f t="shared" si="141"/>
        <v>济南德州2号光缆</v>
      </c>
      <c r="J1857" s="3" t="str">
        <f>INDEX(子缆名称!$B$4:$B$29,纤芯!M1857)</f>
        <v>A缆</v>
      </c>
      <c r="K1857" s="3">
        <v>4</v>
      </c>
      <c r="L1857" s="3">
        <f t="shared" si="142"/>
        <v>4</v>
      </c>
      <c r="M1857" s="3">
        <f t="shared" si="143"/>
        <v>1</v>
      </c>
      <c r="N1857" s="3" t="s">
        <v>50</v>
      </c>
      <c r="O1857" s="3">
        <f>COUNTIF([1]局站!$D$4:$D$172,"="&amp;N1857)</f>
        <v>1</v>
      </c>
      <c r="P1857" s="3">
        <v>0</v>
      </c>
      <c r="Q1857" s="3">
        <v>0</v>
      </c>
      <c r="R1857" s="3">
        <v>0</v>
      </c>
      <c r="S1857" s="3" t="s">
        <v>41</v>
      </c>
      <c r="T1857" s="3">
        <f>COUNTIF([1]局站!$D$4:$D$172,"="&amp;S1857)</f>
        <v>1</v>
      </c>
      <c r="U1857" s="3">
        <v>0</v>
      </c>
      <c r="V1857" s="3">
        <v>0</v>
      </c>
      <c r="W1857" s="3">
        <v>0</v>
      </c>
      <c r="X1857" s="3" t="s">
        <v>1215</v>
      </c>
      <c r="Y1857" s="3" t="s">
        <v>880</v>
      </c>
      <c r="Z1857" s="3" t="str">
        <f>INDEX(业务类型!$C$4:$C$8,MATCH(纤芯!Y1857,业务类型!$B$4:$B$8,0))</f>
        <v>IDLE</v>
      </c>
      <c r="AA1857" s="3"/>
    </row>
    <row r="1858" spans="1:27" ht="16.5" x14ac:dyDescent="0.2">
      <c r="A1858" s="3">
        <v>1855</v>
      </c>
      <c r="B1858" s="3">
        <f t="shared" si="144"/>
        <v>37013102005</v>
      </c>
      <c r="C1858" s="3" t="s">
        <v>1166</v>
      </c>
      <c r="D1858" s="3" t="s">
        <v>213</v>
      </c>
      <c r="E1858" s="3" t="str">
        <f>INDEX(光放段!$G$4:$G$237,MATCH(纤芯!G1858,光放段!$C$4:$C$237,0))</f>
        <v>山东二干|济南德州2号光缆:德州解放北路-济南经十路</v>
      </c>
      <c r="F1858" s="3">
        <f>INDEX(光放段!$I$4:$I$237,MATCH(纤芯!H1858,光放段!$B$4:$B$237,0))</f>
        <v>37013100000</v>
      </c>
      <c r="G1858" s="3" t="str">
        <f t="shared" si="140"/>
        <v>山东二干|济南德州2号光缆:禹城火车站-济南经十路</v>
      </c>
      <c r="H1858" s="3">
        <f>INDEX(光放段!$B$4:$B$237,MATCH(纤芯!G1858,光放段!$C$4:$C$237,0))</f>
        <v>37013102000</v>
      </c>
      <c r="I1858" s="3" t="str">
        <f t="shared" si="141"/>
        <v>济南德州2号光缆</v>
      </c>
      <c r="J1858" s="3" t="str">
        <f>INDEX(子缆名称!$B$4:$B$29,纤芯!M1858)</f>
        <v>A缆</v>
      </c>
      <c r="K1858" s="3">
        <v>5</v>
      </c>
      <c r="L1858" s="3">
        <f t="shared" si="142"/>
        <v>5</v>
      </c>
      <c r="M1858" s="3">
        <f t="shared" si="143"/>
        <v>1</v>
      </c>
      <c r="N1858" s="3" t="s">
        <v>50</v>
      </c>
      <c r="O1858" s="3">
        <f>COUNTIF([1]局站!$D$4:$D$172,"="&amp;N1858)</f>
        <v>1</v>
      </c>
      <c r="P1858" s="3">
        <v>0</v>
      </c>
      <c r="Q1858" s="3">
        <v>0</v>
      </c>
      <c r="R1858" s="3">
        <v>0</v>
      </c>
      <c r="S1858" s="3" t="s">
        <v>41</v>
      </c>
      <c r="T1858" s="3">
        <f>COUNTIF([1]局站!$D$4:$D$172,"="&amp;S1858)</f>
        <v>1</v>
      </c>
      <c r="U1858" s="3">
        <v>0</v>
      </c>
      <c r="V1858" s="3">
        <v>0</v>
      </c>
      <c r="W1858" s="3">
        <v>0</v>
      </c>
      <c r="X1858" s="3" t="s">
        <v>1215</v>
      </c>
      <c r="Y1858" s="3" t="s">
        <v>880</v>
      </c>
      <c r="Z1858" s="3" t="str">
        <f>INDEX(业务类型!$C$4:$C$8,MATCH(纤芯!Y1858,业务类型!$B$4:$B$8,0))</f>
        <v>IDLE</v>
      </c>
      <c r="AA1858" s="3"/>
    </row>
    <row r="1859" spans="1:27" ht="16.5" x14ac:dyDescent="0.2">
      <c r="A1859" s="3">
        <v>1856</v>
      </c>
      <c r="B1859" s="3">
        <f t="shared" si="144"/>
        <v>37013102006</v>
      </c>
      <c r="C1859" s="3" t="s">
        <v>1166</v>
      </c>
      <c r="D1859" s="3" t="s">
        <v>213</v>
      </c>
      <c r="E1859" s="3" t="str">
        <f>INDEX(光放段!$G$4:$G$237,MATCH(纤芯!G1859,光放段!$C$4:$C$237,0))</f>
        <v>山东二干|济南德州2号光缆:德州解放北路-济南经十路</v>
      </c>
      <c r="F1859" s="3">
        <f>INDEX(光放段!$I$4:$I$237,MATCH(纤芯!H1859,光放段!$B$4:$B$237,0))</f>
        <v>37013100000</v>
      </c>
      <c r="G1859" s="3" t="str">
        <f t="shared" si="140"/>
        <v>山东二干|济南德州2号光缆:禹城火车站-济南经十路</v>
      </c>
      <c r="H1859" s="3">
        <f>INDEX(光放段!$B$4:$B$237,MATCH(纤芯!G1859,光放段!$C$4:$C$237,0))</f>
        <v>37013102000</v>
      </c>
      <c r="I1859" s="3" t="str">
        <f t="shared" si="141"/>
        <v>济南德州2号光缆</v>
      </c>
      <c r="J1859" s="3" t="str">
        <f>INDEX(子缆名称!$B$4:$B$29,纤芯!M1859)</f>
        <v>A缆</v>
      </c>
      <c r="K1859" s="3">
        <v>6</v>
      </c>
      <c r="L1859" s="3">
        <f t="shared" si="142"/>
        <v>6</v>
      </c>
      <c r="M1859" s="3">
        <f t="shared" si="143"/>
        <v>1</v>
      </c>
      <c r="N1859" s="3" t="s">
        <v>50</v>
      </c>
      <c r="O1859" s="3">
        <f>COUNTIF([1]局站!$D$4:$D$172,"="&amp;N1859)</f>
        <v>1</v>
      </c>
      <c r="P1859" s="3">
        <v>0</v>
      </c>
      <c r="Q1859" s="3">
        <v>0</v>
      </c>
      <c r="R1859" s="3">
        <v>0</v>
      </c>
      <c r="S1859" s="3" t="s">
        <v>41</v>
      </c>
      <c r="T1859" s="3">
        <f>COUNTIF([1]局站!$D$4:$D$172,"="&amp;S1859)</f>
        <v>1</v>
      </c>
      <c r="U1859" s="3">
        <v>0</v>
      </c>
      <c r="V1859" s="3">
        <v>0</v>
      </c>
      <c r="W1859" s="3">
        <v>0</v>
      </c>
      <c r="X1859" s="3" t="s">
        <v>1215</v>
      </c>
      <c r="Y1859" s="3" t="s">
        <v>880</v>
      </c>
      <c r="Z1859" s="3" t="str">
        <f>INDEX(业务类型!$C$4:$C$8,MATCH(纤芯!Y1859,业务类型!$B$4:$B$8,0))</f>
        <v>IDLE</v>
      </c>
      <c r="AA1859" s="3"/>
    </row>
    <row r="1860" spans="1:27" ht="16.5" x14ac:dyDescent="0.2">
      <c r="A1860" s="3">
        <v>1857</v>
      </c>
      <c r="B1860" s="3">
        <f t="shared" si="144"/>
        <v>37013102007</v>
      </c>
      <c r="C1860" s="3" t="s">
        <v>1166</v>
      </c>
      <c r="D1860" s="3" t="s">
        <v>213</v>
      </c>
      <c r="E1860" s="3" t="str">
        <f>INDEX(光放段!$G$4:$G$237,MATCH(纤芯!G1860,光放段!$C$4:$C$237,0))</f>
        <v>山东二干|济南德州2号光缆:德州解放北路-济南经十路</v>
      </c>
      <c r="F1860" s="3">
        <f>INDEX(光放段!$I$4:$I$237,MATCH(纤芯!H1860,光放段!$B$4:$B$237,0))</f>
        <v>37013100000</v>
      </c>
      <c r="G1860" s="3" t="str">
        <f t="shared" si="140"/>
        <v>山东二干|济南德州2号光缆:禹城火车站-济南经十路</v>
      </c>
      <c r="H1860" s="3">
        <f>INDEX(光放段!$B$4:$B$237,MATCH(纤芯!G1860,光放段!$C$4:$C$237,0))</f>
        <v>37013102000</v>
      </c>
      <c r="I1860" s="3" t="str">
        <f t="shared" si="141"/>
        <v>济南德州2号光缆</v>
      </c>
      <c r="J1860" s="3" t="str">
        <f>INDEX(子缆名称!$B$4:$B$29,纤芯!M1860)</f>
        <v>A缆</v>
      </c>
      <c r="K1860" s="3">
        <v>7</v>
      </c>
      <c r="L1860" s="3">
        <f t="shared" si="142"/>
        <v>7</v>
      </c>
      <c r="M1860" s="3">
        <f t="shared" si="143"/>
        <v>1</v>
      </c>
      <c r="N1860" s="3" t="s">
        <v>50</v>
      </c>
      <c r="O1860" s="3">
        <f>COUNTIF([1]局站!$D$4:$D$172,"="&amp;N1860)</f>
        <v>1</v>
      </c>
      <c r="P1860" s="3">
        <v>0</v>
      </c>
      <c r="Q1860" s="3">
        <v>0</v>
      </c>
      <c r="R1860" s="3">
        <v>0</v>
      </c>
      <c r="S1860" s="3" t="s">
        <v>41</v>
      </c>
      <c r="T1860" s="3">
        <f>COUNTIF([1]局站!$D$4:$D$172,"="&amp;S1860)</f>
        <v>1</v>
      </c>
      <c r="U1860" s="3">
        <v>0</v>
      </c>
      <c r="V1860" s="3">
        <v>0</v>
      </c>
      <c r="W1860" s="3">
        <v>0</v>
      </c>
      <c r="X1860" s="3" t="s">
        <v>1215</v>
      </c>
      <c r="Y1860" s="3" t="s">
        <v>880</v>
      </c>
      <c r="Z1860" s="3" t="str">
        <f>INDEX(业务类型!$C$4:$C$8,MATCH(纤芯!Y1860,业务类型!$B$4:$B$8,0))</f>
        <v>IDLE</v>
      </c>
      <c r="AA1860" s="3"/>
    </row>
    <row r="1861" spans="1:27" ht="16.5" x14ac:dyDescent="0.2">
      <c r="A1861" s="3">
        <v>1858</v>
      </c>
      <c r="B1861" s="3">
        <f t="shared" si="144"/>
        <v>37013102008</v>
      </c>
      <c r="C1861" s="3" t="s">
        <v>1166</v>
      </c>
      <c r="D1861" s="3" t="s">
        <v>213</v>
      </c>
      <c r="E1861" s="3" t="str">
        <f>INDEX(光放段!$G$4:$G$237,MATCH(纤芯!G1861,光放段!$C$4:$C$237,0))</f>
        <v>山东二干|济南德州2号光缆:德州解放北路-济南经十路</v>
      </c>
      <c r="F1861" s="3">
        <f>INDEX(光放段!$I$4:$I$237,MATCH(纤芯!H1861,光放段!$B$4:$B$237,0))</f>
        <v>37013100000</v>
      </c>
      <c r="G1861" s="3" t="str">
        <f t="shared" ref="G1861:G1924" si="145">C1861&amp;"|"&amp;D1861&amp;":"&amp;N1861&amp;"-"&amp;S1861</f>
        <v>山东二干|济南德州2号光缆:禹城火车站-济南经十路</v>
      </c>
      <c r="H1861" s="3">
        <f>INDEX(光放段!$B$4:$B$237,MATCH(纤芯!G1861,光放段!$C$4:$C$237,0))</f>
        <v>37013102000</v>
      </c>
      <c r="I1861" s="3" t="str">
        <f t="shared" ref="I1861:I1924" si="146">D1861</f>
        <v>济南德州2号光缆</v>
      </c>
      <c r="J1861" s="3" t="str">
        <f>INDEX(子缆名称!$B$4:$B$29,纤芯!M1861)</f>
        <v>A缆</v>
      </c>
      <c r="K1861" s="3">
        <v>8</v>
      </c>
      <c r="L1861" s="3">
        <f t="shared" ref="L1861:L1924" si="147">MOD(K1861-1,12)+1</f>
        <v>8</v>
      </c>
      <c r="M1861" s="3">
        <f t="shared" ref="M1861:M1924" si="148">INT((K1861-1)/12)+1</f>
        <v>1</v>
      </c>
      <c r="N1861" s="3" t="s">
        <v>50</v>
      </c>
      <c r="O1861" s="3">
        <f>COUNTIF([1]局站!$D$4:$D$172,"="&amp;N1861)</f>
        <v>1</v>
      </c>
      <c r="P1861" s="3">
        <v>0</v>
      </c>
      <c r="Q1861" s="3">
        <v>0</v>
      </c>
      <c r="R1861" s="3">
        <v>0</v>
      </c>
      <c r="S1861" s="3" t="s">
        <v>41</v>
      </c>
      <c r="T1861" s="3">
        <f>COUNTIF([1]局站!$D$4:$D$172,"="&amp;S1861)</f>
        <v>1</v>
      </c>
      <c r="U1861" s="3">
        <v>0</v>
      </c>
      <c r="V1861" s="3">
        <v>0</v>
      </c>
      <c r="W1861" s="3">
        <v>0</v>
      </c>
      <c r="X1861" s="3" t="s">
        <v>1215</v>
      </c>
      <c r="Y1861" s="3" t="s">
        <v>880</v>
      </c>
      <c r="Z1861" s="3" t="str">
        <f>INDEX(业务类型!$C$4:$C$8,MATCH(纤芯!Y1861,业务类型!$B$4:$B$8,0))</f>
        <v>IDLE</v>
      </c>
      <c r="AA1861" s="3"/>
    </row>
    <row r="1862" spans="1:27" ht="16.5" x14ac:dyDescent="0.2">
      <c r="A1862" s="3">
        <v>1859</v>
      </c>
      <c r="B1862" s="3">
        <f t="shared" si="144"/>
        <v>37013102009</v>
      </c>
      <c r="C1862" s="3" t="s">
        <v>1166</v>
      </c>
      <c r="D1862" s="3" t="s">
        <v>213</v>
      </c>
      <c r="E1862" s="3" t="str">
        <f>INDEX(光放段!$G$4:$G$237,MATCH(纤芯!G1862,光放段!$C$4:$C$237,0))</f>
        <v>山东二干|济南德州2号光缆:德州解放北路-济南经十路</v>
      </c>
      <c r="F1862" s="3">
        <f>INDEX(光放段!$I$4:$I$237,MATCH(纤芯!H1862,光放段!$B$4:$B$237,0))</f>
        <v>37013100000</v>
      </c>
      <c r="G1862" s="3" t="str">
        <f t="shared" si="145"/>
        <v>山东二干|济南德州2号光缆:禹城火车站-济南经十路</v>
      </c>
      <c r="H1862" s="3">
        <f>INDEX(光放段!$B$4:$B$237,MATCH(纤芯!G1862,光放段!$C$4:$C$237,0))</f>
        <v>37013102000</v>
      </c>
      <c r="I1862" s="3" t="str">
        <f t="shared" si="146"/>
        <v>济南德州2号光缆</v>
      </c>
      <c r="J1862" s="3" t="str">
        <f>INDEX(子缆名称!$B$4:$B$29,纤芯!M1862)</f>
        <v>A缆</v>
      </c>
      <c r="K1862" s="3">
        <v>9</v>
      </c>
      <c r="L1862" s="3">
        <f t="shared" si="147"/>
        <v>9</v>
      </c>
      <c r="M1862" s="3">
        <f t="shared" si="148"/>
        <v>1</v>
      </c>
      <c r="N1862" s="3" t="s">
        <v>50</v>
      </c>
      <c r="O1862" s="3">
        <f>COUNTIF([1]局站!$D$4:$D$172,"="&amp;N1862)</f>
        <v>1</v>
      </c>
      <c r="P1862" s="3">
        <v>0</v>
      </c>
      <c r="Q1862" s="3">
        <v>0</v>
      </c>
      <c r="R1862" s="3">
        <v>0</v>
      </c>
      <c r="S1862" s="3" t="s">
        <v>41</v>
      </c>
      <c r="T1862" s="3">
        <f>COUNTIF([1]局站!$D$4:$D$172,"="&amp;S1862)</f>
        <v>1</v>
      </c>
      <c r="U1862" s="3">
        <v>0</v>
      </c>
      <c r="V1862" s="3">
        <v>0</v>
      </c>
      <c r="W1862" s="3">
        <v>0</v>
      </c>
      <c r="X1862" s="3" t="s">
        <v>1215</v>
      </c>
      <c r="Y1862" s="3" t="s">
        <v>880</v>
      </c>
      <c r="Z1862" s="3" t="str">
        <f>INDEX(业务类型!$C$4:$C$8,MATCH(纤芯!Y1862,业务类型!$B$4:$B$8,0))</f>
        <v>IDLE</v>
      </c>
      <c r="AA1862" s="3"/>
    </row>
    <row r="1863" spans="1:27" ht="16.5" x14ac:dyDescent="0.2">
      <c r="A1863" s="3">
        <v>1860</v>
      </c>
      <c r="B1863" s="3">
        <f t="shared" si="144"/>
        <v>37013102010</v>
      </c>
      <c r="C1863" s="3" t="s">
        <v>1166</v>
      </c>
      <c r="D1863" s="3" t="s">
        <v>213</v>
      </c>
      <c r="E1863" s="3" t="str">
        <f>INDEX(光放段!$G$4:$G$237,MATCH(纤芯!G1863,光放段!$C$4:$C$237,0))</f>
        <v>山东二干|济南德州2号光缆:德州解放北路-济南经十路</v>
      </c>
      <c r="F1863" s="3">
        <f>INDEX(光放段!$I$4:$I$237,MATCH(纤芯!H1863,光放段!$B$4:$B$237,0))</f>
        <v>37013100000</v>
      </c>
      <c r="G1863" s="3" t="str">
        <f t="shared" si="145"/>
        <v>山东二干|济南德州2号光缆:禹城火车站-济南经十路</v>
      </c>
      <c r="H1863" s="3">
        <f>INDEX(光放段!$B$4:$B$237,MATCH(纤芯!G1863,光放段!$C$4:$C$237,0))</f>
        <v>37013102000</v>
      </c>
      <c r="I1863" s="3" t="str">
        <f t="shared" si="146"/>
        <v>济南德州2号光缆</v>
      </c>
      <c r="J1863" s="3" t="str">
        <f>INDEX(子缆名称!$B$4:$B$29,纤芯!M1863)</f>
        <v>A缆</v>
      </c>
      <c r="K1863" s="3">
        <v>10</v>
      </c>
      <c r="L1863" s="3">
        <f t="shared" si="147"/>
        <v>10</v>
      </c>
      <c r="M1863" s="3">
        <f t="shared" si="148"/>
        <v>1</v>
      </c>
      <c r="N1863" s="3" t="s">
        <v>50</v>
      </c>
      <c r="O1863" s="3">
        <f>COUNTIF([1]局站!$D$4:$D$172,"="&amp;N1863)</f>
        <v>1</v>
      </c>
      <c r="P1863" s="3">
        <v>0</v>
      </c>
      <c r="Q1863" s="3">
        <v>0</v>
      </c>
      <c r="R1863" s="3">
        <v>0</v>
      </c>
      <c r="S1863" s="3" t="s">
        <v>41</v>
      </c>
      <c r="T1863" s="3">
        <f>COUNTIF([1]局站!$D$4:$D$172,"="&amp;S1863)</f>
        <v>1</v>
      </c>
      <c r="U1863" s="3">
        <v>0</v>
      </c>
      <c r="V1863" s="3">
        <v>0</v>
      </c>
      <c r="W1863" s="3">
        <v>0</v>
      </c>
      <c r="X1863" s="3" t="s">
        <v>1215</v>
      </c>
      <c r="Y1863" s="3" t="s">
        <v>880</v>
      </c>
      <c r="Z1863" s="3" t="str">
        <f>INDEX(业务类型!$C$4:$C$8,MATCH(纤芯!Y1863,业务类型!$B$4:$B$8,0))</f>
        <v>IDLE</v>
      </c>
      <c r="AA1863" s="3"/>
    </row>
    <row r="1864" spans="1:27" ht="16.5" x14ac:dyDescent="0.2">
      <c r="A1864" s="3">
        <v>1861</v>
      </c>
      <c r="B1864" s="3">
        <f t="shared" si="144"/>
        <v>37013102011</v>
      </c>
      <c r="C1864" s="3" t="s">
        <v>1166</v>
      </c>
      <c r="D1864" s="3" t="s">
        <v>213</v>
      </c>
      <c r="E1864" s="3" t="str">
        <f>INDEX(光放段!$G$4:$G$237,MATCH(纤芯!G1864,光放段!$C$4:$C$237,0))</f>
        <v>山东二干|济南德州2号光缆:德州解放北路-济南经十路</v>
      </c>
      <c r="F1864" s="3">
        <f>INDEX(光放段!$I$4:$I$237,MATCH(纤芯!H1864,光放段!$B$4:$B$237,0))</f>
        <v>37013100000</v>
      </c>
      <c r="G1864" s="3" t="str">
        <f t="shared" si="145"/>
        <v>山东二干|济南德州2号光缆:禹城火车站-济南经十路</v>
      </c>
      <c r="H1864" s="3">
        <f>INDEX(光放段!$B$4:$B$237,MATCH(纤芯!G1864,光放段!$C$4:$C$237,0))</f>
        <v>37013102000</v>
      </c>
      <c r="I1864" s="3" t="str">
        <f t="shared" si="146"/>
        <v>济南德州2号光缆</v>
      </c>
      <c r="J1864" s="3" t="str">
        <f>INDEX(子缆名称!$B$4:$B$29,纤芯!M1864)</f>
        <v>A缆</v>
      </c>
      <c r="K1864" s="3">
        <v>11</v>
      </c>
      <c r="L1864" s="3">
        <f t="shared" si="147"/>
        <v>11</v>
      </c>
      <c r="M1864" s="3">
        <f t="shared" si="148"/>
        <v>1</v>
      </c>
      <c r="N1864" s="3" t="s">
        <v>50</v>
      </c>
      <c r="O1864" s="3">
        <f>COUNTIF([1]局站!$D$4:$D$172,"="&amp;N1864)</f>
        <v>1</v>
      </c>
      <c r="P1864" s="3">
        <v>0</v>
      </c>
      <c r="Q1864" s="3">
        <v>0</v>
      </c>
      <c r="R1864" s="3">
        <v>0</v>
      </c>
      <c r="S1864" s="3" t="s">
        <v>41</v>
      </c>
      <c r="T1864" s="3">
        <f>COUNTIF([1]局站!$D$4:$D$172,"="&amp;S1864)</f>
        <v>1</v>
      </c>
      <c r="U1864" s="3">
        <v>0</v>
      </c>
      <c r="V1864" s="3">
        <v>0</v>
      </c>
      <c r="W1864" s="3">
        <v>0</v>
      </c>
      <c r="X1864" s="3" t="s">
        <v>1215</v>
      </c>
      <c r="Y1864" s="3" t="s">
        <v>880</v>
      </c>
      <c r="Z1864" s="3" t="str">
        <f>INDEX(业务类型!$C$4:$C$8,MATCH(纤芯!Y1864,业务类型!$B$4:$B$8,0))</f>
        <v>IDLE</v>
      </c>
      <c r="AA1864" s="3"/>
    </row>
    <row r="1865" spans="1:27" ht="16.5" x14ac:dyDescent="0.2">
      <c r="A1865" s="3">
        <v>1862</v>
      </c>
      <c r="B1865" s="3">
        <f t="shared" si="144"/>
        <v>37013102012</v>
      </c>
      <c r="C1865" s="3" t="s">
        <v>1166</v>
      </c>
      <c r="D1865" s="3" t="s">
        <v>213</v>
      </c>
      <c r="E1865" s="3" t="str">
        <f>INDEX(光放段!$G$4:$G$237,MATCH(纤芯!G1865,光放段!$C$4:$C$237,0))</f>
        <v>山东二干|济南德州2号光缆:德州解放北路-济南经十路</v>
      </c>
      <c r="F1865" s="3">
        <f>INDEX(光放段!$I$4:$I$237,MATCH(纤芯!H1865,光放段!$B$4:$B$237,0))</f>
        <v>37013100000</v>
      </c>
      <c r="G1865" s="3" t="str">
        <f t="shared" si="145"/>
        <v>山东二干|济南德州2号光缆:禹城火车站-济南经十路</v>
      </c>
      <c r="H1865" s="3">
        <f>INDEX(光放段!$B$4:$B$237,MATCH(纤芯!G1865,光放段!$C$4:$C$237,0))</f>
        <v>37013102000</v>
      </c>
      <c r="I1865" s="3" t="str">
        <f t="shared" si="146"/>
        <v>济南德州2号光缆</v>
      </c>
      <c r="J1865" s="3" t="str">
        <f>INDEX(子缆名称!$B$4:$B$29,纤芯!M1865)</f>
        <v>A缆</v>
      </c>
      <c r="K1865" s="3">
        <v>12</v>
      </c>
      <c r="L1865" s="3">
        <f t="shared" si="147"/>
        <v>12</v>
      </c>
      <c r="M1865" s="3">
        <f t="shared" si="148"/>
        <v>1</v>
      </c>
      <c r="N1865" s="3" t="s">
        <v>50</v>
      </c>
      <c r="O1865" s="3">
        <f>COUNTIF([1]局站!$D$4:$D$172,"="&amp;N1865)</f>
        <v>1</v>
      </c>
      <c r="P1865" s="3">
        <v>0</v>
      </c>
      <c r="Q1865" s="3">
        <v>0</v>
      </c>
      <c r="R1865" s="3">
        <v>0</v>
      </c>
      <c r="S1865" s="3" t="s">
        <v>41</v>
      </c>
      <c r="T1865" s="3">
        <f>COUNTIF([1]局站!$D$4:$D$172,"="&amp;S1865)</f>
        <v>1</v>
      </c>
      <c r="U1865" s="3">
        <v>0</v>
      </c>
      <c r="V1865" s="3">
        <v>0</v>
      </c>
      <c r="W1865" s="3">
        <v>0</v>
      </c>
      <c r="X1865" s="3" t="s">
        <v>1215</v>
      </c>
      <c r="Y1865" s="3" t="s">
        <v>880</v>
      </c>
      <c r="Z1865" s="3" t="str">
        <f>INDEX(业务类型!$C$4:$C$8,MATCH(纤芯!Y1865,业务类型!$B$4:$B$8,0))</f>
        <v>IDLE</v>
      </c>
      <c r="AA1865" s="3"/>
    </row>
    <row r="1866" spans="1:27" ht="16.5" x14ac:dyDescent="0.2">
      <c r="A1866" s="3">
        <v>1863</v>
      </c>
      <c r="B1866" s="3">
        <f t="shared" si="144"/>
        <v>37013102013</v>
      </c>
      <c r="C1866" s="3" t="s">
        <v>1166</v>
      </c>
      <c r="D1866" s="3" t="s">
        <v>213</v>
      </c>
      <c r="E1866" s="3" t="str">
        <f>INDEX(光放段!$G$4:$G$237,MATCH(纤芯!G1866,光放段!$C$4:$C$237,0))</f>
        <v>山东二干|济南德州2号光缆:德州解放北路-济南经十路</v>
      </c>
      <c r="F1866" s="3">
        <f>INDEX(光放段!$I$4:$I$237,MATCH(纤芯!H1866,光放段!$B$4:$B$237,0))</f>
        <v>37013100000</v>
      </c>
      <c r="G1866" s="3" t="str">
        <f t="shared" si="145"/>
        <v>山东二干|济南德州2号光缆:禹城火车站-济南经十路</v>
      </c>
      <c r="H1866" s="3">
        <f>INDEX(光放段!$B$4:$B$237,MATCH(纤芯!G1866,光放段!$C$4:$C$237,0))</f>
        <v>37013102000</v>
      </c>
      <c r="I1866" s="3" t="str">
        <f t="shared" si="146"/>
        <v>济南德州2号光缆</v>
      </c>
      <c r="J1866" s="3" t="str">
        <f>INDEX(子缆名称!$B$4:$B$29,纤芯!M1866)</f>
        <v>B缆</v>
      </c>
      <c r="K1866" s="3">
        <v>13</v>
      </c>
      <c r="L1866" s="3">
        <f t="shared" si="147"/>
        <v>1</v>
      </c>
      <c r="M1866" s="3">
        <f t="shared" si="148"/>
        <v>2</v>
      </c>
      <c r="N1866" s="3" t="s">
        <v>50</v>
      </c>
      <c r="O1866" s="3">
        <f>COUNTIF([1]局站!$D$4:$D$172,"="&amp;N1866)</f>
        <v>1</v>
      </c>
      <c r="P1866" s="3">
        <v>0</v>
      </c>
      <c r="Q1866" s="3">
        <v>0</v>
      </c>
      <c r="R1866" s="3">
        <v>0</v>
      </c>
      <c r="S1866" s="3" t="s">
        <v>41</v>
      </c>
      <c r="T1866" s="3">
        <f>COUNTIF([1]局站!$D$4:$D$172,"="&amp;S1866)</f>
        <v>1</v>
      </c>
      <c r="U1866" s="3">
        <v>0</v>
      </c>
      <c r="V1866" s="3">
        <v>0</v>
      </c>
      <c r="W1866" s="3">
        <v>0</v>
      </c>
      <c r="X1866" s="3" t="s">
        <v>1215</v>
      </c>
      <c r="Y1866" s="3" t="s">
        <v>880</v>
      </c>
      <c r="Z1866" s="3" t="str">
        <f>INDEX(业务类型!$C$4:$C$8,MATCH(纤芯!Y1866,业务类型!$B$4:$B$8,0))</f>
        <v>IDLE</v>
      </c>
      <c r="AA1866" s="3"/>
    </row>
    <row r="1867" spans="1:27" ht="16.5" x14ac:dyDescent="0.2">
      <c r="A1867" s="3">
        <v>1864</v>
      </c>
      <c r="B1867" s="3">
        <f t="shared" si="144"/>
        <v>37013102014</v>
      </c>
      <c r="C1867" s="3" t="s">
        <v>1166</v>
      </c>
      <c r="D1867" s="3" t="s">
        <v>213</v>
      </c>
      <c r="E1867" s="3" t="str">
        <f>INDEX(光放段!$G$4:$G$237,MATCH(纤芯!G1867,光放段!$C$4:$C$237,0))</f>
        <v>山东二干|济南德州2号光缆:德州解放北路-济南经十路</v>
      </c>
      <c r="F1867" s="3">
        <f>INDEX(光放段!$I$4:$I$237,MATCH(纤芯!H1867,光放段!$B$4:$B$237,0))</f>
        <v>37013100000</v>
      </c>
      <c r="G1867" s="3" t="str">
        <f t="shared" si="145"/>
        <v>山东二干|济南德州2号光缆:禹城火车站-济南经十路</v>
      </c>
      <c r="H1867" s="3">
        <f>INDEX(光放段!$B$4:$B$237,MATCH(纤芯!G1867,光放段!$C$4:$C$237,0))</f>
        <v>37013102000</v>
      </c>
      <c r="I1867" s="3" t="str">
        <f t="shared" si="146"/>
        <v>济南德州2号光缆</v>
      </c>
      <c r="J1867" s="3" t="str">
        <f>INDEX(子缆名称!$B$4:$B$29,纤芯!M1867)</f>
        <v>B缆</v>
      </c>
      <c r="K1867" s="3">
        <v>14</v>
      </c>
      <c r="L1867" s="3">
        <f t="shared" si="147"/>
        <v>2</v>
      </c>
      <c r="M1867" s="3">
        <f t="shared" si="148"/>
        <v>2</v>
      </c>
      <c r="N1867" s="3" t="s">
        <v>50</v>
      </c>
      <c r="O1867" s="3">
        <f>COUNTIF([1]局站!$D$4:$D$172,"="&amp;N1867)</f>
        <v>1</v>
      </c>
      <c r="P1867" s="3">
        <v>0</v>
      </c>
      <c r="Q1867" s="3">
        <v>0</v>
      </c>
      <c r="R1867" s="3">
        <v>0</v>
      </c>
      <c r="S1867" s="3" t="s">
        <v>41</v>
      </c>
      <c r="T1867" s="3">
        <f>COUNTIF([1]局站!$D$4:$D$172,"="&amp;S1867)</f>
        <v>1</v>
      </c>
      <c r="U1867" s="3">
        <v>0</v>
      </c>
      <c r="V1867" s="3">
        <v>0</v>
      </c>
      <c r="W1867" s="3">
        <v>0</v>
      </c>
      <c r="X1867" s="3" t="s">
        <v>1215</v>
      </c>
      <c r="Y1867" s="3" t="s">
        <v>880</v>
      </c>
      <c r="Z1867" s="3" t="str">
        <f>INDEX(业务类型!$C$4:$C$8,MATCH(纤芯!Y1867,业务类型!$B$4:$B$8,0))</f>
        <v>IDLE</v>
      </c>
      <c r="AA1867" s="3"/>
    </row>
    <row r="1868" spans="1:27" ht="16.5" x14ac:dyDescent="0.2">
      <c r="A1868" s="3">
        <v>1865</v>
      </c>
      <c r="B1868" s="3">
        <f t="shared" si="144"/>
        <v>37013102015</v>
      </c>
      <c r="C1868" s="3" t="s">
        <v>1166</v>
      </c>
      <c r="D1868" s="3" t="s">
        <v>213</v>
      </c>
      <c r="E1868" s="3" t="str">
        <f>INDEX(光放段!$G$4:$G$237,MATCH(纤芯!G1868,光放段!$C$4:$C$237,0))</f>
        <v>山东二干|济南德州2号光缆:德州解放北路-济南经十路</v>
      </c>
      <c r="F1868" s="3">
        <f>INDEX(光放段!$I$4:$I$237,MATCH(纤芯!H1868,光放段!$B$4:$B$237,0))</f>
        <v>37013100000</v>
      </c>
      <c r="G1868" s="3" t="str">
        <f t="shared" si="145"/>
        <v>山东二干|济南德州2号光缆:禹城火车站-济南经十路</v>
      </c>
      <c r="H1868" s="3">
        <f>INDEX(光放段!$B$4:$B$237,MATCH(纤芯!G1868,光放段!$C$4:$C$237,0))</f>
        <v>37013102000</v>
      </c>
      <c r="I1868" s="3" t="str">
        <f t="shared" si="146"/>
        <v>济南德州2号光缆</v>
      </c>
      <c r="J1868" s="3" t="str">
        <f>INDEX(子缆名称!$B$4:$B$29,纤芯!M1868)</f>
        <v>B缆</v>
      </c>
      <c r="K1868" s="3">
        <v>15</v>
      </c>
      <c r="L1868" s="3">
        <f t="shared" si="147"/>
        <v>3</v>
      </c>
      <c r="M1868" s="3">
        <f t="shared" si="148"/>
        <v>2</v>
      </c>
      <c r="N1868" s="3" t="s">
        <v>50</v>
      </c>
      <c r="O1868" s="3">
        <f>COUNTIF([1]局站!$D$4:$D$172,"="&amp;N1868)</f>
        <v>1</v>
      </c>
      <c r="P1868" s="3">
        <v>0</v>
      </c>
      <c r="Q1868" s="3">
        <v>0</v>
      </c>
      <c r="R1868" s="3">
        <v>0</v>
      </c>
      <c r="S1868" s="3" t="s">
        <v>41</v>
      </c>
      <c r="T1868" s="3">
        <f>COUNTIF([1]局站!$D$4:$D$172,"="&amp;S1868)</f>
        <v>1</v>
      </c>
      <c r="U1868" s="3">
        <v>0</v>
      </c>
      <c r="V1868" s="3">
        <v>0</v>
      </c>
      <c r="W1868" s="3">
        <v>0</v>
      </c>
      <c r="X1868" s="3" t="s">
        <v>1215</v>
      </c>
      <c r="Y1868" s="3" t="s">
        <v>880</v>
      </c>
      <c r="Z1868" s="3" t="str">
        <f>INDEX(业务类型!$C$4:$C$8,MATCH(纤芯!Y1868,业务类型!$B$4:$B$8,0))</f>
        <v>IDLE</v>
      </c>
      <c r="AA1868" s="3"/>
    </row>
    <row r="1869" spans="1:27" ht="16.5" x14ac:dyDescent="0.2">
      <c r="A1869" s="3">
        <v>1866</v>
      </c>
      <c r="B1869" s="3">
        <f t="shared" si="144"/>
        <v>37013102016</v>
      </c>
      <c r="C1869" s="3" t="s">
        <v>1166</v>
      </c>
      <c r="D1869" s="3" t="s">
        <v>213</v>
      </c>
      <c r="E1869" s="3" t="str">
        <f>INDEX(光放段!$G$4:$G$237,MATCH(纤芯!G1869,光放段!$C$4:$C$237,0))</f>
        <v>山东二干|济南德州2号光缆:德州解放北路-济南经十路</v>
      </c>
      <c r="F1869" s="3">
        <f>INDEX(光放段!$I$4:$I$237,MATCH(纤芯!H1869,光放段!$B$4:$B$237,0))</f>
        <v>37013100000</v>
      </c>
      <c r="G1869" s="3" t="str">
        <f t="shared" si="145"/>
        <v>山东二干|济南德州2号光缆:禹城火车站-济南经十路</v>
      </c>
      <c r="H1869" s="3">
        <f>INDEX(光放段!$B$4:$B$237,MATCH(纤芯!G1869,光放段!$C$4:$C$237,0))</f>
        <v>37013102000</v>
      </c>
      <c r="I1869" s="3" t="str">
        <f t="shared" si="146"/>
        <v>济南德州2号光缆</v>
      </c>
      <c r="J1869" s="3" t="str">
        <f>INDEX(子缆名称!$B$4:$B$29,纤芯!M1869)</f>
        <v>B缆</v>
      </c>
      <c r="K1869" s="3">
        <v>16</v>
      </c>
      <c r="L1869" s="3">
        <f t="shared" si="147"/>
        <v>4</v>
      </c>
      <c r="M1869" s="3">
        <f t="shared" si="148"/>
        <v>2</v>
      </c>
      <c r="N1869" s="3" t="s">
        <v>50</v>
      </c>
      <c r="O1869" s="3">
        <f>COUNTIF([1]局站!$D$4:$D$172,"="&amp;N1869)</f>
        <v>1</v>
      </c>
      <c r="P1869" s="3">
        <v>0</v>
      </c>
      <c r="Q1869" s="3">
        <v>0</v>
      </c>
      <c r="R1869" s="3">
        <v>0</v>
      </c>
      <c r="S1869" s="3" t="s">
        <v>41</v>
      </c>
      <c r="T1869" s="3">
        <f>COUNTIF([1]局站!$D$4:$D$172,"="&amp;S1869)</f>
        <v>1</v>
      </c>
      <c r="U1869" s="3">
        <v>0</v>
      </c>
      <c r="V1869" s="3">
        <v>0</v>
      </c>
      <c r="W1869" s="3">
        <v>0</v>
      </c>
      <c r="X1869" s="3" t="s">
        <v>1215</v>
      </c>
      <c r="Y1869" s="3" t="s">
        <v>880</v>
      </c>
      <c r="Z1869" s="3" t="str">
        <f>INDEX(业务类型!$C$4:$C$8,MATCH(纤芯!Y1869,业务类型!$B$4:$B$8,0))</f>
        <v>IDLE</v>
      </c>
      <c r="AA1869" s="3"/>
    </row>
    <row r="1870" spans="1:27" ht="16.5" x14ac:dyDescent="0.2">
      <c r="A1870" s="3">
        <v>1867</v>
      </c>
      <c r="B1870" s="3">
        <f t="shared" si="144"/>
        <v>37013102017</v>
      </c>
      <c r="C1870" s="3" t="s">
        <v>1166</v>
      </c>
      <c r="D1870" s="3" t="s">
        <v>213</v>
      </c>
      <c r="E1870" s="3" t="str">
        <f>INDEX(光放段!$G$4:$G$237,MATCH(纤芯!G1870,光放段!$C$4:$C$237,0))</f>
        <v>山东二干|济南德州2号光缆:德州解放北路-济南经十路</v>
      </c>
      <c r="F1870" s="3">
        <f>INDEX(光放段!$I$4:$I$237,MATCH(纤芯!H1870,光放段!$B$4:$B$237,0))</f>
        <v>37013100000</v>
      </c>
      <c r="G1870" s="3" t="str">
        <f t="shared" si="145"/>
        <v>山东二干|济南德州2号光缆:禹城火车站-济南经十路</v>
      </c>
      <c r="H1870" s="3">
        <f>INDEX(光放段!$B$4:$B$237,MATCH(纤芯!G1870,光放段!$C$4:$C$237,0))</f>
        <v>37013102000</v>
      </c>
      <c r="I1870" s="3" t="str">
        <f t="shared" si="146"/>
        <v>济南德州2号光缆</v>
      </c>
      <c r="J1870" s="3" t="str">
        <f>INDEX(子缆名称!$B$4:$B$29,纤芯!M1870)</f>
        <v>B缆</v>
      </c>
      <c r="K1870" s="3">
        <v>17</v>
      </c>
      <c r="L1870" s="3">
        <f t="shared" si="147"/>
        <v>5</v>
      </c>
      <c r="M1870" s="3">
        <f t="shared" si="148"/>
        <v>2</v>
      </c>
      <c r="N1870" s="3" t="s">
        <v>50</v>
      </c>
      <c r="O1870" s="3">
        <f>COUNTIF([1]局站!$D$4:$D$172,"="&amp;N1870)</f>
        <v>1</v>
      </c>
      <c r="P1870" s="3">
        <v>0</v>
      </c>
      <c r="Q1870" s="3">
        <v>0</v>
      </c>
      <c r="R1870" s="3">
        <v>0</v>
      </c>
      <c r="S1870" s="3" t="s">
        <v>41</v>
      </c>
      <c r="T1870" s="3">
        <f>COUNTIF([1]局站!$D$4:$D$172,"="&amp;S1870)</f>
        <v>1</v>
      </c>
      <c r="U1870" s="3">
        <v>0</v>
      </c>
      <c r="V1870" s="3">
        <v>0</v>
      </c>
      <c r="W1870" s="3">
        <v>0</v>
      </c>
      <c r="X1870" s="3" t="s">
        <v>1215</v>
      </c>
      <c r="Y1870" s="3" t="s">
        <v>880</v>
      </c>
      <c r="Z1870" s="3" t="str">
        <f>INDEX(业务类型!$C$4:$C$8,MATCH(纤芯!Y1870,业务类型!$B$4:$B$8,0))</f>
        <v>IDLE</v>
      </c>
      <c r="AA1870" s="3"/>
    </row>
    <row r="1871" spans="1:27" ht="16.5" x14ac:dyDescent="0.2">
      <c r="A1871" s="3">
        <v>1868</v>
      </c>
      <c r="B1871" s="3">
        <f t="shared" si="144"/>
        <v>37013102018</v>
      </c>
      <c r="C1871" s="3" t="s">
        <v>1166</v>
      </c>
      <c r="D1871" s="3" t="s">
        <v>213</v>
      </c>
      <c r="E1871" s="3" t="str">
        <f>INDEX(光放段!$G$4:$G$237,MATCH(纤芯!G1871,光放段!$C$4:$C$237,0))</f>
        <v>山东二干|济南德州2号光缆:德州解放北路-济南经十路</v>
      </c>
      <c r="F1871" s="3">
        <f>INDEX(光放段!$I$4:$I$237,MATCH(纤芯!H1871,光放段!$B$4:$B$237,0))</f>
        <v>37013100000</v>
      </c>
      <c r="G1871" s="3" t="str">
        <f t="shared" si="145"/>
        <v>山东二干|济南德州2号光缆:禹城火车站-济南经十路</v>
      </c>
      <c r="H1871" s="3">
        <f>INDEX(光放段!$B$4:$B$237,MATCH(纤芯!G1871,光放段!$C$4:$C$237,0))</f>
        <v>37013102000</v>
      </c>
      <c r="I1871" s="3" t="str">
        <f t="shared" si="146"/>
        <v>济南德州2号光缆</v>
      </c>
      <c r="J1871" s="3" t="str">
        <f>INDEX(子缆名称!$B$4:$B$29,纤芯!M1871)</f>
        <v>B缆</v>
      </c>
      <c r="K1871" s="3">
        <v>18</v>
      </c>
      <c r="L1871" s="3">
        <f t="shared" si="147"/>
        <v>6</v>
      </c>
      <c r="M1871" s="3">
        <f t="shared" si="148"/>
        <v>2</v>
      </c>
      <c r="N1871" s="3" t="s">
        <v>50</v>
      </c>
      <c r="O1871" s="3">
        <f>COUNTIF([1]局站!$D$4:$D$172,"="&amp;N1871)</f>
        <v>1</v>
      </c>
      <c r="P1871" s="3">
        <v>0</v>
      </c>
      <c r="Q1871" s="3">
        <v>0</v>
      </c>
      <c r="R1871" s="3">
        <v>0</v>
      </c>
      <c r="S1871" s="3" t="s">
        <v>41</v>
      </c>
      <c r="T1871" s="3">
        <f>COUNTIF([1]局站!$D$4:$D$172,"="&amp;S1871)</f>
        <v>1</v>
      </c>
      <c r="U1871" s="3">
        <v>0</v>
      </c>
      <c r="V1871" s="3">
        <v>0</v>
      </c>
      <c r="W1871" s="3">
        <v>0</v>
      </c>
      <c r="X1871" s="3" t="s">
        <v>1215</v>
      </c>
      <c r="Y1871" s="3" t="s">
        <v>880</v>
      </c>
      <c r="Z1871" s="3" t="str">
        <f>INDEX(业务类型!$C$4:$C$8,MATCH(纤芯!Y1871,业务类型!$B$4:$B$8,0))</f>
        <v>IDLE</v>
      </c>
      <c r="AA1871" s="3"/>
    </row>
    <row r="1872" spans="1:27" ht="16.5" x14ac:dyDescent="0.2">
      <c r="A1872" s="3">
        <v>1869</v>
      </c>
      <c r="B1872" s="3">
        <f t="shared" si="144"/>
        <v>37013102019</v>
      </c>
      <c r="C1872" s="3" t="s">
        <v>1166</v>
      </c>
      <c r="D1872" s="3" t="s">
        <v>213</v>
      </c>
      <c r="E1872" s="3" t="str">
        <f>INDEX(光放段!$G$4:$G$237,MATCH(纤芯!G1872,光放段!$C$4:$C$237,0))</f>
        <v>山东二干|济南德州2号光缆:德州解放北路-济南经十路</v>
      </c>
      <c r="F1872" s="3">
        <f>INDEX(光放段!$I$4:$I$237,MATCH(纤芯!H1872,光放段!$B$4:$B$237,0))</f>
        <v>37013100000</v>
      </c>
      <c r="G1872" s="3" t="str">
        <f t="shared" si="145"/>
        <v>山东二干|济南德州2号光缆:禹城火车站-济南经十路</v>
      </c>
      <c r="H1872" s="3">
        <f>INDEX(光放段!$B$4:$B$237,MATCH(纤芯!G1872,光放段!$C$4:$C$237,0))</f>
        <v>37013102000</v>
      </c>
      <c r="I1872" s="3" t="str">
        <f t="shared" si="146"/>
        <v>济南德州2号光缆</v>
      </c>
      <c r="J1872" s="3" t="str">
        <f>INDEX(子缆名称!$B$4:$B$29,纤芯!M1872)</f>
        <v>B缆</v>
      </c>
      <c r="K1872" s="3">
        <v>19</v>
      </c>
      <c r="L1872" s="3">
        <f t="shared" si="147"/>
        <v>7</v>
      </c>
      <c r="M1872" s="3">
        <f t="shared" si="148"/>
        <v>2</v>
      </c>
      <c r="N1872" s="3" t="s">
        <v>50</v>
      </c>
      <c r="O1872" s="3">
        <f>COUNTIF([1]局站!$D$4:$D$172,"="&amp;N1872)</f>
        <v>1</v>
      </c>
      <c r="P1872" s="3">
        <v>0</v>
      </c>
      <c r="Q1872" s="3">
        <v>0</v>
      </c>
      <c r="R1872" s="3">
        <v>0</v>
      </c>
      <c r="S1872" s="3" t="s">
        <v>41</v>
      </c>
      <c r="T1872" s="3">
        <f>COUNTIF([1]局站!$D$4:$D$172,"="&amp;S1872)</f>
        <v>1</v>
      </c>
      <c r="U1872" s="3">
        <v>0</v>
      </c>
      <c r="V1872" s="3">
        <v>0</v>
      </c>
      <c r="W1872" s="3">
        <v>0</v>
      </c>
      <c r="X1872" s="3" t="s">
        <v>1215</v>
      </c>
      <c r="Y1872" s="3" t="s">
        <v>880</v>
      </c>
      <c r="Z1872" s="3" t="str">
        <f>INDEX(业务类型!$C$4:$C$8,MATCH(纤芯!Y1872,业务类型!$B$4:$B$8,0))</f>
        <v>IDLE</v>
      </c>
      <c r="AA1872" s="3"/>
    </row>
    <row r="1873" spans="1:27" ht="16.5" x14ac:dyDescent="0.2">
      <c r="A1873" s="3">
        <v>1870</v>
      </c>
      <c r="B1873" s="3">
        <f t="shared" si="144"/>
        <v>37013102020</v>
      </c>
      <c r="C1873" s="3" t="s">
        <v>1166</v>
      </c>
      <c r="D1873" s="3" t="s">
        <v>213</v>
      </c>
      <c r="E1873" s="3" t="str">
        <f>INDEX(光放段!$G$4:$G$237,MATCH(纤芯!G1873,光放段!$C$4:$C$237,0))</f>
        <v>山东二干|济南德州2号光缆:德州解放北路-济南经十路</v>
      </c>
      <c r="F1873" s="3">
        <f>INDEX(光放段!$I$4:$I$237,MATCH(纤芯!H1873,光放段!$B$4:$B$237,0))</f>
        <v>37013100000</v>
      </c>
      <c r="G1873" s="3" t="str">
        <f t="shared" si="145"/>
        <v>山东二干|济南德州2号光缆:禹城火车站-济南经十路</v>
      </c>
      <c r="H1873" s="3">
        <f>INDEX(光放段!$B$4:$B$237,MATCH(纤芯!G1873,光放段!$C$4:$C$237,0))</f>
        <v>37013102000</v>
      </c>
      <c r="I1873" s="3" t="str">
        <f t="shared" si="146"/>
        <v>济南德州2号光缆</v>
      </c>
      <c r="J1873" s="3" t="str">
        <f>INDEX(子缆名称!$B$4:$B$29,纤芯!M1873)</f>
        <v>B缆</v>
      </c>
      <c r="K1873" s="3">
        <v>20</v>
      </c>
      <c r="L1873" s="3">
        <f t="shared" si="147"/>
        <v>8</v>
      </c>
      <c r="M1873" s="3">
        <f t="shared" si="148"/>
        <v>2</v>
      </c>
      <c r="N1873" s="3" t="s">
        <v>50</v>
      </c>
      <c r="O1873" s="3">
        <f>COUNTIF([1]局站!$D$4:$D$172,"="&amp;N1873)</f>
        <v>1</v>
      </c>
      <c r="P1873" s="3">
        <v>0</v>
      </c>
      <c r="Q1873" s="3">
        <v>0</v>
      </c>
      <c r="R1873" s="3">
        <v>0</v>
      </c>
      <c r="S1873" s="3" t="s">
        <v>41</v>
      </c>
      <c r="T1873" s="3">
        <f>COUNTIF([1]局站!$D$4:$D$172,"="&amp;S1873)</f>
        <v>1</v>
      </c>
      <c r="U1873" s="3">
        <v>0</v>
      </c>
      <c r="V1873" s="3">
        <v>0</v>
      </c>
      <c r="W1873" s="3">
        <v>0</v>
      </c>
      <c r="X1873" s="3" t="s">
        <v>1215</v>
      </c>
      <c r="Y1873" s="3" t="s">
        <v>880</v>
      </c>
      <c r="Z1873" s="3" t="str">
        <f>INDEX(业务类型!$C$4:$C$8,MATCH(纤芯!Y1873,业务类型!$B$4:$B$8,0))</f>
        <v>IDLE</v>
      </c>
      <c r="AA1873" s="3"/>
    </row>
    <row r="1874" spans="1:27" ht="16.5" x14ac:dyDescent="0.2">
      <c r="A1874" s="3">
        <v>1871</v>
      </c>
      <c r="B1874" s="3">
        <f t="shared" si="144"/>
        <v>37013102021</v>
      </c>
      <c r="C1874" s="3" t="s">
        <v>1166</v>
      </c>
      <c r="D1874" s="3" t="s">
        <v>213</v>
      </c>
      <c r="E1874" s="3" t="str">
        <f>INDEX(光放段!$G$4:$G$237,MATCH(纤芯!G1874,光放段!$C$4:$C$237,0))</f>
        <v>山东二干|济南德州2号光缆:德州解放北路-济南经十路</v>
      </c>
      <c r="F1874" s="3">
        <f>INDEX(光放段!$I$4:$I$237,MATCH(纤芯!H1874,光放段!$B$4:$B$237,0))</f>
        <v>37013100000</v>
      </c>
      <c r="G1874" s="3" t="str">
        <f t="shared" si="145"/>
        <v>山东二干|济南德州2号光缆:禹城火车站-济南经十路</v>
      </c>
      <c r="H1874" s="3">
        <f>INDEX(光放段!$B$4:$B$237,MATCH(纤芯!G1874,光放段!$C$4:$C$237,0))</f>
        <v>37013102000</v>
      </c>
      <c r="I1874" s="3" t="str">
        <f t="shared" si="146"/>
        <v>济南德州2号光缆</v>
      </c>
      <c r="J1874" s="3" t="str">
        <f>INDEX(子缆名称!$B$4:$B$29,纤芯!M1874)</f>
        <v>B缆</v>
      </c>
      <c r="K1874" s="3">
        <v>21</v>
      </c>
      <c r="L1874" s="3">
        <f t="shared" si="147"/>
        <v>9</v>
      </c>
      <c r="M1874" s="3">
        <f t="shared" si="148"/>
        <v>2</v>
      </c>
      <c r="N1874" s="3" t="s">
        <v>50</v>
      </c>
      <c r="O1874" s="3">
        <f>COUNTIF([1]局站!$D$4:$D$172,"="&amp;N1874)</f>
        <v>1</v>
      </c>
      <c r="P1874" s="3">
        <v>0</v>
      </c>
      <c r="Q1874" s="3">
        <v>0</v>
      </c>
      <c r="R1874" s="3">
        <v>0</v>
      </c>
      <c r="S1874" s="3" t="s">
        <v>41</v>
      </c>
      <c r="T1874" s="3">
        <f>COUNTIF([1]局站!$D$4:$D$172,"="&amp;S1874)</f>
        <v>1</v>
      </c>
      <c r="U1874" s="3">
        <v>0</v>
      </c>
      <c r="V1874" s="3">
        <v>0</v>
      </c>
      <c r="W1874" s="3">
        <v>0</v>
      </c>
      <c r="X1874" s="3" t="s">
        <v>1215</v>
      </c>
      <c r="Y1874" s="3" t="s">
        <v>880</v>
      </c>
      <c r="Z1874" s="3" t="str">
        <f>INDEX(业务类型!$C$4:$C$8,MATCH(纤芯!Y1874,业务类型!$B$4:$B$8,0))</f>
        <v>IDLE</v>
      </c>
      <c r="AA1874" s="3"/>
    </row>
    <row r="1875" spans="1:27" ht="16.5" x14ac:dyDescent="0.2">
      <c r="A1875" s="3">
        <v>1872</v>
      </c>
      <c r="B1875" s="3">
        <f t="shared" si="144"/>
        <v>37013102022</v>
      </c>
      <c r="C1875" s="3" t="s">
        <v>1166</v>
      </c>
      <c r="D1875" s="3" t="s">
        <v>213</v>
      </c>
      <c r="E1875" s="3" t="str">
        <f>INDEX(光放段!$G$4:$G$237,MATCH(纤芯!G1875,光放段!$C$4:$C$237,0))</f>
        <v>山东二干|济南德州2号光缆:德州解放北路-济南经十路</v>
      </c>
      <c r="F1875" s="3">
        <f>INDEX(光放段!$I$4:$I$237,MATCH(纤芯!H1875,光放段!$B$4:$B$237,0))</f>
        <v>37013100000</v>
      </c>
      <c r="G1875" s="3" t="str">
        <f t="shared" si="145"/>
        <v>山东二干|济南德州2号光缆:禹城火车站-济南经十路</v>
      </c>
      <c r="H1875" s="3">
        <f>INDEX(光放段!$B$4:$B$237,MATCH(纤芯!G1875,光放段!$C$4:$C$237,0))</f>
        <v>37013102000</v>
      </c>
      <c r="I1875" s="3" t="str">
        <f t="shared" si="146"/>
        <v>济南德州2号光缆</v>
      </c>
      <c r="J1875" s="3" t="str">
        <f>INDEX(子缆名称!$B$4:$B$29,纤芯!M1875)</f>
        <v>B缆</v>
      </c>
      <c r="K1875" s="3">
        <v>22</v>
      </c>
      <c r="L1875" s="3">
        <f t="shared" si="147"/>
        <v>10</v>
      </c>
      <c r="M1875" s="3">
        <f t="shared" si="148"/>
        <v>2</v>
      </c>
      <c r="N1875" s="3" t="s">
        <v>50</v>
      </c>
      <c r="O1875" s="3">
        <f>COUNTIF([1]局站!$D$4:$D$172,"="&amp;N1875)</f>
        <v>1</v>
      </c>
      <c r="P1875" s="3">
        <v>0</v>
      </c>
      <c r="Q1875" s="3">
        <v>0</v>
      </c>
      <c r="R1875" s="3">
        <v>0</v>
      </c>
      <c r="S1875" s="3" t="s">
        <v>41</v>
      </c>
      <c r="T1875" s="3">
        <f>COUNTIF([1]局站!$D$4:$D$172,"="&amp;S1875)</f>
        <v>1</v>
      </c>
      <c r="U1875" s="3">
        <v>0</v>
      </c>
      <c r="V1875" s="3">
        <v>0</v>
      </c>
      <c r="W1875" s="3">
        <v>0</v>
      </c>
      <c r="X1875" s="3" t="s">
        <v>1215</v>
      </c>
      <c r="Y1875" s="3" t="s">
        <v>880</v>
      </c>
      <c r="Z1875" s="3" t="str">
        <f>INDEX(业务类型!$C$4:$C$8,MATCH(纤芯!Y1875,业务类型!$B$4:$B$8,0))</f>
        <v>IDLE</v>
      </c>
      <c r="AA1875" s="3"/>
    </row>
    <row r="1876" spans="1:27" ht="16.5" x14ac:dyDescent="0.2">
      <c r="A1876" s="3">
        <v>1873</v>
      </c>
      <c r="B1876" s="3">
        <f t="shared" si="144"/>
        <v>37013102023</v>
      </c>
      <c r="C1876" s="3" t="s">
        <v>1166</v>
      </c>
      <c r="D1876" s="3" t="s">
        <v>213</v>
      </c>
      <c r="E1876" s="3" t="str">
        <f>INDEX(光放段!$G$4:$G$237,MATCH(纤芯!G1876,光放段!$C$4:$C$237,0))</f>
        <v>山东二干|济南德州2号光缆:德州解放北路-济南经十路</v>
      </c>
      <c r="F1876" s="3">
        <f>INDEX(光放段!$I$4:$I$237,MATCH(纤芯!H1876,光放段!$B$4:$B$237,0))</f>
        <v>37013100000</v>
      </c>
      <c r="G1876" s="3" t="str">
        <f t="shared" si="145"/>
        <v>山东二干|济南德州2号光缆:禹城火车站-济南经十路</v>
      </c>
      <c r="H1876" s="3">
        <f>INDEX(光放段!$B$4:$B$237,MATCH(纤芯!G1876,光放段!$C$4:$C$237,0))</f>
        <v>37013102000</v>
      </c>
      <c r="I1876" s="3" t="str">
        <f t="shared" si="146"/>
        <v>济南德州2号光缆</v>
      </c>
      <c r="J1876" s="3" t="str">
        <f>INDEX(子缆名称!$B$4:$B$29,纤芯!M1876)</f>
        <v>B缆</v>
      </c>
      <c r="K1876" s="3">
        <v>23</v>
      </c>
      <c r="L1876" s="3">
        <f t="shared" si="147"/>
        <v>11</v>
      </c>
      <c r="M1876" s="3">
        <f t="shared" si="148"/>
        <v>2</v>
      </c>
      <c r="N1876" s="3" t="s">
        <v>50</v>
      </c>
      <c r="O1876" s="3">
        <f>COUNTIF([1]局站!$D$4:$D$172,"="&amp;N1876)</f>
        <v>1</v>
      </c>
      <c r="P1876" s="3">
        <v>0</v>
      </c>
      <c r="Q1876" s="3">
        <v>0</v>
      </c>
      <c r="R1876" s="3">
        <v>0</v>
      </c>
      <c r="S1876" s="3" t="s">
        <v>41</v>
      </c>
      <c r="T1876" s="3">
        <f>COUNTIF([1]局站!$D$4:$D$172,"="&amp;S1876)</f>
        <v>1</v>
      </c>
      <c r="U1876" s="3">
        <v>0</v>
      </c>
      <c r="V1876" s="3">
        <v>0</v>
      </c>
      <c r="W1876" s="3">
        <v>0</v>
      </c>
      <c r="X1876" s="3" t="s">
        <v>1215</v>
      </c>
      <c r="Y1876" s="3" t="s">
        <v>880</v>
      </c>
      <c r="Z1876" s="3" t="str">
        <f>INDEX(业务类型!$C$4:$C$8,MATCH(纤芯!Y1876,业务类型!$B$4:$B$8,0))</f>
        <v>IDLE</v>
      </c>
      <c r="AA1876" s="3"/>
    </row>
    <row r="1877" spans="1:27" ht="16.5" x14ac:dyDescent="0.2">
      <c r="A1877" s="3">
        <v>1874</v>
      </c>
      <c r="B1877" s="3">
        <f t="shared" ref="B1877:B1940" si="149">H1877+K1877</f>
        <v>37013102024</v>
      </c>
      <c r="C1877" s="3" t="s">
        <v>1166</v>
      </c>
      <c r="D1877" s="3" t="s">
        <v>213</v>
      </c>
      <c r="E1877" s="3" t="str">
        <f>INDEX(光放段!$G$4:$G$237,MATCH(纤芯!G1877,光放段!$C$4:$C$237,0))</f>
        <v>山东二干|济南德州2号光缆:德州解放北路-济南经十路</v>
      </c>
      <c r="F1877" s="3">
        <f>INDEX(光放段!$I$4:$I$237,MATCH(纤芯!H1877,光放段!$B$4:$B$237,0))</f>
        <v>37013100000</v>
      </c>
      <c r="G1877" s="3" t="str">
        <f t="shared" si="145"/>
        <v>山东二干|济南德州2号光缆:禹城火车站-济南经十路</v>
      </c>
      <c r="H1877" s="3">
        <f>INDEX(光放段!$B$4:$B$237,MATCH(纤芯!G1877,光放段!$C$4:$C$237,0))</f>
        <v>37013102000</v>
      </c>
      <c r="I1877" s="3" t="str">
        <f t="shared" si="146"/>
        <v>济南德州2号光缆</v>
      </c>
      <c r="J1877" s="3" t="str">
        <f>INDEX(子缆名称!$B$4:$B$29,纤芯!M1877)</f>
        <v>B缆</v>
      </c>
      <c r="K1877" s="3">
        <v>24</v>
      </c>
      <c r="L1877" s="3">
        <f t="shared" si="147"/>
        <v>12</v>
      </c>
      <c r="M1877" s="3">
        <f t="shared" si="148"/>
        <v>2</v>
      </c>
      <c r="N1877" s="3" t="s">
        <v>50</v>
      </c>
      <c r="O1877" s="3">
        <f>COUNTIF([1]局站!$D$4:$D$172,"="&amp;N1877)</f>
        <v>1</v>
      </c>
      <c r="P1877" s="3">
        <v>0</v>
      </c>
      <c r="Q1877" s="3">
        <v>0</v>
      </c>
      <c r="R1877" s="3">
        <v>0</v>
      </c>
      <c r="S1877" s="3" t="s">
        <v>41</v>
      </c>
      <c r="T1877" s="3">
        <f>COUNTIF([1]局站!$D$4:$D$172,"="&amp;S1877)</f>
        <v>1</v>
      </c>
      <c r="U1877" s="3">
        <v>0</v>
      </c>
      <c r="V1877" s="3">
        <v>0</v>
      </c>
      <c r="W1877" s="3">
        <v>0</v>
      </c>
      <c r="X1877" s="3" t="s">
        <v>1215</v>
      </c>
      <c r="Y1877" s="3" t="s">
        <v>880</v>
      </c>
      <c r="Z1877" s="3" t="str">
        <f>INDEX(业务类型!$C$4:$C$8,MATCH(纤芯!Y1877,业务类型!$B$4:$B$8,0))</f>
        <v>IDLE</v>
      </c>
      <c r="AA1877" s="3"/>
    </row>
    <row r="1878" spans="1:27" ht="16.5" x14ac:dyDescent="0.2">
      <c r="A1878" s="3">
        <v>1875</v>
      </c>
      <c r="B1878" s="3">
        <f t="shared" si="149"/>
        <v>37013102025</v>
      </c>
      <c r="C1878" s="3" t="s">
        <v>1166</v>
      </c>
      <c r="D1878" s="3" t="s">
        <v>213</v>
      </c>
      <c r="E1878" s="3" t="str">
        <f>INDEX(光放段!$G$4:$G$237,MATCH(纤芯!G1878,光放段!$C$4:$C$237,0))</f>
        <v>山东二干|济南德州2号光缆:德州解放北路-济南经十路</v>
      </c>
      <c r="F1878" s="3">
        <f>INDEX(光放段!$I$4:$I$237,MATCH(纤芯!H1878,光放段!$B$4:$B$237,0))</f>
        <v>37013100000</v>
      </c>
      <c r="G1878" s="3" t="str">
        <f t="shared" si="145"/>
        <v>山东二干|济南德州2号光缆:禹城火车站-济南经十路</v>
      </c>
      <c r="H1878" s="3">
        <f>INDEX(光放段!$B$4:$B$237,MATCH(纤芯!G1878,光放段!$C$4:$C$237,0))</f>
        <v>37013102000</v>
      </c>
      <c r="I1878" s="3" t="str">
        <f t="shared" si="146"/>
        <v>济南德州2号光缆</v>
      </c>
      <c r="J1878" s="3" t="str">
        <f>INDEX(子缆名称!$B$4:$B$29,纤芯!M1878)</f>
        <v>C缆</v>
      </c>
      <c r="K1878" s="3">
        <v>25</v>
      </c>
      <c r="L1878" s="3">
        <f t="shared" si="147"/>
        <v>1</v>
      </c>
      <c r="M1878" s="3">
        <f t="shared" si="148"/>
        <v>3</v>
      </c>
      <c r="N1878" s="3" t="s">
        <v>50</v>
      </c>
      <c r="O1878" s="3">
        <f>COUNTIF([1]局站!$D$4:$D$172,"="&amp;N1878)</f>
        <v>1</v>
      </c>
      <c r="P1878" s="3">
        <v>0</v>
      </c>
      <c r="Q1878" s="3">
        <v>0</v>
      </c>
      <c r="R1878" s="3">
        <v>0</v>
      </c>
      <c r="S1878" s="3" t="s">
        <v>41</v>
      </c>
      <c r="T1878" s="3">
        <f>COUNTIF([1]局站!$D$4:$D$172,"="&amp;S1878)</f>
        <v>1</v>
      </c>
      <c r="U1878" s="3">
        <v>0</v>
      </c>
      <c r="V1878" s="3">
        <v>0</v>
      </c>
      <c r="W1878" s="3">
        <v>0</v>
      </c>
      <c r="X1878" s="3" t="s">
        <v>1215</v>
      </c>
      <c r="Y1878" s="3" t="s">
        <v>880</v>
      </c>
      <c r="Z1878" s="3" t="str">
        <f>INDEX(业务类型!$C$4:$C$8,MATCH(纤芯!Y1878,业务类型!$B$4:$B$8,0))</f>
        <v>IDLE</v>
      </c>
      <c r="AA1878" s="3"/>
    </row>
    <row r="1879" spans="1:27" ht="16.5" x14ac:dyDescent="0.2">
      <c r="A1879" s="3">
        <v>1876</v>
      </c>
      <c r="B1879" s="3">
        <f t="shared" si="149"/>
        <v>37013102026</v>
      </c>
      <c r="C1879" s="3" t="s">
        <v>1166</v>
      </c>
      <c r="D1879" s="3" t="s">
        <v>213</v>
      </c>
      <c r="E1879" s="3" t="str">
        <f>INDEX(光放段!$G$4:$G$237,MATCH(纤芯!G1879,光放段!$C$4:$C$237,0))</f>
        <v>山东二干|济南德州2号光缆:德州解放北路-济南经十路</v>
      </c>
      <c r="F1879" s="3">
        <f>INDEX(光放段!$I$4:$I$237,MATCH(纤芯!H1879,光放段!$B$4:$B$237,0))</f>
        <v>37013100000</v>
      </c>
      <c r="G1879" s="3" t="str">
        <f t="shared" si="145"/>
        <v>山东二干|济南德州2号光缆:禹城火车站-济南经十路</v>
      </c>
      <c r="H1879" s="3">
        <f>INDEX(光放段!$B$4:$B$237,MATCH(纤芯!G1879,光放段!$C$4:$C$237,0))</f>
        <v>37013102000</v>
      </c>
      <c r="I1879" s="3" t="str">
        <f t="shared" si="146"/>
        <v>济南德州2号光缆</v>
      </c>
      <c r="J1879" s="3" t="str">
        <f>INDEX(子缆名称!$B$4:$B$29,纤芯!M1879)</f>
        <v>C缆</v>
      </c>
      <c r="K1879" s="3">
        <v>26</v>
      </c>
      <c r="L1879" s="3">
        <f t="shared" si="147"/>
        <v>2</v>
      </c>
      <c r="M1879" s="3">
        <f t="shared" si="148"/>
        <v>3</v>
      </c>
      <c r="N1879" s="3" t="s">
        <v>50</v>
      </c>
      <c r="O1879" s="3">
        <f>COUNTIF([1]局站!$D$4:$D$172,"="&amp;N1879)</f>
        <v>1</v>
      </c>
      <c r="P1879" s="3">
        <v>0</v>
      </c>
      <c r="Q1879" s="3">
        <v>0</v>
      </c>
      <c r="R1879" s="3">
        <v>0</v>
      </c>
      <c r="S1879" s="3" t="s">
        <v>41</v>
      </c>
      <c r="T1879" s="3">
        <f>COUNTIF([1]局站!$D$4:$D$172,"="&amp;S1879)</f>
        <v>1</v>
      </c>
      <c r="U1879" s="3">
        <v>0</v>
      </c>
      <c r="V1879" s="3">
        <v>0</v>
      </c>
      <c r="W1879" s="3">
        <v>0</v>
      </c>
      <c r="X1879" s="3" t="s">
        <v>1215</v>
      </c>
      <c r="Y1879" s="3" t="s">
        <v>880</v>
      </c>
      <c r="Z1879" s="3" t="str">
        <f>INDEX(业务类型!$C$4:$C$8,MATCH(纤芯!Y1879,业务类型!$B$4:$B$8,0))</f>
        <v>IDLE</v>
      </c>
      <c r="AA1879" s="3"/>
    </row>
    <row r="1880" spans="1:27" ht="16.5" x14ac:dyDescent="0.2">
      <c r="A1880" s="3">
        <v>1877</v>
      </c>
      <c r="B1880" s="3">
        <f t="shared" si="149"/>
        <v>37013102027</v>
      </c>
      <c r="C1880" s="3" t="s">
        <v>1166</v>
      </c>
      <c r="D1880" s="3" t="s">
        <v>213</v>
      </c>
      <c r="E1880" s="3" t="str">
        <f>INDEX(光放段!$G$4:$G$237,MATCH(纤芯!G1880,光放段!$C$4:$C$237,0))</f>
        <v>山东二干|济南德州2号光缆:德州解放北路-济南经十路</v>
      </c>
      <c r="F1880" s="3">
        <f>INDEX(光放段!$I$4:$I$237,MATCH(纤芯!H1880,光放段!$B$4:$B$237,0))</f>
        <v>37013100000</v>
      </c>
      <c r="G1880" s="3" t="str">
        <f t="shared" si="145"/>
        <v>山东二干|济南德州2号光缆:禹城火车站-济南经十路</v>
      </c>
      <c r="H1880" s="3">
        <f>INDEX(光放段!$B$4:$B$237,MATCH(纤芯!G1880,光放段!$C$4:$C$237,0))</f>
        <v>37013102000</v>
      </c>
      <c r="I1880" s="3" t="str">
        <f t="shared" si="146"/>
        <v>济南德州2号光缆</v>
      </c>
      <c r="J1880" s="3" t="str">
        <f>INDEX(子缆名称!$B$4:$B$29,纤芯!M1880)</f>
        <v>C缆</v>
      </c>
      <c r="K1880" s="3">
        <v>27</v>
      </c>
      <c r="L1880" s="3">
        <f t="shared" si="147"/>
        <v>3</v>
      </c>
      <c r="M1880" s="3">
        <f t="shared" si="148"/>
        <v>3</v>
      </c>
      <c r="N1880" s="3" t="s">
        <v>50</v>
      </c>
      <c r="O1880" s="3">
        <f>COUNTIF([1]局站!$D$4:$D$172,"="&amp;N1880)</f>
        <v>1</v>
      </c>
      <c r="P1880" s="3">
        <v>0</v>
      </c>
      <c r="Q1880" s="3">
        <v>0</v>
      </c>
      <c r="R1880" s="3">
        <v>0</v>
      </c>
      <c r="S1880" s="3" t="s">
        <v>41</v>
      </c>
      <c r="T1880" s="3">
        <f>COUNTIF([1]局站!$D$4:$D$172,"="&amp;S1880)</f>
        <v>1</v>
      </c>
      <c r="U1880" s="3">
        <v>0</v>
      </c>
      <c r="V1880" s="3">
        <v>0</v>
      </c>
      <c r="W1880" s="3">
        <v>0</v>
      </c>
      <c r="X1880" s="3" t="s">
        <v>1215</v>
      </c>
      <c r="Y1880" s="3" t="s">
        <v>880</v>
      </c>
      <c r="Z1880" s="3" t="str">
        <f>INDEX(业务类型!$C$4:$C$8,MATCH(纤芯!Y1880,业务类型!$B$4:$B$8,0))</f>
        <v>IDLE</v>
      </c>
      <c r="AA1880" s="3"/>
    </row>
    <row r="1881" spans="1:27" ht="16.5" x14ac:dyDescent="0.2">
      <c r="A1881" s="3">
        <v>1878</v>
      </c>
      <c r="B1881" s="3">
        <f t="shared" si="149"/>
        <v>37013102028</v>
      </c>
      <c r="C1881" s="3" t="s">
        <v>1166</v>
      </c>
      <c r="D1881" s="3" t="s">
        <v>213</v>
      </c>
      <c r="E1881" s="3" t="str">
        <f>INDEX(光放段!$G$4:$G$237,MATCH(纤芯!G1881,光放段!$C$4:$C$237,0))</f>
        <v>山东二干|济南德州2号光缆:德州解放北路-济南经十路</v>
      </c>
      <c r="F1881" s="3">
        <f>INDEX(光放段!$I$4:$I$237,MATCH(纤芯!H1881,光放段!$B$4:$B$237,0))</f>
        <v>37013100000</v>
      </c>
      <c r="G1881" s="3" t="str">
        <f t="shared" si="145"/>
        <v>山东二干|济南德州2号光缆:禹城火车站-济南经十路</v>
      </c>
      <c r="H1881" s="3">
        <f>INDEX(光放段!$B$4:$B$237,MATCH(纤芯!G1881,光放段!$C$4:$C$237,0))</f>
        <v>37013102000</v>
      </c>
      <c r="I1881" s="3" t="str">
        <f t="shared" si="146"/>
        <v>济南德州2号光缆</v>
      </c>
      <c r="J1881" s="3" t="str">
        <f>INDEX(子缆名称!$B$4:$B$29,纤芯!M1881)</f>
        <v>C缆</v>
      </c>
      <c r="K1881" s="3">
        <v>28</v>
      </c>
      <c r="L1881" s="3">
        <f t="shared" si="147"/>
        <v>4</v>
      </c>
      <c r="M1881" s="3">
        <f t="shared" si="148"/>
        <v>3</v>
      </c>
      <c r="N1881" s="3" t="s">
        <v>50</v>
      </c>
      <c r="O1881" s="3">
        <f>COUNTIF([1]局站!$D$4:$D$172,"="&amp;N1881)</f>
        <v>1</v>
      </c>
      <c r="P1881" s="3">
        <v>0</v>
      </c>
      <c r="Q1881" s="3">
        <v>0</v>
      </c>
      <c r="R1881" s="3">
        <v>0</v>
      </c>
      <c r="S1881" s="3" t="s">
        <v>41</v>
      </c>
      <c r="T1881" s="3">
        <f>COUNTIF([1]局站!$D$4:$D$172,"="&amp;S1881)</f>
        <v>1</v>
      </c>
      <c r="U1881" s="3">
        <v>0</v>
      </c>
      <c r="V1881" s="3">
        <v>0</v>
      </c>
      <c r="W1881" s="3">
        <v>0</v>
      </c>
      <c r="X1881" s="3" t="s">
        <v>1215</v>
      </c>
      <c r="Y1881" s="3" t="s">
        <v>880</v>
      </c>
      <c r="Z1881" s="3" t="str">
        <f>INDEX(业务类型!$C$4:$C$8,MATCH(纤芯!Y1881,业务类型!$B$4:$B$8,0))</f>
        <v>IDLE</v>
      </c>
      <c r="AA1881" s="3"/>
    </row>
    <row r="1882" spans="1:27" ht="33" x14ac:dyDescent="0.2">
      <c r="A1882" s="3">
        <v>1879</v>
      </c>
      <c r="B1882" s="3">
        <f t="shared" si="149"/>
        <v>37014101001</v>
      </c>
      <c r="C1882" s="3" t="s">
        <v>1166</v>
      </c>
      <c r="D1882" s="3" t="s">
        <v>214</v>
      </c>
      <c r="E1882" s="3" t="str">
        <f>INDEX(光放段!$G$4:$G$237,MATCH(纤芯!G1882,光放段!$C$4:$C$237,0))</f>
        <v>山东二干|济南聊城1号架空光缆:济南共青团-聊城柳园南路</v>
      </c>
      <c r="F1882" s="3">
        <f>INDEX(光放段!$I$4:$I$237,MATCH(纤芯!H1882,光放段!$B$4:$B$237,0))</f>
        <v>37014100000</v>
      </c>
      <c r="G1882" s="3" t="str">
        <f t="shared" si="145"/>
        <v>山东二干|济南聊城1号架空光缆:济南共青团-长清通信楼</v>
      </c>
      <c r="H1882" s="3">
        <f>INDEX(光放段!$B$4:$B$237,MATCH(纤芯!G1882,光放段!$C$4:$C$237,0))</f>
        <v>37014101000</v>
      </c>
      <c r="I1882" s="3" t="str">
        <f t="shared" si="146"/>
        <v>济南聊城1号架空光缆</v>
      </c>
      <c r="J1882" s="3" t="str">
        <f>INDEX(子缆名称!$B$4:$B$29,纤芯!M1882)</f>
        <v>A缆</v>
      </c>
      <c r="K1882" s="3">
        <v>1</v>
      </c>
      <c r="L1882" s="3">
        <f t="shared" si="147"/>
        <v>1</v>
      </c>
      <c r="M1882" s="3">
        <f t="shared" si="148"/>
        <v>1</v>
      </c>
      <c r="N1882" s="3" t="s">
        <v>51</v>
      </c>
      <c r="O1882" s="3">
        <f>COUNTIF([1]局站!$D$4:$D$172,"="&amp;N1882)</f>
        <v>1</v>
      </c>
      <c r="P1882" s="3">
        <v>0</v>
      </c>
      <c r="Q1882" s="3">
        <v>0</v>
      </c>
      <c r="R1882" s="3">
        <v>0</v>
      </c>
      <c r="S1882" s="3" t="s">
        <v>52</v>
      </c>
      <c r="T1882" s="3">
        <f>COUNTIF([1]局站!$D$4:$D$172,"="&amp;S1882)</f>
        <v>1</v>
      </c>
      <c r="U1882" s="3">
        <v>0</v>
      </c>
      <c r="V1882" s="3">
        <v>0</v>
      </c>
      <c r="W1882" s="3">
        <v>0</v>
      </c>
      <c r="X1882" s="3" t="s">
        <v>1215</v>
      </c>
      <c r="Y1882" s="3" t="s">
        <v>880</v>
      </c>
      <c r="Z1882" s="3" t="str">
        <f>INDEX(业务类型!$C$4:$C$8,MATCH(纤芯!Y1882,业务类型!$B$4:$B$8,0))</f>
        <v>IDLE</v>
      </c>
      <c r="AA1882" s="3"/>
    </row>
    <row r="1883" spans="1:27" ht="33" x14ac:dyDescent="0.2">
      <c r="A1883" s="3">
        <v>1880</v>
      </c>
      <c r="B1883" s="3">
        <f t="shared" si="149"/>
        <v>37014101002</v>
      </c>
      <c r="C1883" s="3" t="s">
        <v>1166</v>
      </c>
      <c r="D1883" s="3" t="s">
        <v>214</v>
      </c>
      <c r="E1883" s="3" t="str">
        <f>INDEX(光放段!$G$4:$G$237,MATCH(纤芯!G1883,光放段!$C$4:$C$237,0))</f>
        <v>山东二干|济南聊城1号架空光缆:济南共青团-聊城柳园南路</v>
      </c>
      <c r="F1883" s="3">
        <f>INDEX(光放段!$I$4:$I$237,MATCH(纤芯!H1883,光放段!$B$4:$B$237,0))</f>
        <v>37014100000</v>
      </c>
      <c r="G1883" s="3" t="str">
        <f t="shared" si="145"/>
        <v>山东二干|济南聊城1号架空光缆:济南共青团-长清通信楼</v>
      </c>
      <c r="H1883" s="3">
        <f>INDEX(光放段!$B$4:$B$237,MATCH(纤芯!G1883,光放段!$C$4:$C$237,0))</f>
        <v>37014101000</v>
      </c>
      <c r="I1883" s="3" t="str">
        <f t="shared" si="146"/>
        <v>济南聊城1号架空光缆</v>
      </c>
      <c r="J1883" s="3" t="str">
        <f>INDEX(子缆名称!$B$4:$B$29,纤芯!M1883)</f>
        <v>A缆</v>
      </c>
      <c r="K1883" s="3">
        <v>2</v>
      </c>
      <c r="L1883" s="3">
        <f t="shared" si="147"/>
        <v>2</v>
      </c>
      <c r="M1883" s="3">
        <f t="shared" si="148"/>
        <v>1</v>
      </c>
      <c r="N1883" s="3" t="s">
        <v>51</v>
      </c>
      <c r="O1883" s="3">
        <f>COUNTIF([1]局站!$D$4:$D$172,"="&amp;N1883)</f>
        <v>1</v>
      </c>
      <c r="P1883" s="3">
        <v>0</v>
      </c>
      <c r="Q1883" s="3">
        <v>0</v>
      </c>
      <c r="R1883" s="3">
        <v>0</v>
      </c>
      <c r="S1883" s="3" t="s">
        <v>52</v>
      </c>
      <c r="T1883" s="3">
        <f>COUNTIF([1]局站!$D$4:$D$172,"="&amp;S1883)</f>
        <v>1</v>
      </c>
      <c r="U1883" s="3">
        <v>0</v>
      </c>
      <c r="V1883" s="3">
        <v>0</v>
      </c>
      <c r="W1883" s="3">
        <v>0</v>
      </c>
      <c r="X1883" s="3" t="s">
        <v>1215</v>
      </c>
      <c r="Y1883" s="3" t="s">
        <v>880</v>
      </c>
      <c r="Z1883" s="3" t="str">
        <f>INDEX(业务类型!$C$4:$C$8,MATCH(纤芯!Y1883,业务类型!$B$4:$B$8,0))</f>
        <v>IDLE</v>
      </c>
      <c r="AA1883" s="3"/>
    </row>
    <row r="1884" spans="1:27" ht="33" x14ac:dyDescent="0.2">
      <c r="A1884" s="3">
        <v>1881</v>
      </c>
      <c r="B1884" s="3">
        <f t="shared" si="149"/>
        <v>37014101003</v>
      </c>
      <c r="C1884" s="3" t="s">
        <v>1166</v>
      </c>
      <c r="D1884" s="3" t="s">
        <v>214</v>
      </c>
      <c r="E1884" s="3" t="str">
        <f>INDEX(光放段!$G$4:$G$237,MATCH(纤芯!G1884,光放段!$C$4:$C$237,0))</f>
        <v>山东二干|济南聊城1号架空光缆:济南共青团-聊城柳园南路</v>
      </c>
      <c r="F1884" s="3">
        <f>INDEX(光放段!$I$4:$I$237,MATCH(纤芯!H1884,光放段!$B$4:$B$237,0))</f>
        <v>37014100000</v>
      </c>
      <c r="G1884" s="3" t="str">
        <f t="shared" si="145"/>
        <v>山东二干|济南聊城1号架空光缆:济南共青团-长清通信楼</v>
      </c>
      <c r="H1884" s="3">
        <f>INDEX(光放段!$B$4:$B$237,MATCH(纤芯!G1884,光放段!$C$4:$C$237,0))</f>
        <v>37014101000</v>
      </c>
      <c r="I1884" s="3" t="str">
        <f t="shared" si="146"/>
        <v>济南聊城1号架空光缆</v>
      </c>
      <c r="J1884" s="3" t="str">
        <f>INDEX(子缆名称!$B$4:$B$29,纤芯!M1884)</f>
        <v>A缆</v>
      </c>
      <c r="K1884" s="3">
        <v>3</v>
      </c>
      <c r="L1884" s="3">
        <f t="shared" si="147"/>
        <v>3</v>
      </c>
      <c r="M1884" s="3">
        <f t="shared" si="148"/>
        <v>1</v>
      </c>
      <c r="N1884" s="3" t="s">
        <v>51</v>
      </c>
      <c r="O1884" s="3">
        <f>COUNTIF([1]局站!$D$4:$D$172,"="&amp;N1884)</f>
        <v>1</v>
      </c>
      <c r="P1884" s="3">
        <v>0</v>
      </c>
      <c r="Q1884" s="3">
        <v>0</v>
      </c>
      <c r="R1884" s="3">
        <v>0</v>
      </c>
      <c r="S1884" s="3" t="s">
        <v>52</v>
      </c>
      <c r="T1884" s="3">
        <f>COUNTIF([1]局站!$D$4:$D$172,"="&amp;S1884)</f>
        <v>1</v>
      </c>
      <c r="U1884" s="3">
        <v>0</v>
      </c>
      <c r="V1884" s="3">
        <v>0</v>
      </c>
      <c r="W1884" s="3">
        <v>0</v>
      </c>
      <c r="X1884" s="3" t="s">
        <v>1215</v>
      </c>
      <c r="Y1884" s="3" t="s">
        <v>880</v>
      </c>
      <c r="Z1884" s="3" t="str">
        <f>INDEX(业务类型!$C$4:$C$8,MATCH(纤芯!Y1884,业务类型!$B$4:$B$8,0))</f>
        <v>IDLE</v>
      </c>
      <c r="AA1884" s="3"/>
    </row>
    <row r="1885" spans="1:27" ht="33" x14ac:dyDescent="0.2">
      <c r="A1885" s="3">
        <v>1882</v>
      </c>
      <c r="B1885" s="3">
        <f t="shared" si="149"/>
        <v>37014101004</v>
      </c>
      <c r="C1885" s="3" t="s">
        <v>1166</v>
      </c>
      <c r="D1885" s="3" t="s">
        <v>214</v>
      </c>
      <c r="E1885" s="3" t="str">
        <f>INDEX(光放段!$G$4:$G$237,MATCH(纤芯!G1885,光放段!$C$4:$C$237,0))</f>
        <v>山东二干|济南聊城1号架空光缆:济南共青团-聊城柳园南路</v>
      </c>
      <c r="F1885" s="3">
        <f>INDEX(光放段!$I$4:$I$237,MATCH(纤芯!H1885,光放段!$B$4:$B$237,0))</f>
        <v>37014100000</v>
      </c>
      <c r="G1885" s="3" t="str">
        <f t="shared" si="145"/>
        <v>山东二干|济南聊城1号架空光缆:济南共青团-长清通信楼</v>
      </c>
      <c r="H1885" s="3">
        <f>INDEX(光放段!$B$4:$B$237,MATCH(纤芯!G1885,光放段!$C$4:$C$237,0))</f>
        <v>37014101000</v>
      </c>
      <c r="I1885" s="3" t="str">
        <f t="shared" si="146"/>
        <v>济南聊城1号架空光缆</v>
      </c>
      <c r="J1885" s="3" t="str">
        <f>INDEX(子缆名称!$B$4:$B$29,纤芯!M1885)</f>
        <v>A缆</v>
      </c>
      <c r="K1885" s="3">
        <v>4</v>
      </c>
      <c r="L1885" s="3">
        <f t="shared" si="147"/>
        <v>4</v>
      </c>
      <c r="M1885" s="3">
        <f t="shared" si="148"/>
        <v>1</v>
      </c>
      <c r="N1885" s="3" t="s">
        <v>51</v>
      </c>
      <c r="O1885" s="3">
        <f>COUNTIF([1]局站!$D$4:$D$172,"="&amp;N1885)</f>
        <v>1</v>
      </c>
      <c r="P1885" s="3">
        <v>0</v>
      </c>
      <c r="Q1885" s="3">
        <v>0</v>
      </c>
      <c r="R1885" s="3">
        <v>0</v>
      </c>
      <c r="S1885" s="3" t="s">
        <v>52</v>
      </c>
      <c r="T1885" s="3">
        <f>COUNTIF([1]局站!$D$4:$D$172,"="&amp;S1885)</f>
        <v>1</v>
      </c>
      <c r="U1885" s="3">
        <v>0</v>
      </c>
      <c r="V1885" s="3">
        <v>0</v>
      </c>
      <c r="W1885" s="3">
        <v>0</v>
      </c>
      <c r="X1885" s="3" t="s">
        <v>1215</v>
      </c>
      <c r="Y1885" s="3" t="s">
        <v>880</v>
      </c>
      <c r="Z1885" s="3" t="str">
        <f>INDEX(业务类型!$C$4:$C$8,MATCH(纤芯!Y1885,业务类型!$B$4:$B$8,0))</f>
        <v>IDLE</v>
      </c>
      <c r="AA1885" s="3"/>
    </row>
    <row r="1886" spans="1:27" ht="33" x14ac:dyDescent="0.2">
      <c r="A1886" s="3">
        <v>1883</v>
      </c>
      <c r="B1886" s="3">
        <f t="shared" si="149"/>
        <v>37014101005</v>
      </c>
      <c r="C1886" s="3" t="s">
        <v>1166</v>
      </c>
      <c r="D1886" s="3" t="s">
        <v>214</v>
      </c>
      <c r="E1886" s="3" t="str">
        <f>INDEX(光放段!$G$4:$G$237,MATCH(纤芯!G1886,光放段!$C$4:$C$237,0))</f>
        <v>山东二干|济南聊城1号架空光缆:济南共青团-聊城柳园南路</v>
      </c>
      <c r="F1886" s="3">
        <f>INDEX(光放段!$I$4:$I$237,MATCH(纤芯!H1886,光放段!$B$4:$B$237,0))</f>
        <v>37014100000</v>
      </c>
      <c r="G1886" s="3" t="str">
        <f t="shared" si="145"/>
        <v>山东二干|济南聊城1号架空光缆:济南共青团-长清通信楼</v>
      </c>
      <c r="H1886" s="3">
        <f>INDEX(光放段!$B$4:$B$237,MATCH(纤芯!G1886,光放段!$C$4:$C$237,0))</f>
        <v>37014101000</v>
      </c>
      <c r="I1886" s="3" t="str">
        <f t="shared" si="146"/>
        <v>济南聊城1号架空光缆</v>
      </c>
      <c r="J1886" s="3" t="str">
        <f>INDEX(子缆名称!$B$4:$B$29,纤芯!M1886)</f>
        <v>A缆</v>
      </c>
      <c r="K1886" s="3">
        <v>5</v>
      </c>
      <c r="L1886" s="3">
        <f t="shared" si="147"/>
        <v>5</v>
      </c>
      <c r="M1886" s="3">
        <f t="shared" si="148"/>
        <v>1</v>
      </c>
      <c r="N1886" s="3" t="s">
        <v>51</v>
      </c>
      <c r="O1886" s="3">
        <f>COUNTIF([1]局站!$D$4:$D$172,"="&amp;N1886)</f>
        <v>1</v>
      </c>
      <c r="P1886" s="3">
        <v>0</v>
      </c>
      <c r="Q1886" s="3">
        <v>0</v>
      </c>
      <c r="R1886" s="3">
        <v>0</v>
      </c>
      <c r="S1886" s="3" t="s">
        <v>52</v>
      </c>
      <c r="T1886" s="3">
        <f>COUNTIF([1]局站!$D$4:$D$172,"="&amp;S1886)</f>
        <v>1</v>
      </c>
      <c r="U1886" s="3">
        <v>0</v>
      </c>
      <c r="V1886" s="3">
        <v>0</v>
      </c>
      <c r="W1886" s="3">
        <v>0</v>
      </c>
      <c r="X1886" s="3" t="s">
        <v>1215</v>
      </c>
      <c r="Y1886" s="3" t="s">
        <v>880</v>
      </c>
      <c r="Z1886" s="3" t="str">
        <f>INDEX(业务类型!$C$4:$C$8,MATCH(纤芯!Y1886,业务类型!$B$4:$B$8,0))</f>
        <v>IDLE</v>
      </c>
      <c r="AA1886" s="3"/>
    </row>
    <row r="1887" spans="1:27" ht="33" x14ac:dyDescent="0.2">
      <c r="A1887" s="3">
        <v>1884</v>
      </c>
      <c r="B1887" s="3">
        <f t="shared" si="149"/>
        <v>37014101006</v>
      </c>
      <c r="C1887" s="3" t="s">
        <v>1166</v>
      </c>
      <c r="D1887" s="3" t="s">
        <v>214</v>
      </c>
      <c r="E1887" s="3" t="str">
        <f>INDEX(光放段!$G$4:$G$237,MATCH(纤芯!G1887,光放段!$C$4:$C$237,0))</f>
        <v>山东二干|济南聊城1号架空光缆:济南共青团-聊城柳园南路</v>
      </c>
      <c r="F1887" s="3">
        <f>INDEX(光放段!$I$4:$I$237,MATCH(纤芯!H1887,光放段!$B$4:$B$237,0))</f>
        <v>37014100000</v>
      </c>
      <c r="G1887" s="3" t="str">
        <f t="shared" si="145"/>
        <v>山东二干|济南聊城1号架空光缆:济南共青团-长清通信楼</v>
      </c>
      <c r="H1887" s="3">
        <f>INDEX(光放段!$B$4:$B$237,MATCH(纤芯!G1887,光放段!$C$4:$C$237,0))</f>
        <v>37014101000</v>
      </c>
      <c r="I1887" s="3" t="str">
        <f t="shared" si="146"/>
        <v>济南聊城1号架空光缆</v>
      </c>
      <c r="J1887" s="3" t="str">
        <f>INDEX(子缆名称!$B$4:$B$29,纤芯!M1887)</f>
        <v>A缆</v>
      </c>
      <c r="K1887" s="3">
        <v>6</v>
      </c>
      <c r="L1887" s="3">
        <f t="shared" si="147"/>
        <v>6</v>
      </c>
      <c r="M1887" s="3">
        <f t="shared" si="148"/>
        <v>1</v>
      </c>
      <c r="N1887" s="3" t="s">
        <v>51</v>
      </c>
      <c r="O1887" s="3">
        <f>COUNTIF([1]局站!$D$4:$D$172,"="&amp;N1887)</f>
        <v>1</v>
      </c>
      <c r="P1887" s="3">
        <v>0</v>
      </c>
      <c r="Q1887" s="3">
        <v>0</v>
      </c>
      <c r="R1887" s="3">
        <v>0</v>
      </c>
      <c r="S1887" s="3" t="s">
        <v>52</v>
      </c>
      <c r="T1887" s="3">
        <f>COUNTIF([1]局站!$D$4:$D$172,"="&amp;S1887)</f>
        <v>1</v>
      </c>
      <c r="U1887" s="3">
        <v>0</v>
      </c>
      <c r="V1887" s="3">
        <v>0</v>
      </c>
      <c r="W1887" s="3">
        <v>0</v>
      </c>
      <c r="X1887" s="3" t="s">
        <v>1215</v>
      </c>
      <c r="Y1887" s="3" t="s">
        <v>880</v>
      </c>
      <c r="Z1887" s="3" t="str">
        <f>INDEX(业务类型!$C$4:$C$8,MATCH(纤芯!Y1887,业务类型!$B$4:$B$8,0))</f>
        <v>IDLE</v>
      </c>
      <c r="AA1887" s="3"/>
    </row>
    <row r="1888" spans="1:27" ht="33" x14ac:dyDescent="0.2">
      <c r="A1888" s="3">
        <v>1885</v>
      </c>
      <c r="B1888" s="3">
        <f t="shared" si="149"/>
        <v>37014101007</v>
      </c>
      <c r="C1888" s="3" t="s">
        <v>1166</v>
      </c>
      <c r="D1888" s="3" t="s">
        <v>214</v>
      </c>
      <c r="E1888" s="3" t="str">
        <f>INDEX(光放段!$G$4:$G$237,MATCH(纤芯!G1888,光放段!$C$4:$C$237,0))</f>
        <v>山东二干|济南聊城1号架空光缆:济南共青团-聊城柳园南路</v>
      </c>
      <c r="F1888" s="3">
        <f>INDEX(光放段!$I$4:$I$237,MATCH(纤芯!H1888,光放段!$B$4:$B$237,0))</f>
        <v>37014100000</v>
      </c>
      <c r="G1888" s="3" t="str">
        <f t="shared" si="145"/>
        <v>山东二干|济南聊城1号架空光缆:济南共青团-长清通信楼</v>
      </c>
      <c r="H1888" s="3">
        <f>INDEX(光放段!$B$4:$B$237,MATCH(纤芯!G1888,光放段!$C$4:$C$237,0))</f>
        <v>37014101000</v>
      </c>
      <c r="I1888" s="3" t="str">
        <f t="shared" si="146"/>
        <v>济南聊城1号架空光缆</v>
      </c>
      <c r="J1888" s="3" t="str">
        <f>INDEX(子缆名称!$B$4:$B$29,纤芯!M1888)</f>
        <v>A缆</v>
      </c>
      <c r="K1888" s="3">
        <v>7</v>
      </c>
      <c r="L1888" s="3">
        <f t="shared" si="147"/>
        <v>7</v>
      </c>
      <c r="M1888" s="3">
        <f t="shared" si="148"/>
        <v>1</v>
      </c>
      <c r="N1888" s="3" t="s">
        <v>51</v>
      </c>
      <c r="O1888" s="3">
        <f>COUNTIF([1]局站!$D$4:$D$172,"="&amp;N1888)</f>
        <v>1</v>
      </c>
      <c r="P1888" s="3">
        <v>0</v>
      </c>
      <c r="Q1888" s="3">
        <v>0</v>
      </c>
      <c r="R1888" s="3">
        <v>0</v>
      </c>
      <c r="S1888" s="3" t="s">
        <v>52</v>
      </c>
      <c r="T1888" s="3">
        <f>COUNTIF([1]局站!$D$4:$D$172,"="&amp;S1888)</f>
        <v>1</v>
      </c>
      <c r="U1888" s="3">
        <v>0</v>
      </c>
      <c r="V1888" s="3">
        <v>0</v>
      </c>
      <c r="W1888" s="3">
        <v>0</v>
      </c>
      <c r="X1888" s="3" t="s">
        <v>1215</v>
      </c>
      <c r="Y1888" s="3" t="s">
        <v>880</v>
      </c>
      <c r="Z1888" s="3" t="str">
        <f>INDEX(业务类型!$C$4:$C$8,MATCH(纤芯!Y1888,业务类型!$B$4:$B$8,0))</f>
        <v>IDLE</v>
      </c>
      <c r="AA1888" s="3"/>
    </row>
    <row r="1889" spans="1:27" ht="33" x14ac:dyDescent="0.2">
      <c r="A1889" s="3">
        <v>1886</v>
      </c>
      <c r="B1889" s="3">
        <f t="shared" si="149"/>
        <v>37014101008</v>
      </c>
      <c r="C1889" s="3" t="s">
        <v>1166</v>
      </c>
      <c r="D1889" s="3" t="s">
        <v>214</v>
      </c>
      <c r="E1889" s="3" t="str">
        <f>INDEX(光放段!$G$4:$G$237,MATCH(纤芯!G1889,光放段!$C$4:$C$237,0))</f>
        <v>山东二干|济南聊城1号架空光缆:济南共青团-聊城柳园南路</v>
      </c>
      <c r="F1889" s="3">
        <f>INDEX(光放段!$I$4:$I$237,MATCH(纤芯!H1889,光放段!$B$4:$B$237,0))</f>
        <v>37014100000</v>
      </c>
      <c r="G1889" s="3" t="str">
        <f t="shared" si="145"/>
        <v>山东二干|济南聊城1号架空光缆:济南共青团-长清通信楼</v>
      </c>
      <c r="H1889" s="3">
        <f>INDEX(光放段!$B$4:$B$237,MATCH(纤芯!G1889,光放段!$C$4:$C$237,0))</f>
        <v>37014101000</v>
      </c>
      <c r="I1889" s="3" t="str">
        <f t="shared" si="146"/>
        <v>济南聊城1号架空光缆</v>
      </c>
      <c r="J1889" s="3" t="str">
        <f>INDEX(子缆名称!$B$4:$B$29,纤芯!M1889)</f>
        <v>A缆</v>
      </c>
      <c r="K1889" s="3">
        <v>8</v>
      </c>
      <c r="L1889" s="3">
        <f t="shared" si="147"/>
        <v>8</v>
      </c>
      <c r="M1889" s="3">
        <f t="shared" si="148"/>
        <v>1</v>
      </c>
      <c r="N1889" s="3" t="s">
        <v>51</v>
      </c>
      <c r="O1889" s="3">
        <f>COUNTIF([1]局站!$D$4:$D$172,"="&amp;N1889)</f>
        <v>1</v>
      </c>
      <c r="P1889" s="3">
        <v>0</v>
      </c>
      <c r="Q1889" s="3">
        <v>0</v>
      </c>
      <c r="R1889" s="3">
        <v>0</v>
      </c>
      <c r="S1889" s="3" t="s">
        <v>52</v>
      </c>
      <c r="T1889" s="3">
        <f>COUNTIF([1]局站!$D$4:$D$172,"="&amp;S1889)</f>
        <v>1</v>
      </c>
      <c r="U1889" s="3">
        <v>0</v>
      </c>
      <c r="V1889" s="3">
        <v>0</v>
      </c>
      <c r="W1889" s="3">
        <v>0</v>
      </c>
      <c r="X1889" s="3" t="s">
        <v>1215</v>
      </c>
      <c r="Y1889" s="3" t="s">
        <v>880</v>
      </c>
      <c r="Z1889" s="3" t="str">
        <f>INDEX(业务类型!$C$4:$C$8,MATCH(纤芯!Y1889,业务类型!$B$4:$B$8,0))</f>
        <v>IDLE</v>
      </c>
      <c r="AA1889" s="3"/>
    </row>
    <row r="1890" spans="1:27" ht="33" x14ac:dyDescent="0.2">
      <c r="A1890" s="3">
        <v>1887</v>
      </c>
      <c r="B1890" s="3">
        <f t="shared" si="149"/>
        <v>37014101009</v>
      </c>
      <c r="C1890" s="3" t="s">
        <v>1166</v>
      </c>
      <c r="D1890" s="3" t="s">
        <v>214</v>
      </c>
      <c r="E1890" s="3" t="str">
        <f>INDEX(光放段!$G$4:$G$237,MATCH(纤芯!G1890,光放段!$C$4:$C$237,0))</f>
        <v>山东二干|济南聊城1号架空光缆:济南共青团-聊城柳园南路</v>
      </c>
      <c r="F1890" s="3">
        <f>INDEX(光放段!$I$4:$I$237,MATCH(纤芯!H1890,光放段!$B$4:$B$237,0))</f>
        <v>37014100000</v>
      </c>
      <c r="G1890" s="3" t="str">
        <f t="shared" si="145"/>
        <v>山东二干|济南聊城1号架空光缆:济南共青团-长清通信楼</v>
      </c>
      <c r="H1890" s="3">
        <f>INDEX(光放段!$B$4:$B$237,MATCH(纤芯!G1890,光放段!$C$4:$C$237,0))</f>
        <v>37014101000</v>
      </c>
      <c r="I1890" s="3" t="str">
        <f t="shared" si="146"/>
        <v>济南聊城1号架空光缆</v>
      </c>
      <c r="J1890" s="3" t="str">
        <f>INDEX(子缆名称!$B$4:$B$29,纤芯!M1890)</f>
        <v>A缆</v>
      </c>
      <c r="K1890" s="3">
        <v>9</v>
      </c>
      <c r="L1890" s="3">
        <f t="shared" si="147"/>
        <v>9</v>
      </c>
      <c r="M1890" s="3">
        <f t="shared" si="148"/>
        <v>1</v>
      </c>
      <c r="N1890" s="3" t="s">
        <v>51</v>
      </c>
      <c r="O1890" s="3">
        <f>COUNTIF([1]局站!$D$4:$D$172,"="&amp;N1890)</f>
        <v>1</v>
      </c>
      <c r="P1890" s="3">
        <v>0</v>
      </c>
      <c r="Q1890" s="3">
        <v>0</v>
      </c>
      <c r="R1890" s="3">
        <v>0</v>
      </c>
      <c r="S1890" s="3" t="s">
        <v>52</v>
      </c>
      <c r="T1890" s="3">
        <f>COUNTIF([1]局站!$D$4:$D$172,"="&amp;S1890)</f>
        <v>1</v>
      </c>
      <c r="U1890" s="3">
        <v>0</v>
      </c>
      <c r="V1890" s="3">
        <v>0</v>
      </c>
      <c r="W1890" s="3">
        <v>0</v>
      </c>
      <c r="X1890" s="3" t="s">
        <v>1215</v>
      </c>
      <c r="Y1890" s="3" t="s">
        <v>880</v>
      </c>
      <c r="Z1890" s="3" t="str">
        <f>INDEX(业务类型!$C$4:$C$8,MATCH(纤芯!Y1890,业务类型!$B$4:$B$8,0))</f>
        <v>IDLE</v>
      </c>
      <c r="AA1890" s="3"/>
    </row>
    <row r="1891" spans="1:27" ht="33" x14ac:dyDescent="0.2">
      <c r="A1891" s="3">
        <v>1888</v>
      </c>
      <c r="B1891" s="3">
        <f t="shared" si="149"/>
        <v>37014101010</v>
      </c>
      <c r="C1891" s="3" t="s">
        <v>1166</v>
      </c>
      <c r="D1891" s="3" t="s">
        <v>214</v>
      </c>
      <c r="E1891" s="3" t="str">
        <f>INDEX(光放段!$G$4:$G$237,MATCH(纤芯!G1891,光放段!$C$4:$C$237,0))</f>
        <v>山东二干|济南聊城1号架空光缆:济南共青团-聊城柳园南路</v>
      </c>
      <c r="F1891" s="3">
        <f>INDEX(光放段!$I$4:$I$237,MATCH(纤芯!H1891,光放段!$B$4:$B$237,0))</f>
        <v>37014100000</v>
      </c>
      <c r="G1891" s="3" t="str">
        <f t="shared" si="145"/>
        <v>山东二干|济南聊城1号架空光缆:济南共青团-长清通信楼</v>
      </c>
      <c r="H1891" s="3">
        <f>INDEX(光放段!$B$4:$B$237,MATCH(纤芯!G1891,光放段!$C$4:$C$237,0))</f>
        <v>37014101000</v>
      </c>
      <c r="I1891" s="3" t="str">
        <f t="shared" si="146"/>
        <v>济南聊城1号架空光缆</v>
      </c>
      <c r="J1891" s="3" t="str">
        <f>INDEX(子缆名称!$B$4:$B$29,纤芯!M1891)</f>
        <v>A缆</v>
      </c>
      <c r="K1891" s="3">
        <v>10</v>
      </c>
      <c r="L1891" s="3">
        <f t="shared" si="147"/>
        <v>10</v>
      </c>
      <c r="M1891" s="3">
        <f t="shared" si="148"/>
        <v>1</v>
      </c>
      <c r="N1891" s="3" t="s">
        <v>51</v>
      </c>
      <c r="O1891" s="3">
        <f>COUNTIF([1]局站!$D$4:$D$172,"="&amp;N1891)</f>
        <v>1</v>
      </c>
      <c r="P1891" s="3">
        <v>0</v>
      </c>
      <c r="Q1891" s="3">
        <v>0</v>
      </c>
      <c r="R1891" s="3">
        <v>0</v>
      </c>
      <c r="S1891" s="3" t="s">
        <v>52</v>
      </c>
      <c r="T1891" s="3">
        <f>COUNTIF([1]局站!$D$4:$D$172,"="&amp;S1891)</f>
        <v>1</v>
      </c>
      <c r="U1891" s="3">
        <v>0</v>
      </c>
      <c r="V1891" s="3">
        <v>0</v>
      </c>
      <c r="W1891" s="3">
        <v>0</v>
      </c>
      <c r="X1891" s="3" t="s">
        <v>1215</v>
      </c>
      <c r="Y1891" s="3" t="s">
        <v>881</v>
      </c>
      <c r="Z1891" s="3" t="str">
        <f>INDEX(业务类型!$C$4:$C$8,MATCH(纤芯!Y1891,业务类型!$B$4:$B$8,0))</f>
        <v>OTHER</v>
      </c>
      <c r="AA1891" s="3" t="s">
        <v>888</v>
      </c>
    </row>
    <row r="1892" spans="1:27" ht="33" x14ac:dyDescent="0.2">
      <c r="A1892" s="3">
        <v>1889</v>
      </c>
      <c r="B1892" s="3">
        <f t="shared" si="149"/>
        <v>37014101011</v>
      </c>
      <c r="C1892" s="3" t="s">
        <v>1166</v>
      </c>
      <c r="D1892" s="3" t="s">
        <v>214</v>
      </c>
      <c r="E1892" s="3" t="str">
        <f>INDEX(光放段!$G$4:$G$237,MATCH(纤芯!G1892,光放段!$C$4:$C$237,0))</f>
        <v>山东二干|济南聊城1号架空光缆:济南共青团-聊城柳园南路</v>
      </c>
      <c r="F1892" s="3">
        <f>INDEX(光放段!$I$4:$I$237,MATCH(纤芯!H1892,光放段!$B$4:$B$237,0))</f>
        <v>37014100000</v>
      </c>
      <c r="G1892" s="3" t="str">
        <f t="shared" si="145"/>
        <v>山东二干|济南聊城1号架空光缆:济南共青团-长清通信楼</v>
      </c>
      <c r="H1892" s="3">
        <f>INDEX(光放段!$B$4:$B$237,MATCH(纤芯!G1892,光放段!$C$4:$C$237,0))</f>
        <v>37014101000</v>
      </c>
      <c r="I1892" s="3" t="str">
        <f t="shared" si="146"/>
        <v>济南聊城1号架空光缆</v>
      </c>
      <c r="J1892" s="3" t="str">
        <f>INDEX(子缆名称!$B$4:$B$29,纤芯!M1892)</f>
        <v>A缆</v>
      </c>
      <c r="K1892" s="3">
        <v>11</v>
      </c>
      <c r="L1892" s="3">
        <f t="shared" si="147"/>
        <v>11</v>
      </c>
      <c r="M1892" s="3">
        <f t="shared" si="148"/>
        <v>1</v>
      </c>
      <c r="N1892" s="3" t="s">
        <v>51</v>
      </c>
      <c r="O1892" s="3">
        <f>COUNTIF([1]局站!$D$4:$D$172,"="&amp;N1892)</f>
        <v>1</v>
      </c>
      <c r="P1892" s="3">
        <v>0</v>
      </c>
      <c r="Q1892" s="3">
        <v>0</v>
      </c>
      <c r="R1892" s="3">
        <v>0</v>
      </c>
      <c r="S1892" s="3" t="s">
        <v>52</v>
      </c>
      <c r="T1892" s="3">
        <f>COUNTIF([1]局站!$D$4:$D$172,"="&amp;S1892)</f>
        <v>1</v>
      </c>
      <c r="U1892" s="3">
        <v>0</v>
      </c>
      <c r="V1892" s="3">
        <v>0</v>
      </c>
      <c r="W1892" s="3">
        <v>0</v>
      </c>
      <c r="X1892" s="3" t="s">
        <v>1215</v>
      </c>
      <c r="Y1892" s="3" t="s">
        <v>880</v>
      </c>
      <c r="Z1892" s="3" t="str">
        <f>INDEX(业务类型!$C$4:$C$8,MATCH(纤芯!Y1892,业务类型!$B$4:$B$8,0))</f>
        <v>IDLE</v>
      </c>
      <c r="AA1892" s="3"/>
    </row>
    <row r="1893" spans="1:27" ht="33" x14ac:dyDescent="0.2">
      <c r="A1893" s="3">
        <v>1890</v>
      </c>
      <c r="B1893" s="3">
        <f t="shared" si="149"/>
        <v>37014101012</v>
      </c>
      <c r="C1893" s="3" t="s">
        <v>1166</v>
      </c>
      <c r="D1893" s="3" t="s">
        <v>214</v>
      </c>
      <c r="E1893" s="3" t="str">
        <f>INDEX(光放段!$G$4:$G$237,MATCH(纤芯!G1893,光放段!$C$4:$C$237,0))</f>
        <v>山东二干|济南聊城1号架空光缆:济南共青团-聊城柳园南路</v>
      </c>
      <c r="F1893" s="3">
        <f>INDEX(光放段!$I$4:$I$237,MATCH(纤芯!H1893,光放段!$B$4:$B$237,0))</f>
        <v>37014100000</v>
      </c>
      <c r="G1893" s="3" t="str">
        <f t="shared" si="145"/>
        <v>山东二干|济南聊城1号架空光缆:济南共青团-长清通信楼</v>
      </c>
      <c r="H1893" s="3">
        <f>INDEX(光放段!$B$4:$B$237,MATCH(纤芯!G1893,光放段!$C$4:$C$237,0))</f>
        <v>37014101000</v>
      </c>
      <c r="I1893" s="3" t="str">
        <f t="shared" si="146"/>
        <v>济南聊城1号架空光缆</v>
      </c>
      <c r="J1893" s="3" t="str">
        <f>INDEX(子缆名称!$B$4:$B$29,纤芯!M1893)</f>
        <v>A缆</v>
      </c>
      <c r="K1893" s="3">
        <v>12</v>
      </c>
      <c r="L1893" s="3">
        <f t="shared" si="147"/>
        <v>12</v>
      </c>
      <c r="M1893" s="3">
        <f t="shared" si="148"/>
        <v>1</v>
      </c>
      <c r="N1893" s="3" t="s">
        <v>51</v>
      </c>
      <c r="O1893" s="3">
        <f>COUNTIF([1]局站!$D$4:$D$172,"="&amp;N1893)</f>
        <v>1</v>
      </c>
      <c r="P1893" s="3">
        <v>0</v>
      </c>
      <c r="Q1893" s="3">
        <v>0</v>
      </c>
      <c r="R1893" s="3">
        <v>0</v>
      </c>
      <c r="S1893" s="3" t="s">
        <v>52</v>
      </c>
      <c r="T1893" s="3">
        <f>COUNTIF([1]局站!$D$4:$D$172,"="&amp;S1893)</f>
        <v>1</v>
      </c>
      <c r="U1893" s="3">
        <v>0</v>
      </c>
      <c r="V1893" s="3">
        <v>0</v>
      </c>
      <c r="W1893" s="3">
        <v>0</v>
      </c>
      <c r="X1893" s="3" t="s">
        <v>1215</v>
      </c>
      <c r="Y1893" s="3" t="s">
        <v>880</v>
      </c>
      <c r="Z1893" s="3" t="str">
        <f>INDEX(业务类型!$C$4:$C$8,MATCH(纤芯!Y1893,业务类型!$B$4:$B$8,0))</f>
        <v>IDLE</v>
      </c>
      <c r="AA1893" s="3"/>
    </row>
    <row r="1894" spans="1:27" ht="33" x14ac:dyDescent="0.2">
      <c r="A1894" s="3">
        <v>1891</v>
      </c>
      <c r="B1894" s="3">
        <f t="shared" si="149"/>
        <v>37014101013</v>
      </c>
      <c r="C1894" s="3" t="s">
        <v>1166</v>
      </c>
      <c r="D1894" s="3" t="s">
        <v>214</v>
      </c>
      <c r="E1894" s="3" t="str">
        <f>INDEX(光放段!$G$4:$G$237,MATCH(纤芯!G1894,光放段!$C$4:$C$237,0))</f>
        <v>山东二干|济南聊城1号架空光缆:济南共青团-聊城柳园南路</v>
      </c>
      <c r="F1894" s="3">
        <f>INDEX(光放段!$I$4:$I$237,MATCH(纤芯!H1894,光放段!$B$4:$B$237,0))</f>
        <v>37014100000</v>
      </c>
      <c r="G1894" s="3" t="str">
        <f t="shared" si="145"/>
        <v>山东二干|济南聊城1号架空光缆:济南共青团-长清通信楼</v>
      </c>
      <c r="H1894" s="3">
        <f>INDEX(光放段!$B$4:$B$237,MATCH(纤芯!G1894,光放段!$C$4:$C$237,0))</f>
        <v>37014101000</v>
      </c>
      <c r="I1894" s="3" t="str">
        <f t="shared" si="146"/>
        <v>济南聊城1号架空光缆</v>
      </c>
      <c r="J1894" s="3" t="str">
        <f>INDEX(子缆名称!$B$4:$B$29,纤芯!M1894)</f>
        <v>B缆</v>
      </c>
      <c r="K1894" s="3">
        <v>13</v>
      </c>
      <c r="L1894" s="3">
        <f t="shared" si="147"/>
        <v>1</v>
      </c>
      <c r="M1894" s="3">
        <f t="shared" si="148"/>
        <v>2</v>
      </c>
      <c r="N1894" s="3" t="s">
        <v>51</v>
      </c>
      <c r="O1894" s="3">
        <f>COUNTIF([1]局站!$D$4:$D$172,"="&amp;N1894)</f>
        <v>1</v>
      </c>
      <c r="P1894" s="3">
        <v>0</v>
      </c>
      <c r="Q1894" s="3">
        <v>0</v>
      </c>
      <c r="R1894" s="3">
        <v>0</v>
      </c>
      <c r="S1894" s="3" t="s">
        <v>52</v>
      </c>
      <c r="T1894" s="3">
        <f>COUNTIF([1]局站!$D$4:$D$172,"="&amp;S1894)</f>
        <v>1</v>
      </c>
      <c r="U1894" s="3">
        <v>0</v>
      </c>
      <c r="V1894" s="3">
        <v>0</v>
      </c>
      <c r="W1894" s="3">
        <v>0</v>
      </c>
      <c r="X1894" s="3" t="s">
        <v>1215</v>
      </c>
      <c r="Y1894" s="3" t="s">
        <v>854</v>
      </c>
      <c r="Z1894" s="3" t="str">
        <f>INDEX(业务类型!$C$4:$C$8,MATCH(纤芯!Y1894,业务类型!$B$4:$B$8,0))</f>
        <v>LOCAL</v>
      </c>
      <c r="AA1894" s="3" t="s">
        <v>879</v>
      </c>
    </row>
    <row r="1895" spans="1:27" ht="33" x14ac:dyDescent="0.2">
      <c r="A1895" s="3">
        <v>1892</v>
      </c>
      <c r="B1895" s="3">
        <f t="shared" si="149"/>
        <v>37014101014</v>
      </c>
      <c r="C1895" s="3" t="s">
        <v>1166</v>
      </c>
      <c r="D1895" s="3" t="s">
        <v>214</v>
      </c>
      <c r="E1895" s="3" t="str">
        <f>INDEX(光放段!$G$4:$G$237,MATCH(纤芯!G1895,光放段!$C$4:$C$237,0))</f>
        <v>山东二干|济南聊城1号架空光缆:济南共青团-聊城柳园南路</v>
      </c>
      <c r="F1895" s="3">
        <f>INDEX(光放段!$I$4:$I$237,MATCH(纤芯!H1895,光放段!$B$4:$B$237,0))</f>
        <v>37014100000</v>
      </c>
      <c r="G1895" s="3" t="str">
        <f t="shared" si="145"/>
        <v>山东二干|济南聊城1号架空光缆:济南共青团-长清通信楼</v>
      </c>
      <c r="H1895" s="3">
        <f>INDEX(光放段!$B$4:$B$237,MATCH(纤芯!G1895,光放段!$C$4:$C$237,0))</f>
        <v>37014101000</v>
      </c>
      <c r="I1895" s="3" t="str">
        <f t="shared" si="146"/>
        <v>济南聊城1号架空光缆</v>
      </c>
      <c r="J1895" s="3" t="str">
        <f>INDEX(子缆名称!$B$4:$B$29,纤芯!M1895)</f>
        <v>B缆</v>
      </c>
      <c r="K1895" s="3">
        <v>14</v>
      </c>
      <c r="L1895" s="3">
        <f t="shared" si="147"/>
        <v>2</v>
      </c>
      <c r="M1895" s="3">
        <f t="shared" si="148"/>
        <v>2</v>
      </c>
      <c r="N1895" s="3" t="s">
        <v>51</v>
      </c>
      <c r="O1895" s="3">
        <f>COUNTIF([1]局站!$D$4:$D$172,"="&amp;N1895)</f>
        <v>1</v>
      </c>
      <c r="P1895" s="3">
        <v>0</v>
      </c>
      <c r="Q1895" s="3">
        <v>0</v>
      </c>
      <c r="R1895" s="3">
        <v>0</v>
      </c>
      <c r="S1895" s="3" t="s">
        <v>52</v>
      </c>
      <c r="T1895" s="3">
        <f>COUNTIF([1]局站!$D$4:$D$172,"="&amp;S1895)</f>
        <v>1</v>
      </c>
      <c r="U1895" s="3">
        <v>0</v>
      </c>
      <c r="V1895" s="3">
        <v>0</v>
      </c>
      <c r="W1895" s="3">
        <v>0</v>
      </c>
      <c r="X1895" s="3" t="s">
        <v>1215</v>
      </c>
      <c r="Y1895" s="3" t="s">
        <v>854</v>
      </c>
      <c r="Z1895" s="3" t="str">
        <f>INDEX(业务类型!$C$4:$C$8,MATCH(纤芯!Y1895,业务类型!$B$4:$B$8,0))</f>
        <v>LOCAL</v>
      </c>
      <c r="AA1895" s="3" t="s">
        <v>879</v>
      </c>
    </row>
    <row r="1896" spans="1:27" ht="33" x14ac:dyDescent="0.2">
      <c r="A1896" s="3">
        <v>1893</v>
      </c>
      <c r="B1896" s="3">
        <f t="shared" si="149"/>
        <v>37014102001</v>
      </c>
      <c r="C1896" s="3" t="s">
        <v>1166</v>
      </c>
      <c r="D1896" s="3" t="s">
        <v>214</v>
      </c>
      <c r="E1896" s="3" t="str">
        <f>INDEX(光放段!$G$4:$G$237,MATCH(纤芯!G1896,光放段!$C$4:$C$237,0))</f>
        <v>山东二干|济南聊城1号架空光缆:济南共青团-聊城柳园南路</v>
      </c>
      <c r="F1896" s="3">
        <f>INDEX(光放段!$I$4:$I$237,MATCH(纤芯!H1896,光放段!$B$4:$B$237,0))</f>
        <v>37014100000</v>
      </c>
      <c r="G1896" s="3" t="str">
        <f t="shared" si="145"/>
        <v>山东二干|济南聊城1号架空光缆:长清通信楼-平阴</v>
      </c>
      <c r="H1896" s="3">
        <f>INDEX(光放段!$B$4:$B$237,MATCH(纤芯!G1896,光放段!$C$4:$C$237,0))</f>
        <v>37014102000</v>
      </c>
      <c r="I1896" s="3" t="str">
        <f t="shared" si="146"/>
        <v>济南聊城1号架空光缆</v>
      </c>
      <c r="J1896" s="3" t="str">
        <f>INDEX(子缆名称!$B$4:$B$29,纤芯!M1896)</f>
        <v>A缆</v>
      </c>
      <c r="K1896" s="3">
        <v>1</v>
      </c>
      <c r="L1896" s="3">
        <f t="shared" si="147"/>
        <v>1</v>
      </c>
      <c r="M1896" s="3">
        <f t="shared" si="148"/>
        <v>1</v>
      </c>
      <c r="N1896" s="3" t="s">
        <v>52</v>
      </c>
      <c r="O1896" s="3">
        <f>COUNTIF([1]局站!$D$4:$D$172,"="&amp;N1896)</f>
        <v>1</v>
      </c>
      <c r="P1896" s="3">
        <v>0</v>
      </c>
      <c r="Q1896" s="3">
        <v>0</v>
      </c>
      <c r="R1896" s="3">
        <v>0</v>
      </c>
      <c r="S1896" s="3" t="s">
        <v>53</v>
      </c>
      <c r="T1896" s="3">
        <f>COUNTIF([1]局站!$D$4:$D$172,"="&amp;S1896)</f>
        <v>1</v>
      </c>
      <c r="U1896" s="3">
        <v>0</v>
      </c>
      <c r="V1896" s="3">
        <v>0</v>
      </c>
      <c r="W1896" s="3">
        <v>0</v>
      </c>
      <c r="X1896" s="3" t="s">
        <v>1215</v>
      </c>
      <c r="Y1896" s="3" t="s">
        <v>854</v>
      </c>
      <c r="Z1896" s="3" t="str">
        <f>INDEX(业务类型!$C$4:$C$8,MATCH(纤芯!Y1896,业务类型!$B$4:$B$8,0))</f>
        <v>LOCAL</v>
      </c>
      <c r="AA1896" s="3" t="s">
        <v>879</v>
      </c>
    </row>
    <row r="1897" spans="1:27" ht="33" x14ac:dyDescent="0.2">
      <c r="A1897" s="3">
        <v>1894</v>
      </c>
      <c r="B1897" s="3">
        <f t="shared" si="149"/>
        <v>37014102002</v>
      </c>
      <c r="C1897" s="3" t="s">
        <v>1166</v>
      </c>
      <c r="D1897" s="3" t="s">
        <v>214</v>
      </c>
      <c r="E1897" s="3" t="str">
        <f>INDEX(光放段!$G$4:$G$237,MATCH(纤芯!G1897,光放段!$C$4:$C$237,0))</f>
        <v>山东二干|济南聊城1号架空光缆:济南共青团-聊城柳园南路</v>
      </c>
      <c r="F1897" s="3">
        <f>INDEX(光放段!$I$4:$I$237,MATCH(纤芯!H1897,光放段!$B$4:$B$237,0))</f>
        <v>37014100000</v>
      </c>
      <c r="G1897" s="3" t="str">
        <f t="shared" si="145"/>
        <v>山东二干|济南聊城1号架空光缆:长清通信楼-平阴</v>
      </c>
      <c r="H1897" s="3">
        <f>INDEX(光放段!$B$4:$B$237,MATCH(纤芯!G1897,光放段!$C$4:$C$237,0))</f>
        <v>37014102000</v>
      </c>
      <c r="I1897" s="3" t="str">
        <f t="shared" si="146"/>
        <v>济南聊城1号架空光缆</v>
      </c>
      <c r="J1897" s="3" t="str">
        <f>INDEX(子缆名称!$B$4:$B$29,纤芯!M1897)</f>
        <v>A缆</v>
      </c>
      <c r="K1897" s="3">
        <v>2</v>
      </c>
      <c r="L1897" s="3">
        <f t="shared" si="147"/>
        <v>2</v>
      </c>
      <c r="M1897" s="3">
        <f t="shared" si="148"/>
        <v>1</v>
      </c>
      <c r="N1897" s="3" t="s">
        <v>52</v>
      </c>
      <c r="O1897" s="3">
        <f>COUNTIF([1]局站!$D$4:$D$172,"="&amp;N1897)</f>
        <v>1</v>
      </c>
      <c r="P1897" s="3">
        <v>0</v>
      </c>
      <c r="Q1897" s="3">
        <v>0</v>
      </c>
      <c r="R1897" s="3">
        <v>0</v>
      </c>
      <c r="S1897" s="3" t="s">
        <v>53</v>
      </c>
      <c r="T1897" s="3">
        <f>COUNTIF([1]局站!$D$4:$D$172,"="&amp;S1897)</f>
        <v>1</v>
      </c>
      <c r="U1897" s="3">
        <v>0</v>
      </c>
      <c r="V1897" s="3">
        <v>0</v>
      </c>
      <c r="W1897" s="3">
        <v>0</v>
      </c>
      <c r="X1897" s="3" t="s">
        <v>1215</v>
      </c>
      <c r="Y1897" s="3" t="s">
        <v>854</v>
      </c>
      <c r="Z1897" s="3" t="str">
        <f>INDEX(业务类型!$C$4:$C$8,MATCH(纤芯!Y1897,业务类型!$B$4:$B$8,0))</f>
        <v>LOCAL</v>
      </c>
      <c r="AA1897" s="3" t="s">
        <v>879</v>
      </c>
    </row>
    <row r="1898" spans="1:27" ht="33" x14ac:dyDescent="0.2">
      <c r="A1898" s="3">
        <v>1895</v>
      </c>
      <c r="B1898" s="3">
        <f t="shared" si="149"/>
        <v>37014102003</v>
      </c>
      <c r="C1898" s="3" t="s">
        <v>1166</v>
      </c>
      <c r="D1898" s="3" t="s">
        <v>214</v>
      </c>
      <c r="E1898" s="3" t="str">
        <f>INDEX(光放段!$G$4:$G$237,MATCH(纤芯!G1898,光放段!$C$4:$C$237,0))</f>
        <v>山东二干|济南聊城1号架空光缆:济南共青团-聊城柳园南路</v>
      </c>
      <c r="F1898" s="3">
        <f>INDEX(光放段!$I$4:$I$237,MATCH(纤芯!H1898,光放段!$B$4:$B$237,0))</f>
        <v>37014100000</v>
      </c>
      <c r="G1898" s="3" t="str">
        <f t="shared" si="145"/>
        <v>山东二干|济南聊城1号架空光缆:长清通信楼-平阴</v>
      </c>
      <c r="H1898" s="3">
        <f>INDEX(光放段!$B$4:$B$237,MATCH(纤芯!G1898,光放段!$C$4:$C$237,0))</f>
        <v>37014102000</v>
      </c>
      <c r="I1898" s="3" t="str">
        <f t="shared" si="146"/>
        <v>济南聊城1号架空光缆</v>
      </c>
      <c r="J1898" s="3" t="str">
        <f>INDEX(子缆名称!$B$4:$B$29,纤芯!M1898)</f>
        <v>A缆</v>
      </c>
      <c r="K1898" s="3">
        <v>3</v>
      </c>
      <c r="L1898" s="3">
        <f t="shared" si="147"/>
        <v>3</v>
      </c>
      <c r="M1898" s="3">
        <f t="shared" si="148"/>
        <v>1</v>
      </c>
      <c r="N1898" s="3" t="s">
        <v>52</v>
      </c>
      <c r="O1898" s="3">
        <f>COUNTIF([1]局站!$D$4:$D$172,"="&amp;N1898)</f>
        <v>1</v>
      </c>
      <c r="P1898" s="3">
        <v>0</v>
      </c>
      <c r="Q1898" s="3">
        <v>0</v>
      </c>
      <c r="R1898" s="3">
        <v>0</v>
      </c>
      <c r="S1898" s="3" t="s">
        <v>53</v>
      </c>
      <c r="T1898" s="3">
        <f>COUNTIF([1]局站!$D$4:$D$172,"="&amp;S1898)</f>
        <v>1</v>
      </c>
      <c r="U1898" s="3">
        <v>0</v>
      </c>
      <c r="V1898" s="3">
        <v>0</v>
      </c>
      <c r="W1898" s="3">
        <v>0</v>
      </c>
      <c r="X1898" s="3" t="s">
        <v>1215</v>
      </c>
      <c r="Y1898" s="3" t="s">
        <v>880</v>
      </c>
      <c r="Z1898" s="3" t="str">
        <f>INDEX(业务类型!$C$4:$C$8,MATCH(纤芯!Y1898,业务类型!$B$4:$B$8,0))</f>
        <v>IDLE</v>
      </c>
      <c r="AA1898" s="3"/>
    </row>
    <row r="1899" spans="1:27" ht="33" x14ac:dyDescent="0.2">
      <c r="A1899" s="3">
        <v>1896</v>
      </c>
      <c r="B1899" s="3">
        <f t="shared" si="149"/>
        <v>37014102004</v>
      </c>
      <c r="C1899" s="3" t="s">
        <v>1166</v>
      </c>
      <c r="D1899" s="3" t="s">
        <v>214</v>
      </c>
      <c r="E1899" s="3" t="str">
        <f>INDEX(光放段!$G$4:$G$237,MATCH(纤芯!G1899,光放段!$C$4:$C$237,0))</f>
        <v>山东二干|济南聊城1号架空光缆:济南共青团-聊城柳园南路</v>
      </c>
      <c r="F1899" s="3">
        <f>INDEX(光放段!$I$4:$I$237,MATCH(纤芯!H1899,光放段!$B$4:$B$237,0))</f>
        <v>37014100000</v>
      </c>
      <c r="G1899" s="3" t="str">
        <f t="shared" si="145"/>
        <v>山东二干|济南聊城1号架空光缆:长清通信楼-平阴</v>
      </c>
      <c r="H1899" s="3">
        <f>INDEX(光放段!$B$4:$B$237,MATCH(纤芯!G1899,光放段!$C$4:$C$237,0))</f>
        <v>37014102000</v>
      </c>
      <c r="I1899" s="3" t="str">
        <f t="shared" si="146"/>
        <v>济南聊城1号架空光缆</v>
      </c>
      <c r="J1899" s="3" t="str">
        <f>INDEX(子缆名称!$B$4:$B$29,纤芯!M1899)</f>
        <v>A缆</v>
      </c>
      <c r="K1899" s="3">
        <v>4</v>
      </c>
      <c r="L1899" s="3">
        <f t="shared" si="147"/>
        <v>4</v>
      </c>
      <c r="M1899" s="3">
        <f t="shared" si="148"/>
        <v>1</v>
      </c>
      <c r="N1899" s="3" t="s">
        <v>52</v>
      </c>
      <c r="O1899" s="3">
        <f>COUNTIF([1]局站!$D$4:$D$172,"="&amp;N1899)</f>
        <v>1</v>
      </c>
      <c r="P1899" s="3">
        <v>0</v>
      </c>
      <c r="Q1899" s="3">
        <v>0</v>
      </c>
      <c r="R1899" s="3">
        <v>0</v>
      </c>
      <c r="S1899" s="3" t="s">
        <v>53</v>
      </c>
      <c r="T1899" s="3">
        <f>COUNTIF([1]局站!$D$4:$D$172,"="&amp;S1899)</f>
        <v>1</v>
      </c>
      <c r="U1899" s="3">
        <v>0</v>
      </c>
      <c r="V1899" s="3">
        <v>0</v>
      </c>
      <c r="W1899" s="3">
        <v>0</v>
      </c>
      <c r="X1899" s="3" t="s">
        <v>1215</v>
      </c>
      <c r="Y1899" s="3" t="s">
        <v>880</v>
      </c>
      <c r="Z1899" s="3" t="str">
        <f>INDEX(业务类型!$C$4:$C$8,MATCH(纤芯!Y1899,业务类型!$B$4:$B$8,0))</f>
        <v>IDLE</v>
      </c>
      <c r="AA1899" s="3"/>
    </row>
    <row r="1900" spans="1:27" ht="33" x14ac:dyDescent="0.2">
      <c r="A1900" s="3">
        <v>1897</v>
      </c>
      <c r="B1900" s="3">
        <f t="shared" si="149"/>
        <v>37014102005</v>
      </c>
      <c r="C1900" s="3" t="s">
        <v>1166</v>
      </c>
      <c r="D1900" s="3" t="s">
        <v>214</v>
      </c>
      <c r="E1900" s="3" t="str">
        <f>INDEX(光放段!$G$4:$G$237,MATCH(纤芯!G1900,光放段!$C$4:$C$237,0))</f>
        <v>山东二干|济南聊城1号架空光缆:济南共青团-聊城柳园南路</v>
      </c>
      <c r="F1900" s="3">
        <f>INDEX(光放段!$I$4:$I$237,MATCH(纤芯!H1900,光放段!$B$4:$B$237,0))</f>
        <v>37014100000</v>
      </c>
      <c r="G1900" s="3" t="str">
        <f t="shared" si="145"/>
        <v>山东二干|济南聊城1号架空光缆:长清通信楼-平阴</v>
      </c>
      <c r="H1900" s="3">
        <f>INDEX(光放段!$B$4:$B$237,MATCH(纤芯!G1900,光放段!$C$4:$C$237,0))</f>
        <v>37014102000</v>
      </c>
      <c r="I1900" s="3" t="str">
        <f t="shared" si="146"/>
        <v>济南聊城1号架空光缆</v>
      </c>
      <c r="J1900" s="3" t="str">
        <f>INDEX(子缆名称!$B$4:$B$29,纤芯!M1900)</f>
        <v>A缆</v>
      </c>
      <c r="K1900" s="3">
        <v>5</v>
      </c>
      <c r="L1900" s="3">
        <f t="shared" si="147"/>
        <v>5</v>
      </c>
      <c r="M1900" s="3">
        <f t="shared" si="148"/>
        <v>1</v>
      </c>
      <c r="N1900" s="3" t="s">
        <v>52</v>
      </c>
      <c r="O1900" s="3">
        <f>COUNTIF([1]局站!$D$4:$D$172,"="&amp;N1900)</f>
        <v>1</v>
      </c>
      <c r="P1900" s="3">
        <v>0</v>
      </c>
      <c r="Q1900" s="3">
        <v>0</v>
      </c>
      <c r="R1900" s="3">
        <v>0</v>
      </c>
      <c r="S1900" s="3" t="s">
        <v>53</v>
      </c>
      <c r="T1900" s="3">
        <f>COUNTIF([1]局站!$D$4:$D$172,"="&amp;S1900)</f>
        <v>1</v>
      </c>
      <c r="U1900" s="3">
        <v>0</v>
      </c>
      <c r="V1900" s="3">
        <v>0</v>
      </c>
      <c r="W1900" s="3">
        <v>0</v>
      </c>
      <c r="X1900" s="3" t="s">
        <v>1215</v>
      </c>
      <c r="Y1900" s="3" t="s">
        <v>854</v>
      </c>
      <c r="Z1900" s="3" t="str">
        <f>INDEX(业务类型!$C$4:$C$8,MATCH(纤芯!Y1900,业务类型!$B$4:$B$8,0))</f>
        <v>LOCAL</v>
      </c>
      <c r="AA1900" s="3" t="s">
        <v>879</v>
      </c>
    </row>
    <row r="1901" spans="1:27" ht="33" x14ac:dyDescent="0.2">
      <c r="A1901" s="3">
        <v>1898</v>
      </c>
      <c r="B1901" s="3">
        <f t="shared" si="149"/>
        <v>37014102006</v>
      </c>
      <c r="C1901" s="3" t="s">
        <v>1166</v>
      </c>
      <c r="D1901" s="3" t="s">
        <v>214</v>
      </c>
      <c r="E1901" s="3" t="str">
        <f>INDEX(光放段!$G$4:$G$237,MATCH(纤芯!G1901,光放段!$C$4:$C$237,0))</f>
        <v>山东二干|济南聊城1号架空光缆:济南共青团-聊城柳园南路</v>
      </c>
      <c r="F1901" s="3">
        <f>INDEX(光放段!$I$4:$I$237,MATCH(纤芯!H1901,光放段!$B$4:$B$237,0))</f>
        <v>37014100000</v>
      </c>
      <c r="G1901" s="3" t="str">
        <f t="shared" si="145"/>
        <v>山东二干|济南聊城1号架空光缆:长清通信楼-平阴</v>
      </c>
      <c r="H1901" s="3">
        <f>INDEX(光放段!$B$4:$B$237,MATCH(纤芯!G1901,光放段!$C$4:$C$237,0))</f>
        <v>37014102000</v>
      </c>
      <c r="I1901" s="3" t="str">
        <f t="shared" si="146"/>
        <v>济南聊城1号架空光缆</v>
      </c>
      <c r="J1901" s="3" t="str">
        <f>INDEX(子缆名称!$B$4:$B$29,纤芯!M1901)</f>
        <v>A缆</v>
      </c>
      <c r="K1901" s="3">
        <v>6</v>
      </c>
      <c r="L1901" s="3">
        <f t="shared" si="147"/>
        <v>6</v>
      </c>
      <c r="M1901" s="3">
        <f t="shared" si="148"/>
        <v>1</v>
      </c>
      <c r="N1901" s="3" t="s">
        <v>52</v>
      </c>
      <c r="O1901" s="3">
        <f>COUNTIF([1]局站!$D$4:$D$172,"="&amp;N1901)</f>
        <v>1</v>
      </c>
      <c r="P1901" s="3">
        <v>0</v>
      </c>
      <c r="Q1901" s="3">
        <v>0</v>
      </c>
      <c r="R1901" s="3">
        <v>0</v>
      </c>
      <c r="S1901" s="3" t="s">
        <v>53</v>
      </c>
      <c r="T1901" s="3">
        <f>COUNTIF([1]局站!$D$4:$D$172,"="&amp;S1901)</f>
        <v>1</v>
      </c>
      <c r="U1901" s="3">
        <v>0</v>
      </c>
      <c r="V1901" s="3">
        <v>0</v>
      </c>
      <c r="W1901" s="3">
        <v>0</v>
      </c>
      <c r="X1901" s="3" t="s">
        <v>1215</v>
      </c>
      <c r="Y1901" s="3" t="s">
        <v>854</v>
      </c>
      <c r="Z1901" s="3" t="str">
        <f>INDEX(业务类型!$C$4:$C$8,MATCH(纤芯!Y1901,业务类型!$B$4:$B$8,0))</f>
        <v>LOCAL</v>
      </c>
      <c r="AA1901" s="3" t="s">
        <v>879</v>
      </c>
    </row>
    <row r="1902" spans="1:27" ht="33" x14ac:dyDescent="0.2">
      <c r="A1902" s="3">
        <v>1899</v>
      </c>
      <c r="B1902" s="3">
        <f t="shared" si="149"/>
        <v>37014102007</v>
      </c>
      <c r="C1902" s="3" t="s">
        <v>1166</v>
      </c>
      <c r="D1902" s="3" t="s">
        <v>214</v>
      </c>
      <c r="E1902" s="3" t="str">
        <f>INDEX(光放段!$G$4:$G$237,MATCH(纤芯!G1902,光放段!$C$4:$C$237,0))</f>
        <v>山东二干|济南聊城1号架空光缆:济南共青团-聊城柳园南路</v>
      </c>
      <c r="F1902" s="3">
        <f>INDEX(光放段!$I$4:$I$237,MATCH(纤芯!H1902,光放段!$B$4:$B$237,0))</f>
        <v>37014100000</v>
      </c>
      <c r="G1902" s="3" t="str">
        <f t="shared" si="145"/>
        <v>山东二干|济南聊城1号架空光缆:长清通信楼-平阴</v>
      </c>
      <c r="H1902" s="3">
        <f>INDEX(光放段!$B$4:$B$237,MATCH(纤芯!G1902,光放段!$C$4:$C$237,0))</f>
        <v>37014102000</v>
      </c>
      <c r="I1902" s="3" t="str">
        <f t="shared" si="146"/>
        <v>济南聊城1号架空光缆</v>
      </c>
      <c r="J1902" s="3" t="str">
        <f>INDEX(子缆名称!$B$4:$B$29,纤芯!M1902)</f>
        <v>A缆</v>
      </c>
      <c r="K1902" s="3">
        <v>7</v>
      </c>
      <c r="L1902" s="3">
        <f t="shared" si="147"/>
        <v>7</v>
      </c>
      <c r="M1902" s="3">
        <f t="shared" si="148"/>
        <v>1</v>
      </c>
      <c r="N1902" s="3" t="s">
        <v>52</v>
      </c>
      <c r="O1902" s="3">
        <f>COUNTIF([1]局站!$D$4:$D$172,"="&amp;N1902)</f>
        <v>1</v>
      </c>
      <c r="P1902" s="3">
        <v>0</v>
      </c>
      <c r="Q1902" s="3">
        <v>0</v>
      </c>
      <c r="R1902" s="3">
        <v>0</v>
      </c>
      <c r="S1902" s="3" t="s">
        <v>53</v>
      </c>
      <c r="T1902" s="3">
        <f>COUNTIF([1]局站!$D$4:$D$172,"="&amp;S1902)</f>
        <v>1</v>
      </c>
      <c r="U1902" s="3">
        <v>0</v>
      </c>
      <c r="V1902" s="3">
        <v>0</v>
      </c>
      <c r="W1902" s="3">
        <v>0</v>
      </c>
      <c r="X1902" s="3" t="s">
        <v>1215</v>
      </c>
      <c r="Y1902" s="3" t="s">
        <v>854</v>
      </c>
      <c r="Z1902" s="3" t="str">
        <f>INDEX(业务类型!$C$4:$C$8,MATCH(纤芯!Y1902,业务类型!$B$4:$B$8,0))</f>
        <v>LOCAL</v>
      </c>
      <c r="AA1902" s="3" t="s">
        <v>879</v>
      </c>
    </row>
    <row r="1903" spans="1:27" ht="33" x14ac:dyDescent="0.2">
      <c r="A1903" s="3">
        <v>1900</v>
      </c>
      <c r="B1903" s="3">
        <f t="shared" si="149"/>
        <v>37014102008</v>
      </c>
      <c r="C1903" s="3" t="s">
        <v>1166</v>
      </c>
      <c r="D1903" s="3" t="s">
        <v>214</v>
      </c>
      <c r="E1903" s="3" t="str">
        <f>INDEX(光放段!$G$4:$G$237,MATCH(纤芯!G1903,光放段!$C$4:$C$237,0))</f>
        <v>山东二干|济南聊城1号架空光缆:济南共青团-聊城柳园南路</v>
      </c>
      <c r="F1903" s="3">
        <f>INDEX(光放段!$I$4:$I$237,MATCH(纤芯!H1903,光放段!$B$4:$B$237,0))</f>
        <v>37014100000</v>
      </c>
      <c r="G1903" s="3" t="str">
        <f t="shared" si="145"/>
        <v>山东二干|济南聊城1号架空光缆:长清通信楼-平阴</v>
      </c>
      <c r="H1903" s="3">
        <f>INDEX(光放段!$B$4:$B$237,MATCH(纤芯!G1903,光放段!$C$4:$C$237,0))</f>
        <v>37014102000</v>
      </c>
      <c r="I1903" s="3" t="str">
        <f t="shared" si="146"/>
        <v>济南聊城1号架空光缆</v>
      </c>
      <c r="J1903" s="3" t="str">
        <f>INDEX(子缆名称!$B$4:$B$29,纤芯!M1903)</f>
        <v>A缆</v>
      </c>
      <c r="K1903" s="3">
        <v>8</v>
      </c>
      <c r="L1903" s="3">
        <f t="shared" si="147"/>
        <v>8</v>
      </c>
      <c r="M1903" s="3">
        <f t="shared" si="148"/>
        <v>1</v>
      </c>
      <c r="N1903" s="3" t="s">
        <v>52</v>
      </c>
      <c r="O1903" s="3">
        <f>COUNTIF([1]局站!$D$4:$D$172,"="&amp;N1903)</f>
        <v>1</v>
      </c>
      <c r="P1903" s="3">
        <v>0</v>
      </c>
      <c r="Q1903" s="3">
        <v>0</v>
      </c>
      <c r="R1903" s="3">
        <v>0</v>
      </c>
      <c r="S1903" s="3" t="s">
        <v>53</v>
      </c>
      <c r="T1903" s="3">
        <f>COUNTIF([1]局站!$D$4:$D$172,"="&amp;S1903)</f>
        <v>1</v>
      </c>
      <c r="U1903" s="3">
        <v>0</v>
      </c>
      <c r="V1903" s="3">
        <v>0</v>
      </c>
      <c r="W1903" s="3">
        <v>0</v>
      </c>
      <c r="X1903" s="3" t="s">
        <v>1215</v>
      </c>
      <c r="Y1903" s="3" t="s">
        <v>854</v>
      </c>
      <c r="Z1903" s="3" t="str">
        <f>INDEX(业务类型!$C$4:$C$8,MATCH(纤芯!Y1903,业务类型!$B$4:$B$8,0))</f>
        <v>LOCAL</v>
      </c>
      <c r="AA1903" s="3" t="s">
        <v>879</v>
      </c>
    </row>
    <row r="1904" spans="1:27" ht="33" x14ac:dyDescent="0.2">
      <c r="A1904" s="3">
        <v>1901</v>
      </c>
      <c r="B1904" s="3">
        <f t="shared" si="149"/>
        <v>37014102009</v>
      </c>
      <c r="C1904" s="3" t="s">
        <v>1166</v>
      </c>
      <c r="D1904" s="3" t="s">
        <v>214</v>
      </c>
      <c r="E1904" s="3" t="str">
        <f>INDEX(光放段!$G$4:$G$237,MATCH(纤芯!G1904,光放段!$C$4:$C$237,0))</f>
        <v>山东二干|济南聊城1号架空光缆:济南共青团-聊城柳园南路</v>
      </c>
      <c r="F1904" s="3">
        <f>INDEX(光放段!$I$4:$I$237,MATCH(纤芯!H1904,光放段!$B$4:$B$237,0))</f>
        <v>37014100000</v>
      </c>
      <c r="G1904" s="3" t="str">
        <f t="shared" si="145"/>
        <v>山东二干|济南聊城1号架空光缆:长清通信楼-平阴</v>
      </c>
      <c r="H1904" s="3">
        <f>INDEX(光放段!$B$4:$B$237,MATCH(纤芯!G1904,光放段!$C$4:$C$237,0))</f>
        <v>37014102000</v>
      </c>
      <c r="I1904" s="3" t="str">
        <f t="shared" si="146"/>
        <v>济南聊城1号架空光缆</v>
      </c>
      <c r="J1904" s="3" t="str">
        <f>INDEX(子缆名称!$B$4:$B$29,纤芯!M1904)</f>
        <v>A缆</v>
      </c>
      <c r="K1904" s="3">
        <v>9</v>
      </c>
      <c r="L1904" s="3">
        <f t="shared" si="147"/>
        <v>9</v>
      </c>
      <c r="M1904" s="3">
        <f t="shared" si="148"/>
        <v>1</v>
      </c>
      <c r="N1904" s="3" t="s">
        <v>52</v>
      </c>
      <c r="O1904" s="3">
        <f>COUNTIF([1]局站!$D$4:$D$172,"="&amp;N1904)</f>
        <v>1</v>
      </c>
      <c r="P1904" s="3">
        <v>0</v>
      </c>
      <c r="Q1904" s="3">
        <v>0</v>
      </c>
      <c r="R1904" s="3">
        <v>0</v>
      </c>
      <c r="S1904" s="3" t="s">
        <v>53</v>
      </c>
      <c r="T1904" s="3">
        <f>COUNTIF([1]局站!$D$4:$D$172,"="&amp;S1904)</f>
        <v>1</v>
      </c>
      <c r="U1904" s="3">
        <v>0</v>
      </c>
      <c r="V1904" s="3">
        <v>0</v>
      </c>
      <c r="W1904" s="3">
        <v>0</v>
      </c>
      <c r="X1904" s="3" t="s">
        <v>1215</v>
      </c>
      <c r="Y1904" s="3" t="s">
        <v>881</v>
      </c>
      <c r="Z1904" s="3" t="str">
        <f>INDEX(业务类型!$C$4:$C$8,MATCH(纤芯!Y1904,业务类型!$B$4:$B$8,0))</f>
        <v>OTHER</v>
      </c>
      <c r="AA1904" s="3" t="s">
        <v>976</v>
      </c>
    </row>
    <row r="1905" spans="1:27" ht="33" x14ac:dyDescent="0.2">
      <c r="A1905" s="3">
        <v>1902</v>
      </c>
      <c r="B1905" s="3">
        <f t="shared" si="149"/>
        <v>37014102010</v>
      </c>
      <c r="C1905" s="3" t="s">
        <v>1166</v>
      </c>
      <c r="D1905" s="3" t="s">
        <v>214</v>
      </c>
      <c r="E1905" s="3" t="str">
        <f>INDEX(光放段!$G$4:$G$237,MATCH(纤芯!G1905,光放段!$C$4:$C$237,0))</f>
        <v>山东二干|济南聊城1号架空光缆:济南共青团-聊城柳园南路</v>
      </c>
      <c r="F1905" s="3">
        <f>INDEX(光放段!$I$4:$I$237,MATCH(纤芯!H1905,光放段!$B$4:$B$237,0))</f>
        <v>37014100000</v>
      </c>
      <c r="G1905" s="3" t="str">
        <f t="shared" si="145"/>
        <v>山东二干|济南聊城1号架空光缆:长清通信楼-平阴</v>
      </c>
      <c r="H1905" s="3">
        <f>INDEX(光放段!$B$4:$B$237,MATCH(纤芯!G1905,光放段!$C$4:$C$237,0))</f>
        <v>37014102000</v>
      </c>
      <c r="I1905" s="3" t="str">
        <f t="shared" si="146"/>
        <v>济南聊城1号架空光缆</v>
      </c>
      <c r="J1905" s="3" t="str">
        <f>INDEX(子缆名称!$B$4:$B$29,纤芯!M1905)</f>
        <v>A缆</v>
      </c>
      <c r="K1905" s="3">
        <v>10</v>
      </c>
      <c r="L1905" s="3">
        <f t="shared" si="147"/>
        <v>10</v>
      </c>
      <c r="M1905" s="3">
        <f t="shared" si="148"/>
        <v>1</v>
      </c>
      <c r="N1905" s="3" t="s">
        <v>52</v>
      </c>
      <c r="O1905" s="3">
        <f>COUNTIF([1]局站!$D$4:$D$172,"="&amp;N1905)</f>
        <v>1</v>
      </c>
      <c r="P1905" s="3">
        <v>0</v>
      </c>
      <c r="Q1905" s="3">
        <v>0</v>
      </c>
      <c r="R1905" s="3">
        <v>0</v>
      </c>
      <c r="S1905" s="3" t="s">
        <v>53</v>
      </c>
      <c r="T1905" s="3">
        <f>COUNTIF([1]局站!$D$4:$D$172,"="&amp;S1905)</f>
        <v>1</v>
      </c>
      <c r="U1905" s="3">
        <v>0</v>
      </c>
      <c r="V1905" s="3">
        <v>0</v>
      </c>
      <c r="W1905" s="3">
        <v>0</v>
      </c>
      <c r="X1905" s="3" t="s">
        <v>1215</v>
      </c>
      <c r="Y1905" s="3" t="s">
        <v>881</v>
      </c>
      <c r="Z1905" s="3" t="str">
        <f>INDEX(业务类型!$C$4:$C$8,MATCH(纤芯!Y1905,业务类型!$B$4:$B$8,0))</f>
        <v>OTHER</v>
      </c>
      <c r="AA1905" s="3" t="s">
        <v>977</v>
      </c>
    </row>
    <row r="1906" spans="1:27" ht="33" x14ac:dyDescent="0.2">
      <c r="A1906" s="3">
        <v>1903</v>
      </c>
      <c r="B1906" s="3">
        <f t="shared" si="149"/>
        <v>37014102011</v>
      </c>
      <c r="C1906" s="3" t="s">
        <v>1166</v>
      </c>
      <c r="D1906" s="3" t="s">
        <v>214</v>
      </c>
      <c r="E1906" s="3" t="str">
        <f>INDEX(光放段!$G$4:$G$237,MATCH(纤芯!G1906,光放段!$C$4:$C$237,0))</f>
        <v>山东二干|济南聊城1号架空光缆:济南共青团-聊城柳园南路</v>
      </c>
      <c r="F1906" s="3">
        <f>INDEX(光放段!$I$4:$I$237,MATCH(纤芯!H1906,光放段!$B$4:$B$237,0))</f>
        <v>37014100000</v>
      </c>
      <c r="G1906" s="3" t="str">
        <f t="shared" si="145"/>
        <v>山东二干|济南聊城1号架空光缆:长清通信楼-平阴</v>
      </c>
      <c r="H1906" s="3">
        <f>INDEX(光放段!$B$4:$B$237,MATCH(纤芯!G1906,光放段!$C$4:$C$237,0))</f>
        <v>37014102000</v>
      </c>
      <c r="I1906" s="3" t="str">
        <f t="shared" si="146"/>
        <v>济南聊城1号架空光缆</v>
      </c>
      <c r="J1906" s="3" t="str">
        <f>INDEX(子缆名称!$B$4:$B$29,纤芯!M1906)</f>
        <v>A缆</v>
      </c>
      <c r="K1906" s="3">
        <v>11</v>
      </c>
      <c r="L1906" s="3">
        <f t="shared" si="147"/>
        <v>11</v>
      </c>
      <c r="M1906" s="3">
        <f t="shared" si="148"/>
        <v>1</v>
      </c>
      <c r="N1906" s="3" t="s">
        <v>52</v>
      </c>
      <c r="O1906" s="3">
        <f>COUNTIF([1]局站!$D$4:$D$172,"="&amp;N1906)</f>
        <v>1</v>
      </c>
      <c r="P1906" s="3">
        <v>0</v>
      </c>
      <c r="Q1906" s="3">
        <v>0</v>
      </c>
      <c r="R1906" s="3">
        <v>0</v>
      </c>
      <c r="S1906" s="3" t="s">
        <v>53</v>
      </c>
      <c r="T1906" s="3">
        <f>COUNTIF([1]局站!$D$4:$D$172,"="&amp;S1906)</f>
        <v>1</v>
      </c>
      <c r="U1906" s="3">
        <v>0</v>
      </c>
      <c r="V1906" s="3">
        <v>0</v>
      </c>
      <c r="W1906" s="3">
        <v>0</v>
      </c>
      <c r="X1906" s="3" t="s">
        <v>1215</v>
      </c>
      <c r="Y1906" s="3" t="s">
        <v>854</v>
      </c>
      <c r="Z1906" s="3" t="str">
        <f>INDEX(业务类型!$C$4:$C$8,MATCH(纤芯!Y1906,业务类型!$B$4:$B$8,0))</f>
        <v>LOCAL</v>
      </c>
      <c r="AA1906" s="3" t="s">
        <v>879</v>
      </c>
    </row>
    <row r="1907" spans="1:27" ht="33" x14ac:dyDescent="0.2">
      <c r="A1907" s="3">
        <v>1904</v>
      </c>
      <c r="B1907" s="3">
        <f t="shared" si="149"/>
        <v>37014102012</v>
      </c>
      <c r="C1907" s="3" t="s">
        <v>1166</v>
      </c>
      <c r="D1907" s="3" t="s">
        <v>214</v>
      </c>
      <c r="E1907" s="3" t="str">
        <f>INDEX(光放段!$G$4:$G$237,MATCH(纤芯!G1907,光放段!$C$4:$C$237,0))</f>
        <v>山东二干|济南聊城1号架空光缆:济南共青团-聊城柳园南路</v>
      </c>
      <c r="F1907" s="3">
        <f>INDEX(光放段!$I$4:$I$237,MATCH(纤芯!H1907,光放段!$B$4:$B$237,0))</f>
        <v>37014100000</v>
      </c>
      <c r="G1907" s="3" t="str">
        <f t="shared" si="145"/>
        <v>山东二干|济南聊城1号架空光缆:长清通信楼-平阴</v>
      </c>
      <c r="H1907" s="3">
        <f>INDEX(光放段!$B$4:$B$237,MATCH(纤芯!G1907,光放段!$C$4:$C$237,0))</f>
        <v>37014102000</v>
      </c>
      <c r="I1907" s="3" t="str">
        <f t="shared" si="146"/>
        <v>济南聊城1号架空光缆</v>
      </c>
      <c r="J1907" s="3" t="str">
        <f>INDEX(子缆名称!$B$4:$B$29,纤芯!M1907)</f>
        <v>A缆</v>
      </c>
      <c r="K1907" s="3">
        <v>12</v>
      </c>
      <c r="L1907" s="3">
        <f t="shared" si="147"/>
        <v>12</v>
      </c>
      <c r="M1907" s="3">
        <f t="shared" si="148"/>
        <v>1</v>
      </c>
      <c r="N1907" s="3" t="s">
        <v>52</v>
      </c>
      <c r="O1907" s="3">
        <f>COUNTIF([1]局站!$D$4:$D$172,"="&amp;N1907)</f>
        <v>1</v>
      </c>
      <c r="P1907" s="3">
        <v>0</v>
      </c>
      <c r="Q1907" s="3">
        <v>0</v>
      </c>
      <c r="R1907" s="3">
        <v>0</v>
      </c>
      <c r="S1907" s="3" t="s">
        <v>53</v>
      </c>
      <c r="T1907" s="3">
        <f>COUNTIF([1]局站!$D$4:$D$172,"="&amp;S1907)</f>
        <v>1</v>
      </c>
      <c r="U1907" s="3">
        <v>0</v>
      </c>
      <c r="V1907" s="3">
        <v>0</v>
      </c>
      <c r="W1907" s="3">
        <v>0</v>
      </c>
      <c r="X1907" s="3" t="s">
        <v>1215</v>
      </c>
      <c r="Y1907" s="3" t="s">
        <v>854</v>
      </c>
      <c r="Z1907" s="3" t="str">
        <f>INDEX(业务类型!$C$4:$C$8,MATCH(纤芯!Y1907,业务类型!$B$4:$B$8,0))</f>
        <v>LOCAL</v>
      </c>
      <c r="AA1907" s="3" t="s">
        <v>879</v>
      </c>
    </row>
    <row r="1908" spans="1:27" ht="33" x14ac:dyDescent="0.2">
      <c r="A1908" s="3">
        <v>1905</v>
      </c>
      <c r="B1908" s="3">
        <f t="shared" si="149"/>
        <v>37014103001</v>
      </c>
      <c r="C1908" s="3" t="s">
        <v>1166</v>
      </c>
      <c r="D1908" s="3" t="s">
        <v>214</v>
      </c>
      <c r="E1908" s="3" t="str">
        <f>INDEX(光放段!$G$4:$G$237,MATCH(纤芯!G1908,光放段!$C$4:$C$237,0))</f>
        <v>山东二干|济南聊城1号架空光缆:济南共青团-聊城柳园南路</v>
      </c>
      <c r="F1908" s="3">
        <f>INDEX(光放段!$I$4:$I$237,MATCH(纤芯!H1908,光放段!$B$4:$B$237,0))</f>
        <v>37014100000</v>
      </c>
      <c r="G1908" s="3" t="str">
        <f t="shared" si="145"/>
        <v>山东二干|济南聊城1号架空光缆:平阴-东阿府前街</v>
      </c>
      <c r="H1908" s="3">
        <f>INDEX(光放段!$B$4:$B$237,MATCH(纤芯!G1908,光放段!$C$4:$C$237,0))</f>
        <v>37014103000</v>
      </c>
      <c r="I1908" s="3" t="str">
        <f t="shared" si="146"/>
        <v>济南聊城1号架空光缆</v>
      </c>
      <c r="J1908" s="3" t="str">
        <f>INDEX(子缆名称!$B$4:$B$29,纤芯!M1908)</f>
        <v>A缆</v>
      </c>
      <c r="K1908" s="3">
        <v>1</v>
      </c>
      <c r="L1908" s="3">
        <f t="shared" si="147"/>
        <v>1</v>
      </c>
      <c r="M1908" s="3">
        <f t="shared" si="148"/>
        <v>1</v>
      </c>
      <c r="N1908" s="3" t="s">
        <v>53</v>
      </c>
      <c r="O1908" s="3">
        <f>COUNTIF([1]局站!$D$4:$D$172,"="&amp;N1908)</f>
        <v>1</v>
      </c>
      <c r="P1908" s="3">
        <v>0</v>
      </c>
      <c r="Q1908" s="3">
        <v>0</v>
      </c>
      <c r="R1908" s="3">
        <v>0</v>
      </c>
      <c r="S1908" s="3" t="s">
        <v>54</v>
      </c>
      <c r="T1908" s="3">
        <f>COUNTIF([1]局站!$D$4:$D$172,"="&amp;S1908)</f>
        <v>1</v>
      </c>
      <c r="U1908" s="3">
        <v>0</v>
      </c>
      <c r="V1908" s="3">
        <v>0</v>
      </c>
      <c r="W1908" s="3">
        <v>0</v>
      </c>
      <c r="X1908" s="3" t="s">
        <v>1215</v>
      </c>
      <c r="Y1908" s="3" t="s">
        <v>880</v>
      </c>
      <c r="Z1908" s="3" t="str">
        <f>INDEX(业务类型!$C$4:$C$8,MATCH(纤芯!Y1908,业务类型!$B$4:$B$8,0))</f>
        <v>IDLE</v>
      </c>
      <c r="AA1908" s="3"/>
    </row>
    <row r="1909" spans="1:27" ht="33" x14ac:dyDescent="0.2">
      <c r="A1909" s="3">
        <v>1906</v>
      </c>
      <c r="B1909" s="3">
        <f t="shared" si="149"/>
        <v>37014103002</v>
      </c>
      <c r="C1909" s="3" t="s">
        <v>1166</v>
      </c>
      <c r="D1909" s="3" t="s">
        <v>214</v>
      </c>
      <c r="E1909" s="3" t="str">
        <f>INDEX(光放段!$G$4:$G$237,MATCH(纤芯!G1909,光放段!$C$4:$C$237,0))</f>
        <v>山东二干|济南聊城1号架空光缆:济南共青团-聊城柳园南路</v>
      </c>
      <c r="F1909" s="3">
        <f>INDEX(光放段!$I$4:$I$237,MATCH(纤芯!H1909,光放段!$B$4:$B$237,0))</f>
        <v>37014100000</v>
      </c>
      <c r="G1909" s="3" t="str">
        <f t="shared" si="145"/>
        <v>山东二干|济南聊城1号架空光缆:平阴-东阿府前街</v>
      </c>
      <c r="H1909" s="3">
        <f>INDEX(光放段!$B$4:$B$237,MATCH(纤芯!G1909,光放段!$C$4:$C$237,0))</f>
        <v>37014103000</v>
      </c>
      <c r="I1909" s="3" t="str">
        <f t="shared" si="146"/>
        <v>济南聊城1号架空光缆</v>
      </c>
      <c r="J1909" s="3" t="str">
        <f>INDEX(子缆名称!$B$4:$B$29,纤芯!M1909)</f>
        <v>A缆</v>
      </c>
      <c r="K1909" s="3">
        <v>2</v>
      </c>
      <c r="L1909" s="3">
        <f t="shared" si="147"/>
        <v>2</v>
      </c>
      <c r="M1909" s="3">
        <f t="shared" si="148"/>
        <v>1</v>
      </c>
      <c r="N1909" s="3" t="s">
        <v>53</v>
      </c>
      <c r="O1909" s="3">
        <f>COUNTIF([1]局站!$D$4:$D$172,"="&amp;N1909)</f>
        <v>1</v>
      </c>
      <c r="P1909" s="3">
        <v>0</v>
      </c>
      <c r="Q1909" s="3">
        <v>0</v>
      </c>
      <c r="R1909" s="3">
        <v>0</v>
      </c>
      <c r="S1909" s="3" t="s">
        <v>54</v>
      </c>
      <c r="T1909" s="3">
        <f>COUNTIF([1]局站!$D$4:$D$172,"="&amp;S1909)</f>
        <v>1</v>
      </c>
      <c r="U1909" s="3">
        <v>0</v>
      </c>
      <c r="V1909" s="3">
        <v>0</v>
      </c>
      <c r="W1909" s="3">
        <v>0</v>
      </c>
      <c r="X1909" s="3" t="s">
        <v>1215</v>
      </c>
      <c r="Y1909" s="3" t="s">
        <v>880</v>
      </c>
      <c r="Z1909" s="3" t="str">
        <f>INDEX(业务类型!$C$4:$C$8,MATCH(纤芯!Y1909,业务类型!$B$4:$B$8,0))</f>
        <v>IDLE</v>
      </c>
      <c r="AA1909" s="3"/>
    </row>
    <row r="1910" spans="1:27" ht="33" x14ac:dyDescent="0.2">
      <c r="A1910" s="3">
        <v>1907</v>
      </c>
      <c r="B1910" s="3">
        <f t="shared" si="149"/>
        <v>37014103003</v>
      </c>
      <c r="C1910" s="3" t="s">
        <v>1166</v>
      </c>
      <c r="D1910" s="3" t="s">
        <v>214</v>
      </c>
      <c r="E1910" s="3" t="str">
        <f>INDEX(光放段!$G$4:$G$237,MATCH(纤芯!G1910,光放段!$C$4:$C$237,0))</f>
        <v>山东二干|济南聊城1号架空光缆:济南共青团-聊城柳园南路</v>
      </c>
      <c r="F1910" s="3">
        <f>INDEX(光放段!$I$4:$I$237,MATCH(纤芯!H1910,光放段!$B$4:$B$237,0))</f>
        <v>37014100000</v>
      </c>
      <c r="G1910" s="3" t="str">
        <f t="shared" si="145"/>
        <v>山东二干|济南聊城1号架空光缆:平阴-东阿府前街</v>
      </c>
      <c r="H1910" s="3">
        <f>INDEX(光放段!$B$4:$B$237,MATCH(纤芯!G1910,光放段!$C$4:$C$237,0))</f>
        <v>37014103000</v>
      </c>
      <c r="I1910" s="3" t="str">
        <f t="shared" si="146"/>
        <v>济南聊城1号架空光缆</v>
      </c>
      <c r="J1910" s="3" t="str">
        <f>INDEX(子缆名称!$B$4:$B$29,纤芯!M1910)</f>
        <v>A缆</v>
      </c>
      <c r="K1910" s="3">
        <v>3</v>
      </c>
      <c r="L1910" s="3">
        <f t="shared" si="147"/>
        <v>3</v>
      </c>
      <c r="M1910" s="3">
        <f t="shared" si="148"/>
        <v>1</v>
      </c>
      <c r="N1910" s="3" t="s">
        <v>53</v>
      </c>
      <c r="O1910" s="3">
        <f>COUNTIF([1]局站!$D$4:$D$172,"="&amp;N1910)</f>
        <v>1</v>
      </c>
      <c r="P1910" s="3">
        <v>0</v>
      </c>
      <c r="Q1910" s="3">
        <v>0</v>
      </c>
      <c r="R1910" s="3">
        <v>0</v>
      </c>
      <c r="S1910" s="3" t="s">
        <v>54</v>
      </c>
      <c r="T1910" s="3">
        <f>COUNTIF([1]局站!$D$4:$D$172,"="&amp;S1910)</f>
        <v>1</v>
      </c>
      <c r="U1910" s="3">
        <v>0</v>
      </c>
      <c r="V1910" s="3">
        <v>0</v>
      </c>
      <c r="W1910" s="3">
        <v>0</v>
      </c>
      <c r="X1910" s="3" t="s">
        <v>1215</v>
      </c>
      <c r="Y1910" s="3" t="s">
        <v>880</v>
      </c>
      <c r="Z1910" s="3" t="str">
        <f>INDEX(业务类型!$C$4:$C$8,MATCH(纤芯!Y1910,业务类型!$B$4:$B$8,0))</f>
        <v>IDLE</v>
      </c>
      <c r="AA1910" s="3"/>
    </row>
    <row r="1911" spans="1:27" ht="33" x14ac:dyDescent="0.2">
      <c r="A1911" s="3">
        <v>1908</v>
      </c>
      <c r="B1911" s="3">
        <f t="shared" si="149"/>
        <v>37014103004</v>
      </c>
      <c r="C1911" s="3" t="s">
        <v>1166</v>
      </c>
      <c r="D1911" s="3" t="s">
        <v>214</v>
      </c>
      <c r="E1911" s="3" t="str">
        <f>INDEX(光放段!$G$4:$G$237,MATCH(纤芯!G1911,光放段!$C$4:$C$237,0))</f>
        <v>山东二干|济南聊城1号架空光缆:济南共青团-聊城柳园南路</v>
      </c>
      <c r="F1911" s="3">
        <f>INDEX(光放段!$I$4:$I$237,MATCH(纤芯!H1911,光放段!$B$4:$B$237,0))</f>
        <v>37014100000</v>
      </c>
      <c r="G1911" s="3" t="str">
        <f t="shared" si="145"/>
        <v>山东二干|济南聊城1号架空光缆:平阴-东阿府前街</v>
      </c>
      <c r="H1911" s="3">
        <f>INDEX(光放段!$B$4:$B$237,MATCH(纤芯!G1911,光放段!$C$4:$C$237,0))</f>
        <v>37014103000</v>
      </c>
      <c r="I1911" s="3" t="str">
        <f t="shared" si="146"/>
        <v>济南聊城1号架空光缆</v>
      </c>
      <c r="J1911" s="3" t="str">
        <f>INDEX(子缆名称!$B$4:$B$29,纤芯!M1911)</f>
        <v>A缆</v>
      </c>
      <c r="K1911" s="3">
        <v>4</v>
      </c>
      <c r="L1911" s="3">
        <f t="shared" si="147"/>
        <v>4</v>
      </c>
      <c r="M1911" s="3">
        <f t="shared" si="148"/>
        <v>1</v>
      </c>
      <c r="N1911" s="3" t="s">
        <v>53</v>
      </c>
      <c r="O1911" s="3">
        <f>COUNTIF([1]局站!$D$4:$D$172,"="&amp;N1911)</f>
        <v>1</v>
      </c>
      <c r="P1911" s="3">
        <v>0</v>
      </c>
      <c r="Q1911" s="3">
        <v>0</v>
      </c>
      <c r="R1911" s="3">
        <v>0</v>
      </c>
      <c r="S1911" s="3" t="s">
        <v>54</v>
      </c>
      <c r="T1911" s="3">
        <f>COUNTIF([1]局站!$D$4:$D$172,"="&amp;S1911)</f>
        <v>1</v>
      </c>
      <c r="U1911" s="3">
        <v>0</v>
      </c>
      <c r="V1911" s="3">
        <v>0</v>
      </c>
      <c r="W1911" s="3">
        <v>0</v>
      </c>
      <c r="X1911" s="3" t="s">
        <v>1215</v>
      </c>
      <c r="Y1911" s="3" t="s">
        <v>880</v>
      </c>
      <c r="Z1911" s="3" t="str">
        <f>INDEX(业务类型!$C$4:$C$8,MATCH(纤芯!Y1911,业务类型!$B$4:$B$8,0))</f>
        <v>IDLE</v>
      </c>
      <c r="AA1911" s="3"/>
    </row>
    <row r="1912" spans="1:27" ht="33" x14ac:dyDescent="0.2">
      <c r="A1912" s="3">
        <v>1909</v>
      </c>
      <c r="B1912" s="3">
        <f t="shared" si="149"/>
        <v>37014103005</v>
      </c>
      <c r="C1912" s="3" t="s">
        <v>1166</v>
      </c>
      <c r="D1912" s="3" t="s">
        <v>214</v>
      </c>
      <c r="E1912" s="3" t="str">
        <f>INDEX(光放段!$G$4:$G$237,MATCH(纤芯!G1912,光放段!$C$4:$C$237,0))</f>
        <v>山东二干|济南聊城1号架空光缆:济南共青团-聊城柳园南路</v>
      </c>
      <c r="F1912" s="3">
        <f>INDEX(光放段!$I$4:$I$237,MATCH(纤芯!H1912,光放段!$B$4:$B$237,0))</f>
        <v>37014100000</v>
      </c>
      <c r="G1912" s="3" t="str">
        <f t="shared" si="145"/>
        <v>山东二干|济南聊城1号架空光缆:平阴-东阿府前街</v>
      </c>
      <c r="H1912" s="3">
        <f>INDEX(光放段!$B$4:$B$237,MATCH(纤芯!G1912,光放段!$C$4:$C$237,0))</f>
        <v>37014103000</v>
      </c>
      <c r="I1912" s="3" t="str">
        <f t="shared" si="146"/>
        <v>济南聊城1号架空光缆</v>
      </c>
      <c r="J1912" s="3" t="str">
        <f>INDEX(子缆名称!$B$4:$B$29,纤芯!M1912)</f>
        <v>A缆</v>
      </c>
      <c r="K1912" s="3">
        <v>5</v>
      </c>
      <c r="L1912" s="3">
        <f t="shared" si="147"/>
        <v>5</v>
      </c>
      <c r="M1912" s="3">
        <f t="shared" si="148"/>
        <v>1</v>
      </c>
      <c r="N1912" s="3" t="s">
        <v>53</v>
      </c>
      <c r="O1912" s="3">
        <f>COUNTIF([1]局站!$D$4:$D$172,"="&amp;N1912)</f>
        <v>1</v>
      </c>
      <c r="P1912" s="3">
        <v>0</v>
      </c>
      <c r="Q1912" s="3">
        <v>0</v>
      </c>
      <c r="R1912" s="3">
        <v>0</v>
      </c>
      <c r="S1912" s="3" t="s">
        <v>54</v>
      </c>
      <c r="T1912" s="3">
        <f>COUNTIF([1]局站!$D$4:$D$172,"="&amp;S1912)</f>
        <v>1</v>
      </c>
      <c r="U1912" s="3">
        <v>0</v>
      </c>
      <c r="V1912" s="3">
        <v>0</v>
      </c>
      <c r="W1912" s="3">
        <v>0</v>
      </c>
      <c r="X1912" s="3" t="s">
        <v>1215</v>
      </c>
      <c r="Y1912" s="3" t="s">
        <v>880</v>
      </c>
      <c r="Z1912" s="3" t="str">
        <f>INDEX(业务类型!$C$4:$C$8,MATCH(纤芯!Y1912,业务类型!$B$4:$B$8,0))</f>
        <v>IDLE</v>
      </c>
      <c r="AA1912" s="3"/>
    </row>
    <row r="1913" spans="1:27" ht="33" x14ac:dyDescent="0.2">
      <c r="A1913" s="3">
        <v>1910</v>
      </c>
      <c r="B1913" s="3">
        <f t="shared" si="149"/>
        <v>37014103006</v>
      </c>
      <c r="C1913" s="3" t="s">
        <v>1166</v>
      </c>
      <c r="D1913" s="3" t="s">
        <v>214</v>
      </c>
      <c r="E1913" s="3" t="str">
        <f>INDEX(光放段!$G$4:$G$237,MATCH(纤芯!G1913,光放段!$C$4:$C$237,0))</f>
        <v>山东二干|济南聊城1号架空光缆:济南共青团-聊城柳园南路</v>
      </c>
      <c r="F1913" s="3">
        <f>INDEX(光放段!$I$4:$I$237,MATCH(纤芯!H1913,光放段!$B$4:$B$237,0))</f>
        <v>37014100000</v>
      </c>
      <c r="G1913" s="3" t="str">
        <f t="shared" si="145"/>
        <v>山东二干|济南聊城1号架空光缆:平阴-东阿府前街</v>
      </c>
      <c r="H1913" s="3">
        <f>INDEX(光放段!$B$4:$B$237,MATCH(纤芯!G1913,光放段!$C$4:$C$237,0))</f>
        <v>37014103000</v>
      </c>
      <c r="I1913" s="3" t="str">
        <f t="shared" si="146"/>
        <v>济南聊城1号架空光缆</v>
      </c>
      <c r="J1913" s="3" t="str">
        <f>INDEX(子缆名称!$B$4:$B$29,纤芯!M1913)</f>
        <v>A缆</v>
      </c>
      <c r="K1913" s="3">
        <v>6</v>
      </c>
      <c r="L1913" s="3">
        <f t="shared" si="147"/>
        <v>6</v>
      </c>
      <c r="M1913" s="3">
        <f t="shared" si="148"/>
        <v>1</v>
      </c>
      <c r="N1913" s="3" t="s">
        <v>53</v>
      </c>
      <c r="O1913" s="3">
        <f>COUNTIF([1]局站!$D$4:$D$172,"="&amp;N1913)</f>
        <v>1</v>
      </c>
      <c r="P1913" s="3">
        <v>0</v>
      </c>
      <c r="Q1913" s="3">
        <v>0</v>
      </c>
      <c r="R1913" s="3">
        <v>0</v>
      </c>
      <c r="S1913" s="3" t="s">
        <v>54</v>
      </c>
      <c r="T1913" s="3">
        <f>COUNTIF([1]局站!$D$4:$D$172,"="&amp;S1913)</f>
        <v>1</v>
      </c>
      <c r="U1913" s="3">
        <v>0</v>
      </c>
      <c r="V1913" s="3">
        <v>0</v>
      </c>
      <c r="W1913" s="3">
        <v>0</v>
      </c>
      <c r="X1913" s="3" t="s">
        <v>1215</v>
      </c>
      <c r="Y1913" s="3" t="s">
        <v>881</v>
      </c>
      <c r="Z1913" s="3" t="str">
        <f>INDEX(业务类型!$C$4:$C$8,MATCH(纤芯!Y1913,业务类型!$B$4:$B$8,0))</f>
        <v>OTHER</v>
      </c>
      <c r="AA1913" s="3" t="s">
        <v>888</v>
      </c>
    </row>
    <row r="1914" spans="1:27" ht="33" x14ac:dyDescent="0.2">
      <c r="A1914" s="3">
        <v>1911</v>
      </c>
      <c r="B1914" s="3">
        <f t="shared" si="149"/>
        <v>37014103007</v>
      </c>
      <c r="C1914" s="3" t="s">
        <v>1166</v>
      </c>
      <c r="D1914" s="3" t="s">
        <v>214</v>
      </c>
      <c r="E1914" s="3" t="str">
        <f>INDEX(光放段!$G$4:$G$237,MATCH(纤芯!G1914,光放段!$C$4:$C$237,0))</f>
        <v>山东二干|济南聊城1号架空光缆:济南共青团-聊城柳园南路</v>
      </c>
      <c r="F1914" s="3">
        <f>INDEX(光放段!$I$4:$I$237,MATCH(纤芯!H1914,光放段!$B$4:$B$237,0))</f>
        <v>37014100000</v>
      </c>
      <c r="G1914" s="3" t="str">
        <f t="shared" si="145"/>
        <v>山东二干|济南聊城1号架空光缆:平阴-东阿府前街</v>
      </c>
      <c r="H1914" s="3">
        <f>INDEX(光放段!$B$4:$B$237,MATCH(纤芯!G1914,光放段!$C$4:$C$237,0))</f>
        <v>37014103000</v>
      </c>
      <c r="I1914" s="3" t="str">
        <f t="shared" si="146"/>
        <v>济南聊城1号架空光缆</v>
      </c>
      <c r="J1914" s="3" t="str">
        <f>INDEX(子缆名称!$B$4:$B$29,纤芯!M1914)</f>
        <v>A缆</v>
      </c>
      <c r="K1914" s="3">
        <v>7</v>
      </c>
      <c r="L1914" s="3">
        <f t="shared" si="147"/>
        <v>7</v>
      </c>
      <c r="M1914" s="3">
        <f t="shared" si="148"/>
        <v>1</v>
      </c>
      <c r="N1914" s="3" t="s">
        <v>53</v>
      </c>
      <c r="O1914" s="3">
        <f>COUNTIF([1]局站!$D$4:$D$172,"="&amp;N1914)</f>
        <v>1</v>
      </c>
      <c r="P1914" s="3">
        <v>0</v>
      </c>
      <c r="Q1914" s="3">
        <v>0</v>
      </c>
      <c r="R1914" s="3">
        <v>0</v>
      </c>
      <c r="S1914" s="3" t="s">
        <v>54</v>
      </c>
      <c r="T1914" s="3">
        <f>COUNTIF([1]局站!$D$4:$D$172,"="&amp;S1914)</f>
        <v>1</v>
      </c>
      <c r="U1914" s="3">
        <v>0</v>
      </c>
      <c r="V1914" s="3">
        <v>0</v>
      </c>
      <c r="W1914" s="3">
        <v>0</v>
      </c>
      <c r="X1914" s="3" t="s">
        <v>1215</v>
      </c>
      <c r="Y1914" s="3" t="s">
        <v>880</v>
      </c>
      <c r="Z1914" s="3" t="str">
        <f>INDEX(业务类型!$C$4:$C$8,MATCH(纤芯!Y1914,业务类型!$B$4:$B$8,0))</f>
        <v>IDLE</v>
      </c>
      <c r="AA1914" s="3"/>
    </row>
    <row r="1915" spans="1:27" ht="33" x14ac:dyDescent="0.2">
      <c r="A1915" s="3">
        <v>1912</v>
      </c>
      <c r="B1915" s="3">
        <f t="shared" si="149"/>
        <v>37014103008</v>
      </c>
      <c r="C1915" s="3" t="s">
        <v>1166</v>
      </c>
      <c r="D1915" s="3" t="s">
        <v>214</v>
      </c>
      <c r="E1915" s="3" t="str">
        <f>INDEX(光放段!$G$4:$G$237,MATCH(纤芯!G1915,光放段!$C$4:$C$237,0))</f>
        <v>山东二干|济南聊城1号架空光缆:济南共青团-聊城柳园南路</v>
      </c>
      <c r="F1915" s="3">
        <f>INDEX(光放段!$I$4:$I$237,MATCH(纤芯!H1915,光放段!$B$4:$B$237,0))</f>
        <v>37014100000</v>
      </c>
      <c r="G1915" s="3" t="str">
        <f t="shared" si="145"/>
        <v>山东二干|济南聊城1号架空光缆:平阴-东阿府前街</v>
      </c>
      <c r="H1915" s="3">
        <f>INDEX(光放段!$B$4:$B$237,MATCH(纤芯!G1915,光放段!$C$4:$C$237,0))</f>
        <v>37014103000</v>
      </c>
      <c r="I1915" s="3" t="str">
        <f t="shared" si="146"/>
        <v>济南聊城1号架空光缆</v>
      </c>
      <c r="J1915" s="3" t="str">
        <f>INDEX(子缆名称!$B$4:$B$29,纤芯!M1915)</f>
        <v>A缆</v>
      </c>
      <c r="K1915" s="3">
        <v>8</v>
      </c>
      <c r="L1915" s="3">
        <f t="shared" si="147"/>
        <v>8</v>
      </c>
      <c r="M1915" s="3">
        <f t="shared" si="148"/>
        <v>1</v>
      </c>
      <c r="N1915" s="3" t="s">
        <v>53</v>
      </c>
      <c r="O1915" s="3">
        <f>COUNTIF([1]局站!$D$4:$D$172,"="&amp;N1915)</f>
        <v>1</v>
      </c>
      <c r="P1915" s="3">
        <v>0</v>
      </c>
      <c r="Q1915" s="3">
        <v>0</v>
      </c>
      <c r="R1915" s="3">
        <v>0</v>
      </c>
      <c r="S1915" s="3" t="s">
        <v>54</v>
      </c>
      <c r="T1915" s="3">
        <f>COUNTIF([1]局站!$D$4:$D$172,"="&amp;S1915)</f>
        <v>1</v>
      </c>
      <c r="U1915" s="3">
        <v>0</v>
      </c>
      <c r="V1915" s="3">
        <v>0</v>
      </c>
      <c r="W1915" s="3">
        <v>0</v>
      </c>
      <c r="X1915" s="3" t="s">
        <v>1215</v>
      </c>
      <c r="Y1915" s="3" t="s">
        <v>880</v>
      </c>
      <c r="Z1915" s="3" t="str">
        <f>INDEX(业务类型!$C$4:$C$8,MATCH(纤芯!Y1915,业务类型!$B$4:$B$8,0))</f>
        <v>IDLE</v>
      </c>
      <c r="AA1915" s="3"/>
    </row>
    <row r="1916" spans="1:27" ht="33" x14ac:dyDescent="0.2">
      <c r="A1916" s="3">
        <v>1913</v>
      </c>
      <c r="B1916" s="3">
        <f t="shared" si="149"/>
        <v>37014103009</v>
      </c>
      <c r="C1916" s="3" t="s">
        <v>1166</v>
      </c>
      <c r="D1916" s="3" t="s">
        <v>214</v>
      </c>
      <c r="E1916" s="3" t="str">
        <f>INDEX(光放段!$G$4:$G$237,MATCH(纤芯!G1916,光放段!$C$4:$C$237,0))</f>
        <v>山东二干|济南聊城1号架空光缆:济南共青团-聊城柳园南路</v>
      </c>
      <c r="F1916" s="3">
        <f>INDEX(光放段!$I$4:$I$237,MATCH(纤芯!H1916,光放段!$B$4:$B$237,0))</f>
        <v>37014100000</v>
      </c>
      <c r="G1916" s="3" t="str">
        <f t="shared" si="145"/>
        <v>山东二干|济南聊城1号架空光缆:平阴-东阿府前街</v>
      </c>
      <c r="H1916" s="3">
        <f>INDEX(光放段!$B$4:$B$237,MATCH(纤芯!G1916,光放段!$C$4:$C$237,0))</f>
        <v>37014103000</v>
      </c>
      <c r="I1916" s="3" t="str">
        <f t="shared" si="146"/>
        <v>济南聊城1号架空光缆</v>
      </c>
      <c r="J1916" s="3" t="str">
        <f>INDEX(子缆名称!$B$4:$B$29,纤芯!M1916)</f>
        <v>A缆</v>
      </c>
      <c r="K1916" s="3">
        <v>9</v>
      </c>
      <c r="L1916" s="3">
        <f t="shared" si="147"/>
        <v>9</v>
      </c>
      <c r="M1916" s="3">
        <f t="shared" si="148"/>
        <v>1</v>
      </c>
      <c r="N1916" s="3" t="s">
        <v>53</v>
      </c>
      <c r="O1916" s="3">
        <f>COUNTIF([1]局站!$D$4:$D$172,"="&amp;N1916)</f>
        <v>1</v>
      </c>
      <c r="P1916" s="3">
        <v>0</v>
      </c>
      <c r="Q1916" s="3">
        <v>0</v>
      </c>
      <c r="R1916" s="3">
        <v>0</v>
      </c>
      <c r="S1916" s="3" t="s">
        <v>54</v>
      </c>
      <c r="T1916" s="3">
        <f>COUNTIF([1]局站!$D$4:$D$172,"="&amp;S1916)</f>
        <v>1</v>
      </c>
      <c r="U1916" s="3">
        <v>0</v>
      </c>
      <c r="V1916" s="3">
        <v>0</v>
      </c>
      <c r="W1916" s="3">
        <v>0</v>
      </c>
      <c r="X1916" s="3" t="s">
        <v>1215</v>
      </c>
      <c r="Y1916" s="3" t="s">
        <v>850</v>
      </c>
      <c r="Z1916" s="3" t="str">
        <f>INDEX(业务类型!$C$4:$C$8,MATCH(纤芯!Y1916,业务类型!$B$4:$B$8,0))</f>
        <v>ONE</v>
      </c>
      <c r="AA1916" s="3" t="s">
        <v>969</v>
      </c>
    </row>
    <row r="1917" spans="1:27" ht="33" x14ac:dyDescent="0.2">
      <c r="A1917" s="3">
        <v>1914</v>
      </c>
      <c r="B1917" s="3">
        <f t="shared" si="149"/>
        <v>37014103010</v>
      </c>
      <c r="C1917" s="3" t="s">
        <v>1166</v>
      </c>
      <c r="D1917" s="3" t="s">
        <v>214</v>
      </c>
      <c r="E1917" s="3" t="str">
        <f>INDEX(光放段!$G$4:$G$237,MATCH(纤芯!G1917,光放段!$C$4:$C$237,0))</f>
        <v>山东二干|济南聊城1号架空光缆:济南共青团-聊城柳园南路</v>
      </c>
      <c r="F1917" s="3">
        <f>INDEX(光放段!$I$4:$I$237,MATCH(纤芯!H1917,光放段!$B$4:$B$237,0))</f>
        <v>37014100000</v>
      </c>
      <c r="G1917" s="3" t="str">
        <f t="shared" si="145"/>
        <v>山东二干|济南聊城1号架空光缆:平阴-东阿府前街</v>
      </c>
      <c r="H1917" s="3">
        <f>INDEX(光放段!$B$4:$B$237,MATCH(纤芯!G1917,光放段!$C$4:$C$237,0))</f>
        <v>37014103000</v>
      </c>
      <c r="I1917" s="3" t="str">
        <f t="shared" si="146"/>
        <v>济南聊城1号架空光缆</v>
      </c>
      <c r="J1917" s="3" t="str">
        <f>INDEX(子缆名称!$B$4:$B$29,纤芯!M1917)</f>
        <v>A缆</v>
      </c>
      <c r="K1917" s="3">
        <v>10</v>
      </c>
      <c r="L1917" s="3">
        <f t="shared" si="147"/>
        <v>10</v>
      </c>
      <c r="M1917" s="3">
        <f t="shared" si="148"/>
        <v>1</v>
      </c>
      <c r="N1917" s="3" t="s">
        <v>53</v>
      </c>
      <c r="O1917" s="3">
        <f>COUNTIF([1]局站!$D$4:$D$172,"="&amp;N1917)</f>
        <v>1</v>
      </c>
      <c r="P1917" s="3">
        <v>0</v>
      </c>
      <c r="Q1917" s="3">
        <v>0</v>
      </c>
      <c r="R1917" s="3">
        <v>0</v>
      </c>
      <c r="S1917" s="3" t="s">
        <v>54</v>
      </c>
      <c r="T1917" s="3">
        <f>COUNTIF([1]局站!$D$4:$D$172,"="&amp;S1917)</f>
        <v>1</v>
      </c>
      <c r="U1917" s="3">
        <v>0</v>
      </c>
      <c r="V1917" s="3">
        <v>0</v>
      </c>
      <c r="W1917" s="3">
        <v>0</v>
      </c>
      <c r="X1917" s="3" t="s">
        <v>1215</v>
      </c>
      <c r="Y1917" s="3" t="s">
        <v>880</v>
      </c>
      <c r="Z1917" s="3" t="str">
        <f>INDEX(业务类型!$C$4:$C$8,MATCH(纤芯!Y1917,业务类型!$B$4:$B$8,0))</f>
        <v>IDLE</v>
      </c>
      <c r="AA1917" s="3"/>
    </row>
    <row r="1918" spans="1:27" ht="33" x14ac:dyDescent="0.2">
      <c r="A1918" s="3">
        <v>1915</v>
      </c>
      <c r="B1918" s="3">
        <f t="shared" si="149"/>
        <v>37014103011</v>
      </c>
      <c r="C1918" s="3" t="s">
        <v>1166</v>
      </c>
      <c r="D1918" s="3" t="s">
        <v>214</v>
      </c>
      <c r="E1918" s="3" t="str">
        <f>INDEX(光放段!$G$4:$G$237,MATCH(纤芯!G1918,光放段!$C$4:$C$237,0))</f>
        <v>山东二干|济南聊城1号架空光缆:济南共青团-聊城柳园南路</v>
      </c>
      <c r="F1918" s="3">
        <f>INDEX(光放段!$I$4:$I$237,MATCH(纤芯!H1918,光放段!$B$4:$B$237,0))</f>
        <v>37014100000</v>
      </c>
      <c r="G1918" s="3" t="str">
        <f t="shared" si="145"/>
        <v>山东二干|济南聊城1号架空光缆:平阴-东阿府前街</v>
      </c>
      <c r="H1918" s="3">
        <f>INDEX(光放段!$B$4:$B$237,MATCH(纤芯!G1918,光放段!$C$4:$C$237,0))</f>
        <v>37014103000</v>
      </c>
      <c r="I1918" s="3" t="str">
        <f t="shared" si="146"/>
        <v>济南聊城1号架空光缆</v>
      </c>
      <c r="J1918" s="3" t="str">
        <f>INDEX(子缆名称!$B$4:$B$29,纤芯!M1918)</f>
        <v>A缆</v>
      </c>
      <c r="K1918" s="3">
        <v>11</v>
      </c>
      <c r="L1918" s="3">
        <f t="shared" si="147"/>
        <v>11</v>
      </c>
      <c r="M1918" s="3">
        <f t="shared" si="148"/>
        <v>1</v>
      </c>
      <c r="N1918" s="3" t="s">
        <v>53</v>
      </c>
      <c r="O1918" s="3">
        <f>COUNTIF([1]局站!$D$4:$D$172,"="&amp;N1918)</f>
        <v>1</v>
      </c>
      <c r="P1918" s="3">
        <v>0</v>
      </c>
      <c r="Q1918" s="3">
        <v>0</v>
      </c>
      <c r="R1918" s="3">
        <v>0</v>
      </c>
      <c r="S1918" s="3" t="s">
        <v>54</v>
      </c>
      <c r="T1918" s="3">
        <f>COUNTIF([1]局站!$D$4:$D$172,"="&amp;S1918)</f>
        <v>1</v>
      </c>
      <c r="U1918" s="3">
        <v>0</v>
      </c>
      <c r="V1918" s="3">
        <v>0</v>
      </c>
      <c r="W1918" s="3">
        <v>0</v>
      </c>
      <c r="X1918" s="3" t="s">
        <v>1215</v>
      </c>
      <c r="Y1918" s="3" t="s">
        <v>850</v>
      </c>
      <c r="Z1918" s="3" t="str">
        <f>INDEX(业务类型!$C$4:$C$8,MATCH(纤芯!Y1918,业务类型!$B$4:$B$8,0))</f>
        <v>ONE</v>
      </c>
      <c r="AA1918" s="3" t="s">
        <v>969</v>
      </c>
    </row>
    <row r="1919" spans="1:27" ht="33" x14ac:dyDescent="0.2">
      <c r="A1919" s="3">
        <v>1916</v>
      </c>
      <c r="B1919" s="3">
        <f t="shared" si="149"/>
        <v>37014103012</v>
      </c>
      <c r="C1919" s="3" t="s">
        <v>1166</v>
      </c>
      <c r="D1919" s="3" t="s">
        <v>214</v>
      </c>
      <c r="E1919" s="3" t="str">
        <f>INDEX(光放段!$G$4:$G$237,MATCH(纤芯!G1919,光放段!$C$4:$C$237,0))</f>
        <v>山东二干|济南聊城1号架空光缆:济南共青团-聊城柳园南路</v>
      </c>
      <c r="F1919" s="3">
        <f>INDEX(光放段!$I$4:$I$237,MATCH(纤芯!H1919,光放段!$B$4:$B$237,0))</f>
        <v>37014100000</v>
      </c>
      <c r="G1919" s="3" t="str">
        <f t="shared" si="145"/>
        <v>山东二干|济南聊城1号架空光缆:平阴-东阿府前街</v>
      </c>
      <c r="H1919" s="3">
        <f>INDEX(光放段!$B$4:$B$237,MATCH(纤芯!G1919,光放段!$C$4:$C$237,0))</f>
        <v>37014103000</v>
      </c>
      <c r="I1919" s="3" t="str">
        <f t="shared" si="146"/>
        <v>济南聊城1号架空光缆</v>
      </c>
      <c r="J1919" s="3" t="str">
        <f>INDEX(子缆名称!$B$4:$B$29,纤芯!M1919)</f>
        <v>A缆</v>
      </c>
      <c r="K1919" s="3">
        <v>12</v>
      </c>
      <c r="L1919" s="3">
        <f t="shared" si="147"/>
        <v>12</v>
      </c>
      <c r="M1919" s="3">
        <f t="shared" si="148"/>
        <v>1</v>
      </c>
      <c r="N1919" s="3" t="s">
        <v>53</v>
      </c>
      <c r="O1919" s="3">
        <f>COUNTIF([1]局站!$D$4:$D$172,"="&amp;N1919)</f>
        <v>1</v>
      </c>
      <c r="P1919" s="3">
        <v>0</v>
      </c>
      <c r="Q1919" s="3">
        <v>0</v>
      </c>
      <c r="R1919" s="3">
        <v>0</v>
      </c>
      <c r="S1919" s="3" t="s">
        <v>54</v>
      </c>
      <c r="T1919" s="3">
        <f>COUNTIF([1]局站!$D$4:$D$172,"="&amp;S1919)</f>
        <v>1</v>
      </c>
      <c r="U1919" s="3">
        <v>0</v>
      </c>
      <c r="V1919" s="3">
        <v>0</v>
      </c>
      <c r="W1919" s="3">
        <v>0</v>
      </c>
      <c r="X1919" s="3" t="s">
        <v>1215</v>
      </c>
      <c r="Y1919" s="3" t="s">
        <v>880</v>
      </c>
      <c r="Z1919" s="3" t="str">
        <f>INDEX(业务类型!$C$4:$C$8,MATCH(纤芯!Y1919,业务类型!$B$4:$B$8,0))</f>
        <v>IDLE</v>
      </c>
      <c r="AA1919" s="3"/>
    </row>
    <row r="1920" spans="1:27" ht="33" x14ac:dyDescent="0.2">
      <c r="A1920" s="3">
        <v>1917</v>
      </c>
      <c r="B1920" s="3">
        <f t="shared" si="149"/>
        <v>37014104001</v>
      </c>
      <c r="C1920" s="3" t="s">
        <v>1166</v>
      </c>
      <c r="D1920" s="3" t="s">
        <v>214</v>
      </c>
      <c r="E1920" s="3" t="str">
        <f>INDEX(光放段!$G$4:$G$237,MATCH(纤芯!G1920,光放段!$C$4:$C$237,0))</f>
        <v>山东二干|济南聊城1号架空光缆:济南共青团-聊城柳园南路</v>
      </c>
      <c r="F1920" s="3">
        <f>INDEX(光放段!$I$4:$I$237,MATCH(纤芯!H1920,光放段!$B$4:$B$237,0))</f>
        <v>37014100000</v>
      </c>
      <c r="G1920" s="3" t="str">
        <f t="shared" si="145"/>
        <v>山东二干|济南聊城1号架空光缆:东阿府前街-聊城柳园南路</v>
      </c>
      <c r="H1920" s="3">
        <f>INDEX(光放段!$B$4:$B$237,MATCH(纤芯!G1920,光放段!$C$4:$C$237,0))</f>
        <v>37014104000</v>
      </c>
      <c r="I1920" s="3" t="str">
        <f t="shared" si="146"/>
        <v>济南聊城1号架空光缆</v>
      </c>
      <c r="J1920" s="3" t="str">
        <f>INDEX(子缆名称!$B$4:$B$29,纤芯!M1920)</f>
        <v>A缆</v>
      </c>
      <c r="K1920" s="3">
        <v>1</v>
      </c>
      <c r="L1920" s="3">
        <f t="shared" si="147"/>
        <v>1</v>
      </c>
      <c r="M1920" s="3">
        <f t="shared" si="148"/>
        <v>1</v>
      </c>
      <c r="N1920" s="3" t="s">
        <v>54</v>
      </c>
      <c r="O1920" s="3">
        <f>COUNTIF([1]局站!$D$4:$D$172,"="&amp;N1920)</f>
        <v>1</v>
      </c>
      <c r="P1920" s="3">
        <v>0</v>
      </c>
      <c r="Q1920" s="3">
        <v>0</v>
      </c>
      <c r="R1920" s="3">
        <v>0</v>
      </c>
      <c r="S1920" s="3" t="s">
        <v>153</v>
      </c>
      <c r="T1920" s="3">
        <f>COUNTIF([1]局站!$D$4:$D$172,"="&amp;S1920)</f>
        <v>1</v>
      </c>
      <c r="U1920" s="3">
        <v>0</v>
      </c>
      <c r="V1920" s="3">
        <v>0</v>
      </c>
      <c r="W1920" s="3">
        <v>0</v>
      </c>
      <c r="X1920" s="3" t="s">
        <v>1215</v>
      </c>
      <c r="Y1920" s="3" t="s">
        <v>880</v>
      </c>
      <c r="Z1920" s="3" t="str">
        <f>INDEX(业务类型!$C$4:$C$8,MATCH(纤芯!Y1920,业务类型!$B$4:$B$8,0))</f>
        <v>IDLE</v>
      </c>
      <c r="AA1920" s="3"/>
    </row>
    <row r="1921" spans="1:27" ht="33" x14ac:dyDescent="0.2">
      <c r="A1921" s="3">
        <v>1918</v>
      </c>
      <c r="B1921" s="3">
        <f t="shared" si="149"/>
        <v>37014104002</v>
      </c>
      <c r="C1921" s="3" t="s">
        <v>1166</v>
      </c>
      <c r="D1921" s="3" t="s">
        <v>214</v>
      </c>
      <c r="E1921" s="3" t="str">
        <f>INDEX(光放段!$G$4:$G$237,MATCH(纤芯!G1921,光放段!$C$4:$C$237,0))</f>
        <v>山东二干|济南聊城1号架空光缆:济南共青团-聊城柳园南路</v>
      </c>
      <c r="F1921" s="3">
        <f>INDEX(光放段!$I$4:$I$237,MATCH(纤芯!H1921,光放段!$B$4:$B$237,0))</f>
        <v>37014100000</v>
      </c>
      <c r="G1921" s="3" t="str">
        <f t="shared" si="145"/>
        <v>山东二干|济南聊城1号架空光缆:东阿府前街-聊城柳园南路</v>
      </c>
      <c r="H1921" s="3">
        <f>INDEX(光放段!$B$4:$B$237,MATCH(纤芯!G1921,光放段!$C$4:$C$237,0))</f>
        <v>37014104000</v>
      </c>
      <c r="I1921" s="3" t="str">
        <f t="shared" si="146"/>
        <v>济南聊城1号架空光缆</v>
      </c>
      <c r="J1921" s="3" t="str">
        <f>INDEX(子缆名称!$B$4:$B$29,纤芯!M1921)</f>
        <v>A缆</v>
      </c>
      <c r="K1921" s="3">
        <v>2</v>
      </c>
      <c r="L1921" s="3">
        <f t="shared" si="147"/>
        <v>2</v>
      </c>
      <c r="M1921" s="3">
        <f t="shared" si="148"/>
        <v>1</v>
      </c>
      <c r="N1921" s="3" t="s">
        <v>54</v>
      </c>
      <c r="O1921" s="3">
        <f>COUNTIF([1]局站!$D$4:$D$172,"="&amp;N1921)</f>
        <v>1</v>
      </c>
      <c r="P1921" s="3">
        <v>0</v>
      </c>
      <c r="Q1921" s="3">
        <v>0</v>
      </c>
      <c r="R1921" s="3">
        <v>0</v>
      </c>
      <c r="S1921" s="3" t="s">
        <v>153</v>
      </c>
      <c r="T1921" s="3">
        <f>COUNTIF([1]局站!$D$4:$D$172,"="&amp;S1921)</f>
        <v>1</v>
      </c>
      <c r="U1921" s="3">
        <v>0</v>
      </c>
      <c r="V1921" s="3">
        <v>0</v>
      </c>
      <c r="W1921" s="3">
        <v>0</v>
      </c>
      <c r="X1921" s="3" t="s">
        <v>1215</v>
      </c>
      <c r="Y1921" s="3" t="s">
        <v>880</v>
      </c>
      <c r="Z1921" s="3" t="str">
        <f>INDEX(业务类型!$C$4:$C$8,MATCH(纤芯!Y1921,业务类型!$B$4:$B$8,0))</f>
        <v>IDLE</v>
      </c>
      <c r="AA1921" s="3"/>
    </row>
    <row r="1922" spans="1:27" ht="33" x14ac:dyDescent="0.2">
      <c r="A1922" s="3">
        <v>1919</v>
      </c>
      <c r="B1922" s="3">
        <f t="shared" si="149"/>
        <v>37014104003</v>
      </c>
      <c r="C1922" s="3" t="s">
        <v>1166</v>
      </c>
      <c r="D1922" s="3" t="s">
        <v>214</v>
      </c>
      <c r="E1922" s="3" t="str">
        <f>INDEX(光放段!$G$4:$G$237,MATCH(纤芯!G1922,光放段!$C$4:$C$237,0))</f>
        <v>山东二干|济南聊城1号架空光缆:济南共青团-聊城柳园南路</v>
      </c>
      <c r="F1922" s="3">
        <f>INDEX(光放段!$I$4:$I$237,MATCH(纤芯!H1922,光放段!$B$4:$B$237,0))</f>
        <v>37014100000</v>
      </c>
      <c r="G1922" s="3" t="str">
        <f t="shared" si="145"/>
        <v>山东二干|济南聊城1号架空光缆:东阿府前街-聊城柳园南路</v>
      </c>
      <c r="H1922" s="3">
        <f>INDEX(光放段!$B$4:$B$237,MATCH(纤芯!G1922,光放段!$C$4:$C$237,0))</f>
        <v>37014104000</v>
      </c>
      <c r="I1922" s="3" t="str">
        <f t="shared" si="146"/>
        <v>济南聊城1号架空光缆</v>
      </c>
      <c r="J1922" s="3" t="str">
        <f>INDEX(子缆名称!$B$4:$B$29,纤芯!M1922)</f>
        <v>A缆</v>
      </c>
      <c r="K1922" s="3">
        <v>3</v>
      </c>
      <c r="L1922" s="3">
        <f t="shared" si="147"/>
        <v>3</v>
      </c>
      <c r="M1922" s="3">
        <f t="shared" si="148"/>
        <v>1</v>
      </c>
      <c r="N1922" s="3" t="s">
        <v>54</v>
      </c>
      <c r="O1922" s="3">
        <f>COUNTIF([1]局站!$D$4:$D$172,"="&amp;N1922)</f>
        <v>1</v>
      </c>
      <c r="P1922" s="3">
        <v>0</v>
      </c>
      <c r="Q1922" s="3">
        <v>0</v>
      </c>
      <c r="R1922" s="3">
        <v>0</v>
      </c>
      <c r="S1922" s="3" t="s">
        <v>153</v>
      </c>
      <c r="T1922" s="3">
        <f>COUNTIF([1]局站!$D$4:$D$172,"="&amp;S1922)</f>
        <v>1</v>
      </c>
      <c r="U1922" s="3">
        <v>0</v>
      </c>
      <c r="V1922" s="3">
        <v>0</v>
      </c>
      <c r="W1922" s="3">
        <v>0</v>
      </c>
      <c r="X1922" s="3" t="s">
        <v>1215</v>
      </c>
      <c r="Y1922" s="3" t="s">
        <v>880</v>
      </c>
      <c r="Z1922" s="3" t="str">
        <f>INDEX(业务类型!$C$4:$C$8,MATCH(纤芯!Y1922,业务类型!$B$4:$B$8,0))</f>
        <v>IDLE</v>
      </c>
      <c r="AA1922" s="3"/>
    </row>
    <row r="1923" spans="1:27" ht="33" x14ac:dyDescent="0.2">
      <c r="A1923" s="3">
        <v>1920</v>
      </c>
      <c r="B1923" s="3">
        <f t="shared" si="149"/>
        <v>37014104004</v>
      </c>
      <c r="C1923" s="3" t="s">
        <v>1166</v>
      </c>
      <c r="D1923" s="3" t="s">
        <v>214</v>
      </c>
      <c r="E1923" s="3" t="str">
        <f>INDEX(光放段!$G$4:$G$237,MATCH(纤芯!G1923,光放段!$C$4:$C$237,0))</f>
        <v>山东二干|济南聊城1号架空光缆:济南共青团-聊城柳园南路</v>
      </c>
      <c r="F1923" s="3">
        <f>INDEX(光放段!$I$4:$I$237,MATCH(纤芯!H1923,光放段!$B$4:$B$237,0))</f>
        <v>37014100000</v>
      </c>
      <c r="G1923" s="3" t="str">
        <f t="shared" si="145"/>
        <v>山东二干|济南聊城1号架空光缆:东阿府前街-聊城柳园南路</v>
      </c>
      <c r="H1923" s="3">
        <f>INDEX(光放段!$B$4:$B$237,MATCH(纤芯!G1923,光放段!$C$4:$C$237,0))</f>
        <v>37014104000</v>
      </c>
      <c r="I1923" s="3" t="str">
        <f t="shared" si="146"/>
        <v>济南聊城1号架空光缆</v>
      </c>
      <c r="J1923" s="3" t="str">
        <f>INDEX(子缆名称!$B$4:$B$29,纤芯!M1923)</f>
        <v>A缆</v>
      </c>
      <c r="K1923" s="3">
        <v>4</v>
      </c>
      <c r="L1923" s="3">
        <f t="shared" si="147"/>
        <v>4</v>
      </c>
      <c r="M1923" s="3">
        <f t="shared" si="148"/>
        <v>1</v>
      </c>
      <c r="N1923" s="3" t="s">
        <v>54</v>
      </c>
      <c r="O1923" s="3">
        <f>COUNTIF([1]局站!$D$4:$D$172,"="&amp;N1923)</f>
        <v>1</v>
      </c>
      <c r="P1923" s="3">
        <v>0</v>
      </c>
      <c r="Q1923" s="3">
        <v>0</v>
      </c>
      <c r="R1923" s="3">
        <v>0</v>
      </c>
      <c r="S1923" s="3" t="s">
        <v>153</v>
      </c>
      <c r="T1923" s="3">
        <f>COUNTIF([1]局站!$D$4:$D$172,"="&amp;S1923)</f>
        <v>1</v>
      </c>
      <c r="U1923" s="3">
        <v>0</v>
      </c>
      <c r="V1923" s="3">
        <v>0</v>
      </c>
      <c r="W1923" s="3">
        <v>0</v>
      </c>
      <c r="X1923" s="3" t="s">
        <v>1215</v>
      </c>
      <c r="Y1923" s="3" t="s">
        <v>880</v>
      </c>
      <c r="Z1923" s="3" t="str">
        <f>INDEX(业务类型!$C$4:$C$8,MATCH(纤芯!Y1923,业务类型!$B$4:$B$8,0))</f>
        <v>IDLE</v>
      </c>
      <c r="AA1923" s="3"/>
    </row>
    <row r="1924" spans="1:27" ht="33" x14ac:dyDescent="0.2">
      <c r="A1924" s="3">
        <v>1921</v>
      </c>
      <c r="B1924" s="3">
        <f t="shared" si="149"/>
        <v>37014104005</v>
      </c>
      <c r="C1924" s="3" t="s">
        <v>1166</v>
      </c>
      <c r="D1924" s="3" t="s">
        <v>214</v>
      </c>
      <c r="E1924" s="3" t="str">
        <f>INDEX(光放段!$G$4:$G$237,MATCH(纤芯!G1924,光放段!$C$4:$C$237,0))</f>
        <v>山东二干|济南聊城1号架空光缆:济南共青团-聊城柳园南路</v>
      </c>
      <c r="F1924" s="3">
        <f>INDEX(光放段!$I$4:$I$237,MATCH(纤芯!H1924,光放段!$B$4:$B$237,0))</f>
        <v>37014100000</v>
      </c>
      <c r="G1924" s="3" t="str">
        <f t="shared" si="145"/>
        <v>山东二干|济南聊城1号架空光缆:东阿府前街-聊城柳园南路</v>
      </c>
      <c r="H1924" s="3">
        <f>INDEX(光放段!$B$4:$B$237,MATCH(纤芯!G1924,光放段!$C$4:$C$237,0))</f>
        <v>37014104000</v>
      </c>
      <c r="I1924" s="3" t="str">
        <f t="shared" si="146"/>
        <v>济南聊城1号架空光缆</v>
      </c>
      <c r="J1924" s="3" t="str">
        <f>INDEX(子缆名称!$B$4:$B$29,纤芯!M1924)</f>
        <v>A缆</v>
      </c>
      <c r="K1924" s="3">
        <v>5</v>
      </c>
      <c r="L1924" s="3">
        <f t="shared" si="147"/>
        <v>5</v>
      </c>
      <c r="M1924" s="3">
        <f t="shared" si="148"/>
        <v>1</v>
      </c>
      <c r="N1924" s="3" t="s">
        <v>54</v>
      </c>
      <c r="O1924" s="3">
        <f>COUNTIF([1]局站!$D$4:$D$172,"="&amp;N1924)</f>
        <v>1</v>
      </c>
      <c r="P1924" s="3">
        <v>0</v>
      </c>
      <c r="Q1924" s="3">
        <v>0</v>
      </c>
      <c r="R1924" s="3">
        <v>0</v>
      </c>
      <c r="S1924" s="3" t="s">
        <v>153</v>
      </c>
      <c r="T1924" s="3">
        <f>COUNTIF([1]局站!$D$4:$D$172,"="&amp;S1924)</f>
        <v>1</v>
      </c>
      <c r="U1924" s="3">
        <v>0</v>
      </c>
      <c r="V1924" s="3">
        <v>0</v>
      </c>
      <c r="W1924" s="3">
        <v>0</v>
      </c>
      <c r="X1924" s="3" t="s">
        <v>1215</v>
      </c>
      <c r="Y1924" s="3" t="s">
        <v>880</v>
      </c>
      <c r="Z1924" s="3" t="str">
        <f>INDEX(业务类型!$C$4:$C$8,MATCH(纤芯!Y1924,业务类型!$B$4:$B$8,0))</f>
        <v>IDLE</v>
      </c>
      <c r="AA1924" s="3"/>
    </row>
    <row r="1925" spans="1:27" ht="33" x14ac:dyDescent="0.2">
      <c r="A1925" s="3">
        <v>1922</v>
      </c>
      <c r="B1925" s="3">
        <f t="shared" si="149"/>
        <v>37014104006</v>
      </c>
      <c r="C1925" s="3" t="s">
        <v>1166</v>
      </c>
      <c r="D1925" s="3" t="s">
        <v>214</v>
      </c>
      <c r="E1925" s="3" t="str">
        <f>INDEX(光放段!$G$4:$G$237,MATCH(纤芯!G1925,光放段!$C$4:$C$237,0))</f>
        <v>山东二干|济南聊城1号架空光缆:济南共青团-聊城柳园南路</v>
      </c>
      <c r="F1925" s="3">
        <f>INDEX(光放段!$I$4:$I$237,MATCH(纤芯!H1925,光放段!$B$4:$B$237,0))</f>
        <v>37014100000</v>
      </c>
      <c r="G1925" s="3" t="str">
        <f t="shared" ref="G1925:G1988" si="150">C1925&amp;"|"&amp;D1925&amp;":"&amp;N1925&amp;"-"&amp;S1925</f>
        <v>山东二干|济南聊城1号架空光缆:东阿府前街-聊城柳园南路</v>
      </c>
      <c r="H1925" s="3">
        <f>INDEX(光放段!$B$4:$B$237,MATCH(纤芯!G1925,光放段!$C$4:$C$237,0))</f>
        <v>37014104000</v>
      </c>
      <c r="I1925" s="3" t="str">
        <f t="shared" ref="I1925:I1988" si="151">D1925</f>
        <v>济南聊城1号架空光缆</v>
      </c>
      <c r="J1925" s="3" t="str">
        <f>INDEX(子缆名称!$B$4:$B$29,纤芯!M1925)</f>
        <v>A缆</v>
      </c>
      <c r="K1925" s="3">
        <v>6</v>
      </c>
      <c r="L1925" s="3">
        <f t="shared" ref="L1925:L1988" si="152">MOD(K1925-1,12)+1</f>
        <v>6</v>
      </c>
      <c r="M1925" s="3">
        <f t="shared" ref="M1925:M1988" si="153">INT((K1925-1)/12)+1</f>
        <v>1</v>
      </c>
      <c r="N1925" s="3" t="s">
        <v>54</v>
      </c>
      <c r="O1925" s="3">
        <f>COUNTIF([1]局站!$D$4:$D$172,"="&amp;N1925)</f>
        <v>1</v>
      </c>
      <c r="P1925" s="3">
        <v>0</v>
      </c>
      <c r="Q1925" s="3">
        <v>0</v>
      </c>
      <c r="R1925" s="3">
        <v>0</v>
      </c>
      <c r="S1925" s="3" t="s">
        <v>153</v>
      </c>
      <c r="T1925" s="3">
        <f>COUNTIF([1]局站!$D$4:$D$172,"="&amp;S1925)</f>
        <v>1</v>
      </c>
      <c r="U1925" s="3">
        <v>0</v>
      </c>
      <c r="V1925" s="3">
        <v>0</v>
      </c>
      <c r="W1925" s="3">
        <v>0</v>
      </c>
      <c r="X1925" s="3" t="s">
        <v>1215</v>
      </c>
      <c r="Y1925" s="3" t="s">
        <v>854</v>
      </c>
      <c r="Z1925" s="3" t="str">
        <f>INDEX(业务类型!$C$4:$C$8,MATCH(纤芯!Y1925,业务类型!$B$4:$B$8,0))</f>
        <v>LOCAL</v>
      </c>
      <c r="AA1925" s="3" t="s">
        <v>879</v>
      </c>
    </row>
    <row r="1926" spans="1:27" ht="33" x14ac:dyDescent="0.2">
      <c r="A1926" s="3">
        <v>1923</v>
      </c>
      <c r="B1926" s="3">
        <f t="shared" si="149"/>
        <v>37014104007</v>
      </c>
      <c r="C1926" s="3" t="s">
        <v>1166</v>
      </c>
      <c r="D1926" s="3" t="s">
        <v>214</v>
      </c>
      <c r="E1926" s="3" t="str">
        <f>INDEX(光放段!$G$4:$G$237,MATCH(纤芯!G1926,光放段!$C$4:$C$237,0))</f>
        <v>山东二干|济南聊城1号架空光缆:济南共青团-聊城柳园南路</v>
      </c>
      <c r="F1926" s="3">
        <f>INDEX(光放段!$I$4:$I$237,MATCH(纤芯!H1926,光放段!$B$4:$B$237,0))</f>
        <v>37014100000</v>
      </c>
      <c r="G1926" s="3" t="str">
        <f t="shared" si="150"/>
        <v>山东二干|济南聊城1号架空光缆:东阿府前街-聊城柳园南路</v>
      </c>
      <c r="H1926" s="3">
        <f>INDEX(光放段!$B$4:$B$237,MATCH(纤芯!G1926,光放段!$C$4:$C$237,0))</f>
        <v>37014104000</v>
      </c>
      <c r="I1926" s="3" t="str">
        <f t="shared" si="151"/>
        <v>济南聊城1号架空光缆</v>
      </c>
      <c r="J1926" s="3" t="str">
        <f>INDEX(子缆名称!$B$4:$B$29,纤芯!M1926)</f>
        <v>A缆</v>
      </c>
      <c r="K1926" s="3">
        <v>7</v>
      </c>
      <c r="L1926" s="3">
        <f t="shared" si="152"/>
        <v>7</v>
      </c>
      <c r="M1926" s="3">
        <f t="shared" si="153"/>
        <v>1</v>
      </c>
      <c r="N1926" s="3" t="s">
        <v>54</v>
      </c>
      <c r="O1926" s="3">
        <f>COUNTIF([1]局站!$D$4:$D$172,"="&amp;N1926)</f>
        <v>1</v>
      </c>
      <c r="P1926" s="3">
        <v>0</v>
      </c>
      <c r="Q1926" s="3">
        <v>0</v>
      </c>
      <c r="R1926" s="3">
        <v>0</v>
      </c>
      <c r="S1926" s="3" t="s">
        <v>153</v>
      </c>
      <c r="T1926" s="3">
        <f>COUNTIF([1]局站!$D$4:$D$172,"="&amp;S1926)</f>
        <v>1</v>
      </c>
      <c r="U1926" s="3">
        <v>0</v>
      </c>
      <c r="V1926" s="3">
        <v>0</v>
      </c>
      <c r="W1926" s="3">
        <v>0</v>
      </c>
      <c r="X1926" s="3" t="s">
        <v>1215</v>
      </c>
      <c r="Y1926" s="3" t="s">
        <v>854</v>
      </c>
      <c r="Z1926" s="3" t="str">
        <f>INDEX(业务类型!$C$4:$C$8,MATCH(纤芯!Y1926,业务类型!$B$4:$B$8,0))</f>
        <v>LOCAL</v>
      </c>
      <c r="AA1926" s="3" t="s">
        <v>879</v>
      </c>
    </row>
    <row r="1927" spans="1:27" ht="33" x14ac:dyDescent="0.2">
      <c r="A1927" s="3">
        <v>1924</v>
      </c>
      <c r="B1927" s="3">
        <f t="shared" si="149"/>
        <v>37014104008</v>
      </c>
      <c r="C1927" s="3" t="s">
        <v>1166</v>
      </c>
      <c r="D1927" s="3" t="s">
        <v>214</v>
      </c>
      <c r="E1927" s="3" t="str">
        <f>INDEX(光放段!$G$4:$G$237,MATCH(纤芯!G1927,光放段!$C$4:$C$237,0))</f>
        <v>山东二干|济南聊城1号架空光缆:济南共青团-聊城柳园南路</v>
      </c>
      <c r="F1927" s="3">
        <f>INDEX(光放段!$I$4:$I$237,MATCH(纤芯!H1927,光放段!$B$4:$B$237,0))</f>
        <v>37014100000</v>
      </c>
      <c r="G1927" s="3" t="str">
        <f t="shared" si="150"/>
        <v>山东二干|济南聊城1号架空光缆:东阿府前街-聊城柳园南路</v>
      </c>
      <c r="H1927" s="3">
        <f>INDEX(光放段!$B$4:$B$237,MATCH(纤芯!G1927,光放段!$C$4:$C$237,0))</f>
        <v>37014104000</v>
      </c>
      <c r="I1927" s="3" t="str">
        <f t="shared" si="151"/>
        <v>济南聊城1号架空光缆</v>
      </c>
      <c r="J1927" s="3" t="str">
        <f>INDEX(子缆名称!$B$4:$B$29,纤芯!M1927)</f>
        <v>A缆</v>
      </c>
      <c r="K1927" s="3">
        <v>8</v>
      </c>
      <c r="L1927" s="3">
        <f t="shared" si="152"/>
        <v>8</v>
      </c>
      <c r="M1927" s="3">
        <f t="shared" si="153"/>
        <v>1</v>
      </c>
      <c r="N1927" s="3" t="s">
        <v>54</v>
      </c>
      <c r="O1927" s="3">
        <f>COUNTIF([1]局站!$D$4:$D$172,"="&amp;N1927)</f>
        <v>1</v>
      </c>
      <c r="P1927" s="3">
        <v>0</v>
      </c>
      <c r="Q1927" s="3">
        <v>0</v>
      </c>
      <c r="R1927" s="3">
        <v>0</v>
      </c>
      <c r="S1927" s="3" t="s">
        <v>153</v>
      </c>
      <c r="T1927" s="3">
        <f>COUNTIF([1]局站!$D$4:$D$172,"="&amp;S1927)</f>
        <v>1</v>
      </c>
      <c r="U1927" s="3">
        <v>0</v>
      </c>
      <c r="V1927" s="3">
        <v>0</v>
      </c>
      <c r="W1927" s="3">
        <v>0</v>
      </c>
      <c r="X1927" s="3" t="s">
        <v>1215</v>
      </c>
      <c r="Y1927" s="3" t="s">
        <v>881</v>
      </c>
      <c r="Z1927" s="3" t="str">
        <f>INDEX(业务类型!$C$4:$C$8,MATCH(纤芯!Y1927,业务类型!$B$4:$B$8,0))</f>
        <v>OTHER</v>
      </c>
      <c r="AA1927" s="3" t="s">
        <v>888</v>
      </c>
    </row>
    <row r="1928" spans="1:27" ht="33" x14ac:dyDescent="0.2">
      <c r="A1928" s="3">
        <v>1925</v>
      </c>
      <c r="B1928" s="3">
        <f t="shared" si="149"/>
        <v>37014104009</v>
      </c>
      <c r="C1928" s="3" t="s">
        <v>1166</v>
      </c>
      <c r="D1928" s="3" t="s">
        <v>214</v>
      </c>
      <c r="E1928" s="3" t="str">
        <f>INDEX(光放段!$G$4:$G$237,MATCH(纤芯!G1928,光放段!$C$4:$C$237,0))</f>
        <v>山东二干|济南聊城1号架空光缆:济南共青团-聊城柳园南路</v>
      </c>
      <c r="F1928" s="3">
        <f>INDEX(光放段!$I$4:$I$237,MATCH(纤芯!H1928,光放段!$B$4:$B$237,0))</f>
        <v>37014100000</v>
      </c>
      <c r="G1928" s="3" t="str">
        <f t="shared" si="150"/>
        <v>山东二干|济南聊城1号架空光缆:东阿府前街-聊城柳园南路</v>
      </c>
      <c r="H1928" s="3">
        <f>INDEX(光放段!$B$4:$B$237,MATCH(纤芯!G1928,光放段!$C$4:$C$237,0))</f>
        <v>37014104000</v>
      </c>
      <c r="I1928" s="3" t="str">
        <f t="shared" si="151"/>
        <v>济南聊城1号架空光缆</v>
      </c>
      <c r="J1928" s="3" t="str">
        <f>INDEX(子缆名称!$B$4:$B$29,纤芯!M1928)</f>
        <v>A缆</v>
      </c>
      <c r="K1928" s="3">
        <v>9</v>
      </c>
      <c r="L1928" s="3">
        <f t="shared" si="152"/>
        <v>9</v>
      </c>
      <c r="M1928" s="3">
        <f t="shared" si="153"/>
        <v>1</v>
      </c>
      <c r="N1928" s="3" t="s">
        <v>54</v>
      </c>
      <c r="O1928" s="3">
        <f>COUNTIF([1]局站!$D$4:$D$172,"="&amp;N1928)</f>
        <v>1</v>
      </c>
      <c r="P1928" s="3">
        <v>0</v>
      </c>
      <c r="Q1928" s="3">
        <v>0</v>
      </c>
      <c r="R1928" s="3">
        <v>0</v>
      </c>
      <c r="S1928" s="3" t="s">
        <v>153</v>
      </c>
      <c r="T1928" s="3">
        <f>COUNTIF([1]局站!$D$4:$D$172,"="&amp;S1928)</f>
        <v>1</v>
      </c>
      <c r="U1928" s="3">
        <v>0</v>
      </c>
      <c r="V1928" s="3">
        <v>0</v>
      </c>
      <c r="W1928" s="3">
        <v>0</v>
      </c>
      <c r="X1928" s="3" t="s">
        <v>1215</v>
      </c>
      <c r="Y1928" s="3" t="s">
        <v>880</v>
      </c>
      <c r="Z1928" s="3" t="str">
        <f>INDEX(业务类型!$C$4:$C$8,MATCH(纤芯!Y1928,业务类型!$B$4:$B$8,0))</f>
        <v>IDLE</v>
      </c>
      <c r="AA1928" s="3"/>
    </row>
    <row r="1929" spans="1:27" ht="33" x14ac:dyDescent="0.2">
      <c r="A1929" s="3">
        <v>1926</v>
      </c>
      <c r="B1929" s="3">
        <f t="shared" si="149"/>
        <v>37014104010</v>
      </c>
      <c r="C1929" s="3" t="s">
        <v>1166</v>
      </c>
      <c r="D1929" s="3" t="s">
        <v>214</v>
      </c>
      <c r="E1929" s="3" t="str">
        <f>INDEX(光放段!$G$4:$G$237,MATCH(纤芯!G1929,光放段!$C$4:$C$237,0))</f>
        <v>山东二干|济南聊城1号架空光缆:济南共青团-聊城柳园南路</v>
      </c>
      <c r="F1929" s="3">
        <f>INDEX(光放段!$I$4:$I$237,MATCH(纤芯!H1929,光放段!$B$4:$B$237,0))</f>
        <v>37014100000</v>
      </c>
      <c r="G1929" s="3" t="str">
        <f t="shared" si="150"/>
        <v>山东二干|济南聊城1号架空光缆:东阿府前街-聊城柳园南路</v>
      </c>
      <c r="H1929" s="3">
        <f>INDEX(光放段!$B$4:$B$237,MATCH(纤芯!G1929,光放段!$C$4:$C$237,0))</f>
        <v>37014104000</v>
      </c>
      <c r="I1929" s="3" t="str">
        <f t="shared" si="151"/>
        <v>济南聊城1号架空光缆</v>
      </c>
      <c r="J1929" s="3" t="str">
        <f>INDEX(子缆名称!$B$4:$B$29,纤芯!M1929)</f>
        <v>A缆</v>
      </c>
      <c r="K1929" s="3">
        <v>10</v>
      </c>
      <c r="L1929" s="3">
        <f t="shared" si="152"/>
        <v>10</v>
      </c>
      <c r="M1929" s="3">
        <f t="shared" si="153"/>
        <v>1</v>
      </c>
      <c r="N1929" s="3" t="s">
        <v>54</v>
      </c>
      <c r="O1929" s="3">
        <f>COUNTIF([1]局站!$D$4:$D$172,"="&amp;N1929)</f>
        <v>1</v>
      </c>
      <c r="P1929" s="3">
        <v>0</v>
      </c>
      <c r="Q1929" s="3">
        <v>0</v>
      </c>
      <c r="R1929" s="3">
        <v>0</v>
      </c>
      <c r="S1929" s="3" t="s">
        <v>153</v>
      </c>
      <c r="T1929" s="3">
        <f>COUNTIF([1]局站!$D$4:$D$172,"="&amp;S1929)</f>
        <v>1</v>
      </c>
      <c r="U1929" s="3">
        <v>0</v>
      </c>
      <c r="V1929" s="3">
        <v>0</v>
      </c>
      <c r="W1929" s="3">
        <v>0</v>
      </c>
      <c r="X1929" s="3" t="s">
        <v>1215</v>
      </c>
      <c r="Y1929" s="3" t="s">
        <v>880</v>
      </c>
      <c r="Z1929" s="3" t="str">
        <f>INDEX(业务类型!$C$4:$C$8,MATCH(纤芯!Y1929,业务类型!$B$4:$B$8,0))</f>
        <v>IDLE</v>
      </c>
      <c r="AA1929" s="3"/>
    </row>
    <row r="1930" spans="1:27" ht="33" x14ac:dyDescent="0.2">
      <c r="A1930" s="3">
        <v>1927</v>
      </c>
      <c r="B1930" s="3">
        <f t="shared" si="149"/>
        <v>37014104011</v>
      </c>
      <c r="C1930" s="3" t="s">
        <v>1166</v>
      </c>
      <c r="D1930" s="3" t="s">
        <v>214</v>
      </c>
      <c r="E1930" s="3" t="str">
        <f>INDEX(光放段!$G$4:$G$237,MATCH(纤芯!G1930,光放段!$C$4:$C$237,0))</f>
        <v>山东二干|济南聊城1号架空光缆:济南共青团-聊城柳园南路</v>
      </c>
      <c r="F1930" s="3">
        <f>INDEX(光放段!$I$4:$I$237,MATCH(纤芯!H1930,光放段!$B$4:$B$237,0))</f>
        <v>37014100000</v>
      </c>
      <c r="G1930" s="3" t="str">
        <f t="shared" si="150"/>
        <v>山东二干|济南聊城1号架空光缆:东阿府前街-聊城柳园南路</v>
      </c>
      <c r="H1930" s="3">
        <f>INDEX(光放段!$B$4:$B$237,MATCH(纤芯!G1930,光放段!$C$4:$C$237,0))</f>
        <v>37014104000</v>
      </c>
      <c r="I1930" s="3" t="str">
        <f t="shared" si="151"/>
        <v>济南聊城1号架空光缆</v>
      </c>
      <c r="J1930" s="3" t="str">
        <f>INDEX(子缆名称!$B$4:$B$29,纤芯!M1930)</f>
        <v>A缆</v>
      </c>
      <c r="K1930" s="3">
        <v>11</v>
      </c>
      <c r="L1930" s="3">
        <f t="shared" si="152"/>
        <v>11</v>
      </c>
      <c r="M1930" s="3">
        <f t="shared" si="153"/>
        <v>1</v>
      </c>
      <c r="N1930" s="3" t="s">
        <v>54</v>
      </c>
      <c r="O1930" s="3">
        <f>COUNTIF([1]局站!$D$4:$D$172,"="&amp;N1930)</f>
        <v>1</v>
      </c>
      <c r="P1930" s="3">
        <v>0</v>
      </c>
      <c r="Q1930" s="3">
        <v>0</v>
      </c>
      <c r="R1930" s="3">
        <v>0</v>
      </c>
      <c r="S1930" s="3" t="s">
        <v>153</v>
      </c>
      <c r="T1930" s="3">
        <f>COUNTIF([1]局站!$D$4:$D$172,"="&amp;S1930)</f>
        <v>1</v>
      </c>
      <c r="U1930" s="3">
        <v>0</v>
      </c>
      <c r="V1930" s="3">
        <v>0</v>
      </c>
      <c r="W1930" s="3">
        <v>0</v>
      </c>
      <c r="X1930" s="3" t="s">
        <v>1215</v>
      </c>
      <c r="Y1930" s="3" t="s">
        <v>881</v>
      </c>
      <c r="Z1930" s="3" t="str">
        <f>INDEX(业务类型!$C$4:$C$8,MATCH(纤芯!Y1930,业务类型!$B$4:$B$8,0))</f>
        <v>OTHER</v>
      </c>
      <c r="AA1930" s="3" t="s">
        <v>888</v>
      </c>
    </row>
    <row r="1931" spans="1:27" ht="33" x14ac:dyDescent="0.2">
      <c r="A1931" s="3">
        <v>1928</v>
      </c>
      <c r="B1931" s="3">
        <f t="shared" si="149"/>
        <v>37014104012</v>
      </c>
      <c r="C1931" s="3" t="s">
        <v>1166</v>
      </c>
      <c r="D1931" s="3" t="s">
        <v>214</v>
      </c>
      <c r="E1931" s="3" t="str">
        <f>INDEX(光放段!$G$4:$G$237,MATCH(纤芯!G1931,光放段!$C$4:$C$237,0))</f>
        <v>山东二干|济南聊城1号架空光缆:济南共青团-聊城柳园南路</v>
      </c>
      <c r="F1931" s="3">
        <f>INDEX(光放段!$I$4:$I$237,MATCH(纤芯!H1931,光放段!$B$4:$B$237,0))</f>
        <v>37014100000</v>
      </c>
      <c r="G1931" s="3" t="str">
        <f t="shared" si="150"/>
        <v>山东二干|济南聊城1号架空光缆:东阿府前街-聊城柳园南路</v>
      </c>
      <c r="H1931" s="3">
        <f>INDEX(光放段!$B$4:$B$237,MATCH(纤芯!G1931,光放段!$C$4:$C$237,0))</f>
        <v>37014104000</v>
      </c>
      <c r="I1931" s="3" t="str">
        <f t="shared" si="151"/>
        <v>济南聊城1号架空光缆</v>
      </c>
      <c r="J1931" s="3" t="str">
        <f>INDEX(子缆名称!$B$4:$B$29,纤芯!M1931)</f>
        <v>A缆</v>
      </c>
      <c r="K1931" s="3">
        <v>12</v>
      </c>
      <c r="L1931" s="3">
        <f t="shared" si="152"/>
        <v>12</v>
      </c>
      <c r="M1931" s="3">
        <f t="shared" si="153"/>
        <v>1</v>
      </c>
      <c r="N1931" s="3" t="s">
        <v>54</v>
      </c>
      <c r="O1931" s="3">
        <f>COUNTIF([1]局站!$D$4:$D$172,"="&amp;N1931)</f>
        <v>1</v>
      </c>
      <c r="P1931" s="3">
        <v>0</v>
      </c>
      <c r="Q1931" s="3">
        <v>0</v>
      </c>
      <c r="R1931" s="3">
        <v>0</v>
      </c>
      <c r="S1931" s="3" t="s">
        <v>153</v>
      </c>
      <c r="T1931" s="3">
        <f>COUNTIF([1]局站!$D$4:$D$172,"="&amp;S1931)</f>
        <v>1</v>
      </c>
      <c r="U1931" s="3">
        <v>0</v>
      </c>
      <c r="V1931" s="3">
        <v>0</v>
      </c>
      <c r="W1931" s="3">
        <v>0</v>
      </c>
      <c r="X1931" s="3" t="s">
        <v>1215</v>
      </c>
      <c r="Y1931" s="3" t="s">
        <v>880</v>
      </c>
      <c r="Z1931" s="3" t="str">
        <f>INDEX(业务类型!$C$4:$C$8,MATCH(纤芯!Y1931,业务类型!$B$4:$B$8,0))</f>
        <v>IDLE</v>
      </c>
      <c r="AA1931" s="3"/>
    </row>
    <row r="1932" spans="1:27" ht="16.5" x14ac:dyDescent="0.2">
      <c r="A1932" s="3">
        <v>1929</v>
      </c>
      <c r="B1932" s="3">
        <f t="shared" si="149"/>
        <v>37015101001</v>
      </c>
      <c r="C1932" s="3" t="s">
        <v>1166</v>
      </c>
      <c r="D1932" s="3" t="s">
        <v>215</v>
      </c>
      <c r="E1932" s="3" t="str">
        <f>INDEX(光放段!$G$4:$G$237,MATCH(纤芯!G1932,光放段!$C$4:$C$237,0))</f>
        <v>山东二干|济南聊城2号光缆:济南经十路-聊城联通建设路</v>
      </c>
      <c r="F1932" s="3">
        <f>INDEX(光放段!$I$4:$I$237,MATCH(纤芯!H1932,光放段!$B$4:$B$237,0))</f>
        <v>37015100000</v>
      </c>
      <c r="G1932" s="3" t="str">
        <f t="shared" si="150"/>
        <v>山东二干|济南聊城2号光缆:济南经十路-平阴西基站</v>
      </c>
      <c r="H1932" s="3">
        <f>INDEX(光放段!$B$4:$B$237,MATCH(纤芯!G1932,光放段!$C$4:$C$237,0))</f>
        <v>37015101000</v>
      </c>
      <c r="I1932" s="3" t="str">
        <f t="shared" si="151"/>
        <v>济南聊城2号光缆</v>
      </c>
      <c r="J1932" s="3" t="str">
        <f>INDEX(子缆名称!$B$4:$B$29,纤芯!M1932)</f>
        <v>A缆</v>
      </c>
      <c r="K1932" s="3">
        <v>1</v>
      </c>
      <c r="L1932" s="3">
        <f t="shared" si="152"/>
        <v>1</v>
      </c>
      <c r="M1932" s="3">
        <f t="shared" si="153"/>
        <v>1</v>
      </c>
      <c r="N1932" s="3" t="s">
        <v>41</v>
      </c>
      <c r="O1932" s="3">
        <f>COUNTIF([1]局站!$D$4:$D$172,"="&amp;N1932)</f>
        <v>1</v>
      </c>
      <c r="P1932" s="3">
        <v>0</v>
      </c>
      <c r="Q1932" s="3">
        <v>0</v>
      </c>
      <c r="R1932" s="3">
        <v>0</v>
      </c>
      <c r="S1932" s="3" t="s">
        <v>55</v>
      </c>
      <c r="T1932" s="3">
        <f>COUNTIF([1]局站!$D$4:$D$172,"="&amp;S1932)</f>
        <v>1</v>
      </c>
      <c r="U1932" s="3">
        <v>0</v>
      </c>
      <c r="V1932" s="3">
        <v>0</v>
      </c>
      <c r="W1932" s="3">
        <v>0</v>
      </c>
      <c r="X1932" s="3" t="s">
        <v>1215</v>
      </c>
      <c r="Y1932" s="3" t="s">
        <v>880</v>
      </c>
      <c r="Z1932" s="3" t="str">
        <f>INDEX(业务类型!$C$4:$C$8,MATCH(纤芯!Y1932,业务类型!$B$4:$B$8,0))</f>
        <v>IDLE</v>
      </c>
      <c r="AA1932" s="3"/>
    </row>
    <row r="1933" spans="1:27" ht="16.5" x14ac:dyDescent="0.2">
      <c r="A1933" s="3">
        <v>1930</v>
      </c>
      <c r="B1933" s="3">
        <f t="shared" si="149"/>
        <v>37015101002</v>
      </c>
      <c r="C1933" s="3" t="s">
        <v>1166</v>
      </c>
      <c r="D1933" s="3" t="s">
        <v>215</v>
      </c>
      <c r="E1933" s="3" t="str">
        <f>INDEX(光放段!$G$4:$G$237,MATCH(纤芯!G1933,光放段!$C$4:$C$237,0))</f>
        <v>山东二干|济南聊城2号光缆:济南经十路-聊城联通建设路</v>
      </c>
      <c r="F1933" s="3">
        <f>INDEX(光放段!$I$4:$I$237,MATCH(纤芯!H1933,光放段!$B$4:$B$237,0))</f>
        <v>37015100000</v>
      </c>
      <c r="G1933" s="3" t="str">
        <f t="shared" si="150"/>
        <v>山东二干|济南聊城2号光缆:济南经十路-平阴西基站</v>
      </c>
      <c r="H1933" s="3">
        <f>INDEX(光放段!$B$4:$B$237,MATCH(纤芯!G1933,光放段!$C$4:$C$237,0))</f>
        <v>37015101000</v>
      </c>
      <c r="I1933" s="3" t="str">
        <f t="shared" si="151"/>
        <v>济南聊城2号光缆</v>
      </c>
      <c r="J1933" s="3" t="str">
        <f>INDEX(子缆名称!$B$4:$B$29,纤芯!M1933)</f>
        <v>A缆</v>
      </c>
      <c r="K1933" s="3">
        <v>2</v>
      </c>
      <c r="L1933" s="3">
        <f t="shared" si="152"/>
        <v>2</v>
      </c>
      <c r="M1933" s="3">
        <f t="shared" si="153"/>
        <v>1</v>
      </c>
      <c r="N1933" s="3" t="s">
        <v>41</v>
      </c>
      <c r="O1933" s="3">
        <f>COUNTIF([1]局站!$D$4:$D$172,"="&amp;N1933)</f>
        <v>1</v>
      </c>
      <c r="P1933" s="3">
        <v>0</v>
      </c>
      <c r="Q1933" s="3">
        <v>0</v>
      </c>
      <c r="R1933" s="3">
        <v>0</v>
      </c>
      <c r="S1933" s="3" t="s">
        <v>55</v>
      </c>
      <c r="T1933" s="3">
        <f>COUNTIF([1]局站!$D$4:$D$172,"="&amp;S1933)</f>
        <v>1</v>
      </c>
      <c r="U1933" s="3">
        <v>0</v>
      </c>
      <c r="V1933" s="3">
        <v>0</v>
      </c>
      <c r="W1933" s="3">
        <v>0</v>
      </c>
      <c r="X1933" s="3" t="s">
        <v>1215</v>
      </c>
      <c r="Y1933" s="3" t="s">
        <v>880</v>
      </c>
      <c r="Z1933" s="3" t="str">
        <f>INDEX(业务类型!$C$4:$C$8,MATCH(纤芯!Y1933,业务类型!$B$4:$B$8,0))</f>
        <v>IDLE</v>
      </c>
      <c r="AA1933" s="3"/>
    </row>
    <row r="1934" spans="1:27" ht="16.5" x14ac:dyDescent="0.2">
      <c r="A1934" s="3">
        <v>1931</v>
      </c>
      <c r="B1934" s="3">
        <f t="shared" si="149"/>
        <v>37015101003</v>
      </c>
      <c r="C1934" s="3" t="s">
        <v>1166</v>
      </c>
      <c r="D1934" s="3" t="s">
        <v>215</v>
      </c>
      <c r="E1934" s="3" t="str">
        <f>INDEX(光放段!$G$4:$G$237,MATCH(纤芯!G1934,光放段!$C$4:$C$237,0))</f>
        <v>山东二干|济南聊城2号光缆:济南经十路-聊城联通建设路</v>
      </c>
      <c r="F1934" s="3">
        <f>INDEX(光放段!$I$4:$I$237,MATCH(纤芯!H1934,光放段!$B$4:$B$237,0))</f>
        <v>37015100000</v>
      </c>
      <c r="G1934" s="3" t="str">
        <f t="shared" si="150"/>
        <v>山东二干|济南聊城2号光缆:济南经十路-平阴西基站</v>
      </c>
      <c r="H1934" s="3">
        <f>INDEX(光放段!$B$4:$B$237,MATCH(纤芯!G1934,光放段!$C$4:$C$237,0))</f>
        <v>37015101000</v>
      </c>
      <c r="I1934" s="3" t="str">
        <f t="shared" si="151"/>
        <v>济南聊城2号光缆</v>
      </c>
      <c r="J1934" s="3" t="str">
        <f>INDEX(子缆名称!$B$4:$B$29,纤芯!M1934)</f>
        <v>A缆</v>
      </c>
      <c r="K1934" s="3">
        <v>3</v>
      </c>
      <c r="L1934" s="3">
        <f t="shared" si="152"/>
        <v>3</v>
      </c>
      <c r="M1934" s="3">
        <f t="shared" si="153"/>
        <v>1</v>
      </c>
      <c r="N1934" s="3" t="s">
        <v>41</v>
      </c>
      <c r="O1934" s="3">
        <f>COUNTIF([1]局站!$D$4:$D$172,"="&amp;N1934)</f>
        <v>1</v>
      </c>
      <c r="P1934" s="3">
        <v>0</v>
      </c>
      <c r="Q1934" s="3">
        <v>0</v>
      </c>
      <c r="R1934" s="3">
        <v>0</v>
      </c>
      <c r="S1934" s="3" t="s">
        <v>55</v>
      </c>
      <c r="T1934" s="3">
        <f>COUNTIF([1]局站!$D$4:$D$172,"="&amp;S1934)</f>
        <v>1</v>
      </c>
      <c r="U1934" s="3">
        <v>0</v>
      </c>
      <c r="V1934" s="3">
        <v>0</v>
      </c>
      <c r="W1934" s="3">
        <v>0</v>
      </c>
      <c r="X1934" s="3" t="s">
        <v>1215</v>
      </c>
      <c r="Y1934" s="3" t="s">
        <v>880</v>
      </c>
      <c r="Z1934" s="3" t="str">
        <f>INDEX(业务类型!$C$4:$C$8,MATCH(纤芯!Y1934,业务类型!$B$4:$B$8,0))</f>
        <v>IDLE</v>
      </c>
      <c r="AA1934" s="3"/>
    </row>
    <row r="1935" spans="1:27" ht="16.5" x14ac:dyDescent="0.2">
      <c r="A1935" s="3">
        <v>1932</v>
      </c>
      <c r="B1935" s="3">
        <f t="shared" si="149"/>
        <v>37015101004</v>
      </c>
      <c r="C1935" s="3" t="s">
        <v>1166</v>
      </c>
      <c r="D1935" s="3" t="s">
        <v>215</v>
      </c>
      <c r="E1935" s="3" t="str">
        <f>INDEX(光放段!$G$4:$G$237,MATCH(纤芯!G1935,光放段!$C$4:$C$237,0))</f>
        <v>山东二干|济南聊城2号光缆:济南经十路-聊城联通建设路</v>
      </c>
      <c r="F1935" s="3">
        <f>INDEX(光放段!$I$4:$I$237,MATCH(纤芯!H1935,光放段!$B$4:$B$237,0))</f>
        <v>37015100000</v>
      </c>
      <c r="G1935" s="3" t="str">
        <f t="shared" si="150"/>
        <v>山东二干|济南聊城2号光缆:济南经十路-平阴西基站</v>
      </c>
      <c r="H1935" s="3">
        <f>INDEX(光放段!$B$4:$B$237,MATCH(纤芯!G1935,光放段!$C$4:$C$237,0))</f>
        <v>37015101000</v>
      </c>
      <c r="I1935" s="3" t="str">
        <f t="shared" si="151"/>
        <v>济南聊城2号光缆</v>
      </c>
      <c r="J1935" s="3" t="str">
        <f>INDEX(子缆名称!$B$4:$B$29,纤芯!M1935)</f>
        <v>A缆</v>
      </c>
      <c r="K1935" s="3">
        <v>4</v>
      </c>
      <c r="L1935" s="3">
        <f t="shared" si="152"/>
        <v>4</v>
      </c>
      <c r="M1935" s="3">
        <f t="shared" si="153"/>
        <v>1</v>
      </c>
      <c r="N1935" s="3" t="s">
        <v>41</v>
      </c>
      <c r="O1935" s="3">
        <f>COUNTIF([1]局站!$D$4:$D$172,"="&amp;N1935)</f>
        <v>1</v>
      </c>
      <c r="P1935" s="3">
        <v>0</v>
      </c>
      <c r="Q1935" s="3">
        <v>0</v>
      </c>
      <c r="R1935" s="3">
        <v>0</v>
      </c>
      <c r="S1935" s="3" t="s">
        <v>55</v>
      </c>
      <c r="T1935" s="3">
        <f>COUNTIF([1]局站!$D$4:$D$172,"="&amp;S1935)</f>
        <v>1</v>
      </c>
      <c r="U1935" s="3">
        <v>0</v>
      </c>
      <c r="V1935" s="3">
        <v>0</v>
      </c>
      <c r="W1935" s="3">
        <v>0</v>
      </c>
      <c r="X1935" s="3" t="s">
        <v>1215</v>
      </c>
      <c r="Y1935" s="3" t="s">
        <v>880</v>
      </c>
      <c r="Z1935" s="3" t="str">
        <f>INDEX(业务类型!$C$4:$C$8,MATCH(纤芯!Y1935,业务类型!$B$4:$B$8,0))</f>
        <v>IDLE</v>
      </c>
      <c r="AA1935" s="3"/>
    </row>
    <row r="1936" spans="1:27" ht="16.5" x14ac:dyDescent="0.2">
      <c r="A1936" s="3">
        <v>1933</v>
      </c>
      <c r="B1936" s="3">
        <f t="shared" si="149"/>
        <v>37015101005</v>
      </c>
      <c r="C1936" s="3" t="s">
        <v>1166</v>
      </c>
      <c r="D1936" s="3" t="s">
        <v>215</v>
      </c>
      <c r="E1936" s="3" t="str">
        <f>INDEX(光放段!$G$4:$G$237,MATCH(纤芯!G1936,光放段!$C$4:$C$237,0))</f>
        <v>山东二干|济南聊城2号光缆:济南经十路-聊城联通建设路</v>
      </c>
      <c r="F1936" s="3">
        <f>INDEX(光放段!$I$4:$I$237,MATCH(纤芯!H1936,光放段!$B$4:$B$237,0))</f>
        <v>37015100000</v>
      </c>
      <c r="G1936" s="3" t="str">
        <f t="shared" si="150"/>
        <v>山东二干|济南聊城2号光缆:济南经十路-平阴西基站</v>
      </c>
      <c r="H1936" s="3">
        <f>INDEX(光放段!$B$4:$B$237,MATCH(纤芯!G1936,光放段!$C$4:$C$237,0))</f>
        <v>37015101000</v>
      </c>
      <c r="I1936" s="3" t="str">
        <f t="shared" si="151"/>
        <v>济南聊城2号光缆</v>
      </c>
      <c r="J1936" s="3" t="str">
        <f>INDEX(子缆名称!$B$4:$B$29,纤芯!M1936)</f>
        <v>A缆</v>
      </c>
      <c r="K1936" s="3">
        <v>5</v>
      </c>
      <c r="L1936" s="3">
        <f t="shared" si="152"/>
        <v>5</v>
      </c>
      <c r="M1936" s="3">
        <f t="shared" si="153"/>
        <v>1</v>
      </c>
      <c r="N1936" s="3" t="s">
        <v>41</v>
      </c>
      <c r="O1936" s="3">
        <f>COUNTIF([1]局站!$D$4:$D$172,"="&amp;N1936)</f>
        <v>1</v>
      </c>
      <c r="P1936" s="3">
        <v>0</v>
      </c>
      <c r="Q1936" s="3">
        <v>0</v>
      </c>
      <c r="R1936" s="3">
        <v>0</v>
      </c>
      <c r="S1936" s="3" t="s">
        <v>55</v>
      </c>
      <c r="T1936" s="3">
        <f>COUNTIF([1]局站!$D$4:$D$172,"="&amp;S1936)</f>
        <v>1</v>
      </c>
      <c r="U1936" s="3">
        <v>0</v>
      </c>
      <c r="V1936" s="3">
        <v>0</v>
      </c>
      <c r="W1936" s="3">
        <v>0</v>
      </c>
      <c r="X1936" s="3" t="s">
        <v>1215</v>
      </c>
      <c r="Y1936" s="3" t="s">
        <v>880</v>
      </c>
      <c r="Z1936" s="3" t="str">
        <f>INDEX(业务类型!$C$4:$C$8,MATCH(纤芯!Y1936,业务类型!$B$4:$B$8,0))</f>
        <v>IDLE</v>
      </c>
      <c r="AA1936" s="3"/>
    </row>
    <row r="1937" spans="1:27" ht="16.5" x14ac:dyDescent="0.2">
      <c r="A1937" s="3">
        <v>1934</v>
      </c>
      <c r="B1937" s="3">
        <f t="shared" si="149"/>
        <v>37015101006</v>
      </c>
      <c r="C1937" s="3" t="s">
        <v>1166</v>
      </c>
      <c r="D1937" s="3" t="s">
        <v>215</v>
      </c>
      <c r="E1937" s="3" t="str">
        <f>INDEX(光放段!$G$4:$G$237,MATCH(纤芯!G1937,光放段!$C$4:$C$237,0))</f>
        <v>山东二干|济南聊城2号光缆:济南经十路-聊城联通建设路</v>
      </c>
      <c r="F1937" s="3">
        <f>INDEX(光放段!$I$4:$I$237,MATCH(纤芯!H1937,光放段!$B$4:$B$237,0))</f>
        <v>37015100000</v>
      </c>
      <c r="G1937" s="3" t="str">
        <f t="shared" si="150"/>
        <v>山东二干|济南聊城2号光缆:济南经十路-平阴西基站</v>
      </c>
      <c r="H1937" s="3">
        <f>INDEX(光放段!$B$4:$B$237,MATCH(纤芯!G1937,光放段!$C$4:$C$237,0))</f>
        <v>37015101000</v>
      </c>
      <c r="I1937" s="3" t="str">
        <f t="shared" si="151"/>
        <v>济南聊城2号光缆</v>
      </c>
      <c r="J1937" s="3" t="str">
        <f>INDEX(子缆名称!$B$4:$B$29,纤芯!M1937)</f>
        <v>A缆</v>
      </c>
      <c r="K1937" s="3">
        <v>6</v>
      </c>
      <c r="L1937" s="3">
        <f t="shared" si="152"/>
        <v>6</v>
      </c>
      <c r="M1937" s="3">
        <f t="shared" si="153"/>
        <v>1</v>
      </c>
      <c r="N1937" s="3" t="s">
        <v>41</v>
      </c>
      <c r="O1937" s="3">
        <f>COUNTIF([1]局站!$D$4:$D$172,"="&amp;N1937)</f>
        <v>1</v>
      </c>
      <c r="P1937" s="3">
        <v>0</v>
      </c>
      <c r="Q1937" s="3">
        <v>0</v>
      </c>
      <c r="R1937" s="3">
        <v>0</v>
      </c>
      <c r="S1937" s="3" t="s">
        <v>55</v>
      </c>
      <c r="T1937" s="3">
        <f>COUNTIF([1]局站!$D$4:$D$172,"="&amp;S1937)</f>
        <v>1</v>
      </c>
      <c r="U1937" s="3">
        <v>0</v>
      </c>
      <c r="V1937" s="3">
        <v>0</v>
      </c>
      <c r="W1937" s="3">
        <v>0</v>
      </c>
      <c r="X1937" s="3" t="s">
        <v>1215</v>
      </c>
      <c r="Y1937" s="3" t="s">
        <v>880</v>
      </c>
      <c r="Z1937" s="3" t="str">
        <f>INDEX(业务类型!$C$4:$C$8,MATCH(纤芯!Y1937,业务类型!$B$4:$B$8,0))</f>
        <v>IDLE</v>
      </c>
      <c r="AA1937" s="3"/>
    </row>
    <row r="1938" spans="1:27" ht="16.5" x14ac:dyDescent="0.2">
      <c r="A1938" s="3">
        <v>1935</v>
      </c>
      <c r="B1938" s="3">
        <f t="shared" si="149"/>
        <v>37015101007</v>
      </c>
      <c r="C1938" s="3" t="s">
        <v>1166</v>
      </c>
      <c r="D1938" s="3" t="s">
        <v>215</v>
      </c>
      <c r="E1938" s="3" t="str">
        <f>INDEX(光放段!$G$4:$G$237,MATCH(纤芯!G1938,光放段!$C$4:$C$237,0))</f>
        <v>山东二干|济南聊城2号光缆:济南经十路-聊城联通建设路</v>
      </c>
      <c r="F1938" s="3">
        <f>INDEX(光放段!$I$4:$I$237,MATCH(纤芯!H1938,光放段!$B$4:$B$237,0))</f>
        <v>37015100000</v>
      </c>
      <c r="G1938" s="3" t="str">
        <f t="shared" si="150"/>
        <v>山东二干|济南聊城2号光缆:济南经十路-平阴西基站</v>
      </c>
      <c r="H1938" s="3">
        <f>INDEX(光放段!$B$4:$B$237,MATCH(纤芯!G1938,光放段!$C$4:$C$237,0))</f>
        <v>37015101000</v>
      </c>
      <c r="I1938" s="3" t="str">
        <f t="shared" si="151"/>
        <v>济南聊城2号光缆</v>
      </c>
      <c r="J1938" s="3" t="str">
        <f>INDEX(子缆名称!$B$4:$B$29,纤芯!M1938)</f>
        <v>A缆</v>
      </c>
      <c r="K1938" s="3">
        <v>7</v>
      </c>
      <c r="L1938" s="3">
        <f t="shared" si="152"/>
        <v>7</v>
      </c>
      <c r="M1938" s="3">
        <f t="shared" si="153"/>
        <v>1</v>
      </c>
      <c r="N1938" s="3" t="s">
        <v>41</v>
      </c>
      <c r="O1938" s="3">
        <f>COUNTIF([1]局站!$D$4:$D$172,"="&amp;N1938)</f>
        <v>1</v>
      </c>
      <c r="P1938" s="3">
        <v>0</v>
      </c>
      <c r="Q1938" s="3">
        <v>0</v>
      </c>
      <c r="R1938" s="3">
        <v>0</v>
      </c>
      <c r="S1938" s="3" t="s">
        <v>55</v>
      </c>
      <c r="T1938" s="3">
        <f>COUNTIF([1]局站!$D$4:$D$172,"="&amp;S1938)</f>
        <v>1</v>
      </c>
      <c r="U1938" s="3">
        <v>0</v>
      </c>
      <c r="V1938" s="3">
        <v>0</v>
      </c>
      <c r="W1938" s="3">
        <v>0</v>
      </c>
      <c r="X1938" s="3" t="s">
        <v>1215</v>
      </c>
      <c r="Y1938" s="3" t="s">
        <v>880</v>
      </c>
      <c r="Z1938" s="3" t="str">
        <f>INDEX(业务类型!$C$4:$C$8,MATCH(纤芯!Y1938,业务类型!$B$4:$B$8,0))</f>
        <v>IDLE</v>
      </c>
      <c r="AA1938" s="3"/>
    </row>
    <row r="1939" spans="1:27" ht="16.5" x14ac:dyDescent="0.2">
      <c r="A1939" s="3">
        <v>1936</v>
      </c>
      <c r="B1939" s="3">
        <f t="shared" si="149"/>
        <v>37015101008</v>
      </c>
      <c r="C1939" s="3" t="s">
        <v>1166</v>
      </c>
      <c r="D1939" s="3" t="s">
        <v>215</v>
      </c>
      <c r="E1939" s="3" t="str">
        <f>INDEX(光放段!$G$4:$G$237,MATCH(纤芯!G1939,光放段!$C$4:$C$237,0))</f>
        <v>山东二干|济南聊城2号光缆:济南经十路-聊城联通建设路</v>
      </c>
      <c r="F1939" s="3">
        <f>INDEX(光放段!$I$4:$I$237,MATCH(纤芯!H1939,光放段!$B$4:$B$237,0))</f>
        <v>37015100000</v>
      </c>
      <c r="G1939" s="3" t="str">
        <f t="shared" si="150"/>
        <v>山东二干|济南聊城2号光缆:济南经十路-平阴西基站</v>
      </c>
      <c r="H1939" s="3">
        <f>INDEX(光放段!$B$4:$B$237,MATCH(纤芯!G1939,光放段!$C$4:$C$237,0))</f>
        <v>37015101000</v>
      </c>
      <c r="I1939" s="3" t="str">
        <f t="shared" si="151"/>
        <v>济南聊城2号光缆</v>
      </c>
      <c r="J1939" s="3" t="str">
        <f>INDEX(子缆名称!$B$4:$B$29,纤芯!M1939)</f>
        <v>A缆</v>
      </c>
      <c r="K1939" s="3">
        <v>8</v>
      </c>
      <c r="L1939" s="3">
        <f t="shared" si="152"/>
        <v>8</v>
      </c>
      <c r="M1939" s="3">
        <f t="shared" si="153"/>
        <v>1</v>
      </c>
      <c r="N1939" s="3" t="s">
        <v>41</v>
      </c>
      <c r="O1939" s="3">
        <f>COUNTIF([1]局站!$D$4:$D$172,"="&amp;N1939)</f>
        <v>1</v>
      </c>
      <c r="P1939" s="3">
        <v>0</v>
      </c>
      <c r="Q1939" s="3">
        <v>0</v>
      </c>
      <c r="R1939" s="3">
        <v>0</v>
      </c>
      <c r="S1939" s="3" t="s">
        <v>55</v>
      </c>
      <c r="T1939" s="3">
        <f>COUNTIF([1]局站!$D$4:$D$172,"="&amp;S1939)</f>
        <v>1</v>
      </c>
      <c r="U1939" s="3">
        <v>0</v>
      </c>
      <c r="V1939" s="3">
        <v>0</v>
      </c>
      <c r="W1939" s="3">
        <v>0</v>
      </c>
      <c r="X1939" s="3" t="s">
        <v>1215</v>
      </c>
      <c r="Y1939" s="3" t="s">
        <v>880</v>
      </c>
      <c r="Z1939" s="3" t="str">
        <f>INDEX(业务类型!$C$4:$C$8,MATCH(纤芯!Y1939,业务类型!$B$4:$B$8,0))</f>
        <v>IDLE</v>
      </c>
      <c r="AA1939" s="3"/>
    </row>
    <row r="1940" spans="1:27" ht="16.5" x14ac:dyDescent="0.2">
      <c r="A1940" s="3">
        <v>1937</v>
      </c>
      <c r="B1940" s="3">
        <f t="shared" si="149"/>
        <v>37015101009</v>
      </c>
      <c r="C1940" s="3" t="s">
        <v>1166</v>
      </c>
      <c r="D1940" s="3" t="s">
        <v>215</v>
      </c>
      <c r="E1940" s="3" t="str">
        <f>INDEX(光放段!$G$4:$G$237,MATCH(纤芯!G1940,光放段!$C$4:$C$237,0))</f>
        <v>山东二干|济南聊城2号光缆:济南经十路-聊城联通建设路</v>
      </c>
      <c r="F1940" s="3">
        <f>INDEX(光放段!$I$4:$I$237,MATCH(纤芯!H1940,光放段!$B$4:$B$237,0))</f>
        <v>37015100000</v>
      </c>
      <c r="G1940" s="3" t="str">
        <f t="shared" si="150"/>
        <v>山东二干|济南聊城2号光缆:济南经十路-平阴西基站</v>
      </c>
      <c r="H1940" s="3">
        <f>INDEX(光放段!$B$4:$B$237,MATCH(纤芯!G1940,光放段!$C$4:$C$237,0))</f>
        <v>37015101000</v>
      </c>
      <c r="I1940" s="3" t="str">
        <f t="shared" si="151"/>
        <v>济南聊城2号光缆</v>
      </c>
      <c r="J1940" s="3" t="str">
        <f>INDEX(子缆名称!$B$4:$B$29,纤芯!M1940)</f>
        <v>A缆</v>
      </c>
      <c r="K1940" s="3">
        <v>9</v>
      </c>
      <c r="L1940" s="3">
        <f t="shared" si="152"/>
        <v>9</v>
      </c>
      <c r="M1940" s="3">
        <f t="shared" si="153"/>
        <v>1</v>
      </c>
      <c r="N1940" s="3" t="s">
        <v>41</v>
      </c>
      <c r="O1940" s="3">
        <f>COUNTIF([1]局站!$D$4:$D$172,"="&amp;N1940)</f>
        <v>1</v>
      </c>
      <c r="P1940" s="3">
        <v>0</v>
      </c>
      <c r="Q1940" s="3">
        <v>0</v>
      </c>
      <c r="R1940" s="3">
        <v>0</v>
      </c>
      <c r="S1940" s="3" t="s">
        <v>55</v>
      </c>
      <c r="T1940" s="3">
        <f>COUNTIF([1]局站!$D$4:$D$172,"="&amp;S1940)</f>
        <v>1</v>
      </c>
      <c r="U1940" s="3">
        <v>0</v>
      </c>
      <c r="V1940" s="3">
        <v>0</v>
      </c>
      <c r="W1940" s="3">
        <v>0</v>
      </c>
      <c r="X1940" s="3" t="s">
        <v>1215</v>
      </c>
      <c r="Y1940" s="3" t="s">
        <v>880</v>
      </c>
      <c r="Z1940" s="3" t="str">
        <f>INDEX(业务类型!$C$4:$C$8,MATCH(纤芯!Y1940,业务类型!$B$4:$B$8,0))</f>
        <v>IDLE</v>
      </c>
      <c r="AA1940" s="3"/>
    </row>
    <row r="1941" spans="1:27" ht="16.5" x14ac:dyDescent="0.2">
      <c r="A1941" s="3">
        <v>1938</v>
      </c>
      <c r="B1941" s="3">
        <f t="shared" ref="B1941:B2004" si="154">H1941+K1941</f>
        <v>37015101010</v>
      </c>
      <c r="C1941" s="3" t="s">
        <v>1166</v>
      </c>
      <c r="D1941" s="3" t="s">
        <v>215</v>
      </c>
      <c r="E1941" s="3" t="str">
        <f>INDEX(光放段!$G$4:$G$237,MATCH(纤芯!G1941,光放段!$C$4:$C$237,0))</f>
        <v>山东二干|济南聊城2号光缆:济南经十路-聊城联通建设路</v>
      </c>
      <c r="F1941" s="3">
        <f>INDEX(光放段!$I$4:$I$237,MATCH(纤芯!H1941,光放段!$B$4:$B$237,0))</f>
        <v>37015100000</v>
      </c>
      <c r="G1941" s="3" t="str">
        <f t="shared" si="150"/>
        <v>山东二干|济南聊城2号光缆:济南经十路-平阴西基站</v>
      </c>
      <c r="H1941" s="3">
        <f>INDEX(光放段!$B$4:$B$237,MATCH(纤芯!G1941,光放段!$C$4:$C$237,0))</f>
        <v>37015101000</v>
      </c>
      <c r="I1941" s="3" t="str">
        <f t="shared" si="151"/>
        <v>济南聊城2号光缆</v>
      </c>
      <c r="J1941" s="3" t="str">
        <f>INDEX(子缆名称!$B$4:$B$29,纤芯!M1941)</f>
        <v>A缆</v>
      </c>
      <c r="K1941" s="3">
        <v>10</v>
      </c>
      <c r="L1941" s="3">
        <f t="shared" si="152"/>
        <v>10</v>
      </c>
      <c r="M1941" s="3">
        <f t="shared" si="153"/>
        <v>1</v>
      </c>
      <c r="N1941" s="3" t="s">
        <v>41</v>
      </c>
      <c r="O1941" s="3">
        <f>COUNTIF([1]局站!$D$4:$D$172,"="&amp;N1941)</f>
        <v>1</v>
      </c>
      <c r="P1941" s="3">
        <v>0</v>
      </c>
      <c r="Q1941" s="3">
        <v>0</v>
      </c>
      <c r="R1941" s="3">
        <v>0</v>
      </c>
      <c r="S1941" s="3" t="s">
        <v>55</v>
      </c>
      <c r="T1941" s="3">
        <f>COUNTIF([1]局站!$D$4:$D$172,"="&amp;S1941)</f>
        <v>1</v>
      </c>
      <c r="U1941" s="3">
        <v>0</v>
      </c>
      <c r="V1941" s="3">
        <v>0</v>
      </c>
      <c r="W1941" s="3">
        <v>0</v>
      </c>
      <c r="X1941" s="3" t="s">
        <v>1215</v>
      </c>
      <c r="Y1941" s="3" t="s">
        <v>880</v>
      </c>
      <c r="Z1941" s="3" t="str">
        <f>INDEX(业务类型!$C$4:$C$8,MATCH(纤芯!Y1941,业务类型!$B$4:$B$8,0))</f>
        <v>IDLE</v>
      </c>
      <c r="AA1941" s="3"/>
    </row>
    <row r="1942" spans="1:27" ht="16.5" x14ac:dyDescent="0.2">
      <c r="A1942" s="3">
        <v>1939</v>
      </c>
      <c r="B1942" s="3">
        <f t="shared" si="154"/>
        <v>37015101011</v>
      </c>
      <c r="C1942" s="3" t="s">
        <v>1166</v>
      </c>
      <c r="D1942" s="3" t="s">
        <v>215</v>
      </c>
      <c r="E1942" s="3" t="str">
        <f>INDEX(光放段!$G$4:$G$237,MATCH(纤芯!G1942,光放段!$C$4:$C$237,0))</f>
        <v>山东二干|济南聊城2号光缆:济南经十路-聊城联通建设路</v>
      </c>
      <c r="F1942" s="3">
        <f>INDEX(光放段!$I$4:$I$237,MATCH(纤芯!H1942,光放段!$B$4:$B$237,0))</f>
        <v>37015100000</v>
      </c>
      <c r="G1942" s="3" t="str">
        <f t="shared" si="150"/>
        <v>山东二干|济南聊城2号光缆:济南经十路-平阴西基站</v>
      </c>
      <c r="H1942" s="3">
        <f>INDEX(光放段!$B$4:$B$237,MATCH(纤芯!G1942,光放段!$C$4:$C$237,0))</f>
        <v>37015101000</v>
      </c>
      <c r="I1942" s="3" t="str">
        <f t="shared" si="151"/>
        <v>济南聊城2号光缆</v>
      </c>
      <c r="J1942" s="3" t="str">
        <f>INDEX(子缆名称!$B$4:$B$29,纤芯!M1942)</f>
        <v>A缆</v>
      </c>
      <c r="K1942" s="3">
        <v>11</v>
      </c>
      <c r="L1942" s="3">
        <f t="shared" si="152"/>
        <v>11</v>
      </c>
      <c r="M1942" s="3">
        <f t="shared" si="153"/>
        <v>1</v>
      </c>
      <c r="N1942" s="3" t="s">
        <v>41</v>
      </c>
      <c r="O1942" s="3">
        <f>COUNTIF([1]局站!$D$4:$D$172,"="&amp;N1942)</f>
        <v>1</v>
      </c>
      <c r="P1942" s="3">
        <v>0</v>
      </c>
      <c r="Q1942" s="3">
        <v>0</v>
      </c>
      <c r="R1942" s="3">
        <v>0</v>
      </c>
      <c r="S1942" s="3" t="s">
        <v>55</v>
      </c>
      <c r="T1942" s="3">
        <f>COUNTIF([1]局站!$D$4:$D$172,"="&amp;S1942)</f>
        <v>1</v>
      </c>
      <c r="U1942" s="3">
        <v>0</v>
      </c>
      <c r="V1942" s="3">
        <v>0</v>
      </c>
      <c r="W1942" s="3">
        <v>0</v>
      </c>
      <c r="X1942" s="3" t="s">
        <v>1215</v>
      </c>
      <c r="Y1942" s="3" t="s">
        <v>880</v>
      </c>
      <c r="Z1942" s="3" t="str">
        <f>INDEX(业务类型!$C$4:$C$8,MATCH(纤芯!Y1942,业务类型!$B$4:$B$8,0))</f>
        <v>IDLE</v>
      </c>
      <c r="AA1942" s="3"/>
    </row>
    <row r="1943" spans="1:27" ht="16.5" x14ac:dyDescent="0.2">
      <c r="A1943" s="3">
        <v>1940</v>
      </c>
      <c r="B1943" s="3">
        <f t="shared" si="154"/>
        <v>37015101012</v>
      </c>
      <c r="C1943" s="3" t="s">
        <v>1166</v>
      </c>
      <c r="D1943" s="3" t="s">
        <v>215</v>
      </c>
      <c r="E1943" s="3" t="str">
        <f>INDEX(光放段!$G$4:$G$237,MATCH(纤芯!G1943,光放段!$C$4:$C$237,0))</f>
        <v>山东二干|济南聊城2号光缆:济南经十路-聊城联通建设路</v>
      </c>
      <c r="F1943" s="3">
        <f>INDEX(光放段!$I$4:$I$237,MATCH(纤芯!H1943,光放段!$B$4:$B$237,0))</f>
        <v>37015100000</v>
      </c>
      <c r="G1943" s="3" t="str">
        <f t="shared" si="150"/>
        <v>山东二干|济南聊城2号光缆:济南经十路-平阴西基站</v>
      </c>
      <c r="H1943" s="3">
        <f>INDEX(光放段!$B$4:$B$237,MATCH(纤芯!G1943,光放段!$C$4:$C$237,0))</f>
        <v>37015101000</v>
      </c>
      <c r="I1943" s="3" t="str">
        <f t="shared" si="151"/>
        <v>济南聊城2号光缆</v>
      </c>
      <c r="J1943" s="3" t="str">
        <f>INDEX(子缆名称!$B$4:$B$29,纤芯!M1943)</f>
        <v>A缆</v>
      </c>
      <c r="K1943" s="3">
        <v>12</v>
      </c>
      <c r="L1943" s="3">
        <f t="shared" si="152"/>
        <v>12</v>
      </c>
      <c r="M1943" s="3">
        <f t="shared" si="153"/>
        <v>1</v>
      </c>
      <c r="N1943" s="3" t="s">
        <v>41</v>
      </c>
      <c r="O1943" s="3">
        <f>COUNTIF([1]局站!$D$4:$D$172,"="&amp;N1943)</f>
        <v>1</v>
      </c>
      <c r="P1943" s="3">
        <v>0</v>
      </c>
      <c r="Q1943" s="3">
        <v>0</v>
      </c>
      <c r="R1943" s="3">
        <v>0</v>
      </c>
      <c r="S1943" s="3" t="s">
        <v>55</v>
      </c>
      <c r="T1943" s="3">
        <f>COUNTIF([1]局站!$D$4:$D$172,"="&amp;S1943)</f>
        <v>1</v>
      </c>
      <c r="U1943" s="3">
        <v>0</v>
      </c>
      <c r="V1943" s="3">
        <v>0</v>
      </c>
      <c r="W1943" s="3">
        <v>0</v>
      </c>
      <c r="X1943" s="3" t="s">
        <v>1215</v>
      </c>
      <c r="Y1943" s="3" t="s">
        <v>880</v>
      </c>
      <c r="Z1943" s="3" t="str">
        <f>INDEX(业务类型!$C$4:$C$8,MATCH(纤芯!Y1943,业务类型!$B$4:$B$8,0))</f>
        <v>IDLE</v>
      </c>
      <c r="AA1943" s="3"/>
    </row>
    <row r="1944" spans="1:27" ht="16.5" x14ac:dyDescent="0.2">
      <c r="A1944" s="3">
        <v>1941</v>
      </c>
      <c r="B1944" s="3">
        <f t="shared" si="154"/>
        <v>37015101013</v>
      </c>
      <c r="C1944" s="3" t="s">
        <v>1166</v>
      </c>
      <c r="D1944" s="3" t="s">
        <v>215</v>
      </c>
      <c r="E1944" s="3" t="str">
        <f>INDEX(光放段!$G$4:$G$237,MATCH(纤芯!G1944,光放段!$C$4:$C$237,0))</f>
        <v>山东二干|济南聊城2号光缆:济南经十路-聊城联通建设路</v>
      </c>
      <c r="F1944" s="3">
        <f>INDEX(光放段!$I$4:$I$237,MATCH(纤芯!H1944,光放段!$B$4:$B$237,0))</f>
        <v>37015100000</v>
      </c>
      <c r="G1944" s="3" t="str">
        <f t="shared" si="150"/>
        <v>山东二干|济南聊城2号光缆:济南经十路-平阴西基站</v>
      </c>
      <c r="H1944" s="3">
        <f>INDEX(光放段!$B$4:$B$237,MATCH(纤芯!G1944,光放段!$C$4:$C$237,0))</f>
        <v>37015101000</v>
      </c>
      <c r="I1944" s="3" t="str">
        <f t="shared" si="151"/>
        <v>济南聊城2号光缆</v>
      </c>
      <c r="J1944" s="3" t="str">
        <f>INDEX(子缆名称!$B$4:$B$29,纤芯!M1944)</f>
        <v>B缆</v>
      </c>
      <c r="K1944" s="3">
        <v>13</v>
      </c>
      <c r="L1944" s="3">
        <f t="shared" si="152"/>
        <v>1</v>
      </c>
      <c r="M1944" s="3">
        <f t="shared" si="153"/>
        <v>2</v>
      </c>
      <c r="N1944" s="3" t="s">
        <v>41</v>
      </c>
      <c r="O1944" s="3">
        <f>COUNTIF([1]局站!$D$4:$D$172,"="&amp;N1944)</f>
        <v>1</v>
      </c>
      <c r="P1944" s="3">
        <v>0</v>
      </c>
      <c r="Q1944" s="3">
        <v>0</v>
      </c>
      <c r="R1944" s="3">
        <v>0</v>
      </c>
      <c r="S1944" s="3" t="s">
        <v>55</v>
      </c>
      <c r="T1944" s="3">
        <f>COUNTIF([1]局站!$D$4:$D$172,"="&amp;S1944)</f>
        <v>1</v>
      </c>
      <c r="U1944" s="3">
        <v>0</v>
      </c>
      <c r="V1944" s="3">
        <v>0</v>
      </c>
      <c r="W1944" s="3">
        <v>0</v>
      </c>
      <c r="X1944" s="3" t="s">
        <v>1215</v>
      </c>
      <c r="Y1944" s="3" t="s">
        <v>880</v>
      </c>
      <c r="Z1944" s="3" t="str">
        <f>INDEX(业务类型!$C$4:$C$8,MATCH(纤芯!Y1944,业务类型!$B$4:$B$8,0))</f>
        <v>IDLE</v>
      </c>
      <c r="AA1944" s="3"/>
    </row>
    <row r="1945" spans="1:27" ht="16.5" x14ac:dyDescent="0.2">
      <c r="A1945" s="3">
        <v>1942</v>
      </c>
      <c r="B1945" s="3">
        <f t="shared" si="154"/>
        <v>37015101014</v>
      </c>
      <c r="C1945" s="3" t="s">
        <v>1166</v>
      </c>
      <c r="D1945" s="3" t="s">
        <v>215</v>
      </c>
      <c r="E1945" s="3" t="str">
        <f>INDEX(光放段!$G$4:$G$237,MATCH(纤芯!G1945,光放段!$C$4:$C$237,0))</f>
        <v>山东二干|济南聊城2号光缆:济南经十路-聊城联通建设路</v>
      </c>
      <c r="F1945" s="3">
        <f>INDEX(光放段!$I$4:$I$237,MATCH(纤芯!H1945,光放段!$B$4:$B$237,0))</f>
        <v>37015100000</v>
      </c>
      <c r="G1945" s="3" t="str">
        <f t="shared" si="150"/>
        <v>山东二干|济南聊城2号光缆:济南经十路-平阴西基站</v>
      </c>
      <c r="H1945" s="3">
        <f>INDEX(光放段!$B$4:$B$237,MATCH(纤芯!G1945,光放段!$C$4:$C$237,0))</f>
        <v>37015101000</v>
      </c>
      <c r="I1945" s="3" t="str">
        <f t="shared" si="151"/>
        <v>济南聊城2号光缆</v>
      </c>
      <c r="J1945" s="3" t="str">
        <f>INDEX(子缆名称!$B$4:$B$29,纤芯!M1945)</f>
        <v>B缆</v>
      </c>
      <c r="K1945" s="3">
        <v>14</v>
      </c>
      <c r="L1945" s="3">
        <f t="shared" si="152"/>
        <v>2</v>
      </c>
      <c r="M1945" s="3">
        <f t="shared" si="153"/>
        <v>2</v>
      </c>
      <c r="N1945" s="3" t="s">
        <v>41</v>
      </c>
      <c r="O1945" s="3">
        <f>COUNTIF([1]局站!$D$4:$D$172,"="&amp;N1945)</f>
        <v>1</v>
      </c>
      <c r="P1945" s="3">
        <v>0</v>
      </c>
      <c r="Q1945" s="3">
        <v>0</v>
      </c>
      <c r="R1945" s="3">
        <v>0</v>
      </c>
      <c r="S1945" s="3" t="s">
        <v>55</v>
      </c>
      <c r="T1945" s="3">
        <f>COUNTIF([1]局站!$D$4:$D$172,"="&amp;S1945)</f>
        <v>1</v>
      </c>
      <c r="U1945" s="3">
        <v>0</v>
      </c>
      <c r="V1945" s="3">
        <v>0</v>
      </c>
      <c r="W1945" s="3">
        <v>0</v>
      </c>
      <c r="X1945" s="3" t="s">
        <v>1215</v>
      </c>
      <c r="Y1945" s="3" t="s">
        <v>880</v>
      </c>
      <c r="Z1945" s="3" t="str">
        <f>INDEX(业务类型!$C$4:$C$8,MATCH(纤芯!Y1945,业务类型!$B$4:$B$8,0))</f>
        <v>IDLE</v>
      </c>
      <c r="AA1945" s="3"/>
    </row>
    <row r="1946" spans="1:27" ht="16.5" x14ac:dyDescent="0.2">
      <c r="A1946" s="3">
        <v>1943</v>
      </c>
      <c r="B1946" s="3">
        <f t="shared" si="154"/>
        <v>37015101015</v>
      </c>
      <c r="C1946" s="3" t="s">
        <v>1166</v>
      </c>
      <c r="D1946" s="3" t="s">
        <v>215</v>
      </c>
      <c r="E1946" s="3" t="str">
        <f>INDEX(光放段!$G$4:$G$237,MATCH(纤芯!G1946,光放段!$C$4:$C$237,0))</f>
        <v>山东二干|济南聊城2号光缆:济南经十路-聊城联通建设路</v>
      </c>
      <c r="F1946" s="3">
        <f>INDEX(光放段!$I$4:$I$237,MATCH(纤芯!H1946,光放段!$B$4:$B$237,0))</f>
        <v>37015100000</v>
      </c>
      <c r="G1946" s="3" t="str">
        <f t="shared" si="150"/>
        <v>山东二干|济南聊城2号光缆:济南经十路-平阴西基站</v>
      </c>
      <c r="H1946" s="3">
        <f>INDEX(光放段!$B$4:$B$237,MATCH(纤芯!G1946,光放段!$C$4:$C$237,0))</f>
        <v>37015101000</v>
      </c>
      <c r="I1946" s="3" t="str">
        <f t="shared" si="151"/>
        <v>济南聊城2号光缆</v>
      </c>
      <c r="J1946" s="3" t="str">
        <f>INDEX(子缆名称!$B$4:$B$29,纤芯!M1946)</f>
        <v>B缆</v>
      </c>
      <c r="K1946" s="3">
        <v>15</v>
      </c>
      <c r="L1946" s="3">
        <f t="shared" si="152"/>
        <v>3</v>
      </c>
      <c r="M1946" s="3">
        <f t="shared" si="153"/>
        <v>2</v>
      </c>
      <c r="N1946" s="3" t="s">
        <v>41</v>
      </c>
      <c r="O1946" s="3">
        <f>COUNTIF([1]局站!$D$4:$D$172,"="&amp;N1946)</f>
        <v>1</v>
      </c>
      <c r="P1946" s="3">
        <v>0</v>
      </c>
      <c r="Q1946" s="3">
        <v>0</v>
      </c>
      <c r="R1946" s="3">
        <v>0</v>
      </c>
      <c r="S1946" s="3" t="s">
        <v>55</v>
      </c>
      <c r="T1946" s="3">
        <f>COUNTIF([1]局站!$D$4:$D$172,"="&amp;S1946)</f>
        <v>1</v>
      </c>
      <c r="U1946" s="3">
        <v>0</v>
      </c>
      <c r="V1946" s="3">
        <v>0</v>
      </c>
      <c r="W1946" s="3">
        <v>0</v>
      </c>
      <c r="X1946" s="3" t="s">
        <v>1215</v>
      </c>
      <c r="Y1946" s="3" t="s">
        <v>880</v>
      </c>
      <c r="Z1946" s="3" t="str">
        <f>INDEX(业务类型!$C$4:$C$8,MATCH(纤芯!Y1946,业务类型!$B$4:$B$8,0))</f>
        <v>IDLE</v>
      </c>
      <c r="AA1946" s="3"/>
    </row>
    <row r="1947" spans="1:27" ht="16.5" x14ac:dyDescent="0.2">
      <c r="A1947" s="3">
        <v>1944</v>
      </c>
      <c r="B1947" s="3">
        <f t="shared" si="154"/>
        <v>37015101016</v>
      </c>
      <c r="C1947" s="3" t="s">
        <v>1166</v>
      </c>
      <c r="D1947" s="3" t="s">
        <v>215</v>
      </c>
      <c r="E1947" s="3" t="str">
        <f>INDEX(光放段!$G$4:$G$237,MATCH(纤芯!G1947,光放段!$C$4:$C$237,0))</f>
        <v>山东二干|济南聊城2号光缆:济南经十路-聊城联通建设路</v>
      </c>
      <c r="F1947" s="3">
        <f>INDEX(光放段!$I$4:$I$237,MATCH(纤芯!H1947,光放段!$B$4:$B$237,0))</f>
        <v>37015100000</v>
      </c>
      <c r="G1947" s="3" t="str">
        <f t="shared" si="150"/>
        <v>山东二干|济南聊城2号光缆:济南经十路-平阴西基站</v>
      </c>
      <c r="H1947" s="3">
        <f>INDEX(光放段!$B$4:$B$237,MATCH(纤芯!G1947,光放段!$C$4:$C$237,0))</f>
        <v>37015101000</v>
      </c>
      <c r="I1947" s="3" t="str">
        <f t="shared" si="151"/>
        <v>济南聊城2号光缆</v>
      </c>
      <c r="J1947" s="3" t="str">
        <f>INDEX(子缆名称!$B$4:$B$29,纤芯!M1947)</f>
        <v>B缆</v>
      </c>
      <c r="K1947" s="3">
        <v>16</v>
      </c>
      <c r="L1947" s="3">
        <f t="shared" si="152"/>
        <v>4</v>
      </c>
      <c r="M1947" s="3">
        <f t="shared" si="153"/>
        <v>2</v>
      </c>
      <c r="N1947" s="3" t="s">
        <v>41</v>
      </c>
      <c r="O1947" s="3">
        <f>COUNTIF([1]局站!$D$4:$D$172,"="&amp;N1947)</f>
        <v>1</v>
      </c>
      <c r="P1947" s="3">
        <v>0</v>
      </c>
      <c r="Q1947" s="3">
        <v>0</v>
      </c>
      <c r="R1947" s="3">
        <v>0</v>
      </c>
      <c r="S1947" s="3" t="s">
        <v>55</v>
      </c>
      <c r="T1947" s="3">
        <f>COUNTIF([1]局站!$D$4:$D$172,"="&amp;S1947)</f>
        <v>1</v>
      </c>
      <c r="U1947" s="3">
        <v>0</v>
      </c>
      <c r="V1947" s="3">
        <v>0</v>
      </c>
      <c r="W1947" s="3">
        <v>0</v>
      </c>
      <c r="X1947" s="3" t="s">
        <v>1215</v>
      </c>
      <c r="Y1947" s="3" t="s">
        <v>880</v>
      </c>
      <c r="Z1947" s="3" t="str">
        <f>INDEX(业务类型!$C$4:$C$8,MATCH(纤芯!Y1947,业务类型!$B$4:$B$8,0))</f>
        <v>IDLE</v>
      </c>
      <c r="AA1947" s="3"/>
    </row>
    <row r="1948" spans="1:27" ht="16.5" x14ac:dyDescent="0.2">
      <c r="A1948" s="3">
        <v>1945</v>
      </c>
      <c r="B1948" s="3">
        <f t="shared" si="154"/>
        <v>37015101017</v>
      </c>
      <c r="C1948" s="3" t="s">
        <v>1166</v>
      </c>
      <c r="D1948" s="3" t="s">
        <v>215</v>
      </c>
      <c r="E1948" s="3" t="str">
        <f>INDEX(光放段!$G$4:$G$237,MATCH(纤芯!G1948,光放段!$C$4:$C$237,0))</f>
        <v>山东二干|济南聊城2号光缆:济南经十路-聊城联通建设路</v>
      </c>
      <c r="F1948" s="3">
        <f>INDEX(光放段!$I$4:$I$237,MATCH(纤芯!H1948,光放段!$B$4:$B$237,0))</f>
        <v>37015100000</v>
      </c>
      <c r="G1948" s="3" t="str">
        <f t="shared" si="150"/>
        <v>山东二干|济南聊城2号光缆:济南经十路-平阴西基站</v>
      </c>
      <c r="H1948" s="3">
        <f>INDEX(光放段!$B$4:$B$237,MATCH(纤芯!G1948,光放段!$C$4:$C$237,0))</f>
        <v>37015101000</v>
      </c>
      <c r="I1948" s="3" t="str">
        <f t="shared" si="151"/>
        <v>济南聊城2号光缆</v>
      </c>
      <c r="J1948" s="3" t="str">
        <f>INDEX(子缆名称!$B$4:$B$29,纤芯!M1948)</f>
        <v>B缆</v>
      </c>
      <c r="K1948" s="3">
        <v>17</v>
      </c>
      <c r="L1948" s="3">
        <f t="shared" si="152"/>
        <v>5</v>
      </c>
      <c r="M1948" s="3">
        <f t="shared" si="153"/>
        <v>2</v>
      </c>
      <c r="N1948" s="3" t="s">
        <v>41</v>
      </c>
      <c r="O1948" s="3">
        <f>COUNTIF([1]局站!$D$4:$D$172,"="&amp;N1948)</f>
        <v>1</v>
      </c>
      <c r="P1948" s="3">
        <v>0</v>
      </c>
      <c r="Q1948" s="3">
        <v>0</v>
      </c>
      <c r="R1948" s="3">
        <v>0</v>
      </c>
      <c r="S1948" s="3" t="s">
        <v>55</v>
      </c>
      <c r="T1948" s="3">
        <f>COUNTIF([1]局站!$D$4:$D$172,"="&amp;S1948)</f>
        <v>1</v>
      </c>
      <c r="U1948" s="3">
        <v>0</v>
      </c>
      <c r="V1948" s="3">
        <v>0</v>
      </c>
      <c r="W1948" s="3">
        <v>0</v>
      </c>
      <c r="X1948" s="3" t="s">
        <v>1215</v>
      </c>
      <c r="Y1948" s="3" t="s">
        <v>880</v>
      </c>
      <c r="Z1948" s="3" t="str">
        <f>INDEX(业务类型!$C$4:$C$8,MATCH(纤芯!Y1948,业务类型!$B$4:$B$8,0))</f>
        <v>IDLE</v>
      </c>
      <c r="AA1948" s="3"/>
    </row>
    <row r="1949" spans="1:27" ht="16.5" x14ac:dyDescent="0.2">
      <c r="A1949" s="3">
        <v>1946</v>
      </c>
      <c r="B1949" s="3">
        <f t="shared" si="154"/>
        <v>37015101018</v>
      </c>
      <c r="C1949" s="3" t="s">
        <v>1166</v>
      </c>
      <c r="D1949" s="3" t="s">
        <v>215</v>
      </c>
      <c r="E1949" s="3" t="str">
        <f>INDEX(光放段!$G$4:$G$237,MATCH(纤芯!G1949,光放段!$C$4:$C$237,0))</f>
        <v>山东二干|济南聊城2号光缆:济南经十路-聊城联通建设路</v>
      </c>
      <c r="F1949" s="3">
        <f>INDEX(光放段!$I$4:$I$237,MATCH(纤芯!H1949,光放段!$B$4:$B$237,0))</f>
        <v>37015100000</v>
      </c>
      <c r="G1949" s="3" t="str">
        <f t="shared" si="150"/>
        <v>山东二干|济南聊城2号光缆:济南经十路-平阴西基站</v>
      </c>
      <c r="H1949" s="3">
        <f>INDEX(光放段!$B$4:$B$237,MATCH(纤芯!G1949,光放段!$C$4:$C$237,0))</f>
        <v>37015101000</v>
      </c>
      <c r="I1949" s="3" t="str">
        <f t="shared" si="151"/>
        <v>济南聊城2号光缆</v>
      </c>
      <c r="J1949" s="3" t="str">
        <f>INDEX(子缆名称!$B$4:$B$29,纤芯!M1949)</f>
        <v>B缆</v>
      </c>
      <c r="K1949" s="3">
        <v>18</v>
      </c>
      <c r="L1949" s="3">
        <f t="shared" si="152"/>
        <v>6</v>
      </c>
      <c r="M1949" s="3">
        <f t="shared" si="153"/>
        <v>2</v>
      </c>
      <c r="N1949" s="3" t="s">
        <v>41</v>
      </c>
      <c r="O1949" s="3">
        <f>COUNTIF([1]局站!$D$4:$D$172,"="&amp;N1949)</f>
        <v>1</v>
      </c>
      <c r="P1949" s="3">
        <v>0</v>
      </c>
      <c r="Q1949" s="3">
        <v>0</v>
      </c>
      <c r="R1949" s="3">
        <v>0</v>
      </c>
      <c r="S1949" s="3" t="s">
        <v>55</v>
      </c>
      <c r="T1949" s="3">
        <f>COUNTIF([1]局站!$D$4:$D$172,"="&amp;S1949)</f>
        <v>1</v>
      </c>
      <c r="U1949" s="3">
        <v>0</v>
      </c>
      <c r="V1949" s="3">
        <v>0</v>
      </c>
      <c r="W1949" s="3">
        <v>0</v>
      </c>
      <c r="X1949" s="3" t="s">
        <v>1215</v>
      </c>
      <c r="Y1949" s="3" t="s">
        <v>880</v>
      </c>
      <c r="Z1949" s="3" t="str">
        <f>INDEX(业务类型!$C$4:$C$8,MATCH(纤芯!Y1949,业务类型!$B$4:$B$8,0))</f>
        <v>IDLE</v>
      </c>
      <c r="AA1949" s="3"/>
    </row>
    <row r="1950" spans="1:27" ht="16.5" x14ac:dyDescent="0.2">
      <c r="A1950" s="3">
        <v>1947</v>
      </c>
      <c r="B1950" s="3">
        <f t="shared" si="154"/>
        <v>37015101019</v>
      </c>
      <c r="C1950" s="3" t="s">
        <v>1166</v>
      </c>
      <c r="D1950" s="3" t="s">
        <v>215</v>
      </c>
      <c r="E1950" s="3" t="str">
        <f>INDEX(光放段!$G$4:$G$237,MATCH(纤芯!G1950,光放段!$C$4:$C$237,0))</f>
        <v>山东二干|济南聊城2号光缆:济南经十路-聊城联通建设路</v>
      </c>
      <c r="F1950" s="3">
        <f>INDEX(光放段!$I$4:$I$237,MATCH(纤芯!H1950,光放段!$B$4:$B$237,0))</f>
        <v>37015100000</v>
      </c>
      <c r="G1950" s="3" t="str">
        <f t="shared" si="150"/>
        <v>山东二干|济南聊城2号光缆:济南经十路-平阴西基站</v>
      </c>
      <c r="H1950" s="3">
        <f>INDEX(光放段!$B$4:$B$237,MATCH(纤芯!G1950,光放段!$C$4:$C$237,0))</f>
        <v>37015101000</v>
      </c>
      <c r="I1950" s="3" t="str">
        <f t="shared" si="151"/>
        <v>济南聊城2号光缆</v>
      </c>
      <c r="J1950" s="3" t="str">
        <f>INDEX(子缆名称!$B$4:$B$29,纤芯!M1950)</f>
        <v>B缆</v>
      </c>
      <c r="K1950" s="3">
        <v>19</v>
      </c>
      <c r="L1950" s="3">
        <f t="shared" si="152"/>
        <v>7</v>
      </c>
      <c r="M1950" s="3">
        <f t="shared" si="153"/>
        <v>2</v>
      </c>
      <c r="N1950" s="3" t="s">
        <v>41</v>
      </c>
      <c r="O1950" s="3">
        <f>COUNTIF([1]局站!$D$4:$D$172,"="&amp;N1950)</f>
        <v>1</v>
      </c>
      <c r="P1950" s="3">
        <v>0</v>
      </c>
      <c r="Q1950" s="3">
        <v>0</v>
      </c>
      <c r="R1950" s="3">
        <v>0</v>
      </c>
      <c r="S1950" s="3" t="s">
        <v>55</v>
      </c>
      <c r="T1950" s="3">
        <f>COUNTIF([1]局站!$D$4:$D$172,"="&amp;S1950)</f>
        <v>1</v>
      </c>
      <c r="U1950" s="3">
        <v>0</v>
      </c>
      <c r="V1950" s="3">
        <v>0</v>
      </c>
      <c r="W1950" s="3">
        <v>0</v>
      </c>
      <c r="X1950" s="3" t="s">
        <v>1215</v>
      </c>
      <c r="Y1950" s="3" t="s">
        <v>880</v>
      </c>
      <c r="Z1950" s="3" t="str">
        <f>INDEX(业务类型!$C$4:$C$8,MATCH(纤芯!Y1950,业务类型!$B$4:$B$8,0))</f>
        <v>IDLE</v>
      </c>
      <c r="AA1950" s="3"/>
    </row>
    <row r="1951" spans="1:27" ht="16.5" x14ac:dyDescent="0.2">
      <c r="A1951" s="3">
        <v>1948</v>
      </c>
      <c r="B1951" s="3">
        <f t="shared" si="154"/>
        <v>37015101020</v>
      </c>
      <c r="C1951" s="3" t="s">
        <v>1166</v>
      </c>
      <c r="D1951" s="3" t="s">
        <v>215</v>
      </c>
      <c r="E1951" s="3" t="str">
        <f>INDEX(光放段!$G$4:$G$237,MATCH(纤芯!G1951,光放段!$C$4:$C$237,0))</f>
        <v>山东二干|济南聊城2号光缆:济南经十路-聊城联通建设路</v>
      </c>
      <c r="F1951" s="3">
        <f>INDEX(光放段!$I$4:$I$237,MATCH(纤芯!H1951,光放段!$B$4:$B$237,0))</f>
        <v>37015100000</v>
      </c>
      <c r="G1951" s="3" t="str">
        <f t="shared" si="150"/>
        <v>山东二干|济南聊城2号光缆:济南经十路-平阴西基站</v>
      </c>
      <c r="H1951" s="3">
        <f>INDEX(光放段!$B$4:$B$237,MATCH(纤芯!G1951,光放段!$C$4:$C$237,0))</f>
        <v>37015101000</v>
      </c>
      <c r="I1951" s="3" t="str">
        <f t="shared" si="151"/>
        <v>济南聊城2号光缆</v>
      </c>
      <c r="J1951" s="3" t="str">
        <f>INDEX(子缆名称!$B$4:$B$29,纤芯!M1951)</f>
        <v>B缆</v>
      </c>
      <c r="K1951" s="3">
        <v>20</v>
      </c>
      <c r="L1951" s="3">
        <f t="shared" si="152"/>
        <v>8</v>
      </c>
      <c r="M1951" s="3">
        <f t="shared" si="153"/>
        <v>2</v>
      </c>
      <c r="N1951" s="3" t="s">
        <v>41</v>
      </c>
      <c r="O1951" s="3">
        <f>COUNTIF([1]局站!$D$4:$D$172,"="&amp;N1951)</f>
        <v>1</v>
      </c>
      <c r="P1951" s="3">
        <v>0</v>
      </c>
      <c r="Q1951" s="3">
        <v>0</v>
      </c>
      <c r="R1951" s="3">
        <v>0</v>
      </c>
      <c r="S1951" s="3" t="s">
        <v>55</v>
      </c>
      <c r="T1951" s="3">
        <f>COUNTIF([1]局站!$D$4:$D$172,"="&amp;S1951)</f>
        <v>1</v>
      </c>
      <c r="U1951" s="3">
        <v>0</v>
      </c>
      <c r="V1951" s="3">
        <v>0</v>
      </c>
      <c r="W1951" s="3">
        <v>0</v>
      </c>
      <c r="X1951" s="3" t="s">
        <v>1215</v>
      </c>
      <c r="Y1951" s="3" t="s">
        <v>880</v>
      </c>
      <c r="Z1951" s="3" t="str">
        <f>INDEX(业务类型!$C$4:$C$8,MATCH(纤芯!Y1951,业务类型!$B$4:$B$8,0))</f>
        <v>IDLE</v>
      </c>
      <c r="AA1951" s="3"/>
    </row>
    <row r="1952" spans="1:27" ht="16.5" x14ac:dyDescent="0.2">
      <c r="A1952" s="3">
        <v>1949</v>
      </c>
      <c r="B1952" s="3">
        <f t="shared" si="154"/>
        <v>37015101021</v>
      </c>
      <c r="C1952" s="3" t="s">
        <v>1166</v>
      </c>
      <c r="D1952" s="3" t="s">
        <v>215</v>
      </c>
      <c r="E1952" s="3" t="str">
        <f>INDEX(光放段!$G$4:$G$237,MATCH(纤芯!G1952,光放段!$C$4:$C$237,0))</f>
        <v>山东二干|济南聊城2号光缆:济南经十路-聊城联通建设路</v>
      </c>
      <c r="F1952" s="3">
        <f>INDEX(光放段!$I$4:$I$237,MATCH(纤芯!H1952,光放段!$B$4:$B$237,0))</f>
        <v>37015100000</v>
      </c>
      <c r="G1952" s="3" t="str">
        <f t="shared" si="150"/>
        <v>山东二干|济南聊城2号光缆:济南经十路-平阴西基站</v>
      </c>
      <c r="H1952" s="3">
        <f>INDEX(光放段!$B$4:$B$237,MATCH(纤芯!G1952,光放段!$C$4:$C$237,0))</f>
        <v>37015101000</v>
      </c>
      <c r="I1952" s="3" t="str">
        <f t="shared" si="151"/>
        <v>济南聊城2号光缆</v>
      </c>
      <c r="J1952" s="3" t="str">
        <f>INDEX(子缆名称!$B$4:$B$29,纤芯!M1952)</f>
        <v>B缆</v>
      </c>
      <c r="K1952" s="3">
        <v>21</v>
      </c>
      <c r="L1952" s="3">
        <f t="shared" si="152"/>
        <v>9</v>
      </c>
      <c r="M1952" s="3">
        <f t="shared" si="153"/>
        <v>2</v>
      </c>
      <c r="N1952" s="3" t="s">
        <v>41</v>
      </c>
      <c r="O1952" s="3">
        <f>COUNTIF([1]局站!$D$4:$D$172,"="&amp;N1952)</f>
        <v>1</v>
      </c>
      <c r="P1952" s="3">
        <v>0</v>
      </c>
      <c r="Q1952" s="3">
        <v>0</v>
      </c>
      <c r="R1952" s="3">
        <v>0</v>
      </c>
      <c r="S1952" s="3" t="s">
        <v>55</v>
      </c>
      <c r="T1952" s="3">
        <f>COUNTIF([1]局站!$D$4:$D$172,"="&amp;S1952)</f>
        <v>1</v>
      </c>
      <c r="U1952" s="3">
        <v>0</v>
      </c>
      <c r="V1952" s="3">
        <v>0</v>
      </c>
      <c r="W1952" s="3">
        <v>0</v>
      </c>
      <c r="X1952" s="3" t="s">
        <v>1215</v>
      </c>
      <c r="Y1952" s="3" t="s">
        <v>880</v>
      </c>
      <c r="Z1952" s="3" t="str">
        <f>INDEX(业务类型!$C$4:$C$8,MATCH(纤芯!Y1952,业务类型!$B$4:$B$8,0))</f>
        <v>IDLE</v>
      </c>
      <c r="AA1952" s="3"/>
    </row>
    <row r="1953" spans="1:27" ht="16.5" x14ac:dyDescent="0.2">
      <c r="A1953" s="3">
        <v>1950</v>
      </c>
      <c r="B1953" s="3">
        <f t="shared" si="154"/>
        <v>37015101022</v>
      </c>
      <c r="C1953" s="3" t="s">
        <v>1166</v>
      </c>
      <c r="D1953" s="3" t="s">
        <v>215</v>
      </c>
      <c r="E1953" s="3" t="str">
        <f>INDEX(光放段!$G$4:$G$237,MATCH(纤芯!G1953,光放段!$C$4:$C$237,0))</f>
        <v>山东二干|济南聊城2号光缆:济南经十路-聊城联通建设路</v>
      </c>
      <c r="F1953" s="3">
        <f>INDEX(光放段!$I$4:$I$237,MATCH(纤芯!H1953,光放段!$B$4:$B$237,0))</f>
        <v>37015100000</v>
      </c>
      <c r="G1953" s="3" t="str">
        <f t="shared" si="150"/>
        <v>山东二干|济南聊城2号光缆:济南经十路-平阴西基站</v>
      </c>
      <c r="H1953" s="3">
        <f>INDEX(光放段!$B$4:$B$237,MATCH(纤芯!G1953,光放段!$C$4:$C$237,0))</f>
        <v>37015101000</v>
      </c>
      <c r="I1953" s="3" t="str">
        <f t="shared" si="151"/>
        <v>济南聊城2号光缆</v>
      </c>
      <c r="J1953" s="3" t="str">
        <f>INDEX(子缆名称!$B$4:$B$29,纤芯!M1953)</f>
        <v>B缆</v>
      </c>
      <c r="K1953" s="3">
        <v>22</v>
      </c>
      <c r="L1953" s="3">
        <f t="shared" si="152"/>
        <v>10</v>
      </c>
      <c r="M1953" s="3">
        <f t="shared" si="153"/>
        <v>2</v>
      </c>
      <c r="N1953" s="3" t="s">
        <v>41</v>
      </c>
      <c r="O1953" s="3">
        <f>COUNTIF([1]局站!$D$4:$D$172,"="&amp;N1953)</f>
        <v>1</v>
      </c>
      <c r="P1953" s="3">
        <v>0</v>
      </c>
      <c r="Q1953" s="3">
        <v>0</v>
      </c>
      <c r="R1953" s="3">
        <v>0</v>
      </c>
      <c r="S1953" s="3" t="s">
        <v>55</v>
      </c>
      <c r="T1953" s="3">
        <f>COUNTIF([1]局站!$D$4:$D$172,"="&amp;S1953)</f>
        <v>1</v>
      </c>
      <c r="U1953" s="3">
        <v>0</v>
      </c>
      <c r="V1953" s="3">
        <v>0</v>
      </c>
      <c r="W1953" s="3">
        <v>0</v>
      </c>
      <c r="X1953" s="3" t="s">
        <v>1215</v>
      </c>
      <c r="Y1953" s="3" t="s">
        <v>880</v>
      </c>
      <c r="Z1953" s="3" t="str">
        <f>INDEX(业务类型!$C$4:$C$8,MATCH(纤芯!Y1953,业务类型!$B$4:$B$8,0))</f>
        <v>IDLE</v>
      </c>
      <c r="AA1953" s="3"/>
    </row>
    <row r="1954" spans="1:27" ht="16.5" x14ac:dyDescent="0.2">
      <c r="A1954" s="3">
        <v>1951</v>
      </c>
      <c r="B1954" s="3">
        <f t="shared" si="154"/>
        <v>37015101023</v>
      </c>
      <c r="C1954" s="3" t="s">
        <v>1166</v>
      </c>
      <c r="D1954" s="3" t="s">
        <v>215</v>
      </c>
      <c r="E1954" s="3" t="str">
        <f>INDEX(光放段!$G$4:$G$237,MATCH(纤芯!G1954,光放段!$C$4:$C$237,0))</f>
        <v>山东二干|济南聊城2号光缆:济南经十路-聊城联通建设路</v>
      </c>
      <c r="F1954" s="3">
        <f>INDEX(光放段!$I$4:$I$237,MATCH(纤芯!H1954,光放段!$B$4:$B$237,0))</f>
        <v>37015100000</v>
      </c>
      <c r="G1954" s="3" t="str">
        <f t="shared" si="150"/>
        <v>山东二干|济南聊城2号光缆:济南经十路-平阴西基站</v>
      </c>
      <c r="H1954" s="3">
        <f>INDEX(光放段!$B$4:$B$237,MATCH(纤芯!G1954,光放段!$C$4:$C$237,0))</f>
        <v>37015101000</v>
      </c>
      <c r="I1954" s="3" t="str">
        <f t="shared" si="151"/>
        <v>济南聊城2号光缆</v>
      </c>
      <c r="J1954" s="3" t="str">
        <f>INDEX(子缆名称!$B$4:$B$29,纤芯!M1954)</f>
        <v>B缆</v>
      </c>
      <c r="K1954" s="3">
        <v>23</v>
      </c>
      <c r="L1954" s="3">
        <f t="shared" si="152"/>
        <v>11</v>
      </c>
      <c r="M1954" s="3">
        <f t="shared" si="153"/>
        <v>2</v>
      </c>
      <c r="N1954" s="3" t="s">
        <v>41</v>
      </c>
      <c r="O1954" s="3">
        <f>COUNTIF([1]局站!$D$4:$D$172,"="&amp;N1954)</f>
        <v>1</v>
      </c>
      <c r="P1954" s="3">
        <v>0</v>
      </c>
      <c r="Q1954" s="3">
        <v>0</v>
      </c>
      <c r="R1954" s="3">
        <v>0</v>
      </c>
      <c r="S1954" s="3" t="s">
        <v>55</v>
      </c>
      <c r="T1954" s="3">
        <f>COUNTIF([1]局站!$D$4:$D$172,"="&amp;S1954)</f>
        <v>1</v>
      </c>
      <c r="U1954" s="3">
        <v>0</v>
      </c>
      <c r="V1954" s="3">
        <v>0</v>
      </c>
      <c r="W1954" s="3">
        <v>0</v>
      </c>
      <c r="X1954" s="3" t="s">
        <v>1215</v>
      </c>
      <c r="Y1954" s="3" t="s">
        <v>880</v>
      </c>
      <c r="Z1954" s="3" t="str">
        <f>INDEX(业务类型!$C$4:$C$8,MATCH(纤芯!Y1954,业务类型!$B$4:$B$8,0))</f>
        <v>IDLE</v>
      </c>
      <c r="AA1954" s="3"/>
    </row>
    <row r="1955" spans="1:27" ht="16.5" x14ac:dyDescent="0.2">
      <c r="A1955" s="3">
        <v>1952</v>
      </c>
      <c r="B1955" s="3">
        <f t="shared" si="154"/>
        <v>37015101024</v>
      </c>
      <c r="C1955" s="3" t="s">
        <v>1166</v>
      </c>
      <c r="D1955" s="3" t="s">
        <v>215</v>
      </c>
      <c r="E1955" s="3" t="str">
        <f>INDEX(光放段!$G$4:$G$237,MATCH(纤芯!G1955,光放段!$C$4:$C$237,0))</f>
        <v>山东二干|济南聊城2号光缆:济南经十路-聊城联通建设路</v>
      </c>
      <c r="F1955" s="3">
        <f>INDEX(光放段!$I$4:$I$237,MATCH(纤芯!H1955,光放段!$B$4:$B$237,0))</f>
        <v>37015100000</v>
      </c>
      <c r="G1955" s="3" t="str">
        <f t="shared" si="150"/>
        <v>山东二干|济南聊城2号光缆:济南经十路-平阴西基站</v>
      </c>
      <c r="H1955" s="3">
        <f>INDEX(光放段!$B$4:$B$237,MATCH(纤芯!G1955,光放段!$C$4:$C$237,0))</f>
        <v>37015101000</v>
      </c>
      <c r="I1955" s="3" t="str">
        <f t="shared" si="151"/>
        <v>济南聊城2号光缆</v>
      </c>
      <c r="J1955" s="3" t="str">
        <f>INDEX(子缆名称!$B$4:$B$29,纤芯!M1955)</f>
        <v>B缆</v>
      </c>
      <c r="K1955" s="3">
        <v>24</v>
      </c>
      <c r="L1955" s="3">
        <f t="shared" si="152"/>
        <v>12</v>
      </c>
      <c r="M1955" s="3">
        <f t="shared" si="153"/>
        <v>2</v>
      </c>
      <c r="N1955" s="3" t="s">
        <v>41</v>
      </c>
      <c r="O1955" s="3">
        <f>COUNTIF([1]局站!$D$4:$D$172,"="&amp;N1955)</f>
        <v>1</v>
      </c>
      <c r="P1955" s="3">
        <v>0</v>
      </c>
      <c r="Q1955" s="3">
        <v>0</v>
      </c>
      <c r="R1955" s="3">
        <v>0</v>
      </c>
      <c r="S1955" s="3" t="s">
        <v>55</v>
      </c>
      <c r="T1955" s="3">
        <f>COUNTIF([1]局站!$D$4:$D$172,"="&amp;S1955)</f>
        <v>1</v>
      </c>
      <c r="U1955" s="3">
        <v>0</v>
      </c>
      <c r="V1955" s="3">
        <v>0</v>
      </c>
      <c r="W1955" s="3">
        <v>0</v>
      </c>
      <c r="X1955" s="3" t="s">
        <v>1215</v>
      </c>
      <c r="Y1955" s="3" t="s">
        <v>880</v>
      </c>
      <c r="Z1955" s="3" t="str">
        <f>INDEX(业务类型!$C$4:$C$8,MATCH(纤芯!Y1955,业务类型!$B$4:$B$8,0))</f>
        <v>IDLE</v>
      </c>
      <c r="AA1955" s="3"/>
    </row>
    <row r="1956" spans="1:27" ht="33" x14ac:dyDescent="0.2">
      <c r="A1956" s="3">
        <v>1953</v>
      </c>
      <c r="B1956" s="3">
        <f t="shared" si="154"/>
        <v>37015102001</v>
      </c>
      <c r="C1956" s="3" t="s">
        <v>1166</v>
      </c>
      <c r="D1956" s="3" t="s">
        <v>215</v>
      </c>
      <c r="E1956" s="3" t="str">
        <f>INDEX(光放段!$G$4:$G$237,MATCH(纤芯!G1956,光放段!$C$4:$C$237,0))</f>
        <v>山东二干|济南聊城2号光缆:济南经十路-聊城联通建设路</v>
      </c>
      <c r="F1956" s="3">
        <f>INDEX(光放段!$I$4:$I$237,MATCH(纤芯!H1956,光放段!$B$4:$B$237,0))</f>
        <v>37015100000</v>
      </c>
      <c r="G1956" s="3" t="str">
        <f t="shared" si="150"/>
        <v>山东二干|济南聊城2号光缆:平阴西基站-聊城联通建设路</v>
      </c>
      <c r="H1956" s="3">
        <f>INDEX(光放段!$B$4:$B$237,MATCH(纤芯!G1956,光放段!$C$4:$C$237,0))</f>
        <v>37015102000</v>
      </c>
      <c r="I1956" s="3" t="str">
        <f t="shared" si="151"/>
        <v>济南聊城2号光缆</v>
      </c>
      <c r="J1956" s="3" t="str">
        <f>INDEX(子缆名称!$B$4:$B$29,纤芯!M1956)</f>
        <v>A缆</v>
      </c>
      <c r="K1956" s="3">
        <v>1</v>
      </c>
      <c r="L1956" s="3">
        <f t="shared" si="152"/>
        <v>1</v>
      </c>
      <c r="M1956" s="3">
        <f t="shared" si="153"/>
        <v>1</v>
      </c>
      <c r="N1956" s="3" t="s">
        <v>55</v>
      </c>
      <c r="O1956" s="3">
        <f>COUNTIF([1]局站!$D$4:$D$172,"="&amp;N1956)</f>
        <v>1</v>
      </c>
      <c r="P1956" s="3">
        <v>0</v>
      </c>
      <c r="Q1956" s="3">
        <v>0</v>
      </c>
      <c r="R1956" s="3">
        <v>0</v>
      </c>
      <c r="S1956" s="3" t="s">
        <v>46</v>
      </c>
      <c r="T1956" s="3">
        <f>COUNTIF([1]局站!$D$4:$D$172,"="&amp;S1956)</f>
        <v>1</v>
      </c>
      <c r="U1956" s="3">
        <v>0</v>
      </c>
      <c r="V1956" s="3">
        <v>0</v>
      </c>
      <c r="W1956" s="3">
        <v>0</v>
      </c>
      <c r="X1956" s="3" t="s">
        <v>1215</v>
      </c>
      <c r="Y1956" s="3" t="s">
        <v>880</v>
      </c>
      <c r="Z1956" s="3" t="str">
        <f>INDEX(业务类型!$C$4:$C$8,MATCH(纤芯!Y1956,业务类型!$B$4:$B$8,0))</f>
        <v>IDLE</v>
      </c>
      <c r="AA1956" s="3"/>
    </row>
    <row r="1957" spans="1:27" ht="33" x14ac:dyDescent="0.2">
      <c r="A1957" s="3">
        <v>1954</v>
      </c>
      <c r="B1957" s="3">
        <f t="shared" si="154"/>
        <v>37015102002</v>
      </c>
      <c r="C1957" s="3" t="s">
        <v>1166</v>
      </c>
      <c r="D1957" s="3" t="s">
        <v>215</v>
      </c>
      <c r="E1957" s="3" t="str">
        <f>INDEX(光放段!$G$4:$G$237,MATCH(纤芯!G1957,光放段!$C$4:$C$237,0))</f>
        <v>山东二干|济南聊城2号光缆:济南经十路-聊城联通建设路</v>
      </c>
      <c r="F1957" s="3">
        <f>INDEX(光放段!$I$4:$I$237,MATCH(纤芯!H1957,光放段!$B$4:$B$237,0))</f>
        <v>37015100000</v>
      </c>
      <c r="G1957" s="3" t="str">
        <f t="shared" si="150"/>
        <v>山东二干|济南聊城2号光缆:平阴西基站-聊城联通建设路</v>
      </c>
      <c r="H1957" s="3">
        <f>INDEX(光放段!$B$4:$B$237,MATCH(纤芯!G1957,光放段!$C$4:$C$237,0))</f>
        <v>37015102000</v>
      </c>
      <c r="I1957" s="3" t="str">
        <f t="shared" si="151"/>
        <v>济南聊城2号光缆</v>
      </c>
      <c r="J1957" s="3" t="str">
        <f>INDEX(子缆名称!$B$4:$B$29,纤芯!M1957)</f>
        <v>A缆</v>
      </c>
      <c r="K1957" s="3">
        <v>2</v>
      </c>
      <c r="L1957" s="3">
        <f t="shared" si="152"/>
        <v>2</v>
      </c>
      <c r="M1957" s="3">
        <f t="shared" si="153"/>
        <v>1</v>
      </c>
      <c r="N1957" s="3" t="s">
        <v>55</v>
      </c>
      <c r="O1957" s="3">
        <f>COUNTIF([1]局站!$D$4:$D$172,"="&amp;N1957)</f>
        <v>1</v>
      </c>
      <c r="P1957" s="3">
        <v>0</v>
      </c>
      <c r="Q1957" s="3">
        <v>0</v>
      </c>
      <c r="R1957" s="3">
        <v>0</v>
      </c>
      <c r="S1957" s="3" t="s">
        <v>46</v>
      </c>
      <c r="T1957" s="3">
        <f>COUNTIF([1]局站!$D$4:$D$172,"="&amp;S1957)</f>
        <v>1</v>
      </c>
      <c r="U1957" s="3">
        <v>0</v>
      </c>
      <c r="V1957" s="3">
        <v>0</v>
      </c>
      <c r="W1957" s="3">
        <v>0</v>
      </c>
      <c r="X1957" s="3" t="s">
        <v>1215</v>
      </c>
      <c r="Y1957" s="3" t="s">
        <v>881</v>
      </c>
      <c r="Z1957" s="3" t="str">
        <f>INDEX(业务类型!$C$4:$C$8,MATCH(纤芯!Y1957,业务类型!$B$4:$B$8,0))</f>
        <v>OTHER</v>
      </c>
      <c r="AA1957" s="3" t="s">
        <v>978</v>
      </c>
    </row>
    <row r="1958" spans="1:27" ht="33" x14ac:dyDescent="0.2">
      <c r="A1958" s="3">
        <v>1955</v>
      </c>
      <c r="B1958" s="3">
        <f t="shared" si="154"/>
        <v>37015102003</v>
      </c>
      <c r="C1958" s="3" t="s">
        <v>1166</v>
      </c>
      <c r="D1958" s="3" t="s">
        <v>215</v>
      </c>
      <c r="E1958" s="3" t="str">
        <f>INDEX(光放段!$G$4:$G$237,MATCH(纤芯!G1958,光放段!$C$4:$C$237,0))</f>
        <v>山东二干|济南聊城2号光缆:济南经十路-聊城联通建设路</v>
      </c>
      <c r="F1958" s="3">
        <f>INDEX(光放段!$I$4:$I$237,MATCH(纤芯!H1958,光放段!$B$4:$B$237,0))</f>
        <v>37015100000</v>
      </c>
      <c r="G1958" s="3" t="str">
        <f t="shared" si="150"/>
        <v>山东二干|济南聊城2号光缆:平阴西基站-聊城联通建设路</v>
      </c>
      <c r="H1958" s="3">
        <f>INDEX(光放段!$B$4:$B$237,MATCH(纤芯!G1958,光放段!$C$4:$C$237,0))</f>
        <v>37015102000</v>
      </c>
      <c r="I1958" s="3" t="str">
        <f t="shared" si="151"/>
        <v>济南聊城2号光缆</v>
      </c>
      <c r="J1958" s="3" t="str">
        <f>INDEX(子缆名称!$B$4:$B$29,纤芯!M1958)</f>
        <v>A缆</v>
      </c>
      <c r="K1958" s="3">
        <v>3</v>
      </c>
      <c r="L1958" s="3">
        <f t="shared" si="152"/>
        <v>3</v>
      </c>
      <c r="M1958" s="3">
        <f t="shared" si="153"/>
        <v>1</v>
      </c>
      <c r="N1958" s="3" t="s">
        <v>55</v>
      </c>
      <c r="O1958" s="3">
        <f>COUNTIF([1]局站!$D$4:$D$172,"="&amp;N1958)</f>
        <v>1</v>
      </c>
      <c r="P1958" s="3">
        <v>0</v>
      </c>
      <c r="Q1958" s="3">
        <v>0</v>
      </c>
      <c r="R1958" s="3">
        <v>0</v>
      </c>
      <c r="S1958" s="3" t="s">
        <v>46</v>
      </c>
      <c r="T1958" s="3">
        <f>COUNTIF([1]局站!$D$4:$D$172,"="&amp;S1958)</f>
        <v>1</v>
      </c>
      <c r="U1958" s="3">
        <v>0</v>
      </c>
      <c r="V1958" s="3">
        <v>0</v>
      </c>
      <c r="W1958" s="3">
        <v>0</v>
      </c>
      <c r="X1958" s="3" t="s">
        <v>1215</v>
      </c>
      <c r="Y1958" s="3" t="s">
        <v>881</v>
      </c>
      <c r="Z1958" s="3" t="str">
        <f>INDEX(业务类型!$C$4:$C$8,MATCH(纤芯!Y1958,业务类型!$B$4:$B$8,0))</f>
        <v>OTHER</v>
      </c>
      <c r="AA1958" s="3" t="s">
        <v>978</v>
      </c>
    </row>
    <row r="1959" spans="1:27" ht="33" x14ac:dyDescent="0.2">
      <c r="A1959" s="3">
        <v>1956</v>
      </c>
      <c r="B1959" s="3">
        <f t="shared" si="154"/>
        <v>37015102004</v>
      </c>
      <c r="C1959" s="3" t="s">
        <v>1166</v>
      </c>
      <c r="D1959" s="3" t="s">
        <v>215</v>
      </c>
      <c r="E1959" s="3" t="str">
        <f>INDEX(光放段!$G$4:$G$237,MATCH(纤芯!G1959,光放段!$C$4:$C$237,0))</f>
        <v>山东二干|济南聊城2号光缆:济南经十路-聊城联通建设路</v>
      </c>
      <c r="F1959" s="3">
        <f>INDEX(光放段!$I$4:$I$237,MATCH(纤芯!H1959,光放段!$B$4:$B$237,0))</f>
        <v>37015100000</v>
      </c>
      <c r="G1959" s="3" t="str">
        <f t="shared" si="150"/>
        <v>山东二干|济南聊城2号光缆:平阴西基站-聊城联通建设路</v>
      </c>
      <c r="H1959" s="3">
        <f>INDEX(光放段!$B$4:$B$237,MATCH(纤芯!G1959,光放段!$C$4:$C$237,0))</f>
        <v>37015102000</v>
      </c>
      <c r="I1959" s="3" t="str">
        <f t="shared" si="151"/>
        <v>济南聊城2号光缆</v>
      </c>
      <c r="J1959" s="3" t="str">
        <f>INDEX(子缆名称!$B$4:$B$29,纤芯!M1959)</f>
        <v>A缆</v>
      </c>
      <c r="K1959" s="3">
        <v>4</v>
      </c>
      <c r="L1959" s="3">
        <f t="shared" si="152"/>
        <v>4</v>
      </c>
      <c r="M1959" s="3">
        <f t="shared" si="153"/>
        <v>1</v>
      </c>
      <c r="N1959" s="3" t="s">
        <v>55</v>
      </c>
      <c r="O1959" s="3">
        <f>COUNTIF([1]局站!$D$4:$D$172,"="&amp;N1959)</f>
        <v>1</v>
      </c>
      <c r="P1959" s="3">
        <v>0</v>
      </c>
      <c r="Q1959" s="3">
        <v>0</v>
      </c>
      <c r="R1959" s="3">
        <v>0</v>
      </c>
      <c r="S1959" s="3" t="s">
        <v>46</v>
      </c>
      <c r="T1959" s="3">
        <f>COUNTIF([1]局站!$D$4:$D$172,"="&amp;S1959)</f>
        <v>1</v>
      </c>
      <c r="U1959" s="3">
        <v>0</v>
      </c>
      <c r="V1959" s="3">
        <v>0</v>
      </c>
      <c r="W1959" s="3">
        <v>0</v>
      </c>
      <c r="X1959" s="3" t="s">
        <v>1215</v>
      </c>
      <c r="Y1959" s="3" t="s">
        <v>880</v>
      </c>
      <c r="Z1959" s="3" t="str">
        <f>INDEX(业务类型!$C$4:$C$8,MATCH(纤芯!Y1959,业务类型!$B$4:$B$8,0))</f>
        <v>IDLE</v>
      </c>
      <c r="AA1959" s="3"/>
    </row>
    <row r="1960" spans="1:27" ht="33" x14ac:dyDescent="0.2">
      <c r="A1960" s="3">
        <v>1957</v>
      </c>
      <c r="B1960" s="3">
        <f t="shared" si="154"/>
        <v>37015102005</v>
      </c>
      <c r="C1960" s="3" t="s">
        <v>1166</v>
      </c>
      <c r="D1960" s="3" t="s">
        <v>215</v>
      </c>
      <c r="E1960" s="3" t="str">
        <f>INDEX(光放段!$G$4:$G$237,MATCH(纤芯!G1960,光放段!$C$4:$C$237,0))</f>
        <v>山东二干|济南聊城2号光缆:济南经十路-聊城联通建设路</v>
      </c>
      <c r="F1960" s="3">
        <f>INDEX(光放段!$I$4:$I$237,MATCH(纤芯!H1960,光放段!$B$4:$B$237,0))</f>
        <v>37015100000</v>
      </c>
      <c r="G1960" s="3" t="str">
        <f t="shared" si="150"/>
        <v>山东二干|济南聊城2号光缆:平阴西基站-聊城联通建设路</v>
      </c>
      <c r="H1960" s="3">
        <f>INDEX(光放段!$B$4:$B$237,MATCH(纤芯!G1960,光放段!$C$4:$C$237,0))</f>
        <v>37015102000</v>
      </c>
      <c r="I1960" s="3" t="str">
        <f t="shared" si="151"/>
        <v>济南聊城2号光缆</v>
      </c>
      <c r="J1960" s="3" t="str">
        <f>INDEX(子缆名称!$B$4:$B$29,纤芯!M1960)</f>
        <v>A缆</v>
      </c>
      <c r="K1960" s="3">
        <v>5</v>
      </c>
      <c r="L1960" s="3">
        <f t="shared" si="152"/>
        <v>5</v>
      </c>
      <c r="M1960" s="3">
        <f t="shared" si="153"/>
        <v>1</v>
      </c>
      <c r="N1960" s="3" t="s">
        <v>55</v>
      </c>
      <c r="O1960" s="3">
        <f>COUNTIF([1]局站!$D$4:$D$172,"="&amp;N1960)</f>
        <v>1</v>
      </c>
      <c r="P1960" s="3">
        <v>0</v>
      </c>
      <c r="Q1960" s="3">
        <v>0</v>
      </c>
      <c r="R1960" s="3">
        <v>0</v>
      </c>
      <c r="S1960" s="3" t="s">
        <v>46</v>
      </c>
      <c r="T1960" s="3">
        <f>COUNTIF([1]局站!$D$4:$D$172,"="&amp;S1960)</f>
        <v>1</v>
      </c>
      <c r="U1960" s="3">
        <v>0</v>
      </c>
      <c r="V1960" s="3">
        <v>0</v>
      </c>
      <c r="W1960" s="3">
        <v>0</v>
      </c>
      <c r="X1960" s="3" t="s">
        <v>1215</v>
      </c>
      <c r="Y1960" s="3" t="s">
        <v>880</v>
      </c>
      <c r="Z1960" s="3" t="str">
        <f>INDEX(业务类型!$C$4:$C$8,MATCH(纤芯!Y1960,业务类型!$B$4:$B$8,0))</f>
        <v>IDLE</v>
      </c>
      <c r="AA1960" s="3"/>
    </row>
    <row r="1961" spans="1:27" ht="33" x14ac:dyDescent="0.2">
      <c r="A1961" s="3">
        <v>1958</v>
      </c>
      <c r="B1961" s="3">
        <f t="shared" si="154"/>
        <v>37015102006</v>
      </c>
      <c r="C1961" s="3" t="s">
        <v>1166</v>
      </c>
      <c r="D1961" s="3" t="s">
        <v>215</v>
      </c>
      <c r="E1961" s="3" t="str">
        <f>INDEX(光放段!$G$4:$G$237,MATCH(纤芯!G1961,光放段!$C$4:$C$237,0))</f>
        <v>山东二干|济南聊城2号光缆:济南经十路-聊城联通建设路</v>
      </c>
      <c r="F1961" s="3">
        <f>INDEX(光放段!$I$4:$I$237,MATCH(纤芯!H1961,光放段!$B$4:$B$237,0))</f>
        <v>37015100000</v>
      </c>
      <c r="G1961" s="3" t="str">
        <f t="shared" si="150"/>
        <v>山东二干|济南聊城2号光缆:平阴西基站-聊城联通建设路</v>
      </c>
      <c r="H1961" s="3">
        <f>INDEX(光放段!$B$4:$B$237,MATCH(纤芯!G1961,光放段!$C$4:$C$237,0))</f>
        <v>37015102000</v>
      </c>
      <c r="I1961" s="3" t="str">
        <f t="shared" si="151"/>
        <v>济南聊城2号光缆</v>
      </c>
      <c r="J1961" s="3" t="str">
        <f>INDEX(子缆名称!$B$4:$B$29,纤芯!M1961)</f>
        <v>A缆</v>
      </c>
      <c r="K1961" s="3">
        <v>6</v>
      </c>
      <c r="L1961" s="3">
        <f t="shared" si="152"/>
        <v>6</v>
      </c>
      <c r="M1961" s="3">
        <f t="shared" si="153"/>
        <v>1</v>
      </c>
      <c r="N1961" s="3" t="s">
        <v>55</v>
      </c>
      <c r="O1961" s="3">
        <f>COUNTIF([1]局站!$D$4:$D$172,"="&amp;N1961)</f>
        <v>1</v>
      </c>
      <c r="P1961" s="3">
        <v>0</v>
      </c>
      <c r="Q1961" s="3">
        <v>0</v>
      </c>
      <c r="R1961" s="3">
        <v>0</v>
      </c>
      <c r="S1961" s="3" t="s">
        <v>46</v>
      </c>
      <c r="T1961" s="3">
        <f>COUNTIF([1]局站!$D$4:$D$172,"="&amp;S1961)</f>
        <v>1</v>
      </c>
      <c r="U1961" s="3">
        <v>0</v>
      </c>
      <c r="V1961" s="3">
        <v>0</v>
      </c>
      <c r="W1961" s="3">
        <v>0</v>
      </c>
      <c r="X1961" s="3" t="s">
        <v>1215</v>
      </c>
      <c r="Y1961" s="3" t="s">
        <v>880</v>
      </c>
      <c r="Z1961" s="3" t="str">
        <f>INDEX(业务类型!$C$4:$C$8,MATCH(纤芯!Y1961,业务类型!$B$4:$B$8,0))</f>
        <v>IDLE</v>
      </c>
      <c r="AA1961" s="3"/>
    </row>
    <row r="1962" spans="1:27" ht="33" x14ac:dyDescent="0.2">
      <c r="A1962" s="3">
        <v>1959</v>
      </c>
      <c r="B1962" s="3">
        <f t="shared" si="154"/>
        <v>37015102007</v>
      </c>
      <c r="C1962" s="3" t="s">
        <v>1166</v>
      </c>
      <c r="D1962" s="3" t="s">
        <v>215</v>
      </c>
      <c r="E1962" s="3" t="str">
        <f>INDEX(光放段!$G$4:$G$237,MATCH(纤芯!G1962,光放段!$C$4:$C$237,0))</f>
        <v>山东二干|济南聊城2号光缆:济南经十路-聊城联通建设路</v>
      </c>
      <c r="F1962" s="3">
        <f>INDEX(光放段!$I$4:$I$237,MATCH(纤芯!H1962,光放段!$B$4:$B$237,0))</f>
        <v>37015100000</v>
      </c>
      <c r="G1962" s="3" t="str">
        <f t="shared" si="150"/>
        <v>山东二干|济南聊城2号光缆:平阴西基站-聊城联通建设路</v>
      </c>
      <c r="H1962" s="3">
        <f>INDEX(光放段!$B$4:$B$237,MATCH(纤芯!G1962,光放段!$C$4:$C$237,0))</f>
        <v>37015102000</v>
      </c>
      <c r="I1962" s="3" t="str">
        <f t="shared" si="151"/>
        <v>济南聊城2号光缆</v>
      </c>
      <c r="J1962" s="3" t="str">
        <f>INDEX(子缆名称!$B$4:$B$29,纤芯!M1962)</f>
        <v>A缆</v>
      </c>
      <c r="K1962" s="3">
        <v>7</v>
      </c>
      <c r="L1962" s="3">
        <f t="shared" si="152"/>
        <v>7</v>
      </c>
      <c r="M1962" s="3">
        <f t="shared" si="153"/>
        <v>1</v>
      </c>
      <c r="N1962" s="3" t="s">
        <v>55</v>
      </c>
      <c r="O1962" s="3">
        <f>COUNTIF([1]局站!$D$4:$D$172,"="&amp;N1962)</f>
        <v>1</v>
      </c>
      <c r="P1962" s="3">
        <v>0</v>
      </c>
      <c r="Q1962" s="3">
        <v>0</v>
      </c>
      <c r="R1962" s="3">
        <v>0</v>
      </c>
      <c r="S1962" s="3" t="s">
        <v>46</v>
      </c>
      <c r="T1962" s="3">
        <f>COUNTIF([1]局站!$D$4:$D$172,"="&amp;S1962)</f>
        <v>1</v>
      </c>
      <c r="U1962" s="3">
        <v>0</v>
      </c>
      <c r="V1962" s="3">
        <v>0</v>
      </c>
      <c r="W1962" s="3">
        <v>0</v>
      </c>
      <c r="X1962" s="3" t="s">
        <v>1215</v>
      </c>
      <c r="Y1962" s="3" t="s">
        <v>880</v>
      </c>
      <c r="Z1962" s="3" t="str">
        <f>INDEX(业务类型!$C$4:$C$8,MATCH(纤芯!Y1962,业务类型!$B$4:$B$8,0))</f>
        <v>IDLE</v>
      </c>
      <c r="AA1962" s="3"/>
    </row>
    <row r="1963" spans="1:27" ht="33" x14ac:dyDescent="0.2">
      <c r="A1963" s="3">
        <v>1960</v>
      </c>
      <c r="B1963" s="3">
        <f t="shared" si="154"/>
        <v>37015102008</v>
      </c>
      <c r="C1963" s="3" t="s">
        <v>1166</v>
      </c>
      <c r="D1963" s="3" t="s">
        <v>215</v>
      </c>
      <c r="E1963" s="3" t="str">
        <f>INDEX(光放段!$G$4:$G$237,MATCH(纤芯!G1963,光放段!$C$4:$C$237,0))</f>
        <v>山东二干|济南聊城2号光缆:济南经十路-聊城联通建设路</v>
      </c>
      <c r="F1963" s="3">
        <f>INDEX(光放段!$I$4:$I$237,MATCH(纤芯!H1963,光放段!$B$4:$B$237,0))</f>
        <v>37015100000</v>
      </c>
      <c r="G1963" s="3" t="str">
        <f t="shared" si="150"/>
        <v>山东二干|济南聊城2号光缆:平阴西基站-聊城联通建设路</v>
      </c>
      <c r="H1963" s="3">
        <f>INDEX(光放段!$B$4:$B$237,MATCH(纤芯!G1963,光放段!$C$4:$C$237,0))</f>
        <v>37015102000</v>
      </c>
      <c r="I1963" s="3" t="str">
        <f t="shared" si="151"/>
        <v>济南聊城2号光缆</v>
      </c>
      <c r="J1963" s="3" t="str">
        <f>INDEX(子缆名称!$B$4:$B$29,纤芯!M1963)</f>
        <v>A缆</v>
      </c>
      <c r="K1963" s="3">
        <v>8</v>
      </c>
      <c r="L1963" s="3">
        <f t="shared" si="152"/>
        <v>8</v>
      </c>
      <c r="M1963" s="3">
        <f t="shared" si="153"/>
        <v>1</v>
      </c>
      <c r="N1963" s="3" t="s">
        <v>55</v>
      </c>
      <c r="O1963" s="3">
        <f>COUNTIF([1]局站!$D$4:$D$172,"="&amp;N1963)</f>
        <v>1</v>
      </c>
      <c r="P1963" s="3">
        <v>0</v>
      </c>
      <c r="Q1963" s="3">
        <v>0</v>
      </c>
      <c r="R1963" s="3">
        <v>0</v>
      </c>
      <c r="S1963" s="3" t="s">
        <v>46</v>
      </c>
      <c r="T1963" s="3">
        <f>COUNTIF([1]局站!$D$4:$D$172,"="&amp;S1963)</f>
        <v>1</v>
      </c>
      <c r="U1963" s="3">
        <v>0</v>
      </c>
      <c r="V1963" s="3">
        <v>0</v>
      </c>
      <c r="W1963" s="3">
        <v>0</v>
      </c>
      <c r="X1963" s="3" t="s">
        <v>1215</v>
      </c>
      <c r="Y1963" s="3" t="s">
        <v>880</v>
      </c>
      <c r="Z1963" s="3" t="str">
        <f>INDEX(业务类型!$C$4:$C$8,MATCH(纤芯!Y1963,业务类型!$B$4:$B$8,0))</f>
        <v>IDLE</v>
      </c>
      <c r="AA1963" s="3"/>
    </row>
    <row r="1964" spans="1:27" ht="33" x14ac:dyDescent="0.2">
      <c r="A1964" s="3">
        <v>1961</v>
      </c>
      <c r="B1964" s="3">
        <f t="shared" si="154"/>
        <v>37015102009</v>
      </c>
      <c r="C1964" s="3" t="s">
        <v>1166</v>
      </c>
      <c r="D1964" s="3" t="s">
        <v>215</v>
      </c>
      <c r="E1964" s="3" t="str">
        <f>INDEX(光放段!$G$4:$G$237,MATCH(纤芯!G1964,光放段!$C$4:$C$237,0))</f>
        <v>山东二干|济南聊城2号光缆:济南经十路-聊城联通建设路</v>
      </c>
      <c r="F1964" s="3">
        <f>INDEX(光放段!$I$4:$I$237,MATCH(纤芯!H1964,光放段!$B$4:$B$237,0))</f>
        <v>37015100000</v>
      </c>
      <c r="G1964" s="3" t="str">
        <f t="shared" si="150"/>
        <v>山东二干|济南聊城2号光缆:平阴西基站-聊城联通建设路</v>
      </c>
      <c r="H1964" s="3">
        <f>INDEX(光放段!$B$4:$B$237,MATCH(纤芯!G1964,光放段!$C$4:$C$237,0))</f>
        <v>37015102000</v>
      </c>
      <c r="I1964" s="3" t="str">
        <f t="shared" si="151"/>
        <v>济南聊城2号光缆</v>
      </c>
      <c r="J1964" s="3" t="str">
        <f>INDEX(子缆名称!$B$4:$B$29,纤芯!M1964)</f>
        <v>A缆</v>
      </c>
      <c r="K1964" s="3">
        <v>9</v>
      </c>
      <c r="L1964" s="3">
        <f t="shared" si="152"/>
        <v>9</v>
      </c>
      <c r="M1964" s="3">
        <f t="shared" si="153"/>
        <v>1</v>
      </c>
      <c r="N1964" s="3" t="s">
        <v>55</v>
      </c>
      <c r="O1964" s="3">
        <f>COUNTIF([1]局站!$D$4:$D$172,"="&amp;N1964)</f>
        <v>1</v>
      </c>
      <c r="P1964" s="3">
        <v>0</v>
      </c>
      <c r="Q1964" s="3">
        <v>0</v>
      </c>
      <c r="R1964" s="3">
        <v>0</v>
      </c>
      <c r="S1964" s="3" t="s">
        <v>46</v>
      </c>
      <c r="T1964" s="3">
        <f>COUNTIF([1]局站!$D$4:$D$172,"="&amp;S1964)</f>
        <v>1</v>
      </c>
      <c r="U1964" s="3">
        <v>0</v>
      </c>
      <c r="V1964" s="3">
        <v>0</v>
      </c>
      <c r="W1964" s="3">
        <v>0</v>
      </c>
      <c r="X1964" s="3" t="s">
        <v>1215</v>
      </c>
      <c r="Y1964" s="3" t="s">
        <v>881</v>
      </c>
      <c r="Z1964" s="3" t="str">
        <f>INDEX(业务类型!$C$4:$C$8,MATCH(纤芯!Y1964,业务类型!$B$4:$B$8,0))</f>
        <v>OTHER</v>
      </c>
      <c r="AA1964" s="3" t="s">
        <v>978</v>
      </c>
    </row>
    <row r="1965" spans="1:27" ht="33" x14ac:dyDescent="0.2">
      <c r="A1965" s="3">
        <v>1962</v>
      </c>
      <c r="B1965" s="3">
        <f t="shared" si="154"/>
        <v>37015102010</v>
      </c>
      <c r="C1965" s="3" t="s">
        <v>1166</v>
      </c>
      <c r="D1965" s="3" t="s">
        <v>215</v>
      </c>
      <c r="E1965" s="3" t="str">
        <f>INDEX(光放段!$G$4:$G$237,MATCH(纤芯!G1965,光放段!$C$4:$C$237,0))</f>
        <v>山东二干|济南聊城2号光缆:济南经十路-聊城联通建设路</v>
      </c>
      <c r="F1965" s="3">
        <f>INDEX(光放段!$I$4:$I$237,MATCH(纤芯!H1965,光放段!$B$4:$B$237,0))</f>
        <v>37015100000</v>
      </c>
      <c r="G1965" s="3" t="str">
        <f t="shared" si="150"/>
        <v>山东二干|济南聊城2号光缆:平阴西基站-聊城联通建设路</v>
      </c>
      <c r="H1965" s="3">
        <f>INDEX(光放段!$B$4:$B$237,MATCH(纤芯!G1965,光放段!$C$4:$C$237,0))</f>
        <v>37015102000</v>
      </c>
      <c r="I1965" s="3" t="str">
        <f t="shared" si="151"/>
        <v>济南聊城2号光缆</v>
      </c>
      <c r="J1965" s="3" t="str">
        <f>INDEX(子缆名称!$B$4:$B$29,纤芯!M1965)</f>
        <v>A缆</v>
      </c>
      <c r="K1965" s="3">
        <v>10</v>
      </c>
      <c r="L1965" s="3">
        <f t="shared" si="152"/>
        <v>10</v>
      </c>
      <c r="M1965" s="3">
        <f t="shared" si="153"/>
        <v>1</v>
      </c>
      <c r="N1965" s="3" t="s">
        <v>55</v>
      </c>
      <c r="O1965" s="3">
        <f>COUNTIF([1]局站!$D$4:$D$172,"="&amp;N1965)</f>
        <v>1</v>
      </c>
      <c r="P1965" s="3">
        <v>0</v>
      </c>
      <c r="Q1965" s="3">
        <v>0</v>
      </c>
      <c r="R1965" s="3">
        <v>0</v>
      </c>
      <c r="S1965" s="3" t="s">
        <v>46</v>
      </c>
      <c r="T1965" s="3">
        <f>COUNTIF([1]局站!$D$4:$D$172,"="&amp;S1965)</f>
        <v>1</v>
      </c>
      <c r="U1965" s="3">
        <v>0</v>
      </c>
      <c r="V1965" s="3">
        <v>0</v>
      </c>
      <c r="W1965" s="3">
        <v>0</v>
      </c>
      <c r="X1965" s="3" t="s">
        <v>1215</v>
      </c>
      <c r="Y1965" s="3" t="s">
        <v>880</v>
      </c>
      <c r="Z1965" s="3" t="str">
        <f>INDEX(业务类型!$C$4:$C$8,MATCH(纤芯!Y1965,业务类型!$B$4:$B$8,0))</f>
        <v>IDLE</v>
      </c>
      <c r="AA1965" s="3"/>
    </row>
    <row r="1966" spans="1:27" ht="33" x14ac:dyDescent="0.2">
      <c r="A1966" s="3">
        <v>1963</v>
      </c>
      <c r="B1966" s="3">
        <f t="shared" si="154"/>
        <v>37015102011</v>
      </c>
      <c r="C1966" s="3" t="s">
        <v>1166</v>
      </c>
      <c r="D1966" s="3" t="s">
        <v>215</v>
      </c>
      <c r="E1966" s="3" t="str">
        <f>INDEX(光放段!$G$4:$G$237,MATCH(纤芯!G1966,光放段!$C$4:$C$237,0))</f>
        <v>山东二干|济南聊城2号光缆:济南经十路-聊城联通建设路</v>
      </c>
      <c r="F1966" s="3">
        <f>INDEX(光放段!$I$4:$I$237,MATCH(纤芯!H1966,光放段!$B$4:$B$237,0))</f>
        <v>37015100000</v>
      </c>
      <c r="G1966" s="3" t="str">
        <f t="shared" si="150"/>
        <v>山东二干|济南聊城2号光缆:平阴西基站-聊城联通建设路</v>
      </c>
      <c r="H1966" s="3">
        <f>INDEX(光放段!$B$4:$B$237,MATCH(纤芯!G1966,光放段!$C$4:$C$237,0))</f>
        <v>37015102000</v>
      </c>
      <c r="I1966" s="3" t="str">
        <f t="shared" si="151"/>
        <v>济南聊城2号光缆</v>
      </c>
      <c r="J1966" s="3" t="str">
        <f>INDEX(子缆名称!$B$4:$B$29,纤芯!M1966)</f>
        <v>A缆</v>
      </c>
      <c r="K1966" s="3">
        <v>11</v>
      </c>
      <c r="L1966" s="3">
        <f t="shared" si="152"/>
        <v>11</v>
      </c>
      <c r="M1966" s="3">
        <f t="shared" si="153"/>
        <v>1</v>
      </c>
      <c r="N1966" s="3" t="s">
        <v>55</v>
      </c>
      <c r="O1966" s="3">
        <f>COUNTIF([1]局站!$D$4:$D$172,"="&amp;N1966)</f>
        <v>1</v>
      </c>
      <c r="P1966" s="3">
        <v>0</v>
      </c>
      <c r="Q1966" s="3">
        <v>0</v>
      </c>
      <c r="R1966" s="3">
        <v>0</v>
      </c>
      <c r="S1966" s="3" t="s">
        <v>46</v>
      </c>
      <c r="T1966" s="3">
        <f>COUNTIF([1]局站!$D$4:$D$172,"="&amp;S1966)</f>
        <v>1</v>
      </c>
      <c r="U1966" s="3">
        <v>0</v>
      </c>
      <c r="V1966" s="3">
        <v>0</v>
      </c>
      <c r="W1966" s="3">
        <v>0</v>
      </c>
      <c r="X1966" s="3" t="s">
        <v>1215</v>
      </c>
      <c r="Y1966" s="3" t="s">
        <v>881</v>
      </c>
      <c r="Z1966" s="3" t="str">
        <f>INDEX(业务类型!$C$4:$C$8,MATCH(纤芯!Y1966,业务类型!$B$4:$B$8,0))</f>
        <v>OTHER</v>
      </c>
      <c r="AA1966" s="3" t="s">
        <v>978</v>
      </c>
    </row>
    <row r="1967" spans="1:27" ht="33" x14ac:dyDescent="0.2">
      <c r="A1967" s="3">
        <v>1964</v>
      </c>
      <c r="B1967" s="3">
        <f t="shared" si="154"/>
        <v>37015102012</v>
      </c>
      <c r="C1967" s="3" t="s">
        <v>1166</v>
      </c>
      <c r="D1967" s="3" t="s">
        <v>215</v>
      </c>
      <c r="E1967" s="3" t="str">
        <f>INDEX(光放段!$G$4:$G$237,MATCH(纤芯!G1967,光放段!$C$4:$C$237,0))</f>
        <v>山东二干|济南聊城2号光缆:济南经十路-聊城联通建设路</v>
      </c>
      <c r="F1967" s="3">
        <f>INDEX(光放段!$I$4:$I$237,MATCH(纤芯!H1967,光放段!$B$4:$B$237,0))</f>
        <v>37015100000</v>
      </c>
      <c r="G1967" s="3" t="str">
        <f t="shared" si="150"/>
        <v>山东二干|济南聊城2号光缆:平阴西基站-聊城联通建设路</v>
      </c>
      <c r="H1967" s="3">
        <f>INDEX(光放段!$B$4:$B$237,MATCH(纤芯!G1967,光放段!$C$4:$C$237,0))</f>
        <v>37015102000</v>
      </c>
      <c r="I1967" s="3" t="str">
        <f t="shared" si="151"/>
        <v>济南聊城2号光缆</v>
      </c>
      <c r="J1967" s="3" t="str">
        <f>INDEX(子缆名称!$B$4:$B$29,纤芯!M1967)</f>
        <v>A缆</v>
      </c>
      <c r="K1967" s="3">
        <v>12</v>
      </c>
      <c r="L1967" s="3">
        <f t="shared" si="152"/>
        <v>12</v>
      </c>
      <c r="M1967" s="3">
        <f t="shared" si="153"/>
        <v>1</v>
      </c>
      <c r="N1967" s="3" t="s">
        <v>55</v>
      </c>
      <c r="O1967" s="3">
        <f>COUNTIF([1]局站!$D$4:$D$172,"="&amp;N1967)</f>
        <v>1</v>
      </c>
      <c r="P1967" s="3">
        <v>0</v>
      </c>
      <c r="Q1967" s="3">
        <v>0</v>
      </c>
      <c r="R1967" s="3">
        <v>0</v>
      </c>
      <c r="S1967" s="3" t="s">
        <v>46</v>
      </c>
      <c r="T1967" s="3">
        <f>COUNTIF([1]局站!$D$4:$D$172,"="&amp;S1967)</f>
        <v>1</v>
      </c>
      <c r="U1967" s="3">
        <v>0</v>
      </c>
      <c r="V1967" s="3">
        <v>0</v>
      </c>
      <c r="W1967" s="3">
        <v>0</v>
      </c>
      <c r="X1967" s="3" t="s">
        <v>1215</v>
      </c>
      <c r="Y1967" s="3" t="s">
        <v>881</v>
      </c>
      <c r="Z1967" s="3" t="str">
        <f>INDEX(业务类型!$C$4:$C$8,MATCH(纤芯!Y1967,业务类型!$B$4:$B$8,0))</f>
        <v>OTHER</v>
      </c>
      <c r="AA1967" s="3" t="s">
        <v>888</v>
      </c>
    </row>
    <row r="1968" spans="1:27" ht="33" x14ac:dyDescent="0.2">
      <c r="A1968" s="3">
        <v>1965</v>
      </c>
      <c r="B1968" s="3">
        <f t="shared" si="154"/>
        <v>37015102013</v>
      </c>
      <c r="C1968" s="3" t="s">
        <v>1166</v>
      </c>
      <c r="D1968" s="3" t="s">
        <v>215</v>
      </c>
      <c r="E1968" s="3" t="str">
        <f>INDEX(光放段!$G$4:$G$237,MATCH(纤芯!G1968,光放段!$C$4:$C$237,0))</f>
        <v>山东二干|济南聊城2号光缆:济南经十路-聊城联通建设路</v>
      </c>
      <c r="F1968" s="3">
        <f>INDEX(光放段!$I$4:$I$237,MATCH(纤芯!H1968,光放段!$B$4:$B$237,0))</f>
        <v>37015100000</v>
      </c>
      <c r="G1968" s="3" t="str">
        <f t="shared" si="150"/>
        <v>山东二干|济南聊城2号光缆:平阴西基站-聊城联通建设路</v>
      </c>
      <c r="H1968" s="3">
        <f>INDEX(光放段!$B$4:$B$237,MATCH(纤芯!G1968,光放段!$C$4:$C$237,0))</f>
        <v>37015102000</v>
      </c>
      <c r="I1968" s="3" t="str">
        <f t="shared" si="151"/>
        <v>济南聊城2号光缆</v>
      </c>
      <c r="J1968" s="3" t="str">
        <f>INDEX(子缆名称!$B$4:$B$29,纤芯!M1968)</f>
        <v>B缆</v>
      </c>
      <c r="K1968" s="3">
        <v>13</v>
      </c>
      <c r="L1968" s="3">
        <f t="shared" si="152"/>
        <v>1</v>
      </c>
      <c r="M1968" s="3">
        <f t="shared" si="153"/>
        <v>2</v>
      </c>
      <c r="N1968" s="3" t="s">
        <v>55</v>
      </c>
      <c r="O1968" s="3">
        <f>COUNTIF([1]局站!$D$4:$D$172,"="&amp;N1968)</f>
        <v>1</v>
      </c>
      <c r="P1968" s="3">
        <v>0</v>
      </c>
      <c r="Q1968" s="3">
        <v>0</v>
      </c>
      <c r="R1968" s="3">
        <v>0</v>
      </c>
      <c r="S1968" s="3" t="s">
        <v>46</v>
      </c>
      <c r="T1968" s="3">
        <f>COUNTIF([1]局站!$D$4:$D$172,"="&amp;S1968)</f>
        <v>1</v>
      </c>
      <c r="U1968" s="3">
        <v>0</v>
      </c>
      <c r="V1968" s="3">
        <v>0</v>
      </c>
      <c r="W1968" s="3">
        <v>0</v>
      </c>
      <c r="X1968" s="3" t="s">
        <v>1215</v>
      </c>
      <c r="Y1968" s="3" t="s">
        <v>880</v>
      </c>
      <c r="Z1968" s="3" t="str">
        <f>INDEX(业务类型!$C$4:$C$8,MATCH(纤芯!Y1968,业务类型!$B$4:$B$8,0))</f>
        <v>IDLE</v>
      </c>
      <c r="AA1968" s="3"/>
    </row>
    <row r="1969" spans="1:27" ht="33" x14ac:dyDescent="0.2">
      <c r="A1969" s="3">
        <v>1966</v>
      </c>
      <c r="B1969" s="3">
        <f t="shared" si="154"/>
        <v>37015102014</v>
      </c>
      <c r="C1969" s="3" t="s">
        <v>1166</v>
      </c>
      <c r="D1969" s="3" t="s">
        <v>215</v>
      </c>
      <c r="E1969" s="3" t="str">
        <f>INDEX(光放段!$G$4:$G$237,MATCH(纤芯!G1969,光放段!$C$4:$C$237,0))</f>
        <v>山东二干|济南聊城2号光缆:济南经十路-聊城联通建设路</v>
      </c>
      <c r="F1969" s="3">
        <f>INDEX(光放段!$I$4:$I$237,MATCH(纤芯!H1969,光放段!$B$4:$B$237,0))</f>
        <v>37015100000</v>
      </c>
      <c r="G1969" s="3" t="str">
        <f t="shared" si="150"/>
        <v>山东二干|济南聊城2号光缆:平阴西基站-聊城联通建设路</v>
      </c>
      <c r="H1969" s="3">
        <f>INDEX(光放段!$B$4:$B$237,MATCH(纤芯!G1969,光放段!$C$4:$C$237,0))</f>
        <v>37015102000</v>
      </c>
      <c r="I1969" s="3" t="str">
        <f t="shared" si="151"/>
        <v>济南聊城2号光缆</v>
      </c>
      <c r="J1969" s="3" t="str">
        <f>INDEX(子缆名称!$B$4:$B$29,纤芯!M1969)</f>
        <v>B缆</v>
      </c>
      <c r="K1969" s="3">
        <v>14</v>
      </c>
      <c r="L1969" s="3">
        <f t="shared" si="152"/>
        <v>2</v>
      </c>
      <c r="M1969" s="3">
        <f t="shared" si="153"/>
        <v>2</v>
      </c>
      <c r="N1969" s="3" t="s">
        <v>55</v>
      </c>
      <c r="O1969" s="3">
        <f>COUNTIF([1]局站!$D$4:$D$172,"="&amp;N1969)</f>
        <v>1</v>
      </c>
      <c r="P1969" s="3">
        <v>0</v>
      </c>
      <c r="Q1969" s="3">
        <v>0</v>
      </c>
      <c r="R1969" s="3">
        <v>0</v>
      </c>
      <c r="S1969" s="3" t="s">
        <v>46</v>
      </c>
      <c r="T1969" s="3">
        <f>COUNTIF([1]局站!$D$4:$D$172,"="&amp;S1969)</f>
        <v>1</v>
      </c>
      <c r="U1969" s="3">
        <v>0</v>
      </c>
      <c r="V1969" s="3">
        <v>0</v>
      </c>
      <c r="W1969" s="3">
        <v>0</v>
      </c>
      <c r="X1969" s="3" t="s">
        <v>1215</v>
      </c>
      <c r="Y1969" s="3" t="s">
        <v>880</v>
      </c>
      <c r="Z1969" s="3" t="str">
        <f>INDEX(业务类型!$C$4:$C$8,MATCH(纤芯!Y1969,业务类型!$B$4:$B$8,0))</f>
        <v>IDLE</v>
      </c>
      <c r="AA1969" s="3"/>
    </row>
    <row r="1970" spans="1:27" ht="33" x14ac:dyDescent="0.2">
      <c r="A1970" s="3">
        <v>1967</v>
      </c>
      <c r="B1970" s="3">
        <f t="shared" si="154"/>
        <v>37015102015</v>
      </c>
      <c r="C1970" s="3" t="s">
        <v>1166</v>
      </c>
      <c r="D1970" s="3" t="s">
        <v>215</v>
      </c>
      <c r="E1970" s="3" t="str">
        <f>INDEX(光放段!$G$4:$G$237,MATCH(纤芯!G1970,光放段!$C$4:$C$237,0))</f>
        <v>山东二干|济南聊城2号光缆:济南经十路-聊城联通建设路</v>
      </c>
      <c r="F1970" s="3">
        <f>INDEX(光放段!$I$4:$I$237,MATCH(纤芯!H1970,光放段!$B$4:$B$237,0))</f>
        <v>37015100000</v>
      </c>
      <c r="G1970" s="3" t="str">
        <f t="shared" si="150"/>
        <v>山东二干|济南聊城2号光缆:平阴西基站-聊城联通建设路</v>
      </c>
      <c r="H1970" s="3">
        <f>INDEX(光放段!$B$4:$B$237,MATCH(纤芯!G1970,光放段!$C$4:$C$237,0))</f>
        <v>37015102000</v>
      </c>
      <c r="I1970" s="3" t="str">
        <f t="shared" si="151"/>
        <v>济南聊城2号光缆</v>
      </c>
      <c r="J1970" s="3" t="str">
        <f>INDEX(子缆名称!$B$4:$B$29,纤芯!M1970)</f>
        <v>B缆</v>
      </c>
      <c r="K1970" s="3">
        <v>15</v>
      </c>
      <c r="L1970" s="3">
        <f t="shared" si="152"/>
        <v>3</v>
      </c>
      <c r="M1970" s="3">
        <f t="shared" si="153"/>
        <v>2</v>
      </c>
      <c r="N1970" s="3" t="s">
        <v>55</v>
      </c>
      <c r="O1970" s="3">
        <f>COUNTIF([1]局站!$D$4:$D$172,"="&amp;N1970)</f>
        <v>1</v>
      </c>
      <c r="P1970" s="3">
        <v>0</v>
      </c>
      <c r="Q1970" s="3">
        <v>0</v>
      </c>
      <c r="R1970" s="3">
        <v>0</v>
      </c>
      <c r="S1970" s="3" t="s">
        <v>46</v>
      </c>
      <c r="T1970" s="3">
        <f>COUNTIF([1]局站!$D$4:$D$172,"="&amp;S1970)</f>
        <v>1</v>
      </c>
      <c r="U1970" s="3">
        <v>0</v>
      </c>
      <c r="V1970" s="3">
        <v>0</v>
      </c>
      <c r="W1970" s="3">
        <v>0</v>
      </c>
      <c r="X1970" s="3" t="s">
        <v>1215</v>
      </c>
      <c r="Y1970" s="3" t="s">
        <v>880</v>
      </c>
      <c r="Z1970" s="3" t="str">
        <f>INDEX(业务类型!$C$4:$C$8,MATCH(纤芯!Y1970,业务类型!$B$4:$B$8,0))</f>
        <v>IDLE</v>
      </c>
      <c r="AA1970" s="3"/>
    </row>
    <row r="1971" spans="1:27" ht="33" x14ac:dyDescent="0.2">
      <c r="A1971" s="3">
        <v>1968</v>
      </c>
      <c r="B1971" s="3">
        <f t="shared" si="154"/>
        <v>37015102016</v>
      </c>
      <c r="C1971" s="3" t="s">
        <v>1166</v>
      </c>
      <c r="D1971" s="3" t="s">
        <v>215</v>
      </c>
      <c r="E1971" s="3" t="str">
        <f>INDEX(光放段!$G$4:$G$237,MATCH(纤芯!G1971,光放段!$C$4:$C$237,0))</f>
        <v>山东二干|济南聊城2号光缆:济南经十路-聊城联通建设路</v>
      </c>
      <c r="F1971" s="3">
        <f>INDEX(光放段!$I$4:$I$237,MATCH(纤芯!H1971,光放段!$B$4:$B$237,0))</f>
        <v>37015100000</v>
      </c>
      <c r="G1971" s="3" t="str">
        <f t="shared" si="150"/>
        <v>山东二干|济南聊城2号光缆:平阴西基站-聊城联通建设路</v>
      </c>
      <c r="H1971" s="3">
        <f>INDEX(光放段!$B$4:$B$237,MATCH(纤芯!G1971,光放段!$C$4:$C$237,0))</f>
        <v>37015102000</v>
      </c>
      <c r="I1971" s="3" t="str">
        <f t="shared" si="151"/>
        <v>济南聊城2号光缆</v>
      </c>
      <c r="J1971" s="3" t="str">
        <f>INDEX(子缆名称!$B$4:$B$29,纤芯!M1971)</f>
        <v>B缆</v>
      </c>
      <c r="K1971" s="3">
        <v>16</v>
      </c>
      <c r="L1971" s="3">
        <f t="shared" si="152"/>
        <v>4</v>
      </c>
      <c r="M1971" s="3">
        <f t="shared" si="153"/>
        <v>2</v>
      </c>
      <c r="N1971" s="3" t="s">
        <v>55</v>
      </c>
      <c r="O1971" s="3">
        <f>COUNTIF([1]局站!$D$4:$D$172,"="&amp;N1971)</f>
        <v>1</v>
      </c>
      <c r="P1971" s="3">
        <v>0</v>
      </c>
      <c r="Q1971" s="3">
        <v>0</v>
      </c>
      <c r="R1971" s="3">
        <v>0</v>
      </c>
      <c r="S1971" s="3" t="s">
        <v>46</v>
      </c>
      <c r="T1971" s="3">
        <f>COUNTIF([1]局站!$D$4:$D$172,"="&amp;S1971)</f>
        <v>1</v>
      </c>
      <c r="U1971" s="3">
        <v>0</v>
      </c>
      <c r="V1971" s="3">
        <v>0</v>
      </c>
      <c r="W1971" s="3">
        <v>0</v>
      </c>
      <c r="X1971" s="3" t="s">
        <v>1215</v>
      </c>
      <c r="Y1971" s="3" t="s">
        <v>880</v>
      </c>
      <c r="Z1971" s="3" t="str">
        <f>INDEX(业务类型!$C$4:$C$8,MATCH(纤芯!Y1971,业务类型!$B$4:$B$8,0))</f>
        <v>IDLE</v>
      </c>
      <c r="AA1971" s="3"/>
    </row>
    <row r="1972" spans="1:27" ht="33" x14ac:dyDescent="0.2">
      <c r="A1972" s="3">
        <v>1969</v>
      </c>
      <c r="B1972" s="3">
        <f t="shared" si="154"/>
        <v>37015102017</v>
      </c>
      <c r="C1972" s="3" t="s">
        <v>1166</v>
      </c>
      <c r="D1972" s="3" t="s">
        <v>215</v>
      </c>
      <c r="E1972" s="3" t="str">
        <f>INDEX(光放段!$G$4:$G$237,MATCH(纤芯!G1972,光放段!$C$4:$C$237,0))</f>
        <v>山东二干|济南聊城2号光缆:济南经十路-聊城联通建设路</v>
      </c>
      <c r="F1972" s="3">
        <f>INDEX(光放段!$I$4:$I$237,MATCH(纤芯!H1972,光放段!$B$4:$B$237,0))</f>
        <v>37015100000</v>
      </c>
      <c r="G1972" s="3" t="str">
        <f t="shared" si="150"/>
        <v>山东二干|济南聊城2号光缆:平阴西基站-聊城联通建设路</v>
      </c>
      <c r="H1972" s="3">
        <f>INDEX(光放段!$B$4:$B$237,MATCH(纤芯!G1972,光放段!$C$4:$C$237,0))</f>
        <v>37015102000</v>
      </c>
      <c r="I1972" s="3" t="str">
        <f t="shared" si="151"/>
        <v>济南聊城2号光缆</v>
      </c>
      <c r="J1972" s="3" t="str">
        <f>INDEX(子缆名称!$B$4:$B$29,纤芯!M1972)</f>
        <v>B缆</v>
      </c>
      <c r="K1972" s="3">
        <v>17</v>
      </c>
      <c r="L1972" s="3">
        <f t="shared" si="152"/>
        <v>5</v>
      </c>
      <c r="M1972" s="3">
        <f t="shared" si="153"/>
        <v>2</v>
      </c>
      <c r="N1972" s="3" t="s">
        <v>55</v>
      </c>
      <c r="O1972" s="3">
        <f>COUNTIF([1]局站!$D$4:$D$172,"="&amp;N1972)</f>
        <v>1</v>
      </c>
      <c r="P1972" s="3">
        <v>0</v>
      </c>
      <c r="Q1972" s="3">
        <v>0</v>
      </c>
      <c r="R1972" s="3">
        <v>0</v>
      </c>
      <c r="S1972" s="3" t="s">
        <v>46</v>
      </c>
      <c r="T1972" s="3">
        <f>COUNTIF([1]局站!$D$4:$D$172,"="&amp;S1972)</f>
        <v>1</v>
      </c>
      <c r="U1972" s="3">
        <v>0</v>
      </c>
      <c r="V1972" s="3">
        <v>0</v>
      </c>
      <c r="W1972" s="3">
        <v>0</v>
      </c>
      <c r="X1972" s="3" t="s">
        <v>1215</v>
      </c>
      <c r="Y1972" s="3" t="s">
        <v>880</v>
      </c>
      <c r="Z1972" s="3" t="str">
        <f>INDEX(业务类型!$C$4:$C$8,MATCH(纤芯!Y1972,业务类型!$B$4:$B$8,0))</f>
        <v>IDLE</v>
      </c>
      <c r="AA1972" s="3"/>
    </row>
    <row r="1973" spans="1:27" ht="33" x14ac:dyDescent="0.2">
      <c r="A1973" s="3">
        <v>1970</v>
      </c>
      <c r="B1973" s="3">
        <f t="shared" si="154"/>
        <v>37015102018</v>
      </c>
      <c r="C1973" s="3" t="s">
        <v>1166</v>
      </c>
      <c r="D1973" s="3" t="s">
        <v>215</v>
      </c>
      <c r="E1973" s="3" t="str">
        <f>INDEX(光放段!$G$4:$G$237,MATCH(纤芯!G1973,光放段!$C$4:$C$237,0))</f>
        <v>山东二干|济南聊城2号光缆:济南经十路-聊城联通建设路</v>
      </c>
      <c r="F1973" s="3">
        <f>INDEX(光放段!$I$4:$I$237,MATCH(纤芯!H1973,光放段!$B$4:$B$237,0))</f>
        <v>37015100000</v>
      </c>
      <c r="G1973" s="3" t="str">
        <f t="shared" si="150"/>
        <v>山东二干|济南聊城2号光缆:平阴西基站-聊城联通建设路</v>
      </c>
      <c r="H1973" s="3">
        <f>INDEX(光放段!$B$4:$B$237,MATCH(纤芯!G1973,光放段!$C$4:$C$237,0))</f>
        <v>37015102000</v>
      </c>
      <c r="I1973" s="3" t="str">
        <f t="shared" si="151"/>
        <v>济南聊城2号光缆</v>
      </c>
      <c r="J1973" s="3" t="str">
        <f>INDEX(子缆名称!$B$4:$B$29,纤芯!M1973)</f>
        <v>B缆</v>
      </c>
      <c r="K1973" s="3">
        <v>18</v>
      </c>
      <c r="L1973" s="3">
        <f t="shared" si="152"/>
        <v>6</v>
      </c>
      <c r="M1973" s="3">
        <f t="shared" si="153"/>
        <v>2</v>
      </c>
      <c r="N1973" s="3" t="s">
        <v>55</v>
      </c>
      <c r="O1973" s="3">
        <f>COUNTIF([1]局站!$D$4:$D$172,"="&amp;N1973)</f>
        <v>1</v>
      </c>
      <c r="P1973" s="3">
        <v>0</v>
      </c>
      <c r="Q1973" s="3">
        <v>0</v>
      </c>
      <c r="R1973" s="3">
        <v>0</v>
      </c>
      <c r="S1973" s="3" t="s">
        <v>46</v>
      </c>
      <c r="T1973" s="3">
        <f>COUNTIF([1]局站!$D$4:$D$172,"="&amp;S1973)</f>
        <v>1</v>
      </c>
      <c r="U1973" s="3">
        <v>0</v>
      </c>
      <c r="V1973" s="3">
        <v>0</v>
      </c>
      <c r="W1973" s="3">
        <v>0</v>
      </c>
      <c r="X1973" s="3" t="s">
        <v>1215</v>
      </c>
      <c r="Y1973" s="3" t="s">
        <v>880</v>
      </c>
      <c r="Z1973" s="3" t="str">
        <f>INDEX(业务类型!$C$4:$C$8,MATCH(纤芯!Y1973,业务类型!$B$4:$B$8,0))</f>
        <v>IDLE</v>
      </c>
      <c r="AA1973" s="3"/>
    </row>
    <row r="1974" spans="1:27" ht="33" x14ac:dyDescent="0.2">
      <c r="A1974" s="3">
        <v>1971</v>
      </c>
      <c r="B1974" s="3">
        <f t="shared" si="154"/>
        <v>37015102019</v>
      </c>
      <c r="C1974" s="3" t="s">
        <v>1166</v>
      </c>
      <c r="D1974" s="3" t="s">
        <v>215</v>
      </c>
      <c r="E1974" s="3" t="str">
        <f>INDEX(光放段!$G$4:$G$237,MATCH(纤芯!G1974,光放段!$C$4:$C$237,0))</f>
        <v>山东二干|济南聊城2号光缆:济南经十路-聊城联通建设路</v>
      </c>
      <c r="F1974" s="3">
        <f>INDEX(光放段!$I$4:$I$237,MATCH(纤芯!H1974,光放段!$B$4:$B$237,0))</f>
        <v>37015100000</v>
      </c>
      <c r="G1974" s="3" t="str">
        <f t="shared" si="150"/>
        <v>山东二干|济南聊城2号光缆:平阴西基站-聊城联通建设路</v>
      </c>
      <c r="H1974" s="3">
        <f>INDEX(光放段!$B$4:$B$237,MATCH(纤芯!G1974,光放段!$C$4:$C$237,0))</f>
        <v>37015102000</v>
      </c>
      <c r="I1974" s="3" t="str">
        <f t="shared" si="151"/>
        <v>济南聊城2号光缆</v>
      </c>
      <c r="J1974" s="3" t="str">
        <f>INDEX(子缆名称!$B$4:$B$29,纤芯!M1974)</f>
        <v>B缆</v>
      </c>
      <c r="K1974" s="3">
        <v>19</v>
      </c>
      <c r="L1974" s="3">
        <f t="shared" si="152"/>
        <v>7</v>
      </c>
      <c r="M1974" s="3">
        <f t="shared" si="153"/>
        <v>2</v>
      </c>
      <c r="N1974" s="3" t="s">
        <v>55</v>
      </c>
      <c r="O1974" s="3">
        <f>COUNTIF([1]局站!$D$4:$D$172,"="&amp;N1974)</f>
        <v>1</v>
      </c>
      <c r="P1974" s="3">
        <v>0</v>
      </c>
      <c r="Q1974" s="3">
        <v>0</v>
      </c>
      <c r="R1974" s="3">
        <v>0</v>
      </c>
      <c r="S1974" s="3" t="s">
        <v>46</v>
      </c>
      <c r="T1974" s="3">
        <f>COUNTIF([1]局站!$D$4:$D$172,"="&amp;S1974)</f>
        <v>1</v>
      </c>
      <c r="U1974" s="3">
        <v>0</v>
      </c>
      <c r="V1974" s="3">
        <v>0</v>
      </c>
      <c r="W1974" s="3">
        <v>0</v>
      </c>
      <c r="X1974" s="3" t="s">
        <v>1215</v>
      </c>
      <c r="Y1974" s="3" t="s">
        <v>880</v>
      </c>
      <c r="Z1974" s="3" t="str">
        <f>INDEX(业务类型!$C$4:$C$8,MATCH(纤芯!Y1974,业务类型!$B$4:$B$8,0))</f>
        <v>IDLE</v>
      </c>
      <c r="AA1974" s="3"/>
    </row>
    <row r="1975" spans="1:27" ht="33" x14ac:dyDescent="0.2">
      <c r="A1975" s="3">
        <v>1972</v>
      </c>
      <c r="B1975" s="3">
        <f t="shared" si="154"/>
        <v>37015102020</v>
      </c>
      <c r="C1975" s="3" t="s">
        <v>1166</v>
      </c>
      <c r="D1975" s="3" t="s">
        <v>215</v>
      </c>
      <c r="E1975" s="3" t="str">
        <f>INDEX(光放段!$G$4:$G$237,MATCH(纤芯!G1975,光放段!$C$4:$C$237,0))</f>
        <v>山东二干|济南聊城2号光缆:济南经十路-聊城联通建设路</v>
      </c>
      <c r="F1975" s="3">
        <f>INDEX(光放段!$I$4:$I$237,MATCH(纤芯!H1975,光放段!$B$4:$B$237,0))</f>
        <v>37015100000</v>
      </c>
      <c r="G1975" s="3" t="str">
        <f t="shared" si="150"/>
        <v>山东二干|济南聊城2号光缆:平阴西基站-聊城联通建设路</v>
      </c>
      <c r="H1975" s="3">
        <f>INDEX(光放段!$B$4:$B$237,MATCH(纤芯!G1975,光放段!$C$4:$C$237,0))</f>
        <v>37015102000</v>
      </c>
      <c r="I1975" s="3" t="str">
        <f t="shared" si="151"/>
        <v>济南聊城2号光缆</v>
      </c>
      <c r="J1975" s="3" t="str">
        <f>INDEX(子缆名称!$B$4:$B$29,纤芯!M1975)</f>
        <v>B缆</v>
      </c>
      <c r="K1975" s="3">
        <v>20</v>
      </c>
      <c r="L1975" s="3">
        <f t="shared" si="152"/>
        <v>8</v>
      </c>
      <c r="M1975" s="3">
        <f t="shared" si="153"/>
        <v>2</v>
      </c>
      <c r="N1975" s="3" t="s">
        <v>55</v>
      </c>
      <c r="O1975" s="3">
        <f>COUNTIF([1]局站!$D$4:$D$172,"="&amp;N1975)</f>
        <v>1</v>
      </c>
      <c r="P1975" s="3">
        <v>0</v>
      </c>
      <c r="Q1975" s="3">
        <v>0</v>
      </c>
      <c r="R1975" s="3">
        <v>0</v>
      </c>
      <c r="S1975" s="3" t="s">
        <v>46</v>
      </c>
      <c r="T1975" s="3">
        <f>COUNTIF([1]局站!$D$4:$D$172,"="&amp;S1975)</f>
        <v>1</v>
      </c>
      <c r="U1975" s="3">
        <v>0</v>
      </c>
      <c r="V1975" s="3">
        <v>0</v>
      </c>
      <c r="W1975" s="3">
        <v>0</v>
      </c>
      <c r="X1975" s="3" t="s">
        <v>1215</v>
      </c>
      <c r="Y1975" s="3" t="s">
        <v>880</v>
      </c>
      <c r="Z1975" s="3" t="str">
        <f>INDEX(业务类型!$C$4:$C$8,MATCH(纤芯!Y1975,业务类型!$B$4:$B$8,0))</f>
        <v>IDLE</v>
      </c>
      <c r="AA1975" s="3"/>
    </row>
    <row r="1976" spans="1:27" ht="33" x14ac:dyDescent="0.2">
      <c r="A1976" s="3">
        <v>1973</v>
      </c>
      <c r="B1976" s="3">
        <f t="shared" si="154"/>
        <v>37015102021</v>
      </c>
      <c r="C1976" s="3" t="s">
        <v>1166</v>
      </c>
      <c r="D1976" s="3" t="s">
        <v>215</v>
      </c>
      <c r="E1976" s="3" t="str">
        <f>INDEX(光放段!$G$4:$G$237,MATCH(纤芯!G1976,光放段!$C$4:$C$237,0))</f>
        <v>山东二干|济南聊城2号光缆:济南经十路-聊城联通建设路</v>
      </c>
      <c r="F1976" s="3">
        <f>INDEX(光放段!$I$4:$I$237,MATCH(纤芯!H1976,光放段!$B$4:$B$237,0))</f>
        <v>37015100000</v>
      </c>
      <c r="G1976" s="3" t="str">
        <f t="shared" si="150"/>
        <v>山东二干|济南聊城2号光缆:平阴西基站-聊城联通建设路</v>
      </c>
      <c r="H1976" s="3">
        <f>INDEX(光放段!$B$4:$B$237,MATCH(纤芯!G1976,光放段!$C$4:$C$237,0))</f>
        <v>37015102000</v>
      </c>
      <c r="I1976" s="3" t="str">
        <f t="shared" si="151"/>
        <v>济南聊城2号光缆</v>
      </c>
      <c r="J1976" s="3" t="str">
        <f>INDEX(子缆名称!$B$4:$B$29,纤芯!M1976)</f>
        <v>B缆</v>
      </c>
      <c r="K1976" s="3">
        <v>21</v>
      </c>
      <c r="L1976" s="3">
        <f t="shared" si="152"/>
        <v>9</v>
      </c>
      <c r="M1976" s="3">
        <f t="shared" si="153"/>
        <v>2</v>
      </c>
      <c r="N1976" s="3" t="s">
        <v>55</v>
      </c>
      <c r="O1976" s="3">
        <f>COUNTIF([1]局站!$D$4:$D$172,"="&amp;N1976)</f>
        <v>1</v>
      </c>
      <c r="P1976" s="3">
        <v>0</v>
      </c>
      <c r="Q1976" s="3">
        <v>0</v>
      </c>
      <c r="R1976" s="3">
        <v>0</v>
      </c>
      <c r="S1976" s="3" t="s">
        <v>46</v>
      </c>
      <c r="T1976" s="3">
        <f>COUNTIF([1]局站!$D$4:$D$172,"="&amp;S1976)</f>
        <v>1</v>
      </c>
      <c r="U1976" s="3">
        <v>0</v>
      </c>
      <c r="V1976" s="3">
        <v>0</v>
      </c>
      <c r="W1976" s="3">
        <v>0</v>
      </c>
      <c r="X1976" s="3" t="s">
        <v>1215</v>
      </c>
      <c r="Y1976" s="3" t="s">
        <v>880</v>
      </c>
      <c r="Z1976" s="3" t="str">
        <f>INDEX(业务类型!$C$4:$C$8,MATCH(纤芯!Y1976,业务类型!$B$4:$B$8,0))</f>
        <v>IDLE</v>
      </c>
      <c r="AA1976" s="3"/>
    </row>
    <row r="1977" spans="1:27" ht="33" x14ac:dyDescent="0.2">
      <c r="A1977" s="3">
        <v>1974</v>
      </c>
      <c r="B1977" s="3">
        <f t="shared" si="154"/>
        <v>37015102022</v>
      </c>
      <c r="C1977" s="3" t="s">
        <v>1166</v>
      </c>
      <c r="D1977" s="3" t="s">
        <v>215</v>
      </c>
      <c r="E1977" s="3" t="str">
        <f>INDEX(光放段!$G$4:$G$237,MATCH(纤芯!G1977,光放段!$C$4:$C$237,0))</f>
        <v>山东二干|济南聊城2号光缆:济南经十路-聊城联通建设路</v>
      </c>
      <c r="F1977" s="3">
        <f>INDEX(光放段!$I$4:$I$237,MATCH(纤芯!H1977,光放段!$B$4:$B$237,0))</f>
        <v>37015100000</v>
      </c>
      <c r="G1977" s="3" t="str">
        <f t="shared" si="150"/>
        <v>山东二干|济南聊城2号光缆:平阴西基站-聊城联通建设路</v>
      </c>
      <c r="H1977" s="3">
        <f>INDEX(光放段!$B$4:$B$237,MATCH(纤芯!G1977,光放段!$C$4:$C$237,0))</f>
        <v>37015102000</v>
      </c>
      <c r="I1977" s="3" t="str">
        <f t="shared" si="151"/>
        <v>济南聊城2号光缆</v>
      </c>
      <c r="J1977" s="3" t="str">
        <f>INDEX(子缆名称!$B$4:$B$29,纤芯!M1977)</f>
        <v>B缆</v>
      </c>
      <c r="K1977" s="3">
        <v>22</v>
      </c>
      <c r="L1977" s="3">
        <f t="shared" si="152"/>
        <v>10</v>
      </c>
      <c r="M1977" s="3">
        <f t="shared" si="153"/>
        <v>2</v>
      </c>
      <c r="N1977" s="3" t="s">
        <v>55</v>
      </c>
      <c r="O1977" s="3">
        <f>COUNTIF([1]局站!$D$4:$D$172,"="&amp;N1977)</f>
        <v>1</v>
      </c>
      <c r="P1977" s="3">
        <v>0</v>
      </c>
      <c r="Q1977" s="3">
        <v>0</v>
      </c>
      <c r="R1977" s="3">
        <v>0</v>
      </c>
      <c r="S1977" s="3" t="s">
        <v>46</v>
      </c>
      <c r="T1977" s="3">
        <f>COUNTIF([1]局站!$D$4:$D$172,"="&amp;S1977)</f>
        <v>1</v>
      </c>
      <c r="U1977" s="3">
        <v>0</v>
      </c>
      <c r="V1977" s="3">
        <v>0</v>
      </c>
      <c r="W1977" s="3">
        <v>0</v>
      </c>
      <c r="X1977" s="3" t="s">
        <v>1215</v>
      </c>
      <c r="Y1977" s="3" t="s">
        <v>880</v>
      </c>
      <c r="Z1977" s="3" t="str">
        <f>INDEX(业务类型!$C$4:$C$8,MATCH(纤芯!Y1977,业务类型!$B$4:$B$8,0))</f>
        <v>IDLE</v>
      </c>
      <c r="AA1977" s="3"/>
    </row>
    <row r="1978" spans="1:27" ht="33" x14ac:dyDescent="0.2">
      <c r="A1978" s="3">
        <v>1975</v>
      </c>
      <c r="B1978" s="3">
        <f t="shared" si="154"/>
        <v>37015102023</v>
      </c>
      <c r="C1978" s="3" t="s">
        <v>1166</v>
      </c>
      <c r="D1978" s="3" t="s">
        <v>215</v>
      </c>
      <c r="E1978" s="3" t="str">
        <f>INDEX(光放段!$G$4:$G$237,MATCH(纤芯!G1978,光放段!$C$4:$C$237,0))</f>
        <v>山东二干|济南聊城2号光缆:济南经十路-聊城联通建设路</v>
      </c>
      <c r="F1978" s="3">
        <f>INDEX(光放段!$I$4:$I$237,MATCH(纤芯!H1978,光放段!$B$4:$B$237,0))</f>
        <v>37015100000</v>
      </c>
      <c r="G1978" s="3" t="str">
        <f t="shared" si="150"/>
        <v>山东二干|济南聊城2号光缆:平阴西基站-聊城联通建设路</v>
      </c>
      <c r="H1978" s="3">
        <f>INDEX(光放段!$B$4:$B$237,MATCH(纤芯!G1978,光放段!$C$4:$C$237,0))</f>
        <v>37015102000</v>
      </c>
      <c r="I1978" s="3" t="str">
        <f t="shared" si="151"/>
        <v>济南聊城2号光缆</v>
      </c>
      <c r="J1978" s="3" t="str">
        <f>INDEX(子缆名称!$B$4:$B$29,纤芯!M1978)</f>
        <v>B缆</v>
      </c>
      <c r="K1978" s="3">
        <v>23</v>
      </c>
      <c r="L1978" s="3">
        <f t="shared" si="152"/>
        <v>11</v>
      </c>
      <c r="M1978" s="3">
        <f t="shared" si="153"/>
        <v>2</v>
      </c>
      <c r="N1978" s="3" t="s">
        <v>55</v>
      </c>
      <c r="O1978" s="3">
        <f>COUNTIF([1]局站!$D$4:$D$172,"="&amp;N1978)</f>
        <v>1</v>
      </c>
      <c r="P1978" s="3">
        <v>0</v>
      </c>
      <c r="Q1978" s="3">
        <v>0</v>
      </c>
      <c r="R1978" s="3">
        <v>0</v>
      </c>
      <c r="S1978" s="3" t="s">
        <v>46</v>
      </c>
      <c r="T1978" s="3">
        <f>COUNTIF([1]局站!$D$4:$D$172,"="&amp;S1978)</f>
        <v>1</v>
      </c>
      <c r="U1978" s="3">
        <v>0</v>
      </c>
      <c r="V1978" s="3">
        <v>0</v>
      </c>
      <c r="W1978" s="3">
        <v>0</v>
      </c>
      <c r="X1978" s="3" t="s">
        <v>1215</v>
      </c>
      <c r="Y1978" s="3" t="s">
        <v>880</v>
      </c>
      <c r="Z1978" s="3" t="str">
        <f>INDEX(业务类型!$C$4:$C$8,MATCH(纤芯!Y1978,业务类型!$B$4:$B$8,0))</f>
        <v>IDLE</v>
      </c>
      <c r="AA1978" s="3"/>
    </row>
    <row r="1979" spans="1:27" ht="33" x14ac:dyDescent="0.2">
      <c r="A1979" s="3">
        <v>1976</v>
      </c>
      <c r="B1979" s="3">
        <f t="shared" si="154"/>
        <v>37015102024</v>
      </c>
      <c r="C1979" s="3" t="s">
        <v>1166</v>
      </c>
      <c r="D1979" s="3" t="s">
        <v>215</v>
      </c>
      <c r="E1979" s="3" t="str">
        <f>INDEX(光放段!$G$4:$G$237,MATCH(纤芯!G1979,光放段!$C$4:$C$237,0))</f>
        <v>山东二干|济南聊城2号光缆:济南经十路-聊城联通建设路</v>
      </c>
      <c r="F1979" s="3">
        <f>INDEX(光放段!$I$4:$I$237,MATCH(纤芯!H1979,光放段!$B$4:$B$237,0))</f>
        <v>37015100000</v>
      </c>
      <c r="G1979" s="3" t="str">
        <f t="shared" si="150"/>
        <v>山东二干|济南聊城2号光缆:平阴西基站-聊城联通建设路</v>
      </c>
      <c r="H1979" s="3">
        <f>INDEX(光放段!$B$4:$B$237,MATCH(纤芯!G1979,光放段!$C$4:$C$237,0))</f>
        <v>37015102000</v>
      </c>
      <c r="I1979" s="3" t="str">
        <f t="shared" si="151"/>
        <v>济南聊城2号光缆</v>
      </c>
      <c r="J1979" s="3" t="str">
        <f>INDEX(子缆名称!$B$4:$B$29,纤芯!M1979)</f>
        <v>B缆</v>
      </c>
      <c r="K1979" s="3">
        <v>24</v>
      </c>
      <c r="L1979" s="3">
        <f t="shared" si="152"/>
        <v>12</v>
      </c>
      <c r="M1979" s="3">
        <f t="shared" si="153"/>
        <v>2</v>
      </c>
      <c r="N1979" s="3" t="s">
        <v>55</v>
      </c>
      <c r="O1979" s="3">
        <f>COUNTIF([1]局站!$D$4:$D$172,"="&amp;N1979)</f>
        <v>1</v>
      </c>
      <c r="P1979" s="3">
        <v>0</v>
      </c>
      <c r="Q1979" s="3">
        <v>0</v>
      </c>
      <c r="R1979" s="3">
        <v>0</v>
      </c>
      <c r="S1979" s="3" t="s">
        <v>46</v>
      </c>
      <c r="T1979" s="3">
        <f>COUNTIF([1]局站!$D$4:$D$172,"="&amp;S1979)</f>
        <v>1</v>
      </c>
      <c r="U1979" s="3">
        <v>0</v>
      </c>
      <c r="V1979" s="3">
        <v>0</v>
      </c>
      <c r="W1979" s="3">
        <v>0</v>
      </c>
      <c r="X1979" s="3" t="s">
        <v>1215</v>
      </c>
      <c r="Y1979" s="3" t="s">
        <v>880</v>
      </c>
      <c r="Z1979" s="3" t="str">
        <f>INDEX(业务类型!$C$4:$C$8,MATCH(纤芯!Y1979,业务类型!$B$4:$B$8,0))</f>
        <v>IDLE</v>
      </c>
      <c r="AA1979" s="3"/>
    </row>
    <row r="1980" spans="1:27" ht="33" x14ac:dyDescent="0.2">
      <c r="A1980" s="3">
        <v>1977</v>
      </c>
      <c r="B1980" s="3">
        <f t="shared" si="154"/>
        <v>37016101001</v>
      </c>
      <c r="C1980" s="3" t="s">
        <v>1166</v>
      </c>
      <c r="D1980" s="3" t="s">
        <v>216</v>
      </c>
      <c r="E1980" s="3" t="str">
        <f>INDEX(光放段!$G$4:$G$237,MATCH(纤芯!G1980,光放段!$C$4:$C$237,0))</f>
        <v>山东二干|济南青岛2号管道光缆:济南共青团-淄博中心路</v>
      </c>
      <c r="F1980" s="3">
        <f>INDEX(光放段!$I$4:$I$237,MATCH(纤芯!H1980,光放段!$B$4:$B$237,0))</f>
        <v>37016100000</v>
      </c>
      <c r="G1980" s="3" t="str">
        <f t="shared" si="150"/>
        <v>山东二干|济南青岛2号管道光缆:济南共青团-邹平老局</v>
      </c>
      <c r="H1980" s="3">
        <f>INDEX(光放段!$B$4:$B$237,MATCH(纤芯!G1980,光放段!$C$4:$C$237,0))</f>
        <v>37016101000</v>
      </c>
      <c r="I1980" s="3" t="str">
        <f t="shared" si="151"/>
        <v>济南青岛2号管道光缆</v>
      </c>
      <c r="J1980" s="3" t="str">
        <f>INDEX(子缆名称!$B$4:$B$29,纤芯!M1980)</f>
        <v>A缆</v>
      </c>
      <c r="K1980" s="3">
        <v>1</v>
      </c>
      <c r="L1980" s="3">
        <f t="shared" si="152"/>
        <v>1</v>
      </c>
      <c r="M1980" s="3">
        <f t="shared" si="153"/>
        <v>1</v>
      </c>
      <c r="N1980" s="3" t="s">
        <v>51</v>
      </c>
      <c r="O1980" s="3">
        <f>COUNTIF([1]局站!$D$4:$D$172,"="&amp;N1980)</f>
        <v>1</v>
      </c>
      <c r="P1980" s="3">
        <v>0</v>
      </c>
      <c r="Q1980" s="3">
        <v>0</v>
      </c>
      <c r="R1980" s="3">
        <v>0</v>
      </c>
      <c r="S1980" s="3" t="s">
        <v>56</v>
      </c>
      <c r="T1980" s="3">
        <f>COUNTIF([1]局站!$D$4:$D$172,"="&amp;S1980)</f>
        <v>1</v>
      </c>
      <c r="U1980" s="3">
        <v>0</v>
      </c>
      <c r="V1980" s="3">
        <v>0</v>
      </c>
      <c r="W1980" s="3">
        <v>0</v>
      </c>
      <c r="X1980" s="3" t="s">
        <v>1215</v>
      </c>
      <c r="Y1980" s="3" t="s">
        <v>880</v>
      </c>
      <c r="Z1980" s="3" t="str">
        <f>INDEX(业务类型!$C$4:$C$8,MATCH(纤芯!Y1980,业务类型!$B$4:$B$8,0))</f>
        <v>IDLE</v>
      </c>
      <c r="AA1980" s="3"/>
    </row>
    <row r="1981" spans="1:27" ht="33" x14ac:dyDescent="0.2">
      <c r="A1981" s="3">
        <v>1978</v>
      </c>
      <c r="B1981" s="3">
        <f t="shared" si="154"/>
        <v>37016101002</v>
      </c>
      <c r="C1981" s="3" t="s">
        <v>1166</v>
      </c>
      <c r="D1981" s="3" t="s">
        <v>216</v>
      </c>
      <c r="E1981" s="3" t="str">
        <f>INDEX(光放段!$G$4:$G$237,MATCH(纤芯!G1981,光放段!$C$4:$C$237,0))</f>
        <v>山东二干|济南青岛2号管道光缆:济南共青团-淄博中心路</v>
      </c>
      <c r="F1981" s="3">
        <f>INDEX(光放段!$I$4:$I$237,MATCH(纤芯!H1981,光放段!$B$4:$B$237,0))</f>
        <v>37016100000</v>
      </c>
      <c r="G1981" s="3" t="str">
        <f t="shared" si="150"/>
        <v>山东二干|济南青岛2号管道光缆:济南共青团-邹平老局</v>
      </c>
      <c r="H1981" s="3">
        <f>INDEX(光放段!$B$4:$B$237,MATCH(纤芯!G1981,光放段!$C$4:$C$237,0))</f>
        <v>37016101000</v>
      </c>
      <c r="I1981" s="3" t="str">
        <f t="shared" si="151"/>
        <v>济南青岛2号管道光缆</v>
      </c>
      <c r="J1981" s="3" t="str">
        <f>INDEX(子缆名称!$B$4:$B$29,纤芯!M1981)</f>
        <v>A缆</v>
      </c>
      <c r="K1981" s="3">
        <v>2</v>
      </c>
      <c r="L1981" s="3">
        <f t="shared" si="152"/>
        <v>2</v>
      </c>
      <c r="M1981" s="3">
        <f t="shared" si="153"/>
        <v>1</v>
      </c>
      <c r="N1981" s="3" t="s">
        <v>51</v>
      </c>
      <c r="O1981" s="3">
        <f>COUNTIF([1]局站!$D$4:$D$172,"="&amp;N1981)</f>
        <v>1</v>
      </c>
      <c r="P1981" s="3">
        <v>0</v>
      </c>
      <c r="Q1981" s="3">
        <v>0</v>
      </c>
      <c r="R1981" s="3">
        <v>0</v>
      </c>
      <c r="S1981" s="3" t="s">
        <v>56</v>
      </c>
      <c r="T1981" s="3">
        <f>COUNTIF([1]局站!$D$4:$D$172,"="&amp;S1981)</f>
        <v>1</v>
      </c>
      <c r="U1981" s="3">
        <v>0</v>
      </c>
      <c r="V1981" s="3">
        <v>0</v>
      </c>
      <c r="W1981" s="3">
        <v>0</v>
      </c>
      <c r="X1981" s="3" t="s">
        <v>1215</v>
      </c>
      <c r="Y1981" s="3" t="s">
        <v>880</v>
      </c>
      <c r="Z1981" s="3" t="str">
        <f>INDEX(业务类型!$C$4:$C$8,MATCH(纤芯!Y1981,业务类型!$B$4:$B$8,0))</f>
        <v>IDLE</v>
      </c>
      <c r="AA1981" s="3"/>
    </row>
    <row r="1982" spans="1:27" ht="33" x14ac:dyDescent="0.2">
      <c r="A1982" s="3">
        <v>1979</v>
      </c>
      <c r="B1982" s="3">
        <f t="shared" si="154"/>
        <v>37016101003</v>
      </c>
      <c r="C1982" s="3" t="s">
        <v>1166</v>
      </c>
      <c r="D1982" s="3" t="s">
        <v>216</v>
      </c>
      <c r="E1982" s="3" t="str">
        <f>INDEX(光放段!$G$4:$G$237,MATCH(纤芯!G1982,光放段!$C$4:$C$237,0))</f>
        <v>山东二干|济南青岛2号管道光缆:济南共青团-淄博中心路</v>
      </c>
      <c r="F1982" s="3">
        <f>INDEX(光放段!$I$4:$I$237,MATCH(纤芯!H1982,光放段!$B$4:$B$237,0))</f>
        <v>37016100000</v>
      </c>
      <c r="G1982" s="3" t="str">
        <f t="shared" si="150"/>
        <v>山东二干|济南青岛2号管道光缆:济南共青团-邹平老局</v>
      </c>
      <c r="H1982" s="3">
        <f>INDEX(光放段!$B$4:$B$237,MATCH(纤芯!G1982,光放段!$C$4:$C$237,0))</f>
        <v>37016101000</v>
      </c>
      <c r="I1982" s="3" t="str">
        <f t="shared" si="151"/>
        <v>济南青岛2号管道光缆</v>
      </c>
      <c r="J1982" s="3" t="str">
        <f>INDEX(子缆名称!$B$4:$B$29,纤芯!M1982)</f>
        <v>A缆</v>
      </c>
      <c r="K1982" s="3">
        <v>3</v>
      </c>
      <c r="L1982" s="3">
        <f t="shared" si="152"/>
        <v>3</v>
      </c>
      <c r="M1982" s="3">
        <f t="shared" si="153"/>
        <v>1</v>
      </c>
      <c r="N1982" s="3" t="s">
        <v>51</v>
      </c>
      <c r="O1982" s="3">
        <f>COUNTIF([1]局站!$D$4:$D$172,"="&amp;N1982)</f>
        <v>1</v>
      </c>
      <c r="P1982" s="3">
        <v>0</v>
      </c>
      <c r="Q1982" s="3">
        <v>0</v>
      </c>
      <c r="R1982" s="3">
        <v>0</v>
      </c>
      <c r="S1982" s="3" t="s">
        <v>56</v>
      </c>
      <c r="T1982" s="3">
        <f>COUNTIF([1]局站!$D$4:$D$172,"="&amp;S1982)</f>
        <v>1</v>
      </c>
      <c r="U1982" s="3">
        <v>0</v>
      </c>
      <c r="V1982" s="3">
        <v>0</v>
      </c>
      <c r="W1982" s="3">
        <v>0</v>
      </c>
      <c r="X1982" s="3" t="s">
        <v>1215</v>
      </c>
      <c r="Y1982" s="3" t="s">
        <v>880</v>
      </c>
      <c r="Z1982" s="3" t="str">
        <f>INDEX(业务类型!$C$4:$C$8,MATCH(纤芯!Y1982,业务类型!$B$4:$B$8,0))</f>
        <v>IDLE</v>
      </c>
      <c r="AA1982" s="3"/>
    </row>
    <row r="1983" spans="1:27" ht="33" x14ac:dyDescent="0.2">
      <c r="A1983" s="3">
        <v>1980</v>
      </c>
      <c r="B1983" s="3">
        <f t="shared" si="154"/>
        <v>37016101004</v>
      </c>
      <c r="C1983" s="3" t="s">
        <v>1166</v>
      </c>
      <c r="D1983" s="3" t="s">
        <v>216</v>
      </c>
      <c r="E1983" s="3" t="str">
        <f>INDEX(光放段!$G$4:$G$237,MATCH(纤芯!G1983,光放段!$C$4:$C$237,0))</f>
        <v>山东二干|济南青岛2号管道光缆:济南共青团-淄博中心路</v>
      </c>
      <c r="F1983" s="3">
        <f>INDEX(光放段!$I$4:$I$237,MATCH(纤芯!H1983,光放段!$B$4:$B$237,0))</f>
        <v>37016100000</v>
      </c>
      <c r="G1983" s="3" t="str">
        <f t="shared" si="150"/>
        <v>山东二干|济南青岛2号管道光缆:济南共青团-邹平老局</v>
      </c>
      <c r="H1983" s="3">
        <f>INDEX(光放段!$B$4:$B$237,MATCH(纤芯!G1983,光放段!$C$4:$C$237,0))</f>
        <v>37016101000</v>
      </c>
      <c r="I1983" s="3" t="str">
        <f t="shared" si="151"/>
        <v>济南青岛2号管道光缆</v>
      </c>
      <c r="J1983" s="3" t="str">
        <f>INDEX(子缆名称!$B$4:$B$29,纤芯!M1983)</f>
        <v>A缆</v>
      </c>
      <c r="K1983" s="3">
        <v>4</v>
      </c>
      <c r="L1983" s="3">
        <f t="shared" si="152"/>
        <v>4</v>
      </c>
      <c r="M1983" s="3">
        <f t="shared" si="153"/>
        <v>1</v>
      </c>
      <c r="N1983" s="3" t="s">
        <v>51</v>
      </c>
      <c r="O1983" s="3">
        <f>COUNTIF([1]局站!$D$4:$D$172,"="&amp;N1983)</f>
        <v>1</v>
      </c>
      <c r="P1983" s="3">
        <v>0</v>
      </c>
      <c r="Q1983" s="3">
        <v>0</v>
      </c>
      <c r="R1983" s="3">
        <v>0</v>
      </c>
      <c r="S1983" s="3" t="s">
        <v>56</v>
      </c>
      <c r="T1983" s="3">
        <f>COUNTIF([1]局站!$D$4:$D$172,"="&amp;S1983)</f>
        <v>1</v>
      </c>
      <c r="U1983" s="3">
        <v>0</v>
      </c>
      <c r="V1983" s="3">
        <v>0</v>
      </c>
      <c r="W1983" s="3">
        <v>0</v>
      </c>
      <c r="X1983" s="3" t="s">
        <v>1215</v>
      </c>
      <c r="Y1983" s="3" t="s">
        <v>880</v>
      </c>
      <c r="Z1983" s="3" t="str">
        <f>INDEX(业务类型!$C$4:$C$8,MATCH(纤芯!Y1983,业务类型!$B$4:$B$8,0))</f>
        <v>IDLE</v>
      </c>
      <c r="AA1983" s="3"/>
    </row>
    <row r="1984" spans="1:27" ht="33" x14ac:dyDescent="0.2">
      <c r="A1984" s="3">
        <v>1981</v>
      </c>
      <c r="B1984" s="3">
        <f t="shared" si="154"/>
        <v>37016101005</v>
      </c>
      <c r="C1984" s="3" t="s">
        <v>1166</v>
      </c>
      <c r="D1984" s="3" t="s">
        <v>216</v>
      </c>
      <c r="E1984" s="3" t="str">
        <f>INDEX(光放段!$G$4:$G$237,MATCH(纤芯!G1984,光放段!$C$4:$C$237,0))</f>
        <v>山东二干|济南青岛2号管道光缆:济南共青团-淄博中心路</v>
      </c>
      <c r="F1984" s="3">
        <f>INDEX(光放段!$I$4:$I$237,MATCH(纤芯!H1984,光放段!$B$4:$B$237,0))</f>
        <v>37016100000</v>
      </c>
      <c r="G1984" s="3" t="str">
        <f t="shared" si="150"/>
        <v>山东二干|济南青岛2号管道光缆:济南共青团-邹平老局</v>
      </c>
      <c r="H1984" s="3">
        <f>INDEX(光放段!$B$4:$B$237,MATCH(纤芯!G1984,光放段!$C$4:$C$237,0))</f>
        <v>37016101000</v>
      </c>
      <c r="I1984" s="3" t="str">
        <f t="shared" si="151"/>
        <v>济南青岛2号管道光缆</v>
      </c>
      <c r="J1984" s="3" t="str">
        <f>INDEX(子缆名称!$B$4:$B$29,纤芯!M1984)</f>
        <v>A缆</v>
      </c>
      <c r="K1984" s="3">
        <v>5</v>
      </c>
      <c r="L1984" s="3">
        <f t="shared" si="152"/>
        <v>5</v>
      </c>
      <c r="M1984" s="3">
        <f t="shared" si="153"/>
        <v>1</v>
      </c>
      <c r="N1984" s="3" t="s">
        <v>51</v>
      </c>
      <c r="O1984" s="3">
        <f>COUNTIF([1]局站!$D$4:$D$172,"="&amp;N1984)</f>
        <v>1</v>
      </c>
      <c r="P1984" s="3">
        <v>0</v>
      </c>
      <c r="Q1984" s="3">
        <v>0</v>
      </c>
      <c r="R1984" s="3">
        <v>0</v>
      </c>
      <c r="S1984" s="3" t="s">
        <v>56</v>
      </c>
      <c r="T1984" s="3">
        <f>COUNTIF([1]局站!$D$4:$D$172,"="&amp;S1984)</f>
        <v>1</v>
      </c>
      <c r="U1984" s="3">
        <v>0</v>
      </c>
      <c r="V1984" s="3">
        <v>0</v>
      </c>
      <c r="W1984" s="3">
        <v>0</v>
      </c>
      <c r="X1984" s="3" t="s">
        <v>1215</v>
      </c>
      <c r="Y1984" s="3" t="s">
        <v>880</v>
      </c>
      <c r="Z1984" s="3" t="str">
        <f>INDEX(业务类型!$C$4:$C$8,MATCH(纤芯!Y1984,业务类型!$B$4:$B$8,0))</f>
        <v>IDLE</v>
      </c>
      <c r="AA1984" s="3"/>
    </row>
    <row r="1985" spans="1:27" ht="33" x14ac:dyDescent="0.2">
      <c r="A1985" s="3">
        <v>1982</v>
      </c>
      <c r="B1985" s="3">
        <f t="shared" si="154"/>
        <v>37016101006</v>
      </c>
      <c r="C1985" s="3" t="s">
        <v>1166</v>
      </c>
      <c r="D1985" s="3" t="s">
        <v>216</v>
      </c>
      <c r="E1985" s="3" t="str">
        <f>INDEX(光放段!$G$4:$G$237,MATCH(纤芯!G1985,光放段!$C$4:$C$237,0))</f>
        <v>山东二干|济南青岛2号管道光缆:济南共青团-淄博中心路</v>
      </c>
      <c r="F1985" s="3">
        <f>INDEX(光放段!$I$4:$I$237,MATCH(纤芯!H1985,光放段!$B$4:$B$237,0))</f>
        <v>37016100000</v>
      </c>
      <c r="G1985" s="3" t="str">
        <f t="shared" si="150"/>
        <v>山东二干|济南青岛2号管道光缆:济南共青团-邹平老局</v>
      </c>
      <c r="H1985" s="3">
        <f>INDEX(光放段!$B$4:$B$237,MATCH(纤芯!G1985,光放段!$C$4:$C$237,0))</f>
        <v>37016101000</v>
      </c>
      <c r="I1985" s="3" t="str">
        <f t="shared" si="151"/>
        <v>济南青岛2号管道光缆</v>
      </c>
      <c r="J1985" s="3" t="str">
        <f>INDEX(子缆名称!$B$4:$B$29,纤芯!M1985)</f>
        <v>A缆</v>
      </c>
      <c r="K1985" s="3">
        <v>6</v>
      </c>
      <c r="L1985" s="3">
        <f t="shared" si="152"/>
        <v>6</v>
      </c>
      <c r="M1985" s="3">
        <f t="shared" si="153"/>
        <v>1</v>
      </c>
      <c r="N1985" s="3" t="s">
        <v>51</v>
      </c>
      <c r="O1985" s="3">
        <f>COUNTIF([1]局站!$D$4:$D$172,"="&amp;N1985)</f>
        <v>1</v>
      </c>
      <c r="P1985" s="3">
        <v>0</v>
      </c>
      <c r="Q1985" s="3">
        <v>0</v>
      </c>
      <c r="R1985" s="3">
        <v>0</v>
      </c>
      <c r="S1985" s="3" t="s">
        <v>56</v>
      </c>
      <c r="T1985" s="3">
        <f>COUNTIF([1]局站!$D$4:$D$172,"="&amp;S1985)</f>
        <v>1</v>
      </c>
      <c r="U1985" s="3">
        <v>0</v>
      </c>
      <c r="V1985" s="3">
        <v>0</v>
      </c>
      <c r="W1985" s="3">
        <v>0</v>
      </c>
      <c r="X1985" s="3" t="s">
        <v>1215</v>
      </c>
      <c r="Y1985" s="3" t="s">
        <v>880</v>
      </c>
      <c r="Z1985" s="3" t="str">
        <f>INDEX(业务类型!$C$4:$C$8,MATCH(纤芯!Y1985,业务类型!$B$4:$B$8,0))</f>
        <v>IDLE</v>
      </c>
      <c r="AA1985" s="3"/>
    </row>
    <row r="1986" spans="1:27" ht="33" x14ac:dyDescent="0.2">
      <c r="A1986" s="3">
        <v>1983</v>
      </c>
      <c r="B1986" s="3">
        <f t="shared" si="154"/>
        <v>37016101007</v>
      </c>
      <c r="C1986" s="3" t="s">
        <v>1166</v>
      </c>
      <c r="D1986" s="3" t="s">
        <v>216</v>
      </c>
      <c r="E1986" s="3" t="str">
        <f>INDEX(光放段!$G$4:$G$237,MATCH(纤芯!G1986,光放段!$C$4:$C$237,0))</f>
        <v>山东二干|济南青岛2号管道光缆:济南共青团-淄博中心路</v>
      </c>
      <c r="F1986" s="3">
        <f>INDEX(光放段!$I$4:$I$237,MATCH(纤芯!H1986,光放段!$B$4:$B$237,0))</f>
        <v>37016100000</v>
      </c>
      <c r="G1986" s="3" t="str">
        <f t="shared" si="150"/>
        <v>山东二干|济南青岛2号管道光缆:济南共青团-邹平老局</v>
      </c>
      <c r="H1986" s="3">
        <f>INDEX(光放段!$B$4:$B$237,MATCH(纤芯!G1986,光放段!$C$4:$C$237,0))</f>
        <v>37016101000</v>
      </c>
      <c r="I1986" s="3" t="str">
        <f t="shared" si="151"/>
        <v>济南青岛2号管道光缆</v>
      </c>
      <c r="J1986" s="3" t="str">
        <f>INDEX(子缆名称!$B$4:$B$29,纤芯!M1986)</f>
        <v>A缆</v>
      </c>
      <c r="K1986" s="3">
        <v>7</v>
      </c>
      <c r="L1986" s="3">
        <f t="shared" si="152"/>
        <v>7</v>
      </c>
      <c r="M1986" s="3">
        <f t="shared" si="153"/>
        <v>1</v>
      </c>
      <c r="N1986" s="3" t="s">
        <v>51</v>
      </c>
      <c r="O1986" s="3">
        <f>COUNTIF([1]局站!$D$4:$D$172,"="&amp;N1986)</f>
        <v>1</v>
      </c>
      <c r="P1986" s="3">
        <v>0</v>
      </c>
      <c r="Q1986" s="3">
        <v>0</v>
      </c>
      <c r="R1986" s="3">
        <v>0</v>
      </c>
      <c r="S1986" s="3" t="s">
        <v>56</v>
      </c>
      <c r="T1986" s="3">
        <f>COUNTIF([1]局站!$D$4:$D$172,"="&amp;S1986)</f>
        <v>1</v>
      </c>
      <c r="U1986" s="3">
        <v>0</v>
      </c>
      <c r="V1986" s="3">
        <v>0</v>
      </c>
      <c r="W1986" s="3">
        <v>0</v>
      </c>
      <c r="X1986" s="3" t="s">
        <v>1215</v>
      </c>
      <c r="Y1986" s="3" t="s">
        <v>880</v>
      </c>
      <c r="Z1986" s="3" t="str">
        <f>INDEX(业务类型!$C$4:$C$8,MATCH(纤芯!Y1986,业务类型!$B$4:$B$8,0))</f>
        <v>IDLE</v>
      </c>
      <c r="AA1986" s="3"/>
    </row>
    <row r="1987" spans="1:27" ht="33" x14ac:dyDescent="0.2">
      <c r="A1987" s="3">
        <v>1984</v>
      </c>
      <c r="B1987" s="3">
        <f t="shared" si="154"/>
        <v>37016101008</v>
      </c>
      <c r="C1987" s="3" t="s">
        <v>1166</v>
      </c>
      <c r="D1987" s="3" t="s">
        <v>216</v>
      </c>
      <c r="E1987" s="3" t="str">
        <f>INDEX(光放段!$G$4:$G$237,MATCH(纤芯!G1987,光放段!$C$4:$C$237,0))</f>
        <v>山东二干|济南青岛2号管道光缆:济南共青团-淄博中心路</v>
      </c>
      <c r="F1987" s="3">
        <f>INDEX(光放段!$I$4:$I$237,MATCH(纤芯!H1987,光放段!$B$4:$B$237,0))</f>
        <v>37016100000</v>
      </c>
      <c r="G1987" s="3" t="str">
        <f t="shared" si="150"/>
        <v>山东二干|济南青岛2号管道光缆:济南共青团-邹平老局</v>
      </c>
      <c r="H1987" s="3">
        <f>INDEX(光放段!$B$4:$B$237,MATCH(纤芯!G1987,光放段!$C$4:$C$237,0))</f>
        <v>37016101000</v>
      </c>
      <c r="I1987" s="3" t="str">
        <f t="shared" si="151"/>
        <v>济南青岛2号管道光缆</v>
      </c>
      <c r="J1987" s="3" t="str">
        <f>INDEX(子缆名称!$B$4:$B$29,纤芯!M1987)</f>
        <v>A缆</v>
      </c>
      <c r="K1987" s="3">
        <v>8</v>
      </c>
      <c r="L1987" s="3">
        <f t="shared" si="152"/>
        <v>8</v>
      </c>
      <c r="M1987" s="3">
        <f t="shared" si="153"/>
        <v>1</v>
      </c>
      <c r="N1987" s="3" t="s">
        <v>51</v>
      </c>
      <c r="O1987" s="3">
        <f>COUNTIF([1]局站!$D$4:$D$172,"="&amp;N1987)</f>
        <v>1</v>
      </c>
      <c r="P1987" s="3">
        <v>0</v>
      </c>
      <c r="Q1987" s="3">
        <v>0</v>
      </c>
      <c r="R1987" s="3">
        <v>0</v>
      </c>
      <c r="S1987" s="3" t="s">
        <v>56</v>
      </c>
      <c r="T1987" s="3">
        <f>COUNTIF([1]局站!$D$4:$D$172,"="&amp;S1987)</f>
        <v>1</v>
      </c>
      <c r="U1987" s="3">
        <v>0</v>
      </c>
      <c r="V1987" s="3">
        <v>0</v>
      </c>
      <c r="W1987" s="3">
        <v>0</v>
      </c>
      <c r="X1987" s="3" t="s">
        <v>1215</v>
      </c>
      <c r="Y1987" s="3" t="s">
        <v>880</v>
      </c>
      <c r="Z1987" s="3" t="str">
        <f>INDEX(业务类型!$C$4:$C$8,MATCH(纤芯!Y1987,业务类型!$B$4:$B$8,0))</f>
        <v>IDLE</v>
      </c>
      <c r="AA1987" s="3"/>
    </row>
    <row r="1988" spans="1:27" ht="33" x14ac:dyDescent="0.2">
      <c r="A1988" s="3">
        <v>1985</v>
      </c>
      <c r="B1988" s="3">
        <f t="shared" si="154"/>
        <v>37016101009</v>
      </c>
      <c r="C1988" s="3" t="s">
        <v>1166</v>
      </c>
      <c r="D1988" s="3" t="s">
        <v>216</v>
      </c>
      <c r="E1988" s="3" t="str">
        <f>INDEX(光放段!$G$4:$G$237,MATCH(纤芯!G1988,光放段!$C$4:$C$237,0))</f>
        <v>山东二干|济南青岛2号管道光缆:济南共青团-淄博中心路</v>
      </c>
      <c r="F1988" s="3">
        <f>INDEX(光放段!$I$4:$I$237,MATCH(纤芯!H1988,光放段!$B$4:$B$237,0))</f>
        <v>37016100000</v>
      </c>
      <c r="G1988" s="3" t="str">
        <f t="shared" si="150"/>
        <v>山东二干|济南青岛2号管道光缆:济南共青团-邹平老局</v>
      </c>
      <c r="H1988" s="3">
        <f>INDEX(光放段!$B$4:$B$237,MATCH(纤芯!G1988,光放段!$C$4:$C$237,0))</f>
        <v>37016101000</v>
      </c>
      <c r="I1988" s="3" t="str">
        <f t="shared" si="151"/>
        <v>济南青岛2号管道光缆</v>
      </c>
      <c r="J1988" s="3" t="str">
        <f>INDEX(子缆名称!$B$4:$B$29,纤芯!M1988)</f>
        <v>A缆</v>
      </c>
      <c r="K1988" s="3">
        <v>9</v>
      </c>
      <c r="L1988" s="3">
        <f t="shared" si="152"/>
        <v>9</v>
      </c>
      <c r="M1988" s="3">
        <f t="shared" si="153"/>
        <v>1</v>
      </c>
      <c r="N1988" s="3" t="s">
        <v>51</v>
      </c>
      <c r="O1988" s="3">
        <f>COUNTIF([1]局站!$D$4:$D$172,"="&amp;N1988)</f>
        <v>1</v>
      </c>
      <c r="P1988" s="3">
        <v>0</v>
      </c>
      <c r="Q1988" s="3">
        <v>0</v>
      </c>
      <c r="R1988" s="3">
        <v>0</v>
      </c>
      <c r="S1988" s="3" t="s">
        <v>56</v>
      </c>
      <c r="T1988" s="3">
        <f>COUNTIF([1]局站!$D$4:$D$172,"="&amp;S1988)</f>
        <v>1</v>
      </c>
      <c r="U1988" s="3">
        <v>0</v>
      </c>
      <c r="V1988" s="3">
        <v>0</v>
      </c>
      <c r="W1988" s="3">
        <v>0</v>
      </c>
      <c r="X1988" s="3" t="s">
        <v>1215</v>
      </c>
      <c r="Y1988" s="3" t="s">
        <v>880</v>
      </c>
      <c r="Z1988" s="3" t="str">
        <f>INDEX(业务类型!$C$4:$C$8,MATCH(纤芯!Y1988,业务类型!$B$4:$B$8,0))</f>
        <v>IDLE</v>
      </c>
      <c r="AA1988" s="3"/>
    </row>
    <row r="1989" spans="1:27" ht="33" x14ac:dyDescent="0.2">
      <c r="A1989" s="3">
        <v>1986</v>
      </c>
      <c r="B1989" s="3">
        <f t="shared" si="154"/>
        <v>37016101010</v>
      </c>
      <c r="C1989" s="3" t="s">
        <v>1166</v>
      </c>
      <c r="D1989" s="3" t="s">
        <v>216</v>
      </c>
      <c r="E1989" s="3" t="str">
        <f>INDEX(光放段!$G$4:$G$237,MATCH(纤芯!G1989,光放段!$C$4:$C$237,0))</f>
        <v>山东二干|济南青岛2号管道光缆:济南共青团-淄博中心路</v>
      </c>
      <c r="F1989" s="3">
        <f>INDEX(光放段!$I$4:$I$237,MATCH(纤芯!H1989,光放段!$B$4:$B$237,0))</f>
        <v>37016100000</v>
      </c>
      <c r="G1989" s="3" t="str">
        <f t="shared" ref="G1989:G2052" si="155">C1989&amp;"|"&amp;D1989&amp;":"&amp;N1989&amp;"-"&amp;S1989</f>
        <v>山东二干|济南青岛2号管道光缆:济南共青团-邹平老局</v>
      </c>
      <c r="H1989" s="3">
        <f>INDEX(光放段!$B$4:$B$237,MATCH(纤芯!G1989,光放段!$C$4:$C$237,0))</f>
        <v>37016101000</v>
      </c>
      <c r="I1989" s="3" t="str">
        <f t="shared" ref="I1989:I2052" si="156">D1989</f>
        <v>济南青岛2号管道光缆</v>
      </c>
      <c r="J1989" s="3" t="str">
        <f>INDEX(子缆名称!$B$4:$B$29,纤芯!M1989)</f>
        <v>A缆</v>
      </c>
      <c r="K1989" s="3">
        <v>10</v>
      </c>
      <c r="L1989" s="3">
        <f t="shared" ref="L1989:L2052" si="157">MOD(K1989-1,12)+1</f>
        <v>10</v>
      </c>
      <c r="M1989" s="3">
        <f t="shared" ref="M1989:M2052" si="158">INT((K1989-1)/12)+1</f>
        <v>1</v>
      </c>
      <c r="N1989" s="3" t="s">
        <v>51</v>
      </c>
      <c r="O1989" s="3">
        <f>COUNTIF([1]局站!$D$4:$D$172,"="&amp;N1989)</f>
        <v>1</v>
      </c>
      <c r="P1989" s="3">
        <v>0</v>
      </c>
      <c r="Q1989" s="3">
        <v>0</v>
      </c>
      <c r="R1989" s="3">
        <v>0</v>
      </c>
      <c r="S1989" s="3" t="s">
        <v>56</v>
      </c>
      <c r="T1989" s="3">
        <f>COUNTIF([1]局站!$D$4:$D$172,"="&amp;S1989)</f>
        <v>1</v>
      </c>
      <c r="U1989" s="3">
        <v>0</v>
      </c>
      <c r="V1989" s="3">
        <v>0</v>
      </c>
      <c r="W1989" s="3">
        <v>0</v>
      </c>
      <c r="X1989" s="3" t="s">
        <v>1215</v>
      </c>
      <c r="Y1989" s="3" t="s">
        <v>880</v>
      </c>
      <c r="Z1989" s="3" t="str">
        <f>INDEX(业务类型!$C$4:$C$8,MATCH(纤芯!Y1989,业务类型!$B$4:$B$8,0))</f>
        <v>IDLE</v>
      </c>
      <c r="AA1989" s="3"/>
    </row>
    <row r="1990" spans="1:27" ht="33" x14ac:dyDescent="0.2">
      <c r="A1990" s="3">
        <v>1987</v>
      </c>
      <c r="B1990" s="3">
        <f t="shared" si="154"/>
        <v>37016101011</v>
      </c>
      <c r="C1990" s="3" t="s">
        <v>1166</v>
      </c>
      <c r="D1990" s="3" t="s">
        <v>216</v>
      </c>
      <c r="E1990" s="3" t="str">
        <f>INDEX(光放段!$G$4:$G$237,MATCH(纤芯!G1990,光放段!$C$4:$C$237,0))</f>
        <v>山东二干|济南青岛2号管道光缆:济南共青团-淄博中心路</v>
      </c>
      <c r="F1990" s="3">
        <f>INDEX(光放段!$I$4:$I$237,MATCH(纤芯!H1990,光放段!$B$4:$B$237,0))</f>
        <v>37016100000</v>
      </c>
      <c r="G1990" s="3" t="str">
        <f t="shared" si="155"/>
        <v>山东二干|济南青岛2号管道光缆:济南共青团-邹平老局</v>
      </c>
      <c r="H1990" s="3">
        <f>INDEX(光放段!$B$4:$B$237,MATCH(纤芯!G1990,光放段!$C$4:$C$237,0))</f>
        <v>37016101000</v>
      </c>
      <c r="I1990" s="3" t="str">
        <f t="shared" si="156"/>
        <v>济南青岛2号管道光缆</v>
      </c>
      <c r="J1990" s="3" t="str">
        <f>INDEX(子缆名称!$B$4:$B$29,纤芯!M1990)</f>
        <v>A缆</v>
      </c>
      <c r="K1990" s="3">
        <v>11</v>
      </c>
      <c r="L1990" s="3">
        <f t="shared" si="157"/>
        <v>11</v>
      </c>
      <c r="M1990" s="3">
        <f t="shared" si="158"/>
        <v>1</v>
      </c>
      <c r="N1990" s="3" t="s">
        <v>51</v>
      </c>
      <c r="O1990" s="3">
        <f>COUNTIF([1]局站!$D$4:$D$172,"="&amp;N1990)</f>
        <v>1</v>
      </c>
      <c r="P1990" s="3">
        <v>0</v>
      </c>
      <c r="Q1990" s="3">
        <v>0</v>
      </c>
      <c r="R1990" s="3">
        <v>0</v>
      </c>
      <c r="S1990" s="3" t="s">
        <v>56</v>
      </c>
      <c r="T1990" s="3">
        <f>COUNTIF([1]局站!$D$4:$D$172,"="&amp;S1990)</f>
        <v>1</v>
      </c>
      <c r="U1990" s="3">
        <v>0</v>
      </c>
      <c r="V1990" s="3">
        <v>0</v>
      </c>
      <c r="W1990" s="3">
        <v>0</v>
      </c>
      <c r="X1990" s="3" t="s">
        <v>1215</v>
      </c>
      <c r="Y1990" s="3" t="s">
        <v>880</v>
      </c>
      <c r="Z1990" s="3" t="str">
        <f>INDEX(业务类型!$C$4:$C$8,MATCH(纤芯!Y1990,业务类型!$B$4:$B$8,0))</f>
        <v>IDLE</v>
      </c>
      <c r="AA1990" s="3"/>
    </row>
    <row r="1991" spans="1:27" ht="33" x14ac:dyDescent="0.2">
      <c r="A1991" s="3">
        <v>1988</v>
      </c>
      <c r="B1991" s="3">
        <f t="shared" si="154"/>
        <v>37016101012</v>
      </c>
      <c r="C1991" s="3" t="s">
        <v>1166</v>
      </c>
      <c r="D1991" s="3" t="s">
        <v>216</v>
      </c>
      <c r="E1991" s="3" t="str">
        <f>INDEX(光放段!$G$4:$G$237,MATCH(纤芯!G1991,光放段!$C$4:$C$237,0))</f>
        <v>山东二干|济南青岛2号管道光缆:济南共青团-淄博中心路</v>
      </c>
      <c r="F1991" s="3">
        <f>INDEX(光放段!$I$4:$I$237,MATCH(纤芯!H1991,光放段!$B$4:$B$237,0))</f>
        <v>37016100000</v>
      </c>
      <c r="G1991" s="3" t="str">
        <f t="shared" si="155"/>
        <v>山东二干|济南青岛2号管道光缆:济南共青团-邹平老局</v>
      </c>
      <c r="H1991" s="3">
        <f>INDEX(光放段!$B$4:$B$237,MATCH(纤芯!G1991,光放段!$C$4:$C$237,0))</f>
        <v>37016101000</v>
      </c>
      <c r="I1991" s="3" t="str">
        <f t="shared" si="156"/>
        <v>济南青岛2号管道光缆</v>
      </c>
      <c r="J1991" s="3" t="str">
        <f>INDEX(子缆名称!$B$4:$B$29,纤芯!M1991)</f>
        <v>A缆</v>
      </c>
      <c r="K1991" s="3">
        <v>12</v>
      </c>
      <c r="L1991" s="3">
        <f t="shared" si="157"/>
        <v>12</v>
      </c>
      <c r="M1991" s="3">
        <f t="shared" si="158"/>
        <v>1</v>
      </c>
      <c r="N1991" s="3" t="s">
        <v>51</v>
      </c>
      <c r="O1991" s="3">
        <f>COUNTIF([1]局站!$D$4:$D$172,"="&amp;N1991)</f>
        <v>1</v>
      </c>
      <c r="P1991" s="3">
        <v>0</v>
      </c>
      <c r="Q1991" s="3">
        <v>0</v>
      </c>
      <c r="R1991" s="3">
        <v>0</v>
      </c>
      <c r="S1991" s="3" t="s">
        <v>56</v>
      </c>
      <c r="T1991" s="3">
        <f>COUNTIF([1]局站!$D$4:$D$172,"="&amp;S1991)</f>
        <v>1</v>
      </c>
      <c r="U1991" s="3">
        <v>0</v>
      </c>
      <c r="V1991" s="3">
        <v>0</v>
      </c>
      <c r="W1991" s="3">
        <v>0</v>
      </c>
      <c r="X1991" s="3" t="s">
        <v>1215</v>
      </c>
      <c r="Y1991" s="3" t="s">
        <v>880</v>
      </c>
      <c r="Z1991" s="3" t="str">
        <f>INDEX(业务类型!$C$4:$C$8,MATCH(纤芯!Y1991,业务类型!$B$4:$B$8,0))</f>
        <v>IDLE</v>
      </c>
      <c r="AA1991" s="3"/>
    </row>
    <row r="1992" spans="1:27" ht="33" x14ac:dyDescent="0.2">
      <c r="A1992" s="3">
        <v>1989</v>
      </c>
      <c r="B1992" s="3">
        <f t="shared" si="154"/>
        <v>37016101013</v>
      </c>
      <c r="C1992" s="3" t="s">
        <v>1166</v>
      </c>
      <c r="D1992" s="3" t="s">
        <v>216</v>
      </c>
      <c r="E1992" s="3" t="str">
        <f>INDEX(光放段!$G$4:$G$237,MATCH(纤芯!G1992,光放段!$C$4:$C$237,0))</f>
        <v>山东二干|济南青岛2号管道光缆:济南共青团-淄博中心路</v>
      </c>
      <c r="F1992" s="3">
        <f>INDEX(光放段!$I$4:$I$237,MATCH(纤芯!H1992,光放段!$B$4:$B$237,0))</f>
        <v>37016100000</v>
      </c>
      <c r="G1992" s="3" t="str">
        <f t="shared" si="155"/>
        <v>山东二干|济南青岛2号管道光缆:济南共青团-邹平老局</v>
      </c>
      <c r="H1992" s="3">
        <f>INDEX(光放段!$B$4:$B$237,MATCH(纤芯!G1992,光放段!$C$4:$C$237,0))</f>
        <v>37016101000</v>
      </c>
      <c r="I1992" s="3" t="str">
        <f t="shared" si="156"/>
        <v>济南青岛2号管道光缆</v>
      </c>
      <c r="J1992" s="3" t="str">
        <f>INDEX(子缆名称!$B$4:$B$29,纤芯!M1992)</f>
        <v>B缆</v>
      </c>
      <c r="K1992" s="3">
        <v>13</v>
      </c>
      <c r="L1992" s="3">
        <f t="shared" si="157"/>
        <v>1</v>
      </c>
      <c r="M1992" s="3">
        <f t="shared" si="158"/>
        <v>2</v>
      </c>
      <c r="N1992" s="3" t="s">
        <v>51</v>
      </c>
      <c r="O1992" s="3">
        <f>COUNTIF([1]局站!$D$4:$D$172,"="&amp;N1992)</f>
        <v>1</v>
      </c>
      <c r="P1992" s="3">
        <v>0</v>
      </c>
      <c r="Q1992" s="3">
        <v>0</v>
      </c>
      <c r="R1992" s="3">
        <v>0</v>
      </c>
      <c r="S1992" s="3" t="s">
        <v>56</v>
      </c>
      <c r="T1992" s="3">
        <f>COUNTIF([1]局站!$D$4:$D$172,"="&amp;S1992)</f>
        <v>1</v>
      </c>
      <c r="U1992" s="3">
        <v>0</v>
      </c>
      <c r="V1992" s="3">
        <v>0</v>
      </c>
      <c r="W1992" s="3">
        <v>0</v>
      </c>
      <c r="X1992" s="3" t="s">
        <v>1215</v>
      </c>
      <c r="Y1992" s="3" t="s">
        <v>880</v>
      </c>
      <c r="Z1992" s="3" t="str">
        <f>INDEX(业务类型!$C$4:$C$8,MATCH(纤芯!Y1992,业务类型!$B$4:$B$8,0))</f>
        <v>IDLE</v>
      </c>
      <c r="AA1992" s="3"/>
    </row>
    <row r="1993" spans="1:27" ht="33" x14ac:dyDescent="0.2">
      <c r="A1993" s="3">
        <v>1990</v>
      </c>
      <c r="B1993" s="3">
        <f t="shared" si="154"/>
        <v>37016101014</v>
      </c>
      <c r="C1993" s="3" t="s">
        <v>1166</v>
      </c>
      <c r="D1993" s="3" t="s">
        <v>216</v>
      </c>
      <c r="E1993" s="3" t="str">
        <f>INDEX(光放段!$G$4:$G$237,MATCH(纤芯!G1993,光放段!$C$4:$C$237,0))</f>
        <v>山东二干|济南青岛2号管道光缆:济南共青团-淄博中心路</v>
      </c>
      <c r="F1993" s="3">
        <f>INDEX(光放段!$I$4:$I$237,MATCH(纤芯!H1993,光放段!$B$4:$B$237,0))</f>
        <v>37016100000</v>
      </c>
      <c r="G1993" s="3" t="str">
        <f t="shared" si="155"/>
        <v>山东二干|济南青岛2号管道光缆:济南共青团-邹平老局</v>
      </c>
      <c r="H1993" s="3">
        <f>INDEX(光放段!$B$4:$B$237,MATCH(纤芯!G1993,光放段!$C$4:$C$237,0))</f>
        <v>37016101000</v>
      </c>
      <c r="I1993" s="3" t="str">
        <f t="shared" si="156"/>
        <v>济南青岛2号管道光缆</v>
      </c>
      <c r="J1993" s="3" t="str">
        <f>INDEX(子缆名称!$B$4:$B$29,纤芯!M1993)</f>
        <v>B缆</v>
      </c>
      <c r="K1993" s="3">
        <v>14</v>
      </c>
      <c r="L1993" s="3">
        <f t="shared" si="157"/>
        <v>2</v>
      </c>
      <c r="M1993" s="3">
        <f t="shared" si="158"/>
        <v>2</v>
      </c>
      <c r="N1993" s="3" t="s">
        <v>51</v>
      </c>
      <c r="O1993" s="3">
        <f>COUNTIF([1]局站!$D$4:$D$172,"="&amp;N1993)</f>
        <v>1</v>
      </c>
      <c r="P1993" s="3">
        <v>0</v>
      </c>
      <c r="Q1993" s="3">
        <v>0</v>
      </c>
      <c r="R1993" s="3">
        <v>0</v>
      </c>
      <c r="S1993" s="3" t="s">
        <v>56</v>
      </c>
      <c r="T1993" s="3">
        <f>COUNTIF([1]局站!$D$4:$D$172,"="&amp;S1993)</f>
        <v>1</v>
      </c>
      <c r="U1993" s="3">
        <v>0</v>
      </c>
      <c r="V1993" s="3">
        <v>0</v>
      </c>
      <c r="W1993" s="3">
        <v>0</v>
      </c>
      <c r="X1993" s="3" t="s">
        <v>1215</v>
      </c>
      <c r="Y1993" s="3" t="s">
        <v>880</v>
      </c>
      <c r="Z1993" s="3" t="str">
        <f>INDEX(业务类型!$C$4:$C$8,MATCH(纤芯!Y1993,业务类型!$B$4:$B$8,0))</f>
        <v>IDLE</v>
      </c>
      <c r="AA1993" s="3"/>
    </row>
    <row r="1994" spans="1:27" ht="33" x14ac:dyDescent="0.2">
      <c r="A1994" s="3">
        <v>1991</v>
      </c>
      <c r="B1994" s="3">
        <f t="shared" si="154"/>
        <v>37016101015</v>
      </c>
      <c r="C1994" s="3" t="s">
        <v>1166</v>
      </c>
      <c r="D1994" s="3" t="s">
        <v>216</v>
      </c>
      <c r="E1994" s="3" t="str">
        <f>INDEX(光放段!$G$4:$G$237,MATCH(纤芯!G1994,光放段!$C$4:$C$237,0))</f>
        <v>山东二干|济南青岛2号管道光缆:济南共青团-淄博中心路</v>
      </c>
      <c r="F1994" s="3">
        <f>INDEX(光放段!$I$4:$I$237,MATCH(纤芯!H1994,光放段!$B$4:$B$237,0))</f>
        <v>37016100000</v>
      </c>
      <c r="G1994" s="3" t="str">
        <f t="shared" si="155"/>
        <v>山东二干|济南青岛2号管道光缆:济南共青团-邹平老局</v>
      </c>
      <c r="H1994" s="3">
        <f>INDEX(光放段!$B$4:$B$237,MATCH(纤芯!G1994,光放段!$C$4:$C$237,0))</f>
        <v>37016101000</v>
      </c>
      <c r="I1994" s="3" t="str">
        <f t="shared" si="156"/>
        <v>济南青岛2号管道光缆</v>
      </c>
      <c r="J1994" s="3" t="str">
        <f>INDEX(子缆名称!$B$4:$B$29,纤芯!M1994)</f>
        <v>B缆</v>
      </c>
      <c r="K1994" s="3">
        <v>15</v>
      </c>
      <c r="L1994" s="3">
        <f t="shared" si="157"/>
        <v>3</v>
      </c>
      <c r="M1994" s="3">
        <f t="shared" si="158"/>
        <v>2</v>
      </c>
      <c r="N1994" s="3" t="s">
        <v>51</v>
      </c>
      <c r="O1994" s="3">
        <f>COUNTIF([1]局站!$D$4:$D$172,"="&amp;N1994)</f>
        <v>1</v>
      </c>
      <c r="P1994" s="3">
        <v>0</v>
      </c>
      <c r="Q1994" s="3">
        <v>0</v>
      </c>
      <c r="R1994" s="3">
        <v>0</v>
      </c>
      <c r="S1994" s="3" t="s">
        <v>56</v>
      </c>
      <c r="T1994" s="3">
        <f>COUNTIF([1]局站!$D$4:$D$172,"="&amp;S1994)</f>
        <v>1</v>
      </c>
      <c r="U1994" s="3">
        <v>0</v>
      </c>
      <c r="V1994" s="3">
        <v>0</v>
      </c>
      <c r="W1994" s="3">
        <v>0</v>
      </c>
      <c r="X1994" s="3" t="s">
        <v>1215</v>
      </c>
      <c r="Y1994" s="3" t="s">
        <v>880</v>
      </c>
      <c r="Z1994" s="3" t="str">
        <f>INDEX(业务类型!$C$4:$C$8,MATCH(纤芯!Y1994,业务类型!$B$4:$B$8,0))</f>
        <v>IDLE</v>
      </c>
      <c r="AA1994" s="3"/>
    </row>
    <row r="1995" spans="1:27" ht="33" x14ac:dyDescent="0.2">
      <c r="A1995" s="3">
        <v>1992</v>
      </c>
      <c r="B1995" s="3">
        <f t="shared" si="154"/>
        <v>37016101016</v>
      </c>
      <c r="C1995" s="3" t="s">
        <v>1166</v>
      </c>
      <c r="D1995" s="3" t="s">
        <v>216</v>
      </c>
      <c r="E1995" s="3" t="str">
        <f>INDEX(光放段!$G$4:$G$237,MATCH(纤芯!G1995,光放段!$C$4:$C$237,0))</f>
        <v>山东二干|济南青岛2号管道光缆:济南共青团-淄博中心路</v>
      </c>
      <c r="F1995" s="3">
        <f>INDEX(光放段!$I$4:$I$237,MATCH(纤芯!H1995,光放段!$B$4:$B$237,0))</f>
        <v>37016100000</v>
      </c>
      <c r="G1995" s="3" t="str">
        <f t="shared" si="155"/>
        <v>山东二干|济南青岛2号管道光缆:济南共青团-邹平老局</v>
      </c>
      <c r="H1995" s="3">
        <f>INDEX(光放段!$B$4:$B$237,MATCH(纤芯!G1995,光放段!$C$4:$C$237,0))</f>
        <v>37016101000</v>
      </c>
      <c r="I1995" s="3" t="str">
        <f t="shared" si="156"/>
        <v>济南青岛2号管道光缆</v>
      </c>
      <c r="J1995" s="3" t="str">
        <f>INDEX(子缆名称!$B$4:$B$29,纤芯!M1995)</f>
        <v>B缆</v>
      </c>
      <c r="K1995" s="3">
        <v>16</v>
      </c>
      <c r="L1995" s="3">
        <f t="shared" si="157"/>
        <v>4</v>
      </c>
      <c r="M1995" s="3">
        <f t="shared" si="158"/>
        <v>2</v>
      </c>
      <c r="N1995" s="3" t="s">
        <v>51</v>
      </c>
      <c r="O1995" s="3">
        <f>COUNTIF([1]局站!$D$4:$D$172,"="&amp;N1995)</f>
        <v>1</v>
      </c>
      <c r="P1995" s="3">
        <v>0</v>
      </c>
      <c r="Q1995" s="3">
        <v>0</v>
      </c>
      <c r="R1995" s="3">
        <v>0</v>
      </c>
      <c r="S1995" s="3" t="s">
        <v>56</v>
      </c>
      <c r="T1995" s="3">
        <f>COUNTIF([1]局站!$D$4:$D$172,"="&amp;S1995)</f>
        <v>1</v>
      </c>
      <c r="U1995" s="3">
        <v>0</v>
      </c>
      <c r="V1995" s="3">
        <v>0</v>
      </c>
      <c r="W1995" s="3">
        <v>0</v>
      </c>
      <c r="X1995" s="3" t="s">
        <v>1215</v>
      </c>
      <c r="Y1995" s="3" t="s">
        <v>880</v>
      </c>
      <c r="Z1995" s="3" t="str">
        <f>INDEX(业务类型!$C$4:$C$8,MATCH(纤芯!Y1995,业务类型!$B$4:$B$8,0))</f>
        <v>IDLE</v>
      </c>
      <c r="AA1995" s="3"/>
    </row>
    <row r="1996" spans="1:27" ht="33" x14ac:dyDescent="0.2">
      <c r="A1996" s="3">
        <v>1993</v>
      </c>
      <c r="B1996" s="3">
        <f t="shared" si="154"/>
        <v>37016101017</v>
      </c>
      <c r="C1996" s="3" t="s">
        <v>1166</v>
      </c>
      <c r="D1996" s="3" t="s">
        <v>216</v>
      </c>
      <c r="E1996" s="3" t="str">
        <f>INDEX(光放段!$G$4:$G$237,MATCH(纤芯!G1996,光放段!$C$4:$C$237,0))</f>
        <v>山东二干|济南青岛2号管道光缆:济南共青团-淄博中心路</v>
      </c>
      <c r="F1996" s="3">
        <f>INDEX(光放段!$I$4:$I$237,MATCH(纤芯!H1996,光放段!$B$4:$B$237,0))</f>
        <v>37016100000</v>
      </c>
      <c r="G1996" s="3" t="str">
        <f t="shared" si="155"/>
        <v>山东二干|济南青岛2号管道光缆:济南共青团-邹平老局</v>
      </c>
      <c r="H1996" s="3">
        <f>INDEX(光放段!$B$4:$B$237,MATCH(纤芯!G1996,光放段!$C$4:$C$237,0))</f>
        <v>37016101000</v>
      </c>
      <c r="I1996" s="3" t="str">
        <f t="shared" si="156"/>
        <v>济南青岛2号管道光缆</v>
      </c>
      <c r="J1996" s="3" t="str">
        <f>INDEX(子缆名称!$B$4:$B$29,纤芯!M1996)</f>
        <v>B缆</v>
      </c>
      <c r="K1996" s="3">
        <v>17</v>
      </c>
      <c r="L1996" s="3">
        <f t="shared" si="157"/>
        <v>5</v>
      </c>
      <c r="M1996" s="3">
        <f t="shared" si="158"/>
        <v>2</v>
      </c>
      <c r="N1996" s="3" t="s">
        <v>51</v>
      </c>
      <c r="O1996" s="3">
        <f>COUNTIF([1]局站!$D$4:$D$172,"="&amp;N1996)</f>
        <v>1</v>
      </c>
      <c r="P1996" s="3">
        <v>0</v>
      </c>
      <c r="Q1996" s="3">
        <v>0</v>
      </c>
      <c r="R1996" s="3">
        <v>0</v>
      </c>
      <c r="S1996" s="3" t="s">
        <v>56</v>
      </c>
      <c r="T1996" s="3">
        <f>COUNTIF([1]局站!$D$4:$D$172,"="&amp;S1996)</f>
        <v>1</v>
      </c>
      <c r="U1996" s="3">
        <v>0</v>
      </c>
      <c r="V1996" s="3">
        <v>0</v>
      </c>
      <c r="W1996" s="3">
        <v>0</v>
      </c>
      <c r="X1996" s="3" t="s">
        <v>1215</v>
      </c>
      <c r="Y1996" s="3" t="s">
        <v>881</v>
      </c>
      <c r="Z1996" s="3" t="str">
        <f>INDEX(业务类型!$C$4:$C$8,MATCH(纤芯!Y1996,业务类型!$B$4:$B$8,0))</f>
        <v>OTHER</v>
      </c>
      <c r="AA1996" s="3" t="s">
        <v>888</v>
      </c>
    </row>
    <row r="1997" spans="1:27" ht="33" x14ac:dyDescent="0.2">
      <c r="A1997" s="3">
        <v>1994</v>
      </c>
      <c r="B1997" s="3">
        <f t="shared" si="154"/>
        <v>37016101018</v>
      </c>
      <c r="C1997" s="3" t="s">
        <v>1166</v>
      </c>
      <c r="D1997" s="3" t="s">
        <v>216</v>
      </c>
      <c r="E1997" s="3" t="str">
        <f>INDEX(光放段!$G$4:$G$237,MATCH(纤芯!G1997,光放段!$C$4:$C$237,0))</f>
        <v>山东二干|济南青岛2号管道光缆:济南共青团-淄博中心路</v>
      </c>
      <c r="F1997" s="3">
        <f>INDEX(光放段!$I$4:$I$237,MATCH(纤芯!H1997,光放段!$B$4:$B$237,0))</f>
        <v>37016100000</v>
      </c>
      <c r="G1997" s="3" t="str">
        <f t="shared" si="155"/>
        <v>山东二干|济南青岛2号管道光缆:济南共青团-邹平老局</v>
      </c>
      <c r="H1997" s="3">
        <f>INDEX(光放段!$B$4:$B$237,MATCH(纤芯!G1997,光放段!$C$4:$C$237,0))</f>
        <v>37016101000</v>
      </c>
      <c r="I1997" s="3" t="str">
        <f t="shared" si="156"/>
        <v>济南青岛2号管道光缆</v>
      </c>
      <c r="J1997" s="3" t="str">
        <f>INDEX(子缆名称!$B$4:$B$29,纤芯!M1997)</f>
        <v>B缆</v>
      </c>
      <c r="K1997" s="3">
        <v>18</v>
      </c>
      <c r="L1997" s="3">
        <f t="shared" si="157"/>
        <v>6</v>
      </c>
      <c r="M1997" s="3">
        <f t="shared" si="158"/>
        <v>2</v>
      </c>
      <c r="N1997" s="3" t="s">
        <v>51</v>
      </c>
      <c r="O1997" s="3">
        <f>COUNTIF([1]局站!$D$4:$D$172,"="&amp;N1997)</f>
        <v>1</v>
      </c>
      <c r="P1997" s="3">
        <v>0</v>
      </c>
      <c r="Q1997" s="3">
        <v>0</v>
      </c>
      <c r="R1997" s="3">
        <v>0</v>
      </c>
      <c r="S1997" s="3" t="s">
        <v>56</v>
      </c>
      <c r="T1997" s="3">
        <f>COUNTIF([1]局站!$D$4:$D$172,"="&amp;S1997)</f>
        <v>1</v>
      </c>
      <c r="U1997" s="3">
        <v>0</v>
      </c>
      <c r="V1997" s="3">
        <v>0</v>
      </c>
      <c r="W1997" s="3">
        <v>0</v>
      </c>
      <c r="X1997" s="3" t="s">
        <v>1215</v>
      </c>
      <c r="Y1997" s="3" t="s">
        <v>880</v>
      </c>
      <c r="Z1997" s="3" t="str">
        <f>INDEX(业务类型!$C$4:$C$8,MATCH(纤芯!Y1997,业务类型!$B$4:$B$8,0))</f>
        <v>IDLE</v>
      </c>
      <c r="AA1997" s="3"/>
    </row>
    <row r="1998" spans="1:27" ht="33" x14ac:dyDescent="0.2">
      <c r="A1998" s="3">
        <v>1995</v>
      </c>
      <c r="B1998" s="3">
        <f t="shared" si="154"/>
        <v>37016101019</v>
      </c>
      <c r="C1998" s="3" t="s">
        <v>1166</v>
      </c>
      <c r="D1998" s="3" t="s">
        <v>216</v>
      </c>
      <c r="E1998" s="3" t="str">
        <f>INDEX(光放段!$G$4:$G$237,MATCH(纤芯!G1998,光放段!$C$4:$C$237,0))</f>
        <v>山东二干|济南青岛2号管道光缆:济南共青团-淄博中心路</v>
      </c>
      <c r="F1998" s="3">
        <f>INDEX(光放段!$I$4:$I$237,MATCH(纤芯!H1998,光放段!$B$4:$B$237,0))</f>
        <v>37016100000</v>
      </c>
      <c r="G1998" s="3" t="str">
        <f t="shared" si="155"/>
        <v>山东二干|济南青岛2号管道光缆:济南共青团-邹平老局</v>
      </c>
      <c r="H1998" s="3">
        <f>INDEX(光放段!$B$4:$B$237,MATCH(纤芯!G1998,光放段!$C$4:$C$237,0))</f>
        <v>37016101000</v>
      </c>
      <c r="I1998" s="3" t="str">
        <f t="shared" si="156"/>
        <v>济南青岛2号管道光缆</v>
      </c>
      <c r="J1998" s="3" t="str">
        <f>INDEX(子缆名称!$B$4:$B$29,纤芯!M1998)</f>
        <v>B缆</v>
      </c>
      <c r="K1998" s="3">
        <v>19</v>
      </c>
      <c r="L1998" s="3">
        <f t="shared" si="157"/>
        <v>7</v>
      </c>
      <c r="M1998" s="3">
        <f t="shared" si="158"/>
        <v>2</v>
      </c>
      <c r="N1998" s="3" t="s">
        <v>51</v>
      </c>
      <c r="O1998" s="3">
        <f>COUNTIF([1]局站!$D$4:$D$172,"="&amp;N1998)</f>
        <v>1</v>
      </c>
      <c r="P1998" s="3">
        <v>0</v>
      </c>
      <c r="Q1998" s="3">
        <v>0</v>
      </c>
      <c r="R1998" s="3">
        <v>0</v>
      </c>
      <c r="S1998" s="3" t="s">
        <v>56</v>
      </c>
      <c r="T1998" s="3">
        <f>COUNTIF([1]局站!$D$4:$D$172,"="&amp;S1998)</f>
        <v>1</v>
      </c>
      <c r="U1998" s="3">
        <v>0</v>
      </c>
      <c r="V1998" s="3">
        <v>0</v>
      </c>
      <c r="W1998" s="3">
        <v>0</v>
      </c>
      <c r="X1998" s="3" t="s">
        <v>1215</v>
      </c>
      <c r="Y1998" s="3" t="s">
        <v>880</v>
      </c>
      <c r="Z1998" s="3" t="str">
        <f>INDEX(业务类型!$C$4:$C$8,MATCH(纤芯!Y1998,业务类型!$B$4:$B$8,0))</f>
        <v>IDLE</v>
      </c>
      <c r="AA1998" s="3"/>
    </row>
    <row r="1999" spans="1:27" ht="33" x14ac:dyDescent="0.2">
      <c r="A1999" s="3">
        <v>1996</v>
      </c>
      <c r="B1999" s="3">
        <f t="shared" si="154"/>
        <v>37016101020</v>
      </c>
      <c r="C1999" s="3" t="s">
        <v>1166</v>
      </c>
      <c r="D1999" s="3" t="s">
        <v>216</v>
      </c>
      <c r="E1999" s="3" t="str">
        <f>INDEX(光放段!$G$4:$G$237,MATCH(纤芯!G1999,光放段!$C$4:$C$237,0))</f>
        <v>山东二干|济南青岛2号管道光缆:济南共青团-淄博中心路</v>
      </c>
      <c r="F1999" s="3">
        <f>INDEX(光放段!$I$4:$I$237,MATCH(纤芯!H1999,光放段!$B$4:$B$237,0))</f>
        <v>37016100000</v>
      </c>
      <c r="G1999" s="3" t="str">
        <f t="shared" si="155"/>
        <v>山东二干|济南青岛2号管道光缆:济南共青团-邹平老局</v>
      </c>
      <c r="H1999" s="3">
        <f>INDEX(光放段!$B$4:$B$237,MATCH(纤芯!G1999,光放段!$C$4:$C$237,0))</f>
        <v>37016101000</v>
      </c>
      <c r="I1999" s="3" t="str">
        <f t="shared" si="156"/>
        <v>济南青岛2号管道光缆</v>
      </c>
      <c r="J1999" s="3" t="str">
        <f>INDEX(子缆名称!$B$4:$B$29,纤芯!M1999)</f>
        <v>B缆</v>
      </c>
      <c r="K1999" s="3">
        <v>20</v>
      </c>
      <c r="L1999" s="3">
        <f t="shared" si="157"/>
        <v>8</v>
      </c>
      <c r="M1999" s="3">
        <f t="shared" si="158"/>
        <v>2</v>
      </c>
      <c r="N1999" s="3" t="s">
        <v>51</v>
      </c>
      <c r="O1999" s="3">
        <f>COUNTIF([1]局站!$D$4:$D$172,"="&amp;N1999)</f>
        <v>1</v>
      </c>
      <c r="P1999" s="3">
        <v>0</v>
      </c>
      <c r="Q1999" s="3">
        <v>0</v>
      </c>
      <c r="R1999" s="3">
        <v>0</v>
      </c>
      <c r="S1999" s="3" t="s">
        <v>56</v>
      </c>
      <c r="T1999" s="3">
        <f>COUNTIF([1]局站!$D$4:$D$172,"="&amp;S1999)</f>
        <v>1</v>
      </c>
      <c r="U1999" s="3">
        <v>0</v>
      </c>
      <c r="V1999" s="3">
        <v>0</v>
      </c>
      <c r="W1999" s="3">
        <v>0</v>
      </c>
      <c r="X1999" s="3" t="s">
        <v>1215</v>
      </c>
      <c r="Y1999" s="3" t="s">
        <v>880</v>
      </c>
      <c r="Z1999" s="3" t="str">
        <f>INDEX(业务类型!$C$4:$C$8,MATCH(纤芯!Y1999,业务类型!$B$4:$B$8,0))</f>
        <v>IDLE</v>
      </c>
      <c r="AA1999" s="3"/>
    </row>
    <row r="2000" spans="1:27" ht="33" x14ac:dyDescent="0.2">
      <c r="A2000" s="3">
        <v>1997</v>
      </c>
      <c r="B2000" s="3">
        <f t="shared" si="154"/>
        <v>37016101021</v>
      </c>
      <c r="C2000" s="3" t="s">
        <v>1166</v>
      </c>
      <c r="D2000" s="3" t="s">
        <v>216</v>
      </c>
      <c r="E2000" s="3" t="str">
        <f>INDEX(光放段!$G$4:$G$237,MATCH(纤芯!G2000,光放段!$C$4:$C$237,0))</f>
        <v>山东二干|济南青岛2号管道光缆:济南共青团-淄博中心路</v>
      </c>
      <c r="F2000" s="3">
        <f>INDEX(光放段!$I$4:$I$237,MATCH(纤芯!H2000,光放段!$B$4:$B$237,0))</f>
        <v>37016100000</v>
      </c>
      <c r="G2000" s="3" t="str">
        <f t="shared" si="155"/>
        <v>山东二干|济南青岛2号管道光缆:济南共青团-邹平老局</v>
      </c>
      <c r="H2000" s="3">
        <f>INDEX(光放段!$B$4:$B$237,MATCH(纤芯!G2000,光放段!$C$4:$C$237,0))</f>
        <v>37016101000</v>
      </c>
      <c r="I2000" s="3" t="str">
        <f t="shared" si="156"/>
        <v>济南青岛2号管道光缆</v>
      </c>
      <c r="J2000" s="3" t="str">
        <f>INDEX(子缆名称!$B$4:$B$29,纤芯!M2000)</f>
        <v>B缆</v>
      </c>
      <c r="K2000" s="3">
        <v>21</v>
      </c>
      <c r="L2000" s="3">
        <f t="shared" si="157"/>
        <v>9</v>
      </c>
      <c r="M2000" s="3">
        <f t="shared" si="158"/>
        <v>2</v>
      </c>
      <c r="N2000" s="3" t="s">
        <v>51</v>
      </c>
      <c r="O2000" s="3">
        <f>COUNTIF([1]局站!$D$4:$D$172,"="&amp;N2000)</f>
        <v>1</v>
      </c>
      <c r="P2000" s="3">
        <v>0</v>
      </c>
      <c r="Q2000" s="3">
        <v>0</v>
      </c>
      <c r="R2000" s="3">
        <v>0</v>
      </c>
      <c r="S2000" s="3" t="s">
        <v>56</v>
      </c>
      <c r="T2000" s="3">
        <f>COUNTIF([1]局站!$D$4:$D$172,"="&amp;S2000)</f>
        <v>1</v>
      </c>
      <c r="U2000" s="3">
        <v>0</v>
      </c>
      <c r="V2000" s="3">
        <v>0</v>
      </c>
      <c r="W2000" s="3">
        <v>0</v>
      </c>
      <c r="X2000" s="3" t="s">
        <v>1215</v>
      </c>
      <c r="Y2000" s="3" t="s">
        <v>880</v>
      </c>
      <c r="Z2000" s="3" t="str">
        <f>INDEX(业务类型!$C$4:$C$8,MATCH(纤芯!Y2000,业务类型!$B$4:$B$8,0))</f>
        <v>IDLE</v>
      </c>
      <c r="AA2000" s="3"/>
    </row>
    <row r="2001" spans="1:27" ht="33" x14ac:dyDescent="0.2">
      <c r="A2001" s="3">
        <v>1998</v>
      </c>
      <c r="B2001" s="3">
        <f t="shared" si="154"/>
        <v>37016101022</v>
      </c>
      <c r="C2001" s="3" t="s">
        <v>1166</v>
      </c>
      <c r="D2001" s="3" t="s">
        <v>216</v>
      </c>
      <c r="E2001" s="3" t="str">
        <f>INDEX(光放段!$G$4:$G$237,MATCH(纤芯!G2001,光放段!$C$4:$C$237,0))</f>
        <v>山东二干|济南青岛2号管道光缆:济南共青团-淄博中心路</v>
      </c>
      <c r="F2001" s="3">
        <f>INDEX(光放段!$I$4:$I$237,MATCH(纤芯!H2001,光放段!$B$4:$B$237,0))</f>
        <v>37016100000</v>
      </c>
      <c r="G2001" s="3" t="str">
        <f t="shared" si="155"/>
        <v>山东二干|济南青岛2号管道光缆:济南共青团-邹平老局</v>
      </c>
      <c r="H2001" s="3">
        <f>INDEX(光放段!$B$4:$B$237,MATCH(纤芯!G2001,光放段!$C$4:$C$237,0))</f>
        <v>37016101000</v>
      </c>
      <c r="I2001" s="3" t="str">
        <f t="shared" si="156"/>
        <v>济南青岛2号管道光缆</v>
      </c>
      <c r="J2001" s="3" t="str">
        <f>INDEX(子缆名称!$B$4:$B$29,纤芯!M2001)</f>
        <v>B缆</v>
      </c>
      <c r="K2001" s="3">
        <v>22</v>
      </c>
      <c r="L2001" s="3">
        <f t="shared" si="157"/>
        <v>10</v>
      </c>
      <c r="M2001" s="3">
        <f t="shared" si="158"/>
        <v>2</v>
      </c>
      <c r="N2001" s="3" t="s">
        <v>51</v>
      </c>
      <c r="O2001" s="3">
        <f>COUNTIF([1]局站!$D$4:$D$172,"="&amp;N2001)</f>
        <v>1</v>
      </c>
      <c r="P2001" s="3">
        <v>0</v>
      </c>
      <c r="Q2001" s="3">
        <v>0</v>
      </c>
      <c r="R2001" s="3">
        <v>0</v>
      </c>
      <c r="S2001" s="3" t="s">
        <v>56</v>
      </c>
      <c r="T2001" s="3">
        <f>COUNTIF([1]局站!$D$4:$D$172,"="&amp;S2001)</f>
        <v>1</v>
      </c>
      <c r="U2001" s="3">
        <v>0</v>
      </c>
      <c r="V2001" s="3">
        <v>0</v>
      </c>
      <c r="W2001" s="3">
        <v>0</v>
      </c>
      <c r="X2001" s="3" t="s">
        <v>1215</v>
      </c>
      <c r="Y2001" s="3" t="s">
        <v>880</v>
      </c>
      <c r="Z2001" s="3" t="str">
        <f>INDEX(业务类型!$C$4:$C$8,MATCH(纤芯!Y2001,业务类型!$B$4:$B$8,0))</f>
        <v>IDLE</v>
      </c>
      <c r="AA2001" s="3"/>
    </row>
    <row r="2002" spans="1:27" ht="33" x14ac:dyDescent="0.2">
      <c r="A2002" s="3">
        <v>1999</v>
      </c>
      <c r="B2002" s="3">
        <f t="shared" si="154"/>
        <v>37016101023</v>
      </c>
      <c r="C2002" s="3" t="s">
        <v>1166</v>
      </c>
      <c r="D2002" s="3" t="s">
        <v>216</v>
      </c>
      <c r="E2002" s="3" t="str">
        <f>INDEX(光放段!$G$4:$G$237,MATCH(纤芯!G2002,光放段!$C$4:$C$237,0))</f>
        <v>山东二干|济南青岛2号管道光缆:济南共青团-淄博中心路</v>
      </c>
      <c r="F2002" s="3">
        <f>INDEX(光放段!$I$4:$I$237,MATCH(纤芯!H2002,光放段!$B$4:$B$237,0))</f>
        <v>37016100000</v>
      </c>
      <c r="G2002" s="3" t="str">
        <f t="shared" si="155"/>
        <v>山东二干|济南青岛2号管道光缆:济南共青团-邹平老局</v>
      </c>
      <c r="H2002" s="3">
        <f>INDEX(光放段!$B$4:$B$237,MATCH(纤芯!G2002,光放段!$C$4:$C$237,0))</f>
        <v>37016101000</v>
      </c>
      <c r="I2002" s="3" t="str">
        <f t="shared" si="156"/>
        <v>济南青岛2号管道光缆</v>
      </c>
      <c r="J2002" s="3" t="str">
        <f>INDEX(子缆名称!$B$4:$B$29,纤芯!M2002)</f>
        <v>B缆</v>
      </c>
      <c r="K2002" s="3">
        <v>23</v>
      </c>
      <c r="L2002" s="3">
        <f t="shared" si="157"/>
        <v>11</v>
      </c>
      <c r="M2002" s="3">
        <f t="shared" si="158"/>
        <v>2</v>
      </c>
      <c r="N2002" s="3" t="s">
        <v>51</v>
      </c>
      <c r="O2002" s="3">
        <f>COUNTIF([1]局站!$D$4:$D$172,"="&amp;N2002)</f>
        <v>1</v>
      </c>
      <c r="P2002" s="3">
        <v>0</v>
      </c>
      <c r="Q2002" s="3">
        <v>0</v>
      </c>
      <c r="R2002" s="3">
        <v>0</v>
      </c>
      <c r="S2002" s="3" t="s">
        <v>56</v>
      </c>
      <c r="T2002" s="3">
        <f>COUNTIF([1]局站!$D$4:$D$172,"="&amp;S2002)</f>
        <v>1</v>
      </c>
      <c r="U2002" s="3">
        <v>0</v>
      </c>
      <c r="V2002" s="3">
        <v>0</v>
      </c>
      <c r="W2002" s="3">
        <v>0</v>
      </c>
      <c r="X2002" s="3" t="s">
        <v>1215</v>
      </c>
      <c r="Y2002" s="3" t="s">
        <v>881</v>
      </c>
      <c r="Z2002" s="3" t="str">
        <f>INDEX(业务类型!$C$4:$C$8,MATCH(纤芯!Y2002,业务类型!$B$4:$B$8,0))</f>
        <v>OTHER</v>
      </c>
      <c r="AA2002" s="3" t="s">
        <v>888</v>
      </c>
    </row>
    <row r="2003" spans="1:27" ht="33" x14ac:dyDescent="0.2">
      <c r="A2003" s="3">
        <v>2000</v>
      </c>
      <c r="B2003" s="3">
        <f t="shared" si="154"/>
        <v>37016101024</v>
      </c>
      <c r="C2003" s="3" t="s">
        <v>1166</v>
      </c>
      <c r="D2003" s="3" t="s">
        <v>216</v>
      </c>
      <c r="E2003" s="3" t="str">
        <f>INDEX(光放段!$G$4:$G$237,MATCH(纤芯!G2003,光放段!$C$4:$C$237,0))</f>
        <v>山东二干|济南青岛2号管道光缆:济南共青团-淄博中心路</v>
      </c>
      <c r="F2003" s="3">
        <f>INDEX(光放段!$I$4:$I$237,MATCH(纤芯!H2003,光放段!$B$4:$B$237,0))</f>
        <v>37016100000</v>
      </c>
      <c r="G2003" s="3" t="str">
        <f t="shared" si="155"/>
        <v>山东二干|济南青岛2号管道光缆:济南共青团-邹平老局</v>
      </c>
      <c r="H2003" s="3">
        <f>INDEX(光放段!$B$4:$B$237,MATCH(纤芯!G2003,光放段!$C$4:$C$237,0))</f>
        <v>37016101000</v>
      </c>
      <c r="I2003" s="3" t="str">
        <f t="shared" si="156"/>
        <v>济南青岛2号管道光缆</v>
      </c>
      <c r="J2003" s="3" t="str">
        <f>INDEX(子缆名称!$B$4:$B$29,纤芯!M2003)</f>
        <v>B缆</v>
      </c>
      <c r="K2003" s="3">
        <v>24</v>
      </c>
      <c r="L2003" s="3">
        <f t="shared" si="157"/>
        <v>12</v>
      </c>
      <c r="M2003" s="3">
        <f t="shared" si="158"/>
        <v>2</v>
      </c>
      <c r="N2003" s="3" t="s">
        <v>51</v>
      </c>
      <c r="O2003" s="3">
        <f>COUNTIF([1]局站!$D$4:$D$172,"="&amp;N2003)</f>
        <v>1</v>
      </c>
      <c r="P2003" s="3">
        <v>0</v>
      </c>
      <c r="Q2003" s="3">
        <v>0</v>
      </c>
      <c r="R2003" s="3">
        <v>0</v>
      </c>
      <c r="S2003" s="3" t="s">
        <v>56</v>
      </c>
      <c r="T2003" s="3">
        <f>COUNTIF([1]局站!$D$4:$D$172,"="&amp;S2003)</f>
        <v>1</v>
      </c>
      <c r="U2003" s="3">
        <v>0</v>
      </c>
      <c r="V2003" s="3">
        <v>0</v>
      </c>
      <c r="W2003" s="3">
        <v>0</v>
      </c>
      <c r="X2003" s="3" t="s">
        <v>1215</v>
      </c>
      <c r="Y2003" s="3" t="s">
        <v>880</v>
      </c>
      <c r="Z2003" s="3" t="str">
        <f>INDEX(业务类型!$C$4:$C$8,MATCH(纤芯!Y2003,业务类型!$B$4:$B$8,0))</f>
        <v>IDLE</v>
      </c>
      <c r="AA2003" s="3"/>
    </row>
    <row r="2004" spans="1:27" ht="33" x14ac:dyDescent="0.2">
      <c r="A2004" s="3">
        <v>2001</v>
      </c>
      <c r="B2004" s="3">
        <f t="shared" si="154"/>
        <v>37016102001</v>
      </c>
      <c r="C2004" s="3" t="s">
        <v>1166</v>
      </c>
      <c r="D2004" s="3" t="s">
        <v>216</v>
      </c>
      <c r="E2004" s="3" t="str">
        <f>INDEX(光放段!$G$4:$G$237,MATCH(纤芯!G2004,光放段!$C$4:$C$237,0))</f>
        <v>山东二干|济南青岛2号管道光缆:济南共青团-淄博中心路</v>
      </c>
      <c r="F2004" s="3">
        <f>INDEX(光放段!$I$4:$I$237,MATCH(纤芯!H2004,光放段!$B$4:$B$237,0))</f>
        <v>37016100000</v>
      </c>
      <c r="G2004" s="3" t="str">
        <f t="shared" si="155"/>
        <v>山东二干|济南青岛2号管道光缆:邹平老局-淄博中心路</v>
      </c>
      <c r="H2004" s="3">
        <f>INDEX(光放段!$B$4:$B$237,MATCH(纤芯!G2004,光放段!$C$4:$C$237,0))</f>
        <v>37016102000</v>
      </c>
      <c r="I2004" s="3" t="str">
        <f t="shared" si="156"/>
        <v>济南青岛2号管道光缆</v>
      </c>
      <c r="J2004" s="3" t="str">
        <f>INDEX(子缆名称!$B$4:$B$29,纤芯!M2004)</f>
        <v>A缆</v>
      </c>
      <c r="K2004" s="3">
        <v>1</v>
      </c>
      <c r="L2004" s="3">
        <f t="shared" si="157"/>
        <v>1</v>
      </c>
      <c r="M2004" s="3">
        <f t="shared" si="158"/>
        <v>1</v>
      </c>
      <c r="N2004" s="3" t="s">
        <v>56</v>
      </c>
      <c r="O2004" s="3">
        <f>COUNTIF([1]局站!$D$4:$D$172,"="&amp;N2004)</f>
        <v>1</v>
      </c>
      <c r="P2004" s="3">
        <v>0</v>
      </c>
      <c r="Q2004" s="3">
        <v>0</v>
      </c>
      <c r="R2004" s="3">
        <v>0</v>
      </c>
      <c r="S2004" s="3" t="s">
        <v>57</v>
      </c>
      <c r="T2004" s="3">
        <f>COUNTIF([1]局站!$D$4:$D$172,"="&amp;S2004)</f>
        <v>1</v>
      </c>
      <c r="U2004" s="3">
        <v>0</v>
      </c>
      <c r="V2004" s="3">
        <v>0</v>
      </c>
      <c r="W2004" s="3">
        <v>0</v>
      </c>
      <c r="X2004" s="3" t="s">
        <v>1215</v>
      </c>
      <c r="Y2004" s="3" t="s">
        <v>881</v>
      </c>
      <c r="Z2004" s="3" t="str">
        <f>INDEX(业务类型!$C$4:$C$8,MATCH(纤芯!Y2004,业务类型!$B$4:$B$8,0))</f>
        <v>OTHER</v>
      </c>
      <c r="AA2004" s="3" t="s">
        <v>979</v>
      </c>
    </row>
    <row r="2005" spans="1:27" ht="33" x14ac:dyDescent="0.2">
      <c r="A2005" s="3">
        <v>2002</v>
      </c>
      <c r="B2005" s="3">
        <f t="shared" ref="B2005:B2068" si="159">H2005+K2005</f>
        <v>37016102002</v>
      </c>
      <c r="C2005" s="3" t="s">
        <v>1166</v>
      </c>
      <c r="D2005" s="3" t="s">
        <v>216</v>
      </c>
      <c r="E2005" s="3" t="str">
        <f>INDEX(光放段!$G$4:$G$237,MATCH(纤芯!G2005,光放段!$C$4:$C$237,0))</f>
        <v>山东二干|济南青岛2号管道光缆:济南共青团-淄博中心路</v>
      </c>
      <c r="F2005" s="3">
        <f>INDEX(光放段!$I$4:$I$237,MATCH(纤芯!H2005,光放段!$B$4:$B$237,0))</f>
        <v>37016100000</v>
      </c>
      <c r="G2005" s="3" t="str">
        <f t="shared" si="155"/>
        <v>山东二干|济南青岛2号管道光缆:邹平老局-淄博中心路</v>
      </c>
      <c r="H2005" s="3">
        <f>INDEX(光放段!$B$4:$B$237,MATCH(纤芯!G2005,光放段!$C$4:$C$237,0))</f>
        <v>37016102000</v>
      </c>
      <c r="I2005" s="3" t="str">
        <f t="shared" si="156"/>
        <v>济南青岛2号管道光缆</v>
      </c>
      <c r="J2005" s="3" t="str">
        <f>INDEX(子缆名称!$B$4:$B$29,纤芯!M2005)</f>
        <v>A缆</v>
      </c>
      <c r="K2005" s="3">
        <v>2</v>
      </c>
      <c r="L2005" s="3">
        <f t="shared" si="157"/>
        <v>2</v>
      </c>
      <c r="M2005" s="3">
        <f t="shared" si="158"/>
        <v>1</v>
      </c>
      <c r="N2005" s="3" t="s">
        <v>56</v>
      </c>
      <c r="O2005" s="3">
        <f>COUNTIF([1]局站!$D$4:$D$172,"="&amp;N2005)</f>
        <v>1</v>
      </c>
      <c r="P2005" s="3">
        <v>0</v>
      </c>
      <c r="Q2005" s="3">
        <v>0</v>
      </c>
      <c r="R2005" s="3">
        <v>0</v>
      </c>
      <c r="S2005" s="3" t="s">
        <v>57</v>
      </c>
      <c r="T2005" s="3">
        <f>COUNTIF([1]局站!$D$4:$D$172,"="&amp;S2005)</f>
        <v>1</v>
      </c>
      <c r="U2005" s="3">
        <v>0</v>
      </c>
      <c r="V2005" s="3">
        <v>0</v>
      </c>
      <c r="W2005" s="3">
        <v>0</v>
      </c>
      <c r="X2005" s="3" t="s">
        <v>1215</v>
      </c>
      <c r="Y2005" s="3" t="s">
        <v>880</v>
      </c>
      <c r="Z2005" s="3" t="str">
        <f>INDEX(业务类型!$C$4:$C$8,MATCH(纤芯!Y2005,业务类型!$B$4:$B$8,0))</f>
        <v>IDLE</v>
      </c>
      <c r="AA2005" s="3"/>
    </row>
    <row r="2006" spans="1:27" ht="33" x14ac:dyDescent="0.2">
      <c r="A2006" s="3">
        <v>2003</v>
      </c>
      <c r="B2006" s="3">
        <f t="shared" si="159"/>
        <v>37016102003</v>
      </c>
      <c r="C2006" s="3" t="s">
        <v>1166</v>
      </c>
      <c r="D2006" s="3" t="s">
        <v>216</v>
      </c>
      <c r="E2006" s="3" t="str">
        <f>INDEX(光放段!$G$4:$G$237,MATCH(纤芯!G2006,光放段!$C$4:$C$237,0))</f>
        <v>山东二干|济南青岛2号管道光缆:济南共青团-淄博中心路</v>
      </c>
      <c r="F2006" s="3">
        <f>INDEX(光放段!$I$4:$I$237,MATCH(纤芯!H2006,光放段!$B$4:$B$237,0))</f>
        <v>37016100000</v>
      </c>
      <c r="G2006" s="3" t="str">
        <f t="shared" si="155"/>
        <v>山东二干|济南青岛2号管道光缆:邹平老局-淄博中心路</v>
      </c>
      <c r="H2006" s="3">
        <f>INDEX(光放段!$B$4:$B$237,MATCH(纤芯!G2006,光放段!$C$4:$C$237,0))</f>
        <v>37016102000</v>
      </c>
      <c r="I2006" s="3" t="str">
        <f t="shared" si="156"/>
        <v>济南青岛2号管道光缆</v>
      </c>
      <c r="J2006" s="3" t="str">
        <f>INDEX(子缆名称!$B$4:$B$29,纤芯!M2006)</f>
        <v>A缆</v>
      </c>
      <c r="K2006" s="3">
        <v>3</v>
      </c>
      <c r="L2006" s="3">
        <f t="shared" si="157"/>
        <v>3</v>
      </c>
      <c r="M2006" s="3">
        <f t="shared" si="158"/>
        <v>1</v>
      </c>
      <c r="N2006" s="3" t="s">
        <v>56</v>
      </c>
      <c r="O2006" s="3">
        <f>COUNTIF([1]局站!$D$4:$D$172,"="&amp;N2006)</f>
        <v>1</v>
      </c>
      <c r="P2006" s="3">
        <v>0</v>
      </c>
      <c r="Q2006" s="3">
        <v>0</v>
      </c>
      <c r="R2006" s="3">
        <v>0</v>
      </c>
      <c r="S2006" s="3" t="s">
        <v>57</v>
      </c>
      <c r="T2006" s="3">
        <f>COUNTIF([1]局站!$D$4:$D$172,"="&amp;S2006)</f>
        <v>1</v>
      </c>
      <c r="U2006" s="3">
        <v>0</v>
      </c>
      <c r="V2006" s="3">
        <v>0</v>
      </c>
      <c r="W2006" s="3">
        <v>0</v>
      </c>
      <c r="X2006" s="3" t="s">
        <v>1215</v>
      </c>
      <c r="Y2006" s="3" t="s">
        <v>880</v>
      </c>
      <c r="Z2006" s="3" t="str">
        <f>INDEX(业务类型!$C$4:$C$8,MATCH(纤芯!Y2006,业务类型!$B$4:$B$8,0))</f>
        <v>IDLE</v>
      </c>
      <c r="AA2006" s="3"/>
    </row>
    <row r="2007" spans="1:27" ht="33" x14ac:dyDescent="0.2">
      <c r="A2007" s="3">
        <v>2004</v>
      </c>
      <c r="B2007" s="3">
        <f t="shared" si="159"/>
        <v>37016102004</v>
      </c>
      <c r="C2007" s="3" t="s">
        <v>1166</v>
      </c>
      <c r="D2007" s="3" t="s">
        <v>216</v>
      </c>
      <c r="E2007" s="3" t="str">
        <f>INDEX(光放段!$G$4:$G$237,MATCH(纤芯!G2007,光放段!$C$4:$C$237,0))</f>
        <v>山东二干|济南青岛2号管道光缆:济南共青团-淄博中心路</v>
      </c>
      <c r="F2007" s="3">
        <f>INDEX(光放段!$I$4:$I$237,MATCH(纤芯!H2007,光放段!$B$4:$B$237,0))</f>
        <v>37016100000</v>
      </c>
      <c r="G2007" s="3" t="str">
        <f t="shared" si="155"/>
        <v>山东二干|济南青岛2号管道光缆:邹平老局-淄博中心路</v>
      </c>
      <c r="H2007" s="3">
        <f>INDEX(光放段!$B$4:$B$237,MATCH(纤芯!G2007,光放段!$C$4:$C$237,0))</f>
        <v>37016102000</v>
      </c>
      <c r="I2007" s="3" t="str">
        <f t="shared" si="156"/>
        <v>济南青岛2号管道光缆</v>
      </c>
      <c r="J2007" s="3" t="str">
        <f>INDEX(子缆名称!$B$4:$B$29,纤芯!M2007)</f>
        <v>A缆</v>
      </c>
      <c r="K2007" s="3">
        <v>4</v>
      </c>
      <c r="L2007" s="3">
        <f t="shared" si="157"/>
        <v>4</v>
      </c>
      <c r="M2007" s="3">
        <f t="shared" si="158"/>
        <v>1</v>
      </c>
      <c r="N2007" s="3" t="s">
        <v>56</v>
      </c>
      <c r="O2007" s="3">
        <f>COUNTIF([1]局站!$D$4:$D$172,"="&amp;N2007)</f>
        <v>1</v>
      </c>
      <c r="P2007" s="3">
        <v>0</v>
      </c>
      <c r="Q2007" s="3">
        <v>0</v>
      </c>
      <c r="R2007" s="3">
        <v>0</v>
      </c>
      <c r="S2007" s="3" t="s">
        <v>57</v>
      </c>
      <c r="T2007" s="3">
        <f>COUNTIF([1]局站!$D$4:$D$172,"="&amp;S2007)</f>
        <v>1</v>
      </c>
      <c r="U2007" s="3">
        <v>0</v>
      </c>
      <c r="V2007" s="3">
        <v>0</v>
      </c>
      <c r="W2007" s="3">
        <v>0</v>
      </c>
      <c r="X2007" s="3" t="s">
        <v>1215</v>
      </c>
      <c r="Y2007" s="3" t="s">
        <v>880</v>
      </c>
      <c r="Z2007" s="3" t="str">
        <f>INDEX(业务类型!$C$4:$C$8,MATCH(纤芯!Y2007,业务类型!$B$4:$B$8,0))</f>
        <v>IDLE</v>
      </c>
      <c r="AA2007" s="3"/>
    </row>
    <row r="2008" spans="1:27" ht="33" x14ac:dyDescent="0.2">
      <c r="A2008" s="3">
        <v>2005</v>
      </c>
      <c r="B2008" s="3">
        <f t="shared" si="159"/>
        <v>37016102005</v>
      </c>
      <c r="C2008" s="3" t="s">
        <v>1166</v>
      </c>
      <c r="D2008" s="3" t="s">
        <v>216</v>
      </c>
      <c r="E2008" s="3" t="str">
        <f>INDEX(光放段!$G$4:$G$237,MATCH(纤芯!G2008,光放段!$C$4:$C$237,0))</f>
        <v>山东二干|济南青岛2号管道光缆:济南共青团-淄博中心路</v>
      </c>
      <c r="F2008" s="3">
        <f>INDEX(光放段!$I$4:$I$237,MATCH(纤芯!H2008,光放段!$B$4:$B$237,0))</f>
        <v>37016100000</v>
      </c>
      <c r="G2008" s="3" t="str">
        <f t="shared" si="155"/>
        <v>山东二干|济南青岛2号管道光缆:邹平老局-淄博中心路</v>
      </c>
      <c r="H2008" s="3">
        <f>INDEX(光放段!$B$4:$B$237,MATCH(纤芯!G2008,光放段!$C$4:$C$237,0))</f>
        <v>37016102000</v>
      </c>
      <c r="I2008" s="3" t="str">
        <f t="shared" si="156"/>
        <v>济南青岛2号管道光缆</v>
      </c>
      <c r="J2008" s="3" t="str">
        <f>INDEX(子缆名称!$B$4:$B$29,纤芯!M2008)</f>
        <v>A缆</v>
      </c>
      <c r="K2008" s="3">
        <v>5</v>
      </c>
      <c r="L2008" s="3">
        <f t="shared" si="157"/>
        <v>5</v>
      </c>
      <c r="M2008" s="3">
        <f t="shared" si="158"/>
        <v>1</v>
      </c>
      <c r="N2008" s="3" t="s">
        <v>56</v>
      </c>
      <c r="O2008" s="3">
        <f>COUNTIF([1]局站!$D$4:$D$172,"="&amp;N2008)</f>
        <v>1</v>
      </c>
      <c r="P2008" s="3">
        <v>0</v>
      </c>
      <c r="Q2008" s="3">
        <v>0</v>
      </c>
      <c r="R2008" s="3">
        <v>0</v>
      </c>
      <c r="S2008" s="3" t="s">
        <v>57</v>
      </c>
      <c r="T2008" s="3">
        <f>COUNTIF([1]局站!$D$4:$D$172,"="&amp;S2008)</f>
        <v>1</v>
      </c>
      <c r="U2008" s="3">
        <v>0</v>
      </c>
      <c r="V2008" s="3">
        <v>0</v>
      </c>
      <c r="W2008" s="3">
        <v>0</v>
      </c>
      <c r="X2008" s="3" t="s">
        <v>1215</v>
      </c>
      <c r="Y2008" s="3" t="s">
        <v>880</v>
      </c>
      <c r="Z2008" s="3" t="str">
        <f>INDEX(业务类型!$C$4:$C$8,MATCH(纤芯!Y2008,业务类型!$B$4:$B$8,0))</f>
        <v>IDLE</v>
      </c>
      <c r="AA2008" s="3"/>
    </row>
    <row r="2009" spans="1:27" ht="33" x14ac:dyDescent="0.2">
      <c r="A2009" s="3">
        <v>2006</v>
      </c>
      <c r="B2009" s="3">
        <f t="shared" si="159"/>
        <v>37016102006</v>
      </c>
      <c r="C2009" s="3" t="s">
        <v>1166</v>
      </c>
      <c r="D2009" s="3" t="s">
        <v>216</v>
      </c>
      <c r="E2009" s="3" t="str">
        <f>INDEX(光放段!$G$4:$G$237,MATCH(纤芯!G2009,光放段!$C$4:$C$237,0))</f>
        <v>山东二干|济南青岛2号管道光缆:济南共青团-淄博中心路</v>
      </c>
      <c r="F2009" s="3">
        <f>INDEX(光放段!$I$4:$I$237,MATCH(纤芯!H2009,光放段!$B$4:$B$237,0))</f>
        <v>37016100000</v>
      </c>
      <c r="G2009" s="3" t="str">
        <f t="shared" si="155"/>
        <v>山东二干|济南青岛2号管道光缆:邹平老局-淄博中心路</v>
      </c>
      <c r="H2009" s="3">
        <f>INDEX(光放段!$B$4:$B$237,MATCH(纤芯!G2009,光放段!$C$4:$C$237,0))</f>
        <v>37016102000</v>
      </c>
      <c r="I2009" s="3" t="str">
        <f t="shared" si="156"/>
        <v>济南青岛2号管道光缆</v>
      </c>
      <c r="J2009" s="3" t="str">
        <f>INDEX(子缆名称!$B$4:$B$29,纤芯!M2009)</f>
        <v>A缆</v>
      </c>
      <c r="K2009" s="3">
        <v>6</v>
      </c>
      <c r="L2009" s="3">
        <f t="shared" si="157"/>
        <v>6</v>
      </c>
      <c r="M2009" s="3">
        <f t="shared" si="158"/>
        <v>1</v>
      </c>
      <c r="N2009" s="3" t="s">
        <v>56</v>
      </c>
      <c r="O2009" s="3">
        <f>COUNTIF([1]局站!$D$4:$D$172,"="&amp;N2009)</f>
        <v>1</v>
      </c>
      <c r="P2009" s="3">
        <v>0</v>
      </c>
      <c r="Q2009" s="3">
        <v>0</v>
      </c>
      <c r="R2009" s="3">
        <v>0</v>
      </c>
      <c r="S2009" s="3" t="s">
        <v>57</v>
      </c>
      <c r="T2009" s="3">
        <f>COUNTIF([1]局站!$D$4:$D$172,"="&amp;S2009)</f>
        <v>1</v>
      </c>
      <c r="U2009" s="3">
        <v>0</v>
      </c>
      <c r="V2009" s="3">
        <v>0</v>
      </c>
      <c r="W2009" s="3">
        <v>0</v>
      </c>
      <c r="X2009" s="3" t="s">
        <v>1215</v>
      </c>
      <c r="Y2009" s="3" t="s">
        <v>880</v>
      </c>
      <c r="Z2009" s="3" t="str">
        <f>INDEX(业务类型!$C$4:$C$8,MATCH(纤芯!Y2009,业务类型!$B$4:$B$8,0))</f>
        <v>IDLE</v>
      </c>
      <c r="AA2009" s="3"/>
    </row>
    <row r="2010" spans="1:27" ht="33" x14ac:dyDescent="0.2">
      <c r="A2010" s="3">
        <v>2007</v>
      </c>
      <c r="B2010" s="3">
        <f t="shared" si="159"/>
        <v>37016102007</v>
      </c>
      <c r="C2010" s="3" t="s">
        <v>1166</v>
      </c>
      <c r="D2010" s="3" t="s">
        <v>216</v>
      </c>
      <c r="E2010" s="3" t="str">
        <f>INDEX(光放段!$G$4:$G$237,MATCH(纤芯!G2010,光放段!$C$4:$C$237,0))</f>
        <v>山东二干|济南青岛2号管道光缆:济南共青团-淄博中心路</v>
      </c>
      <c r="F2010" s="3">
        <f>INDEX(光放段!$I$4:$I$237,MATCH(纤芯!H2010,光放段!$B$4:$B$237,0))</f>
        <v>37016100000</v>
      </c>
      <c r="G2010" s="3" t="str">
        <f t="shared" si="155"/>
        <v>山东二干|济南青岛2号管道光缆:邹平老局-淄博中心路</v>
      </c>
      <c r="H2010" s="3">
        <f>INDEX(光放段!$B$4:$B$237,MATCH(纤芯!G2010,光放段!$C$4:$C$237,0))</f>
        <v>37016102000</v>
      </c>
      <c r="I2010" s="3" t="str">
        <f t="shared" si="156"/>
        <v>济南青岛2号管道光缆</v>
      </c>
      <c r="J2010" s="3" t="str">
        <f>INDEX(子缆名称!$B$4:$B$29,纤芯!M2010)</f>
        <v>A缆</v>
      </c>
      <c r="K2010" s="3">
        <v>7</v>
      </c>
      <c r="L2010" s="3">
        <f t="shared" si="157"/>
        <v>7</v>
      </c>
      <c r="M2010" s="3">
        <f t="shared" si="158"/>
        <v>1</v>
      </c>
      <c r="N2010" s="3" t="s">
        <v>56</v>
      </c>
      <c r="O2010" s="3">
        <f>COUNTIF([1]局站!$D$4:$D$172,"="&amp;N2010)</f>
        <v>1</v>
      </c>
      <c r="P2010" s="3">
        <v>0</v>
      </c>
      <c r="Q2010" s="3">
        <v>0</v>
      </c>
      <c r="R2010" s="3">
        <v>0</v>
      </c>
      <c r="S2010" s="3" t="s">
        <v>57</v>
      </c>
      <c r="T2010" s="3">
        <f>COUNTIF([1]局站!$D$4:$D$172,"="&amp;S2010)</f>
        <v>1</v>
      </c>
      <c r="U2010" s="3">
        <v>0</v>
      </c>
      <c r="V2010" s="3">
        <v>0</v>
      </c>
      <c r="W2010" s="3">
        <v>0</v>
      </c>
      <c r="X2010" s="3" t="s">
        <v>1215</v>
      </c>
      <c r="Y2010" s="3" t="s">
        <v>880</v>
      </c>
      <c r="Z2010" s="3" t="str">
        <f>INDEX(业务类型!$C$4:$C$8,MATCH(纤芯!Y2010,业务类型!$B$4:$B$8,0))</f>
        <v>IDLE</v>
      </c>
      <c r="AA2010" s="3"/>
    </row>
    <row r="2011" spans="1:27" ht="33" x14ac:dyDescent="0.2">
      <c r="A2011" s="3">
        <v>2008</v>
      </c>
      <c r="B2011" s="3">
        <f t="shared" si="159"/>
        <v>37016102008</v>
      </c>
      <c r="C2011" s="3" t="s">
        <v>1166</v>
      </c>
      <c r="D2011" s="3" t="s">
        <v>216</v>
      </c>
      <c r="E2011" s="3" t="str">
        <f>INDEX(光放段!$G$4:$G$237,MATCH(纤芯!G2011,光放段!$C$4:$C$237,0))</f>
        <v>山东二干|济南青岛2号管道光缆:济南共青团-淄博中心路</v>
      </c>
      <c r="F2011" s="3">
        <f>INDEX(光放段!$I$4:$I$237,MATCH(纤芯!H2011,光放段!$B$4:$B$237,0))</f>
        <v>37016100000</v>
      </c>
      <c r="G2011" s="3" t="str">
        <f t="shared" si="155"/>
        <v>山东二干|济南青岛2号管道光缆:邹平老局-淄博中心路</v>
      </c>
      <c r="H2011" s="3">
        <f>INDEX(光放段!$B$4:$B$237,MATCH(纤芯!G2011,光放段!$C$4:$C$237,0))</f>
        <v>37016102000</v>
      </c>
      <c r="I2011" s="3" t="str">
        <f t="shared" si="156"/>
        <v>济南青岛2号管道光缆</v>
      </c>
      <c r="J2011" s="3" t="str">
        <f>INDEX(子缆名称!$B$4:$B$29,纤芯!M2011)</f>
        <v>A缆</v>
      </c>
      <c r="K2011" s="3">
        <v>8</v>
      </c>
      <c r="L2011" s="3">
        <f t="shared" si="157"/>
        <v>8</v>
      </c>
      <c r="M2011" s="3">
        <f t="shared" si="158"/>
        <v>1</v>
      </c>
      <c r="N2011" s="3" t="s">
        <v>56</v>
      </c>
      <c r="O2011" s="3">
        <f>COUNTIF([1]局站!$D$4:$D$172,"="&amp;N2011)</f>
        <v>1</v>
      </c>
      <c r="P2011" s="3">
        <v>0</v>
      </c>
      <c r="Q2011" s="3">
        <v>0</v>
      </c>
      <c r="R2011" s="3">
        <v>0</v>
      </c>
      <c r="S2011" s="3" t="s">
        <v>57</v>
      </c>
      <c r="T2011" s="3">
        <f>COUNTIF([1]局站!$D$4:$D$172,"="&amp;S2011)</f>
        <v>1</v>
      </c>
      <c r="U2011" s="3">
        <v>0</v>
      </c>
      <c r="V2011" s="3">
        <v>0</v>
      </c>
      <c r="W2011" s="3">
        <v>0</v>
      </c>
      <c r="X2011" s="3" t="s">
        <v>1215</v>
      </c>
      <c r="Y2011" s="3" t="s">
        <v>880</v>
      </c>
      <c r="Z2011" s="3" t="str">
        <f>INDEX(业务类型!$C$4:$C$8,MATCH(纤芯!Y2011,业务类型!$B$4:$B$8,0))</f>
        <v>IDLE</v>
      </c>
      <c r="AA2011" s="3"/>
    </row>
    <row r="2012" spans="1:27" ht="33" x14ac:dyDescent="0.2">
      <c r="A2012" s="3">
        <v>2009</v>
      </c>
      <c r="B2012" s="3">
        <f t="shared" si="159"/>
        <v>37016102009</v>
      </c>
      <c r="C2012" s="3" t="s">
        <v>1166</v>
      </c>
      <c r="D2012" s="3" t="s">
        <v>216</v>
      </c>
      <c r="E2012" s="3" t="str">
        <f>INDEX(光放段!$G$4:$G$237,MATCH(纤芯!G2012,光放段!$C$4:$C$237,0))</f>
        <v>山东二干|济南青岛2号管道光缆:济南共青团-淄博中心路</v>
      </c>
      <c r="F2012" s="3">
        <f>INDEX(光放段!$I$4:$I$237,MATCH(纤芯!H2012,光放段!$B$4:$B$237,0))</f>
        <v>37016100000</v>
      </c>
      <c r="G2012" s="3" t="str">
        <f t="shared" si="155"/>
        <v>山东二干|济南青岛2号管道光缆:邹平老局-淄博中心路</v>
      </c>
      <c r="H2012" s="3">
        <f>INDEX(光放段!$B$4:$B$237,MATCH(纤芯!G2012,光放段!$C$4:$C$237,0))</f>
        <v>37016102000</v>
      </c>
      <c r="I2012" s="3" t="str">
        <f t="shared" si="156"/>
        <v>济南青岛2号管道光缆</v>
      </c>
      <c r="J2012" s="3" t="str">
        <f>INDEX(子缆名称!$B$4:$B$29,纤芯!M2012)</f>
        <v>A缆</v>
      </c>
      <c r="K2012" s="3">
        <v>9</v>
      </c>
      <c r="L2012" s="3">
        <f t="shared" si="157"/>
        <v>9</v>
      </c>
      <c r="M2012" s="3">
        <f t="shared" si="158"/>
        <v>1</v>
      </c>
      <c r="N2012" s="3" t="s">
        <v>56</v>
      </c>
      <c r="O2012" s="3">
        <f>COUNTIF([1]局站!$D$4:$D$172,"="&amp;N2012)</f>
        <v>1</v>
      </c>
      <c r="P2012" s="3">
        <v>0</v>
      </c>
      <c r="Q2012" s="3">
        <v>0</v>
      </c>
      <c r="R2012" s="3">
        <v>0</v>
      </c>
      <c r="S2012" s="3" t="s">
        <v>57</v>
      </c>
      <c r="T2012" s="3">
        <f>COUNTIF([1]局站!$D$4:$D$172,"="&amp;S2012)</f>
        <v>1</v>
      </c>
      <c r="U2012" s="3">
        <v>0</v>
      </c>
      <c r="V2012" s="3">
        <v>0</v>
      </c>
      <c r="W2012" s="3">
        <v>0</v>
      </c>
      <c r="X2012" s="3" t="s">
        <v>1215</v>
      </c>
      <c r="Y2012" s="3" t="s">
        <v>880</v>
      </c>
      <c r="Z2012" s="3" t="str">
        <f>INDEX(业务类型!$C$4:$C$8,MATCH(纤芯!Y2012,业务类型!$B$4:$B$8,0))</f>
        <v>IDLE</v>
      </c>
      <c r="AA2012" s="3"/>
    </row>
    <row r="2013" spans="1:27" ht="33" x14ac:dyDescent="0.2">
      <c r="A2013" s="3">
        <v>2010</v>
      </c>
      <c r="B2013" s="3">
        <f t="shared" si="159"/>
        <v>37016102010</v>
      </c>
      <c r="C2013" s="3" t="s">
        <v>1166</v>
      </c>
      <c r="D2013" s="3" t="s">
        <v>216</v>
      </c>
      <c r="E2013" s="3" t="str">
        <f>INDEX(光放段!$G$4:$G$237,MATCH(纤芯!G2013,光放段!$C$4:$C$237,0))</f>
        <v>山东二干|济南青岛2号管道光缆:济南共青团-淄博中心路</v>
      </c>
      <c r="F2013" s="3">
        <f>INDEX(光放段!$I$4:$I$237,MATCH(纤芯!H2013,光放段!$B$4:$B$237,0))</f>
        <v>37016100000</v>
      </c>
      <c r="G2013" s="3" t="str">
        <f t="shared" si="155"/>
        <v>山东二干|济南青岛2号管道光缆:邹平老局-淄博中心路</v>
      </c>
      <c r="H2013" s="3">
        <f>INDEX(光放段!$B$4:$B$237,MATCH(纤芯!G2013,光放段!$C$4:$C$237,0))</f>
        <v>37016102000</v>
      </c>
      <c r="I2013" s="3" t="str">
        <f t="shared" si="156"/>
        <v>济南青岛2号管道光缆</v>
      </c>
      <c r="J2013" s="3" t="str">
        <f>INDEX(子缆名称!$B$4:$B$29,纤芯!M2013)</f>
        <v>A缆</v>
      </c>
      <c r="K2013" s="3">
        <v>10</v>
      </c>
      <c r="L2013" s="3">
        <f t="shared" si="157"/>
        <v>10</v>
      </c>
      <c r="M2013" s="3">
        <f t="shared" si="158"/>
        <v>1</v>
      </c>
      <c r="N2013" s="3" t="s">
        <v>56</v>
      </c>
      <c r="O2013" s="3">
        <f>COUNTIF([1]局站!$D$4:$D$172,"="&amp;N2013)</f>
        <v>1</v>
      </c>
      <c r="P2013" s="3">
        <v>0</v>
      </c>
      <c r="Q2013" s="3">
        <v>0</v>
      </c>
      <c r="R2013" s="3">
        <v>0</v>
      </c>
      <c r="S2013" s="3" t="s">
        <v>57</v>
      </c>
      <c r="T2013" s="3">
        <f>COUNTIF([1]局站!$D$4:$D$172,"="&amp;S2013)</f>
        <v>1</v>
      </c>
      <c r="U2013" s="3">
        <v>0</v>
      </c>
      <c r="V2013" s="3">
        <v>0</v>
      </c>
      <c r="W2013" s="3">
        <v>0</v>
      </c>
      <c r="X2013" s="3" t="s">
        <v>1215</v>
      </c>
      <c r="Y2013" s="3" t="s">
        <v>880</v>
      </c>
      <c r="Z2013" s="3" t="str">
        <f>INDEX(业务类型!$C$4:$C$8,MATCH(纤芯!Y2013,业务类型!$B$4:$B$8,0))</f>
        <v>IDLE</v>
      </c>
      <c r="AA2013" s="3"/>
    </row>
    <row r="2014" spans="1:27" ht="33" x14ac:dyDescent="0.2">
      <c r="A2014" s="3">
        <v>2011</v>
      </c>
      <c r="B2014" s="3">
        <f t="shared" si="159"/>
        <v>37016102011</v>
      </c>
      <c r="C2014" s="3" t="s">
        <v>1166</v>
      </c>
      <c r="D2014" s="3" t="s">
        <v>216</v>
      </c>
      <c r="E2014" s="3" t="str">
        <f>INDEX(光放段!$G$4:$G$237,MATCH(纤芯!G2014,光放段!$C$4:$C$237,0))</f>
        <v>山东二干|济南青岛2号管道光缆:济南共青团-淄博中心路</v>
      </c>
      <c r="F2014" s="3">
        <f>INDEX(光放段!$I$4:$I$237,MATCH(纤芯!H2014,光放段!$B$4:$B$237,0))</f>
        <v>37016100000</v>
      </c>
      <c r="G2014" s="3" t="str">
        <f t="shared" si="155"/>
        <v>山东二干|济南青岛2号管道光缆:邹平老局-淄博中心路</v>
      </c>
      <c r="H2014" s="3">
        <f>INDEX(光放段!$B$4:$B$237,MATCH(纤芯!G2014,光放段!$C$4:$C$237,0))</f>
        <v>37016102000</v>
      </c>
      <c r="I2014" s="3" t="str">
        <f t="shared" si="156"/>
        <v>济南青岛2号管道光缆</v>
      </c>
      <c r="J2014" s="3" t="str">
        <f>INDEX(子缆名称!$B$4:$B$29,纤芯!M2014)</f>
        <v>A缆</v>
      </c>
      <c r="K2014" s="3">
        <v>11</v>
      </c>
      <c r="L2014" s="3">
        <f t="shared" si="157"/>
        <v>11</v>
      </c>
      <c r="M2014" s="3">
        <f t="shared" si="158"/>
        <v>1</v>
      </c>
      <c r="N2014" s="3" t="s">
        <v>56</v>
      </c>
      <c r="O2014" s="3">
        <f>COUNTIF([1]局站!$D$4:$D$172,"="&amp;N2014)</f>
        <v>1</v>
      </c>
      <c r="P2014" s="3">
        <v>0</v>
      </c>
      <c r="Q2014" s="3">
        <v>0</v>
      </c>
      <c r="R2014" s="3">
        <v>0</v>
      </c>
      <c r="S2014" s="3" t="s">
        <v>57</v>
      </c>
      <c r="T2014" s="3">
        <f>COUNTIF([1]局站!$D$4:$D$172,"="&amp;S2014)</f>
        <v>1</v>
      </c>
      <c r="U2014" s="3">
        <v>0</v>
      </c>
      <c r="V2014" s="3">
        <v>0</v>
      </c>
      <c r="W2014" s="3">
        <v>0</v>
      </c>
      <c r="X2014" s="3" t="s">
        <v>1215</v>
      </c>
      <c r="Y2014" s="3" t="s">
        <v>880</v>
      </c>
      <c r="Z2014" s="3" t="str">
        <f>INDEX(业务类型!$C$4:$C$8,MATCH(纤芯!Y2014,业务类型!$B$4:$B$8,0))</f>
        <v>IDLE</v>
      </c>
      <c r="AA2014" s="3"/>
    </row>
    <row r="2015" spans="1:27" ht="33" x14ac:dyDescent="0.2">
      <c r="A2015" s="3">
        <v>2012</v>
      </c>
      <c r="B2015" s="3">
        <f t="shared" si="159"/>
        <v>37016102012</v>
      </c>
      <c r="C2015" s="3" t="s">
        <v>1166</v>
      </c>
      <c r="D2015" s="3" t="s">
        <v>216</v>
      </c>
      <c r="E2015" s="3" t="str">
        <f>INDEX(光放段!$G$4:$G$237,MATCH(纤芯!G2015,光放段!$C$4:$C$237,0))</f>
        <v>山东二干|济南青岛2号管道光缆:济南共青团-淄博中心路</v>
      </c>
      <c r="F2015" s="3">
        <f>INDEX(光放段!$I$4:$I$237,MATCH(纤芯!H2015,光放段!$B$4:$B$237,0))</f>
        <v>37016100000</v>
      </c>
      <c r="G2015" s="3" t="str">
        <f t="shared" si="155"/>
        <v>山东二干|济南青岛2号管道光缆:邹平老局-淄博中心路</v>
      </c>
      <c r="H2015" s="3">
        <f>INDEX(光放段!$B$4:$B$237,MATCH(纤芯!G2015,光放段!$C$4:$C$237,0))</f>
        <v>37016102000</v>
      </c>
      <c r="I2015" s="3" t="str">
        <f t="shared" si="156"/>
        <v>济南青岛2号管道光缆</v>
      </c>
      <c r="J2015" s="3" t="str">
        <f>INDEX(子缆名称!$B$4:$B$29,纤芯!M2015)</f>
        <v>A缆</v>
      </c>
      <c r="K2015" s="3">
        <v>12</v>
      </c>
      <c r="L2015" s="3">
        <f t="shared" si="157"/>
        <v>12</v>
      </c>
      <c r="M2015" s="3">
        <f t="shared" si="158"/>
        <v>1</v>
      </c>
      <c r="N2015" s="3" t="s">
        <v>56</v>
      </c>
      <c r="O2015" s="3">
        <f>COUNTIF([1]局站!$D$4:$D$172,"="&amp;N2015)</f>
        <v>1</v>
      </c>
      <c r="P2015" s="3">
        <v>0</v>
      </c>
      <c r="Q2015" s="3">
        <v>0</v>
      </c>
      <c r="R2015" s="3">
        <v>0</v>
      </c>
      <c r="S2015" s="3" t="s">
        <v>57</v>
      </c>
      <c r="T2015" s="3">
        <f>COUNTIF([1]局站!$D$4:$D$172,"="&amp;S2015)</f>
        <v>1</v>
      </c>
      <c r="U2015" s="3">
        <v>0</v>
      </c>
      <c r="V2015" s="3">
        <v>0</v>
      </c>
      <c r="W2015" s="3">
        <v>0</v>
      </c>
      <c r="X2015" s="3" t="s">
        <v>1215</v>
      </c>
      <c r="Y2015" s="3" t="s">
        <v>880</v>
      </c>
      <c r="Z2015" s="3" t="str">
        <f>INDEX(业务类型!$C$4:$C$8,MATCH(纤芯!Y2015,业务类型!$B$4:$B$8,0))</f>
        <v>IDLE</v>
      </c>
      <c r="AA2015" s="3"/>
    </row>
    <row r="2016" spans="1:27" ht="33" x14ac:dyDescent="0.2">
      <c r="A2016" s="3">
        <v>2013</v>
      </c>
      <c r="B2016" s="3">
        <f t="shared" si="159"/>
        <v>37016102013</v>
      </c>
      <c r="C2016" s="3" t="s">
        <v>1166</v>
      </c>
      <c r="D2016" s="3" t="s">
        <v>216</v>
      </c>
      <c r="E2016" s="3" t="str">
        <f>INDEX(光放段!$G$4:$G$237,MATCH(纤芯!G2016,光放段!$C$4:$C$237,0))</f>
        <v>山东二干|济南青岛2号管道光缆:济南共青团-淄博中心路</v>
      </c>
      <c r="F2016" s="3">
        <f>INDEX(光放段!$I$4:$I$237,MATCH(纤芯!H2016,光放段!$B$4:$B$237,0))</f>
        <v>37016100000</v>
      </c>
      <c r="G2016" s="3" t="str">
        <f t="shared" si="155"/>
        <v>山东二干|济南青岛2号管道光缆:邹平老局-淄博中心路</v>
      </c>
      <c r="H2016" s="3">
        <f>INDEX(光放段!$B$4:$B$237,MATCH(纤芯!G2016,光放段!$C$4:$C$237,0))</f>
        <v>37016102000</v>
      </c>
      <c r="I2016" s="3" t="str">
        <f t="shared" si="156"/>
        <v>济南青岛2号管道光缆</v>
      </c>
      <c r="J2016" s="3" t="str">
        <f>INDEX(子缆名称!$B$4:$B$29,纤芯!M2016)</f>
        <v>B缆</v>
      </c>
      <c r="K2016" s="3">
        <v>13</v>
      </c>
      <c r="L2016" s="3">
        <f t="shared" si="157"/>
        <v>1</v>
      </c>
      <c r="M2016" s="3">
        <f t="shared" si="158"/>
        <v>2</v>
      </c>
      <c r="N2016" s="3" t="s">
        <v>56</v>
      </c>
      <c r="O2016" s="3">
        <f>COUNTIF([1]局站!$D$4:$D$172,"="&amp;N2016)</f>
        <v>1</v>
      </c>
      <c r="P2016" s="3">
        <v>0</v>
      </c>
      <c r="Q2016" s="3">
        <v>0</v>
      </c>
      <c r="R2016" s="3">
        <v>0</v>
      </c>
      <c r="S2016" s="3" t="s">
        <v>57</v>
      </c>
      <c r="T2016" s="3">
        <f>COUNTIF([1]局站!$D$4:$D$172,"="&amp;S2016)</f>
        <v>1</v>
      </c>
      <c r="U2016" s="3">
        <v>0</v>
      </c>
      <c r="V2016" s="3">
        <v>0</v>
      </c>
      <c r="W2016" s="3">
        <v>0</v>
      </c>
      <c r="X2016" s="3" t="s">
        <v>1215</v>
      </c>
      <c r="Y2016" s="3" t="s">
        <v>880</v>
      </c>
      <c r="Z2016" s="3" t="str">
        <f>INDEX(业务类型!$C$4:$C$8,MATCH(纤芯!Y2016,业务类型!$B$4:$B$8,0))</f>
        <v>IDLE</v>
      </c>
      <c r="AA2016" s="3"/>
    </row>
    <row r="2017" spans="1:27" ht="33" x14ac:dyDescent="0.2">
      <c r="A2017" s="3">
        <v>2014</v>
      </c>
      <c r="B2017" s="3">
        <f t="shared" si="159"/>
        <v>37016102014</v>
      </c>
      <c r="C2017" s="3" t="s">
        <v>1166</v>
      </c>
      <c r="D2017" s="3" t="s">
        <v>216</v>
      </c>
      <c r="E2017" s="3" t="str">
        <f>INDEX(光放段!$G$4:$G$237,MATCH(纤芯!G2017,光放段!$C$4:$C$237,0))</f>
        <v>山东二干|济南青岛2号管道光缆:济南共青团-淄博中心路</v>
      </c>
      <c r="F2017" s="3">
        <f>INDEX(光放段!$I$4:$I$237,MATCH(纤芯!H2017,光放段!$B$4:$B$237,0))</f>
        <v>37016100000</v>
      </c>
      <c r="G2017" s="3" t="str">
        <f t="shared" si="155"/>
        <v>山东二干|济南青岛2号管道光缆:邹平老局-淄博中心路</v>
      </c>
      <c r="H2017" s="3">
        <f>INDEX(光放段!$B$4:$B$237,MATCH(纤芯!G2017,光放段!$C$4:$C$237,0))</f>
        <v>37016102000</v>
      </c>
      <c r="I2017" s="3" t="str">
        <f t="shared" si="156"/>
        <v>济南青岛2号管道光缆</v>
      </c>
      <c r="J2017" s="3" t="str">
        <f>INDEX(子缆名称!$B$4:$B$29,纤芯!M2017)</f>
        <v>B缆</v>
      </c>
      <c r="K2017" s="3">
        <v>14</v>
      </c>
      <c r="L2017" s="3">
        <f t="shared" si="157"/>
        <v>2</v>
      </c>
      <c r="M2017" s="3">
        <f t="shared" si="158"/>
        <v>2</v>
      </c>
      <c r="N2017" s="3" t="s">
        <v>56</v>
      </c>
      <c r="O2017" s="3">
        <f>COUNTIF([1]局站!$D$4:$D$172,"="&amp;N2017)</f>
        <v>1</v>
      </c>
      <c r="P2017" s="3">
        <v>0</v>
      </c>
      <c r="Q2017" s="3">
        <v>0</v>
      </c>
      <c r="R2017" s="3">
        <v>0</v>
      </c>
      <c r="S2017" s="3" t="s">
        <v>57</v>
      </c>
      <c r="T2017" s="3">
        <f>COUNTIF([1]局站!$D$4:$D$172,"="&amp;S2017)</f>
        <v>1</v>
      </c>
      <c r="U2017" s="3">
        <v>0</v>
      </c>
      <c r="V2017" s="3">
        <v>0</v>
      </c>
      <c r="W2017" s="3">
        <v>0</v>
      </c>
      <c r="X2017" s="3" t="s">
        <v>1215</v>
      </c>
      <c r="Y2017" s="3" t="s">
        <v>880</v>
      </c>
      <c r="Z2017" s="3" t="str">
        <f>INDEX(业务类型!$C$4:$C$8,MATCH(纤芯!Y2017,业务类型!$B$4:$B$8,0))</f>
        <v>IDLE</v>
      </c>
      <c r="AA2017" s="3"/>
    </row>
    <row r="2018" spans="1:27" ht="33" x14ac:dyDescent="0.2">
      <c r="A2018" s="3">
        <v>2015</v>
      </c>
      <c r="B2018" s="3">
        <f t="shared" si="159"/>
        <v>37016102015</v>
      </c>
      <c r="C2018" s="3" t="s">
        <v>1166</v>
      </c>
      <c r="D2018" s="3" t="s">
        <v>216</v>
      </c>
      <c r="E2018" s="3" t="str">
        <f>INDEX(光放段!$G$4:$G$237,MATCH(纤芯!G2018,光放段!$C$4:$C$237,0))</f>
        <v>山东二干|济南青岛2号管道光缆:济南共青团-淄博中心路</v>
      </c>
      <c r="F2018" s="3">
        <f>INDEX(光放段!$I$4:$I$237,MATCH(纤芯!H2018,光放段!$B$4:$B$237,0))</f>
        <v>37016100000</v>
      </c>
      <c r="G2018" s="3" t="str">
        <f t="shared" si="155"/>
        <v>山东二干|济南青岛2号管道光缆:邹平老局-淄博中心路</v>
      </c>
      <c r="H2018" s="3">
        <f>INDEX(光放段!$B$4:$B$237,MATCH(纤芯!G2018,光放段!$C$4:$C$237,0))</f>
        <v>37016102000</v>
      </c>
      <c r="I2018" s="3" t="str">
        <f t="shared" si="156"/>
        <v>济南青岛2号管道光缆</v>
      </c>
      <c r="J2018" s="3" t="str">
        <f>INDEX(子缆名称!$B$4:$B$29,纤芯!M2018)</f>
        <v>B缆</v>
      </c>
      <c r="K2018" s="3">
        <v>15</v>
      </c>
      <c r="L2018" s="3">
        <f t="shared" si="157"/>
        <v>3</v>
      </c>
      <c r="M2018" s="3">
        <f t="shared" si="158"/>
        <v>2</v>
      </c>
      <c r="N2018" s="3" t="s">
        <v>56</v>
      </c>
      <c r="O2018" s="3">
        <f>COUNTIF([1]局站!$D$4:$D$172,"="&amp;N2018)</f>
        <v>1</v>
      </c>
      <c r="P2018" s="3">
        <v>0</v>
      </c>
      <c r="Q2018" s="3">
        <v>0</v>
      </c>
      <c r="R2018" s="3">
        <v>0</v>
      </c>
      <c r="S2018" s="3" t="s">
        <v>57</v>
      </c>
      <c r="T2018" s="3">
        <f>COUNTIF([1]局站!$D$4:$D$172,"="&amp;S2018)</f>
        <v>1</v>
      </c>
      <c r="U2018" s="3">
        <v>0</v>
      </c>
      <c r="V2018" s="3">
        <v>0</v>
      </c>
      <c r="W2018" s="3">
        <v>0</v>
      </c>
      <c r="X2018" s="3" t="s">
        <v>1215</v>
      </c>
      <c r="Y2018" s="3" t="s">
        <v>880</v>
      </c>
      <c r="Z2018" s="3" t="str">
        <f>INDEX(业务类型!$C$4:$C$8,MATCH(纤芯!Y2018,业务类型!$B$4:$B$8,0))</f>
        <v>IDLE</v>
      </c>
      <c r="AA2018" s="3"/>
    </row>
    <row r="2019" spans="1:27" ht="33" x14ac:dyDescent="0.2">
      <c r="A2019" s="3">
        <v>2016</v>
      </c>
      <c r="B2019" s="3">
        <f t="shared" si="159"/>
        <v>37016102016</v>
      </c>
      <c r="C2019" s="3" t="s">
        <v>1166</v>
      </c>
      <c r="D2019" s="3" t="s">
        <v>216</v>
      </c>
      <c r="E2019" s="3" t="str">
        <f>INDEX(光放段!$G$4:$G$237,MATCH(纤芯!G2019,光放段!$C$4:$C$237,0))</f>
        <v>山东二干|济南青岛2号管道光缆:济南共青团-淄博中心路</v>
      </c>
      <c r="F2019" s="3">
        <f>INDEX(光放段!$I$4:$I$237,MATCH(纤芯!H2019,光放段!$B$4:$B$237,0))</f>
        <v>37016100000</v>
      </c>
      <c r="G2019" s="3" t="str">
        <f t="shared" si="155"/>
        <v>山东二干|济南青岛2号管道光缆:邹平老局-淄博中心路</v>
      </c>
      <c r="H2019" s="3">
        <f>INDEX(光放段!$B$4:$B$237,MATCH(纤芯!G2019,光放段!$C$4:$C$237,0))</f>
        <v>37016102000</v>
      </c>
      <c r="I2019" s="3" t="str">
        <f t="shared" si="156"/>
        <v>济南青岛2号管道光缆</v>
      </c>
      <c r="J2019" s="3" t="str">
        <f>INDEX(子缆名称!$B$4:$B$29,纤芯!M2019)</f>
        <v>B缆</v>
      </c>
      <c r="K2019" s="3">
        <v>16</v>
      </c>
      <c r="L2019" s="3">
        <f t="shared" si="157"/>
        <v>4</v>
      </c>
      <c r="M2019" s="3">
        <f t="shared" si="158"/>
        <v>2</v>
      </c>
      <c r="N2019" s="3" t="s">
        <v>56</v>
      </c>
      <c r="O2019" s="3">
        <f>COUNTIF([1]局站!$D$4:$D$172,"="&amp;N2019)</f>
        <v>1</v>
      </c>
      <c r="P2019" s="3">
        <v>0</v>
      </c>
      <c r="Q2019" s="3">
        <v>0</v>
      </c>
      <c r="R2019" s="3">
        <v>0</v>
      </c>
      <c r="S2019" s="3" t="s">
        <v>57</v>
      </c>
      <c r="T2019" s="3">
        <f>COUNTIF([1]局站!$D$4:$D$172,"="&amp;S2019)</f>
        <v>1</v>
      </c>
      <c r="U2019" s="3">
        <v>0</v>
      </c>
      <c r="V2019" s="3">
        <v>0</v>
      </c>
      <c r="W2019" s="3">
        <v>0</v>
      </c>
      <c r="X2019" s="3" t="s">
        <v>1215</v>
      </c>
      <c r="Y2019" s="3" t="s">
        <v>880</v>
      </c>
      <c r="Z2019" s="3" t="str">
        <f>INDEX(业务类型!$C$4:$C$8,MATCH(纤芯!Y2019,业务类型!$B$4:$B$8,0))</f>
        <v>IDLE</v>
      </c>
      <c r="AA2019" s="3"/>
    </row>
    <row r="2020" spans="1:27" ht="33" x14ac:dyDescent="0.2">
      <c r="A2020" s="3">
        <v>2017</v>
      </c>
      <c r="B2020" s="3">
        <f t="shared" si="159"/>
        <v>37016102017</v>
      </c>
      <c r="C2020" s="3" t="s">
        <v>1166</v>
      </c>
      <c r="D2020" s="3" t="s">
        <v>216</v>
      </c>
      <c r="E2020" s="3" t="str">
        <f>INDEX(光放段!$G$4:$G$237,MATCH(纤芯!G2020,光放段!$C$4:$C$237,0))</f>
        <v>山东二干|济南青岛2号管道光缆:济南共青团-淄博中心路</v>
      </c>
      <c r="F2020" s="3">
        <f>INDEX(光放段!$I$4:$I$237,MATCH(纤芯!H2020,光放段!$B$4:$B$237,0))</f>
        <v>37016100000</v>
      </c>
      <c r="G2020" s="3" t="str">
        <f t="shared" si="155"/>
        <v>山东二干|济南青岛2号管道光缆:邹平老局-淄博中心路</v>
      </c>
      <c r="H2020" s="3">
        <f>INDEX(光放段!$B$4:$B$237,MATCH(纤芯!G2020,光放段!$C$4:$C$237,0))</f>
        <v>37016102000</v>
      </c>
      <c r="I2020" s="3" t="str">
        <f t="shared" si="156"/>
        <v>济南青岛2号管道光缆</v>
      </c>
      <c r="J2020" s="3" t="str">
        <f>INDEX(子缆名称!$B$4:$B$29,纤芯!M2020)</f>
        <v>B缆</v>
      </c>
      <c r="K2020" s="3">
        <v>17</v>
      </c>
      <c r="L2020" s="3">
        <f t="shared" si="157"/>
        <v>5</v>
      </c>
      <c r="M2020" s="3">
        <f t="shared" si="158"/>
        <v>2</v>
      </c>
      <c r="N2020" s="3" t="s">
        <v>56</v>
      </c>
      <c r="O2020" s="3">
        <f>COUNTIF([1]局站!$D$4:$D$172,"="&amp;N2020)</f>
        <v>1</v>
      </c>
      <c r="P2020" s="3">
        <v>0</v>
      </c>
      <c r="Q2020" s="3">
        <v>0</v>
      </c>
      <c r="R2020" s="3">
        <v>0</v>
      </c>
      <c r="S2020" s="3" t="s">
        <v>57</v>
      </c>
      <c r="T2020" s="3">
        <f>COUNTIF([1]局站!$D$4:$D$172,"="&amp;S2020)</f>
        <v>1</v>
      </c>
      <c r="U2020" s="3">
        <v>0</v>
      </c>
      <c r="V2020" s="3">
        <v>0</v>
      </c>
      <c r="W2020" s="3">
        <v>0</v>
      </c>
      <c r="X2020" s="3" t="s">
        <v>1215</v>
      </c>
      <c r="Y2020" s="3" t="s">
        <v>880</v>
      </c>
      <c r="Z2020" s="3" t="str">
        <f>INDEX(业务类型!$C$4:$C$8,MATCH(纤芯!Y2020,业务类型!$B$4:$B$8,0))</f>
        <v>IDLE</v>
      </c>
      <c r="AA2020" s="3"/>
    </row>
    <row r="2021" spans="1:27" ht="33" x14ac:dyDescent="0.2">
      <c r="A2021" s="3">
        <v>2018</v>
      </c>
      <c r="B2021" s="3">
        <f t="shared" si="159"/>
        <v>37016102018</v>
      </c>
      <c r="C2021" s="3" t="s">
        <v>1166</v>
      </c>
      <c r="D2021" s="3" t="s">
        <v>216</v>
      </c>
      <c r="E2021" s="3" t="str">
        <f>INDEX(光放段!$G$4:$G$237,MATCH(纤芯!G2021,光放段!$C$4:$C$237,0))</f>
        <v>山东二干|济南青岛2号管道光缆:济南共青团-淄博中心路</v>
      </c>
      <c r="F2021" s="3">
        <f>INDEX(光放段!$I$4:$I$237,MATCH(纤芯!H2021,光放段!$B$4:$B$237,0))</f>
        <v>37016100000</v>
      </c>
      <c r="G2021" s="3" t="str">
        <f t="shared" si="155"/>
        <v>山东二干|济南青岛2号管道光缆:邹平老局-淄博中心路</v>
      </c>
      <c r="H2021" s="3">
        <f>INDEX(光放段!$B$4:$B$237,MATCH(纤芯!G2021,光放段!$C$4:$C$237,0))</f>
        <v>37016102000</v>
      </c>
      <c r="I2021" s="3" t="str">
        <f t="shared" si="156"/>
        <v>济南青岛2号管道光缆</v>
      </c>
      <c r="J2021" s="3" t="str">
        <f>INDEX(子缆名称!$B$4:$B$29,纤芯!M2021)</f>
        <v>B缆</v>
      </c>
      <c r="K2021" s="3">
        <v>18</v>
      </c>
      <c r="L2021" s="3">
        <f t="shared" si="157"/>
        <v>6</v>
      </c>
      <c r="M2021" s="3">
        <f t="shared" si="158"/>
        <v>2</v>
      </c>
      <c r="N2021" s="3" t="s">
        <v>56</v>
      </c>
      <c r="O2021" s="3">
        <f>COUNTIF([1]局站!$D$4:$D$172,"="&amp;N2021)</f>
        <v>1</v>
      </c>
      <c r="P2021" s="3">
        <v>0</v>
      </c>
      <c r="Q2021" s="3">
        <v>0</v>
      </c>
      <c r="R2021" s="3">
        <v>0</v>
      </c>
      <c r="S2021" s="3" t="s">
        <v>57</v>
      </c>
      <c r="T2021" s="3">
        <f>COUNTIF([1]局站!$D$4:$D$172,"="&amp;S2021)</f>
        <v>1</v>
      </c>
      <c r="U2021" s="3">
        <v>0</v>
      </c>
      <c r="V2021" s="3">
        <v>0</v>
      </c>
      <c r="W2021" s="3">
        <v>0</v>
      </c>
      <c r="X2021" s="3" t="s">
        <v>1215</v>
      </c>
      <c r="Y2021" s="3" t="s">
        <v>880</v>
      </c>
      <c r="Z2021" s="3" t="str">
        <f>INDEX(业务类型!$C$4:$C$8,MATCH(纤芯!Y2021,业务类型!$B$4:$B$8,0))</f>
        <v>IDLE</v>
      </c>
      <c r="AA2021" s="3"/>
    </row>
    <row r="2022" spans="1:27" ht="33" x14ac:dyDescent="0.2">
      <c r="A2022" s="3">
        <v>2019</v>
      </c>
      <c r="B2022" s="3">
        <f t="shared" si="159"/>
        <v>37016102019</v>
      </c>
      <c r="C2022" s="3" t="s">
        <v>1166</v>
      </c>
      <c r="D2022" s="3" t="s">
        <v>216</v>
      </c>
      <c r="E2022" s="3" t="str">
        <f>INDEX(光放段!$G$4:$G$237,MATCH(纤芯!G2022,光放段!$C$4:$C$237,0))</f>
        <v>山东二干|济南青岛2号管道光缆:济南共青团-淄博中心路</v>
      </c>
      <c r="F2022" s="3">
        <f>INDEX(光放段!$I$4:$I$237,MATCH(纤芯!H2022,光放段!$B$4:$B$237,0))</f>
        <v>37016100000</v>
      </c>
      <c r="G2022" s="3" t="str">
        <f t="shared" si="155"/>
        <v>山东二干|济南青岛2号管道光缆:邹平老局-淄博中心路</v>
      </c>
      <c r="H2022" s="3">
        <f>INDEX(光放段!$B$4:$B$237,MATCH(纤芯!G2022,光放段!$C$4:$C$237,0))</f>
        <v>37016102000</v>
      </c>
      <c r="I2022" s="3" t="str">
        <f t="shared" si="156"/>
        <v>济南青岛2号管道光缆</v>
      </c>
      <c r="J2022" s="3" t="str">
        <f>INDEX(子缆名称!$B$4:$B$29,纤芯!M2022)</f>
        <v>B缆</v>
      </c>
      <c r="K2022" s="3">
        <v>19</v>
      </c>
      <c r="L2022" s="3">
        <f t="shared" si="157"/>
        <v>7</v>
      </c>
      <c r="M2022" s="3">
        <f t="shared" si="158"/>
        <v>2</v>
      </c>
      <c r="N2022" s="3" t="s">
        <v>56</v>
      </c>
      <c r="O2022" s="3">
        <f>COUNTIF([1]局站!$D$4:$D$172,"="&amp;N2022)</f>
        <v>1</v>
      </c>
      <c r="P2022" s="3">
        <v>0</v>
      </c>
      <c r="Q2022" s="3">
        <v>0</v>
      </c>
      <c r="R2022" s="3">
        <v>0</v>
      </c>
      <c r="S2022" s="3" t="s">
        <v>57</v>
      </c>
      <c r="T2022" s="3">
        <f>COUNTIF([1]局站!$D$4:$D$172,"="&amp;S2022)</f>
        <v>1</v>
      </c>
      <c r="U2022" s="3">
        <v>0</v>
      </c>
      <c r="V2022" s="3">
        <v>0</v>
      </c>
      <c r="W2022" s="3">
        <v>0</v>
      </c>
      <c r="X2022" s="3" t="s">
        <v>1215</v>
      </c>
      <c r="Y2022" s="3" t="s">
        <v>880</v>
      </c>
      <c r="Z2022" s="3" t="str">
        <f>INDEX(业务类型!$C$4:$C$8,MATCH(纤芯!Y2022,业务类型!$B$4:$B$8,0))</f>
        <v>IDLE</v>
      </c>
      <c r="AA2022" s="3"/>
    </row>
    <row r="2023" spans="1:27" ht="33" x14ac:dyDescent="0.2">
      <c r="A2023" s="3">
        <v>2020</v>
      </c>
      <c r="B2023" s="3">
        <f t="shared" si="159"/>
        <v>37016102020</v>
      </c>
      <c r="C2023" s="3" t="s">
        <v>1166</v>
      </c>
      <c r="D2023" s="3" t="s">
        <v>216</v>
      </c>
      <c r="E2023" s="3" t="str">
        <f>INDEX(光放段!$G$4:$G$237,MATCH(纤芯!G2023,光放段!$C$4:$C$237,0))</f>
        <v>山东二干|济南青岛2号管道光缆:济南共青团-淄博中心路</v>
      </c>
      <c r="F2023" s="3">
        <f>INDEX(光放段!$I$4:$I$237,MATCH(纤芯!H2023,光放段!$B$4:$B$237,0))</f>
        <v>37016100000</v>
      </c>
      <c r="G2023" s="3" t="str">
        <f t="shared" si="155"/>
        <v>山东二干|济南青岛2号管道光缆:邹平老局-淄博中心路</v>
      </c>
      <c r="H2023" s="3">
        <f>INDEX(光放段!$B$4:$B$237,MATCH(纤芯!G2023,光放段!$C$4:$C$237,0))</f>
        <v>37016102000</v>
      </c>
      <c r="I2023" s="3" t="str">
        <f t="shared" si="156"/>
        <v>济南青岛2号管道光缆</v>
      </c>
      <c r="J2023" s="3" t="str">
        <f>INDEX(子缆名称!$B$4:$B$29,纤芯!M2023)</f>
        <v>B缆</v>
      </c>
      <c r="K2023" s="3">
        <v>20</v>
      </c>
      <c r="L2023" s="3">
        <f t="shared" si="157"/>
        <v>8</v>
      </c>
      <c r="M2023" s="3">
        <f t="shared" si="158"/>
        <v>2</v>
      </c>
      <c r="N2023" s="3" t="s">
        <v>56</v>
      </c>
      <c r="O2023" s="3">
        <f>COUNTIF([1]局站!$D$4:$D$172,"="&amp;N2023)</f>
        <v>1</v>
      </c>
      <c r="P2023" s="3">
        <v>0</v>
      </c>
      <c r="Q2023" s="3">
        <v>0</v>
      </c>
      <c r="R2023" s="3">
        <v>0</v>
      </c>
      <c r="S2023" s="3" t="s">
        <v>57</v>
      </c>
      <c r="T2023" s="3">
        <f>COUNTIF([1]局站!$D$4:$D$172,"="&amp;S2023)</f>
        <v>1</v>
      </c>
      <c r="U2023" s="3">
        <v>0</v>
      </c>
      <c r="V2023" s="3">
        <v>0</v>
      </c>
      <c r="W2023" s="3">
        <v>0</v>
      </c>
      <c r="X2023" s="3" t="s">
        <v>1215</v>
      </c>
      <c r="Y2023" s="3" t="s">
        <v>880</v>
      </c>
      <c r="Z2023" s="3" t="str">
        <f>INDEX(业务类型!$C$4:$C$8,MATCH(纤芯!Y2023,业务类型!$B$4:$B$8,0))</f>
        <v>IDLE</v>
      </c>
      <c r="AA2023" s="3"/>
    </row>
    <row r="2024" spans="1:27" ht="33" x14ac:dyDescent="0.2">
      <c r="A2024" s="3">
        <v>2021</v>
      </c>
      <c r="B2024" s="3">
        <f t="shared" si="159"/>
        <v>37016102021</v>
      </c>
      <c r="C2024" s="3" t="s">
        <v>1166</v>
      </c>
      <c r="D2024" s="3" t="s">
        <v>216</v>
      </c>
      <c r="E2024" s="3" t="str">
        <f>INDEX(光放段!$G$4:$G$237,MATCH(纤芯!G2024,光放段!$C$4:$C$237,0))</f>
        <v>山东二干|济南青岛2号管道光缆:济南共青团-淄博中心路</v>
      </c>
      <c r="F2024" s="3">
        <f>INDEX(光放段!$I$4:$I$237,MATCH(纤芯!H2024,光放段!$B$4:$B$237,0))</f>
        <v>37016100000</v>
      </c>
      <c r="G2024" s="3" t="str">
        <f t="shared" si="155"/>
        <v>山东二干|济南青岛2号管道光缆:邹平老局-淄博中心路</v>
      </c>
      <c r="H2024" s="3">
        <f>INDEX(光放段!$B$4:$B$237,MATCH(纤芯!G2024,光放段!$C$4:$C$237,0))</f>
        <v>37016102000</v>
      </c>
      <c r="I2024" s="3" t="str">
        <f t="shared" si="156"/>
        <v>济南青岛2号管道光缆</v>
      </c>
      <c r="J2024" s="3" t="str">
        <f>INDEX(子缆名称!$B$4:$B$29,纤芯!M2024)</f>
        <v>B缆</v>
      </c>
      <c r="K2024" s="3">
        <v>21</v>
      </c>
      <c r="L2024" s="3">
        <f t="shared" si="157"/>
        <v>9</v>
      </c>
      <c r="M2024" s="3">
        <f t="shared" si="158"/>
        <v>2</v>
      </c>
      <c r="N2024" s="3" t="s">
        <v>56</v>
      </c>
      <c r="O2024" s="3">
        <f>COUNTIF([1]局站!$D$4:$D$172,"="&amp;N2024)</f>
        <v>1</v>
      </c>
      <c r="P2024" s="3">
        <v>0</v>
      </c>
      <c r="Q2024" s="3">
        <v>0</v>
      </c>
      <c r="R2024" s="3">
        <v>0</v>
      </c>
      <c r="S2024" s="3" t="s">
        <v>57</v>
      </c>
      <c r="T2024" s="3">
        <f>COUNTIF([1]局站!$D$4:$D$172,"="&amp;S2024)</f>
        <v>1</v>
      </c>
      <c r="U2024" s="3">
        <v>0</v>
      </c>
      <c r="V2024" s="3">
        <v>0</v>
      </c>
      <c r="W2024" s="3">
        <v>0</v>
      </c>
      <c r="X2024" s="3" t="s">
        <v>1215</v>
      </c>
      <c r="Y2024" s="3" t="s">
        <v>880</v>
      </c>
      <c r="Z2024" s="3" t="str">
        <f>INDEX(业务类型!$C$4:$C$8,MATCH(纤芯!Y2024,业务类型!$B$4:$B$8,0))</f>
        <v>IDLE</v>
      </c>
      <c r="AA2024" s="3"/>
    </row>
    <row r="2025" spans="1:27" ht="33" x14ac:dyDescent="0.2">
      <c r="A2025" s="3">
        <v>2022</v>
      </c>
      <c r="B2025" s="3">
        <f t="shared" si="159"/>
        <v>37016102022</v>
      </c>
      <c r="C2025" s="3" t="s">
        <v>1166</v>
      </c>
      <c r="D2025" s="3" t="s">
        <v>216</v>
      </c>
      <c r="E2025" s="3" t="str">
        <f>INDEX(光放段!$G$4:$G$237,MATCH(纤芯!G2025,光放段!$C$4:$C$237,0))</f>
        <v>山东二干|济南青岛2号管道光缆:济南共青团-淄博中心路</v>
      </c>
      <c r="F2025" s="3">
        <f>INDEX(光放段!$I$4:$I$237,MATCH(纤芯!H2025,光放段!$B$4:$B$237,0))</f>
        <v>37016100000</v>
      </c>
      <c r="G2025" s="3" t="str">
        <f t="shared" si="155"/>
        <v>山东二干|济南青岛2号管道光缆:邹平老局-淄博中心路</v>
      </c>
      <c r="H2025" s="3">
        <f>INDEX(光放段!$B$4:$B$237,MATCH(纤芯!G2025,光放段!$C$4:$C$237,0))</f>
        <v>37016102000</v>
      </c>
      <c r="I2025" s="3" t="str">
        <f t="shared" si="156"/>
        <v>济南青岛2号管道光缆</v>
      </c>
      <c r="J2025" s="3" t="str">
        <f>INDEX(子缆名称!$B$4:$B$29,纤芯!M2025)</f>
        <v>B缆</v>
      </c>
      <c r="K2025" s="3">
        <v>22</v>
      </c>
      <c r="L2025" s="3">
        <f t="shared" si="157"/>
        <v>10</v>
      </c>
      <c r="M2025" s="3">
        <f t="shared" si="158"/>
        <v>2</v>
      </c>
      <c r="N2025" s="3" t="s">
        <v>56</v>
      </c>
      <c r="O2025" s="3">
        <f>COUNTIF([1]局站!$D$4:$D$172,"="&amp;N2025)</f>
        <v>1</v>
      </c>
      <c r="P2025" s="3">
        <v>0</v>
      </c>
      <c r="Q2025" s="3">
        <v>0</v>
      </c>
      <c r="R2025" s="3">
        <v>0</v>
      </c>
      <c r="S2025" s="3" t="s">
        <v>57</v>
      </c>
      <c r="T2025" s="3">
        <f>COUNTIF([1]局站!$D$4:$D$172,"="&amp;S2025)</f>
        <v>1</v>
      </c>
      <c r="U2025" s="3">
        <v>0</v>
      </c>
      <c r="V2025" s="3">
        <v>0</v>
      </c>
      <c r="W2025" s="3">
        <v>0</v>
      </c>
      <c r="X2025" s="3" t="s">
        <v>1215</v>
      </c>
      <c r="Y2025" s="3" t="s">
        <v>880</v>
      </c>
      <c r="Z2025" s="3" t="str">
        <f>INDEX(业务类型!$C$4:$C$8,MATCH(纤芯!Y2025,业务类型!$B$4:$B$8,0))</f>
        <v>IDLE</v>
      </c>
      <c r="AA2025" s="3"/>
    </row>
    <row r="2026" spans="1:27" ht="33" x14ac:dyDescent="0.2">
      <c r="A2026" s="3">
        <v>2023</v>
      </c>
      <c r="B2026" s="3">
        <f t="shared" si="159"/>
        <v>37016102023</v>
      </c>
      <c r="C2026" s="3" t="s">
        <v>1166</v>
      </c>
      <c r="D2026" s="3" t="s">
        <v>216</v>
      </c>
      <c r="E2026" s="3" t="str">
        <f>INDEX(光放段!$G$4:$G$237,MATCH(纤芯!G2026,光放段!$C$4:$C$237,0))</f>
        <v>山东二干|济南青岛2号管道光缆:济南共青团-淄博中心路</v>
      </c>
      <c r="F2026" s="3">
        <f>INDEX(光放段!$I$4:$I$237,MATCH(纤芯!H2026,光放段!$B$4:$B$237,0))</f>
        <v>37016100000</v>
      </c>
      <c r="G2026" s="3" t="str">
        <f t="shared" si="155"/>
        <v>山东二干|济南青岛2号管道光缆:邹平老局-淄博中心路</v>
      </c>
      <c r="H2026" s="3">
        <f>INDEX(光放段!$B$4:$B$237,MATCH(纤芯!G2026,光放段!$C$4:$C$237,0))</f>
        <v>37016102000</v>
      </c>
      <c r="I2026" s="3" t="str">
        <f t="shared" si="156"/>
        <v>济南青岛2号管道光缆</v>
      </c>
      <c r="J2026" s="3" t="str">
        <f>INDEX(子缆名称!$B$4:$B$29,纤芯!M2026)</f>
        <v>B缆</v>
      </c>
      <c r="K2026" s="3">
        <v>23</v>
      </c>
      <c r="L2026" s="3">
        <f t="shared" si="157"/>
        <v>11</v>
      </c>
      <c r="M2026" s="3">
        <f t="shared" si="158"/>
        <v>2</v>
      </c>
      <c r="N2026" s="3" t="s">
        <v>56</v>
      </c>
      <c r="O2026" s="3">
        <f>COUNTIF([1]局站!$D$4:$D$172,"="&amp;N2026)</f>
        <v>1</v>
      </c>
      <c r="P2026" s="3">
        <v>0</v>
      </c>
      <c r="Q2026" s="3">
        <v>0</v>
      </c>
      <c r="R2026" s="3">
        <v>0</v>
      </c>
      <c r="S2026" s="3" t="s">
        <v>57</v>
      </c>
      <c r="T2026" s="3">
        <f>COUNTIF([1]局站!$D$4:$D$172,"="&amp;S2026)</f>
        <v>1</v>
      </c>
      <c r="U2026" s="3">
        <v>0</v>
      </c>
      <c r="V2026" s="3">
        <v>0</v>
      </c>
      <c r="W2026" s="3">
        <v>0</v>
      </c>
      <c r="X2026" s="3" t="s">
        <v>1215</v>
      </c>
      <c r="Y2026" s="3" t="s">
        <v>880</v>
      </c>
      <c r="Z2026" s="3" t="str">
        <f>INDEX(业务类型!$C$4:$C$8,MATCH(纤芯!Y2026,业务类型!$B$4:$B$8,0))</f>
        <v>IDLE</v>
      </c>
      <c r="AA2026" s="3"/>
    </row>
    <row r="2027" spans="1:27" ht="33" x14ac:dyDescent="0.2">
      <c r="A2027" s="3">
        <v>2024</v>
      </c>
      <c r="B2027" s="3">
        <f t="shared" si="159"/>
        <v>37016102024</v>
      </c>
      <c r="C2027" s="3" t="s">
        <v>1166</v>
      </c>
      <c r="D2027" s="3" t="s">
        <v>216</v>
      </c>
      <c r="E2027" s="3" t="str">
        <f>INDEX(光放段!$G$4:$G$237,MATCH(纤芯!G2027,光放段!$C$4:$C$237,0))</f>
        <v>山东二干|济南青岛2号管道光缆:济南共青团-淄博中心路</v>
      </c>
      <c r="F2027" s="3">
        <f>INDEX(光放段!$I$4:$I$237,MATCH(纤芯!H2027,光放段!$B$4:$B$237,0))</f>
        <v>37016100000</v>
      </c>
      <c r="G2027" s="3" t="str">
        <f t="shared" si="155"/>
        <v>山东二干|济南青岛2号管道光缆:邹平老局-淄博中心路</v>
      </c>
      <c r="H2027" s="3">
        <f>INDEX(光放段!$B$4:$B$237,MATCH(纤芯!G2027,光放段!$C$4:$C$237,0))</f>
        <v>37016102000</v>
      </c>
      <c r="I2027" s="3" t="str">
        <f t="shared" si="156"/>
        <v>济南青岛2号管道光缆</v>
      </c>
      <c r="J2027" s="3" t="str">
        <f>INDEX(子缆名称!$B$4:$B$29,纤芯!M2027)</f>
        <v>B缆</v>
      </c>
      <c r="K2027" s="3">
        <v>24</v>
      </c>
      <c r="L2027" s="3">
        <f t="shared" si="157"/>
        <v>12</v>
      </c>
      <c r="M2027" s="3">
        <f t="shared" si="158"/>
        <v>2</v>
      </c>
      <c r="N2027" s="3" t="s">
        <v>56</v>
      </c>
      <c r="O2027" s="3">
        <f>COUNTIF([1]局站!$D$4:$D$172,"="&amp;N2027)</f>
        <v>1</v>
      </c>
      <c r="P2027" s="3">
        <v>0</v>
      </c>
      <c r="Q2027" s="3">
        <v>0</v>
      </c>
      <c r="R2027" s="3">
        <v>0</v>
      </c>
      <c r="S2027" s="3" t="s">
        <v>57</v>
      </c>
      <c r="T2027" s="3">
        <f>COUNTIF([1]局站!$D$4:$D$172,"="&amp;S2027)</f>
        <v>1</v>
      </c>
      <c r="U2027" s="3">
        <v>0</v>
      </c>
      <c r="V2027" s="3">
        <v>0</v>
      </c>
      <c r="W2027" s="3">
        <v>0</v>
      </c>
      <c r="X2027" s="3" t="s">
        <v>1215</v>
      </c>
      <c r="Y2027" s="3" t="s">
        <v>880</v>
      </c>
      <c r="Z2027" s="3" t="str">
        <f>INDEX(业务类型!$C$4:$C$8,MATCH(纤芯!Y2027,业务类型!$B$4:$B$8,0))</f>
        <v>IDLE</v>
      </c>
      <c r="AA2027" s="3"/>
    </row>
    <row r="2028" spans="1:27" ht="33" x14ac:dyDescent="0.2">
      <c r="A2028" s="3">
        <v>2025</v>
      </c>
      <c r="B2028" s="3">
        <f t="shared" si="159"/>
        <v>37016201001</v>
      </c>
      <c r="C2028" s="3" t="s">
        <v>1166</v>
      </c>
      <c r="D2028" s="3" t="s">
        <v>216</v>
      </c>
      <c r="E2028" s="3" t="str">
        <f>INDEX(光放段!$G$4:$G$237,MATCH(纤芯!G2028,光放段!$C$4:$C$237,0))</f>
        <v>山东二干|济南青岛2号管道光缆:淄博中心路-潍坊河西局</v>
      </c>
      <c r="F2028" s="3">
        <f>INDEX(光放段!$I$4:$I$237,MATCH(纤芯!H2028,光放段!$B$4:$B$237,0))</f>
        <v>37016200000</v>
      </c>
      <c r="G2028" s="3" t="str">
        <f t="shared" si="155"/>
        <v>山东二干|济南青岛2号管道光缆:淄博中心路-昌乐南局</v>
      </c>
      <c r="H2028" s="3">
        <f>INDEX(光放段!$B$4:$B$237,MATCH(纤芯!G2028,光放段!$C$4:$C$237,0))</f>
        <v>37016201000</v>
      </c>
      <c r="I2028" s="3" t="str">
        <f t="shared" si="156"/>
        <v>济南青岛2号管道光缆</v>
      </c>
      <c r="J2028" s="3" t="str">
        <f>INDEX(子缆名称!$B$4:$B$29,纤芯!M2028)</f>
        <v>A缆</v>
      </c>
      <c r="K2028" s="3">
        <v>1</v>
      </c>
      <c r="L2028" s="3">
        <f t="shared" si="157"/>
        <v>1</v>
      </c>
      <c r="M2028" s="3">
        <f t="shared" si="158"/>
        <v>1</v>
      </c>
      <c r="N2028" s="3" t="s">
        <v>57</v>
      </c>
      <c r="O2028" s="3">
        <f>COUNTIF([1]局站!$D$4:$D$172,"="&amp;N2028)</f>
        <v>1</v>
      </c>
      <c r="P2028" s="3">
        <v>0</v>
      </c>
      <c r="Q2028" s="3">
        <v>0</v>
      </c>
      <c r="R2028" s="3">
        <v>0</v>
      </c>
      <c r="S2028" s="3" t="s">
        <v>1261</v>
      </c>
      <c r="T2028" s="3">
        <f>COUNTIF([1]局站!$D$4:$D$172,"="&amp;S2028)</f>
        <v>1</v>
      </c>
      <c r="U2028" s="3">
        <v>0</v>
      </c>
      <c r="V2028" s="3">
        <v>0</v>
      </c>
      <c r="W2028" s="3">
        <v>0</v>
      </c>
      <c r="X2028" s="3" t="s">
        <v>1215</v>
      </c>
      <c r="Y2028" s="3" t="s">
        <v>880</v>
      </c>
      <c r="Z2028" s="3" t="str">
        <f>INDEX(业务类型!$C$4:$C$8,MATCH(纤芯!Y2028,业务类型!$B$4:$B$8,0))</f>
        <v>IDLE</v>
      </c>
      <c r="AA2028" s="3"/>
    </row>
    <row r="2029" spans="1:27" ht="33" x14ac:dyDescent="0.2">
      <c r="A2029" s="3">
        <v>2026</v>
      </c>
      <c r="B2029" s="3">
        <f t="shared" si="159"/>
        <v>37016201002</v>
      </c>
      <c r="C2029" s="3" t="s">
        <v>1166</v>
      </c>
      <c r="D2029" s="3" t="s">
        <v>216</v>
      </c>
      <c r="E2029" s="3" t="str">
        <f>INDEX(光放段!$G$4:$G$237,MATCH(纤芯!G2029,光放段!$C$4:$C$237,0))</f>
        <v>山东二干|济南青岛2号管道光缆:淄博中心路-潍坊河西局</v>
      </c>
      <c r="F2029" s="3">
        <f>INDEX(光放段!$I$4:$I$237,MATCH(纤芯!H2029,光放段!$B$4:$B$237,0))</f>
        <v>37016200000</v>
      </c>
      <c r="G2029" s="3" t="str">
        <f t="shared" si="155"/>
        <v>山东二干|济南青岛2号管道光缆:淄博中心路-昌乐南局</v>
      </c>
      <c r="H2029" s="3">
        <f>INDEX(光放段!$B$4:$B$237,MATCH(纤芯!G2029,光放段!$C$4:$C$237,0))</f>
        <v>37016201000</v>
      </c>
      <c r="I2029" s="3" t="str">
        <f t="shared" si="156"/>
        <v>济南青岛2号管道光缆</v>
      </c>
      <c r="J2029" s="3" t="str">
        <f>INDEX(子缆名称!$B$4:$B$29,纤芯!M2029)</f>
        <v>A缆</v>
      </c>
      <c r="K2029" s="3">
        <v>2</v>
      </c>
      <c r="L2029" s="3">
        <f t="shared" si="157"/>
        <v>2</v>
      </c>
      <c r="M2029" s="3">
        <f t="shared" si="158"/>
        <v>1</v>
      </c>
      <c r="N2029" s="3" t="s">
        <v>57</v>
      </c>
      <c r="O2029" s="3">
        <f>COUNTIF([1]局站!$D$4:$D$172,"="&amp;N2029)</f>
        <v>1</v>
      </c>
      <c r="P2029" s="3">
        <v>0</v>
      </c>
      <c r="Q2029" s="3">
        <v>0</v>
      </c>
      <c r="R2029" s="3">
        <v>0</v>
      </c>
      <c r="S2029" s="3" t="s">
        <v>1261</v>
      </c>
      <c r="T2029" s="3">
        <f>COUNTIF([1]局站!$D$4:$D$172,"="&amp;S2029)</f>
        <v>1</v>
      </c>
      <c r="U2029" s="3">
        <v>0</v>
      </c>
      <c r="V2029" s="3">
        <v>0</v>
      </c>
      <c r="W2029" s="3">
        <v>0</v>
      </c>
      <c r="X2029" s="3" t="s">
        <v>1215</v>
      </c>
      <c r="Y2029" s="3" t="s">
        <v>881</v>
      </c>
      <c r="Z2029" s="3" t="str">
        <f>INDEX(业务类型!$C$4:$C$8,MATCH(纤芯!Y2029,业务类型!$B$4:$B$8,0))</f>
        <v>OTHER</v>
      </c>
      <c r="AA2029" s="3" t="s">
        <v>980</v>
      </c>
    </row>
    <row r="2030" spans="1:27" ht="33" x14ac:dyDescent="0.2">
      <c r="A2030" s="3">
        <v>2027</v>
      </c>
      <c r="B2030" s="3">
        <f t="shared" si="159"/>
        <v>37016201003</v>
      </c>
      <c r="C2030" s="3" t="s">
        <v>1166</v>
      </c>
      <c r="D2030" s="3" t="s">
        <v>216</v>
      </c>
      <c r="E2030" s="3" t="str">
        <f>INDEX(光放段!$G$4:$G$237,MATCH(纤芯!G2030,光放段!$C$4:$C$237,0))</f>
        <v>山东二干|济南青岛2号管道光缆:淄博中心路-潍坊河西局</v>
      </c>
      <c r="F2030" s="3">
        <f>INDEX(光放段!$I$4:$I$237,MATCH(纤芯!H2030,光放段!$B$4:$B$237,0))</f>
        <v>37016200000</v>
      </c>
      <c r="G2030" s="3" t="str">
        <f t="shared" si="155"/>
        <v>山东二干|济南青岛2号管道光缆:淄博中心路-昌乐南局</v>
      </c>
      <c r="H2030" s="3">
        <f>INDEX(光放段!$B$4:$B$237,MATCH(纤芯!G2030,光放段!$C$4:$C$237,0))</f>
        <v>37016201000</v>
      </c>
      <c r="I2030" s="3" t="str">
        <f t="shared" si="156"/>
        <v>济南青岛2号管道光缆</v>
      </c>
      <c r="J2030" s="3" t="str">
        <f>INDEX(子缆名称!$B$4:$B$29,纤芯!M2030)</f>
        <v>A缆</v>
      </c>
      <c r="K2030" s="3">
        <v>3</v>
      </c>
      <c r="L2030" s="3">
        <f t="shared" si="157"/>
        <v>3</v>
      </c>
      <c r="M2030" s="3">
        <f t="shared" si="158"/>
        <v>1</v>
      </c>
      <c r="N2030" s="3" t="s">
        <v>57</v>
      </c>
      <c r="O2030" s="3">
        <f>COUNTIF([1]局站!$D$4:$D$172,"="&amp;N2030)</f>
        <v>1</v>
      </c>
      <c r="P2030" s="3">
        <v>0</v>
      </c>
      <c r="Q2030" s="3">
        <v>0</v>
      </c>
      <c r="R2030" s="3">
        <v>0</v>
      </c>
      <c r="S2030" s="3" t="s">
        <v>1261</v>
      </c>
      <c r="T2030" s="3">
        <f>COUNTIF([1]局站!$D$4:$D$172,"="&amp;S2030)</f>
        <v>1</v>
      </c>
      <c r="U2030" s="3">
        <v>0</v>
      </c>
      <c r="V2030" s="3">
        <v>0</v>
      </c>
      <c r="W2030" s="3">
        <v>0</v>
      </c>
      <c r="X2030" s="3" t="s">
        <v>1215</v>
      </c>
      <c r="Y2030" s="3" t="s">
        <v>880</v>
      </c>
      <c r="Z2030" s="3" t="str">
        <f>INDEX(业务类型!$C$4:$C$8,MATCH(纤芯!Y2030,业务类型!$B$4:$B$8,0))</f>
        <v>IDLE</v>
      </c>
      <c r="AA2030" s="3"/>
    </row>
    <row r="2031" spans="1:27" ht="33" x14ac:dyDescent="0.2">
      <c r="A2031" s="3">
        <v>2028</v>
      </c>
      <c r="B2031" s="3">
        <f t="shared" si="159"/>
        <v>37016201004</v>
      </c>
      <c r="C2031" s="3" t="s">
        <v>1166</v>
      </c>
      <c r="D2031" s="3" t="s">
        <v>216</v>
      </c>
      <c r="E2031" s="3" t="str">
        <f>INDEX(光放段!$G$4:$G$237,MATCH(纤芯!G2031,光放段!$C$4:$C$237,0))</f>
        <v>山东二干|济南青岛2号管道光缆:淄博中心路-潍坊河西局</v>
      </c>
      <c r="F2031" s="3">
        <f>INDEX(光放段!$I$4:$I$237,MATCH(纤芯!H2031,光放段!$B$4:$B$237,0))</f>
        <v>37016200000</v>
      </c>
      <c r="G2031" s="3" t="str">
        <f t="shared" si="155"/>
        <v>山东二干|济南青岛2号管道光缆:淄博中心路-昌乐南局</v>
      </c>
      <c r="H2031" s="3">
        <f>INDEX(光放段!$B$4:$B$237,MATCH(纤芯!G2031,光放段!$C$4:$C$237,0))</f>
        <v>37016201000</v>
      </c>
      <c r="I2031" s="3" t="str">
        <f t="shared" si="156"/>
        <v>济南青岛2号管道光缆</v>
      </c>
      <c r="J2031" s="3" t="str">
        <f>INDEX(子缆名称!$B$4:$B$29,纤芯!M2031)</f>
        <v>A缆</v>
      </c>
      <c r="K2031" s="3">
        <v>4</v>
      </c>
      <c r="L2031" s="3">
        <f t="shared" si="157"/>
        <v>4</v>
      </c>
      <c r="M2031" s="3">
        <f t="shared" si="158"/>
        <v>1</v>
      </c>
      <c r="N2031" s="3" t="s">
        <v>57</v>
      </c>
      <c r="O2031" s="3">
        <f>COUNTIF([1]局站!$D$4:$D$172,"="&amp;N2031)</f>
        <v>1</v>
      </c>
      <c r="P2031" s="3">
        <v>0</v>
      </c>
      <c r="Q2031" s="3">
        <v>0</v>
      </c>
      <c r="R2031" s="3">
        <v>0</v>
      </c>
      <c r="S2031" s="3" t="s">
        <v>1261</v>
      </c>
      <c r="T2031" s="3">
        <f>COUNTIF([1]局站!$D$4:$D$172,"="&amp;S2031)</f>
        <v>1</v>
      </c>
      <c r="U2031" s="3">
        <v>0</v>
      </c>
      <c r="V2031" s="3">
        <v>0</v>
      </c>
      <c r="W2031" s="3">
        <v>0</v>
      </c>
      <c r="X2031" s="3" t="s">
        <v>1215</v>
      </c>
      <c r="Y2031" s="3" t="s">
        <v>880</v>
      </c>
      <c r="Z2031" s="3" t="str">
        <f>INDEX(业务类型!$C$4:$C$8,MATCH(纤芯!Y2031,业务类型!$B$4:$B$8,0))</f>
        <v>IDLE</v>
      </c>
      <c r="AA2031" s="3"/>
    </row>
    <row r="2032" spans="1:27" ht="33" x14ac:dyDescent="0.2">
      <c r="A2032" s="3">
        <v>2029</v>
      </c>
      <c r="B2032" s="3">
        <f t="shared" si="159"/>
        <v>37016201005</v>
      </c>
      <c r="C2032" s="3" t="s">
        <v>1166</v>
      </c>
      <c r="D2032" s="3" t="s">
        <v>216</v>
      </c>
      <c r="E2032" s="3" t="str">
        <f>INDEX(光放段!$G$4:$G$237,MATCH(纤芯!G2032,光放段!$C$4:$C$237,0))</f>
        <v>山东二干|济南青岛2号管道光缆:淄博中心路-潍坊河西局</v>
      </c>
      <c r="F2032" s="3">
        <f>INDEX(光放段!$I$4:$I$237,MATCH(纤芯!H2032,光放段!$B$4:$B$237,0))</f>
        <v>37016200000</v>
      </c>
      <c r="G2032" s="3" t="str">
        <f t="shared" si="155"/>
        <v>山东二干|济南青岛2号管道光缆:淄博中心路-昌乐南局</v>
      </c>
      <c r="H2032" s="3">
        <f>INDEX(光放段!$B$4:$B$237,MATCH(纤芯!G2032,光放段!$C$4:$C$237,0))</f>
        <v>37016201000</v>
      </c>
      <c r="I2032" s="3" t="str">
        <f t="shared" si="156"/>
        <v>济南青岛2号管道光缆</v>
      </c>
      <c r="J2032" s="3" t="str">
        <f>INDEX(子缆名称!$B$4:$B$29,纤芯!M2032)</f>
        <v>A缆</v>
      </c>
      <c r="K2032" s="3">
        <v>5</v>
      </c>
      <c r="L2032" s="3">
        <f t="shared" si="157"/>
        <v>5</v>
      </c>
      <c r="M2032" s="3">
        <f t="shared" si="158"/>
        <v>1</v>
      </c>
      <c r="N2032" s="3" t="s">
        <v>57</v>
      </c>
      <c r="O2032" s="3">
        <f>COUNTIF([1]局站!$D$4:$D$172,"="&amp;N2032)</f>
        <v>1</v>
      </c>
      <c r="P2032" s="3">
        <v>0</v>
      </c>
      <c r="Q2032" s="3">
        <v>0</v>
      </c>
      <c r="R2032" s="3">
        <v>0</v>
      </c>
      <c r="S2032" s="3" t="s">
        <v>1261</v>
      </c>
      <c r="T2032" s="3">
        <f>COUNTIF([1]局站!$D$4:$D$172,"="&amp;S2032)</f>
        <v>1</v>
      </c>
      <c r="U2032" s="3">
        <v>0</v>
      </c>
      <c r="V2032" s="3">
        <v>0</v>
      </c>
      <c r="W2032" s="3">
        <v>0</v>
      </c>
      <c r="X2032" s="3" t="s">
        <v>1215</v>
      </c>
      <c r="Y2032" s="3" t="s">
        <v>880</v>
      </c>
      <c r="Z2032" s="3" t="str">
        <f>INDEX(业务类型!$C$4:$C$8,MATCH(纤芯!Y2032,业务类型!$B$4:$B$8,0))</f>
        <v>IDLE</v>
      </c>
      <c r="AA2032" s="3"/>
    </row>
    <row r="2033" spans="1:27" ht="33" x14ac:dyDescent="0.2">
      <c r="A2033" s="3">
        <v>2030</v>
      </c>
      <c r="B2033" s="3">
        <f t="shared" si="159"/>
        <v>37016201006</v>
      </c>
      <c r="C2033" s="3" t="s">
        <v>1166</v>
      </c>
      <c r="D2033" s="3" t="s">
        <v>216</v>
      </c>
      <c r="E2033" s="3" t="str">
        <f>INDEX(光放段!$G$4:$G$237,MATCH(纤芯!G2033,光放段!$C$4:$C$237,0))</f>
        <v>山东二干|济南青岛2号管道光缆:淄博中心路-潍坊河西局</v>
      </c>
      <c r="F2033" s="3">
        <f>INDEX(光放段!$I$4:$I$237,MATCH(纤芯!H2033,光放段!$B$4:$B$237,0))</f>
        <v>37016200000</v>
      </c>
      <c r="G2033" s="3" t="str">
        <f t="shared" si="155"/>
        <v>山东二干|济南青岛2号管道光缆:淄博中心路-昌乐南局</v>
      </c>
      <c r="H2033" s="3">
        <f>INDEX(光放段!$B$4:$B$237,MATCH(纤芯!G2033,光放段!$C$4:$C$237,0))</f>
        <v>37016201000</v>
      </c>
      <c r="I2033" s="3" t="str">
        <f t="shared" si="156"/>
        <v>济南青岛2号管道光缆</v>
      </c>
      <c r="J2033" s="3" t="str">
        <f>INDEX(子缆名称!$B$4:$B$29,纤芯!M2033)</f>
        <v>A缆</v>
      </c>
      <c r="K2033" s="3">
        <v>6</v>
      </c>
      <c r="L2033" s="3">
        <f t="shared" si="157"/>
        <v>6</v>
      </c>
      <c r="M2033" s="3">
        <f t="shared" si="158"/>
        <v>1</v>
      </c>
      <c r="N2033" s="3" t="s">
        <v>57</v>
      </c>
      <c r="O2033" s="3">
        <f>COUNTIF([1]局站!$D$4:$D$172,"="&amp;N2033)</f>
        <v>1</v>
      </c>
      <c r="P2033" s="3">
        <v>0</v>
      </c>
      <c r="Q2033" s="3">
        <v>0</v>
      </c>
      <c r="R2033" s="3">
        <v>0</v>
      </c>
      <c r="S2033" s="3" t="s">
        <v>1261</v>
      </c>
      <c r="T2033" s="3">
        <f>COUNTIF([1]局站!$D$4:$D$172,"="&amp;S2033)</f>
        <v>1</v>
      </c>
      <c r="U2033" s="3">
        <v>0</v>
      </c>
      <c r="V2033" s="3">
        <v>0</v>
      </c>
      <c r="W2033" s="3">
        <v>0</v>
      </c>
      <c r="X2033" s="3" t="s">
        <v>1215</v>
      </c>
      <c r="Y2033" s="3" t="s">
        <v>880</v>
      </c>
      <c r="Z2033" s="3" t="str">
        <f>INDEX(业务类型!$C$4:$C$8,MATCH(纤芯!Y2033,业务类型!$B$4:$B$8,0))</f>
        <v>IDLE</v>
      </c>
      <c r="AA2033" s="3"/>
    </row>
    <row r="2034" spans="1:27" ht="33" x14ac:dyDescent="0.2">
      <c r="A2034" s="3">
        <v>2031</v>
      </c>
      <c r="B2034" s="3">
        <f t="shared" si="159"/>
        <v>37016201007</v>
      </c>
      <c r="C2034" s="3" t="s">
        <v>1166</v>
      </c>
      <c r="D2034" s="3" t="s">
        <v>216</v>
      </c>
      <c r="E2034" s="3" t="str">
        <f>INDEX(光放段!$G$4:$G$237,MATCH(纤芯!G2034,光放段!$C$4:$C$237,0))</f>
        <v>山东二干|济南青岛2号管道光缆:淄博中心路-潍坊河西局</v>
      </c>
      <c r="F2034" s="3">
        <f>INDEX(光放段!$I$4:$I$237,MATCH(纤芯!H2034,光放段!$B$4:$B$237,0))</f>
        <v>37016200000</v>
      </c>
      <c r="G2034" s="3" t="str">
        <f t="shared" si="155"/>
        <v>山东二干|济南青岛2号管道光缆:淄博中心路-昌乐南局</v>
      </c>
      <c r="H2034" s="3">
        <f>INDEX(光放段!$B$4:$B$237,MATCH(纤芯!G2034,光放段!$C$4:$C$237,0))</f>
        <v>37016201000</v>
      </c>
      <c r="I2034" s="3" t="str">
        <f t="shared" si="156"/>
        <v>济南青岛2号管道光缆</v>
      </c>
      <c r="J2034" s="3" t="str">
        <f>INDEX(子缆名称!$B$4:$B$29,纤芯!M2034)</f>
        <v>A缆</v>
      </c>
      <c r="K2034" s="3">
        <v>7</v>
      </c>
      <c r="L2034" s="3">
        <f t="shared" si="157"/>
        <v>7</v>
      </c>
      <c r="M2034" s="3">
        <f t="shared" si="158"/>
        <v>1</v>
      </c>
      <c r="N2034" s="3" t="s">
        <v>57</v>
      </c>
      <c r="O2034" s="3">
        <f>COUNTIF([1]局站!$D$4:$D$172,"="&amp;N2034)</f>
        <v>1</v>
      </c>
      <c r="P2034" s="3">
        <v>0</v>
      </c>
      <c r="Q2034" s="3">
        <v>0</v>
      </c>
      <c r="R2034" s="3">
        <v>0</v>
      </c>
      <c r="S2034" s="3" t="s">
        <v>1261</v>
      </c>
      <c r="T2034" s="3">
        <f>COUNTIF([1]局站!$D$4:$D$172,"="&amp;S2034)</f>
        <v>1</v>
      </c>
      <c r="U2034" s="3">
        <v>0</v>
      </c>
      <c r="V2034" s="3">
        <v>0</v>
      </c>
      <c r="W2034" s="3">
        <v>0</v>
      </c>
      <c r="X2034" s="3" t="s">
        <v>1215</v>
      </c>
      <c r="Y2034" s="3" t="s">
        <v>880</v>
      </c>
      <c r="Z2034" s="3" t="str">
        <f>INDEX(业务类型!$C$4:$C$8,MATCH(纤芯!Y2034,业务类型!$B$4:$B$8,0))</f>
        <v>IDLE</v>
      </c>
      <c r="AA2034" s="3"/>
    </row>
    <row r="2035" spans="1:27" ht="33" x14ac:dyDescent="0.2">
      <c r="A2035" s="3">
        <v>2032</v>
      </c>
      <c r="B2035" s="3">
        <f t="shared" si="159"/>
        <v>37016201008</v>
      </c>
      <c r="C2035" s="3" t="s">
        <v>1166</v>
      </c>
      <c r="D2035" s="3" t="s">
        <v>216</v>
      </c>
      <c r="E2035" s="3" t="str">
        <f>INDEX(光放段!$G$4:$G$237,MATCH(纤芯!G2035,光放段!$C$4:$C$237,0))</f>
        <v>山东二干|济南青岛2号管道光缆:淄博中心路-潍坊河西局</v>
      </c>
      <c r="F2035" s="3">
        <f>INDEX(光放段!$I$4:$I$237,MATCH(纤芯!H2035,光放段!$B$4:$B$237,0))</f>
        <v>37016200000</v>
      </c>
      <c r="G2035" s="3" t="str">
        <f t="shared" si="155"/>
        <v>山东二干|济南青岛2号管道光缆:淄博中心路-昌乐南局</v>
      </c>
      <c r="H2035" s="3">
        <f>INDEX(光放段!$B$4:$B$237,MATCH(纤芯!G2035,光放段!$C$4:$C$237,0))</f>
        <v>37016201000</v>
      </c>
      <c r="I2035" s="3" t="str">
        <f t="shared" si="156"/>
        <v>济南青岛2号管道光缆</v>
      </c>
      <c r="J2035" s="3" t="str">
        <f>INDEX(子缆名称!$B$4:$B$29,纤芯!M2035)</f>
        <v>A缆</v>
      </c>
      <c r="K2035" s="3">
        <v>8</v>
      </c>
      <c r="L2035" s="3">
        <f t="shared" si="157"/>
        <v>8</v>
      </c>
      <c r="M2035" s="3">
        <f t="shared" si="158"/>
        <v>1</v>
      </c>
      <c r="N2035" s="3" t="s">
        <v>57</v>
      </c>
      <c r="O2035" s="3">
        <f>COUNTIF([1]局站!$D$4:$D$172,"="&amp;N2035)</f>
        <v>1</v>
      </c>
      <c r="P2035" s="3">
        <v>0</v>
      </c>
      <c r="Q2035" s="3">
        <v>0</v>
      </c>
      <c r="R2035" s="3">
        <v>0</v>
      </c>
      <c r="S2035" s="3" t="s">
        <v>1261</v>
      </c>
      <c r="T2035" s="3">
        <f>COUNTIF([1]局站!$D$4:$D$172,"="&amp;S2035)</f>
        <v>1</v>
      </c>
      <c r="U2035" s="3">
        <v>0</v>
      </c>
      <c r="V2035" s="3">
        <v>0</v>
      </c>
      <c r="W2035" s="3">
        <v>0</v>
      </c>
      <c r="X2035" s="3" t="s">
        <v>1215</v>
      </c>
      <c r="Y2035" s="3" t="s">
        <v>880</v>
      </c>
      <c r="Z2035" s="3" t="str">
        <f>INDEX(业务类型!$C$4:$C$8,MATCH(纤芯!Y2035,业务类型!$B$4:$B$8,0))</f>
        <v>IDLE</v>
      </c>
      <c r="AA2035" s="3"/>
    </row>
    <row r="2036" spans="1:27" ht="33" x14ac:dyDescent="0.2">
      <c r="A2036" s="3">
        <v>2033</v>
      </c>
      <c r="B2036" s="3">
        <f t="shared" si="159"/>
        <v>37016201009</v>
      </c>
      <c r="C2036" s="3" t="s">
        <v>1166</v>
      </c>
      <c r="D2036" s="3" t="s">
        <v>216</v>
      </c>
      <c r="E2036" s="3" t="str">
        <f>INDEX(光放段!$G$4:$G$237,MATCH(纤芯!G2036,光放段!$C$4:$C$237,0))</f>
        <v>山东二干|济南青岛2号管道光缆:淄博中心路-潍坊河西局</v>
      </c>
      <c r="F2036" s="3">
        <f>INDEX(光放段!$I$4:$I$237,MATCH(纤芯!H2036,光放段!$B$4:$B$237,0))</f>
        <v>37016200000</v>
      </c>
      <c r="G2036" s="3" t="str">
        <f t="shared" si="155"/>
        <v>山东二干|济南青岛2号管道光缆:淄博中心路-昌乐南局</v>
      </c>
      <c r="H2036" s="3">
        <f>INDEX(光放段!$B$4:$B$237,MATCH(纤芯!G2036,光放段!$C$4:$C$237,0))</f>
        <v>37016201000</v>
      </c>
      <c r="I2036" s="3" t="str">
        <f t="shared" si="156"/>
        <v>济南青岛2号管道光缆</v>
      </c>
      <c r="J2036" s="3" t="str">
        <f>INDEX(子缆名称!$B$4:$B$29,纤芯!M2036)</f>
        <v>A缆</v>
      </c>
      <c r="K2036" s="3">
        <v>9</v>
      </c>
      <c r="L2036" s="3">
        <f t="shared" si="157"/>
        <v>9</v>
      </c>
      <c r="M2036" s="3">
        <f t="shared" si="158"/>
        <v>1</v>
      </c>
      <c r="N2036" s="3" t="s">
        <v>57</v>
      </c>
      <c r="O2036" s="3">
        <f>COUNTIF([1]局站!$D$4:$D$172,"="&amp;N2036)</f>
        <v>1</v>
      </c>
      <c r="P2036" s="3">
        <v>0</v>
      </c>
      <c r="Q2036" s="3">
        <v>0</v>
      </c>
      <c r="R2036" s="3">
        <v>0</v>
      </c>
      <c r="S2036" s="3" t="s">
        <v>1261</v>
      </c>
      <c r="T2036" s="3">
        <f>COUNTIF([1]局站!$D$4:$D$172,"="&amp;S2036)</f>
        <v>1</v>
      </c>
      <c r="U2036" s="3">
        <v>0</v>
      </c>
      <c r="V2036" s="3">
        <v>0</v>
      </c>
      <c r="W2036" s="3">
        <v>0</v>
      </c>
      <c r="X2036" s="3" t="s">
        <v>1215</v>
      </c>
      <c r="Y2036" s="3" t="s">
        <v>880</v>
      </c>
      <c r="Z2036" s="3" t="str">
        <f>INDEX(业务类型!$C$4:$C$8,MATCH(纤芯!Y2036,业务类型!$B$4:$B$8,0))</f>
        <v>IDLE</v>
      </c>
      <c r="AA2036" s="3"/>
    </row>
    <row r="2037" spans="1:27" ht="33" x14ac:dyDescent="0.2">
      <c r="A2037" s="3">
        <v>2034</v>
      </c>
      <c r="B2037" s="3">
        <f t="shared" si="159"/>
        <v>37016201010</v>
      </c>
      <c r="C2037" s="3" t="s">
        <v>1166</v>
      </c>
      <c r="D2037" s="3" t="s">
        <v>216</v>
      </c>
      <c r="E2037" s="3" t="str">
        <f>INDEX(光放段!$G$4:$G$237,MATCH(纤芯!G2037,光放段!$C$4:$C$237,0))</f>
        <v>山东二干|济南青岛2号管道光缆:淄博中心路-潍坊河西局</v>
      </c>
      <c r="F2037" s="3">
        <f>INDEX(光放段!$I$4:$I$237,MATCH(纤芯!H2037,光放段!$B$4:$B$237,0))</f>
        <v>37016200000</v>
      </c>
      <c r="G2037" s="3" t="str">
        <f t="shared" si="155"/>
        <v>山东二干|济南青岛2号管道光缆:淄博中心路-昌乐南局</v>
      </c>
      <c r="H2037" s="3">
        <f>INDEX(光放段!$B$4:$B$237,MATCH(纤芯!G2037,光放段!$C$4:$C$237,0))</f>
        <v>37016201000</v>
      </c>
      <c r="I2037" s="3" t="str">
        <f t="shared" si="156"/>
        <v>济南青岛2号管道光缆</v>
      </c>
      <c r="J2037" s="3" t="str">
        <f>INDEX(子缆名称!$B$4:$B$29,纤芯!M2037)</f>
        <v>A缆</v>
      </c>
      <c r="K2037" s="3">
        <v>10</v>
      </c>
      <c r="L2037" s="3">
        <f t="shared" si="157"/>
        <v>10</v>
      </c>
      <c r="M2037" s="3">
        <f t="shared" si="158"/>
        <v>1</v>
      </c>
      <c r="N2037" s="3" t="s">
        <v>57</v>
      </c>
      <c r="O2037" s="3">
        <f>COUNTIF([1]局站!$D$4:$D$172,"="&amp;N2037)</f>
        <v>1</v>
      </c>
      <c r="P2037" s="3">
        <v>0</v>
      </c>
      <c r="Q2037" s="3">
        <v>0</v>
      </c>
      <c r="R2037" s="3">
        <v>0</v>
      </c>
      <c r="S2037" s="3" t="s">
        <v>1261</v>
      </c>
      <c r="T2037" s="3">
        <f>COUNTIF([1]局站!$D$4:$D$172,"="&amp;S2037)</f>
        <v>1</v>
      </c>
      <c r="U2037" s="3">
        <v>0</v>
      </c>
      <c r="V2037" s="3">
        <v>0</v>
      </c>
      <c r="W2037" s="3">
        <v>0</v>
      </c>
      <c r="X2037" s="3" t="s">
        <v>1215</v>
      </c>
      <c r="Y2037" s="3" t="s">
        <v>880</v>
      </c>
      <c r="Z2037" s="3" t="str">
        <f>INDEX(业务类型!$C$4:$C$8,MATCH(纤芯!Y2037,业务类型!$B$4:$B$8,0))</f>
        <v>IDLE</v>
      </c>
      <c r="AA2037" s="3"/>
    </row>
    <row r="2038" spans="1:27" ht="33" x14ac:dyDescent="0.2">
      <c r="A2038" s="3">
        <v>2035</v>
      </c>
      <c r="B2038" s="3">
        <f t="shared" si="159"/>
        <v>37016201011</v>
      </c>
      <c r="C2038" s="3" t="s">
        <v>1166</v>
      </c>
      <c r="D2038" s="3" t="s">
        <v>216</v>
      </c>
      <c r="E2038" s="3" t="str">
        <f>INDEX(光放段!$G$4:$G$237,MATCH(纤芯!G2038,光放段!$C$4:$C$237,0))</f>
        <v>山东二干|济南青岛2号管道光缆:淄博中心路-潍坊河西局</v>
      </c>
      <c r="F2038" s="3">
        <f>INDEX(光放段!$I$4:$I$237,MATCH(纤芯!H2038,光放段!$B$4:$B$237,0))</f>
        <v>37016200000</v>
      </c>
      <c r="G2038" s="3" t="str">
        <f t="shared" si="155"/>
        <v>山东二干|济南青岛2号管道光缆:淄博中心路-昌乐南局</v>
      </c>
      <c r="H2038" s="3">
        <f>INDEX(光放段!$B$4:$B$237,MATCH(纤芯!G2038,光放段!$C$4:$C$237,0))</f>
        <v>37016201000</v>
      </c>
      <c r="I2038" s="3" t="str">
        <f t="shared" si="156"/>
        <v>济南青岛2号管道光缆</v>
      </c>
      <c r="J2038" s="3" t="str">
        <f>INDEX(子缆名称!$B$4:$B$29,纤芯!M2038)</f>
        <v>A缆</v>
      </c>
      <c r="K2038" s="3">
        <v>11</v>
      </c>
      <c r="L2038" s="3">
        <f t="shared" si="157"/>
        <v>11</v>
      </c>
      <c r="M2038" s="3">
        <f t="shared" si="158"/>
        <v>1</v>
      </c>
      <c r="N2038" s="3" t="s">
        <v>57</v>
      </c>
      <c r="O2038" s="3">
        <f>COUNTIF([1]局站!$D$4:$D$172,"="&amp;N2038)</f>
        <v>1</v>
      </c>
      <c r="P2038" s="3">
        <v>0</v>
      </c>
      <c r="Q2038" s="3">
        <v>0</v>
      </c>
      <c r="R2038" s="3">
        <v>0</v>
      </c>
      <c r="S2038" s="3" t="s">
        <v>1261</v>
      </c>
      <c r="T2038" s="3">
        <f>COUNTIF([1]局站!$D$4:$D$172,"="&amp;S2038)</f>
        <v>1</v>
      </c>
      <c r="U2038" s="3">
        <v>0</v>
      </c>
      <c r="V2038" s="3">
        <v>0</v>
      </c>
      <c r="W2038" s="3">
        <v>0</v>
      </c>
      <c r="X2038" s="3" t="s">
        <v>1215</v>
      </c>
      <c r="Y2038" s="3" t="s">
        <v>880</v>
      </c>
      <c r="Z2038" s="3" t="str">
        <f>INDEX(业务类型!$C$4:$C$8,MATCH(纤芯!Y2038,业务类型!$B$4:$B$8,0))</f>
        <v>IDLE</v>
      </c>
      <c r="AA2038" s="3"/>
    </row>
    <row r="2039" spans="1:27" ht="33" x14ac:dyDescent="0.2">
      <c r="A2039" s="3">
        <v>2036</v>
      </c>
      <c r="B2039" s="3">
        <f t="shared" si="159"/>
        <v>37016201012</v>
      </c>
      <c r="C2039" s="3" t="s">
        <v>1166</v>
      </c>
      <c r="D2039" s="3" t="s">
        <v>216</v>
      </c>
      <c r="E2039" s="3" t="str">
        <f>INDEX(光放段!$G$4:$G$237,MATCH(纤芯!G2039,光放段!$C$4:$C$237,0))</f>
        <v>山东二干|济南青岛2号管道光缆:淄博中心路-潍坊河西局</v>
      </c>
      <c r="F2039" s="3">
        <f>INDEX(光放段!$I$4:$I$237,MATCH(纤芯!H2039,光放段!$B$4:$B$237,0))</f>
        <v>37016200000</v>
      </c>
      <c r="G2039" s="3" t="str">
        <f t="shared" si="155"/>
        <v>山东二干|济南青岛2号管道光缆:淄博中心路-昌乐南局</v>
      </c>
      <c r="H2039" s="3">
        <f>INDEX(光放段!$B$4:$B$237,MATCH(纤芯!G2039,光放段!$C$4:$C$237,0))</f>
        <v>37016201000</v>
      </c>
      <c r="I2039" s="3" t="str">
        <f t="shared" si="156"/>
        <v>济南青岛2号管道光缆</v>
      </c>
      <c r="J2039" s="3" t="str">
        <f>INDEX(子缆名称!$B$4:$B$29,纤芯!M2039)</f>
        <v>A缆</v>
      </c>
      <c r="K2039" s="3">
        <v>12</v>
      </c>
      <c r="L2039" s="3">
        <f t="shared" si="157"/>
        <v>12</v>
      </c>
      <c r="M2039" s="3">
        <f t="shared" si="158"/>
        <v>1</v>
      </c>
      <c r="N2039" s="3" t="s">
        <v>57</v>
      </c>
      <c r="O2039" s="3">
        <f>COUNTIF([1]局站!$D$4:$D$172,"="&amp;N2039)</f>
        <v>1</v>
      </c>
      <c r="P2039" s="3">
        <v>0</v>
      </c>
      <c r="Q2039" s="3">
        <v>0</v>
      </c>
      <c r="R2039" s="3">
        <v>0</v>
      </c>
      <c r="S2039" s="3" t="s">
        <v>1261</v>
      </c>
      <c r="T2039" s="3">
        <f>COUNTIF([1]局站!$D$4:$D$172,"="&amp;S2039)</f>
        <v>1</v>
      </c>
      <c r="U2039" s="3">
        <v>0</v>
      </c>
      <c r="V2039" s="3">
        <v>0</v>
      </c>
      <c r="W2039" s="3">
        <v>0</v>
      </c>
      <c r="X2039" s="3" t="s">
        <v>1215</v>
      </c>
      <c r="Y2039" s="3" t="s">
        <v>880</v>
      </c>
      <c r="Z2039" s="3" t="str">
        <f>INDEX(业务类型!$C$4:$C$8,MATCH(纤芯!Y2039,业务类型!$B$4:$B$8,0))</f>
        <v>IDLE</v>
      </c>
      <c r="AA2039" s="3"/>
    </row>
    <row r="2040" spans="1:27" ht="33" x14ac:dyDescent="0.2">
      <c r="A2040" s="3">
        <v>2037</v>
      </c>
      <c r="B2040" s="3">
        <f t="shared" si="159"/>
        <v>37016201013</v>
      </c>
      <c r="C2040" s="3" t="s">
        <v>1166</v>
      </c>
      <c r="D2040" s="3" t="s">
        <v>216</v>
      </c>
      <c r="E2040" s="3" t="str">
        <f>INDEX(光放段!$G$4:$G$237,MATCH(纤芯!G2040,光放段!$C$4:$C$237,0))</f>
        <v>山东二干|济南青岛2号管道光缆:淄博中心路-潍坊河西局</v>
      </c>
      <c r="F2040" s="3">
        <f>INDEX(光放段!$I$4:$I$237,MATCH(纤芯!H2040,光放段!$B$4:$B$237,0))</f>
        <v>37016200000</v>
      </c>
      <c r="G2040" s="3" t="str">
        <f t="shared" si="155"/>
        <v>山东二干|济南青岛2号管道光缆:淄博中心路-昌乐南局</v>
      </c>
      <c r="H2040" s="3">
        <f>INDEX(光放段!$B$4:$B$237,MATCH(纤芯!G2040,光放段!$C$4:$C$237,0))</f>
        <v>37016201000</v>
      </c>
      <c r="I2040" s="3" t="str">
        <f t="shared" si="156"/>
        <v>济南青岛2号管道光缆</v>
      </c>
      <c r="J2040" s="3" t="str">
        <f>INDEX(子缆名称!$B$4:$B$29,纤芯!M2040)</f>
        <v>B缆</v>
      </c>
      <c r="K2040" s="3">
        <v>13</v>
      </c>
      <c r="L2040" s="3">
        <f t="shared" si="157"/>
        <v>1</v>
      </c>
      <c r="M2040" s="3">
        <f t="shared" si="158"/>
        <v>2</v>
      </c>
      <c r="N2040" s="3" t="s">
        <v>57</v>
      </c>
      <c r="O2040" s="3">
        <f>COUNTIF([1]局站!$D$4:$D$172,"="&amp;N2040)</f>
        <v>1</v>
      </c>
      <c r="P2040" s="3">
        <v>0</v>
      </c>
      <c r="Q2040" s="3">
        <v>0</v>
      </c>
      <c r="R2040" s="3">
        <v>0</v>
      </c>
      <c r="S2040" s="3" t="s">
        <v>1261</v>
      </c>
      <c r="T2040" s="3">
        <f>COUNTIF([1]局站!$D$4:$D$172,"="&amp;S2040)</f>
        <v>1</v>
      </c>
      <c r="U2040" s="3">
        <v>0</v>
      </c>
      <c r="V2040" s="3">
        <v>0</v>
      </c>
      <c r="W2040" s="3">
        <v>0</v>
      </c>
      <c r="X2040" s="3" t="s">
        <v>1215</v>
      </c>
      <c r="Y2040" s="3" t="s">
        <v>880</v>
      </c>
      <c r="Z2040" s="3" t="str">
        <f>INDEX(业务类型!$C$4:$C$8,MATCH(纤芯!Y2040,业务类型!$B$4:$B$8,0))</f>
        <v>IDLE</v>
      </c>
      <c r="AA2040" s="3"/>
    </row>
    <row r="2041" spans="1:27" ht="33" x14ac:dyDescent="0.2">
      <c r="A2041" s="3">
        <v>2038</v>
      </c>
      <c r="B2041" s="3">
        <f t="shared" si="159"/>
        <v>37016201014</v>
      </c>
      <c r="C2041" s="3" t="s">
        <v>1166</v>
      </c>
      <c r="D2041" s="3" t="s">
        <v>216</v>
      </c>
      <c r="E2041" s="3" t="str">
        <f>INDEX(光放段!$G$4:$G$237,MATCH(纤芯!G2041,光放段!$C$4:$C$237,0))</f>
        <v>山东二干|济南青岛2号管道光缆:淄博中心路-潍坊河西局</v>
      </c>
      <c r="F2041" s="3">
        <f>INDEX(光放段!$I$4:$I$237,MATCH(纤芯!H2041,光放段!$B$4:$B$237,0))</f>
        <v>37016200000</v>
      </c>
      <c r="G2041" s="3" t="str">
        <f t="shared" si="155"/>
        <v>山东二干|济南青岛2号管道光缆:淄博中心路-昌乐南局</v>
      </c>
      <c r="H2041" s="3">
        <f>INDEX(光放段!$B$4:$B$237,MATCH(纤芯!G2041,光放段!$C$4:$C$237,0))</f>
        <v>37016201000</v>
      </c>
      <c r="I2041" s="3" t="str">
        <f t="shared" si="156"/>
        <v>济南青岛2号管道光缆</v>
      </c>
      <c r="J2041" s="3" t="str">
        <f>INDEX(子缆名称!$B$4:$B$29,纤芯!M2041)</f>
        <v>B缆</v>
      </c>
      <c r="K2041" s="3">
        <v>14</v>
      </c>
      <c r="L2041" s="3">
        <f t="shared" si="157"/>
        <v>2</v>
      </c>
      <c r="M2041" s="3">
        <f t="shared" si="158"/>
        <v>2</v>
      </c>
      <c r="N2041" s="3" t="s">
        <v>57</v>
      </c>
      <c r="O2041" s="3">
        <f>COUNTIF([1]局站!$D$4:$D$172,"="&amp;N2041)</f>
        <v>1</v>
      </c>
      <c r="P2041" s="3">
        <v>0</v>
      </c>
      <c r="Q2041" s="3">
        <v>0</v>
      </c>
      <c r="R2041" s="3">
        <v>0</v>
      </c>
      <c r="S2041" s="3" t="s">
        <v>1261</v>
      </c>
      <c r="T2041" s="3">
        <f>COUNTIF([1]局站!$D$4:$D$172,"="&amp;S2041)</f>
        <v>1</v>
      </c>
      <c r="U2041" s="3">
        <v>0</v>
      </c>
      <c r="V2041" s="3">
        <v>0</v>
      </c>
      <c r="W2041" s="3">
        <v>0</v>
      </c>
      <c r="X2041" s="3" t="s">
        <v>1215</v>
      </c>
      <c r="Y2041" s="3" t="s">
        <v>880</v>
      </c>
      <c r="Z2041" s="3" t="str">
        <f>INDEX(业务类型!$C$4:$C$8,MATCH(纤芯!Y2041,业务类型!$B$4:$B$8,0))</f>
        <v>IDLE</v>
      </c>
      <c r="AA2041" s="3"/>
    </row>
    <row r="2042" spans="1:27" ht="33" x14ac:dyDescent="0.2">
      <c r="A2042" s="3">
        <v>2039</v>
      </c>
      <c r="B2042" s="3">
        <f t="shared" si="159"/>
        <v>37016201015</v>
      </c>
      <c r="C2042" s="3" t="s">
        <v>1166</v>
      </c>
      <c r="D2042" s="3" t="s">
        <v>216</v>
      </c>
      <c r="E2042" s="3" t="str">
        <f>INDEX(光放段!$G$4:$G$237,MATCH(纤芯!G2042,光放段!$C$4:$C$237,0))</f>
        <v>山东二干|济南青岛2号管道光缆:淄博中心路-潍坊河西局</v>
      </c>
      <c r="F2042" s="3">
        <f>INDEX(光放段!$I$4:$I$237,MATCH(纤芯!H2042,光放段!$B$4:$B$237,0))</f>
        <v>37016200000</v>
      </c>
      <c r="G2042" s="3" t="str">
        <f t="shared" si="155"/>
        <v>山东二干|济南青岛2号管道光缆:淄博中心路-昌乐南局</v>
      </c>
      <c r="H2042" s="3">
        <f>INDEX(光放段!$B$4:$B$237,MATCH(纤芯!G2042,光放段!$C$4:$C$237,0))</f>
        <v>37016201000</v>
      </c>
      <c r="I2042" s="3" t="str">
        <f t="shared" si="156"/>
        <v>济南青岛2号管道光缆</v>
      </c>
      <c r="J2042" s="3" t="str">
        <f>INDEX(子缆名称!$B$4:$B$29,纤芯!M2042)</f>
        <v>B缆</v>
      </c>
      <c r="K2042" s="3">
        <v>15</v>
      </c>
      <c r="L2042" s="3">
        <f t="shared" si="157"/>
        <v>3</v>
      </c>
      <c r="M2042" s="3">
        <f t="shared" si="158"/>
        <v>2</v>
      </c>
      <c r="N2042" s="3" t="s">
        <v>57</v>
      </c>
      <c r="O2042" s="3">
        <f>COUNTIF([1]局站!$D$4:$D$172,"="&amp;N2042)</f>
        <v>1</v>
      </c>
      <c r="P2042" s="3">
        <v>0</v>
      </c>
      <c r="Q2042" s="3">
        <v>0</v>
      </c>
      <c r="R2042" s="3">
        <v>0</v>
      </c>
      <c r="S2042" s="3" t="s">
        <v>1261</v>
      </c>
      <c r="T2042" s="3">
        <f>COUNTIF([1]局站!$D$4:$D$172,"="&amp;S2042)</f>
        <v>1</v>
      </c>
      <c r="U2042" s="3">
        <v>0</v>
      </c>
      <c r="V2042" s="3">
        <v>0</v>
      </c>
      <c r="W2042" s="3">
        <v>0</v>
      </c>
      <c r="X2042" s="3" t="s">
        <v>1215</v>
      </c>
      <c r="Y2042" s="3" t="s">
        <v>880</v>
      </c>
      <c r="Z2042" s="3" t="str">
        <f>INDEX(业务类型!$C$4:$C$8,MATCH(纤芯!Y2042,业务类型!$B$4:$B$8,0))</f>
        <v>IDLE</v>
      </c>
      <c r="AA2042" s="3"/>
    </row>
    <row r="2043" spans="1:27" ht="33" x14ac:dyDescent="0.2">
      <c r="A2043" s="3">
        <v>2040</v>
      </c>
      <c r="B2043" s="3">
        <f t="shared" si="159"/>
        <v>37016201016</v>
      </c>
      <c r="C2043" s="3" t="s">
        <v>1166</v>
      </c>
      <c r="D2043" s="3" t="s">
        <v>216</v>
      </c>
      <c r="E2043" s="3" t="str">
        <f>INDEX(光放段!$G$4:$G$237,MATCH(纤芯!G2043,光放段!$C$4:$C$237,0))</f>
        <v>山东二干|济南青岛2号管道光缆:淄博中心路-潍坊河西局</v>
      </c>
      <c r="F2043" s="3">
        <f>INDEX(光放段!$I$4:$I$237,MATCH(纤芯!H2043,光放段!$B$4:$B$237,0))</f>
        <v>37016200000</v>
      </c>
      <c r="G2043" s="3" t="str">
        <f t="shared" si="155"/>
        <v>山东二干|济南青岛2号管道光缆:淄博中心路-昌乐南局</v>
      </c>
      <c r="H2043" s="3">
        <f>INDEX(光放段!$B$4:$B$237,MATCH(纤芯!G2043,光放段!$C$4:$C$237,0))</f>
        <v>37016201000</v>
      </c>
      <c r="I2043" s="3" t="str">
        <f t="shared" si="156"/>
        <v>济南青岛2号管道光缆</v>
      </c>
      <c r="J2043" s="3" t="str">
        <f>INDEX(子缆名称!$B$4:$B$29,纤芯!M2043)</f>
        <v>B缆</v>
      </c>
      <c r="K2043" s="3">
        <v>16</v>
      </c>
      <c r="L2043" s="3">
        <f t="shared" si="157"/>
        <v>4</v>
      </c>
      <c r="M2043" s="3">
        <f t="shared" si="158"/>
        <v>2</v>
      </c>
      <c r="N2043" s="3" t="s">
        <v>57</v>
      </c>
      <c r="O2043" s="3">
        <f>COUNTIF([1]局站!$D$4:$D$172,"="&amp;N2043)</f>
        <v>1</v>
      </c>
      <c r="P2043" s="3">
        <v>0</v>
      </c>
      <c r="Q2043" s="3">
        <v>0</v>
      </c>
      <c r="R2043" s="3">
        <v>0</v>
      </c>
      <c r="S2043" s="3" t="s">
        <v>1261</v>
      </c>
      <c r="T2043" s="3">
        <f>COUNTIF([1]局站!$D$4:$D$172,"="&amp;S2043)</f>
        <v>1</v>
      </c>
      <c r="U2043" s="3">
        <v>0</v>
      </c>
      <c r="V2043" s="3">
        <v>0</v>
      </c>
      <c r="W2043" s="3">
        <v>0</v>
      </c>
      <c r="X2043" s="3" t="s">
        <v>1215</v>
      </c>
      <c r="Y2043" s="3" t="s">
        <v>880</v>
      </c>
      <c r="Z2043" s="3" t="str">
        <f>INDEX(业务类型!$C$4:$C$8,MATCH(纤芯!Y2043,业务类型!$B$4:$B$8,0))</f>
        <v>IDLE</v>
      </c>
      <c r="AA2043" s="3"/>
    </row>
    <row r="2044" spans="1:27" ht="33" x14ac:dyDescent="0.2">
      <c r="A2044" s="3">
        <v>2041</v>
      </c>
      <c r="B2044" s="3">
        <f t="shared" si="159"/>
        <v>37016201017</v>
      </c>
      <c r="C2044" s="3" t="s">
        <v>1166</v>
      </c>
      <c r="D2044" s="3" t="s">
        <v>216</v>
      </c>
      <c r="E2044" s="3" t="str">
        <f>INDEX(光放段!$G$4:$G$237,MATCH(纤芯!G2044,光放段!$C$4:$C$237,0))</f>
        <v>山东二干|济南青岛2号管道光缆:淄博中心路-潍坊河西局</v>
      </c>
      <c r="F2044" s="3">
        <f>INDEX(光放段!$I$4:$I$237,MATCH(纤芯!H2044,光放段!$B$4:$B$237,0))</f>
        <v>37016200000</v>
      </c>
      <c r="G2044" s="3" t="str">
        <f t="shared" si="155"/>
        <v>山东二干|济南青岛2号管道光缆:淄博中心路-昌乐南局</v>
      </c>
      <c r="H2044" s="3">
        <f>INDEX(光放段!$B$4:$B$237,MATCH(纤芯!G2044,光放段!$C$4:$C$237,0))</f>
        <v>37016201000</v>
      </c>
      <c r="I2044" s="3" t="str">
        <f t="shared" si="156"/>
        <v>济南青岛2号管道光缆</v>
      </c>
      <c r="J2044" s="3" t="str">
        <f>INDEX(子缆名称!$B$4:$B$29,纤芯!M2044)</f>
        <v>B缆</v>
      </c>
      <c r="K2044" s="3">
        <v>17</v>
      </c>
      <c r="L2044" s="3">
        <f t="shared" si="157"/>
        <v>5</v>
      </c>
      <c r="M2044" s="3">
        <f t="shared" si="158"/>
        <v>2</v>
      </c>
      <c r="N2044" s="3" t="s">
        <v>57</v>
      </c>
      <c r="O2044" s="3">
        <f>COUNTIF([1]局站!$D$4:$D$172,"="&amp;N2044)</f>
        <v>1</v>
      </c>
      <c r="P2044" s="3">
        <v>0</v>
      </c>
      <c r="Q2044" s="3">
        <v>0</v>
      </c>
      <c r="R2044" s="3">
        <v>0</v>
      </c>
      <c r="S2044" s="3" t="s">
        <v>1261</v>
      </c>
      <c r="T2044" s="3">
        <f>COUNTIF([1]局站!$D$4:$D$172,"="&amp;S2044)</f>
        <v>1</v>
      </c>
      <c r="U2044" s="3">
        <v>0</v>
      </c>
      <c r="V2044" s="3">
        <v>0</v>
      </c>
      <c r="W2044" s="3">
        <v>0</v>
      </c>
      <c r="X2044" s="3" t="s">
        <v>1215</v>
      </c>
      <c r="Y2044" s="3" t="s">
        <v>880</v>
      </c>
      <c r="Z2044" s="3" t="str">
        <f>INDEX(业务类型!$C$4:$C$8,MATCH(纤芯!Y2044,业务类型!$B$4:$B$8,0))</f>
        <v>IDLE</v>
      </c>
      <c r="AA2044" s="3"/>
    </row>
    <row r="2045" spans="1:27" ht="33" x14ac:dyDescent="0.2">
      <c r="A2045" s="3">
        <v>2042</v>
      </c>
      <c r="B2045" s="3">
        <f t="shared" si="159"/>
        <v>37016201018</v>
      </c>
      <c r="C2045" s="3" t="s">
        <v>1166</v>
      </c>
      <c r="D2045" s="3" t="s">
        <v>216</v>
      </c>
      <c r="E2045" s="3" t="str">
        <f>INDEX(光放段!$G$4:$G$237,MATCH(纤芯!G2045,光放段!$C$4:$C$237,0))</f>
        <v>山东二干|济南青岛2号管道光缆:淄博中心路-潍坊河西局</v>
      </c>
      <c r="F2045" s="3">
        <f>INDEX(光放段!$I$4:$I$237,MATCH(纤芯!H2045,光放段!$B$4:$B$237,0))</f>
        <v>37016200000</v>
      </c>
      <c r="G2045" s="3" t="str">
        <f t="shared" si="155"/>
        <v>山东二干|济南青岛2号管道光缆:淄博中心路-昌乐南局</v>
      </c>
      <c r="H2045" s="3">
        <f>INDEX(光放段!$B$4:$B$237,MATCH(纤芯!G2045,光放段!$C$4:$C$237,0))</f>
        <v>37016201000</v>
      </c>
      <c r="I2045" s="3" t="str">
        <f t="shared" si="156"/>
        <v>济南青岛2号管道光缆</v>
      </c>
      <c r="J2045" s="3" t="str">
        <f>INDEX(子缆名称!$B$4:$B$29,纤芯!M2045)</f>
        <v>B缆</v>
      </c>
      <c r="K2045" s="3">
        <v>18</v>
      </c>
      <c r="L2045" s="3">
        <f t="shared" si="157"/>
        <v>6</v>
      </c>
      <c r="M2045" s="3">
        <f t="shared" si="158"/>
        <v>2</v>
      </c>
      <c r="N2045" s="3" t="s">
        <v>57</v>
      </c>
      <c r="O2045" s="3">
        <f>COUNTIF([1]局站!$D$4:$D$172,"="&amp;N2045)</f>
        <v>1</v>
      </c>
      <c r="P2045" s="3">
        <v>0</v>
      </c>
      <c r="Q2045" s="3">
        <v>0</v>
      </c>
      <c r="R2045" s="3">
        <v>0</v>
      </c>
      <c r="S2045" s="3" t="s">
        <v>1261</v>
      </c>
      <c r="T2045" s="3">
        <f>COUNTIF([1]局站!$D$4:$D$172,"="&amp;S2045)</f>
        <v>1</v>
      </c>
      <c r="U2045" s="3">
        <v>0</v>
      </c>
      <c r="V2045" s="3">
        <v>0</v>
      </c>
      <c r="W2045" s="3">
        <v>0</v>
      </c>
      <c r="X2045" s="3" t="s">
        <v>1215</v>
      </c>
      <c r="Y2045" s="3" t="s">
        <v>880</v>
      </c>
      <c r="Z2045" s="3" t="str">
        <f>INDEX(业务类型!$C$4:$C$8,MATCH(纤芯!Y2045,业务类型!$B$4:$B$8,0))</f>
        <v>IDLE</v>
      </c>
      <c r="AA2045" s="3"/>
    </row>
    <row r="2046" spans="1:27" ht="33" x14ac:dyDescent="0.2">
      <c r="A2046" s="3">
        <v>2043</v>
      </c>
      <c r="B2046" s="3">
        <f t="shared" si="159"/>
        <v>37016201019</v>
      </c>
      <c r="C2046" s="3" t="s">
        <v>1166</v>
      </c>
      <c r="D2046" s="3" t="s">
        <v>216</v>
      </c>
      <c r="E2046" s="3" t="str">
        <f>INDEX(光放段!$G$4:$G$237,MATCH(纤芯!G2046,光放段!$C$4:$C$237,0))</f>
        <v>山东二干|济南青岛2号管道光缆:淄博中心路-潍坊河西局</v>
      </c>
      <c r="F2046" s="3">
        <f>INDEX(光放段!$I$4:$I$237,MATCH(纤芯!H2046,光放段!$B$4:$B$237,0))</f>
        <v>37016200000</v>
      </c>
      <c r="G2046" s="3" t="str">
        <f t="shared" si="155"/>
        <v>山东二干|济南青岛2号管道光缆:淄博中心路-昌乐南局</v>
      </c>
      <c r="H2046" s="3">
        <f>INDEX(光放段!$B$4:$B$237,MATCH(纤芯!G2046,光放段!$C$4:$C$237,0))</f>
        <v>37016201000</v>
      </c>
      <c r="I2046" s="3" t="str">
        <f t="shared" si="156"/>
        <v>济南青岛2号管道光缆</v>
      </c>
      <c r="J2046" s="3" t="str">
        <f>INDEX(子缆名称!$B$4:$B$29,纤芯!M2046)</f>
        <v>B缆</v>
      </c>
      <c r="K2046" s="3">
        <v>19</v>
      </c>
      <c r="L2046" s="3">
        <f t="shared" si="157"/>
        <v>7</v>
      </c>
      <c r="M2046" s="3">
        <f t="shared" si="158"/>
        <v>2</v>
      </c>
      <c r="N2046" s="3" t="s">
        <v>57</v>
      </c>
      <c r="O2046" s="3">
        <f>COUNTIF([1]局站!$D$4:$D$172,"="&amp;N2046)</f>
        <v>1</v>
      </c>
      <c r="P2046" s="3">
        <v>0</v>
      </c>
      <c r="Q2046" s="3">
        <v>0</v>
      </c>
      <c r="R2046" s="3">
        <v>0</v>
      </c>
      <c r="S2046" s="3" t="s">
        <v>1261</v>
      </c>
      <c r="T2046" s="3">
        <f>COUNTIF([1]局站!$D$4:$D$172,"="&amp;S2046)</f>
        <v>1</v>
      </c>
      <c r="U2046" s="3">
        <v>0</v>
      </c>
      <c r="V2046" s="3">
        <v>0</v>
      </c>
      <c r="W2046" s="3">
        <v>0</v>
      </c>
      <c r="X2046" s="3" t="s">
        <v>1215</v>
      </c>
      <c r="Y2046" s="3" t="s">
        <v>880</v>
      </c>
      <c r="Z2046" s="3" t="str">
        <f>INDEX(业务类型!$C$4:$C$8,MATCH(纤芯!Y2046,业务类型!$B$4:$B$8,0))</f>
        <v>IDLE</v>
      </c>
      <c r="AA2046" s="3"/>
    </row>
    <row r="2047" spans="1:27" ht="33" x14ac:dyDescent="0.2">
      <c r="A2047" s="3">
        <v>2044</v>
      </c>
      <c r="B2047" s="3">
        <f t="shared" si="159"/>
        <v>37016201020</v>
      </c>
      <c r="C2047" s="3" t="s">
        <v>1166</v>
      </c>
      <c r="D2047" s="3" t="s">
        <v>216</v>
      </c>
      <c r="E2047" s="3" t="str">
        <f>INDEX(光放段!$G$4:$G$237,MATCH(纤芯!G2047,光放段!$C$4:$C$237,0))</f>
        <v>山东二干|济南青岛2号管道光缆:淄博中心路-潍坊河西局</v>
      </c>
      <c r="F2047" s="3">
        <f>INDEX(光放段!$I$4:$I$237,MATCH(纤芯!H2047,光放段!$B$4:$B$237,0))</f>
        <v>37016200000</v>
      </c>
      <c r="G2047" s="3" t="str">
        <f t="shared" si="155"/>
        <v>山东二干|济南青岛2号管道光缆:淄博中心路-昌乐南局</v>
      </c>
      <c r="H2047" s="3">
        <f>INDEX(光放段!$B$4:$B$237,MATCH(纤芯!G2047,光放段!$C$4:$C$237,0))</f>
        <v>37016201000</v>
      </c>
      <c r="I2047" s="3" t="str">
        <f t="shared" si="156"/>
        <v>济南青岛2号管道光缆</v>
      </c>
      <c r="J2047" s="3" t="str">
        <f>INDEX(子缆名称!$B$4:$B$29,纤芯!M2047)</f>
        <v>B缆</v>
      </c>
      <c r="K2047" s="3">
        <v>20</v>
      </c>
      <c r="L2047" s="3">
        <f t="shared" si="157"/>
        <v>8</v>
      </c>
      <c r="M2047" s="3">
        <f t="shared" si="158"/>
        <v>2</v>
      </c>
      <c r="N2047" s="3" t="s">
        <v>57</v>
      </c>
      <c r="O2047" s="3">
        <f>COUNTIF([1]局站!$D$4:$D$172,"="&amp;N2047)</f>
        <v>1</v>
      </c>
      <c r="P2047" s="3">
        <v>0</v>
      </c>
      <c r="Q2047" s="3">
        <v>0</v>
      </c>
      <c r="R2047" s="3">
        <v>0</v>
      </c>
      <c r="S2047" s="3" t="s">
        <v>1261</v>
      </c>
      <c r="T2047" s="3">
        <f>COUNTIF([1]局站!$D$4:$D$172,"="&amp;S2047)</f>
        <v>1</v>
      </c>
      <c r="U2047" s="3">
        <v>0</v>
      </c>
      <c r="V2047" s="3">
        <v>0</v>
      </c>
      <c r="W2047" s="3">
        <v>0</v>
      </c>
      <c r="X2047" s="3" t="s">
        <v>1215</v>
      </c>
      <c r="Y2047" s="3" t="s">
        <v>880</v>
      </c>
      <c r="Z2047" s="3" t="str">
        <f>INDEX(业务类型!$C$4:$C$8,MATCH(纤芯!Y2047,业务类型!$B$4:$B$8,0))</f>
        <v>IDLE</v>
      </c>
      <c r="AA2047" s="3"/>
    </row>
    <row r="2048" spans="1:27" ht="33" x14ac:dyDescent="0.2">
      <c r="A2048" s="3">
        <v>2045</v>
      </c>
      <c r="B2048" s="3">
        <f t="shared" si="159"/>
        <v>37016201021</v>
      </c>
      <c r="C2048" s="3" t="s">
        <v>1166</v>
      </c>
      <c r="D2048" s="3" t="s">
        <v>216</v>
      </c>
      <c r="E2048" s="3" t="str">
        <f>INDEX(光放段!$G$4:$G$237,MATCH(纤芯!G2048,光放段!$C$4:$C$237,0))</f>
        <v>山东二干|济南青岛2号管道光缆:淄博中心路-潍坊河西局</v>
      </c>
      <c r="F2048" s="3">
        <f>INDEX(光放段!$I$4:$I$237,MATCH(纤芯!H2048,光放段!$B$4:$B$237,0))</f>
        <v>37016200000</v>
      </c>
      <c r="G2048" s="3" t="str">
        <f t="shared" si="155"/>
        <v>山东二干|济南青岛2号管道光缆:淄博中心路-昌乐南局</v>
      </c>
      <c r="H2048" s="3">
        <f>INDEX(光放段!$B$4:$B$237,MATCH(纤芯!G2048,光放段!$C$4:$C$237,0))</f>
        <v>37016201000</v>
      </c>
      <c r="I2048" s="3" t="str">
        <f t="shared" si="156"/>
        <v>济南青岛2号管道光缆</v>
      </c>
      <c r="J2048" s="3" t="str">
        <f>INDEX(子缆名称!$B$4:$B$29,纤芯!M2048)</f>
        <v>B缆</v>
      </c>
      <c r="K2048" s="3">
        <v>21</v>
      </c>
      <c r="L2048" s="3">
        <f t="shared" si="157"/>
        <v>9</v>
      </c>
      <c r="M2048" s="3">
        <f t="shared" si="158"/>
        <v>2</v>
      </c>
      <c r="N2048" s="3" t="s">
        <v>57</v>
      </c>
      <c r="O2048" s="3">
        <f>COUNTIF([1]局站!$D$4:$D$172,"="&amp;N2048)</f>
        <v>1</v>
      </c>
      <c r="P2048" s="3">
        <v>0</v>
      </c>
      <c r="Q2048" s="3">
        <v>0</v>
      </c>
      <c r="R2048" s="3">
        <v>0</v>
      </c>
      <c r="S2048" s="3" t="s">
        <v>1261</v>
      </c>
      <c r="T2048" s="3">
        <f>COUNTIF([1]局站!$D$4:$D$172,"="&amp;S2048)</f>
        <v>1</v>
      </c>
      <c r="U2048" s="3">
        <v>0</v>
      </c>
      <c r="V2048" s="3">
        <v>0</v>
      </c>
      <c r="W2048" s="3">
        <v>0</v>
      </c>
      <c r="X2048" s="3" t="s">
        <v>1215</v>
      </c>
      <c r="Y2048" s="3" t="s">
        <v>880</v>
      </c>
      <c r="Z2048" s="3" t="str">
        <f>INDEX(业务类型!$C$4:$C$8,MATCH(纤芯!Y2048,业务类型!$B$4:$B$8,0))</f>
        <v>IDLE</v>
      </c>
      <c r="AA2048" s="3"/>
    </row>
    <row r="2049" spans="1:27" ht="33" x14ac:dyDescent="0.2">
      <c r="A2049" s="3">
        <v>2046</v>
      </c>
      <c r="B2049" s="3">
        <f t="shared" si="159"/>
        <v>37016201022</v>
      </c>
      <c r="C2049" s="3" t="s">
        <v>1166</v>
      </c>
      <c r="D2049" s="3" t="s">
        <v>216</v>
      </c>
      <c r="E2049" s="3" t="str">
        <f>INDEX(光放段!$G$4:$G$237,MATCH(纤芯!G2049,光放段!$C$4:$C$237,0))</f>
        <v>山东二干|济南青岛2号管道光缆:淄博中心路-潍坊河西局</v>
      </c>
      <c r="F2049" s="3">
        <f>INDEX(光放段!$I$4:$I$237,MATCH(纤芯!H2049,光放段!$B$4:$B$237,0))</f>
        <v>37016200000</v>
      </c>
      <c r="G2049" s="3" t="str">
        <f t="shared" si="155"/>
        <v>山东二干|济南青岛2号管道光缆:淄博中心路-昌乐南局</v>
      </c>
      <c r="H2049" s="3">
        <f>INDEX(光放段!$B$4:$B$237,MATCH(纤芯!G2049,光放段!$C$4:$C$237,0))</f>
        <v>37016201000</v>
      </c>
      <c r="I2049" s="3" t="str">
        <f t="shared" si="156"/>
        <v>济南青岛2号管道光缆</v>
      </c>
      <c r="J2049" s="3" t="str">
        <f>INDEX(子缆名称!$B$4:$B$29,纤芯!M2049)</f>
        <v>B缆</v>
      </c>
      <c r="K2049" s="3">
        <v>22</v>
      </c>
      <c r="L2049" s="3">
        <f t="shared" si="157"/>
        <v>10</v>
      </c>
      <c r="M2049" s="3">
        <f t="shared" si="158"/>
        <v>2</v>
      </c>
      <c r="N2049" s="3" t="s">
        <v>57</v>
      </c>
      <c r="O2049" s="3">
        <f>COUNTIF([1]局站!$D$4:$D$172,"="&amp;N2049)</f>
        <v>1</v>
      </c>
      <c r="P2049" s="3">
        <v>0</v>
      </c>
      <c r="Q2049" s="3">
        <v>0</v>
      </c>
      <c r="R2049" s="3">
        <v>0</v>
      </c>
      <c r="S2049" s="3" t="s">
        <v>1261</v>
      </c>
      <c r="T2049" s="3">
        <f>COUNTIF([1]局站!$D$4:$D$172,"="&amp;S2049)</f>
        <v>1</v>
      </c>
      <c r="U2049" s="3">
        <v>0</v>
      </c>
      <c r="V2049" s="3">
        <v>0</v>
      </c>
      <c r="W2049" s="3">
        <v>0</v>
      </c>
      <c r="X2049" s="3" t="s">
        <v>1215</v>
      </c>
      <c r="Y2049" s="3" t="s">
        <v>880</v>
      </c>
      <c r="Z2049" s="3" t="str">
        <f>INDEX(业务类型!$C$4:$C$8,MATCH(纤芯!Y2049,业务类型!$B$4:$B$8,0))</f>
        <v>IDLE</v>
      </c>
      <c r="AA2049" s="3"/>
    </row>
    <row r="2050" spans="1:27" ht="33" x14ac:dyDescent="0.2">
      <c r="A2050" s="3">
        <v>2047</v>
      </c>
      <c r="B2050" s="3">
        <f t="shared" si="159"/>
        <v>37016202001</v>
      </c>
      <c r="C2050" s="3" t="s">
        <v>1166</v>
      </c>
      <c r="D2050" s="3" t="s">
        <v>216</v>
      </c>
      <c r="E2050" s="3" t="str">
        <f>INDEX(光放段!$G$4:$G$237,MATCH(纤芯!G2050,光放段!$C$4:$C$237,0))</f>
        <v>山东二干|济南青岛2号管道光缆:淄博中心路-潍坊河西局</v>
      </c>
      <c r="F2050" s="3">
        <f>INDEX(光放段!$I$4:$I$237,MATCH(纤芯!H2050,光放段!$B$4:$B$237,0))</f>
        <v>37016200000</v>
      </c>
      <c r="G2050" s="3" t="str">
        <f t="shared" si="155"/>
        <v>山东二干|济南青岛2号管道光缆:昌乐北局-潍坊河西局</v>
      </c>
      <c r="H2050" s="3">
        <f>INDEX(光放段!$B$4:$B$237,MATCH(纤芯!G2050,光放段!$C$4:$C$237,0))</f>
        <v>37016202000</v>
      </c>
      <c r="I2050" s="3" t="str">
        <f t="shared" si="156"/>
        <v>济南青岛2号管道光缆</v>
      </c>
      <c r="J2050" s="3" t="str">
        <f>INDEX(子缆名称!$B$4:$B$29,纤芯!M2050)</f>
        <v>A缆</v>
      </c>
      <c r="K2050" s="3">
        <v>1</v>
      </c>
      <c r="L2050" s="3">
        <f t="shared" si="157"/>
        <v>1</v>
      </c>
      <c r="M2050" s="3">
        <f t="shared" si="158"/>
        <v>1</v>
      </c>
      <c r="N2050" s="3" t="s">
        <v>1256</v>
      </c>
      <c r="O2050" s="3">
        <f>COUNTIF([1]局站!$D$4:$D$172,"="&amp;N2050)</f>
        <v>1</v>
      </c>
      <c r="P2050" s="3">
        <v>0</v>
      </c>
      <c r="Q2050" s="3">
        <v>0</v>
      </c>
      <c r="R2050" s="3">
        <v>0</v>
      </c>
      <c r="S2050" s="3" t="s">
        <v>58</v>
      </c>
      <c r="T2050" s="3">
        <f>COUNTIF([1]局站!$D$4:$D$172,"="&amp;S2050)</f>
        <v>1</v>
      </c>
      <c r="U2050" s="3">
        <v>0</v>
      </c>
      <c r="V2050" s="3">
        <v>0</v>
      </c>
      <c r="W2050" s="3">
        <v>0</v>
      </c>
      <c r="X2050" s="3" t="s">
        <v>1215</v>
      </c>
      <c r="Y2050" s="3" t="s">
        <v>881</v>
      </c>
      <c r="Z2050" s="3" t="str">
        <f>INDEX(业务类型!$C$4:$C$8,MATCH(纤芯!Y2050,业务类型!$B$4:$B$8,0))</f>
        <v>OTHER</v>
      </c>
      <c r="AA2050" s="3" t="s">
        <v>981</v>
      </c>
    </row>
    <row r="2051" spans="1:27" ht="33" x14ac:dyDescent="0.2">
      <c r="A2051" s="3">
        <v>2048</v>
      </c>
      <c r="B2051" s="3">
        <f t="shared" si="159"/>
        <v>37016202002</v>
      </c>
      <c r="C2051" s="3" t="s">
        <v>1166</v>
      </c>
      <c r="D2051" s="3" t="s">
        <v>216</v>
      </c>
      <c r="E2051" s="3" t="str">
        <f>INDEX(光放段!$G$4:$G$237,MATCH(纤芯!G2051,光放段!$C$4:$C$237,0))</f>
        <v>山东二干|济南青岛2号管道光缆:淄博中心路-潍坊河西局</v>
      </c>
      <c r="F2051" s="3">
        <f>INDEX(光放段!$I$4:$I$237,MATCH(纤芯!H2051,光放段!$B$4:$B$237,0))</f>
        <v>37016200000</v>
      </c>
      <c r="G2051" s="3" t="str">
        <f t="shared" si="155"/>
        <v>山东二干|济南青岛2号管道光缆:昌乐北局-潍坊河西局</v>
      </c>
      <c r="H2051" s="3">
        <f>INDEX(光放段!$B$4:$B$237,MATCH(纤芯!G2051,光放段!$C$4:$C$237,0))</f>
        <v>37016202000</v>
      </c>
      <c r="I2051" s="3" t="str">
        <f t="shared" si="156"/>
        <v>济南青岛2号管道光缆</v>
      </c>
      <c r="J2051" s="3" t="str">
        <f>INDEX(子缆名称!$B$4:$B$29,纤芯!M2051)</f>
        <v>A缆</v>
      </c>
      <c r="K2051" s="3">
        <v>2</v>
      </c>
      <c r="L2051" s="3">
        <f t="shared" si="157"/>
        <v>2</v>
      </c>
      <c r="M2051" s="3">
        <f t="shared" si="158"/>
        <v>1</v>
      </c>
      <c r="N2051" s="3" t="s">
        <v>1256</v>
      </c>
      <c r="O2051" s="3">
        <f>COUNTIF([1]局站!$D$4:$D$172,"="&amp;N2051)</f>
        <v>1</v>
      </c>
      <c r="P2051" s="3">
        <v>0</v>
      </c>
      <c r="Q2051" s="3">
        <v>0</v>
      </c>
      <c r="R2051" s="3">
        <v>0</v>
      </c>
      <c r="S2051" s="3" t="s">
        <v>58</v>
      </c>
      <c r="T2051" s="3">
        <f>COUNTIF([1]局站!$D$4:$D$172,"="&amp;S2051)</f>
        <v>1</v>
      </c>
      <c r="U2051" s="3">
        <v>0</v>
      </c>
      <c r="V2051" s="3">
        <v>0</v>
      </c>
      <c r="W2051" s="3">
        <v>0</v>
      </c>
      <c r="X2051" s="3" t="s">
        <v>1215</v>
      </c>
      <c r="Y2051" s="3" t="s">
        <v>880</v>
      </c>
      <c r="Z2051" s="3" t="str">
        <f>INDEX(业务类型!$C$4:$C$8,MATCH(纤芯!Y2051,业务类型!$B$4:$B$8,0))</f>
        <v>IDLE</v>
      </c>
      <c r="AA2051" s="3"/>
    </row>
    <row r="2052" spans="1:27" ht="33" x14ac:dyDescent="0.2">
      <c r="A2052" s="3">
        <v>2049</v>
      </c>
      <c r="B2052" s="3">
        <f t="shared" si="159"/>
        <v>37016202003</v>
      </c>
      <c r="C2052" s="3" t="s">
        <v>1166</v>
      </c>
      <c r="D2052" s="3" t="s">
        <v>216</v>
      </c>
      <c r="E2052" s="3" t="str">
        <f>INDEX(光放段!$G$4:$G$237,MATCH(纤芯!G2052,光放段!$C$4:$C$237,0))</f>
        <v>山东二干|济南青岛2号管道光缆:淄博中心路-潍坊河西局</v>
      </c>
      <c r="F2052" s="3">
        <f>INDEX(光放段!$I$4:$I$237,MATCH(纤芯!H2052,光放段!$B$4:$B$237,0))</f>
        <v>37016200000</v>
      </c>
      <c r="G2052" s="3" t="str">
        <f t="shared" si="155"/>
        <v>山东二干|济南青岛2号管道光缆:昌乐北局-潍坊河西局</v>
      </c>
      <c r="H2052" s="3">
        <f>INDEX(光放段!$B$4:$B$237,MATCH(纤芯!G2052,光放段!$C$4:$C$237,0))</f>
        <v>37016202000</v>
      </c>
      <c r="I2052" s="3" t="str">
        <f t="shared" si="156"/>
        <v>济南青岛2号管道光缆</v>
      </c>
      <c r="J2052" s="3" t="str">
        <f>INDEX(子缆名称!$B$4:$B$29,纤芯!M2052)</f>
        <v>A缆</v>
      </c>
      <c r="K2052" s="3">
        <v>3</v>
      </c>
      <c r="L2052" s="3">
        <f t="shared" si="157"/>
        <v>3</v>
      </c>
      <c r="M2052" s="3">
        <f t="shared" si="158"/>
        <v>1</v>
      </c>
      <c r="N2052" s="3" t="s">
        <v>1256</v>
      </c>
      <c r="O2052" s="3">
        <f>COUNTIF([1]局站!$D$4:$D$172,"="&amp;N2052)</f>
        <v>1</v>
      </c>
      <c r="P2052" s="3">
        <v>0</v>
      </c>
      <c r="Q2052" s="3">
        <v>0</v>
      </c>
      <c r="R2052" s="3">
        <v>0</v>
      </c>
      <c r="S2052" s="3" t="s">
        <v>58</v>
      </c>
      <c r="T2052" s="3">
        <f>COUNTIF([1]局站!$D$4:$D$172,"="&amp;S2052)</f>
        <v>1</v>
      </c>
      <c r="U2052" s="3">
        <v>0</v>
      </c>
      <c r="V2052" s="3">
        <v>0</v>
      </c>
      <c r="W2052" s="3">
        <v>0</v>
      </c>
      <c r="X2052" s="3" t="s">
        <v>1215</v>
      </c>
      <c r="Y2052" s="3" t="s">
        <v>880</v>
      </c>
      <c r="Z2052" s="3" t="str">
        <f>INDEX(业务类型!$C$4:$C$8,MATCH(纤芯!Y2052,业务类型!$B$4:$B$8,0))</f>
        <v>IDLE</v>
      </c>
      <c r="AA2052" s="3"/>
    </row>
    <row r="2053" spans="1:27" ht="33" x14ac:dyDescent="0.2">
      <c r="A2053" s="3">
        <v>2050</v>
      </c>
      <c r="B2053" s="3">
        <f t="shared" si="159"/>
        <v>37016202004</v>
      </c>
      <c r="C2053" s="3" t="s">
        <v>1166</v>
      </c>
      <c r="D2053" s="3" t="s">
        <v>216</v>
      </c>
      <c r="E2053" s="3" t="str">
        <f>INDEX(光放段!$G$4:$G$237,MATCH(纤芯!G2053,光放段!$C$4:$C$237,0))</f>
        <v>山东二干|济南青岛2号管道光缆:淄博中心路-潍坊河西局</v>
      </c>
      <c r="F2053" s="3">
        <f>INDEX(光放段!$I$4:$I$237,MATCH(纤芯!H2053,光放段!$B$4:$B$237,0))</f>
        <v>37016200000</v>
      </c>
      <c r="G2053" s="3" t="str">
        <f t="shared" ref="G2053:G2116" si="160">C2053&amp;"|"&amp;D2053&amp;":"&amp;N2053&amp;"-"&amp;S2053</f>
        <v>山东二干|济南青岛2号管道光缆:昌乐北局-潍坊河西局</v>
      </c>
      <c r="H2053" s="3">
        <f>INDEX(光放段!$B$4:$B$237,MATCH(纤芯!G2053,光放段!$C$4:$C$237,0))</f>
        <v>37016202000</v>
      </c>
      <c r="I2053" s="3" t="str">
        <f t="shared" ref="I2053:I2116" si="161">D2053</f>
        <v>济南青岛2号管道光缆</v>
      </c>
      <c r="J2053" s="3" t="str">
        <f>INDEX(子缆名称!$B$4:$B$29,纤芯!M2053)</f>
        <v>A缆</v>
      </c>
      <c r="K2053" s="3">
        <v>4</v>
      </c>
      <c r="L2053" s="3">
        <f t="shared" ref="L2053:L2116" si="162">MOD(K2053-1,12)+1</f>
        <v>4</v>
      </c>
      <c r="M2053" s="3">
        <f t="shared" ref="M2053:M2116" si="163">INT((K2053-1)/12)+1</f>
        <v>1</v>
      </c>
      <c r="N2053" s="3" t="s">
        <v>1256</v>
      </c>
      <c r="O2053" s="3">
        <f>COUNTIF([1]局站!$D$4:$D$172,"="&amp;N2053)</f>
        <v>1</v>
      </c>
      <c r="P2053" s="3">
        <v>0</v>
      </c>
      <c r="Q2053" s="3">
        <v>0</v>
      </c>
      <c r="R2053" s="3">
        <v>0</v>
      </c>
      <c r="S2053" s="3" t="s">
        <v>58</v>
      </c>
      <c r="T2053" s="3">
        <f>COUNTIF([1]局站!$D$4:$D$172,"="&amp;S2053)</f>
        <v>1</v>
      </c>
      <c r="U2053" s="3">
        <v>0</v>
      </c>
      <c r="V2053" s="3">
        <v>0</v>
      </c>
      <c r="W2053" s="3">
        <v>0</v>
      </c>
      <c r="X2053" s="3" t="s">
        <v>1215</v>
      </c>
      <c r="Y2053" s="3" t="s">
        <v>880</v>
      </c>
      <c r="Z2053" s="3" t="str">
        <f>INDEX(业务类型!$C$4:$C$8,MATCH(纤芯!Y2053,业务类型!$B$4:$B$8,0))</f>
        <v>IDLE</v>
      </c>
      <c r="AA2053" s="3"/>
    </row>
    <row r="2054" spans="1:27" ht="33" x14ac:dyDescent="0.2">
      <c r="A2054" s="3">
        <v>2051</v>
      </c>
      <c r="B2054" s="3">
        <f t="shared" si="159"/>
        <v>37016202005</v>
      </c>
      <c r="C2054" s="3" t="s">
        <v>1166</v>
      </c>
      <c r="D2054" s="3" t="s">
        <v>216</v>
      </c>
      <c r="E2054" s="3" t="str">
        <f>INDEX(光放段!$G$4:$G$237,MATCH(纤芯!G2054,光放段!$C$4:$C$237,0))</f>
        <v>山东二干|济南青岛2号管道光缆:淄博中心路-潍坊河西局</v>
      </c>
      <c r="F2054" s="3">
        <f>INDEX(光放段!$I$4:$I$237,MATCH(纤芯!H2054,光放段!$B$4:$B$237,0))</f>
        <v>37016200000</v>
      </c>
      <c r="G2054" s="3" t="str">
        <f t="shared" si="160"/>
        <v>山东二干|济南青岛2号管道光缆:昌乐北局-潍坊河西局</v>
      </c>
      <c r="H2054" s="3">
        <f>INDEX(光放段!$B$4:$B$237,MATCH(纤芯!G2054,光放段!$C$4:$C$237,0))</f>
        <v>37016202000</v>
      </c>
      <c r="I2054" s="3" t="str">
        <f t="shared" si="161"/>
        <v>济南青岛2号管道光缆</v>
      </c>
      <c r="J2054" s="3" t="str">
        <f>INDEX(子缆名称!$B$4:$B$29,纤芯!M2054)</f>
        <v>A缆</v>
      </c>
      <c r="K2054" s="3">
        <v>5</v>
      </c>
      <c r="L2054" s="3">
        <f t="shared" si="162"/>
        <v>5</v>
      </c>
      <c r="M2054" s="3">
        <f t="shared" si="163"/>
        <v>1</v>
      </c>
      <c r="N2054" s="3" t="s">
        <v>1256</v>
      </c>
      <c r="O2054" s="3">
        <f>COUNTIF([1]局站!$D$4:$D$172,"="&amp;N2054)</f>
        <v>1</v>
      </c>
      <c r="P2054" s="3">
        <v>0</v>
      </c>
      <c r="Q2054" s="3">
        <v>0</v>
      </c>
      <c r="R2054" s="3">
        <v>0</v>
      </c>
      <c r="S2054" s="3" t="s">
        <v>58</v>
      </c>
      <c r="T2054" s="3">
        <f>COUNTIF([1]局站!$D$4:$D$172,"="&amp;S2054)</f>
        <v>1</v>
      </c>
      <c r="U2054" s="3">
        <v>0</v>
      </c>
      <c r="V2054" s="3">
        <v>0</v>
      </c>
      <c r="W2054" s="3">
        <v>0</v>
      </c>
      <c r="X2054" s="3" t="s">
        <v>1215</v>
      </c>
      <c r="Y2054" s="3" t="s">
        <v>880</v>
      </c>
      <c r="Z2054" s="3" t="str">
        <f>INDEX(业务类型!$C$4:$C$8,MATCH(纤芯!Y2054,业务类型!$B$4:$B$8,0))</f>
        <v>IDLE</v>
      </c>
      <c r="AA2054" s="3"/>
    </row>
    <row r="2055" spans="1:27" ht="33" x14ac:dyDescent="0.2">
      <c r="A2055" s="3">
        <v>2052</v>
      </c>
      <c r="B2055" s="3">
        <f t="shared" si="159"/>
        <v>37016202006</v>
      </c>
      <c r="C2055" s="3" t="s">
        <v>1166</v>
      </c>
      <c r="D2055" s="3" t="s">
        <v>216</v>
      </c>
      <c r="E2055" s="3" t="str">
        <f>INDEX(光放段!$G$4:$G$237,MATCH(纤芯!G2055,光放段!$C$4:$C$237,0))</f>
        <v>山东二干|济南青岛2号管道光缆:淄博中心路-潍坊河西局</v>
      </c>
      <c r="F2055" s="3">
        <f>INDEX(光放段!$I$4:$I$237,MATCH(纤芯!H2055,光放段!$B$4:$B$237,0))</f>
        <v>37016200000</v>
      </c>
      <c r="G2055" s="3" t="str">
        <f t="shared" si="160"/>
        <v>山东二干|济南青岛2号管道光缆:昌乐北局-潍坊河西局</v>
      </c>
      <c r="H2055" s="3">
        <f>INDEX(光放段!$B$4:$B$237,MATCH(纤芯!G2055,光放段!$C$4:$C$237,0))</f>
        <v>37016202000</v>
      </c>
      <c r="I2055" s="3" t="str">
        <f t="shared" si="161"/>
        <v>济南青岛2号管道光缆</v>
      </c>
      <c r="J2055" s="3" t="str">
        <f>INDEX(子缆名称!$B$4:$B$29,纤芯!M2055)</f>
        <v>A缆</v>
      </c>
      <c r="K2055" s="3">
        <v>6</v>
      </c>
      <c r="L2055" s="3">
        <f t="shared" si="162"/>
        <v>6</v>
      </c>
      <c r="M2055" s="3">
        <f t="shared" si="163"/>
        <v>1</v>
      </c>
      <c r="N2055" s="3" t="s">
        <v>1256</v>
      </c>
      <c r="O2055" s="3">
        <f>COUNTIF([1]局站!$D$4:$D$172,"="&amp;N2055)</f>
        <v>1</v>
      </c>
      <c r="P2055" s="3">
        <v>0</v>
      </c>
      <c r="Q2055" s="3">
        <v>0</v>
      </c>
      <c r="R2055" s="3">
        <v>0</v>
      </c>
      <c r="S2055" s="3" t="s">
        <v>58</v>
      </c>
      <c r="T2055" s="3">
        <f>COUNTIF([1]局站!$D$4:$D$172,"="&amp;S2055)</f>
        <v>1</v>
      </c>
      <c r="U2055" s="3">
        <v>0</v>
      </c>
      <c r="V2055" s="3">
        <v>0</v>
      </c>
      <c r="W2055" s="3">
        <v>0</v>
      </c>
      <c r="X2055" s="3" t="s">
        <v>1215</v>
      </c>
      <c r="Y2055" s="3" t="s">
        <v>880</v>
      </c>
      <c r="Z2055" s="3" t="str">
        <f>INDEX(业务类型!$C$4:$C$8,MATCH(纤芯!Y2055,业务类型!$B$4:$B$8,0))</f>
        <v>IDLE</v>
      </c>
      <c r="AA2055" s="3"/>
    </row>
    <row r="2056" spans="1:27" ht="33" x14ac:dyDescent="0.2">
      <c r="A2056" s="3">
        <v>2053</v>
      </c>
      <c r="B2056" s="3">
        <f t="shared" si="159"/>
        <v>37016202007</v>
      </c>
      <c r="C2056" s="3" t="s">
        <v>1166</v>
      </c>
      <c r="D2056" s="3" t="s">
        <v>216</v>
      </c>
      <c r="E2056" s="3" t="str">
        <f>INDEX(光放段!$G$4:$G$237,MATCH(纤芯!G2056,光放段!$C$4:$C$237,0))</f>
        <v>山东二干|济南青岛2号管道光缆:淄博中心路-潍坊河西局</v>
      </c>
      <c r="F2056" s="3">
        <f>INDEX(光放段!$I$4:$I$237,MATCH(纤芯!H2056,光放段!$B$4:$B$237,0))</f>
        <v>37016200000</v>
      </c>
      <c r="G2056" s="3" t="str">
        <f t="shared" si="160"/>
        <v>山东二干|济南青岛2号管道光缆:昌乐北局-潍坊河西局</v>
      </c>
      <c r="H2056" s="3">
        <f>INDEX(光放段!$B$4:$B$237,MATCH(纤芯!G2056,光放段!$C$4:$C$237,0))</f>
        <v>37016202000</v>
      </c>
      <c r="I2056" s="3" t="str">
        <f t="shared" si="161"/>
        <v>济南青岛2号管道光缆</v>
      </c>
      <c r="J2056" s="3" t="str">
        <f>INDEX(子缆名称!$B$4:$B$29,纤芯!M2056)</f>
        <v>A缆</v>
      </c>
      <c r="K2056" s="3">
        <v>7</v>
      </c>
      <c r="L2056" s="3">
        <f t="shared" si="162"/>
        <v>7</v>
      </c>
      <c r="M2056" s="3">
        <f t="shared" si="163"/>
        <v>1</v>
      </c>
      <c r="N2056" s="3" t="s">
        <v>1256</v>
      </c>
      <c r="O2056" s="3">
        <f>COUNTIF([1]局站!$D$4:$D$172,"="&amp;N2056)</f>
        <v>1</v>
      </c>
      <c r="P2056" s="3">
        <v>0</v>
      </c>
      <c r="Q2056" s="3">
        <v>0</v>
      </c>
      <c r="R2056" s="3">
        <v>0</v>
      </c>
      <c r="S2056" s="3" t="s">
        <v>58</v>
      </c>
      <c r="T2056" s="3">
        <f>COUNTIF([1]局站!$D$4:$D$172,"="&amp;S2056)</f>
        <v>1</v>
      </c>
      <c r="U2056" s="3">
        <v>0</v>
      </c>
      <c r="V2056" s="3">
        <v>0</v>
      </c>
      <c r="W2056" s="3">
        <v>0</v>
      </c>
      <c r="X2056" s="3" t="s">
        <v>1215</v>
      </c>
      <c r="Y2056" s="3" t="s">
        <v>854</v>
      </c>
      <c r="Z2056" s="3" t="str">
        <f>INDEX(业务类型!$C$4:$C$8,MATCH(纤芯!Y2056,业务类型!$B$4:$B$8,0))</f>
        <v>LOCAL</v>
      </c>
      <c r="AA2056" s="3" t="s">
        <v>879</v>
      </c>
    </row>
    <row r="2057" spans="1:27" ht="33" x14ac:dyDescent="0.2">
      <c r="A2057" s="3">
        <v>2054</v>
      </c>
      <c r="B2057" s="3">
        <f t="shared" si="159"/>
        <v>37016202008</v>
      </c>
      <c r="C2057" s="3" t="s">
        <v>1166</v>
      </c>
      <c r="D2057" s="3" t="s">
        <v>216</v>
      </c>
      <c r="E2057" s="3" t="str">
        <f>INDEX(光放段!$G$4:$G$237,MATCH(纤芯!G2057,光放段!$C$4:$C$237,0))</f>
        <v>山东二干|济南青岛2号管道光缆:淄博中心路-潍坊河西局</v>
      </c>
      <c r="F2057" s="3">
        <f>INDEX(光放段!$I$4:$I$237,MATCH(纤芯!H2057,光放段!$B$4:$B$237,0))</f>
        <v>37016200000</v>
      </c>
      <c r="G2057" s="3" t="str">
        <f t="shared" si="160"/>
        <v>山东二干|济南青岛2号管道光缆:昌乐北局-潍坊河西局</v>
      </c>
      <c r="H2057" s="3">
        <f>INDEX(光放段!$B$4:$B$237,MATCH(纤芯!G2057,光放段!$C$4:$C$237,0))</f>
        <v>37016202000</v>
      </c>
      <c r="I2057" s="3" t="str">
        <f t="shared" si="161"/>
        <v>济南青岛2号管道光缆</v>
      </c>
      <c r="J2057" s="3" t="str">
        <f>INDEX(子缆名称!$B$4:$B$29,纤芯!M2057)</f>
        <v>A缆</v>
      </c>
      <c r="K2057" s="3">
        <v>8</v>
      </c>
      <c r="L2057" s="3">
        <f t="shared" si="162"/>
        <v>8</v>
      </c>
      <c r="M2057" s="3">
        <f t="shared" si="163"/>
        <v>1</v>
      </c>
      <c r="N2057" s="3" t="s">
        <v>1256</v>
      </c>
      <c r="O2057" s="3">
        <f>COUNTIF([1]局站!$D$4:$D$172,"="&amp;N2057)</f>
        <v>1</v>
      </c>
      <c r="P2057" s="3">
        <v>0</v>
      </c>
      <c r="Q2057" s="3">
        <v>0</v>
      </c>
      <c r="R2057" s="3">
        <v>0</v>
      </c>
      <c r="S2057" s="3" t="s">
        <v>58</v>
      </c>
      <c r="T2057" s="3">
        <f>COUNTIF([1]局站!$D$4:$D$172,"="&amp;S2057)</f>
        <v>1</v>
      </c>
      <c r="U2057" s="3">
        <v>0</v>
      </c>
      <c r="V2057" s="3">
        <v>0</v>
      </c>
      <c r="W2057" s="3">
        <v>0</v>
      </c>
      <c r="X2057" s="3" t="s">
        <v>1215</v>
      </c>
      <c r="Y2057" s="3" t="s">
        <v>854</v>
      </c>
      <c r="Z2057" s="3" t="str">
        <f>INDEX(业务类型!$C$4:$C$8,MATCH(纤芯!Y2057,业务类型!$B$4:$B$8,0))</f>
        <v>LOCAL</v>
      </c>
      <c r="AA2057" s="3" t="s">
        <v>879</v>
      </c>
    </row>
    <row r="2058" spans="1:27" ht="33" x14ac:dyDescent="0.2">
      <c r="A2058" s="3">
        <v>2055</v>
      </c>
      <c r="B2058" s="3">
        <f t="shared" si="159"/>
        <v>37016202009</v>
      </c>
      <c r="C2058" s="3" t="s">
        <v>1166</v>
      </c>
      <c r="D2058" s="3" t="s">
        <v>216</v>
      </c>
      <c r="E2058" s="3" t="str">
        <f>INDEX(光放段!$G$4:$G$237,MATCH(纤芯!G2058,光放段!$C$4:$C$237,0))</f>
        <v>山东二干|济南青岛2号管道光缆:淄博中心路-潍坊河西局</v>
      </c>
      <c r="F2058" s="3">
        <f>INDEX(光放段!$I$4:$I$237,MATCH(纤芯!H2058,光放段!$B$4:$B$237,0))</f>
        <v>37016200000</v>
      </c>
      <c r="G2058" s="3" t="str">
        <f t="shared" si="160"/>
        <v>山东二干|济南青岛2号管道光缆:昌乐北局-潍坊河西局</v>
      </c>
      <c r="H2058" s="3">
        <f>INDEX(光放段!$B$4:$B$237,MATCH(纤芯!G2058,光放段!$C$4:$C$237,0))</f>
        <v>37016202000</v>
      </c>
      <c r="I2058" s="3" t="str">
        <f t="shared" si="161"/>
        <v>济南青岛2号管道光缆</v>
      </c>
      <c r="J2058" s="3" t="str">
        <f>INDEX(子缆名称!$B$4:$B$29,纤芯!M2058)</f>
        <v>A缆</v>
      </c>
      <c r="K2058" s="3">
        <v>9</v>
      </c>
      <c r="L2058" s="3">
        <f t="shared" si="162"/>
        <v>9</v>
      </c>
      <c r="M2058" s="3">
        <f t="shared" si="163"/>
        <v>1</v>
      </c>
      <c r="N2058" s="3" t="s">
        <v>1256</v>
      </c>
      <c r="O2058" s="3">
        <f>COUNTIF([1]局站!$D$4:$D$172,"="&amp;N2058)</f>
        <v>1</v>
      </c>
      <c r="P2058" s="3">
        <v>0</v>
      </c>
      <c r="Q2058" s="3">
        <v>0</v>
      </c>
      <c r="R2058" s="3">
        <v>0</v>
      </c>
      <c r="S2058" s="3" t="s">
        <v>58</v>
      </c>
      <c r="T2058" s="3">
        <f>COUNTIF([1]局站!$D$4:$D$172,"="&amp;S2058)</f>
        <v>1</v>
      </c>
      <c r="U2058" s="3">
        <v>0</v>
      </c>
      <c r="V2058" s="3">
        <v>0</v>
      </c>
      <c r="W2058" s="3">
        <v>0</v>
      </c>
      <c r="X2058" s="3" t="s">
        <v>1215</v>
      </c>
      <c r="Y2058" s="3" t="s">
        <v>880</v>
      </c>
      <c r="Z2058" s="3" t="str">
        <f>INDEX(业务类型!$C$4:$C$8,MATCH(纤芯!Y2058,业务类型!$B$4:$B$8,0))</f>
        <v>IDLE</v>
      </c>
      <c r="AA2058" s="3"/>
    </row>
    <row r="2059" spans="1:27" ht="33" x14ac:dyDescent="0.2">
      <c r="A2059" s="3">
        <v>2056</v>
      </c>
      <c r="B2059" s="3">
        <f t="shared" si="159"/>
        <v>37016202010</v>
      </c>
      <c r="C2059" s="3" t="s">
        <v>1166</v>
      </c>
      <c r="D2059" s="3" t="s">
        <v>216</v>
      </c>
      <c r="E2059" s="3" t="str">
        <f>INDEX(光放段!$G$4:$G$237,MATCH(纤芯!G2059,光放段!$C$4:$C$237,0))</f>
        <v>山东二干|济南青岛2号管道光缆:淄博中心路-潍坊河西局</v>
      </c>
      <c r="F2059" s="3">
        <f>INDEX(光放段!$I$4:$I$237,MATCH(纤芯!H2059,光放段!$B$4:$B$237,0))</f>
        <v>37016200000</v>
      </c>
      <c r="G2059" s="3" t="str">
        <f t="shared" si="160"/>
        <v>山东二干|济南青岛2号管道光缆:昌乐北局-潍坊河西局</v>
      </c>
      <c r="H2059" s="3">
        <f>INDEX(光放段!$B$4:$B$237,MATCH(纤芯!G2059,光放段!$C$4:$C$237,0))</f>
        <v>37016202000</v>
      </c>
      <c r="I2059" s="3" t="str">
        <f t="shared" si="161"/>
        <v>济南青岛2号管道光缆</v>
      </c>
      <c r="J2059" s="3" t="str">
        <f>INDEX(子缆名称!$B$4:$B$29,纤芯!M2059)</f>
        <v>A缆</v>
      </c>
      <c r="K2059" s="3">
        <v>10</v>
      </c>
      <c r="L2059" s="3">
        <f t="shared" si="162"/>
        <v>10</v>
      </c>
      <c r="M2059" s="3">
        <f t="shared" si="163"/>
        <v>1</v>
      </c>
      <c r="N2059" s="3" t="s">
        <v>1256</v>
      </c>
      <c r="O2059" s="3">
        <f>COUNTIF([1]局站!$D$4:$D$172,"="&amp;N2059)</f>
        <v>1</v>
      </c>
      <c r="P2059" s="3">
        <v>0</v>
      </c>
      <c r="Q2059" s="3">
        <v>0</v>
      </c>
      <c r="R2059" s="3">
        <v>0</v>
      </c>
      <c r="S2059" s="3" t="s">
        <v>58</v>
      </c>
      <c r="T2059" s="3">
        <f>COUNTIF([1]局站!$D$4:$D$172,"="&amp;S2059)</f>
        <v>1</v>
      </c>
      <c r="U2059" s="3">
        <v>0</v>
      </c>
      <c r="V2059" s="3">
        <v>0</v>
      </c>
      <c r="W2059" s="3">
        <v>0</v>
      </c>
      <c r="X2059" s="3" t="s">
        <v>1215</v>
      </c>
      <c r="Y2059" s="3" t="s">
        <v>880</v>
      </c>
      <c r="Z2059" s="3" t="str">
        <f>INDEX(业务类型!$C$4:$C$8,MATCH(纤芯!Y2059,业务类型!$B$4:$B$8,0))</f>
        <v>IDLE</v>
      </c>
      <c r="AA2059" s="3"/>
    </row>
    <row r="2060" spans="1:27" ht="33" x14ac:dyDescent="0.2">
      <c r="A2060" s="3">
        <v>2057</v>
      </c>
      <c r="B2060" s="3">
        <f t="shared" si="159"/>
        <v>37016202011</v>
      </c>
      <c r="C2060" s="3" t="s">
        <v>1166</v>
      </c>
      <c r="D2060" s="3" t="s">
        <v>216</v>
      </c>
      <c r="E2060" s="3" t="str">
        <f>INDEX(光放段!$G$4:$G$237,MATCH(纤芯!G2060,光放段!$C$4:$C$237,0))</f>
        <v>山东二干|济南青岛2号管道光缆:淄博中心路-潍坊河西局</v>
      </c>
      <c r="F2060" s="3">
        <f>INDEX(光放段!$I$4:$I$237,MATCH(纤芯!H2060,光放段!$B$4:$B$237,0))</f>
        <v>37016200000</v>
      </c>
      <c r="G2060" s="3" t="str">
        <f t="shared" si="160"/>
        <v>山东二干|济南青岛2号管道光缆:昌乐北局-潍坊河西局</v>
      </c>
      <c r="H2060" s="3">
        <f>INDEX(光放段!$B$4:$B$237,MATCH(纤芯!G2060,光放段!$C$4:$C$237,0))</f>
        <v>37016202000</v>
      </c>
      <c r="I2060" s="3" t="str">
        <f t="shared" si="161"/>
        <v>济南青岛2号管道光缆</v>
      </c>
      <c r="J2060" s="3" t="str">
        <f>INDEX(子缆名称!$B$4:$B$29,纤芯!M2060)</f>
        <v>A缆</v>
      </c>
      <c r="K2060" s="3">
        <v>11</v>
      </c>
      <c r="L2060" s="3">
        <f t="shared" si="162"/>
        <v>11</v>
      </c>
      <c r="M2060" s="3">
        <f t="shared" si="163"/>
        <v>1</v>
      </c>
      <c r="N2060" s="3" t="s">
        <v>1256</v>
      </c>
      <c r="O2060" s="3">
        <f>COUNTIF([1]局站!$D$4:$D$172,"="&amp;N2060)</f>
        <v>1</v>
      </c>
      <c r="P2060" s="3">
        <v>0</v>
      </c>
      <c r="Q2060" s="3">
        <v>0</v>
      </c>
      <c r="R2060" s="3">
        <v>0</v>
      </c>
      <c r="S2060" s="3" t="s">
        <v>58</v>
      </c>
      <c r="T2060" s="3">
        <f>COUNTIF([1]局站!$D$4:$D$172,"="&amp;S2060)</f>
        <v>1</v>
      </c>
      <c r="U2060" s="3">
        <v>0</v>
      </c>
      <c r="V2060" s="3">
        <v>0</v>
      </c>
      <c r="W2060" s="3">
        <v>0</v>
      </c>
      <c r="X2060" s="3" t="s">
        <v>1215</v>
      </c>
      <c r="Y2060" s="3" t="s">
        <v>880</v>
      </c>
      <c r="Z2060" s="3" t="str">
        <f>INDEX(业务类型!$C$4:$C$8,MATCH(纤芯!Y2060,业务类型!$B$4:$B$8,0))</f>
        <v>IDLE</v>
      </c>
      <c r="AA2060" s="3"/>
    </row>
    <row r="2061" spans="1:27" ht="33" x14ac:dyDescent="0.2">
      <c r="A2061" s="3">
        <v>2058</v>
      </c>
      <c r="B2061" s="3">
        <f t="shared" si="159"/>
        <v>37016202012</v>
      </c>
      <c r="C2061" s="3" t="s">
        <v>1166</v>
      </c>
      <c r="D2061" s="3" t="s">
        <v>216</v>
      </c>
      <c r="E2061" s="3" t="str">
        <f>INDEX(光放段!$G$4:$G$237,MATCH(纤芯!G2061,光放段!$C$4:$C$237,0))</f>
        <v>山东二干|济南青岛2号管道光缆:淄博中心路-潍坊河西局</v>
      </c>
      <c r="F2061" s="3">
        <f>INDEX(光放段!$I$4:$I$237,MATCH(纤芯!H2061,光放段!$B$4:$B$237,0))</f>
        <v>37016200000</v>
      </c>
      <c r="G2061" s="3" t="str">
        <f t="shared" si="160"/>
        <v>山东二干|济南青岛2号管道光缆:昌乐北局-潍坊河西局</v>
      </c>
      <c r="H2061" s="3">
        <f>INDEX(光放段!$B$4:$B$237,MATCH(纤芯!G2061,光放段!$C$4:$C$237,0))</f>
        <v>37016202000</v>
      </c>
      <c r="I2061" s="3" t="str">
        <f t="shared" si="161"/>
        <v>济南青岛2号管道光缆</v>
      </c>
      <c r="J2061" s="3" t="str">
        <f>INDEX(子缆名称!$B$4:$B$29,纤芯!M2061)</f>
        <v>A缆</v>
      </c>
      <c r="K2061" s="3">
        <v>12</v>
      </c>
      <c r="L2061" s="3">
        <f t="shared" si="162"/>
        <v>12</v>
      </c>
      <c r="M2061" s="3">
        <f t="shared" si="163"/>
        <v>1</v>
      </c>
      <c r="N2061" s="3" t="s">
        <v>1256</v>
      </c>
      <c r="O2061" s="3">
        <f>COUNTIF([1]局站!$D$4:$D$172,"="&amp;N2061)</f>
        <v>1</v>
      </c>
      <c r="P2061" s="3">
        <v>0</v>
      </c>
      <c r="Q2061" s="3">
        <v>0</v>
      </c>
      <c r="R2061" s="3">
        <v>0</v>
      </c>
      <c r="S2061" s="3" t="s">
        <v>58</v>
      </c>
      <c r="T2061" s="3">
        <f>COUNTIF([1]局站!$D$4:$D$172,"="&amp;S2061)</f>
        <v>1</v>
      </c>
      <c r="U2061" s="3">
        <v>0</v>
      </c>
      <c r="V2061" s="3">
        <v>0</v>
      </c>
      <c r="W2061" s="3">
        <v>0</v>
      </c>
      <c r="X2061" s="3" t="s">
        <v>1215</v>
      </c>
      <c r="Y2061" s="3" t="s">
        <v>880</v>
      </c>
      <c r="Z2061" s="3" t="str">
        <f>INDEX(业务类型!$C$4:$C$8,MATCH(纤芯!Y2061,业务类型!$B$4:$B$8,0))</f>
        <v>IDLE</v>
      </c>
      <c r="AA2061" s="3"/>
    </row>
    <row r="2062" spans="1:27" ht="33" x14ac:dyDescent="0.2">
      <c r="A2062" s="3">
        <v>2059</v>
      </c>
      <c r="B2062" s="3">
        <f t="shared" si="159"/>
        <v>37016202013</v>
      </c>
      <c r="C2062" s="3" t="s">
        <v>1166</v>
      </c>
      <c r="D2062" s="3" t="s">
        <v>216</v>
      </c>
      <c r="E2062" s="3" t="str">
        <f>INDEX(光放段!$G$4:$G$237,MATCH(纤芯!G2062,光放段!$C$4:$C$237,0))</f>
        <v>山东二干|济南青岛2号管道光缆:淄博中心路-潍坊河西局</v>
      </c>
      <c r="F2062" s="3">
        <f>INDEX(光放段!$I$4:$I$237,MATCH(纤芯!H2062,光放段!$B$4:$B$237,0))</f>
        <v>37016200000</v>
      </c>
      <c r="G2062" s="3" t="str">
        <f t="shared" si="160"/>
        <v>山东二干|济南青岛2号管道光缆:昌乐北局-潍坊河西局</v>
      </c>
      <c r="H2062" s="3">
        <f>INDEX(光放段!$B$4:$B$237,MATCH(纤芯!G2062,光放段!$C$4:$C$237,0))</f>
        <v>37016202000</v>
      </c>
      <c r="I2062" s="3" t="str">
        <f t="shared" si="161"/>
        <v>济南青岛2号管道光缆</v>
      </c>
      <c r="J2062" s="3" t="str">
        <f>INDEX(子缆名称!$B$4:$B$29,纤芯!M2062)</f>
        <v>B缆</v>
      </c>
      <c r="K2062" s="3">
        <v>13</v>
      </c>
      <c r="L2062" s="3">
        <f t="shared" si="162"/>
        <v>1</v>
      </c>
      <c r="M2062" s="3">
        <f t="shared" si="163"/>
        <v>2</v>
      </c>
      <c r="N2062" s="3" t="s">
        <v>1256</v>
      </c>
      <c r="O2062" s="3">
        <f>COUNTIF([1]局站!$D$4:$D$172,"="&amp;N2062)</f>
        <v>1</v>
      </c>
      <c r="P2062" s="3">
        <v>0</v>
      </c>
      <c r="Q2062" s="3">
        <v>0</v>
      </c>
      <c r="R2062" s="3">
        <v>0</v>
      </c>
      <c r="S2062" s="3" t="s">
        <v>58</v>
      </c>
      <c r="T2062" s="3">
        <f>COUNTIF([1]局站!$D$4:$D$172,"="&amp;S2062)</f>
        <v>1</v>
      </c>
      <c r="U2062" s="3">
        <v>0</v>
      </c>
      <c r="V2062" s="3">
        <v>0</v>
      </c>
      <c r="W2062" s="3">
        <v>0</v>
      </c>
      <c r="X2062" s="3" t="s">
        <v>1215</v>
      </c>
      <c r="Y2062" s="3" t="s">
        <v>880</v>
      </c>
      <c r="Z2062" s="3" t="str">
        <f>INDEX(业务类型!$C$4:$C$8,MATCH(纤芯!Y2062,业务类型!$B$4:$B$8,0))</f>
        <v>IDLE</v>
      </c>
      <c r="AA2062" s="3"/>
    </row>
    <row r="2063" spans="1:27" ht="33" x14ac:dyDescent="0.2">
      <c r="A2063" s="3">
        <v>2060</v>
      </c>
      <c r="B2063" s="3">
        <f t="shared" si="159"/>
        <v>37016202014</v>
      </c>
      <c r="C2063" s="3" t="s">
        <v>1166</v>
      </c>
      <c r="D2063" s="3" t="s">
        <v>216</v>
      </c>
      <c r="E2063" s="3" t="str">
        <f>INDEX(光放段!$G$4:$G$237,MATCH(纤芯!G2063,光放段!$C$4:$C$237,0))</f>
        <v>山东二干|济南青岛2号管道光缆:淄博中心路-潍坊河西局</v>
      </c>
      <c r="F2063" s="3">
        <f>INDEX(光放段!$I$4:$I$237,MATCH(纤芯!H2063,光放段!$B$4:$B$237,0))</f>
        <v>37016200000</v>
      </c>
      <c r="G2063" s="3" t="str">
        <f t="shared" si="160"/>
        <v>山东二干|济南青岛2号管道光缆:昌乐北局-潍坊河西局</v>
      </c>
      <c r="H2063" s="3">
        <f>INDEX(光放段!$B$4:$B$237,MATCH(纤芯!G2063,光放段!$C$4:$C$237,0))</f>
        <v>37016202000</v>
      </c>
      <c r="I2063" s="3" t="str">
        <f t="shared" si="161"/>
        <v>济南青岛2号管道光缆</v>
      </c>
      <c r="J2063" s="3" t="str">
        <f>INDEX(子缆名称!$B$4:$B$29,纤芯!M2063)</f>
        <v>B缆</v>
      </c>
      <c r="K2063" s="3">
        <v>14</v>
      </c>
      <c r="L2063" s="3">
        <f t="shared" si="162"/>
        <v>2</v>
      </c>
      <c r="M2063" s="3">
        <f t="shared" si="163"/>
        <v>2</v>
      </c>
      <c r="N2063" s="3" t="s">
        <v>1256</v>
      </c>
      <c r="O2063" s="3">
        <f>COUNTIF([1]局站!$D$4:$D$172,"="&amp;N2063)</f>
        <v>1</v>
      </c>
      <c r="P2063" s="3">
        <v>0</v>
      </c>
      <c r="Q2063" s="3">
        <v>0</v>
      </c>
      <c r="R2063" s="3">
        <v>0</v>
      </c>
      <c r="S2063" s="3" t="s">
        <v>58</v>
      </c>
      <c r="T2063" s="3">
        <f>COUNTIF([1]局站!$D$4:$D$172,"="&amp;S2063)</f>
        <v>1</v>
      </c>
      <c r="U2063" s="3">
        <v>0</v>
      </c>
      <c r="V2063" s="3">
        <v>0</v>
      </c>
      <c r="W2063" s="3">
        <v>0</v>
      </c>
      <c r="X2063" s="3" t="s">
        <v>1215</v>
      </c>
      <c r="Y2063" s="3" t="s">
        <v>880</v>
      </c>
      <c r="Z2063" s="3" t="str">
        <f>INDEX(业务类型!$C$4:$C$8,MATCH(纤芯!Y2063,业务类型!$B$4:$B$8,0))</f>
        <v>IDLE</v>
      </c>
      <c r="AA2063" s="3"/>
    </row>
    <row r="2064" spans="1:27" ht="33" x14ac:dyDescent="0.2">
      <c r="A2064" s="3">
        <v>2061</v>
      </c>
      <c r="B2064" s="3">
        <f t="shared" si="159"/>
        <v>37016202015</v>
      </c>
      <c r="C2064" s="3" t="s">
        <v>1166</v>
      </c>
      <c r="D2064" s="3" t="s">
        <v>216</v>
      </c>
      <c r="E2064" s="3" t="str">
        <f>INDEX(光放段!$G$4:$G$237,MATCH(纤芯!G2064,光放段!$C$4:$C$237,0))</f>
        <v>山东二干|济南青岛2号管道光缆:淄博中心路-潍坊河西局</v>
      </c>
      <c r="F2064" s="3">
        <f>INDEX(光放段!$I$4:$I$237,MATCH(纤芯!H2064,光放段!$B$4:$B$237,0))</f>
        <v>37016200000</v>
      </c>
      <c r="G2064" s="3" t="str">
        <f t="shared" si="160"/>
        <v>山东二干|济南青岛2号管道光缆:昌乐北局-潍坊河西局</v>
      </c>
      <c r="H2064" s="3">
        <f>INDEX(光放段!$B$4:$B$237,MATCH(纤芯!G2064,光放段!$C$4:$C$237,0))</f>
        <v>37016202000</v>
      </c>
      <c r="I2064" s="3" t="str">
        <f t="shared" si="161"/>
        <v>济南青岛2号管道光缆</v>
      </c>
      <c r="J2064" s="3" t="str">
        <f>INDEX(子缆名称!$B$4:$B$29,纤芯!M2064)</f>
        <v>B缆</v>
      </c>
      <c r="K2064" s="3">
        <v>15</v>
      </c>
      <c r="L2064" s="3">
        <f t="shared" si="162"/>
        <v>3</v>
      </c>
      <c r="M2064" s="3">
        <f t="shared" si="163"/>
        <v>2</v>
      </c>
      <c r="N2064" s="3" t="s">
        <v>1256</v>
      </c>
      <c r="O2064" s="3">
        <f>COUNTIF([1]局站!$D$4:$D$172,"="&amp;N2064)</f>
        <v>1</v>
      </c>
      <c r="P2064" s="3">
        <v>0</v>
      </c>
      <c r="Q2064" s="3">
        <v>0</v>
      </c>
      <c r="R2064" s="3">
        <v>0</v>
      </c>
      <c r="S2064" s="3" t="s">
        <v>58</v>
      </c>
      <c r="T2064" s="3">
        <f>COUNTIF([1]局站!$D$4:$D$172,"="&amp;S2064)</f>
        <v>1</v>
      </c>
      <c r="U2064" s="3">
        <v>0</v>
      </c>
      <c r="V2064" s="3">
        <v>0</v>
      </c>
      <c r="W2064" s="3">
        <v>0</v>
      </c>
      <c r="X2064" s="3" t="s">
        <v>1215</v>
      </c>
      <c r="Y2064" s="3" t="s">
        <v>880</v>
      </c>
      <c r="Z2064" s="3" t="str">
        <f>INDEX(业务类型!$C$4:$C$8,MATCH(纤芯!Y2064,业务类型!$B$4:$B$8,0))</f>
        <v>IDLE</v>
      </c>
      <c r="AA2064" s="3"/>
    </row>
    <row r="2065" spans="1:27" ht="33" x14ac:dyDescent="0.2">
      <c r="A2065" s="3">
        <v>2062</v>
      </c>
      <c r="B2065" s="3">
        <f t="shared" si="159"/>
        <v>37016202016</v>
      </c>
      <c r="C2065" s="3" t="s">
        <v>1166</v>
      </c>
      <c r="D2065" s="3" t="s">
        <v>216</v>
      </c>
      <c r="E2065" s="3" t="str">
        <f>INDEX(光放段!$G$4:$G$237,MATCH(纤芯!G2065,光放段!$C$4:$C$237,0))</f>
        <v>山东二干|济南青岛2号管道光缆:淄博中心路-潍坊河西局</v>
      </c>
      <c r="F2065" s="3">
        <f>INDEX(光放段!$I$4:$I$237,MATCH(纤芯!H2065,光放段!$B$4:$B$237,0))</f>
        <v>37016200000</v>
      </c>
      <c r="G2065" s="3" t="str">
        <f t="shared" si="160"/>
        <v>山东二干|济南青岛2号管道光缆:昌乐北局-潍坊河西局</v>
      </c>
      <c r="H2065" s="3">
        <f>INDEX(光放段!$B$4:$B$237,MATCH(纤芯!G2065,光放段!$C$4:$C$237,0))</f>
        <v>37016202000</v>
      </c>
      <c r="I2065" s="3" t="str">
        <f t="shared" si="161"/>
        <v>济南青岛2号管道光缆</v>
      </c>
      <c r="J2065" s="3" t="str">
        <f>INDEX(子缆名称!$B$4:$B$29,纤芯!M2065)</f>
        <v>B缆</v>
      </c>
      <c r="K2065" s="3">
        <v>16</v>
      </c>
      <c r="L2065" s="3">
        <f t="shared" si="162"/>
        <v>4</v>
      </c>
      <c r="M2065" s="3">
        <f t="shared" si="163"/>
        <v>2</v>
      </c>
      <c r="N2065" s="3" t="s">
        <v>1256</v>
      </c>
      <c r="O2065" s="3">
        <f>COUNTIF([1]局站!$D$4:$D$172,"="&amp;N2065)</f>
        <v>1</v>
      </c>
      <c r="P2065" s="3">
        <v>0</v>
      </c>
      <c r="Q2065" s="3">
        <v>0</v>
      </c>
      <c r="R2065" s="3">
        <v>0</v>
      </c>
      <c r="S2065" s="3" t="s">
        <v>58</v>
      </c>
      <c r="T2065" s="3">
        <f>COUNTIF([1]局站!$D$4:$D$172,"="&amp;S2065)</f>
        <v>1</v>
      </c>
      <c r="U2065" s="3">
        <v>0</v>
      </c>
      <c r="V2065" s="3">
        <v>0</v>
      </c>
      <c r="W2065" s="3">
        <v>0</v>
      </c>
      <c r="X2065" s="3" t="s">
        <v>1215</v>
      </c>
      <c r="Y2065" s="3" t="s">
        <v>880</v>
      </c>
      <c r="Z2065" s="3" t="str">
        <f>INDEX(业务类型!$C$4:$C$8,MATCH(纤芯!Y2065,业务类型!$B$4:$B$8,0))</f>
        <v>IDLE</v>
      </c>
      <c r="AA2065" s="3"/>
    </row>
    <row r="2066" spans="1:27" ht="33" x14ac:dyDescent="0.2">
      <c r="A2066" s="3">
        <v>2063</v>
      </c>
      <c r="B2066" s="3">
        <f t="shared" si="159"/>
        <v>37016202017</v>
      </c>
      <c r="C2066" s="3" t="s">
        <v>1166</v>
      </c>
      <c r="D2066" s="3" t="s">
        <v>216</v>
      </c>
      <c r="E2066" s="3" t="str">
        <f>INDEX(光放段!$G$4:$G$237,MATCH(纤芯!G2066,光放段!$C$4:$C$237,0))</f>
        <v>山东二干|济南青岛2号管道光缆:淄博中心路-潍坊河西局</v>
      </c>
      <c r="F2066" s="3">
        <f>INDEX(光放段!$I$4:$I$237,MATCH(纤芯!H2066,光放段!$B$4:$B$237,0))</f>
        <v>37016200000</v>
      </c>
      <c r="G2066" s="3" t="str">
        <f t="shared" si="160"/>
        <v>山东二干|济南青岛2号管道光缆:昌乐北局-潍坊河西局</v>
      </c>
      <c r="H2066" s="3">
        <f>INDEX(光放段!$B$4:$B$237,MATCH(纤芯!G2066,光放段!$C$4:$C$237,0))</f>
        <v>37016202000</v>
      </c>
      <c r="I2066" s="3" t="str">
        <f t="shared" si="161"/>
        <v>济南青岛2号管道光缆</v>
      </c>
      <c r="J2066" s="3" t="str">
        <f>INDEX(子缆名称!$B$4:$B$29,纤芯!M2066)</f>
        <v>B缆</v>
      </c>
      <c r="K2066" s="3">
        <v>17</v>
      </c>
      <c r="L2066" s="3">
        <f t="shared" si="162"/>
        <v>5</v>
      </c>
      <c r="M2066" s="3">
        <f t="shared" si="163"/>
        <v>2</v>
      </c>
      <c r="N2066" s="3" t="s">
        <v>1256</v>
      </c>
      <c r="O2066" s="3">
        <f>COUNTIF([1]局站!$D$4:$D$172,"="&amp;N2066)</f>
        <v>1</v>
      </c>
      <c r="P2066" s="3">
        <v>0</v>
      </c>
      <c r="Q2066" s="3">
        <v>0</v>
      </c>
      <c r="R2066" s="3">
        <v>0</v>
      </c>
      <c r="S2066" s="3" t="s">
        <v>58</v>
      </c>
      <c r="T2066" s="3">
        <f>COUNTIF([1]局站!$D$4:$D$172,"="&amp;S2066)</f>
        <v>1</v>
      </c>
      <c r="U2066" s="3">
        <v>0</v>
      </c>
      <c r="V2066" s="3">
        <v>0</v>
      </c>
      <c r="W2066" s="3">
        <v>0</v>
      </c>
      <c r="X2066" s="3" t="s">
        <v>1215</v>
      </c>
      <c r="Y2066" s="3" t="s">
        <v>880</v>
      </c>
      <c r="Z2066" s="3" t="str">
        <f>INDEX(业务类型!$C$4:$C$8,MATCH(纤芯!Y2066,业务类型!$B$4:$B$8,0))</f>
        <v>IDLE</v>
      </c>
      <c r="AA2066" s="3"/>
    </row>
    <row r="2067" spans="1:27" ht="33" x14ac:dyDescent="0.2">
      <c r="A2067" s="3">
        <v>2064</v>
      </c>
      <c r="B2067" s="3">
        <f t="shared" si="159"/>
        <v>37016202018</v>
      </c>
      <c r="C2067" s="3" t="s">
        <v>1166</v>
      </c>
      <c r="D2067" s="3" t="s">
        <v>216</v>
      </c>
      <c r="E2067" s="3" t="str">
        <f>INDEX(光放段!$G$4:$G$237,MATCH(纤芯!G2067,光放段!$C$4:$C$237,0))</f>
        <v>山东二干|济南青岛2号管道光缆:淄博中心路-潍坊河西局</v>
      </c>
      <c r="F2067" s="3">
        <f>INDEX(光放段!$I$4:$I$237,MATCH(纤芯!H2067,光放段!$B$4:$B$237,0))</f>
        <v>37016200000</v>
      </c>
      <c r="G2067" s="3" t="str">
        <f t="shared" si="160"/>
        <v>山东二干|济南青岛2号管道光缆:昌乐北局-潍坊河西局</v>
      </c>
      <c r="H2067" s="3">
        <f>INDEX(光放段!$B$4:$B$237,MATCH(纤芯!G2067,光放段!$C$4:$C$237,0))</f>
        <v>37016202000</v>
      </c>
      <c r="I2067" s="3" t="str">
        <f t="shared" si="161"/>
        <v>济南青岛2号管道光缆</v>
      </c>
      <c r="J2067" s="3" t="str">
        <f>INDEX(子缆名称!$B$4:$B$29,纤芯!M2067)</f>
        <v>B缆</v>
      </c>
      <c r="K2067" s="3">
        <v>18</v>
      </c>
      <c r="L2067" s="3">
        <f t="shared" si="162"/>
        <v>6</v>
      </c>
      <c r="M2067" s="3">
        <f t="shared" si="163"/>
        <v>2</v>
      </c>
      <c r="N2067" s="3" t="s">
        <v>1256</v>
      </c>
      <c r="O2067" s="3">
        <f>COUNTIF([1]局站!$D$4:$D$172,"="&amp;N2067)</f>
        <v>1</v>
      </c>
      <c r="P2067" s="3">
        <v>0</v>
      </c>
      <c r="Q2067" s="3">
        <v>0</v>
      </c>
      <c r="R2067" s="3">
        <v>0</v>
      </c>
      <c r="S2067" s="3" t="s">
        <v>58</v>
      </c>
      <c r="T2067" s="3">
        <f>COUNTIF([1]局站!$D$4:$D$172,"="&amp;S2067)</f>
        <v>1</v>
      </c>
      <c r="U2067" s="3">
        <v>0</v>
      </c>
      <c r="V2067" s="3">
        <v>0</v>
      </c>
      <c r="W2067" s="3">
        <v>0</v>
      </c>
      <c r="X2067" s="3" t="s">
        <v>1215</v>
      </c>
      <c r="Y2067" s="3" t="s">
        <v>880</v>
      </c>
      <c r="Z2067" s="3" t="str">
        <f>INDEX(业务类型!$C$4:$C$8,MATCH(纤芯!Y2067,业务类型!$B$4:$B$8,0))</f>
        <v>IDLE</v>
      </c>
      <c r="AA2067" s="3"/>
    </row>
    <row r="2068" spans="1:27" ht="33" x14ac:dyDescent="0.2">
      <c r="A2068" s="3">
        <v>2065</v>
      </c>
      <c r="B2068" s="3">
        <f t="shared" si="159"/>
        <v>37016202019</v>
      </c>
      <c r="C2068" s="3" t="s">
        <v>1166</v>
      </c>
      <c r="D2068" s="3" t="s">
        <v>216</v>
      </c>
      <c r="E2068" s="3" t="str">
        <f>INDEX(光放段!$G$4:$G$237,MATCH(纤芯!G2068,光放段!$C$4:$C$237,0))</f>
        <v>山东二干|济南青岛2号管道光缆:淄博中心路-潍坊河西局</v>
      </c>
      <c r="F2068" s="3">
        <f>INDEX(光放段!$I$4:$I$237,MATCH(纤芯!H2068,光放段!$B$4:$B$237,0))</f>
        <v>37016200000</v>
      </c>
      <c r="G2068" s="3" t="str">
        <f t="shared" si="160"/>
        <v>山东二干|济南青岛2号管道光缆:昌乐北局-潍坊河西局</v>
      </c>
      <c r="H2068" s="3">
        <f>INDEX(光放段!$B$4:$B$237,MATCH(纤芯!G2068,光放段!$C$4:$C$237,0))</f>
        <v>37016202000</v>
      </c>
      <c r="I2068" s="3" t="str">
        <f t="shared" si="161"/>
        <v>济南青岛2号管道光缆</v>
      </c>
      <c r="J2068" s="3" t="str">
        <f>INDEX(子缆名称!$B$4:$B$29,纤芯!M2068)</f>
        <v>B缆</v>
      </c>
      <c r="K2068" s="3">
        <v>19</v>
      </c>
      <c r="L2068" s="3">
        <f t="shared" si="162"/>
        <v>7</v>
      </c>
      <c r="M2068" s="3">
        <f t="shared" si="163"/>
        <v>2</v>
      </c>
      <c r="N2068" s="3" t="s">
        <v>1256</v>
      </c>
      <c r="O2068" s="3">
        <f>COUNTIF([1]局站!$D$4:$D$172,"="&amp;N2068)</f>
        <v>1</v>
      </c>
      <c r="P2068" s="3">
        <v>0</v>
      </c>
      <c r="Q2068" s="3">
        <v>0</v>
      </c>
      <c r="R2068" s="3">
        <v>0</v>
      </c>
      <c r="S2068" s="3" t="s">
        <v>58</v>
      </c>
      <c r="T2068" s="3">
        <f>COUNTIF([1]局站!$D$4:$D$172,"="&amp;S2068)</f>
        <v>1</v>
      </c>
      <c r="U2068" s="3">
        <v>0</v>
      </c>
      <c r="V2068" s="3">
        <v>0</v>
      </c>
      <c r="W2068" s="3">
        <v>0</v>
      </c>
      <c r="X2068" s="3" t="s">
        <v>1215</v>
      </c>
      <c r="Y2068" s="3" t="s">
        <v>881</v>
      </c>
      <c r="Z2068" s="3" t="str">
        <f>INDEX(业务类型!$C$4:$C$8,MATCH(纤芯!Y2068,业务类型!$B$4:$B$8,0))</f>
        <v>OTHER</v>
      </c>
      <c r="AA2068" s="3" t="s">
        <v>888</v>
      </c>
    </row>
    <row r="2069" spans="1:27" ht="33" x14ac:dyDescent="0.2">
      <c r="A2069" s="3">
        <v>2066</v>
      </c>
      <c r="B2069" s="3">
        <f t="shared" ref="B2069:B2132" si="164">H2069+K2069</f>
        <v>37016202020</v>
      </c>
      <c r="C2069" s="3" t="s">
        <v>1166</v>
      </c>
      <c r="D2069" s="3" t="s">
        <v>216</v>
      </c>
      <c r="E2069" s="3" t="str">
        <f>INDEX(光放段!$G$4:$G$237,MATCH(纤芯!G2069,光放段!$C$4:$C$237,0))</f>
        <v>山东二干|济南青岛2号管道光缆:淄博中心路-潍坊河西局</v>
      </c>
      <c r="F2069" s="3">
        <f>INDEX(光放段!$I$4:$I$237,MATCH(纤芯!H2069,光放段!$B$4:$B$237,0))</f>
        <v>37016200000</v>
      </c>
      <c r="G2069" s="3" t="str">
        <f t="shared" si="160"/>
        <v>山东二干|济南青岛2号管道光缆:昌乐北局-潍坊河西局</v>
      </c>
      <c r="H2069" s="3">
        <f>INDEX(光放段!$B$4:$B$237,MATCH(纤芯!G2069,光放段!$C$4:$C$237,0))</f>
        <v>37016202000</v>
      </c>
      <c r="I2069" s="3" t="str">
        <f t="shared" si="161"/>
        <v>济南青岛2号管道光缆</v>
      </c>
      <c r="J2069" s="3" t="str">
        <f>INDEX(子缆名称!$B$4:$B$29,纤芯!M2069)</f>
        <v>B缆</v>
      </c>
      <c r="K2069" s="3">
        <v>20</v>
      </c>
      <c r="L2069" s="3">
        <f t="shared" si="162"/>
        <v>8</v>
      </c>
      <c r="M2069" s="3">
        <f t="shared" si="163"/>
        <v>2</v>
      </c>
      <c r="N2069" s="3" t="s">
        <v>1256</v>
      </c>
      <c r="O2069" s="3">
        <f>COUNTIF([1]局站!$D$4:$D$172,"="&amp;N2069)</f>
        <v>1</v>
      </c>
      <c r="P2069" s="3">
        <v>0</v>
      </c>
      <c r="Q2069" s="3">
        <v>0</v>
      </c>
      <c r="R2069" s="3">
        <v>0</v>
      </c>
      <c r="S2069" s="3" t="s">
        <v>58</v>
      </c>
      <c r="T2069" s="3">
        <f>COUNTIF([1]局站!$D$4:$D$172,"="&amp;S2069)</f>
        <v>1</v>
      </c>
      <c r="U2069" s="3">
        <v>0</v>
      </c>
      <c r="V2069" s="3">
        <v>0</v>
      </c>
      <c r="W2069" s="3">
        <v>0</v>
      </c>
      <c r="X2069" s="3" t="s">
        <v>1215</v>
      </c>
      <c r="Y2069" s="3" t="s">
        <v>881</v>
      </c>
      <c r="Z2069" s="3" t="str">
        <f>INDEX(业务类型!$C$4:$C$8,MATCH(纤芯!Y2069,业务类型!$B$4:$B$8,0))</f>
        <v>OTHER</v>
      </c>
      <c r="AA2069" s="3" t="s">
        <v>888</v>
      </c>
    </row>
    <row r="2070" spans="1:27" ht="33" x14ac:dyDescent="0.2">
      <c r="A2070" s="3">
        <v>2067</v>
      </c>
      <c r="B2070" s="3">
        <f t="shared" si="164"/>
        <v>37016202021</v>
      </c>
      <c r="C2070" s="3" t="s">
        <v>1166</v>
      </c>
      <c r="D2070" s="3" t="s">
        <v>216</v>
      </c>
      <c r="E2070" s="3" t="str">
        <f>INDEX(光放段!$G$4:$G$237,MATCH(纤芯!G2070,光放段!$C$4:$C$237,0))</f>
        <v>山东二干|济南青岛2号管道光缆:淄博中心路-潍坊河西局</v>
      </c>
      <c r="F2070" s="3">
        <f>INDEX(光放段!$I$4:$I$237,MATCH(纤芯!H2070,光放段!$B$4:$B$237,0))</f>
        <v>37016200000</v>
      </c>
      <c r="G2070" s="3" t="str">
        <f t="shared" si="160"/>
        <v>山东二干|济南青岛2号管道光缆:昌乐北局-潍坊河西局</v>
      </c>
      <c r="H2070" s="3">
        <f>INDEX(光放段!$B$4:$B$237,MATCH(纤芯!G2070,光放段!$C$4:$C$237,0))</f>
        <v>37016202000</v>
      </c>
      <c r="I2070" s="3" t="str">
        <f t="shared" si="161"/>
        <v>济南青岛2号管道光缆</v>
      </c>
      <c r="J2070" s="3" t="str">
        <f>INDEX(子缆名称!$B$4:$B$29,纤芯!M2070)</f>
        <v>B缆</v>
      </c>
      <c r="K2070" s="3">
        <v>21</v>
      </c>
      <c r="L2070" s="3">
        <f t="shared" si="162"/>
        <v>9</v>
      </c>
      <c r="M2070" s="3">
        <f t="shared" si="163"/>
        <v>2</v>
      </c>
      <c r="N2070" s="3" t="s">
        <v>1256</v>
      </c>
      <c r="O2070" s="3">
        <f>COUNTIF([1]局站!$D$4:$D$172,"="&amp;N2070)</f>
        <v>1</v>
      </c>
      <c r="P2070" s="3">
        <v>0</v>
      </c>
      <c r="Q2070" s="3">
        <v>0</v>
      </c>
      <c r="R2070" s="3">
        <v>0</v>
      </c>
      <c r="S2070" s="3" t="s">
        <v>58</v>
      </c>
      <c r="T2070" s="3">
        <f>COUNTIF([1]局站!$D$4:$D$172,"="&amp;S2070)</f>
        <v>1</v>
      </c>
      <c r="U2070" s="3">
        <v>0</v>
      </c>
      <c r="V2070" s="3">
        <v>0</v>
      </c>
      <c r="W2070" s="3">
        <v>0</v>
      </c>
      <c r="X2070" s="3" t="s">
        <v>1215</v>
      </c>
      <c r="Y2070" s="3" t="s">
        <v>880</v>
      </c>
      <c r="Z2070" s="3" t="str">
        <f>INDEX(业务类型!$C$4:$C$8,MATCH(纤芯!Y2070,业务类型!$B$4:$B$8,0))</f>
        <v>IDLE</v>
      </c>
      <c r="AA2070" s="3"/>
    </row>
    <row r="2071" spans="1:27" ht="33" x14ac:dyDescent="0.2">
      <c r="A2071" s="3">
        <v>2068</v>
      </c>
      <c r="B2071" s="3">
        <f t="shared" si="164"/>
        <v>37016202022</v>
      </c>
      <c r="C2071" s="3" t="s">
        <v>1166</v>
      </c>
      <c r="D2071" s="3" t="s">
        <v>216</v>
      </c>
      <c r="E2071" s="3" t="str">
        <f>INDEX(光放段!$G$4:$G$237,MATCH(纤芯!G2071,光放段!$C$4:$C$237,0))</f>
        <v>山东二干|济南青岛2号管道光缆:淄博中心路-潍坊河西局</v>
      </c>
      <c r="F2071" s="3">
        <f>INDEX(光放段!$I$4:$I$237,MATCH(纤芯!H2071,光放段!$B$4:$B$237,0))</f>
        <v>37016200000</v>
      </c>
      <c r="G2071" s="3" t="str">
        <f t="shared" si="160"/>
        <v>山东二干|济南青岛2号管道光缆:昌乐北局-潍坊河西局</v>
      </c>
      <c r="H2071" s="3">
        <f>INDEX(光放段!$B$4:$B$237,MATCH(纤芯!G2071,光放段!$C$4:$C$237,0))</f>
        <v>37016202000</v>
      </c>
      <c r="I2071" s="3" t="str">
        <f t="shared" si="161"/>
        <v>济南青岛2号管道光缆</v>
      </c>
      <c r="J2071" s="3" t="str">
        <f>INDEX(子缆名称!$B$4:$B$29,纤芯!M2071)</f>
        <v>B缆</v>
      </c>
      <c r="K2071" s="3">
        <v>22</v>
      </c>
      <c r="L2071" s="3">
        <f t="shared" si="162"/>
        <v>10</v>
      </c>
      <c r="M2071" s="3">
        <f t="shared" si="163"/>
        <v>2</v>
      </c>
      <c r="N2071" s="3" t="s">
        <v>1256</v>
      </c>
      <c r="O2071" s="3">
        <f>COUNTIF([1]局站!$D$4:$D$172,"="&amp;N2071)</f>
        <v>1</v>
      </c>
      <c r="P2071" s="3">
        <v>0</v>
      </c>
      <c r="Q2071" s="3">
        <v>0</v>
      </c>
      <c r="R2071" s="3">
        <v>0</v>
      </c>
      <c r="S2071" s="3" t="s">
        <v>58</v>
      </c>
      <c r="T2071" s="3">
        <f>COUNTIF([1]局站!$D$4:$D$172,"="&amp;S2071)</f>
        <v>1</v>
      </c>
      <c r="U2071" s="3">
        <v>0</v>
      </c>
      <c r="V2071" s="3">
        <v>0</v>
      </c>
      <c r="W2071" s="3">
        <v>0</v>
      </c>
      <c r="X2071" s="3" t="s">
        <v>1215</v>
      </c>
      <c r="Y2071" s="3" t="s">
        <v>880</v>
      </c>
      <c r="Z2071" s="3" t="str">
        <f>INDEX(业务类型!$C$4:$C$8,MATCH(纤芯!Y2071,业务类型!$B$4:$B$8,0))</f>
        <v>IDLE</v>
      </c>
      <c r="AA2071" s="3"/>
    </row>
    <row r="2072" spans="1:27" ht="33" x14ac:dyDescent="0.2">
      <c r="A2072" s="3">
        <v>2069</v>
      </c>
      <c r="B2072" s="3">
        <f t="shared" si="164"/>
        <v>37016301001</v>
      </c>
      <c r="C2072" s="3" t="s">
        <v>1166</v>
      </c>
      <c r="D2072" s="3" t="s">
        <v>216</v>
      </c>
      <c r="E2072" s="3" t="str">
        <f>INDEX(光放段!$G$4:$G$237,MATCH(纤芯!G2072,光放段!$C$4:$C$237,0))</f>
        <v>山东二干|济南青岛2号管道光缆:潍坊河西局-青岛山东路</v>
      </c>
      <c r="F2072" s="3">
        <f>INDEX(光放段!$I$4:$I$237,MATCH(纤芯!H2072,光放段!$B$4:$B$237,0))</f>
        <v>37016300000</v>
      </c>
      <c r="G2072" s="3" t="str">
        <f t="shared" si="160"/>
        <v>山东二干|济南青岛2号管道光缆:潍坊河西局-昌邑饮马</v>
      </c>
      <c r="H2072" s="3">
        <f>INDEX(光放段!$B$4:$B$237,MATCH(纤芯!G2072,光放段!$C$4:$C$237,0))</f>
        <v>37016301000</v>
      </c>
      <c r="I2072" s="3" t="str">
        <f t="shared" si="161"/>
        <v>济南青岛2号管道光缆</v>
      </c>
      <c r="J2072" s="3" t="str">
        <f>INDEX(子缆名称!$B$4:$B$29,纤芯!M2072)</f>
        <v>A缆</v>
      </c>
      <c r="K2072" s="3">
        <v>1</v>
      </c>
      <c r="L2072" s="3">
        <f t="shared" si="162"/>
        <v>1</v>
      </c>
      <c r="M2072" s="3">
        <f t="shared" si="163"/>
        <v>1</v>
      </c>
      <c r="N2072" s="3" t="s">
        <v>58</v>
      </c>
      <c r="O2072" s="3">
        <f>COUNTIF([1]局站!$D$4:$D$172,"="&amp;N2072)</f>
        <v>1</v>
      </c>
      <c r="P2072" s="3">
        <v>0</v>
      </c>
      <c r="Q2072" s="3">
        <v>0</v>
      </c>
      <c r="R2072" s="3">
        <v>0</v>
      </c>
      <c r="S2072" s="3" t="s">
        <v>59</v>
      </c>
      <c r="T2072" s="3">
        <f>COUNTIF([1]局站!$D$4:$D$172,"="&amp;S2072)</f>
        <v>1</v>
      </c>
      <c r="U2072" s="3">
        <v>0</v>
      </c>
      <c r="V2072" s="3">
        <v>0</v>
      </c>
      <c r="W2072" s="3">
        <v>0</v>
      </c>
      <c r="X2072" s="3" t="s">
        <v>1215</v>
      </c>
      <c r="Y2072" s="3" t="s">
        <v>880</v>
      </c>
      <c r="Z2072" s="3" t="str">
        <f>INDEX(业务类型!$C$4:$C$8,MATCH(纤芯!Y2072,业务类型!$B$4:$B$8,0))</f>
        <v>IDLE</v>
      </c>
      <c r="AA2072" s="3"/>
    </row>
    <row r="2073" spans="1:27" ht="33" x14ac:dyDescent="0.2">
      <c r="A2073" s="3">
        <v>2070</v>
      </c>
      <c r="B2073" s="3">
        <f t="shared" si="164"/>
        <v>37016301002</v>
      </c>
      <c r="C2073" s="3" t="s">
        <v>1166</v>
      </c>
      <c r="D2073" s="3" t="s">
        <v>216</v>
      </c>
      <c r="E2073" s="3" t="str">
        <f>INDEX(光放段!$G$4:$G$237,MATCH(纤芯!G2073,光放段!$C$4:$C$237,0))</f>
        <v>山东二干|济南青岛2号管道光缆:潍坊河西局-青岛山东路</v>
      </c>
      <c r="F2073" s="3">
        <f>INDEX(光放段!$I$4:$I$237,MATCH(纤芯!H2073,光放段!$B$4:$B$237,0))</f>
        <v>37016300000</v>
      </c>
      <c r="G2073" s="3" t="str">
        <f t="shared" si="160"/>
        <v>山东二干|济南青岛2号管道光缆:潍坊河西局-昌邑饮马</v>
      </c>
      <c r="H2073" s="3">
        <f>INDEX(光放段!$B$4:$B$237,MATCH(纤芯!G2073,光放段!$C$4:$C$237,0))</f>
        <v>37016301000</v>
      </c>
      <c r="I2073" s="3" t="str">
        <f t="shared" si="161"/>
        <v>济南青岛2号管道光缆</v>
      </c>
      <c r="J2073" s="3" t="str">
        <f>INDEX(子缆名称!$B$4:$B$29,纤芯!M2073)</f>
        <v>A缆</v>
      </c>
      <c r="K2073" s="3">
        <v>2</v>
      </c>
      <c r="L2073" s="3">
        <f t="shared" si="162"/>
        <v>2</v>
      </c>
      <c r="M2073" s="3">
        <f t="shared" si="163"/>
        <v>1</v>
      </c>
      <c r="N2073" s="3" t="s">
        <v>58</v>
      </c>
      <c r="O2073" s="3">
        <f>COUNTIF([1]局站!$D$4:$D$172,"="&amp;N2073)</f>
        <v>1</v>
      </c>
      <c r="P2073" s="3">
        <v>0</v>
      </c>
      <c r="Q2073" s="3">
        <v>0</v>
      </c>
      <c r="R2073" s="3">
        <v>0</v>
      </c>
      <c r="S2073" s="3" t="s">
        <v>59</v>
      </c>
      <c r="T2073" s="3">
        <f>COUNTIF([1]局站!$D$4:$D$172,"="&amp;S2073)</f>
        <v>1</v>
      </c>
      <c r="U2073" s="3">
        <v>0</v>
      </c>
      <c r="V2073" s="3">
        <v>0</v>
      </c>
      <c r="W2073" s="3">
        <v>0</v>
      </c>
      <c r="X2073" s="3" t="s">
        <v>1215</v>
      </c>
      <c r="Y2073" s="3" t="s">
        <v>880</v>
      </c>
      <c r="Z2073" s="3" t="str">
        <f>INDEX(业务类型!$C$4:$C$8,MATCH(纤芯!Y2073,业务类型!$B$4:$B$8,0))</f>
        <v>IDLE</v>
      </c>
      <c r="AA2073" s="3"/>
    </row>
    <row r="2074" spans="1:27" ht="33" x14ac:dyDescent="0.2">
      <c r="A2074" s="3">
        <v>2071</v>
      </c>
      <c r="B2074" s="3">
        <f t="shared" si="164"/>
        <v>37016301003</v>
      </c>
      <c r="C2074" s="3" t="s">
        <v>1166</v>
      </c>
      <c r="D2074" s="3" t="s">
        <v>216</v>
      </c>
      <c r="E2074" s="3" t="str">
        <f>INDEX(光放段!$G$4:$G$237,MATCH(纤芯!G2074,光放段!$C$4:$C$237,0))</f>
        <v>山东二干|济南青岛2号管道光缆:潍坊河西局-青岛山东路</v>
      </c>
      <c r="F2074" s="3">
        <f>INDEX(光放段!$I$4:$I$237,MATCH(纤芯!H2074,光放段!$B$4:$B$237,0))</f>
        <v>37016300000</v>
      </c>
      <c r="G2074" s="3" t="str">
        <f t="shared" si="160"/>
        <v>山东二干|济南青岛2号管道光缆:潍坊河西局-昌邑饮马</v>
      </c>
      <c r="H2074" s="3">
        <f>INDEX(光放段!$B$4:$B$237,MATCH(纤芯!G2074,光放段!$C$4:$C$237,0))</f>
        <v>37016301000</v>
      </c>
      <c r="I2074" s="3" t="str">
        <f t="shared" si="161"/>
        <v>济南青岛2号管道光缆</v>
      </c>
      <c r="J2074" s="3" t="str">
        <f>INDEX(子缆名称!$B$4:$B$29,纤芯!M2074)</f>
        <v>A缆</v>
      </c>
      <c r="K2074" s="3">
        <v>3</v>
      </c>
      <c r="L2074" s="3">
        <f t="shared" si="162"/>
        <v>3</v>
      </c>
      <c r="M2074" s="3">
        <f t="shared" si="163"/>
        <v>1</v>
      </c>
      <c r="N2074" s="3" t="s">
        <v>58</v>
      </c>
      <c r="O2074" s="3">
        <f>COUNTIF([1]局站!$D$4:$D$172,"="&amp;N2074)</f>
        <v>1</v>
      </c>
      <c r="P2074" s="3">
        <v>0</v>
      </c>
      <c r="Q2074" s="3">
        <v>0</v>
      </c>
      <c r="R2074" s="3">
        <v>0</v>
      </c>
      <c r="S2074" s="3" t="s">
        <v>59</v>
      </c>
      <c r="T2074" s="3">
        <f>COUNTIF([1]局站!$D$4:$D$172,"="&amp;S2074)</f>
        <v>1</v>
      </c>
      <c r="U2074" s="3">
        <v>0</v>
      </c>
      <c r="V2074" s="3">
        <v>0</v>
      </c>
      <c r="W2074" s="3">
        <v>0</v>
      </c>
      <c r="X2074" s="3" t="s">
        <v>1215</v>
      </c>
      <c r="Y2074" s="3" t="s">
        <v>880</v>
      </c>
      <c r="Z2074" s="3" t="str">
        <f>INDEX(业务类型!$C$4:$C$8,MATCH(纤芯!Y2074,业务类型!$B$4:$B$8,0))</f>
        <v>IDLE</v>
      </c>
      <c r="AA2074" s="3"/>
    </row>
    <row r="2075" spans="1:27" ht="33" x14ac:dyDescent="0.2">
      <c r="A2075" s="3">
        <v>2072</v>
      </c>
      <c r="B2075" s="3">
        <f t="shared" si="164"/>
        <v>37016301004</v>
      </c>
      <c r="C2075" s="3" t="s">
        <v>1166</v>
      </c>
      <c r="D2075" s="3" t="s">
        <v>216</v>
      </c>
      <c r="E2075" s="3" t="str">
        <f>INDEX(光放段!$G$4:$G$237,MATCH(纤芯!G2075,光放段!$C$4:$C$237,0))</f>
        <v>山东二干|济南青岛2号管道光缆:潍坊河西局-青岛山东路</v>
      </c>
      <c r="F2075" s="3">
        <f>INDEX(光放段!$I$4:$I$237,MATCH(纤芯!H2075,光放段!$B$4:$B$237,0))</f>
        <v>37016300000</v>
      </c>
      <c r="G2075" s="3" t="str">
        <f t="shared" si="160"/>
        <v>山东二干|济南青岛2号管道光缆:潍坊河西局-昌邑饮马</v>
      </c>
      <c r="H2075" s="3">
        <f>INDEX(光放段!$B$4:$B$237,MATCH(纤芯!G2075,光放段!$C$4:$C$237,0))</f>
        <v>37016301000</v>
      </c>
      <c r="I2075" s="3" t="str">
        <f t="shared" si="161"/>
        <v>济南青岛2号管道光缆</v>
      </c>
      <c r="J2075" s="3" t="str">
        <f>INDEX(子缆名称!$B$4:$B$29,纤芯!M2075)</f>
        <v>A缆</v>
      </c>
      <c r="K2075" s="3">
        <v>4</v>
      </c>
      <c r="L2075" s="3">
        <f t="shared" si="162"/>
        <v>4</v>
      </c>
      <c r="M2075" s="3">
        <f t="shared" si="163"/>
        <v>1</v>
      </c>
      <c r="N2075" s="3" t="s">
        <v>58</v>
      </c>
      <c r="O2075" s="3">
        <f>COUNTIF([1]局站!$D$4:$D$172,"="&amp;N2075)</f>
        <v>1</v>
      </c>
      <c r="P2075" s="3">
        <v>0</v>
      </c>
      <c r="Q2075" s="3">
        <v>0</v>
      </c>
      <c r="R2075" s="3">
        <v>0</v>
      </c>
      <c r="S2075" s="3" t="s">
        <v>59</v>
      </c>
      <c r="T2075" s="3">
        <f>COUNTIF([1]局站!$D$4:$D$172,"="&amp;S2075)</f>
        <v>1</v>
      </c>
      <c r="U2075" s="3">
        <v>0</v>
      </c>
      <c r="V2075" s="3">
        <v>0</v>
      </c>
      <c r="W2075" s="3">
        <v>0</v>
      </c>
      <c r="X2075" s="3" t="s">
        <v>1215</v>
      </c>
      <c r="Y2075" s="3" t="s">
        <v>881</v>
      </c>
      <c r="Z2075" s="3" t="str">
        <f>INDEX(业务类型!$C$4:$C$8,MATCH(纤芯!Y2075,业务类型!$B$4:$B$8,0))</f>
        <v>OTHER</v>
      </c>
      <c r="AA2075" s="3" t="s">
        <v>888</v>
      </c>
    </row>
    <row r="2076" spans="1:27" ht="33" x14ac:dyDescent="0.2">
      <c r="A2076" s="3">
        <v>2073</v>
      </c>
      <c r="B2076" s="3">
        <f t="shared" si="164"/>
        <v>37016301005</v>
      </c>
      <c r="C2076" s="3" t="s">
        <v>1166</v>
      </c>
      <c r="D2076" s="3" t="s">
        <v>216</v>
      </c>
      <c r="E2076" s="3" t="str">
        <f>INDEX(光放段!$G$4:$G$237,MATCH(纤芯!G2076,光放段!$C$4:$C$237,0))</f>
        <v>山东二干|济南青岛2号管道光缆:潍坊河西局-青岛山东路</v>
      </c>
      <c r="F2076" s="3">
        <f>INDEX(光放段!$I$4:$I$237,MATCH(纤芯!H2076,光放段!$B$4:$B$237,0))</f>
        <v>37016300000</v>
      </c>
      <c r="G2076" s="3" t="str">
        <f t="shared" si="160"/>
        <v>山东二干|济南青岛2号管道光缆:潍坊河西局-昌邑饮马</v>
      </c>
      <c r="H2076" s="3">
        <f>INDEX(光放段!$B$4:$B$237,MATCH(纤芯!G2076,光放段!$C$4:$C$237,0))</f>
        <v>37016301000</v>
      </c>
      <c r="I2076" s="3" t="str">
        <f t="shared" si="161"/>
        <v>济南青岛2号管道光缆</v>
      </c>
      <c r="J2076" s="3" t="str">
        <f>INDEX(子缆名称!$B$4:$B$29,纤芯!M2076)</f>
        <v>A缆</v>
      </c>
      <c r="K2076" s="3">
        <v>5</v>
      </c>
      <c r="L2076" s="3">
        <f t="shared" si="162"/>
        <v>5</v>
      </c>
      <c r="M2076" s="3">
        <f t="shared" si="163"/>
        <v>1</v>
      </c>
      <c r="N2076" s="3" t="s">
        <v>58</v>
      </c>
      <c r="O2076" s="3">
        <f>COUNTIF([1]局站!$D$4:$D$172,"="&amp;N2076)</f>
        <v>1</v>
      </c>
      <c r="P2076" s="3">
        <v>0</v>
      </c>
      <c r="Q2076" s="3">
        <v>0</v>
      </c>
      <c r="R2076" s="3">
        <v>0</v>
      </c>
      <c r="S2076" s="3" t="s">
        <v>59</v>
      </c>
      <c r="T2076" s="3">
        <f>COUNTIF([1]局站!$D$4:$D$172,"="&amp;S2076)</f>
        <v>1</v>
      </c>
      <c r="U2076" s="3">
        <v>0</v>
      </c>
      <c r="V2076" s="3">
        <v>0</v>
      </c>
      <c r="W2076" s="3">
        <v>0</v>
      </c>
      <c r="X2076" s="3" t="s">
        <v>1215</v>
      </c>
      <c r="Y2076" s="3" t="s">
        <v>880</v>
      </c>
      <c r="Z2076" s="3" t="str">
        <f>INDEX(业务类型!$C$4:$C$8,MATCH(纤芯!Y2076,业务类型!$B$4:$B$8,0))</f>
        <v>IDLE</v>
      </c>
      <c r="AA2076" s="3"/>
    </row>
    <row r="2077" spans="1:27" ht="33" x14ac:dyDescent="0.2">
      <c r="A2077" s="3">
        <v>2074</v>
      </c>
      <c r="B2077" s="3">
        <f t="shared" si="164"/>
        <v>37016301006</v>
      </c>
      <c r="C2077" s="3" t="s">
        <v>1166</v>
      </c>
      <c r="D2077" s="3" t="s">
        <v>216</v>
      </c>
      <c r="E2077" s="3" t="str">
        <f>INDEX(光放段!$G$4:$G$237,MATCH(纤芯!G2077,光放段!$C$4:$C$237,0))</f>
        <v>山东二干|济南青岛2号管道光缆:潍坊河西局-青岛山东路</v>
      </c>
      <c r="F2077" s="3">
        <f>INDEX(光放段!$I$4:$I$237,MATCH(纤芯!H2077,光放段!$B$4:$B$237,0))</f>
        <v>37016300000</v>
      </c>
      <c r="G2077" s="3" t="str">
        <f t="shared" si="160"/>
        <v>山东二干|济南青岛2号管道光缆:潍坊河西局-昌邑饮马</v>
      </c>
      <c r="H2077" s="3">
        <f>INDEX(光放段!$B$4:$B$237,MATCH(纤芯!G2077,光放段!$C$4:$C$237,0))</f>
        <v>37016301000</v>
      </c>
      <c r="I2077" s="3" t="str">
        <f t="shared" si="161"/>
        <v>济南青岛2号管道光缆</v>
      </c>
      <c r="J2077" s="3" t="str">
        <f>INDEX(子缆名称!$B$4:$B$29,纤芯!M2077)</f>
        <v>A缆</v>
      </c>
      <c r="K2077" s="3">
        <v>6</v>
      </c>
      <c r="L2077" s="3">
        <f t="shared" si="162"/>
        <v>6</v>
      </c>
      <c r="M2077" s="3">
        <f t="shared" si="163"/>
        <v>1</v>
      </c>
      <c r="N2077" s="3" t="s">
        <v>58</v>
      </c>
      <c r="O2077" s="3">
        <f>COUNTIF([1]局站!$D$4:$D$172,"="&amp;N2077)</f>
        <v>1</v>
      </c>
      <c r="P2077" s="3">
        <v>0</v>
      </c>
      <c r="Q2077" s="3">
        <v>0</v>
      </c>
      <c r="R2077" s="3">
        <v>0</v>
      </c>
      <c r="S2077" s="3" t="s">
        <v>59</v>
      </c>
      <c r="T2077" s="3">
        <f>COUNTIF([1]局站!$D$4:$D$172,"="&amp;S2077)</f>
        <v>1</v>
      </c>
      <c r="U2077" s="3">
        <v>0</v>
      </c>
      <c r="V2077" s="3">
        <v>0</v>
      </c>
      <c r="W2077" s="3">
        <v>0</v>
      </c>
      <c r="X2077" s="3" t="s">
        <v>1215</v>
      </c>
      <c r="Y2077" s="3" t="s">
        <v>880</v>
      </c>
      <c r="Z2077" s="3" t="str">
        <f>INDEX(业务类型!$C$4:$C$8,MATCH(纤芯!Y2077,业务类型!$B$4:$B$8,0))</f>
        <v>IDLE</v>
      </c>
      <c r="AA2077" s="3"/>
    </row>
    <row r="2078" spans="1:27" ht="33" x14ac:dyDescent="0.2">
      <c r="A2078" s="3">
        <v>2075</v>
      </c>
      <c r="B2078" s="3">
        <f t="shared" si="164"/>
        <v>37016301007</v>
      </c>
      <c r="C2078" s="3" t="s">
        <v>1166</v>
      </c>
      <c r="D2078" s="3" t="s">
        <v>216</v>
      </c>
      <c r="E2078" s="3" t="str">
        <f>INDEX(光放段!$G$4:$G$237,MATCH(纤芯!G2078,光放段!$C$4:$C$237,0))</f>
        <v>山东二干|济南青岛2号管道光缆:潍坊河西局-青岛山东路</v>
      </c>
      <c r="F2078" s="3">
        <f>INDEX(光放段!$I$4:$I$237,MATCH(纤芯!H2078,光放段!$B$4:$B$237,0))</f>
        <v>37016300000</v>
      </c>
      <c r="G2078" s="3" t="str">
        <f t="shared" si="160"/>
        <v>山东二干|济南青岛2号管道光缆:潍坊河西局-昌邑饮马</v>
      </c>
      <c r="H2078" s="3">
        <f>INDEX(光放段!$B$4:$B$237,MATCH(纤芯!G2078,光放段!$C$4:$C$237,0))</f>
        <v>37016301000</v>
      </c>
      <c r="I2078" s="3" t="str">
        <f t="shared" si="161"/>
        <v>济南青岛2号管道光缆</v>
      </c>
      <c r="J2078" s="3" t="str">
        <f>INDEX(子缆名称!$B$4:$B$29,纤芯!M2078)</f>
        <v>A缆</v>
      </c>
      <c r="K2078" s="3">
        <v>7</v>
      </c>
      <c r="L2078" s="3">
        <f t="shared" si="162"/>
        <v>7</v>
      </c>
      <c r="M2078" s="3">
        <f t="shared" si="163"/>
        <v>1</v>
      </c>
      <c r="N2078" s="3" t="s">
        <v>58</v>
      </c>
      <c r="O2078" s="3">
        <f>COUNTIF([1]局站!$D$4:$D$172,"="&amp;N2078)</f>
        <v>1</v>
      </c>
      <c r="P2078" s="3">
        <v>0</v>
      </c>
      <c r="Q2078" s="3">
        <v>0</v>
      </c>
      <c r="R2078" s="3">
        <v>0</v>
      </c>
      <c r="S2078" s="3" t="s">
        <v>59</v>
      </c>
      <c r="T2078" s="3">
        <f>COUNTIF([1]局站!$D$4:$D$172,"="&amp;S2078)</f>
        <v>1</v>
      </c>
      <c r="U2078" s="3">
        <v>0</v>
      </c>
      <c r="V2078" s="3">
        <v>0</v>
      </c>
      <c r="W2078" s="3">
        <v>0</v>
      </c>
      <c r="X2078" s="3" t="s">
        <v>1215</v>
      </c>
      <c r="Y2078" s="3" t="s">
        <v>880</v>
      </c>
      <c r="Z2078" s="3" t="str">
        <f>INDEX(业务类型!$C$4:$C$8,MATCH(纤芯!Y2078,业务类型!$B$4:$B$8,0))</f>
        <v>IDLE</v>
      </c>
      <c r="AA2078" s="3"/>
    </row>
    <row r="2079" spans="1:27" ht="33" x14ac:dyDescent="0.2">
      <c r="A2079" s="3">
        <v>2076</v>
      </c>
      <c r="B2079" s="3">
        <f t="shared" si="164"/>
        <v>37016301008</v>
      </c>
      <c r="C2079" s="3" t="s">
        <v>1166</v>
      </c>
      <c r="D2079" s="3" t="s">
        <v>216</v>
      </c>
      <c r="E2079" s="3" t="str">
        <f>INDEX(光放段!$G$4:$G$237,MATCH(纤芯!G2079,光放段!$C$4:$C$237,0))</f>
        <v>山东二干|济南青岛2号管道光缆:潍坊河西局-青岛山东路</v>
      </c>
      <c r="F2079" s="3">
        <f>INDEX(光放段!$I$4:$I$237,MATCH(纤芯!H2079,光放段!$B$4:$B$237,0))</f>
        <v>37016300000</v>
      </c>
      <c r="G2079" s="3" t="str">
        <f t="shared" si="160"/>
        <v>山东二干|济南青岛2号管道光缆:潍坊河西局-昌邑饮马</v>
      </c>
      <c r="H2079" s="3">
        <f>INDEX(光放段!$B$4:$B$237,MATCH(纤芯!G2079,光放段!$C$4:$C$237,0))</f>
        <v>37016301000</v>
      </c>
      <c r="I2079" s="3" t="str">
        <f t="shared" si="161"/>
        <v>济南青岛2号管道光缆</v>
      </c>
      <c r="J2079" s="3" t="str">
        <f>INDEX(子缆名称!$B$4:$B$29,纤芯!M2079)</f>
        <v>A缆</v>
      </c>
      <c r="K2079" s="3">
        <v>8</v>
      </c>
      <c r="L2079" s="3">
        <f t="shared" si="162"/>
        <v>8</v>
      </c>
      <c r="M2079" s="3">
        <f t="shared" si="163"/>
        <v>1</v>
      </c>
      <c r="N2079" s="3" t="s">
        <v>58</v>
      </c>
      <c r="O2079" s="3">
        <f>COUNTIF([1]局站!$D$4:$D$172,"="&amp;N2079)</f>
        <v>1</v>
      </c>
      <c r="P2079" s="3">
        <v>0</v>
      </c>
      <c r="Q2079" s="3">
        <v>0</v>
      </c>
      <c r="R2079" s="3">
        <v>0</v>
      </c>
      <c r="S2079" s="3" t="s">
        <v>59</v>
      </c>
      <c r="T2079" s="3">
        <f>COUNTIF([1]局站!$D$4:$D$172,"="&amp;S2079)</f>
        <v>1</v>
      </c>
      <c r="U2079" s="3">
        <v>0</v>
      </c>
      <c r="V2079" s="3">
        <v>0</v>
      </c>
      <c r="W2079" s="3">
        <v>0</v>
      </c>
      <c r="X2079" s="3" t="s">
        <v>1215</v>
      </c>
      <c r="Y2079" s="3" t="s">
        <v>880</v>
      </c>
      <c r="Z2079" s="3" t="str">
        <f>INDEX(业务类型!$C$4:$C$8,MATCH(纤芯!Y2079,业务类型!$B$4:$B$8,0))</f>
        <v>IDLE</v>
      </c>
      <c r="AA2079" s="3"/>
    </row>
    <row r="2080" spans="1:27" ht="33" x14ac:dyDescent="0.2">
      <c r="A2080" s="3">
        <v>2077</v>
      </c>
      <c r="B2080" s="3">
        <f t="shared" si="164"/>
        <v>37016301009</v>
      </c>
      <c r="C2080" s="3" t="s">
        <v>1166</v>
      </c>
      <c r="D2080" s="3" t="s">
        <v>216</v>
      </c>
      <c r="E2080" s="3" t="str">
        <f>INDEX(光放段!$G$4:$G$237,MATCH(纤芯!G2080,光放段!$C$4:$C$237,0))</f>
        <v>山东二干|济南青岛2号管道光缆:潍坊河西局-青岛山东路</v>
      </c>
      <c r="F2080" s="3">
        <f>INDEX(光放段!$I$4:$I$237,MATCH(纤芯!H2080,光放段!$B$4:$B$237,0))</f>
        <v>37016300000</v>
      </c>
      <c r="G2080" s="3" t="str">
        <f t="shared" si="160"/>
        <v>山东二干|济南青岛2号管道光缆:潍坊河西局-昌邑饮马</v>
      </c>
      <c r="H2080" s="3">
        <f>INDEX(光放段!$B$4:$B$237,MATCH(纤芯!G2080,光放段!$C$4:$C$237,0))</f>
        <v>37016301000</v>
      </c>
      <c r="I2080" s="3" t="str">
        <f t="shared" si="161"/>
        <v>济南青岛2号管道光缆</v>
      </c>
      <c r="J2080" s="3" t="str">
        <f>INDEX(子缆名称!$B$4:$B$29,纤芯!M2080)</f>
        <v>A缆</v>
      </c>
      <c r="K2080" s="3">
        <v>9</v>
      </c>
      <c r="L2080" s="3">
        <f t="shared" si="162"/>
        <v>9</v>
      </c>
      <c r="M2080" s="3">
        <f t="shared" si="163"/>
        <v>1</v>
      </c>
      <c r="N2080" s="3" t="s">
        <v>58</v>
      </c>
      <c r="O2080" s="3">
        <f>COUNTIF([1]局站!$D$4:$D$172,"="&amp;N2080)</f>
        <v>1</v>
      </c>
      <c r="P2080" s="3">
        <v>0</v>
      </c>
      <c r="Q2080" s="3">
        <v>0</v>
      </c>
      <c r="R2080" s="3">
        <v>0</v>
      </c>
      <c r="S2080" s="3" t="s">
        <v>59</v>
      </c>
      <c r="T2080" s="3">
        <f>COUNTIF([1]局站!$D$4:$D$172,"="&amp;S2080)</f>
        <v>1</v>
      </c>
      <c r="U2080" s="3">
        <v>0</v>
      </c>
      <c r="V2080" s="3">
        <v>0</v>
      </c>
      <c r="W2080" s="3">
        <v>0</v>
      </c>
      <c r="X2080" s="3" t="s">
        <v>1215</v>
      </c>
      <c r="Y2080" s="3" t="s">
        <v>880</v>
      </c>
      <c r="Z2080" s="3" t="str">
        <f>INDEX(业务类型!$C$4:$C$8,MATCH(纤芯!Y2080,业务类型!$B$4:$B$8,0))</f>
        <v>IDLE</v>
      </c>
      <c r="AA2080" s="3"/>
    </row>
    <row r="2081" spans="1:27" ht="33" x14ac:dyDescent="0.2">
      <c r="A2081" s="3">
        <v>2078</v>
      </c>
      <c r="B2081" s="3">
        <f t="shared" si="164"/>
        <v>37016301010</v>
      </c>
      <c r="C2081" s="3" t="s">
        <v>1166</v>
      </c>
      <c r="D2081" s="3" t="s">
        <v>216</v>
      </c>
      <c r="E2081" s="3" t="str">
        <f>INDEX(光放段!$G$4:$G$237,MATCH(纤芯!G2081,光放段!$C$4:$C$237,0))</f>
        <v>山东二干|济南青岛2号管道光缆:潍坊河西局-青岛山东路</v>
      </c>
      <c r="F2081" s="3">
        <f>INDEX(光放段!$I$4:$I$237,MATCH(纤芯!H2081,光放段!$B$4:$B$237,0))</f>
        <v>37016300000</v>
      </c>
      <c r="G2081" s="3" t="str">
        <f t="shared" si="160"/>
        <v>山东二干|济南青岛2号管道光缆:潍坊河西局-昌邑饮马</v>
      </c>
      <c r="H2081" s="3">
        <f>INDEX(光放段!$B$4:$B$237,MATCH(纤芯!G2081,光放段!$C$4:$C$237,0))</f>
        <v>37016301000</v>
      </c>
      <c r="I2081" s="3" t="str">
        <f t="shared" si="161"/>
        <v>济南青岛2号管道光缆</v>
      </c>
      <c r="J2081" s="3" t="str">
        <f>INDEX(子缆名称!$B$4:$B$29,纤芯!M2081)</f>
        <v>A缆</v>
      </c>
      <c r="K2081" s="3">
        <v>10</v>
      </c>
      <c r="L2081" s="3">
        <f t="shared" si="162"/>
        <v>10</v>
      </c>
      <c r="M2081" s="3">
        <f t="shared" si="163"/>
        <v>1</v>
      </c>
      <c r="N2081" s="3" t="s">
        <v>58</v>
      </c>
      <c r="O2081" s="3">
        <f>COUNTIF([1]局站!$D$4:$D$172,"="&amp;N2081)</f>
        <v>1</v>
      </c>
      <c r="P2081" s="3">
        <v>0</v>
      </c>
      <c r="Q2081" s="3">
        <v>0</v>
      </c>
      <c r="R2081" s="3">
        <v>0</v>
      </c>
      <c r="S2081" s="3" t="s">
        <v>59</v>
      </c>
      <c r="T2081" s="3">
        <f>COUNTIF([1]局站!$D$4:$D$172,"="&amp;S2081)</f>
        <v>1</v>
      </c>
      <c r="U2081" s="3">
        <v>0</v>
      </c>
      <c r="V2081" s="3">
        <v>0</v>
      </c>
      <c r="W2081" s="3">
        <v>0</v>
      </c>
      <c r="X2081" s="3" t="s">
        <v>1215</v>
      </c>
      <c r="Y2081" s="3" t="s">
        <v>880</v>
      </c>
      <c r="Z2081" s="3" t="str">
        <f>INDEX(业务类型!$C$4:$C$8,MATCH(纤芯!Y2081,业务类型!$B$4:$B$8,0))</f>
        <v>IDLE</v>
      </c>
      <c r="AA2081" s="3"/>
    </row>
    <row r="2082" spans="1:27" ht="33" x14ac:dyDescent="0.2">
      <c r="A2082" s="3">
        <v>2079</v>
      </c>
      <c r="B2082" s="3">
        <f t="shared" si="164"/>
        <v>37016301011</v>
      </c>
      <c r="C2082" s="3" t="s">
        <v>1166</v>
      </c>
      <c r="D2082" s="3" t="s">
        <v>216</v>
      </c>
      <c r="E2082" s="3" t="str">
        <f>INDEX(光放段!$G$4:$G$237,MATCH(纤芯!G2082,光放段!$C$4:$C$237,0))</f>
        <v>山东二干|济南青岛2号管道光缆:潍坊河西局-青岛山东路</v>
      </c>
      <c r="F2082" s="3">
        <f>INDEX(光放段!$I$4:$I$237,MATCH(纤芯!H2082,光放段!$B$4:$B$237,0))</f>
        <v>37016300000</v>
      </c>
      <c r="G2082" s="3" t="str">
        <f t="shared" si="160"/>
        <v>山东二干|济南青岛2号管道光缆:潍坊河西局-昌邑饮马</v>
      </c>
      <c r="H2082" s="3">
        <f>INDEX(光放段!$B$4:$B$237,MATCH(纤芯!G2082,光放段!$C$4:$C$237,0))</f>
        <v>37016301000</v>
      </c>
      <c r="I2082" s="3" t="str">
        <f t="shared" si="161"/>
        <v>济南青岛2号管道光缆</v>
      </c>
      <c r="J2082" s="3" t="str">
        <f>INDEX(子缆名称!$B$4:$B$29,纤芯!M2082)</f>
        <v>A缆</v>
      </c>
      <c r="K2082" s="3">
        <v>11</v>
      </c>
      <c r="L2082" s="3">
        <f t="shared" si="162"/>
        <v>11</v>
      </c>
      <c r="M2082" s="3">
        <f t="shared" si="163"/>
        <v>1</v>
      </c>
      <c r="N2082" s="3" t="s">
        <v>58</v>
      </c>
      <c r="O2082" s="3">
        <f>COUNTIF([1]局站!$D$4:$D$172,"="&amp;N2082)</f>
        <v>1</v>
      </c>
      <c r="P2082" s="3">
        <v>0</v>
      </c>
      <c r="Q2082" s="3">
        <v>0</v>
      </c>
      <c r="R2082" s="3">
        <v>0</v>
      </c>
      <c r="S2082" s="3" t="s">
        <v>59</v>
      </c>
      <c r="T2082" s="3">
        <f>COUNTIF([1]局站!$D$4:$D$172,"="&amp;S2082)</f>
        <v>1</v>
      </c>
      <c r="U2082" s="3">
        <v>0</v>
      </c>
      <c r="V2082" s="3">
        <v>0</v>
      </c>
      <c r="W2082" s="3">
        <v>0</v>
      </c>
      <c r="X2082" s="3" t="s">
        <v>1215</v>
      </c>
      <c r="Y2082" s="3" t="s">
        <v>880</v>
      </c>
      <c r="Z2082" s="3" t="str">
        <f>INDEX(业务类型!$C$4:$C$8,MATCH(纤芯!Y2082,业务类型!$B$4:$B$8,0))</f>
        <v>IDLE</v>
      </c>
      <c r="AA2082" s="3"/>
    </row>
    <row r="2083" spans="1:27" ht="33" x14ac:dyDescent="0.2">
      <c r="A2083" s="3">
        <v>2080</v>
      </c>
      <c r="B2083" s="3">
        <f t="shared" si="164"/>
        <v>37016301012</v>
      </c>
      <c r="C2083" s="3" t="s">
        <v>1166</v>
      </c>
      <c r="D2083" s="3" t="s">
        <v>216</v>
      </c>
      <c r="E2083" s="3" t="str">
        <f>INDEX(光放段!$G$4:$G$237,MATCH(纤芯!G2083,光放段!$C$4:$C$237,0))</f>
        <v>山东二干|济南青岛2号管道光缆:潍坊河西局-青岛山东路</v>
      </c>
      <c r="F2083" s="3">
        <f>INDEX(光放段!$I$4:$I$237,MATCH(纤芯!H2083,光放段!$B$4:$B$237,0))</f>
        <v>37016300000</v>
      </c>
      <c r="G2083" s="3" t="str">
        <f t="shared" si="160"/>
        <v>山东二干|济南青岛2号管道光缆:潍坊河西局-昌邑饮马</v>
      </c>
      <c r="H2083" s="3">
        <f>INDEX(光放段!$B$4:$B$237,MATCH(纤芯!G2083,光放段!$C$4:$C$237,0))</f>
        <v>37016301000</v>
      </c>
      <c r="I2083" s="3" t="str">
        <f t="shared" si="161"/>
        <v>济南青岛2号管道光缆</v>
      </c>
      <c r="J2083" s="3" t="str">
        <f>INDEX(子缆名称!$B$4:$B$29,纤芯!M2083)</f>
        <v>A缆</v>
      </c>
      <c r="K2083" s="3">
        <v>12</v>
      </c>
      <c r="L2083" s="3">
        <f t="shared" si="162"/>
        <v>12</v>
      </c>
      <c r="M2083" s="3">
        <f t="shared" si="163"/>
        <v>1</v>
      </c>
      <c r="N2083" s="3" t="s">
        <v>58</v>
      </c>
      <c r="O2083" s="3">
        <f>COUNTIF([1]局站!$D$4:$D$172,"="&amp;N2083)</f>
        <v>1</v>
      </c>
      <c r="P2083" s="3">
        <v>0</v>
      </c>
      <c r="Q2083" s="3">
        <v>0</v>
      </c>
      <c r="R2083" s="3">
        <v>0</v>
      </c>
      <c r="S2083" s="3" t="s">
        <v>59</v>
      </c>
      <c r="T2083" s="3">
        <f>COUNTIF([1]局站!$D$4:$D$172,"="&amp;S2083)</f>
        <v>1</v>
      </c>
      <c r="U2083" s="3">
        <v>0</v>
      </c>
      <c r="V2083" s="3">
        <v>0</v>
      </c>
      <c r="W2083" s="3">
        <v>0</v>
      </c>
      <c r="X2083" s="3" t="s">
        <v>1215</v>
      </c>
      <c r="Y2083" s="3" t="s">
        <v>881</v>
      </c>
      <c r="Z2083" s="3" t="str">
        <f>INDEX(业务类型!$C$4:$C$8,MATCH(纤芯!Y2083,业务类型!$B$4:$B$8,0))</f>
        <v>OTHER</v>
      </c>
      <c r="AA2083" s="3" t="s">
        <v>982</v>
      </c>
    </row>
    <row r="2084" spans="1:27" ht="33" x14ac:dyDescent="0.2">
      <c r="A2084" s="3">
        <v>2081</v>
      </c>
      <c r="B2084" s="3">
        <f t="shared" si="164"/>
        <v>37016301013</v>
      </c>
      <c r="C2084" s="3" t="s">
        <v>1166</v>
      </c>
      <c r="D2084" s="3" t="s">
        <v>216</v>
      </c>
      <c r="E2084" s="3" t="str">
        <f>INDEX(光放段!$G$4:$G$237,MATCH(纤芯!G2084,光放段!$C$4:$C$237,0))</f>
        <v>山东二干|济南青岛2号管道光缆:潍坊河西局-青岛山东路</v>
      </c>
      <c r="F2084" s="3">
        <f>INDEX(光放段!$I$4:$I$237,MATCH(纤芯!H2084,光放段!$B$4:$B$237,0))</f>
        <v>37016300000</v>
      </c>
      <c r="G2084" s="3" t="str">
        <f t="shared" si="160"/>
        <v>山东二干|济南青岛2号管道光缆:潍坊河西局-昌邑饮马</v>
      </c>
      <c r="H2084" s="3">
        <f>INDEX(光放段!$B$4:$B$237,MATCH(纤芯!G2084,光放段!$C$4:$C$237,0))</f>
        <v>37016301000</v>
      </c>
      <c r="I2084" s="3" t="str">
        <f t="shared" si="161"/>
        <v>济南青岛2号管道光缆</v>
      </c>
      <c r="J2084" s="3" t="str">
        <f>INDEX(子缆名称!$B$4:$B$29,纤芯!M2084)</f>
        <v>B缆</v>
      </c>
      <c r="K2084" s="3">
        <v>13</v>
      </c>
      <c r="L2084" s="3">
        <f t="shared" si="162"/>
        <v>1</v>
      </c>
      <c r="M2084" s="3">
        <f t="shared" si="163"/>
        <v>2</v>
      </c>
      <c r="N2084" s="3" t="s">
        <v>58</v>
      </c>
      <c r="O2084" s="3">
        <f>COUNTIF([1]局站!$D$4:$D$172,"="&amp;N2084)</f>
        <v>1</v>
      </c>
      <c r="P2084" s="3">
        <v>0</v>
      </c>
      <c r="Q2084" s="3">
        <v>0</v>
      </c>
      <c r="R2084" s="3">
        <v>0</v>
      </c>
      <c r="S2084" s="3" t="s">
        <v>59</v>
      </c>
      <c r="T2084" s="3">
        <f>COUNTIF([1]局站!$D$4:$D$172,"="&amp;S2084)</f>
        <v>1</v>
      </c>
      <c r="U2084" s="3">
        <v>0</v>
      </c>
      <c r="V2084" s="3">
        <v>0</v>
      </c>
      <c r="W2084" s="3">
        <v>0</v>
      </c>
      <c r="X2084" s="3" t="s">
        <v>1215</v>
      </c>
      <c r="Y2084" s="3" t="s">
        <v>880</v>
      </c>
      <c r="Z2084" s="3" t="str">
        <f>INDEX(业务类型!$C$4:$C$8,MATCH(纤芯!Y2084,业务类型!$B$4:$B$8,0))</f>
        <v>IDLE</v>
      </c>
      <c r="AA2084" s="3"/>
    </row>
    <row r="2085" spans="1:27" ht="33" x14ac:dyDescent="0.2">
      <c r="A2085" s="3">
        <v>2082</v>
      </c>
      <c r="B2085" s="3">
        <f t="shared" si="164"/>
        <v>37016301014</v>
      </c>
      <c r="C2085" s="3" t="s">
        <v>1166</v>
      </c>
      <c r="D2085" s="3" t="s">
        <v>216</v>
      </c>
      <c r="E2085" s="3" t="str">
        <f>INDEX(光放段!$G$4:$G$237,MATCH(纤芯!G2085,光放段!$C$4:$C$237,0))</f>
        <v>山东二干|济南青岛2号管道光缆:潍坊河西局-青岛山东路</v>
      </c>
      <c r="F2085" s="3">
        <f>INDEX(光放段!$I$4:$I$237,MATCH(纤芯!H2085,光放段!$B$4:$B$237,0))</f>
        <v>37016300000</v>
      </c>
      <c r="G2085" s="3" t="str">
        <f t="shared" si="160"/>
        <v>山东二干|济南青岛2号管道光缆:潍坊河西局-昌邑饮马</v>
      </c>
      <c r="H2085" s="3">
        <f>INDEX(光放段!$B$4:$B$237,MATCH(纤芯!G2085,光放段!$C$4:$C$237,0))</f>
        <v>37016301000</v>
      </c>
      <c r="I2085" s="3" t="str">
        <f t="shared" si="161"/>
        <v>济南青岛2号管道光缆</v>
      </c>
      <c r="J2085" s="3" t="str">
        <f>INDEX(子缆名称!$B$4:$B$29,纤芯!M2085)</f>
        <v>B缆</v>
      </c>
      <c r="K2085" s="3">
        <v>14</v>
      </c>
      <c r="L2085" s="3">
        <f t="shared" si="162"/>
        <v>2</v>
      </c>
      <c r="M2085" s="3">
        <f t="shared" si="163"/>
        <v>2</v>
      </c>
      <c r="N2085" s="3" t="s">
        <v>58</v>
      </c>
      <c r="O2085" s="3">
        <f>COUNTIF([1]局站!$D$4:$D$172,"="&amp;N2085)</f>
        <v>1</v>
      </c>
      <c r="P2085" s="3">
        <v>0</v>
      </c>
      <c r="Q2085" s="3">
        <v>0</v>
      </c>
      <c r="R2085" s="3">
        <v>0</v>
      </c>
      <c r="S2085" s="3" t="s">
        <v>59</v>
      </c>
      <c r="T2085" s="3">
        <f>COUNTIF([1]局站!$D$4:$D$172,"="&amp;S2085)</f>
        <v>1</v>
      </c>
      <c r="U2085" s="3">
        <v>0</v>
      </c>
      <c r="V2085" s="3">
        <v>0</v>
      </c>
      <c r="W2085" s="3">
        <v>0</v>
      </c>
      <c r="X2085" s="3" t="s">
        <v>1215</v>
      </c>
      <c r="Y2085" s="3" t="s">
        <v>880</v>
      </c>
      <c r="Z2085" s="3" t="str">
        <f>INDEX(业务类型!$C$4:$C$8,MATCH(纤芯!Y2085,业务类型!$B$4:$B$8,0))</f>
        <v>IDLE</v>
      </c>
      <c r="AA2085" s="3"/>
    </row>
    <row r="2086" spans="1:27" ht="33" x14ac:dyDescent="0.2">
      <c r="A2086" s="3">
        <v>2083</v>
      </c>
      <c r="B2086" s="3">
        <f t="shared" si="164"/>
        <v>37016302001</v>
      </c>
      <c r="C2086" s="3" t="s">
        <v>1166</v>
      </c>
      <c r="D2086" s="3" t="s">
        <v>216</v>
      </c>
      <c r="E2086" s="3" t="str">
        <f>INDEX(光放段!$G$4:$G$237,MATCH(纤芯!G2086,光放段!$C$4:$C$237,0))</f>
        <v>山东二干|济南青岛2号管道光缆:潍坊河西局-青岛山东路</v>
      </c>
      <c r="F2086" s="3">
        <f>INDEX(光放段!$I$4:$I$237,MATCH(纤芯!H2086,光放段!$B$4:$B$237,0))</f>
        <v>37016300000</v>
      </c>
      <c r="G2086" s="3" t="str">
        <f t="shared" si="160"/>
        <v>山东二干|济南青岛2号管道光缆:昌邑饮马-高密</v>
      </c>
      <c r="H2086" s="3">
        <f>INDEX(光放段!$B$4:$B$237,MATCH(纤芯!G2086,光放段!$C$4:$C$237,0))</f>
        <v>37016302000</v>
      </c>
      <c r="I2086" s="3" t="str">
        <f t="shared" si="161"/>
        <v>济南青岛2号管道光缆</v>
      </c>
      <c r="J2086" s="3" t="str">
        <f>INDEX(子缆名称!$B$4:$B$29,纤芯!M2086)</f>
        <v>A缆</v>
      </c>
      <c r="K2086" s="3">
        <v>1</v>
      </c>
      <c r="L2086" s="3">
        <f t="shared" si="162"/>
        <v>1</v>
      </c>
      <c r="M2086" s="3">
        <f t="shared" si="163"/>
        <v>1</v>
      </c>
      <c r="N2086" s="3" t="s">
        <v>59</v>
      </c>
      <c r="O2086" s="3">
        <f>COUNTIF([1]局站!$D$4:$D$172,"="&amp;N2086)</f>
        <v>1</v>
      </c>
      <c r="P2086" s="3">
        <v>0</v>
      </c>
      <c r="Q2086" s="3">
        <v>0</v>
      </c>
      <c r="R2086" s="3">
        <v>0</v>
      </c>
      <c r="S2086" s="3" t="s">
        <v>60</v>
      </c>
      <c r="T2086" s="3">
        <f>COUNTIF([1]局站!$D$4:$D$172,"="&amp;S2086)</f>
        <v>1</v>
      </c>
      <c r="U2086" s="3">
        <v>0</v>
      </c>
      <c r="V2086" s="3">
        <v>0</v>
      </c>
      <c r="W2086" s="3">
        <v>0</v>
      </c>
      <c r="X2086" s="3" t="s">
        <v>1215</v>
      </c>
      <c r="Y2086" s="3" t="s">
        <v>880</v>
      </c>
      <c r="Z2086" s="3" t="str">
        <f>INDEX(业务类型!$C$4:$C$8,MATCH(纤芯!Y2086,业务类型!$B$4:$B$8,0))</f>
        <v>IDLE</v>
      </c>
      <c r="AA2086" s="3"/>
    </row>
    <row r="2087" spans="1:27" ht="33" x14ac:dyDescent="0.2">
      <c r="A2087" s="3">
        <v>2084</v>
      </c>
      <c r="B2087" s="3">
        <f t="shared" si="164"/>
        <v>37016302002</v>
      </c>
      <c r="C2087" s="3" t="s">
        <v>1166</v>
      </c>
      <c r="D2087" s="3" t="s">
        <v>216</v>
      </c>
      <c r="E2087" s="3" t="str">
        <f>INDEX(光放段!$G$4:$G$237,MATCH(纤芯!G2087,光放段!$C$4:$C$237,0))</f>
        <v>山东二干|济南青岛2号管道光缆:潍坊河西局-青岛山东路</v>
      </c>
      <c r="F2087" s="3">
        <f>INDEX(光放段!$I$4:$I$237,MATCH(纤芯!H2087,光放段!$B$4:$B$237,0))</f>
        <v>37016300000</v>
      </c>
      <c r="G2087" s="3" t="str">
        <f t="shared" si="160"/>
        <v>山东二干|济南青岛2号管道光缆:昌邑饮马-高密</v>
      </c>
      <c r="H2087" s="3">
        <f>INDEX(光放段!$B$4:$B$237,MATCH(纤芯!G2087,光放段!$C$4:$C$237,0))</f>
        <v>37016302000</v>
      </c>
      <c r="I2087" s="3" t="str">
        <f t="shared" si="161"/>
        <v>济南青岛2号管道光缆</v>
      </c>
      <c r="J2087" s="3" t="str">
        <f>INDEX(子缆名称!$B$4:$B$29,纤芯!M2087)</f>
        <v>A缆</v>
      </c>
      <c r="K2087" s="3">
        <v>2</v>
      </c>
      <c r="L2087" s="3">
        <f t="shared" si="162"/>
        <v>2</v>
      </c>
      <c r="M2087" s="3">
        <f t="shared" si="163"/>
        <v>1</v>
      </c>
      <c r="N2087" s="3" t="s">
        <v>59</v>
      </c>
      <c r="O2087" s="3">
        <f>COUNTIF([1]局站!$D$4:$D$172,"="&amp;N2087)</f>
        <v>1</v>
      </c>
      <c r="P2087" s="3">
        <v>0</v>
      </c>
      <c r="Q2087" s="3">
        <v>0</v>
      </c>
      <c r="R2087" s="3">
        <v>0</v>
      </c>
      <c r="S2087" s="3" t="s">
        <v>60</v>
      </c>
      <c r="T2087" s="3">
        <f>COUNTIF([1]局站!$D$4:$D$172,"="&amp;S2087)</f>
        <v>1</v>
      </c>
      <c r="U2087" s="3">
        <v>0</v>
      </c>
      <c r="V2087" s="3">
        <v>0</v>
      </c>
      <c r="W2087" s="3">
        <v>0</v>
      </c>
      <c r="X2087" s="3" t="s">
        <v>1215</v>
      </c>
      <c r="Y2087" s="3" t="s">
        <v>880</v>
      </c>
      <c r="Z2087" s="3" t="str">
        <f>INDEX(业务类型!$C$4:$C$8,MATCH(纤芯!Y2087,业务类型!$B$4:$B$8,0))</f>
        <v>IDLE</v>
      </c>
      <c r="AA2087" s="3"/>
    </row>
    <row r="2088" spans="1:27" ht="33" x14ac:dyDescent="0.2">
      <c r="A2088" s="3">
        <v>2085</v>
      </c>
      <c r="B2088" s="3">
        <f t="shared" si="164"/>
        <v>37016302003</v>
      </c>
      <c r="C2088" s="3" t="s">
        <v>1166</v>
      </c>
      <c r="D2088" s="3" t="s">
        <v>216</v>
      </c>
      <c r="E2088" s="3" t="str">
        <f>INDEX(光放段!$G$4:$G$237,MATCH(纤芯!G2088,光放段!$C$4:$C$237,0))</f>
        <v>山东二干|济南青岛2号管道光缆:潍坊河西局-青岛山东路</v>
      </c>
      <c r="F2088" s="3">
        <f>INDEX(光放段!$I$4:$I$237,MATCH(纤芯!H2088,光放段!$B$4:$B$237,0))</f>
        <v>37016300000</v>
      </c>
      <c r="G2088" s="3" t="str">
        <f t="shared" si="160"/>
        <v>山东二干|济南青岛2号管道光缆:昌邑饮马-高密</v>
      </c>
      <c r="H2088" s="3">
        <f>INDEX(光放段!$B$4:$B$237,MATCH(纤芯!G2088,光放段!$C$4:$C$237,0))</f>
        <v>37016302000</v>
      </c>
      <c r="I2088" s="3" t="str">
        <f t="shared" si="161"/>
        <v>济南青岛2号管道光缆</v>
      </c>
      <c r="J2088" s="3" t="str">
        <f>INDEX(子缆名称!$B$4:$B$29,纤芯!M2088)</f>
        <v>A缆</v>
      </c>
      <c r="K2088" s="3">
        <v>3</v>
      </c>
      <c r="L2088" s="3">
        <f t="shared" si="162"/>
        <v>3</v>
      </c>
      <c r="M2088" s="3">
        <f t="shared" si="163"/>
        <v>1</v>
      </c>
      <c r="N2088" s="3" t="s">
        <v>59</v>
      </c>
      <c r="O2088" s="3">
        <f>COUNTIF([1]局站!$D$4:$D$172,"="&amp;N2088)</f>
        <v>1</v>
      </c>
      <c r="P2088" s="3">
        <v>0</v>
      </c>
      <c r="Q2088" s="3">
        <v>0</v>
      </c>
      <c r="R2088" s="3">
        <v>0</v>
      </c>
      <c r="S2088" s="3" t="s">
        <v>60</v>
      </c>
      <c r="T2088" s="3">
        <f>COUNTIF([1]局站!$D$4:$D$172,"="&amp;S2088)</f>
        <v>1</v>
      </c>
      <c r="U2088" s="3">
        <v>0</v>
      </c>
      <c r="V2088" s="3">
        <v>0</v>
      </c>
      <c r="W2088" s="3">
        <v>0</v>
      </c>
      <c r="X2088" s="3" t="s">
        <v>1215</v>
      </c>
      <c r="Y2088" s="3" t="s">
        <v>880</v>
      </c>
      <c r="Z2088" s="3" t="str">
        <f>INDEX(业务类型!$C$4:$C$8,MATCH(纤芯!Y2088,业务类型!$B$4:$B$8,0))</f>
        <v>IDLE</v>
      </c>
      <c r="AA2088" s="3"/>
    </row>
    <row r="2089" spans="1:27" ht="33" x14ac:dyDescent="0.2">
      <c r="A2089" s="3">
        <v>2086</v>
      </c>
      <c r="B2089" s="3">
        <f t="shared" si="164"/>
        <v>37016302004</v>
      </c>
      <c r="C2089" s="3" t="s">
        <v>1166</v>
      </c>
      <c r="D2089" s="3" t="s">
        <v>216</v>
      </c>
      <c r="E2089" s="3" t="str">
        <f>INDEX(光放段!$G$4:$G$237,MATCH(纤芯!G2089,光放段!$C$4:$C$237,0))</f>
        <v>山东二干|济南青岛2号管道光缆:潍坊河西局-青岛山东路</v>
      </c>
      <c r="F2089" s="3">
        <f>INDEX(光放段!$I$4:$I$237,MATCH(纤芯!H2089,光放段!$B$4:$B$237,0))</f>
        <v>37016300000</v>
      </c>
      <c r="G2089" s="3" t="str">
        <f t="shared" si="160"/>
        <v>山东二干|济南青岛2号管道光缆:昌邑饮马-高密</v>
      </c>
      <c r="H2089" s="3">
        <f>INDEX(光放段!$B$4:$B$237,MATCH(纤芯!G2089,光放段!$C$4:$C$237,0))</f>
        <v>37016302000</v>
      </c>
      <c r="I2089" s="3" t="str">
        <f t="shared" si="161"/>
        <v>济南青岛2号管道光缆</v>
      </c>
      <c r="J2089" s="3" t="str">
        <f>INDEX(子缆名称!$B$4:$B$29,纤芯!M2089)</f>
        <v>A缆</v>
      </c>
      <c r="K2089" s="3">
        <v>4</v>
      </c>
      <c r="L2089" s="3">
        <f t="shared" si="162"/>
        <v>4</v>
      </c>
      <c r="M2089" s="3">
        <f t="shared" si="163"/>
        <v>1</v>
      </c>
      <c r="N2089" s="3" t="s">
        <v>59</v>
      </c>
      <c r="O2089" s="3">
        <f>COUNTIF([1]局站!$D$4:$D$172,"="&amp;N2089)</f>
        <v>1</v>
      </c>
      <c r="P2089" s="3">
        <v>0</v>
      </c>
      <c r="Q2089" s="3">
        <v>0</v>
      </c>
      <c r="R2089" s="3">
        <v>0</v>
      </c>
      <c r="S2089" s="3" t="s">
        <v>60</v>
      </c>
      <c r="T2089" s="3">
        <f>COUNTIF([1]局站!$D$4:$D$172,"="&amp;S2089)</f>
        <v>1</v>
      </c>
      <c r="U2089" s="3">
        <v>0</v>
      </c>
      <c r="V2089" s="3">
        <v>0</v>
      </c>
      <c r="W2089" s="3">
        <v>0</v>
      </c>
      <c r="X2089" s="3" t="s">
        <v>1215</v>
      </c>
      <c r="Y2089" s="3" t="s">
        <v>880</v>
      </c>
      <c r="Z2089" s="3" t="str">
        <f>INDEX(业务类型!$C$4:$C$8,MATCH(纤芯!Y2089,业务类型!$B$4:$B$8,0))</f>
        <v>IDLE</v>
      </c>
      <c r="AA2089" s="3"/>
    </row>
    <row r="2090" spans="1:27" ht="33" x14ac:dyDescent="0.2">
      <c r="A2090" s="3">
        <v>2087</v>
      </c>
      <c r="B2090" s="3">
        <f t="shared" si="164"/>
        <v>37016302005</v>
      </c>
      <c r="C2090" s="3" t="s">
        <v>1166</v>
      </c>
      <c r="D2090" s="3" t="s">
        <v>216</v>
      </c>
      <c r="E2090" s="3" t="str">
        <f>INDEX(光放段!$G$4:$G$237,MATCH(纤芯!G2090,光放段!$C$4:$C$237,0))</f>
        <v>山东二干|济南青岛2号管道光缆:潍坊河西局-青岛山东路</v>
      </c>
      <c r="F2090" s="3">
        <f>INDEX(光放段!$I$4:$I$237,MATCH(纤芯!H2090,光放段!$B$4:$B$237,0))</f>
        <v>37016300000</v>
      </c>
      <c r="G2090" s="3" t="str">
        <f t="shared" si="160"/>
        <v>山东二干|济南青岛2号管道光缆:昌邑饮马-高密</v>
      </c>
      <c r="H2090" s="3">
        <f>INDEX(光放段!$B$4:$B$237,MATCH(纤芯!G2090,光放段!$C$4:$C$237,0))</f>
        <v>37016302000</v>
      </c>
      <c r="I2090" s="3" t="str">
        <f t="shared" si="161"/>
        <v>济南青岛2号管道光缆</v>
      </c>
      <c r="J2090" s="3" t="str">
        <f>INDEX(子缆名称!$B$4:$B$29,纤芯!M2090)</f>
        <v>A缆</v>
      </c>
      <c r="K2090" s="3">
        <v>5</v>
      </c>
      <c r="L2090" s="3">
        <f t="shared" si="162"/>
        <v>5</v>
      </c>
      <c r="M2090" s="3">
        <f t="shared" si="163"/>
        <v>1</v>
      </c>
      <c r="N2090" s="3" t="s">
        <v>59</v>
      </c>
      <c r="O2090" s="3">
        <f>COUNTIF([1]局站!$D$4:$D$172,"="&amp;N2090)</f>
        <v>1</v>
      </c>
      <c r="P2090" s="3">
        <v>0</v>
      </c>
      <c r="Q2090" s="3">
        <v>0</v>
      </c>
      <c r="R2090" s="3">
        <v>0</v>
      </c>
      <c r="S2090" s="3" t="s">
        <v>60</v>
      </c>
      <c r="T2090" s="3">
        <f>COUNTIF([1]局站!$D$4:$D$172,"="&amp;S2090)</f>
        <v>1</v>
      </c>
      <c r="U2090" s="3">
        <v>0</v>
      </c>
      <c r="V2090" s="3">
        <v>0</v>
      </c>
      <c r="W2090" s="3">
        <v>0</v>
      </c>
      <c r="X2090" s="3" t="s">
        <v>1215</v>
      </c>
      <c r="Y2090" s="3" t="s">
        <v>880</v>
      </c>
      <c r="Z2090" s="3" t="str">
        <f>INDEX(业务类型!$C$4:$C$8,MATCH(纤芯!Y2090,业务类型!$B$4:$B$8,0))</f>
        <v>IDLE</v>
      </c>
      <c r="AA2090" s="3"/>
    </row>
    <row r="2091" spans="1:27" ht="33" x14ac:dyDescent="0.2">
      <c r="A2091" s="3">
        <v>2088</v>
      </c>
      <c r="B2091" s="3">
        <f t="shared" si="164"/>
        <v>37016302006</v>
      </c>
      <c r="C2091" s="3" t="s">
        <v>1166</v>
      </c>
      <c r="D2091" s="3" t="s">
        <v>216</v>
      </c>
      <c r="E2091" s="3" t="str">
        <f>INDEX(光放段!$G$4:$G$237,MATCH(纤芯!G2091,光放段!$C$4:$C$237,0))</f>
        <v>山东二干|济南青岛2号管道光缆:潍坊河西局-青岛山东路</v>
      </c>
      <c r="F2091" s="3">
        <f>INDEX(光放段!$I$4:$I$237,MATCH(纤芯!H2091,光放段!$B$4:$B$237,0))</f>
        <v>37016300000</v>
      </c>
      <c r="G2091" s="3" t="str">
        <f t="shared" si="160"/>
        <v>山东二干|济南青岛2号管道光缆:昌邑饮马-高密</v>
      </c>
      <c r="H2091" s="3">
        <f>INDEX(光放段!$B$4:$B$237,MATCH(纤芯!G2091,光放段!$C$4:$C$237,0))</f>
        <v>37016302000</v>
      </c>
      <c r="I2091" s="3" t="str">
        <f t="shared" si="161"/>
        <v>济南青岛2号管道光缆</v>
      </c>
      <c r="J2091" s="3" t="str">
        <f>INDEX(子缆名称!$B$4:$B$29,纤芯!M2091)</f>
        <v>A缆</v>
      </c>
      <c r="K2091" s="3">
        <v>6</v>
      </c>
      <c r="L2091" s="3">
        <f t="shared" si="162"/>
        <v>6</v>
      </c>
      <c r="M2091" s="3">
        <f t="shared" si="163"/>
        <v>1</v>
      </c>
      <c r="N2091" s="3" t="s">
        <v>59</v>
      </c>
      <c r="O2091" s="3">
        <f>COUNTIF([1]局站!$D$4:$D$172,"="&amp;N2091)</f>
        <v>1</v>
      </c>
      <c r="P2091" s="3">
        <v>0</v>
      </c>
      <c r="Q2091" s="3">
        <v>0</v>
      </c>
      <c r="R2091" s="3">
        <v>0</v>
      </c>
      <c r="S2091" s="3" t="s">
        <v>60</v>
      </c>
      <c r="T2091" s="3">
        <f>COUNTIF([1]局站!$D$4:$D$172,"="&amp;S2091)</f>
        <v>1</v>
      </c>
      <c r="U2091" s="3">
        <v>0</v>
      </c>
      <c r="V2091" s="3">
        <v>0</v>
      </c>
      <c r="W2091" s="3">
        <v>0</v>
      </c>
      <c r="X2091" s="3" t="s">
        <v>1215</v>
      </c>
      <c r="Y2091" s="3" t="s">
        <v>880</v>
      </c>
      <c r="Z2091" s="3" t="str">
        <f>INDEX(业务类型!$C$4:$C$8,MATCH(纤芯!Y2091,业务类型!$B$4:$B$8,0))</f>
        <v>IDLE</v>
      </c>
      <c r="AA2091" s="3"/>
    </row>
    <row r="2092" spans="1:27" ht="33" x14ac:dyDescent="0.2">
      <c r="A2092" s="3">
        <v>2089</v>
      </c>
      <c r="B2092" s="3">
        <f t="shared" si="164"/>
        <v>37016302007</v>
      </c>
      <c r="C2092" s="3" t="s">
        <v>1166</v>
      </c>
      <c r="D2092" s="3" t="s">
        <v>216</v>
      </c>
      <c r="E2092" s="3" t="str">
        <f>INDEX(光放段!$G$4:$G$237,MATCH(纤芯!G2092,光放段!$C$4:$C$237,0))</f>
        <v>山东二干|济南青岛2号管道光缆:潍坊河西局-青岛山东路</v>
      </c>
      <c r="F2092" s="3">
        <f>INDEX(光放段!$I$4:$I$237,MATCH(纤芯!H2092,光放段!$B$4:$B$237,0))</f>
        <v>37016300000</v>
      </c>
      <c r="G2092" s="3" t="str">
        <f t="shared" si="160"/>
        <v>山东二干|济南青岛2号管道光缆:昌邑饮马-高密</v>
      </c>
      <c r="H2092" s="3">
        <f>INDEX(光放段!$B$4:$B$237,MATCH(纤芯!G2092,光放段!$C$4:$C$237,0))</f>
        <v>37016302000</v>
      </c>
      <c r="I2092" s="3" t="str">
        <f t="shared" si="161"/>
        <v>济南青岛2号管道光缆</v>
      </c>
      <c r="J2092" s="3" t="str">
        <f>INDEX(子缆名称!$B$4:$B$29,纤芯!M2092)</f>
        <v>A缆</v>
      </c>
      <c r="K2092" s="3">
        <v>7</v>
      </c>
      <c r="L2092" s="3">
        <f t="shared" si="162"/>
        <v>7</v>
      </c>
      <c r="M2092" s="3">
        <f t="shared" si="163"/>
        <v>1</v>
      </c>
      <c r="N2092" s="3" t="s">
        <v>59</v>
      </c>
      <c r="O2092" s="3">
        <f>COUNTIF([1]局站!$D$4:$D$172,"="&amp;N2092)</f>
        <v>1</v>
      </c>
      <c r="P2092" s="3">
        <v>0</v>
      </c>
      <c r="Q2092" s="3">
        <v>0</v>
      </c>
      <c r="R2092" s="3">
        <v>0</v>
      </c>
      <c r="S2092" s="3" t="s">
        <v>60</v>
      </c>
      <c r="T2092" s="3">
        <f>COUNTIF([1]局站!$D$4:$D$172,"="&amp;S2092)</f>
        <v>1</v>
      </c>
      <c r="U2092" s="3">
        <v>0</v>
      </c>
      <c r="V2092" s="3">
        <v>0</v>
      </c>
      <c r="W2092" s="3">
        <v>0</v>
      </c>
      <c r="X2092" s="3" t="s">
        <v>1215</v>
      </c>
      <c r="Y2092" s="3" t="s">
        <v>880</v>
      </c>
      <c r="Z2092" s="3" t="str">
        <f>INDEX(业务类型!$C$4:$C$8,MATCH(纤芯!Y2092,业务类型!$B$4:$B$8,0))</f>
        <v>IDLE</v>
      </c>
      <c r="AA2092" s="3"/>
    </row>
    <row r="2093" spans="1:27" ht="33" x14ac:dyDescent="0.2">
      <c r="A2093" s="3">
        <v>2090</v>
      </c>
      <c r="B2093" s="3">
        <f t="shared" si="164"/>
        <v>37016302008</v>
      </c>
      <c r="C2093" s="3" t="s">
        <v>1166</v>
      </c>
      <c r="D2093" s="3" t="s">
        <v>216</v>
      </c>
      <c r="E2093" s="3" t="str">
        <f>INDEX(光放段!$G$4:$G$237,MATCH(纤芯!G2093,光放段!$C$4:$C$237,0))</f>
        <v>山东二干|济南青岛2号管道光缆:潍坊河西局-青岛山东路</v>
      </c>
      <c r="F2093" s="3">
        <f>INDEX(光放段!$I$4:$I$237,MATCH(纤芯!H2093,光放段!$B$4:$B$237,0))</f>
        <v>37016300000</v>
      </c>
      <c r="G2093" s="3" t="str">
        <f t="shared" si="160"/>
        <v>山东二干|济南青岛2号管道光缆:昌邑饮马-高密</v>
      </c>
      <c r="H2093" s="3">
        <f>INDEX(光放段!$B$4:$B$237,MATCH(纤芯!G2093,光放段!$C$4:$C$237,0))</f>
        <v>37016302000</v>
      </c>
      <c r="I2093" s="3" t="str">
        <f t="shared" si="161"/>
        <v>济南青岛2号管道光缆</v>
      </c>
      <c r="J2093" s="3" t="str">
        <f>INDEX(子缆名称!$B$4:$B$29,纤芯!M2093)</f>
        <v>A缆</v>
      </c>
      <c r="K2093" s="3">
        <v>8</v>
      </c>
      <c r="L2093" s="3">
        <f t="shared" si="162"/>
        <v>8</v>
      </c>
      <c r="M2093" s="3">
        <f t="shared" si="163"/>
        <v>1</v>
      </c>
      <c r="N2093" s="3" t="s">
        <v>59</v>
      </c>
      <c r="O2093" s="3">
        <f>COUNTIF([1]局站!$D$4:$D$172,"="&amp;N2093)</f>
        <v>1</v>
      </c>
      <c r="P2093" s="3">
        <v>0</v>
      </c>
      <c r="Q2093" s="3">
        <v>0</v>
      </c>
      <c r="R2093" s="3">
        <v>0</v>
      </c>
      <c r="S2093" s="3" t="s">
        <v>60</v>
      </c>
      <c r="T2093" s="3">
        <f>COUNTIF([1]局站!$D$4:$D$172,"="&amp;S2093)</f>
        <v>1</v>
      </c>
      <c r="U2093" s="3">
        <v>0</v>
      </c>
      <c r="V2093" s="3">
        <v>0</v>
      </c>
      <c r="W2093" s="3">
        <v>0</v>
      </c>
      <c r="X2093" s="3" t="s">
        <v>1215</v>
      </c>
      <c r="Y2093" s="3" t="s">
        <v>880</v>
      </c>
      <c r="Z2093" s="3" t="str">
        <f>INDEX(业务类型!$C$4:$C$8,MATCH(纤芯!Y2093,业务类型!$B$4:$B$8,0))</f>
        <v>IDLE</v>
      </c>
      <c r="AA2093" s="3"/>
    </row>
    <row r="2094" spans="1:27" ht="33" x14ac:dyDescent="0.2">
      <c r="A2094" s="3">
        <v>2091</v>
      </c>
      <c r="B2094" s="3">
        <f t="shared" si="164"/>
        <v>37016302009</v>
      </c>
      <c r="C2094" s="3" t="s">
        <v>1166</v>
      </c>
      <c r="D2094" s="3" t="s">
        <v>216</v>
      </c>
      <c r="E2094" s="3" t="str">
        <f>INDEX(光放段!$G$4:$G$237,MATCH(纤芯!G2094,光放段!$C$4:$C$237,0))</f>
        <v>山东二干|济南青岛2号管道光缆:潍坊河西局-青岛山东路</v>
      </c>
      <c r="F2094" s="3">
        <f>INDEX(光放段!$I$4:$I$237,MATCH(纤芯!H2094,光放段!$B$4:$B$237,0))</f>
        <v>37016300000</v>
      </c>
      <c r="G2094" s="3" t="str">
        <f t="shared" si="160"/>
        <v>山东二干|济南青岛2号管道光缆:昌邑饮马-高密</v>
      </c>
      <c r="H2094" s="3">
        <f>INDEX(光放段!$B$4:$B$237,MATCH(纤芯!G2094,光放段!$C$4:$C$237,0))</f>
        <v>37016302000</v>
      </c>
      <c r="I2094" s="3" t="str">
        <f t="shared" si="161"/>
        <v>济南青岛2号管道光缆</v>
      </c>
      <c r="J2094" s="3" t="str">
        <f>INDEX(子缆名称!$B$4:$B$29,纤芯!M2094)</f>
        <v>A缆</v>
      </c>
      <c r="K2094" s="3">
        <v>9</v>
      </c>
      <c r="L2094" s="3">
        <f t="shared" si="162"/>
        <v>9</v>
      </c>
      <c r="M2094" s="3">
        <f t="shared" si="163"/>
        <v>1</v>
      </c>
      <c r="N2094" s="3" t="s">
        <v>59</v>
      </c>
      <c r="O2094" s="3">
        <f>COUNTIF([1]局站!$D$4:$D$172,"="&amp;N2094)</f>
        <v>1</v>
      </c>
      <c r="P2094" s="3">
        <v>0</v>
      </c>
      <c r="Q2094" s="3">
        <v>0</v>
      </c>
      <c r="R2094" s="3">
        <v>0</v>
      </c>
      <c r="S2094" s="3" t="s">
        <v>60</v>
      </c>
      <c r="T2094" s="3">
        <f>COUNTIF([1]局站!$D$4:$D$172,"="&amp;S2094)</f>
        <v>1</v>
      </c>
      <c r="U2094" s="3">
        <v>0</v>
      </c>
      <c r="V2094" s="3">
        <v>0</v>
      </c>
      <c r="W2094" s="3">
        <v>0</v>
      </c>
      <c r="X2094" s="3" t="s">
        <v>1215</v>
      </c>
      <c r="Y2094" s="3" t="s">
        <v>880</v>
      </c>
      <c r="Z2094" s="3" t="str">
        <f>INDEX(业务类型!$C$4:$C$8,MATCH(纤芯!Y2094,业务类型!$B$4:$B$8,0))</f>
        <v>IDLE</v>
      </c>
      <c r="AA2094" s="3"/>
    </row>
    <row r="2095" spans="1:27" ht="33" x14ac:dyDescent="0.2">
      <c r="A2095" s="3">
        <v>2092</v>
      </c>
      <c r="B2095" s="3">
        <f t="shared" si="164"/>
        <v>37016302010</v>
      </c>
      <c r="C2095" s="3" t="s">
        <v>1166</v>
      </c>
      <c r="D2095" s="3" t="s">
        <v>216</v>
      </c>
      <c r="E2095" s="3" t="str">
        <f>INDEX(光放段!$G$4:$G$237,MATCH(纤芯!G2095,光放段!$C$4:$C$237,0))</f>
        <v>山东二干|济南青岛2号管道光缆:潍坊河西局-青岛山东路</v>
      </c>
      <c r="F2095" s="3">
        <f>INDEX(光放段!$I$4:$I$237,MATCH(纤芯!H2095,光放段!$B$4:$B$237,0))</f>
        <v>37016300000</v>
      </c>
      <c r="G2095" s="3" t="str">
        <f t="shared" si="160"/>
        <v>山东二干|济南青岛2号管道光缆:昌邑饮马-高密</v>
      </c>
      <c r="H2095" s="3">
        <f>INDEX(光放段!$B$4:$B$237,MATCH(纤芯!G2095,光放段!$C$4:$C$237,0))</f>
        <v>37016302000</v>
      </c>
      <c r="I2095" s="3" t="str">
        <f t="shared" si="161"/>
        <v>济南青岛2号管道光缆</v>
      </c>
      <c r="J2095" s="3" t="str">
        <f>INDEX(子缆名称!$B$4:$B$29,纤芯!M2095)</f>
        <v>A缆</v>
      </c>
      <c r="K2095" s="3">
        <v>10</v>
      </c>
      <c r="L2095" s="3">
        <f t="shared" si="162"/>
        <v>10</v>
      </c>
      <c r="M2095" s="3">
        <f t="shared" si="163"/>
        <v>1</v>
      </c>
      <c r="N2095" s="3" t="s">
        <v>59</v>
      </c>
      <c r="O2095" s="3">
        <f>COUNTIF([1]局站!$D$4:$D$172,"="&amp;N2095)</f>
        <v>1</v>
      </c>
      <c r="P2095" s="3">
        <v>0</v>
      </c>
      <c r="Q2095" s="3">
        <v>0</v>
      </c>
      <c r="R2095" s="3">
        <v>0</v>
      </c>
      <c r="S2095" s="3" t="s">
        <v>60</v>
      </c>
      <c r="T2095" s="3">
        <f>COUNTIF([1]局站!$D$4:$D$172,"="&amp;S2095)</f>
        <v>1</v>
      </c>
      <c r="U2095" s="3">
        <v>0</v>
      </c>
      <c r="V2095" s="3">
        <v>0</v>
      </c>
      <c r="W2095" s="3">
        <v>0</v>
      </c>
      <c r="X2095" s="3" t="s">
        <v>1215</v>
      </c>
      <c r="Y2095" s="3" t="s">
        <v>880</v>
      </c>
      <c r="Z2095" s="3" t="str">
        <f>INDEX(业务类型!$C$4:$C$8,MATCH(纤芯!Y2095,业务类型!$B$4:$B$8,0))</f>
        <v>IDLE</v>
      </c>
      <c r="AA2095" s="3"/>
    </row>
    <row r="2096" spans="1:27" ht="33" x14ac:dyDescent="0.2">
      <c r="A2096" s="3">
        <v>2093</v>
      </c>
      <c r="B2096" s="3">
        <f t="shared" si="164"/>
        <v>37016302011</v>
      </c>
      <c r="C2096" s="3" t="s">
        <v>1166</v>
      </c>
      <c r="D2096" s="3" t="s">
        <v>216</v>
      </c>
      <c r="E2096" s="3" t="str">
        <f>INDEX(光放段!$G$4:$G$237,MATCH(纤芯!G2096,光放段!$C$4:$C$237,0))</f>
        <v>山东二干|济南青岛2号管道光缆:潍坊河西局-青岛山东路</v>
      </c>
      <c r="F2096" s="3">
        <f>INDEX(光放段!$I$4:$I$237,MATCH(纤芯!H2096,光放段!$B$4:$B$237,0))</f>
        <v>37016300000</v>
      </c>
      <c r="G2096" s="3" t="str">
        <f t="shared" si="160"/>
        <v>山东二干|济南青岛2号管道光缆:昌邑饮马-高密</v>
      </c>
      <c r="H2096" s="3">
        <f>INDEX(光放段!$B$4:$B$237,MATCH(纤芯!G2096,光放段!$C$4:$C$237,0))</f>
        <v>37016302000</v>
      </c>
      <c r="I2096" s="3" t="str">
        <f t="shared" si="161"/>
        <v>济南青岛2号管道光缆</v>
      </c>
      <c r="J2096" s="3" t="str">
        <f>INDEX(子缆名称!$B$4:$B$29,纤芯!M2096)</f>
        <v>A缆</v>
      </c>
      <c r="K2096" s="3">
        <v>11</v>
      </c>
      <c r="L2096" s="3">
        <f t="shared" si="162"/>
        <v>11</v>
      </c>
      <c r="M2096" s="3">
        <f t="shared" si="163"/>
        <v>1</v>
      </c>
      <c r="N2096" s="3" t="s">
        <v>59</v>
      </c>
      <c r="O2096" s="3">
        <f>COUNTIF([1]局站!$D$4:$D$172,"="&amp;N2096)</f>
        <v>1</v>
      </c>
      <c r="P2096" s="3">
        <v>0</v>
      </c>
      <c r="Q2096" s="3">
        <v>0</v>
      </c>
      <c r="R2096" s="3">
        <v>0</v>
      </c>
      <c r="S2096" s="3" t="s">
        <v>60</v>
      </c>
      <c r="T2096" s="3">
        <f>COUNTIF([1]局站!$D$4:$D$172,"="&amp;S2096)</f>
        <v>1</v>
      </c>
      <c r="U2096" s="3">
        <v>0</v>
      </c>
      <c r="V2096" s="3">
        <v>0</v>
      </c>
      <c r="W2096" s="3">
        <v>0</v>
      </c>
      <c r="X2096" s="3" t="s">
        <v>1215</v>
      </c>
      <c r="Y2096" s="3" t="s">
        <v>880</v>
      </c>
      <c r="Z2096" s="3" t="str">
        <f>INDEX(业务类型!$C$4:$C$8,MATCH(纤芯!Y2096,业务类型!$B$4:$B$8,0))</f>
        <v>IDLE</v>
      </c>
      <c r="AA2096" s="3"/>
    </row>
    <row r="2097" spans="1:27" ht="33" x14ac:dyDescent="0.2">
      <c r="A2097" s="3">
        <v>2094</v>
      </c>
      <c r="B2097" s="3">
        <f t="shared" si="164"/>
        <v>37016302012</v>
      </c>
      <c r="C2097" s="3" t="s">
        <v>1166</v>
      </c>
      <c r="D2097" s="3" t="s">
        <v>216</v>
      </c>
      <c r="E2097" s="3" t="str">
        <f>INDEX(光放段!$G$4:$G$237,MATCH(纤芯!G2097,光放段!$C$4:$C$237,0))</f>
        <v>山东二干|济南青岛2号管道光缆:潍坊河西局-青岛山东路</v>
      </c>
      <c r="F2097" s="3">
        <f>INDEX(光放段!$I$4:$I$237,MATCH(纤芯!H2097,光放段!$B$4:$B$237,0))</f>
        <v>37016300000</v>
      </c>
      <c r="G2097" s="3" t="str">
        <f t="shared" si="160"/>
        <v>山东二干|济南青岛2号管道光缆:昌邑饮马-高密</v>
      </c>
      <c r="H2097" s="3">
        <f>INDEX(光放段!$B$4:$B$237,MATCH(纤芯!G2097,光放段!$C$4:$C$237,0))</f>
        <v>37016302000</v>
      </c>
      <c r="I2097" s="3" t="str">
        <f t="shared" si="161"/>
        <v>济南青岛2号管道光缆</v>
      </c>
      <c r="J2097" s="3" t="str">
        <f>INDEX(子缆名称!$B$4:$B$29,纤芯!M2097)</f>
        <v>A缆</v>
      </c>
      <c r="K2097" s="3">
        <v>12</v>
      </c>
      <c r="L2097" s="3">
        <f t="shared" si="162"/>
        <v>12</v>
      </c>
      <c r="M2097" s="3">
        <f t="shared" si="163"/>
        <v>1</v>
      </c>
      <c r="N2097" s="3" t="s">
        <v>59</v>
      </c>
      <c r="O2097" s="3">
        <f>COUNTIF([1]局站!$D$4:$D$172,"="&amp;N2097)</f>
        <v>1</v>
      </c>
      <c r="P2097" s="3">
        <v>0</v>
      </c>
      <c r="Q2097" s="3">
        <v>0</v>
      </c>
      <c r="R2097" s="3">
        <v>0</v>
      </c>
      <c r="S2097" s="3" t="s">
        <v>60</v>
      </c>
      <c r="T2097" s="3">
        <f>COUNTIF([1]局站!$D$4:$D$172,"="&amp;S2097)</f>
        <v>1</v>
      </c>
      <c r="U2097" s="3">
        <v>0</v>
      </c>
      <c r="V2097" s="3">
        <v>0</v>
      </c>
      <c r="W2097" s="3">
        <v>0</v>
      </c>
      <c r="X2097" s="3" t="s">
        <v>1215</v>
      </c>
      <c r="Y2097" s="3" t="s">
        <v>880</v>
      </c>
      <c r="Z2097" s="3" t="str">
        <f>INDEX(业务类型!$C$4:$C$8,MATCH(纤芯!Y2097,业务类型!$B$4:$B$8,0))</f>
        <v>IDLE</v>
      </c>
      <c r="AA2097" s="3"/>
    </row>
    <row r="2098" spans="1:27" ht="33" x14ac:dyDescent="0.2">
      <c r="A2098" s="3">
        <v>2095</v>
      </c>
      <c r="B2098" s="3">
        <f t="shared" si="164"/>
        <v>37016302013</v>
      </c>
      <c r="C2098" s="3" t="s">
        <v>1166</v>
      </c>
      <c r="D2098" s="3" t="s">
        <v>216</v>
      </c>
      <c r="E2098" s="3" t="str">
        <f>INDEX(光放段!$G$4:$G$237,MATCH(纤芯!G2098,光放段!$C$4:$C$237,0))</f>
        <v>山东二干|济南青岛2号管道光缆:潍坊河西局-青岛山东路</v>
      </c>
      <c r="F2098" s="3">
        <f>INDEX(光放段!$I$4:$I$237,MATCH(纤芯!H2098,光放段!$B$4:$B$237,0))</f>
        <v>37016300000</v>
      </c>
      <c r="G2098" s="3" t="str">
        <f t="shared" si="160"/>
        <v>山东二干|济南青岛2号管道光缆:昌邑饮马-高密</v>
      </c>
      <c r="H2098" s="3">
        <f>INDEX(光放段!$B$4:$B$237,MATCH(纤芯!G2098,光放段!$C$4:$C$237,0))</f>
        <v>37016302000</v>
      </c>
      <c r="I2098" s="3" t="str">
        <f t="shared" si="161"/>
        <v>济南青岛2号管道光缆</v>
      </c>
      <c r="J2098" s="3" t="str">
        <f>INDEX(子缆名称!$B$4:$B$29,纤芯!M2098)</f>
        <v>B缆</v>
      </c>
      <c r="K2098" s="3">
        <v>13</v>
      </c>
      <c r="L2098" s="3">
        <f t="shared" si="162"/>
        <v>1</v>
      </c>
      <c r="M2098" s="3">
        <f t="shared" si="163"/>
        <v>2</v>
      </c>
      <c r="N2098" s="3" t="s">
        <v>59</v>
      </c>
      <c r="O2098" s="3">
        <f>COUNTIF([1]局站!$D$4:$D$172,"="&amp;N2098)</f>
        <v>1</v>
      </c>
      <c r="P2098" s="3">
        <v>0</v>
      </c>
      <c r="Q2098" s="3">
        <v>0</v>
      </c>
      <c r="R2098" s="3">
        <v>0</v>
      </c>
      <c r="S2098" s="3" t="s">
        <v>60</v>
      </c>
      <c r="T2098" s="3">
        <f>COUNTIF([1]局站!$D$4:$D$172,"="&amp;S2098)</f>
        <v>1</v>
      </c>
      <c r="U2098" s="3">
        <v>0</v>
      </c>
      <c r="V2098" s="3">
        <v>0</v>
      </c>
      <c r="W2098" s="3">
        <v>0</v>
      </c>
      <c r="X2098" s="3" t="s">
        <v>1215</v>
      </c>
      <c r="Y2098" s="3" t="s">
        <v>881</v>
      </c>
      <c r="Z2098" s="3" t="str">
        <f>INDEX(业务类型!$C$4:$C$8,MATCH(纤芯!Y2098,业务类型!$B$4:$B$8,0))</f>
        <v>OTHER</v>
      </c>
      <c r="AA2098" s="3" t="s">
        <v>983</v>
      </c>
    </row>
    <row r="2099" spans="1:27" ht="33" x14ac:dyDescent="0.2">
      <c r="A2099" s="3">
        <v>2096</v>
      </c>
      <c r="B2099" s="3">
        <f t="shared" si="164"/>
        <v>37016302014</v>
      </c>
      <c r="C2099" s="3" t="s">
        <v>1166</v>
      </c>
      <c r="D2099" s="3" t="s">
        <v>216</v>
      </c>
      <c r="E2099" s="3" t="str">
        <f>INDEX(光放段!$G$4:$G$237,MATCH(纤芯!G2099,光放段!$C$4:$C$237,0))</f>
        <v>山东二干|济南青岛2号管道光缆:潍坊河西局-青岛山东路</v>
      </c>
      <c r="F2099" s="3">
        <f>INDEX(光放段!$I$4:$I$237,MATCH(纤芯!H2099,光放段!$B$4:$B$237,0))</f>
        <v>37016300000</v>
      </c>
      <c r="G2099" s="3" t="str">
        <f t="shared" si="160"/>
        <v>山东二干|济南青岛2号管道光缆:昌邑饮马-高密</v>
      </c>
      <c r="H2099" s="3">
        <f>INDEX(光放段!$B$4:$B$237,MATCH(纤芯!G2099,光放段!$C$4:$C$237,0))</f>
        <v>37016302000</v>
      </c>
      <c r="I2099" s="3" t="str">
        <f t="shared" si="161"/>
        <v>济南青岛2号管道光缆</v>
      </c>
      <c r="J2099" s="3" t="str">
        <f>INDEX(子缆名称!$B$4:$B$29,纤芯!M2099)</f>
        <v>B缆</v>
      </c>
      <c r="K2099" s="3">
        <v>14</v>
      </c>
      <c r="L2099" s="3">
        <f t="shared" si="162"/>
        <v>2</v>
      </c>
      <c r="M2099" s="3">
        <f t="shared" si="163"/>
        <v>2</v>
      </c>
      <c r="N2099" s="3" t="s">
        <v>59</v>
      </c>
      <c r="O2099" s="3">
        <f>COUNTIF([1]局站!$D$4:$D$172,"="&amp;N2099)</f>
        <v>1</v>
      </c>
      <c r="P2099" s="3">
        <v>0</v>
      </c>
      <c r="Q2099" s="3">
        <v>0</v>
      </c>
      <c r="R2099" s="3">
        <v>0</v>
      </c>
      <c r="S2099" s="3" t="s">
        <v>60</v>
      </c>
      <c r="T2099" s="3">
        <f>COUNTIF([1]局站!$D$4:$D$172,"="&amp;S2099)</f>
        <v>1</v>
      </c>
      <c r="U2099" s="3">
        <v>0</v>
      </c>
      <c r="V2099" s="3">
        <v>0</v>
      </c>
      <c r="W2099" s="3">
        <v>0</v>
      </c>
      <c r="X2099" s="3" t="s">
        <v>1215</v>
      </c>
      <c r="Y2099" s="3" t="s">
        <v>880</v>
      </c>
      <c r="Z2099" s="3" t="str">
        <f>INDEX(业务类型!$C$4:$C$8,MATCH(纤芯!Y2099,业务类型!$B$4:$B$8,0))</f>
        <v>IDLE</v>
      </c>
      <c r="AA2099" s="3"/>
    </row>
    <row r="2100" spans="1:27" ht="33" x14ac:dyDescent="0.2">
      <c r="A2100" s="3">
        <v>2097</v>
      </c>
      <c r="B2100" s="3">
        <f t="shared" si="164"/>
        <v>37016303001</v>
      </c>
      <c r="C2100" s="3" t="s">
        <v>1166</v>
      </c>
      <c r="D2100" s="3" t="s">
        <v>216</v>
      </c>
      <c r="E2100" s="3" t="str">
        <f>INDEX(光放段!$G$4:$G$237,MATCH(纤芯!G2100,光放段!$C$4:$C$237,0))</f>
        <v>山东二干|济南青岛2号管道光缆:潍坊河西局-青岛山东路</v>
      </c>
      <c r="F2100" s="3">
        <f>INDEX(光放段!$I$4:$I$237,MATCH(纤芯!H2100,光放段!$B$4:$B$237,0))</f>
        <v>37016300000</v>
      </c>
      <c r="G2100" s="3" t="str">
        <f t="shared" si="160"/>
        <v>山东二干|济南青岛2号管道光缆:高密-胶州马店</v>
      </c>
      <c r="H2100" s="3">
        <f>INDEX(光放段!$B$4:$B$237,MATCH(纤芯!G2100,光放段!$C$4:$C$237,0))</f>
        <v>37016303000</v>
      </c>
      <c r="I2100" s="3" t="str">
        <f t="shared" si="161"/>
        <v>济南青岛2号管道光缆</v>
      </c>
      <c r="J2100" s="3" t="str">
        <f>INDEX(子缆名称!$B$4:$B$29,纤芯!M2100)</f>
        <v>A缆</v>
      </c>
      <c r="K2100" s="3">
        <v>1</v>
      </c>
      <c r="L2100" s="3">
        <f t="shared" si="162"/>
        <v>1</v>
      </c>
      <c r="M2100" s="3">
        <f t="shared" si="163"/>
        <v>1</v>
      </c>
      <c r="N2100" s="3" t="s">
        <v>60</v>
      </c>
      <c r="O2100" s="3">
        <f>COUNTIF([1]局站!$D$4:$D$172,"="&amp;N2100)</f>
        <v>1</v>
      </c>
      <c r="P2100" s="3">
        <v>0</v>
      </c>
      <c r="Q2100" s="3">
        <v>0</v>
      </c>
      <c r="R2100" s="3">
        <v>0</v>
      </c>
      <c r="S2100" s="3" t="s">
        <v>61</v>
      </c>
      <c r="T2100" s="3">
        <f>COUNTIF([1]局站!$D$4:$D$172,"="&amp;S2100)</f>
        <v>1</v>
      </c>
      <c r="U2100" s="3">
        <v>0</v>
      </c>
      <c r="V2100" s="3">
        <v>0</v>
      </c>
      <c r="W2100" s="3">
        <v>0</v>
      </c>
      <c r="X2100" s="3" t="s">
        <v>1215</v>
      </c>
      <c r="Y2100" s="3" t="s">
        <v>880</v>
      </c>
      <c r="Z2100" s="3" t="str">
        <f>INDEX(业务类型!$C$4:$C$8,MATCH(纤芯!Y2100,业务类型!$B$4:$B$8,0))</f>
        <v>IDLE</v>
      </c>
      <c r="AA2100" s="3"/>
    </row>
    <row r="2101" spans="1:27" ht="33" x14ac:dyDescent="0.2">
      <c r="A2101" s="3">
        <v>2098</v>
      </c>
      <c r="B2101" s="3">
        <f t="shared" si="164"/>
        <v>37016303002</v>
      </c>
      <c r="C2101" s="3" t="s">
        <v>1166</v>
      </c>
      <c r="D2101" s="3" t="s">
        <v>216</v>
      </c>
      <c r="E2101" s="3" t="str">
        <f>INDEX(光放段!$G$4:$G$237,MATCH(纤芯!G2101,光放段!$C$4:$C$237,0))</f>
        <v>山东二干|济南青岛2号管道光缆:潍坊河西局-青岛山东路</v>
      </c>
      <c r="F2101" s="3">
        <f>INDEX(光放段!$I$4:$I$237,MATCH(纤芯!H2101,光放段!$B$4:$B$237,0))</f>
        <v>37016300000</v>
      </c>
      <c r="G2101" s="3" t="str">
        <f t="shared" si="160"/>
        <v>山东二干|济南青岛2号管道光缆:高密-胶州马店</v>
      </c>
      <c r="H2101" s="3">
        <f>INDEX(光放段!$B$4:$B$237,MATCH(纤芯!G2101,光放段!$C$4:$C$237,0))</f>
        <v>37016303000</v>
      </c>
      <c r="I2101" s="3" t="str">
        <f t="shared" si="161"/>
        <v>济南青岛2号管道光缆</v>
      </c>
      <c r="J2101" s="3" t="str">
        <f>INDEX(子缆名称!$B$4:$B$29,纤芯!M2101)</f>
        <v>A缆</v>
      </c>
      <c r="K2101" s="3">
        <v>2</v>
      </c>
      <c r="L2101" s="3">
        <f t="shared" si="162"/>
        <v>2</v>
      </c>
      <c r="M2101" s="3">
        <f t="shared" si="163"/>
        <v>1</v>
      </c>
      <c r="N2101" s="3" t="s">
        <v>60</v>
      </c>
      <c r="O2101" s="3">
        <f>COUNTIF([1]局站!$D$4:$D$172,"="&amp;N2101)</f>
        <v>1</v>
      </c>
      <c r="P2101" s="3">
        <v>0</v>
      </c>
      <c r="Q2101" s="3">
        <v>0</v>
      </c>
      <c r="R2101" s="3">
        <v>0</v>
      </c>
      <c r="S2101" s="3" t="s">
        <v>61</v>
      </c>
      <c r="T2101" s="3">
        <f>COUNTIF([1]局站!$D$4:$D$172,"="&amp;S2101)</f>
        <v>1</v>
      </c>
      <c r="U2101" s="3">
        <v>0</v>
      </c>
      <c r="V2101" s="3">
        <v>0</v>
      </c>
      <c r="W2101" s="3">
        <v>0</v>
      </c>
      <c r="X2101" s="3" t="s">
        <v>1215</v>
      </c>
      <c r="Y2101" s="3" t="s">
        <v>880</v>
      </c>
      <c r="Z2101" s="3" t="str">
        <f>INDEX(业务类型!$C$4:$C$8,MATCH(纤芯!Y2101,业务类型!$B$4:$B$8,0))</f>
        <v>IDLE</v>
      </c>
      <c r="AA2101" s="3"/>
    </row>
    <row r="2102" spans="1:27" ht="33" x14ac:dyDescent="0.2">
      <c r="A2102" s="3">
        <v>2099</v>
      </c>
      <c r="B2102" s="3">
        <f t="shared" si="164"/>
        <v>37016303003</v>
      </c>
      <c r="C2102" s="3" t="s">
        <v>1166</v>
      </c>
      <c r="D2102" s="3" t="s">
        <v>216</v>
      </c>
      <c r="E2102" s="3" t="str">
        <f>INDEX(光放段!$G$4:$G$237,MATCH(纤芯!G2102,光放段!$C$4:$C$237,0))</f>
        <v>山东二干|济南青岛2号管道光缆:潍坊河西局-青岛山东路</v>
      </c>
      <c r="F2102" s="3">
        <f>INDEX(光放段!$I$4:$I$237,MATCH(纤芯!H2102,光放段!$B$4:$B$237,0))</f>
        <v>37016300000</v>
      </c>
      <c r="G2102" s="3" t="str">
        <f t="shared" si="160"/>
        <v>山东二干|济南青岛2号管道光缆:高密-胶州马店</v>
      </c>
      <c r="H2102" s="3">
        <f>INDEX(光放段!$B$4:$B$237,MATCH(纤芯!G2102,光放段!$C$4:$C$237,0))</f>
        <v>37016303000</v>
      </c>
      <c r="I2102" s="3" t="str">
        <f t="shared" si="161"/>
        <v>济南青岛2号管道光缆</v>
      </c>
      <c r="J2102" s="3" t="str">
        <f>INDEX(子缆名称!$B$4:$B$29,纤芯!M2102)</f>
        <v>A缆</v>
      </c>
      <c r="K2102" s="3">
        <v>3</v>
      </c>
      <c r="L2102" s="3">
        <f t="shared" si="162"/>
        <v>3</v>
      </c>
      <c r="M2102" s="3">
        <f t="shared" si="163"/>
        <v>1</v>
      </c>
      <c r="N2102" s="3" t="s">
        <v>60</v>
      </c>
      <c r="O2102" s="3">
        <f>COUNTIF([1]局站!$D$4:$D$172,"="&amp;N2102)</f>
        <v>1</v>
      </c>
      <c r="P2102" s="3">
        <v>0</v>
      </c>
      <c r="Q2102" s="3">
        <v>0</v>
      </c>
      <c r="R2102" s="3">
        <v>0</v>
      </c>
      <c r="S2102" s="3" t="s">
        <v>61</v>
      </c>
      <c r="T2102" s="3">
        <f>COUNTIF([1]局站!$D$4:$D$172,"="&amp;S2102)</f>
        <v>1</v>
      </c>
      <c r="U2102" s="3">
        <v>0</v>
      </c>
      <c r="V2102" s="3">
        <v>0</v>
      </c>
      <c r="W2102" s="3">
        <v>0</v>
      </c>
      <c r="X2102" s="3" t="s">
        <v>1215</v>
      </c>
      <c r="Y2102" s="3" t="s">
        <v>881</v>
      </c>
      <c r="Z2102" s="3" t="str">
        <f>INDEX(业务类型!$C$4:$C$8,MATCH(纤芯!Y2102,业务类型!$B$4:$B$8,0))</f>
        <v>OTHER</v>
      </c>
      <c r="AA2102" s="3" t="s">
        <v>984</v>
      </c>
    </row>
    <row r="2103" spans="1:27" ht="33" x14ac:dyDescent="0.2">
      <c r="A2103" s="3">
        <v>2100</v>
      </c>
      <c r="B2103" s="3">
        <f t="shared" si="164"/>
        <v>37016303004</v>
      </c>
      <c r="C2103" s="3" t="s">
        <v>1166</v>
      </c>
      <c r="D2103" s="3" t="s">
        <v>216</v>
      </c>
      <c r="E2103" s="3" t="str">
        <f>INDEX(光放段!$G$4:$G$237,MATCH(纤芯!G2103,光放段!$C$4:$C$237,0))</f>
        <v>山东二干|济南青岛2号管道光缆:潍坊河西局-青岛山东路</v>
      </c>
      <c r="F2103" s="3">
        <f>INDEX(光放段!$I$4:$I$237,MATCH(纤芯!H2103,光放段!$B$4:$B$237,0))</f>
        <v>37016300000</v>
      </c>
      <c r="G2103" s="3" t="str">
        <f t="shared" si="160"/>
        <v>山东二干|济南青岛2号管道光缆:高密-胶州马店</v>
      </c>
      <c r="H2103" s="3">
        <f>INDEX(光放段!$B$4:$B$237,MATCH(纤芯!G2103,光放段!$C$4:$C$237,0))</f>
        <v>37016303000</v>
      </c>
      <c r="I2103" s="3" t="str">
        <f t="shared" si="161"/>
        <v>济南青岛2号管道光缆</v>
      </c>
      <c r="J2103" s="3" t="str">
        <f>INDEX(子缆名称!$B$4:$B$29,纤芯!M2103)</f>
        <v>A缆</v>
      </c>
      <c r="K2103" s="3">
        <v>4</v>
      </c>
      <c r="L2103" s="3">
        <f t="shared" si="162"/>
        <v>4</v>
      </c>
      <c r="M2103" s="3">
        <f t="shared" si="163"/>
        <v>1</v>
      </c>
      <c r="N2103" s="3" t="s">
        <v>60</v>
      </c>
      <c r="O2103" s="3">
        <f>COUNTIF([1]局站!$D$4:$D$172,"="&amp;N2103)</f>
        <v>1</v>
      </c>
      <c r="P2103" s="3">
        <v>0</v>
      </c>
      <c r="Q2103" s="3">
        <v>0</v>
      </c>
      <c r="R2103" s="3">
        <v>0</v>
      </c>
      <c r="S2103" s="3" t="s">
        <v>61</v>
      </c>
      <c r="T2103" s="3">
        <f>COUNTIF([1]局站!$D$4:$D$172,"="&amp;S2103)</f>
        <v>1</v>
      </c>
      <c r="U2103" s="3">
        <v>0</v>
      </c>
      <c r="V2103" s="3">
        <v>0</v>
      </c>
      <c r="W2103" s="3">
        <v>0</v>
      </c>
      <c r="X2103" s="3" t="s">
        <v>1215</v>
      </c>
      <c r="Y2103" s="3" t="s">
        <v>881</v>
      </c>
      <c r="Z2103" s="3" t="str">
        <f>INDEX(业务类型!$C$4:$C$8,MATCH(纤芯!Y2103,业务类型!$B$4:$B$8,0))</f>
        <v>OTHER</v>
      </c>
      <c r="AA2103" s="3" t="s">
        <v>984</v>
      </c>
    </row>
    <row r="2104" spans="1:27" ht="33" x14ac:dyDescent="0.2">
      <c r="A2104" s="3">
        <v>2101</v>
      </c>
      <c r="B2104" s="3">
        <f t="shared" si="164"/>
        <v>37016303005</v>
      </c>
      <c r="C2104" s="3" t="s">
        <v>1166</v>
      </c>
      <c r="D2104" s="3" t="s">
        <v>216</v>
      </c>
      <c r="E2104" s="3" t="str">
        <f>INDEX(光放段!$G$4:$G$237,MATCH(纤芯!G2104,光放段!$C$4:$C$237,0))</f>
        <v>山东二干|济南青岛2号管道光缆:潍坊河西局-青岛山东路</v>
      </c>
      <c r="F2104" s="3">
        <f>INDEX(光放段!$I$4:$I$237,MATCH(纤芯!H2104,光放段!$B$4:$B$237,0))</f>
        <v>37016300000</v>
      </c>
      <c r="G2104" s="3" t="str">
        <f t="shared" si="160"/>
        <v>山东二干|济南青岛2号管道光缆:高密-胶州马店</v>
      </c>
      <c r="H2104" s="3">
        <f>INDEX(光放段!$B$4:$B$237,MATCH(纤芯!G2104,光放段!$C$4:$C$237,0))</f>
        <v>37016303000</v>
      </c>
      <c r="I2104" s="3" t="str">
        <f t="shared" si="161"/>
        <v>济南青岛2号管道光缆</v>
      </c>
      <c r="J2104" s="3" t="str">
        <f>INDEX(子缆名称!$B$4:$B$29,纤芯!M2104)</f>
        <v>A缆</v>
      </c>
      <c r="K2104" s="3">
        <v>5</v>
      </c>
      <c r="L2104" s="3">
        <f t="shared" si="162"/>
        <v>5</v>
      </c>
      <c r="M2104" s="3">
        <f t="shared" si="163"/>
        <v>1</v>
      </c>
      <c r="N2104" s="3" t="s">
        <v>60</v>
      </c>
      <c r="O2104" s="3">
        <f>COUNTIF([1]局站!$D$4:$D$172,"="&amp;N2104)</f>
        <v>1</v>
      </c>
      <c r="P2104" s="3">
        <v>0</v>
      </c>
      <c r="Q2104" s="3">
        <v>0</v>
      </c>
      <c r="R2104" s="3">
        <v>0</v>
      </c>
      <c r="S2104" s="3" t="s">
        <v>61</v>
      </c>
      <c r="T2104" s="3">
        <f>COUNTIF([1]局站!$D$4:$D$172,"="&amp;S2104)</f>
        <v>1</v>
      </c>
      <c r="U2104" s="3">
        <v>0</v>
      </c>
      <c r="V2104" s="3">
        <v>0</v>
      </c>
      <c r="W2104" s="3">
        <v>0</v>
      </c>
      <c r="X2104" s="3" t="s">
        <v>1215</v>
      </c>
      <c r="Y2104" s="3" t="s">
        <v>880</v>
      </c>
      <c r="Z2104" s="3" t="str">
        <f>INDEX(业务类型!$C$4:$C$8,MATCH(纤芯!Y2104,业务类型!$B$4:$B$8,0))</f>
        <v>IDLE</v>
      </c>
      <c r="AA2104" s="3"/>
    </row>
    <row r="2105" spans="1:27" ht="33" x14ac:dyDescent="0.2">
      <c r="A2105" s="3">
        <v>2102</v>
      </c>
      <c r="B2105" s="3">
        <f t="shared" si="164"/>
        <v>37016303006</v>
      </c>
      <c r="C2105" s="3" t="s">
        <v>1166</v>
      </c>
      <c r="D2105" s="3" t="s">
        <v>216</v>
      </c>
      <c r="E2105" s="3" t="str">
        <f>INDEX(光放段!$G$4:$G$237,MATCH(纤芯!G2105,光放段!$C$4:$C$237,0))</f>
        <v>山东二干|济南青岛2号管道光缆:潍坊河西局-青岛山东路</v>
      </c>
      <c r="F2105" s="3">
        <f>INDEX(光放段!$I$4:$I$237,MATCH(纤芯!H2105,光放段!$B$4:$B$237,0))</f>
        <v>37016300000</v>
      </c>
      <c r="G2105" s="3" t="str">
        <f t="shared" si="160"/>
        <v>山东二干|济南青岛2号管道光缆:高密-胶州马店</v>
      </c>
      <c r="H2105" s="3">
        <f>INDEX(光放段!$B$4:$B$237,MATCH(纤芯!G2105,光放段!$C$4:$C$237,0))</f>
        <v>37016303000</v>
      </c>
      <c r="I2105" s="3" t="str">
        <f t="shared" si="161"/>
        <v>济南青岛2号管道光缆</v>
      </c>
      <c r="J2105" s="3" t="str">
        <f>INDEX(子缆名称!$B$4:$B$29,纤芯!M2105)</f>
        <v>A缆</v>
      </c>
      <c r="K2105" s="3">
        <v>6</v>
      </c>
      <c r="L2105" s="3">
        <f t="shared" si="162"/>
        <v>6</v>
      </c>
      <c r="M2105" s="3">
        <f t="shared" si="163"/>
        <v>1</v>
      </c>
      <c r="N2105" s="3" t="s">
        <v>60</v>
      </c>
      <c r="O2105" s="3">
        <f>COUNTIF([1]局站!$D$4:$D$172,"="&amp;N2105)</f>
        <v>1</v>
      </c>
      <c r="P2105" s="3">
        <v>0</v>
      </c>
      <c r="Q2105" s="3">
        <v>0</v>
      </c>
      <c r="R2105" s="3">
        <v>0</v>
      </c>
      <c r="S2105" s="3" t="s">
        <v>61</v>
      </c>
      <c r="T2105" s="3">
        <f>COUNTIF([1]局站!$D$4:$D$172,"="&amp;S2105)</f>
        <v>1</v>
      </c>
      <c r="U2105" s="3">
        <v>0</v>
      </c>
      <c r="V2105" s="3">
        <v>0</v>
      </c>
      <c r="W2105" s="3">
        <v>0</v>
      </c>
      <c r="X2105" s="3" t="s">
        <v>1215</v>
      </c>
      <c r="Y2105" s="3" t="s">
        <v>880</v>
      </c>
      <c r="Z2105" s="3" t="str">
        <f>INDEX(业务类型!$C$4:$C$8,MATCH(纤芯!Y2105,业务类型!$B$4:$B$8,0))</f>
        <v>IDLE</v>
      </c>
      <c r="AA2105" s="3"/>
    </row>
    <row r="2106" spans="1:27" ht="33" x14ac:dyDescent="0.2">
      <c r="A2106" s="3">
        <v>2103</v>
      </c>
      <c r="B2106" s="3">
        <f t="shared" si="164"/>
        <v>37016303007</v>
      </c>
      <c r="C2106" s="3" t="s">
        <v>1166</v>
      </c>
      <c r="D2106" s="3" t="s">
        <v>216</v>
      </c>
      <c r="E2106" s="3" t="str">
        <f>INDEX(光放段!$G$4:$G$237,MATCH(纤芯!G2106,光放段!$C$4:$C$237,0))</f>
        <v>山东二干|济南青岛2号管道光缆:潍坊河西局-青岛山东路</v>
      </c>
      <c r="F2106" s="3">
        <f>INDEX(光放段!$I$4:$I$237,MATCH(纤芯!H2106,光放段!$B$4:$B$237,0))</f>
        <v>37016300000</v>
      </c>
      <c r="G2106" s="3" t="str">
        <f t="shared" si="160"/>
        <v>山东二干|济南青岛2号管道光缆:高密-胶州马店</v>
      </c>
      <c r="H2106" s="3">
        <f>INDEX(光放段!$B$4:$B$237,MATCH(纤芯!G2106,光放段!$C$4:$C$237,0))</f>
        <v>37016303000</v>
      </c>
      <c r="I2106" s="3" t="str">
        <f t="shared" si="161"/>
        <v>济南青岛2号管道光缆</v>
      </c>
      <c r="J2106" s="3" t="str">
        <f>INDEX(子缆名称!$B$4:$B$29,纤芯!M2106)</f>
        <v>A缆</v>
      </c>
      <c r="K2106" s="3">
        <v>7</v>
      </c>
      <c r="L2106" s="3">
        <f t="shared" si="162"/>
        <v>7</v>
      </c>
      <c r="M2106" s="3">
        <f t="shared" si="163"/>
        <v>1</v>
      </c>
      <c r="N2106" s="3" t="s">
        <v>60</v>
      </c>
      <c r="O2106" s="3">
        <f>COUNTIF([1]局站!$D$4:$D$172,"="&amp;N2106)</f>
        <v>1</v>
      </c>
      <c r="P2106" s="3">
        <v>0</v>
      </c>
      <c r="Q2106" s="3">
        <v>0</v>
      </c>
      <c r="R2106" s="3">
        <v>0</v>
      </c>
      <c r="S2106" s="3" t="s">
        <v>61</v>
      </c>
      <c r="T2106" s="3">
        <f>COUNTIF([1]局站!$D$4:$D$172,"="&amp;S2106)</f>
        <v>1</v>
      </c>
      <c r="U2106" s="3">
        <v>0</v>
      </c>
      <c r="V2106" s="3">
        <v>0</v>
      </c>
      <c r="W2106" s="3">
        <v>0</v>
      </c>
      <c r="X2106" s="3" t="s">
        <v>1215</v>
      </c>
      <c r="Y2106" s="3" t="s">
        <v>880</v>
      </c>
      <c r="Z2106" s="3" t="str">
        <f>INDEX(业务类型!$C$4:$C$8,MATCH(纤芯!Y2106,业务类型!$B$4:$B$8,0))</f>
        <v>IDLE</v>
      </c>
      <c r="AA2106" s="3"/>
    </row>
    <row r="2107" spans="1:27" ht="33" x14ac:dyDescent="0.2">
      <c r="A2107" s="3">
        <v>2104</v>
      </c>
      <c r="B2107" s="3">
        <f t="shared" si="164"/>
        <v>37016303008</v>
      </c>
      <c r="C2107" s="3" t="s">
        <v>1166</v>
      </c>
      <c r="D2107" s="3" t="s">
        <v>216</v>
      </c>
      <c r="E2107" s="3" t="str">
        <f>INDEX(光放段!$G$4:$G$237,MATCH(纤芯!G2107,光放段!$C$4:$C$237,0))</f>
        <v>山东二干|济南青岛2号管道光缆:潍坊河西局-青岛山东路</v>
      </c>
      <c r="F2107" s="3">
        <f>INDEX(光放段!$I$4:$I$237,MATCH(纤芯!H2107,光放段!$B$4:$B$237,0))</f>
        <v>37016300000</v>
      </c>
      <c r="G2107" s="3" t="str">
        <f t="shared" si="160"/>
        <v>山东二干|济南青岛2号管道光缆:高密-胶州马店</v>
      </c>
      <c r="H2107" s="3">
        <f>INDEX(光放段!$B$4:$B$237,MATCH(纤芯!G2107,光放段!$C$4:$C$237,0))</f>
        <v>37016303000</v>
      </c>
      <c r="I2107" s="3" t="str">
        <f t="shared" si="161"/>
        <v>济南青岛2号管道光缆</v>
      </c>
      <c r="J2107" s="3" t="str">
        <f>INDEX(子缆名称!$B$4:$B$29,纤芯!M2107)</f>
        <v>A缆</v>
      </c>
      <c r="K2107" s="3">
        <v>8</v>
      </c>
      <c r="L2107" s="3">
        <f t="shared" si="162"/>
        <v>8</v>
      </c>
      <c r="M2107" s="3">
        <f t="shared" si="163"/>
        <v>1</v>
      </c>
      <c r="N2107" s="3" t="s">
        <v>60</v>
      </c>
      <c r="O2107" s="3">
        <f>COUNTIF([1]局站!$D$4:$D$172,"="&amp;N2107)</f>
        <v>1</v>
      </c>
      <c r="P2107" s="3">
        <v>0</v>
      </c>
      <c r="Q2107" s="3">
        <v>0</v>
      </c>
      <c r="R2107" s="3">
        <v>0</v>
      </c>
      <c r="S2107" s="3" t="s">
        <v>61</v>
      </c>
      <c r="T2107" s="3">
        <f>COUNTIF([1]局站!$D$4:$D$172,"="&amp;S2107)</f>
        <v>1</v>
      </c>
      <c r="U2107" s="3">
        <v>0</v>
      </c>
      <c r="V2107" s="3">
        <v>0</v>
      </c>
      <c r="W2107" s="3">
        <v>0</v>
      </c>
      <c r="X2107" s="3" t="s">
        <v>1215</v>
      </c>
      <c r="Y2107" s="3" t="s">
        <v>880</v>
      </c>
      <c r="Z2107" s="3" t="str">
        <f>INDEX(业务类型!$C$4:$C$8,MATCH(纤芯!Y2107,业务类型!$B$4:$B$8,0))</f>
        <v>IDLE</v>
      </c>
      <c r="AA2107" s="3"/>
    </row>
    <row r="2108" spans="1:27" ht="33" x14ac:dyDescent="0.2">
      <c r="A2108" s="3">
        <v>2105</v>
      </c>
      <c r="B2108" s="3">
        <f t="shared" si="164"/>
        <v>37016303009</v>
      </c>
      <c r="C2108" s="3" t="s">
        <v>1166</v>
      </c>
      <c r="D2108" s="3" t="s">
        <v>216</v>
      </c>
      <c r="E2108" s="3" t="str">
        <f>INDEX(光放段!$G$4:$G$237,MATCH(纤芯!G2108,光放段!$C$4:$C$237,0))</f>
        <v>山东二干|济南青岛2号管道光缆:潍坊河西局-青岛山东路</v>
      </c>
      <c r="F2108" s="3">
        <f>INDEX(光放段!$I$4:$I$237,MATCH(纤芯!H2108,光放段!$B$4:$B$237,0))</f>
        <v>37016300000</v>
      </c>
      <c r="G2108" s="3" t="str">
        <f t="shared" si="160"/>
        <v>山东二干|济南青岛2号管道光缆:高密-胶州马店</v>
      </c>
      <c r="H2108" s="3">
        <f>INDEX(光放段!$B$4:$B$237,MATCH(纤芯!G2108,光放段!$C$4:$C$237,0))</f>
        <v>37016303000</v>
      </c>
      <c r="I2108" s="3" t="str">
        <f t="shared" si="161"/>
        <v>济南青岛2号管道光缆</v>
      </c>
      <c r="J2108" s="3" t="str">
        <f>INDEX(子缆名称!$B$4:$B$29,纤芯!M2108)</f>
        <v>A缆</v>
      </c>
      <c r="K2108" s="3">
        <v>9</v>
      </c>
      <c r="L2108" s="3">
        <f t="shared" si="162"/>
        <v>9</v>
      </c>
      <c r="M2108" s="3">
        <f t="shared" si="163"/>
        <v>1</v>
      </c>
      <c r="N2108" s="3" t="s">
        <v>60</v>
      </c>
      <c r="O2108" s="3">
        <f>COUNTIF([1]局站!$D$4:$D$172,"="&amp;N2108)</f>
        <v>1</v>
      </c>
      <c r="P2108" s="3">
        <v>0</v>
      </c>
      <c r="Q2108" s="3">
        <v>0</v>
      </c>
      <c r="R2108" s="3">
        <v>0</v>
      </c>
      <c r="S2108" s="3" t="s">
        <v>61</v>
      </c>
      <c r="T2108" s="3">
        <f>COUNTIF([1]局站!$D$4:$D$172,"="&amp;S2108)</f>
        <v>1</v>
      </c>
      <c r="U2108" s="3">
        <v>0</v>
      </c>
      <c r="V2108" s="3">
        <v>0</v>
      </c>
      <c r="W2108" s="3">
        <v>0</v>
      </c>
      <c r="X2108" s="3" t="s">
        <v>1215</v>
      </c>
      <c r="Y2108" s="3" t="s">
        <v>880</v>
      </c>
      <c r="Z2108" s="3" t="str">
        <f>INDEX(业务类型!$C$4:$C$8,MATCH(纤芯!Y2108,业务类型!$B$4:$B$8,0))</f>
        <v>IDLE</v>
      </c>
      <c r="AA2108" s="3"/>
    </row>
    <row r="2109" spans="1:27" ht="33" x14ac:dyDescent="0.2">
      <c r="A2109" s="3">
        <v>2106</v>
      </c>
      <c r="B2109" s="3">
        <f t="shared" si="164"/>
        <v>37016303010</v>
      </c>
      <c r="C2109" s="3" t="s">
        <v>1166</v>
      </c>
      <c r="D2109" s="3" t="s">
        <v>216</v>
      </c>
      <c r="E2109" s="3" t="str">
        <f>INDEX(光放段!$G$4:$G$237,MATCH(纤芯!G2109,光放段!$C$4:$C$237,0))</f>
        <v>山东二干|济南青岛2号管道光缆:潍坊河西局-青岛山东路</v>
      </c>
      <c r="F2109" s="3">
        <f>INDEX(光放段!$I$4:$I$237,MATCH(纤芯!H2109,光放段!$B$4:$B$237,0))</f>
        <v>37016300000</v>
      </c>
      <c r="G2109" s="3" t="str">
        <f t="shared" si="160"/>
        <v>山东二干|济南青岛2号管道光缆:高密-胶州马店</v>
      </c>
      <c r="H2109" s="3">
        <f>INDEX(光放段!$B$4:$B$237,MATCH(纤芯!G2109,光放段!$C$4:$C$237,0))</f>
        <v>37016303000</v>
      </c>
      <c r="I2109" s="3" t="str">
        <f t="shared" si="161"/>
        <v>济南青岛2号管道光缆</v>
      </c>
      <c r="J2109" s="3" t="str">
        <f>INDEX(子缆名称!$B$4:$B$29,纤芯!M2109)</f>
        <v>A缆</v>
      </c>
      <c r="K2109" s="3">
        <v>10</v>
      </c>
      <c r="L2109" s="3">
        <f t="shared" si="162"/>
        <v>10</v>
      </c>
      <c r="M2109" s="3">
        <f t="shared" si="163"/>
        <v>1</v>
      </c>
      <c r="N2109" s="3" t="s">
        <v>60</v>
      </c>
      <c r="O2109" s="3">
        <f>COUNTIF([1]局站!$D$4:$D$172,"="&amp;N2109)</f>
        <v>1</v>
      </c>
      <c r="P2109" s="3">
        <v>0</v>
      </c>
      <c r="Q2109" s="3">
        <v>0</v>
      </c>
      <c r="R2109" s="3">
        <v>0</v>
      </c>
      <c r="S2109" s="3" t="s">
        <v>61</v>
      </c>
      <c r="T2109" s="3">
        <f>COUNTIF([1]局站!$D$4:$D$172,"="&amp;S2109)</f>
        <v>1</v>
      </c>
      <c r="U2109" s="3">
        <v>0</v>
      </c>
      <c r="V2109" s="3">
        <v>0</v>
      </c>
      <c r="W2109" s="3">
        <v>0</v>
      </c>
      <c r="X2109" s="3" t="s">
        <v>1215</v>
      </c>
      <c r="Y2109" s="3" t="s">
        <v>880</v>
      </c>
      <c r="Z2109" s="3" t="str">
        <f>INDEX(业务类型!$C$4:$C$8,MATCH(纤芯!Y2109,业务类型!$B$4:$B$8,0))</f>
        <v>IDLE</v>
      </c>
      <c r="AA2109" s="3"/>
    </row>
    <row r="2110" spans="1:27" ht="33" x14ac:dyDescent="0.2">
      <c r="A2110" s="3">
        <v>2107</v>
      </c>
      <c r="B2110" s="3">
        <f t="shared" si="164"/>
        <v>37016303011</v>
      </c>
      <c r="C2110" s="3" t="s">
        <v>1166</v>
      </c>
      <c r="D2110" s="3" t="s">
        <v>216</v>
      </c>
      <c r="E2110" s="3" t="str">
        <f>INDEX(光放段!$G$4:$G$237,MATCH(纤芯!G2110,光放段!$C$4:$C$237,0))</f>
        <v>山东二干|济南青岛2号管道光缆:潍坊河西局-青岛山东路</v>
      </c>
      <c r="F2110" s="3">
        <f>INDEX(光放段!$I$4:$I$237,MATCH(纤芯!H2110,光放段!$B$4:$B$237,0))</f>
        <v>37016300000</v>
      </c>
      <c r="G2110" s="3" t="str">
        <f t="shared" si="160"/>
        <v>山东二干|济南青岛2号管道光缆:高密-胶州马店</v>
      </c>
      <c r="H2110" s="3">
        <f>INDEX(光放段!$B$4:$B$237,MATCH(纤芯!G2110,光放段!$C$4:$C$237,0))</f>
        <v>37016303000</v>
      </c>
      <c r="I2110" s="3" t="str">
        <f t="shared" si="161"/>
        <v>济南青岛2号管道光缆</v>
      </c>
      <c r="J2110" s="3" t="str">
        <f>INDEX(子缆名称!$B$4:$B$29,纤芯!M2110)</f>
        <v>A缆</v>
      </c>
      <c r="K2110" s="3">
        <v>11</v>
      </c>
      <c r="L2110" s="3">
        <f t="shared" si="162"/>
        <v>11</v>
      </c>
      <c r="M2110" s="3">
        <f t="shared" si="163"/>
        <v>1</v>
      </c>
      <c r="N2110" s="3" t="s">
        <v>60</v>
      </c>
      <c r="O2110" s="3">
        <f>COUNTIF([1]局站!$D$4:$D$172,"="&amp;N2110)</f>
        <v>1</v>
      </c>
      <c r="P2110" s="3">
        <v>0</v>
      </c>
      <c r="Q2110" s="3">
        <v>0</v>
      </c>
      <c r="R2110" s="3">
        <v>0</v>
      </c>
      <c r="S2110" s="3" t="s">
        <v>61</v>
      </c>
      <c r="T2110" s="3">
        <f>COUNTIF([1]局站!$D$4:$D$172,"="&amp;S2110)</f>
        <v>1</v>
      </c>
      <c r="U2110" s="3">
        <v>0</v>
      </c>
      <c r="V2110" s="3">
        <v>0</v>
      </c>
      <c r="W2110" s="3">
        <v>0</v>
      </c>
      <c r="X2110" s="3" t="s">
        <v>1215</v>
      </c>
      <c r="Y2110" s="3" t="s">
        <v>881</v>
      </c>
      <c r="Z2110" s="3" t="str">
        <f>INDEX(业务类型!$C$4:$C$8,MATCH(纤芯!Y2110,业务类型!$B$4:$B$8,0))</f>
        <v>OTHER</v>
      </c>
      <c r="AA2110" s="3" t="s">
        <v>985</v>
      </c>
    </row>
    <row r="2111" spans="1:27" ht="33" x14ac:dyDescent="0.2">
      <c r="A2111" s="3">
        <v>2108</v>
      </c>
      <c r="B2111" s="3">
        <f t="shared" si="164"/>
        <v>37016303012</v>
      </c>
      <c r="C2111" s="3" t="s">
        <v>1166</v>
      </c>
      <c r="D2111" s="3" t="s">
        <v>216</v>
      </c>
      <c r="E2111" s="3" t="str">
        <f>INDEX(光放段!$G$4:$G$237,MATCH(纤芯!G2111,光放段!$C$4:$C$237,0))</f>
        <v>山东二干|济南青岛2号管道光缆:潍坊河西局-青岛山东路</v>
      </c>
      <c r="F2111" s="3">
        <f>INDEX(光放段!$I$4:$I$237,MATCH(纤芯!H2111,光放段!$B$4:$B$237,0))</f>
        <v>37016300000</v>
      </c>
      <c r="G2111" s="3" t="str">
        <f t="shared" si="160"/>
        <v>山东二干|济南青岛2号管道光缆:高密-胶州马店</v>
      </c>
      <c r="H2111" s="3">
        <f>INDEX(光放段!$B$4:$B$237,MATCH(纤芯!G2111,光放段!$C$4:$C$237,0))</f>
        <v>37016303000</v>
      </c>
      <c r="I2111" s="3" t="str">
        <f t="shared" si="161"/>
        <v>济南青岛2号管道光缆</v>
      </c>
      <c r="J2111" s="3" t="str">
        <f>INDEX(子缆名称!$B$4:$B$29,纤芯!M2111)</f>
        <v>A缆</v>
      </c>
      <c r="K2111" s="3">
        <v>12</v>
      </c>
      <c r="L2111" s="3">
        <f t="shared" si="162"/>
        <v>12</v>
      </c>
      <c r="M2111" s="3">
        <f t="shared" si="163"/>
        <v>1</v>
      </c>
      <c r="N2111" s="3" t="s">
        <v>60</v>
      </c>
      <c r="O2111" s="3">
        <f>COUNTIF([1]局站!$D$4:$D$172,"="&amp;N2111)</f>
        <v>1</v>
      </c>
      <c r="P2111" s="3">
        <v>0</v>
      </c>
      <c r="Q2111" s="3">
        <v>0</v>
      </c>
      <c r="R2111" s="3">
        <v>0</v>
      </c>
      <c r="S2111" s="3" t="s">
        <v>61</v>
      </c>
      <c r="T2111" s="3">
        <f>COUNTIF([1]局站!$D$4:$D$172,"="&amp;S2111)</f>
        <v>1</v>
      </c>
      <c r="U2111" s="3">
        <v>0</v>
      </c>
      <c r="V2111" s="3">
        <v>0</v>
      </c>
      <c r="W2111" s="3">
        <v>0</v>
      </c>
      <c r="X2111" s="3" t="s">
        <v>1215</v>
      </c>
      <c r="Y2111" s="3" t="s">
        <v>880</v>
      </c>
      <c r="Z2111" s="3" t="str">
        <f>INDEX(业务类型!$C$4:$C$8,MATCH(纤芯!Y2111,业务类型!$B$4:$B$8,0))</f>
        <v>IDLE</v>
      </c>
      <c r="AA2111" s="3"/>
    </row>
    <row r="2112" spans="1:27" ht="33" x14ac:dyDescent="0.2">
      <c r="A2112" s="3">
        <v>2109</v>
      </c>
      <c r="B2112" s="3">
        <f t="shared" si="164"/>
        <v>37016304001</v>
      </c>
      <c r="C2112" s="3" t="s">
        <v>1166</v>
      </c>
      <c r="D2112" s="3" t="s">
        <v>216</v>
      </c>
      <c r="E2112" s="3" t="str">
        <f>INDEX(光放段!$G$4:$G$237,MATCH(纤芯!G2112,光放段!$C$4:$C$237,0))</f>
        <v>山东二干|济南青岛2号管道光缆:潍坊河西局-青岛山东路</v>
      </c>
      <c r="F2112" s="3">
        <f>INDEX(光放段!$I$4:$I$237,MATCH(纤芯!H2112,光放段!$B$4:$B$237,0))</f>
        <v>37016300000</v>
      </c>
      <c r="G2112" s="3" t="str">
        <f t="shared" si="160"/>
        <v>山东二干|济南青岛2号管道光缆:胶州马店-城阳</v>
      </c>
      <c r="H2112" s="3">
        <f>INDEX(光放段!$B$4:$B$237,MATCH(纤芯!G2112,光放段!$C$4:$C$237,0))</f>
        <v>37016304000</v>
      </c>
      <c r="I2112" s="3" t="str">
        <f t="shared" si="161"/>
        <v>济南青岛2号管道光缆</v>
      </c>
      <c r="J2112" s="3" t="str">
        <f>INDEX(子缆名称!$B$4:$B$29,纤芯!M2112)</f>
        <v>A缆</v>
      </c>
      <c r="K2112" s="3">
        <v>1</v>
      </c>
      <c r="L2112" s="3">
        <f t="shared" si="162"/>
        <v>1</v>
      </c>
      <c r="M2112" s="3">
        <f t="shared" si="163"/>
        <v>1</v>
      </c>
      <c r="N2112" s="3" t="s">
        <v>61</v>
      </c>
      <c r="O2112" s="3">
        <f>COUNTIF([1]局站!$D$4:$D$172,"="&amp;N2112)</f>
        <v>1</v>
      </c>
      <c r="P2112" s="3">
        <v>0</v>
      </c>
      <c r="Q2112" s="3">
        <v>0</v>
      </c>
      <c r="R2112" s="3">
        <v>0</v>
      </c>
      <c r="S2112" s="3" t="s">
        <v>62</v>
      </c>
      <c r="T2112" s="3">
        <f>COUNTIF([1]局站!$D$4:$D$172,"="&amp;S2112)</f>
        <v>1</v>
      </c>
      <c r="U2112" s="3">
        <v>0</v>
      </c>
      <c r="V2112" s="3">
        <v>0</v>
      </c>
      <c r="W2112" s="3">
        <v>0</v>
      </c>
      <c r="X2112" s="3" t="s">
        <v>1215</v>
      </c>
      <c r="Y2112" s="3" t="s">
        <v>880</v>
      </c>
      <c r="Z2112" s="3" t="str">
        <f>INDEX(业务类型!$C$4:$C$8,MATCH(纤芯!Y2112,业务类型!$B$4:$B$8,0))</f>
        <v>IDLE</v>
      </c>
      <c r="AA2112" s="3"/>
    </row>
    <row r="2113" spans="1:27" ht="33" x14ac:dyDescent="0.2">
      <c r="A2113" s="3">
        <v>2110</v>
      </c>
      <c r="B2113" s="3">
        <f t="shared" si="164"/>
        <v>37016304002</v>
      </c>
      <c r="C2113" s="3" t="s">
        <v>1166</v>
      </c>
      <c r="D2113" s="3" t="s">
        <v>216</v>
      </c>
      <c r="E2113" s="3" t="str">
        <f>INDEX(光放段!$G$4:$G$237,MATCH(纤芯!G2113,光放段!$C$4:$C$237,0))</f>
        <v>山东二干|济南青岛2号管道光缆:潍坊河西局-青岛山东路</v>
      </c>
      <c r="F2113" s="3">
        <f>INDEX(光放段!$I$4:$I$237,MATCH(纤芯!H2113,光放段!$B$4:$B$237,0))</f>
        <v>37016300000</v>
      </c>
      <c r="G2113" s="3" t="str">
        <f t="shared" si="160"/>
        <v>山东二干|济南青岛2号管道光缆:胶州马店-城阳</v>
      </c>
      <c r="H2113" s="3">
        <f>INDEX(光放段!$B$4:$B$237,MATCH(纤芯!G2113,光放段!$C$4:$C$237,0))</f>
        <v>37016304000</v>
      </c>
      <c r="I2113" s="3" t="str">
        <f t="shared" si="161"/>
        <v>济南青岛2号管道光缆</v>
      </c>
      <c r="J2113" s="3" t="str">
        <f>INDEX(子缆名称!$B$4:$B$29,纤芯!M2113)</f>
        <v>A缆</v>
      </c>
      <c r="K2113" s="3">
        <v>2</v>
      </c>
      <c r="L2113" s="3">
        <f t="shared" si="162"/>
        <v>2</v>
      </c>
      <c r="M2113" s="3">
        <f t="shared" si="163"/>
        <v>1</v>
      </c>
      <c r="N2113" s="3" t="s">
        <v>61</v>
      </c>
      <c r="O2113" s="3">
        <f>COUNTIF([1]局站!$D$4:$D$172,"="&amp;N2113)</f>
        <v>1</v>
      </c>
      <c r="P2113" s="3">
        <v>0</v>
      </c>
      <c r="Q2113" s="3">
        <v>0</v>
      </c>
      <c r="R2113" s="3">
        <v>0</v>
      </c>
      <c r="S2113" s="3" t="s">
        <v>62</v>
      </c>
      <c r="T2113" s="3">
        <f>COUNTIF([1]局站!$D$4:$D$172,"="&amp;S2113)</f>
        <v>1</v>
      </c>
      <c r="U2113" s="3">
        <v>0</v>
      </c>
      <c r="V2113" s="3">
        <v>0</v>
      </c>
      <c r="W2113" s="3">
        <v>0</v>
      </c>
      <c r="X2113" s="3" t="s">
        <v>1215</v>
      </c>
      <c r="Y2113" s="3" t="s">
        <v>880</v>
      </c>
      <c r="Z2113" s="3" t="str">
        <f>INDEX(业务类型!$C$4:$C$8,MATCH(纤芯!Y2113,业务类型!$B$4:$B$8,0))</f>
        <v>IDLE</v>
      </c>
      <c r="AA2113" s="3"/>
    </row>
    <row r="2114" spans="1:27" ht="33" x14ac:dyDescent="0.2">
      <c r="A2114" s="3">
        <v>2111</v>
      </c>
      <c r="B2114" s="3">
        <f t="shared" si="164"/>
        <v>37016304003</v>
      </c>
      <c r="C2114" s="3" t="s">
        <v>1166</v>
      </c>
      <c r="D2114" s="3" t="s">
        <v>216</v>
      </c>
      <c r="E2114" s="3" t="str">
        <f>INDEX(光放段!$G$4:$G$237,MATCH(纤芯!G2114,光放段!$C$4:$C$237,0))</f>
        <v>山东二干|济南青岛2号管道光缆:潍坊河西局-青岛山东路</v>
      </c>
      <c r="F2114" s="3">
        <f>INDEX(光放段!$I$4:$I$237,MATCH(纤芯!H2114,光放段!$B$4:$B$237,0))</f>
        <v>37016300000</v>
      </c>
      <c r="G2114" s="3" t="str">
        <f t="shared" si="160"/>
        <v>山东二干|济南青岛2号管道光缆:胶州马店-城阳</v>
      </c>
      <c r="H2114" s="3">
        <f>INDEX(光放段!$B$4:$B$237,MATCH(纤芯!G2114,光放段!$C$4:$C$237,0))</f>
        <v>37016304000</v>
      </c>
      <c r="I2114" s="3" t="str">
        <f t="shared" si="161"/>
        <v>济南青岛2号管道光缆</v>
      </c>
      <c r="J2114" s="3" t="str">
        <f>INDEX(子缆名称!$B$4:$B$29,纤芯!M2114)</f>
        <v>A缆</v>
      </c>
      <c r="K2114" s="3">
        <v>3</v>
      </c>
      <c r="L2114" s="3">
        <f t="shared" si="162"/>
        <v>3</v>
      </c>
      <c r="M2114" s="3">
        <f t="shared" si="163"/>
        <v>1</v>
      </c>
      <c r="N2114" s="3" t="s">
        <v>61</v>
      </c>
      <c r="O2114" s="3">
        <f>COUNTIF([1]局站!$D$4:$D$172,"="&amp;N2114)</f>
        <v>1</v>
      </c>
      <c r="P2114" s="3">
        <v>0</v>
      </c>
      <c r="Q2114" s="3">
        <v>0</v>
      </c>
      <c r="R2114" s="3">
        <v>0</v>
      </c>
      <c r="S2114" s="3" t="s">
        <v>62</v>
      </c>
      <c r="T2114" s="3">
        <f>COUNTIF([1]局站!$D$4:$D$172,"="&amp;S2114)</f>
        <v>1</v>
      </c>
      <c r="U2114" s="3">
        <v>0</v>
      </c>
      <c r="V2114" s="3">
        <v>0</v>
      </c>
      <c r="W2114" s="3">
        <v>0</v>
      </c>
      <c r="X2114" s="3" t="s">
        <v>1215</v>
      </c>
      <c r="Y2114" s="3" t="s">
        <v>854</v>
      </c>
      <c r="Z2114" s="3" t="str">
        <f>INDEX(业务类型!$C$4:$C$8,MATCH(纤芯!Y2114,业务类型!$B$4:$B$8,0))</f>
        <v>LOCAL</v>
      </c>
      <c r="AA2114" s="3" t="s">
        <v>984</v>
      </c>
    </row>
    <row r="2115" spans="1:27" ht="33" x14ac:dyDescent="0.2">
      <c r="A2115" s="3">
        <v>2112</v>
      </c>
      <c r="B2115" s="3">
        <f t="shared" si="164"/>
        <v>37016304004</v>
      </c>
      <c r="C2115" s="3" t="s">
        <v>1166</v>
      </c>
      <c r="D2115" s="3" t="s">
        <v>216</v>
      </c>
      <c r="E2115" s="3" t="str">
        <f>INDEX(光放段!$G$4:$G$237,MATCH(纤芯!G2115,光放段!$C$4:$C$237,0))</f>
        <v>山东二干|济南青岛2号管道光缆:潍坊河西局-青岛山东路</v>
      </c>
      <c r="F2115" s="3">
        <f>INDEX(光放段!$I$4:$I$237,MATCH(纤芯!H2115,光放段!$B$4:$B$237,0))</f>
        <v>37016300000</v>
      </c>
      <c r="G2115" s="3" t="str">
        <f t="shared" si="160"/>
        <v>山东二干|济南青岛2号管道光缆:胶州马店-城阳</v>
      </c>
      <c r="H2115" s="3">
        <f>INDEX(光放段!$B$4:$B$237,MATCH(纤芯!G2115,光放段!$C$4:$C$237,0))</f>
        <v>37016304000</v>
      </c>
      <c r="I2115" s="3" t="str">
        <f t="shared" si="161"/>
        <v>济南青岛2号管道光缆</v>
      </c>
      <c r="J2115" s="3" t="str">
        <f>INDEX(子缆名称!$B$4:$B$29,纤芯!M2115)</f>
        <v>A缆</v>
      </c>
      <c r="K2115" s="3">
        <v>4</v>
      </c>
      <c r="L2115" s="3">
        <f t="shared" si="162"/>
        <v>4</v>
      </c>
      <c r="M2115" s="3">
        <f t="shared" si="163"/>
        <v>1</v>
      </c>
      <c r="N2115" s="3" t="s">
        <v>61</v>
      </c>
      <c r="O2115" s="3">
        <f>COUNTIF([1]局站!$D$4:$D$172,"="&amp;N2115)</f>
        <v>1</v>
      </c>
      <c r="P2115" s="3">
        <v>0</v>
      </c>
      <c r="Q2115" s="3">
        <v>0</v>
      </c>
      <c r="R2115" s="3">
        <v>0</v>
      </c>
      <c r="S2115" s="3" t="s">
        <v>62</v>
      </c>
      <c r="T2115" s="3">
        <f>COUNTIF([1]局站!$D$4:$D$172,"="&amp;S2115)</f>
        <v>1</v>
      </c>
      <c r="U2115" s="3">
        <v>0</v>
      </c>
      <c r="V2115" s="3">
        <v>0</v>
      </c>
      <c r="W2115" s="3">
        <v>0</v>
      </c>
      <c r="X2115" s="3" t="s">
        <v>1215</v>
      </c>
      <c r="Y2115" s="3" t="s">
        <v>854</v>
      </c>
      <c r="Z2115" s="3" t="str">
        <f>INDEX(业务类型!$C$4:$C$8,MATCH(纤芯!Y2115,业务类型!$B$4:$B$8,0))</f>
        <v>LOCAL</v>
      </c>
      <c r="AA2115" s="3" t="s">
        <v>984</v>
      </c>
    </row>
    <row r="2116" spans="1:27" ht="33" x14ac:dyDescent="0.2">
      <c r="A2116" s="3">
        <v>2113</v>
      </c>
      <c r="B2116" s="3">
        <f t="shared" si="164"/>
        <v>37016304005</v>
      </c>
      <c r="C2116" s="3" t="s">
        <v>1166</v>
      </c>
      <c r="D2116" s="3" t="s">
        <v>216</v>
      </c>
      <c r="E2116" s="3" t="str">
        <f>INDEX(光放段!$G$4:$G$237,MATCH(纤芯!G2116,光放段!$C$4:$C$237,0))</f>
        <v>山东二干|济南青岛2号管道光缆:潍坊河西局-青岛山东路</v>
      </c>
      <c r="F2116" s="3">
        <f>INDEX(光放段!$I$4:$I$237,MATCH(纤芯!H2116,光放段!$B$4:$B$237,0))</f>
        <v>37016300000</v>
      </c>
      <c r="G2116" s="3" t="str">
        <f t="shared" si="160"/>
        <v>山东二干|济南青岛2号管道光缆:胶州马店-城阳</v>
      </c>
      <c r="H2116" s="3">
        <f>INDEX(光放段!$B$4:$B$237,MATCH(纤芯!G2116,光放段!$C$4:$C$237,0))</f>
        <v>37016304000</v>
      </c>
      <c r="I2116" s="3" t="str">
        <f t="shared" si="161"/>
        <v>济南青岛2号管道光缆</v>
      </c>
      <c r="J2116" s="3" t="str">
        <f>INDEX(子缆名称!$B$4:$B$29,纤芯!M2116)</f>
        <v>A缆</v>
      </c>
      <c r="K2116" s="3">
        <v>5</v>
      </c>
      <c r="L2116" s="3">
        <f t="shared" si="162"/>
        <v>5</v>
      </c>
      <c r="M2116" s="3">
        <f t="shared" si="163"/>
        <v>1</v>
      </c>
      <c r="N2116" s="3" t="s">
        <v>61</v>
      </c>
      <c r="O2116" s="3">
        <f>COUNTIF([1]局站!$D$4:$D$172,"="&amp;N2116)</f>
        <v>1</v>
      </c>
      <c r="P2116" s="3">
        <v>0</v>
      </c>
      <c r="Q2116" s="3">
        <v>0</v>
      </c>
      <c r="R2116" s="3">
        <v>0</v>
      </c>
      <c r="S2116" s="3" t="s">
        <v>62</v>
      </c>
      <c r="T2116" s="3">
        <f>COUNTIF([1]局站!$D$4:$D$172,"="&amp;S2116)</f>
        <v>1</v>
      </c>
      <c r="U2116" s="3">
        <v>0</v>
      </c>
      <c r="V2116" s="3">
        <v>0</v>
      </c>
      <c r="W2116" s="3">
        <v>0</v>
      </c>
      <c r="X2116" s="3" t="s">
        <v>1215</v>
      </c>
      <c r="Y2116" s="3" t="s">
        <v>880</v>
      </c>
      <c r="Z2116" s="3" t="str">
        <f>INDEX(业务类型!$C$4:$C$8,MATCH(纤芯!Y2116,业务类型!$B$4:$B$8,0))</f>
        <v>IDLE</v>
      </c>
      <c r="AA2116" s="3"/>
    </row>
    <row r="2117" spans="1:27" ht="33" x14ac:dyDescent="0.2">
      <c r="A2117" s="3">
        <v>2114</v>
      </c>
      <c r="B2117" s="3">
        <f t="shared" si="164"/>
        <v>37016304006</v>
      </c>
      <c r="C2117" s="3" t="s">
        <v>1166</v>
      </c>
      <c r="D2117" s="3" t="s">
        <v>216</v>
      </c>
      <c r="E2117" s="3" t="str">
        <f>INDEX(光放段!$G$4:$G$237,MATCH(纤芯!G2117,光放段!$C$4:$C$237,0))</f>
        <v>山东二干|济南青岛2号管道光缆:潍坊河西局-青岛山东路</v>
      </c>
      <c r="F2117" s="3">
        <f>INDEX(光放段!$I$4:$I$237,MATCH(纤芯!H2117,光放段!$B$4:$B$237,0))</f>
        <v>37016300000</v>
      </c>
      <c r="G2117" s="3" t="str">
        <f t="shared" ref="G2117:G2180" si="165">C2117&amp;"|"&amp;D2117&amp;":"&amp;N2117&amp;"-"&amp;S2117</f>
        <v>山东二干|济南青岛2号管道光缆:胶州马店-城阳</v>
      </c>
      <c r="H2117" s="3">
        <f>INDEX(光放段!$B$4:$B$237,MATCH(纤芯!G2117,光放段!$C$4:$C$237,0))</f>
        <v>37016304000</v>
      </c>
      <c r="I2117" s="3" t="str">
        <f t="shared" ref="I2117:I2180" si="166">D2117</f>
        <v>济南青岛2号管道光缆</v>
      </c>
      <c r="J2117" s="3" t="str">
        <f>INDEX(子缆名称!$B$4:$B$29,纤芯!M2117)</f>
        <v>A缆</v>
      </c>
      <c r="K2117" s="3">
        <v>6</v>
      </c>
      <c r="L2117" s="3">
        <f t="shared" ref="L2117:L2180" si="167">MOD(K2117-1,12)+1</f>
        <v>6</v>
      </c>
      <c r="M2117" s="3">
        <f t="shared" ref="M2117:M2180" si="168">INT((K2117-1)/12)+1</f>
        <v>1</v>
      </c>
      <c r="N2117" s="3" t="s">
        <v>61</v>
      </c>
      <c r="O2117" s="3">
        <f>COUNTIF([1]局站!$D$4:$D$172,"="&amp;N2117)</f>
        <v>1</v>
      </c>
      <c r="P2117" s="3">
        <v>0</v>
      </c>
      <c r="Q2117" s="3">
        <v>0</v>
      </c>
      <c r="R2117" s="3">
        <v>0</v>
      </c>
      <c r="S2117" s="3" t="s">
        <v>62</v>
      </c>
      <c r="T2117" s="3">
        <f>COUNTIF([1]局站!$D$4:$D$172,"="&amp;S2117)</f>
        <v>1</v>
      </c>
      <c r="U2117" s="3">
        <v>0</v>
      </c>
      <c r="V2117" s="3">
        <v>0</v>
      </c>
      <c r="W2117" s="3">
        <v>0</v>
      </c>
      <c r="X2117" s="3" t="s">
        <v>1215</v>
      </c>
      <c r="Y2117" s="3" t="s">
        <v>880</v>
      </c>
      <c r="Z2117" s="3" t="str">
        <f>INDEX(业务类型!$C$4:$C$8,MATCH(纤芯!Y2117,业务类型!$B$4:$B$8,0))</f>
        <v>IDLE</v>
      </c>
      <c r="AA2117" s="3"/>
    </row>
    <row r="2118" spans="1:27" ht="33" x14ac:dyDescent="0.2">
      <c r="A2118" s="3">
        <v>2115</v>
      </c>
      <c r="B2118" s="3">
        <f t="shared" si="164"/>
        <v>37016304007</v>
      </c>
      <c r="C2118" s="3" t="s">
        <v>1166</v>
      </c>
      <c r="D2118" s="3" t="s">
        <v>216</v>
      </c>
      <c r="E2118" s="3" t="str">
        <f>INDEX(光放段!$G$4:$G$237,MATCH(纤芯!G2118,光放段!$C$4:$C$237,0))</f>
        <v>山东二干|济南青岛2号管道光缆:潍坊河西局-青岛山东路</v>
      </c>
      <c r="F2118" s="3">
        <f>INDEX(光放段!$I$4:$I$237,MATCH(纤芯!H2118,光放段!$B$4:$B$237,0))</f>
        <v>37016300000</v>
      </c>
      <c r="G2118" s="3" t="str">
        <f t="shared" si="165"/>
        <v>山东二干|济南青岛2号管道光缆:胶州马店-城阳</v>
      </c>
      <c r="H2118" s="3">
        <f>INDEX(光放段!$B$4:$B$237,MATCH(纤芯!G2118,光放段!$C$4:$C$237,0))</f>
        <v>37016304000</v>
      </c>
      <c r="I2118" s="3" t="str">
        <f t="shared" si="166"/>
        <v>济南青岛2号管道光缆</v>
      </c>
      <c r="J2118" s="3" t="str">
        <f>INDEX(子缆名称!$B$4:$B$29,纤芯!M2118)</f>
        <v>A缆</v>
      </c>
      <c r="K2118" s="3">
        <v>7</v>
      </c>
      <c r="L2118" s="3">
        <f t="shared" si="167"/>
        <v>7</v>
      </c>
      <c r="M2118" s="3">
        <f t="shared" si="168"/>
        <v>1</v>
      </c>
      <c r="N2118" s="3" t="s">
        <v>61</v>
      </c>
      <c r="O2118" s="3">
        <f>COUNTIF([1]局站!$D$4:$D$172,"="&amp;N2118)</f>
        <v>1</v>
      </c>
      <c r="P2118" s="3">
        <v>0</v>
      </c>
      <c r="Q2118" s="3">
        <v>0</v>
      </c>
      <c r="R2118" s="3">
        <v>0</v>
      </c>
      <c r="S2118" s="3" t="s">
        <v>62</v>
      </c>
      <c r="T2118" s="3">
        <f>COUNTIF([1]局站!$D$4:$D$172,"="&amp;S2118)</f>
        <v>1</v>
      </c>
      <c r="U2118" s="3">
        <v>0</v>
      </c>
      <c r="V2118" s="3">
        <v>0</v>
      </c>
      <c r="W2118" s="3">
        <v>0</v>
      </c>
      <c r="X2118" s="3" t="s">
        <v>1215</v>
      </c>
      <c r="Y2118" s="3" t="s">
        <v>880</v>
      </c>
      <c r="Z2118" s="3" t="str">
        <f>INDEX(业务类型!$C$4:$C$8,MATCH(纤芯!Y2118,业务类型!$B$4:$B$8,0))</f>
        <v>IDLE</v>
      </c>
      <c r="AA2118" s="3"/>
    </row>
    <row r="2119" spans="1:27" ht="33" x14ac:dyDescent="0.2">
      <c r="A2119" s="3">
        <v>2116</v>
      </c>
      <c r="B2119" s="3">
        <f t="shared" si="164"/>
        <v>37016304008</v>
      </c>
      <c r="C2119" s="3" t="s">
        <v>1166</v>
      </c>
      <c r="D2119" s="3" t="s">
        <v>216</v>
      </c>
      <c r="E2119" s="3" t="str">
        <f>INDEX(光放段!$G$4:$G$237,MATCH(纤芯!G2119,光放段!$C$4:$C$237,0))</f>
        <v>山东二干|济南青岛2号管道光缆:潍坊河西局-青岛山东路</v>
      </c>
      <c r="F2119" s="3">
        <f>INDEX(光放段!$I$4:$I$237,MATCH(纤芯!H2119,光放段!$B$4:$B$237,0))</f>
        <v>37016300000</v>
      </c>
      <c r="G2119" s="3" t="str">
        <f t="shared" si="165"/>
        <v>山东二干|济南青岛2号管道光缆:胶州马店-城阳</v>
      </c>
      <c r="H2119" s="3">
        <f>INDEX(光放段!$B$4:$B$237,MATCH(纤芯!G2119,光放段!$C$4:$C$237,0))</f>
        <v>37016304000</v>
      </c>
      <c r="I2119" s="3" t="str">
        <f t="shared" si="166"/>
        <v>济南青岛2号管道光缆</v>
      </c>
      <c r="J2119" s="3" t="str">
        <f>INDEX(子缆名称!$B$4:$B$29,纤芯!M2119)</f>
        <v>A缆</v>
      </c>
      <c r="K2119" s="3">
        <v>8</v>
      </c>
      <c r="L2119" s="3">
        <f t="shared" si="167"/>
        <v>8</v>
      </c>
      <c r="M2119" s="3">
        <f t="shared" si="168"/>
        <v>1</v>
      </c>
      <c r="N2119" s="3" t="s">
        <v>61</v>
      </c>
      <c r="O2119" s="3">
        <f>COUNTIF([1]局站!$D$4:$D$172,"="&amp;N2119)</f>
        <v>1</v>
      </c>
      <c r="P2119" s="3">
        <v>0</v>
      </c>
      <c r="Q2119" s="3">
        <v>0</v>
      </c>
      <c r="R2119" s="3">
        <v>0</v>
      </c>
      <c r="S2119" s="3" t="s">
        <v>62</v>
      </c>
      <c r="T2119" s="3">
        <f>COUNTIF([1]局站!$D$4:$D$172,"="&amp;S2119)</f>
        <v>1</v>
      </c>
      <c r="U2119" s="3">
        <v>0</v>
      </c>
      <c r="V2119" s="3">
        <v>0</v>
      </c>
      <c r="W2119" s="3">
        <v>0</v>
      </c>
      <c r="X2119" s="3" t="s">
        <v>1215</v>
      </c>
      <c r="Y2119" s="3" t="s">
        <v>880</v>
      </c>
      <c r="Z2119" s="3" t="str">
        <f>INDEX(业务类型!$C$4:$C$8,MATCH(纤芯!Y2119,业务类型!$B$4:$B$8,0))</f>
        <v>IDLE</v>
      </c>
      <c r="AA2119" s="3"/>
    </row>
    <row r="2120" spans="1:27" ht="33" x14ac:dyDescent="0.2">
      <c r="A2120" s="3">
        <v>2117</v>
      </c>
      <c r="B2120" s="3">
        <f t="shared" si="164"/>
        <v>37016304009</v>
      </c>
      <c r="C2120" s="3" t="s">
        <v>1166</v>
      </c>
      <c r="D2120" s="3" t="s">
        <v>216</v>
      </c>
      <c r="E2120" s="3" t="str">
        <f>INDEX(光放段!$G$4:$G$237,MATCH(纤芯!G2120,光放段!$C$4:$C$237,0))</f>
        <v>山东二干|济南青岛2号管道光缆:潍坊河西局-青岛山东路</v>
      </c>
      <c r="F2120" s="3">
        <f>INDEX(光放段!$I$4:$I$237,MATCH(纤芯!H2120,光放段!$B$4:$B$237,0))</f>
        <v>37016300000</v>
      </c>
      <c r="G2120" s="3" t="str">
        <f t="shared" si="165"/>
        <v>山东二干|济南青岛2号管道光缆:胶州马店-城阳</v>
      </c>
      <c r="H2120" s="3">
        <f>INDEX(光放段!$B$4:$B$237,MATCH(纤芯!G2120,光放段!$C$4:$C$237,0))</f>
        <v>37016304000</v>
      </c>
      <c r="I2120" s="3" t="str">
        <f t="shared" si="166"/>
        <v>济南青岛2号管道光缆</v>
      </c>
      <c r="J2120" s="3" t="str">
        <f>INDEX(子缆名称!$B$4:$B$29,纤芯!M2120)</f>
        <v>A缆</v>
      </c>
      <c r="K2120" s="3">
        <v>9</v>
      </c>
      <c r="L2120" s="3">
        <f t="shared" si="167"/>
        <v>9</v>
      </c>
      <c r="M2120" s="3">
        <f t="shared" si="168"/>
        <v>1</v>
      </c>
      <c r="N2120" s="3" t="s">
        <v>61</v>
      </c>
      <c r="O2120" s="3">
        <f>COUNTIF([1]局站!$D$4:$D$172,"="&amp;N2120)</f>
        <v>1</v>
      </c>
      <c r="P2120" s="3">
        <v>0</v>
      </c>
      <c r="Q2120" s="3">
        <v>0</v>
      </c>
      <c r="R2120" s="3">
        <v>0</v>
      </c>
      <c r="S2120" s="3" t="s">
        <v>62</v>
      </c>
      <c r="T2120" s="3">
        <f>COUNTIF([1]局站!$D$4:$D$172,"="&amp;S2120)</f>
        <v>1</v>
      </c>
      <c r="U2120" s="3">
        <v>0</v>
      </c>
      <c r="V2120" s="3">
        <v>0</v>
      </c>
      <c r="W2120" s="3">
        <v>0</v>
      </c>
      <c r="X2120" s="3" t="s">
        <v>1215</v>
      </c>
      <c r="Y2120" s="3" t="s">
        <v>880</v>
      </c>
      <c r="Z2120" s="3" t="str">
        <f>INDEX(业务类型!$C$4:$C$8,MATCH(纤芯!Y2120,业务类型!$B$4:$B$8,0))</f>
        <v>IDLE</v>
      </c>
      <c r="AA2120" s="3"/>
    </row>
    <row r="2121" spans="1:27" ht="33" x14ac:dyDescent="0.2">
      <c r="A2121" s="3">
        <v>2118</v>
      </c>
      <c r="B2121" s="3">
        <f t="shared" si="164"/>
        <v>37016304010</v>
      </c>
      <c r="C2121" s="3" t="s">
        <v>1166</v>
      </c>
      <c r="D2121" s="3" t="s">
        <v>216</v>
      </c>
      <c r="E2121" s="3" t="str">
        <f>INDEX(光放段!$G$4:$G$237,MATCH(纤芯!G2121,光放段!$C$4:$C$237,0))</f>
        <v>山东二干|济南青岛2号管道光缆:潍坊河西局-青岛山东路</v>
      </c>
      <c r="F2121" s="3">
        <f>INDEX(光放段!$I$4:$I$237,MATCH(纤芯!H2121,光放段!$B$4:$B$237,0))</f>
        <v>37016300000</v>
      </c>
      <c r="G2121" s="3" t="str">
        <f t="shared" si="165"/>
        <v>山东二干|济南青岛2号管道光缆:胶州马店-城阳</v>
      </c>
      <c r="H2121" s="3">
        <f>INDEX(光放段!$B$4:$B$237,MATCH(纤芯!G2121,光放段!$C$4:$C$237,0))</f>
        <v>37016304000</v>
      </c>
      <c r="I2121" s="3" t="str">
        <f t="shared" si="166"/>
        <v>济南青岛2号管道光缆</v>
      </c>
      <c r="J2121" s="3" t="str">
        <f>INDEX(子缆名称!$B$4:$B$29,纤芯!M2121)</f>
        <v>A缆</v>
      </c>
      <c r="K2121" s="3">
        <v>10</v>
      </c>
      <c r="L2121" s="3">
        <f t="shared" si="167"/>
        <v>10</v>
      </c>
      <c r="M2121" s="3">
        <f t="shared" si="168"/>
        <v>1</v>
      </c>
      <c r="N2121" s="3" t="s">
        <v>61</v>
      </c>
      <c r="O2121" s="3">
        <f>COUNTIF([1]局站!$D$4:$D$172,"="&amp;N2121)</f>
        <v>1</v>
      </c>
      <c r="P2121" s="3">
        <v>0</v>
      </c>
      <c r="Q2121" s="3">
        <v>0</v>
      </c>
      <c r="R2121" s="3">
        <v>0</v>
      </c>
      <c r="S2121" s="3" t="s">
        <v>62</v>
      </c>
      <c r="T2121" s="3">
        <f>COUNTIF([1]局站!$D$4:$D$172,"="&amp;S2121)</f>
        <v>1</v>
      </c>
      <c r="U2121" s="3">
        <v>0</v>
      </c>
      <c r="V2121" s="3">
        <v>0</v>
      </c>
      <c r="W2121" s="3">
        <v>0</v>
      </c>
      <c r="X2121" s="3" t="s">
        <v>1215</v>
      </c>
      <c r="Y2121" s="3" t="s">
        <v>880</v>
      </c>
      <c r="Z2121" s="3" t="str">
        <f>INDEX(业务类型!$C$4:$C$8,MATCH(纤芯!Y2121,业务类型!$B$4:$B$8,0))</f>
        <v>IDLE</v>
      </c>
      <c r="AA2121" s="3"/>
    </row>
    <row r="2122" spans="1:27" ht="33" x14ac:dyDescent="0.2">
      <c r="A2122" s="3">
        <v>2119</v>
      </c>
      <c r="B2122" s="3">
        <f t="shared" si="164"/>
        <v>37016304011</v>
      </c>
      <c r="C2122" s="3" t="s">
        <v>1166</v>
      </c>
      <c r="D2122" s="3" t="s">
        <v>216</v>
      </c>
      <c r="E2122" s="3" t="str">
        <f>INDEX(光放段!$G$4:$G$237,MATCH(纤芯!G2122,光放段!$C$4:$C$237,0))</f>
        <v>山东二干|济南青岛2号管道光缆:潍坊河西局-青岛山东路</v>
      </c>
      <c r="F2122" s="3">
        <f>INDEX(光放段!$I$4:$I$237,MATCH(纤芯!H2122,光放段!$B$4:$B$237,0))</f>
        <v>37016300000</v>
      </c>
      <c r="G2122" s="3" t="str">
        <f t="shared" si="165"/>
        <v>山东二干|济南青岛2号管道光缆:胶州马店-城阳</v>
      </c>
      <c r="H2122" s="3">
        <f>INDEX(光放段!$B$4:$B$237,MATCH(纤芯!G2122,光放段!$C$4:$C$237,0))</f>
        <v>37016304000</v>
      </c>
      <c r="I2122" s="3" t="str">
        <f t="shared" si="166"/>
        <v>济南青岛2号管道光缆</v>
      </c>
      <c r="J2122" s="3" t="str">
        <f>INDEX(子缆名称!$B$4:$B$29,纤芯!M2122)</f>
        <v>A缆</v>
      </c>
      <c r="K2122" s="3">
        <v>11</v>
      </c>
      <c r="L2122" s="3">
        <f t="shared" si="167"/>
        <v>11</v>
      </c>
      <c r="M2122" s="3">
        <f t="shared" si="168"/>
        <v>1</v>
      </c>
      <c r="N2122" s="3" t="s">
        <v>61</v>
      </c>
      <c r="O2122" s="3">
        <f>COUNTIF([1]局站!$D$4:$D$172,"="&amp;N2122)</f>
        <v>1</v>
      </c>
      <c r="P2122" s="3">
        <v>0</v>
      </c>
      <c r="Q2122" s="3">
        <v>0</v>
      </c>
      <c r="R2122" s="3">
        <v>0</v>
      </c>
      <c r="S2122" s="3" t="s">
        <v>62</v>
      </c>
      <c r="T2122" s="3">
        <f>COUNTIF([1]局站!$D$4:$D$172,"="&amp;S2122)</f>
        <v>1</v>
      </c>
      <c r="U2122" s="3">
        <v>0</v>
      </c>
      <c r="V2122" s="3">
        <v>0</v>
      </c>
      <c r="W2122" s="3">
        <v>0</v>
      </c>
      <c r="X2122" s="3" t="s">
        <v>1215</v>
      </c>
      <c r="Y2122" s="3" t="s">
        <v>880</v>
      </c>
      <c r="Z2122" s="3" t="str">
        <f>INDEX(业务类型!$C$4:$C$8,MATCH(纤芯!Y2122,业务类型!$B$4:$B$8,0))</f>
        <v>IDLE</v>
      </c>
      <c r="AA2122" s="3"/>
    </row>
    <row r="2123" spans="1:27" ht="33" x14ac:dyDescent="0.2">
      <c r="A2123" s="3">
        <v>2120</v>
      </c>
      <c r="B2123" s="3">
        <f t="shared" si="164"/>
        <v>37016304012</v>
      </c>
      <c r="C2123" s="3" t="s">
        <v>1166</v>
      </c>
      <c r="D2123" s="3" t="s">
        <v>216</v>
      </c>
      <c r="E2123" s="3" t="str">
        <f>INDEX(光放段!$G$4:$G$237,MATCH(纤芯!G2123,光放段!$C$4:$C$237,0))</f>
        <v>山东二干|济南青岛2号管道光缆:潍坊河西局-青岛山东路</v>
      </c>
      <c r="F2123" s="3">
        <f>INDEX(光放段!$I$4:$I$237,MATCH(纤芯!H2123,光放段!$B$4:$B$237,0))</f>
        <v>37016300000</v>
      </c>
      <c r="G2123" s="3" t="str">
        <f t="shared" si="165"/>
        <v>山东二干|济南青岛2号管道光缆:胶州马店-城阳</v>
      </c>
      <c r="H2123" s="3">
        <f>INDEX(光放段!$B$4:$B$237,MATCH(纤芯!G2123,光放段!$C$4:$C$237,0))</f>
        <v>37016304000</v>
      </c>
      <c r="I2123" s="3" t="str">
        <f t="shared" si="166"/>
        <v>济南青岛2号管道光缆</v>
      </c>
      <c r="J2123" s="3" t="str">
        <f>INDEX(子缆名称!$B$4:$B$29,纤芯!M2123)</f>
        <v>A缆</v>
      </c>
      <c r="K2123" s="3">
        <v>12</v>
      </c>
      <c r="L2123" s="3">
        <f t="shared" si="167"/>
        <v>12</v>
      </c>
      <c r="M2123" s="3">
        <f t="shared" si="168"/>
        <v>1</v>
      </c>
      <c r="N2123" s="3" t="s">
        <v>61</v>
      </c>
      <c r="O2123" s="3">
        <f>COUNTIF([1]局站!$D$4:$D$172,"="&amp;N2123)</f>
        <v>1</v>
      </c>
      <c r="P2123" s="3">
        <v>0</v>
      </c>
      <c r="Q2123" s="3">
        <v>0</v>
      </c>
      <c r="R2123" s="3">
        <v>0</v>
      </c>
      <c r="S2123" s="3" t="s">
        <v>62</v>
      </c>
      <c r="T2123" s="3">
        <f>COUNTIF([1]局站!$D$4:$D$172,"="&amp;S2123)</f>
        <v>1</v>
      </c>
      <c r="U2123" s="3">
        <v>0</v>
      </c>
      <c r="V2123" s="3">
        <v>0</v>
      </c>
      <c r="W2123" s="3">
        <v>0</v>
      </c>
      <c r="X2123" s="3" t="s">
        <v>1215</v>
      </c>
      <c r="Y2123" s="3" t="s">
        <v>880</v>
      </c>
      <c r="Z2123" s="3" t="str">
        <f>INDEX(业务类型!$C$4:$C$8,MATCH(纤芯!Y2123,业务类型!$B$4:$B$8,0))</f>
        <v>IDLE</v>
      </c>
      <c r="AA2123" s="3"/>
    </row>
    <row r="2124" spans="1:27" ht="33" x14ac:dyDescent="0.2">
      <c r="A2124" s="3">
        <v>2121</v>
      </c>
      <c r="B2124" s="3">
        <f t="shared" si="164"/>
        <v>37016304013</v>
      </c>
      <c r="C2124" s="3" t="s">
        <v>1166</v>
      </c>
      <c r="D2124" s="3" t="s">
        <v>216</v>
      </c>
      <c r="E2124" s="3" t="str">
        <f>INDEX(光放段!$G$4:$G$237,MATCH(纤芯!G2124,光放段!$C$4:$C$237,0))</f>
        <v>山东二干|济南青岛2号管道光缆:潍坊河西局-青岛山东路</v>
      </c>
      <c r="F2124" s="3">
        <f>INDEX(光放段!$I$4:$I$237,MATCH(纤芯!H2124,光放段!$B$4:$B$237,0))</f>
        <v>37016300000</v>
      </c>
      <c r="G2124" s="3" t="str">
        <f t="shared" si="165"/>
        <v>山东二干|济南青岛2号管道光缆:胶州马店-城阳</v>
      </c>
      <c r="H2124" s="3">
        <f>INDEX(光放段!$B$4:$B$237,MATCH(纤芯!G2124,光放段!$C$4:$C$237,0))</f>
        <v>37016304000</v>
      </c>
      <c r="I2124" s="3" t="str">
        <f t="shared" si="166"/>
        <v>济南青岛2号管道光缆</v>
      </c>
      <c r="J2124" s="3" t="str">
        <f>INDEX(子缆名称!$B$4:$B$29,纤芯!M2124)</f>
        <v>B缆</v>
      </c>
      <c r="K2124" s="3">
        <v>13</v>
      </c>
      <c r="L2124" s="3">
        <f t="shared" si="167"/>
        <v>1</v>
      </c>
      <c r="M2124" s="3">
        <f t="shared" si="168"/>
        <v>2</v>
      </c>
      <c r="N2124" s="3" t="s">
        <v>61</v>
      </c>
      <c r="O2124" s="3">
        <f>COUNTIF([1]局站!$D$4:$D$172,"="&amp;N2124)</f>
        <v>1</v>
      </c>
      <c r="P2124" s="3">
        <v>0</v>
      </c>
      <c r="Q2124" s="3">
        <v>0</v>
      </c>
      <c r="R2124" s="3">
        <v>0</v>
      </c>
      <c r="S2124" s="3" t="s">
        <v>62</v>
      </c>
      <c r="T2124" s="3">
        <f>COUNTIF([1]局站!$D$4:$D$172,"="&amp;S2124)</f>
        <v>1</v>
      </c>
      <c r="U2124" s="3">
        <v>0</v>
      </c>
      <c r="V2124" s="3">
        <v>0</v>
      </c>
      <c r="W2124" s="3">
        <v>0</v>
      </c>
      <c r="X2124" s="3" t="s">
        <v>1215</v>
      </c>
      <c r="Y2124" s="3" t="s">
        <v>854</v>
      </c>
      <c r="Z2124" s="3" t="str">
        <f>INDEX(业务类型!$C$4:$C$8,MATCH(纤芯!Y2124,业务类型!$B$4:$B$8,0))</f>
        <v>LOCAL</v>
      </c>
      <c r="AA2124" s="3" t="s">
        <v>879</v>
      </c>
    </row>
    <row r="2125" spans="1:27" ht="33" x14ac:dyDescent="0.2">
      <c r="A2125" s="3">
        <v>2122</v>
      </c>
      <c r="B2125" s="3">
        <f t="shared" si="164"/>
        <v>37016304014</v>
      </c>
      <c r="C2125" s="3" t="s">
        <v>1166</v>
      </c>
      <c r="D2125" s="3" t="s">
        <v>216</v>
      </c>
      <c r="E2125" s="3" t="str">
        <f>INDEX(光放段!$G$4:$G$237,MATCH(纤芯!G2125,光放段!$C$4:$C$237,0))</f>
        <v>山东二干|济南青岛2号管道光缆:潍坊河西局-青岛山东路</v>
      </c>
      <c r="F2125" s="3">
        <f>INDEX(光放段!$I$4:$I$237,MATCH(纤芯!H2125,光放段!$B$4:$B$237,0))</f>
        <v>37016300000</v>
      </c>
      <c r="G2125" s="3" t="str">
        <f t="shared" si="165"/>
        <v>山东二干|济南青岛2号管道光缆:胶州马店-城阳</v>
      </c>
      <c r="H2125" s="3">
        <f>INDEX(光放段!$B$4:$B$237,MATCH(纤芯!G2125,光放段!$C$4:$C$237,0))</f>
        <v>37016304000</v>
      </c>
      <c r="I2125" s="3" t="str">
        <f t="shared" si="166"/>
        <v>济南青岛2号管道光缆</v>
      </c>
      <c r="J2125" s="3" t="str">
        <f>INDEX(子缆名称!$B$4:$B$29,纤芯!M2125)</f>
        <v>B缆</v>
      </c>
      <c r="K2125" s="3">
        <v>14</v>
      </c>
      <c r="L2125" s="3">
        <f t="shared" si="167"/>
        <v>2</v>
      </c>
      <c r="M2125" s="3">
        <f t="shared" si="168"/>
        <v>2</v>
      </c>
      <c r="N2125" s="3" t="s">
        <v>61</v>
      </c>
      <c r="O2125" s="3">
        <f>COUNTIF([1]局站!$D$4:$D$172,"="&amp;N2125)</f>
        <v>1</v>
      </c>
      <c r="P2125" s="3">
        <v>0</v>
      </c>
      <c r="Q2125" s="3">
        <v>0</v>
      </c>
      <c r="R2125" s="3">
        <v>0</v>
      </c>
      <c r="S2125" s="3" t="s">
        <v>62</v>
      </c>
      <c r="T2125" s="3">
        <f>COUNTIF([1]局站!$D$4:$D$172,"="&amp;S2125)</f>
        <v>1</v>
      </c>
      <c r="U2125" s="3">
        <v>0</v>
      </c>
      <c r="V2125" s="3">
        <v>0</v>
      </c>
      <c r="W2125" s="3">
        <v>0</v>
      </c>
      <c r="X2125" s="3" t="s">
        <v>1215</v>
      </c>
      <c r="Y2125" s="3" t="s">
        <v>854</v>
      </c>
      <c r="Z2125" s="3" t="str">
        <f>INDEX(业务类型!$C$4:$C$8,MATCH(纤芯!Y2125,业务类型!$B$4:$B$8,0))</f>
        <v>LOCAL</v>
      </c>
      <c r="AA2125" s="3" t="s">
        <v>879</v>
      </c>
    </row>
    <row r="2126" spans="1:27" ht="33" x14ac:dyDescent="0.2">
      <c r="A2126" s="3">
        <v>2123</v>
      </c>
      <c r="B2126" s="3">
        <f t="shared" si="164"/>
        <v>37016304015</v>
      </c>
      <c r="C2126" s="3" t="s">
        <v>1166</v>
      </c>
      <c r="D2126" s="3" t="s">
        <v>216</v>
      </c>
      <c r="E2126" s="3" t="str">
        <f>INDEX(光放段!$G$4:$G$237,MATCH(纤芯!G2126,光放段!$C$4:$C$237,0))</f>
        <v>山东二干|济南青岛2号管道光缆:潍坊河西局-青岛山东路</v>
      </c>
      <c r="F2126" s="3">
        <f>INDEX(光放段!$I$4:$I$237,MATCH(纤芯!H2126,光放段!$B$4:$B$237,0))</f>
        <v>37016300000</v>
      </c>
      <c r="G2126" s="3" t="str">
        <f t="shared" si="165"/>
        <v>山东二干|济南青岛2号管道光缆:胶州马店-城阳</v>
      </c>
      <c r="H2126" s="3">
        <f>INDEX(光放段!$B$4:$B$237,MATCH(纤芯!G2126,光放段!$C$4:$C$237,0))</f>
        <v>37016304000</v>
      </c>
      <c r="I2126" s="3" t="str">
        <f t="shared" si="166"/>
        <v>济南青岛2号管道光缆</v>
      </c>
      <c r="J2126" s="3" t="str">
        <f>INDEX(子缆名称!$B$4:$B$29,纤芯!M2126)</f>
        <v>B缆</v>
      </c>
      <c r="K2126" s="3">
        <v>15</v>
      </c>
      <c r="L2126" s="3">
        <f t="shared" si="167"/>
        <v>3</v>
      </c>
      <c r="M2126" s="3">
        <f t="shared" si="168"/>
        <v>2</v>
      </c>
      <c r="N2126" s="3" t="s">
        <v>61</v>
      </c>
      <c r="O2126" s="3">
        <f>COUNTIF([1]局站!$D$4:$D$172,"="&amp;N2126)</f>
        <v>1</v>
      </c>
      <c r="P2126" s="3">
        <v>0</v>
      </c>
      <c r="Q2126" s="3">
        <v>0</v>
      </c>
      <c r="R2126" s="3">
        <v>0</v>
      </c>
      <c r="S2126" s="3" t="s">
        <v>62</v>
      </c>
      <c r="T2126" s="3">
        <f>COUNTIF([1]局站!$D$4:$D$172,"="&amp;S2126)</f>
        <v>1</v>
      </c>
      <c r="U2126" s="3">
        <v>0</v>
      </c>
      <c r="V2126" s="3">
        <v>0</v>
      </c>
      <c r="W2126" s="3">
        <v>0</v>
      </c>
      <c r="X2126" s="3" t="s">
        <v>1215</v>
      </c>
      <c r="Y2126" s="3" t="s">
        <v>854</v>
      </c>
      <c r="Z2126" s="3" t="str">
        <f>INDEX(业务类型!$C$4:$C$8,MATCH(纤芯!Y2126,业务类型!$B$4:$B$8,0))</f>
        <v>LOCAL</v>
      </c>
      <c r="AA2126" s="3" t="s">
        <v>879</v>
      </c>
    </row>
    <row r="2127" spans="1:27" ht="33" x14ac:dyDescent="0.2">
      <c r="A2127" s="3">
        <v>2124</v>
      </c>
      <c r="B2127" s="3">
        <f t="shared" si="164"/>
        <v>37016304016</v>
      </c>
      <c r="C2127" s="3" t="s">
        <v>1166</v>
      </c>
      <c r="D2127" s="3" t="s">
        <v>216</v>
      </c>
      <c r="E2127" s="3" t="str">
        <f>INDEX(光放段!$G$4:$G$237,MATCH(纤芯!G2127,光放段!$C$4:$C$237,0))</f>
        <v>山东二干|济南青岛2号管道光缆:潍坊河西局-青岛山东路</v>
      </c>
      <c r="F2127" s="3">
        <f>INDEX(光放段!$I$4:$I$237,MATCH(纤芯!H2127,光放段!$B$4:$B$237,0))</f>
        <v>37016300000</v>
      </c>
      <c r="G2127" s="3" t="str">
        <f t="shared" si="165"/>
        <v>山东二干|济南青岛2号管道光缆:胶州马店-城阳</v>
      </c>
      <c r="H2127" s="3">
        <f>INDEX(光放段!$B$4:$B$237,MATCH(纤芯!G2127,光放段!$C$4:$C$237,0))</f>
        <v>37016304000</v>
      </c>
      <c r="I2127" s="3" t="str">
        <f t="shared" si="166"/>
        <v>济南青岛2号管道光缆</v>
      </c>
      <c r="J2127" s="3" t="str">
        <f>INDEX(子缆名称!$B$4:$B$29,纤芯!M2127)</f>
        <v>B缆</v>
      </c>
      <c r="K2127" s="3">
        <v>16</v>
      </c>
      <c r="L2127" s="3">
        <f t="shared" si="167"/>
        <v>4</v>
      </c>
      <c r="M2127" s="3">
        <f t="shared" si="168"/>
        <v>2</v>
      </c>
      <c r="N2127" s="3" t="s">
        <v>61</v>
      </c>
      <c r="O2127" s="3">
        <f>COUNTIF([1]局站!$D$4:$D$172,"="&amp;N2127)</f>
        <v>1</v>
      </c>
      <c r="P2127" s="3">
        <v>0</v>
      </c>
      <c r="Q2127" s="3">
        <v>0</v>
      </c>
      <c r="R2127" s="3">
        <v>0</v>
      </c>
      <c r="S2127" s="3" t="s">
        <v>62</v>
      </c>
      <c r="T2127" s="3">
        <f>COUNTIF([1]局站!$D$4:$D$172,"="&amp;S2127)</f>
        <v>1</v>
      </c>
      <c r="U2127" s="3">
        <v>0</v>
      </c>
      <c r="V2127" s="3">
        <v>0</v>
      </c>
      <c r="W2127" s="3">
        <v>0</v>
      </c>
      <c r="X2127" s="3" t="s">
        <v>1215</v>
      </c>
      <c r="Y2127" s="3" t="s">
        <v>854</v>
      </c>
      <c r="Z2127" s="3" t="str">
        <f>INDEX(业务类型!$C$4:$C$8,MATCH(纤芯!Y2127,业务类型!$B$4:$B$8,0))</f>
        <v>LOCAL</v>
      </c>
      <c r="AA2127" s="3" t="s">
        <v>879</v>
      </c>
    </row>
    <row r="2128" spans="1:27" ht="33" x14ac:dyDescent="0.2">
      <c r="A2128" s="3">
        <v>2125</v>
      </c>
      <c r="B2128" s="3">
        <f t="shared" si="164"/>
        <v>37016304017</v>
      </c>
      <c r="C2128" s="3" t="s">
        <v>1166</v>
      </c>
      <c r="D2128" s="3" t="s">
        <v>216</v>
      </c>
      <c r="E2128" s="3" t="str">
        <f>INDEX(光放段!$G$4:$G$237,MATCH(纤芯!G2128,光放段!$C$4:$C$237,0))</f>
        <v>山东二干|济南青岛2号管道光缆:潍坊河西局-青岛山东路</v>
      </c>
      <c r="F2128" s="3">
        <f>INDEX(光放段!$I$4:$I$237,MATCH(纤芯!H2128,光放段!$B$4:$B$237,0))</f>
        <v>37016300000</v>
      </c>
      <c r="G2128" s="3" t="str">
        <f t="shared" si="165"/>
        <v>山东二干|济南青岛2号管道光缆:胶州马店-城阳</v>
      </c>
      <c r="H2128" s="3">
        <f>INDEX(光放段!$B$4:$B$237,MATCH(纤芯!G2128,光放段!$C$4:$C$237,0))</f>
        <v>37016304000</v>
      </c>
      <c r="I2128" s="3" t="str">
        <f t="shared" si="166"/>
        <v>济南青岛2号管道光缆</v>
      </c>
      <c r="J2128" s="3" t="str">
        <f>INDEX(子缆名称!$B$4:$B$29,纤芯!M2128)</f>
        <v>B缆</v>
      </c>
      <c r="K2128" s="3">
        <v>17</v>
      </c>
      <c r="L2128" s="3">
        <f t="shared" si="167"/>
        <v>5</v>
      </c>
      <c r="M2128" s="3">
        <f t="shared" si="168"/>
        <v>2</v>
      </c>
      <c r="N2128" s="3" t="s">
        <v>61</v>
      </c>
      <c r="O2128" s="3">
        <f>COUNTIF([1]局站!$D$4:$D$172,"="&amp;N2128)</f>
        <v>1</v>
      </c>
      <c r="P2128" s="3">
        <v>0</v>
      </c>
      <c r="Q2128" s="3">
        <v>0</v>
      </c>
      <c r="R2128" s="3">
        <v>0</v>
      </c>
      <c r="S2128" s="3" t="s">
        <v>62</v>
      </c>
      <c r="T2128" s="3">
        <f>COUNTIF([1]局站!$D$4:$D$172,"="&amp;S2128)</f>
        <v>1</v>
      </c>
      <c r="U2128" s="3">
        <v>0</v>
      </c>
      <c r="V2128" s="3">
        <v>0</v>
      </c>
      <c r="W2128" s="3">
        <v>0</v>
      </c>
      <c r="X2128" s="3" t="s">
        <v>1215</v>
      </c>
      <c r="Y2128" s="3" t="s">
        <v>854</v>
      </c>
      <c r="Z2128" s="3" t="str">
        <f>INDEX(业务类型!$C$4:$C$8,MATCH(纤芯!Y2128,业务类型!$B$4:$B$8,0))</f>
        <v>LOCAL</v>
      </c>
      <c r="AA2128" s="3" t="s">
        <v>879</v>
      </c>
    </row>
    <row r="2129" spans="1:27" ht="33" x14ac:dyDescent="0.2">
      <c r="A2129" s="3">
        <v>2126</v>
      </c>
      <c r="B2129" s="3">
        <f t="shared" si="164"/>
        <v>37016304018</v>
      </c>
      <c r="C2129" s="3" t="s">
        <v>1166</v>
      </c>
      <c r="D2129" s="3" t="s">
        <v>216</v>
      </c>
      <c r="E2129" s="3" t="str">
        <f>INDEX(光放段!$G$4:$G$237,MATCH(纤芯!G2129,光放段!$C$4:$C$237,0))</f>
        <v>山东二干|济南青岛2号管道光缆:潍坊河西局-青岛山东路</v>
      </c>
      <c r="F2129" s="3">
        <f>INDEX(光放段!$I$4:$I$237,MATCH(纤芯!H2129,光放段!$B$4:$B$237,0))</f>
        <v>37016300000</v>
      </c>
      <c r="G2129" s="3" t="str">
        <f t="shared" si="165"/>
        <v>山东二干|济南青岛2号管道光缆:胶州马店-城阳</v>
      </c>
      <c r="H2129" s="3">
        <f>INDEX(光放段!$B$4:$B$237,MATCH(纤芯!G2129,光放段!$C$4:$C$237,0))</f>
        <v>37016304000</v>
      </c>
      <c r="I2129" s="3" t="str">
        <f t="shared" si="166"/>
        <v>济南青岛2号管道光缆</v>
      </c>
      <c r="J2129" s="3" t="str">
        <f>INDEX(子缆名称!$B$4:$B$29,纤芯!M2129)</f>
        <v>B缆</v>
      </c>
      <c r="K2129" s="3">
        <v>18</v>
      </c>
      <c r="L2129" s="3">
        <f t="shared" si="167"/>
        <v>6</v>
      </c>
      <c r="M2129" s="3">
        <f t="shared" si="168"/>
        <v>2</v>
      </c>
      <c r="N2129" s="3" t="s">
        <v>61</v>
      </c>
      <c r="O2129" s="3">
        <f>COUNTIF([1]局站!$D$4:$D$172,"="&amp;N2129)</f>
        <v>1</v>
      </c>
      <c r="P2129" s="3">
        <v>0</v>
      </c>
      <c r="Q2129" s="3">
        <v>0</v>
      </c>
      <c r="R2129" s="3">
        <v>0</v>
      </c>
      <c r="S2129" s="3" t="s">
        <v>62</v>
      </c>
      <c r="T2129" s="3">
        <f>COUNTIF([1]局站!$D$4:$D$172,"="&amp;S2129)</f>
        <v>1</v>
      </c>
      <c r="U2129" s="3">
        <v>0</v>
      </c>
      <c r="V2129" s="3">
        <v>0</v>
      </c>
      <c r="W2129" s="3">
        <v>0</v>
      </c>
      <c r="X2129" s="3" t="s">
        <v>1215</v>
      </c>
      <c r="Y2129" s="3" t="s">
        <v>854</v>
      </c>
      <c r="Z2129" s="3" t="str">
        <f>INDEX(业务类型!$C$4:$C$8,MATCH(纤芯!Y2129,业务类型!$B$4:$B$8,0))</f>
        <v>LOCAL</v>
      </c>
      <c r="AA2129" s="3" t="s">
        <v>879</v>
      </c>
    </row>
    <row r="2130" spans="1:27" ht="33" x14ac:dyDescent="0.2">
      <c r="A2130" s="3">
        <v>2127</v>
      </c>
      <c r="B2130" s="3">
        <f t="shared" si="164"/>
        <v>37016305001</v>
      </c>
      <c r="C2130" s="3" t="s">
        <v>1166</v>
      </c>
      <c r="D2130" s="3" t="s">
        <v>216</v>
      </c>
      <c r="E2130" s="3" t="str">
        <f>INDEX(光放段!$G$4:$G$237,MATCH(纤芯!G2130,光放段!$C$4:$C$237,0))</f>
        <v>山东二干|济南青岛2号管道光缆:潍坊河西局-青岛山东路</v>
      </c>
      <c r="F2130" s="3">
        <f>INDEX(光放段!$I$4:$I$237,MATCH(纤芯!H2130,光放段!$B$4:$B$237,0))</f>
        <v>37016300000</v>
      </c>
      <c r="G2130" s="3" t="str">
        <f t="shared" si="165"/>
        <v>山东二干|济南青岛2号管道光缆:城阳-青岛山东路</v>
      </c>
      <c r="H2130" s="3">
        <f>INDEX(光放段!$B$4:$B$237,MATCH(纤芯!G2130,光放段!$C$4:$C$237,0))</f>
        <v>37016305000</v>
      </c>
      <c r="I2130" s="3" t="str">
        <f t="shared" si="166"/>
        <v>济南青岛2号管道光缆</v>
      </c>
      <c r="J2130" s="3" t="str">
        <f>INDEX(子缆名称!$B$4:$B$29,纤芯!M2130)</f>
        <v>A缆</v>
      </c>
      <c r="K2130" s="3">
        <v>1</v>
      </c>
      <c r="L2130" s="3">
        <f t="shared" si="167"/>
        <v>1</v>
      </c>
      <c r="M2130" s="3">
        <f t="shared" si="168"/>
        <v>1</v>
      </c>
      <c r="N2130" s="3" t="s">
        <v>62</v>
      </c>
      <c r="O2130" s="3">
        <f>COUNTIF([1]局站!$D$4:$D$172,"="&amp;N2130)</f>
        <v>1</v>
      </c>
      <c r="P2130" s="3">
        <v>0</v>
      </c>
      <c r="Q2130" s="3">
        <v>0</v>
      </c>
      <c r="R2130" s="3">
        <v>0</v>
      </c>
      <c r="S2130" s="3" t="s">
        <v>140</v>
      </c>
      <c r="T2130" s="3">
        <f>COUNTIF([1]局站!$D$4:$D$172,"="&amp;S2130)</f>
        <v>1</v>
      </c>
      <c r="U2130" s="3">
        <v>0</v>
      </c>
      <c r="V2130" s="3">
        <v>0</v>
      </c>
      <c r="W2130" s="3">
        <v>0</v>
      </c>
      <c r="X2130" s="3" t="s">
        <v>1215</v>
      </c>
      <c r="Y2130" s="3" t="s">
        <v>880</v>
      </c>
      <c r="Z2130" s="3" t="str">
        <f>INDEX(业务类型!$C$4:$C$8,MATCH(纤芯!Y2130,业务类型!$B$4:$B$8,0))</f>
        <v>IDLE</v>
      </c>
      <c r="AA2130" s="3"/>
    </row>
    <row r="2131" spans="1:27" ht="33" x14ac:dyDescent="0.2">
      <c r="A2131" s="3">
        <v>2128</v>
      </c>
      <c r="B2131" s="3">
        <f t="shared" si="164"/>
        <v>37016305002</v>
      </c>
      <c r="C2131" s="3" t="s">
        <v>1166</v>
      </c>
      <c r="D2131" s="3" t="s">
        <v>216</v>
      </c>
      <c r="E2131" s="3" t="str">
        <f>INDEX(光放段!$G$4:$G$237,MATCH(纤芯!G2131,光放段!$C$4:$C$237,0))</f>
        <v>山东二干|济南青岛2号管道光缆:潍坊河西局-青岛山东路</v>
      </c>
      <c r="F2131" s="3">
        <f>INDEX(光放段!$I$4:$I$237,MATCH(纤芯!H2131,光放段!$B$4:$B$237,0))</f>
        <v>37016300000</v>
      </c>
      <c r="G2131" s="3" t="str">
        <f t="shared" si="165"/>
        <v>山东二干|济南青岛2号管道光缆:城阳-青岛山东路</v>
      </c>
      <c r="H2131" s="3">
        <f>INDEX(光放段!$B$4:$B$237,MATCH(纤芯!G2131,光放段!$C$4:$C$237,0))</f>
        <v>37016305000</v>
      </c>
      <c r="I2131" s="3" t="str">
        <f t="shared" si="166"/>
        <v>济南青岛2号管道光缆</v>
      </c>
      <c r="J2131" s="3" t="str">
        <f>INDEX(子缆名称!$B$4:$B$29,纤芯!M2131)</f>
        <v>A缆</v>
      </c>
      <c r="K2131" s="3">
        <v>2</v>
      </c>
      <c r="L2131" s="3">
        <f t="shared" si="167"/>
        <v>2</v>
      </c>
      <c r="M2131" s="3">
        <f t="shared" si="168"/>
        <v>1</v>
      </c>
      <c r="N2131" s="3" t="s">
        <v>62</v>
      </c>
      <c r="O2131" s="3">
        <f>COUNTIF([1]局站!$D$4:$D$172,"="&amp;N2131)</f>
        <v>1</v>
      </c>
      <c r="P2131" s="3">
        <v>0</v>
      </c>
      <c r="Q2131" s="3">
        <v>0</v>
      </c>
      <c r="R2131" s="3">
        <v>0</v>
      </c>
      <c r="S2131" s="3" t="s">
        <v>140</v>
      </c>
      <c r="T2131" s="3">
        <f>COUNTIF([1]局站!$D$4:$D$172,"="&amp;S2131)</f>
        <v>1</v>
      </c>
      <c r="U2131" s="3">
        <v>0</v>
      </c>
      <c r="V2131" s="3">
        <v>0</v>
      </c>
      <c r="W2131" s="3">
        <v>0</v>
      </c>
      <c r="X2131" s="3" t="s">
        <v>1215</v>
      </c>
      <c r="Y2131" s="3" t="s">
        <v>880</v>
      </c>
      <c r="Z2131" s="3" t="str">
        <f>INDEX(业务类型!$C$4:$C$8,MATCH(纤芯!Y2131,业务类型!$B$4:$B$8,0))</f>
        <v>IDLE</v>
      </c>
      <c r="AA2131" s="3"/>
    </row>
    <row r="2132" spans="1:27" ht="33" x14ac:dyDescent="0.2">
      <c r="A2132" s="3">
        <v>2129</v>
      </c>
      <c r="B2132" s="3">
        <f t="shared" si="164"/>
        <v>37016305003</v>
      </c>
      <c r="C2132" s="3" t="s">
        <v>1166</v>
      </c>
      <c r="D2132" s="3" t="s">
        <v>216</v>
      </c>
      <c r="E2132" s="3" t="str">
        <f>INDEX(光放段!$G$4:$G$237,MATCH(纤芯!G2132,光放段!$C$4:$C$237,0))</f>
        <v>山东二干|济南青岛2号管道光缆:潍坊河西局-青岛山东路</v>
      </c>
      <c r="F2132" s="3">
        <f>INDEX(光放段!$I$4:$I$237,MATCH(纤芯!H2132,光放段!$B$4:$B$237,0))</f>
        <v>37016300000</v>
      </c>
      <c r="G2132" s="3" t="str">
        <f t="shared" si="165"/>
        <v>山东二干|济南青岛2号管道光缆:城阳-青岛山东路</v>
      </c>
      <c r="H2132" s="3">
        <f>INDEX(光放段!$B$4:$B$237,MATCH(纤芯!G2132,光放段!$C$4:$C$237,0))</f>
        <v>37016305000</v>
      </c>
      <c r="I2132" s="3" t="str">
        <f t="shared" si="166"/>
        <v>济南青岛2号管道光缆</v>
      </c>
      <c r="J2132" s="3" t="str">
        <f>INDEX(子缆名称!$B$4:$B$29,纤芯!M2132)</f>
        <v>A缆</v>
      </c>
      <c r="K2132" s="3">
        <v>3</v>
      </c>
      <c r="L2132" s="3">
        <f t="shared" si="167"/>
        <v>3</v>
      </c>
      <c r="M2132" s="3">
        <f t="shared" si="168"/>
        <v>1</v>
      </c>
      <c r="N2132" s="3" t="s">
        <v>62</v>
      </c>
      <c r="O2132" s="3">
        <f>COUNTIF([1]局站!$D$4:$D$172,"="&amp;N2132)</f>
        <v>1</v>
      </c>
      <c r="P2132" s="3">
        <v>0</v>
      </c>
      <c r="Q2132" s="3">
        <v>0</v>
      </c>
      <c r="R2132" s="3">
        <v>0</v>
      </c>
      <c r="S2132" s="3" t="s">
        <v>140</v>
      </c>
      <c r="T2132" s="3">
        <f>COUNTIF([1]局站!$D$4:$D$172,"="&amp;S2132)</f>
        <v>1</v>
      </c>
      <c r="U2132" s="3">
        <v>0</v>
      </c>
      <c r="V2132" s="3">
        <v>0</v>
      </c>
      <c r="W2132" s="3">
        <v>0</v>
      </c>
      <c r="X2132" s="3" t="s">
        <v>1215</v>
      </c>
      <c r="Y2132" s="3" t="s">
        <v>854</v>
      </c>
      <c r="Z2132" s="3" t="str">
        <f>INDEX(业务类型!$C$4:$C$8,MATCH(纤芯!Y2132,业务类型!$B$4:$B$8,0))</f>
        <v>LOCAL</v>
      </c>
      <c r="AA2132" s="3" t="s">
        <v>984</v>
      </c>
    </row>
    <row r="2133" spans="1:27" ht="33" x14ac:dyDescent="0.2">
      <c r="A2133" s="3">
        <v>2130</v>
      </c>
      <c r="B2133" s="3">
        <f t="shared" ref="B2133:B2196" si="169">H2133+K2133</f>
        <v>37016305004</v>
      </c>
      <c r="C2133" s="3" t="s">
        <v>1166</v>
      </c>
      <c r="D2133" s="3" t="s">
        <v>216</v>
      </c>
      <c r="E2133" s="3" t="str">
        <f>INDEX(光放段!$G$4:$G$237,MATCH(纤芯!G2133,光放段!$C$4:$C$237,0))</f>
        <v>山东二干|济南青岛2号管道光缆:潍坊河西局-青岛山东路</v>
      </c>
      <c r="F2133" s="3">
        <f>INDEX(光放段!$I$4:$I$237,MATCH(纤芯!H2133,光放段!$B$4:$B$237,0))</f>
        <v>37016300000</v>
      </c>
      <c r="G2133" s="3" t="str">
        <f t="shared" si="165"/>
        <v>山东二干|济南青岛2号管道光缆:城阳-青岛山东路</v>
      </c>
      <c r="H2133" s="3">
        <f>INDEX(光放段!$B$4:$B$237,MATCH(纤芯!G2133,光放段!$C$4:$C$237,0))</f>
        <v>37016305000</v>
      </c>
      <c r="I2133" s="3" t="str">
        <f t="shared" si="166"/>
        <v>济南青岛2号管道光缆</v>
      </c>
      <c r="J2133" s="3" t="str">
        <f>INDEX(子缆名称!$B$4:$B$29,纤芯!M2133)</f>
        <v>A缆</v>
      </c>
      <c r="K2133" s="3">
        <v>4</v>
      </c>
      <c r="L2133" s="3">
        <f t="shared" si="167"/>
        <v>4</v>
      </c>
      <c r="M2133" s="3">
        <f t="shared" si="168"/>
        <v>1</v>
      </c>
      <c r="N2133" s="3" t="s">
        <v>62</v>
      </c>
      <c r="O2133" s="3">
        <f>COUNTIF([1]局站!$D$4:$D$172,"="&amp;N2133)</f>
        <v>1</v>
      </c>
      <c r="P2133" s="3">
        <v>0</v>
      </c>
      <c r="Q2133" s="3">
        <v>0</v>
      </c>
      <c r="R2133" s="3">
        <v>0</v>
      </c>
      <c r="S2133" s="3" t="s">
        <v>140</v>
      </c>
      <c r="T2133" s="3">
        <f>COUNTIF([1]局站!$D$4:$D$172,"="&amp;S2133)</f>
        <v>1</v>
      </c>
      <c r="U2133" s="3">
        <v>0</v>
      </c>
      <c r="V2133" s="3">
        <v>0</v>
      </c>
      <c r="W2133" s="3">
        <v>0</v>
      </c>
      <c r="X2133" s="3" t="s">
        <v>1215</v>
      </c>
      <c r="Y2133" s="3" t="s">
        <v>854</v>
      </c>
      <c r="Z2133" s="3" t="str">
        <f>INDEX(业务类型!$C$4:$C$8,MATCH(纤芯!Y2133,业务类型!$B$4:$B$8,0))</f>
        <v>LOCAL</v>
      </c>
      <c r="AA2133" s="3" t="s">
        <v>984</v>
      </c>
    </row>
    <row r="2134" spans="1:27" ht="33" x14ac:dyDescent="0.2">
      <c r="A2134" s="3">
        <v>2131</v>
      </c>
      <c r="B2134" s="3">
        <f t="shared" si="169"/>
        <v>37016305005</v>
      </c>
      <c r="C2134" s="3" t="s">
        <v>1166</v>
      </c>
      <c r="D2134" s="3" t="s">
        <v>216</v>
      </c>
      <c r="E2134" s="3" t="str">
        <f>INDEX(光放段!$G$4:$G$237,MATCH(纤芯!G2134,光放段!$C$4:$C$237,0))</f>
        <v>山东二干|济南青岛2号管道光缆:潍坊河西局-青岛山东路</v>
      </c>
      <c r="F2134" s="3">
        <f>INDEX(光放段!$I$4:$I$237,MATCH(纤芯!H2134,光放段!$B$4:$B$237,0))</f>
        <v>37016300000</v>
      </c>
      <c r="G2134" s="3" t="str">
        <f t="shared" si="165"/>
        <v>山东二干|济南青岛2号管道光缆:城阳-青岛山东路</v>
      </c>
      <c r="H2134" s="3">
        <f>INDEX(光放段!$B$4:$B$237,MATCH(纤芯!G2134,光放段!$C$4:$C$237,0))</f>
        <v>37016305000</v>
      </c>
      <c r="I2134" s="3" t="str">
        <f t="shared" si="166"/>
        <v>济南青岛2号管道光缆</v>
      </c>
      <c r="J2134" s="3" t="str">
        <f>INDEX(子缆名称!$B$4:$B$29,纤芯!M2134)</f>
        <v>A缆</v>
      </c>
      <c r="K2134" s="3">
        <v>5</v>
      </c>
      <c r="L2134" s="3">
        <f t="shared" si="167"/>
        <v>5</v>
      </c>
      <c r="M2134" s="3">
        <f t="shared" si="168"/>
        <v>1</v>
      </c>
      <c r="N2134" s="3" t="s">
        <v>62</v>
      </c>
      <c r="O2134" s="3">
        <f>COUNTIF([1]局站!$D$4:$D$172,"="&amp;N2134)</f>
        <v>1</v>
      </c>
      <c r="P2134" s="3">
        <v>0</v>
      </c>
      <c r="Q2134" s="3">
        <v>0</v>
      </c>
      <c r="R2134" s="3">
        <v>0</v>
      </c>
      <c r="S2134" s="3" t="s">
        <v>140</v>
      </c>
      <c r="T2134" s="3">
        <f>COUNTIF([1]局站!$D$4:$D$172,"="&amp;S2134)</f>
        <v>1</v>
      </c>
      <c r="U2134" s="3">
        <v>0</v>
      </c>
      <c r="V2134" s="3">
        <v>0</v>
      </c>
      <c r="W2134" s="3">
        <v>0</v>
      </c>
      <c r="X2134" s="3" t="s">
        <v>1215</v>
      </c>
      <c r="Y2134" s="3" t="s">
        <v>880</v>
      </c>
      <c r="Z2134" s="3" t="str">
        <f>INDEX(业务类型!$C$4:$C$8,MATCH(纤芯!Y2134,业务类型!$B$4:$B$8,0))</f>
        <v>IDLE</v>
      </c>
      <c r="AA2134" s="3"/>
    </row>
    <row r="2135" spans="1:27" ht="33" x14ac:dyDescent="0.2">
      <c r="A2135" s="3">
        <v>2132</v>
      </c>
      <c r="B2135" s="3">
        <f t="shared" si="169"/>
        <v>37016305006</v>
      </c>
      <c r="C2135" s="3" t="s">
        <v>1166</v>
      </c>
      <c r="D2135" s="3" t="s">
        <v>216</v>
      </c>
      <c r="E2135" s="3" t="str">
        <f>INDEX(光放段!$G$4:$G$237,MATCH(纤芯!G2135,光放段!$C$4:$C$237,0))</f>
        <v>山东二干|济南青岛2号管道光缆:潍坊河西局-青岛山东路</v>
      </c>
      <c r="F2135" s="3">
        <f>INDEX(光放段!$I$4:$I$237,MATCH(纤芯!H2135,光放段!$B$4:$B$237,0))</f>
        <v>37016300000</v>
      </c>
      <c r="G2135" s="3" t="str">
        <f t="shared" si="165"/>
        <v>山东二干|济南青岛2号管道光缆:城阳-青岛山东路</v>
      </c>
      <c r="H2135" s="3">
        <f>INDEX(光放段!$B$4:$B$237,MATCH(纤芯!G2135,光放段!$C$4:$C$237,0))</f>
        <v>37016305000</v>
      </c>
      <c r="I2135" s="3" t="str">
        <f t="shared" si="166"/>
        <v>济南青岛2号管道光缆</v>
      </c>
      <c r="J2135" s="3" t="str">
        <f>INDEX(子缆名称!$B$4:$B$29,纤芯!M2135)</f>
        <v>A缆</v>
      </c>
      <c r="K2135" s="3">
        <v>6</v>
      </c>
      <c r="L2135" s="3">
        <f t="shared" si="167"/>
        <v>6</v>
      </c>
      <c r="M2135" s="3">
        <f t="shared" si="168"/>
        <v>1</v>
      </c>
      <c r="N2135" s="3" t="s">
        <v>62</v>
      </c>
      <c r="O2135" s="3">
        <f>COUNTIF([1]局站!$D$4:$D$172,"="&amp;N2135)</f>
        <v>1</v>
      </c>
      <c r="P2135" s="3">
        <v>0</v>
      </c>
      <c r="Q2135" s="3">
        <v>0</v>
      </c>
      <c r="R2135" s="3">
        <v>0</v>
      </c>
      <c r="S2135" s="3" t="s">
        <v>140</v>
      </c>
      <c r="T2135" s="3">
        <f>COUNTIF([1]局站!$D$4:$D$172,"="&amp;S2135)</f>
        <v>1</v>
      </c>
      <c r="U2135" s="3">
        <v>0</v>
      </c>
      <c r="V2135" s="3">
        <v>0</v>
      </c>
      <c r="W2135" s="3">
        <v>0</v>
      </c>
      <c r="X2135" s="3" t="s">
        <v>1215</v>
      </c>
      <c r="Y2135" s="3" t="s">
        <v>880</v>
      </c>
      <c r="Z2135" s="3" t="str">
        <f>INDEX(业务类型!$C$4:$C$8,MATCH(纤芯!Y2135,业务类型!$B$4:$B$8,0))</f>
        <v>IDLE</v>
      </c>
      <c r="AA2135" s="3"/>
    </row>
    <row r="2136" spans="1:27" ht="33" x14ac:dyDescent="0.2">
      <c r="A2136" s="3">
        <v>2133</v>
      </c>
      <c r="B2136" s="3">
        <f t="shared" si="169"/>
        <v>37016305007</v>
      </c>
      <c r="C2136" s="3" t="s">
        <v>1166</v>
      </c>
      <c r="D2136" s="3" t="s">
        <v>216</v>
      </c>
      <c r="E2136" s="3" t="str">
        <f>INDEX(光放段!$G$4:$G$237,MATCH(纤芯!G2136,光放段!$C$4:$C$237,0))</f>
        <v>山东二干|济南青岛2号管道光缆:潍坊河西局-青岛山东路</v>
      </c>
      <c r="F2136" s="3">
        <f>INDEX(光放段!$I$4:$I$237,MATCH(纤芯!H2136,光放段!$B$4:$B$237,0))</f>
        <v>37016300000</v>
      </c>
      <c r="G2136" s="3" t="str">
        <f t="shared" si="165"/>
        <v>山东二干|济南青岛2号管道光缆:城阳-青岛山东路</v>
      </c>
      <c r="H2136" s="3">
        <f>INDEX(光放段!$B$4:$B$237,MATCH(纤芯!G2136,光放段!$C$4:$C$237,0))</f>
        <v>37016305000</v>
      </c>
      <c r="I2136" s="3" t="str">
        <f t="shared" si="166"/>
        <v>济南青岛2号管道光缆</v>
      </c>
      <c r="J2136" s="3" t="str">
        <f>INDEX(子缆名称!$B$4:$B$29,纤芯!M2136)</f>
        <v>A缆</v>
      </c>
      <c r="K2136" s="3">
        <v>7</v>
      </c>
      <c r="L2136" s="3">
        <f t="shared" si="167"/>
        <v>7</v>
      </c>
      <c r="M2136" s="3">
        <f t="shared" si="168"/>
        <v>1</v>
      </c>
      <c r="N2136" s="3" t="s">
        <v>62</v>
      </c>
      <c r="O2136" s="3">
        <f>COUNTIF([1]局站!$D$4:$D$172,"="&amp;N2136)</f>
        <v>1</v>
      </c>
      <c r="P2136" s="3">
        <v>0</v>
      </c>
      <c r="Q2136" s="3">
        <v>0</v>
      </c>
      <c r="R2136" s="3">
        <v>0</v>
      </c>
      <c r="S2136" s="3" t="s">
        <v>140</v>
      </c>
      <c r="T2136" s="3">
        <f>COUNTIF([1]局站!$D$4:$D$172,"="&amp;S2136)</f>
        <v>1</v>
      </c>
      <c r="U2136" s="3">
        <v>0</v>
      </c>
      <c r="V2136" s="3">
        <v>0</v>
      </c>
      <c r="W2136" s="3">
        <v>0</v>
      </c>
      <c r="X2136" s="3" t="s">
        <v>1215</v>
      </c>
      <c r="Y2136" s="3" t="s">
        <v>880</v>
      </c>
      <c r="Z2136" s="3" t="str">
        <f>INDEX(业务类型!$C$4:$C$8,MATCH(纤芯!Y2136,业务类型!$B$4:$B$8,0))</f>
        <v>IDLE</v>
      </c>
      <c r="AA2136" s="3"/>
    </row>
    <row r="2137" spans="1:27" ht="33" x14ac:dyDescent="0.2">
      <c r="A2137" s="3">
        <v>2134</v>
      </c>
      <c r="B2137" s="3">
        <f t="shared" si="169"/>
        <v>37016305008</v>
      </c>
      <c r="C2137" s="3" t="s">
        <v>1166</v>
      </c>
      <c r="D2137" s="3" t="s">
        <v>216</v>
      </c>
      <c r="E2137" s="3" t="str">
        <f>INDEX(光放段!$G$4:$G$237,MATCH(纤芯!G2137,光放段!$C$4:$C$237,0))</f>
        <v>山东二干|济南青岛2号管道光缆:潍坊河西局-青岛山东路</v>
      </c>
      <c r="F2137" s="3">
        <f>INDEX(光放段!$I$4:$I$237,MATCH(纤芯!H2137,光放段!$B$4:$B$237,0))</f>
        <v>37016300000</v>
      </c>
      <c r="G2137" s="3" t="str">
        <f t="shared" si="165"/>
        <v>山东二干|济南青岛2号管道光缆:城阳-青岛山东路</v>
      </c>
      <c r="H2137" s="3">
        <f>INDEX(光放段!$B$4:$B$237,MATCH(纤芯!G2137,光放段!$C$4:$C$237,0))</f>
        <v>37016305000</v>
      </c>
      <c r="I2137" s="3" t="str">
        <f t="shared" si="166"/>
        <v>济南青岛2号管道光缆</v>
      </c>
      <c r="J2137" s="3" t="str">
        <f>INDEX(子缆名称!$B$4:$B$29,纤芯!M2137)</f>
        <v>A缆</v>
      </c>
      <c r="K2137" s="3">
        <v>8</v>
      </c>
      <c r="L2137" s="3">
        <f t="shared" si="167"/>
        <v>8</v>
      </c>
      <c r="M2137" s="3">
        <f t="shared" si="168"/>
        <v>1</v>
      </c>
      <c r="N2137" s="3" t="s">
        <v>62</v>
      </c>
      <c r="O2137" s="3">
        <f>COUNTIF([1]局站!$D$4:$D$172,"="&amp;N2137)</f>
        <v>1</v>
      </c>
      <c r="P2137" s="3">
        <v>0</v>
      </c>
      <c r="Q2137" s="3">
        <v>0</v>
      </c>
      <c r="R2137" s="3">
        <v>0</v>
      </c>
      <c r="S2137" s="3" t="s">
        <v>140</v>
      </c>
      <c r="T2137" s="3">
        <f>COUNTIF([1]局站!$D$4:$D$172,"="&amp;S2137)</f>
        <v>1</v>
      </c>
      <c r="U2137" s="3">
        <v>0</v>
      </c>
      <c r="V2137" s="3">
        <v>0</v>
      </c>
      <c r="W2137" s="3">
        <v>0</v>
      </c>
      <c r="X2137" s="3" t="s">
        <v>1215</v>
      </c>
      <c r="Y2137" s="3" t="s">
        <v>880</v>
      </c>
      <c r="Z2137" s="3" t="str">
        <f>INDEX(业务类型!$C$4:$C$8,MATCH(纤芯!Y2137,业务类型!$B$4:$B$8,0))</f>
        <v>IDLE</v>
      </c>
      <c r="AA2137" s="3"/>
    </row>
    <row r="2138" spans="1:27" ht="33" x14ac:dyDescent="0.2">
      <c r="A2138" s="3">
        <v>2135</v>
      </c>
      <c r="B2138" s="3">
        <f t="shared" si="169"/>
        <v>37016305009</v>
      </c>
      <c r="C2138" s="3" t="s">
        <v>1166</v>
      </c>
      <c r="D2138" s="3" t="s">
        <v>216</v>
      </c>
      <c r="E2138" s="3" t="str">
        <f>INDEX(光放段!$G$4:$G$237,MATCH(纤芯!G2138,光放段!$C$4:$C$237,0))</f>
        <v>山东二干|济南青岛2号管道光缆:潍坊河西局-青岛山东路</v>
      </c>
      <c r="F2138" s="3">
        <f>INDEX(光放段!$I$4:$I$237,MATCH(纤芯!H2138,光放段!$B$4:$B$237,0))</f>
        <v>37016300000</v>
      </c>
      <c r="G2138" s="3" t="str">
        <f t="shared" si="165"/>
        <v>山东二干|济南青岛2号管道光缆:城阳-青岛山东路</v>
      </c>
      <c r="H2138" s="3">
        <f>INDEX(光放段!$B$4:$B$237,MATCH(纤芯!G2138,光放段!$C$4:$C$237,0))</f>
        <v>37016305000</v>
      </c>
      <c r="I2138" s="3" t="str">
        <f t="shared" si="166"/>
        <v>济南青岛2号管道光缆</v>
      </c>
      <c r="J2138" s="3" t="str">
        <f>INDEX(子缆名称!$B$4:$B$29,纤芯!M2138)</f>
        <v>A缆</v>
      </c>
      <c r="K2138" s="3">
        <v>9</v>
      </c>
      <c r="L2138" s="3">
        <f t="shared" si="167"/>
        <v>9</v>
      </c>
      <c r="M2138" s="3">
        <f t="shared" si="168"/>
        <v>1</v>
      </c>
      <c r="N2138" s="3" t="s">
        <v>62</v>
      </c>
      <c r="O2138" s="3">
        <f>COUNTIF([1]局站!$D$4:$D$172,"="&amp;N2138)</f>
        <v>1</v>
      </c>
      <c r="P2138" s="3">
        <v>0</v>
      </c>
      <c r="Q2138" s="3">
        <v>0</v>
      </c>
      <c r="R2138" s="3">
        <v>0</v>
      </c>
      <c r="S2138" s="3" t="s">
        <v>140</v>
      </c>
      <c r="T2138" s="3">
        <f>COUNTIF([1]局站!$D$4:$D$172,"="&amp;S2138)</f>
        <v>1</v>
      </c>
      <c r="U2138" s="3">
        <v>0</v>
      </c>
      <c r="V2138" s="3">
        <v>0</v>
      </c>
      <c r="W2138" s="3">
        <v>0</v>
      </c>
      <c r="X2138" s="3" t="s">
        <v>1215</v>
      </c>
      <c r="Y2138" s="3" t="s">
        <v>880</v>
      </c>
      <c r="Z2138" s="3" t="str">
        <f>INDEX(业务类型!$C$4:$C$8,MATCH(纤芯!Y2138,业务类型!$B$4:$B$8,0))</f>
        <v>IDLE</v>
      </c>
      <c r="AA2138" s="3"/>
    </row>
    <row r="2139" spans="1:27" ht="33" x14ac:dyDescent="0.2">
      <c r="A2139" s="3">
        <v>2136</v>
      </c>
      <c r="B2139" s="3">
        <f t="shared" si="169"/>
        <v>37016305010</v>
      </c>
      <c r="C2139" s="3" t="s">
        <v>1166</v>
      </c>
      <c r="D2139" s="3" t="s">
        <v>216</v>
      </c>
      <c r="E2139" s="3" t="str">
        <f>INDEX(光放段!$G$4:$G$237,MATCH(纤芯!G2139,光放段!$C$4:$C$237,0))</f>
        <v>山东二干|济南青岛2号管道光缆:潍坊河西局-青岛山东路</v>
      </c>
      <c r="F2139" s="3">
        <f>INDEX(光放段!$I$4:$I$237,MATCH(纤芯!H2139,光放段!$B$4:$B$237,0))</f>
        <v>37016300000</v>
      </c>
      <c r="G2139" s="3" t="str">
        <f t="shared" si="165"/>
        <v>山东二干|济南青岛2号管道光缆:城阳-青岛山东路</v>
      </c>
      <c r="H2139" s="3">
        <f>INDEX(光放段!$B$4:$B$237,MATCH(纤芯!G2139,光放段!$C$4:$C$237,0))</f>
        <v>37016305000</v>
      </c>
      <c r="I2139" s="3" t="str">
        <f t="shared" si="166"/>
        <v>济南青岛2号管道光缆</v>
      </c>
      <c r="J2139" s="3" t="str">
        <f>INDEX(子缆名称!$B$4:$B$29,纤芯!M2139)</f>
        <v>A缆</v>
      </c>
      <c r="K2139" s="3">
        <v>10</v>
      </c>
      <c r="L2139" s="3">
        <f t="shared" si="167"/>
        <v>10</v>
      </c>
      <c r="M2139" s="3">
        <f t="shared" si="168"/>
        <v>1</v>
      </c>
      <c r="N2139" s="3" t="s">
        <v>62</v>
      </c>
      <c r="O2139" s="3">
        <f>COUNTIF([1]局站!$D$4:$D$172,"="&amp;N2139)</f>
        <v>1</v>
      </c>
      <c r="P2139" s="3">
        <v>0</v>
      </c>
      <c r="Q2139" s="3">
        <v>0</v>
      </c>
      <c r="R2139" s="3">
        <v>0</v>
      </c>
      <c r="S2139" s="3" t="s">
        <v>140</v>
      </c>
      <c r="T2139" s="3">
        <f>COUNTIF([1]局站!$D$4:$D$172,"="&amp;S2139)</f>
        <v>1</v>
      </c>
      <c r="U2139" s="3">
        <v>0</v>
      </c>
      <c r="V2139" s="3">
        <v>0</v>
      </c>
      <c r="W2139" s="3">
        <v>0</v>
      </c>
      <c r="X2139" s="3" t="s">
        <v>1215</v>
      </c>
      <c r="Y2139" s="3" t="s">
        <v>880</v>
      </c>
      <c r="Z2139" s="3" t="str">
        <f>INDEX(业务类型!$C$4:$C$8,MATCH(纤芯!Y2139,业务类型!$B$4:$B$8,0))</f>
        <v>IDLE</v>
      </c>
      <c r="AA2139" s="3"/>
    </row>
    <row r="2140" spans="1:27" ht="33" x14ac:dyDescent="0.2">
      <c r="A2140" s="3">
        <v>2137</v>
      </c>
      <c r="B2140" s="3">
        <f t="shared" si="169"/>
        <v>37016305011</v>
      </c>
      <c r="C2140" s="3" t="s">
        <v>1166</v>
      </c>
      <c r="D2140" s="3" t="s">
        <v>216</v>
      </c>
      <c r="E2140" s="3" t="str">
        <f>INDEX(光放段!$G$4:$G$237,MATCH(纤芯!G2140,光放段!$C$4:$C$237,0))</f>
        <v>山东二干|济南青岛2号管道光缆:潍坊河西局-青岛山东路</v>
      </c>
      <c r="F2140" s="3">
        <f>INDEX(光放段!$I$4:$I$237,MATCH(纤芯!H2140,光放段!$B$4:$B$237,0))</f>
        <v>37016300000</v>
      </c>
      <c r="G2140" s="3" t="str">
        <f t="shared" si="165"/>
        <v>山东二干|济南青岛2号管道光缆:城阳-青岛山东路</v>
      </c>
      <c r="H2140" s="3">
        <f>INDEX(光放段!$B$4:$B$237,MATCH(纤芯!G2140,光放段!$C$4:$C$237,0))</f>
        <v>37016305000</v>
      </c>
      <c r="I2140" s="3" t="str">
        <f t="shared" si="166"/>
        <v>济南青岛2号管道光缆</v>
      </c>
      <c r="J2140" s="3" t="str">
        <f>INDEX(子缆名称!$B$4:$B$29,纤芯!M2140)</f>
        <v>A缆</v>
      </c>
      <c r="K2140" s="3">
        <v>11</v>
      </c>
      <c r="L2140" s="3">
        <f t="shared" si="167"/>
        <v>11</v>
      </c>
      <c r="M2140" s="3">
        <f t="shared" si="168"/>
        <v>1</v>
      </c>
      <c r="N2140" s="3" t="s">
        <v>62</v>
      </c>
      <c r="O2140" s="3">
        <f>COUNTIF([1]局站!$D$4:$D$172,"="&amp;N2140)</f>
        <v>1</v>
      </c>
      <c r="P2140" s="3">
        <v>0</v>
      </c>
      <c r="Q2140" s="3">
        <v>0</v>
      </c>
      <c r="R2140" s="3">
        <v>0</v>
      </c>
      <c r="S2140" s="3" t="s">
        <v>140</v>
      </c>
      <c r="T2140" s="3">
        <f>COUNTIF([1]局站!$D$4:$D$172,"="&amp;S2140)</f>
        <v>1</v>
      </c>
      <c r="U2140" s="3">
        <v>0</v>
      </c>
      <c r="V2140" s="3">
        <v>0</v>
      </c>
      <c r="W2140" s="3">
        <v>0</v>
      </c>
      <c r="X2140" s="3" t="s">
        <v>1215</v>
      </c>
      <c r="Y2140" s="3" t="s">
        <v>880</v>
      </c>
      <c r="Z2140" s="3" t="str">
        <f>INDEX(业务类型!$C$4:$C$8,MATCH(纤芯!Y2140,业务类型!$B$4:$B$8,0))</f>
        <v>IDLE</v>
      </c>
      <c r="AA2140" s="3"/>
    </row>
    <row r="2141" spans="1:27" ht="33" x14ac:dyDescent="0.2">
      <c r="A2141" s="3">
        <v>2138</v>
      </c>
      <c r="B2141" s="3">
        <f t="shared" si="169"/>
        <v>37016305012</v>
      </c>
      <c r="C2141" s="3" t="s">
        <v>1166</v>
      </c>
      <c r="D2141" s="3" t="s">
        <v>216</v>
      </c>
      <c r="E2141" s="3" t="str">
        <f>INDEX(光放段!$G$4:$G$237,MATCH(纤芯!G2141,光放段!$C$4:$C$237,0))</f>
        <v>山东二干|济南青岛2号管道光缆:潍坊河西局-青岛山东路</v>
      </c>
      <c r="F2141" s="3">
        <f>INDEX(光放段!$I$4:$I$237,MATCH(纤芯!H2141,光放段!$B$4:$B$237,0))</f>
        <v>37016300000</v>
      </c>
      <c r="G2141" s="3" t="str">
        <f t="shared" si="165"/>
        <v>山东二干|济南青岛2号管道光缆:城阳-青岛山东路</v>
      </c>
      <c r="H2141" s="3">
        <f>INDEX(光放段!$B$4:$B$237,MATCH(纤芯!G2141,光放段!$C$4:$C$237,0))</f>
        <v>37016305000</v>
      </c>
      <c r="I2141" s="3" t="str">
        <f t="shared" si="166"/>
        <v>济南青岛2号管道光缆</v>
      </c>
      <c r="J2141" s="3" t="str">
        <f>INDEX(子缆名称!$B$4:$B$29,纤芯!M2141)</f>
        <v>A缆</v>
      </c>
      <c r="K2141" s="3">
        <v>12</v>
      </c>
      <c r="L2141" s="3">
        <f t="shared" si="167"/>
        <v>12</v>
      </c>
      <c r="M2141" s="3">
        <f t="shared" si="168"/>
        <v>1</v>
      </c>
      <c r="N2141" s="3" t="s">
        <v>62</v>
      </c>
      <c r="O2141" s="3">
        <f>COUNTIF([1]局站!$D$4:$D$172,"="&amp;N2141)</f>
        <v>1</v>
      </c>
      <c r="P2141" s="3">
        <v>0</v>
      </c>
      <c r="Q2141" s="3">
        <v>0</v>
      </c>
      <c r="R2141" s="3">
        <v>0</v>
      </c>
      <c r="S2141" s="3" t="s">
        <v>140</v>
      </c>
      <c r="T2141" s="3">
        <f>COUNTIF([1]局站!$D$4:$D$172,"="&amp;S2141)</f>
        <v>1</v>
      </c>
      <c r="U2141" s="3">
        <v>0</v>
      </c>
      <c r="V2141" s="3">
        <v>0</v>
      </c>
      <c r="W2141" s="3">
        <v>0</v>
      </c>
      <c r="X2141" s="3" t="s">
        <v>1215</v>
      </c>
      <c r="Y2141" s="3" t="s">
        <v>880</v>
      </c>
      <c r="Z2141" s="3" t="str">
        <f>INDEX(业务类型!$C$4:$C$8,MATCH(纤芯!Y2141,业务类型!$B$4:$B$8,0))</f>
        <v>IDLE</v>
      </c>
      <c r="AA2141" s="3"/>
    </row>
    <row r="2142" spans="1:27" ht="33" x14ac:dyDescent="0.2">
      <c r="A2142" s="3">
        <v>2139</v>
      </c>
      <c r="B2142" s="3">
        <f t="shared" si="169"/>
        <v>37016305013</v>
      </c>
      <c r="C2142" s="3" t="s">
        <v>1166</v>
      </c>
      <c r="D2142" s="3" t="s">
        <v>216</v>
      </c>
      <c r="E2142" s="3" t="str">
        <f>INDEX(光放段!$G$4:$G$237,MATCH(纤芯!G2142,光放段!$C$4:$C$237,0))</f>
        <v>山东二干|济南青岛2号管道光缆:潍坊河西局-青岛山东路</v>
      </c>
      <c r="F2142" s="3">
        <f>INDEX(光放段!$I$4:$I$237,MATCH(纤芯!H2142,光放段!$B$4:$B$237,0))</f>
        <v>37016300000</v>
      </c>
      <c r="G2142" s="3" t="str">
        <f t="shared" si="165"/>
        <v>山东二干|济南青岛2号管道光缆:城阳-青岛山东路</v>
      </c>
      <c r="H2142" s="3">
        <f>INDEX(光放段!$B$4:$B$237,MATCH(纤芯!G2142,光放段!$C$4:$C$237,0))</f>
        <v>37016305000</v>
      </c>
      <c r="I2142" s="3" t="str">
        <f t="shared" si="166"/>
        <v>济南青岛2号管道光缆</v>
      </c>
      <c r="J2142" s="3" t="str">
        <f>INDEX(子缆名称!$B$4:$B$29,纤芯!M2142)</f>
        <v>B缆</v>
      </c>
      <c r="K2142" s="3">
        <v>13</v>
      </c>
      <c r="L2142" s="3">
        <f t="shared" si="167"/>
        <v>1</v>
      </c>
      <c r="M2142" s="3">
        <f t="shared" si="168"/>
        <v>2</v>
      </c>
      <c r="N2142" s="3" t="s">
        <v>62</v>
      </c>
      <c r="O2142" s="3">
        <f>COUNTIF([1]局站!$D$4:$D$172,"="&amp;N2142)</f>
        <v>1</v>
      </c>
      <c r="P2142" s="3">
        <v>0</v>
      </c>
      <c r="Q2142" s="3">
        <v>0</v>
      </c>
      <c r="R2142" s="3">
        <v>0</v>
      </c>
      <c r="S2142" s="3" t="s">
        <v>140</v>
      </c>
      <c r="T2142" s="3">
        <f>COUNTIF([1]局站!$D$4:$D$172,"="&amp;S2142)</f>
        <v>1</v>
      </c>
      <c r="U2142" s="3">
        <v>0</v>
      </c>
      <c r="V2142" s="3">
        <v>0</v>
      </c>
      <c r="W2142" s="3">
        <v>0</v>
      </c>
      <c r="X2142" s="3" t="s">
        <v>1215</v>
      </c>
      <c r="Y2142" s="3" t="s">
        <v>880</v>
      </c>
      <c r="Z2142" s="3" t="str">
        <f>INDEX(业务类型!$C$4:$C$8,MATCH(纤芯!Y2142,业务类型!$B$4:$B$8,0))</f>
        <v>IDLE</v>
      </c>
      <c r="AA2142" s="3"/>
    </row>
    <row r="2143" spans="1:27" ht="33" x14ac:dyDescent="0.2">
      <c r="A2143" s="3">
        <v>2140</v>
      </c>
      <c r="B2143" s="3">
        <f t="shared" si="169"/>
        <v>37016305014</v>
      </c>
      <c r="C2143" s="3" t="s">
        <v>1166</v>
      </c>
      <c r="D2143" s="3" t="s">
        <v>216</v>
      </c>
      <c r="E2143" s="3" t="str">
        <f>INDEX(光放段!$G$4:$G$237,MATCH(纤芯!G2143,光放段!$C$4:$C$237,0))</f>
        <v>山东二干|济南青岛2号管道光缆:潍坊河西局-青岛山东路</v>
      </c>
      <c r="F2143" s="3">
        <f>INDEX(光放段!$I$4:$I$237,MATCH(纤芯!H2143,光放段!$B$4:$B$237,0))</f>
        <v>37016300000</v>
      </c>
      <c r="G2143" s="3" t="str">
        <f t="shared" si="165"/>
        <v>山东二干|济南青岛2号管道光缆:城阳-青岛山东路</v>
      </c>
      <c r="H2143" s="3">
        <f>INDEX(光放段!$B$4:$B$237,MATCH(纤芯!G2143,光放段!$C$4:$C$237,0))</f>
        <v>37016305000</v>
      </c>
      <c r="I2143" s="3" t="str">
        <f t="shared" si="166"/>
        <v>济南青岛2号管道光缆</v>
      </c>
      <c r="J2143" s="3" t="str">
        <f>INDEX(子缆名称!$B$4:$B$29,纤芯!M2143)</f>
        <v>B缆</v>
      </c>
      <c r="K2143" s="3">
        <v>14</v>
      </c>
      <c r="L2143" s="3">
        <f t="shared" si="167"/>
        <v>2</v>
      </c>
      <c r="M2143" s="3">
        <f t="shared" si="168"/>
        <v>2</v>
      </c>
      <c r="N2143" s="3" t="s">
        <v>62</v>
      </c>
      <c r="O2143" s="3">
        <f>COUNTIF([1]局站!$D$4:$D$172,"="&amp;N2143)</f>
        <v>1</v>
      </c>
      <c r="P2143" s="3">
        <v>0</v>
      </c>
      <c r="Q2143" s="3">
        <v>0</v>
      </c>
      <c r="R2143" s="3">
        <v>0</v>
      </c>
      <c r="S2143" s="3" t="s">
        <v>140</v>
      </c>
      <c r="T2143" s="3">
        <f>COUNTIF([1]局站!$D$4:$D$172,"="&amp;S2143)</f>
        <v>1</v>
      </c>
      <c r="U2143" s="3">
        <v>0</v>
      </c>
      <c r="V2143" s="3">
        <v>0</v>
      </c>
      <c r="W2143" s="3">
        <v>0</v>
      </c>
      <c r="X2143" s="3" t="s">
        <v>1215</v>
      </c>
      <c r="Y2143" s="3" t="s">
        <v>854</v>
      </c>
      <c r="Z2143" s="3" t="str">
        <f>INDEX(业务类型!$C$4:$C$8,MATCH(纤芯!Y2143,业务类型!$B$4:$B$8,0))</f>
        <v>LOCAL</v>
      </c>
      <c r="AA2143" s="3" t="s">
        <v>984</v>
      </c>
    </row>
    <row r="2144" spans="1:27" ht="33" x14ac:dyDescent="0.2">
      <c r="A2144" s="3">
        <v>2141</v>
      </c>
      <c r="B2144" s="3">
        <f t="shared" si="169"/>
        <v>37016305015</v>
      </c>
      <c r="C2144" s="3" t="s">
        <v>1166</v>
      </c>
      <c r="D2144" s="3" t="s">
        <v>216</v>
      </c>
      <c r="E2144" s="3" t="str">
        <f>INDEX(光放段!$G$4:$G$237,MATCH(纤芯!G2144,光放段!$C$4:$C$237,0))</f>
        <v>山东二干|济南青岛2号管道光缆:潍坊河西局-青岛山东路</v>
      </c>
      <c r="F2144" s="3">
        <f>INDEX(光放段!$I$4:$I$237,MATCH(纤芯!H2144,光放段!$B$4:$B$237,0))</f>
        <v>37016300000</v>
      </c>
      <c r="G2144" s="3" t="str">
        <f t="shared" si="165"/>
        <v>山东二干|济南青岛2号管道光缆:城阳-青岛山东路</v>
      </c>
      <c r="H2144" s="3">
        <f>INDEX(光放段!$B$4:$B$237,MATCH(纤芯!G2144,光放段!$C$4:$C$237,0))</f>
        <v>37016305000</v>
      </c>
      <c r="I2144" s="3" t="str">
        <f t="shared" si="166"/>
        <v>济南青岛2号管道光缆</v>
      </c>
      <c r="J2144" s="3" t="str">
        <f>INDEX(子缆名称!$B$4:$B$29,纤芯!M2144)</f>
        <v>B缆</v>
      </c>
      <c r="K2144" s="3">
        <v>15</v>
      </c>
      <c r="L2144" s="3">
        <f t="shared" si="167"/>
        <v>3</v>
      </c>
      <c r="M2144" s="3">
        <f t="shared" si="168"/>
        <v>2</v>
      </c>
      <c r="N2144" s="3" t="s">
        <v>62</v>
      </c>
      <c r="O2144" s="3">
        <f>COUNTIF([1]局站!$D$4:$D$172,"="&amp;N2144)</f>
        <v>1</v>
      </c>
      <c r="P2144" s="3">
        <v>0</v>
      </c>
      <c r="Q2144" s="3">
        <v>0</v>
      </c>
      <c r="R2144" s="3">
        <v>0</v>
      </c>
      <c r="S2144" s="3" t="s">
        <v>140</v>
      </c>
      <c r="T2144" s="3">
        <f>COUNTIF([1]局站!$D$4:$D$172,"="&amp;S2144)</f>
        <v>1</v>
      </c>
      <c r="U2144" s="3">
        <v>0</v>
      </c>
      <c r="V2144" s="3">
        <v>0</v>
      </c>
      <c r="W2144" s="3">
        <v>0</v>
      </c>
      <c r="X2144" s="3" t="s">
        <v>1215</v>
      </c>
      <c r="Y2144" s="3" t="s">
        <v>881</v>
      </c>
      <c r="Z2144" s="3" t="str">
        <f>INDEX(业务类型!$C$4:$C$8,MATCH(纤芯!Y2144,业务类型!$B$4:$B$8,0))</f>
        <v>OTHER</v>
      </c>
      <c r="AA2144" s="3" t="s">
        <v>888</v>
      </c>
    </row>
    <row r="2145" spans="1:27" ht="33" x14ac:dyDescent="0.2">
      <c r="A2145" s="3">
        <v>2142</v>
      </c>
      <c r="B2145" s="3">
        <f t="shared" si="169"/>
        <v>37016305016</v>
      </c>
      <c r="C2145" s="3" t="s">
        <v>1166</v>
      </c>
      <c r="D2145" s="3" t="s">
        <v>216</v>
      </c>
      <c r="E2145" s="3" t="str">
        <f>INDEX(光放段!$G$4:$G$237,MATCH(纤芯!G2145,光放段!$C$4:$C$237,0))</f>
        <v>山东二干|济南青岛2号管道光缆:潍坊河西局-青岛山东路</v>
      </c>
      <c r="F2145" s="3">
        <f>INDEX(光放段!$I$4:$I$237,MATCH(纤芯!H2145,光放段!$B$4:$B$237,0))</f>
        <v>37016300000</v>
      </c>
      <c r="G2145" s="3" t="str">
        <f t="shared" si="165"/>
        <v>山东二干|济南青岛2号管道光缆:城阳-青岛山东路</v>
      </c>
      <c r="H2145" s="3">
        <f>INDEX(光放段!$B$4:$B$237,MATCH(纤芯!G2145,光放段!$C$4:$C$237,0))</f>
        <v>37016305000</v>
      </c>
      <c r="I2145" s="3" t="str">
        <f t="shared" si="166"/>
        <v>济南青岛2号管道光缆</v>
      </c>
      <c r="J2145" s="3" t="str">
        <f>INDEX(子缆名称!$B$4:$B$29,纤芯!M2145)</f>
        <v>B缆</v>
      </c>
      <c r="K2145" s="3">
        <v>16</v>
      </c>
      <c r="L2145" s="3">
        <f t="shared" si="167"/>
        <v>4</v>
      </c>
      <c r="M2145" s="3">
        <f t="shared" si="168"/>
        <v>2</v>
      </c>
      <c r="N2145" s="3" t="s">
        <v>62</v>
      </c>
      <c r="O2145" s="3">
        <f>COUNTIF([1]局站!$D$4:$D$172,"="&amp;N2145)</f>
        <v>1</v>
      </c>
      <c r="P2145" s="3">
        <v>0</v>
      </c>
      <c r="Q2145" s="3">
        <v>0</v>
      </c>
      <c r="R2145" s="3">
        <v>0</v>
      </c>
      <c r="S2145" s="3" t="s">
        <v>140</v>
      </c>
      <c r="T2145" s="3">
        <f>COUNTIF([1]局站!$D$4:$D$172,"="&amp;S2145)</f>
        <v>1</v>
      </c>
      <c r="U2145" s="3">
        <v>0</v>
      </c>
      <c r="V2145" s="3">
        <v>0</v>
      </c>
      <c r="W2145" s="3">
        <v>0</v>
      </c>
      <c r="X2145" s="3" t="s">
        <v>1215</v>
      </c>
      <c r="Y2145" s="3" t="s">
        <v>881</v>
      </c>
      <c r="Z2145" s="3" t="str">
        <f>INDEX(业务类型!$C$4:$C$8,MATCH(纤芯!Y2145,业务类型!$B$4:$B$8,0))</f>
        <v>OTHER</v>
      </c>
      <c r="AA2145" s="3" t="s">
        <v>888</v>
      </c>
    </row>
    <row r="2146" spans="1:27" ht="33" x14ac:dyDescent="0.2">
      <c r="A2146" s="3">
        <v>2143</v>
      </c>
      <c r="B2146" s="3">
        <f t="shared" si="169"/>
        <v>37017101001</v>
      </c>
      <c r="C2146" s="3" t="s">
        <v>1166</v>
      </c>
      <c r="D2146" s="3" t="s">
        <v>217</v>
      </c>
      <c r="E2146" s="3" t="str">
        <f>INDEX(光放段!$G$4:$G$237,MATCH(纤芯!G2146,光放段!$C$4:$C$237,0))</f>
        <v>山东二干|济南青岛3号管道光缆:济南四里村-淄博柳泉路</v>
      </c>
      <c r="F2146" s="3">
        <f>INDEX(光放段!$I$4:$I$237,MATCH(纤芯!H2146,光放段!$B$4:$B$237,0))</f>
        <v>37017100000</v>
      </c>
      <c r="G2146" s="3" t="str">
        <f t="shared" si="165"/>
        <v>山东二干|济南青岛3号管道光缆:济南四里村-明水</v>
      </c>
      <c r="H2146" s="3">
        <f>INDEX(光放段!$B$4:$B$237,MATCH(纤芯!G2146,光放段!$C$4:$C$237,0))</f>
        <v>37017101000</v>
      </c>
      <c r="I2146" s="3" t="str">
        <f t="shared" si="166"/>
        <v>济南青岛3号管道光缆</v>
      </c>
      <c r="J2146" s="3" t="str">
        <f>INDEX(子缆名称!$B$4:$B$29,纤芯!M2146)</f>
        <v>A缆</v>
      </c>
      <c r="K2146" s="3">
        <v>1</v>
      </c>
      <c r="L2146" s="3">
        <f t="shared" si="167"/>
        <v>1</v>
      </c>
      <c r="M2146" s="3">
        <f t="shared" si="168"/>
        <v>1</v>
      </c>
      <c r="N2146" s="3" t="s">
        <v>47</v>
      </c>
      <c r="O2146" s="3">
        <f>COUNTIF([1]局站!$D$4:$D$172,"="&amp;N2146)</f>
        <v>1</v>
      </c>
      <c r="P2146" s="3">
        <v>0</v>
      </c>
      <c r="Q2146" s="3">
        <v>0</v>
      </c>
      <c r="R2146" s="3">
        <v>0</v>
      </c>
      <c r="S2146" s="3" t="s">
        <v>63</v>
      </c>
      <c r="T2146" s="3">
        <f>COUNTIF([1]局站!$D$4:$D$172,"="&amp;S2146)</f>
        <v>1</v>
      </c>
      <c r="U2146" s="3">
        <v>0</v>
      </c>
      <c r="V2146" s="3">
        <v>0</v>
      </c>
      <c r="W2146" s="3">
        <v>0</v>
      </c>
      <c r="X2146" s="3" t="s">
        <v>1214</v>
      </c>
      <c r="Y2146" s="3" t="s">
        <v>852</v>
      </c>
      <c r="Z2146" s="3" t="str">
        <f>INDEX(业务类型!$C$4:$C$8,MATCH(纤芯!Y2146,业务类型!$B$4:$B$8,0))</f>
        <v>TWO</v>
      </c>
      <c r="AA2146" s="3" t="s">
        <v>986</v>
      </c>
    </row>
    <row r="2147" spans="1:27" ht="33" x14ac:dyDescent="0.2">
      <c r="A2147" s="3">
        <v>2144</v>
      </c>
      <c r="B2147" s="3">
        <f t="shared" si="169"/>
        <v>37017101002</v>
      </c>
      <c r="C2147" s="3" t="s">
        <v>1166</v>
      </c>
      <c r="D2147" s="3" t="s">
        <v>217</v>
      </c>
      <c r="E2147" s="3" t="str">
        <f>INDEX(光放段!$G$4:$G$237,MATCH(纤芯!G2147,光放段!$C$4:$C$237,0))</f>
        <v>山东二干|济南青岛3号管道光缆:济南四里村-淄博柳泉路</v>
      </c>
      <c r="F2147" s="3">
        <f>INDEX(光放段!$I$4:$I$237,MATCH(纤芯!H2147,光放段!$B$4:$B$237,0))</f>
        <v>37017100000</v>
      </c>
      <c r="G2147" s="3" t="str">
        <f t="shared" si="165"/>
        <v>山东二干|济南青岛3号管道光缆:济南四里村-明水</v>
      </c>
      <c r="H2147" s="3">
        <f>INDEX(光放段!$B$4:$B$237,MATCH(纤芯!G2147,光放段!$C$4:$C$237,0))</f>
        <v>37017101000</v>
      </c>
      <c r="I2147" s="3" t="str">
        <f t="shared" si="166"/>
        <v>济南青岛3号管道光缆</v>
      </c>
      <c r="J2147" s="3" t="str">
        <f>INDEX(子缆名称!$B$4:$B$29,纤芯!M2147)</f>
        <v>A缆</v>
      </c>
      <c r="K2147" s="3">
        <v>2</v>
      </c>
      <c r="L2147" s="3">
        <f t="shared" si="167"/>
        <v>2</v>
      </c>
      <c r="M2147" s="3">
        <f t="shared" si="168"/>
        <v>1</v>
      </c>
      <c r="N2147" s="3" t="s">
        <v>47</v>
      </c>
      <c r="O2147" s="3">
        <f>COUNTIF([1]局站!$D$4:$D$172,"="&amp;N2147)</f>
        <v>1</v>
      </c>
      <c r="P2147" s="3">
        <v>0</v>
      </c>
      <c r="Q2147" s="3">
        <v>0</v>
      </c>
      <c r="R2147" s="3">
        <v>0</v>
      </c>
      <c r="S2147" s="3" t="s">
        <v>63</v>
      </c>
      <c r="T2147" s="3">
        <f>COUNTIF([1]局站!$D$4:$D$172,"="&amp;S2147)</f>
        <v>1</v>
      </c>
      <c r="U2147" s="3">
        <v>0</v>
      </c>
      <c r="V2147" s="3">
        <v>0</v>
      </c>
      <c r="W2147" s="3">
        <v>0</v>
      </c>
      <c r="X2147" s="3" t="s">
        <v>1214</v>
      </c>
      <c r="Y2147" s="3" t="s">
        <v>852</v>
      </c>
      <c r="Z2147" s="3" t="str">
        <f>INDEX(业务类型!$C$4:$C$8,MATCH(纤芯!Y2147,业务类型!$B$4:$B$8,0))</f>
        <v>TWO</v>
      </c>
      <c r="AA2147" s="3" t="s">
        <v>986</v>
      </c>
    </row>
    <row r="2148" spans="1:27" ht="33" x14ac:dyDescent="0.2">
      <c r="A2148" s="3">
        <v>2145</v>
      </c>
      <c r="B2148" s="3">
        <f t="shared" si="169"/>
        <v>37017101003</v>
      </c>
      <c r="C2148" s="3" t="s">
        <v>1166</v>
      </c>
      <c r="D2148" s="3" t="s">
        <v>217</v>
      </c>
      <c r="E2148" s="3" t="str">
        <f>INDEX(光放段!$G$4:$G$237,MATCH(纤芯!G2148,光放段!$C$4:$C$237,0))</f>
        <v>山东二干|济南青岛3号管道光缆:济南四里村-淄博柳泉路</v>
      </c>
      <c r="F2148" s="3">
        <f>INDEX(光放段!$I$4:$I$237,MATCH(纤芯!H2148,光放段!$B$4:$B$237,0))</f>
        <v>37017100000</v>
      </c>
      <c r="G2148" s="3" t="str">
        <f t="shared" si="165"/>
        <v>山东二干|济南青岛3号管道光缆:济南四里村-明水</v>
      </c>
      <c r="H2148" s="3">
        <f>INDEX(光放段!$B$4:$B$237,MATCH(纤芯!G2148,光放段!$C$4:$C$237,0))</f>
        <v>37017101000</v>
      </c>
      <c r="I2148" s="3" t="str">
        <f t="shared" si="166"/>
        <v>济南青岛3号管道光缆</v>
      </c>
      <c r="J2148" s="3" t="str">
        <f>INDEX(子缆名称!$B$4:$B$29,纤芯!M2148)</f>
        <v>A缆</v>
      </c>
      <c r="K2148" s="3">
        <v>3</v>
      </c>
      <c r="L2148" s="3">
        <f t="shared" si="167"/>
        <v>3</v>
      </c>
      <c r="M2148" s="3">
        <f t="shared" si="168"/>
        <v>1</v>
      </c>
      <c r="N2148" s="3" t="s">
        <v>47</v>
      </c>
      <c r="O2148" s="3">
        <f>COUNTIF([1]局站!$D$4:$D$172,"="&amp;N2148)</f>
        <v>1</v>
      </c>
      <c r="P2148" s="3">
        <v>0</v>
      </c>
      <c r="Q2148" s="3">
        <v>0</v>
      </c>
      <c r="R2148" s="3">
        <v>0</v>
      </c>
      <c r="S2148" s="3" t="s">
        <v>63</v>
      </c>
      <c r="T2148" s="3">
        <f>COUNTIF([1]局站!$D$4:$D$172,"="&amp;S2148)</f>
        <v>1</v>
      </c>
      <c r="U2148" s="3">
        <v>0</v>
      </c>
      <c r="V2148" s="3">
        <v>0</v>
      </c>
      <c r="W2148" s="3">
        <v>0</v>
      </c>
      <c r="X2148" s="3" t="s">
        <v>1214</v>
      </c>
      <c r="Y2148" s="3" t="s">
        <v>880</v>
      </c>
      <c r="Z2148" s="3" t="str">
        <f>INDEX(业务类型!$C$4:$C$8,MATCH(纤芯!Y2148,业务类型!$B$4:$B$8,0))</f>
        <v>IDLE</v>
      </c>
      <c r="AA2148" s="3"/>
    </row>
    <row r="2149" spans="1:27" ht="33" x14ac:dyDescent="0.2">
      <c r="A2149" s="3">
        <v>2146</v>
      </c>
      <c r="B2149" s="3">
        <f t="shared" si="169"/>
        <v>37017101004</v>
      </c>
      <c r="C2149" s="3" t="s">
        <v>1166</v>
      </c>
      <c r="D2149" s="3" t="s">
        <v>217</v>
      </c>
      <c r="E2149" s="3" t="str">
        <f>INDEX(光放段!$G$4:$G$237,MATCH(纤芯!G2149,光放段!$C$4:$C$237,0))</f>
        <v>山东二干|济南青岛3号管道光缆:济南四里村-淄博柳泉路</v>
      </c>
      <c r="F2149" s="3">
        <f>INDEX(光放段!$I$4:$I$237,MATCH(纤芯!H2149,光放段!$B$4:$B$237,0))</f>
        <v>37017100000</v>
      </c>
      <c r="G2149" s="3" t="str">
        <f t="shared" si="165"/>
        <v>山东二干|济南青岛3号管道光缆:济南四里村-明水</v>
      </c>
      <c r="H2149" s="3">
        <f>INDEX(光放段!$B$4:$B$237,MATCH(纤芯!G2149,光放段!$C$4:$C$237,0))</f>
        <v>37017101000</v>
      </c>
      <c r="I2149" s="3" t="str">
        <f t="shared" si="166"/>
        <v>济南青岛3号管道光缆</v>
      </c>
      <c r="J2149" s="3" t="str">
        <f>INDEX(子缆名称!$B$4:$B$29,纤芯!M2149)</f>
        <v>A缆</v>
      </c>
      <c r="K2149" s="3">
        <v>4</v>
      </c>
      <c r="L2149" s="3">
        <f t="shared" si="167"/>
        <v>4</v>
      </c>
      <c r="M2149" s="3">
        <f t="shared" si="168"/>
        <v>1</v>
      </c>
      <c r="N2149" s="3" t="s">
        <v>47</v>
      </c>
      <c r="O2149" s="3">
        <f>COUNTIF([1]局站!$D$4:$D$172,"="&amp;N2149)</f>
        <v>1</v>
      </c>
      <c r="P2149" s="3">
        <v>0</v>
      </c>
      <c r="Q2149" s="3">
        <v>0</v>
      </c>
      <c r="R2149" s="3">
        <v>0</v>
      </c>
      <c r="S2149" s="3" t="s">
        <v>63</v>
      </c>
      <c r="T2149" s="3">
        <f>COUNTIF([1]局站!$D$4:$D$172,"="&amp;S2149)</f>
        <v>1</v>
      </c>
      <c r="U2149" s="3">
        <v>0</v>
      </c>
      <c r="V2149" s="3">
        <v>0</v>
      </c>
      <c r="W2149" s="3">
        <v>0</v>
      </c>
      <c r="X2149" s="3" t="s">
        <v>1214</v>
      </c>
      <c r="Y2149" s="3" t="s">
        <v>852</v>
      </c>
      <c r="Z2149" s="3" t="str">
        <f>INDEX(业务类型!$C$4:$C$8,MATCH(纤芯!Y2149,业务类型!$B$4:$B$8,0))</f>
        <v>TWO</v>
      </c>
      <c r="AA2149" s="3" t="s">
        <v>878</v>
      </c>
    </row>
    <row r="2150" spans="1:27" ht="33" x14ac:dyDescent="0.2">
      <c r="A2150" s="3">
        <v>2147</v>
      </c>
      <c r="B2150" s="3">
        <f t="shared" si="169"/>
        <v>37017101005</v>
      </c>
      <c r="C2150" s="3" t="s">
        <v>1166</v>
      </c>
      <c r="D2150" s="3" t="s">
        <v>217</v>
      </c>
      <c r="E2150" s="3" t="str">
        <f>INDEX(光放段!$G$4:$G$237,MATCH(纤芯!G2150,光放段!$C$4:$C$237,0))</f>
        <v>山东二干|济南青岛3号管道光缆:济南四里村-淄博柳泉路</v>
      </c>
      <c r="F2150" s="3">
        <f>INDEX(光放段!$I$4:$I$237,MATCH(纤芯!H2150,光放段!$B$4:$B$237,0))</f>
        <v>37017100000</v>
      </c>
      <c r="G2150" s="3" t="str">
        <f t="shared" si="165"/>
        <v>山东二干|济南青岛3号管道光缆:济南四里村-明水</v>
      </c>
      <c r="H2150" s="3">
        <f>INDEX(光放段!$B$4:$B$237,MATCH(纤芯!G2150,光放段!$C$4:$C$237,0))</f>
        <v>37017101000</v>
      </c>
      <c r="I2150" s="3" t="str">
        <f t="shared" si="166"/>
        <v>济南青岛3号管道光缆</v>
      </c>
      <c r="J2150" s="3" t="str">
        <f>INDEX(子缆名称!$B$4:$B$29,纤芯!M2150)</f>
        <v>A缆</v>
      </c>
      <c r="K2150" s="3">
        <v>5</v>
      </c>
      <c r="L2150" s="3">
        <f t="shared" si="167"/>
        <v>5</v>
      </c>
      <c r="M2150" s="3">
        <f t="shared" si="168"/>
        <v>1</v>
      </c>
      <c r="N2150" s="3" t="s">
        <v>47</v>
      </c>
      <c r="O2150" s="3">
        <f>COUNTIF([1]局站!$D$4:$D$172,"="&amp;N2150)</f>
        <v>1</v>
      </c>
      <c r="P2150" s="3">
        <v>0</v>
      </c>
      <c r="Q2150" s="3">
        <v>0</v>
      </c>
      <c r="R2150" s="3">
        <v>0</v>
      </c>
      <c r="S2150" s="3" t="s">
        <v>63</v>
      </c>
      <c r="T2150" s="3">
        <f>COUNTIF([1]局站!$D$4:$D$172,"="&amp;S2150)</f>
        <v>1</v>
      </c>
      <c r="U2150" s="3">
        <v>0</v>
      </c>
      <c r="V2150" s="3">
        <v>0</v>
      </c>
      <c r="W2150" s="3">
        <v>0</v>
      </c>
      <c r="X2150" s="3" t="s">
        <v>1214</v>
      </c>
      <c r="Y2150" s="3" t="s">
        <v>880</v>
      </c>
      <c r="Z2150" s="3" t="str">
        <f>INDEX(业务类型!$C$4:$C$8,MATCH(纤芯!Y2150,业务类型!$B$4:$B$8,0))</f>
        <v>IDLE</v>
      </c>
      <c r="AA2150" s="3"/>
    </row>
    <row r="2151" spans="1:27" ht="33" x14ac:dyDescent="0.2">
      <c r="A2151" s="3">
        <v>2148</v>
      </c>
      <c r="B2151" s="3">
        <f t="shared" si="169"/>
        <v>37017101006</v>
      </c>
      <c r="C2151" s="3" t="s">
        <v>1166</v>
      </c>
      <c r="D2151" s="3" t="s">
        <v>217</v>
      </c>
      <c r="E2151" s="3" t="str">
        <f>INDEX(光放段!$G$4:$G$237,MATCH(纤芯!G2151,光放段!$C$4:$C$237,0))</f>
        <v>山东二干|济南青岛3号管道光缆:济南四里村-淄博柳泉路</v>
      </c>
      <c r="F2151" s="3">
        <f>INDEX(光放段!$I$4:$I$237,MATCH(纤芯!H2151,光放段!$B$4:$B$237,0))</f>
        <v>37017100000</v>
      </c>
      <c r="G2151" s="3" t="str">
        <f t="shared" si="165"/>
        <v>山东二干|济南青岛3号管道光缆:济南四里村-明水</v>
      </c>
      <c r="H2151" s="3">
        <f>INDEX(光放段!$B$4:$B$237,MATCH(纤芯!G2151,光放段!$C$4:$C$237,0))</f>
        <v>37017101000</v>
      </c>
      <c r="I2151" s="3" t="str">
        <f t="shared" si="166"/>
        <v>济南青岛3号管道光缆</v>
      </c>
      <c r="J2151" s="3" t="str">
        <f>INDEX(子缆名称!$B$4:$B$29,纤芯!M2151)</f>
        <v>A缆</v>
      </c>
      <c r="K2151" s="3">
        <v>6</v>
      </c>
      <c r="L2151" s="3">
        <f t="shared" si="167"/>
        <v>6</v>
      </c>
      <c r="M2151" s="3">
        <f t="shared" si="168"/>
        <v>1</v>
      </c>
      <c r="N2151" s="3" t="s">
        <v>47</v>
      </c>
      <c r="O2151" s="3">
        <f>COUNTIF([1]局站!$D$4:$D$172,"="&amp;N2151)</f>
        <v>1</v>
      </c>
      <c r="P2151" s="3">
        <v>0</v>
      </c>
      <c r="Q2151" s="3">
        <v>0</v>
      </c>
      <c r="R2151" s="3">
        <v>0</v>
      </c>
      <c r="S2151" s="3" t="s">
        <v>63</v>
      </c>
      <c r="T2151" s="3">
        <f>COUNTIF([1]局站!$D$4:$D$172,"="&amp;S2151)</f>
        <v>1</v>
      </c>
      <c r="U2151" s="3">
        <v>0</v>
      </c>
      <c r="V2151" s="3">
        <v>0</v>
      </c>
      <c r="W2151" s="3">
        <v>0</v>
      </c>
      <c r="X2151" s="3" t="s">
        <v>1214</v>
      </c>
      <c r="Y2151" s="3" t="s">
        <v>880</v>
      </c>
      <c r="Z2151" s="3" t="str">
        <f>INDEX(业务类型!$C$4:$C$8,MATCH(纤芯!Y2151,业务类型!$B$4:$B$8,0))</f>
        <v>IDLE</v>
      </c>
      <c r="AA2151" s="3"/>
    </row>
    <row r="2152" spans="1:27" ht="33" x14ac:dyDescent="0.2">
      <c r="A2152" s="3">
        <v>2149</v>
      </c>
      <c r="B2152" s="3">
        <f t="shared" si="169"/>
        <v>37017101007</v>
      </c>
      <c r="C2152" s="3" t="s">
        <v>1166</v>
      </c>
      <c r="D2152" s="3" t="s">
        <v>217</v>
      </c>
      <c r="E2152" s="3" t="str">
        <f>INDEX(光放段!$G$4:$G$237,MATCH(纤芯!G2152,光放段!$C$4:$C$237,0))</f>
        <v>山东二干|济南青岛3号管道光缆:济南四里村-淄博柳泉路</v>
      </c>
      <c r="F2152" s="3">
        <f>INDEX(光放段!$I$4:$I$237,MATCH(纤芯!H2152,光放段!$B$4:$B$237,0))</f>
        <v>37017100000</v>
      </c>
      <c r="G2152" s="3" t="str">
        <f t="shared" si="165"/>
        <v>山东二干|济南青岛3号管道光缆:济南四里村-明水</v>
      </c>
      <c r="H2152" s="3">
        <f>INDEX(光放段!$B$4:$B$237,MATCH(纤芯!G2152,光放段!$C$4:$C$237,0))</f>
        <v>37017101000</v>
      </c>
      <c r="I2152" s="3" t="str">
        <f t="shared" si="166"/>
        <v>济南青岛3号管道光缆</v>
      </c>
      <c r="J2152" s="3" t="str">
        <f>INDEX(子缆名称!$B$4:$B$29,纤芯!M2152)</f>
        <v>A缆</v>
      </c>
      <c r="K2152" s="3">
        <v>7</v>
      </c>
      <c r="L2152" s="3">
        <f t="shared" si="167"/>
        <v>7</v>
      </c>
      <c r="M2152" s="3">
        <f t="shared" si="168"/>
        <v>1</v>
      </c>
      <c r="N2152" s="3" t="s">
        <v>47</v>
      </c>
      <c r="O2152" s="3">
        <f>COUNTIF([1]局站!$D$4:$D$172,"="&amp;N2152)</f>
        <v>1</v>
      </c>
      <c r="P2152" s="3">
        <v>0</v>
      </c>
      <c r="Q2152" s="3">
        <v>0</v>
      </c>
      <c r="R2152" s="3">
        <v>0</v>
      </c>
      <c r="S2152" s="3" t="s">
        <v>63</v>
      </c>
      <c r="T2152" s="3">
        <f>COUNTIF([1]局站!$D$4:$D$172,"="&amp;S2152)</f>
        <v>1</v>
      </c>
      <c r="U2152" s="3">
        <v>0</v>
      </c>
      <c r="V2152" s="3">
        <v>0</v>
      </c>
      <c r="W2152" s="3">
        <v>0</v>
      </c>
      <c r="X2152" s="3" t="s">
        <v>1214</v>
      </c>
      <c r="Y2152" s="3" t="s">
        <v>850</v>
      </c>
      <c r="Z2152" s="3" t="str">
        <f>INDEX(业务类型!$C$4:$C$8,MATCH(纤芯!Y2152,业务类型!$B$4:$B$8,0))</f>
        <v>ONE</v>
      </c>
      <c r="AA2152" s="3" t="s">
        <v>987</v>
      </c>
    </row>
    <row r="2153" spans="1:27" ht="33" x14ac:dyDescent="0.2">
      <c r="A2153" s="3">
        <v>2150</v>
      </c>
      <c r="B2153" s="3">
        <f t="shared" si="169"/>
        <v>37017101008</v>
      </c>
      <c r="C2153" s="3" t="s">
        <v>1166</v>
      </c>
      <c r="D2153" s="3" t="s">
        <v>217</v>
      </c>
      <c r="E2153" s="3" t="str">
        <f>INDEX(光放段!$G$4:$G$237,MATCH(纤芯!G2153,光放段!$C$4:$C$237,0))</f>
        <v>山东二干|济南青岛3号管道光缆:济南四里村-淄博柳泉路</v>
      </c>
      <c r="F2153" s="3">
        <f>INDEX(光放段!$I$4:$I$237,MATCH(纤芯!H2153,光放段!$B$4:$B$237,0))</f>
        <v>37017100000</v>
      </c>
      <c r="G2153" s="3" t="str">
        <f t="shared" si="165"/>
        <v>山东二干|济南青岛3号管道光缆:济南四里村-明水</v>
      </c>
      <c r="H2153" s="3">
        <f>INDEX(光放段!$B$4:$B$237,MATCH(纤芯!G2153,光放段!$C$4:$C$237,0))</f>
        <v>37017101000</v>
      </c>
      <c r="I2153" s="3" t="str">
        <f t="shared" si="166"/>
        <v>济南青岛3号管道光缆</v>
      </c>
      <c r="J2153" s="3" t="str">
        <f>INDEX(子缆名称!$B$4:$B$29,纤芯!M2153)</f>
        <v>A缆</v>
      </c>
      <c r="K2153" s="3">
        <v>8</v>
      </c>
      <c r="L2153" s="3">
        <f t="shared" si="167"/>
        <v>8</v>
      </c>
      <c r="M2153" s="3">
        <f t="shared" si="168"/>
        <v>1</v>
      </c>
      <c r="N2153" s="3" t="s">
        <v>47</v>
      </c>
      <c r="O2153" s="3">
        <f>COUNTIF([1]局站!$D$4:$D$172,"="&amp;N2153)</f>
        <v>1</v>
      </c>
      <c r="P2153" s="3">
        <v>0</v>
      </c>
      <c r="Q2153" s="3">
        <v>0</v>
      </c>
      <c r="R2153" s="3">
        <v>0</v>
      </c>
      <c r="S2153" s="3" t="s">
        <v>63</v>
      </c>
      <c r="T2153" s="3">
        <f>COUNTIF([1]局站!$D$4:$D$172,"="&amp;S2153)</f>
        <v>1</v>
      </c>
      <c r="U2153" s="3">
        <v>0</v>
      </c>
      <c r="V2153" s="3">
        <v>0</v>
      </c>
      <c r="W2153" s="3">
        <v>0</v>
      </c>
      <c r="X2153" s="3" t="s">
        <v>1214</v>
      </c>
      <c r="Y2153" s="3" t="s">
        <v>850</v>
      </c>
      <c r="Z2153" s="3" t="str">
        <f>INDEX(业务类型!$C$4:$C$8,MATCH(纤芯!Y2153,业务类型!$B$4:$B$8,0))</f>
        <v>ONE</v>
      </c>
      <c r="AA2153" s="3" t="s">
        <v>987</v>
      </c>
    </row>
    <row r="2154" spans="1:27" ht="33" x14ac:dyDescent="0.2">
      <c r="A2154" s="3">
        <v>2151</v>
      </c>
      <c r="B2154" s="3">
        <f t="shared" si="169"/>
        <v>37017101009</v>
      </c>
      <c r="C2154" s="3" t="s">
        <v>1166</v>
      </c>
      <c r="D2154" s="3" t="s">
        <v>217</v>
      </c>
      <c r="E2154" s="3" t="str">
        <f>INDEX(光放段!$G$4:$G$237,MATCH(纤芯!G2154,光放段!$C$4:$C$237,0))</f>
        <v>山东二干|济南青岛3号管道光缆:济南四里村-淄博柳泉路</v>
      </c>
      <c r="F2154" s="3">
        <f>INDEX(光放段!$I$4:$I$237,MATCH(纤芯!H2154,光放段!$B$4:$B$237,0))</f>
        <v>37017100000</v>
      </c>
      <c r="G2154" s="3" t="str">
        <f t="shared" si="165"/>
        <v>山东二干|济南青岛3号管道光缆:济南四里村-明水</v>
      </c>
      <c r="H2154" s="3">
        <f>INDEX(光放段!$B$4:$B$237,MATCH(纤芯!G2154,光放段!$C$4:$C$237,0))</f>
        <v>37017101000</v>
      </c>
      <c r="I2154" s="3" t="str">
        <f t="shared" si="166"/>
        <v>济南青岛3号管道光缆</v>
      </c>
      <c r="J2154" s="3" t="str">
        <f>INDEX(子缆名称!$B$4:$B$29,纤芯!M2154)</f>
        <v>A缆</v>
      </c>
      <c r="K2154" s="3">
        <v>9</v>
      </c>
      <c r="L2154" s="3">
        <f t="shared" si="167"/>
        <v>9</v>
      </c>
      <c r="M2154" s="3">
        <f t="shared" si="168"/>
        <v>1</v>
      </c>
      <c r="N2154" s="3" t="s">
        <v>47</v>
      </c>
      <c r="O2154" s="3">
        <f>COUNTIF([1]局站!$D$4:$D$172,"="&amp;N2154)</f>
        <v>1</v>
      </c>
      <c r="P2154" s="3">
        <v>0</v>
      </c>
      <c r="Q2154" s="3">
        <v>0</v>
      </c>
      <c r="R2154" s="3">
        <v>0</v>
      </c>
      <c r="S2154" s="3" t="s">
        <v>63</v>
      </c>
      <c r="T2154" s="3">
        <f>COUNTIF([1]局站!$D$4:$D$172,"="&amp;S2154)</f>
        <v>1</v>
      </c>
      <c r="U2154" s="3">
        <v>0</v>
      </c>
      <c r="V2154" s="3">
        <v>0</v>
      </c>
      <c r="W2154" s="3">
        <v>0</v>
      </c>
      <c r="X2154" s="3" t="s">
        <v>1214</v>
      </c>
      <c r="Y2154" s="3" t="s">
        <v>880</v>
      </c>
      <c r="Z2154" s="3" t="str">
        <f>INDEX(业务类型!$C$4:$C$8,MATCH(纤芯!Y2154,业务类型!$B$4:$B$8,0))</f>
        <v>IDLE</v>
      </c>
      <c r="AA2154" s="3"/>
    </row>
    <row r="2155" spans="1:27" ht="33" x14ac:dyDescent="0.2">
      <c r="A2155" s="3">
        <v>2152</v>
      </c>
      <c r="B2155" s="3">
        <f t="shared" si="169"/>
        <v>37017101010</v>
      </c>
      <c r="C2155" s="3" t="s">
        <v>1166</v>
      </c>
      <c r="D2155" s="3" t="s">
        <v>217</v>
      </c>
      <c r="E2155" s="3" t="str">
        <f>INDEX(光放段!$G$4:$G$237,MATCH(纤芯!G2155,光放段!$C$4:$C$237,0))</f>
        <v>山东二干|济南青岛3号管道光缆:济南四里村-淄博柳泉路</v>
      </c>
      <c r="F2155" s="3">
        <f>INDEX(光放段!$I$4:$I$237,MATCH(纤芯!H2155,光放段!$B$4:$B$237,0))</f>
        <v>37017100000</v>
      </c>
      <c r="G2155" s="3" t="str">
        <f t="shared" si="165"/>
        <v>山东二干|济南青岛3号管道光缆:济南四里村-明水</v>
      </c>
      <c r="H2155" s="3">
        <f>INDEX(光放段!$B$4:$B$237,MATCH(纤芯!G2155,光放段!$C$4:$C$237,0))</f>
        <v>37017101000</v>
      </c>
      <c r="I2155" s="3" t="str">
        <f t="shared" si="166"/>
        <v>济南青岛3号管道光缆</v>
      </c>
      <c r="J2155" s="3" t="str">
        <f>INDEX(子缆名称!$B$4:$B$29,纤芯!M2155)</f>
        <v>A缆</v>
      </c>
      <c r="K2155" s="3">
        <v>10</v>
      </c>
      <c r="L2155" s="3">
        <f t="shared" si="167"/>
        <v>10</v>
      </c>
      <c r="M2155" s="3">
        <f t="shared" si="168"/>
        <v>1</v>
      </c>
      <c r="N2155" s="3" t="s">
        <v>47</v>
      </c>
      <c r="O2155" s="3">
        <f>COUNTIF([1]局站!$D$4:$D$172,"="&amp;N2155)</f>
        <v>1</v>
      </c>
      <c r="P2155" s="3">
        <v>0</v>
      </c>
      <c r="Q2155" s="3">
        <v>0</v>
      </c>
      <c r="R2155" s="3">
        <v>0</v>
      </c>
      <c r="S2155" s="3" t="s">
        <v>63</v>
      </c>
      <c r="T2155" s="3">
        <f>COUNTIF([1]局站!$D$4:$D$172,"="&amp;S2155)</f>
        <v>1</v>
      </c>
      <c r="U2155" s="3">
        <v>0</v>
      </c>
      <c r="V2155" s="3">
        <v>0</v>
      </c>
      <c r="W2155" s="3">
        <v>0</v>
      </c>
      <c r="X2155" s="3" t="s">
        <v>1214</v>
      </c>
      <c r="Y2155" s="3" t="s">
        <v>880</v>
      </c>
      <c r="Z2155" s="3" t="str">
        <f>INDEX(业务类型!$C$4:$C$8,MATCH(纤芯!Y2155,业务类型!$B$4:$B$8,0))</f>
        <v>IDLE</v>
      </c>
      <c r="AA2155" s="3"/>
    </row>
    <row r="2156" spans="1:27" ht="33" x14ac:dyDescent="0.2">
      <c r="A2156" s="3">
        <v>2153</v>
      </c>
      <c r="B2156" s="3">
        <f t="shared" si="169"/>
        <v>37017101011</v>
      </c>
      <c r="C2156" s="3" t="s">
        <v>1166</v>
      </c>
      <c r="D2156" s="3" t="s">
        <v>217</v>
      </c>
      <c r="E2156" s="3" t="str">
        <f>INDEX(光放段!$G$4:$G$237,MATCH(纤芯!G2156,光放段!$C$4:$C$237,0))</f>
        <v>山东二干|济南青岛3号管道光缆:济南四里村-淄博柳泉路</v>
      </c>
      <c r="F2156" s="3">
        <f>INDEX(光放段!$I$4:$I$237,MATCH(纤芯!H2156,光放段!$B$4:$B$237,0))</f>
        <v>37017100000</v>
      </c>
      <c r="G2156" s="3" t="str">
        <f t="shared" si="165"/>
        <v>山东二干|济南青岛3号管道光缆:济南四里村-明水</v>
      </c>
      <c r="H2156" s="3">
        <f>INDEX(光放段!$B$4:$B$237,MATCH(纤芯!G2156,光放段!$C$4:$C$237,0))</f>
        <v>37017101000</v>
      </c>
      <c r="I2156" s="3" t="str">
        <f t="shared" si="166"/>
        <v>济南青岛3号管道光缆</v>
      </c>
      <c r="J2156" s="3" t="str">
        <f>INDEX(子缆名称!$B$4:$B$29,纤芯!M2156)</f>
        <v>A缆</v>
      </c>
      <c r="K2156" s="3">
        <v>11</v>
      </c>
      <c r="L2156" s="3">
        <f t="shared" si="167"/>
        <v>11</v>
      </c>
      <c r="M2156" s="3">
        <f t="shared" si="168"/>
        <v>1</v>
      </c>
      <c r="N2156" s="3" t="s">
        <v>47</v>
      </c>
      <c r="O2156" s="3">
        <f>COUNTIF([1]局站!$D$4:$D$172,"="&amp;N2156)</f>
        <v>1</v>
      </c>
      <c r="P2156" s="3">
        <v>0</v>
      </c>
      <c r="Q2156" s="3">
        <v>0</v>
      </c>
      <c r="R2156" s="3">
        <v>0</v>
      </c>
      <c r="S2156" s="3" t="s">
        <v>63</v>
      </c>
      <c r="T2156" s="3">
        <f>COUNTIF([1]局站!$D$4:$D$172,"="&amp;S2156)</f>
        <v>1</v>
      </c>
      <c r="U2156" s="3">
        <v>0</v>
      </c>
      <c r="V2156" s="3">
        <v>0</v>
      </c>
      <c r="W2156" s="3">
        <v>0</v>
      </c>
      <c r="X2156" s="3" t="s">
        <v>1214</v>
      </c>
      <c r="Y2156" s="3" t="s">
        <v>880</v>
      </c>
      <c r="Z2156" s="3" t="str">
        <f>INDEX(业务类型!$C$4:$C$8,MATCH(纤芯!Y2156,业务类型!$B$4:$B$8,0))</f>
        <v>IDLE</v>
      </c>
      <c r="AA2156" s="3"/>
    </row>
    <row r="2157" spans="1:27" ht="33" x14ac:dyDescent="0.2">
      <c r="A2157" s="3">
        <v>2154</v>
      </c>
      <c r="B2157" s="3">
        <f t="shared" si="169"/>
        <v>37017101012</v>
      </c>
      <c r="C2157" s="3" t="s">
        <v>1166</v>
      </c>
      <c r="D2157" s="3" t="s">
        <v>217</v>
      </c>
      <c r="E2157" s="3" t="str">
        <f>INDEX(光放段!$G$4:$G$237,MATCH(纤芯!G2157,光放段!$C$4:$C$237,0))</f>
        <v>山东二干|济南青岛3号管道光缆:济南四里村-淄博柳泉路</v>
      </c>
      <c r="F2157" s="3">
        <f>INDEX(光放段!$I$4:$I$237,MATCH(纤芯!H2157,光放段!$B$4:$B$237,0))</f>
        <v>37017100000</v>
      </c>
      <c r="G2157" s="3" t="str">
        <f t="shared" si="165"/>
        <v>山东二干|济南青岛3号管道光缆:济南四里村-明水</v>
      </c>
      <c r="H2157" s="3">
        <f>INDEX(光放段!$B$4:$B$237,MATCH(纤芯!G2157,光放段!$C$4:$C$237,0))</f>
        <v>37017101000</v>
      </c>
      <c r="I2157" s="3" t="str">
        <f t="shared" si="166"/>
        <v>济南青岛3号管道光缆</v>
      </c>
      <c r="J2157" s="3" t="str">
        <f>INDEX(子缆名称!$B$4:$B$29,纤芯!M2157)</f>
        <v>A缆</v>
      </c>
      <c r="K2157" s="3">
        <v>12</v>
      </c>
      <c r="L2157" s="3">
        <f t="shared" si="167"/>
        <v>12</v>
      </c>
      <c r="M2157" s="3">
        <f t="shared" si="168"/>
        <v>1</v>
      </c>
      <c r="N2157" s="3" t="s">
        <v>47</v>
      </c>
      <c r="O2157" s="3">
        <f>COUNTIF([1]局站!$D$4:$D$172,"="&amp;N2157)</f>
        <v>1</v>
      </c>
      <c r="P2157" s="3">
        <v>0</v>
      </c>
      <c r="Q2157" s="3">
        <v>0</v>
      </c>
      <c r="R2157" s="3">
        <v>0</v>
      </c>
      <c r="S2157" s="3" t="s">
        <v>63</v>
      </c>
      <c r="T2157" s="3">
        <f>COUNTIF([1]局站!$D$4:$D$172,"="&amp;S2157)</f>
        <v>1</v>
      </c>
      <c r="U2157" s="3">
        <v>0</v>
      </c>
      <c r="V2157" s="3">
        <v>0</v>
      </c>
      <c r="W2157" s="3">
        <v>0</v>
      </c>
      <c r="X2157" s="3" t="s">
        <v>1214</v>
      </c>
      <c r="Y2157" s="3" t="s">
        <v>880</v>
      </c>
      <c r="Z2157" s="3" t="str">
        <f>INDEX(业务类型!$C$4:$C$8,MATCH(纤芯!Y2157,业务类型!$B$4:$B$8,0))</f>
        <v>IDLE</v>
      </c>
      <c r="AA2157" s="3"/>
    </row>
    <row r="2158" spans="1:27" ht="33" x14ac:dyDescent="0.2">
      <c r="A2158" s="3">
        <v>2155</v>
      </c>
      <c r="B2158" s="3">
        <f t="shared" si="169"/>
        <v>37017101013</v>
      </c>
      <c r="C2158" s="3" t="s">
        <v>1166</v>
      </c>
      <c r="D2158" s="3" t="s">
        <v>217</v>
      </c>
      <c r="E2158" s="3" t="str">
        <f>INDEX(光放段!$G$4:$G$237,MATCH(纤芯!G2158,光放段!$C$4:$C$237,0))</f>
        <v>山东二干|济南青岛3号管道光缆:济南四里村-淄博柳泉路</v>
      </c>
      <c r="F2158" s="3">
        <f>INDEX(光放段!$I$4:$I$237,MATCH(纤芯!H2158,光放段!$B$4:$B$237,0))</f>
        <v>37017100000</v>
      </c>
      <c r="G2158" s="3" t="str">
        <f t="shared" si="165"/>
        <v>山东二干|济南青岛3号管道光缆:济南四里村-明水</v>
      </c>
      <c r="H2158" s="3">
        <f>INDEX(光放段!$B$4:$B$237,MATCH(纤芯!G2158,光放段!$C$4:$C$237,0))</f>
        <v>37017101000</v>
      </c>
      <c r="I2158" s="3" t="str">
        <f t="shared" si="166"/>
        <v>济南青岛3号管道光缆</v>
      </c>
      <c r="J2158" s="3" t="str">
        <f>INDEX(子缆名称!$B$4:$B$29,纤芯!M2158)</f>
        <v>B缆</v>
      </c>
      <c r="K2158" s="3">
        <v>13</v>
      </c>
      <c r="L2158" s="3">
        <f t="shared" si="167"/>
        <v>1</v>
      </c>
      <c r="M2158" s="3">
        <f t="shared" si="168"/>
        <v>2</v>
      </c>
      <c r="N2158" s="3" t="s">
        <v>47</v>
      </c>
      <c r="O2158" s="3">
        <f>COUNTIF([1]局站!$D$4:$D$172,"="&amp;N2158)</f>
        <v>1</v>
      </c>
      <c r="P2158" s="3">
        <v>0</v>
      </c>
      <c r="Q2158" s="3">
        <v>0</v>
      </c>
      <c r="R2158" s="3">
        <v>0</v>
      </c>
      <c r="S2158" s="3" t="s">
        <v>63</v>
      </c>
      <c r="T2158" s="3">
        <f>COUNTIF([1]局站!$D$4:$D$172,"="&amp;S2158)</f>
        <v>1</v>
      </c>
      <c r="U2158" s="3">
        <v>0</v>
      </c>
      <c r="V2158" s="3">
        <v>0</v>
      </c>
      <c r="W2158" s="3">
        <v>0</v>
      </c>
      <c r="X2158" s="3" t="s">
        <v>1214</v>
      </c>
      <c r="Y2158" s="3" t="s">
        <v>880</v>
      </c>
      <c r="Z2158" s="3" t="str">
        <f>INDEX(业务类型!$C$4:$C$8,MATCH(纤芯!Y2158,业务类型!$B$4:$B$8,0))</f>
        <v>IDLE</v>
      </c>
      <c r="AA2158" s="3"/>
    </row>
    <row r="2159" spans="1:27" ht="33" x14ac:dyDescent="0.2">
      <c r="A2159" s="3">
        <v>2156</v>
      </c>
      <c r="B2159" s="3">
        <f t="shared" si="169"/>
        <v>37017101014</v>
      </c>
      <c r="C2159" s="3" t="s">
        <v>1166</v>
      </c>
      <c r="D2159" s="3" t="s">
        <v>217</v>
      </c>
      <c r="E2159" s="3" t="str">
        <f>INDEX(光放段!$G$4:$G$237,MATCH(纤芯!G2159,光放段!$C$4:$C$237,0))</f>
        <v>山东二干|济南青岛3号管道光缆:济南四里村-淄博柳泉路</v>
      </c>
      <c r="F2159" s="3">
        <f>INDEX(光放段!$I$4:$I$237,MATCH(纤芯!H2159,光放段!$B$4:$B$237,0))</f>
        <v>37017100000</v>
      </c>
      <c r="G2159" s="3" t="str">
        <f t="shared" si="165"/>
        <v>山东二干|济南青岛3号管道光缆:济南四里村-明水</v>
      </c>
      <c r="H2159" s="3">
        <f>INDEX(光放段!$B$4:$B$237,MATCH(纤芯!G2159,光放段!$C$4:$C$237,0))</f>
        <v>37017101000</v>
      </c>
      <c r="I2159" s="3" t="str">
        <f t="shared" si="166"/>
        <v>济南青岛3号管道光缆</v>
      </c>
      <c r="J2159" s="3" t="str">
        <f>INDEX(子缆名称!$B$4:$B$29,纤芯!M2159)</f>
        <v>B缆</v>
      </c>
      <c r="K2159" s="3">
        <v>14</v>
      </c>
      <c r="L2159" s="3">
        <f t="shared" si="167"/>
        <v>2</v>
      </c>
      <c r="M2159" s="3">
        <f t="shared" si="168"/>
        <v>2</v>
      </c>
      <c r="N2159" s="3" t="s">
        <v>47</v>
      </c>
      <c r="O2159" s="3">
        <f>COUNTIF([1]局站!$D$4:$D$172,"="&amp;N2159)</f>
        <v>1</v>
      </c>
      <c r="P2159" s="3">
        <v>0</v>
      </c>
      <c r="Q2159" s="3">
        <v>0</v>
      </c>
      <c r="R2159" s="3">
        <v>0</v>
      </c>
      <c r="S2159" s="3" t="s">
        <v>63</v>
      </c>
      <c r="T2159" s="3">
        <f>COUNTIF([1]局站!$D$4:$D$172,"="&amp;S2159)</f>
        <v>1</v>
      </c>
      <c r="U2159" s="3">
        <v>0</v>
      </c>
      <c r="V2159" s="3">
        <v>0</v>
      </c>
      <c r="W2159" s="3">
        <v>0</v>
      </c>
      <c r="X2159" s="3" t="s">
        <v>1214</v>
      </c>
      <c r="Y2159" s="3" t="s">
        <v>880</v>
      </c>
      <c r="Z2159" s="3" t="str">
        <f>INDEX(业务类型!$C$4:$C$8,MATCH(纤芯!Y2159,业务类型!$B$4:$B$8,0))</f>
        <v>IDLE</v>
      </c>
      <c r="AA2159" s="3"/>
    </row>
    <row r="2160" spans="1:27" ht="33" x14ac:dyDescent="0.2">
      <c r="A2160" s="3">
        <v>2157</v>
      </c>
      <c r="B2160" s="3">
        <f t="shared" si="169"/>
        <v>37017101015</v>
      </c>
      <c r="C2160" s="3" t="s">
        <v>1166</v>
      </c>
      <c r="D2160" s="3" t="s">
        <v>217</v>
      </c>
      <c r="E2160" s="3" t="str">
        <f>INDEX(光放段!$G$4:$G$237,MATCH(纤芯!G2160,光放段!$C$4:$C$237,0))</f>
        <v>山东二干|济南青岛3号管道光缆:济南四里村-淄博柳泉路</v>
      </c>
      <c r="F2160" s="3">
        <f>INDEX(光放段!$I$4:$I$237,MATCH(纤芯!H2160,光放段!$B$4:$B$237,0))</f>
        <v>37017100000</v>
      </c>
      <c r="G2160" s="3" t="str">
        <f t="shared" si="165"/>
        <v>山东二干|济南青岛3号管道光缆:济南四里村-明水</v>
      </c>
      <c r="H2160" s="3">
        <f>INDEX(光放段!$B$4:$B$237,MATCH(纤芯!G2160,光放段!$C$4:$C$237,0))</f>
        <v>37017101000</v>
      </c>
      <c r="I2160" s="3" t="str">
        <f t="shared" si="166"/>
        <v>济南青岛3号管道光缆</v>
      </c>
      <c r="J2160" s="3" t="str">
        <f>INDEX(子缆名称!$B$4:$B$29,纤芯!M2160)</f>
        <v>B缆</v>
      </c>
      <c r="K2160" s="3">
        <v>15</v>
      </c>
      <c r="L2160" s="3">
        <f t="shared" si="167"/>
        <v>3</v>
      </c>
      <c r="M2160" s="3">
        <f t="shared" si="168"/>
        <v>2</v>
      </c>
      <c r="N2160" s="3" t="s">
        <v>47</v>
      </c>
      <c r="O2160" s="3">
        <f>COUNTIF([1]局站!$D$4:$D$172,"="&amp;N2160)</f>
        <v>1</v>
      </c>
      <c r="P2160" s="3">
        <v>0</v>
      </c>
      <c r="Q2160" s="3">
        <v>0</v>
      </c>
      <c r="R2160" s="3">
        <v>0</v>
      </c>
      <c r="S2160" s="3" t="s">
        <v>63</v>
      </c>
      <c r="T2160" s="3">
        <f>COUNTIF([1]局站!$D$4:$D$172,"="&amp;S2160)</f>
        <v>1</v>
      </c>
      <c r="U2160" s="3">
        <v>0</v>
      </c>
      <c r="V2160" s="3">
        <v>0</v>
      </c>
      <c r="W2160" s="3">
        <v>0</v>
      </c>
      <c r="X2160" s="3" t="s">
        <v>1214</v>
      </c>
      <c r="Y2160" s="3" t="s">
        <v>852</v>
      </c>
      <c r="Z2160" s="3" t="str">
        <f>INDEX(业务类型!$C$4:$C$8,MATCH(纤芯!Y2160,业务类型!$B$4:$B$8,0))</f>
        <v>TWO</v>
      </c>
      <c r="AA2160" s="3" t="s">
        <v>878</v>
      </c>
    </row>
    <row r="2161" spans="1:27" ht="33" x14ac:dyDescent="0.2">
      <c r="A2161" s="3">
        <v>2158</v>
      </c>
      <c r="B2161" s="3">
        <f t="shared" si="169"/>
        <v>37017101016</v>
      </c>
      <c r="C2161" s="3" t="s">
        <v>1166</v>
      </c>
      <c r="D2161" s="3" t="s">
        <v>217</v>
      </c>
      <c r="E2161" s="3" t="str">
        <f>INDEX(光放段!$G$4:$G$237,MATCH(纤芯!G2161,光放段!$C$4:$C$237,0))</f>
        <v>山东二干|济南青岛3号管道光缆:济南四里村-淄博柳泉路</v>
      </c>
      <c r="F2161" s="3">
        <f>INDEX(光放段!$I$4:$I$237,MATCH(纤芯!H2161,光放段!$B$4:$B$237,0))</f>
        <v>37017100000</v>
      </c>
      <c r="G2161" s="3" t="str">
        <f t="shared" si="165"/>
        <v>山东二干|济南青岛3号管道光缆:济南四里村-明水</v>
      </c>
      <c r="H2161" s="3">
        <f>INDEX(光放段!$B$4:$B$237,MATCH(纤芯!G2161,光放段!$C$4:$C$237,0))</f>
        <v>37017101000</v>
      </c>
      <c r="I2161" s="3" t="str">
        <f t="shared" si="166"/>
        <v>济南青岛3号管道光缆</v>
      </c>
      <c r="J2161" s="3" t="str">
        <f>INDEX(子缆名称!$B$4:$B$29,纤芯!M2161)</f>
        <v>B缆</v>
      </c>
      <c r="K2161" s="3">
        <v>16</v>
      </c>
      <c r="L2161" s="3">
        <f t="shared" si="167"/>
        <v>4</v>
      </c>
      <c r="M2161" s="3">
        <f t="shared" si="168"/>
        <v>2</v>
      </c>
      <c r="N2161" s="3" t="s">
        <v>47</v>
      </c>
      <c r="O2161" s="3">
        <f>COUNTIF([1]局站!$D$4:$D$172,"="&amp;N2161)</f>
        <v>1</v>
      </c>
      <c r="P2161" s="3">
        <v>0</v>
      </c>
      <c r="Q2161" s="3">
        <v>0</v>
      </c>
      <c r="R2161" s="3">
        <v>0</v>
      </c>
      <c r="S2161" s="3" t="s">
        <v>63</v>
      </c>
      <c r="T2161" s="3">
        <f>COUNTIF([1]局站!$D$4:$D$172,"="&amp;S2161)</f>
        <v>1</v>
      </c>
      <c r="U2161" s="3">
        <v>0</v>
      </c>
      <c r="V2161" s="3">
        <v>0</v>
      </c>
      <c r="W2161" s="3">
        <v>0</v>
      </c>
      <c r="X2161" s="3" t="s">
        <v>1214</v>
      </c>
      <c r="Y2161" s="3" t="s">
        <v>880</v>
      </c>
      <c r="Z2161" s="3" t="str">
        <f>INDEX(业务类型!$C$4:$C$8,MATCH(纤芯!Y2161,业务类型!$B$4:$B$8,0))</f>
        <v>IDLE</v>
      </c>
      <c r="AA2161" s="3"/>
    </row>
    <row r="2162" spans="1:27" ht="33" x14ac:dyDescent="0.2">
      <c r="A2162" s="3">
        <v>2159</v>
      </c>
      <c r="B2162" s="3">
        <f t="shared" si="169"/>
        <v>37017101017</v>
      </c>
      <c r="C2162" s="3" t="s">
        <v>1166</v>
      </c>
      <c r="D2162" s="3" t="s">
        <v>217</v>
      </c>
      <c r="E2162" s="3" t="str">
        <f>INDEX(光放段!$G$4:$G$237,MATCH(纤芯!G2162,光放段!$C$4:$C$237,0))</f>
        <v>山东二干|济南青岛3号管道光缆:济南四里村-淄博柳泉路</v>
      </c>
      <c r="F2162" s="3">
        <f>INDEX(光放段!$I$4:$I$237,MATCH(纤芯!H2162,光放段!$B$4:$B$237,0))</f>
        <v>37017100000</v>
      </c>
      <c r="G2162" s="3" t="str">
        <f t="shared" si="165"/>
        <v>山东二干|济南青岛3号管道光缆:济南四里村-明水</v>
      </c>
      <c r="H2162" s="3">
        <f>INDEX(光放段!$B$4:$B$237,MATCH(纤芯!G2162,光放段!$C$4:$C$237,0))</f>
        <v>37017101000</v>
      </c>
      <c r="I2162" s="3" t="str">
        <f t="shared" si="166"/>
        <v>济南青岛3号管道光缆</v>
      </c>
      <c r="J2162" s="3" t="str">
        <f>INDEX(子缆名称!$B$4:$B$29,纤芯!M2162)</f>
        <v>B缆</v>
      </c>
      <c r="K2162" s="3">
        <v>17</v>
      </c>
      <c r="L2162" s="3">
        <f t="shared" si="167"/>
        <v>5</v>
      </c>
      <c r="M2162" s="3">
        <f t="shared" si="168"/>
        <v>2</v>
      </c>
      <c r="N2162" s="3" t="s">
        <v>47</v>
      </c>
      <c r="O2162" s="3">
        <f>COUNTIF([1]局站!$D$4:$D$172,"="&amp;N2162)</f>
        <v>1</v>
      </c>
      <c r="P2162" s="3">
        <v>0</v>
      </c>
      <c r="Q2162" s="3">
        <v>0</v>
      </c>
      <c r="R2162" s="3">
        <v>0</v>
      </c>
      <c r="S2162" s="3" t="s">
        <v>63</v>
      </c>
      <c r="T2162" s="3">
        <f>COUNTIF([1]局站!$D$4:$D$172,"="&amp;S2162)</f>
        <v>1</v>
      </c>
      <c r="U2162" s="3">
        <v>0</v>
      </c>
      <c r="V2162" s="3">
        <v>0</v>
      </c>
      <c r="W2162" s="3">
        <v>0</v>
      </c>
      <c r="X2162" s="3" t="s">
        <v>1214</v>
      </c>
      <c r="Y2162" s="3" t="s">
        <v>852</v>
      </c>
      <c r="Z2162" s="3" t="str">
        <f>INDEX(业务类型!$C$4:$C$8,MATCH(纤芯!Y2162,业务类型!$B$4:$B$8,0))</f>
        <v>TWO</v>
      </c>
      <c r="AA2162" s="3" t="s">
        <v>988</v>
      </c>
    </row>
    <row r="2163" spans="1:27" ht="33" x14ac:dyDescent="0.2">
      <c r="A2163" s="3">
        <v>2160</v>
      </c>
      <c r="B2163" s="3">
        <f t="shared" si="169"/>
        <v>37017101018</v>
      </c>
      <c r="C2163" s="3" t="s">
        <v>1166</v>
      </c>
      <c r="D2163" s="3" t="s">
        <v>217</v>
      </c>
      <c r="E2163" s="3" t="str">
        <f>INDEX(光放段!$G$4:$G$237,MATCH(纤芯!G2163,光放段!$C$4:$C$237,0))</f>
        <v>山东二干|济南青岛3号管道光缆:济南四里村-淄博柳泉路</v>
      </c>
      <c r="F2163" s="3">
        <f>INDEX(光放段!$I$4:$I$237,MATCH(纤芯!H2163,光放段!$B$4:$B$237,0))</f>
        <v>37017100000</v>
      </c>
      <c r="G2163" s="3" t="str">
        <f t="shared" si="165"/>
        <v>山东二干|济南青岛3号管道光缆:济南四里村-明水</v>
      </c>
      <c r="H2163" s="3">
        <f>INDEX(光放段!$B$4:$B$237,MATCH(纤芯!G2163,光放段!$C$4:$C$237,0))</f>
        <v>37017101000</v>
      </c>
      <c r="I2163" s="3" t="str">
        <f t="shared" si="166"/>
        <v>济南青岛3号管道光缆</v>
      </c>
      <c r="J2163" s="3" t="str">
        <f>INDEX(子缆名称!$B$4:$B$29,纤芯!M2163)</f>
        <v>B缆</v>
      </c>
      <c r="K2163" s="3">
        <v>18</v>
      </c>
      <c r="L2163" s="3">
        <f t="shared" si="167"/>
        <v>6</v>
      </c>
      <c r="M2163" s="3">
        <f t="shared" si="168"/>
        <v>2</v>
      </c>
      <c r="N2163" s="3" t="s">
        <v>47</v>
      </c>
      <c r="O2163" s="3">
        <f>COUNTIF([1]局站!$D$4:$D$172,"="&amp;N2163)</f>
        <v>1</v>
      </c>
      <c r="P2163" s="3">
        <v>0</v>
      </c>
      <c r="Q2163" s="3">
        <v>0</v>
      </c>
      <c r="R2163" s="3">
        <v>0</v>
      </c>
      <c r="S2163" s="3" t="s">
        <v>63</v>
      </c>
      <c r="T2163" s="3">
        <f>COUNTIF([1]局站!$D$4:$D$172,"="&amp;S2163)</f>
        <v>1</v>
      </c>
      <c r="U2163" s="3">
        <v>0</v>
      </c>
      <c r="V2163" s="3">
        <v>0</v>
      </c>
      <c r="W2163" s="3">
        <v>0</v>
      </c>
      <c r="X2163" s="3" t="s">
        <v>1214</v>
      </c>
      <c r="Y2163" s="3" t="s">
        <v>852</v>
      </c>
      <c r="Z2163" s="3" t="str">
        <f>INDEX(业务类型!$C$4:$C$8,MATCH(纤芯!Y2163,业务类型!$B$4:$B$8,0))</f>
        <v>TWO</v>
      </c>
      <c r="AA2163" s="3" t="s">
        <v>988</v>
      </c>
    </row>
    <row r="2164" spans="1:27" ht="33" x14ac:dyDescent="0.2">
      <c r="A2164" s="3">
        <v>2161</v>
      </c>
      <c r="B2164" s="3">
        <f t="shared" si="169"/>
        <v>37017101019</v>
      </c>
      <c r="C2164" s="3" t="s">
        <v>1166</v>
      </c>
      <c r="D2164" s="3" t="s">
        <v>217</v>
      </c>
      <c r="E2164" s="3" t="str">
        <f>INDEX(光放段!$G$4:$G$237,MATCH(纤芯!G2164,光放段!$C$4:$C$237,0))</f>
        <v>山东二干|济南青岛3号管道光缆:济南四里村-淄博柳泉路</v>
      </c>
      <c r="F2164" s="3">
        <f>INDEX(光放段!$I$4:$I$237,MATCH(纤芯!H2164,光放段!$B$4:$B$237,0))</f>
        <v>37017100000</v>
      </c>
      <c r="G2164" s="3" t="str">
        <f t="shared" si="165"/>
        <v>山东二干|济南青岛3号管道光缆:济南四里村-明水</v>
      </c>
      <c r="H2164" s="3">
        <f>INDEX(光放段!$B$4:$B$237,MATCH(纤芯!G2164,光放段!$C$4:$C$237,0))</f>
        <v>37017101000</v>
      </c>
      <c r="I2164" s="3" t="str">
        <f t="shared" si="166"/>
        <v>济南青岛3号管道光缆</v>
      </c>
      <c r="J2164" s="3" t="str">
        <f>INDEX(子缆名称!$B$4:$B$29,纤芯!M2164)</f>
        <v>B缆</v>
      </c>
      <c r="K2164" s="3">
        <v>19</v>
      </c>
      <c r="L2164" s="3">
        <f t="shared" si="167"/>
        <v>7</v>
      </c>
      <c r="M2164" s="3">
        <f t="shared" si="168"/>
        <v>2</v>
      </c>
      <c r="N2164" s="3" t="s">
        <v>47</v>
      </c>
      <c r="O2164" s="3">
        <f>COUNTIF([1]局站!$D$4:$D$172,"="&amp;N2164)</f>
        <v>1</v>
      </c>
      <c r="P2164" s="3">
        <v>0</v>
      </c>
      <c r="Q2164" s="3">
        <v>0</v>
      </c>
      <c r="R2164" s="3">
        <v>0</v>
      </c>
      <c r="S2164" s="3" t="s">
        <v>63</v>
      </c>
      <c r="T2164" s="3">
        <f>COUNTIF([1]局站!$D$4:$D$172,"="&amp;S2164)</f>
        <v>1</v>
      </c>
      <c r="U2164" s="3">
        <v>0</v>
      </c>
      <c r="V2164" s="3">
        <v>0</v>
      </c>
      <c r="W2164" s="3">
        <v>0</v>
      </c>
      <c r="X2164" s="3" t="s">
        <v>1214</v>
      </c>
      <c r="Y2164" s="3" t="s">
        <v>880</v>
      </c>
      <c r="Z2164" s="3" t="str">
        <f>INDEX(业务类型!$C$4:$C$8,MATCH(纤芯!Y2164,业务类型!$B$4:$B$8,0))</f>
        <v>IDLE</v>
      </c>
      <c r="AA2164" s="3"/>
    </row>
    <row r="2165" spans="1:27" ht="33" x14ac:dyDescent="0.2">
      <c r="A2165" s="3">
        <v>2162</v>
      </c>
      <c r="B2165" s="3">
        <f t="shared" si="169"/>
        <v>37017101020</v>
      </c>
      <c r="C2165" s="3" t="s">
        <v>1166</v>
      </c>
      <c r="D2165" s="3" t="s">
        <v>217</v>
      </c>
      <c r="E2165" s="3" t="str">
        <f>INDEX(光放段!$G$4:$G$237,MATCH(纤芯!G2165,光放段!$C$4:$C$237,0))</f>
        <v>山东二干|济南青岛3号管道光缆:济南四里村-淄博柳泉路</v>
      </c>
      <c r="F2165" s="3">
        <f>INDEX(光放段!$I$4:$I$237,MATCH(纤芯!H2165,光放段!$B$4:$B$237,0))</f>
        <v>37017100000</v>
      </c>
      <c r="G2165" s="3" t="str">
        <f t="shared" si="165"/>
        <v>山东二干|济南青岛3号管道光缆:济南四里村-明水</v>
      </c>
      <c r="H2165" s="3">
        <f>INDEX(光放段!$B$4:$B$237,MATCH(纤芯!G2165,光放段!$C$4:$C$237,0))</f>
        <v>37017101000</v>
      </c>
      <c r="I2165" s="3" t="str">
        <f t="shared" si="166"/>
        <v>济南青岛3号管道光缆</v>
      </c>
      <c r="J2165" s="3" t="str">
        <f>INDEX(子缆名称!$B$4:$B$29,纤芯!M2165)</f>
        <v>B缆</v>
      </c>
      <c r="K2165" s="3">
        <v>20</v>
      </c>
      <c r="L2165" s="3">
        <f t="shared" si="167"/>
        <v>8</v>
      </c>
      <c r="M2165" s="3">
        <f t="shared" si="168"/>
        <v>2</v>
      </c>
      <c r="N2165" s="3" t="s">
        <v>47</v>
      </c>
      <c r="O2165" s="3">
        <f>COUNTIF([1]局站!$D$4:$D$172,"="&amp;N2165)</f>
        <v>1</v>
      </c>
      <c r="P2165" s="3">
        <v>0</v>
      </c>
      <c r="Q2165" s="3">
        <v>0</v>
      </c>
      <c r="R2165" s="3">
        <v>0</v>
      </c>
      <c r="S2165" s="3" t="s">
        <v>63</v>
      </c>
      <c r="T2165" s="3">
        <f>COUNTIF([1]局站!$D$4:$D$172,"="&amp;S2165)</f>
        <v>1</v>
      </c>
      <c r="U2165" s="3">
        <v>0</v>
      </c>
      <c r="V2165" s="3">
        <v>0</v>
      </c>
      <c r="W2165" s="3">
        <v>0</v>
      </c>
      <c r="X2165" s="3" t="s">
        <v>1214</v>
      </c>
      <c r="Y2165" s="3" t="s">
        <v>880</v>
      </c>
      <c r="Z2165" s="3" t="str">
        <f>INDEX(业务类型!$C$4:$C$8,MATCH(纤芯!Y2165,业务类型!$B$4:$B$8,0))</f>
        <v>IDLE</v>
      </c>
      <c r="AA2165" s="3"/>
    </row>
    <row r="2166" spans="1:27" ht="33" x14ac:dyDescent="0.2">
      <c r="A2166" s="3">
        <v>2163</v>
      </c>
      <c r="B2166" s="3">
        <f t="shared" si="169"/>
        <v>37017101021</v>
      </c>
      <c r="C2166" s="3" t="s">
        <v>1166</v>
      </c>
      <c r="D2166" s="3" t="s">
        <v>217</v>
      </c>
      <c r="E2166" s="3" t="str">
        <f>INDEX(光放段!$G$4:$G$237,MATCH(纤芯!G2166,光放段!$C$4:$C$237,0))</f>
        <v>山东二干|济南青岛3号管道光缆:济南四里村-淄博柳泉路</v>
      </c>
      <c r="F2166" s="3">
        <f>INDEX(光放段!$I$4:$I$237,MATCH(纤芯!H2166,光放段!$B$4:$B$237,0))</f>
        <v>37017100000</v>
      </c>
      <c r="G2166" s="3" t="str">
        <f t="shared" si="165"/>
        <v>山东二干|济南青岛3号管道光缆:济南四里村-明水</v>
      </c>
      <c r="H2166" s="3">
        <f>INDEX(光放段!$B$4:$B$237,MATCH(纤芯!G2166,光放段!$C$4:$C$237,0))</f>
        <v>37017101000</v>
      </c>
      <c r="I2166" s="3" t="str">
        <f t="shared" si="166"/>
        <v>济南青岛3号管道光缆</v>
      </c>
      <c r="J2166" s="3" t="str">
        <f>INDEX(子缆名称!$B$4:$B$29,纤芯!M2166)</f>
        <v>B缆</v>
      </c>
      <c r="K2166" s="3">
        <v>21</v>
      </c>
      <c r="L2166" s="3">
        <f t="shared" si="167"/>
        <v>9</v>
      </c>
      <c r="M2166" s="3">
        <f t="shared" si="168"/>
        <v>2</v>
      </c>
      <c r="N2166" s="3" t="s">
        <v>47</v>
      </c>
      <c r="O2166" s="3">
        <f>COUNTIF([1]局站!$D$4:$D$172,"="&amp;N2166)</f>
        <v>1</v>
      </c>
      <c r="P2166" s="3">
        <v>0</v>
      </c>
      <c r="Q2166" s="3">
        <v>0</v>
      </c>
      <c r="R2166" s="3">
        <v>0</v>
      </c>
      <c r="S2166" s="3" t="s">
        <v>63</v>
      </c>
      <c r="T2166" s="3">
        <f>COUNTIF([1]局站!$D$4:$D$172,"="&amp;S2166)</f>
        <v>1</v>
      </c>
      <c r="U2166" s="3">
        <v>0</v>
      </c>
      <c r="V2166" s="3">
        <v>0</v>
      </c>
      <c r="W2166" s="3">
        <v>0</v>
      </c>
      <c r="X2166" s="3" t="s">
        <v>1214</v>
      </c>
      <c r="Y2166" s="3" t="s">
        <v>881</v>
      </c>
      <c r="Z2166" s="3" t="str">
        <f>INDEX(业务类型!$C$4:$C$8,MATCH(纤芯!Y2166,业务类型!$B$4:$B$8,0))</f>
        <v>OTHER</v>
      </c>
      <c r="AA2166" s="3" t="s">
        <v>882</v>
      </c>
    </row>
    <row r="2167" spans="1:27" ht="33" x14ac:dyDescent="0.2">
      <c r="A2167" s="3">
        <v>2164</v>
      </c>
      <c r="B2167" s="3">
        <f t="shared" si="169"/>
        <v>37017101022</v>
      </c>
      <c r="C2167" s="3" t="s">
        <v>1166</v>
      </c>
      <c r="D2167" s="3" t="s">
        <v>217</v>
      </c>
      <c r="E2167" s="3" t="str">
        <f>INDEX(光放段!$G$4:$G$237,MATCH(纤芯!G2167,光放段!$C$4:$C$237,0))</f>
        <v>山东二干|济南青岛3号管道光缆:济南四里村-淄博柳泉路</v>
      </c>
      <c r="F2167" s="3">
        <f>INDEX(光放段!$I$4:$I$237,MATCH(纤芯!H2167,光放段!$B$4:$B$237,0))</f>
        <v>37017100000</v>
      </c>
      <c r="G2167" s="3" t="str">
        <f t="shared" si="165"/>
        <v>山东二干|济南青岛3号管道光缆:济南四里村-明水</v>
      </c>
      <c r="H2167" s="3">
        <f>INDEX(光放段!$B$4:$B$237,MATCH(纤芯!G2167,光放段!$C$4:$C$237,0))</f>
        <v>37017101000</v>
      </c>
      <c r="I2167" s="3" t="str">
        <f t="shared" si="166"/>
        <v>济南青岛3号管道光缆</v>
      </c>
      <c r="J2167" s="3" t="str">
        <f>INDEX(子缆名称!$B$4:$B$29,纤芯!M2167)</f>
        <v>B缆</v>
      </c>
      <c r="K2167" s="3">
        <v>22</v>
      </c>
      <c r="L2167" s="3">
        <f t="shared" si="167"/>
        <v>10</v>
      </c>
      <c r="M2167" s="3">
        <f t="shared" si="168"/>
        <v>2</v>
      </c>
      <c r="N2167" s="3" t="s">
        <v>47</v>
      </c>
      <c r="O2167" s="3">
        <f>COUNTIF([1]局站!$D$4:$D$172,"="&amp;N2167)</f>
        <v>1</v>
      </c>
      <c r="P2167" s="3">
        <v>0</v>
      </c>
      <c r="Q2167" s="3">
        <v>0</v>
      </c>
      <c r="R2167" s="3">
        <v>0</v>
      </c>
      <c r="S2167" s="3" t="s">
        <v>63</v>
      </c>
      <c r="T2167" s="3">
        <f>COUNTIF([1]局站!$D$4:$D$172,"="&amp;S2167)</f>
        <v>1</v>
      </c>
      <c r="U2167" s="3">
        <v>0</v>
      </c>
      <c r="V2167" s="3">
        <v>0</v>
      </c>
      <c r="W2167" s="3">
        <v>0</v>
      </c>
      <c r="X2167" s="3" t="s">
        <v>1214</v>
      </c>
      <c r="Y2167" s="3" t="s">
        <v>880</v>
      </c>
      <c r="Z2167" s="3" t="str">
        <f>INDEX(业务类型!$C$4:$C$8,MATCH(纤芯!Y2167,业务类型!$B$4:$B$8,0))</f>
        <v>IDLE</v>
      </c>
      <c r="AA2167" s="3"/>
    </row>
    <row r="2168" spans="1:27" ht="33" x14ac:dyDescent="0.2">
      <c r="A2168" s="3">
        <v>2165</v>
      </c>
      <c r="B2168" s="3">
        <f t="shared" si="169"/>
        <v>37017101023</v>
      </c>
      <c r="C2168" s="3" t="s">
        <v>1166</v>
      </c>
      <c r="D2168" s="3" t="s">
        <v>217</v>
      </c>
      <c r="E2168" s="3" t="str">
        <f>INDEX(光放段!$G$4:$G$237,MATCH(纤芯!G2168,光放段!$C$4:$C$237,0))</f>
        <v>山东二干|济南青岛3号管道光缆:济南四里村-淄博柳泉路</v>
      </c>
      <c r="F2168" s="3">
        <f>INDEX(光放段!$I$4:$I$237,MATCH(纤芯!H2168,光放段!$B$4:$B$237,0))</f>
        <v>37017100000</v>
      </c>
      <c r="G2168" s="3" t="str">
        <f t="shared" si="165"/>
        <v>山东二干|济南青岛3号管道光缆:济南四里村-明水</v>
      </c>
      <c r="H2168" s="3">
        <f>INDEX(光放段!$B$4:$B$237,MATCH(纤芯!G2168,光放段!$C$4:$C$237,0))</f>
        <v>37017101000</v>
      </c>
      <c r="I2168" s="3" t="str">
        <f t="shared" si="166"/>
        <v>济南青岛3号管道光缆</v>
      </c>
      <c r="J2168" s="3" t="str">
        <f>INDEX(子缆名称!$B$4:$B$29,纤芯!M2168)</f>
        <v>B缆</v>
      </c>
      <c r="K2168" s="3">
        <v>23</v>
      </c>
      <c r="L2168" s="3">
        <f t="shared" si="167"/>
        <v>11</v>
      </c>
      <c r="M2168" s="3">
        <f t="shared" si="168"/>
        <v>2</v>
      </c>
      <c r="N2168" s="3" t="s">
        <v>47</v>
      </c>
      <c r="O2168" s="3">
        <f>COUNTIF([1]局站!$D$4:$D$172,"="&amp;N2168)</f>
        <v>1</v>
      </c>
      <c r="P2168" s="3">
        <v>0</v>
      </c>
      <c r="Q2168" s="3">
        <v>0</v>
      </c>
      <c r="R2168" s="3">
        <v>0</v>
      </c>
      <c r="S2168" s="3" t="s">
        <v>63</v>
      </c>
      <c r="T2168" s="3">
        <f>COUNTIF([1]局站!$D$4:$D$172,"="&amp;S2168)</f>
        <v>1</v>
      </c>
      <c r="U2168" s="3">
        <v>0</v>
      </c>
      <c r="V2168" s="3">
        <v>0</v>
      </c>
      <c r="W2168" s="3">
        <v>0</v>
      </c>
      <c r="X2168" s="3" t="s">
        <v>1214</v>
      </c>
      <c r="Y2168" s="3" t="s">
        <v>881</v>
      </c>
      <c r="Z2168" s="3" t="str">
        <f>INDEX(业务类型!$C$4:$C$8,MATCH(纤芯!Y2168,业务类型!$B$4:$B$8,0))</f>
        <v>OTHER</v>
      </c>
      <c r="AA2168" s="3" t="s">
        <v>882</v>
      </c>
    </row>
    <row r="2169" spans="1:27" ht="33" x14ac:dyDescent="0.2">
      <c r="A2169" s="3">
        <v>2166</v>
      </c>
      <c r="B2169" s="3">
        <f t="shared" si="169"/>
        <v>37017101024</v>
      </c>
      <c r="C2169" s="3" t="s">
        <v>1166</v>
      </c>
      <c r="D2169" s="3" t="s">
        <v>217</v>
      </c>
      <c r="E2169" s="3" t="str">
        <f>INDEX(光放段!$G$4:$G$237,MATCH(纤芯!G2169,光放段!$C$4:$C$237,0))</f>
        <v>山东二干|济南青岛3号管道光缆:济南四里村-淄博柳泉路</v>
      </c>
      <c r="F2169" s="3">
        <f>INDEX(光放段!$I$4:$I$237,MATCH(纤芯!H2169,光放段!$B$4:$B$237,0))</f>
        <v>37017100000</v>
      </c>
      <c r="G2169" s="3" t="str">
        <f t="shared" si="165"/>
        <v>山东二干|济南青岛3号管道光缆:济南四里村-明水</v>
      </c>
      <c r="H2169" s="3">
        <f>INDEX(光放段!$B$4:$B$237,MATCH(纤芯!G2169,光放段!$C$4:$C$237,0))</f>
        <v>37017101000</v>
      </c>
      <c r="I2169" s="3" t="str">
        <f t="shared" si="166"/>
        <v>济南青岛3号管道光缆</v>
      </c>
      <c r="J2169" s="3" t="str">
        <f>INDEX(子缆名称!$B$4:$B$29,纤芯!M2169)</f>
        <v>B缆</v>
      </c>
      <c r="K2169" s="3">
        <v>24</v>
      </c>
      <c r="L2169" s="3">
        <f t="shared" si="167"/>
        <v>12</v>
      </c>
      <c r="M2169" s="3">
        <f t="shared" si="168"/>
        <v>2</v>
      </c>
      <c r="N2169" s="3" t="s">
        <v>47</v>
      </c>
      <c r="O2169" s="3">
        <f>COUNTIF([1]局站!$D$4:$D$172,"="&amp;N2169)</f>
        <v>1</v>
      </c>
      <c r="P2169" s="3">
        <v>0</v>
      </c>
      <c r="Q2169" s="3">
        <v>0</v>
      </c>
      <c r="R2169" s="3">
        <v>0</v>
      </c>
      <c r="S2169" s="3" t="s">
        <v>63</v>
      </c>
      <c r="T2169" s="3">
        <f>COUNTIF([1]局站!$D$4:$D$172,"="&amp;S2169)</f>
        <v>1</v>
      </c>
      <c r="U2169" s="3">
        <v>0</v>
      </c>
      <c r="V2169" s="3">
        <v>0</v>
      </c>
      <c r="W2169" s="3">
        <v>0</v>
      </c>
      <c r="X2169" s="3" t="s">
        <v>1214</v>
      </c>
      <c r="Y2169" s="3" t="s">
        <v>880</v>
      </c>
      <c r="Z2169" s="3" t="str">
        <f>INDEX(业务类型!$C$4:$C$8,MATCH(纤芯!Y2169,业务类型!$B$4:$B$8,0))</f>
        <v>IDLE</v>
      </c>
      <c r="AA2169" s="3"/>
    </row>
    <row r="2170" spans="1:27" ht="33" x14ac:dyDescent="0.2">
      <c r="A2170" s="3">
        <v>2167</v>
      </c>
      <c r="B2170" s="3">
        <f t="shared" si="169"/>
        <v>37017101025</v>
      </c>
      <c r="C2170" s="3" t="s">
        <v>1166</v>
      </c>
      <c r="D2170" s="3" t="s">
        <v>217</v>
      </c>
      <c r="E2170" s="3" t="str">
        <f>INDEX(光放段!$G$4:$G$237,MATCH(纤芯!G2170,光放段!$C$4:$C$237,0))</f>
        <v>山东二干|济南青岛3号管道光缆:济南四里村-淄博柳泉路</v>
      </c>
      <c r="F2170" s="3">
        <f>INDEX(光放段!$I$4:$I$237,MATCH(纤芯!H2170,光放段!$B$4:$B$237,0))</f>
        <v>37017100000</v>
      </c>
      <c r="G2170" s="3" t="str">
        <f t="shared" si="165"/>
        <v>山东二干|济南青岛3号管道光缆:济南四里村-明水</v>
      </c>
      <c r="H2170" s="3">
        <f>INDEX(光放段!$B$4:$B$237,MATCH(纤芯!G2170,光放段!$C$4:$C$237,0))</f>
        <v>37017101000</v>
      </c>
      <c r="I2170" s="3" t="str">
        <f t="shared" si="166"/>
        <v>济南青岛3号管道光缆</v>
      </c>
      <c r="J2170" s="3" t="str">
        <f>INDEX(子缆名称!$B$4:$B$29,纤芯!M2170)</f>
        <v>C缆</v>
      </c>
      <c r="K2170" s="3">
        <v>25</v>
      </c>
      <c r="L2170" s="3">
        <f t="shared" si="167"/>
        <v>1</v>
      </c>
      <c r="M2170" s="3">
        <f t="shared" si="168"/>
        <v>3</v>
      </c>
      <c r="N2170" s="3" t="s">
        <v>47</v>
      </c>
      <c r="O2170" s="3">
        <f>COUNTIF([1]局站!$D$4:$D$172,"="&amp;N2170)</f>
        <v>1</v>
      </c>
      <c r="P2170" s="3">
        <v>0</v>
      </c>
      <c r="Q2170" s="3">
        <v>0</v>
      </c>
      <c r="R2170" s="3">
        <v>0</v>
      </c>
      <c r="S2170" s="3" t="s">
        <v>63</v>
      </c>
      <c r="T2170" s="3">
        <f>COUNTIF([1]局站!$D$4:$D$172,"="&amp;S2170)</f>
        <v>1</v>
      </c>
      <c r="U2170" s="3">
        <v>0</v>
      </c>
      <c r="V2170" s="3">
        <v>0</v>
      </c>
      <c r="W2170" s="3">
        <v>0</v>
      </c>
      <c r="X2170" s="3" t="s">
        <v>1214</v>
      </c>
      <c r="Y2170" s="3" t="s">
        <v>880</v>
      </c>
      <c r="Z2170" s="3" t="str">
        <f>INDEX(业务类型!$C$4:$C$8,MATCH(纤芯!Y2170,业务类型!$B$4:$B$8,0))</f>
        <v>IDLE</v>
      </c>
      <c r="AA2170" s="3"/>
    </row>
    <row r="2171" spans="1:27" ht="33" x14ac:dyDescent="0.2">
      <c r="A2171" s="3">
        <v>2168</v>
      </c>
      <c r="B2171" s="3">
        <f t="shared" si="169"/>
        <v>37017101026</v>
      </c>
      <c r="C2171" s="3" t="s">
        <v>1166</v>
      </c>
      <c r="D2171" s="3" t="s">
        <v>217</v>
      </c>
      <c r="E2171" s="3" t="str">
        <f>INDEX(光放段!$G$4:$G$237,MATCH(纤芯!G2171,光放段!$C$4:$C$237,0))</f>
        <v>山东二干|济南青岛3号管道光缆:济南四里村-淄博柳泉路</v>
      </c>
      <c r="F2171" s="3">
        <f>INDEX(光放段!$I$4:$I$237,MATCH(纤芯!H2171,光放段!$B$4:$B$237,0))</f>
        <v>37017100000</v>
      </c>
      <c r="G2171" s="3" t="str">
        <f t="shared" si="165"/>
        <v>山东二干|济南青岛3号管道光缆:济南四里村-明水</v>
      </c>
      <c r="H2171" s="3">
        <f>INDEX(光放段!$B$4:$B$237,MATCH(纤芯!G2171,光放段!$C$4:$C$237,0))</f>
        <v>37017101000</v>
      </c>
      <c r="I2171" s="3" t="str">
        <f t="shared" si="166"/>
        <v>济南青岛3号管道光缆</v>
      </c>
      <c r="J2171" s="3" t="str">
        <f>INDEX(子缆名称!$B$4:$B$29,纤芯!M2171)</f>
        <v>C缆</v>
      </c>
      <c r="K2171" s="3">
        <v>26</v>
      </c>
      <c r="L2171" s="3">
        <f t="shared" si="167"/>
        <v>2</v>
      </c>
      <c r="M2171" s="3">
        <f t="shared" si="168"/>
        <v>3</v>
      </c>
      <c r="N2171" s="3" t="s">
        <v>47</v>
      </c>
      <c r="O2171" s="3">
        <f>COUNTIF([1]局站!$D$4:$D$172,"="&amp;N2171)</f>
        <v>1</v>
      </c>
      <c r="P2171" s="3">
        <v>0</v>
      </c>
      <c r="Q2171" s="3">
        <v>0</v>
      </c>
      <c r="R2171" s="3">
        <v>0</v>
      </c>
      <c r="S2171" s="3" t="s">
        <v>63</v>
      </c>
      <c r="T2171" s="3">
        <f>COUNTIF([1]局站!$D$4:$D$172,"="&amp;S2171)</f>
        <v>1</v>
      </c>
      <c r="U2171" s="3">
        <v>0</v>
      </c>
      <c r="V2171" s="3">
        <v>0</v>
      </c>
      <c r="W2171" s="3">
        <v>0</v>
      </c>
      <c r="X2171" s="3" t="s">
        <v>1214</v>
      </c>
      <c r="Y2171" s="3" t="s">
        <v>880</v>
      </c>
      <c r="Z2171" s="3" t="str">
        <f>INDEX(业务类型!$C$4:$C$8,MATCH(纤芯!Y2171,业务类型!$B$4:$B$8,0))</f>
        <v>IDLE</v>
      </c>
      <c r="AA2171" s="3"/>
    </row>
    <row r="2172" spans="1:27" ht="33" x14ac:dyDescent="0.2">
      <c r="A2172" s="3">
        <v>2169</v>
      </c>
      <c r="B2172" s="3">
        <f t="shared" si="169"/>
        <v>37017101027</v>
      </c>
      <c r="C2172" s="3" t="s">
        <v>1166</v>
      </c>
      <c r="D2172" s="3" t="s">
        <v>217</v>
      </c>
      <c r="E2172" s="3" t="str">
        <f>INDEX(光放段!$G$4:$G$237,MATCH(纤芯!G2172,光放段!$C$4:$C$237,0))</f>
        <v>山东二干|济南青岛3号管道光缆:济南四里村-淄博柳泉路</v>
      </c>
      <c r="F2172" s="3">
        <f>INDEX(光放段!$I$4:$I$237,MATCH(纤芯!H2172,光放段!$B$4:$B$237,0))</f>
        <v>37017100000</v>
      </c>
      <c r="G2172" s="3" t="str">
        <f t="shared" si="165"/>
        <v>山东二干|济南青岛3号管道光缆:济南四里村-明水</v>
      </c>
      <c r="H2172" s="3">
        <f>INDEX(光放段!$B$4:$B$237,MATCH(纤芯!G2172,光放段!$C$4:$C$237,0))</f>
        <v>37017101000</v>
      </c>
      <c r="I2172" s="3" t="str">
        <f t="shared" si="166"/>
        <v>济南青岛3号管道光缆</v>
      </c>
      <c r="J2172" s="3" t="str">
        <f>INDEX(子缆名称!$B$4:$B$29,纤芯!M2172)</f>
        <v>C缆</v>
      </c>
      <c r="K2172" s="3">
        <v>27</v>
      </c>
      <c r="L2172" s="3">
        <f t="shared" si="167"/>
        <v>3</v>
      </c>
      <c r="M2172" s="3">
        <f t="shared" si="168"/>
        <v>3</v>
      </c>
      <c r="N2172" s="3" t="s">
        <v>47</v>
      </c>
      <c r="O2172" s="3">
        <f>COUNTIF([1]局站!$D$4:$D$172,"="&amp;N2172)</f>
        <v>1</v>
      </c>
      <c r="P2172" s="3">
        <v>0</v>
      </c>
      <c r="Q2172" s="3">
        <v>0</v>
      </c>
      <c r="R2172" s="3">
        <v>0</v>
      </c>
      <c r="S2172" s="3" t="s">
        <v>63</v>
      </c>
      <c r="T2172" s="3">
        <f>COUNTIF([1]局站!$D$4:$D$172,"="&amp;S2172)</f>
        <v>1</v>
      </c>
      <c r="U2172" s="3">
        <v>0</v>
      </c>
      <c r="V2172" s="3">
        <v>0</v>
      </c>
      <c r="W2172" s="3">
        <v>0</v>
      </c>
      <c r="X2172" s="3" t="s">
        <v>1214</v>
      </c>
      <c r="Y2172" s="3" t="s">
        <v>880</v>
      </c>
      <c r="Z2172" s="3" t="str">
        <f>INDEX(业务类型!$C$4:$C$8,MATCH(纤芯!Y2172,业务类型!$B$4:$B$8,0))</f>
        <v>IDLE</v>
      </c>
      <c r="AA2172" s="3"/>
    </row>
    <row r="2173" spans="1:27" ht="33" x14ac:dyDescent="0.2">
      <c r="A2173" s="3">
        <v>2170</v>
      </c>
      <c r="B2173" s="3">
        <f t="shared" si="169"/>
        <v>37017101028</v>
      </c>
      <c r="C2173" s="3" t="s">
        <v>1166</v>
      </c>
      <c r="D2173" s="3" t="s">
        <v>217</v>
      </c>
      <c r="E2173" s="3" t="str">
        <f>INDEX(光放段!$G$4:$G$237,MATCH(纤芯!G2173,光放段!$C$4:$C$237,0))</f>
        <v>山东二干|济南青岛3号管道光缆:济南四里村-淄博柳泉路</v>
      </c>
      <c r="F2173" s="3">
        <f>INDEX(光放段!$I$4:$I$237,MATCH(纤芯!H2173,光放段!$B$4:$B$237,0))</f>
        <v>37017100000</v>
      </c>
      <c r="G2173" s="3" t="str">
        <f t="shared" si="165"/>
        <v>山东二干|济南青岛3号管道光缆:济南四里村-明水</v>
      </c>
      <c r="H2173" s="3">
        <f>INDEX(光放段!$B$4:$B$237,MATCH(纤芯!G2173,光放段!$C$4:$C$237,0))</f>
        <v>37017101000</v>
      </c>
      <c r="I2173" s="3" t="str">
        <f t="shared" si="166"/>
        <v>济南青岛3号管道光缆</v>
      </c>
      <c r="J2173" s="3" t="str">
        <f>INDEX(子缆名称!$B$4:$B$29,纤芯!M2173)</f>
        <v>C缆</v>
      </c>
      <c r="K2173" s="3">
        <v>28</v>
      </c>
      <c r="L2173" s="3">
        <f t="shared" si="167"/>
        <v>4</v>
      </c>
      <c r="M2173" s="3">
        <f t="shared" si="168"/>
        <v>3</v>
      </c>
      <c r="N2173" s="3" t="s">
        <v>47</v>
      </c>
      <c r="O2173" s="3">
        <f>COUNTIF([1]局站!$D$4:$D$172,"="&amp;N2173)</f>
        <v>1</v>
      </c>
      <c r="P2173" s="3">
        <v>0</v>
      </c>
      <c r="Q2173" s="3">
        <v>0</v>
      </c>
      <c r="R2173" s="3">
        <v>0</v>
      </c>
      <c r="S2173" s="3" t="s">
        <v>63</v>
      </c>
      <c r="T2173" s="3">
        <f>COUNTIF([1]局站!$D$4:$D$172,"="&amp;S2173)</f>
        <v>1</v>
      </c>
      <c r="U2173" s="3">
        <v>0</v>
      </c>
      <c r="V2173" s="3">
        <v>0</v>
      </c>
      <c r="W2173" s="3">
        <v>0</v>
      </c>
      <c r="X2173" s="3" t="s">
        <v>1214</v>
      </c>
      <c r="Y2173" s="3" t="s">
        <v>880</v>
      </c>
      <c r="Z2173" s="3" t="str">
        <f>INDEX(业务类型!$C$4:$C$8,MATCH(纤芯!Y2173,业务类型!$B$4:$B$8,0))</f>
        <v>IDLE</v>
      </c>
      <c r="AA2173" s="3"/>
    </row>
    <row r="2174" spans="1:27" ht="33" x14ac:dyDescent="0.2">
      <c r="A2174" s="3">
        <v>2171</v>
      </c>
      <c r="B2174" s="3">
        <f t="shared" si="169"/>
        <v>37017101029</v>
      </c>
      <c r="C2174" s="3" t="s">
        <v>1166</v>
      </c>
      <c r="D2174" s="3" t="s">
        <v>217</v>
      </c>
      <c r="E2174" s="3" t="str">
        <f>INDEX(光放段!$G$4:$G$237,MATCH(纤芯!G2174,光放段!$C$4:$C$237,0))</f>
        <v>山东二干|济南青岛3号管道光缆:济南四里村-淄博柳泉路</v>
      </c>
      <c r="F2174" s="3">
        <f>INDEX(光放段!$I$4:$I$237,MATCH(纤芯!H2174,光放段!$B$4:$B$237,0))</f>
        <v>37017100000</v>
      </c>
      <c r="G2174" s="3" t="str">
        <f t="shared" si="165"/>
        <v>山东二干|济南青岛3号管道光缆:济南四里村-明水</v>
      </c>
      <c r="H2174" s="3">
        <f>INDEX(光放段!$B$4:$B$237,MATCH(纤芯!G2174,光放段!$C$4:$C$237,0))</f>
        <v>37017101000</v>
      </c>
      <c r="I2174" s="3" t="str">
        <f t="shared" si="166"/>
        <v>济南青岛3号管道光缆</v>
      </c>
      <c r="J2174" s="3" t="str">
        <f>INDEX(子缆名称!$B$4:$B$29,纤芯!M2174)</f>
        <v>C缆</v>
      </c>
      <c r="K2174" s="3">
        <v>29</v>
      </c>
      <c r="L2174" s="3">
        <f t="shared" si="167"/>
        <v>5</v>
      </c>
      <c r="M2174" s="3">
        <f t="shared" si="168"/>
        <v>3</v>
      </c>
      <c r="N2174" s="3" t="s">
        <v>47</v>
      </c>
      <c r="O2174" s="3">
        <f>COUNTIF([1]局站!$D$4:$D$172,"="&amp;N2174)</f>
        <v>1</v>
      </c>
      <c r="P2174" s="3">
        <v>0</v>
      </c>
      <c r="Q2174" s="3">
        <v>0</v>
      </c>
      <c r="R2174" s="3">
        <v>0</v>
      </c>
      <c r="S2174" s="3" t="s">
        <v>63</v>
      </c>
      <c r="T2174" s="3">
        <f>COUNTIF([1]局站!$D$4:$D$172,"="&amp;S2174)</f>
        <v>1</v>
      </c>
      <c r="U2174" s="3">
        <v>0</v>
      </c>
      <c r="V2174" s="3">
        <v>0</v>
      </c>
      <c r="W2174" s="3">
        <v>0</v>
      </c>
      <c r="X2174" s="3" t="s">
        <v>1214</v>
      </c>
      <c r="Y2174" s="3" t="s">
        <v>880</v>
      </c>
      <c r="Z2174" s="3" t="str">
        <f>INDEX(业务类型!$C$4:$C$8,MATCH(纤芯!Y2174,业务类型!$B$4:$B$8,0))</f>
        <v>IDLE</v>
      </c>
      <c r="AA2174" s="3"/>
    </row>
    <row r="2175" spans="1:27" ht="33" x14ac:dyDescent="0.2">
      <c r="A2175" s="3">
        <v>2172</v>
      </c>
      <c r="B2175" s="3">
        <f t="shared" si="169"/>
        <v>37017101030</v>
      </c>
      <c r="C2175" s="3" t="s">
        <v>1166</v>
      </c>
      <c r="D2175" s="3" t="s">
        <v>217</v>
      </c>
      <c r="E2175" s="3" t="str">
        <f>INDEX(光放段!$G$4:$G$237,MATCH(纤芯!G2175,光放段!$C$4:$C$237,0))</f>
        <v>山东二干|济南青岛3号管道光缆:济南四里村-淄博柳泉路</v>
      </c>
      <c r="F2175" s="3">
        <f>INDEX(光放段!$I$4:$I$237,MATCH(纤芯!H2175,光放段!$B$4:$B$237,0))</f>
        <v>37017100000</v>
      </c>
      <c r="G2175" s="3" t="str">
        <f t="shared" si="165"/>
        <v>山东二干|济南青岛3号管道光缆:济南四里村-明水</v>
      </c>
      <c r="H2175" s="3">
        <f>INDEX(光放段!$B$4:$B$237,MATCH(纤芯!G2175,光放段!$C$4:$C$237,0))</f>
        <v>37017101000</v>
      </c>
      <c r="I2175" s="3" t="str">
        <f t="shared" si="166"/>
        <v>济南青岛3号管道光缆</v>
      </c>
      <c r="J2175" s="3" t="str">
        <f>INDEX(子缆名称!$B$4:$B$29,纤芯!M2175)</f>
        <v>C缆</v>
      </c>
      <c r="K2175" s="3">
        <v>30</v>
      </c>
      <c r="L2175" s="3">
        <f t="shared" si="167"/>
        <v>6</v>
      </c>
      <c r="M2175" s="3">
        <f t="shared" si="168"/>
        <v>3</v>
      </c>
      <c r="N2175" s="3" t="s">
        <v>47</v>
      </c>
      <c r="O2175" s="3">
        <f>COUNTIF([1]局站!$D$4:$D$172,"="&amp;N2175)</f>
        <v>1</v>
      </c>
      <c r="P2175" s="3">
        <v>0</v>
      </c>
      <c r="Q2175" s="3">
        <v>0</v>
      </c>
      <c r="R2175" s="3">
        <v>0</v>
      </c>
      <c r="S2175" s="3" t="s">
        <v>63</v>
      </c>
      <c r="T2175" s="3">
        <f>COUNTIF([1]局站!$D$4:$D$172,"="&amp;S2175)</f>
        <v>1</v>
      </c>
      <c r="U2175" s="3">
        <v>0</v>
      </c>
      <c r="V2175" s="3">
        <v>0</v>
      </c>
      <c r="W2175" s="3">
        <v>0</v>
      </c>
      <c r="X2175" s="3" t="s">
        <v>1214</v>
      </c>
      <c r="Y2175" s="3" t="s">
        <v>880</v>
      </c>
      <c r="Z2175" s="3" t="str">
        <f>INDEX(业务类型!$C$4:$C$8,MATCH(纤芯!Y2175,业务类型!$B$4:$B$8,0))</f>
        <v>IDLE</v>
      </c>
      <c r="AA2175" s="3"/>
    </row>
    <row r="2176" spans="1:27" ht="33" x14ac:dyDescent="0.2">
      <c r="A2176" s="3">
        <v>2173</v>
      </c>
      <c r="B2176" s="3">
        <f t="shared" si="169"/>
        <v>37017101031</v>
      </c>
      <c r="C2176" s="3" t="s">
        <v>1166</v>
      </c>
      <c r="D2176" s="3" t="s">
        <v>217</v>
      </c>
      <c r="E2176" s="3" t="str">
        <f>INDEX(光放段!$G$4:$G$237,MATCH(纤芯!G2176,光放段!$C$4:$C$237,0))</f>
        <v>山东二干|济南青岛3号管道光缆:济南四里村-淄博柳泉路</v>
      </c>
      <c r="F2176" s="3">
        <f>INDEX(光放段!$I$4:$I$237,MATCH(纤芯!H2176,光放段!$B$4:$B$237,0))</f>
        <v>37017100000</v>
      </c>
      <c r="G2176" s="3" t="str">
        <f t="shared" si="165"/>
        <v>山东二干|济南青岛3号管道光缆:济南四里村-明水</v>
      </c>
      <c r="H2176" s="3">
        <f>INDEX(光放段!$B$4:$B$237,MATCH(纤芯!G2176,光放段!$C$4:$C$237,0))</f>
        <v>37017101000</v>
      </c>
      <c r="I2176" s="3" t="str">
        <f t="shared" si="166"/>
        <v>济南青岛3号管道光缆</v>
      </c>
      <c r="J2176" s="3" t="str">
        <f>INDEX(子缆名称!$B$4:$B$29,纤芯!M2176)</f>
        <v>C缆</v>
      </c>
      <c r="K2176" s="3">
        <v>31</v>
      </c>
      <c r="L2176" s="3">
        <f t="shared" si="167"/>
        <v>7</v>
      </c>
      <c r="M2176" s="3">
        <f t="shared" si="168"/>
        <v>3</v>
      </c>
      <c r="N2176" s="3" t="s">
        <v>47</v>
      </c>
      <c r="O2176" s="3">
        <f>COUNTIF([1]局站!$D$4:$D$172,"="&amp;N2176)</f>
        <v>1</v>
      </c>
      <c r="P2176" s="3">
        <v>0</v>
      </c>
      <c r="Q2176" s="3">
        <v>0</v>
      </c>
      <c r="R2176" s="3">
        <v>0</v>
      </c>
      <c r="S2176" s="3" t="s">
        <v>63</v>
      </c>
      <c r="T2176" s="3">
        <f>COUNTIF([1]局站!$D$4:$D$172,"="&amp;S2176)</f>
        <v>1</v>
      </c>
      <c r="U2176" s="3">
        <v>0</v>
      </c>
      <c r="V2176" s="3">
        <v>0</v>
      </c>
      <c r="W2176" s="3">
        <v>0</v>
      </c>
      <c r="X2176" s="3" t="s">
        <v>1214</v>
      </c>
      <c r="Y2176" s="3" t="s">
        <v>880</v>
      </c>
      <c r="Z2176" s="3" t="str">
        <f>INDEX(业务类型!$C$4:$C$8,MATCH(纤芯!Y2176,业务类型!$B$4:$B$8,0))</f>
        <v>IDLE</v>
      </c>
      <c r="AA2176" s="3"/>
    </row>
    <row r="2177" spans="1:27" ht="33" x14ac:dyDescent="0.2">
      <c r="A2177" s="3">
        <v>2174</v>
      </c>
      <c r="B2177" s="3">
        <f t="shared" si="169"/>
        <v>37017101032</v>
      </c>
      <c r="C2177" s="3" t="s">
        <v>1166</v>
      </c>
      <c r="D2177" s="3" t="s">
        <v>217</v>
      </c>
      <c r="E2177" s="3" t="str">
        <f>INDEX(光放段!$G$4:$G$237,MATCH(纤芯!G2177,光放段!$C$4:$C$237,0))</f>
        <v>山东二干|济南青岛3号管道光缆:济南四里村-淄博柳泉路</v>
      </c>
      <c r="F2177" s="3">
        <f>INDEX(光放段!$I$4:$I$237,MATCH(纤芯!H2177,光放段!$B$4:$B$237,0))</f>
        <v>37017100000</v>
      </c>
      <c r="G2177" s="3" t="str">
        <f t="shared" si="165"/>
        <v>山东二干|济南青岛3号管道光缆:济南四里村-明水</v>
      </c>
      <c r="H2177" s="3">
        <f>INDEX(光放段!$B$4:$B$237,MATCH(纤芯!G2177,光放段!$C$4:$C$237,0))</f>
        <v>37017101000</v>
      </c>
      <c r="I2177" s="3" t="str">
        <f t="shared" si="166"/>
        <v>济南青岛3号管道光缆</v>
      </c>
      <c r="J2177" s="3" t="str">
        <f>INDEX(子缆名称!$B$4:$B$29,纤芯!M2177)</f>
        <v>C缆</v>
      </c>
      <c r="K2177" s="3">
        <v>32</v>
      </c>
      <c r="L2177" s="3">
        <f t="shared" si="167"/>
        <v>8</v>
      </c>
      <c r="M2177" s="3">
        <f t="shared" si="168"/>
        <v>3</v>
      </c>
      <c r="N2177" s="3" t="s">
        <v>47</v>
      </c>
      <c r="O2177" s="3">
        <f>COUNTIF([1]局站!$D$4:$D$172,"="&amp;N2177)</f>
        <v>1</v>
      </c>
      <c r="P2177" s="3">
        <v>0</v>
      </c>
      <c r="Q2177" s="3">
        <v>0</v>
      </c>
      <c r="R2177" s="3">
        <v>0</v>
      </c>
      <c r="S2177" s="3" t="s">
        <v>63</v>
      </c>
      <c r="T2177" s="3">
        <f>COUNTIF([1]局站!$D$4:$D$172,"="&amp;S2177)</f>
        <v>1</v>
      </c>
      <c r="U2177" s="3">
        <v>0</v>
      </c>
      <c r="V2177" s="3">
        <v>0</v>
      </c>
      <c r="W2177" s="3">
        <v>0</v>
      </c>
      <c r="X2177" s="3" t="s">
        <v>1214</v>
      </c>
      <c r="Y2177" s="3" t="s">
        <v>880</v>
      </c>
      <c r="Z2177" s="3" t="str">
        <f>INDEX(业务类型!$C$4:$C$8,MATCH(纤芯!Y2177,业务类型!$B$4:$B$8,0))</f>
        <v>IDLE</v>
      </c>
      <c r="AA2177" s="3"/>
    </row>
    <row r="2178" spans="1:27" ht="33" x14ac:dyDescent="0.2">
      <c r="A2178" s="3">
        <v>2175</v>
      </c>
      <c r="B2178" s="3">
        <f t="shared" si="169"/>
        <v>37017101033</v>
      </c>
      <c r="C2178" s="3" t="s">
        <v>1166</v>
      </c>
      <c r="D2178" s="3" t="s">
        <v>217</v>
      </c>
      <c r="E2178" s="3" t="str">
        <f>INDEX(光放段!$G$4:$G$237,MATCH(纤芯!G2178,光放段!$C$4:$C$237,0))</f>
        <v>山东二干|济南青岛3号管道光缆:济南四里村-淄博柳泉路</v>
      </c>
      <c r="F2178" s="3">
        <f>INDEX(光放段!$I$4:$I$237,MATCH(纤芯!H2178,光放段!$B$4:$B$237,0))</f>
        <v>37017100000</v>
      </c>
      <c r="G2178" s="3" t="str">
        <f t="shared" si="165"/>
        <v>山东二干|济南青岛3号管道光缆:济南四里村-明水</v>
      </c>
      <c r="H2178" s="3">
        <f>INDEX(光放段!$B$4:$B$237,MATCH(纤芯!G2178,光放段!$C$4:$C$237,0))</f>
        <v>37017101000</v>
      </c>
      <c r="I2178" s="3" t="str">
        <f t="shared" si="166"/>
        <v>济南青岛3号管道光缆</v>
      </c>
      <c r="J2178" s="3" t="str">
        <f>INDEX(子缆名称!$B$4:$B$29,纤芯!M2178)</f>
        <v>C缆</v>
      </c>
      <c r="K2178" s="3">
        <v>33</v>
      </c>
      <c r="L2178" s="3">
        <f t="shared" si="167"/>
        <v>9</v>
      </c>
      <c r="M2178" s="3">
        <f t="shared" si="168"/>
        <v>3</v>
      </c>
      <c r="N2178" s="3" t="s">
        <v>47</v>
      </c>
      <c r="O2178" s="3">
        <f>COUNTIF([1]局站!$D$4:$D$172,"="&amp;N2178)</f>
        <v>1</v>
      </c>
      <c r="P2178" s="3">
        <v>0</v>
      </c>
      <c r="Q2178" s="3">
        <v>0</v>
      </c>
      <c r="R2178" s="3">
        <v>0</v>
      </c>
      <c r="S2178" s="3" t="s">
        <v>63</v>
      </c>
      <c r="T2178" s="3">
        <f>COUNTIF([1]局站!$D$4:$D$172,"="&amp;S2178)</f>
        <v>1</v>
      </c>
      <c r="U2178" s="3">
        <v>0</v>
      </c>
      <c r="V2178" s="3">
        <v>0</v>
      </c>
      <c r="W2178" s="3">
        <v>0</v>
      </c>
      <c r="X2178" s="3" t="s">
        <v>1214</v>
      </c>
      <c r="Y2178" s="3" t="s">
        <v>880</v>
      </c>
      <c r="Z2178" s="3" t="str">
        <f>INDEX(业务类型!$C$4:$C$8,MATCH(纤芯!Y2178,业务类型!$B$4:$B$8,0))</f>
        <v>IDLE</v>
      </c>
      <c r="AA2178" s="3"/>
    </row>
    <row r="2179" spans="1:27" ht="33" x14ac:dyDescent="0.2">
      <c r="A2179" s="3">
        <v>2176</v>
      </c>
      <c r="B2179" s="3">
        <f t="shared" si="169"/>
        <v>37017101034</v>
      </c>
      <c r="C2179" s="3" t="s">
        <v>1166</v>
      </c>
      <c r="D2179" s="3" t="s">
        <v>217</v>
      </c>
      <c r="E2179" s="3" t="str">
        <f>INDEX(光放段!$G$4:$G$237,MATCH(纤芯!G2179,光放段!$C$4:$C$237,0))</f>
        <v>山东二干|济南青岛3号管道光缆:济南四里村-淄博柳泉路</v>
      </c>
      <c r="F2179" s="3">
        <f>INDEX(光放段!$I$4:$I$237,MATCH(纤芯!H2179,光放段!$B$4:$B$237,0))</f>
        <v>37017100000</v>
      </c>
      <c r="G2179" s="3" t="str">
        <f t="shared" si="165"/>
        <v>山东二干|济南青岛3号管道光缆:济南四里村-明水</v>
      </c>
      <c r="H2179" s="3">
        <f>INDEX(光放段!$B$4:$B$237,MATCH(纤芯!G2179,光放段!$C$4:$C$237,0))</f>
        <v>37017101000</v>
      </c>
      <c r="I2179" s="3" t="str">
        <f t="shared" si="166"/>
        <v>济南青岛3号管道光缆</v>
      </c>
      <c r="J2179" s="3" t="str">
        <f>INDEX(子缆名称!$B$4:$B$29,纤芯!M2179)</f>
        <v>C缆</v>
      </c>
      <c r="K2179" s="3">
        <v>34</v>
      </c>
      <c r="L2179" s="3">
        <f t="shared" si="167"/>
        <v>10</v>
      </c>
      <c r="M2179" s="3">
        <f t="shared" si="168"/>
        <v>3</v>
      </c>
      <c r="N2179" s="3" t="s">
        <v>47</v>
      </c>
      <c r="O2179" s="3">
        <f>COUNTIF([1]局站!$D$4:$D$172,"="&amp;N2179)</f>
        <v>1</v>
      </c>
      <c r="P2179" s="3">
        <v>0</v>
      </c>
      <c r="Q2179" s="3">
        <v>0</v>
      </c>
      <c r="R2179" s="3">
        <v>0</v>
      </c>
      <c r="S2179" s="3" t="s">
        <v>63</v>
      </c>
      <c r="T2179" s="3">
        <f>COUNTIF([1]局站!$D$4:$D$172,"="&amp;S2179)</f>
        <v>1</v>
      </c>
      <c r="U2179" s="3">
        <v>0</v>
      </c>
      <c r="V2179" s="3">
        <v>0</v>
      </c>
      <c r="W2179" s="3">
        <v>0</v>
      </c>
      <c r="X2179" s="3" t="s">
        <v>1214</v>
      </c>
      <c r="Y2179" s="3" t="s">
        <v>880</v>
      </c>
      <c r="Z2179" s="3" t="str">
        <f>INDEX(业务类型!$C$4:$C$8,MATCH(纤芯!Y2179,业务类型!$B$4:$B$8,0))</f>
        <v>IDLE</v>
      </c>
      <c r="AA2179" s="3"/>
    </row>
    <row r="2180" spans="1:27" ht="33" x14ac:dyDescent="0.2">
      <c r="A2180" s="3">
        <v>2177</v>
      </c>
      <c r="B2180" s="3">
        <f t="shared" si="169"/>
        <v>37017101035</v>
      </c>
      <c r="C2180" s="3" t="s">
        <v>1166</v>
      </c>
      <c r="D2180" s="3" t="s">
        <v>217</v>
      </c>
      <c r="E2180" s="3" t="str">
        <f>INDEX(光放段!$G$4:$G$237,MATCH(纤芯!G2180,光放段!$C$4:$C$237,0))</f>
        <v>山东二干|济南青岛3号管道光缆:济南四里村-淄博柳泉路</v>
      </c>
      <c r="F2180" s="3">
        <f>INDEX(光放段!$I$4:$I$237,MATCH(纤芯!H2180,光放段!$B$4:$B$237,0))</f>
        <v>37017100000</v>
      </c>
      <c r="G2180" s="3" t="str">
        <f t="shared" si="165"/>
        <v>山东二干|济南青岛3号管道光缆:济南四里村-明水</v>
      </c>
      <c r="H2180" s="3">
        <f>INDEX(光放段!$B$4:$B$237,MATCH(纤芯!G2180,光放段!$C$4:$C$237,0))</f>
        <v>37017101000</v>
      </c>
      <c r="I2180" s="3" t="str">
        <f t="shared" si="166"/>
        <v>济南青岛3号管道光缆</v>
      </c>
      <c r="J2180" s="3" t="str">
        <f>INDEX(子缆名称!$B$4:$B$29,纤芯!M2180)</f>
        <v>C缆</v>
      </c>
      <c r="K2180" s="3">
        <v>35</v>
      </c>
      <c r="L2180" s="3">
        <f t="shared" si="167"/>
        <v>11</v>
      </c>
      <c r="M2180" s="3">
        <f t="shared" si="168"/>
        <v>3</v>
      </c>
      <c r="N2180" s="3" t="s">
        <v>47</v>
      </c>
      <c r="O2180" s="3">
        <f>COUNTIF([1]局站!$D$4:$D$172,"="&amp;N2180)</f>
        <v>1</v>
      </c>
      <c r="P2180" s="3">
        <v>0</v>
      </c>
      <c r="Q2180" s="3">
        <v>0</v>
      </c>
      <c r="R2180" s="3">
        <v>0</v>
      </c>
      <c r="S2180" s="3" t="s">
        <v>63</v>
      </c>
      <c r="T2180" s="3">
        <f>COUNTIF([1]局站!$D$4:$D$172,"="&amp;S2180)</f>
        <v>1</v>
      </c>
      <c r="U2180" s="3">
        <v>0</v>
      </c>
      <c r="V2180" s="3">
        <v>0</v>
      </c>
      <c r="W2180" s="3">
        <v>0</v>
      </c>
      <c r="X2180" s="3" t="s">
        <v>1214</v>
      </c>
      <c r="Y2180" s="3" t="s">
        <v>880</v>
      </c>
      <c r="Z2180" s="3" t="str">
        <f>INDEX(业务类型!$C$4:$C$8,MATCH(纤芯!Y2180,业务类型!$B$4:$B$8,0))</f>
        <v>IDLE</v>
      </c>
      <c r="AA2180" s="3"/>
    </row>
    <row r="2181" spans="1:27" ht="33" x14ac:dyDescent="0.2">
      <c r="A2181" s="3">
        <v>2178</v>
      </c>
      <c r="B2181" s="3">
        <f t="shared" si="169"/>
        <v>37017101036</v>
      </c>
      <c r="C2181" s="3" t="s">
        <v>1166</v>
      </c>
      <c r="D2181" s="3" t="s">
        <v>217</v>
      </c>
      <c r="E2181" s="3" t="str">
        <f>INDEX(光放段!$G$4:$G$237,MATCH(纤芯!G2181,光放段!$C$4:$C$237,0))</f>
        <v>山东二干|济南青岛3号管道光缆:济南四里村-淄博柳泉路</v>
      </c>
      <c r="F2181" s="3">
        <f>INDEX(光放段!$I$4:$I$237,MATCH(纤芯!H2181,光放段!$B$4:$B$237,0))</f>
        <v>37017100000</v>
      </c>
      <c r="G2181" s="3" t="str">
        <f t="shared" ref="G2181:G2244" si="170">C2181&amp;"|"&amp;D2181&amp;":"&amp;N2181&amp;"-"&amp;S2181</f>
        <v>山东二干|济南青岛3号管道光缆:济南四里村-明水</v>
      </c>
      <c r="H2181" s="3">
        <f>INDEX(光放段!$B$4:$B$237,MATCH(纤芯!G2181,光放段!$C$4:$C$237,0))</f>
        <v>37017101000</v>
      </c>
      <c r="I2181" s="3" t="str">
        <f t="shared" ref="I2181:I2244" si="171">D2181</f>
        <v>济南青岛3号管道光缆</v>
      </c>
      <c r="J2181" s="3" t="str">
        <f>INDEX(子缆名称!$B$4:$B$29,纤芯!M2181)</f>
        <v>C缆</v>
      </c>
      <c r="K2181" s="3">
        <v>36</v>
      </c>
      <c r="L2181" s="3">
        <f t="shared" ref="L2181:L2244" si="172">MOD(K2181-1,12)+1</f>
        <v>12</v>
      </c>
      <c r="M2181" s="3">
        <f t="shared" ref="M2181:M2244" si="173">INT((K2181-1)/12)+1</f>
        <v>3</v>
      </c>
      <c r="N2181" s="3" t="s">
        <v>47</v>
      </c>
      <c r="O2181" s="3">
        <f>COUNTIF([1]局站!$D$4:$D$172,"="&amp;N2181)</f>
        <v>1</v>
      </c>
      <c r="P2181" s="3">
        <v>0</v>
      </c>
      <c r="Q2181" s="3">
        <v>0</v>
      </c>
      <c r="R2181" s="3">
        <v>0</v>
      </c>
      <c r="S2181" s="3" t="s">
        <v>63</v>
      </c>
      <c r="T2181" s="3">
        <f>COUNTIF([1]局站!$D$4:$D$172,"="&amp;S2181)</f>
        <v>1</v>
      </c>
      <c r="U2181" s="3">
        <v>0</v>
      </c>
      <c r="V2181" s="3">
        <v>0</v>
      </c>
      <c r="W2181" s="3">
        <v>0</v>
      </c>
      <c r="X2181" s="3" t="s">
        <v>1214</v>
      </c>
      <c r="Y2181" s="3" t="s">
        <v>880</v>
      </c>
      <c r="Z2181" s="3" t="str">
        <f>INDEX(业务类型!$C$4:$C$8,MATCH(纤芯!Y2181,业务类型!$B$4:$B$8,0))</f>
        <v>IDLE</v>
      </c>
      <c r="AA2181" s="3"/>
    </row>
    <row r="2182" spans="1:27" ht="33" x14ac:dyDescent="0.2">
      <c r="A2182" s="3">
        <v>2179</v>
      </c>
      <c r="B2182" s="3">
        <f t="shared" si="169"/>
        <v>37017101037</v>
      </c>
      <c r="C2182" s="3" t="s">
        <v>1166</v>
      </c>
      <c r="D2182" s="3" t="s">
        <v>217</v>
      </c>
      <c r="E2182" s="3" t="str">
        <f>INDEX(光放段!$G$4:$G$237,MATCH(纤芯!G2182,光放段!$C$4:$C$237,0))</f>
        <v>山东二干|济南青岛3号管道光缆:济南四里村-淄博柳泉路</v>
      </c>
      <c r="F2182" s="3">
        <f>INDEX(光放段!$I$4:$I$237,MATCH(纤芯!H2182,光放段!$B$4:$B$237,0))</f>
        <v>37017100000</v>
      </c>
      <c r="G2182" s="3" t="str">
        <f t="shared" si="170"/>
        <v>山东二干|济南青岛3号管道光缆:济南四里村-明水</v>
      </c>
      <c r="H2182" s="3">
        <f>INDEX(光放段!$B$4:$B$237,MATCH(纤芯!G2182,光放段!$C$4:$C$237,0))</f>
        <v>37017101000</v>
      </c>
      <c r="I2182" s="3" t="str">
        <f t="shared" si="171"/>
        <v>济南青岛3号管道光缆</v>
      </c>
      <c r="J2182" s="3" t="str">
        <f>INDEX(子缆名称!$B$4:$B$29,纤芯!M2182)</f>
        <v>D缆</v>
      </c>
      <c r="K2182" s="3">
        <v>37</v>
      </c>
      <c r="L2182" s="3">
        <f t="shared" si="172"/>
        <v>1</v>
      </c>
      <c r="M2182" s="3">
        <f t="shared" si="173"/>
        <v>4</v>
      </c>
      <c r="N2182" s="3" t="s">
        <v>47</v>
      </c>
      <c r="O2182" s="3">
        <f>COUNTIF([1]局站!$D$4:$D$172,"="&amp;N2182)</f>
        <v>1</v>
      </c>
      <c r="P2182" s="3">
        <v>0</v>
      </c>
      <c r="Q2182" s="3">
        <v>0</v>
      </c>
      <c r="R2182" s="3">
        <v>0</v>
      </c>
      <c r="S2182" s="3" t="s">
        <v>63</v>
      </c>
      <c r="T2182" s="3">
        <f>COUNTIF([1]局站!$D$4:$D$172,"="&amp;S2182)</f>
        <v>1</v>
      </c>
      <c r="U2182" s="3">
        <v>0</v>
      </c>
      <c r="V2182" s="3">
        <v>0</v>
      </c>
      <c r="W2182" s="3">
        <v>0</v>
      </c>
      <c r="X2182" s="3" t="s">
        <v>1214</v>
      </c>
      <c r="Y2182" s="3" t="s">
        <v>880</v>
      </c>
      <c r="Z2182" s="3" t="str">
        <f>INDEX(业务类型!$C$4:$C$8,MATCH(纤芯!Y2182,业务类型!$B$4:$B$8,0))</f>
        <v>IDLE</v>
      </c>
      <c r="AA2182" s="3"/>
    </row>
    <row r="2183" spans="1:27" ht="33" x14ac:dyDescent="0.2">
      <c r="A2183" s="3">
        <v>2180</v>
      </c>
      <c r="B2183" s="3">
        <f t="shared" si="169"/>
        <v>37017101038</v>
      </c>
      <c r="C2183" s="3" t="s">
        <v>1166</v>
      </c>
      <c r="D2183" s="3" t="s">
        <v>217</v>
      </c>
      <c r="E2183" s="3" t="str">
        <f>INDEX(光放段!$G$4:$G$237,MATCH(纤芯!G2183,光放段!$C$4:$C$237,0))</f>
        <v>山东二干|济南青岛3号管道光缆:济南四里村-淄博柳泉路</v>
      </c>
      <c r="F2183" s="3">
        <f>INDEX(光放段!$I$4:$I$237,MATCH(纤芯!H2183,光放段!$B$4:$B$237,0))</f>
        <v>37017100000</v>
      </c>
      <c r="G2183" s="3" t="str">
        <f t="shared" si="170"/>
        <v>山东二干|济南青岛3号管道光缆:济南四里村-明水</v>
      </c>
      <c r="H2183" s="3">
        <f>INDEX(光放段!$B$4:$B$237,MATCH(纤芯!G2183,光放段!$C$4:$C$237,0))</f>
        <v>37017101000</v>
      </c>
      <c r="I2183" s="3" t="str">
        <f t="shared" si="171"/>
        <v>济南青岛3号管道光缆</v>
      </c>
      <c r="J2183" s="3" t="str">
        <f>INDEX(子缆名称!$B$4:$B$29,纤芯!M2183)</f>
        <v>D缆</v>
      </c>
      <c r="K2183" s="3">
        <v>38</v>
      </c>
      <c r="L2183" s="3">
        <f t="shared" si="172"/>
        <v>2</v>
      </c>
      <c r="M2183" s="3">
        <f t="shared" si="173"/>
        <v>4</v>
      </c>
      <c r="N2183" s="3" t="s">
        <v>47</v>
      </c>
      <c r="O2183" s="3">
        <f>COUNTIF([1]局站!$D$4:$D$172,"="&amp;N2183)</f>
        <v>1</v>
      </c>
      <c r="P2183" s="3">
        <v>0</v>
      </c>
      <c r="Q2183" s="3">
        <v>0</v>
      </c>
      <c r="R2183" s="3">
        <v>0</v>
      </c>
      <c r="S2183" s="3" t="s">
        <v>63</v>
      </c>
      <c r="T2183" s="3">
        <f>COUNTIF([1]局站!$D$4:$D$172,"="&amp;S2183)</f>
        <v>1</v>
      </c>
      <c r="U2183" s="3">
        <v>0</v>
      </c>
      <c r="V2183" s="3">
        <v>0</v>
      </c>
      <c r="W2183" s="3">
        <v>0</v>
      </c>
      <c r="X2183" s="3" t="s">
        <v>1214</v>
      </c>
      <c r="Y2183" s="3" t="s">
        <v>880</v>
      </c>
      <c r="Z2183" s="3" t="str">
        <f>INDEX(业务类型!$C$4:$C$8,MATCH(纤芯!Y2183,业务类型!$B$4:$B$8,0))</f>
        <v>IDLE</v>
      </c>
      <c r="AA2183" s="3"/>
    </row>
    <row r="2184" spans="1:27" ht="33" x14ac:dyDescent="0.2">
      <c r="A2184" s="3">
        <v>2181</v>
      </c>
      <c r="B2184" s="3">
        <f t="shared" si="169"/>
        <v>37017101039</v>
      </c>
      <c r="C2184" s="3" t="s">
        <v>1166</v>
      </c>
      <c r="D2184" s="3" t="s">
        <v>217</v>
      </c>
      <c r="E2184" s="3" t="str">
        <f>INDEX(光放段!$G$4:$G$237,MATCH(纤芯!G2184,光放段!$C$4:$C$237,0))</f>
        <v>山东二干|济南青岛3号管道光缆:济南四里村-淄博柳泉路</v>
      </c>
      <c r="F2184" s="3">
        <f>INDEX(光放段!$I$4:$I$237,MATCH(纤芯!H2184,光放段!$B$4:$B$237,0))</f>
        <v>37017100000</v>
      </c>
      <c r="G2184" s="3" t="str">
        <f t="shared" si="170"/>
        <v>山东二干|济南青岛3号管道光缆:济南四里村-明水</v>
      </c>
      <c r="H2184" s="3">
        <f>INDEX(光放段!$B$4:$B$237,MATCH(纤芯!G2184,光放段!$C$4:$C$237,0))</f>
        <v>37017101000</v>
      </c>
      <c r="I2184" s="3" t="str">
        <f t="shared" si="171"/>
        <v>济南青岛3号管道光缆</v>
      </c>
      <c r="J2184" s="3" t="str">
        <f>INDEX(子缆名称!$B$4:$B$29,纤芯!M2184)</f>
        <v>D缆</v>
      </c>
      <c r="K2184" s="3">
        <v>39</v>
      </c>
      <c r="L2184" s="3">
        <f t="shared" si="172"/>
        <v>3</v>
      </c>
      <c r="M2184" s="3">
        <f t="shared" si="173"/>
        <v>4</v>
      </c>
      <c r="N2184" s="3" t="s">
        <v>47</v>
      </c>
      <c r="O2184" s="3">
        <f>COUNTIF([1]局站!$D$4:$D$172,"="&amp;N2184)</f>
        <v>1</v>
      </c>
      <c r="P2184" s="3">
        <v>0</v>
      </c>
      <c r="Q2184" s="3">
        <v>0</v>
      </c>
      <c r="R2184" s="3">
        <v>0</v>
      </c>
      <c r="S2184" s="3" t="s">
        <v>63</v>
      </c>
      <c r="T2184" s="3">
        <f>COUNTIF([1]局站!$D$4:$D$172,"="&amp;S2184)</f>
        <v>1</v>
      </c>
      <c r="U2184" s="3">
        <v>0</v>
      </c>
      <c r="V2184" s="3">
        <v>0</v>
      </c>
      <c r="W2184" s="3">
        <v>0</v>
      </c>
      <c r="X2184" s="3" t="s">
        <v>1214</v>
      </c>
      <c r="Y2184" s="3" t="s">
        <v>880</v>
      </c>
      <c r="Z2184" s="3" t="str">
        <f>INDEX(业务类型!$C$4:$C$8,MATCH(纤芯!Y2184,业务类型!$B$4:$B$8,0))</f>
        <v>IDLE</v>
      </c>
      <c r="AA2184" s="3"/>
    </row>
    <row r="2185" spans="1:27" ht="33" x14ac:dyDescent="0.2">
      <c r="A2185" s="3">
        <v>2182</v>
      </c>
      <c r="B2185" s="3">
        <f t="shared" si="169"/>
        <v>37017101040</v>
      </c>
      <c r="C2185" s="3" t="s">
        <v>1166</v>
      </c>
      <c r="D2185" s="3" t="s">
        <v>217</v>
      </c>
      <c r="E2185" s="3" t="str">
        <f>INDEX(光放段!$G$4:$G$237,MATCH(纤芯!G2185,光放段!$C$4:$C$237,0))</f>
        <v>山东二干|济南青岛3号管道光缆:济南四里村-淄博柳泉路</v>
      </c>
      <c r="F2185" s="3">
        <f>INDEX(光放段!$I$4:$I$237,MATCH(纤芯!H2185,光放段!$B$4:$B$237,0))</f>
        <v>37017100000</v>
      </c>
      <c r="G2185" s="3" t="str">
        <f t="shared" si="170"/>
        <v>山东二干|济南青岛3号管道光缆:济南四里村-明水</v>
      </c>
      <c r="H2185" s="3">
        <f>INDEX(光放段!$B$4:$B$237,MATCH(纤芯!G2185,光放段!$C$4:$C$237,0))</f>
        <v>37017101000</v>
      </c>
      <c r="I2185" s="3" t="str">
        <f t="shared" si="171"/>
        <v>济南青岛3号管道光缆</v>
      </c>
      <c r="J2185" s="3" t="str">
        <f>INDEX(子缆名称!$B$4:$B$29,纤芯!M2185)</f>
        <v>D缆</v>
      </c>
      <c r="K2185" s="3">
        <v>40</v>
      </c>
      <c r="L2185" s="3">
        <f t="shared" si="172"/>
        <v>4</v>
      </c>
      <c r="M2185" s="3">
        <f t="shared" si="173"/>
        <v>4</v>
      </c>
      <c r="N2185" s="3" t="s">
        <v>47</v>
      </c>
      <c r="O2185" s="3">
        <f>COUNTIF([1]局站!$D$4:$D$172,"="&amp;N2185)</f>
        <v>1</v>
      </c>
      <c r="P2185" s="3">
        <v>0</v>
      </c>
      <c r="Q2185" s="3">
        <v>0</v>
      </c>
      <c r="R2185" s="3">
        <v>0</v>
      </c>
      <c r="S2185" s="3" t="s">
        <v>63</v>
      </c>
      <c r="T2185" s="3">
        <f>COUNTIF([1]局站!$D$4:$D$172,"="&amp;S2185)</f>
        <v>1</v>
      </c>
      <c r="U2185" s="3">
        <v>0</v>
      </c>
      <c r="V2185" s="3">
        <v>0</v>
      </c>
      <c r="W2185" s="3">
        <v>0</v>
      </c>
      <c r="X2185" s="3" t="s">
        <v>1214</v>
      </c>
      <c r="Y2185" s="3" t="s">
        <v>880</v>
      </c>
      <c r="Z2185" s="3" t="str">
        <f>INDEX(业务类型!$C$4:$C$8,MATCH(纤芯!Y2185,业务类型!$B$4:$B$8,0))</f>
        <v>IDLE</v>
      </c>
      <c r="AA2185" s="3"/>
    </row>
    <row r="2186" spans="1:27" ht="33" x14ac:dyDescent="0.2">
      <c r="A2186" s="3">
        <v>2183</v>
      </c>
      <c r="B2186" s="3">
        <f t="shared" si="169"/>
        <v>37017101041</v>
      </c>
      <c r="C2186" s="3" t="s">
        <v>1166</v>
      </c>
      <c r="D2186" s="3" t="s">
        <v>217</v>
      </c>
      <c r="E2186" s="3" t="str">
        <f>INDEX(光放段!$G$4:$G$237,MATCH(纤芯!G2186,光放段!$C$4:$C$237,0))</f>
        <v>山东二干|济南青岛3号管道光缆:济南四里村-淄博柳泉路</v>
      </c>
      <c r="F2186" s="3">
        <f>INDEX(光放段!$I$4:$I$237,MATCH(纤芯!H2186,光放段!$B$4:$B$237,0))</f>
        <v>37017100000</v>
      </c>
      <c r="G2186" s="3" t="str">
        <f t="shared" si="170"/>
        <v>山东二干|济南青岛3号管道光缆:济南四里村-明水</v>
      </c>
      <c r="H2186" s="3">
        <f>INDEX(光放段!$B$4:$B$237,MATCH(纤芯!G2186,光放段!$C$4:$C$237,0))</f>
        <v>37017101000</v>
      </c>
      <c r="I2186" s="3" t="str">
        <f t="shared" si="171"/>
        <v>济南青岛3号管道光缆</v>
      </c>
      <c r="J2186" s="3" t="str">
        <f>INDEX(子缆名称!$B$4:$B$29,纤芯!M2186)</f>
        <v>D缆</v>
      </c>
      <c r="K2186" s="3">
        <v>41</v>
      </c>
      <c r="L2186" s="3">
        <f t="shared" si="172"/>
        <v>5</v>
      </c>
      <c r="M2186" s="3">
        <f t="shared" si="173"/>
        <v>4</v>
      </c>
      <c r="N2186" s="3" t="s">
        <v>47</v>
      </c>
      <c r="O2186" s="3">
        <f>COUNTIF([1]局站!$D$4:$D$172,"="&amp;N2186)</f>
        <v>1</v>
      </c>
      <c r="P2186" s="3">
        <v>0</v>
      </c>
      <c r="Q2186" s="3">
        <v>0</v>
      </c>
      <c r="R2186" s="3">
        <v>0</v>
      </c>
      <c r="S2186" s="3" t="s">
        <v>63</v>
      </c>
      <c r="T2186" s="3">
        <f>COUNTIF([1]局站!$D$4:$D$172,"="&amp;S2186)</f>
        <v>1</v>
      </c>
      <c r="U2186" s="3">
        <v>0</v>
      </c>
      <c r="V2186" s="3">
        <v>0</v>
      </c>
      <c r="W2186" s="3">
        <v>0</v>
      </c>
      <c r="X2186" s="3" t="s">
        <v>1214</v>
      </c>
      <c r="Y2186" s="3" t="s">
        <v>880</v>
      </c>
      <c r="Z2186" s="3" t="str">
        <f>INDEX(业务类型!$C$4:$C$8,MATCH(纤芯!Y2186,业务类型!$B$4:$B$8,0))</f>
        <v>IDLE</v>
      </c>
      <c r="AA2186" s="3"/>
    </row>
    <row r="2187" spans="1:27" ht="33" x14ac:dyDescent="0.2">
      <c r="A2187" s="3">
        <v>2184</v>
      </c>
      <c r="B2187" s="3">
        <f t="shared" si="169"/>
        <v>37017101042</v>
      </c>
      <c r="C2187" s="3" t="s">
        <v>1166</v>
      </c>
      <c r="D2187" s="3" t="s">
        <v>217</v>
      </c>
      <c r="E2187" s="3" t="str">
        <f>INDEX(光放段!$G$4:$G$237,MATCH(纤芯!G2187,光放段!$C$4:$C$237,0))</f>
        <v>山东二干|济南青岛3号管道光缆:济南四里村-淄博柳泉路</v>
      </c>
      <c r="F2187" s="3">
        <f>INDEX(光放段!$I$4:$I$237,MATCH(纤芯!H2187,光放段!$B$4:$B$237,0))</f>
        <v>37017100000</v>
      </c>
      <c r="G2187" s="3" t="str">
        <f t="shared" si="170"/>
        <v>山东二干|济南青岛3号管道光缆:济南四里村-明水</v>
      </c>
      <c r="H2187" s="3">
        <f>INDEX(光放段!$B$4:$B$237,MATCH(纤芯!G2187,光放段!$C$4:$C$237,0))</f>
        <v>37017101000</v>
      </c>
      <c r="I2187" s="3" t="str">
        <f t="shared" si="171"/>
        <v>济南青岛3号管道光缆</v>
      </c>
      <c r="J2187" s="3" t="str">
        <f>INDEX(子缆名称!$B$4:$B$29,纤芯!M2187)</f>
        <v>D缆</v>
      </c>
      <c r="K2187" s="3">
        <v>42</v>
      </c>
      <c r="L2187" s="3">
        <f t="shared" si="172"/>
        <v>6</v>
      </c>
      <c r="M2187" s="3">
        <f t="shared" si="173"/>
        <v>4</v>
      </c>
      <c r="N2187" s="3" t="s">
        <v>47</v>
      </c>
      <c r="O2187" s="3">
        <f>COUNTIF([1]局站!$D$4:$D$172,"="&amp;N2187)</f>
        <v>1</v>
      </c>
      <c r="P2187" s="3">
        <v>0</v>
      </c>
      <c r="Q2187" s="3">
        <v>0</v>
      </c>
      <c r="R2187" s="3">
        <v>0</v>
      </c>
      <c r="S2187" s="3" t="s">
        <v>63</v>
      </c>
      <c r="T2187" s="3">
        <f>COUNTIF([1]局站!$D$4:$D$172,"="&amp;S2187)</f>
        <v>1</v>
      </c>
      <c r="U2187" s="3">
        <v>0</v>
      </c>
      <c r="V2187" s="3">
        <v>0</v>
      </c>
      <c r="W2187" s="3">
        <v>0</v>
      </c>
      <c r="X2187" s="3" t="s">
        <v>1214</v>
      </c>
      <c r="Y2187" s="3" t="s">
        <v>880</v>
      </c>
      <c r="Z2187" s="3" t="str">
        <f>INDEX(业务类型!$C$4:$C$8,MATCH(纤芯!Y2187,业务类型!$B$4:$B$8,0))</f>
        <v>IDLE</v>
      </c>
      <c r="AA2187" s="3"/>
    </row>
    <row r="2188" spans="1:27" ht="33" x14ac:dyDescent="0.2">
      <c r="A2188" s="3">
        <v>2185</v>
      </c>
      <c r="B2188" s="3">
        <f t="shared" si="169"/>
        <v>37017101043</v>
      </c>
      <c r="C2188" s="3" t="s">
        <v>1166</v>
      </c>
      <c r="D2188" s="3" t="s">
        <v>217</v>
      </c>
      <c r="E2188" s="3" t="str">
        <f>INDEX(光放段!$G$4:$G$237,MATCH(纤芯!G2188,光放段!$C$4:$C$237,0))</f>
        <v>山东二干|济南青岛3号管道光缆:济南四里村-淄博柳泉路</v>
      </c>
      <c r="F2188" s="3">
        <f>INDEX(光放段!$I$4:$I$237,MATCH(纤芯!H2188,光放段!$B$4:$B$237,0))</f>
        <v>37017100000</v>
      </c>
      <c r="G2188" s="3" t="str">
        <f t="shared" si="170"/>
        <v>山东二干|济南青岛3号管道光缆:济南四里村-明水</v>
      </c>
      <c r="H2188" s="3">
        <f>INDEX(光放段!$B$4:$B$237,MATCH(纤芯!G2188,光放段!$C$4:$C$237,0))</f>
        <v>37017101000</v>
      </c>
      <c r="I2188" s="3" t="str">
        <f t="shared" si="171"/>
        <v>济南青岛3号管道光缆</v>
      </c>
      <c r="J2188" s="3" t="str">
        <f>INDEX(子缆名称!$B$4:$B$29,纤芯!M2188)</f>
        <v>D缆</v>
      </c>
      <c r="K2188" s="3">
        <v>43</v>
      </c>
      <c r="L2188" s="3">
        <f t="shared" si="172"/>
        <v>7</v>
      </c>
      <c r="M2188" s="3">
        <f t="shared" si="173"/>
        <v>4</v>
      </c>
      <c r="N2188" s="3" t="s">
        <v>47</v>
      </c>
      <c r="O2188" s="3">
        <f>COUNTIF([1]局站!$D$4:$D$172,"="&amp;N2188)</f>
        <v>1</v>
      </c>
      <c r="P2188" s="3">
        <v>0</v>
      </c>
      <c r="Q2188" s="3">
        <v>0</v>
      </c>
      <c r="R2188" s="3">
        <v>0</v>
      </c>
      <c r="S2188" s="3" t="s">
        <v>63</v>
      </c>
      <c r="T2188" s="3">
        <f>COUNTIF([1]局站!$D$4:$D$172,"="&amp;S2188)</f>
        <v>1</v>
      </c>
      <c r="U2188" s="3">
        <v>0</v>
      </c>
      <c r="V2188" s="3">
        <v>0</v>
      </c>
      <c r="W2188" s="3">
        <v>0</v>
      </c>
      <c r="X2188" s="3" t="s">
        <v>1214</v>
      </c>
      <c r="Y2188" s="3" t="s">
        <v>880</v>
      </c>
      <c r="Z2188" s="3" t="str">
        <f>INDEX(业务类型!$C$4:$C$8,MATCH(纤芯!Y2188,业务类型!$B$4:$B$8,0))</f>
        <v>IDLE</v>
      </c>
      <c r="AA2188" s="3"/>
    </row>
    <row r="2189" spans="1:27" ht="33" x14ac:dyDescent="0.2">
      <c r="A2189" s="3">
        <v>2186</v>
      </c>
      <c r="B2189" s="3">
        <f t="shared" si="169"/>
        <v>37017101044</v>
      </c>
      <c r="C2189" s="3" t="s">
        <v>1166</v>
      </c>
      <c r="D2189" s="3" t="s">
        <v>217</v>
      </c>
      <c r="E2189" s="3" t="str">
        <f>INDEX(光放段!$G$4:$G$237,MATCH(纤芯!G2189,光放段!$C$4:$C$237,0))</f>
        <v>山东二干|济南青岛3号管道光缆:济南四里村-淄博柳泉路</v>
      </c>
      <c r="F2189" s="3">
        <f>INDEX(光放段!$I$4:$I$237,MATCH(纤芯!H2189,光放段!$B$4:$B$237,0))</f>
        <v>37017100000</v>
      </c>
      <c r="G2189" s="3" t="str">
        <f t="shared" si="170"/>
        <v>山东二干|济南青岛3号管道光缆:济南四里村-明水</v>
      </c>
      <c r="H2189" s="3">
        <f>INDEX(光放段!$B$4:$B$237,MATCH(纤芯!G2189,光放段!$C$4:$C$237,0))</f>
        <v>37017101000</v>
      </c>
      <c r="I2189" s="3" t="str">
        <f t="shared" si="171"/>
        <v>济南青岛3号管道光缆</v>
      </c>
      <c r="J2189" s="3" t="str">
        <f>INDEX(子缆名称!$B$4:$B$29,纤芯!M2189)</f>
        <v>D缆</v>
      </c>
      <c r="K2189" s="3">
        <v>44</v>
      </c>
      <c r="L2189" s="3">
        <f t="shared" si="172"/>
        <v>8</v>
      </c>
      <c r="M2189" s="3">
        <f t="shared" si="173"/>
        <v>4</v>
      </c>
      <c r="N2189" s="3" t="s">
        <v>47</v>
      </c>
      <c r="O2189" s="3">
        <f>COUNTIF([1]局站!$D$4:$D$172,"="&amp;N2189)</f>
        <v>1</v>
      </c>
      <c r="P2189" s="3">
        <v>0</v>
      </c>
      <c r="Q2189" s="3">
        <v>0</v>
      </c>
      <c r="R2189" s="3">
        <v>0</v>
      </c>
      <c r="S2189" s="3" t="s">
        <v>63</v>
      </c>
      <c r="T2189" s="3">
        <f>COUNTIF([1]局站!$D$4:$D$172,"="&amp;S2189)</f>
        <v>1</v>
      </c>
      <c r="U2189" s="3">
        <v>0</v>
      </c>
      <c r="V2189" s="3">
        <v>0</v>
      </c>
      <c r="W2189" s="3">
        <v>0</v>
      </c>
      <c r="X2189" s="3" t="s">
        <v>1214</v>
      </c>
      <c r="Y2189" s="3" t="s">
        <v>880</v>
      </c>
      <c r="Z2189" s="3" t="str">
        <f>INDEX(业务类型!$C$4:$C$8,MATCH(纤芯!Y2189,业务类型!$B$4:$B$8,0))</f>
        <v>IDLE</v>
      </c>
      <c r="AA2189" s="3"/>
    </row>
    <row r="2190" spans="1:27" ht="33" x14ac:dyDescent="0.2">
      <c r="A2190" s="3">
        <v>2187</v>
      </c>
      <c r="B2190" s="3">
        <f t="shared" si="169"/>
        <v>37017101045</v>
      </c>
      <c r="C2190" s="3" t="s">
        <v>1166</v>
      </c>
      <c r="D2190" s="3" t="s">
        <v>217</v>
      </c>
      <c r="E2190" s="3" t="str">
        <f>INDEX(光放段!$G$4:$G$237,MATCH(纤芯!G2190,光放段!$C$4:$C$237,0))</f>
        <v>山东二干|济南青岛3号管道光缆:济南四里村-淄博柳泉路</v>
      </c>
      <c r="F2190" s="3">
        <f>INDEX(光放段!$I$4:$I$237,MATCH(纤芯!H2190,光放段!$B$4:$B$237,0))</f>
        <v>37017100000</v>
      </c>
      <c r="G2190" s="3" t="str">
        <f t="shared" si="170"/>
        <v>山东二干|济南青岛3号管道光缆:济南四里村-明水</v>
      </c>
      <c r="H2190" s="3">
        <f>INDEX(光放段!$B$4:$B$237,MATCH(纤芯!G2190,光放段!$C$4:$C$237,0))</f>
        <v>37017101000</v>
      </c>
      <c r="I2190" s="3" t="str">
        <f t="shared" si="171"/>
        <v>济南青岛3号管道光缆</v>
      </c>
      <c r="J2190" s="3" t="str">
        <f>INDEX(子缆名称!$B$4:$B$29,纤芯!M2190)</f>
        <v>D缆</v>
      </c>
      <c r="K2190" s="3">
        <v>45</v>
      </c>
      <c r="L2190" s="3">
        <f t="shared" si="172"/>
        <v>9</v>
      </c>
      <c r="M2190" s="3">
        <f t="shared" si="173"/>
        <v>4</v>
      </c>
      <c r="N2190" s="3" t="s">
        <v>47</v>
      </c>
      <c r="O2190" s="3">
        <f>COUNTIF([1]局站!$D$4:$D$172,"="&amp;N2190)</f>
        <v>1</v>
      </c>
      <c r="P2190" s="3">
        <v>0</v>
      </c>
      <c r="Q2190" s="3">
        <v>0</v>
      </c>
      <c r="R2190" s="3">
        <v>0</v>
      </c>
      <c r="S2190" s="3" t="s">
        <v>63</v>
      </c>
      <c r="T2190" s="3">
        <f>COUNTIF([1]局站!$D$4:$D$172,"="&amp;S2190)</f>
        <v>1</v>
      </c>
      <c r="U2190" s="3">
        <v>0</v>
      </c>
      <c r="V2190" s="3">
        <v>0</v>
      </c>
      <c r="W2190" s="3">
        <v>0</v>
      </c>
      <c r="X2190" s="3" t="s">
        <v>1214</v>
      </c>
      <c r="Y2190" s="3" t="s">
        <v>880</v>
      </c>
      <c r="Z2190" s="3" t="str">
        <f>INDEX(业务类型!$C$4:$C$8,MATCH(纤芯!Y2190,业务类型!$B$4:$B$8,0))</f>
        <v>IDLE</v>
      </c>
      <c r="AA2190" s="3"/>
    </row>
    <row r="2191" spans="1:27" ht="33" x14ac:dyDescent="0.2">
      <c r="A2191" s="3">
        <v>2188</v>
      </c>
      <c r="B2191" s="3">
        <f t="shared" si="169"/>
        <v>37017101046</v>
      </c>
      <c r="C2191" s="3" t="s">
        <v>1166</v>
      </c>
      <c r="D2191" s="3" t="s">
        <v>217</v>
      </c>
      <c r="E2191" s="3" t="str">
        <f>INDEX(光放段!$G$4:$G$237,MATCH(纤芯!G2191,光放段!$C$4:$C$237,0))</f>
        <v>山东二干|济南青岛3号管道光缆:济南四里村-淄博柳泉路</v>
      </c>
      <c r="F2191" s="3">
        <f>INDEX(光放段!$I$4:$I$237,MATCH(纤芯!H2191,光放段!$B$4:$B$237,0))</f>
        <v>37017100000</v>
      </c>
      <c r="G2191" s="3" t="str">
        <f t="shared" si="170"/>
        <v>山东二干|济南青岛3号管道光缆:济南四里村-明水</v>
      </c>
      <c r="H2191" s="3">
        <f>INDEX(光放段!$B$4:$B$237,MATCH(纤芯!G2191,光放段!$C$4:$C$237,0))</f>
        <v>37017101000</v>
      </c>
      <c r="I2191" s="3" t="str">
        <f t="shared" si="171"/>
        <v>济南青岛3号管道光缆</v>
      </c>
      <c r="J2191" s="3" t="str">
        <f>INDEX(子缆名称!$B$4:$B$29,纤芯!M2191)</f>
        <v>D缆</v>
      </c>
      <c r="K2191" s="3">
        <v>46</v>
      </c>
      <c r="L2191" s="3">
        <f t="shared" si="172"/>
        <v>10</v>
      </c>
      <c r="M2191" s="3">
        <f t="shared" si="173"/>
        <v>4</v>
      </c>
      <c r="N2191" s="3" t="s">
        <v>47</v>
      </c>
      <c r="O2191" s="3">
        <f>COUNTIF([1]局站!$D$4:$D$172,"="&amp;N2191)</f>
        <v>1</v>
      </c>
      <c r="P2191" s="3">
        <v>0</v>
      </c>
      <c r="Q2191" s="3">
        <v>0</v>
      </c>
      <c r="R2191" s="3">
        <v>0</v>
      </c>
      <c r="S2191" s="3" t="s">
        <v>63</v>
      </c>
      <c r="T2191" s="3">
        <f>COUNTIF([1]局站!$D$4:$D$172,"="&amp;S2191)</f>
        <v>1</v>
      </c>
      <c r="U2191" s="3">
        <v>0</v>
      </c>
      <c r="V2191" s="3">
        <v>0</v>
      </c>
      <c r="W2191" s="3">
        <v>0</v>
      </c>
      <c r="X2191" s="3" t="s">
        <v>1214</v>
      </c>
      <c r="Y2191" s="3" t="s">
        <v>880</v>
      </c>
      <c r="Z2191" s="3" t="str">
        <f>INDEX(业务类型!$C$4:$C$8,MATCH(纤芯!Y2191,业务类型!$B$4:$B$8,0))</f>
        <v>IDLE</v>
      </c>
      <c r="AA2191" s="3"/>
    </row>
    <row r="2192" spans="1:27" ht="33" x14ac:dyDescent="0.2">
      <c r="A2192" s="3">
        <v>2189</v>
      </c>
      <c r="B2192" s="3">
        <f t="shared" si="169"/>
        <v>37017101047</v>
      </c>
      <c r="C2192" s="3" t="s">
        <v>1166</v>
      </c>
      <c r="D2192" s="3" t="s">
        <v>217</v>
      </c>
      <c r="E2192" s="3" t="str">
        <f>INDEX(光放段!$G$4:$G$237,MATCH(纤芯!G2192,光放段!$C$4:$C$237,0))</f>
        <v>山东二干|济南青岛3号管道光缆:济南四里村-淄博柳泉路</v>
      </c>
      <c r="F2192" s="3">
        <f>INDEX(光放段!$I$4:$I$237,MATCH(纤芯!H2192,光放段!$B$4:$B$237,0))</f>
        <v>37017100000</v>
      </c>
      <c r="G2192" s="3" t="str">
        <f t="shared" si="170"/>
        <v>山东二干|济南青岛3号管道光缆:济南四里村-明水</v>
      </c>
      <c r="H2192" s="3">
        <f>INDEX(光放段!$B$4:$B$237,MATCH(纤芯!G2192,光放段!$C$4:$C$237,0))</f>
        <v>37017101000</v>
      </c>
      <c r="I2192" s="3" t="str">
        <f t="shared" si="171"/>
        <v>济南青岛3号管道光缆</v>
      </c>
      <c r="J2192" s="3" t="str">
        <f>INDEX(子缆名称!$B$4:$B$29,纤芯!M2192)</f>
        <v>D缆</v>
      </c>
      <c r="K2192" s="3">
        <v>47</v>
      </c>
      <c r="L2192" s="3">
        <f t="shared" si="172"/>
        <v>11</v>
      </c>
      <c r="M2192" s="3">
        <f t="shared" si="173"/>
        <v>4</v>
      </c>
      <c r="N2192" s="3" t="s">
        <v>47</v>
      </c>
      <c r="O2192" s="3">
        <f>COUNTIF([1]局站!$D$4:$D$172,"="&amp;N2192)</f>
        <v>1</v>
      </c>
      <c r="P2192" s="3">
        <v>0</v>
      </c>
      <c r="Q2192" s="3">
        <v>0</v>
      </c>
      <c r="R2192" s="3">
        <v>0</v>
      </c>
      <c r="S2192" s="3" t="s">
        <v>63</v>
      </c>
      <c r="T2192" s="3">
        <f>COUNTIF([1]局站!$D$4:$D$172,"="&amp;S2192)</f>
        <v>1</v>
      </c>
      <c r="U2192" s="3">
        <v>0</v>
      </c>
      <c r="V2192" s="3">
        <v>0</v>
      </c>
      <c r="W2192" s="3">
        <v>0</v>
      </c>
      <c r="X2192" s="3" t="s">
        <v>1214</v>
      </c>
      <c r="Y2192" s="3" t="s">
        <v>880</v>
      </c>
      <c r="Z2192" s="3" t="str">
        <f>INDEX(业务类型!$C$4:$C$8,MATCH(纤芯!Y2192,业务类型!$B$4:$B$8,0))</f>
        <v>IDLE</v>
      </c>
      <c r="AA2192" s="3"/>
    </row>
    <row r="2193" spans="1:27" ht="33" x14ac:dyDescent="0.2">
      <c r="A2193" s="3">
        <v>2190</v>
      </c>
      <c r="B2193" s="3">
        <f t="shared" si="169"/>
        <v>37017101048</v>
      </c>
      <c r="C2193" s="3" t="s">
        <v>1166</v>
      </c>
      <c r="D2193" s="3" t="s">
        <v>217</v>
      </c>
      <c r="E2193" s="3" t="str">
        <f>INDEX(光放段!$G$4:$G$237,MATCH(纤芯!G2193,光放段!$C$4:$C$237,0))</f>
        <v>山东二干|济南青岛3号管道光缆:济南四里村-淄博柳泉路</v>
      </c>
      <c r="F2193" s="3">
        <f>INDEX(光放段!$I$4:$I$237,MATCH(纤芯!H2193,光放段!$B$4:$B$237,0))</f>
        <v>37017100000</v>
      </c>
      <c r="G2193" s="3" t="str">
        <f t="shared" si="170"/>
        <v>山东二干|济南青岛3号管道光缆:济南四里村-明水</v>
      </c>
      <c r="H2193" s="3">
        <f>INDEX(光放段!$B$4:$B$237,MATCH(纤芯!G2193,光放段!$C$4:$C$237,0))</f>
        <v>37017101000</v>
      </c>
      <c r="I2193" s="3" t="str">
        <f t="shared" si="171"/>
        <v>济南青岛3号管道光缆</v>
      </c>
      <c r="J2193" s="3" t="str">
        <f>INDEX(子缆名称!$B$4:$B$29,纤芯!M2193)</f>
        <v>D缆</v>
      </c>
      <c r="K2193" s="3">
        <v>48</v>
      </c>
      <c r="L2193" s="3">
        <f t="shared" si="172"/>
        <v>12</v>
      </c>
      <c r="M2193" s="3">
        <f t="shared" si="173"/>
        <v>4</v>
      </c>
      <c r="N2193" s="3" t="s">
        <v>47</v>
      </c>
      <c r="O2193" s="3">
        <f>COUNTIF([1]局站!$D$4:$D$172,"="&amp;N2193)</f>
        <v>1</v>
      </c>
      <c r="P2193" s="3">
        <v>0</v>
      </c>
      <c r="Q2193" s="3">
        <v>0</v>
      </c>
      <c r="R2193" s="3">
        <v>0</v>
      </c>
      <c r="S2193" s="3" t="s">
        <v>63</v>
      </c>
      <c r="T2193" s="3">
        <f>COUNTIF([1]局站!$D$4:$D$172,"="&amp;S2193)</f>
        <v>1</v>
      </c>
      <c r="U2193" s="3">
        <v>0</v>
      </c>
      <c r="V2193" s="3">
        <v>0</v>
      </c>
      <c r="W2193" s="3">
        <v>0</v>
      </c>
      <c r="X2193" s="3" t="s">
        <v>1214</v>
      </c>
      <c r="Y2193" s="3" t="s">
        <v>880</v>
      </c>
      <c r="Z2193" s="3" t="str">
        <f>INDEX(业务类型!$C$4:$C$8,MATCH(纤芯!Y2193,业务类型!$B$4:$B$8,0))</f>
        <v>IDLE</v>
      </c>
      <c r="AA2193" s="3"/>
    </row>
    <row r="2194" spans="1:27" ht="33" x14ac:dyDescent="0.2">
      <c r="A2194" s="3">
        <v>2191</v>
      </c>
      <c r="B2194" s="3">
        <f t="shared" si="169"/>
        <v>37017101049</v>
      </c>
      <c r="C2194" s="3" t="s">
        <v>1166</v>
      </c>
      <c r="D2194" s="3" t="s">
        <v>217</v>
      </c>
      <c r="E2194" s="3" t="str">
        <f>INDEX(光放段!$G$4:$G$237,MATCH(纤芯!G2194,光放段!$C$4:$C$237,0))</f>
        <v>山东二干|济南青岛3号管道光缆:济南四里村-淄博柳泉路</v>
      </c>
      <c r="F2194" s="3">
        <f>INDEX(光放段!$I$4:$I$237,MATCH(纤芯!H2194,光放段!$B$4:$B$237,0))</f>
        <v>37017100000</v>
      </c>
      <c r="G2194" s="3" t="str">
        <f t="shared" si="170"/>
        <v>山东二干|济南青岛3号管道光缆:济南四里村-明水</v>
      </c>
      <c r="H2194" s="3">
        <f>INDEX(光放段!$B$4:$B$237,MATCH(纤芯!G2194,光放段!$C$4:$C$237,0))</f>
        <v>37017101000</v>
      </c>
      <c r="I2194" s="3" t="str">
        <f t="shared" si="171"/>
        <v>济南青岛3号管道光缆</v>
      </c>
      <c r="J2194" s="3" t="str">
        <f>INDEX(子缆名称!$B$4:$B$29,纤芯!M2194)</f>
        <v>E缆</v>
      </c>
      <c r="K2194" s="3">
        <v>49</v>
      </c>
      <c r="L2194" s="3">
        <f t="shared" si="172"/>
        <v>1</v>
      </c>
      <c r="M2194" s="3">
        <f t="shared" si="173"/>
        <v>5</v>
      </c>
      <c r="N2194" s="3" t="s">
        <v>47</v>
      </c>
      <c r="O2194" s="3">
        <f>COUNTIF([1]局站!$D$4:$D$172,"="&amp;N2194)</f>
        <v>1</v>
      </c>
      <c r="P2194" s="3">
        <v>0</v>
      </c>
      <c r="Q2194" s="3">
        <v>0</v>
      </c>
      <c r="R2194" s="3">
        <v>0</v>
      </c>
      <c r="S2194" s="3" t="s">
        <v>63</v>
      </c>
      <c r="T2194" s="3">
        <f>COUNTIF([1]局站!$D$4:$D$172,"="&amp;S2194)</f>
        <v>1</v>
      </c>
      <c r="U2194" s="3">
        <v>0</v>
      </c>
      <c r="V2194" s="3">
        <v>0</v>
      </c>
      <c r="W2194" s="3">
        <v>0</v>
      </c>
      <c r="X2194" s="3" t="s">
        <v>1214</v>
      </c>
      <c r="Y2194" s="3" t="s">
        <v>880</v>
      </c>
      <c r="Z2194" s="3" t="str">
        <f>INDEX(业务类型!$C$4:$C$8,MATCH(纤芯!Y2194,业务类型!$B$4:$B$8,0))</f>
        <v>IDLE</v>
      </c>
      <c r="AA2194" s="3"/>
    </row>
    <row r="2195" spans="1:27" ht="33" x14ac:dyDescent="0.2">
      <c r="A2195" s="3">
        <v>2192</v>
      </c>
      <c r="B2195" s="3">
        <f t="shared" si="169"/>
        <v>37017101050</v>
      </c>
      <c r="C2195" s="3" t="s">
        <v>1166</v>
      </c>
      <c r="D2195" s="3" t="s">
        <v>217</v>
      </c>
      <c r="E2195" s="3" t="str">
        <f>INDEX(光放段!$G$4:$G$237,MATCH(纤芯!G2195,光放段!$C$4:$C$237,0))</f>
        <v>山东二干|济南青岛3号管道光缆:济南四里村-淄博柳泉路</v>
      </c>
      <c r="F2195" s="3">
        <f>INDEX(光放段!$I$4:$I$237,MATCH(纤芯!H2195,光放段!$B$4:$B$237,0))</f>
        <v>37017100000</v>
      </c>
      <c r="G2195" s="3" t="str">
        <f t="shared" si="170"/>
        <v>山东二干|济南青岛3号管道光缆:济南四里村-明水</v>
      </c>
      <c r="H2195" s="3">
        <f>INDEX(光放段!$B$4:$B$237,MATCH(纤芯!G2195,光放段!$C$4:$C$237,0))</f>
        <v>37017101000</v>
      </c>
      <c r="I2195" s="3" t="str">
        <f t="shared" si="171"/>
        <v>济南青岛3号管道光缆</v>
      </c>
      <c r="J2195" s="3" t="str">
        <f>INDEX(子缆名称!$B$4:$B$29,纤芯!M2195)</f>
        <v>E缆</v>
      </c>
      <c r="K2195" s="3">
        <v>50</v>
      </c>
      <c r="L2195" s="3">
        <f t="shared" si="172"/>
        <v>2</v>
      </c>
      <c r="M2195" s="3">
        <f t="shared" si="173"/>
        <v>5</v>
      </c>
      <c r="N2195" s="3" t="s">
        <v>47</v>
      </c>
      <c r="O2195" s="3">
        <f>COUNTIF([1]局站!$D$4:$D$172,"="&amp;N2195)</f>
        <v>1</v>
      </c>
      <c r="P2195" s="3">
        <v>0</v>
      </c>
      <c r="Q2195" s="3">
        <v>0</v>
      </c>
      <c r="R2195" s="3">
        <v>0</v>
      </c>
      <c r="S2195" s="3" t="s">
        <v>63</v>
      </c>
      <c r="T2195" s="3">
        <f>COUNTIF([1]局站!$D$4:$D$172,"="&amp;S2195)</f>
        <v>1</v>
      </c>
      <c r="U2195" s="3">
        <v>0</v>
      </c>
      <c r="V2195" s="3">
        <v>0</v>
      </c>
      <c r="W2195" s="3">
        <v>0</v>
      </c>
      <c r="X2195" s="3" t="s">
        <v>1214</v>
      </c>
      <c r="Y2195" s="3" t="s">
        <v>880</v>
      </c>
      <c r="Z2195" s="3" t="str">
        <f>INDEX(业务类型!$C$4:$C$8,MATCH(纤芯!Y2195,业务类型!$B$4:$B$8,0))</f>
        <v>IDLE</v>
      </c>
      <c r="AA2195" s="3"/>
    </row>
    <row r="2196" spans="1:27" ht="33" x14ac:dyDescent="0.2">
      <c r="A2196" s="3">
        <v>2193</v>
      </c>
      <c r="B2196" s="3">
        <f t="shared" si="169"/>
        <v>37017101051</v>
      </c>
      <c r="C2196" s="3" t="s">
        <v>1166</v>
      </c>
      <c r="D2196" s="3" t="s">
        <v>217</v>
      </c>
      <c r="E2196" s="3" t="str">
        <f>INDEX(光放段!$G$4:$G$237,MATCH(纤芯!G2196,光放段!$C$4:$C$237,0))</f>
        <v>山东二干|济南青岛3号管道光缆:济南四里村-淄博柳泉路</v>
      </c>
      <c r="F2196" s="3">
        <f>INDEX(光放段!$I$4:$I$237,MATCH(纤芯!H2196,光放段!$B$4:$B$237,0))</f>
        <v>37017100000</v>
      </c>
      <c r="G2196" s="3" t="str">
        <f t="shared" si="170"/>
        <v>山东二干|济南青岛3号管道光缆:济南四里村-明水</v>
      </c>
      <c r="H2196" s="3">
        <f>INDEX(光放段!$B$4:$B$237,MATCH(纤芯!G2196,光放段!$C$4:$C$237,0))</f>
        <v>37017101000</v>
      </c>
      <c r="I2196" s="3" t="str">
        <f t="shared" si="171"/>
        <v>济南青岛3号管道光缆</v>
      </c>
      <c r="J2196" s="3" t="str">
        <f>INDEX(子缆名称!$B$4:$B$29,纤芯!M2196)</f>
        <v>E缆</v>
      </c>
      <c r="K2196" s="3">
        <v>51</v>
      </c>
      <c r="L2196" s="3">
        <f t="shared" si="172"/>
        <v>3</v>
      </c>
      <c r="M2196" s="3">
        <f t="shared" si="173"/>
        <v>5</v>
      </c>
      <c r="N2196" s="3" t="s">
        <v>47</v>
      </c>
      <c r="O2196" s="3">
        <f>COUNTIF([1]局站!$D$4:$D$172,"="&amp;N2196)</f>
        <v>1</v>
      </c>
      <c r="P2196" s="3">
        <v>0</v>
      </c>
      <c r="Q2196" s="3">
        <v>0</v>
      </c>
      <c r="R2196" s="3">
        <v>0</v>
      </c>
      <c r="S2196" s="3" t="s">
        <v>63</v>
      </c>
      <c r="T2196" s="3">
        <f>COUNTIF([1]局站!$D$4:$D$172,"="&amp;S2196)</f>
        <v>1</v>
      </c>
      <c r="U2196" s="3">
        <v>0</v>
      </c>
      <c r="V2196" s="3">
        <v>0</v>
      </c>
      <c r="W2196" s="3">
        <v>0</v>
      </c>
      <c r="X2196" s="3" t="s">
        <v>1214</v>
      </c>
      <c r="Y2196" s="3" t="s">
        <v>852</v>
      </c>
      <c r="Z2196" s="3" t="str">
        <f>INDEX(业务类型!$C$4:$C$8,MATCH(纤芯!Y2196,业务类型!$B$4:$B$8,0))</f>
        <v>TWO</v>
      </c>
      <c r="AA2196" s="3" t="s">
        <v>955</v>
      </c>
    </row>
    <row r="2197" spans="1:27" ht="33" x14ac:dyDescent="0.2">
      <c r="A2197" s="3">
        <v>2194</v>
      </c>
      <c r="B2197" s="3">
        <f t="shared" ref="B2197:B2260" si="174">H2197+K2197</f>
        <v>37017101052</v>
      </c>
      <c r="C2197" s="3" t="s">
        <v>1166</v>
      </c>
      <c r="D2197" s="3" t="s">
        <v>217</v>
      </c>
      <c r="E2197" s="3" t="str">
        <f>INDEX(光放段!$G$4:$G$237,MATCH(纤芯!G2197,光放段!$C$4:$C$237,0))</f>
        <v>山东二干|济南青岛3号管道光缆:济南四里村-淄博柳泉路</v>
      </c>
      <c r="F2197" s="3">
        <f>INDEX(光放段!$I$4:$I$237,MATCH(纤芯!H2197,光放段!$B$4:$B$237,0))</f>
        <v>37017100000</v>
      </c>
      <c r="G2197" s="3" t="str">
        <f t="shared" si="170"/>
        <v>山东二干|济南青岛3号管道光缆:济南四里村-明水</v>
      </c>
      <c r="H2197" s="3">
        <f>INDEX(光放段!$B$4:$B$237,MATCH(纤芯!G2197,光放段!$C$4:$C$237,0))</f>
        <v>37017101000</v>
      </c>
      <c r="I2197" s="3" t="str">
        <f t="shared" si="171"/>
        <v>济南青岛3号管道光缆</v>
      </c>
      <c r="J2197" s="3" t="str">
        <f>INDEX(子缆名称!$B$4:$B$29,纤芯!M2197)</f>
        <v>E缆</v>
      </c>
      <c r="K2197" s="3">
        <v>52</v>
      </c>
      <c r="L2197" s="3">
        <f t="shared" si="172"/>
        <v>4</v>
      </c>
      <c r="M2197" s="3">
        <f t="shared" si="173"/>
        <v>5</v>
      </c>
      <c r="N2197" s="3" t="s">
        <v>47</v>
      </c>
      <c r="O2197" s="3">
        <f>COUNTIF([1]局站!$D$4:$D$172,"="&amp;N2197)</f>
        <v>1</v>
      </c>
      <c r="P2197" s="3">
        <v>0</v>
      </c>
      <c r="Q2197" s="3">
        <v>0</v>
      </c>
      <c r="R2197" s="3">
        <v>0</v>
      </c>
      <c r="S2197" s="3" t="s">
        <v>63</v>
      </c>
      <c r="T2197" s="3">
        <f>COUNTIF([1]局站!$D$4:$D$172,"="&amp;S2197)</f>
        <v>1</v>
      </c>
      <c r="U2197" s="3">
        <v>0</v>
      </c>
      <c r="V2197" s="3">
        <v>0</v>
      </c>
      <c r="W2197" s="3">
        <v>0</v>
      </c>
      <c r="X2197" s="3" t="s">
        <v>1214</v>
      </c>
      <c r="Y2197" s="3" t="s">
        <v>852</v>
      </c>
      <c r="Z2197" s="3" t="str">
        <f>INDEX(业务类型!$C$4:$C$8,MATCH(纤芯!Y2197,业务类型!$B$4:$B$8,0))</f>
        <v>TWO</v>
      </c>
      <c r="AA2197" s="3" t="s">
        <v>955</v>
      </c>
    </row>
    <row r="2198" spans="1:27" ht="33" x14ac:dyDescent="0.2">
      <c r="A2198" s="3">
        <v>2195</v>
      </c>
      <c r="B2198" s="3">
        <f t="shared" si="174"/>
        <v>37017101053</v>
      </c>
      <c r="C2198" s="3" t="s">
        <v>1166</v>
      </c>
      <c r="D2198" s="3" t="s">
        <v>217</v>
      </c>
      <c r="E2198" s="3" t="str">
        <f>INDEX(光放段!$G$4:$G$237,MATCH(纤芯!G2198,光放段!$C$4:$C$237,0))</f>
        <v>山东二干|济南青岛3号管道光缆:济南四里村-淄博柳泉路</v>
      </c>
      <c r="F2198" s="3">
        <f>INDEX(光放段!$I$4:$I$237,MATCH(纤芯!H2198,光放段!$B$4:$B$237,0))</f>
        <v>37017100000</v>
      </c>
      <c r="G2198" s="3" t="str">
        <f t="shared" si="170"/>
        <v>山东二干|济南青岛3号管道光缆:济南四里村-明水</v>
      </c>
      <c r="H2198" s="3">
        <f>INDEX(光放段!$B$4:$B$237,MATCH(纤芯!G2198,光放段!$C$4:$C$237,0))</f>
        <v>37017101000</v>
      </c>
      <c r="I2198" s="3" t="str">
        <f t="shared" si="171"/>
        <v>济南青岛3号管道光缆</v>
      </c>
      <c r="J2198" s="3" t="str">
        <f>INDEX(子缆名称!$B$4:$B$29,纤芯!M2198)</f>
        <v>E缆</v>
      </c>
      <c r="K2198" s="3">
        <v>53</v>
      </c>
      <c r="L2198" s="3">
        <f t="shared" si="172"/>
        <v>5</v>
      </c>
      <c r="M2198" s="3">
        <f t="shared" si="173"/>
        <v>5</v>
      </c>
      <c r="N2198" s="3" t="s">
        <v>47</v>
      </c>
      <c r="O2198" s="3">
        <f>COUNTIF([1]局站!$D$4:$D$172,"="&amp;N2198)</f>
        <v>1</v>
      </c>
      <c r="P2198" s="3">
        <v>0</v>
      </c>
      <c r="Q2198" s="3">
        <v>0</v>
      </c>
      <c r="R2198" s="3">
        <v>0</v>
      </c>
      <c r="S2198" s="3" t="s">
        <v>63</v>
      </c>
      <c r="T2198" s="3">
        <f>COUNTIF([1]局站!$D$4:$D$172,"="&amp;S2198)</f>
        <v>1</v>
      </c>
      <c r="U2198" s="3">
        <v>0</v>
      </c>
      <c r="V2198" s="3">
        <v>0</v>
      </c>
      <c r="W2198" s="3">
        <v>0</v>
      </c>
      <c r="X2198" s="3" t="s">
        <v>1214</v>
      </c>
      <c r="Y2198" s="3" t="s">
        <v>852</v>
      </c>
      <c r="Z2198" s="3" t="str">
        <f>INDEX(业务类型!$C$4:$C$8,MATCH(纤芯!Y2198,业务类型!$B$4:$B$8,0))</f>
        <v>TWO</v>
      </c>
      <c r="AA2198" s="3" t="s">
        <v>954</v>
      </c>
    </row>
    <row r="2199" spans="1:27" ht="33" x14ac:dyDescent="0.2">
      <c r="A2199" s="3">
        <v>2196</v>
      </c>
      <c r="B2199" s="3">
        <f t="shared" si="174"/>
        <v>37017101054</v>
      </c>
      <c r="C2199" s="3" t="s">
        <v>1166</v>
      </c>
      <c r="D2199" s="3" t="s">
        <v>217</v>
      </c>
      <c r="E2199" s="3" t="str">
        <f>INDEX(光放段!$G$4:$G$237,MATCH(纤芯!G2199,光放段!$C$4:$C$237,0))</f>
        <v>山东二干|济南青岛3号管道光缆:济南四里村-淄博柳泉路</v>
      </c>
      <c r="F2199" s="3">
        <f>INDEX(光放段!$I$4:$I$237,MATCH(纤芯!H2199,光放段!$B$4:$B$237,0))</f>
        <v>37017100000</v>
      </c>
      <c r="G2199" s="3" t="str">
        <f t="shared" si="170"/>
        <v>山东二干|济南青岛3号管道光缆:济南四里村-明水</v>
      </c>
      <c r="H2199" s="3">
        <f>INDEX(光放段!$B$4:$B$237,MATCH(纤芯!G2199,光放段!$C$4:$C$237,0))</f>
        <v>37017101000</v>
      </c>
      <c r="I2199" s="3" t="str">
        <f t="shared" si="171"/>
        <v>济南青岛3号管道光缆</v>
      </c>
      <c r="J2199" s="3" t="str">
        <f>INDEX(子缆名称!$B$4:$B$29,纤芯!M2199)</f>
        <v>E缆</v>
      </c>
      <c r="K2199" s="3">
        <v>54</v>
      </c>
      <c r="L2199" s="3">
        <f t="shared" si="172"/>
        <v>6</v>
      </c>
      <c r="M2199" s="3">
        <f t="shared" si="173"/>
        <v>5</v>
      </c>
      <c r="N2199" s="3" t="s">
        <v>47</v>
      </c>
      <c r="O2199" s="3">
        <f>COUNTIF([1]局站!$D$4:$D$172,"="&amp;N2199)</f>
        <v>1</v>
      </c>
      <c r="P2199" s="3">
        <v>0</v>
      </c>
      <c r="Q2199" s="3">
        <v>0</v>
      </c>
      <c r="R2199" s="3">
        <v>0</v>
      </c>
      <c r="S2199" s="3" t="s">
        <v>63</v>
      </c>
      <c r="T2199" s="3">
        <f>COUNTIF([1]局站!$D$4:$D$172,"="&amp;S2199)</f>
        <v>1</v>
      </c>
      <c r="U2199" s="3">
        <v>0</v>
      </c>
      <c r="V2199" s="3">
        <v>0</v>
      </c>
      <c r="W2199" s="3">
        <v>0</v>
      </c>
      <c r="X2199" s="3" t="s">
        <v>1214</v>
      </c>
      <c r="Y2199" s="3" t="s">
        <v>852</v>
      </c>
      <c r="Z2199" s="3" t="str">
        <f>INDEX(业务类型!$C$4:$C$8,MATCH(纤芯!Y2199,业务类型!$B$4:$B$8,0))</f>
        <v>TWO</v>
      </c>
      <c r="AA2199" s="3" t="s">
        <v>954</v>
      </c>
    </row>
    <row r="2200" spans="1:27" ht="33" x14ac:dyDescent="0.2">
      <c r="A2200" s="3">
        <v>2197</v>
      </c>
      <c r="B2200" s="3">
        <f t="shared" si="174"/>
        <v>37017101055</v>
      </c>
      <c r="C2200" s="3" t="s">
        <v>1166</v>
      </c>
      <c r="D2200" s="3" t="s">
        <v>217</v>
      </c>
      <c r="E2200" s="3" t="str">
        <f>INDEX(光放段!$G$4:$G$237,MATCH(纤芯!G2200,光放段!$C$4:$C$237,0))</f>
        <v>山东二干|济南青岛3号管道光缆:济南四里村-淄博柳泉路</v>
      </c>
      <c r="F2200" s="3">
        <f>INDEX(光放段!$I$4:$I$237,MATCH(纤芯!H2200,光放段!$B$4:$B$237,0))</f>
        <v>37017100000</v>
      </c>
      <c r="G2200" s="3" t="str">
        <f t="shared" si="170"/>
        <v>山东二干|济南青岛3号管道光缆:济南四里村-明水</v>
      </c>
      <c r="H2200" s="3">
        <f>INDEX(光放段!$B$4:$B$237,MATCH(纤芯!G2200,光放段!$C$4:$C$237,0))</f>
        <v>37017101000</v>
      </c>
      <c r="I2200" s="3" t="str">
        <f t="shared" si="171"/>
        <v>济南青岛3号管道光缆</v>
      </c>
      <c r="J2200" s="3" t="str">
        <f>INDEX(子缆名称!$B$4:$B$29,纤芯!M2200)</f>
        <v>E缆</v>
      </c>
      <c r="K2200" s="3">
        <v>55</v>
      </c>
      <c r="L2200" s="3">
        <f t="shared" si="172"/>
        <v>7</v>
      </c>
      <c r="M2200" s="3">
        <f t="shared" si="173"/>
        <v>5</v>
      </c>
      <c r="N2200" s="3" t="s">
        <v>47</v>
      </c>
      <c r="O2200" s="3">
        <f>COUNTIF([1]局站!$D$4:$D$172,"="&amp;N2200)</f>
        <v>1</v>
      </c>
      <c r="P2200" s="3">
        <v>0</v>
      </c>
      <c r="Q2200" s="3">
        <v>0</v>
      </c>
      <c r="R2200" s="3">
        <v>0</v>
      </c>
      <c r="S2200" s="3" t="s">
        <v>63</v>
      </c>
      <c r="T2200" s="3">
        <f>COUNTIF([1]局站!$D$4:$D$172,"="&amp;S2200)</f>
        <v>1</v>
      </c>
      <c r="U2200" s="3">
        <v>0</v>
      </c>
      <c r="V2200" s="3">
        <v>0</v>
      </c>
      <c r="W2200" s="3">
        <v>0</v>
      </c>
      <c r="X2200" s="3" t="s">
        <v>1214</v>
      </c>
      <c r="Y2200" s="3" t="s">
        <v>852</v>
      </c>
      <c r="Z2200" s="3" t="str">
        <f>INDEX(业务类型!$C$4:$C$8,MATCH(纤芯!Y2200,业务类型!$B$4:$B$8,0))</f>
        <v>TWO</v>
      </c>
      <c r="AA2200" s="3" t="s">
        <v>885</v>
      </c>
    </row>
    <row r="2201" spans="1:27" ht="33" x14ac:dyDescent="0.2">
      <c r="A2201" s="3">
        <v>2198</v>
      </c>
      <c r="B2201" s="3">
        <f t="shared" si="174"/>
        <v>37017101056</v>
      </c>
      <c r="C2201" s="3" t="s">
        <v>1166</v>
      </c>
      <c r="D2201" s="3" t="s">
        <v>217</v>
      </c>
      <c r="E2201" s="3" t="str">
        <f>INDEX(光放段!$G$4:$G$237,MATCH(纤芯!G2201,光放段!$C$4:$C$237,0))</f>
        <v>山东二干|济南青岛3号管道光缆:济南四里村-淄博柳泉路</v>
      </c>
      <c r="F2201" s="3">
        <f>INDEX(光放段!$I$4:$I$237,MATCH(纤芯!H2201,光放段!$B$4:$B$237,0))</f>
        <v>37017100000</v>
      </c>
      <c r="G2201" s="3" t="str">
        <f t="shared" si="170"/>
        <v>山东二干|济南青岛3号管道光缆:济南四里村-明水</v>
      </c>
      <c r="H2201" s="3">
        <f>INDEX(光放段!$B$4:$B$237,MATCH(纤芯!G2201,光放段!$C$4:$C$237,0))</f>
        <v>37017101000</v>
      </c>
      <c r="I2201" s="3" t="str">
        <f t="shared" si="171"/>
        <v>济南青岛3号管道光缆</v>
      </c>
      <c r="J2201" s="3" t="str">
        <f>INDEX(子缆名称!$B$4:$B$29,纤芯!M2201)</f>
        <v>E缆</v>
      </c>
      <c r="K2201" s="3">
        <v>56</v>
      </c>
      <c r="L2201" s="3">
        <f t="shared" si="172"/>
        <v>8</v>
      </c>
      <c r="M2201" s="3">
        <f t="shared" si="173"/>
        <v>5</v>
      </c>
      <c r="N2201" s="3" t="s">
        <v>47</v>
      </c>
      <c r="O2201" s="3">
        <f>COUNTIF([1]局站!$D$4:$D$172,"="&amp;N2201)</f>
        <v>1</v>
      </c>
      <c r="P2201" s="3">
        <v>0</v>
      </c>
      <c r="Q2201" s="3">
        <v>0</v>
      </c>
      <c r="R2201" s="3">
        <v>0</v>
      </c>
      <c r="S2201" s="3" t="s">
        <v>63</v>
      </c>
      <c r="T2201" s="3">
        <f>COUNTIF([1]局站!$D$4:$D$172,"="&amp;S2201)</f>
        <v>1</v>
      </c>
      <c r="U2201" s="3">
        <v>0</v>
      </c>
      <c r="V2201" s="3">
        <v>0</v>
      </c>
      <c r="W2201" s="3">
        <v>0</v>
      </c>
      <c r="X2201" s="3" t="s">
        <v>1214</v>
      </c>
      <c r="Y2201" s="3" t="s">
        <v>852</v>
      </c>
      <c r="Z2201" s="3" t="str">
        <f>INDEX(业务类型!$C$4:$C$8,MATCH(纤芯!Y2201,业务类型!$B$4:$B$8,0))</f>
        <v>TWO</v>
      </c>
      <c r="AA2201" s="3" t="s">
        <v>885</v>
      </c>
    </row>
    <row r="2202" spans="1:27" ht="33" x14ac:dyDescent="0.2">
      <c r="A2202" s="3">
        <v>2199</v>
      </c>
      <c r="B2202" s="3">
        <f t="shared" si="174"/>
        <v>37017101057</v>
      </c>
      <c r="C2202" s="3" t="s">
        <v>1166</v>
      </c>
      <c r="D2202" s="3" t="s">
        <v>217</v>
      </c>
      <c r="E2202" s="3" t="str">
        <f>INDEX(光放段!$G$4:$G$237,MATCH(纤芯!G2202,光放段!$C$4:$C$237,0))</f>
        <v>山东二干|济南青岛3号管道光缆:济南四里村-淄博柳泉路</v>
      </c>
      <c r="F2202" s="3">
        <f>INDEX(光放段!$I$4:$I$237,MATCH(纤芯!H2202,光放段!$B$4:$B$237,0))</f>
        <v>37017100000</v>
      </c>
      <c r="G2202" s="3" t="str">
        <f t="shared" si="170"/>
        <v>山东二干|济南青岛3号管道光缆:济南四里村-明水</v>
      </c>
      <c r="H2202" s="3">
        <f>INDEX(光放段!$B$4:$B$237,MATCH(纤芯!G2202,光放段!$C$4:$C$237,0))</f>
        <v>37017101000</v>
      </c>
      <c r="I2202" s="3" t="str">
        <f t="shared" si="171"/>
        <v>济南青岛3号管道光缆</v>
      </c>
      <c r="J2202" s="3" t="str">
        <f>INDEX(子缆名称!$B$4:$B$29,纤芯!M2202)</f>
        <v>E缆</v>
      </c>
      <c r="K2202" s="3">
        <v>57</v>
      </c>
      <c r="L2202" s="3">
        <f t="shared" si="172"/>
        <v>9</v>
      </c>
      <c r="M2202" s="3">
        <f t="shared" si="173"/>
        <v>5</v>
      </c>
      <c r="N2202" s="3" t="s">
        <v>47</v>
      </c>
      <c r="O2202" s="3">
        <f>COUNTIF([1]局站!$D$4:$D$172,"="&amp;N2202)</f>
        <v>1</v>
      </c>
      <c r="P2202" s="3">
        <v>0</v>
      </c>
      <c r="Q2202" s="3">
        <v>0</v>
      </c>
      <c r="R2202" s="3">
        <v>0</v>
      </c>
      <c r="S2202" s="3" t="s">
        <v>63</v>
      </c>
      <c r="T2202" s="3">
        <f>COUNTIF([1]局站!$D$4:$D$172,"="&amp;S2202)</f>
        <v>1</v>
      </c>
      <c r="U2202" s="3">
        <v>0</v>
      </c>
      <c r="V2202" s="3">
        <v>0</v>
      </c>
      <c r="W2202" s="3">
        <v>0</v>
      </c>
      <c r="X2202" s="3" t="s">
        <v>1214</v>
      </c>
      <c r="Y2202" s="3" t="s">
        <v>850</v>
      </c>
      <c r="Z2202" s="3" t="str">
        <f>INDEX(业务类型!$C$4:$C$8,MATCH(纤芯!Y2202,业务类型!$B$4:$B$8,0))</f>
        <v>ONE</v>
      </c>
      <c r="AA2202" s="3" t="s">
        <v>989</v>
      </c>
    </row>
    <row r="2203" spans="1:27" ht="33" x14ac:dyDescent="0.2">
      <c r="A2203" s="3">
        <v>2200</v>
      </c>
      <c r="B2203" s="3">
        <f t="shared" si="174"/>
        <v>37017101058</v>
      </c>
      <c r="C2203" s="3" t="s">
        <v>1166</v>
      </c>
      <c r="D2203" s="3" t="s">
        <v>217</v>
      </c>
      <c r="E2203" s="3" t="str">
        <f>INDEX(光放段!$G$4:$G$237,MATCH(纤芯!G2203,光放段!$C$4:$C$237,0))</f>
        <v>山东二干|济南青岛3号管道光缆:济南四里村-淄博柳泉路</v>
      </c>
      <c r="F2203" s="3">
        <f>INDEX(光放段!$I$4:$I$237,MATCH(纤芯!H2203,光放段!$B$4:$B$237,0))</f>
        <v>37017100000</v>
      </c>
      <c r="G2203" s="3" t="str">
        <f t="shared" si="170"/>
        <v>山东二干|济南青岛3号管道光缆:济南四里村-明水</v>
      </c>
      <c r="H2203" s="3">
        <f>INDEX(光放段!$B$4:$B$237,MATCH(纤芯!G2203,光放段!$C$4:$C$237,0))</f>
        <v>37017101000</v>
      </c>
      <c r="I2203" s="3" t="str">
        <f t="shared" si="171"/>
        <v>济南青岛3号管道光缆</v>
      </c>
      <c r="J2203" s="3" t="str">
        <f>INDEX(子缆名称!$B$4:$B$29,纤芯!M2203)</f>
        <v>E缆</v>
      </c>
      <c r="K2203" s="3">
        <v>58</v>
      </c>
      <c r="L2203" s="3">
        <f t="shared" si="172"/>
        <v>10</v>
      </c>
      <c r="M2203" s="3">
        <f t="shared" si="173"/>
        <v>5</v>
      </c>
      <c r="N2203" s="3" t="s">
        <v>47</v>
      </c>
      <c r="O2203" s="3">
        <f>COUNTIF([1]局站!$D$4:$D$172,"="&amp;N2203)</f>
        <v>1</v>
      </c>
      <c r="P2203" s="3">
        <v>0</v>
      </c>
      <c r="Q2203" s="3">
        <v>0</v>
      </c>
      <c r="R2203" s="3">
        <v>0</v>
      </c>
      <c r="S2203" s="3" t="s">
        <v>63</v>
      </c>
      <c r="T2203" s="3">
        <f>COUNTIF([1]局站!$D$4:$D$172,"="&amp;S2203)</f>
        <v>1</v>
      </c>
      <c r="U2203" s="3">
        <v>0</v>
      </c>
      <c r="V2203" s="3">
        <v>0</v>
      </c>
      <c r="W2203" s="3">
        <v>0</v>
      </c>
      <c r="X2203" s="3" t="s">
        <v>1214</v>
      </c>
      <c r="Y2203" s="3" t="s">
        <v>850</v>
      </c>
      <c r="Z2203" s="3" t="str">
        <f>INDEX(业务类型!$C$4:$C$8,MATCH(纤芯!Y2203,业务类型!$B$4:$B$8,0))</f>
        <v>ONE</v>
      </c>
      <c r="AA2203" s="3" t="s">
        <v>989</v>
      </c>
    </row>
    <row r="2204" spans="1:27" ht="33" x14ac:dyDescent="0.2">
      <c r="A2204" s="3">
        <v>2201</v>
      </c>
      <c r="B2204" s="3">
        <f t="shared" si="174"/>
        <v>37017101059</v>
      </c>
      <c r="C2204" s="3" t="s">
        <v>1166</v>
      </c>
      <c r="D2204" s="3" t="s">
        <v>217</v>
      </c>
      <c r="E2204" s="3" t="str">
        <f>INDEX(光放段!$G$4:$G$237,MATCH(纤芯!G2204,光放段!$C$4:$C$237,0))</f>
        <v>山东二干|济南青岛3号管道光缆:济南四里村-淄博柳泉路</v>
      </c>
      <c r="F2204" s="3">
        <f>INDEX(光放段!$I$4:$I$237,MATCH(纤芯!H2204,光放段!$B$4:$B$237,0))</f>
        <v>37017100000</v>
      </c>
      <c r="G2204" s="3" t="str">
        <f t="shared" si="170"/>
        <v>山东二干|济南青岛3号管道光缆:济南四里村-明水</v>
      </c>
      <c r="H2204" s="3">
        <f>INDEX(光放段!$B$4:$B$237,MATCH(纤芯!G2204,光放段!$C$4:$C$237,0))</f>
        <v>37017101000</v>
      </c>
      <c r="I2204" s="3" t="str">
        <f t="shared" si="171"/>
        <v>济南青岛3号管道光缆</v>
      </c>
      <c r="J2204" s="3" t="str">
        <f>INDEX(子缆名称!$B$4:$B$29,纤芯!M2204)</f>
        <v>E缆</v>
      </c>
      <c r="K2204" s="3">
        <v>59</v>
      </c>
      <c r="L2204" s="3">
        <f t="shared" si="172"/>
        <v>11</v>
      </c>
      <c r="M2204" s="3">
        <f t="shared" si="173"/>
        <v>5</v>
      </c>
      <c r="N2204" s="3" t="s">
        <v>47</v>
      </c>
      <c r="O2204" s="3">
        <f>COUNTIF([1]局站!$D$4:$D$172,"="&amp;N2204)</f>
        <v>1</v>
      </c>
      <c r="P2204" s="3">
        <v>0</v>
      </c>
      <c r="Q2204" s="3">
        <v>0</v>
      </c>
      <c r="R2204" s="3">
        <v>0</v>
      </c>
      <c r="S2204" s="3" t="s">
        <v>63</v>
      </c>
      <c r="T2204" s="3">
        <f>COUNTIF([1]局站!$D$4:$D$172,"="&amp;S2204)</f>
        <v>1</v>
      </c>
      <c r="U2204" s="3">
        <v>0</v>
      </c>
      <c r="V2204" s="3">
        <v>0</v>
      </c>
      <c r="W2204" s="3">
        <v>0</v>
      </c>
      <c r="X2204" s="3" t="s">
        <v>1214</v>
      </c>
      <c r="Y2204" s="3" t="s">
        <v>881</v>
      </c>
      <c r="Z2204" s="3" t="str">
        <f>INDEX(业务类型!$C$4:$C$8,MATCH(纤芯!Y2204,业务类型!$B$4:$B$8,0))</f>
        <v>OTHER</v>
      </c>
      <c r="AA2204" s="3" t="s">
        <v>990</v>
      </c>
    </row>
    <row r="2205" spans="1:27" ht="33" x14ac:dyDescent="0.2">
      <c r="A2205" s="3">
        <v>2202</v>
      </c>
      <c r="B2205" s="3">
        <f t="shared" si="174"/>
        <v>37017101060</v>
      </c>
      <c r="C2205" s="3" t="s">
        <v>1166</v>
      </c>
      <c r="D2205" s="3" t="s">
        <v>217</v>
      </c>
      <c r="E2205" s="3" t="str">
        <f>INDEX(光放段!$G$4:$G$237,MATCH(纤芯!G2205,光放段!$C$4:$C$237,0))</f>
        <v>山东二干|济南青岛3号管道光缆:济南四里村-淄博柳泉路</v>
      </c>
      <c r="F2205" s="3">
        <f>INDEX(光放段!$I$4:$I$237,MATCH(纤芯!H2205,光放段!$B$4:$B$237,0))</f>
        <v>37017100000</v>
      </c>
      <c r="G2205" s="3" t="str">
        <f t="shared" si="170"/>
        <v>山东二干|济南青岛3号管道光缆:济南四里村-明水</v>
      </c>
      <c r="H2205" s="3">
        <f>INDEX(光放段!$B$4:$B$237,MATCH(纤芯!G2205,光放段!$C$4:$C$237,0))</f>
        <v>37017101000</v>
      </c>
      <c r="I2205" s="3" t="str">
        <f t="shared" si="171"/>
        <v>济南青岛3号管道光缆</v>
      </c>
      <c r="J2205" s="3" t="str">
        <f>INDEX(子缆名称!$B$4:$B$29,纤芯!M2205)</f>
        <v>E缆</v>
      </c>
      <c r="K2205" s="3">
        <v>60</v>
      </c>
      <c r="L2205" s="3">
        <f t="shared" si="172"/>
        <v>12</v>
      </c>
      <c r="M2205" s="3">
        <f t="shared" si="173"/>
        <v>5</v>
      </c>
      <c r="N2205" s="3" t="s">
        <v>47</v>
      </c>
      <c r="O2205" s="3">
        <f>COUNTIF([1]局站!$D$4:$D$172,"="&amp;N2205)</f>
        <v>1</v>
      </c>
      <c r="P2205" s="3">
        <v>0</v>
      </c>
      <c r="Q2205" s="3">
        <v>0</v>
      </c>
      <c r="R2205" s="3">
        <v>0</v>
      </c>
      <c r="S2205" s="3" t="s">
        <v>63</v>
      </c>
      <c r="T2205" s="3">
        <f>COUNTIF([1]局站!$D$4:$D$172,"="&amp;S2205)</f>
        <v>1</v>
      </c>
      <c r="U2205" s="3">
        <v>0</v>
      </c>
      <c r="V2205" s="3">
        <v>0</v>
      </c>
      <c r="W2205" s="3">
        <v>0</v>
      </c>
      <c r="X2205" s="3" t="s">
        <v>1214</v>
      </c>
      <c r="Y2205" s="3" t="s">
        <v>880</v>
      </c>
      <c r="Z2205" s="3" t="str">
        <f>INDEX(业务类型!$C$4:$C$8,MATCH(纤芯!Y2205,业务类型!$B$4:$B$8,0))</f>
        <v>IDLE</v>
      </c>
      <c r="AA2205" s="3"/>
    </row>
    <row r="2206" spans="1:27" ht="33" x14ac:dyDescent="0.2">
      <c r="A2206" s="3">
        <v>2203</v>
      </c>
      <c r="B2206" s="3">
        <f t="shared" si="174"/>
        <v>37017101061</v>
      </c>
      <c r="C2206" s="3" t="s">
        <v>1166</v>
      </c>
      <c r="D2206" s="3" t="s">
        <v>217</v>
      </c>
      <c r="E2206" s="3" t="str">
        <f>INDEX(光放段!$G$4:$G$237,MATCH(纤芯!G2206,光放段!$C$4:$C$237,0))</f>
        <v>山东二干|济南青岛3号管道光缆:济南四里村-淄博柳泉路</v>
      </c>
      <c r="F2206" s="3">
        <f>INDEX(光放段!$I$4:$I$237,MATCH(纤芯!H2206,光放段!$B$4:$B$237,0))</f>
        <v>37017100000</v>
      </c>
      <c r="G2206" s="3" t="str">
        <f t="shared" si="170"/>
        <v>山东二干|济南青岛3号管道光缆:济南四里村-明水</v>
      </c>
      <c r="H2206" s="3">
        <f>INDEX(光放段!$B$4:$B$237,MATCH(纤芯!G2206,光放段!$C$4:$C$237,0))</f>
        <v>37017101000</v>
      </c>
      <c r="I2206" s="3" t="str">
        <f t="shared" si="171"/>
        <v>济南青岛3号管道光缆</v>
      </c>
      <c r="J2206" s="3" t="str">
        <f>INDEX(子缆名称!$B$4:$B$29,纤芯!M2206)</f>
        <v>F缆</v>
      </c>
      <c r="K2206" s="3">
        <v>61</v>
      </c>
      <c r="L2206" s="3">
        <f t="shared" si="172"/>
        <v>1</v>
      </c>
      <c r="M2206" s="3">
        <f t="shared" si="173"/>
        <v>6</v>
      </c>
      <c r="N2206" s="3" t="s">
        <v>47</v>
      </c>
      <c r="O2206" s="3">
        <f>COUNTIF([1]局站!$D$4:$D$172,"="&amp;N2206)</f>
        <v>1</v>
      </c>
      <c r="P2206" s="3">
        <v>0</v>
      </c>
      <c r="Q2206" s="3">
        <v>0</v>
      </c>
      <c r="R2206" s="3">
        <v>0</v>
      </c>
      <c r="S2206" s="3" t="s">
        <v>63</v>
      </c>
      <c r="T2206" s="3">
        <f>COUNTIF([1]局站!$D$4:$D$172,"="&amp;S2206)</f>
        <v>1</v>
      </c>
      <c r="U2206" s="3">
        <v>0</v>
      </c>
      <c r="V2206" s="3">
        <v>0</v>
      </c>
      <c r="W2206" s="3">
        <v>0</v>
      </c>
      <c r="X2206" s="3" t="s">
        <v>1214</v>
      </c>
      <c r="Y2206" s="3" t="s">
        <v>880</v>
      </c>
      <c r="Z2206" s="3" t="str">
        <f>INDEX(业务类型!$C$4:$C$8,MATCH(纤芯!Y2206,业务类型!$B$4:$B$8,0))</f>
        <v>IDLE</v>
      </c>
      <c r="AA2206" s="3"/>
    </row>
    <row r="2207" spans="1:27" ht="33" x14ac:dyDescent="0.2">
      <c r="A2207" s="3">
        <v>2204</v>
      </c>
      <c r="B2207" s="3">
        <f t="shared" si="174"/>
        <v>37017101062</v>
      </c>
      <c r="C2207" s="3" t="s">
        <v>1166</v>
      </c>
      <c r="D2207" s="3" t="s">
        <v>217</v>
      </c>
      <c r="E2207" s="3" t="str">
        <f>INDEX(光放段!$G$4:$G$237,MATCH(纤芯!G2207,光放段!$C$4:$C$237,0))</f>
        <v>山东二干|济南青岛3号管道光缆:济南四里村-淄博柳泉路</v>
      </c>
      <c r="F2207" s="3">
        <f>INDEX(光放段!$I$4:$I$237,MATCH(纤芯!H2207,光放段!$B$4:$B$237,0))</f>
        <v>37017100000</v>
      </c>
      <c r="G2207" s="3" t="str">
        <f t="shared" si="170"/>
        <v>山东二干|济南青岛3号管道光缆:济南四里村-明水</v>
      </c>
      <c r="H2207" s="3">
        <f>INDEX(光放段!$B$4:$B$237,MATCH(纤芯!G2207,光放段!$C$4:$C$237,0))</f>
        <v>37017101000</v>
      </c>
      <c r="I2207" s="3" t="str">
        <f t="shared" si="171"/>
        <v>济南青岛3号管道光缆</v>
      </c>
      <c r="J2207" s="3" t="str">
        <f>INDEX(子缆名称!$B$4:$B$29,纤芯!M2207)</f>
        <v>F缆</v>
      </c>
      <c r="K2207" s="3">
        <v>62</v>
      </c>
      <c r="L2207" s="3">
        <f t="shared" si="172"/>
        <v>2</v>
      </c>
      <c r="M2207" s="3">
        <f t="shared" si="173"/>
        <v>6</v>
      </c>
      <c r="N2207" s="3" t="s">
        <v>47</v>
      </c>
      <c r="O2207" s="3">
        <f>COUNTIF([1]局站!$D$4:$D$172,"="&amp;N2207)</f>
        <v>1</v>
      </c>
      <c r="P2207" s="3">
        <v>0</v>
      </c>
      <c r="Q2207" s="3">
        <v>0</v>
      </c>
      <c r="R2207" s="3">
        <v>0</v>
      </c>
      <c r="S2207" s="3" t="s">
        <v>63</v>
      </c>
      <c r="T2207" s="3">
        <f>COUNTIF([1]局站!$D$4:$D$172,"="&amp;S2207)</f>
        <v>1</v>
      </c>
      <c r="U2207" s="3">
        <v>0</v>
      </c>
      <c r="V2207" s="3">
        <v>0</v>
      </c>
      <c r="W2207" s="3">
        <v>0</v>
      </c>
      <c r="X2207" s="3" t="s">
        <v>1214</v>
      </c>
      <c r="Y2207" s="3" t="s">
        <v>880</v>
      </c>
      <c r="Z2207" s="3" t="str">
        <f>INDEX(业务类型!$C$4:$C$8,MATCH(纤芯!Y2207,业务类型!$B$4:$B$8,0))</f>
        <v>IDLE</v>
      </c>
      <c r="AA2207" s="3"/>
    </row>
    <row r="2208" spans="1:27" ht="33" x14ac:dyDescent="0.2">
      <c r="A2208" s="3">
        <v>2205</v>
      </c>
      <c r="B2208" s="3">
        <f t="shared" si="174"/>
        <v>37017101063</v>
      </c>
      <c r="C2208" s="3" t="s">
        <v>1166</v>
      </c>
      <c r="D2208" s="3" t="s">
        <v>217</v>
      </c>
      <c r="E2208" s="3" t="str">
        <f>INDEX(光放段!$G$4:$G$237,MATCH(纤芯!G2208,光放段!$C$4:$C$237,0))</f>
        <v>山东二干|济南青岛3号管道光缆:济南四里村-淄博柳泉路</v>
      </c>
      <c r="F2208" s="3">
        <f>INDEX(光放段!$I$4:$I$237,MATCH(纤芯!H2208,光放段!$B$4:$B$237,0))</f>
        <v>37017100000</v>
      </c>
      <c r="G2208" s="3" t="str">
        <f t="shared" si="170"/>
        <v>山东二干|济南青岛3号管道光缆:济南四里村-明水</v>
      </c>
      <c r="H2208" s="3">
        <f>INDEX(光放段!$B$4:$B$237,MATCH(纤芯!G2208,光放段!$C$4:$C$237,0))</f>
        <v>37017101000</v>
      </c>
      <c r="I2208" s="3" t="str">
        <f t="shared" si="171"/>
        <v>济南青岛3号管道光缆</v>
      </c>
      <c r="J2208" s="3" t="str">
        <f>INDEX(子缆名称!$B$4:$B$29,纤芯!M2208)</f>
        <v>F缆</v>
      </c>
      <c r="K2208" s="3">
        <v>63</v>
      </c>
      <c r="L2208" s="3">
        <f t="shared" si="172"/>
        <v>3</v>
      </c>
      <c r="M2208" s="3">
        <f t="shared" si="173"/>
        <v>6</v>
      </c>
      <c r="N2208" s="3" t="s">
        <v>47</v>
      </c>
      <c r="O2208" s="3">
        <f>COUNTIF([1]局站!$D$4:$D$172,"="&amp;N2208)</f>
        <v>1</v>
      </c>
      <c r="P2208" s="3">
        <v>0</v>
      </c>
      <c r="Q2208" s="3">
        <v>0</v>
      </c>
      <c r="R2208" s="3">
        <v>0</v>
      </c>
      <c r="S2208" s="3" t="s">
        <v>63</v>
      </c>
      <c r="T2208" s="3">
        <f>COUNTIF([1]局站!$D$4:$D$172,"="&amp;S2208)</f>
        <v>1</v>
      </c>
      <c r="U2208" s="3">
        <v>0</v>
      </c>
      <c r="V2208" s="3">
        <v>0</v>
      </c>
      <c r="W2208" s="3">
        <v>0</v>
      </c>
      <c r="X2208" s="3" t="s">
        <v>1214</v>
      </c>
      <c r="Y2208" s="3" t="s">
        <v>880</v>
      </c>
      <c r="Z2208" s="3" t="str">
        <f>INDEX(业务类型!$C$4:$C$8,MATCH(纤芯!Y2208,业务类型!$B$4:$B$8,0))</f>
        <v>IDLE</v>
      </c>
      <c r="AA2208" s="3"/>
    </row>
    <row r="2209" spans="1:27" ht="33" x14ac:dyDescent="0.2">
      <c r="A2209" s="3">
        <v>2206</v>
      </c>
      <c r="B2209" s="3">
        <f t="shared" si="174"/>
        <v>37017101064</v>
      </c>
      <c r="C2209" s="3" t="s">
        <v>1166</v>
      </c>
      <c r="D2209" s="3" t="s">
        <v>217</v>
      </c>
      <c r="E2209" s="3" t="str">
        <f>INDEX(光放段!$G$4:$G$237,MATCH(纤芯!G2209,光放段!$C$4:$C$237,0))</f>
        <v>山东二干|济南青岛3号管道光缆:济南四里村-淄博柳泉路</v>
      </c>
      <c r="F2209" s="3">
        <f>INDEX(光放段!$I$4:$I$237,MATCH(纤芯!H2209,光放段!$B$4:$B$237,0))</f>
        <v>37017100000</v>
      </c>
      <c r="G2209" s="3" t="str">
        <f t="shared" si="170"/>
        <v>山东二干|济南青岛3号管道光缆:济南四里村-明水</v>
      </c>
      <c r="H2209" s="3">
        <f>INDEX(光放段!$B$4:$B$237,MATCH(纤芯!G2209,光放段!$C$4:$C$237,0))</f>
        <v>37017101000</v>
      </c>
      <c r="I2209" s="3" t="str">
        <f t="shared" si="171"/>
        <v>济南青岛3号管道光缆</v>
      </c>
      <c r="J2209" s="3" t="str">
        <f>INDEX(子缆名称!$B$4:$B$29,纤芯!M2209)</f>
        <v>F缆</v>
      </c>
      <c r="K2209" s="3">
        <v>64</v>
      </c>
      <c r="L2209" s="3">
        <f t="shared" si="172"/>
        <v>4</v>
      </c>
      <c r="M2209" s="3">
        <f t="shared" si="173"/>
        <v>6</v>
      </c>
      <c r="N2209" s="3" t="s">
        <v>47</v>
      </c>
      <c r="O2209" s="3">
        <f>COUNTIF([1]局站!$D$4:$D$172,"="&amp;N2209)</f>
        <v>1</v>
      </c>
      <c r="P2209" s="3">
        <v>0</v>
      </c>
      <c r="Q2209" s="3">
        <v>0</v>
      </c>
      <c r="R2209" s="3">
        <v>0</v>
      </c>
      <c r="S2209" s="3" t="s">
        <v>63</v>
      </c>
      <c r="T2209" s="3">
        <f>COUNTIF([1]局站!$D$4:$D$172,"="&amp;S2209)</f>
        <v>1</v>
      </c>
      <c r="U2209" s="3">
        <v>0</v>
      </c>
      <c r="V2209" s="3">
        <v>0</v>
      </c>
      <c r="W2209" s="3">
        <v>0</v>
      </c>
      <c r="X2209" s="3" t="s">
        <v>1214</v>
      </c>
      <c r="Y2209" s="3" t="s">
        <v>880</v>
      </c>
      <c r="Z2209" s="3" t="str">
        <f>INDEX(业务类型!$C$4:$C$8,MATCH(纤芯!Y2209,业务类型!$B$4:$B$8,0))</f>
        <v>IDLE</v>
      </c>
      <c r="AA2209" s="3"/>
    </row>
    <row r="2210" spans="1:27" ht="33" x14ac:dyDescent="0.2">
      <c r="A2210" s="3">
        <v>2207</v>
      </c>
      <c r="B2210" s="3">
        <f t="shared" si="174"/>
        <v>37017101065</v>
      </c>
      <c r="C2210" s="3" t="s">
        <v>1166</v>
      </c>
      <c r="D2210" s="3" t="s">
        <v>217</v>
      </c>
      <c r="E2210" s="3" t="str">
        <f>INDEX(光放段!$G$4:$G$237,MATCH(纤芯!G2210,光放段!$C$4:$C$237,0))</f>
        <v>山东二干|济南青岛3号管道光缆:济南四里村-淄博柳泉路</v>
      </c>
      <c r="F2210" s="3">
        <f>INDEX(光放段!$I$4:$I$237,MATCH(纤芯!H2210,光放段!$B$4:$B$237,0))</f>
        <v>37017100000</v>
      </c>
      <c r="G2210" s="3" t="str">
        <f t="shared" si="170"/>
        <v>山东二干|济南青岛3号管道光缆:济南四里村-明水</v>
      </c>
      <c r="H2210" s="3">
        <f>INDEX(光放段!$B$4:$B$237,MATCH(纤芯!G2210,光放段!$C$4:$C$237,0))</f>
        <v>37017101000</v>
      </c>
      <c r="I2210" s="3" t="str">
        <f t="shared" si="171"/>
        <v>济南青岛3号管道光缆</v>
      </c>
      <c r="J2210" s="3" t="str">
        <f>INDEX(子缆名称!$B$4:$B$29,纤芯!M2210)</f>
        <v>F缆</v>
      </c>
      <c r="K2210" s="3">
        <v>65</v>
      </c>
      <c r="L2210" s="3">
        <f t="shared" si="172"/>
        <v>5</v>
      </c>
      <c r="M2210" s="3">
        <f t="shared" si="173"/>
        <v>6</v>
      </c>
      <c r="N2210" s="3" t="s">
        <v>47</v>
      </c>
      <c r="O2210" s="3">
        <f>COUNTIF([1]局站!$D$4:$D$172,"="&amp;N2210)</f>
        <v>1</v>
      </c>
      <c r="P2210" s="3">
        <v>0</v>
      </c>
      <c r="Q2210" s="3">
        <v>0</v>
      </c>
      <c r="R2210" s="3">
        <v>0</v>
      </c>
      <c r="S2210" s="3" t="s">
        <v>63</v>
      </c>
      <c r="T2210" s="3">
        <f>COUNTIF([1]局站!$D$4:$D$172,"="&amp;S2210)</f>
        <v>1</v>
      </c>
      <c r="U2210" s="3">
        <v>0</v>
      </c>
      <c r="V2210" s="3">
        <v>0</v>
      </c>
      <c r="W2210" s="3">
        <v>0</v>
      </c>
      <c r="X2210" s="3" t="s">
        <v>1214</v>
      </c>
      <c r="Y2210" s="3" t="s">
        <v>880</v>
      </c>
      <c r="Z2210" s="3" t="str">
        <f>INDEX(业务类型!$C$4:$C$8,MATCH(纤芯!Y2210,业务类型!$B$4:$B$8,0))</f>
        <v>IDLE</v>
      </c>
      <c r="AA2210" s="3"/>
    </row>
    <row r="2211" spans="1:27" ht="33" x14ac:dyDescent="0.2">
      <c r="A2211" s="3">
        <v>2208</v>
      </c>
      <c r="B2211" s="3">
        <f t="shared" si="174"/>
        <v>37017101066</v>
      </c>
      <c r="C2211" s="3" t="s">
        <v>1166</v>
      </c>
      <c r="D2211" s="3" t="s">
        <v>217</v>
      </c>
      <c r="E2211" s="3" t="str">
        <f>INDEX(光放段!$G$4:$G$237,MATCH(纤芯!G2211,光放段!$C$4:$C$237,0))</f>
        <v>山东二干|济南青岛3号管道光缆:济南四里村-淄博柳泉路</v>
      </c>
      <c r="F2211" s="3">
        <f>INDEX(光放段!$I$4:$I$237,MATCH(纤芯!H2211,光放段!$B$4:$B$237,0))</f>
        <v>37017100000</v>
      </c>
      <c r="G2211" s="3" t="str">
        <f t="shared" si="170"/>
        <v>山东二干|济南青岛3号管道光缆:济南四里村-明水</v>
      </c>
      <c r="H2211" s="3">
        <f>INDEX(光放段!$B$4:$B$237,MATCH(纤芯!G2211,光放段!$C$4:$C$237,0))</f>
        <v>37017101000</v>
      </c>
      <c r="I2211" s="3" t="str">
        <f t="shared" si="171"/>
        <v>济南青岛3号管道光缆</v>
      </c>
      <c r="J2211" s="3" t="str">
        <f>INDEX(子缆名称!$B$4:$B$29,纤芯!M2211)</f>
        <v>F缆</v>
      </c>
      <c r="K2211" s="3">
        <v>66</v>
      </c>
      <c r="L2211" s="3">
        <f t="shared" si="172"/>
        <v>6</v>
      </c>
      <c r="M2211" s="3">
        <f t="shared" si="173"/>
        <v>6</v>
      </c>
      <c r="N2211" s="3" t="s">
        <v>47</v>
      </c>
      <c r="O2211" s="3">
        <f>COUNTIF([1]局站!$D$4:$D$172,"="&amp;N2211)</f>
        <v>1</v>
      </c>
      <c r="P2211" s="3">
        <v>0</v>
      </c>
      <c r="Q2211" s="3">
        <v>0</v>
      </c>
      <c r="R2211" s="3">
        <v>0</v>
      </c>
      <c r="S2211" s="3" t="s">
        <v>63</v>
      </c>
      <c r="T2211" s="3">
        <f>COUNTIF([1]局站!$D$4:$D$172,"="&amp;S2211)</f>
        <v>1</v>
      </c>
      <c r="U2211" s="3">
        <v>0</v>
      </c>
      <c r="V2211" s="3">
        <v>0</v>
      </c>
      <c r="W2211" s="3">
        <v>0</v>
      </c>
      <c r="X2211" s="3" t="s">
        <v>1214</v>
      </c>
      <c r="Y2211" s="3" t="s">
        <v>880</v>
      </c>
      <c r="Z2211" s="3" t="str">
        <f>INDEX(业务类型!$C$4:$C$8,MATCH(纤芯!Y2211,业务类型!$B$4:$B$8,0))</f>
        <v>IDLE</v>
      </c>
      <c r="AA2211" s="3"/>
    </row>
    <row r="2212" spans="1:27" ht="33" x14ac:dyDescent="0.2">
      <c r="A2212" s="3">
        <v>2209</v>
      </c>
      <c r="B2212" s="3">
        <f t="shared" si="174"/>
        <v>37017101067</v>
      </c>
      <c r="C2212" s="3" t="s">
        <v>1166</v>
      </c>
      <c r="D2212" s="3" t="s">
        <v>217</v>
      </c>
      <c r="E2212" s="3" t="str">
        <f>INDEX(光放段!$G$4:$G$237,MATCH(纤芯!G2212,光放段!$C$4:$C$237,0))</f>
        <v>山东二干|济南青岛3号管道光缆:济南四里村-淄博柳泉路</v>
      </c>
      <c r="F2212" s="3">
        <f>INDEX(光放段!$I$4:$I$237,MATCH(纤芯!H2212,光放段!$B$4:$B$237,0))</f>
        <v>37017100000</v>
      </c>
      <c r="G2212" s="3" t="str">
        <f t="shared" si="170"/>
        <v>山东二干|济南青岛3号管道光缆:济南四里村-明水</v>
      </c>
      <c r="H2212" s="3">
        <f>INDEX(光放段!$B$4:$B$237,MATCH(纤芯!G2212,光放段!$C$4:$C$237,0))</f>
        <v>37017101000</v>
      </c>
      <c r="I2212" s="3" t="str">
        <f t="shared" si="171"/>
        <v>济南青岛3号管道光缆</v>
      </c>
      <c r="J2212" s="3" t="str">
        <f>INDEX(子缆名称!$B$4:$B$29,纤芯!M2212)</f>
        <v>F缆</v>
      </c>
      <c r="K2212" s="3">
        <v>67</v>
      </c>
      <c r="L2212" s="3">
        <f t="shared" si="172"/>
        <v>7</v>
      </c>
      <c r="M2212" s="3">
        <f t="shared" si="173"/>
        <v>6</v>
      </c>
      <c r="N2212" s="3" t="s">
        <v>47</v>
      </c>
      <c r="O2212" s="3">
        <f>COUNTIF([1]局站!$D$4:$D$172,"="&amp;N2212)</f>
        <v>1</v>
      </c>
      <c r="P2212" s="3">
        <v>0</v>
      </c>
      <c r="Q2212" s="3">
        <v>0</v>
      </c>
      <c r="R2212" s="3">
        <v>0</v>
      </c>
      <c r="S2212" s="3" t="s">
        <v>63</v>
      </c>
      <c r="T2212" s="3">
        <f>COUNTIF([1]局站!$D$4:$D$172,"="&amp;S2212)</f>
        <v>1</v>
      </c>
      <c r="U2212" s="3">
        <v>0</v>
      </c>
      <c r="V2212" s="3">
        <v>0</v>
      </c>
      <c r="W2212" s="3">
        <v>0</v>
      </c>
      <c r="X2212" s="3" t="s">
        <v>1214</v>
      </c>
      <c r="Y2212" s="3" t="s">
        <v>850</v>
      </c>
      <c r="Z2212" s="3" t="str">
        <f>INDEX(业务类型!$C$4:$C$8,MATCH(纤芯!Y2212,业务类型!$B$4:$B$8,0))</f>
        <v>ONE</v>
      </c>
      <c r="AA2212" s="3" t="s">
        <v>991</v>
      </c>
    </row>
    <row r="2213" spans="1:27" ht="33" x14ac:dyDescent="0.2">
      <c r="A2213" s="3">
        <v>2210</v>
      </c>
      <c r="B2213" s="3">
        <f t="shared" si="174"/>
        <v>37017101068</v>
      </c>
      <c r="C2213" s="3" t="s">
        <v>1166</v>
      </c>
      <c r="D2213" s="3" t="s">
        <v>217</v>
      </c>
      <c r="E2213" s="3" t="str">
        <f>INDEX(光放段!$G$4:$G$237,MATCH(纤芯!G2213,光放段!$C$4:$C$237,0))</f>
        <v>山东二干|济南青岛3号管道光缆:济南四里村-淄博柳泉路</v>
      </c>
      <c r="F2213" s="3">
        <f>INDEX(光放段!$I$4:$I$237,MATCH(纤芯!H2213,光放段!$B$4:$B$237,0))</f>
        <v>37017100000</v>
      </c>
      <c r="G2213" s="3" t="str">
        <f t="shared" si="170"/>
        <v>山东二干|济南青岛3号管道光缆:济南四里村-明水</v>
      </c>
      <c r="H2213" s="3">
        <f>INDEX(光放段!$B$4:$B$237,MATCH(纤芯!G2213,光放段!$C$4:$C$237,0))</f>
        <v>37017101000</v>
      </c>
      <c r="I2213" s="3" t="str">
        <f t="shared" si="171"/>
        <v>济南青岛3号管道光缆</v>
      </c>
      <c r="J2213" s="3" t="str">
        <f>INDEX(子缆名称!$B$4:$B$29,纤芯!M2213)</f>
        <v>F缆</v>
      </c>
      <c r="K2213" s="3">
        <v>68</v>
      </c>
      <c r="L2213" s="3">
        <f t="shared" si="172"/>
        <v>8</v>
      </c>
      <c r="M2213" s="3">
        <f t="shared" si="173"/>
        <v>6</v>
      </c>
      <c r="N2213" s="3" t="s">
        <v>47</v>
      </c>
      <c r="O2213" s="3">
        <f>COUNTIF([1]局站!$D$4:$D$172,"="&amp;N2213)</f>
        <v>1</v>
      </c>
      <c r="P2213" s="3">
        <v>0</v>
      </c>
      <c r="Q2213" s="3">
        <v>0</v>
      </c>
      <c r="R2213" s="3">
        <v>0</v>
      </c>
      <c r="S2213" s="3" t="s">
        <v>63</v>
      </c>
      <c r="T2213" s="3">
        <f>COUNTIF([1]局站!$D$4:$D$172,"="&amp;S2213)</f>
        <v>1</v>
      </c>
      <c r="U2213" s="3">
        <v>0</v>
      </c>
      <c r="V2213" s="3">
        <v>0</v>
      </c>
      <c r="W2213" s="3">
        <v>0</v>
      </c>
      <c r="X2213" s="3" t="s">
        <v>1214</v>
      </c>
      <c r="Y2213" s="3" t="s">
        <v>850</v>
      </c>
      <c r="Z2213" s="3" t="str">
        <f>INDEX(业务类型!$C$4:$C$8,MATCH(纤芯!Y2213,业务类型!$B$4:$B$8,0))</f>
        <v>ONE</v>
      </c>
      <c r="AA2213" s="3" t="s">
        <v>991</v>
      </c>
    </row>
    <row r="2214" spans="1:27" ht="33" x14ac:dyDescent="0.2">
      <c r="A2214" s="3">
        <v>2211</v>
      </c>
      <c r="B2214" s="3">
        <f t="shared" si="174"/>
        <v>37017101069</v>
      </c>
      <c r="C2214" s="3" t="s">
        <v>1166</v>
      </c>
      <c r="D2214" s="3" t="s">
        <v>217</v>
      </c>
      <c r="E2214" s="3" t="str">
        <f>INDEX(光放段!$G$4:$G$237,MATCH(纤芯!G2214,光放段!$C$4:$C$237,0))</f>
        <v>山东二干|济南青岛3号管道光缆:济南四里村-淄博柳泉路</v>
      </c>
      <c r="F2214" s="3">
        <f>INDEX(光放段!$I$4:$I$237,MATCH(纤芯!H2214,光放段!$B$4:$B$237,0))</f>
        <v>37017100000</v>
      </c>
      <c r="G2214" s="3" t="str">
        <f t="shared" si="170"/>
        <v>山东二干|济南青岛3号管道光缆:济南四里村-明水</v>
      </c>
      <c r="H2214" s="3">
        <f>INDEX(光放段!$B$4:$B$237,MATCH(纤芯!G2214,光放段!$C$4:$C$237,0))</f>
        <v>37017101000</v>
      </c>
      <c r="I2214" s="3" t="str">
        <f t="shared" si="171"/>
        <v>济南青岛3号管道光缆</v>
      </c>
      <c r="J2214" s="3" t="str">
        <f>INDEX(子缆名称!$B$4:$B$29,纤芯!M2214)</f>
        <v>F缆</v>
      </c>
      <c r="K2214" s="3">
        <v>69</v>
      </c>
      <c r="L2214" s="3">
        <f t="shared" si="172"/>
        <v>9</v>
      </c>
      <c r="M2214" s="3">
        <f t="shared" si="173"/>
        <v>6</v>
      </c>
      <c r="N2214" s="3" t="s">
        <v>47</v>
      </c>
      <c r="O2214" s="3">
        <f>COUNTIF([1]局站!$D$4:$D$172,"="&amp;N2214)</f>
        <v>1</v>
      </c>
      <c r="P2214" s="3">
        <v>0</v>
      </c>
      <c r="Q2214" s="3">
        <v>0</v>
      </c>
      <c r="R2214" s="3">
        <v>0</v>
      </c>
      <c r="S2214" s="3" t="s">
        <v>63</v>
      </c>
      <c r="T2214" s="3">
        <f>COUNTIF([1]局站!$D$4:$D$172,"="&amp;S2214)</f>
        <v>1</v>
      </c>
      <c r="U2214" s="3">
        <v>0</v>
      </c>
      <c r="V2214" s="3">
        <v>0</v>
      </c>
      <c r="W2214" s="3">
        <v>0</v>
      </c>
      <c r="X2214" s="3" t="s">
        <v>1214</v>
      </c>
      <c r="Y2214" s="3" t="s">
        <v>880</v>
      </c>
      <c r="Z2214" s="3" t="str">
        <f>INDEX(业务类型!$C$4:$C$8,MATCH(纤芯!Y2214,业务类型!$B$4:$B$8,0))</f>
        <v>IDLE</v>
      </c>
      <c r="AA2214" s="3"/>
    </row>
    <row r="2215" spans="1:27" ht="33" x14ac:dyDescent="0.2">
      <c r="A2215" s="3">
        <v>2212</v>
      </c>
      <c r="B2215" s="3">
        <f t="shared" si="174"/>
        <v>37017101070</v>
      </c>
      <c r="C2215" s="3" t="s">
        <v>1166</v>
      </c>
      <c r="D2215" s="3" t="s">
        <v>217</v>
      </c>
      <c r="E2215" s="3" t="str">
        <f>INDEX(光放段!$G$4:$G$237,MATCH(纤芯!G2215,光放段!$C$4:$C$237,0))</f>
        <v>山东二干|济南青岛3号管道光缆:济南四里村-淄博柳泉路</v>
      </c>
      <c r="F2215" s="3">
        <f>INDEX(光放段!$I$4:$I$237,MATCH(纤芯!H2215,光放段!$B$4:$B$237,0))</f>
        <v>37017100000</v>
      </c>
      <c r="G2215" s="3" t="str">
        <f t="shared" si="170"/>
        <v>山东二干|济南青岛3号管道光缆:济南四里村-明水</v>
      </c>
      <c r="H2215" s="3">
        <f>INDEX(光放段!$B$4:$B$237,MATCH(纤芯!G2215,光放段!$C$4:$C$237,0))</f>
        <v>37017101000</v>
      </c>
      <c r="I2215" s="3" t="str">
        <f t="shared" si="171"/>
        <v>济南青岛3号管道光缆</v>
      </c>
      <c r="J2215" s="3" t="str">
        <f>INDEX(子缆名称!$B$4:$B$29,纤芯!M2215)</f>
        <v>F缆</v>
      </c>
      <c r="K2215" s="3">
        <v>70</v>
      </c>
      <c r="L2215" s="3">
        <f t="shared" si="172"/>
        <v>10</v>
      </c>
      <c r="M2215" s="3">
        <f t="shared" si="173"/>
        <v>6</v>
      </c>
      <c r="N2215" s="3" t="s">
        <v>47</v>
      </c>
      <c r="O2215" s="3">
        <f>COUNTIF([1]局站!$D$4:$D$172,"="&amp;N2215)</f>
        <v>1</v>
      </c>
      <c r="P2215" s="3">
        <v>0</v>
      </c>
      <c r="Q2215" s="3">
        <v>0</v>
      </c>
      <c r="R2215" s="3">
        <v>0</v>
      </c>
      <c r="S2215" s="3" t="s">
        <v>63</v>
      </c>
      <c r="T2215" s="3">
        <f>COUNTIF([1]局站!$D$4:$D$172,"="&amp;S2215)</f>
        <v>1</v>
      </c>
      <c r="U2215" s="3">
        <v>0</v>
      </c>
      <c r="V2215" s="3">
        <v>0</v>
      </c>
      <c r="W2215" s="3">
        <v>0</v>
      </c>
      <c r="X2215" s="3" t="s">
        <v>1214</v>
      </c>
      <c r="Y2215" s="3" t="s">
        <v>880</v>
      </c>
      <c r="Z2215" s="3" t="str">
        <f>INDEX(业务类型!$C$4:$C$8,MATCH(纤芯!Y2215,业务类型!$B$4:$B$8,0))</f>
        <v>IDLE</v>
      </c>
      <c r="AA2215" s="3"/>
    </row>
    <row r="2216" spans="1:27" ht="33" x14ac:dyDescent="0.2">
      <c r="A2216" s="3">
        <v>2213</v>
      </c>
      <c r="B2216" s="3">
        <f t="shared" si="174"/>
        <v>37017101071</v>
      </c>
      <c r="C2216" s="3" t="s">
        <v>1166</v>
      </c>
      <c r="D2216" s="3" t="s">
        <v>217</v>
      </c>
      <c r="E2216" s="3" t="str">
        <f>INDEX(光放段!$G$4:$G$237,MATCH(纤芯!G2216,光放段!$C$4:$C$237,0))</f>
        <v>山东二干|济南青岛3号管道光缆:济南四里村-淄博柳泉路</v>
      </c>
      <c r="F2216" s="3">
        <f>INDEX(光放段!$I$4:$I$237,MATCH(纤芯!H2216,光放段!$B$4:$B$237,0))</f>
        <v>37017100000</v>
      </c>
      <c r="G2216" s="3" t="str">
        <f t="shared" si="170"/>
        <v>山东二干|济南青岛3号管道光缆:济南四里村-明水</v>
      </c>
      <c r="H2216" s="3">
        <f>INDEX(光放段!$B$4:$B$237,MATCH(纤芯!G2216,光放段!$C$4:$C$237,0))</f>
        <v>37017101000</v>
      </c>
      <c r="I2216" s="3" t="str">
        <f t="shared" si="171"/>
        <v>济南青岛3号管道光缆</v>
      </c>
      <c r="J2216" s="3" t="str">
        <f>INDEX(子缆名称!$B$4:$B$29,纤芯!M2216)</f>
        <v>F缆</v>
      </c>
      <c r="K2216" s="3">
        <v>71</v>
      </c>
      <c r="L2216" s="3">
        <f t="shared" si="172"/>
        <v>11</v>
      </c>
      <c r="M2216" s="3">
        <f t="shared" si="173"/>
        <v>6</v>
      </c>
      <c r="N2216" s="3" t="s">
        <v>47</v>
      </c>
      <c r="O2216" s="3">
        <f>COUNTIF([1]局站!$D$4:$D$172,"="&amp;N2216)</f>
        <v>1</v>
      </c>
      <c r="P2216" s="3">
        <v>0</v>
      </c>
      <c r="Q2216" s="3">
        <v>0</v>
      </c>
      <c r="R2216" s="3">
        <v>0</v>
      </c>
      <c r="S2216" s="3" t="s">
        <v>63</v>
      </c>
      <c r="T2216" s="3">
        <f>COUNTIF([1]局站!$D$4:$D$172,"="&amp;S2216)</f>
        <v>1</v>
      </c>
      <c r="U2216" s="3">
        <v>0</v>
      </c>
      <c r="V2216" s="3">
        <v>0</v>
      </c>
      <c r="W2216" s="3">
        <v>0</v>
      </c>
      <c r="X2216" s="3" t="s">
        <v>1214</v>
      </c>
      <c r="Y2216" s="3" t="s">
        <v>880</v>
      </c>
      <c r="Z2216" s="3" t="str">
        <f>INDEX(业务类型!$C$4:$C$8,MATCH(纤芯!Y2216,业务类型!$B$4:$B$8,0))</f>
        <v>IDLE</v>
      </c>
      <c r="AA2216" s="3"/>
    </row>
    <row r="2217" spans="1:27" ht="33" x14ac:dyDescent="0.2">
      <c r="A2217" s="3">
        <v>2214</v>
      </c>
      <c r="B2217" s="3">
        <f t="shared" si="174"/>
        <v>37017101072</v>
      </c>
      <c r="C2217" s="3" t="s">
        <v>1166</v>
      </c>
      <c r="D2217" s="3" t="s">
        <v>217</v>
      </c>
      <c r="E2217" s="3" t="str">
        <f>INDEX(光放段!$G$4:$G$237,MATCH(纤芯!G2217,光放段!$C$4:$C$237,0))</f>
        <v>山东二干|济南青岛3号管道光缆:济南四里村-淄博柳泉路</v>
      </c>
      <c r="F2217" s="3">
        <f>INDEX(光放段!$I$4:$I$237,MATCH(纤芯!H2217,光放段!$B$4:$B$237,0))</f>
        <v>37017100000</v>
      </c>
      <c r="G2217" s="3" t="str">
        <f t="shared" si="170"/>
        <v>山东二干|济南青岛3号管道光缆:济南四里村-明水</v>
      </c>
      <c r="H2217" s="3">
        <f>INDEX(光放段!$B$4:$B$237,MATCH(纤芯!G2217,光放段!$C$4:$C$237,0))</f>
        <v>37017101000</v>
      </c>
      <c r="I2217" s="3" t="str">
        <f t="shared" si="171"/>
        <v>济南青岛3号管道光缆</v>
      </c>
      <c r="J2217" s="3" t="str">
        <f>INDEX(子缆名称!$B$4:$B$29,纤芯!M2217)</f>
        <v>F缆</v>
      </c>
      <c r="K2217" s="3">
        <v>72</v>
      </c>
      <c r="L2217" s="3">
        <f t="shared" si="172"/>
        <v>12</v>
      </c>
      <c r="M2217" s="3">
        <f t="shared" si="173"/>
        <v>6</v>
      </c>
      <c r="N2217" s="3" t="s">
        <v>47</v>
      </c>
      <c r="O2217" s="3">
        <f>COUNTIF([1]局站!$D$4:$D$172,"="&amp;N2217)</f>
        <v>1</v>
      </c>
      <c r="P2217" s="3">
        <v>0</v>
      </c>
      <c r="Q2217" s="3">
        <v>0</v>
      </c>
      <c r="R2217" s="3">
        <v>0</v>
      </c>
      <c r="S2217" s="3" t="s">
        <v>63</v>
      </c>
      <c r="T2217" s="3">
        <f>COUNTIF([1]局站!$D$4:$D$172,"="&amp;S2217)</f>
        <v>1</v>
      </c>
      <c r="U2217" s="3">
        <v>0</v>
      </c>
      <c r="V2217" s="3">
        <v>0</v>
      </c>
      <c r="W2217" s="3">
        <v>0</v>
      </c>
      <c r="X2217" s="3" t="s">
        <v>1214</v>
      </c>
      <c r="Y2217" s="3" t="s">
        <v>880</v>
      </c>
      <c r="Z2217" s="3" t="str">
        <f>INDEX(业务类型!$C$4:$C$8,MATCH(纤芯!Y2217,业务类型!$B$4:$B$8,0))</f>
        <v>IDLE</v>
      </c>
      <c r="AA2217" s="3"/>
    </row>
    <row r="2218" spans="1:27" ht="33" x14ac:dyDescent="0.2">
      <c r="A2218" s="3">
        <v>2215</v>
      </c>
      <c r="B2218" s="3">
        <f t="shared" si="174"/>
        <v>37017101073</v>
      </c>
      <c r="C2218" s="3" t="s">
        <v>1166</v>
      </c>
      <c r="D2218" s="3" t="s">
        <v>217</v>
      </c>
      <c r="E2218" s="3" t="str">
        <f>INDEX(光放段!$G$4:$G$237,MATCH(纤芯!G2218,光放段!$C$4:$C$237,0))</f>
        <v>山东二干|济南青岛3号管道光缆:济南四里村-淄博柳泉路</v>
      </c>
      <c r="F2218" s="3">
        <f>INDEX(光放段!$I$4:$I$237,MATCH(纤芯!H2218,光放段!$B$4:$B$237,0))</f>
        <v>37017100000</v>
      </c>
      <c r="G2218" s="3" t="str">
        <f t="shared" si="170"/>
        <v>山东二干|济南青岛3号管道光缆:济南四里村-明水</v>
      </c>
      <c r="H2218" s="3">
        <f>INDEX(光放段!$B$4:$B$237,MATCH(纤芯!G2218,光放段!$C$4:$C$237,0))</f>
        <v>37017101000</v>
      </c>
      <c r="I2218" s="3" t="str">
        <f t="shared" si="171"/>
        <v>济南青岛3号管道光缆</v>
      </c>
      <c r="J2218" s="3" t="str">
        <f>INDEX(子缆名称!$B$4:$B$29,纤芯!M2218)</f>
        <v>G缆</v>
      </c>
      <c r="K2218" s="3">
        <v>73</v>
      </c>
      <c r="L2218" s="3">
        <f t="shared" si="172"/>
        <v>1</v>
      </c>
      <c r="M2218" s="3">
        <f t="shared" si="173"/>
        <v>7</v>
      </c>
      <c r="N2218" s="3" t="s">
        <v>47</v>
      </c>
      <c r="O2218" s="3">
        <f>COUNTIF([1]局站!$D$4:$D$172,"="&amp;N2218)</f>
        <v>1</v>
      </c>
      <c r="P2218" s="3">
        <v>0</v>
      </c>
      <c r="Q2218" s="3">
        <v>0</v>
      </c>
      <c r="R2218" s="3">
        <v>0</v>
      </c>
      <c r="S2218" s="3" t="s">
        <v>63</v>
      </c>
      <c r="T2218" s="3">
        <f>COUNTIF([1]局站!$D$4:$D$172,"="&amp;S2218)</f>
        <v>1</v>
      </c>
      <c r="U2218" s="3">
        <v>0</v>
      </c>
      <c r="V2218" s="3">
        <v>0</v>
      </c>
      <c r="W2218" s="3">
        <v>0</v>
      </c>
      <c r="X2218" s="3" t="s">
        <v>1214</v>
      </c>
      <c r="Y2218" s="3" t="s">
        <v>880</v>
      </c>
      <c r="Z2218" s="3" t="str">
        <f>INDEX(业务类型!$C$4:$C$8,MATCH(纤芯!Y2218,业务类型!$B$4:$B$8,0))</f>
        <v>IDLE</v>
      </c>
      <c r="AA2218" s="3"/>
    </row>
    <row r="2219" spans="1:27" ht="33" x14ac:dyDescent="0.2">
      <c r="A2219" s="3">
        <v>2216</v>
      </c>
      <c r="B2219" s="3">
        <f t="shared" si="174"/>
        <v>37017101074</v>
      </c>
      <c r="C2219" s="3" t="s">
        <v>1166</v>
      </c>
      <c r="D2219" s="3" t="s">
        <v>217</v>
      </c>
      <c r="E2219" s="3" t="str">
        <f>INDEX(光放段!$G$4:$G$237,MATCH(纤芯!G2219,光放段!$C$4:$C$237,0))</f>
        <v>山东二干|济南青岛3号管道光缆:济南四里村-淄博柳泉路</v>
      </c>
      <c r="F2219" s="3">
        <f>INDEX(光放段!$I$4:$I$237,MATCH(纤芯!H2219,光放段!$B$4:$B$237,0))</f>
        <v>37017100000</v>
      </c>
      <c r="G2219" s="3" t="str">
        <f t="shared" si="170"/>
        <v>山东二干|济南青岛3号管道光缆:济南四里村-明水</v>
      </c>
      <c r="H2219" s="3">
        <f>INDEX(光放段!$B$4:$B$237,MATCH(纤芯!G2219,光放段!$C$4:$C$237,0))</f>
        <v>37017101000</v>
      </c>
      <c r="I2219" s="3" t="str">
        <f t="shared" si="171"/>
        <v>济南青岛3号管道光缆</v>
      </c>
      <c r="J2219" s="3" t="str">
        <f>INDEX(子缆名称!$B$4:$B$29,纤芯!M2219)</f>
        <v>G缆</v>
      </c>
      <c r="K2219" s="3">
        <v>74</v>
      </c>
      <c r="L2219" s="3">
        <f t="shared" si="172"/>
        <v>2</v>
      </c>
      <c r="M2219" s="3">
        <f t="shared" si="173"/>
        <v>7</v>
      </c>
      <c r="N2219" s="3" t="s">
        <v>47</v>
      </c>
      <c r="O2219" s="3">
        <f>COUNTIF([1]局站!$D$4:$D$172,"="&amp;N2219)</f>
        <v>1</v>
      </c>
      <c r="P2219" s="3">
        <v>0</v>
      </c>
      <c r="Q2219" s="3">
        <v>0</v>
      </c>
      <c r="R2219" s="3">
        <v>0</v>
      </c>
      <c r="S2219" s="3" t="s">
        <v>63</v>
      </c>
      <c r="T2219" s="3">
        <f>COUNTIF([1]局站!$D$4:$D$172,"="&amp;S2219)</f>
        <v>1</v>
      </c>
      <c r="U2219" s="3">
        <v>0</v>
      </c>
      <c r="V2219" s="3">
        <v>0</v>
      </c>
      <c r="W2219" s="3">
        <v>0</v>
      </c>
      <c r="X2219" s="3" t="s">
        <v>1214</v>
      </c>
      <c r="Y2219" s="3" t="s">
        <v>880</v>
      </c>
      <c r="Z2219" s="3" t="str">
        <f>INDEX(业务类型!$C$4:$C$8,MATCH(纤芯!Y2219,业务类型!$B$4:$B$8,0))</f>
        <v>IDLE</v>
      </c>
      <c r="AA2219" s="3"/>
    </row>
    <row r="2220" spans="1:27" ht="33" x14ac:dyDescent="0.2">
      <c r="A2220" s="3">
        <v>2217</v>
      </c>
      <c r="B2220" s="3">
        <f t="shared" si="174"/>
        <v>37017101075</v>
      </c>
      <c r="C2220" s="3" t="s">
        <v>1166</v>
      </c>
      <c r="D2220" s="3" t="s">
        <v>217</v>
      </c>
      <c r="E2220" s="3" t="str">
        <f>INDEX(光放段!$G$4:$G$237,MATCH(纤芯!G2220,光放段!$C$4:$C$237,0))</f>
        <v>山东二干|济南青岛3号管道光缆:济南四里村-淄博柳泉路</v>
      </c>
      <c r="F2220" s="3">
        <f>INDEX(光放段!$I$4:$I$237,MATCH(纤芯!H2220,光放段!$B$4:$B$237,0))</f>
        <v>37017100000</v>
      </c>
      <c r="G2220" s="3" t="str">
        <f t="shared" si="170"/>
        <v>山东二干|济南青岛3号管道光缆:济南四里村-明水</v>
      </c>
      <c r="H2220" s="3">
        <f>INDEX(光放段!$B$4:$B$237,MATCH(纤芯!G2220,光放段!$C$4:$C$237,0))</f>
        <v>37017101000</v>
      </c>
      <c r="I2220" s="3" t="str">
        <f t="shared" si="171"/>
        <v>济南青岛3号管道光缆</v>
      </c>
      <c r="J2220" s="3" t="str">
        <f>INDEX(子缆名称!$B$4:$B$29,纤芯!M2220)</f>
        <v>G缆</v>
      </c>
      <c r="K2220" s="3">
        <v>75</v>
      </c>
      <c r="L2220" s="3">
        <f t="shared" si="172"/>
        <v>3</v>
      </c>
      <c r="M2220" s="3">
        <f t="shared" si="173"/>
        <v>7</v>
      </c>
      <c r="N2220" s="3" t="s">
        <v>47</v>
      </c>
      <c r="O2220" s="3">
        <f>COUNTIF([1]局站!$D$4:$D$172,"="&amp;N2220)</f>
        <v>1</v>
      </c>
      <c r="P2220" s="3">
        <v>0</v>
      </c>
      <c r="Q2220" s="3">
        <v>0</v>
      </c>
      <c r="R2220" s="3">
        <v>0</v>
      </c>
      <c r="S2220" s="3" t="s">
        <v>63</v>
      </c>
      <c r="T2220" s="3">
        <f>COUNTIF([1]局站!$D$4:$D$172,"="&amp;S2220)</f>
        <v>1</v>
      </c>
      <c r="U2220" s="3">
        <v>0</v>
      </c>
      <c r="V2220" s="3">
        <v>0</v>
      </c>
      <c r="W2220" s="3">
        <v>0</v>
      </c>
      <c r="X2220" s="3" t="s">
        <v>1214</v>
      </c>
      <c r="Y2220" s="3" t="s">
        <v>880</v>
      </c>
      <c r="Z2220" s="3" t="str">
        <f>INDEX(业务类型!$C$4:$C$8,MATCH(纤芯!Y2220,业务类型!$B$4:$B$8,0))</f>
        <v>IDLE</v>
      </c>
      <c r="AA2220" s="3"/>
    </row>
    <row r="2221" spans="1:27" ht="33" x14ac:dyDescent="0.2">
      <c r="A2221" s="3">
        <v>2218</v>
      </c>
      <c r="B2221" s="3">
        <f t="shared" si="174"/>
        <v>37017101076</v>
      </c>
      <c r="C2221" s="3" t="s">
        <v>1166</v>
      </c>
      <c r="D2221" s="3" t="s">
        <v>217</v>
      </c>
      <c r="E2221" s="3" t="str">
        <f>INDEX(光放段!$G$4:$G$237,MATCH(纤芯!G2221,光放段!$C$4:$C$237,0))</f>
        <v>山东二干|济南青岛3号管道光缆:济南四里村-淄博柳泉路</v>
      </c>
      <c r="F2221" s="3">
        <f>INDEX(光放段!$I$4:$I$237,MATCH(纤芯!H2221,光放段!$B$4:$B$237,0))</f>
        <v>37017100000</v>
      </c>
      <c r="G2221" s="3" t="str">
        <f t="shared" si="170"/>
        <v>山东二干|济南青岛3号管道光缆:济南四里村-明水</v>
      </c>
      <c r="H2221" s="3">
        <f>INDEX(光放段!$B$4:$B$237,MATCH(纤芯!G2221,光放段!$C$4:$C$237,0))</f>
        <v>37017101000</v>
      </c>
      <c r="I2221" s="3" t="str">
        <f t="shared" si="171"/>
        <v>济南青岛3号管道光缆</v>
      </c>
      <c r="J2221" s="3" t="str">
        <f>INDEX(子缆名称!$B$4:$B$29,纤芯!M2221)</f>
        <v>G缆</v>
      </c>
      <c r="K2221" s="3">
        <v>76</v>
      </c>
      <c r="L2221" s="3">
        <f t="shared" si="172"/>
        <v>4</v>
      </c>
      <c r="M2221" s="3">
        <f t="shared" si="173"/>
        <v>7</v>
      </c>
      <c r="N2221" s="3" t="s">
        <v>47</v>
      </c>
      <c r="O2221" s="3">
        <f>COUNTIF([1]局站!$D$4:$D$172,"="&amp;N2221)</f>
        <v>1</v>
      </c>
      <c r="P2221" s="3">
        <v>0</v>
      </c>
      <c r="Q2221" s="3">
        <v>0</v>
      </c>
      <c r="R2221" s="3">
        <v>0</v>
      </c>
      <c r="S2221" s="3" t="s">
        <v>63</v>
      </c>
      <c r="T2221" s="3">
        <f>COUNTIF([1]局站!$D$4:$D$172,"="&amp;S2221)</f>
        <v>1</v>
      </c>
      <c r="U2221" s="3">
        <v>0</v>
      </c>
      <c r="V2221" s="3">
        <v>0</v>
      </c>
      <c r="W2221" s="3">
        <v>0</v>
      </c>
      <c r="X2221" s="3" t="s">
        <v>1214</v>
      </c>
      <c r="Y2221" s="3" t="s">
        <v>880</v>
      </c>
      <c r="Z2221" s="3" t="str">
        <f>INDEX(业务类型!$C$4:$C$8,MATCH(纤芯!Y2221,业务类型!$B$4:$B$8,0))</f>
        <v>IDLE</v>
      </c>
      <c r="AA2221" s="3"/>
    </row>
    <row r="2222" spans="1:27" ht="33" x14ac:dyDescent="0.2">
      <c r="A2222" s="3">
        <v>2219</v>
      </c>
      <c r="B2222" s="3">
        <f t="shared" si="174"/>
        <v>37017101077</v>
      </c>
      <c r="C2222" s="3" t="s">
        <v>1166</v>
      </c>
      <c r="D2222" s="3" t="s">
        <v>217</v>
      </c>
      <c r="E2222" s="3" t="str">
        <f>INDEX(光放段!$G$4:$G$237,MATCH(纤芯!G2222,光放段!$C$4:$C$237,0))</f>
        <v>山东二干|济南青岛3号管道光缆:济南四里村-淄博柳泉路</v>
      </c>
      <c r="F2222" s="3">
        <f>INDEX(光放段!$I$4:$I$237,MATCH(纤芯!H2222,光放段!$B$4:$B$237,0))</f>
        <v>37017100000</v>
      </c>
      <c r="G2222" s="3" t="str">
        <f t="shared" si="170"/>
        <v>山东二干|济南青岛3号管道光缆:济南四里村-明水</v>
      </c>
      <c r="H2222" s="3">
        <f>INDEX(光放段!$B$4:$B$237,MATCH(纤芯!G2222,光放段!$C$4:$C$237,0))</f>
        <v>37017101000</v>
      </c>
      <c r="I2222" s="3" t="str">
        <f t="shared" si="171"/>
        <v>济南青岛3号管道光缆</v>
      </c>
      <c r="J2222" s="3" t="str">
        <f>INDEX(子缆名称!$B$4:$B$29,纤芯!M2222)</f>
        <v>G缆</v>
      </c>
      <c r="K2222" s="3">
        <v>77</v>
      </c>
      <c r="L2222" s="3">
        <f t="shared" si="172"/>
        <v>5</v>
      </c>
      <c r="M2222" s="3">
        <f t="shared" si="173"/>
        <v>7</v>
      </c>
      <c r="N2222" s="3" t="s">
        <v>47</v>
      </c>
      <c r="O2222" s="3">
        <f>COUNTIF([1]局站!$D$4:$D$172,"="&amp;N2222)</f>
        <v>1</v>
      </c>
      <c r="P2222" s="3">
        <v>0</v>
      </c>
      <c r="Q2222" s="3">
        <v>0</v>
      </c>
      <c r="R2222" s="3">
        <v>0</v>
      </c>
      <c r="S2222" s="3" t="s">
        <v>63</v>
      </c>
      <c r="T2222" s="3">
        <f>COUNTIF([1]局站!$D$4:$D$172,"="&amp;S2222)</f>
        <v>1</v>
      </c>
      <c r="U2222" s="3">
        <v>0</v>
      </c>
      <c r="V2222" s="3">
        <v>0</v>
      </c>
      <c r="W2222" s="3">
        <v>0</v>
      </c>
      <c r="X2222" s="3" t="s">
        <v>1214</v>
      </c>
      <c r="Y2222" s="3" t="s">
        <v>880</v>
      </c>
      <c r="Z2222" s="3" t="str">
        <f>INDEX(业务类型!$C$4:$C$8,MATCH(纤芯!Y2222,业务类型!$B$4:$B$8,0))</f>
        <v>IDLE</v>
      </c>
      <c r="AA2222" s="3"/>
    </row>
    <row r="2223" spans="1:27" ht="33" x14ac:dyDescent="0.2">
      <c r="A2223" s="3">
        <v>2220</v>
      </c>
      <c r="B2223" s="3">
        <f t="shared" si="174"/>
        <v>37017101078</v>
      </c>
      <c r="C2223" s="3" t="s">
        <v>1166</v>
      </c>
      <c r="D2223" s="3" t="s">
        <v>217</v>
      </c>
      <c r="E2223" s="3" t="str">
        <f>INDEX(光放段!$G$4:$G$237,MATCH(纤芯!G2223,光放段!$C$4:$C$237,0))</f>
        <v>山东二干|济南青岛3号管道光缆:济南四里村-淄博柳泉路</v>
      </c>
      <c r="F2223" s="3">
        <f>INDEX(光放段!$I$4:$I$237,MATCH(纤芯!H2223,光放段!$B$4:$B$237,0))</f>
        <v>37017100000</v>
      </c>
      <c r="G2223" s="3" t="str">
        <f t="shared" si="170"/>
        <v>山东二干|济南青岛3号管道光缆:济南四里村-明水</v>
      </c>
      <c r="H2223" s="3">
        <f>INDEX(光放段!$B$4:$B$237,MATCH(纤芯!G2223,光放段!$C$4:$C$237,0))</f>
        <v>37017101000</v>
      </c>
      <c r="I2223" s="3" t="str">
        <f t="shared" si="171"/>
        <v>济南青岛3号管道光缆</v>
      </c>
      <c r="J2223" s="3" t="str">
        <f>INDEX(子缆名称!$B$4:$B$29,纤芯!M2223)</f>
        <v>G缆</v>
      </c>
      <c r="K2223" s="3">
        <v>78</v>
      </c>
      <c r="L2223" s="3">
        <f t="shared" si="172"/>
        <v>6</v>
      </c>
      <c r="M2223" s="3">
        <f t="shared" si="173"/>
        <v>7</v>
      </c>
      <c r="N2223" s="3" t="s">
        <v>47</v>
      </c>
      <c r="O2223" s="3">
        <f>COUNTIF([1]局站!$D$4:$D$172,"="&amp;N2223)</f>
        <v>1</v>
      </c>
      <c r="P2223" s="3">
        <v>0</v>
      </c>
      <c r="Q2223" s="3">
        <v>0</v>
      </c>
      <c r="R2223" s="3">
        <v>0</v>
      </c>
      <c r="S2223" s="3" t="s">
        <v>63</v>
      </c>
      <c r="T2223" s="3">
        <f>COUNTIF([1]局站!$D$4:$D$172,"="&amp;S2223)</f>
        <v>1</v>
      </c>
      <c r="U2223" s="3">
        <v>0</v>
      </c>
      <c r="V2223" s="3">
        <v>0</v>
      </c>
      <c r="W2223" s="3">
        <v>0</v>
      </c>
      <c r="X2223" s="3" t="s">
        <v>1214</v>
      </c>
      <c r="Y2223" s="3" t="s">
        <v>880</v>
      </c>
      <c r="Z2223" s="3" t="str">
        <f>INDEX(业务类型!$C$4:$C$8,MATCH(纤芯!Y2223,业务类型!$B$4:$B$8,0))</f>
        <v>IDLE</v>
      </c>
      <c r="AA2223" s="3"/>
    </row>
    <row r="2224" spans="1:27" ht="33" x14ac:dyDescent="0.2">
      <c r="A2224" s="3">
        <v>2221</v>
      </c>
      <c r="B2224" s="3">
        <f t="shared" si="174"/>
        <v>37017101079</v>
      </c>
      <c r="C2224" s="3" t="s">
        <v>1166</v>
      </c>
      <c r="D2224" s="3" t="s">
        <v>217</v>
      </c>
      <c r="E2224" s="3" t="str">
        <f>INDEX(光放段!$G$4:$G$237,MATCH(纤芯!G2224,光放段!$C$4:$C$237,0))</f>
        <v>山东二干|济南青岛3号管道光缆:济南四里村-淄博柳泉路</v>
      </c>
      <c r="F2224" s="3">
        <f>INDEX(光放段!$I$4:$I$237,MATCH(纤芯!H2224,光放段!$B$4:$B$237,0))</f>
        <v>37017100000</v>
      </c>
      <c r="G2224" s="3" t="str">
        <f t="shared" si="170"/>
        <v>山东二干|济南青岛3号管道光缆:济南四里村-明水</v>
      </c>
      <c r="H2224" s="3">
        <f>INDEX(光放段!$B$4:$B$237,MATCH(纤芯!G2224,光放段!$C$4:$C$237,0))</f>
        <v>37017101000</v>
      </c>
      <c r="I2224" s="3" t="str">
        <f t="shared" si="171"/>
        <v>济南青岛3号管道光缆</v>
      </c>
      <c r="J2224" s="3" t="str">
        <f>INDEX(子缆名称!$B$4:$B$29,纤芯!M2224)</f>
        <v>G缆</v>
      </c>
      <c r="K2224" s="3">
        <v>79</v>
      </c>
      <c r="L2224" s="3">
        <f t="shared" si="172"/>
        <v>7</v>
      </c>
      <c r="M2224" s="3">
        <f t="shared" si="173"/>
        <v>7</v>
      </c>
      <c r="N2224" s="3" t="s">
        <v>47</v>
      </c>
      <c r="O2224" s="3">
        <f>COUNTIF([1]局站!$D$4:$D$172,"="&amp;N2224)</f>
        <v>1</v>
      </c>
      <c r="P2224" s="3">
        <v>0</v>
      </c>
      <c r="Q2224" s="3">
        <v>0</v>
      </c>
      <c r="R2224" s="3">
        <v>0</v>
      </c>
      <c r="S2224" s="3" t="s">
        <v>63</v>
      </c>
      <c r="T2224" s="3">
        <f>COUNTIF([1]局站!$D$4:$D$172,"="&amp;S2224)</f>
        <v>1</v>
      </c>
      <c r="U2224" s="3">
        <v>0</v>
      </c>
      <c r="V2224" s="3">
        <v>0</v>
      </c>
      <c r="W2224" s="3">
        <v>0</v>
      </c>
      <c r="X2224" s="3" t="s">
        <v>1214</v>
      </c>
      <c r="Y2224" s="3" t="s">
        <v>880</v>
      </c>
      <c r="Z2224" s="3" t="str">
        <f>INDEX(业务类型!$C$4:$C$8,MATCH(纤芯!Y2224,业务类型!$B$4:$B$8,0))</f>
        <v>IDLE</v>
      </c>
      <c r="AA2224" s="3"/>
    </row>
    <row r="2225" spans="1:27" ht="33" x14ac:dyDescent="0.2">
      <c r="A2225" s="3">
        <v>2222</v>
      </c>
      <c r="B2225" s="3">
        <f t="shared" si="174"/>
        <v>37017101080</v>
      </c>
      <c r="C2225" s="3" t="s">
        <v>1166</v>
      </c>
      <c r="D2225" s="3" t="s">
        <v>217</v>
      </c>
      <c r="E2225" s="3" t="str">
        <f>INDEX(光放段!$G$4:$G$237,MATCH(纤芯!G2225,光放段!$C$4:$C$237,0))</f>
        <v>山东二干|济南青岛3号管道光缆:济南四里村-淄博柳泉路</v>
      </c>
      <c r="F2225" s="3">
        <f>INDEX(光放段!$I$4:$I$237,MATCH(纤芯!H2225,光放段!$B$4:$B$237,0))</f>
        <v>37017100000</v>
      </c>
      <c r="G2225" s="3" t="str">
        <f t="shared" si="170"/>
        <v>山东二干|济南青岛3号管道光缆:济南四里村-明水</v>
      </c>
      <c r="H2225" s="3">
        <f>INDEX(光放段!$B$4:$B$237,MATCH(纤芯!G2225,光放段!$C$4:$C$237,0))</f>
        <v>37017101000</v>
      </c>
      <c r="I2225" s="3" t="str">
        <f t="shared" si="171"/>
        <v>济南青岛3号管道光缆</v>
      </c>
      <c r="J2225" s="3" t="str">
        <f>INDEX(子缆名称!$B$4:$B$29,纤芯!M2225)</f>
        <v>G缆</v>
      </c>
      <c r="K2225" s="3">
        <v>80</v>
      </c>
      <c r="L2225" s="3">
        <f t="shared" si="172"/>
        <v>8</v>
      </c>
      <c r="M2225" s="3">
        <f t="shared" si="173"/>
        <v>7</v>
      </c>
      <c r="N2225" s="3" t="s">
        <v>47</v>
      </c>
      <c r="O2225" s="3">
        <f>COUNTIF([1]局站!$D$4:$D$172,"="&amp;N2225)</f>
        <v>1</v>
      </c>
      <c r="P2225" s="3">
        <v>0</v>
      </c>
      <c r="Q2225" s="3">
        <v>0</v>
      </c>
      <c r="R2225" s="3">
        <v>0</v>
      </c>
      <c r="S2225" s="3" t="s">
        <v>63</v>
      </c>
      <c r="T2225" s="3">
        <f>COUNTIF([1]局站!$D$4:$D$172,"="&amp;S2225)</f>
        <v>1</v>
      </c>
      <c r="U2225" s="3">
        <v>0</v>
      </c>
      <c r="V2225" s="3">
        <v>0</v>
      </c>
      <c r="W2225" s="3">
        <v>0</v>
      </c>
      <c r="X2225" s="3" t="s">
        <v>1214</v>
      </c>
      <c r="Y2225" s="3" t="s">
        <v>880</v>
      </c>
      <c r="Z2225" s="3" t="str">
        <f>INDEX(业务类型!$C$4:$C$8,MATCH(纤芯!Y2225,业务类型!$B$4:$B$8,0))</f>
        <v>IDLE</v>
      </c>
      <c r="AA2225" s="3"/>
    </row>
    <row r="2226" spans="1:27" ht="33" x14ac:dyDescent="0.2">
      <c r="A2226" s="3">
        <v>2223</v>
      </c>
      <c r="B2226" s="3">
        <f t="shared" si="174"/>
        <v>37017101081</v>
      </c>
      <c r="C2226" s="3" t="s">
        <v>1166</v>
      </c>
      <c r="D2226" s="3" t="s">
        <v>217</v>
      </c>
      <c r="E2226" s="3" t="str">
        <f>INDEX(光放段!$G$4:$G$237,MATCH(纤芯!G2226,光放段!$C$4:$C$237,0))</f>
        <v>山东二干|济南青岛3号管道光缆:济南四里村-淄博柳泉路</v>
      </c>
      <c r="F2226" s="3">
        <f>INDEX(光放段!$I$4:$I$237,MATCH(纤芯!H2226,光放段!$B$4:$B$237,0))</f>
        <v>37017100000</v>
      </c>
      <c r="G2226" s="3" t="str">
        <f t="shared" si="170"/>
        <v>山东二干|济南青岛3号管道光缆:济南四里村-明水</v>
      </c>
      <c r="H2226" s="3">
        <f>INDEX(光放段!$B$4:$B$237,MATCH(纤芯!G2226,光放段!$C$4:$C$237,0))</f>
        <v>37017101000</v>
      </c>
      <c r="I2226" s="3" t="str">
        <f t="shared" si="171"/>
        <v>济南青岛3号管道光缆</v>
      </c>
      <c r="J2226" s="3" t="str">
        <f>INDEX(子缆名称!$B$4:$B$29,纤芯!M2226)</f>
        <v>G缆</v>
      </c>
      <c r="K2226" s="3">
        <v>81</v>
      </c>
      <c r="L2226" s="3">
        <f t="shared" si="172"/>
        <v>9</v>
      </c>
      <c r="M2226" s="3">
        <f t="shared" si="173"/>
        <v>7</v>
      </c>
      <c r="N2226" s="3" t="s">
        <v>47</v>
      </c>
      <c r="O2226" s="3">
        <f>COUNTIF([1]局站!$D$4:$D$172,"="&amp;N2226)</f>
        <v>1</v>
      </c>
      <c r="P2226" s="3">
        <v>0</v>
      </c>
      <c r="Q2226" s="3">
        <v>0</v>
      </c>
      <c r="R2226" s="3">
        <v>0</v>
      </c>
      <c r="S2226" s="3" t="s">
        <v>63</v>
      </c>
      <c r="T2226" s="3">
        <f>COUNTIF([1]局站!$D$4:$D$172,"="&amp;S2226)</f>
        <v>1</v>
      </c>
      <c r="U2226" s="3">
        <v>0</v>
      </c>
      <c r="V2226" s="3">
        <v>0</v>
      </c>
      <c r="W2226" s="3">
        <v>0</v>
      </c>
      <c r="X2226" s="3" t="s">
        <v>1214</v>
      </c>
      <c r="Y2226" s="3" t="s">
        <v>880</v>
      </c>
      <c r="Z2226" s="3" t="str">
        <f>INDEX(业务类型!$C$4:$C$8,MATCH(纤芯!Y2226,业务类型!$B$4:$B$8,0))</f>
        <v>IDLE</v>
      </c>
      <c r="AA2226" s="3"/>
    </row>
    <row r="2227" spans="1:27" ht="33" x14ac:dyDescent="0.2">
      <c r="A2227" s="3">
        <v>2224</v>
      </c>
      <c r="B2227" s="3">
        <f t="shared" si="174"/>
        <v>37017101082</v>
      </c>
      <c r="C2227" s="3" t="s">
        <v>1166</v>
      </c>
      <c r="D2227" s="3" t="s">
        <v>217</v>
      </c>
      <c r="E2227" s="3" t="str">
        <f>INDEX(光放段!$G$4:$G$237,MATCH(纤芯!G2227,光放段!$C$4:$C$237,0))</f>
        <v>山东二干|济南青岛3号管道光缆:济南四里村-淄博柳泉路</v>
      </c>
      <c r="F2227" s="3">
        <f>INDEX(光放段!$I$4:$I$237,MATCH(纤芯!H2227,光放段!$B$4:$B$237,0))</f>
        <v>37017100000</v>
      </c>
      <c r="G2227" s="3" t="str">
        <f t="shared" si="170"/>
        <v>山东二干|济南青岛3号管道光缆:济南四里村-明水</v>
      </c>
      <c r="H2227" s="3">
        <f>INDEX(光放段!$B$4:$B$237,MATCH(纤芯!G2227,光放段!$C$4:$C$237,0))</f>
        <v>37017101000</v>
      </c>
      <c r="I2227" s="3" t="str">
        <f t="shared" si="171"/>
        <v>济南青岛3号管道光缆</v>
      </c>
      <c r="J2227" s="3" t="str">
        <f>INDEX(子缆名称!$B$4:$B$29,纤芯!M2227)</f>
        <v>G缆</v>
      </c>
      <c r="K2227" s="3">
        <v>82</v>
      </c>
      <c r="L2227" s="3">
        <f t="shared" si="172"/>
        <v>10</v>
      </c>
      <c r="M2227" s="3">
        <f t="shared" si="173"/>
        <v>7</v>
      </c>
      <c r="N2227" s="3" t="s">
        <v>47</v>
      </c>
      <c r="O2227" s="3">
        <f>COUNTIF([1]局站!$D$4:$D$172,"="&amp;N2227)</f>
        <v>1</v>
      </c>
      <c r="P2227" s="3">
        <v>0</v>
      </c>
      <c r="Q2227" s="3">
        <v>0</v>
      </c>
      <c r="R2227" s="3">
        <v>0</v>
      </c>
      <c r="S2227" s="3" t="s">
        <v>63</v>
      </c>
      <c r="T2227" s="3">
        <f>COUNTIF([1]局站!$D$4:$D$172,"="&amp;S2227)</f>
        <v>1</v>
      </c>
      <c r="U2227" s="3">
        <v>0</v>
      </c>
      <c r="V2227" s="3">
        <v>0</v>
      </c>
      <c r="W2227" s="3">
        <v>0</v>
      </c>
      <c r="X2227" s="3" t="s">
        <v>1214</v>
      </c>
      <c r="Y2227" s="3" t="s">
        <v>880</v>
      </c>
      <c r="Z2227" s="3" t="str">
        <f>INDEX(业务类型!$C$4:$C$8,MATCH(纤芯!Y2227,业务类型!$B$4:$B$8,0))</f>
        <v>IDLE</v>
      </c>
      <c r="AA2227" s="3"/>
    </row>
    <row r="2228" spans="1:27" ht="33" x14ac:dyDescent="0.2">
      <c r="A2228" s="3">
        <v>2225</v>
      </c>
      <c r="B2228" s="3">
        <f t="shared" si="174"/>
        <v>37017101083</v>
      </c>
      <c r="C2228" s="3" t="s">
        <v>1166</v>
      </c>
      <c r="D2228" s="3" t="s">
        <v>217</v>
      </c>
      <c r="E2228" s="3" t="str">
        <f>INDEX(光放段!$G$4:$G$237,MATCH(纤芯!G2228,光放段!$C$4:$C$237,0))</f>
        <v>山东二干|济南青岛3号管道光缆:济南四里村-淄博柳泉路</v>
      </c>
      <c r="F2228" s="3">
        <f>INDEX(光放段!$I$4:$I$237,MATCH(纤芯!H2228,光放段!$B$4:$B$237,0))</f>
        <v>37017100000</v>
      </c>
      <c r="G2228" s="3" t="str">
        <f t="shared" si="170"/>
        <v>山东二干|济南青岛3号管道光缆:济南四里村-明水</v>
      </c>
      <c r="H2228" s="3">
        <f>INDEX(光放段!$B$4:$B$237,MATCH(纤芯!G2228,光放段!$C$4:$C$237,0))</f>
        <v>37017101000</v>
      </c>
      <c r="I2228" s="3" t="str">
        <f t="shared" si="171"/>
        <v>济南青岛3号管道光缆</v>
      </c>
      <c r="J2228" s="3" t="str">
        <f>INDEX(子缆名称!$B$4:$B$29,纤芯!M2228)</f>
        <v>G缆</v>
      </c>
      <c r="K2228" s="3">
        <v>83</v>
      </c>
      <c r="L2228" s="3">
        <f t="shared" si="172"/>
        <v>11</v>
      </c>
      <c r="M2228" s="3">
        <f t="shared" si="173"/>
        <v>7</v>
      </c>
      <c r="N2228" s="3" t="s">
        <v>47</v>
      </c>
      <c r="O2228" s="3">
        <f>COUNTIF([1]局站!$D$4:$D$172,"="&amp;N2228)</f>
        <v>1</v>
      </c>
      <c r="P2228" s="3">
        <v>0</v>
      </c>
      <c r="Q2228" s="3">
        <v>0</v>
      </c>
      <c r="R2228" s="3">
        <v>0</v>
      </c>
      <c r="S2228" s="3" t="s">
        <v>63</v>
      </c>
      <c r="T2228" s="3">
        <f>COUNTIF([1]局站!$D$4:$D$172,"="&amp;S2228)</f>
        <v>1</v>
      </c>
      <c r="U2228" s="3">
        <v>0</v>
      </c>
      <c r="V2228" s="3">
        <v>0</v>
      </c>
      <c r="W2228" s="3">
        <v>0</v>
      </c>
      <c r="X2228" s="3" t="s">
        <v>1214</v>
      </c>
      <c r="Y2228" s="3" t="s">
        <v>880</v>
      </c>
      <c r="Z2228" s="3" t="str">
        <f>INDEX(业务类型!$C$4:$C$8,MATCH(纤芯!Y2228,业务类型!$B$4:$B$8,0))</f>
        <v>IDLE</v>
      </c>
      <c r="AA2228" s="3"/>
    </row>
    <row r="2229" spans="1:27" ht="33" x14ac:dyDescent="0.2">
      <c r="A2229" s="3">
        <v>2226</v>
      </c>
      <c r="B2229" s="3">
        <f t="shared" si="174"/>
        <v>37017101084</v>
      </c>
      <c r="C2229" s="3" t="s">
        <v>1166</v>
      </c>
      <c r="D2229" s="3" t="s">
        <v>217</v>
      </c>
      <c r="E2229" s="3" t="str">
        <f>INDEX(光放段!$G$4:$G$237,MATCH(纤芯!G2229,光放段!$C$4:$C$237,0))</f>
        <v>山东二干|济南青岛3号管道光缆:济南四里村-淄博柳泉路</v>
      </c>
      <c r="F2229" s="3">
        <f>INDEX(光放段!$I$4:$I$237,MATCH(纤芯!H2229,光放段!$B$4:$B$237,0))</f>
        <v>37017100000</v>
      </c>
      <c r="G2229" s="3" t="str">
        <f t="shared" si="170"/>
        <v>山东二干|济南青岛3号管道光缆:济南四里村-明水</v>
      </c>
      <c r="H2229" s="3">
        <f>INDEX(光放段!$B$4:$B$237,MATCH(纤芯!G2229,光放段!$C$4:$C$237,0))</f>
        <v>37017101000</v>
      </c>
      <c r="I2229" s="3" t="str">
        <f t="shared" si="171"/>
        <v>济南青岛3号管道光缆</v>
      </c>
      <c r="J2229" s="3" t="str">
        <f>INDEX(子缆名称!$B$4:$B$29,纤芯!M2229)</f>
        <v>G缆</v>
      </c>
      <c r="K2229" s="3">
        <v>84</v>
      </c>
      <c r="L2229" s="3">
        <f t="shared" si="172"/>
        <v>12</v>
      </c>
      <c r="M2229" s="3">
        <f t="shared" si="173"/>
        <v>7</v>
      </c>
      <c r="N2229" s="3" t="s">
        <v>47</v>
      </c>
      <c r="O2229" s="3">
        <f>COUNTIF([1]局站!$D$4:$D$172,"="&amp;N2229)</f>
        <v>1</v>
      </c>
      <c r="P2229" s="3">
        <v>0</v>
      </c>
      <c r="Q2229" s="3">
        <v>0</v>
      </c>
      <c r="R2229" s="3">
        <v>0</v>
      </c>
      <c r="S2229" s="3" t="s">
        <v>63</v>
      </c>
      <c r="T2229" s="3">
        <f>COUNTIF([1]局站!$D$4:$D$172,"="&amp;S2229)</f>
        <v>1</v>
      </c>
      <c r="U2229" s="3">
        <v>0</v>
      </c>
      <c r="V2229" s="3">
        <v>0</v>
      </c>
      <c r="W2229" s="3">
        <v>0</v>
      </c>
      <c r="X2229" s="3" t="s">
        <v>1214</v>
      </c>
      <c r="Y2229" s="3" t="s">
        <v>880</v>
      </c>
      <c r="Z2229" s="3" t="str">
        <f>INDEX(业务类型!$C$4:$C$8,MATCH(纤芯!Y2229,业务类型!$B$4:$B$8,0))</f>
        <v>IDLE</v>
      </c>
      <c r="AA2229" s="3"/>
    </row>
    <row r="2230" spans="1:27" ht="33" x14ac:dyDescent="0.2">
      <c r="A2230" s="3">
        <v>2227</v>
      </c>
      <c r="B2230" s="3">
        <f t="shared" si="174"/>
        <v>37017101085</v>
      </c>
      <c r="C2230" s="3" t="s">
        <v>1166</v>
      </c>
      <c r="D2230" s="3" t="s">
        <v>217</v>
      </c>
      <c r="E2230" s="3" t="str">
        <f>INDEX(光放段!$G$4:$G$237,MATCH(纤芯!G2230,光放段!$C$4:$C$237,0))</f>
        <v>山东二干|济南青岛3号管道光缆:济南四里村-淄博柳泉路</v>
      </c>
      <c r="F2230" s="3">
        <f>INDEX(光放段!$I$4:$I$237,MATCH(纤芯!H2230,光放段!$B$4:$B$237,0))</f>
        <v>37017100000</v>
      </c>
      <c r="G2230" s="3" t="str">
        <f t="shared" si="170"/>
        <v>山东二干|济南青岛3号管道光缆:济南四里村-明水</v>
      </c>
      <c r="H2230" s="3">
        <f>INDEX(光放段!$B$4:$B$237,MATCH(纤芯!G2230,光放段!$C$4:$C$237,0))</f>
        <v>37017101000</v>
      </c>
      <c r="I2230" s="3" t="str">
        <f t="shared" si="171"/>
        <v>济南青岛3号管道光缆</v>
      </c>
      <c r="J2230" s="3" t="str">
        <f>INDEX(子缆名称!$B$4:$B$29,纤芯!M2230)</f>
        <v>H缆</v>
      </c>
      <c r="K2230" s="3">
        <v>85</v>
      </c>
      <c r="L2230" s="3">
        <f t="shared" si="172"/>
        <v>1</v>
      </c>
      <c r="M2230" s="3">
        <f t="shared" si="173"/>
        <v>8</v>
      </c>
      <c r="N2230" s="3" t="s">
        <v>47</v>
      </c>
      <c r="O2230" s="3">
        <f>COUNTIF([1]局站!$D$4:$D$172,"="&amp;N2230)</f>
        <v>1</v>
      </c>
      <c r="P2230" s="3">
        <v>0</v>
      </c>
      <c r="Q2230" s="3">
        <v>0</v>
      </c>
      <c r="R2230" s="3">
        <v>0</v>
      </c>
      <c r="S2230" s="3" t="s">
        <v>63</v>
      </c>
      <c r="T2230" s="3">
        <f>COUNTIF([1]局站!$D$4:$D$172,"="&amp;S2230)</f>
        <v>1</v>
      </c>
      <c r="U2230" s="3">
        <v>0</v>
      </c>
      <c r="V2230" s="3">
        <v>0</v>
      </c>
      <c r="W2230" s="3">
        <v>0</v>
      </c>
      <c r="X2230" s="3" t="s">
        <v>1214</v>
      </c>
      <c r="Y2230" s="3" t="s">
        <v>880</v>
      </c>
      <c r="Z2230" s="3" t="str">
        <f>INDEX(业务类型!$C$4:$C$8,MATCH(纤芯!Y2230,业务类型!$B$4:$B$8,0))</f>
        <v>IDLE</v>
      </c>
      <c r="AA2230" s="3"/>
    </row>
    <row r="2231" spans="1:27" ht="33" x14ac:dyDescent="0.2">
      <c r="A2231" s="3">
        <v>2228</v>
      </c>
      <c r="B2231" s="3">
        <f t="shared" si="174"/>
        <v>37017101086</v>
      </c>
      <c r="C2231" s="3" t="s">
        <v>1166</v>
      </c>
      <c r="D2231" s="3" t="s">
        <v>217</v>
      </c>
      <c r="E2231" s="3" t="str">
        <f>INDEX(光放段!$G$4:$G$237,MATCH(纤芯!G2231,光放段!$C$4:$C$237,0))</f>
        <v>山东二干|济南青岛3号管道光缆:济南四里村-淄博柳泉路</v>
      </c>
      <c r="F2231" s="3">
        <f>INDEX(光放段!$I$4:$I$237,MATCH(纤芯!H2231,光放段!$B$4:$B$237,0))</f>
        <v>37017100000</v>
      </c>
      <c r="G2231" s="3" t="str">
        <f t="shared" si="170"/>
        <v>山东二干|济南青岛3号管道光缆:济南四里村-明水</v>
      </c>
      <c r="H2231" s="3">
        <f>INDEX(光放段!$B$4:$B$237,MATCH(纤芯!G2231,光放段!$C$4:$C$237,0))</f>
        <v>37017101000</v>
      </c>
      <c r="I2231" s="3" t="str">
        <f t="shared" si="171"/>
        <v>济南青岛3号管道光缆</v>
      </c>
      <c r="J2231" s="3" t="str">
        <f>INDEX(子缆名称!$B$4:$B$29,纤芯!M2231)</f>
        <v>H缆</v>
      </c>
      <c r="K2231" s="3">
        <v>86</v>
      </c>
      <c r="L2231" s="3">
        <f t="shared" si="172"/>
        <v>2</v>
      </c>
      <c r="M2231" s="3">
        <f t="shared" si="173"/>
        <v>8</v>
      </c>
      <c r="N2231" s="3" t="s">
        <v>47</v>
      </c>
      <c r="O2231" s="3">
        <f>COUNTIF([1]局站!$D$4:$D$172,"="&amp;N2231)</f>
        <v>1</v>
      </c>
      <c r="P2231" s="3">
        <v>0</v>
      </c>
      <c r="Q2231" s="3">
        <v>0</v>
      </c>
      <c r="R2231" s="3">
        <v>0</v>
      </c>
      <c r="S2231" s="3" t="s">
        <v>63</v>
      </c>
      <c r="T2231" s="3">
        <f>COUNTIF([1]局站!$D$4:$D$172,"="&amp;S2231)</f>
        <v>1</v>
      </c>
      <c r="U2231" s="3">
        <v>0</v>
      </c>
      <c r="V2231" s="3">
        <v>0</v>
      </c>
      <c r="W2231" s="3">
        <v>0</v>
      </c>
      <c r="X2231" s="3" t="s">
        <v>1214</v>
      </c>
      <c r="Y2231" s="3" t="s">
        <v>880</v>
      </c>
      <c r="Z2231" s="3" t="str">
        <f>INDEX(业务类型!$C$4:$C$8,MATCH(纤芯!Y2231,业务类型!$B$4:$B$8,0))</f>
        <v>IDLE</v>
      </c>
      <c r="AA2231" s="3"/>
    </row>
    <row r="2232" spans="1:27" ht="33" x14ac:dyDescent="0.2">
      <c r="A2232" s="3">
        <v>2229</v>
      </c>
      <c r="B2232" s="3">
        <f t="shared" si="174"/>
        <v>37017101087</v>
      </c>
      <c r="C2232" s="3" t="s">
        <v>1166</v>
      </c>
      <c r="D2232" s="3" t="s">
        <v>217</v>
      </c>
      <c r="E2232" s="3" t="str">
        <f>INDEX(光放段!$G$4:$G$237,MATCH(纤芯!G2232,光放段!$C$4:$C$237,0))</f>
        <v>山东二干|济南青岛3号管道光缆:济南四里村-淄博柳泉路</v>
      </c>
      <c r="F2232" s="3">
        <f>INDEX(光放段!$I$4:$I$237,MATCH(纤芯!H2232,光放段!$B$4:$B$237,0))</f>
        <v>37017100000</v>
      </c>
      <c r="G2232" s="3" t="str">
        <f t="shared" si="170"/>
        <v>山东二干|济南青岛3号管道光缆:济南四里村-明水</v>
      </c>
      <c r="H2232" s="3">
        <f>INDEX(光放段!$B$4:$B$237,MATCH(纤芯!G2232,光放段!$C$4:$C$237,0))</f>
        <v>37017101000</v>
      </c>
      <c r="I2232" s="3" t="str">
        <f t="shared" si="171"/>
        <v>济南青岛3号管道光缆</v>
      </c>
      <c r="J2232" s="3" t="str">
        <f>INDEX(子缆名称!$B$4:$B$29,纤芯!M2232)</f>
        <v>H缆</v>
      </c>
      <c r="K2232" s="3">
        <v>87</v>
      </c>
      <c r="L2232" s="3">
        <f t="shared" si="172"/>
        <v>3</v>
      </c>
      <c r="M2232" s="3">
        <f t="shared" si="173"/>
        <v>8</v>
      </c>
      <c r="N2232" s="3" t="s">
        <v>47</v>
      </c>
      <c r="O2232" s="3">
        <f>COUNTIF([1]局站!$D$4:$D$172,"="&amp;N2232)</f>
        <v>1</v>
      </c>
      <c r="P2232" s="3">
        <v>0</v>
      </c>
      <c r="Q2232" s="3">
        <v>0</v>
      </c>
      <c r="R2232" s="3">
        <v>0</v>
      </c>
      <c r="S2232" s="3" t="s">
        <v>63</v>
      </c>
      <c r="T2232" s="3">
        <f>COUNTIF([1]局站!$D$4:$D$172,"="&amp;S2232)</f>
        <v>1</v>
      </c>
      <c r="U2232" s="3">
        <v>0</v>
      </c>
      <c r="V2232" s="3">
        <v>0</v>
      </c>
      <c r="W2232" s="3">
        <v>0</v>
      </c>
      <c r="X2232" s="3" t="s">
        <v>1214</v>
      </c>
      <c r="Y2232" s="3" t="s">
        <v>880</v>
      </c>
      <c r="Z2232" s="3" t="str">
        <f>INDEX(业务类型!$C$4:$C$8,MATCH(纤芯!Y2232,业务类型!$B$4:$B$8,0))</f>
        <v>IDLE</v>
      </c>
      <c r="AA2232" s="3"/>
    </row>
    <row r="2233" spans="1:27" ht="33" x14ac:dyDescent="0.2">
      <c r="A2233" s="3">
        <v>2230</v>
      </c>
      <c r="B2233" s="3">
        <f t="shared" si="174"/>
        <v>37017101088</v>
      </c>
      <c r="C2233" s="3" t="s">
        <v>1166</v>
      </c>
      <c r="D2233" s="3" t="s">
        <v>217</v>
      </c>
      <c r="E2233" s="3" t="str">
        <f>INDEX(光放段!$G$4:$G$237,MATCH(纤芯!G2233,光放段!$C$4:$C$237,0))</f>
        <v>山东二干|济南青岛3号管道光缆:济南四里村-淄博柳泉路</v>
      </c>
      <c r="F2233" s="3">
        <f>INDEX(光放段!$I$4:$I$237,MATCH(纤芯!H2233,光放段!$B$4:$B$237,0))</f>
        <v>37017100000</v>
      </c>
      <c r="G2233" s="3" t="str">
        <f t="shared" si="170"/>
        <v>山东二干|济南青岛3号管道光缆:济南四里村-明水</v>
      </c>
      <c r="H2233" s="3">
        <f>INDEX(光放段!$B$4:$B$237,MATCH(纤芯!G2233,光放段!$C$4:$C$237,0))</f>
        <v>37017101000</v>
      </c>
      <c r="I2233" s="3" t="str">
        <f t="shared" si="171"/>
        <v>济南青岛3号管道光缆</v>
      </c>
      <c r="J2233" s="3" t="str">
        <f>INDEX(子缆名称!$B$4:$B$29,纤芯!M2233)</f>
        <v>H缆</v>
      </c>
      <c r="K2233" s="3">
        <v>88</v>
      </c>
      <c r="L2233" s="3">
        <f t="shared" si="172"/>
        <v>4</v>
      </c>
      <c r="M2233" s="3">
        <f t="shared" si="173"/>
        <v>8</v>
      </c>
      <c r="N2233" s="3" t="s">
        <v>47</v>
      </c>
      <c r="O2233" s="3">
        <f>COUNTIF([1]局站!$D$4:$D$172,"="&amp;N2233)</f>
        <v>1</v>
      </c>
      <c r="P2233" s="3">
        <v>0</v>
      </c>
      <c r="Q2233" s="3">
        <v>0</v>
      </c>
      <c r="R2233" s="3">
        <v>0</v>
      </c>
      <c r="S2233" s="3" t="s">
        <v>63</v>
      </c>
      <c r="T2233" s="3">
        <f>COUNTIF([1]局站!$D$4:$D$172,"="&amp;S2233)</f>
        <v>1</v>
      </c>
      <c r="U2233" s="3">
        <v>0</v>
      </c>
      <c r="V2233" s="3">
        <v>0</v>
      </c>
      <c r="W2233" s="3">
        <v>0</v>
      </c>
      <c r="X2233" s="3" t="s">
        <v>1214</v>
      </c>
      <c r="Y2233" s="3" t="s">
        <v>880</v>
      </c>
      <c r="Z2233" s="3" t="str">
        <f>INDEX(业务类型!$C$4:$C$8,MATCH(纤芯!Y2233,业务类型!$B$4:$B$8,0))</f>
        <v>IDLE</v>
      </c>
      <c r="AA2233" s="3"/>
    </row>
    <row r="2234" spans="1:27" ht="33" x14ac:dyDescent="0.2">
      <c r="A2234" s="3">
        <v>2231</v>
      </c>
      <c r="B2234" s="3">
        <f t="shared" si="174"/>
        <v>37017101089</v>
      </c>
      <c r="C2234" s="3" t="s">
        <v>1166</v>
      </c>
      <c r="D2234" s="3" t="s">
        <v>217</v>
      </c>
      <c r="E2234" s="3" t="str">
        <f>INDEX(光放段!$G$4:$G$237,MATCH(纤芯!G2234,光放段!$C$4:$C$237,0))</f>
        <v>山东二干|济南青岛3号管道光缆:济南四里村-淄博柳泉路</v>
      </c>
      <c r="F2234" s="3">
        <f>INDEX(光放段!$I$4:$I$237,MATCH(纤芯!H2234,光放段!$B$4:$B$237,0))</f>
        <v>37017100000</v>
      </c>
      <c r="G2234" s="3" t="str">
        <f t="shared" si="170"/>
        <v>山东二干|济南青岛3号管道光缆:济南四里村-明水</v>
      </c>
      <c r="H2234" s="3">
        <f>INDEX(光放段!$B$4:$B$237,MATCH(纤芯!G2234,光放段!$C$4:$C$237,0))</f>
        <v>37017101000</v>
      </c>
      <c r="I2234" s="3" t="str">
        <f t="shared" si="171"/>
        <v>济南青岛3号管道光缆</v>
      </c>
      <c r="J2234" s="3" t="str">
        <f>INDEX(子缆名称!$B$4:$B$29,纤芯!M2234)</f>
        <v>H缆</v>
      </c>
      <c r="K2234" s="3">
        <v>89</v>
      </c>
      <c r="L2234" s="3">
        <f t="shared" si="172"/>
        <v>5</v>
      </c>
      <c r="M2234" s="3">
        <f t="shared" si="173"/>
        <v>8</v>
      </c>
      <c r="N2234" s="3" t="s">
        <v>47</v>
      </c>
      <c r="O2234" s="3">
        <f>COUNTIF([1]局站!$D$4:$D$172,"="&amp;N2234)</f>
        <v>1</v>
      </c>
      <c r="P2234" s="3">
        <v>0</v>
      </c>
      <c r="Q2234" s="3">
        <v>0</v>
      </c>
      <c r="R2234" s="3">
        <v>0</v>
      </c>
      <c r="S2234" s="3" t="s">
        <v>63</v>
      </c>
      <c r="T2234" s="3">
        <f>COUNTIF([1]局站!$D$4:$D$172,"="&amp;S2234)</f>
        <v>1</v>
      </c>
      <c r="U2234" s="3">
        <v>0</v>
      </c>
      <c r="V2234" s="3">
        <v>0</v>
      </c>
      <c r="W2234" s="3">
        <v>0</v>
      </c>
      <c r="X2234" s="3" t="s">
        <v>1214</v>
      </c>
      <c r="Y2234" s="3" t="s">
        <v>880</v>
      </c>
      <c r="Z2234" s="3" t="str">
        <f>INDEX(业务类型!$C$4:$C$8,MATCH(纤芯!Y2234,业务类型!$B$4:$B$8,0))</f>
        <v>IDLE</v>
      </c>
      <c r="AA2234" s="3"/>
    </row>
    <row r="2235" spans="1:27" ht="33" x14ac:dyDescent="0.2">
      <c r="A2235" s="3">
        <v>2232</v>
      </c>
      <c r="B2235" s="3">
        <f t="shared" si="174"/>
        <v>37017101090</v>
      </c>
      <c r="C2235" s="3" t="s">
        <v>1166</v>
      </c>
      <c r="D2235" s="3" t="s">
        <v>217</v>
      </c>
      <c r="E2235" s="3" t="str">
        <f>INDEX(光放段!$G$4:$G$237,MATCH(纤芯!G2235,光放段!$C$4:$C$237,0))</f>
        <v>山东二干|济南青岛3号管道光缆:济南四里村-淄博柳泉路</v>
      </c>
      <c r="F2235" s="3">
        <f>INDEX(光放段!$I$4:$I$237,MATCH(纤芯!H2235,光放段!$B$4:$B$237,0))</f>
        <v>37017100000</v>
      </c>
      <c r="G2235" s="3" t="str">
        <f t="shared" si="170"/>
        <v>山东二干|济南青岛3号管道光缆:济南四里村-明水</v>
      </c>
      <c r="H2235" s="3">
        <f>INDEX(光放段!$B$4:$B$237,MATCH(纤芯!G2235,光放段!$C$4:$C$237,0))</f>
        <v>37017101000</v>
      </c>
      <c r="I2235" s="3" t="str">
        <f t="shared" si="171"/>
        <v>济南青岛3号管道光缆</v>
      </c>
      <c r="J2235" s="3" t="str">
        <f>INDEX(子缆名称!$B$4:$B$29,纤芯!M2235)</f>
        <v>H缆</v>
      </c>
      <c r="K2235" s="3">
        <v>90</v>
      </c>
      <c r="L2235" s="3">
        <f t="shared" si="172"/>
        <v>6</v>
      </c>
      <c r="M2235" s="3">
        <f t="shared" si="173"/>
        <v>8</v>
      </c>
      <c r="N2235" s="3" t="s">
        <v>47</v>
      </c>
      <c r="O2235" s="3">
        <f>COUNTIF([1]局站!$D$4:$D$172,"="&amp;N2235)</f>
        <v>1</v>
      </c>
      <c r="P2235" s="3">
        <v>0</v>
      </c>
      <c r="Q2235" s="3">
        <v>0</v>
      </c>
      <c r="R2235" s="3">
        <v>0</v>
      </c>
      <c r="S2235" s="3" t="s">
        <v>63</v>
      </c>
      <c r="T2235" s="3">
        <f>COUNTIF([1]局站!$D$4:$D$172,"="&amp;S2235)</f>
        <v>1</v>
      </c>
      <c r="U2235" s="3">
        <v>0</v>
      </c>
      <c r="V2235" s="3">
        <v>0</v>
      </c>
      <c r="W2235" s="3">
        <v>0</v>
      </c>
      <c r="X2235" s="3" t="s">
        <v>1214</v>
      </c>
      <c r="Y2235" s="3" t="s">
        <v>880</v>
      </c>
      <c r="Z2235" s="3" t="str">
        <f>INDEX(业务类型!$C$4:$C$8,MATCH(纤芯!Y2235,业务类型!$B$4:$B$8,0))</f>
        <v>IDLE</v>
      </c>
      <c r="AA2235" s="3"/>
    </row>
    <row r="2236" spans="1:27" ht="33" x14ac:dyDescent="0.2">
      <c r="A2236" s="3">
        <v>2233</v>
      </c>
      <c r="B2236" s="3">
        <f t="shared" si="174"/>
        <v>37017101091</v>
      </c>
      <c r="C2236" s="3" t="s">
        <v>1166</v>
      </c>
      <c r="D2236" s="3" t="s">
        <v>217</v>
      </c>
      <c r="E2236" s="3" t="str">
        <f>INDEX(光放段!$G$4:$G$237,MATCH(纤芯!G2236,光放段!$C$4:$C$237,0))</f>
        <v>山东二干|济南青岛3号管道光缆:济南四里村-淄博柳泉路</v>
      </c>
      <c r="F2236" s="3">
        <f>INDEX(光放段!$I$4:$I$237,MATCH(纤芯!H2236,光放段!$B$4:$B$237,0))</f>
        <v>37017100000</v>
      </c>
      <c r="G2236" s="3" t="str">
        <f t="shared" si="170"/>
        <v>山东二干|济南青岛3号管道光缆:济南四里村-明水</v>
      </c>
      <c r="H2236" s="3">
        <f>INDEX(光放段!$B$4:$B$237,MATCH(纤芯!G2236,光放段!$C$4:$C$237,0))</f>
        <v>37017101000</v>
      </c>
      <c r="I2236" s="3" t="str">
        <f t="shared" si="171"/>
        <v>济南青岛3号管道光缆</v>
      </c>
      <c r="J2236" s="3" t="str">
        <f>INDEX(子缆名称!$B$4:$B$29,纤芯!M2236)</f>
        <v>H缆</v>
      </c>
      <c r="K2236" s="3">
        <v>91</v>
      </c>
      <c r="L2236" s="3">
        <f t="shared" si="172"/>
        <v>7</v>
      </c>
      <c r="M2236" s="3">
        <f t="shared" si="173"/>
        <v>8</v>
      </c>
      <c r="N2236" s="3" t="s">
        <v>47</v>
      </c>
      <c r="O2236" s="3">
        <f>COUNTIF([1]局站!$D$4:$D$172,"="&amp;N2236)</f>
        <v>1</v>
      </c>
      <c r="P2236" s="3">
        <v>0</v>
      </c>
      <c r="Q2236" s="3">
        <v>0</v>
      </c>
      <c r="R2236" s="3">
        <v>0</v>
      </c>
      <c r="S2236" s="3" t="s">
        <v>63</v>
      </c>
      <c r="T2236" s="3">
        <f>COUNTIF([1]局站!$D$4:$D$172,"="&amp;S2236)</f>
        <v>1</v>
      </c>
      <c r="U2236" s="3">
        <v>0</v>
      </c>
      <c r="V2236" s="3">
        <v>0</v>
      </c>
      <c r="W2236" s="3">
        <v>0</v>
      </c>
      <c r="X2236" s="3" t="s">
        <v>1214</v>
      </c>
      <c r="Y2236" s="3" t="s">
        <v>880</v>
      </c>
      <c r="Z2236" s="3" t="str">
        <f>INDEX(业务类型!$C$4:$C$8,MATCH(纤芯!Y2236,业务类型!$B$4:$B$8,0))</f>
        <v>IDLE</v>
      </c>
      <c r="AA2236" s="3"/>
    </row>
    <row r="2237" spans="1:27" ht="33" x14ac:dyDescent="0.2">
      <c r="A2237" s="3">
        <v>2234</v>
      </c>
      <c r="B2237" s="3">
        <f t="shared" si="174"/>
        <v>37017101092</v>
      </c>
      <c r="C2237" s="3" t="s">
        <v>1166</v>
      </c>
      <c r="D2237" s="3" t="s">
        <v>217</v>
      </c>
      <c r="E2237" s="3" t="str">
        <f>INDEX(光放段!$G$4:$G$237,MATCH(纤芯!G2237,光放段!$C$4:$C$237,0))</f>
        <v>山东二干|济南青岛3号管道光缆:济南四里村-淄博柳泉路</v>
      </c>
      <c r="F2237" s="3">
        <f>INDEX(光放段!$I$4:$I$237,MATCH(纤芯!H2237,光放段!$B$4:$B$237,0))</f>
        <v>37017100000</v>
      </c>
      <c r="G2237" s="3" t="str">
        <f t="shared" si="170"/>
        <v>山东二干|济南青岛3号管道光缆:济南四里村-明水</v>
      </c>
      <c r="H2237" s="3">
        <f>INDEX(光放段!$B$4:$B$237,MATCH(纤芯!G2237,光放段!$C$4:$C$237,0))</f>
        <v>37017101000</v>
      </c>
      <c r="I2237" s="3" t="str">
        <f t="shared" si="171"/>
        <v>济南青岛3号管道光缆</v>
      </c>
      <c r="J2237" s="3" t="str">
        <f>INDEX(子缆名称!$B$4:$B$29,纤芯!M2237)</f>
        <v>H缆</v>
      </c>
      <c r="K2237" s="3">
        <v>92</v>
      </c>
      <c r="L2237" s="3">
        <f t="shared" si="172"/>
        <v>8</v>
      </c>
      <c r="M2237" s="3">
        <f t="shared" si="173"/>
        <v>8</v>
      </c>
      <c r="N2237" s="3" t="s">
        <v>47</v>
      </c>
      <c r="O2237" s="3">
        <f>COUNTIF([1]局站!$D$4:$D$172,"="&amp;N2237)</f>
        <v>1</v>
      </c>
      <c r="P2237" s="3">
        <v>0</v>
      </c>
      <c r="Q2237" s="3">
        <v>0</v>
      </c>
      <c r="R2237" s="3">
        <v>0</v>
      </c>
      <c r="S2237" s="3" t="s">
        <v>63</v>
      </c>
      <c r="T2237" s="3">
        <f>COUNTIF([1]局站!$D$4:$D$172,"="&amp;S2237)</f>
        <v>1</v>
      </c>
      <c r="U2237" s="3">
        <v>0</v>
      </c>
      <c r="V2237" s="3">
        <v>0</v>
      </c>
      <c r="W2237" s="3">
        <v>0</v>
      </c>
      <c r="X2237" s="3" t="s">
        <v>1214</v>
      </c>
      <c r="Y2237" s="3" t="s">
        <v>880</v>
      </c>
      <c r="Z2237" s="3" t="str">
        <f>INDEX(业务类型!$C$4:$C$8,MATCH(纤芯!Y2237,业务类型!$B$4:$B$8,0))</f>
        <v>IDLE</v>
      </c>
      <c r="AA2237" s="3"/>
    </row>
    <row r="2238" spans="1:27" ht="33" x14ac:dyDescent="0.2">
      <c r="A2238" s="3">
        <v>2235</v>
      </c>
      <c r="B2238" s="3">
        <f t="shared" si="174"/>
        <v>37017101093</v>
      </c>
      <c r="C2238" s="3" t="s">
        <v>1166</v>
      </c>
      <c r="D2238" s="3" t="s">
        <v>217</v>
      </c>
      <c r="E2238" s="3" t="str">
        <f>INDEX(光放段!$G$4:$G$237,MATCH(纤芯!G2238,光放段!$C$4:$C$237,0))</f>
        <v>山东二干|济南青岛3号管道光缆:济南四里村-淄博柳泉路</v>
      </c>
      <c r="F2238" s="3">
        <f>INDEX(光放段!$I$4:$I$237,MATCH(纤芯!H2238,光放段!$B$4:$B$237,0))</f>
        <v>37017100000</v>
      </c>
      <c r="G2238" s="3" t="str">
        <f t="shared" si="170"/>
        <v>山东二干|济南青岛3号管道光缆:济南四里村-明水</v>
      </c>
      <c r="H2238" s="3">
        <f>INDEX(光放段!$B$4:$B$237,MATCH(纤芯!G2238,光放段!$C$4:$C$237,0))</f>
        <v>37017101000</v>
      </c>
      <c r="I2238" s="3" t="str">
        <f t="shared" si="171"/>
        <v>济南青岛3号管道光缆</v>
      </c>
      <c r="J2238" s="3" t="str">
        <f>INDEX(子缆名称!$B$4:$B$29,纤芯!M2238)</f>
        <v>H缆</v>
      </c>
      <c r="K2238" s="3">
        <v>93</v>
      </c>
      <c r="L2238" s="3">
        <f t="shared" si="172"/>
        <v>9</v>
      </c>
      <c r="M2238" s="3">
        <f t="shared" si="173"/>
        <v>8</v>
      </c>
      <c r="N2238" s="3" t="s">
        <v>47</v>
      </c>
      <c r="O2238" s="3">
        <f>COUNTIF([1]局站!$D$4:$D$172,"="&amp;N2238)</f>
        <v>1</v>
      </c>
      <c r="P2238" s="3">
        <v>0</v>
      </c>
      <c r="Q2238" s="3">
        <v>0</v>
      </c>
      <c r="R2238" s="3">
        <v>0</v>
      </c>
      <c r="S2238" s="3" t="s">
        <v>63</v>
      </c>
      <c r="T2238" s="3">
        <f>COUNTIF([1]局站!$D$4:$D$172,"="&amp;S2238)</f>
        <v>1</v>
      </c>
      <c r="U2238" s="3">
        <v>0</v>
      </c>
      <c r="V2238" s="3">
        <v>0</v>
      </c>
      <c r="W2238" s="3">
        <v>0</v>
      </c>
      <c r="X2238" s="3" t="s">
        <v>1214</v>
      </c>
      <c r="Y2238" s="3" t="s">
        <v>880</v>
      </c>
      <c r="Z2238" s="3" t="str">
        <f>INDEX(业务类型!$C$4:$C$8,MATCH(纤芯!Y2238,业务类型!$B$4:$B$8,0))</f>
        <v>IDLE</v>
      </c>
      <c r="AA2238" s="3"/>
    </row>
    <row r="2239" spans="1:27" ht="33" x14ac:dyDescent="0.2">
      <c r="A2239" s="3">
        <v>2236</v>
      </c>
      <c r="B2239" s="3">
        <f t="shared" si="174"/>
        <v>37017101094</v>
      </c>
      <c r="C2239" s="3" t="s">
        <v>1166</v>
      </c>
      <c r="D2239" s="3" t="s">
        <v>217</v>
      </c>
      <c r="E2239" s="3" t="str">
        <f>INDEX(光放段!$G$4:$G$237,MATCH(纤芯!G2239,光放段!$C$4:$C$237,0))</f>
        <v>山东二干|济南青岛3号管道光缆:济南四里村-淄博柳泉路</v>
      </c>
      <c r="F2239" s="3">
        <f>INDEX(光放段!$I$4:$I$237,MATCH(纤芯!H2239,光放段!$B$4:$B$237,0))</f>
        <v>37017100000</v>
      </c>
      <c r="G2239" s="3" t="str">
        <f t="shared" si="170"/>
        <v>山东二干|济南青岛3号管道光缆:济南四里村-明水</v>
      </c>
      <c r="H2239" s="3">
        <f>INDEX(光放段!$B$4:$B$237,MATCH(纤芯!G2239,光放段!$C$4:$C$237,0))</f>
        <v>37017101000</v>
      </c>
      <c r="I2239" s="3" t="str">
        <f t="shared" si="171"/>
        <v>济南青岛3号管道光缆</v>
      </c>
      <c r="J2239" s="3" t="str">
        <f>INDEX(子缆名称!$B$4:$B$29,纤芯!M2239)</f>
        <v>H缆</v>
      </c>
      <c r="K2239" s="3">
        <v>94</v>
      </c>
      <c r="L2239" s="3">
        <f t="shared" si="172"/>
        <v>10</v>
      </c>
      <c r="M2239" s="3">
        <f t="shared" si="173"/>
        <v>8</v>
      </c>
      <c r="N2239" s="3" t="s">
        <v>47</v>
      </c>
      <c r="O2239" s="3">
        <f>COUNTIF([1]局站!$D$4:$D$172,"="&amp;N2239)</f>
        <v>1</v>
      </c>
      <c r="P2239" s="3">
        <v>0</v>
      </c>
      <c r="Q2239" s="3">
        <v>0</v>
      </c>
      <c r="R2239" s="3">
        <v>0</v>
      </c>
      <c r="S2239" s="3" t="s">
        <v>63</v>
      </c>
      <c r="T2239" s="3">
        <f>COUNTIF([1]局站!$D$4:$D$172,"="&amp;S2239)</f>
        <v>1</v>
      </c>
      <c r="U2239" s="3">
        <v>0</v>
      </c>
      <c r="V2239" s="3">
        <v>0</v>
      </c>
      <c r="W2239" s="3">
        <v>0</v>
      </c>
      <c r="X2239" s="3" t="s">
        <v>1214</v>
      </c>
      <c r="Y2239" s="3" t="s">
        <v>880</v>
      </c>
      <c r="Z2239" s="3" t="str">
        <f>INDEX(业务类型!$C$4:$C$8,MATCH(纤芯!Y2239,业务类型!$B$4:$B$8,0))</f>
        <v>IDLE</v>
      </c>
      <c r="AA2239" s="3"/>
    </row>
    <row r="2240" spans="1:27" ht="33" x14ac:dyDescent="0.2">
      <c r="A2240" s="3">
        <v>2237</v>
      </c>
      <c r="B2240" s="3">
        <f t="shared" si="174"/>
        <v>37017101095</v>
      </c>
      <c r="C2240" s="3" t="s">
        <v>1166</v>
      </c>
      <c r="D2240" s="3" t="s">
        <v>217</v>
      </c>
      <c r="E2240" s="3" t="str">
        <f>INDEX(光放段!$G$4:$G$237,MATCH(纤芯!G2240,光放段!$C$4:$C$237,0))</f>
        <v>山东二干|济南青岛3号管道光缆:济南四里村-淄博柳泉路</v>
      </c>
      <c r="F2240" s="3">
        <f>INDEX(光放段!$I$4:$I$237,MATCH(纤芯!H2240,光放段!$B$4:$B$237,0))</f>
        <v>37017100000</v>
      </c>
      <c r="G2240" s="3" t="str">
        <f t="shared" si="170"/>
        <v>山东二干|济南青岛3号管道光缆:济南四里村-明水</v>
      </c>
      <c r="H2240" s="3">
        <f>INDEX(光放段!$B$4:$B$237,MATCH(纤芯!G2240,光放段!$C$4:$C$237,0))</f>
        <v>37017101000</v>
      </c>
      <c r="I2240" s="3" t="str">
        <f t="shared" si="171"/>
        <v>济南青岛3号管道光缆</v>
      </c>
      <c r="J2240" s="3" t="str">
        <f>INDEX(子缆名称!$B$4:$B$29,纤芯!M2240)</f>
        <v>H缆</v>
      </c>
      <c r="K2240" s="3">
        <v>95</v>
      </c>
      <c r="L2240" s="3">
        <f t="shared" si="172"/>
        <v>11</v>
      </c>
      <c r="M2240" s="3">
        <f t="shared" si="173"/>
        <v>8</v>
      </c>
      <c r="N2240" s="3" t="s">
        <v>47</v>
      </c>
      <c r="O2240" s="3">
        <f>COUNTIF([1]局站!$D$4:$D$172,"="&amp;N2240)</f>
        <v>1</v>
      </c>
      <c r="P2240" s="3">
        <v>0</v>
      </c>
      <c r="Q2240" s="3">
        <v>0</v>
      </c>
      <c r="R2240" s="3">
        <v>0</v>
      </c>
      <c r="S2240" s="3" t="s">
        <v>63</v>
      </c>
      <c r="T2240" s="3">
        <f>COUNTIF([1]局站!$D$4:$D$172,"="&amp;S2240)</f>
        <v>1</v>
      </c>
      <c r="U2240" s="3">
        <v>0</v>
      </c>
      <c r="V2240" s="3">
        <v>0</v>
      </c>
      <c r="W2240" s="3">
        <v>0</v>
      </c>
      <c r="X2240" s="3" t="s">
        <v>1214</v>
      </c>
      <c r="Y2240" s="3" t="s">
        <v>880</v>
      </c>
      <c r="Z2240" s="3" t="str">
        <f>INDEX(业务类型!$C$4:$C$8,MATCH(纤芯!Y2240,业务类型!$B$4:$B$8,0))</f>
        <v>IDLE</v>
      </c>
      <c r="AA2240" s="3"/>
    </row>
    <row r="2241" spans="1:27" ht="33" x14ac:dyDescent="0.2">
      <c r="A2241" s="3">
        <v>2238</v>
      </c>
      <c r="B2241" s="3">
        <f t="shared" si="174"/>
        <v>37017101096</v>
      </c>
      <c r="C2241" s="3" t="s">
        <v>1166</v>
      </c>
      <c r="D2241" s="3" t="s">
        <v>217</v>
      </c>
      <c r="E2241" s="3" t="str">
        <f>INDEX(光放段!$G$4:$G$237,MATCH(纤芯!G2241,光放段!$C$4:$C$237,0))</f>
        <v>山东二干|济南青岛3号管道光缆:济南四里村-淄博柳泉路</v>
      </c>
      <c r="F2241" s="3">
        <f>INDEX(光放段!$I$4:$I$237,MATCH(纤芯!H2241,光放段!$B$4:$B$237,0))</f>
        <v>37017100000</v>
      </c>
      <c r="G2241" s="3" t="str">
        <f t="shared" si="170"/>
        <v>山东二干|济南青岛3号管道光缆:济南四里村-明水</v>
      </c>
      <c r="H2241" s="3">
        <f>INDEX(光放段!$B$4:$B$237,MATCH(纤芯!G2241,光放段!$C$4:$C$237,0))</f>
        <v>37017101000</v>
      </c>
      <c r="I2241" s="3" t="str">
        <f t="shared" si="171"/>
        <v>济南青岛3号管道光缆</v>
      </c>
      <c r="J2241" s="3" t="str">
        <f>INDEX(子缆名称!$B$4:$B$29,纤芯!M2241)</f>
        <v>H缆</v>
      </c>
      <c r="K2241" s="3">
        <v>96</v>
      </c>
      <c r="L2241" s="3">
        <f t="shared" si="172"/>
        <v>12</v>
      </c>
      <c r="M2241" s="3">
        <f t="shared" si="173"/>
        <v>8</v>
      </c>
      <c r="N2241" s="3" t="s">
        <v>47</v>
      </c>
      <c r="O2241" s="3">
        <f>COUNTIF([1]局站!$D$4:$D$172,"="&amp;N2241)</f>
        <v>1</v>
      </c>
      <c r="P2241" s="3">
        <v>0</v>
      </c>
      <c r="Q2241" s="3">
        <v>0</v>
      </c>
      <c r="R2241" s="3">
        <v>0</v>
      </c>
      <c r="S2241" s="3" t="s">
        <v>63</v>
      </c>
      <c r="T2241" s="3">
        <f>COUNTIF([1]局站!$D$4:$D$172,"="&amp;S2241)</f>
        <v>1</v>
      </c>
      <c r="U2241" s="3">
        <v>0</v>
      </c>
      <c r="V2241" s="3">
        <v>0</v>
      </c>
      <c r="W2241" s="3">
        <v>0</v>
      </c>
      <c r="X2241" s="3" t="s">
        <v>1214</v>
      </c>
      <c r="Y2241" s="3" t="s">
        <v>880</v>
      </c>
      <c r="Z2241" s="3" t="str">
        <f>INDEX(业务类型!$C$4:$C$8,MATCH(纤芯!Y2241,业务类型!$B$4:$B$8,0))</f>
        <v>IDLE</v>
      </c>
      <c r="AA2241" s="3"/>
    </row>
    <row r="2242" spans="1:27" ht="33" x14ac:dyDescent="0.2">
      <c r="A2242" s="3">
        <v>2239</v>
      </c>
      <c r="B2242" s="3">
        <f t="shared" si="174"/>
        <v>37017102001</v>
      </c>
      <c r="C2242" s="3" t="s">
        <v>1166</v>
      </c>
      <c r="D2242" s="3" t="s">
        <v>217</v>
      </c>
      <c r="E2242" s="3" t="str">
        <f>INDEX(光放段!$G$4:$G$237,MATCH(纤芯!G2242,光放段!$C$4:$C$237,0))</f>
        <v>山东二干|济南青岛3号管道光缆:济南四里村-淄博柳泉路</v>
      </c>
      <c r="F2242" s="3">
        <f>INDEX(光放段!$I$4:$I$237,MATCH(纤芯!H2242,光放段!$B$4:$B$237,0))</f>
        <v>37017100000</v>
      </c>
      <c r="G2242" s="3" t="str">
        <f t="shared" si="170"/>
        <v>山东二干|济南青岛3号管道光缆:明水-淄博柳泉路</v>
      </c>
      <c r="H2242" s="3">
        <f>INDEX(光放段!$B$4:$B$237,MATCH(纤芯!G2242,光放段!$C$4:$C$237,0))</f>
        <v>37017102000</v>
      </c>
      <c r="I2242" s="3" t="str">
        <f t="shared" si="171"/>
        <v>济南青岛3号管道光缆</v>
      </c>
      <c r="J2242" s="3" t="str">
        <f>INDEX(子缆名称!$B$4:$B$29,纤芯!M2242)</f>
        <v>A缆</v>
      </c>
      <c r="K2242" s="3">
        <v>1</v>
      </c>
      <c r="L2242" s="3">
        <f t="shared" si="172"/>
        <v>1</v>
      </c>
      <c r="M2242" s="3">
        <f t="shared" si="173"/>
        <v>1</v>
      </c>
      <c r="N2242" s="3" t="s">
        <v>63</v>
      </c>
      <c r="O2242" s="3">
        <f>COUNTIF([1]局站!$D$4:$D$172,"="&amp;N2242)</f>
        <v>1</v>
      </c>
      <c r="P2242" s="3">
        <v>0</v>
      </c>
      <c r="Q2242" s="3">
        <v>0</v>
      </c>
      <c r="R2242" s="3">
        <v>0</v>
      </c>
      <c r="S2242" s="3" t="s">
        <v>64</v>
      </c>
      <c r="T2242" s="3">
        <f>COUNTIF([1]局站!$D$4:$D$172,"="&amp;S2242)</f>
        <v>1</v>
      </c>
      <c r="U2242" s="3">
        <v>0</v>
      </c>
      <c r="V2242" s="3">
        <v>0</v>
      </c>
      <c r="W2242" s="3">
        <v>0</v>
      </c>
      <c r="X2242" s="3" t="s">
        <v>1214</v>
      </c>
      <c r="Y2242" s="3" t="s">
        <v>852</v>
      </c>
      <c r="Z2242" s="3" t="str">
        <f>INDEX(业务类型!$C$4:$C$8,MATCH(纤芯!Y2242,业务类型!$B$4:$B$8,0))</f>
        <v>TWO</v>
      </c>
      <c r="AA2242" s="3" t="s">
        <v>986</v>
      </c>
    </row>
    <row r="2243" spans="1:27" ht="33" x14ac:dyDescent="0.2">
      <c r="A2243" s="3">
        <v>2240</v>
      </c>
      <c r="B2243" s="3">
        <f t="shared" si="174"/>
        <v>37017102002</v>
      </c>
      <c r="C2243" s="3" t="s">
        <v>1166</v>
      </c>
      <c r="D2243" s="3" t="s">
        <v>217</v>
      </c>
      <c r="E2243" s="3" t="str">
        <f>INDEX(光放段!$G$4:$G$237,MATCH(纤芯!G2243,光放段!$C$4:$C$237,0))</f>
        <v>山东二干|济南青岛3号管道光缆:济南四里村-淄博柳泉路</v>
      </c>
      <c r="F2243" s="3">
        <f>INDEX(光放段!$I$4:$I$237,MATCH(纤芯!H2243,光放段!$B$4:$B$237,0))</f>
        <v>37017100000</v>
      </c>
      <c r="G2243" s="3" t="str">
        <f t="shared" si="170"/>
        <v>山东二干|济南青岛3号管道光缆:明水-淄博柳泉路</v>
      </c>
      <c r="H2243" s="3">
        <f>INDEX(光放段!$B$4:$B$237,MATCH(纤芯!G2243,光放段!$C$4:$C$237,0))</f>
        <v>37017102000</v>
      </c>
      <c r="I2243" s="3" t="str">
        <f t="shared" si="171"/>
        <v>济南青岛3号管道光缆</v>
      </c>
      <c r="J2243" s="3" t="str">
        <f>INDEX(子缆名称!$B$4:$B$29,纤芯!M2243)</f>
        <v>A缆</v>
      </c>
      <c r="K2243" s="3">
        <v>2</v>
      </c>
      <c r="L2243" s="3">
        <f t="shared" si="172"/>
        <v>2</v>
      </c>
      <c r="M2243" s="3">
        <f t="shared" si="173"/>
        <v>1</v>
      </c>
      <c r="N2243" s="3" t="s">
        <v>63</v>
      </c>
      <c r="O2243" s="3">
        <f>COUNTIF([1]局站!$D$4:$D$172,"="&amp;N2243)</f>
        <v>1</v>
      </c>
      <c r="P2243" s="3">
        <v>0</v>
      </c>
      <c r="Q2243" s="3">
        <v>0</v>
      </c>
      <c r="R2243" s="3">
        <v>0</v>
      </c>
      <c r="S2243" s="3" t="s">
        <v>64</v>
      </c>
      <c r="T2243" s="3">
        <f>COUNTIF([1]局站!$D$4:$D$172,"="&amp;S2243)</f>
        <v>1</v>
      </c>
      <c r="U2243" s="3">
        <v>0</v>
      </c>
      <c r="V2243" s="3">
        <v>0</v>
      </c>
      <c r="W2243" s="3">
        <v>0</v>
      </c>
      <c r="X2243" s="3" t="s">
        <v>1214</v>
      </c>
      <c r="Y2243" s="3" t="s">
        <v>852</v>
      </c>
      <c r="Z2243" s="3" t="str">
        <f>INDEX(业务类型!$C$4:$C$8,MATCH(纤芯!Y2243,业务类型!$B$4:$B$8,0))</f>
        <v>TWO</v>
      </c>
      <c r="AA2243" s="3" t="s">
        <v>986</v>
      </c>
    </row>
    <row r="2244" spans="1:27" ht="33" x14ac:dyDescent="0.2">
      <c r="A2244" s="3">
        <v>2241</v>
      </c>
      <c r="B2244" s="3">
        <f t="shared" si="174"/>
        <v>37017102003</v>
      </c>
      <c r="C2244" s="3" t="s">
        <v>1166</v>
      </c>
      <c r="D2244" s="3" t="s">
        <v>217</v>
      </c>
      <c r="E2244" s="3" t="str">
        <f>INDEX(光放段!$G$4:$G$237,MATCH(纤芯!G2244,光放段!$C$4:$C$237,0))</f>
        <v>山东二干|济南青岛3号管道光缆:济南四里村-淄博柳泉路</v>
      </c>
      <c r="F2244" s="3">
        <f>INDEX(光放段!$I$4:$I$237,MATCH(纤芯!H2244,光放段!$B$4:$B$237,0))</f>
        <v>37017100000</v>
      </c>
      <c r="G2244" s="3" t="str">
        <f t="shared" si="170"/>
        <v>山东二干|济南青岛3号管道光缆:明水-淄博柳泉路</v>
      </c>
      <c r="H2244" s="3">
        <f>INDEX(光放段!$B$4:$B$237,MATCH(纤芯!G2244,光放段!$C$4:$C$237,0))</f>
        <v>37017102000</v>
      </c>
      <c r="I2244" s="3" t="str">
        <f t="shared" si="171"/>
        <v>济南青岛3号管道光缆</v>
      </c>
      <c r="J2244" s="3" t="str">
        <f>INDEX(子缆名称!$B$4:$B$29,纤芯!M2244)</f>
        <v>A缆</v>
      </c>
      <c r="K2244" s="3">
        <v>3</v>
      </c>
      <c r="L2244" s="3">
        <f t="shared" si="172"/>
        <v>3</v>
      </c>
      <c r="M2244" s="3">
        <f t="shared" si="173"/>
        <v>1</v>
      </c>
      <c r="N2244" s="3" t="s">
        <v>63</v>
      </c>
      <c r="O2244" s="3">
        <f>COUNTIF([1]局站!$D$4:$D$172,"="&amp;N2244)</f>
        <v>1</v>
      </c>
      <c r="P2244" s="3">
        <v>0</v>
      </c>
      <c r="Q2244" s="3">
        <v>0</v>
      </c>
      <c r="R2244" s="3">
        <v>0</v>
      </c>
      <c r="S2244" s="3" t="s">
        <v>64</v>
      </c>
      <c r="T2244" s="3">
        <f>COUNTIF([1]局站!$D$4:$D$172,"="&amp;S2244)</f>
        <v>1</v>
      </c>
      <c r="U2244" s="3">
        <v>0</v>
      </c>
      <c r="V2244" s="3">
        <v>0</v>
      </c>
      <c r="W2244" s="3">
        <v>0</v>
      </c>
      <c r="X2244" s="3" t="s">
        <v>1214</v>
      </c>
      <c r="Y2244" s="3" t="s">
        <v>880</v>
      </c>
      <c r="Z2244" s="3" t="str">
        <f>INDEX(业务类型!$C$4:$C$8,MATCH(纤芯!Y2244,业务类型!$B$4:$B$8,0))</f>
        <v>IDLE</v>
      </c>
      <c r="AA2244" s="3"/>
    </row>
    <row r="2245" spans="1:27" ht="33" x14ac:dyDescent="0.2">
      <c r="A2245" s="3">
        <v>2242</v>
      </c>
      <c r="B2245" s="3">
        <f t="shared" si="174"/>
        <v>37017102004</v>
      </c>
      <c r="C2245" s="3" t="s">
        <v>1166</v>
      </c>
      <c r="D2245" s="3" t="s">
        <v>217</v>
      </c>
      <c r="E2245" s="3" t="str">
        <f>INDEX(光放段!$G$4:$G$237,MATCH(纤芯!G2245,光放段!$C$4:$C$237,0))</f>
        <v>山东二干|济南青岛3号管道光缆:济南四里村-淄博柳泉路</v>
      </c>
      <c r="F2245" s="3">
        <f>INDEX(光放段!$I$4:$I$237,MATCH(纤芯!H2245,光放段!$B$4:$B$237,0))</f>
        <v>37017100000</v>
      </c>
      <c r="G2245" s="3" t="str">
        <f t="shared" ref="G2245:G2308" si="175">C2245&amp;"|"&amp;D2245&amp;":"&amp;N2245&amp;"-"&amp;S2245</f>
        <v>山东二干|济南青岛3号管道光缆:明水-淄博柳泉路</v>
      </c>
      <c r="H2245" s="3">
        <f>INDEX(光放段!$B$4:$B$237,MATCH(纤芯!G2245,光放段!$C$4:$C$237,0))</f>
        <v>37017102000</v>
      </c>
      <c r="I2245" s="3" t="str">
        <f t="shared" ref="I2245:I2308" si="176">D2245</f>
        <v>济南青岛3号管道光缆</v>
      </c>
      <c r="J2245" s="3" t="str">
        <f>INDEX(子缆名称!$B$4:$B$29,纤芯!M2245)</f>
        <v>A缆</v>
      </c>
      <c r="K2245" s="3">
        <v>4</v>
      </c>
      <c r="L2245" s="3">
        <f t="shared" ref="L2245:L2308" si="177">MOD(K2245-1,12)+1</f>
        <v>4</v>
      </c>
      <c r="M2245" s="3">
        <f t="shared" ref="M2245:M2308" si="178">INT((K2245-1)/12)+1</f>
        <v>1</v>
      </c>
      <c r="N2245" s="3" t="s">
        <v>63</v>
      </c>
      <c r="O2245" s="3">
        <f>COUNTIF([1]局站!$D$4:$D$172,"="&amp;N2245)</f>
        <v>1</v>
      </c>
      <c r="P2245" s="3">
        <v>0</v>
      </c>
      <c r="Q2245" s="3">
        <v>0</v>
      </c>
      <c r="R2245" s="3">
        <v>0</v>
      </c>
      <c r="S2245" s="3" t="s">
        <v>64</v>
      </c>
      <c r="T2245" s="3">
        <f>COUNTIF([1]局站!$D$4:$D$172,"="&amp;S2245)</f>
        <v>1</v>
      </c>
      <c r="U2245" s="3">
        <v>0</v>
      </c>
      <c r="V2245" s="3">
        <v>0</v>
      </c>
      <c r="W2245" s="3">
        <v>0</v>
      </c>
      <c r="X2245" s="3" t="s">
        <v>1214</v>
      </c>
      <c r="Y2245" s="3" t="s">
        <v>852</v>
      </c>
      <c r="Z2245" s="3" t="str">
        <f>INDEX(业务类型!$C$4:$C$8,MATCH(纤芯!Y2245,业务类型!$B$4:$B$8,0))</f>
        <v>TWO</v>
      </c>
      <c r="AA2245" s="3" t="s">
        <v>878</v>
      </c>
    </row>
    <row r="2246" spans="1:27" ht="33" x14ac:dyDescent="0.2">
      <c r="A2246" s="3">
        <v>2243</v>
      </c>
      <c r="B2246" s="3">
        <f t="shared" si="174"/>
        <v>37017102005</v>
      </c>
      <c r="C2246" s="3" t="s">
        <v>1166</v>
      </c>
      <c r="D2246" s="3" t="s">
        <v>217</v>
      </c>
      <c r="E2246" s="3" t="str">
        <f>INDEX(光放段!$G$4:$G$237,MATCH(纤芯!G2246,光放段!$C$4:$C$237,0))</f>
        <v>山东二干|济南青岛3号管道光缆:济南四里村-淄博柳泉路</v>
      </c>
      <c r="F2246" s="3">
        <f>INDEX(光放段!$I$4:$I$237,MATCH(纤芯!H2246,光放段!$B$4:$B$237,0))</f>
        <v>37017100000</v>
      </c>
      <c r="G2246" s="3" t="str">
        <f t="shared" si="175"/>
        <v>山东二干|济南青岛3号管道光缆:明水-淄博柳泉路</v>
      </c>
      <c r="H2246" s="3">
        <f>INDEX(光放段!$B$4:$B$237,MATCH(纤芯!G2246,光放段!$C$4:$C$237,0))</f>
        <v>37017102000</v>
      </c>
      <c r="I2246" s="3" t="str">
        <f t="shared" si="176"/>
        <v>济南青岛3号管道光缆</v>
      </c>
      <c r="J2246" s="3" t="str">
        <f>INDEX(子缆名称!$B$4:$B$29,纤芯!M2246)</f>
        <v>A缆</v>
      </c>
      <c r="K2246" s="3">
        <v>5</v>
      </c>
      <c r="L2246" s="3">
        <f t="shared" si="177"/>
        <v>5</v>
      </c>
      <c r="M2246" s="3">
        <f t="shared" si="178"/>
        <v>1</v>
      </c>
      <c r="N2246" s="3" t="s">
        <v>63</v>
      </c>
      <c r="O2246" s="3">
        <f>COUNTIF([1]局站!$D$4:$D$172,"="&amp;N2246)</f>
        <v>1</v>
      </c>
      <c r="P2246" s="3">
        <v>0</v>
      </c>
      <c r="Q2246" s="3">
        <v>0</v>
      </c>
      <c r="R2246" s="3">
        <v>0</v>
      </c>
      <c r="S2246" s="3" t="s">
        <v>64</v>
      </c>
      <c r="T2246" s="3">
        <f>COUNTIF([1]局站!$D$4:$D$172,"="&amp;S2246)</f>
        <v>1</v>
      </c>
      <c r="U2246" s="3">
        <v>0</v>
      </c>
      <c r="V2246" s="3">
        <v>0</v>
      </c>
      <c r="W2246" s="3">
        <v>0</v>
      </c>
      <c r="X2246" s="3" t="s">
        <v>1214</v>
      </c>
      <c r="Y2246" s="3" t="s">
        <v>880</v>
      </c>
      <c r="Z2246" s="3" t="str">
        <f>INDEX(业务类型!$C$4:$C$8,MATCH(纤芯!Y2246,业务类型!$B$4:$B$8,0))</f>
        <v>IDLE</v>
      </c>
      <c r="AA2246" s="3"/>
    </row>
    <row r="2247" spans="1:27" ht="33" x14ac:dyDescent="0.2">
      <c r="A2247" s="3">
        <v>2244</v>
      </c>
      <c r="B2247" s="3">
        <f t="shared" si="174"/>
        <v>37017102006</v>
      </c>
      <c r="C2247" s="3" t="s">
        <v>1166</v>
      </c>
      <c r="D2247" s="3" t="s">
        <v>217</v>
      </c>
      <c r="E2247" s="3" t="str">
        <f>INDEX(光放段!$G$4:$G$237,MATCH(纤芯!G2247,光放段!$C$4:$C$237,0))</f>
        <v>山东二干|济南青岛3号管道光缆:济南四里村-淄博柳泉路</v>
      </c>
      <c r="F2247" s="3">
        <f>INDEX(光放段!$I$4:$I$237,MATCH(纤芯!H2247,光放段!$B$4:$B$237,0))</f>
        <v>37017100000</v>
      </c>
      <c r="G2247" s="3" t="str">
        <f t="shared" si="175"/>
        <v>山东二干|济南青岛3号管道光缆:明水-淄博柳泉路</v>
      </c>
      <c r="H2247" s="3">
        <f>INDEX(光放段!$B$4:$B$237,MATCH(纤芯!G2247,光放段!$C$4:$C$237,0))</f>
        <v>37017102000</v>
      </c>
      <c r="I2247" s="3" t="str">
        <f t="shared" si="176"/>
        <v>济南青岛3号管道光缆</v>
      </c>
      <c r="J2247" s="3" t="str">
        <f>INDEX(子缆名称!$B$4:$B$29,纤芯!M2247)</f>
        <v>A缆</v>
      </c>
      <c r="K2247" s="3">
        <v>6</v>
      </c>
      <c r="L2247" s="3">
        <f t="shared" si="177"/>
        <v>6</v>
      </c>
      <c r="M2247" s="3">
        <f t="shared" si="178"/>
        <v>1</v>
      </c>
      <c r="N2247" s="3" t="s">
        <v>63</v>
      </c>
      <c r="O2247" s="3">
        <f>COUNTIF([1]局站!$D$4:$D$172,"="&amp;N2247)</f>
        <v>1</v>
      </c>
      <c r="P2247" s="3">
        <v>0</v>
      </c>
      <c r="Q2247" s="3">
        <v>0</v>
      </c>
      <c r="R2247" s="3">
        <v>0</v>
      </c>
      <c r="S2247" s="3" t="s">
        <v>64</v>
      </c>
      <c r="T2247" s="3">
        <f>COUNTIF([1]局站!$D$4:$D$172,"="&amp;S2247)</f>
        <v>1</v>
      </c>
      <c r="U2247" s="3">
        <v>0</v>
      </c>
      <c r="V2247" s="3">
        <v>0</v>
      </c>
      <c r="W2247" s="3">
        <v>0</v>
      </c>
      <c r="X2247" s="3" t="s">
        <v>1214</v>
      </c>
      <c r="Y2247" s="3" t="s">
        <v>880</v>
      </c>
      <c r="Z2247" s="3" t="str">
        <f>INDEX(业务类型!$C$4:$C$8,MATCH(纤芯!Y2247,业务类型!$B$4:$B$8,0))</f>
        <v>IDLE</v>
      </c>
      <c r="AA2247" s="3"/>
    </row>
    <row r="2248" spans="1:27" ht="33" x14ac:dyDescent="0.2">
      <c r="A2248" s="3">
        <v>2245</v>
      </c>
      <c r="B2248" s="3">
        <f t="shared" si="174"/>
        <v>37017102007</v>
      </c>
      <c r="C2248" s="3" t="s">
        <v>1166</v>
      </c>
      <c r="D2248" s="3" t="s">
        <v>217</v>
      </c>
      <c r="E2248" s="3" t="str">
        <f>INDEX(光放段!$G$4:$G$237,MATCH(纤芯!G2248,光放段!$C$4:$C$237,0))</f>
        <v>山东二干|济南青岛3号管道光缆:济南四里村-淄博柳泉路</v>
      </c>
      <c r="F2248" s="3">
        <f>INDEX(光放段!$I$4:$I$237,MATCH(纤芯!H2248,光放段!$B$4:$B$237,0))</f>
        <v>37017100000</v>
      </c>
      <c r="G2248" s="3" t="str">
        <f t="shared" si="175"/>
        <v>山东二干|济南青岛3号管道光缆:明水-淄博柳泉路</v>
      </c>
      <c r="H2248" s="3">
        <f>INDEX(光放段!$B$4:$B$237,MATCH(纤芯!G2248,光放段!$C$4:$C$237,0))</f>
        <v>37017102000</v>
      </c>
      <c r="I2248" s="3" t="str">
        <f t="shared" si="176"/>
        <v>济南青岛3号管道光缆</v>
      </c>
      <c r="J2248" s="3" t="str">
        <f>INDEX(子缆名称!$B$4:$B$29,纤芯!M2248)</f>
        <v>A缆</v>
      </c>
      <c r="K2248" s="3">
        <v>7</v>
      </c>
      <c r="L2248" s="3">
        <f t="shared" si="177"/>
        <v>7</v>
      </c>
      <c r="M2248" s="3">
        <f t="shared" si="178"/>
        <v>1</v>
      </c>
      <c r="N2248" s="3" t="s">
        <v>63</v>
      </c>
      <c r="O2248" s="3">
        <f>COUNTIF([1]局站!$D$4:$D$172,"="&amp;N2248)</f>
        <v>1</v>
      </c>
      <c r="P2248" s="3">
        <v>0</v>
      </c>
      <c r="Q2248" s="3">
        <v>0</v>
      </c>
      <c r="R2248" s="3">
        <v>0</v>
      </c>
      <c r="S2248" s="3" t="s">
        <v>64</v>
      </c>
      <c r="T2248" s="3">
        <f>COUNTIF([1]局站!$D$4:$D$172,"="&amp;S2248)</f>
        <v>1</v>
      </c>
      <c r="U2248" s="3">
        <v>0</v>
      </c>
      <c r="V2248" s="3">
        <v>0</v>
      </c>
      <c r="W2248" s="3">
        <v>0</v>
      </c>
      <c r="X2248" s="3" t="s">
        <v>1214</v>
      </c>
      <c r="Y2248" s="3" t="s">
        <v>850</v>
      </c>
      <c r="Z2248" s="3" t="str">
        <f>INDEX(业务类型!$C$4:$C$8,MATCH(纤芯!Y2248,业务类型!$B$4:$B$8,0))</f>
        <v>ONE</v>
      </c>
      <c r="AA2248" s="3" t="s">
        <v>987</v>
      </c>
    </row>
    <row r="2249" spans="1:27" ht="33" x14ac:dyDescent="0.2">
      <c r="A2249" s="3">
        <v>2246</v>
      </c>
      <c r="B2249" s="3">
        <f t="shared" si="174"/>
        <v>37017102008</v>
      </c>
      <c r="C2249" s="3" t="s">
        <v>1166</v>
      </c>
      <c r="D2249" s="3" t="s">
        <v>217</v>
      </c>
      <c r="E2249" s="3" t="str">
        <f>INDEX(光放段!$G$4:$G$237,MATCH(纤芯!G2249,光放段!$C$4:$C$237,0))</f>
        <v>山东二干|济南青岛3号管道光缆:济南四里村-淄博柳泉路</v>
      </c>
      <c r="F2249" s="3">
        <f>INDEX(光放段!$I$4:$I$237,MATCH(纤芯!H2249,光放段!$B$4:$B$237,0))</f>
        <v>37017100000</v>
      </c>
      <c r="G2249" s="3" t="str">
        <f t="shared" si="175"/>
        <v>山东二干|济南青岛3号管道光缆:明水-淄博柳泉路</v>
      </c>
      <c r="H2249" s="3">
        <f>INDEX(光放段!$B$4:$B$237,MATCH(纤芯!G2249,光放段!$C$4:$C$237,0))</f>
        <v>37017102000</v>
      </c>
      <c r="I2249" s="3" t="str">
        <f t="shared" si="176"/>
        <v>济南青岛3号管道光缆</v>
      </c>
      <c r="J2249" s="3" t="str">
        <f>INDEX(子缆名称!$B$4:$B$29,纤芯!M2249)</f>
        <v>A缆</v>
      </c>
      <c r="K2249" s="3">
        <v>8</v>
      </c>
      <c r="L2249" s="3">
        <f t="shared" si="177"/>
        <v>8</v>
      </c>
      <c r="M2249" s="3">
        <f t="shared" si="178"/>
        <v>1</v>
      </c>
      <c r="N2249" s="3" t="s">
        <v>63</v>
      </c>
      <c r="O2249" s="3">
        <f>COUNTIF([1]局站!$D$4:$D$172,"="&amp;N2249)</f>
        <v>1</v>
      </c>
      <c r="P2249" s="3">
        <v>0</v>
      </c>
      <c r="Q2249" s="3">
        <v>0</v>
      </c>
      <c r="R2249" s="3">
        <v>0</v>
      </c>
      <c r="S2249" s="3" t="s">
        <v>64</v>
      </c>
      <c r="T2249" s="3">
        <f>COUNTIF([1]局站!$D$4:$D$172,"="&amp;S2249)</f>
        <v>1</v>
      </c>
      <c r="U2249" s="3">
        <v>0</v>
      </c>
      <c r="V2249" s="3">
        <v>0</v>
      </c>
      <c r="W2249" s="3">
        <v>0</v>
      </c>
      <c r="X2249" s="3" t="s">
        <v>1214</v>
      </c>
      <c r="Y2249" s="3" t="s">
        <v>850</v>
      </c>
      <c r="Z2249" s="3" t="str">
        <f>INDEX(业务类型!$C$4:$C$8,MATCH(纤芯!Y2249,业务类型!$B$4:$B$8,0))</f>
        <v>ONE</v>
      </c>
      <c r="AA2249" s="3" t="s">
        <v>987</v>
      </c>
    </row>
    <row r="2250" spans="1:27" ht="33" x14ac:dyDescent="0.2">
      <c r="A2250" s="3">
        <v>2247</v>
      </c>
      <c r="B2250" s="3">
        <f t="shared" si="174"/>
        <v>37017102009</v>
      </c>
      <c r="C2250" s="3" t="s">
        <v>1166</v>
      </c>
      <c r="D2250" s="3" t="s">
        <v>217</v>
      </c>
      <c r="E2250" s="3" t="str">
        <f>INDEX(光放段!$G$4:$G$237,MATCH(纤芯!G2250,光放段!$C$4:$C$237,0))</f>
        <v>山东二干|济南青岛3号管道光缆:济南四里村-淄博柳泉路</v>
      </c>
      <c r="F2250" s="3">
        <f>INDEX(光放段!$I$4:$I$237,MATCH(纤芯!H2250,光放段!$B$4:$B$237,0))</f>
        <v>37017100000</v>
      </c>
      <c r="G2250" s="3" t="str">
        <f t="shared" si="175"/>
        <v>山东二干|济南青岛3号管道光缆:明水-淄博柳泉路</v>
      </c>
      <c r="H2250" s="3">
        <f>INDEX(光放段!$B$4:$B$237,MATCH(纤芯!G2250,光放段!$C$4:$C$237,0))</f>
        <v>37017102000</v>
      </c>
      <c r="I2250" s="3" t="str">
        <f t="shared" si="176"/>
        <v>济南青岛3号管道光缆</v>
      </c>
      <c r="J2250" s="3" t="str">
        <f>INDEX(子缆名称!$B$4:$B$29,纤芯!M2250)</f>
        <v>A缆</v>
      </c>
      <c r="K2250" s="3">
        <v>9</v>
      </c>
      <c r="L2250" s="3">
        <f t="shared" si="177"/>
        <v>9</v>
      </c>
      <c r="M2250" s="3">
        <f t="shared" si="178"/>
        <v>1</v>
      </c>
      <c r="N2250" s="3" t="s">
        <v>63</v>
      </c>
      <c r="O2250" s="3">
        <f>COUNTIF([1]局站!$D$4:$D$172,"="&amp;N2250)</f>
        <v>1</v>
      </c>
      <c r="P2250" s="3">
        <v>0</v>
      </c>
      <c r="Q2250" s="3">
        <v>0</v>
      </c>
      <c r="R2250" s="3">
        <v>0</v>
      </c>
      <c r="S2250" s="3" t="s">
        <v>64</v>
      </c>
      <c r="T2250" s="3">
        <f>COUNTIF([1]局站!$D$4:$D$172,"="&amp;S2250)</f>
        <v>1</v>
      </c>
      <c r="U2250" s="3">
        <v>0</v>
      </c>
      <c r="V2250" s="3">
        <v>0</v>
      </c>
      <c r="W2250" s="3">
        <v>0</v>
      </c>
      <c r="X2250" s="3" t="s">
        <v>1214</v>
      </c>
      <c r="Y2250" s="3" t="s">
        <v>880</v>
      </c>
      <c r="Z2250" s="3" t="str">
        <f>INDEX(业务类型!$C$4:$C$8,MATCH(纤芯!Y2250,业务类型!$B$4:$B$8,0))</f>
        <v>IDLE</v>
      </c>
      <c r="AA2250" s="3"/>
    </row>
    <row r="2251" spans="1:27" ht="33" x14ac:dyDescent="0.2">
      <c r="A2251" s="3">
        <v>2248</v>
      </c>
      <c r="B2251" s="3">
        <f t="shared" si="174"/>
        <v>37017102010</v>
      </c>
      <c r="C2251" s="3" t="s">
        <v>1166</v>
      </c>
      <c r="D2251" s="3" t="s">
        <v>217</v>
      </c>
      <c r="E2251" s="3" t="str">
        <f>INDEX(光放段!$G$4:$G$237,MATCH(纤芯!G2251,光放段!$C$4:$C$237,0))</f>
        <v>山东二干|济南青岛3号管道光缆:济南四里村-淄博柳泉路</v>
      </c>
      <c r="F2251" s="3">
        <f>INDEX(光放段!$I$4:$I$237,MATCH(纤芯!H2251,光放段!$B$4:$B$237,0))</f>
        <v>37017100000</v>
      </c>
      <c r="G2251" s="3" t="str">
        <f t="shared" si="175"/>
        <v>山东二干|济南青岛3号管道光缆:明水-淄博柳泉路</v>
      </c>
      <c r="H2251" s="3">
        <f>INDEX(光放段!$B$4:$B$237,MATCH(纤芯!G2251,光放段!$C$4:$C$237,0))</f>
        <v>37017102000</v>
      </c>
      <c r="I2251" s="3" t="str">
        <f t="shared" si="176"/>
        <v>济南青岛3号管道光缆</v>
      </c>
      <c r="J2251" s="3" t="str">
        <f>INDEX(子缆名称!$B$4:$B$29,纤芯!M2251)</f>
        <v>A缆</v>
      </c>
      <c r="K2251" s="3">
        <v>10</v>
      </c>
      <c r="L2251" s="3">
        <f t="shared" si="177"/>
        <v>10</v>
      </c>
      <c r="M2251" s="3">
        <f t="shared" si="178"/>
        <v>1</v>
      </c>
      <c r="N2251" s="3" t="s">
        <v>63</v>
      </c>
      <c r="O2251" s="3">
        <f>COUNTIF([1]局站!$D$4:$D$172,"="&amp;N2251)</f>
        <v>1</v>
      </c>
      <c r="P2251" s="3">
        <v>0</v>
      </c>
      <c r="Q2251" s="3">
        <v>0</v>
      </c>
      <c r="R2251" s="3">
        <v>0</v>
      </c>
      <c r="S2251" s="3" t="s">
        <v>64</v>
      </c>
      <c r="T2251" s="3">
        <f>COUNTIF([1]局站!$D$4:$D$172,"="&amp;S2251)</f>
        <v>1</v>
      </c>
      <c r="U2251" s="3">
        <v>0</v>
      </c>
      <c r="V2251" s="3">
        <v>0</v>
      </c>
      <c r="W2251" s="3">
        <v>0</v>
      </c>
      <c r="X2251" s="3" t="s">
        <v>1214</v>
      </c>
      <c r="Y2251" s="3" t="s">
        <v>880</v>
      </c>
      <c r="Z2251" s="3" t="str">
        <f>INDEX(业务类型!$C$4:$C$8,MATCH(纤芯!Y2251,业务类型!$B$4:$B$8,0))</f>
        <v>IDLE</v>
      </c>
      <c r="AA2251" s="3"/>
    </row>
    <row r="2252" spans="1:27" ht="33" x14ac:dyDescent="0.2">
      <c r="A2252" s="3">
        <v>2249</v>
      </c>
      <c r="B2252" s="3">
        <f t="shared" si="174"/>
        <v>37017102011</v>
      </c>
      <c r="C2252" s="3" t="s">
        <v>1166</v>
      </c>
      <c r="D2252" s="3" t="s">
        <v>217</v>
      </c>
      <c r="E2252" s="3" t="str">
        <f>INDEX(光放段!$G$4:$G$237,MATCH(纤芯!G2252,光放段!$C$4:$C$237,0))</f>
        <v>山东二干|济南青岛3号管道光缆:济南四里村-淄博柳泉路</v>
      </c>
      <c r="F2252" s="3">
        <f>INDEX(光放段!$I$4:$I$237,MATCH(纤芯!H2252,光放段!$B$4:$B$237,0))</f>
        <v>37017100000</v>
      </c>
      <c r="G2252" s="3" t="str">
        <f t="shared" si="175"/>
        <v>山东二干|济南青岛3号管道光缆:明水-淄博柳泉路</v>
      </c>
      <c r="H2252" s="3">
        <f>INDEX(光放段!$B$4:$B$237,MATCH(纤芯!G2252,光放段!$C$4:$C$237,0))</f>
        <v>37017102000</v>
      </c>
      <c r="I2252" s="3" t="str">
        <f t="shared" si="176"/>
        <v>济南青岛3号管道光缆</v>
      </c>
      <c r="J2252" s="3" t="str">
        <f>INDEX(子缆名称!$B$4:$B$29,纤芯!M2252)</f>
        <v>A缆</v>
      </c>
      <c r="K2252" s="3">
        <v>11</v>
      </c>
      <c r="L2252" s="3">
        <f t="shared" si="177"/>
        <v>11</v>
      </c>
      <c r="M2252" s="3">
        <f t="shared" si="178"/>
        <v>1</v>
      </c>
      <c r="N2252" s="3" t="s">
        <v>63</v>
      </c>
      <c r="O2252" s="3">
        <f>COUNTIF([1]局站!$D$4:$D$172,"="&amp;N2252)</f>
        <v>1</v>
      </c>
      <c r="P2252" s="3">
        <v>0</v>
      </c>
      <c r="Q2252" s="3">
        <v>0</v>
      </c>
      <c r="R2252" s="3">
        <v>0</v>
      </c>
      <c r="S2252" s="3" t="s">
        <v>64</v>
      </c>
      <c r="T2252" s="3">
        <f>COUNTIF([1]局站!$D$4:$D$172,"="&amp;S2252)</f>
        <v>1</v>
      </c>
      <c r="U2252" s="3">
        <v>0</v>
      </c>
      <c r="V2252" s="3">
        <v>0</v>
      </c>
      <c r="W2252" s="3">
        <v>0</v>
      </c>
      <c r="X2252" s="3" t="s">
        <v>1214</v>
      </c>
      <c r="Y2252" s="3" t="s">
        <v>880</v>
      </c>
      <c r="Z2252" s="3" t="str">
        <f>INDEX(业务类型!$C$4:$C$8,MATCH(纤芯!Y2252,业务类型!$B$4:$B$8,0))</f>
        <v>IDLE</v>
      </c>
      <c r="AA2252" s="3"/>
    </row>
    <row r="2253" spans="1:27" ht="33" x14ac:dyDescent="0.2">
      <c r="A2253" s="3">
        <v>2250</v>
      </c>
      <c r="B2253" s="3">
        <f t="shared" si="174"/>
        <v>37017102012</v>
      </c>
      <c r="C2253" s="3" t="s">
        <v>1166</v>
      </c>
      <c r="D2253" s="3" t="s">
        <v>217</v>
      </c>
      <c r="E2253" s="3" t="str">
        <f>INDEX(光放段!$G$4:$G$237,MATCH(纤芯!G2253,光放段!$C$4:$C$237,0))</f>
        <v>山东二干|济南青岛3号管道光缆:济南四里村-淄博柳泉路</v>
      </c>
      <c r="F2253" s="3">
        <f>INDEX(光放段!$I$4:$I$237,MATCH(纤芯!H2253,光放段!$B$4:$B$237,0))</f>
        <v>37017100000</v>
      </c>
      <c r="G2253" s="3" t="str">
        <f t="shared" si="175"/>
        <v>山东二干|济南青岛3号管道光缆:明水-淄博柳泉路</v>
      </c>
      <c r="H2253" s="3">
        <f>INDEX(光放段!$B$4:$B$237,MATCH(纤芯!G2253,光放段!$C$4:$C$237,0))</f>
        <v>37017102000</v>
      </c>
      <c r="I2253" s="3" t="str">
        <f t="shared" si="176"/>
        <v>济南青岛3号管道光缆</v>
      </c>
      <c r="J2253" s="3" t="str">
        <f>INDEX(子缆名称!$B$4:$B$29,纤芯!M2253)</f>
        <v>A缆</v>
      </c>
      <c r="K2253" s="3">
        <v>12</v>
      </c>
      <c r="L2253" s="3">
        <f t="shared" si="177"/>
        <v>12</v>
      </c>
      <c r="M2253" s="3">
        <f t="shared" si="178"/>
        <v>1</v>
      </c>
      <c r="N2253" s="3" t="s">
        <v>63</v>
      </c>
      <c r="O2253" s="3">
        <f>COUNTIF([1]局站!$D$4:$D$172,"="&amp;N2253)</f>
        <v>1</v>
      </c>
      <c r="P2253" s="3">
        <v>0</v>
      </c>
      <c r="Q2253" s="3">
        <v>0</v>
      </c>
      <c r="R2253" s="3">
        <v>0</v>
      </c>
      <c r="S2253" s="3" t="s">
        <v>64</v>
      </c>
      <c r="T2253" s="3">
        <f>COUNTIF([1]局站!$D$4:$D$172,"="&amp;S2253)</f>
        <v>1</v>
      </c>
      <c r="U2253" s="3">
        <v>0</v>
      </c>
      <c r="V2253" s="3">
        <v>0</v>
      </c>
      <c r="W2253" s="3">
        <v>0</v>
      </c>
      <c r="X2253" s="3" t="s">
        <v>1214</v>
      </c>
      <c r="Y2253" s="3" t="s">
        <v>880</v>
      </c>
      <c r="Z2253" s="3" t="str">
        <f>INDEX(业务类型!$C$4:$C$8,MATCH(纤芯!Y2253,业务类型!$B$4:$B$8,0))</f>
        <v>IDLE</v>
      </c>
      <c r="AA2253" s="3"/>
    </row>
    <row r="2254" spans="1:27" ht="33" x14ac:dyDescent="0.2">
      <c r="A2254" s="3">
        <v>2251</v>
      </c>
      <c r="B2254" s="3">
        <f t="shared" si="174"/>
        <v>37017102013</v>
      </c>
      <c r="C2254" s="3" t="s">
        <v>1166</v>
      </c>
      <c r="D2254" s="3" t="s">
        <v>217</v>
      </c>
      <c r="E2254" s="3" t="str">
        <f>INDEX(光放段!$G$4:$G$237,MATCH(纤芯!G2254,光放段!$C$4:$C$237,0))</f>
        <v>山东二干|济南青岛3号管道光缆:济南四里村-淄博柳泉路</v>
      </c>
      <c r="F2254" s="3">
        <f>INDEX(光放段!$I$4:$I$237,MATCH(纤芯!H2254,光放段!$B$4:$B$237,0))</f>
        <v>37017100000</v>
      </c>
      <c r="G2254" s="3" t="str">
        <f t="shared" si="175"/>
        <v>山东二干|济南青岛3号管道光缆:明水-淄博柳泉路</v>
      </c>
      <c r="H2254" s="3">
        <f>INDEX(光放段!$B$4:$B$237,MATCH(纤芯!G2254,光放段!$C$4:$C$237,0))</f>
        <v>37017102000</v>
      </c>
      <c r="I2254" s="3" t="str">
        <f t="shared" si="176"/>
        <v>济南青岛3号管道光缆</v>
      </c>
      <c r="J2254" s="3" t="str">
        <f>INDEX(子缆名称!$B$4:$B$29,纤芯!M2254)</f>
        <v>B缆</v>
      </c>
      <c r="K2254" s="3">
        <v>13</v>
      </c>
      <c r="L2254" s="3">
        <f t="shared" si="177"/>
        <v>1</v>
      </c>
      <c r="M2254" s="3">
        <f t="shared" si="178"/>
        <v>2</v>
      </c>
      <c r="N2254" s="3" t="s">
        <v>63</v>
      </c>
      <c r="O2254" s="3">
        <f>COUNTIF([1]局站!$D$4:$D$172,"="&amp;N2254)</f>
        <v>1</v>
      </c>
      <c r="P2254" s="3">
        <v>0</v>
      </c>
      <c r="Q2254" s="3">
        <v>0</v>
      </c>
      <c r="R2254" s="3">
        <v>0</v>
      </c>
      <c r="S2254" s="3" t="s">
        <v>64</v>
      </c>
      <c r="T2254" s="3">
        <f>COUNTIF([1]局站!$D$4:$D$172,"="&amp;S2254)</f>
        <v>1</v>
      </c>
      <c r="U2254" s="3">
        <v>0</v>
      </c>
      <c r="V2254" s="3">
        <v>0</v>
      </c>
      <c r="W2254" s="3">
        <v>0</v>
      </c>
      <c r="X2254" s="3" t="s">
        <v>1214</v>
      </c>
      <c r="Y2254" s="3" t="s">
        <v>880</v>
      </c>
      <c r="Z2254" s="3" t="str">
        <f>INDEX(业务类型!$C$4:$C$8,MATCH(纤芯!Y2254,业务类型!$B$4:$B$8,0))</f>
        <v>IDLE</v>
      </c>
      <c r="AA2254" s="3"/>
    </row>
    <row r="2255" spans="1:27" ht="33" x14ac:dyDescent="0.2">
      <c r="A2255" s="3">
        <v>2252</v>
      </c>
      <c r="B2255" s="3">
        <f t="shared" si="174"/>
        <v>37017102014</v>
      </c>
      <c r="C2255" s="3" t="s">
        <v>1166</v>
      </c>
      <c r="D2255" s="3" t="s">
        <v>217</v>
      </c>
      <c r="E2255" s="3" t="str">
        <f>INDEX(光放段!$G$4:$G$237,MATCH(纤芯!G2255,光放段!$C$4:$C$237,0))</f>
        <v>山东二干|济南青岛3号管道光缆:济南四里村-淄博柳泉路</v>
      </c>
      <c r="F2255" s="3">
        <f>INDEX(光放段!$I$4:$I$237,MATCH(纤芯!H2255,光放段!$B$4:$B$237,0))</f>
        <v>37017100000</v>
      </c>
      <c r="G2255" s="3" t="str">
        <f t="shared" si="175"/>
        <v>山东二干|济南青岛3号管道光缆:明水-淄博柳泉路</v>
      </c>
      <c r="H2255" s="3">
        <f>INDEX(光放段!$B$4:$B$237,MATCH(纤芯!G2255,光放段!$C$4:$C$237,0))</f>
        <v>37017102000</v>
      </c>
      <c r="I2255" s="3" t="str">
        <f t="shared" si="176"/>
        <v>济南青岛3号管道光缆</v>
      </c>
      <c r="J2255" s="3" t="str">
        <f>INDEX(子缆名称!$B$4:$B$29,纤芯!M2255)</f>
        <v>B缆</v>
      </c>
      <c r="K2255" s="3">
        <v>14</v>
      </c>
      <c r="L2255" s="3">
        <f t="shared" si="177"/>
        <v>2</v>
      </c>
      <c r="M2255" s="3">
        <f t="shared" si="178"/>
        <v>2</v>
      </c>
      <c r="N2255" s="3" t="s">
        <v>63</v>
      </c>
      <c r="O2255" s="3">
        <f>COUNTIF([1]局站!$D$4:$D$172,"="&amp;N2255)</f>
        <v>1</v>
      </c>
      <c r="P2255" s="3">
        <v>0</v>
      </c>
      <c r="Q2255" s="3">
        <v>0</v>
      </c>
      <c r="R2255" s="3">
        <v>0</v>
      </c>
      <c r="S2255" s="3" t="s">
        <v>64</v>
      </c>
      <c r="T2255" s="3">
        <f>COUNTIF([1]局站!$D$4:$D$172,"="&amp;S2255)</f>
        <v>1</v>
      </c>
      <c r="U2255" s="3">
        <v>0</v>
      </c>
      <c r="V2255" s="3">
        <v>0</v>
      </c>
      <c r="W2255" s="3">
        <v>0</v>
      </c>
      <c r="X2255" s="3" t="s">
        <v>1214</v>
      </c>
      <c r="Y2255" s="3" t="s">
        <v>880</v>
      </c>
      <c r="Z2255" s="3" t="str">
        <f>INDEX(业务类型!$C$4:$C$8,MATCH(纤芯!Y2255,业务类型!$B$4:$B$8,0))</f>
        <v>IDLE</v>
      </c>
      <c r="AA2255" s="3"/>
    </row>
    <row r="2256" spans="1:27" ht="33" x14ac:dyDescent="0.2">
      <c r="A2256" s="3">
        <v>2253</v>
      </c>
      <c r="B2256" s="3">
        <f t="shared" si="174"/>
        <v>37017102015</v>
      </c>
      <c r="C2256" s="3" t="s">
        <v>1166</v>
      </c>
      <c r="D2256" s="3" t="s">
        <v>217</v>
      </c>
      <c r="E2256" s="3" t="str">
        <f>INDEX(光放段!$G$4:$G$237,MATCH(纤芯!G2256,光放段!$C$4:$C$237,0))</f>
        <v>山东二干|济南青岛3号管道光缆:济南四里村-淄博柳泉路</v>
      </c>
      <c r="F2256" s="3">
        <f>INDEX(光放段!$I$4:$I$237,MATCH(纤芯!H2256,光放段!$B$4:$B$237,0))</f>
        <v>37017100000</v>
      </c>
      <c r="G2256" s="3" t="str">
        <f t="shared" si="175"/>
        <v>山东二干|济南青岛3号管道光缆:明水-淄博柳泉路</v>
      </c>
      <c r="H2256" s="3">
        <f>INDEX(光放段!$B$4:$B$237,MATCH(纤芯!G2256,光放段!$C$4:$C$237,0))</f>
        <v>37017102000</v>
      </c>
      <c r="I2256" s="3" t="str">
        <f t="shared" si="176"/>
        <v>济南青岛3号管道光缆</v>
      </c>
      <c r="J2256" s="3" t="str">
        <f>INDEX(子缆名称!$B$4:$B$29,纤芯!M2256)</f>
        <v>B缆</v>
      </c>
      <c r="K2256" s="3">
        <v>15</v>
      </c>
      <c r="L2256" s="3">
        <f t="shared" si="177"/>
        <v>3</v>
      </c>
      <c r="M2256" s="3">
        <f t="shared" si="178"/>
        <v>2</v>
      </c>
      <c r="N2256" s="3" t="s">
        <v>63</v>
      </c>
      <c r="O2256" s="3">
        <f>COUNTIF([1]局站!$D$4:$D$172,"="&amp;N2256)</f>
        <v>1</v>
      </c>
      <c r="P2256" s="3">
        <v>0</v>
      </c>
      <c r="Q2256" s="3">
        <v>0</v>
      </c>
      <c r="R2256" s="3">
        <v>0</v>
      </c>
      <c r="S2256" s="3" t="s">
        <v>64</v>
      </c>
      <c r="T2256" s="3">
        <f>COUNTIF([1]局站!$D$4:$D$172,"="&amp;S2256)</f>
        <v>1</v>
      </c>
      <c r="U2256" s="3">
        <v>0</v>
      </c>
      <c r="V2256" s="3">
        <v>0</v>
      </c>
      <c r="W2256" s="3">
        <v>0</v>
      </c>
      <c r="X2256" s="3" t="s">
        <v>1214</v>
      </c>
      <c r="Y2256" s="3" t="s">
        <v>852</v>
      </c>
      <c r="Z2256" s="3" t="str">
        <f>INDEX(业务类型!$C$4:$C$8,MATCH(纤芯!Y2256,业务类型!$B$4:$B$8,0))</f>
        <v>TWO</v>
      </c>
      <c r="AA2256" s="3" t="s">
        <v>878</v>
      </c>
    </row>
    <row r="2257" spans="1:27" ht="33" x14ac:dyDescent="0.2">
      <c r="A2257" s="3">
        <v>2254</v>
      </c>
      <c r="B2257" s="3">
        <f t="shared" si="174"/>
        <v>37017102016</v>
      </c>
      <c r="C2257" s="3" t="s">
        <v>1166</v>
      </c>
      <c r="D2257" s="3" t="s">
        <v>217</v>
      </c>
      <c r="E2257" s="3" t="str">
        <f>INDEX(光放段!$G$4:$G$237,MATCH(纤芯!G2257,光放段!$C$4:$C$237,0))</f>
        <v>山东二干|济南青岛3号管道光缆:济南四里村-淄博柳泉路</v>
      </c>
      <c r="F2257" s="3">
        <f>INDEX(光放段!$I$4:$I$237,MATCH(纤芯!H2257,光放段!$B$4:$B$237,0))</f>
        <v>37017100000</v>
      </c>
      <c r="G2257" s="3" t="str">
        <f t="shared" si="175"/>
        <v>山东二干|济南青岛3号管道光缆:明水-淄博柳泉路</v>
      </c>
      <c r="H2257" s="3">
        <f>INDEX(光放段!$B$4:$B$237,MATCH(纤芯!G2257,光放段!$C$4:$C$237,0))</f>
        <v>37017102000</v>
      </c>
      <c r="I2257" s="3" t="str">
        <f t="shared" si="176"/>
        <v>济南青岛3号管道光缆</v>
      </c>
      <c r="J2257" s="3" t="str">
        <f>INDEX(子缆名称!$B$4:$B$29,纤芯!M2257)</f>
        <v>B缆</v>
      </c>
      <c r="K2257" s="3">
        <v>16</v>
      </c>
      <c r="L2257" s="3">
        <f t="shared" si="177"/>
        <v>4</v>
      </c>
      <c r="M2257" s="3">
        <f t="shared" si="178"/>
        <v>2</v>
      </c>
      <c r="N2257" s="3" t="s">
        <v>63</v>
      </c>
      <c r="O2257" s="3">
        <f>COUNTIF([1]局站!$D$4:$D$172,"="&amp;N2257)</f>
        <v>1</v>
      </c>
      <c r="P2257" s="3">
        <v>0</v>
      </c>
      <c r="Q2257" s="3">
        <v>0</v>
      </c>
      <c r="R2257" s="3">
        <v>0</v>
      </c>
      <c r="S2257" s="3" t="s">
        <v>64</v>
      </c>
      <c r="T2257" s="3">
        <f>COUNTIF([1]局站!$D$4:$D$172,"="&amp;S2257)</f>
        <v>1</v>
      </c>
      <c r="U2257" s="3">
        <v>0</v>
      </c>
      <c r="V2257" s="3">
        <v>0</v>
      </c>
      <c r="W2257" s="3">
        <v>0</v>
      </c>
      <c r="X2257" s="3" t="s">
        <v>1214</v>
      </c>
      <c r="Y2257" s="3" t="s">
        <v>880</v>
      </c>
      <c r="Z2257" s="3" t="str">
        <f>INDEX(业务类型!$C$4:$C$8,MATCH(纤芯!Y2257,业务类型!$B$4:$B$8,0))</f>
        <v>IDLE</v>
      </c>
      <c r="AA2257" s="3"/>
    </row>
    <row r="2258" spans="1:27" ht="33" x14ac:dyDescent="0.2">
      <c r="A2258" s="3">
        <v>2255</v>
      </c>
      <c r="B2258" s="3">
        <f t="shared" si="174"/>
        <v>37017102017</v>
      </c>
      <c r="C2258" s="3" t="s">
        <v>1166</v>
      </c>
      <c r="D2258" s="3" t="s">
        <v>217</v>
      </c>
      <c r="E2258" s="3" t="str">
        <f>INDEX(光放段!$G$4:$G$237,MATCH(纤芯!G2258,光放段!$C$4:$C$237,0))</f>
        <v>山东二干|济南青岛3号管道光缆:济南四里村-淄博柳泉路</v>
      </c>
      <c r="F2258" s="3">
        <f>INDEX(光放段!$I$4:$I$237,MATCH(纤芯!H2258,光放段!$B$4:$B$237,0))</f>
        <v>37017100000</v>
      </c>
      <c r="G2258" s="3" t="str">
        <f t="shared" si="175"/>
        <v>山东二干|济南青岛3号管道光缆:明水-淄博柳泉路</v>
      </c>
      <c r="H2258" s="3">
        <f>INDEX(光放段!$B$4:$B$237,MATCH(纤芯!G2258,光放段!$C$4:$C$237,0))</f>
        <v>37017102000</v>
      </c>
      <c r="I2258" s="3" t="str">
        <f t="shared" si="176"/>
        <v>济南青岛3号管道光缆</v>
      </c>
      <c r="J2258" s="3" t="str">
        <f>INDEX(子缆名称!$B$4:$B$29,纤芯!M2258)</f>
        <v>B缆</v>
      </c>
      <c r="K2258" s="3">
        <v>17</v>
      </c>
      <c r="L2258" s="3">
        <f t="shared" si="177"/>
        <v>5</v>
      </c>
      <c r="M2258" s="3">
        <f t="shared" si="178"/>
        <v>2</v>
      </c>
      <c r="N2258" s="3" t="s">
        <v>63</v>
      </c>
      <c r="O2258" s="3">
        <f>COUNTIF([1]局站!$D$4:$D$172,"="&amp;N2258)</f>
        <v>1</v>
      </c>
      <c r="P2258" s="3">
        <v>0</v>
      </c>
      <c r="Q2258" s="3">
        <v>0</v>
      </c>
      <c r="R2258" s="3">
        <v>0</v>
      </c>
      <c r="S2258" s="3" t="s">
        <v>64</v>
      </c>
      <c r="T2258" s="3">
        <f>COUNTIF([1]局站!$D$4:$D$172,"="&amp;S2258)</f>
        <v>1</v>
      </c>
      <c r="U2258" s="3">
        <v>0</v>
      </c>
      <c r="V2258" s="3">
        <v>0</v>
      </c>
      <c r="W2258" s="3">
        <v>0</v>
      </c>
      <c r="X2258" s="3" t="s">
        <v>1214</v>
      </c>
      <c r="Y2258" s="3" t="s">
        <v>852</v>
      </c>
      <c r="Z2258" s="3" t="str">
        <f>INDEX(业务类型!$C$4:$C$8,MATCH(纤芯!Y2258,业务类型!$B$4:$B$8,0))</f>
        <v>TWO</v>
      </c>
      <c r="AA2258" s="3" t="s">
        <v>988</v>
      </c>
    </row>
    <row r="2259" spans="1:27" ht="33" x14ac:dyDescent="0.2">
      <c r="A2259" s="3">
        <v>2256</v>
      </c>
      <c r="B2259" s="3">
        <f t="shared" si="174"/>
        <v>37017102018</v>
      </c>
      <c r="C2259" s="3" t="s">
        <v>1166</v>
      </c>
      <c r="D2259" s="3" t="s">
        <v>217</v>
      </c>
      <c r="E2259" s="3" t="str">
        <f>INDEX(光放段!$G$4:$G$237,MATCH(纤芯!G2259,光放段!$C$4:$C$237,0))</f>
        <v>山东二干|济南青岛3号管道光缆:济南四里村-淄博柳泉路</v>
      </c>
      <c r="F2259" s="3">
        <f>INDEX(光放段!$I$4:$I$237,MATCH(纤芯!H2259,光放段!$B$4:$B$237,0))</f>
        <v>37017100000</v>
      </c>
      <c r="G2259" s="3" t="str">
        <f t="shared" si="175"/>
        <v>山东二干|济南青岛3号管道光缆:明水-淄博柳泉路</v>
      </c>
      <c r="H2259" s="3">
        <f>INDEX(光放段!$B$4:$B$237,MATCH(纤芯!G2259,光放段!$C$4:$C$237,0))</f>
        <v>37017102000</v>
      </c>
      <c r="I2259" s="3" t="str">
        <f t="shared" si="176"/>
        <v>济南青岛3号管道光缆</v>
      </c>
      <c r="J2259" s="3" t="str">
        <f>INDEX(子缆名称!$B$4:$B$29,纤芯!M2259)</f>
        <v>B缆</v>
      </c>
      <c r="K2259" s="3">
        <v>18</v>
      </c>
      <c r="L2259" s="3">
        <f t="shared" si="177"/>
        <v>6</v>
      </c>
      <c r="M2259" s="3">
        <f t="shared" si="178"/>
        <v>2</v>
      </c>
      <c r="N2259" s="3" t="s">
        <v>63</v>
      </c>
      <c r="O2259" s="3">
        <f>COUNTIF([1]局站!$D$4:$D$172,"="&amp;N2259)</f>
        <v>1</v>
      </c>
      <c r="P2259" s="3">
        <v>0</v>
      </c>
      <c r="Q2259" s="3">
        <v>0</v>
      </c>
      <c r="R2259" s="3">
        <v>0</v>
      </c>
      <c r="S2259" s="3" t="s">
        <v>64</v>
      </c>
      <c r="T2259" s="3">
        <f>COUNTIF([1]局站!$D$4:$D$172,"="&amp;S2259)</f>
        <v>1</v>
      </c>
      <c r="U2259" s="3">
        <v>0</v>
      </c>
      <c r="V2259" s="3">
        <v>0</v>
      </c>
      <c r="W2259" s="3">
        <v>0</v>
      </c>
      <c r="X2259" s="3" t="s">
        <v>1214</v>
      </c>
      <c r="Y2259" s="3" t="s">
        <v>852</v>
      </c>
      <c r="Z2259" s="3" t="str">
        <f>INDEX(业务类型!$C$4:$C$8,MATCH(纤芯!Y2259,业务类型!$B$4:$B$8,0))</f>
        <v>TWO</v>
      </c>
      <c r="AA2259" s="3" t="s">
        <v>988</v>
      </c>
    </row>
    <row r="2260" spans="1:27" ht="33" x14ac:dyDescent="0.2">
      <c r="A2260" s="3">
        <v>2257</v>
      </c>
      <c r="B2260" s="3">
        <f t="shared" si="174"/>
        <v>37017102019</v>
      </c>
      <c r="C2260" s="3" t="s">
        <v>1166</v>
      </c>
      <c r="D2260" s="3" t="s">
        <v>217</v>
      </c>
      <c r="E2260" s="3" t="str">
        <f>INDEX(光放段!$G$4:$G$237,MATCH(纤芯!G2260,光放段!$C$4:$C$237,0))</f>
        <v>山东二干|济南青岛3号管道光缆:济南四里村-淄博柳泉路</v>
      </c>
      <c r="F2260" s="3">
        <f>INDEX(光放段!$I$4:$I$237,MATCH(纤芯!H2260,光放段!$B$4:$B$237,0))</f>
        <v>37017100000</v>
      </c>
      <c r="G2260" s="3" t="str">
        <f t="shared" si="175"/>
        <v>山东二干|济南青岛3号管道光缆:明水-淄博柳泉路</v>
      </c>
      <c r="H2260" s="3">
        <f>INDEX(光放段!$B$4:$B$237,MATCH(纤芯!G2260,光放段!$C$4:$C$237,0))</f>
        <v>37017102000</v>
      </c>
      <c r="I2260" s="3" t="str">
        <f t="shared" si="176"/>
        <v>济南青岛3号管道光缆</v>
      </c>
      <c r="J2260" s="3" t="str">
        <f>INDEX(子缆名称!$B$4:$B$29,纤芯!M2260)</f>
        <v>B缆</v>
      </c>
      <c r="K2260" s="3">
        <v>19</v>
      </c>
      <c r="L2260" s="3">
        <f t="shared" si="177"/>
        <v>7</v>
      </c>
      <c r="M2260" s="3">
        <f t="shared" si="178"/>
        <v>2</v>
      </c>
      <c r="N2260" s="3" t="s">
        <v>63</v>
      </c>
      <c r="O2260" s="3">
        <f>COUNTIF([1]局站!$D$4:$D$172,"="&amp;N2260)</f>
        <v>1</v>
      </c>
      <c r="P2260" s="3">
        <v>0</v>
      </c>
      <c r="Q2260" s="3">
        <v>0</v>
      </c>
      <c r="R2260" s="3">
        <v>0</v>
      </c>
      <c r="S2260" s="3" t="s">
        <v>64</v>
      </c>
      <c r="T2260" s="3">
        <f>COUNTIF([1]局站!$D$4:$D$172,"="&amp;S2260)</f>
        <v>1</v>
      </c>
      <c r="U2260" s="3">
        <v>0</v>
      </c>
      <c r="V2260" s="3">
        <v>0</v>
      </c>
      <c r="W2260" s="3">
        <v>0</v>
      </c>
      <c r="X2260" s="3" t="s">
        <v>1214</v>
      </c>
      <c r="Y2260" s="3" t="s">
        <v>880</v>
      </c>
      <c r="Z2260" s="3" t="str">
        <f>INDEX(业务类型!$C$4:$C$8,MATCH(纤芯!Y2260,业务类型!$B$4:$B$8,0))</f>
        <v>IDLE</v>
      </c>
      <c r="AA2260" s="3"/>
    </row>
    <row r="2261" spans="1:27" ht="33" x14ac:dyDescent="0.2">
      <c r="A2261" s="3">
        <v>2258</v>
      </c>
      <c r="B2261" s="3">
        <f t="shared" ref="B2261:B2324" si="179">H2261+K2261</f>
        <v>37017102020</v>
      </c>
      <c r="C2261" s="3" t="s">
        <v>1166</v>
      </c>
      <c r="D2261" s="3" t="s">
        <v>217</v>
      </c>
      <c r="E2261" s="3" t="str">
        <f>INDEX(光放段!$G$4:$G$237,MATCH(纤芯!G2261,光放段!$C$4:$C$237,0))</f>
        <v>山东二干|济南青岛3号管道光缆:济南四里村-淄博柳泉路</v>
      </c>
      <c r="F2261" s="3">
        <f>INDEX(光放段!$I$4:$I$237,MATCH(纤芯!H2261,光放段!$B$4:$B$237,0))</f>
        <v>37017100000</v>
      </c>
      <c r="G2261" s="3" t="str">
        <f t="shared" si="175"/>
        <v>山东二干|济南青岛3号管道光缆:明水-淄博柳泉路</v>
      </c>
      <c r="H2261" s="3">
        <f>INDEX(光放段!$B$4:$B$237,MATCH(纤芯!G2261,光放段!$C$4:$C$237,0))</f>
        <v>37017102000</v>
      </c>
      <c r="I2261" s="3" t="str">
        <f t="shared" si="176"/>
        <v>济南青岛3号管道光缆</v>
      </c>
      <c r="J2261" s="3" t="str">
        <f>INDEX(子缆名称!$B$4:$B$29,纤芯!M2261)</f>
        <v>B缆</v>
      </c>
      <c r="K2261" s="3">
        <v>20</v>
      </c>
      <c r="L2261" s="3">
        <f t="shared" si="177"/>
        <v>8</v>
      </c>
      <c r="M2261" s="3">
        <f t="shared" si="178"/>
        <v>2</v>
      </c>
      <c r="N2261" s="3" t="s">
        <v>63</v>
      </c>
      <c r="O2261" s="3">
        <f>COUNTIF([1]局站!$D$4:$D$172,"="&amp;N2261)</f>
        <v>1</v>
      </c>
      <c r="P2261" s="3">
        <v>0</v>
      </c>
      <c r="Q2261" s="3">
        <v>0</v>
      </c>
      <c r="R2261" s="3">
        <v>0</v>
      </c>
      <c r="S2261" s="3" t="s">
        <v>64</v>
      </c>
      <c r="T2261" s="3">
        <f>COUNTIF([1]局站!$D$4:$D$172,"="&amp;S2261)</f>
        <v>1</v>
      </c>
      <c r="U2261" s="3">
        <v>0</v>
      </c>
      <c r="V2261" s="3">
        <v>0</v>
      </c>
      <c r="W2261" s="3">
        <v>0</v>
      </c>
      <c r="X2261" s="3" t="s">
        <v>1214</v>
      </c>
      <c r="Y2261" s="3" t="s">
        <v>880</v>
      </c>
      <c r="Z2261" s="3" t="str">
        <f>INDEX(业务类型!$C$4:$C$8,MATCH(纤芯!Y2261,业务类型!$B$4:$B$8,0))</f>
        <v>IDLE</v>
      </c>
      <c r="AA2261" s="3"/>
    </row>
    <row r="2262" spans="1:27" ht="33" x14ac:dyDescent="0.2">
      <c r="A2262" s="3">
        <v>2259</v>
      </c>
      <c r="B2262" s="3">
        <f t="shared" si="179"/>
        <v>37017102021</v>
      </c>
      <c r="C2262" s="3" t="s">
        <v>1166</v>
      </c>
      <c r="D2262" s="3" t="s">
        <v>217</v>
      </c>
      <c r="E2262" s="3" t="str">
        <f>INDEX(光放段!$G$4:$G$237,MATCH(纤芯!G2262,光放段!$C$4:$C$237,0))</f>
        <v>山东二干|济南青岛3号管道光缆:济南四里村-淄博柳泉路</v>
      </c>
      <c r="F2262" s="3">
        <f>INDEX(光放段!$I$4:$I$237,MATCH(纤芯!H2262,光放段!$B$4:$B$237,0))</f>
        <v>37017100000</v>
      </c>
      <c r="G2262" s="3" t="str">
        <f t="shared" si="175"/>
        <v>山东二干|济南青岛3号管道光缆:明水-淄博柳泉路</v>
      </c>
      <c r="H2262" s="3">
        <f>INDEX(光放段!$B$4:$B$237,MATCH(纤芯!G2262,光放段!$C$4:$C$237,0))</f>
        <v>37017102000</v>
      </c>
      <c r="I2262" s="3" t="str">
        <f t="shared" si="176"/>
        <v>济南青岛3号管道光缆</v>
      </c>
      <c r="J2262" s="3" t="str">
        <f>INDEX(子缆名称!$B$4:$B$29,纤芯!M2262)</f>
        <v>B缆</v>
      </c>
      <c r="K2262" s="3">
        <v>21</v>
      </c>
      <c r="L2262" s="3">
        <f t="shared" si="177"/>
        <v>9</v>
      </c>
      <c r="M2262" s="3">
        <f t="shared" si="178"/>
        <v>2</v>
      </c>
      <c r="N2262" s="3" t="s">
        <v>63</v>
      </c>
      <c r="O2262" s="3">
        <f>COUNTIF([1]局站!$D$4:$D$172,"="&amp;N2262)</f>
        <v>1</v>
      </c>
      <c r="P2262" s="3">
        <v>0</v>
      </c>
      <c r="Q2262" s="3">
        <v>0</v>
      </c>
      <c r="R2262" s="3">
        <v>0</v>
      </c>
      <c r="S2262" s="3" t="s">
        <v>64</v>
      </c>
      <c r="T2262" s="3">
        <f>COUNTIF([1]局站!$D$4:$D$172,"="&amp;S2262)</f>
        <v>1</v>
      </c>
      <c r="U2262" s="3">
        <v>0</v>
      </c>
      <c r="V2262" s="3">
        <v>0</v>
      </c>
      <c r="W2262" s="3">
        <v>0</v>
      </c>
      <c r="X2262" s="3" t="s">
        <v>1214</v>
      </c>
      <c r="Y2262" s="3" t="s">
        <v>881</v>
      </c>
      <c r="Z2262" s="3" t="str">
        <f>INDEX(业务类型!$C$4:$C$8,MATCH(纤芯!Y2262,业务类型!$B$4:$B$8,0))</f>
        <v>OTHER</v>
      </c>
      <c r="AA2262" s="3" t="s">
        <v>882</v>
      </c>
    </row>
    <row r="2263" spans="1:27" ht="33" x14ac:dyDescent="0.2">
      <c r="A2263" s="3">
        <v>2260</v>
      </c>
      <c r="B2263" s="3">
        <f t="shared" si="179"/>
        <v>37017102022</v>
      </c>
      <c r="C2263" s="3" t="s">
        <v>1166</v>
      </c>
      <c r="D2263" s="3" t="s">
        <v>217</v>
      </c>
      <c r="E2263" s="3" t="str">
        <f>INDEX(光放段!$G$4:$G$237,MATCH(纤芯!G2263,光放段!$C$4:$C$237,0))</f>
        <v>山东二干|济南青岛3号管道光缆:济南四里村-淄博柳泉路</v>
      </c>
      <c r="F2263" s="3">
        <f>INDEX(光放段!$I$4:$I$237,MATCH(纤芯!H2263,光放段!$B$4:$B$237,0))</f>
        <v>37017100000</v>
      </c>
      <c r="G2263" s="3" t="str">
        <f t="shared" si="175"/>
        <v>山东二干|济南青岛3号管道光缆:明水-淄博柳泉路</v>
      </c>
      <c r="H2263" s="3">
        <f>INDEX(光放段!$B$4:$B$237,MATCH(纤芯!G2263,光放段!$C$4:$C$237,0))</f>
        <v>37017102000</v>
      </c>
      <c r="I2263" s="3" t="str">
        <f t="shared" si="176"/>
        <v>济南青岛3号管道光缆</v>
      </c>
      <c r="J2263" s="3" t="str">
        <f>INDEX(子缆名称!$B$4:$B$29,纤芯!M2263)</f>
        <v>B缆</v>
      </c>
      <c r="K2263" s="3">
        <v>22</v>
      </c>
      <c r="L2263" s="3">
        <f t="shared" si="177"/>
        <v>10</v>
      </c>
      <c r="M2263" s="3">
        <f t="shared" si="178"/>
        <v>2</v>
      </c>
      <c r="N2263" s="3" t="s">
        <v>63</v>
      </c>
      <c r="O2263" s="3">
        <f>COUNTIF([1]局站!$D$4:$D$172,"="&amp;N2263)</f>
        <v>1</v>
      </c>
      <c r="P2263" s="3">
        <v>0</v>
      </c>
      <c r="Q2263" s="3">
        <v>0</v>
      </c>
      <c r="R2263" s="3">
        <v>0</v>
      </c>
      <c r="S2263" s="3" t="s">
        <v>64</v>
      </c>
      <c r="T2263" s="3">
        <f>COUNTIF([1]局站!$D$4:$D$172,"="&amp;S2263)</f>
        <v>1</v>
      </c>
      <c r="U2263" s="3">
        <v>0</v>
      </c>
      <c r="V2263" s="3">
        <v>0</v>
      </c>
      <c r="W2263" s="3">
        <v>0</v>
      </c>
      <c r="X2263" s="3" t="s">
        <v>1214</v>
      </c>
      <c r="Y2263" s="3" t="s">
        <v>880</v>
      </c>
      <c r="Z2263" s="3" t="str">
        <f>INDEX(业务类型!$C$4:$C$8,MATCH(纤芯!Y2263,业务类型!$B$4:$B$8,0))</f>
        <v>IDLE</v>
      </c>
      <c r="AA2263" s="3"/>
    </row>
    <row r="2264" spans="1:27" ht="33" x14ac:dyDescent="0.2">
      <c r="A2264" s="3">
        <v>2261</v>
      </c>
      <c r="B2264" s="3">
        <f t="shared" si="179"/>
        <v>37017102023</v>
      </c>
      <c r="C2264" s="3" t="s">
        <v>1166</v>
      </c>
      <c r="D2264" s="3" t="s">
        <v>217</v>
      </c>
      <c r="E2264" s="3" t="str">
        <f>INDEX(光放段!$G$4:$G$237,MATCH(纤芯!G2264,光放段!$C$4:$C$237,0))</f>
        <v>山东二干|济南青岛3号管道光缆:济南四里村-淄博柳泉路</v>
      </c>
      <c r="F2264" s="3">
        <f>INDEX(光放段!$I$4:$I$237,MATCH(纤芯!H2264,光放段!$B$4:$B$237,0))</f>
        <v>37017100000</v>
      </c>
      <c r="G2264" s="3" t="str">
        <f t="shared" si="175"/>
        <v>山东二干|济南青岛3号管道光缆:明水-淄博柳泉路</v>
      </c>
      <c r="H2264" s="3">
        <f>INDEX(光放段!$B$4:$B$237,MATCH(纤芯!G2264,光放段!$C$4:$C$237,0))</f>
        <v>37017102000</v>
      </c>
      <c r="I2264" s="3" t="str">
        <f t="shared" si="176"/>
        <v>济南青岛3号管道光缆</v>
      </c>
      <c r="J2264" s="3" t="str">
        <f>INDEX(子缆名称!$B$4:$B$29,纤芯!M2264)</f>
        <v>B缆</v>
      </c>
      <c r="K2264" s="3">
        <v>23</v>
      </c>
      <c r="L2264" s="3">
        <f t="shared" si="177"/>
        <v>11</v>
      </c>
      <c r="M2264" s="3">
        <f t="shared" si="178"/>
        <v>2</v>
      </c>
      <c r="N2264" s="3" t="s">
        <v>63</v>
      </c>
      <c r="O2264" s="3">
        <f>COUNTIF([1]局站!$D$4:$D$172,"="&amp;N2264)</f>
        <v>1</v>
      </c>
      <c r="P2264" s="3">
        <v>0</v>
      </c>
      <c r="Q2264" s="3">
        <v>0</v>
      </c>
      <c r="R2264" s="3">
        <v>0</v>
      </c>
      <c r="S2264" s="3" t="s">
        <v>64</v>
      </c>
      <c r="T2264" s="3">
        <f>COUNTIF([1]局站!$D$4:$D$172,"="&amp;S2264)</f>
        <v>1</v>
      </c>
      <c r="U2264" s="3">
        <v>0</v>
      </c>
      <c r="V2264" s="3">
        <v>0</v>
      </c>
      <c r="W2264" s="3">
        <v>0</v>
      </c>
      <c r="X2264" s="3" t="s">
        <v>1214</v>
      </c>
      <c r="Y2264" s="3" t="s">
        <v>881</v>
      </c>
      <c r="Z2264" s="3" t="str">
        <f>INDEX(业务类型!$C$4:$C$8,MATCH(纤芯!Y2264,业务类型!$B$4:$B$8,0))</f>
        <v>OTHER</v>
      </c>
      <c r="AA2264" s="3" t="s">
        <v>882</v>
      </c>
    </row>
    <row r="2265" spans="1:27" ht="33" x14ac:dyDescent="0.2">
      <c r="A2265" s="3">
        <v>2262</v>
      </c>
      <c r="B2265" s="3">
        <f t="shared" si="179"/>
        <v>37017102024</v>
      </c>
      <c r="C2265" s="3" t="s">
        <v>1166</v>
      </c>
      <c r="D2265" s="3" t="s">
        <v>217</v>
      </c>
      <c r="E2265" s="3" t="str">
        <f>INDEX(光放段!$G$4:$G$237,MATCH(纤芯!G2265,光放段!$C$4:$C$237,0))</f>
        <v>山东二干|济南青岛3号管道光缆:济南四里村-淄博柳泉路</v>
      </c>
      <c r="F2265" s="3">
        <f>INDEX(光放段!$I$4:$I$237,MATCH(纤芯!H2265,光放段!$B$4:$B$237,0))</f>
        <v>37017100000</v>
      </c>
      <c r="G2265" s="3" t="str">
        <f t="shared" si="175"/>
        <v>山东二干|济南青岛3号管道光缆:明水-淄博柳泉路</v>
      </c>
      <c r="H2265" s="3">
        <f>INDEX(光放段!$B$4:$B$237,MATCH(纤芯!G2265,光放段!$C$4:$C$237,0))</f>
        <v>37017102000</v>
      </c>
      <c r="I2265" s="3" t="str">
        <f t="shared" si="176"/>
        <v>济南青岛3号管道光缆</v>
      </c>
      <c r="J2265" s="3" t="str">
        <f>INDEX(子缆名称!$B$4:$B$29,纤芯!M2265)</f>
        <v>B缆</v>
      </c>
      <c r="K2265" s="3">
        <v>24</v>
      </c>
      <c r="L2265" s="3">
        <f t="shared" si="177"/>
        <v>12</v>
      </c>
      <c r="M2265" s="3">
        <f t="shared" si="178"/>
        <v>2</v>
      </c>
      <c r="N2265" s="3" t="s">
        <v>63</v>
      </c>
      <c r="O2265" s="3">
        <f>COUNTIF([1]局站!$D$4:$D$172,"="&amp;N2265)</f>
        <v>1</v>
      </c>
      <c r="P2265" s="3">
        <v>0</v>
      </c>
      <c r="Q2265" s="3">
        <v>0</v>
      </c>
      <c r="R2265" s="3">
        <v>0</v>
      </c>
      <c r="S2265" s="3" t="s">
        <v>64</v>
      </c>
      <c r="T2265" s="3">
        <f>COUNTIF([1]局站!$D$4:$D$172,"="&amp;S2265)</f>
        <v>1</v>
      </c>
      <c r="U2265" s="3">
        <v>0</v>
      </c>
      <c r="V2265" s="3">
        <v>0</v>
      </c>
      <c r="W2265" s="3">
        <v>0</v>
      </c>
      <c r="X2265" s="3" t="s">
        <v>1214</v>
      </c>
      <c r="Y2265" s="3" t="s">
        <v>880</v>
      </c>
      <c r="Z2265" s="3" t="str">
        <f>INDEX(业务类型!$C$4:$C$8,MATCH(纤芯!Y2265,业务类型!$B$4:$B$8,0))</f>
        <v>IDLE</v>
      </c>
      <c r="AA2265" s="3"/>
    </row>
    <row r="2266" spans="1:27" ht="33" x14ac:dyDescent="0.2">
      <c r="A2266" s="3">
        <v>2263</v>
      </c>
      <c r="B2266" s="3">
        <f t="shared" si="179"/>
        <v>37017102025</v>
      </c>
      <c r="C2266" s="3" t="s">
        <v>1166</v>
      </c>
      <c r="D2266" s="3" t="s">
        <v>217</v>
      </c>
      <c r="E2266" s="3" t="str">
        <f>INDEX(光放段!$G$4:$G$237,MATCH(纤芯!G2266,光放段!$C$4:$C$237,0))</f>
        <v>山东二干|济南青岛3号管道光缆:济南四里村-淄博柳泉路</v>
      </c>
      <c r="F2266" s="3">
        <f>INDEX(光放段!$I$4:$I$237,MATCH(纤芯!H2266,光放段!$B$4:$B$237,0))</f>
        <v>37017100000</v>
      </c>
      <c r="G2266" s="3" t="str">
        <f t="shared" si="175"/>
        <v>山东二干|济南青岛3号管道光缆:明水-淄博柳泉路</v>
      </c>
      <c r="H2266" s="3">
        <f>INDEX(光放段!$B$4:$B$237,MATCH(纤芯!G2266,光放段!$C$4:$C$237,0))</f>
        <v>37017102000</v>
      </c>
      <c r="I2266" s="3" t="str">
        <f t="shared" si="176"/>
        <v>济南青岛3号管道光缆</v>
      </c>
      <c r="J2266" s="3" t="str">
        <f>INDEX(子缆名称!$B$4:$B$29,纤芯!M2266)</f>
        <v>C缆</v>
      </c>
      <c r="K2266" s="3">
        <v>25</v>
      </c>
      <c r="L2266" s="3">
        <f t="shared" si="177"/>
        <v>1</v>
      </c>
      <c r="M2266" s="3">
        <f t="shared" si="178"/>
        <v>3</v>
      </c>
      <c r="N2266" s="3" t="s">
        <v>63</v>
      </c>
      <c r="O2266" s="3">
        <f>COUNTIF([1]局站!$D$4:$D$172,"="&amp;N2266)</f>
        <v>1</v>
      </c>
      <c r="P2266" s="3">
        <v>0</v>
      </c>
      <c r="Q2266" s="3">
        <v>0</v>
      </c>
      <c r="R2266" s="3">
        <v>0</v>
      </c>
      <c r="S2266" s="3" t="s">
        <v>64</v>
      </c>
      <c r="T2266" s="3">
        <f>COUNTIF([1]局站!$D$4:$D$172,"="&amp;S2266)</f>
        <v>1</v>
      </c>
      <c r="U2266" s="3">
        <v>0</v>
      </c>
      <c r="V2266" s="3">
        <v>0</v>
      </c>
      <c r="W2266" s="3">
        <v>0</v>
      </c>
      <c r="X2266" s="3" t="s">
        <v>1214</v>
      </c>
      <c r="Y2266" s="3" t="s">
        <v>880</v>
      </c>
      <c r="Z2266" s="3" t="str">
        <f>INDEX(业务类型!$C$4:$C$8,MATCH(纤芯!Y2266,业务类型!$B$4:$B$8,0))</f>
        <v>IDLE</v>
      </c>
      <c r="AA2266" s="3"/>
    </row>
    <row r="2267" spans="1:27" ht="33" x14ac:dyDescent="0.2">
      <c r="A2267" s="3">
        <v>2264</v>
      </c>
      <c r="B2267" s="3">
        <f t="shared" si="179"/>
        <v>37017102026</v>
      </c>
      <c r="C2267" s="3" t="s">
        <v>1166</v>
      </c>
      <c r="D2267" s="3" t="s">
        <v>217</v>
      </c>
      <c r="E2267" s="3" t="str">
        <f>INDEX(光放段!$G$4:$G$237,MATCH(纤芯!G2267,光放段!$C$4:$C$237,0))</f>
        <v>山东二干|济南青岛3号管道光缆:济南四里村-淄博柳泉路</v>
      </c>
      <c r="F2267" s="3">
        <f>INDEX(光放段!$I$4:$I$237,MATCH(纤芯!H2267,光放段!$B$4:$B$237,0))</f>
        <v>37017100000</v>
      </c>
      <c r="G2267" s="3" t="str">
        <f t="shared" si="175"/>
        <v>山东二干|济南青岛3号管道光缆:明水-淄博柳泉路</v>
      </c>
      <c r="H2267" s="3">
        <f>INDEX(光放段!$B$4:$B$237,MATCH(纤芯!G2267,光放段!$C$4:$C$237,0))</f>
        <v>37017102000</v>
      </c>
      <c r="I2267" s="3" t="str">
        <f t="shared" si="176"/>
        <v>济南青岛3号管道光缆</v>
      </c>
      <c r="J2267" s="3" t="str">
        <f>INDEX(子缆名称!$B$4:$B$29,纤芯!M2267)</f>
        <v>C缆</v>
      </c>
      <c r="K2267" s="3">
        <v>26</v>
      </c>
      <c r="L2267" s="3">
        <f t="shared" si="177"/>
        <v>2</v>
      </c>
      <c r="M2267" s="3">
        <f t="shared" si="178"/>
        <v>3</v>
      </c>
      <c r="N2267" s="3" t="s">
        <v>63</v>
      </c>
      <c r="O2267" s="3">
        <f>COUNTIF([1]局站!$D$4:$D$172,"="&amp;N2267)</f>
        <v>1</v>
      </c>
      <c r="P2267" s="3">
        <v>0</v>
      </c>
      <c r="Q2267" s="3">
        <v>0</v>
      </c>
      <c r="R2267" s="3">
        <v>0</v>
      </c>
      <c r="S2267" s="3" t="s">
        <v>64</v>
      </c>
      <c r="T2267" s="3">
        <f>COUNTIF([1]局站!$D$4:$D$172,"="&amp;S2267)</f>
        <v>1</v>
      </c>
      <c r="U2267" s="3">
        <v>0</v>
      </c>
      <c r="V2267" s="3">
        <v>0</v>
      </c>
      <c r="W2267" s="3">
        <v>0</v>
      </c>
      <c r="X2267" s="3" t="s">
        <v>1214</v>
      </c>
      <c r="Y2267" s="3" t="s">
        <v>880</v>
      </c>
      <c r="Z2267" s="3" t="str">
        <f>INDEX(业务类型!$C$4:$C$8,MATCH(纤芯!Y2267,业务类型!$B$4:$B$8,0))</f>
        <v>IDLE</v>
      </c>
      <c r="AA2267" s="3"/>
    </row>
    <row r="2268" spans="1:27" ht="33" x14ac:dyDescent="0.2">
      <c r="A2268" s="3">
        <v>2265</v>
      </c>
      <c r="B2268" s="3">
        <f t="shared" si="179"/>
        <v>37017102027</v>
      </c>
      <c r="C2268" s="3" t="s">
        <v>1166</v>
      </c>
      <c r="D2268" s="3" t="s">
        <v>217</v>
      </c>
      <c r="E2268" s="3" t="str">
        <f>INDEX(光放段!$G$4:$G$237,MATCH(纤芯!G2268,光放段!$C$4:$C$237,0))</f>
        <v>山东二干|济南青岛3号管道光缆:济南四里村-淄博柳泉路</v>
      </c>
      <c r="F2268" s="3">
        <f>INDEX(光放段!$I$4:$I$237,MATCH(纤芯!H2268,光放段!$B$4:$B$237,0))</f>
        <v>37017100000</v>
      </c>
      <c r="G2268" s="3" t="str">
        <f t="shared" si="175"/>
        <v>山东二干|济南青岛3号管道光缆:明水-淄博柳泉路</v>
      </c>
      <c r="H2268" s="3">
        <f>INDEX(光放段!$B$4:$B$237,MATCH(纤芯!G2268,光放段!$C$4:$C$237,0))</f>
        <v>37017102000</v>
      </c>
      <c r="I2268" s="3" t="str">
        <f t="shared" si="176"/>
        <v>济南青岛3号管道光缆</v>
      </c>
      <c r="J2268" s="3" t="str">
        <f>INDEX(子缆名称!$B$4:$B$29,纤芯!M2268)</f>
        <v>C缆</v>
      </c>
      <c r="K2268" s="3">
        <v>27</v>
      </c>
      <c r="L2268" s="3">
        <f t="shared" si="177"/>
        <v>3</v>
      </c>
      <c r="M2268" s="3">
        <f t="shared" si="178"/>
        <v>3</v>
      </c>
      <c r="N2268" s="3" t="s">
        <v>63</v>
      </c>
      <c r="O2268" s="3">
        <f>COUNTIF([1]局站!$D$4:$D$172,"="&amp;N2268)</f>
        <v>1</v>
      </c>
      <c r="P2268" s="3">
        <v>0</v>
      </c>
      <c r="Q2268" s="3">
        <v>0</v>
      </c>
      <c r="R2268" s="3">
        <v>0</v>
      </c>
      <c r="S2268" s="3" t="s">
        <v>64</v>
      </c>
      <c r="T2268" s="3">
        <f>COUNTIF([1]局站!$D$4:$D$172,"="&amp;S2268)</f>
        <v>1</v>
      </c>
      <c r="U2268" s="3">
        <v>0</v>
      </c>
      <c r="V2268" s="3">
        <v>0</v>
      </c>
      <c r="W2268" s="3">
        <v>0</v>
      </c>
      <c r="X2268" s="3" t="s">
        <v>1214</v>
      </c>
      <c r="Y2268" s="3" t="s">
        <v>880</v>
      </c>
      <c r="Z2268" s="3" t="str">
        <f>INDEX(业务类型!$C$4:$C$8,MATCH(纤芯!Y2268,业务类型!$B$4:$B$8,0))</f>
        <v>IDLE</v>
      </c>
      <c r="AA2268" s="3"/>
    </row>
    <row r="2269" spans="1:27" ht="33" x14ac:dyDescent="0.2">
      <c r="A2269" s="3">
        <v>2266</v>
      </c>
      <c r="B2269" s="3">
        <f t="shared" si="179"/>
        <v>37017102028</v>
      </c>
      <c r="C2269" s="3" t="s">
        <v>1166</v>
      </c>
      <c r="D2269" s="3" t="s">
        <v>217</v>
      </c>
      <c r="E2269" s="3" t="str">
        <f>INDEX(光放段!$G$4:$G$237,MATCH(纤芯!G2269,光放段!$C$4:$C$237,0))</f>
        <v>山东二干|济南青岛3号管道光缆:济南四里村-淄博柳泉路</v>
      </c>
      <c r="F2269" s="3">
        <f>INDEX(光放段!$I$4:$I$237,MATCH(纤芯!H2269,光放段!$B$4:$B$237,0))</f>
        <v>37017100000</v>
      </c>
      <c r="G2269" s="3" t="str">
        <f t="shared" si="175"/>
        <v>山东二干|济南青岛3号管道光缆:明水-淄博柳泉路</v>
      </c>
      <c r="H2269" s="3">
        <f>INDEX(光放段!$B$4:$B$237,MATCH(纤芯!G2269,光放段!$C$4:$C$237,0))</f>
        <v>37017102000</v>
      </c>
      <c r="I2269" s="3" t="str">
        <f t="shared" si="176"/>
        <v>济南青岛3号管道光缆</v>
      </c>
      <c r="J2269" s="3" t="str">
        <f>INDEX(子缆名称!$B$4:$B$29,纤芯!M2269)</f>
        <v>C缆</v>
      </c>
      <c r="K2269" s="3">
        <v>28</v>
      </c>
      <c r="L2269" s="3">
        <f t="shared" si="177"/>
        <v>4</v>
      </c>
      <c r="M2269" s="3">
        <f t="shared" si="178"/>
        <v>3</v>
      </c>
      <c r="N2269" s="3" t="s">
        <v>63</v>
      </c>
      <c r="O2269" s="3">
        <f>COUNTIF([1]局站!$D$4:$D$172,"="&amp;N2269)</f>
        <v>1</v>
      </c>
      <c r="P2269" s="3">
        <v>0</v>
      </c>
      <c r="Q2269" s="3">
        <v>0</v>
      </c>
      <c r="R2269" s="3">
        <v>0</v>
      </c>
      <c r="S2269" s="3" t="s">
        <v>64</v>
      </c>
      <c r="T2269" s="3">
        <f>COUNTIF([1]局站!$D$4:$D$172,"="&amp;S2269)</f>
        <v>1</v>
      </c>
      <c r="U2269" s="3">
        <v>0</v>
      </c>
      <c r="V2269" s="3">
        <v>0</v>
      </c>
      <c r="W2269" s="3">
        <v>0</v>
      </c>
      <c r="X2269" s="3" t="s">
        <v>1214</v>
      </c>
      <c r="Y2269" s="3" t="s">
        <v>880</v>
      </c>
      <c r="Z2269" s="3" t="str">
        <f>INDEX(业务类型!$C$4:$C$8,MATCH(纤芯!Y2269,业务类型!$B$4:$B$8,0))</f>
        <v>IDLE</v>
      </c>
      <c r="AA2269" s="3"/>
    </row>
    <row r="2270" spans="1:27" ht="33" x14ac:dyDescent="0.2">
      <c r="A2270" s="3">
        <v>2267</v>
      </c>
      <c r="B2270" s="3">
        <f t="shared" si="179"/>
        <v>37017102029</v>
      </c>
      <c r="C2270" s="3" t="s">
        <v>1166</v>
      </c>
      <c r="D2270" s="3" t="s">
        <v>217</v>
      </c>
      <c r="E2270" s="3" t="str">
        <f>INDEX(光放段!$G$4:$G$237,MATCH(纤芯!G2270,光放段!$C$4:$C$237,0))</f>
        <v>山东二干|济南青岛3号管道光缆:济南四里村-淄博柳泉路</v>
      </c>
      <c r="F2270" s="3">
        <f>INDEX(光放段!$I$4:$I$237,MATCH(纤芯!H2270,光放段!$B$4:$B$237,0))</f>
        <v>37017100000</v>
      </c>
      <c r="G2270" s="3" t="str">
        <f t="shared" si="175"/>
        <v>山东二干|济南青岛3号管道光缆:明水-淄博柳泉路</v>
      </c>
      <c r="H2270" s="3">
        <f>INDEX(光放段!$B$4:$B$237,MATCH(纤芯!G2270,光放段!$C$4:$C$237,0))</f>
        <v>37017102000</v>
      </c>
      <c r="I2270" s="3" t="str">
        <f t="shared" si="176"/>
        <v>济南青岛3号管道光缆</v>
      </c>
      <c r="J2270" s="3" t="str">
        <f>INDEX(子缆名称!$B$4:$B$29,纤芯!M2270)</f>
        <v>C缆</v>
      </c>
      <c r="K2270" s="3">
        <v>29</v>
      </c>
      <c r="L2270" s="3">
        <f t="shared" si="177"/>
        <v>5</v>
      </c>
      <c r="M2270" s="3">
        <f t="shared" si="178"/>
        <v>3</v>
      </c>
      <c r="N2270" s="3" t="s">
        <v>63</v>
      </c>
      <c r="O2270" s="3">
        <f>COUNTIF([1]局站!$D$4:$D$172,"="&amp;N2270)</f>
        <v>1</v>
      </c>
      <c r="P2270" s="3">
        <v>0</v>
      </c>
      <c r="Q2270" s="3">
        <v>0</v>
      </c>
      <c r="R2270" s="3">
        <v>0</v>
      </c>
      <c r="S2270" s="3" t="s">
        <v>64</v>
      </c>
      <c r="T2270" s="3">
        <f>COUNTIF([1]局站!$D$4:$D$172,"="&amp;S2270)</f>
        <v>1</v>
      </c>
      <c r="U2270" s="3">
        <v>0</v>
      </c>
      <c r="V2270" s="3">
        <v>0</v>
      </c>
      <c r="W2270" s="3">
        <v>0</v>
      </c>
      <c r="X2270" s="3" t="s">
        <v>1214</v>
      </c>
      <c r="Y2270" s="3" t="s">
        <v>880</v>
      </c>
      <c r="Z2270" s="3" t="str">
        <f>INDEX(业务类型!$C$4:$C$8,MATCH(纤芯!Y2270,业务类型!$B$4:$B$8,0))</f>
        <v>IDLE</v>
      </c>
      <c r="AA2270" s="3"/>
    </row>
    <row r="2271" spans="1:27" ht="33" x14ac:dyDescent="0.2">
      <c r="A2271" s="3">
        <v>2268</v>
      </c>
      <c r="B2271" s="3">
        <f t="shared" si="179"/>
        <v>37017102030</v>
      </c>
      <c r="C2271" s="3" t="s">
        <v>1166</v>
      </c>
      <c r="D2271" s="3" t="s">
        <v>217</v>
      </c>
      <c r="E2271" s="3" t="str">
        <f>INDEX(光放段!$G$4:$G$237,MATCH(纤芯!G2271,光放段!$C$4:$C$237,0))</f>
        <v>山东二干|济南青岛3号管道光缆:济南四里村-淄博柳泉路</v>
      </c>
      <c r="F2271" s="3">
        <f>INDEX(光放段!$I$4:$I$237,MATCH(纤芯!H2271,光放段!$B$4:$B$237,0))</f>
        <v>37017100000</v>
      </c>
      <c r="G2271" s="3" t="str">
        <f t="shared" si="175"/>
        <v>山东二干|济南青岛3号管道光缆:明水-淄博柳泉路</v>
      </c>
      <c r="H2271" s="3">
        <f>INDEX(光放段!$B$4:$B$237,MATCH(纤芯!G2271,光放段!$C$4:$C$237,0))</f>
        <v>37017102000</v>
      </c>
      <c r="I2271" s="3" t="str">
        <f t="shared" si="176"/>
        <v>济南青岛3号管道光缆</v>
      </c>
      <c r="J2271" s="3" t="str">
        <f>INDEX(子缆名称!$B$4:$B$29,纤芯!M2271)</f>
        <v>C缆</v>
      </c>
      <c r="K2271" s="3">
        <v>30</v>
      </c>
      <c r="L2271" s="3">
        <f t="shared" si="177"/>
        <v>6</v>
      </c>
      <c r="M2271" s="3">
        <f t="shared" si="178"/>
        <v>3</v>
      </c>
      <c r="N2271" s="3" t="s">
        <v>63</v>
      </c>
      <c r="O2271" s="3">
        <f>COUNTIF([1]局站!$D$4:$D$172,"="&amp;N2271)</f>
        <v>1</v>
      </c>
      <c r="P2271" s="3">
        <v>0</v>
      </c>
      <c r="Q2271" s="3">
        <v>0</v>
      </c>
      <c r="R2271" s="3">
        <v>0</v>
      </c>
      <c r="S2271" s="3" t="s">
        <v>64</v>
      </c>
      <c r="T2271" s="3">
        <f>COUNTIF([1]局站!$D$4:$D$172,"="&amp;S2271)</f>
        <v>1</v>
      </c>
      <c r="U2271" s="3">
        <v>0</v>
      </c>
      <c r="V2271" s="3">
        <v>0</v>
      </c>
      <c r="W2271" s="3">
        <v>0</v>
      </c>
      <c r="X2271" s="3" t="s">
        <v>1214</v>
      </c>
      <c r="Y2271" s="3" t="s">
        <v>880</v>
      </c>
      <c r="Z2271" s="3" t="str">
        <f>INDEX(业务类型!$C$4:$C$8,MATCH(纤芯!Y2271,业务类型!$B$4:$B$8,0))</f>
        <v>IDLE</v>
      </c>
      <c r="AA2271" s="3"/>
    </row>
    <row r="2272" spans="1:27" ht="33" x14ac:dyDescent="0.2">
      <c r="A2272" s="3">
        <v>2269</v>
      </c>
      <c r="B2272" s="3">
        <f t="shared" si="179"/>
        <v>37017102031</v>
      </c>
      <c r="C2272" s="3" t="s">
        <v>1166</v>
      </c>
      <c r="D2272" s="3" t="s">
        <v>217</v>
      </c>
      <c r="E2272" s="3" t="str">
        <f>INDEX(光放段!$G$4:$G$237,MATCH(纤芯!G2272,光放段!$C$4:$C$237,0))</f>
        <v>山东二干|济南青岛3号管道光缆:济南四里村-淄博柳泉路</v>
      </c>
      <c r="F2272" s="3">
        <f>INDEX(光放段!$I$4:$I$237,MATCH(纤芯!H2272,光放段!$B$4:$B$237,0))</f>
        <v>37017100000</v>
      </c>
      <c r="G2272" s="3" t="str">
        <f t="shared" si="175"/>
        <v>山东二干|济南青岛3号管道光缆:明水-淄博柳泉路</v>
      </c>
      <c r="H2272" s="3">
        <f>INDEX(光放段!$B$4:$B$237,MATCH(纤芯!G2272,光放段!$C$4:$C$237,0))</f>
        <v>37017102000</v>
      </c>
      <c r="I2272" s="3" t="str">
        <f t="shared" si="176"/>
        <v>济南青岛3号管道光缆</v>
      </c>
      <c r="J2272" s="3" t="str">
        <f>INDEX(子缆名称!$B$4:$B$29,纤芯!M2272)</f>
        <v>C缆</v>
      </c>
      <c r="K2272" s="3">
        <v>31</v>
      </c>
      <c r="L2272" s="3">
        <f t="shared" si="177"/>
        <v>7</v>
      </c>
      <c r="M2272" s="3">
        <f t="shared" si="178"/>
        <v>3</v>
      </c>
      <c r="N2272" s="3" t="s">
        <v>63</v>
      </c>
      <c r="O2272" s="3">
        <f>COUNTIF([1]局站!$D$4:$D$172,"="&amp;N2272)</f>
        <v>1</v>
      </c>
      <c r="P2272" s="3">
        <v>0</v>
      </c>
      <c r="Q2272" s="3">
        <v>0</v>
      </c>
      <c r="R2272" s="3">
        <v>0</v>
      </c>
      <c r="S2272" s="3" t="s">
        <v>64</v>
      </c>
      <c r="T2272" s="3">
        <f>COUNTIF([1]局站!$D$4:$D$172,"="&amp;S2272)</f>
        <v>1</v>
      </c>
      <c r="U2272" s="3">
        <v>0</v>
      </c>
      <c r="V2272" s="3">
        <v>0</v>
      </c>
      <c r="W2272" s="3">
        <v>0</v>
      </c>
      <c r="X2272" s="3" t="s">
        <v>1214</v>
      </c>
      <c r="Y2272" s="3" t="s">
        <v>880</v>
      </c>
      <c r="Z2272" s="3" t="str">
        <f>INDEX(业务类型!$C$4:$C$8,MATCH(纤芯!Y2272,业务类型!$B$4:$B$8,0))</f>
        <v>IDLE</v>
      </c>
      <c r="AA2272" s="3"/>
    </row>
    <row r="2273" spans="1:27" ht="33" x14ac:dyDescent="0.2">
      <c r="A2273" s="3">
        <v>2270</v>
      </c>
      <c r="B2273" s="3">
        <f t="shared" si="179"/>
        <v>37017102032</v>
      </c>
      <c r="C2273" s="3" t="s">
        <v>1166</v>
      </c>
      <c r="D2273" s="3" t="s">
        <v>217</v>
      </c>
      <c r="E2273" s="3" t="str">
        <f>INDEX(光放段!$G$4:$G$237,MATCH(纤芯!G2273,光放段!$C$4:$C$237,0))</f>
        <v>山东二干|济南青岛3号管道光缆:济南四里村-淄博柳泉路</v>
      </c>
      <c r="F2273" s="3">
        <f>INDEX(光放段!$I$4:$I$237,MATCH(纤芯!H2273,光放段!$B$4:$B$237,0))</f>
        <v>37017100000</v>
      </c>
      <c r="G2273" s="3" t="str">
        <f t="shared" si="175"/>
        <v>山东二干|济南青岛3号管道光缆:明水-淄博柳泉路</v>
      </c>
      <c r="H2273" s="3">
        <f>INDEX(光放段!$B$4:$B$237,MATCH(纤芯!G2273,光放段!$C$4:$C$237,0))</f>
        <v>37017102000</v>
      </c>
      <c r="I2273" s="3" t="str">
        <f t="shared" si="176"/>
        <v>济南青岛3号管道光缆</v>
      </c>
      <c r="J2273" s="3" t="str">
        <f>INDEX(子缆名称!$B$4:$B$29,纤芯!M2273)</f>
        <v>C缆</v>
      </c>
      <c r="K2273" s="3">
        <v>32</v>
      </c>
      <c r="L2273" s="3">
        <f t="shared" si="177"/>
        <v>8</v>
      </c>
      <c r="M2273" s="3">
        <f t="shared" si="178"/>
        <v>3</v>
      </c>
      <c r="N2273" s="3" t="s">
        <v>63</v>
      </c>
      <c r="O2273" s="3">
        <f>COUNTIF([1]局站!$D$4:$D$172,"="&amp;N2273)</f>
        <v>1</v>
      </c>
      <c r="P2273" s="3">
        <v>0</v>
      </c>
      <c r="Q2273" s="3">
        <v>0</v>
      </c>
      <c r="R2273" s="3">
        <v>0</v>
      </c>
      <c r="S2273" s="3" t="s">
        <v>64</v>
      </c>
      <c r="T2273" s="3">
        <f>COUNTIF([1]局站!$D$4:$D$172,"="&amp;S2273)</f>
        <v>1</v>
      </c>
      <c r="U2273" s="3">
        <v>0</v>
      </c>
      <c r="V2273" s="3">
        <v>0</v>
      </c>
      <c r="W2273" s="3">
        <v>0</v>
      </c>
      <c r="X2273" s="3" t="s">
        <v>1214</v>
      </c>
      <c r="Y2273" s="3" t="s">
        <v>880</v>
      </c>
      <c r="Z2273" s="3" t="str">
        <f>INDEX(业务类型!$C$4:$C$8,MATCH(纤芯!Y2273,业务类型!$B$4:$B$8,0))</f>
        <v>IDLE</v>
      </c>
      <c r="AA2273" s="3"/>
    </row>
    <row r="2274" spans="1:27" ht="33" x14ac:dyDescent="0.2">
      <c r="A2274" s="3">
        <v>2271</v>
      </c>
      <c r="B2274" s="3">
        <f t="shared" si="179"/>
        <v>37017102033</v>
      </c>
      <c r="C2274" s="3" t="s">
        <v>1166</v>
      </c>
      <c r="D2274" s="3" t="s">
        <v>217</v>
      </c>
      <c r="E2274" s="3" t="str">
        <f>INDEX(光放段!$G$4:$G$237,MATCH(纤芯!G2274,光放段!$C$4:$C$237,0))</f>
        <v>山东二干|济南青岛3号管道光缆:济南四里村-淄博柳泉路</v>
      </c>
      <c r="F2274" s="3">
        <f>INDEX(光放段!$I$4:$I$237,MATCH(纤芯!H2274,光放段!$B$4:$B$237,0))</f>
        <v>37017100000</v>
      </c>
      <c r="G2274" s="3" t="str">
        <f t="shared" si="175"/>
        <v>山东二干|济南青岛3号管道光缆:明水-淄博柳泉路</v>
      </c>
      <c r="H2274" s="3">
        <f>INDEX(光放段!$B$4:$B$237,MATCH(纤芯!G2274,光放段!$C$4:$C$237,0))</f>
        <v>37017102000</v>
      </c>
      <c r="I2274" s="3" t="str">
        <f t="shared" si="176"/>
        <v>济南青岛3号管道光缆</v>
      </c>
      <c r="J2274" s="3" t="str">
        <f>INDEX(子缆名称!$B$4:$B$29,纤芯!M2274)</f>
        <v>C缆</v>
      </c>
      <c r="K2274" s="3">
        <v>33</v>
      </c>
      <c r="L2274" s="3">
        <f t="shared" si="177"/>
        <v>9</v>
      </c>
      <c r="M2274" s="3">
        <f t="shared" si="178"/>
        <v>3</v>
      </c>
      <c r="N2274" s="3" t="s">
        <v>63</v>
      </c>
      <c r="O2274" s="3">
        <f>COUNTIF([1]局站!$D$4:$D$172,"="&amp;N2274)</f>
        <v>1</v>
      </c>
      <c r="P2274" s="3">
        <v>0</v>
      </c>
      <c r="Q2274" s="3">
        <v>0</v>
      </c>
      <c r="R2274" s="3">
        <v>0</v>
      </c>
      <c r="S2274" s="3" t="s">
        <v>64</v>
      </c>
      <c r="T2274" s="3">
        <f>COUNTIF([1]局站!$D$4:$D$172,"="&amp;S2274)</f>
        <v>1</v>
      </c>
      <c r="U2274" s="3">
        <v>0</v>
      </c>
      <c r="V2274" s="3">
        <v>0</v>
      </c>
      <c r="W2274" s="3">
        <v>0</v>
      </c>
      <c r="X2274" s="3" t="s">
        <v>1214</v>
      </c>
      <c r="Y2274" s="3" t="s">
        <v>880</v>
      </c>
      <c r="Z2274" s="3" t="str">
        <f>INDEX(业务类型!$C$4:$C$8,MATCH(纤芯!Y2274,业务类型!$B$4:$B$8,0))</f>
        <v>IDLE</v>
      </c>
      <c r="AA2274" s="3"/>
    </row>
    <row r="2275" spans="1:27" ht="33" x14ac:dyDescent="0.2">
      <c r="A2275" s="3">
        <v>2272</v>
      </c>
      <c r="B2275" s="3">
        <f t="shared" si="179"/>
        <v>37017102034</v>
      </c>
      <c r="C2275" s="3" t="s">
        <v>1166</v>
      </c>
      <c r="D2275" s="3" t="s">
        <v>217</v>
      </c>
      <c r="E2275" s="3" t="str">
        <f>INDEX(光放段!$G$4:$G$237,MATCH(纤芯!G2275,光放段!$C$4:$C$237,0))</f>
        <v>山东二干|济南青岛3号管道光缆:济南四里村-淄博柳泉路</v>
      </c>
      <c r="F2275" s="3">
        <f>INDEX(光放段!$I$4:$I$237,MATCH(纤芯!H2275,光放段!$B$4:$B$237,0))</f>
        <v>37017100000</v>
      </c>
      <c r="G2275" s="3" t="str">
        <f t="shared" si="175"/>
        <v>山东二干|济南青岛3号管道光缆:明水-淄博柳泉路</v>
      </c>
      <c r="H2275" s="3">
        <f>INDEX(光放段!$B$4:$B$237,MATCH(纤芯!G2275,光放段!$C$4:$C$237,0))</f>
        <v>37017102000</v>
      </c>
      <c r="I2275" s="3" t="str">
        <f t="shared" si="176"/>
        <v>济南青岛3号管道光缆</v>
      </c>
      <c r="J2275" s="3" t="str">
        <f>INDEX(子缆名称!$B$4:$B$29,纤芯!M2275)</f>
        <v>C缆</v>
      </c>
      <c r="K2275" s="3">
        <v>34</v>
      </c>
      <c r="L2275" s="3">
        <f t="shared" si="177"/>
        <v>10</v>
      </c>
      <c r="M2275" s="3">
        <f t="shared" si="178"/>
        <v>3</v>
      </c>
      <c r="N2275" s="3" t="s">
        <v>63</v>
      </c>
      <c r="O2275" s="3">
        <f>COUNTIF([1]局站!$D$4:$D$172,"="&amp;N2275)</f>
        <v>1</v>
      </c>
      <c r="P2275" s="3">
        <v>0</v>
      </c>
      <c r="Q2275" s="3">
        <v>0</v>
      </c>
      <c r="R2275" s="3">
        <v>0</v>
      </c>
      <c r="S2275" s="3" t="s">
        <v>64</v>
      </c>
      <c r="T2275" s="3">
        <f>COUNTIF([1]局站!$D$4:$D$172,"="&amp;S2275)</f>
        <v>1</v>
      </c>
      <c r="U2275" s="3">
        <v>0</v>
      </c>
      <c r="V2275" s="3">
        <v>0</v>
      </c>
      <c r="W2275" s="3">
        <v>0</v>
      </c>
      <c r="X2275" s="3" t="s">
        <v>1214</v>
      </c>
      <c r="Y2275" s="3" t="s">
        <v>880</v>
      </c>
      <c r="Z2275" s="3" t="str">
        <f>INDEX(业务类型!$C$4:$C$8,MATCH(纤芯!Y2275,业务类型!$B$4:$B$8,0))</f>
        <v>IDLE</v>
      </c>
      <c r="AA2275" s="3"/>
    </row>
    <row r="2276" spans="1:27" ht="33" x14ac:dyDescent="0.2">
      <c r="A2276" s="3">
        <v>2273</v>
      </c>
      <c r="B2276" s="3">
        <f t="shared" si="179"/>
        <v>37017102035</v>
      </c>
      <c r="C2276" s="3" t="s">
        <v>1166</v>
      </c>
      <c r="D2276" s="3" t="s">
        <v>217</v>
      </c>
      <c r="E2276" s="3" t="str">
        <f>INDEX(光放段!$G$4:$G$237,MATCH(纤芯!G2276,光放段!$C$4:$C$237,0))</f>
        <v>山东二干|济南青岛3号管道光缆:济南四里村-淄博柳泉路</v>
      </c>
      <c r="F2276" s="3">
        <f>INDEX(光放段!$I$4:$I$237,MATCH(纤芯!H2276,光放段!$B$4:$B$237,0))</f>
        <v>37017100000</v>
      </c>
      <c r="G2276" s="3" t="str">
        <f t="shared" si="175"/>
        <v>山东二干|济南青岛3号管道光缆:明水-淄博柳泉路</v>
      </c>
      <c r="H2276" s="3">
        <f>INDEX(光放段!$B$4:$B$237,MATCH(纤芯!G2276,光放段!$C$4:$C$237,0))</f>
        <v>37017102000</v>
      </c>
      <c r="I2276" s="3" t="str">
        <f t="shared" si="176"/>
        <v>济南青岛3号管道光缆</v>
      </c>
      <c r="J2276" s="3" t="str">
        <f>INDEX(子缆名称!$B$4:$B$29,纤芯!M2276)</f>
        <v>C缆</v>
      </c>
      <c r="K2276" s="3">
        <v>35</v>
      </c>
      <c r="L2276" s="3">
        <f t="shared" si="177"/>
        <v>11</v>
      </c>
      <c r="M2276" s="3">
        <f t="shared" si="178"/>
        <v>3</v>
      </c>
      <c r="N2276" s="3" t="s">
        <v>63</v>
      </c>
      <c r="O2276" s="3">
        <f>COUNTIF([1]局站!$D$4:$D$172,"="&amp;N2276)</f>
        <v>1</v>
      </c>
      <c r="P2276" s="3">
        <v>0</v>
      </c>
      <c r="Q2276" s="3">
        <v>0</v>
      </c>
      <c r="R2276" s="3">
        <v>0</v>
      </c>
      <c r="S2276" s="3" t="s">
        <v>64</v>
      </c>
      <c r="T2276" s="3">
        <f>COUNTIF([1]局站!$D$4:$D$172,"="&amp;S2276)</f>
        <v>1</v>
      </c>
      <c r="U2276" s="3">
        <v>0</v>
      </c>
      <c r="V2276" s="3">
        <v>0</v>
      </c>
      <c r="W2276" s="3">
        <v>0</v>
      </c>
      <c r="X2276" s="3" t="s">
        <v>1214</v>
      </c>
      <c r="Y2276" s="3" t="s">
        <v>880</v>
      </c>
      <c r="Z2276" s="3" t="str">
        <f>INDEX(业务类型!$C$4:$C$8,MATCH(纤芯!Y2276,业务类型!$B$4:$B$8,0))</f>
        <v>IDLE</v>
      </c>
      <c r="AA2276" s="3"/>
    </row>
    <row r="2277" spans="1:27" ht="33" x14ac:dyDescent="0.2">
      <c r="A2277" s="3">
        <v>2274</v>
      </c>
      <c r="B2277" s="3">
        <f t="shared" si="179"/>
        <v>37017102036</v>
      </c>
      <c r="C2277" s="3" t="s">
        <v>1166</v>
      </c>
      <c r="D2277" s="3" t="s">
        <v>217</v>
      </c>
      <c r="E2277" s="3" t="str">
        <f>INDEX(光放段!$G$4:$G$237,MATCH(纤芯!G2277,光放段!$C$4:$C$237,0))</f>
        <v>山东二干|济南青岛3号管道光缆:济南四里村-淄博柳泉路</v>
      </c>
      <c r="F2277" s="3">
        <f>INDEX(光放段!$I$4:$I$237,MATCH(纤芯!H2277,光放段!$B$4:$B$237,0))</f>
        <v>37017100000</v>
      </c>
      <c r="G2277" s="3" t="str">
        <f t="shared" si="175"/>
        <v>山东二干|济南青岛3号管道光缆:明水-淄博柳泉路</v>
      </c>
      <c r="H2277" s="3">
        <f>INDEX(光放段!$B$4:$B$237,MATCH(纤芯!G2277,光放段!$C$4:$C$237,0))</f>
        <v>37017102000</v>
      </c>
      <c r="I2277" s="3" t="str">
        <f t="shared" si="176"/>
        <v>济南青岛3号管道光缆</v>
      </c>
      <c r="J2277" s="3" t="str">
        <f>INDEX(子缆名称!$B$4:$B$29,纤芯!M2277)</f>
        <v>C缆</v>
      </c>
      <c r="K2277" s="3">
        <v>36</v>
      </c>
      <c r="L2277" s="3">
        <f t="shared" si="177"/>
        <v>12</v>
      </c>
      <c r="M2277" s="3">
        <f t="shared" si="178"/>
        <v>3</v>
      </c>
      <c r="N2277" s="3" t="s">
        <v>63</v>
      </c>
      <c r="O2277" s="3">
        <f>COUNTIF([1]局站!$D$4:$D$172,"="&amp;N2277)</f>
        <v>1</v>
      </c>
      <c r="P2277" s="3">
        <v>0</v>
      </c>
      <c r="Q2277" s="3">
        <v>0</v>
      </c>
      <c r="R2277" s="3">
        <v>0</v>
      </c>
      <c r="S2277" s="3" t="s">
        <v>64</v>
      </c>
      <c r="T2277" s="3">
        <f>COUNTIF([1]局站!$D$4:$D$172,"="&amp;S2277)</f>
        <v>1</v>
      </c>
      <c r="U2277" s="3">
        <v>0</v>
      </c>
      <c r="V2277" s="3">
        <v>0</v>
      </c>
      <c r="W2277" s="3">
        <v>0</v>
      </c>
      <c r="X2277" s="3" t="s">
        <v>1214</v>
      </c>
      <c r="Y2277" s="3" t="s">
        <v>880</v>
      </c>
      <c r="Z2277" s="3" t="str">
        <f>INDEX(业务类型!$C$4:$C$8,MATCH(纤芯!Y2277,业务类型!$B$4:$B$8,0))</f>
        <v>IDLE</v>
      </c>
      <c r="AA2277" s="3"/>
    </row>
    <row r="2278" spans="1:27" ht="33" x14ac:dyDescent="0.2">
      <c r="A2278" s="3">
        <v>2275</v>
      </c>
      <c r="B2278" s="3">
        <f t="shared" si="179"/>
        <v>37017102037</v>
      </c>
      <c r="C2278" s="3" t="s">
        <v>1166</v>
      </c>
      <c r="D2278" s="3" t="s">
        <v>217</v>
      </c>
      <c r="E2278" s="3" t="str">
        <f>INDEX(光放段!$G$4:$G$237,MATCH(纤芯!G2278,光放段!$C$4:$C$237,0))</f>
        <v>山东二干|济南青岛3号管道光缆:济南四里村-淄博柳泉路</v>
      </c>
      <c r="F2278" s="3">
        <f>INDEX(光放段!$I$4:$I$237,MATCH(纤芯!H2278,光放段!$B$4:$B$237,0))</f>
        <v>37017100000</v>
      </c>
      <c r="G2278" s="3" t="str">
        <f t="shared" si="175"/>
        <v>山东二干|济南青岛3号管道光缆:明水-淄博柳泉路</v>
      </c>
      <c r="H2278" s="3">
        <f>INDEX(光放段!$B$4:$B$237,MATCH(纤芯!G2278,光放段!$C$4:$C$237,0))</f>
        <v>37017102000</v>
      </c>
      <c r="I2278" s="3" t="str">
        <f t="shared" si="176"/>
        <v>济南青岛3号管道光缆</v>
      </c>
      <c r="J2278" s="3" t="str">
        <f>INDEX(子缆名称!$B$4:$B$29,纤芯!M2278)</f>
        <v>D缆</v>
      </c>
      <c r="K2278" s="3">
        <v>37</v>
      </c>
      <c r="L2278" s="3">
        <f t="shared" si="177"/>
        <v>1</v>
      </c>
      <c r="M2278" s="3">
        <f t="shared" si="178"/>
        <v>4</v>
      </c>
      <c r="N2278" s="3" t="s">
        <v>63</v>
      </c>
      <c r="O2278" s="3">
        <f>COUNTIF([1]局站!$D$4:$D$172,"="&amp;N2278)</f>
        <v>1</v>
      </c>
      <c r="P2278" s="3">
        <v>0</v>
      </c>
      <c r="Q2278" s="3">
        <v>0</v>
      </c>
      <c r="R2278" s="3">
        <v>0</v>
      </c>
      <c r="S2278" s="3" t="s">
        <v>64</v>
      </c>
      <c r="T2278" s="3">
        <f>COUNTIF([1]局站!$D$4:$D$172,"="&amp;S2278)</f>
        <v>1</v>
      </c>
      <c r="U2278" s="3">
        <v>0</v>
      </c>
      <c r="V2278" s="3">
        <v>0</v>
      </c>
      <c r="W2278" s="3">
        <v>0</v>
      </c>
      <c r="X2278" s="3" t="s">
        <v>1214</v>
      </c>
      <c r="Y2278" s="3" t="s">
        <v>880</v>
      </c>
      <c r="Z2278" s="3" t="str">
        <f>INDEX(业务类型!$C$4:$C$8,MATCH(纤芯!Y2278,业务类型!$B$4:$B$8,0))</f>
        <v>IDLE</v>
      </c>
      <c r="AA2278" s="3"/>
    </row>
    <row r="2279" spans="1:27" ht="33" x14ac:dyDescent="0.2">
      <c r="A2279" s="3">
        <v>2276</v>
      </c>
      <c r="B2279" s="3">
        <f t="shared" si="179"/>
        <v>37017102038</v>
      </c>
      <c r="C2279" s="3" t="s">
        <v>1166</v>
      </c>
      <c r="D2279" s="3" t="s">
        <v>217</v>
      </c>
      <c r="E2279" s="3" t="str">
        <f>INDEX(光放段!$G$4:$G$237,MATCH(纤芯!G2279,光放段!$C$4:$C$237,0))</f>
        <v>山东二干|济南青岛3号管道光缆:济南四里村-淄博柳泉路</v>
      </c>
      <c r="F2279" s="3">
        <f>INDEX(光放段!$I$4:$I$237,MATCH(纤芯!H2279,光放段!$B$4:$B$237,0))</f>
        <v>37017100000</v>
      </c>
      <c r="G2279" s="3" t="str">
        <f t="shared" si="175"/>
        <v>山东二干|济南青岛3号管道光缆:明水-淄博柳泉路</v>
      </c>
      <c r="H2279" s="3">
        <f>INDEX(光放段!$B$4:$B$237,MATCH(纤芯!G2279,光放段!$C$4:$C$237,0))</f>
        <v>37017102000</v>
      </c>
      <c r="I2279" s="3" t="str">
        <f t="shared" si="176"/>
        <v>济南青岛3号管道光缆</v>
      </c>
      <c r="J2279" s="3" t="str">
        <f>INDEX(子缆名称!$B$4:$B$29,纤芯!M2279)</f>
        <v>D缆</v>
      </c>
      <c r="K2279" s="3">
        <v>38</v>
      </c>
      <c r="L2279" s="3">
        <f t="shared" si="177"/>
        <v>2</v>
      </c>
      <c r="M2279" s="3">
        <f t="shared" si="178"/>
        <v>4</v>
      </c>
      <c r="N2279" s="3" t="s">
        <v>63</v>
      </c>
      <c r="O2279" s="3">
        <f>COUNTIF([1]局站!$D$4:$D$172,"="&amp;N2279)</f>
        <v>1</v>
      </c>
      <c r="P2279" s="3">
        <v>0</v>
      </c>
      <c r="Q2279" s="3">
        <v>0</v>
      </c>
      <c r="R2279" s="3">
        <v>0</v>
      </c>
      <c r="S2279" s="3" t="s">
        <v>64</v>
      </c>
      <c r="T2279" s="3">
        <f>COUNTIF([1]局站!$D$4:$D$172,"="&amp;S2279)</f>
        <v>1</v>
      </c>
      <c r="U2279" s="3">
        <v>0</v>
      </c>
      <c r="V2279" s="3">
        <v>0</v>
      </c>
      <c r="W2279" s="3">
        <v>0</v>
      </c>
      <c r="X2279" s="3" t="s">
        <v>1214</v>
      </c>
      <c r="Y2279" s="3" t="s">
        <v>880</v>
      </c>
      <c r="Z2279" s="3" t="str">
        <f>INDEX(业务类型!$C$4:$C$8,MATCH(纤芯!Y2279,业务类型!$B$4:$B$8,0))</f>
        <v>IDLE</v>
      </c>
      <c r="AA2279" s="3"/>
    </row>
    <row r="2280" spans="1:27" ht="33" x14ac:dyDescent="0.2">
      <c r="A2280" s="3">
        <v>2277</v>
      </c>
      <c r="B2280" s="3">
        <f t="shared" si="179"/>
        <v>37017102039</v>
      </c>
      <c r="C2280" s="3" t="s">
        <v>1166</v>
      </c>
      <c r="D2280" s="3" t="s">
        <v>217</v>
      </c>
      <c r="E2280" s="3" t="str">
        <f>INDEX(光放段!$G$4:$G$237,MATCH(纤芯!G2280,光放段!$C$4:$C$237,0))</f>
        <v>山东二干|济南青岛3号管道光缆:济南四里村-淄博柳泉路</v>
      </c>
      <c r="F2280" s="3">
        <f>INDEX(光放段!$I$4:$I$237,MATCH(纤芯!H2280,光放段!$B$4:$B$237,0))</f>
        <v>37017100000</v>
      </c>
      <c r="G2280" s="3" t="str">
        <f t="shared" si="175"/>
        <v>山东二干|济南青岛3号管道光缆:明水-淄博柳泉路</v>
      </c>
      <c r="H2280" s="3">
        <f>INDEX(光放段!$B$4:$B$237,MATCH(纤芯!G2280,光放段!$C$4:$C$237,0))</f>
        <v>37017102000</v>
      </c>
      <c r="I2280" s="3" t="str">
        <f t="shared" si="176"/>
        <v>济南青岛3号管道光缆</v>
      </c>
      <c r="J2280" s="3" t="str">
        <f>INDEX(子缆名称!$B$4:$B$29,纤芯!M2280)</f>
        <v>D缆</v>
      </c>
      <c r="K2280" s="3">
        <v>39</v>
      </c>
      <c r="L2280" s="3">
        <f t="shared" si="177"/>
        <v>3</v>
      </c>
      <c r="M2280" s="3">
        <f t="shared" si="178"/>
        <v>4</v>
      </c>
      <c r="N2280" s="3" t="s">
        <v>63</v>
      </c>
      <c r="O2280" s="3">
        <f>COUNTIF([1]局站!$D$4:$D$172,"="&amp;N2280)</f>
        <v>1</v>
      </c>
      <c r="P2280" s="3">
        <v>0</v>
      </c>
      <c r="Q2280" s="3">
        <v>0</v>
      </c>
      <c r="R2280" s="3">
        <v>0</v>
      </c>
      <c r="S2280" s="3" t="s">
        <v>64</v>
      </c>
      <c r="T2280" s="3">
        <f>COUNTIF([1]局站!$D$4:$D$172,"="&amp;S2280)</f>
        <v>1</v>
      </c>
      <c r="U2280" s="3">
        <v>0</v>
      </c>
      <c r="V2280" s="3">
        <v>0</v>
      </c>
      <c r="W2280" s="3">
        <v>0</v>
      </c>
      <c r="X2280" s="3" t="s">
        <v>1214</v>
      </c>
      <c r="Y2280" s="3" t="s">
        <v>880</v>
      </c>
      <c r="Z2280" s="3" t="str">
        <f>INDEX(业务类型!$C$4:$C$8,MATCH(纤芯!Y2280,业务类型!$B$4:$B$8,0))</f>
        <v>IDLE</v>
      </c>
      <c r="AA2280" s="3"/>
    </row>
    <row r="2281" spans="1:27" ht="33" x14ac:dyDescent="0.2">
      <c r="A2281" s="3">
        <v>2278</v>
      </c>
      <c r="B2281" s="3">
        <f t="shared" si="179"/>
        <v>37017102040</v>
      </c>
      <c r="C2281" s="3" t="s">
        <v>1166</v>
      </c>
      <c r="D2281" s="3" t="s">
        <v>217</v>
      </c>
      <c r="E2281" s="3" t="str">
        <f>INDEX(光放段!$G$4:$G$237,MATCH(纤芯!G2281,光放段!$C$4:$C$237,0))</f>
        <v>山东二干|济南青岛3号管道光缆:济南四里村-淄博柳泉路</v>
      </c>
      <c r="F2281" s="3">
        <f>INDEX(光放段!$I$4:$I$237,MATCH(纤芯!H2281,光放段!$B$4:$B$237,0))</f>
        <v>37017100000</v>
      </c>
      <c r="G2281" s="3" t="str">
        <f t="shared" si="175"/>
        <v>山东二干|济南青岛3号管道光缆:明水-淄博柳泉路</v>
      </c>
      <c r="H2281" s="3">
        <f>INDEX(光放段!$B$4:$B$237,MATCH(纤芯!G2281,光放段!$C$4:$C$237,0))</f>
        <v>37017102000</v>
      </c>
      <c r="I2281" s="3" t="str">
        <f t="shared" si="176"/>
        <v>济南青岛3号管道光缆</v>
      </c>
      <c r="J2281" s="3" t="str">
        <f>INDEX(子缆名称!$B$4:$B$29,纤芯!M2281)</f>
        <v>D缆</v>
      </c>
      <c r="K2281" s="3">
        <v>40</v>
      </c>
      <c r="L2281" s="3">
        <f t="shared" si="177"/>
        <v>4</v>
      </c>
      <c r="M2281" s="3">
        <f t="shared" si="178"/>
        <v>4</v>
      </c>
      <c r="N2281" s="3" t="s">
        <v>63</v>
      </c>
      <c r="O2281" s="3">
        <f>COUNTIF([1]局站!$D$4:$D$172,"="&amp;N2281)</f>
        <v>1</v>
      </c>
      <c r="P2281" s="3">
        <v>0</v>
      </c>
      <c r="Q2281" s="3">
        <v>0</v>
      </c>
      <c r="R2281" s="3">
        <v>0</v>
      </c>
      <c r="S2281" s="3" t="s">
        <v>64</v>
      </c>
      <c r="T2281" s="3">
        <f>COUNTIF([1]局站!$D$4:$D$172,"="&amp;S2281)</f>
        <v>1</v>
      </c>
      <c r="U2281" s="3">
        <v>0</v>
      </c>
      <c r="V2281" s="3">
        <v>0</v>
      </c>
      <c r="W2281" s="3">
        <v>0</v>
      </c>
      <c r="X2281" s="3" t="s">
        <v>1214</v>
      </c>
      <c r="Y2281" s="3" t="s">
        <v>880</v>
      </c>
      <c r="Z2281" s="3" t="str">
        <f>INDEX(业务类型!$C$4:$C$8,MATCH(纤芯!Y2281,业务类型!$B$4:$B$8,0))</f>
        <v>IDLE</v>
      </c>
      <c r="AA2281" s="3"/>
    </row>
    <row r="2282" spans="1:27" ht="33" x14ac:dyDescent="0.2">
      <c r="A2282" s="3">
        <v>2279</v>
      </c>
      <c r="B2282" s="3">
        <f t="shared" si="179"/>
        <v>37017102041</v>
      </c>
      <c r="C2282" s="3" t="s">
        <v>1166</v>
      </c>
      <c r="D2282" s="3" t="s">
        <v>217</v>
      </c>
      <c r="E2282" s="3" t="str">
        <f>INDEX(光放段!$G$4:$G$237,MATCH(纤芯!G2282,光放段!$C$4:$C$237,0))</f>
        <v>山东二干|济南青岛3号管道光缆:济南四里村-淄博柳泉路</v>
      </c>
      <c r="F2282" s="3">
        <f>INDEX(光放段!$I$4:$I$237,MATCH(纤芯!H2282,光放段!$B$4:$B$237,0))</f>
        <v>37017100000</v>
      </c>
      <c r="G2282" s="3" t="str">
        <f t="shared" si="175"/>
        <v>山东二干|济南青岛3号管道光缆:明水-淄博柳泉路</v>
      </c>
      <c r="H2282" s="3">
        <f>INDEX(光放段!$B$4:$B$237,MATCH(纤芯!G2282,光放段!$C$4:$C$237,0))</f>
        <v>37017102000</v>
      </c>
      <c r="I2282" s="3" t="str">
        <f t="shared" si="176"/>
        <v>济南青岛3号管道光缆</v>
      </c>
      <c r="J2282" s="3" t="str">
        <f>INDEX(子缆名称!$B$4:$B$29,纤芯!M2282)</f>
        <v>D缆</v>
      </c>
      <c r="K2282" s="3">
        <v>41</v>
      </c>
      <c r="L2282" s="3">
        <f t="shared" si="177"/>
        <v>5</v>
      </c>
      <c r="M2282" s="3">
        <f t="shared" si="178"/>
        <v>4</v>
      </c>
      <c r="N2282" s="3" t="s">
        <v>63</v>
      </c>
      <c r="O2282" s="3">
        <f>COUNTIF([1]局站!$D$4:$D$172,"="&amp;N2282)</f>
        <v>1</v>
      </c>
      <c r="P2282" s="3">
        <v>0</v>
      </c>
      <c r="Q2282" s="3">
        <v>0</v>
      </c>
      <c r="R2282" s="3">
        <v>0</v>
      </c>
      <c r="S2282" s="3" t="s">
        <v>64</v>
      </c>
      <c r="T2282" s="3">
        <f>COUNTIF([1]局站!$D$4:$D$172,"="&amp;S2282)</f>
        <v>1</v>
      </c>
      <c r="U2282" s="3">
        <v>0</v>
      </c>
      <c r="V2282" s="3">
        <v>0</v>
      </c>
      <c r="W2282" s="3">
        <v>0</v>
      </c>
      <c r="X2282" s="3" t="s">
        <v>1214</v>
      </c>
      <c r="Y2282" s="3" t="s">
        <v>880</v>
      </c>
      <c r="Z2282" s="3" t="str">
        <f>INDEX(业务类型!$C$4:$C$8,MATCH(纤芯!Y2282,业务类型!$B$4:$B$8,0))</f>
        <v>IDLE</v>
      </c>
      <c r="AA2282" s="3"/>
    </row>
    <row r="2283" spans="1:27" ht="33" x14ac:dyDescent="0.2">
      <c r="A2283" s="3">
        <v>2280</v>
      </c>
      <c r="B2283" s="3">
        <f t="shared" si="179"/>
        <v>37017102042</v>
      </c>
      <c r="C2283" s="3" t="s">
        <v>1166</v>
      </c>
      <c r="D2283" s="3" t="s">
        <v>217</v>
      </c>
      <c r="E2283" s="3" t="str">
        <f>INDEX(光放段!$G$4:$G$237,MATCH(纤芯!G2283,光放段!$C$4:$C$237,0))</f>
        <v>山东二干|济南青岛3号管道光缆:济南四里村-淄博柳泉路</v>
      </c>
      <c r="F2283" s="3">
        <f>INDEX(光放段!$I$4:$I$237,MATCH(纤芯!H2283,光放段!$B$4:$B$237,0))</f>
        <v>37017100000</v>
      </c>
      <c r="G2283" s="3" t="str">
        <f t="shared" si="175"/>
        <v>山东二干|济南青岛3号管道光缆:明水-淄博柳泉路</v>
      </c>
      <c r="H2283" s="3">
        <f>INDEX(光放段!$B$4:$B$237,MATCH(纤芯!G2283,光放段!$C$4:$C$237,0))</f>
        <v>37017102000</v>
      </c>
      <c r="I2283" s="3" t="str">
        <f t="shared" si="176"/>
        <v>济南青岛3号管道光缆</v>
      </c>
      <c r="J2283" s="3" t="str">
        <f>INDEX(子缆名称!$B$4:$B$29,纤芯!M2283)</f>
        <v>D缆</v>
      </c>
      <c r="K2283" s="3">
        <v>42</v>
      </c>
      <c r="L2283" s="3">
        <f t="shared" si="177"/>
        <v>6</v>
      </c>
      <c r="M2283" s="3">
        <f t="shared" si="178"/>
        <v>4</v>
      </c>
      <c r="N2283" s="3" t="s">
        <v>63</v>
      </c>
      <c r="O2283" s="3">
        <f>COUNTIF([1]局站!$D$4:$D$172,"="&amp;N2283)</f>
        <v>1</v>
      </c>
      <c r="P2283" s="3">
        <v>0</v>
      </c>
      <c r="Q2283" s="3">
        <v>0</v>
      </c>
      <c r="R2283" s="3">
        <v>0</v>
      </c>
      <c r="S2283" s="3" t="s">
        <v>64</v>
      </c>
      <c r="T2283" s="3">
        <f>COUNTIF([1]局站!$D$4:$D$172,"="&amp;S2283)</f>
        <v>1</v>
      </c>
      <c r="U2283" s="3">
        <v>0</v>
      </c>
      <c r="V2283" s="3">
        <v>0</v>
      </c>
      <c r="W2283" s="3">
        <v>0</v>
      </c>
      <c r="X2283" s="3" t="s">
        <v>1214</v>
      </c>
      <c r="Y2283" s="3" t="s">
        <v>880</v>
      </c>
      <c r="Z2283" s="3" t="str">
        <f>INDEX(业务类型!$C$4:$C$8,MATCH(纤芯!Y2283,业务类型!$B$4:$B$8,0))</f>
        <v>IDLE</v>
      </c>
      <c r="AA2283" s="3"/>
    </row>
    <row r="2284" spans="1:27" ht="33" x14ac:dyDescent="0.2">
      <c r="A2284" s="3">
        <v>2281</v>
      </c>
      <c r="B2284" s="3">
        <f t="shared" si="179"/>
        <v>37017102043</v>
      </c>
      <c r="C2284" s="3" t="s">
        <v>1166</v>
      </c>
      <c r="D2284" s="3" t="s">
        <v>217</v>
      </c>
      <c r="E2284" s="3" t="str">
        <f>INDEX(光放段!$G$4:$G$237,MATCH(纤芯!G2284,光放段!$C$4:$C$237,0))</f>
        <v>山东二干|济南青岛3号管道光缆:济南四里村-淄博柳泉路</v>
      </c>
      <c r="F2284" s="3">
        <f>INDEX(光放段!$I$4:$I$237,MATCH(纤芯!H2284,光放段!$B$4:$B$237,0))</f>
        <v>37017100000</v>
      </c>
      <c r="G2284" s="3" t="str">
        <f t="shared" si="175"/>
        <v>山东二干|济南青岛3号管道光缆:明水-淄博柳泉路</v>
      </c>
      <c r="H2284" s="3">
        <f>INDEX(光放段!$B$4:$B$237,MATCH(纤芯!G2284,光放段!$C$4:$C$237,0))</f>
        <v>37017102000</v>
      </c>
      <c r="I2284" s="3" t="str">
        <f t="shared" si="176"/>
        <v>济南青岛3号管道光缆</v>
      </c>
      <c r="J2284" s="3" t="str">
        <f>INDEX(子缆名称!$B$4:$B$29,纤芯!M2284)</f>
        <v>D缆</v>
      </c>
      <c r="K2284" s="3">
        <v>43</v>
      </c>
      <c r="L2284" s="3">
        <f t="shared" si="177"/>
        <v>7</v>
      </c>
      <c r="M2284" s="3">
        <f t="shared" si="178"/>
        <v>4</v>
      </c>
      <c r="N2284" s="3" t="s">
        <v>63</v>
      </c>
      <c r="O2284" s="3">
        <f>COUNTIF([1]局站!$D$4:$D$172,"="&amp;N2284)</f>
        <v>1</v>
      </c>
      <c r="P2284" s="3">
        <v>0</v>
      </c>
      <c r="Q2284" s="3">
        <v>0</v>
      </c>
      <c r="R2284" s="3">
        <v>0</v>
      </c>
      <c r="S2284" s="3" t="s">
        <v>64</v>
      </c>
      <c r="T2284" s="3">
        <f>COUNTIF([1]局站!$D$4:$D$172,"="&amp;S2284)</f>
        <v>1</v>
      </c>
      <c r="U2284" s="3">
        <v>0</v>
      </c>
      <c r="V2284" s="3">
        <v>0</v>
      </c>
      <c r="W2284" s="3">
        <v>0</v>
      </c>
      <c r="X2284" s="3" t="s">
        <v>1214</v>
      </c>
      <c r="Y2284" s="3" t="s">
        <v>880</v>
      </c>
      <c r="Z2284" s="3" t="str">
        <f>INDEX(业务类型!$C$4:$C$8,MATCH(纤芯!Y2284,业务类型!$B$4:$B$8,0))</f>
        <v>IDLE</v>
      </c>
      <c r="AA2284" s="3"/>
    </row>
    <row r="2285" spans="1:27" ht="33" x14ac:dyDescent="0.2">
      <c r="A2285" s="3">
        <v>2282</v>
      </c>
      <c r="B2285" s="3">
        <f t="shared" si="179"/>
        <v>37017102044</v>
      </c>
      <c r="C2285" s="3" t="s">
        <v>1166</v>
      </c>
      <c r="D2285" s="3" t="s">
        <v>217</v>
      </c>
      <c r="E2285" s="3" t="str">
        <f>INDEX(光放段!$G$4:$G$237,MATCH(纤芯!G2285,光放段!$C$4:$C$237,0))</f>
        <v>山东二干|济南青岛3号管道光缆:济南四里村-淄博柳泉路</v>
      </c>
      <c r="F2285" s="3">
        <f>INDEX(光放段!$I$4:$I$237,MATCH(纤芯!H2285,光放段!$B$4:$B$237,0))</f>
        <v>37017100000</v>
      </c>
      <c r="G2285" s="3" t="str">
        <f t="shared" si="175"/>
        <v>山东二干|济南青岛3号管道光缆:明水-淄博柳泉路</v>
      </c>
      <c r="H2285" s="3">
        <f>INDEX(光放段!$B$4:$B$237,MATCH(纤芯!G2285,光放段!$C$4:$C$237,0))</f>
        <v>37017102000</v>
      </c>
      <c r="I2285" s="3" t="str">
        <f t="shared" si="176"/>
        <v>济南青岛3号管道光缆</v>
      </c>
      <c r="J2285" s="3" t="str">
        <f>INDEX(子缆名称!$B$4:$B$29,纤芯!M2285)</f>
        <v>D缆</v>
      </c>
      <c r="K2285" s="3">
        <v>44</v>
      </c>
      <c r="L2285" s="3">
        <f t="shared" si="177"/>
        <v>8</v>
      </c>
      <c r="M2285" s="3">
        <f t="shared" si="178"/>
        <v>4</v>
      </c>
      <c r="N2285" s="3" t="s">
        <v>63</v>
      </c>
      <c r="O2285" s="3">
        <f>COUNTIF([1]局站!$D$4:$D$172,"="&amp;N2285)</f>
        <v>1</v>
      </c>
      <c r="P2285" s="3">
        <v>0</v>
      </c>
      <c r="Q2285" s="3">
        <v>0</v>
      </c>
      <c r="R2285" s="3">
        <v>0</v>
      </c>
      <c r="S2285" s="3" t="s">
        <v>64</v>
      </c>
      <c r="T2285" s="3">
        <f>COUNTIF([1]局站!$D$4:$D$172,"="&amp;S2285)</f>
        <v>1</v>
      </c>
      <c r="U2285" s="3">
        <v>0</v>
      </c>
      <c r="V2285" s="3">
        <v>0</v>
      </c>
      <c r="W2285" s="3">
        <v>0</v>
      </c>
      <c r="X2285" s="3" t="s">
        <v>1214</v>
      </c>
      <c r="Y2285" s="3" t="s">
        <v>880</v>
      </c>
      <c r="Z2285" s="3" t="str">
        <f>INDEX(业务类型!$C$4:$C$8,MATCH(纤芯!Y2285,业务类型!$B$4:$B$8,0))</f>
        <v>IDLE</v>
      </c>
      <c r="AA2285" s="3"/>
    </row>
    <row r="2286" spans="1:27" ht="33" x14ac:dyDescent="0.2">
      <c r="A2286" s="3">
        <v>2283</v>
      </c>
      <c r="B2286" s="3">
        <f t="shared" si="179"/>
        <v>37017102045</v>
      </c>
      <c r="C2286" s="3" t="s">
        <v>1166</v>
      </c>
      <c r="D2286" s="3" t="s">
        <v>217</v>
      </c>
      <c r="E2286" s="3" t="str">
        <f>INDEX(光放段!$G$4:$G$237,MATCH(纤芯!G2286,光放段!$C$4:$C$237,0))</f>
        <v>山东二干|济南青岛3号管道光缆:济南四里村-淄博柳泉路</v>
      </c>
      <c r="F2286" s="3">
        <f>INDEX(光放段!$I$4:$I$237,MATCH(纤芯!H2286,光放段!$B$4:$B$237,0))</f>
        <v>37017100000</v>
      </c>
      <c r="G2286" s="3" t="str">
        <f t="shared" si="175"/>
        <v>山东二干|济南青岛3号管道光缆:明水-淄博柳泉路</v>
      </c>
      <c r="H2286" s="3">
        <f>INDEX(光放段!$B$4:$B$237,MATCH(纤芯!G2286,光放段!$C$4:$C$237,0))</f>
        <v>37017102000</v>
      </c>
      <c r="I2286" s="3" t="str">
        <f t="shared" si="176"/>
        <v>济南青岛3号管道光缆</v>
      </c>
      <c r="J2286" s="3" t="str">
        <f>INDEX(子缆名称!$B$4:$B$29,纤芯!M2286)</f>
        <v>D缆</v>
      </c>
      <c r="K2286" s="3">
        <v>45</v>
      </c>
      <c r="L2286" s="3">
        <f t="shared" si="177"/>
        <v>9</v>
      </c>
      <c r="M2286" s="3">
        <f t="shared" si="178"/>
        <v>4</v>
      </c>
      <c r="N2286" s="3" t="s">
        <v>63</v>
      </c>
      <c r="O2286" s="3">
        <f>COUNTIF([1]局站!$D$4:$D$172,"="&amp;N2286)</f>
        <v>1</v>
      </c>
      <c r="P2286" s="3">
        <v>0</v>
      </c>
      <c r="Q2286" s="3">
        <v>0</v>
      </c>
      <c r="R2286" s="3">
        <v>0</v>
      </c>
      <c r="S2286" s="3" t="s">
        <v>64</v>
      </c>
      <c r="T2286" s="3">
        <f>COUNTIF([1]局站!$D$4:$D$172,"="&amp;S2286)</f>
        <v>1</v>
      </c>
      <c r="U2286" s="3">
        <v>0</v>
      </c>
      <c r="V2286" s="3">
        <v>0</v>
      </c>
      <c r="W2286" s="3">
        <v>0</v>
      </c>
      <c r="X2286" s="3" t="s">
        <v>1214</v>
      </c>
      <c r="Y2286" s="3" t="s">
        <v>880</v>
      </c>
      <c r="Z2286" s="3" t="str">
        <f>INDEX(业务类型!$C$4:$C$8,MATCH(纤芯!Y2286,业务类型!$B$4:$B$8,0))</f>
        <v>IDLE</v>
      </c>
      <c r="AA2286" s="3"/>
    </row>
    <row r="2287" spans="1:27" ht="33" x14ac:dyDescent="0.2">
      <c r="A2287" s="3">
        <v>2284</v>
      </c>
      <c r="B2287" s="3">
        <f t="shared" si="179"/>
        <v>37017102046</v>
      </c>
      <c r="C2287" s="3" t="s">
        <v>1166</v>
      </c>
      <c r="D2287" s="3" t="s">
        <v>217</v>
      </c>
      <c r="E2287" s="3" t="str">
        <f>INDEX(光放段!$G$4:$G$237,MATCH(纤芯!G2287,光放段!$C$4:$C$237,0))</f>
        <v>山东二干|济南青岛3号管道光缆:济南四里村-淄博柳泉路</v>
      </c>
      <c r="F2287" s="3">
        <f>INDEX(光放段!$I$4:$I$237,MATCH(纤芯!H2287,光放段!$B$4:$B$237,0))</f>
        <v>37017100000</v>
      </c>
      <c r="G2287" s="3" t="str">
        <f t="shared" si="175"/>
        <v>山东二干|济南青岛3号管道光缆:明水-淄博柳泉路</v>
      </c>
      <c r="H2287" s="3">
        <f>INDEX(光放段!$B$4:$B$237,MATCH(纤芯!G2287,光放段!$C$4:$C$237,0))</f>
        <v>37017102000</v>
      </c>
      <c r="I2287" s="3" t="str">
        <f t="shared" si="176"/>
        <v>济南青岛3号管道光缆</v>
      </c>
      <c r="J2287" s="3" t="str">
        <f>INDEX(子缆名称!$B$4:$B$29,纤芯!M2287)</f>
        <v>D缆</v>
      </c>
      <c r="K2287" s="3">
        <v>46</v>
      </c>
      <c r="L2287" s="3">
        <f t="shared" si="177"/>
        <v>10</v>
      </c>
      <c r="M2287" s="3">
        <f t="shared" si="178"/>
        <v>4</v>
      </c>
      <c r="N2287" s="3" t="s">
        <v>63</v>
      </c>
      <c r="O2287" s="3">
        <f>COUNTIF([1]局站!$D$4:$D$172,"="&amp;N2287)</f>
        <v>1</v>
      </c>
      <c r="P2287" s="3">
        <v>0</v>
      </c>
      <c r="Q2287" s="3">
        <v>0</v>
      </c>
      <c r="R2287" s="3">
        <v>0</v>
      </c>
      <c r="S2287" s="3" t="s">
        <v>64</v>
      </c>
      <c r="T2287" s="3">
        <f>COUNTIF([1]局站!$D$4:$D$172,"="&amp;S2287)</f>
        <v>1</v>
      </c>
      <c r="U2287" s="3">
        <v>0</v>
      </c>
      <c r="V2287" s="3">
        <v>0</v>
      </c>
      <c r="W2287" s="3">
        <v>0</v>
      </c>
      <c r="X2287" s="3" t="s">
        <v>1214</v>
      </c>
      <c r="Y2287" s="3" t="s">
        <v>880</v>
      </c>
      <c r="Z2287" s="3" t="str">
        <f>INDEX(业务类型!$C$4:$C$8,MATCH(纤芯!Y2287,业务类型!$B$4:$B$8,0))</f>
        <v>IDLE</v>
      </c>
      <c r="AA2287" s="3"/>
    </row>
    <row r="2288" spans="1:27" ht="33" x14ac:dyDescent="0.2">
      <c r="A2288" s="3">
        <v>2285</v>
      </c>
      <c r="B2288" s="3">
        <f t="shared" si="179"/>
        <v>37017102047</v>
      </c>
      <c r="C2288" s="3" t="s">
        <v>1166</v>
      </c>
      <c r="D2288" s="3" t="s">
        <v>217</v>
      </c>
      <c r="E2288" s="3" t="str">
        <f>INDEX(光放段!$G$4:$G$237,MATCH(纤芯!G2288,光放段!$C$4:$C$237,0))</f>
        <v>山东二干|济南青岛3号管道光缆:济南四里村-淄博柳泉路</v>
      </c>
      <c r="F2288" s="3">
        <f>INDEX(光放段!$I$4:$I$237,MATCH(纤芯!H2288,光放段!$B$4:$B$237,0))</f>
        <v>37017100000</v>
      </c>
      <c r="G2288" s="3" t="str">
        <f t="shared" si="175"/>
        <v>山东二干|济南青岛3号管道光缆:明水-淄博柳泉路</v>
      </c>
      <c r="H2288" s="3">
        <f>INDEX(光放段!$B$4:$B$237,MATCH(纤芯!G2288,光放段!$C$4:$C$237,0))</f>
        <v>37017102000</v>
      </c>
      <c r="I2288" s="3" t="str">
        <f t="shared" si="176"/>
        <v>济南青岛3号管道光缆</v>
      </c>
      <c r="J2288" s="3" t="str">
        <f>INDEX(子缆名称!$B$4:$B$29,纤芯!M2288)</f>
        <v>D缆</v>
      </c>
      <c r="K2288" s="3">
        <v>47</v>
      </c>
      <c r="L2288" s="3">
        <f t="shared" si="177"/>
        <v>11</v>
      </c>
      <c r="M2288" s="3">
        <f t="shared" si="178"/>
        <v>4</v>
      </c>
      <c r="N2288" s="3" t="s">
        <v>63</v>
      </c>
      <c r="O2288" s="3">
        <f>COUNTIF([1]局站!$D$4:$D$172,"="&amp;N2288)</f>
        <v>1</v>
      </c>
      <c r="P2288" s="3">
        <v>0</v>
      </c>
      <c r="Q2288" s="3">
        <v>0</v>
      </c>
      <c r="R2288" s="3">
        <v>0</v>
      </c>
      <c r="S2288" s="3" t="s">
        <v>64</v>
      </c>
      <c r="T2288" s="3">
        <f>COUNTIF([1]局站!$D$4:$D$172,"="&amp;S2288)</f>
        <v>1</v>
      </c>
      <c r="U2288" s="3">
        <v>0</v>
      </c>
      <c r="V2288" s="3">
        <v>0</v>
      </c>
      <c r="W2288" s="3">
        <v>0</v>
      </c>
      <c r="X2288" s="3" t="s">
        <v>1214</v>
      </c>
      <c r="Y2288" s="3" t="s">
        <v>880</v>
      </c>
      <c r="Z2288" s="3" t="str">
        <f>INDEX(业务类型!$C$4:$C$8,MATCH(纤芯!Y2288,业务类型!$B$4:$B$8,0))</f>
        <v>IDLE</v>
      </c>
      <c r="AA2288" s="3"/>
    </row>
    <row r="2289" spans="1:27" ht="33" x14ac:dyDescent="0.2">
      <c r="A2289" s="3">
        <v>2286</v>
      </c>
      <c r="B2289" s="3">
        <f t="shared" si="179"/>
        <v>37017102048</v>
      </c>
      <c r="C2289" s="3" t="s">
        <v>1166</v>
      </c>
      <c r="D2289" s="3" t="s">
        <v>217</v>
      </c>
      <c r="E2289" s="3" t="str">
        <f>INDEX(光放段!$G$4:$G$237,MATCH(纤芯!G2289,光放段!$C$4:$C$237,0))</f>
        <v>山东二干|济南青岛3号管道光缆:济南四里村-淄博柳泉路</v>
      </c>
      <c r="F2289" s="3">
        <f>INDEX(光放段!$I$4:$I$237,MATCH(纤芯!H2289,光放段!$B$4:$B$237,0))</f>
        <v>37017100000</v>
      </c>
      <c r="G2289" s="3" t="str">
        <f t="shared" si="175"/>
        <v>山东二干|济南青岛3号管道光缆:明水-淄博柳泉路</v>
      </c>
      <c r="H2289" s="3">
        <f>INDEX(光放段!$B$4:$B$237,MATCH(纤芯!G2289,光放段!$C$4:$C$237,0))</f>
        <v>37017102000</v>
      </c>
      <c r="I2289" s="3" t="str">
        <f t="shared" si="176"/>
        <v>济南青岛3号管道光缆</v>
      </c>
      <c r="J2289" s="3" t="str">
        <f>INDEX(子缆名称!$B$4:$B$29,纤芯!M2289)</f>
        <v>D缆</v>
      </c>
      <c r="K2289" s="3">
        <v>48</v>
      </c>
      <c r="L2289" s="3">
        <f t="shared" si="177"/>
        <v>12</v>
      </c>
      <c r="M2289" s="3">
        <f t="shared" si="178"/>
        <v>4</v>
      </c>
      <c r="N2289" s="3" t="s">
        <v>63</v>
      </c>
      <c r="O2289" s="3">
        <f>COUNTIF([1]局站!$D$4:$D$172,"="&amp;N2289)</f>
        <v>1</v>
      </c>
      <c r="P2289" s="3">
        <v>0</v>
      </c>
      <c r="Q2289" s="3">
        <v>0</v>
      </c>
      <c r="R2289" s="3">
        <v>0</v>
      </c>
      <c r="S2289" s="3" t="s">
        <v>64</v>
      </c>
      <c r="T2289" s="3">
        <f>COUNTIF([1]局站!$D$4:$D$172,"="&amp;S2289)</f>
        <v>1</v>
      </c>
      <c r="U2289" s="3">
        <v>0</v>
      </c>
      <c r="V2289" s="3">
        <v>0</v>
      </c>
      <c r="W2289" s="3">
        <v>0</v>
      </c>
      <c r="X2289" s="3" t="s">
        <v>1214</v>
      </c>
      <c r="Y2289" s="3" t="s">
        <v>880</v>
      </c>
      <c r="Z2289" s="3" t="str">
        <f>INDEX(业务类型!$C$4:$C$8,MATCH(纤芯!Y2289,业务类型!$B$4:$B$8,0))</f>
        <v>IDLE</v>
      </c>
      <c r="AA2289" s="3"/>
    </row>
    <row r="2290" spans="1:27" ht="33" x14ac:dyDescent="0.2">
      <c r="A2290" s="3">
        <v>2287</v>
      </c>
      <c r="B2290" s="3">
        <f t="shared" si="179"/>
        <v>37017102049</v>
      </c>
      <c r="C2290" s="3" t="s">
        <v>1166</v>
      </c>
      <c r="D2290" s="3" t="s">
        <v>217</v>
      </c>
      <c r="E2290" s="3" t="str">
        <f>INDEX(光放段!$G$4:$G$237,MATCH(纤芯!G2290,光放段!$C$4:$C$237,0))</f>
        <v>山东二干|济南青岛3号管道光缆:济南四里村-淄博柳泉路</v>
      </c>
      <c r="F2290" s="3">
        <f>INDEX(光放段!$I$4:$I$237,MATCH(纤芯!H2290,光放段!$B$4:$B$237,0))</f>
        <v>37017100000</v>
      </c>
      <c r="G2290" s="3" t="str">
        <f t="shared" si="175"/>
        <v>山东二干|济南青岛3号管道光缆:明水-淄博柳泉路</v>
      </c>
      <c r="H2290" s="3">
        <f>INDEX(光放段!$B$4:$B$237,MATCH(纤芯!G2290,光放段!$C$4:$C$237,0))</f>
        <v>37017102000</v>
      </c>
      <c r="I2290" s="3" t="str">
        <f t="shared" si="176"/>
        <v>济南青岛3号管道光缆</v>
      </c>
      <c r="J2290" s="3" t="str">
        <f>INDEX(子缆名称!$B$4:$B$29,纤芯!M2290)</f>
        <v>E缆</v>
      </c>
      <c r="K2290" s="3">
        <v>49</v>
      </c>
      <c r="L2290" s="3">
        <f t="shared" si="177"/>
        <v>1</v>
      </c>
      <c r="M2290" s="3">
        <f t="shared" si="178"/>
        <v>5</v>
      </c>
      <c r="N2290" s="3" t="s">
        <v>63</v>
      </c>
      <c r="O2290" s="3">
        <f>COUNTIF([1]局站!$D$4:$D$172,"="&amp;N2290)</f>
        <v>1</v>
      </c>
      <c r="P2290" s="3">
        <v>0</v>
      </c>
      <c r="Q2290" s="3">
        <v>0</v>
      </c>
      <c r="R2290" s="3">
        <v>0</v>
      </c>
      <c r="S2290" s="3" t="s">
        <v>64</v>
      </c>
      <c r="T2290" s="3">
        <f>COUNTIF([1]局站!$D$4:$D$172,"="&amp;S2290)</f>
        <v>1</v>
      </c>
      <c r="U2290" s="3">
        <v>0</v>
      </c>
      <c r="V2290" s="3">
        <v>0</v>
      </c>
      <c r="W2290" s="3">
        <v>0</v>
      </c>
      <c r="X2290" s="3" t="s">
        <v>1214</v>
      </c>
      <c r="Y2290" s="3" t="s">
        <v>880</v>
      </c>
      <c r="Z2290" s="3" t="str">
        <f>INDEX(业务类型!$C$4:$C$8,MATCH(纤芯!Y2290,业务类型!$B$4:$B$8,0))</f>
        <v>IDLE</v>
      </c>
      <c r="AA2290" s="3"/>
    </row>
    <row r="2291" spans="1:27" ht="33" x14ac:dyDescent="0.2">
      <c r="A2291" s="3">
        <v>2288</v>
      </c>
      <c r="B2291" s="3">
        <f t="shared" si="179"/>
        <v>37017102050</v>
      </c>
      <c r="C2291" s="3" t="s">
        <v>1166</v>
      </c>
      <c r="D2291" s="3" t="s">
        <v>217</v>
      </c>
      <c r="E2291" s="3" t="str">
        <f>INDEX(光放段!$G$4:$G$237,MATCH(纤芯!G2291,光放段!$C$4:$C$237,0))</f>
        <v>山东二干|济南青岛3号管道光缆:济南四里村-淄博柳泉路</v>
      </c>
      <c r="F2291" s="3">
        <f>INDEX(光放段!$I$4:$I$237,MATCH(纤芯!H2291,光放段!$B$4:$B$237,0))</f>
        <v>37017100000</v>
      </c>
      <c r="G2291" s="3" t="str">
        <f t="shared" si="175"/>
        <v>山东二干|济南青岛3号管道光缆:明水-淄博柳泉路</v>
      </c>
      <c r="H2291" s="3">
        <f>INDEX(光放段!$B$4:$B$237,MATCH(纤芯!G2291,光放段!$C$4:$C$237,0))</f>
        <v>37017102000</v>
      </c>
      <c r="I2291" s="3" t="str">
        <f t="shared" si="176"/>
        <v>济南青岛3号管道光缆</v>
      </c>
      <c r="J2291" s="3" t="str">
        <f>INDEX(子缆名称!$B$4:$B$29,纤芯!M2291)</f>
        <v>E缆</v>
      </c>
      <c r="K2291" s="3">
        <v>50</v>
      </c>
      <c r="L2291" s="3">
        <f t="shared" si="177"/>
        <v>2</v>
      </c>
      <c r="M2291" s="3">
        <f t="shared" si="178"/>
        <v>5</v>
      </c>
      <c r="N2291" s="3" t="s">
        <v>63</v>
      </c>
      <c r="O2291" s="3">
        <f>COUNTIF([1]局站!$D$4:$D$172,"="&amp;N2291)</f>
        <v>1</v>
      </c>
      <c r="P2291" s="3">
        <v>0</v>
      </c>
      <c r="Q2291" s="3">
        <v>0</v>
      </c>
      <c r="R2291" s="3">
        <v>0</v>
      </c>
      <c r="S2291" s="3" t="s">
        <v>64</v>
      </c>
      <c r="T2291" s="3">
        <f>COUNTIF([1]局站!$D$4:$D$172,"="&amp;S2291)</f>
        <v>1</v>
      </c>
      <c r="U2291" s="3">
        <v>0</v>
      </c>
      <c r="V2291" s="3">
        <v>0</v>
      </c>
      <c r="W2291" s="3">
        <v>0</v>
      </c>
      <c r="X2291" s="3" t="s">
        <v>1214</v>
      </c>
      <c r="Y2291" s="3" t="s">
        <v>880</v>
      </c>
      <c r="Z2291" s="3" t="str">
        <f>INDEX(业务类型!$C$4:$C$8,MATCH(纤芯!Y2291,业务类型!$B$4:$B$8,0))</f>
        <v>IDLE</v>
      </c>
      <c r="AA2291" s="3"/>
    </row>
    <row r="2292" spans="1:27" ht="33" x14ac:dyDescent="0.2">
      <c r="A2292" s="3">
        <v>2289</v>
      </c>
      <c r="B2292" s="3">
        <f t="shared" si="179"/>
        <v>37017102051</v>
      </c>
      <c r="C2292" s="3" t="s">
        <v>1166</v>
      </c>
      <c r="D2292" s="3" t="s">
        <v>217</v>
      </c>
      <c r="E2292" s="3" t="str">
        <f>INDEX(光放段!$G$4:$G$237,MATCH(纤芯!G2292,光放段!$C$4:$C$237,0))</f>
        <v>山东二干|济南青岛3号管道光缆:济南四里村-淄博柳泉路</v>
      </c>
      <c r="F2292" s="3">
        <f>INDEX(光放段!$I$4:$I$237,MATCH(纤芯!H2292,光放段!$B$4:$B$237,0))</f>
        <v>37017100000</v>
      </c>
      <c r="G2292" s="3" t="str">
        <f t="shared" si="175"/>
        <v>山东二干|济南青岛3号管道光缆:明水-淄博柳泉路</v>
      </c>
      <c r="H2292" s="3">
        <f>INDEX(光放段!$B$4:$B$237,MATCH(纤芯!G2292,光放段!$C$4:$C$237,0))</f>
        <v>37017102000</v>
      </c>
      <c r="I2292" s="3" t="str">
        <f t="shared" si="176"/>
        <v>济南青岛3号管道光缆</v>
      </c>
      <c r="J2292" s="3" t="str">
        <f>INDEX(子缆名称!$B$4:$B$29,纤芯!M2292)</f>
        <v>E缆</v>
      </c>
      <c r="K2292" s="3">
        <v>51</v>
      </c>
      <c r="L2292" s="3">
        <f t="shared" si="177"/>
        <v>3</v>
      </c>
      <c r="M2292" s="3">
        <f t="shared" si="178"/>
        <v>5</v>
      </c>
      <c r="N2292" s="3" t="s">
        <v>63</v>
      </c>
      <c r="O2292" s="3">
        <f>COUNTIF([1]局站!$D$4:$D$172,"="&amp;N2292)</f>
        <v>1</v>
      </c>
      <c r="P2292" s="3">
        <v>0</v>
      </c>
      <c r="Q2292" s="3">
        <v>0</v>
      </c>
      <c r="R2292" s="3">
        <v>0</v>
      </c>
      <c r="S2292" s="3" t="s">
        <v>64</v>
      </c>
      <c r="T2292" s="3">
        <f>COUNTIF([1]局站!$D$4:$D$172,"="&amp;S2292)</f>
        <v>1</v>
      </c>
      <c r="U2292" s="3">
        <v>0</v>
      </c>
      <c r="V2292" s="3">
        <v>0</v>
      </c>
      <c r="W2292" s="3">
        <v>0</v>
      </c>
      <c r="X2292" s="3" t="s">
        <v>1214</v>
      </c>
      <c r="Y2292" s="3" t="s">
        <v>852</v>
      </c>
      <c r="Z2292" s="3" t="str">
        <f>INDEX(业务类型!$C$4:$C$8,MATCH(纤芯!Y2292,业务类型!$B$4:$B$8,0))</f>
        <v>TWO</v>
      </c>
      <c r="AA2292" s="3" t="s">
        <v>955</v>
      </c>
    </row>
    <row r="2293" spans="1:27" ht="33" x14ac:dyDescent="0.2">
      <c r="A2293" s="3">
        <v>2290</v>
      </c>
      <c r="B2293" s="3">
        <f t="shared" si="179"/>
        <v>37017102052</v>
      </c>
      <c r="C2293" s="3" t="s">
        <v>1166</v>
      </c>
      <c r="D2293" s="3" t="s">
        <v>217</v>
      </c>
      <c r="E2293" s="3" t="str">
        <f>INDEX(光放段!$G$4:$G$237,MATCH(纤芯!G2293,光放段!$C$4:$C$237,0))</f>
        <v>山东二干|济南青岛3号管道光缆:济南四里村-淄博柳泉路</v>
      </c>
      <c r="F2293" s="3">
        <f>INDEX(光放段!$I$4:$I$237,MATCH(纤芯!H2293,光放段!$B$4:$B$237,0))</f>
        <v>37017100000</v>
      </c>
      <c r="G2293" s="3" t="str">
        <f t="shared" si="175"/>
        <v>山东二干|济南青岛3号管道光缆:明水-淄博柳泉路</v>
      </c>
      <c r="H2293" s="3">
        <f>INDEX(光放段!$B$4:$B$237,MATCH(纤芯!G2293,光放段!$C$4:$C$237,0))</f>
        <v>37017102000</v>
      </c>
      <c r="I2293" s="3" t="str">
        <f t="shared" si="176"/>
        <v>济南青岛3号管道光缆</v>
      </c>
      <c r="J2293" s="3" t="str">
        <f>INDEX(子缆名称!$B$4:$B$29,纤芯!M2293)</f>
        <v>E缆</v>
      </c>
      <c r="K2293" s="3">
        <v>52</v>
      </c>
      <c r="L2293" s="3">
        <f t="shared" si="177"/>
        <v>4</v>
      </c>
      <c r="M2293" s="3">
        <f t="shared" si="178"/>
        <v>5</v>
      </c>
      <c r="N2293" s="3" t="s">
        <v>63</v>
      </c>
      <c r="O2293" s="3">
        <f>COUNTIF([1]局站!$D$4:$D$172,"="&amp;N2293)</f>
        <v>1</v>
      </c>
      <c r="P2293" s="3">
        <v>0</v>
      </c>
      <c r="Q2293" s="3">
        <v>0</v>
      </c>
      <c r="R2293" s="3">
        <v>0</v>
      </c>
      <c r="S2293" s="3" t="s">
        <v>64</v>
      </c>
      <c r="T2293" s="3">
        <f>COUNTIF([1]局站!$D$4:$D$172,"="&amp;S2293)</f>
        <v>1</v>
      </c>
      <c r="U2293" s="3">
        <v>0</v>
      </c>
      <c r="V2293" s="3">
        <v>0</v>
      </c>
      <c r="W2293" s="3">
        <v>0</v>
      </c>
      <c r="X2293" s="3" t="s">
        <v>1214</v>
      </c>
      <c r="Y2293" s="3" t="s">
        <v>852</v>
      </c>
      <c r="Z2293" s="3" t="str">
        <f>INDEX(业务类型!$C$4:$C$8,MATCH(纤芯!Y2293,业务类型!$B$4:$B$8,0))</f>
        <v>TWO</v>
      </c>
      <c r="AA2293" s="3" t="s">
        <v>955</v>
      </c>
    </row>
    <row r="2294" spans="1:27" ht="33" x14ac:dyDescent="0.2">
      <c r="A2294" s="3">
        <v>2291</v>
      </c>
      <c r="B2294" s="3">
        <f t="shared" si="179"/>
        <v>37017102053</v>
      </c>
      <c r="C2294" s="3" t="s">
        <v>1166</v>
      </c>
      <c r="D2294" s="3" t="s">
        <v>217</v>
      </c>
      <c r="E2294" s="3" t="str">
        <f>INDEX(光放段!$G$4:$G$237,MATCH(纤芯!G2294,光放段!$C$4:$C$237,0))</f>
        <v>山东二干|济南青岛3号管道光缆:济南四里村-淄博柳泉路</v>
      </c>
      <c r="F2294" s="3">
        <f>INDEX(光放段!$I$4:$I$237,MATCH(纤芯!H2294,光放段!$B$4:$B$237,0))</f>
        <v>37017100000</v>
      </c>
      <c r="G2294" s="3" t="str">
        <f t="shared" si="175"/>
        <v>山东二干|济南青岛3号管道光缆:明水-淄博柳泉路</v>
      </c>
      <c r="H2294" s="3">
        <f>INDEX(光放段!$B$4:$B$237,MATCH(纤芯!G2294,光放段!$C$4:$C$237,0))</f>
        <v>37017102000</v>
      </c>
      <c r="I2294" s="3" t="str">
        <f t="shared" si="176"/>
        <v>济南青岛3号管道光缆</v>
      </c>
      <c r="J2294" s="3" t="str">
        <f>INDEX(子缆名称!$B$4:$B$29,纤芯!M2294)</f>
        <v>E缆</v>
      </c>
      <c r="K2294" s="3">
        <v>53</v>
      </c>
      <c r="L2294" s="3">
        <f t="shared" si="177"/>
        <v>5</v>
      </c>
      <c r="M2294" s="3">
        <f t="shared" si="178"/>
        <v>5</v>
      </c>
      <c r="N2294" s="3" t="s">
        <v>63</v>
      </c>
      <c r="O2294" s="3">
        <f>COUNTIF([1]局站!$D$4:$D$172,"="&amp;N2294)</f>
        <v>1</v>
      </c>
      <c r="P2294" s="3">
        <v>0</v>
      </c>
      <c r="Q2294" s="3">
        <v>0</v>
      </c>
      <c r="R2294" s="3">
        <v>0</v>
      </c>
      <c r="S2294" s="3" t="s">
        <v>64</v>
      </c>
      <c r="T2294" s="3">
        <f>COUNTIF([1]局站!$D$4:$D$172,"="&amp;S2294)</f>
        <v>1</v>
      </c>
      <c r="U2294" s="3">
        <v>0</v>
      </c>
      <c r="V2294" s="3">
        <v>0</v>
      </c>
      <c r="W2294" s="3">
        <v>0</v>
      </c>
      <c r="X2294" s="3" t="s">
        <v>1214</v>
      </c>
      <c r="Y2294" s="3" t="s">
        <v>852</v>
      </c>
      <c r="Z2294" s="3" t="str">
        <f>INDEX(业务类型!$C$4:$C$8,MATCH(纤芯!Y2294,业务类型!$B$4:$B$8,0))</f>
        <v>TWO</v>
      </c>
      <c r="AA2294" s="3" t="s">
        <v>954</v>
      </c>
    </row>
    <row r="2295" spans="1:27" ht="33" x14ac:dyDescent="0.2">
      <c r="A2295" s="3">
        <v>2292</v>
      </c>
      <c r="B2295" s="3">
        <f t="shared" si="179"/>
        <v>37017102054</v>
      </c>
      <c r="C2295" s="3" t="s">
        <v>1166</v>
      </c>
      <c r="D2295" s="3" t="s">
        <v>217</v>
      </c>
      <c r="E2295" s="3" t="str">
        <f>INDEX(光放段!$G$4:$G$237,MATCH(纤芯!G2295,光放段!$C$4:$C$237,0))</f>
        <v>山东二干|济南青岛3号管道光缆:济南四里村-淄博柳泉路</v>
      </c>
      <c r="F2295" s="3">
        <f>INDEX(光放段!$I$4:$I$237,MATCH(纤芯!H2295,光放段!$B$4:$B$237,0))</f>
        <v>37017100000</v>
      </c>
      <c r="G2295" s="3" t="str">
        <f t="shared" si="175"/>
        <v>山东二干|济南青岛3号管道光缆:明水-淄博柳泉路</v>
      </c>
      <c r="H2295" s="3">
        <f>INDEX(光放段!$B$4:$B$237,MATCH(纤芯!G2295,光放段!$C$4:$C$237,0))</f>
        <v>37017102000</v>
      </c>
      <c r="I2295" s="3" t="str">
        <f t="shared" si="176"/>
        <v>济南青岛3号管道光缆</v>
      </c>
      <c r="J2295" s="3" t="str">
        <f>INDEX(子缆名称!$B$4:$B$29,纤芯!M2295)</f>
        <v>E缆</v>
      </c>
      <c r="K2295" s="3">
        <v>54</v>
      </c>
      <c r="L2295" s="3">
        <f t="shared" si="177"/>
        <v>6</v>
      </c>
      <c r="M2295" s="3">
        <f t="shared" si="178"/>
        <v>5</v>
      </c>
      <c r="N2295" s="3" t="s">
        <v>63</v>
      </c>
      <c r="O2295" s="3">
        <f>COUNTIF([1]局站!$D$4:$D$172,"="&amp;N2295)</f>
        <v>1</v>
      </c>
      <c r="P2295" s="3">
        <v>0</v>
      </c>
      <c r="Q2295" s="3">
        <v>0</v>
      </c>
      <c r="R2295" s="3">
        <v>0</v>
      </c>
      <c r="S2295" s="3" t="s">
        <v>64</v>
      </c>
      <c r="T2295" s="3">
        <f>COUNTIF([1]局站!$D$4:$D$172,"="&amp;S2295)</f>
        <v>1</v>
      </c>
      <c r="U2295" s="3">
        <v>0</v>
      </c>
      <c r="V2295" s="3">
        <v>0</v>
      </c>
      <c r="W2295" s="3">
        <v>0</v>
      </c>
      <c r="X2295" s="3" t="s">
        <v>1214</v>
      </c>
      <c r="Y2295" s="3" t="s">
        <v>852</v>
      </c>
      <c r="Z2295" s="3" t="str">
        <f>INDEX(业务类型!$C$4:$C$8,MATCH(纤芯!Y2295,业务类型!$B$4:$B$8,0))</f>
        <v>TWO</v>
      </c>
      <c r="AA2295" s="3" t="s">
        <v>954</v>
      </c>
    </row>
    <row r="2296" spans="1:27" ht="33" x14ac:dyDescent="0.2">
      <c r="A2296" s="3">
        <v>2293</v>
      </c>
      <c r="B2296" s="3">
        <f t="shared" si="179"/>
        <v>37017102055</v>
      </c>
      <c r="C2296" s="3" t="s">
        <v>1166</v>
      </c>
      <c r="D2296" s="3" t="s">
        <v>217</v>
      </c>
      <c r="E2296" s="3" t="str">
        <f>INDEX(光放段!$G$4:$G$237,MATCH(纤芯!G2296,光放段!$C$4:$C$237,0))</f>
        <v>山东二干|济南青岛3号管道光缆:济南四里村-淄博柳泉路</v>
      </c>
      <c r="F2296" s="3">
        <f>INDEX(光放段!$I$4:$I$237,MATCH(纤芯!H2296,光放段!$B$4:$B$237,0))</f>
        <v>37017100000</v>
      </c>
      <c r="G2296" s="3" t="str">
        <f t="shared" si="175"/>
        <v>山东二干|济南青岛3号管道光缆:明水-淄博柳泉路</v>
      </c>
      <c r="H2296" s="3">
        <f>INDEX(光放段!$B$4:$B$237,MATCH(纤芯!G2296,光放段!$C$4:$C$237,0))</f>
        <v>37017102000</v>
      </c>
      <c r="I2296" s="3" t="str">
        <f t="shared" si="176"/>
        <v>济南青岛3号管道光缆</v>
      </c>
      <c r="J2296" s="3" t="str">
        <f>INDEX(子缆名称!$B$4:$B$29,纤芯!M2296)</f>
        <v>E缆</v>
      </c>
      <c r="K2296" s="3">
        <v>55</v>
      </c>
      <c r="L2296" s="3">
        <f t="shared" si="177"/>
        <v>7</v>
      </c>
      <c r="M2296" s="3">
        <f t="shared" si="178"/>
        <v>5</v>
      </c>
      <c r="N2296" s="3" t="s">
        <v>63</v>
      </c>
      <c r="O2296" s="3">
        <f>COUNTIF([1]局站!$D$4:$D$172,"="&amp;N2296)</f>
        <v>1</v>
      </c>
      <c r="P2296" s="3">
        <v>0</v>
      </c>
      <c r="Q2296" s="3">
        <v>0</v>
      </c>
      <c r="R2296" s="3">
        <v>0</v>
      </c>
      <c r="S2296" s="3" t="s">
        <v>64</v>
      </c>
      <c r="T2296" s="3">
        <f>COUNTIF([1]局站!$D$4:$D$172,"="&amp;S2296)</f>
        <v>1</v>
      </c>
      <c r="U2296" s="3">
        <v>0</v>
      </c>
      <c r="V2296" s="3">
        <v>0</v>
      </c>
      <c r="W2296" s="3">
        <v>0</v>
      </c>
      <c r="X2296" s="3" t="s">
        <v>1214</v>
      </c>
      <c r="Y2296" s="3" t="s">
        <v>852</v>
      </c>
      <c r="Z2296" s="3" t="str">
        <f>INDEX(业务类型!$C$4:$C$8,MATCH(纤芯!Y2296,业务类型!$B$4:$B$8,0))</f>
        <v>TWO</v>
      </c>
      <c r="AA2296" s="3" t="s">
        <v>885</v>
      </c>
    </row>
    <row r="2297" spans="1:27" ht="33" x14ac:dyDescent="0.2">
      <c r="A2297" s="3">
        <v>2294</v>
      </c>
      <c r="B2297" s="3">
        <f t="shared" si="179"/>
        <v>37017102056</v>
      </c>
      <c r="C2297" s="3" t="s">
        <v>1166</v>
      </c>
      <c r="D2297" s="3" t="s">
        <v>217</v>
      </c>
      <c r="E2297" s="3" t="str">
        <f>INDEX(光放段!$G$4:$G$237,MATCH(纤芯!G2297,光放段!$C$4:$C$237,0))</f>
        <v>山东二干|济南青岛3号管道光缆:济南四里村-淄博柳泉路</v>
      </c>
      <c r="F2297" s="3">
        <f>INDEX(光放段!$I$4:$I$237,MATCH(纤芯!H2297,光放段!$B$4:$B$237,0))</f>
        <v>37017100000</v>
      </c>
      <c r="G2297" s="3" t="str">
        <f t="shared" si="175"/>
        <v>山东二干|济南青岛3号管道光缆:明水-淄博柳泉路</v>
      </c>
      <c r="H2297" s="3">
        <f>INDEX(光放段!$B$4:$B$237,MATCH(纤芯!G2297,光放段!$C$4:$C$237,0))</f>
        <v>37017102000</v>
      </c>
      <c r="I2297" s="3" t="str">
        <f t="shared" si="176"/>
        <v>济南青岛3号管道光缆</v>
      </c>
      <c r="J2297" s="3" t="str">
        <f>INDEX(子缆名称!$B$4:$B$29,纤芯!M2297)</f>
        <v>E缆</v>
      </c>
      <c r="K2297" s="3">
        <v>56</v>
      </c>
      <c r="L2297" s="3">
        <f t="shared" si="177"/>
        <v>8</v>
      </c>
      <c r="M2297" s="3">
        <f t="shared" si="178"/>
        <v>5</v>
      </c>
      <c r="N2297" s="3" t="s">
        <v>63</v>
      </c>
      <c r="O2297" s="3">
        <f>COUNTIF([1]局站!$D$4:$D$172,"="&amp;N2297)</f>
        <v>1</v>
      </c>
      <c r="P2297" s="3">
        <v>0</v>
      </c>
      <c r="Q2297" s="3">
        <v>0</v>
      </c>
      <c r="R2297" s="3">
        <v>0</v>
      </c>
      <c r="S2297" s="3" t="s">
        <v>64</v>
      </c>
      <c r="T2297" s="3">
        <f>COUNTIF([1]局站!$D$4:$D$172,"="&amp;S2297)</f>
        <v>1</v>
      </c>
      <c r="U2297" s="3">
        <v>0</v>
      </c>
      <c r="V2297" s="3">
        <v>0</v>
      </c>
      <c r="W2297" s="3">
        <v>0</v>
      </c>
      <c r="X2297" s="3" t="s">
        <v>1214</v>
      </c>
      <c r="Y2297" s="3" t="s">
        <v>852</v>
      </c>
      <c r="Z2297" s="3" t="str">
        <f>INDEX(业务类型!$C$4:$C$8,MATCH(纤芯!Y2297,业务类型!$B$4:$B$8,0))</f>
        <v>TWO</v>
      </c>
      <c r="AA2297" s="3" t="s">
        <v>885</v>
      </c>
    </row>
    <row r="2298" spans="1:27" ht="33" x14ac:dyDescent="0.2">
      <c r="A2298" s="3">
        <v>2295</v>
      </c>
      <c r="B2298" s="3">
        <f t="shared" si="179"/>
        <v>37017102057</v>
      </c>
      <c r="C2298" s="3" t="s">
        <v>1166</v>
      </c>
      <c r="D2298" s="3" t="s">
        <v>217</v>
      </c>
      <c r="E2298" s="3" t="str">
        <f>INDEX(光放段!$G$4:$G$237,MATCH(纤芯!G2298,光放段!$C$4:$C$237,0))</f>
        <v>山东二干|济南青岛3号管道光缆:济南四里村-淄博柳泉路</v>
      </c>
      <c r="F2298" s="3">
        <f>INDEX(光放段!$I$4:$I$237,MATCH(纤芯!H2298,光放段!$B$4:$B$237,0))</f>
        <v>37017100000</v>
      </c>
      <c r="G2298" s="3" t="str">
        <f t="shared" si="175"/>
        <v>山东二干|济南青岛3号管道光缆:明水-淄博柳泉路</v>
      </c>
      <c r="H2298" s="3">
        <f>INDEX(光放段!$B$4:$B$237,MATCH(纤芯!G2298,光放段!$C$4:$C$237,0))</f>
        <v>37017102000</v>
      </c>
      <c r="I2298" s="3" t="str">
        <f t="shared" si="176"/>
        <v>济南青岛3号管道光缆</v>
      </c>
      <c r="J2298" s="3" t="str">
        <f>INDEX(子缆名称!$B$4:$B$29,纤芯!M2298)</f>
        <v>E缆</v>
      </c>
      <c r="K2298" s="3">
        <v>57</v>
      </c>
      <c r="L2298" s="3">
        <f t="shared" si="177"/>
        <v>9</v>
      </c>
      <c r="M2298" s="3">
        <f t="shared" si="178"/>
        <v>5</v>
      </c>
      <c r="N2298" s="3" t="s">
        <v>63</v>
      </c>
      <c r="O2298" s="3">
        <f>COUNTIF([1]局站!$D$4:$D$172,"="&amp;N2298)</f>
        <v>1</v>
      </c>
      <c r="P2298" s="3">
        <v>0</v>
      </c>
      <c r="Q2298" s="3">
        <v>0</v>
      </c>
      <c r="R2298" s="3">
        <v>0</v>
      </c>
      <c r="S2298" s="3" t="s">
        <v>64</v>
      </c>
      <c r="T2298" s="3">
        <f>COUNTIF([1]局站!$D$4:$D$172,"="&amp;S2298)</f>
        <v>1</v>
      </c>
      <c r="U2298" s="3">
        <v>0</v>
      </c>
      <c r="V2298" s="3">
        <v>0</v>
      </c>
      <c r="W2298" s="3">
        <v>0</v>
      </c>
      <c r="X2298" s="3" t="s">
        <v>1214</v>
      </c>
      <c r="Y2298" s="3" t="s">
        <v>850</v>
      </c>
      <c r="Z2298" s="3" t="str">
        <f>INDEX(业务类型!$C$4:$C$8,MATCH(纤芯!Y2298,业务类型!$B$4:$B$8,0))</f>
        <v>ONE</v>
      </c>
      <c r="AA2298" s="3" t="s">
        <v>934</v>
      </c>
    </row>
    <row r="2299" spans="1:27" ht="33" x14ac:dyDescent="0.2">
      <c r="A2299" s="3">
        <v>2296</v>
      </c>
      <c r="B2299" s="3">
        <f t="shared" si="179"/>
        <v>37017102058</v>
      </c>
      <c r="C2299" s="3" t="s">
        <v>1166</v>
      </c>
      <c r="D2299" s="3" t="s">
        <v>217</v>
      </c>
      <c r="E2299" s="3" t="str">
        <f>INDEX(光放段!$G$4:$G$237,MATCH(纤芯!G2299,光放段!$C$4:$C$237,0))</f>
        <v>山东二干|济南青岛3号管道光缆:济南四里村-淄博柳泉路</v>
      </c>
      <c r="F2299" s="3">
        <f>INDEX(光放段!$I$4:$I$237,MATCH(纤芯!H2299,光放段!$B$4:$B$237,0))</f>
        <v>37017100000</v>
      </c>
      <c r="G2299" s="3" t="str">
        <f t="shared" si="175"/>
        <v>山东二干|济南青岛3号管道光缆:明水-淄博柳泉路</v>
      </c>
      <c r="H2299" s="3">
        <f>INDEX(光放段!$B$4:$B$237,MATCH(纤芯!G2299,光放段!$C$4:$C$237,0))</f>
        <v>37017102000</v>
      </c>
      <c r="I2299" s="3" t="str">
        <f t="shared" si="176"/>
        <v>济南青岛3号管道光缆</v>
      </c>
      <c r="J2299" s="3" t="str">
        <f>INDEX(子缆名称!$B$4:$B$29,纤芯!M2299)</f>
        <v>E缆</v>
      </c>
      <c r="K2299" s="3">
        <v>58</v>
      </c>
      <c r="L2299" s="3">
        <f t="shared" si="177"/>
        <v>10</v>
      </c>
      <c r="M2299" s="3">
        <f t="shared" si="178"/>
        <v>5</v>
      </c>
      <c r="N2299" s="3" t="s">
        <v>63</v>
      </c>
      <c r="O2299" s="3">
        <f>COUNTIF([1]局站!$D$4:$D$172,"="&amp;N2299)</f>
        <v>1</v>
      </c>
      <c r="P2299" s="3">
        <v>0</v>
      </c>
      <c r="Q2299" s="3">
        <v>0</v>
      </c>
      <c r="R2299" s="3">
        <v>0</v>
      </c>
      <c r="S2299" s="3" t="s">
        <v>64</v>
      </c>
      <c r="T2299" s="3">
        <f>COUNTIF([1]局站!$D$4:$D$172,"="&amp;S2299)</f>
        <v>1</v>
      </c>
      <c r="U2299" s="3">
        <v>0</v>
      </c>
      <c r="V2299" s="3">
        <v>0</v>
      </c>
      <c r="W2299" s="3">
        <v>0</v>
      </c>
      <c r="X2299" s="3" t="s">
        <v>1214</v>
      </c>
      <c r="Y2299" s="3" t="s">
        <v>850</v>
      </c>
      <c r="Z2299" s="3" t="str">
        <f>INDEX(业务类型!$C$4:$C$8,MATCH(纤芯!Y2299,业务类型!$B$4:$B$8,0))</f>
        <v>ONE</v>
      </c>
      <c r="AA2299" s="3" t="s">
        <v>934</v>
      </c>
    </row>
    <row r="2300" spans="1:27" ht="33" x14ac:dyDescent="0.2">
      <c r="A2300" s="3">
        <v>2297</v>
      </c>
      <c r="B2300" s="3">
        <f t="shared" si="179"/>
        <v>37017102059</v>
      </c>
      <c r="C2300" s="3" t="s">
        <v>1166</v>
      </c>
      <c r="D2300" s="3" t="s">
        <v>217</v>
      </c>
      <c r="E2300" s="3" t="str">
        <f>INDEX(光放段!$G$4:$G$237,MATCH(纤芯!G2300,光放段!$C$4:$C$237,0))</f>
        <v>山东二干|济南青岛3号管道光缆:济南四里村-淄博柳泉路</v>
      </c>
      <c r="F2300" s="3">
        <f>INDEX(光放段!$I$4:$I$237,MATCH(纤芯!H2300,光放段!$B$4:$B$237,0))</f>
        <v>37017100000</v>
      </c>
      <c r="G2300" s="3" t="str">
        <f t="shared" si="175"/>
        <v>山东二干|济南青岛3号管道光缆:明水-淄博柳泉路</v>
      </c>
      <c r="H2300" s="3">
        <f>INDEX(光放段!$B$4:$B$237,MATCH(纤芯!G2300,光放段!$C$4:$C$237,0))</f>
        <v>37017102000</v>
      </c>
      <c r="I2300" s="3" t="str">
        <f t="shared" si="176"/>
        <v>济南青岛3号管道光缆</v>
      </c>
      <c r="J2300" s="3" t="str">
        <f>INDEX(子缆名称!$B$4:$B$29,纤芯!M2300)</f>
        <v>E缆</v>
      </c>
      <c r="K2300" s="3">
        <v>59</v>
      </c>
      <c r="L2300" s="3">
        <f t="shared" si="177"/>
        <v>11</v>
      </c>
      <c r="M2300" s="3">
        <f t="shared" si="178"/>
        <v>5</v>
      </c>
      <c r="N2300" s="3" t="s">
        <v>63</v>
      </c>
      <c r="O2300" s="3">
        <f>COUNTIF([1]局站!$D$4:$D$172,"="&amp;N2300)</f>
        <v>1</v>
      </c>
      <c r="P2300" s="3">
        <v>0</v>
      </c>
      <c r="Q2300" s="3">
        <v>0</v>
      </c>
      <c r="R2300" s="3">
        <v>0</v>
      </c>
      <c r="S2300" s="3" t="s">
        <v>64</v>
      </c>
      <c r="T2300" s="3">
        <f>COUNTIF([1]局站!$D$4:$D$172,"="&amp;S2300)</f>
        <v>1</v>
      </c>
      <c r="U2300" s="3">
        <v>0</v>
      </c>
      <c r="V2300" s="3">
        <v>0</v>
      </c>
      <c r="W2300" s="3">
        <v>0</v>
      </c>
      <c r="X2300" s="3" t="s">
        <v>1214</v>
      </c>
      <c r="Y2300" s="3" t="s">
        <v>850</v>
      </c>
      <c r="Z2300" s="3" t="str">
        <f>INDEX(业务类型!$C$4:$C$8,MATCH(纤芯!Y2300,业务类型!$B$4:$B$8,0))</f>
        <v>ONE</v>
      </c>
      <c r="AA2300" s="3" t="s">
        <v>989</v>
      </c>
    </row>
    <row r="2301" spans="1:27" ht="33" x14ac:dyDescent="0.2">
      <c r="A2301" s="3">
        <v>2298</v>
      </c>
      <c r="B2301" s="3">
        <f t="shared" si="179"/>
        <v>37017102060</v>
      </c>
      <c r="C2301" s="3" t="s">
        <v>1166</v>
      </c>
      <c r="D2301" s="3" t="s">
        <v>217</v>
      </c>
      <c r="E2301" s="3" t="str">
        <f>INDEX(光放段!$G$4:$G$237,MATCH(纤芯!G2301,光放段!$C$4:$C$237,0))</f>
        <v>山东二干|济南青岛3号管道光缆:济南四里村-淄博柳泉路</v>
      </c>
      <c r="F2301" s="3">
        <f>INDEX(光放段!$I$4:$I$237,MATCH(纤芯!H2301,光放段!$B$4:$B$237,0))</f>
        <v>37017100000</v>
      </c>
      <c r="G2301" s="3" t="str">
        <f t="shared" si="175"/>
        <v>山东二干|济南青岛3号管道光缆:明水-淄博柳泉路</v>
      </c>
      <c r="H2301" s="3">
        <f>INDEX(光放段!$B$4:$B$237,MATCH(纤芯!G2301,光放段!$C$4:$C$237,0))</f>
        <v>37017102000</v>
      </c>
      <c r="I2301" s="3" t="str">
        <f t="shared" si="176"/>
        <v>济南青岛3号管道光缆</v>
      </c>
      <c r="J2301" s="3" t="str">
        <f>INDEX(子缆名称!$B$4:$B$29,纤芯!M2301)</f>
        <v>E缆</v>
      </c>
      <c r="K2301" s="3">
        <v>60</v>
      </c>
      <c r="L2301" s="3">
        <f t="shared" si="177"/>
        <v>12</v>
      </c>
      <c r="M2301" s="3">
        <f t="shared" si="178"/>
        <v>5</v>
      </c>
      <c r="N2301" s="3" t="s">
        <v>63</v>
      </c>
      <c r="O2301" s="3">
        <f>COUNTIF([1]局站!$D$4:$D$172,"="&amp;N2301)</f>
        <v>1</v>
      </c>
      <c r="P2301" s="3">
        <v>0</v>
      </c>
      <c r="Q2301" s="3">
        <v>0</v>
      </c>
      <c r="R2301" s="3">
        <v>0</v>
      </c>
      <c r="S2301" s="3" t="s">
        <v>64</v>
      </c>
      <c r="T2301" s="3">
        <f>COUNTIF([1]局站!$D$4:$D$172,"="&amp;S2301)</f>
        <v>1</v>
      </c>
      <c r="U2301" s="3">
        <v>0</v>
      </c>
      <c r="V2301" s="3">
        <v>0</v>
      </c>
      <c r="W2301" s="3">
        <v>0</v>
      </c>
      <c r="X2301" s="3" t="s">
        <v>1214</v>
      </c>
      <c r="Y2301" s="3" t="s">
        <v>850</v>
      </c>
      <c r="Z2301" s="3" t="str">
        <f>INDEX(业务类型!$C$4:$C$8,MATCH(纤芯!Y2301,业务类型!$B$4:$B$8,0))</f>
        <v>ONE</v>
      </c>
      <c r="AA2301" s="3" t="s">
        <v>989</v>
      </c>
    </row>
    <row r="2302" spans="1:27" ht="33" x14ac:dyDescent="0.2">
      <c r="A2302" s="3">
        <v>2299</v>
      </c>
      <c r="B2302" s="3">
        <f t="shared" si="179"/>
        <v>37017102061</v>
      </c>
      <c r="C2302" s="3" t="s">
        <v>1166</v>
      </c>
      <c r="D2302" s="3" t="s">
        <v>217</v>
      </c>
      <c r="E2302" s="3" t="str">
        <f>INDEX(光放段!$G$4:$G$237,MATCH(纤芯!G2302,光放段!$C$4:$C$237,0))</f>
        <v>山东二干|济南青岛3号管道光缆:济南四里村-淄博柳泉路</v>
      </c>
      <c r="F2302" s="3">
        <f>INDEX(光放段!$I$4:$I$237,MATCH(纤芯!H2302,光放段!$B$4:$B$237,0))</f>
        <v>37017100000</v>
      </c>
      <c r="G2302" s="3" t="str">
        <f t="shared" si="175"/>
        <v>山东二干|济南青岛3号管道光缆:明水-淄博柳泉路</v>
      </c>
      <c r="H2302" s="3">
        <f>INDEX(光放段!$B$4:$B$237,MATCH(纤芯!G2302,光放段!$C$4:$C$237,0))</f>
        <v>37017102000</v>
      </c>
      <c r="I2302" s="3" t="str">
        <f t="shared" si="176"/>
        <v>济南青岛3号管道光缆</v>
      </c>
      <c r="J2302" s="3" t="str">
        <f>INDEX(子缆名称!$B$4:$B$29,纤芯!M2302)</f>
        <v>F缆</v>
      </c>
      <c r="K2302" s="3">
        <v>61</v>
      </c>
      <c r="L2302" s="3">
        <f t="shared" si="177"/>
        <v>1</v>
      </c>
      <c r="M2302" s="3">
        <f t="shared" si="178"/>
        <v>6</v>
      </c>
      <c r="N2302" s="3" t="s">
        <v>63</v>
      </c>
      <c r="O2302" s="3">
        <f>COUNTIF([1]局站!$D$4:$D$172,"="&amp;N2302)</f>
        <v>1</v>
      </c>
      <c r="P2302" s="3">
        <v>0</v>
      </c>
      <c r="Q2302" s="3">
        <v>0</v>
      </c>
      <c r="R2302" s="3">
        <v>0</v>
      </c>
      <c r="S2302" s="3" t="s">
        <v>64</v>
      </c>
      <c r="T2302" s="3">
        <f>COUNTIF([1]局站!$D$4:$D$172,"="&amp;S2302)</f>
        <v>1</v>
      </c>
      <c r="U2302" s="3">
        <v>0</v>
      </c>
      <c r="V2302" s="3">
        <v>0</v>
      </c>
      <c r="W2302" s="3">
        <v>0</v>
      </c>
      <c r="X2302" s="3" t="s">
        <v>1214</v>
      </c>
      <c r="Y2302" s="3" t="s">
        <v>880</v>
      </c>
      <c r="Z2302" s="3" t="str">
        <f>INDEX(业务类型!$C$4:$C$8,MATCH(纤芯!Y2302,业务类型!$B$4:$B$8,0))</f>
        <v>IDLE</v>
      </c>
      <c r="AA2302" s="3"/>
    </row>
    <row r="2303" spans="1:27" ht="33" x14ac:dyDescent="0.2">
      <c r="A2303" s="3">
        <v>2300</v>
      </c>
      <c r="B2303" s="3">
        <f t="shared" si="179"/>
        <v>37017102062</v>
      </c>
      <c r="C2303" s="3" t="s">
        <v>1166</v>
      </c>
      <c r="D2303" s="3" t="s">
        <v>217</v>
      </c>
      <c r="E2303" s="3" t="str">
        <f>INDEX(光放段!$G$4:$G$237,MATCH(纤芯!G2303,光放段!$C$4:$C$237,0))</f>
        <v>山东二干|济南青岛3号管道光缆:济南四里村-淄博柳泉路</v>
      </c>
      <c r="F2303" s="3">
        <f>INDEX(光放段!$I$4:$I$237,MATCH(纤芯!H2303,光放段!$B$4:$B$237,0))</f>
        <v>37017100000</v>
      </c>
      <c r="G2303" s="3" t="str">
        <f t="shared" si="175"/>
        <v>山东二干|济南青岛3号管道光缆:明水-淄博柳泉路</v>
      </c>
      <c r="H2303" s="3">
        <f>INDEX(光放段!$B$4:$B$237,MATCH(纤芯!G2303,光放段!$C$4:$C$237,0))</f>
        <v>37017102000</v>
      </c>
      <c r="I2303" s="3" t="str">
        <f t="shared" si="176"/>
        <v>济南青岛3号管道光缆</v>
      </c>
      <c r="J2303" s="3" t="str">
        <f>INDEX(子缆名称!$B$4:$B$29,纤芯!M2303)</f>
        <v>F缆</v>
      </c>
      <c r="K2303" s="3">
        <v>62</v>
      </c>
      <c r="L2303" s="3">
        <f t="shared" si="177"/>
        <v>2</v>
      </c>
      <c r="M2303" s="3">
        <f t="shared" si="178"/>
        <v>6</v>
      </c>
      <c r="N2303" s="3" t="s">
        <v>63</v>
      </c>
      <c r="O2303" s="3">
        <f>COUNTIF([1]局站!$D$4:$D$172,"="&amp;N2303)</f>
        <v>1</v>
      </c>
      <c r="P2303" s="3">
        <v>0</v>
      </c>
      <c r="Q2303" s="3">
        <v>0</v>
      </c>
      <c r="R2303" s="3">
        <v>0</v>
      </c>
      <c r="S2303" s="3" t="s">
        <v>64</v>
      </c>
      <c r="T2303" s="3">
        <f>COUNTIF([1]局站!$D$4:$D$172,"="&amp;S2303)</f>
        <v>1</v>
      </c>
      <c r="U2303" s="3">
        <v>0</v>
      </c>
      <c r="V2303" s="3">
        <v>0</v>
      </c>
      <c r="W2303" s="3">
        <v>0</v>
      </c>
      <c r="X2303" s="3" t="s">
        <v>1214</v>
      </c>
      <c r="Y2303" s="3" t="s">
        <v>880</v>
      </c>
      <c r="Z2303" s="3" t="str">
        <f>INDEX(业务类型!$C$4:$C$8,MATCH(纤芯!Y2303,业务类型!$B$4:$B$8,0))</f>
        <v>IDLE</v>
      </c>
      <c r="AA2303" s="3"/>
    </row>
    <row r="2304" spans="1:27" ht="33" x14ac:dyDescent="0.2">
      <c r="A2304" s="3">
        <v>2301</v>
      </c>
      <c r="B2304" s="3">
        <f t="shared" si="179"/>
        <v>37017102063</v>
      </c>
      <c r="C2304" s="3" t="s">
        <v>1166</v>
      </c>
      <c r="D2304" s="3" t="s">
        <v>217</v>
      </c>
      <c r="E2304" s="3" t="str">
        <f>INDEX(光放段!$G$4:$G$237,MATCH(纤芯!G2304,光放段!$C$4:$C$237,0))</f>
        <v>山东二干|济南青岛3号管道光缆:济南四里村-淄博柳泉路</v>
      </c>
      <c r="F2304" s="3">
        <f>INDEX(光放段!$I$4:$I$237,MATCH(纤芯!H2304,光放段!$B$4:$B$237,0))</f>
        <v>37017100000</v>
      </c>
      <c r="G2304" s="3" t="str">
        <f t="shared" si="175"/>
        <v>山东二干|济南青岛3号管道光缆:明水-淄博柳泉路</v>
      </c>
      <c r="H2304" s="3">
        <f>INDEX(光放段!$B$4:$B$237,MATCH(纤芯!G2304,光放段!$C$4:$C$237,0))</f>
        <v>37017102000</v>
      </c>
      <c r="I2304" s="3" t="str">
        <f t="shared" si="176"/>
        <v>济南青岛3号管道光缆</v>
      </c>
      <c r="J2304" s="3" t="str">
        <f>INDEX(子缆名称!$B$4:$B$29,纤芯!M2304)</f>
        <v>F缆</v>
      </c>
      <c r="K2304" s="3">
        <v>63</v>
      </c>
      <c r="L2304" s="3">
        <f t="shared" si="177"/>
        <v>3</v>
      </c>
      <c r="M2304" s="3">
        <f t="shared" si="178"/>
        <v>6</v>
      </c>
      <c r="N2304" s="3" t="s">
        <v>63</v>
      </c>
      <c r="O2304" s="3">
        <f>COUNTIF([1]局站!$D$4:$D$172,"="&amp;N2304)</f>
        <v>1</v>
      </c>
      <c r="P2304" s="3">
        <v>0</v>
      </c>
      <c r="Q2304" s="3">
        <v>0</v>
      </c>
      <c r="R2304" s="3">
        <v>0</v>
      </c>
      <c r="S2304" s="3" t="s">
        <v>64</v>
      </c>
      <c r="T2304" s="3">
        <f>COUNTIF([1]局站!$D$4:$D$172,"="&amp;S2304)</f>
        <v>1</v>
      </c>
      <c r="U2304" s="3">
        <v>0</v>
      </c>
      <c r="V2304" s="3">
        <v>0</v>
      </c>
      <c r="W2304" s="3">
        <v>0</v>
      </c>
      <c r="X2304" s="3" t="s">
        <v>1214</v>
      </c>
      <c r="Y2304" s="3" t="s">
        <v>880</v>
      </c>
      <c r="Z2304" s="3" t="str">
        <f>INDEX(业务类型!$C$4:$C$8,MATCH(纤芯!Y2304,业务类型!$B$4:$B$8,0))</f>
        <v>IDLE</v>
      </c>
      <c r="AA2304" s="3"/>
    </row>
    <row r="2305" spans="1:27" ht="33" x14ac:dyDescent="0.2">
      <c r="A2305" s="3">
        <v>2302</v>
      </c>
      <c r="B2305" s="3">
        <f t="shared" si="179"/>
        <v>37017102064</v>
      </c>
      <c r="C2305" s="3" t="s">
        <v>1166</v>
      </c>
      <c r="D2305" s="3" t="s">
        <v>217</v>
      </c>
      <c r="E2305" s="3" t="str">
        <f>INDEX(光放段!$G$4:$G$237,MATCH(纤芯!G2305,光放段!$C$4:$C$237,0))</f>
        <v>山东二干|济南青岛3号管道光缆:济南四里村-淄博柳泉路</v>
      </c>
      <c r="F2305" s="3">
        <f>INDEX(光放段!$I$4:$I$237,MATCH(纤芯!H2305,光放段!$B$4:$B$237,0))</f>
        <v>37017100000</v>
      </c>
      <c r="G2305" s="3" t="str">
        <f t="shared" si="175"/>
        <v>山东二干|济南青岛3号管道光缆:明水-淄博柳泉路</v>
      </c>
      <c r="H2305" s="3">
        <f>INDEX(光放段!$B$4:$B$237,MATCH(纤芯!G2305,光放段!$C$4:$C$237,0))</f>
        <v>37017102000</v>
      </c>
      <c r="I2305" s="3" t="str">
        <f t="shared" si="176"/>
        <v>济南青岛3号管道光缆</v>
      </c>
      <c r="J2305" s="3" t="str">
        <f>INDEX(子缆名称!$B$4:$B$29,纤芯!M2305)</f>
        <v>F缆</v>
      </c>
      <c r="K2305" s="3">
        <v>64</v>
      </c>
      <c r="L2305" s="3">
        <f t="shared" si="177"/>
        <v>4</v>
      </c>
      <c r="M2305" s="3">
        <f t="shared" si="178"/>
        <v>6</v>
      </c>
      <c r="N2305" s="3" t="s">
        <v>63</v>
      </c>
      <c r="O2305" s="3">
        <f>COUNTIF([1]局站!$D$4:$D$172,"="&amp;N2305)</f>
        <v>1</v>
      </c>
      <c r="P2305" s="3">
        <v>0</v>
      </c>
      <c r="Q2305" s="3">
        <v>0</v>
      </c>
      <c r="R2305" s="3">
        <v>0</v>
      </c>
      <c r="S2305" s="3" t="s">
        <v>64</v>
      </c>
      <c r="T2305" s="3">
        <f>COUNTIF([1]局站!$D$4:$D$172,"="&amp;S2305)</f>
        <v>1</v>
      </c>
      <c r="U2305" s="3">
        <v>0</v>
      </c>
      <c r="V2305" s="3">
        <v>0</v>
      </c>
      <c r="W2305" s="3">
        <v>0</v>
      </c>
      <c r="X2305" s="3" t="s">
        <v>1214</v>
      </c>
      <c r="Y2305" s="3" t="s">
        <v>880</v>
      </c>
      <c r="Z2305" s="3" t="str">
        <f>INDEX(业务类型!$C$4:$C$8,MATCH(纤芯!Y2305,业务类型!$B$4:$B$8,0))</f>
        <v>IDLE</v>
      </c>
      <c r="AA2305" s="3"/>
    </row>
    <row r="2306" spans="1:27" ht="33" x14ac:dyDescent="0.2">
      <c r="A2306" s="3">
        <v>2303</v>
      </c>
      <c r="B2306" s="3">
        <f t="shared" si="179"/>
        <v>37017102065</v>
      </c>
      <c r="C2306" s="3" t="s">
        <v>1166</v>
      </c>
      <c r="D2306" s="3" t="s">
        <v>217</v>
      </c>
      <c r="E2306" s="3" t="str">
        <f>INDEX(光放段!$G$4:$G$237,MATCH(纤芯!G2306,光放段!$C$4:$C$237,0))</f>
        <v>山东二干|济南青岛3号管道光缆:济南四里村-淄博柳泉路</v>
      </c>
      <c r="F2306" s="3">
        <f>INDEX(光放段!$I$4:$I$237,MATCH(纤芯!H2306,光放段!$B$4:$B$237,0))</f>
        <v>37017100000</v>
      </c>
      <c r="G2306" s="3" t="str">
        <f t="shared" si="175"/>
        <v>山东二干|济南青岛3号管道光缆:明水-淄博柳泉路</v>
      </c>
      <c r="H2306" s="3">
        <f>INDEX(光放段!$B$4:$B$237,MATCH(纤芯!G2306,光放段!$C$4:$C$237,0))</f>
        <v>37017102000</v>
      </c>
      <c r="I2306" s="3" t="str">
        <f t="shared" si="176"/>
        <v>济南青岛3号管道光缆</v>
      </c>
      <c r="J2306" s="3" t="str">
        <f>INDEX(子缆名称!$B$4:$B$29,纤芯!M2306)</f>
        <v>F缆</v>
      </c>
      <c r="K2306" s="3">
        <v>65</v>
      </c>
      <c r="L2306" s="3">
        <f t="shared" si="177"/>
        <v>5</v>
      </c>
      <c r="M2306" s="3">
        <f t="shared" si="178"/>
        <v>6</v>
      </c>
      <c r="N2306" s="3" t="s">
        <v>63</v>
      </c>
      <c r="O2306" s="3">
        <f>COUNTIF([1]局站!$D$4:$D$172,"="&amp;N2306)</f>
        <v>1</v>
      </c>
      <c r="P2306" s="3">
        <v>0</v>
      </c>
      <c r="Q2306" s="3">
        <v>0</v>
      </c>
      <c r="R2306" s="3">
        <v>0</v>
      </c>
      <c r="S2306" s="3" t="s">
        <v>64</v>
      </c>
      <c r="T2306" s="3">
        <f>COUNTIF([1]局站!$D$4:$D$172,"="&amp;S2306)</f>
        <v>1</v>
      </c>
      <c r="U2306" s="3">
        <v>0</v>
      </c>
      <c r="V2306" s="3">
        <v>0</v>
      </c>
      <c r="W2306" s="3">
        <v>0</v>
      </c>
      <c r="X2306" s="3" t="s">
        <v>1214</v>
      </c>
      <c r="Y2306" s="3" t="s">
        <v>880</v>
      </c>
      <c r="Z2306" s="3" t="str">
        <f>INDEX(业务类型!$C$4:$C$8,MATCH(纤芯!Y2306,业务类型!$B$4:$B$8,0))</f>
        <v>IDLE</v>
      </c>
      <c r="AA2306" s="3"/>
    </row>
    <row r="2307" spans="1:27" ht="33" x14ac:dyDescent="0.2">
      <c r="A2307" s="3">
        <v>2304</v>
      </c>
      <c r="B2307" s="3">
        <f t="shared" si="179"/>
        <v>37017102066</v>
      </c>
      <c r="C2307" s="3" t="s">
        <v>1166</v>
      </c>
      <c r="D2307" s="3" t="s">
        <v>217</v>
      </c>
      <c r="E2307" s="3" t="str">
        <f>INDEX(光放段!$G$4:$G$237,MATCH(纤芯!G2307,光放段!$C$4:$C$237,0))</f>
        <v>山东二干|济南青岛3号管道光缆:济南四里村-淄博柳泉路</v>
      </c>
      <c r="F2307" s="3">
        <f>INDEX(光放段!$I$4:$I$237,MATCH(纤芯!H2307,光放段!$B$4:$B$237,0))</f>
        <v>37017100000</v>
      </c>
      <c r="G2307" s="3" t="str">
        <f t="shared" si="175"/>
        <v>山东二干|济南青岛3号管道光缆:明水-淄博柳泉路</v>
      </c>
      <c r="H2307" s="3">
        <f>INDEX(光放段!$B$4:$B$237,MATCH(纤芯!G2307,光放段!$C$4:$C$237,0))</f>
        <v>37017102000</v>
      </c>
      <c r="I2307" s="3" t="str">
        <f t="shared" si="176"/>
        <v>济南青岛3号管道光缆</v>
      </c>
      <c r="J2307" s="3" t="str">
        <f>INDEX(子缆名称!$B$4:$B$29,纤芯!M2307)</f>
        <v>F缆</v>
      </c>
      <c r="K2307" s="3">
        <v>66</v>
      </c>
      <c r="L2307" s="3">
        <f t="shared" si="177"/>
        <v>6</v>
      </c>
      <c r="M2307" s="3">
        <f t="shared" si="178"/>
        <v>6</v>
      </c>
      <c r="N2307" s="3" t="s">
        <v>63</v>
      </c>
      <c r="O2307" s="3">
        <f>COUNTIF([1]局站!$D$4:$D$172,"="&amp;N2307)</f>
        <v>1</v>
      </c>
      <c r="P2307" s="3">
        <v>0</v>
      </c>
      <c r="Q2307" s="3">
        <v>0</v>
      </c>
      <c r="R2307" s="3">
        <v>0</v>
      </c>
      <c r="S2307" s="3" t="s">
        <v>64</v>
      </c>
      <c r="T2307" s="3">
        <f>COUNTIF([1]局站!$D$4:$D$172,"="&amp;S2307)</f>
        <v>1</v>
      </c>
      <c r="U2307" s="3">
        <v>0</v>
      </c>
      <c r="V2307" s="3">
        <v>0</v>
      </c>
      <c r="W2307" s="3">
        <v>0</v>
      </c>
      <c r="X2307" s="3" t="s">
        <v>1214</v>
      </c>
      <c r="Y2307" s="3" t="s">
        <v>880</v>
      </c>
      <c r="Z2307" s="3" t="str">
        <f>INDEX(业务类型!$C$4:$C$8,MATCH(纤芯!Y2307,业务类型!$B$4:$B$8,0))</f>
        <v>IDLE</v>
      </c>
      <c r="AA2307" s="3"/>
    </row>
    <row r="2308" spans="1:27" ht="33" x14ac:dyDescent="0.2">
      <c r="A2308" s="3">
        <v>2305</v>
      </c>
      <c r="B2308" s="3">
        <f t="shared" si="179"/>
        <v>37017102067</v>
      </c>
      <c r="C2308" s="3" t="s">
        <v>1166</v>
      </c>
      <c r="D2308" s="3" t="s">
        <v>217</v>
      </c>
      <c r="E2308" s="3" t="str">
        <f>INDEX(光放段!$G$4:$G$237,MATCH(纤芯!G2308,光放段!$C$4:$C$237,0))</f>
        <v>山东二干|济南青岛3号管道光缆:济南四里村-淄博柳泉路</v>
      </c>
      <c r="F2308" s="3">
        <f>INDEX(光放段!$I$4:$I$237,MATCH(纤芯!H2308,光放段!$B$4:$B$237,0))</f>
        <v>37017100000</v>
      </c>
      <c r="G2308" s="3" t="str">
        <f t="shared" si="175"/>
        <v>山东二干|济南青岛3号管道光缆:明水-淄博柳泉路</v>
      </c>
      <c r="H2308" s="3">
        <f>INDEX(光放段!$B$4:$B$237,MATCH(纤芯!G2308,光放段!$C$4:$C$237,0))</f>
        <v>37017102000</v>
      </c>
      <c r="I2308" s="3" t="str">
        <f t="shared" si="176"/>
        <v>济南青岛3号管道光缆</v>
      </c>
      <c r="J2308" s="3" t="str">
        <f>INDEX(子缆名称!$B$4:$B$29,纤芯!M2308)</f>
        <v>F缆</v>
      </c>
      <c r="K2308" s="3">
        <v>67</v>
      </c>
      <c r="L2308" s="3">
        <f t="shared" si="177"/>
        <v>7</v>
      </c>
      <c r="M2308" s="3">
        <f t="shared" si="178"/>
        <v>6</v>
      </c>
      <c r="N2308" s="3" t="s">
        <v>63</v>
      </c>
      <c r="O2308" s="3">
        <f>COUNTIF([1]局站!$D$4:$D$172,"="&amp;N2308)</f>
        <v>1</v>
      </c>
      <c r="P2308" s="3">
        <v>0</v>
      </c>
      <c r="Q2308" s="3">
        <v>0</v>
      </c>
      <c r="R2308" s="3">
        <v>0</v>
      </c>
      <c r="S2308" s="3" t="s">
        <v>64</v>
      </c>
      <c r="T2308" s="3">
        <f>COUNTIF([1]局站!$D$4:$D$172,"="&amp;S2308)</f>
        <v>1</v>
      </c>
      <c r="U2308" s="3">
        <v>0</v>
      </c>
      <c r="V2308" s="3">
        <v>0</v>
      </c>
      <c r="W2308" s="3">
        <v>0</v>
      </c>
      <c r="X2308" s="3" t="s">
        <v>1214</v>
      </c>
      <c r="Y2308" s="3" t="s">
        <v>881</v>
      </c>
      <c r="Z2308" s="3" t="str">
        <f>INDEX(业务类型!$C$4:$C$8,MATCH(纤芯!Y2308,业务类型!$B$4:$B$8,0))</f>
        <v>OTHER</v>
      </c>
      <c r="AA2308" s="3" t="s">
        <v>992</v>
      </c>
    </row>
    <row r="2309" spans="1:27" ht="33" x14ac:dyDescent="0.2">
      <c r="A2309" s="3">
        <v>2306</v>
      </c>
      <c r="B2309" s="3">
        <f t="shared" si="179"/>
        <v>37017102068</v>
      </c>
      <c r="C2309" s="3" t="s">
        <v>1166</v>
      </c>
      <c r="D2309" s="3" t="s">
        <v>217</v>
      </c>
      <c r="E2309" s="3" t="str">
        <f>INDEX(光放段!$G$4:$G$237,MATCH(纤芯!G2309,光放段!$C$4:$C$237,0))</f>
        <v>山东二干|济南青岛3号管道光缆:济南四里村-淄博柳泉路</v>
      </c>
      <c r="F2309" s="3">
        <f>INDEX(光放段!$I$4:$I$237,MATCH(纤芯!H2309,光放段!$B$4:$B$237,0))</f>
        <v>37017100000</v>
      </c>
      <c r="G2309" s="3" t="str">
        <f t="shared" ref="G2309:G2372" si="180">C2309&amp;"|"&amp;D2309&amp;":"&amp;N2309&amp;"-"&amp;S2309</f>
        <v>山东二干|济南青岛3号管道光缆:明水-淄博柳泉路</v>
      </c>
      <c r="H2309" s="3">
        <f>INDEX(光放段!$B$4:$B$237,MATCH(纤芯!G2309,光放段!$C$4:$C$237,0))</f>
        <v>37017102000</v>
      </c>
      <c r="I2309" s="3" t="str">
        <f t="shared" ref="I2309:I2372" si="181">D2309</f>
        <v>济南青岛3号管道光缆</v>
      </c>
      <c r="J2309" s="3" t="str">
        <f>INDEX(子缆名称!$B$4:$B$29,纤芯!M2309)</f>
        <v>F缆</v>
      </c>
      <c r="K2309" s="3">
        <v>68</v>
      </c>
      <c r="L2309" s="3">
        <f t="shared" ref="L2309:L2372" si="182">MOD(K2309-1,12)+1</f>
        <v>8</v>
      </c>
      <c r="M2309" s="3">
        <f t="shared" ref="M2309:M2372" si="183">INT((K2309-1)/12)+1</f>
        <v>6</v>
      </c>
      <c r="N2309" s="3" t="s">
        <v>63</v>
      </c>
      <c r="O2309" s="3">
        <f>COUNTIF([1]局站!$D$4:$D$172,"="&amp;N2309)</f>
        <v>1</v>
      </c>
      <c r="P2309" s="3">
        <v>0</v>
      </c>
      <c r="Q2309" s="3">
        <v>0</v>
      </c>
      <c r="R2309" s="3">
        <v>0</v>
      </c>
      <c r="S2309" s="3" t="s">
        <v>64</v>
      </c>
      <c r="T2309" s="3">
        <f>COUNTIF([1]局站!$D$4:$D$172,"="&amp;S2309)</f>
        <v>1</v>
      </c>
      <c r="U2309" s="3">
        <v>0</v>
      </c>
      <c r="V2309" s="3">
        <v>0</v>
      </c>
      <c r="W2309" s="3">
        <v>0</v>
      </c>
      <c r="X2309" s="3" t="s">
        <v>1214</v>
      </c>
      <c r="Y2309" s="3" t="s">
        <v>880</v>
      </c>
      <c r="Z2309" s="3" t="str">
        <f>INDEX(业务类型!$C$4:$C$8,MATCH(纤芯!Y2309,业务类型!$B$4:$B$8,0))</f>
        <v>IDLE</v>
      </c>
      <c r="AA2309" s="3"/>
    </row>
    <row r="2310" spans="1:27" ht="33" x14ac:dyDescent="0.2">
      <c r="A2310" s="3">
        <v>2307</v>
      </c>
      <c r="B2310" s="3">
        <f t="shared" si="179"/>
        <v>37017102069</v>
      </c>
      <c r="C2310" s="3" t="s">
        <v>1166</v>
      </c>
      <c r="D2310" s="3" t="s">
        <v>217</v>
      </c>
      <c r="E2310" s="3" t="str">
        <f>INDEX(光放段!$G$4:$G$237,MATCH(纤芯!G2310,光放段!$C$4:$C$237,0))</f>
        <v>山东二干|济南青岛3号管道光缆:济南四里村-淄博柳泉路</v>
      </c>
      <c r="F2310" s="3">
        <f>INDEX(光放段!$I$4:$I$237,MATCH(纤芯!H2310,光放段!$B$4:$B$237,0))</f>
        <v>37017100000</v>
      </c>
      <c r="G2310" s="3" t="str">
        <f t="shared" si="180"/>
        <v>山东二干|济南青岛3号管道光缆:明水-淄博柳泉路</v>
      </c>
      <c r="H2310" s="3">
        <f>INDEX(光放段!$B$4:$B$237,MATCH(纤芯!G2310,光放段!$C$4:$C$237,0))</f>
        <v>37017102000</v>
      </c>
      <c r="I2310" s="3" t="str">
        <f t="shared" si="181"/>
        <v>济南青岛3号管道光缆</v>
      </c>
      <c r="J2310" s="3" t="str">
        <f>INDEX(子缆名称!$B$4:$B$29,纤芯!M2310)</f>
        <v>F缆</v>
      </c>
      <c r="K2310" s="3">
        <v>69</v>
      </c>
      <c r="L2310" s="3">
        <f t="shared" si="182"/>
        <v>9</v>
      </c>
      <c r="M2310" s="3">
        <f t="shared" si="183"/>
        <v>6</v>
      </c>
      <c r="N2310" s="3" t="s">
        <v>63</v>
      </c>
      <c r="O2310" s="3">
        <f>COUNTIF([1]局站!$D$4:$D$172,"="&amp;N2310)</f>
        <v>1</v>
      </c>
      <c r="P2310" s="3">
        <v>0</v>
      </c>
      <c r="Q2310" s="3">
        <v>0</v>
      </c>
      <c r="R2310" s="3">
        <v>0</v>
      </c>
      <c r="S2310" s="3" t="s">
        <v>64</v>
      </c>
      <c r="T2310" s="3">
        <f>COUNTIF([1]局站!$D$4:$D$172,"="&amp;S2310)</f>
        <v>1</v>
      </c>
      <c r="U2310" s="3">
        <v>0</v>
      </c>
      <c r="V2310" s="3">
        <v>0</v>
      </c>
      <c r="W2310" s="3">
        <v>0</v>
      </c>
      <c r="X2310" s="3" t="s">
        <v>1214</v>
      </c>
      <c r="Y2310" s="3" t="s">
        <v>880</v>
      </c>
      <c r="Z2310" s="3" t="str">
        <f>INDEX(业务类型!$C$4:$C$8,MATCH(纤芯!Y2310,业务类型!$B$4:$B$8,0))</f>
        <v>IDLE</v>
      </c>
      <c r="AA2310" s="3"/>
    </row>
    <row r="2311" spans="1:27" ht="33" x14ac:dyDescent="0.2">
      <c r="A2311" s="3">
        <v>2308</v>
      </c>
      <c r="B2311" s="3">
        <f t="shared" si="179"/>
        <v>37017102070</v>
      </c>
      <c r="C2311" s="3" t="s">
        <v>1166</v>
      </c>
      <c r="D2311" s="3" t="s">
        <v>217</v>
      </c>
      <c r="E2311" s="3" t="str">
        <f>INDEX(光放段!$G$4:$G$237,MATCH(纤芯!G2311,光放段!$C$4:$C$237,0))</f>
        <v>山东二干|济南青岛3号管道光缆:济南四里村-淄博柳泉路</v>
      </c>
      <c r="F2311" s="3">
        <f>INDEX(光放段!$I$4:$I$237,MATCH(纤芯!H2311,光放段!$B$4:$B$237,0))</f>
        <v>37017100000</v>
      </c>
      <c r="G2311" s="3" t="str">
        <f t="shared" si="180"/>
        <v>山东二干|济南青岛3号管道光缆:明水-淄博柳泉路</v>
      </c>
      <c r="H2311" s="3">
        <f>INDEX(光放段!$B$4:$B$237,MATCH(纤芯!G2311,光放段!$C$4:$C$237,0))</f>
        <v>37017102000</v>
      </c>
      <c r="I2311" s="3" t="str">
        <f t="shared" si="181"/>
        <v>济南青岛3号管道光缆</v>
      </c>
      <c r="J2311" s="3" t="str">
        <f>INDEX(子缆名称!$B$4:$B$29,纤芯!M2311)</f>
        <v>F缆</v>
      </c>
      <c r="K2311" s="3">
        <v>70</v>
      </c>
      <c r="L2311" s="3">
        <f t="shared" si="182"/>
        <v>10</v>
      </c>
      <c r="M2311" s="3">
        <f t="shared" si="183"/>
        <v>6</v>
      </c>
      <c r="N2311" s="3" t="s">
        <v>63</v>
      </c>
      <c r="O2311" s="3">
        <f>COUNTIF([1]局站!$D$4:$D$172,"="&amp;N2311)</f>
        <v>1</v>
      </c>
      <c r="P2311" s="3">
        <v>0</v>
      </c>
      <c r="Q2311" s="3">
        <v>0</v>
      </c>
      <c r="R2311" s="3">
        <v>0</v>
      </c>
      <c r="S2311" s="3" t="s">
        <v>64</v>
      </c>
      <c r="T2311" s="3">
        <f>COUNTIF([1]局站!$D$4:$D$172,"="&amp;S2311)</f>
        <v>1</v>
      </c>
      <c r="U2311" s="3">
        <v>0</v>
      </c>
      <c r="V2311" s="3">
        <v>0</v>
      </c>
      <c r="W2311" s="3">
        <v>0</v>
      </c>
      <c r="X2311" s="3" t="s">
        <v>1214</v>
      </c>
      <c r="Y2311" s="3" t="s">
        <v>880</v>
      </c>
      <c r="Z2311" s="3" t="str">
        <f>INDEX(业务类型!$C$4:$C$8,MATCH(纤芯!Y2311,业务类型!$B$4:$B$8,0))</f>
        <v>IDLE</v>
      </c>
      <c r="AA2311" s="3"/>
    </row>
    <row r="2312" spans="1:27" ht="33" x14ac:dyDescent="0.2">
      <c r="A2312" s="3">
        <v>2309</v>
      </c>
      <c r="B2312" s="3">
        <f t="shared" si="179"/>
        <v>37017102071</v>
      </c>
      <c r="C2312" s="3" t="s">
        <v>1166</v>
      </c>
      <c r="D2312" s="3" t="s">
        <v>217</v>
      </c>
      <c r="E2312" s="3" t="str">
        <f>INDEX(光放段!$G$4:$G$237,MATCH(纤芯!G2312,光放段!$C$4:$C$237,0))</f>
        <v>山东二干|济南青岛3号管道光缆:济南四里村-淄博柳泉路</v>
      </c>
      <c r="F2312" s="3">
        <f>INDEX(光放段!$I$4:$I$237,MATCH(纤芯!H2312,光放段!$B$4:$B$237,0))</f>
        <v>37017100000</v>
      </c>
      <c r="G2312" s="3" t="str">
        <f t="shared" si="180"/>
        <v>山东二干|济南青岛3号管道光缆:明水-淄博柳泉路</v>
      </c>
      <c r="H2312" s="3">
        <f>INDEX(光放段!$B$4:$B$237,MATCH(纤芯!G2312,光放段!$C$4:$C$237,0))</f>
        <v>37017102000</v>
      </c>
      <c r="I2312" s="3" t="str">
        <f t="shared" si="181"/>
        <v>济南青岛3号管道光缆</v>
      </c>
      <c r="J2312" s="3" t="str">
        <f>INDEX(子缆名称!$B$4:$B$29,纤芯!M2312)</f>
        <v>F缆</v>
      </c>
      <c r="K2312" s="3">
        <v>71</v>
      </c>
      <c r="L2312" s="3">
        <f t="shared" si="182"/>
        <v>11</v>
      </c>
      <c r="M2312" s="3">
        <f t="shared" si="183"/>
        <v>6</v>
      </c>
      <c r="N2312" s="3" t="s">
        <v>63</v>
      </c>
      <c r="O2312" s="3">
        <f>COUNTIF([1]局站!$D$4:$D$172,"="&amp;N2312)</f>
        <v>1</v>
      </c>
      <c r="P2312" s="3">
        <v>0</v>
      </c>
      <c r="Q2312" s="3">
        <v>0</v>
      </c>
      <c r="R2312" s="3">
        <v>0</v>
      </c>
      <c r="S2312" s="3" t="s">
        <v>64</v>
      </c>
      <c r="T2312" s="3">
        <f>COUNTIF([1]局站!$D$4:$D$172,"="&amp;S2312)</f>
        <v>1</v>
      </c>
      <c r="U2312" s="3">
        <v>0</v>
      </c>
      <c r="V2312" s="3">
        <v>0</v>
      </c>
      <c r="W2312" s="3">
        <v>0</v>
      </c>
      <c r="X2312" s="3" t="s">
        <v>1214</v>
      </c>
      <c r="Y2312" s="3" t="s">
        <v>880</v>
      </c>
      <c r="Z2312" s="3" t="str">
        <f>INDEX(业务类型!$C$4:$C$8,MATCH(纤芯!Y2312,业务类型!$B$4:$B$8,0))</f>
        <v>IDLE</v>
      </c>
      <c r="AA2312" s="3"/>
    </row>
    <row r="2313" spans="1:27" ht="33" x14ac:dyDescent="0.2">
      <c r="A2313" s="3">
        <v>2310</v>
      </c>
      <c r="B2313" s="3">
        <f t="shared" si="179"/>
        <v>37017102072</v>
      </c>
      <c r="C2313" s="3" t="s">
        <v>1166</v>
      </c>
      <c r="D2313" s="3" t="s">
        <v>217</v>
      </c>
      <c r="E2313" s="3" t="str">
        <f>INDEX(光放段!$G$4:$G$237,MATCH(纤芯!G2313,光放段!$C$4:$C$237,0))</f>
        <v>山东二干|济南青岛3号管道光缆:济南四里村-淄博柳泉路</v>
      </c>
      <c r="F2313" s="3">
        <f>INDEX(光放段!$I$4:$I$237,MATCH(纤芯!H2313,光放段!$B$4:$B$237,0))</f>
        <v>37017100000</v>
      </c>
      <c r="G2313" s="3" t="str">
        <f t="shared" si="180"/>
        <v>山东二干|济南青岛3号管道光缆:明水-淄博柳泉路</v>
      </c>
      <c r="H2313" s="3">
        <f>INDEX(光放段!$B$4:$B$237,MATCH(纤芯!G2313,光放段!$C$4:$C$237,0))</f>
        <v>37017102000</v>
      </c>
      <c r="I2313" s="3" t="str">
        <f t="shared" si="181"/>
        <v>济南青岛3号管道光缆</v>
      </c>
      <c r="J2313" s="3" t="str">
        <f>INDEX(子缆名称!$B$4:$B$29,纤芯!M2313)</f>
        <v>F缆</v>
      </c>
      <c r="K2313" s="3">
        <v>72</v>
      </c>
      <c r="L2313" s="3">
        <f t="shared" si="182"/>
        <v>12</v>
      </c>
      <c r="M2313" s="3">
        <f t="shared" si="183"/>
        <v>6</v>
      </c>
      <c r="N2313" s="3" t="s">
        <v>63</v>
      </c>
      <c r="O2313" s="3">
        <f>COUNTIF([1]局站!$D$4:$D$172,"="&amp;N2313)</f>
        <v>1</v>
      </c>
      <c r="P2313" s="3">
        <v>0</v>
      </c>
      <c r="Q2313" s="3">
        <v>0</v>
      </c>
      <c r="R2313" s="3">
        <v>0</v>
      </c>
      <c r="S2313" s="3" t="s">
        <v>64</v>
      </c>
      <c r="T2313" s="3">
        <f>COUNTIF([1]局站!$D$4:$D$172,"="&amp;S2313)</f>
        <v>1</v>
      </c>
      <c r="U2313" s="3">
        <v>0</v>
      </c>
      <c r="V2313" s="3">
        <v>0</v>
      </c>
      <c r="W2313" s="3">
        <v>0</v>
      </c>
      <c r="X2313" s="3" t="s">
        <v>1214</v>
      </c>
      <c r="Y2313" s="3" t="s">
        <v>880</v>
      </c>
      <c r="Z2313" s="3" t="str">
        <f>INDEX(业务类型!$C$4:$C$8,MATCH(纤芯!Y2313,业务类型!$B$4:$B$8,0))</f>
        <v>IDLE</v>
      </c>
      <c r="AA2313" s="3"/>
    </row>
    <row r="2314" spans="1:27" ht="33" x14ac:dyDescent="0.2">
      <c r="A2314" s="3">
        <v>2311</v>
      </c>
      <c r="B2314" s="3">
        <f t="shared" si="179"/>
        <v>37017102073</v>
      </c>
      <c r="C2314" s="3" t="s">
        <v>1166</v>
      </c>
      <c r="D2314" s="3" t="s">
        <v>217</v>
      </c>
      <c r="E2314" s="3" t="str">
        <f>INDEX(光放段!$G$4:$G$237,MATCH(纤芯!G2314,光放段!$C$4:$C$237,0))</f>
        <v>山东二干|济南青岛3号管道光缆:济南四里村-淄博柳泉路</v>
      </c>
      <c r="F2314" s="3">
        <f>INDEX(光放段!$I$4:$I$237,MATCH(纤芯!H2314,光放段!$B$4:$B$237,0))</f>
        <v>37017100000</v>
      </c>
      <c r="G2314" s="3" t="str">
        <f t="shared" si="180"/>
        <v>山东二干|济南青岛3号管道光缆:明水-淄博柳泉路</v>
      </c>
      <c r="H2314" s="3">
        <f>INDEX(光放段!$B$4:$B$237,MATCH(纤芯!G2314,光放段!$C$4:$C$237,0))</f>
        <v>37017102000</v>
      </c>
      <c r="I2314" s="3" t="str">
        <f t="shared" si="181"/>
        <v>济南青岛3号管道光缆</v>
      </c>
      <c r="J2314" s="3" t="str">
        <f>INDEX(子缆名称!$B$4:$B$29,纤芯!M2314)</f>
        <v>G缆</v>
      </c>
      <c r="K2314" s="3">
        <v>73</v>
      </c>
      <c r="L2314" s="3">
        <f t="shared" si="182"/>
        <v>1</v>
      </c>
      <c r="M2314" s="3">
        <f t="shared" si="183"/>
        <v>7</v>
      </c>
      <c r="N2314" s="3" t="s">
        <v>63</v>
      </c>
      <c r="O2314" s="3">
        <f>COUNTIF([1]局站!$D$4:$D$172,"="&amp;N2314)</f>
        <v>1</v>
      </c>
      <c r="P2314" s="3">
        <v>0</v>
      </c>
      <c r="Q2314" s="3">
        <v>0</v>
      </c>
      <c r="R2314" s="3">
        <v>0</v>
      </c>
      <c r="S2314" s="3" t="s">
        <v>64</v>
      </c>
      <c r="T2314" s="3">
        <f>COUNTIF([1]局站!$D$4:$D$172,"="&amp;S2314)</f>
        <v>1</v>
      </c>
      <c r="U2314" s="3">
        <v>0</v>
      </c>
      <c r="V2314" s="3">
        <v>0</v>
      </c>
      <c r="W2314" s="3">
        <v>0</v>
      </c>
      <c r="X2314" s="3" t="s">
        <v>1214</v>
      </c>
      <c r="Y2314" s="3" t="s">
        <v>850</v>
      </c>
      <c r="Z2314" s="3" t="str">
        <f>INDEX(业务类型!$C$4:$C$8,MATCH(纤芯!Y2314,业务类型!$B$4:$B$8,0))</f>
        <v>ONE</v>
      </c>
      <c r="AA2314" s="3" t="s">
        <v>991</v>
      </c>
    </row>
    <row r="2315" spans="1:27" ht="33" x14ac:dyDescent="0.2">
      <c r="A2315" s="3">
        <v>2312</v>
      </c>
      <c r="B2315" s="3">
        <f t="shared" si="179"/>
        <v>37017102074</v>
      </c>
      <c r="C2315" s="3" t="s">
        <v>1166</v>
      </c>
      <c r="D2315" s="3" t="s">
        <v>217</v>
      </c>
      <c r="E2315" s="3" t="str">
        <f>INDEX(光放段!$G$4:$G$237,MATCH(纤芯!G2315,光放段!$C$4:$C$237,0))</f>
        <v>山东二干|济南青岛3号管道光缆:济南四里村-淄博柳泉路</v>
      </c>
      <c r="F2315" s="3">
        <f>INDEX(光放段!$I$4:$I$237,MATCH(纤芯!H2315,光放段!$B$4:$B$237,0))</f>
        <v>37017100000</v>
      </c>
      <c r="G2315" s="3" t="str">
        <f t="shared" si="180"/>
        <v>山东二干|济南青岛3号管道光缆:明水-淄博柳泉路</v>
      </c>
      <c r="H2315" s="3">
        <f>INDEX(光放段!$B$4:$B$237,MATCH(纤芯!G2315,光放段!$C$4:$C$237,0))</f>
        <v>37017102000</v>
      </c>
      <c r="I2315" s="3" t="str">
        <f t="shared" si="181"/>
        <v>济南青岛3号管道光缆</v>
      </c>
      <c r="J2315" s="3" t="str">
        <f>INDEX(子缆名称!$B$4:$B$29,纤芯!M2315)</f>
        <v>G缆</v>
      </c>
      <c r="K2315" s="3">
        <v>74</v>
      </c>
      <c r="L2315" s="3">
        <f t="shared" si="182"/>
        <v>2</v>
      </c>
      <c r="M2315" s="3">
        <f t="shared" si="183"/>
        <v>7</v>
      </c>
      <c r="N2315" s="3" t="s">
        <v>63</v>
      </c>
      <c r="O2315" s="3">
        <f>COUNTIF([1]局站!$D$4:$D$172,"="&amp;N2315)</f>
        <v>1</v>
      </c>
      <c r="P2315" s="3">
        <v>0</v>
      </c>
      <c r="Q2315" s="3">
        <v>0</v>
      </c>
      <c r="R2315" s="3">
        <v>0</v>
      </c>
      <c r="S2315" s="3" t="s">
        <v>64</v>
      </c>
      <c r="T2315" s="3">
        <f>COUNTIF([1]局站!$D$4:$D$172,"="&amp;S2315)</f>
        <v>1</v>
      </c>
      <c r="U2315" s="3">
        <v>0</v>
      </c>
      <c r="V2315" s="3">
        <v>0</v>
      </c>
      <c r="W2315" s="3">
        <v>0</v>
      </c>
      <c r="X2315" s="3" t="s">
        <v>1214</v>
      </c>
      <c r="Y2315" s="3" t="s">
        <v>850</v>
      </c>
      <c r="Z2315" s="3" t="str">
        <f>INDEX(业务类型!$C$4:$C$8,MATCH(纤芯!Y2315,业务类型!$B$4:$B$8,0))</f>
        <v>ONE</v>
      </c>
      <c r="AA2315" s="3" t="s">
        <v>991</v>
      </c>
    </row>
    <row r="2316" spans="1:27" ht="33" x14ac:dyDescent="0.2">
      <c r="A2316" s="3">
        <v>2313</v>
      </c>
      <c r="B2316" s="3">
        <f t="shared" si="179"/>
        <v>37017102075</v>
      </c>
      <c r="C2316" s="3" t="s">
        <v>1166</v>
      </c>
      <c r="D2316" s="3" t="s">
        <v>217</v>
      </c>
      <c r="E2316" s="3" t="str">
        <f>INDEX(光放段!$G$4:$G$237,MATCH(纤芯!G2316,光放段!$C$4:$C$237,0))</f>
        <v>山东二干|济南青岛3号管道光缆:济南四里村-淄博柳泉路</v>
      </c>
      <c r="F2316" s="3">
        <f>INDEX(光放段!$I$4:$I$237,MATCH(纤芯!H2316,光放段!$B$4:$B$237,0))</f>
        <v>37017100000</v>
      </c>
      <c r="G2316" s="3" t="str">
        <f t="shared" si="180"/>
        <v>山东二干|济南青岛3号管道光缆:明水-淄博柳泉路</v>
      </c>
      <c r="H2316" s="3">
        <f>INDEX(光放段!$B$4:$B$237,MATCH(纤芯!G2316,光放段!$C$4:$C$237,0))</f>
        <v>37017102000</v>
      </c>
      <c r="I2316" s="3" t="str">
        <f t="shared" si="181"/>
        <v>济南青岛3号管道光缆</v>
      </c>
      <c r="J2316" s="3" t="str">
        <f>INDEX(子缆名称!$B$4:$B$29,纤芯!M2316)</f>
        <v>G缆</v>
      </c>
      <c r="K2316" s="3">
        <v>75</v>
      </c>
      <c r="L2316" s="3">
        <f t="shared" si="182"/>
        <v>3</v>
      </c>
      <c r="M2316" s="3">
        <f t="shared" si="183"/>
        <v>7</v>
      </c>
      <c r="N2316" s="3" t="s">
        <v>63</v>
      </c>
      <c r="O2316" s="3">
        <f>COUNTIF([1]局站!$D$4:$D$172,"="&amp;N2316)</f>
        <v>1</v>
      </c>
      <c r="P2316" s="3">
        <v>0</v>
      </c>
      <c r="Q2316" s="3">
        <v>0</v>
      </c>
      <c r="R2316" s="3">
        <v>0</v>
      </c>
      <c r="S2316" s="3" t="s">
        <v>64</v>
      </c>
      <c r="T2316" s="3">
        <f>COUNTIF([1]局站!$D$4:$D$172,"="&amp;S2316)</f>
        <v>1</v>
      </c>
      <c r="U2316" s="3">
        <v>0</v>
      </c>
      <c r="V2316" s="3">
        <v>0</v>
      </c>
      <c r="W2316" s="3">
        <v>0</v>
      </c>
      <c r="X2316" s="3" t="s">
        <v>1214</v>
      </c>
      <c r="Y2316" s="3" t="s">
        <v>880</v>
      </c>
      <c r="Z2316" s="3" t="str">
        <f>INDEX(业务类型!$C$4:$C$8,MATCH(纤芯!Y2316,业务类型!$B$4:$B$8,0))</f>
        <v>IDLE</v>
      </c>
      <c r="AA2316" s="3"/>
    </row>
    <row r="2317" spans="1:27" ht="33" x14ac:dyDescent="0.2">
      <c r="A2317" s="3">
        <v>2314</v>
      </c>
      <c r="B2317" s="3">
        <f t="shared" si="179"/>
        <v>37017102076</v>
      </c>
      <c r="C2317" s="3" t="s">
        <v>1166</v>
      </c>
      <c r="D2317" s="3" t="s">
        <v>217</v>
      </c>
      <c r="E2317" s="3" t="str">
        <f>INDEX(光放段!$G$4:$G$237,MATCH(纤芯!G2317,光放段!$C$4:$C$237,0))</f>
        <v>山东二干|济南青岛3号管道光缆:济南四里村-淄博柳泉路</v>
      </c>
      <c r="F2317" s="3">
        <f>INDEX(光放段!$I$4:$I$237,MATCH(纤芯!H2317,光放段!$B$4:$B$237,0))</f>
        <v>37017100000</v>
      </c>
      <c r="G2317" s="3" t="str">
        <f t="shared" si="180"/>
        <v>山东二干|济南青岛3号管道光缆:明水-淄博柳泉路</v>
      </c>
      <c r="H2317" s="3">
        <f>INDEX(光放段!$B$4:$B$237,MATCH(纤芯!G2317,光放段!$C$4:$C$237,0))</f>
        <v>37017102000</v>
      </c>
      <c r="I2317" s="3" t="str">
        <f t="shared" si="181"/>
        <v>济南青岛3号管道光缆</v>
      </c>
      <c r="J2317" s="3" t="str">
        <f>INDEX(子缆名称!$B$4:$B$29,纤芯!M2317)</f>
        <v>G缆</v>
      </c>
      <c r="K2317" s="3">
        <v>76</v>
      </c>
      <c r="L2317" s="3">
        <f t="shared" si="182"/>
        <v>4</v>
      </c>
      <c r="M2317" s="3">
        <f t="shared" si="183"/>
        <v>7</v>
      </c>
      <c r="N2317" s="3" t="s">
        <v>63</v>
      </c>
      <c r="O2317" s="3">
        <f>COUNTIF([1]局站!$D$4:$D$172,"="&amp;N2317)</f>
        <v>1</v>
      </c>
      <c r="P2317" s="3">
        <v>0</v>
      </c>
      <c r="Q2317" s="3">
        <v>0</v>
      </c>
      <c r="R2317" s="3">
        <v>0</v>
      </c>
      <c r="S2317" s="3" t="s">
        <v>64</v>
      </c>
      <c r="T2317" s="3">
        <f>COUNTIF([1]局站!$D$4:$D$172,"="&amp;S2317)</f>
        <v>1</v>
      </c>
      <c r="U2317" s="3">
        <v>0</v>
      </c>
      <c r="V2317" s="3">
        <v>0</v>
      </c>
      <c r="W2317" s="3">
        <v>0</v>
      </c>
      <c r="X2317" s="3" t="s">
        <v>1214</v>
      </c>
      <c r="Y2317" s="3" t="s">
        <v>880</v>
      </c>
      <c r="Z2317" s="3" t="str">
        <f>INDEX(业务类型!$C$4:$C$8,MATCH(纤芯!Y2317,业务类型!$B$4:$B$8,0))</f>
        <v>IDLE</v>
      </c>
      <c r="AA2317" s="3"/>
    </row>
    <row r="2318" spans="1:27" ht="33" x14ac:dyDescent="0.2">
      <c r="A2318" s="3">
        <v>2315</v>
      </c>
      <c r="B2318" s="3">
        <f t="shared" si="179"/>
        <v>37017102077</v>
      </c>
      <c r="C2318" s="3" t="s">
        <v>1166</v>
      </c>
      <c r="D2318" s="3" t="s">
        <v>217</v>
      </c>
      <c r="E2318" s="3" t="str">
        <f>INDEX(光放段!$G$4:$G$237,MATCH(纤芯!G2318,光放段!$C$4:$C$237,0))</f>
        <v>山东二干|济南青岛3号管道光缆:济南四里村-淄博柳泉路</v>
      </c>
      <c r="F2318" s="3">
        <f>INDEX(光放段!$I$4:$I$237,MATCH(纤芯!H2318,光放段!$B$4:$B$237,0))</f>
        <v>37017100000</v>
      </c>
      <c r="G2318" s="3" t="str">
        <f t="shared" si="180"/>
        <v>山东二干|济南青岛3号管道光缆:明水-淄博柳泉路</v>
      </c>
      <c r="H2318" s="3">
        <f>INDEX(光放段!$B$4:$B$237,MATCH(纤芯!G2318,光放段!$C$4:$C$237,0))</f>
        <v>37017102000</v>
      </c>
      <c r="I2318" s="3" t="str">
        <f t="shared" si="181"/>
        <v>济南青岛3号管道光缆</v>
      </c>
      <c r="J2318" s="3" t="str">
        <f>INDEX(子缆名称!$B$4:$B$29,纤芯!M2318)</f>
        <v>G缆</v>
      </c>
      <c r="K2318" s="3">
        <v>77</v>
      </c>
      <c r="L2318" s="3">
        <f t="shared" si="182"/>
        <v>5</v>
      </c>
      <c r="M2318" s="3">
        <f t="shared" si="183"/>
        <v>7</v>
      </c>
      <c r="N2318" s="3" t="s">
        <v>63</v>
      </c>
      <c r="O2318" s="3">
        <f>COUNTIF([1]局站!$D$4:$D$172,"="&amp;N2318)</f>
        <v>1</v>
      </c>
      <c r="P2318" s="3">
        <v>0</v>
      </c>
      <c r="Q2318" s="3">
        <v>0</v>
      </c>
      <c r="R2318" s="3">
        <v>0</v>
      </c>
      <c r="S2318" s="3" t="s">
        <v>64</v>
      </c>
      <c r="T2318" s="3">
        <f>COUNTIF([1]局站!$D$4:$D$172,"="&amp;S2318)</f>
        <v>1</v>
      </c>
      <c r="U2318" s="3">
        <v>0</v>
      </c>
      <c r="V2318" s="3">
        <v>0</v>
      </c>
      <c r="W2318" s="3">
        <v>0</v>
      </c>
      <c r="X2318" s="3" t="s">
        <v>1214</v>
      </c>
      <c r="Y2318" s="3" t="s">
        <v>880</v>
      </c>
      <c r="Z2318" s="3" t="str">
        <f>INDEX(业务类型!$C$4:$C$8,MATCH(纤芯!Y2318,业务类型!$B$4:$B$8,0))</f>
        <v>IDLE</v>
      </c>
      <c r="AA2318" s="3"/>
    </row>
    <row r="2319" spans="1:27" ht="33" x14ac:dyDescent="0.2">
      <c r="A2319" s="3">
        <v>2316</v>
      </c>
      <c r="B2319" s="3">
        <f t="shared" si="179"/>
        <v>37017102078</v>
      </c>
      <c r="C2319" s="3" t="s">
        <v>1166</v>
      </c>
      <c r="D2319" s="3" t="s">
        <v>217</v>
      </c>
      <c r="E2319" s="3" t="str">
        <f>INDEX(光放段!$G$4:$G$237,MATCH(纤芯!G2319,光放段!$C$4:$C$237,0))</f>
        <v>山东二干|济南青岛3号管道光缆:济南四里村-淄博柳泉路</v>
      </c>
      <c r="F2319" s="3">
        <f>INDEX(光放段!$I$4:$I$237,MATCH(纤芯!H2319,光放段!$B$4:$B$237,0))</f>
        <v>37017100000</v>
      </c>
      <c r="G2319" s="3" t="str">
        <f t="shared" si="180"/>
        <v>山东二干|济南青岛3号管道光缆:明水-淄博柳泉路</v>
      </c>
      <c r="H2319" s="3">
        <f>INDEX(光放段!$B$4:$B$237,MATCH(纤芯!G2319,光放段!$C$4:$C$237,0))</f>
        <v>37017102000</v>
      </c>
      <c r="I2319" s="3" t="str">
        <f t="shared" si="181"/>
        <v>济南青岛3号管道光缆</v>
      </c>
      <c r="J2319" s="3" t="str">
        <f>INDEX(子缆名称!$B$4:$B$29,纤芯!M2319)</f>
        <v>G缆</v>
      </c>
      <c r="K2319" s="3">
        <v>78</v>
      </c>
      <c r="L2319" s="3">
        <f t="shared" si="182"/>
        <v>6</v>
      </c>
      <c r="M2319" s="3">
        <f t="shared" si="183"/>
        <v>7</v>
      </c>
      <c r="N2319" s="3" t="s">
        <v>63</v>
      </c>
      <c r="O2319" s="3">
        <f>COUNTIF([1]局站!$D$4:$D$172,"="&amp;N2319)</f>
        <v>1</v>
      </c>
      <c r="P2319" s="3">
        <v>0</v>
      </c>
      <c r="Q2319" s="3">
        <v>0</v>
      </c>
      <c r="R2319" s="3">
        <v>0</v>
      </c>
      <c r="S2319" s="3" t="s">
        <v>64</v>
      </c>
      <c r="T2319" s="3">
        <f>COUNTIF([1]局站!$D$4:$D$172,"="&amp;S2319)</f>
        <v>1</v>
      </c>
      <c r="U2319" s="3">
        <v>0</v>
      </c>
      <c r="V2319" s="3">
        <v>0</v>
      </c>
      <c r="W2319" s="3">
        <v>0</v>
      </c>
      <c r="X2319" s="3" t="s">
        <v>1214</v>
      </c>
      <c r="Y2319" s="3" t="s">
        <v>880</v>
      </c>
      <c r="Z2319" s="3" t="str">
        <f>INDEX(业务类型!$C$4:$C$8,MATCH(纤芯!Y2319,业务类型!$B$4:$B$8,0))</f>
        <v>IDLE</v>
      </c>
      <c r="AA2319" s="3"/>
    </row>
    <row r="2320" spans="1:27" ht="33" x14ac:dyDescent="0.2">
      <c r="A2320" s="3">
        <v>2317</v>
      </c>
      <c r="B2320" s="3">
        <f t="shared" si="179"/>
        <v>37017102079</v>
      </c>
      <c r="C2320" s="3" t="s">
        <v>1166</v>
      </c>
      <c r="D2320" s="3" t="s">
        <v>217</v>
      </c>
      <c r="E2320" s="3" t="str">
        <f>INDEX(光放段!$G$4:$G$237,MATCH(纤芯!G2320,光放段!$C$4:$C$237,0))</f>
        <v>山东二干|济南青岛3号管道光缆:济南四里村-淄博柳泉路</v>
      </c>
      <c r="F2320" s="3">
        <f>INDEX(光放段!$I$4:$I$237,MATCH(纤芯!H2320,光放段!$B$4:$B$237,0))</f>
        <v>37017100000</v>
      </c>
      <c r="G2320" s="3" t="str">
        <f t="shared" si="180"/>
        <v>山东二干|济南青岛3号管道光缆:明水-淄博柳泉路</v>
      </c>
      <c r="H2320" s="3">
        <f>INDEX(光放段!$B$4:$B$237,MATCH(纤芯!G2320,光放段!$C$4:$C$237,0))</f>
        <v>37017102000</v>
      </c>
      <c r="I2320" s="3" t="str">
        <f t="shared" si="181"/>
        <v>济南青岛3号管道光缆</v>
      </c>
      <c r="J2320" s="3" t="str">
        <f>INDEX(子缆名称!$B$4:$B$29,纤芯!M2320)</f>
        <v>G缆</v>
      </c>
      <c r="K2320" s="3">
        <v>79</v>
      </c>
      <c r="L2320" s="3">
        <f t="shared" si="182"/>
        <v>7</v>
      </c>
      <c r="M2320" s="3">
        <f t="shared" si="183"/>
        <v>7</v>
      </c>
      <c r="N2320" s="3" t="s">
        <v>63</v>
      </c>
      <c r="O2320" s="3">
        <f>COUNTIF([1]局站!$D$4:$D$172,"="&amp;N2320)</f>
        <v>1</v>
      </c>
      <c r="P2320" s="3">
        <v>0</v>
      </c>
      <c r="Q2320" s="3">
        <v>0</v>
      </c>
      <c r="R2320" s="3">
        <v>0</v>
      </c>
      <c r="S2320" s="3" t="s">
        <v>64</v>
      </c>
      <c r="T2320" s="3">
        <f>COUNTIF([1]局站!$D$4:$D$172,"="&amp;S2320)</f>
        <v>1</v>
      </c>
      <c r="U2320" s="3">
        <v>0</v>
      </c>
      <c r="V2320" s="3">
        <v>0</v>
      </c>
      <c r="W2320" s="3">
        <v>0</v>
      </c>
      <c r="X2320" s="3" t="s">
        <v>1214</v>
      </c>
      <c r="Y2320" s="3" t="s">
        <v>880</v>
      </c>
      <c r="Z2320" s="3" t="str">
        <f>INDEX(业务类型!$C$4:$C$8,MATCH(纤芯!Y2320,业务类型!$B$4:$B$8,0))</f>
        <v>IDLE</v>
      </c>
      <c r="AA2320" s="3"/>
    </row>
    <row r="2321" spans="1:27" ht="33" x14ac:dyDescent="0.2">
      <c r="A2321" s="3">
        <v>2318</v>
      </c>
      <c r="B2321" s="3">
        <f t="shared" si="179"/>
        <v>37017102080</v>
      </c>
      <c r="C2321" s="3" t="s">
        <v>1166</v>
      </c>
      <c r="D2321" s="3" t="s">
        <v>217</v>
      </c>
      <c r="E2321" s="3" t="str">
        <f>INDEX(光放段!$G$4:$G$237,MATCH(纤芯!G2321,光放段!$C$4:$C$237,0))</f>
        <v>山东二干|济南青岛3号管道光缆:济南四里村-淄博柳泉路</v>
      </c>
      <c r="F2321" s="3">
        <f>INDEX(光放段!$I$4:$I$237,MATCH(纤芯!H2321,光放段!$B$4:$B$237,0))</f>
        <v>37017100000</v>
      </c>
      <c r="G2321" s="3" t="str">
        <f t="shared" si="180"/>
        <v>山东二干|济南青岛3号管道光缆:明水-淄博柳泉路</v>
      </c>
      <c r="H2321" s="3">
        <f>INDEX(光放段!$B$4:$B$237,MATCH(纤芯!G2321,光放段!$C$4:$C$237,0))</f>
        <v>37017102000</v>
      </c>
      <c r="I2321" s="3" t="str">
        <f t="shared" si="181"/>
        <v>济南青岛3号管道光缆</v>
      </c>
      <c r="J2321" s="3" t="str">
        <f>INDEX(子缆名称!$B$4:$B$29,纤芯!M2321)</f>
        <v>G缆</v>
      </c>
      <c r="K2321" s="3">
        <v>80</v>
      </c>
      <c r="L2321" s="3">
        <f t="shared" si="182"/>
        <v>8</v>
      </c>
      <c r="M2321" s="3">
        <f t="shared" si="183"/>
        <v>7</v>
      </c>
      <c r="N2321" s="3" t="s">
        <v>63</v>
      </c>
      <c r="O2321" s="3">
        <f>COUNTIF([1]局站!$D$4:$D$172,"="&amp;N2321)</f>
        <v>1</v>
      </c>
      <c r="P2321" s="3">
        <v>0</v>
      </c>
      <c r="Q2321" s="3">
        <v>0</v>
      </c>
      <c r="R2321" s="3">
        <v>0</v>
      </c>
      <c r="S2321" s="3" t="s">
        <v>64</v>
      </c>
      <c r="T2321" s="3">
        <f>COUNTIF([1]局站!$D$4:$D$172,"="&amp;S2321)</f>
        <v>1</v>
      </c>
      <c r="U2321" s="3">
        <v>0</v>
      </c>
      <c r="V2321" s="3">
        <v>0</v>
      </c>
      <c r="W2321" s="3">
        <v>0</v>
      </c>
      <c r="X2321" s="3" t="s">
        <v>1214</v>
      </c>
      <c r="Y2321" s="3" t="s">
        <v>880</v>
      </c>
      <c r="Z2321" s="3" t="str">
        <f>INDEX(业务类型!$C$4:$C$8,MATCH(纤芯!Y2321,业务类型!$B$4:$B$8,0))</f>
        <v>IDLE</v>
      </c>
      <c r="AA2321" s="3"/>
    </row>
    <row r="2322" spans="1:27" ht="33" x14ac:dyDescent="0.2">
      <c r="A2322" s="3">
        <v>2319</v>
      </c>
      <c r="B2322" s="3">
        <f t="shared" si="179"/>
        <v>37017102081</v>
      </c>
      <c r="C2322" s="3" t="s">
        <v>1166</v>
      </c>
      <c r="D2322" s="3" t="s">
        <v>217</v>
      </c>
      <c r="E2322" s="3" t="str">
        <f>INDEX(光放段!$G$4:$G$237,MATCH(纤芯!G2322,光放段!$C$4:$C$237,0))</f>
        <v>山东二干|济南青岛3号管道光缆:济南四里村-淄博柳泉路</v>
      </c>
      <c r="F2322" s="3">
        <f>INDEX(光放段!$I$4:$I$237,MATCH(纤芯!H2322,光放段!$B$4:$B$237,0))</f>
        <v>37017100000</v>
      </c>
      <c r="G2322" s="3" t="str">
        <f t="shared" si="180"/>
        <v>山东二干|济南青岛3号管道光缆:明水-淄博柳泉路</v>
      </c>
      <c r="H2322" s="3">
        <f>INDEX(光放段!$B$4:$B$237,MATCH(纤芯!G2322,光放段!$C$4:$C$237,0))</f>
        <v>37017102000</v>
      </c>
      <c r="I2322" s="3" t="str">
        <f t="shared" si="181"/>
        <v>济南青岛3号管道光缆</v>
      </c>
      <c r="J2322" s="3" t="str">
        <f>INDEX(子缆名称!$B$4:$B$29,纤芯!M2322)</f>
        <v>G缆</v>
      </c>
      <c r="K2322" s="3">
        <v>81</v>
      </c>
      <c r="L2322" s="3">
        <f t="shared" si="182"/>
        <v>9</v>
      </c>
      <c r="M2322" s="3">
        <f t="shared" si="183"/>
        <v>7</v>
      </c>
      <c r="N2322" s="3" t="s">
        <v>63</v>
      </c>
      <c r="O2322" s="3">
        <f>COUNTIF([1]局站!$D$4:$D$172,"="&amp;N2322)</f>
        <v>1</v>
      </c>
      <c r="P2322" s="3">
        <v>0</v>
      </c>
      <c r="Q2322" s="3">
        <v>0</v>
      </c>
      <c r="R2322" s="3">
        <v>0</v>
      </c>
      <c r="S2322" s="3" t="s">
        <v>64</v>
      </c>
      <c r="T2322" s="3">
        <f>COUNTIF([1]局站!$D$4:$D$172,"="&amp;S2322)</f>
        <v>1</v>
      </c>
      <c r="U2322" s="3">
        <v>0</v>
      </c>
      <c r="V2322" s="3">
        <v>0</v>
      </c>
      <c r="W2322" s="3">
        <v>0</v>
      </c>
      <c r="X2322" s="3" t="s">
        <v>1214</v>
      </c>
      <c r="Y2322" s="3" t="s">
        <v>880</v>
      </c>
      <c r="Z2322" s="3" t="str">
        <f>INDEX(业务类型!$C$4:$C$8,MATCH(纤芯!Y2322,业务类型!$B$4:$B$8,0))</f>
        <v>IDLE</v>
      </c>
      <c r="AA2322" s="3"/>
    </row>
    <row r="2323" spans="1:27" ht="33" x14ac:dyDescent="0.2">
      <c r="A2323" s="3">
        <v>2320</v>
      </c>
      <c r="B2323" s="3">
        <f t="shared" si="179"/>
        <v>37017102082</v>
      </c>
      <c r="C2323" s="3" t="s">
        <v>1166</v>
      </c>
      <c r="D2323" s="3" t="s">
        <v>217</v>
      </c>
      <c r="E2323" s="3" t="str">
        <f>INDEX(光放段!$G$4:$G$237,MATCH(纤芯!G2323,光放段!$C$4:$C$237,0))</f>
        <v>山东二干|济南青岛3号管道光缆:济南四里村-淄博柳泉路</v>
      </c>
      <c r="F2323" s="3">
        <f>INDEX(光放段!$I$4:$I$237,MATCH(纤芯!H2323,光放段!$B$4:$B$237,0))</f>
        <v>37017100000</v>
      </c>
      <c r="G2323" s="3" t="str">
        <f t="shared" si="180"/>
        <v>山东二干|济南青岛3号管道光缆:明水-淄博柳泉路</v>
      </c>
      <c r="H2323" s="3">
        <f>INDEX(光放段!$B$4:$B$237,MATCH(纤芯!G2323,光放段!$C$4:$C$237,0))</f>
        <v>37017102000</v>
      </c>
      <c r="I2323" s="3" t="str">
        <f t="shared" si="181"/>
        <v>济南青岛3号管道光缆</v>
      </c>
      <c r="J2323" s="3" t="str">
        <f>INDEX(子缆名称!$B$4:$B$29,纤芯!M2323)</f>
        <v>G缆</v>
      </c>
      <c r="K2323" s="3">
        <v>82</v>
      </c>
      <c r="L2323" s="3">
        <f t="shared" si="182"/>
        <v>10</v>
      </c>
      <c r="M2323" s="3">
        <f t="shared" si="183"/>
        <v>7</v>
      </c>
      <c r="N2323" s="3" t="s">
        <v>63</v>
      </c>
      <c r="O2323" s="3">
        <f>COUNTIF([1]局站!$D$4:$D$172,"="&amp;N2323)</f>
        <v>1</v>
      </c>
      <c r="P2323" s="3">
        <v>0</v>
      </c>
      <c r="Q2323" s="3">
        <v>0</v>
      </c>
      <c r="R2323" s="3">
        <v>0</v>
      </c>
      <c r="S2323" s="3" t="s">
        <v>64</v>
      </c>
      <c r="T2323" s="3">
        <f>COUNTIF([1]局站!$D$4:$D$172,"="&amp;S2323)</f>
        <v>1</v>
      </c>
      <c r="U2323" s="3">
        <v>0</v>
      </c>
      <c r="V2323" s="3">
        <v>0</v>
      </c>
      <c r="W2323" s="3">
        <v>0</v>
      </c>
      <c r="X2323" s="3" t="s">
        <v>1214</v>
      </c>
      <c r="Y2323" s="3" t="s">
        <v>880</v>
      </c>
      <c r="Z2323" s="3" t="str">
        <f>INDEX(业务类型!$C$4:$C$8,MATCH(纤芯!Y2323,业务类型!$B$4:$B$8,0))</f>
        <v>IDLE</v>
      </c>
      <c r="AA2323" s="3"/>
    </row>
    <row r="2324" spans="1:27" ht="33" x14ac:dyDescent="0.2">
      <c r="A2324" s="3">
        <v>2321</v>
      </c>
      <c r="B2324" s="3">
        <f t="shared" si="179"/>
        <v>37017102083</v>
      </c>
      <c r="C2324" s="3" t="s">
        <v>1166</v>
      </c>
      <c r="D2324" s="3" t="s">
        <v>217</v>
      </c>
      <c r="E2324" s="3" t="str">
        <f>INDEX(光放段!$G$4:$G$237,MATCH(纤芯!G2324,光放段!$C$4:$C$237,0))</f>
        <v>山东二干|济南青岛3号管道光缆:济南四里村-淄博柳泉路</v>
      </c>
      <c r="F2324" s="3">
        <f>INDEX(光放段!$I$4:$I$237,MATCH(纤芯!H2324,光放段!$B$4:$B$237,0))</f>
        <v>37017100000</v>
      </c>
      <c r="G2324" s="3" t="str">
        <f t="shared" si="180"/>
        <v>山东二干|济南青岛3号管道光缆:明水-淄博柳泉路</v>
      </c>
      <c r="H2324" s="3">
        <f>INDEX(光放段!$B$4:$B$237,MATCH(纤芯!G2324,光放段!$C$4:$C$237,0))</f>
        <v>37017102000</v>
      </c>
      <c r="I2324" s="3" t="str">
        <f t="shared" si="181"/>
        <v>济南青岛3号管道光缆</v>
      </c>
      <c r="J2324" s="3" t="str">
        <f>INDEX(子缆名称!$B$4:$B$29,纤芯!M2324)</f>
        <v>G缆</v>
      </c>
      <c r="K2324" s="3">
        <v>83</v>
      </c>
      <c r="L2324" s="3">
        <f t="shared" si="182"/>
        <v>11</v>
      </c>
      <c r="M2324" s="3">
        <f t="shared" si="183"/>
        <v>7</v>
      </c>
      <c r="N2324" s="3" t="s">
        <v>63</v>
      </c>
      <c r="O2324" s="3">
        <f>COUNTIF([1]局站!$D$4:$D$172,"="&amp;N2324)</f>
        <v>1</v>
      </c>
      <c r="P2324" s="3">
        <v>0</v>
      </c>
      <c r="Q2324" s="3">
        <v>0</v>
      </c>
      <c r="R2324" s="3">
        <v>0</v>
      </c>
      <c r="S2324" s="3" t="s">
        <v>64</v>
      </c>
      <c r="T2324" s="3">
        <f>COUNTIF([1]局站!$D$4:$D$172,"="&amp;S2324)</f>
        <v>1</v>
      </c>
      <c r="U2324" s="3">
        <v>0</v>
      </c>
      <c r="V2324" s="3">
        <v>0</v>
      </c>
      <c r="W2324" s="3">
        <v>0</v>
      </c>
      <c r="X2324" s="3" t="s">
        <v>1214</v>
      </c>
      <c r="Y2324" s="3" t="s">
        <v>880</v>
      </c>
      <c r="Z2324" s="3" t="str">
        <f>INDEX(业务类型!$C$4:$C$8,MATCH(纤芯!Y2324,业务类型!$B$4:$B$8,0))</f>
        <v>IDLE</v>
      </c>
      <c r="AA2324" s="3"/>
    </row>
    <row r="2325" spans="1:27" ht="33" x14ac:dyDescent="0.2">
      <c r="A2325" s="3">
        <v>2322</v>
      </c>
      <c r="B2325" s="3">
        <f t="shared" ref="B2325:B2388" si="184">H2325+K2325</f>
        <v>37017102084</v>
      </c>
      <c r="C2325" s="3" t="s">
        <v>1166</v>
      </c>
      <c r="D2325" s="3" t="s">
        <v>217</v>
      </c>
      <c r="E2325" s="3" t="str">
        <f>INDEX(光放段!$G$4:$G$237,MATCH(纤芯!G2325,光放段!$C$4:$C$237,0))</f>
        <v>山东二干|济南青岛3号管道光缆:济南四里村-淄博柳泉路</v>
      </c>
      <c r="F2325" s="3">
        <f>INDEX(光放段!$I$4:$I$237,MATCH(纤芯!H2325,光放段!$B$4:$B$237,0))</f>
        <v>37017100000</v>
      </c>
      <c r="G2325" s="3" t="str">
        <f t="shared" si="180"/>
        <v>山东二干|济南青岛3号管道光缆:明水-淄博柳泉路</v>
      </c>
      <c r="H2325" s="3">
        <f>INDEX(光放段!$B$4:$B$237,MATCH(纤芯!G2325,光放段!$C$4:$C$237,0))</f>
        <v>37017102000</v>
      </c>
      <c r="I2325" s="3" t="str">
        <f t="shared" si="181"/>
        <v>济南青岛3号管道光缆</v>
      </c>
      <c r="J2325" s="3" t="str">
        <f>INDEX(子缆名称!$B$4:$B$29,纤芯!M2325)</f>
        <v>G缆</v>
      </c>
      <c r="K2325" s="3">
        <v>84</v>
      </c>
      <c r="L2325" s="3">
        <f t="shared" si="182"/>
        <v>12</v>
      </c>
      <c r="M2325" s="3">
        <f t="shared" si="183"/>
        <v>7</v>
      </c>
      <c r="N2325" s="3" t="s">
        <v>63</v>
      </c>
      <c r="O2325" s="3">
        <f>COUNTIF([1]局站!$D$4:$D$172,"="&amp;N2325)</f>
        <v>1</v>
      </c>
      <c r="P2325" s="3">
        <v>0</v>
      </c>
      <c r="Q2325" s="3">
        <v>0</v>
      </c>
      <c r="R2325" s="3">
        <v>0</v>
      </c>
      <c r="S2325" s="3" t="s">
        <v>64</v>
      </c>
      <c r="T2325" s="3">
        <f>COUNTIF([1]局站!$D$4:$D$172,"="&amp;S2325)</f>
        <v>1</v>
      </c>
      <c r="U2325" s="3">
        <v>0</v>
      </c>
      <c r="V2325" s="3">
        <v>0</v>
      </c>
      <c r="W2325" s="3">
        <v>0</v>
      </c>
      <c r="X2325" s="3" t="s">
        <v>1214</v>
      </c>
      <c r="Y2325" s="3" t="s">
        <v>880</v>
      </c>
      <c r="Z2325" s="3" t="str">
        <f>INDEX(业务类型!$C$4:$C$8,MATCH(纤芯!Y2325,业务类型!$B$4:$B$8,0))</f>
        <v>IDLE</v>
      </c>
      <c r="AA2325" s="3"/>
    </row>
    <row r="2326" spans="1:27" ht="33" x14ac:dyDescent="0.2">
      <c r="A2326" s="3">
        <v>2323</v>
      </c>
      <c r="B2326" s="3">
        <f t="shared" si="184"/>
        <v>37017102085</v>
      </c>
      <c r="C2326" s="3" t="s">
        <v>1166</v>
      </c>
      <c r="D2326" s="3" t="s">
        <v>217</v>
      </c>
      <c r="E2326" s="3" t="str">
        <f>INDEX(光放段!$G$4:$G$237,MATCH(纤芯!G2326,光放段!$C$4:$C$237,0))</f>
        <v>山东二干|济南青岛3号管道光缆:济南四里村-淄博柳泉路</v>
      </c>
      <c r="F2326" s="3">
        <f>INDEX(光放段!$I$4:$I$237,MATCH(纤芯!H2326,光放段!$B$4:$B$237,0))</f>
        <v>37017100000</v>
      </c>
      <c r="G2326" s="3" t="str">
        <f t="shared" si="180"/>
        <v>山东二干|济南青岛3号管道光缆:明水-淄博柳泉路</v>
      </c>
      <c r="H2326" s="3">
        <f>INDEX(光放段!$B$4:$B$237,MATCH(纤芯!G2326,光放段!$C$4:$C$237,0))</f>
        <v>37017102000</v>
      </c>
      <c r="I2326" s="3" t="str">
        <f t="shared" si="181"/>
        <v>济南青岛3号管道光缆</v>
      </c>
      <c r="J2326" s="3" t="str">
        <f>INDEX(子缆名称!$B$4:$B$29,纤芯!M2326)</f>
        <v>H缆</v>
      </c>
      <c r="K2326" s="3">
        <v>85</v>
      </c>
      <c r="L2326" s="3">
        <f t="shared" si="182"/>
        <v>1</v>
      </c>
      <c r="M2326" s="3">
        <f t="shared" si="183"/>
        <v>8</v>
      </c>
      <c r="N2326" s="3" t="s">
        <v>63</v>
      </c>
      <c r="O2326" s="3">
        <f>COUNTIF([1]局站!$D$4:$D$172,"="&amp;N2326)</f>
        <v>1</v>
      </c>
      <c r="P2326" s="3">
        <v>0</v>
      </c>
      <c r="Q2326" s="3">
        <v>0</v>
      </c>
      <c r="R2326" s="3">
        <v>0</v>
      </c>
      <c r="S2326" s="3" t="s">
        <v>64</v>
      </c>
      <c r="T2326" s="3">
        <f>COUNTIF([1]局站!$D$4:$D$172,"="&amp;S2326)</f>
        <v>1</v>
      </c>
      <c r="U2326" s="3">
        <v>0</v>
      </c>
      <c r="V2326" s="3">
        <v>0</v>
      </c>
      <c r="W2326" s="3">
        <v>0</v>
      </c>
      <c r="X2326" s="3" t="s">
        <v>1214</v>
      </c>
      <c r="Y2326" s="3" t="s">
        <v>880</v>
      </c>
      <c r="Z2326" s="3" t="str">
        <f>INDEX(业务类型!$C$4:$C$8,MATCH(纤芯!Y2326,业务类型!$B$4:$B$8,0))</f>
        <v>IDLE</v>
      </c>
      <c r="AA2326" s="3"/>
    </row>
    <row r="2327" spans="1:27" ht="33" x14ac:dyDescent="0.2">
      <c r="A2327" s="3">
        <v>2324</v>
      </c>
      <c r="B2327" s="3">
        <f t="shared" si="184"/>
        <v>37017102086</v>
      </c>
      <c r="C2327" s="3" t="s">
        <v>1166</v>
      </c>
      <c r="D2327" s="3" t="s">
        <v>217</v>
      </c>
      <c r="E2327" s="3" t="str">
        <f>INDEX(光放段!$G$4:$G$237,MATCH(纤芯!G2327,光放段!$C$4:$C$237,0))</f>
        <v>山东二干|济南青岛3号管道光缆:济南四里村-淄博柳泉路</v>
      </c>
      <c r="F2327" s="3">
        <f>INDEX(光放段!$I$4:$I$237,MATCH(纤芯!H2327,光放段!$B$4:$B$237,0))</f>
        <v>37017100000</v>
      </c>
      <c r="G2327" s="3" t="str">
        <f t="shared" si="180"/>
        <v>山东二干|济南青岛3号管道光缆:明水-淄博柳泉路</v>
      </c>
      <c r="H2327" s="3">
        <f>INDEX(光放段!$B$4:$B$237,MATCH(纤芯!G2327,光放段!$C$4:$C$237,0))</f>
        <v>37017102000</v>
      </c>
      <c r="I2327" s="3" t="str">
        <f t="shared" si="181"/>
        <v>济南青岛3号管道光缆</v>
      </c>
      <c r="J2327" s="3" t="str">
        <f>INDEX(子缆名称!$B$4:$B$29,纤芯!M2327)</f>
        <v>H缆</v>
      </c>
      <c r="K2327" s="3">
        <v>86</v>
      </c>
      <c r="L2327" s="3">
        <f t="shared" si="182"/>
        <v>2</v>
      </c>
      <c r="M2327" s="3">
        <f t="shared" si="183"/>
        <v>8</v>
      </c>
      <c r="N2327" s="3" t="s">
        <v>63</v>
      </c>
      <c r="O2327" s="3">
        <f>COUNTIF([1]局站!$D$4:$D$172,"="&amp;N2327)</f>
        <v>1</v>
      </c>
      <c r="P2327" s="3">
        <v>0</v>
      </c>
      <c r="Q2327" s="3">
        <v>0</v>
      </c>
      <c r="R2327" s="3">
        <v>0</v>
      </c>
      <c r="S2327" s="3" t="s">
        <v>64</v>
      </c>
      <c r="T2327" s="3">
        <f>COUNTIF([1]局站!$D$4:$D$172,"="&amp;S2327)</f>
        <v>1</v>
      </c>
      <c r="U2327" s="3">
        <v>0</v>
      </c>
      <c r="V2327" s="3">
        <v>0</v>
      </c>
      <c r="W2327" s="3">
        <v>0</v>
      </c>
      <c r="X2327" s="3" t="s">
        <v>1214</v>
      </c>
      <c r="Y2327" s="3" t="s">
        <v>880</v>
      </c>
      <c r="Z2327" s="3" t="str">
        <f>INDEX(业务类型!$C$4:$C$8,MATCH(纤芯!Y2327,业务类型!$B$4:$B$8,0))</f>
        <v>IDLE</v>
      </c>
      <c r="AA2327" s="3"/>
    </row>
    <row r="2328" spans="1:27" ht="33" x14ac:dyDescent="0.2">
      <c r="A2328" s="3">
        <v>2325</v>
      </c>
      <c r="B2328" s="3">
        <f t="shared" si="184"/>
        <v>37017102087</v>
      </c>
      <c r="C2328" s="3" t="s">
        <v>1166</v>
      </c>
      <c r="D2328" s="3" t="s">
        <v>217</v>
      </c>
      <c r="E2328" s="3" t="str">
        <f>INDEX(光放段!$G$4:$G$237,MATCH(纤芯!G2328,光放段!$C$4:$C$237,0))</f>
        <v>山东二干|济南青岛3号管道光缆:济南四里村-淄博柳泉路</v>
      </c>
      <c r="F2328" s="3">
        <f>INDEX(光放段!$I$4:$I$237,MATCH(纤芯!H2328,光放段!$B$4:$B$237,0))</f>
        <v>37017100000</v>
      </c>
      <c r="G2328" s="3" t="str">
        <f t="shared" si="180"/>
        <v>山东二干|济南青岛3号管道光缆:明水-淄博柳泉路</v>
      </c>
      <c r="H2328" s="3">
        <f>INDEX(光放段!$B$4:$B$237,MATCH(纤芯!G2328,光放段!$C$4:$C$237,0))</f>
        <v>37017102000</v>
      </c>
      <c r="I2328" s="3" t="str">
        <f t="shared" si="181"/>
        <v>济南青岛3号管道光缆</v>
      </c>
      <c r="J2328" s="3" t="str">
        <f>INDEX(子缆名称!$B$4:$B$29,纤芯!M2328)</f>
        <v>H缆</v>
      </c>
      <c r="K2328" s="3">
        <v>87</v>
      </c>
      <c r="L2328" s="3">
        <f t="shared" si="182"/>
        <v>3</v>
      </c>
      <c r="M2328" s="3">
        <f t="shared" si="183"/>
        <v>8</v>
      </c>
      <c r="N2328" s="3" t="s">
        <v>63</v>
      </c>
      <c r="O2328" s="3">
        <f>COUNTIF([1]局站!$D$4:$D$172,"="&amp;N2328)</f>
        <v>1</v>
      </c>
      <c r="P2328" s="3">
        <v>0</v>
      </c>
      <c r="Q2328" s="3">
        <v>0</v>
      </c>
      <c r="R2328" s="3">
        <v>0</v>
      </c>
      <c r="S2328" s="3" t="s">
        <v>64</v>
      </c>
      <c r="T2328" s="3">
        <f>COUNTIF([1]局站!$D$4:$D$172,"="&amp;S2328)</f>
        <v>1</v>
      </c>
      <c r="U2328" s="3">
        <v>0</v>
      </c>
      <c r="V2328" s="3">
        <v>0</v>
      </c>
      <c r="W2328" s="3">
        <v>0</v>
      </c>
      <c r="X2328" s="3" t="s">
        <v>1214</v>
      </c>
      <c r="Y2328" s="3" t="s">
        <v>880</v>
      </c>
      <c r="Z2328" s="3" t="str">
        <f>INDEX(业务类型!$C$4:$C$8,MATCH(纤芯!Y2328,业务类型!$B$4:$B$8,0))</f>
        <v>IDLE</v>
      </c>
      <c r="AA2328" s="3"/>
    </row>
    <row r="2329" spans="1:27" ht="33" x14ac:dyDescent="0.2">
      <c r="A2329" s="3">
        <v>2326</v>
      </c>
      <c r="B2329" s="3">
        <f t="shared" si="184"/>
        <v>37017102088</v>
      </c>
      <c r="C2329" s="3" t="s">
        <v>1166</v>
      </c>
      <c r="D2329" s="3" t="s">
        <v>217</v>
      </c>
      <c r="E2329" s="3" t="str">
        <f>INDEX(光放段!$G$4:$G$237,MATCH(纤芯!G2329,光放段!$C$4:$C$237,0))</f>
        <v>山东二干|济南青岛3号管道光缆:济南四里村-淄博柳泉路</v>
      </c>
      <c r="F2329" s="3">
        <f>INDEX(光放段!$I$4:$I$237,MATCH(纤芯!H2329,光放段!$B$4:$B$237,0))</f>
        <v>37017100000</v>
      </c>
      <c r="G2329" s="3" t="str">
        <f t="shared" si="180"/>
        <v>山东二干|济南青岛3号管道光缆:明水-淄博柳泉路</v>
      </c>
      <c r="H2329" s="3">
        <f>INDEX(光放段!$B$4:$B$237,MATCH(纤芯!G2329,光放段!$C$4:$C$237,0))</f>
        <v>37017102000</v>
      </c>
      <c r="I2329" s="3" t="str">
        <f t="shared" si="181"/>
        <v>济南青岛3号管道光缆</v>
      </c>
      <c r="J2329" s="3" t="str">
        <f>INDEX(子缆名称!$B$4:$B$29,纤芯!M2329)</f>
        <v>H缆</v>
      </c>
      <c r="K2329" s="3">
        <v>88</v>
      </c>
      <c r="L2329" s="3">
        <f t="shared" si="182"/>
        <v>4</v>
      </c>
      <c r="M2329" s="3">
        <f t="shared" si="183"/>
        <v>8</v>
      </c>
      <c r="N2329" s="3" t="s">
        <v>63</v>
      </c>
      <c r="O2329" s="3">
        <f>COUNTIF([1]局站!$D$4:$D$172,"="&amp;N2329)</f>
        <v>1</v>
      </c>
      <c r="P2329" s="3">
        <v>0</v>
      </c>
      <c r="Q2329" s="3">
        <v>0</v>
      </c>
      <c r="R2329" s="3">
        <v>0</v>
      </c>
      <c r="S2329" s="3" t="s">
        <v>64</v>
      </c>
      <c r="T2329" s="3">
        <f>COUNTIF([1]局站!$D$4:$D$172,"="&amp;S2329)</f>
        <v>1</v>
      </c>
      <c r="U2329" s="3">
        <v>0</v>
      </c>
      <c r="V2329" s="3">
        <v>0</v>
      </c>
      <c r="W2329" s="3">
        <v>0</v>
      </c>
      <c r="X2329" s="3" t="s">
        <v>1214</v>
      </c>
      <c r="Y2329" s="3" t="s">
        <v>880</v>
      </c>
      <c r="Z2329" s="3" t="str">
        <f>INDEX(业务类型!$C$4:$C$8,MATCH(纤芯!Y2329,业务类型!$B$4:$B$8,0))</f>
        <v>IDLE</v>
      </c>
      <c r="AA2329" s="3"/>
    </row>
    <row r="2330" spans="1:27" ht="33" x14ac:dyDescent="0.2">
      <c r="A2330" s="3">
        <v>2327</v>
      </c>
      <c r="B2330" s="3">
        <f t="shared" si="184"/>
        <v>37017102089</v>
      </c>
      <c r="C2330" s="3" t="s">
        <v>1166</v>
      </c>
      <c r="D2330" s="3" t="s">
        <v>217</v>
      </c>
      <c r="E2330" s="3" t="str">
        <f>INDEX(光放段!$G$4:$G$237,MATCH(纤芯!G2330,光放段!$C$4:$C$237,0))</f>
        <v>山东二干|济南青岛3号管道光缆:济南四里村-淄博柳泉路</v>
      </c>
      <c r="F2330" s="3">
        <f>INDEX(光放段!$I$4:$I$237,MATCH(纤芯!H2330,光放段!$B$4:$B$237,0))</f>
        <v>37017100000</v>
      </c>
      <c r="G2330" s="3" t="str">
        <f t="shared" si="180"/>
        <v>山东二干|济南青岛3号管道光缆:明水-淄博柳泉路</v>
      </c>
      <c r="H2330" s="3">
        <f>INDEX(光放段!$B$4:$B$237,MATCH(纤芯!G2330,光放段!$C$4:$C$237,0))</f>
        <v>37017102000</v>
      </c>
      <c r="I2330" s="3" t="str">
        <f t="shared" si="181"/>
        <v>济南青岛3号管道光缆</v>
      </c>
      <c r="J2330" s="3" t="str">
        <f>INDEX(子缆名称!$B$4:$B$29,纤芯!M2330)</f>
        <v>H缆</v>
      </c>
      <c r="K2330" s="3">
        <v>89</v>
      </c>
      <c r="L2330" s="3">
        <f t="shared" si="182"/>
        <v>5</v>
      </c>
      <c r="M2330" s="3">
        <f t="shared" si="183"/>
        <v>8</v>
      </c>
      <c r="N2330" s="3" t="s">
        <v>63</v>
      </c>
      <c r="O2330" s="3">
        <f>COUNTIF([1]局站!$D$4:$D$172,"="&amp;N2330)</f>
        <v>1</v>
      </c>
      <c r="P2330" s="3">
        <v>0</v>
      </c>
      <c r="Q2330" s="3">
        <v>0</v>
      </c>
      <c r="R2330" s="3">
        <v>0</v>
      </c>
      <c r="S2330" s="3" t="s">
        <v>64</v>
      </c>
      <c r="T2330" s="3">
        <f>COUNTIF([1]局站!$D$4:$D$172,"="&amp;S2330)</f>
        <v>1</v>
      </c>
      <c r="U2330" s="3">
        <v>0</v>
      </c>
      <c r="V2330" s="3">
        <v>0</v>
      </c>
      <c r="W2330" s="3">
        <v>0</v>
      </c>
      <c r="X2330" s="3" t="s">
        <v>1214</v>
      </c>
      <c r="Y2330" s="3" t="s">
        <v>880</v>
      </c>
      <c r="Z2330" s="3" t="str">
        <f>INDEX(业务类型!$C$4:$C$8,MATCH(纤芯!Y2330,业务类型!$B$4:$B$8,0))</f>
        <v>IDLE</v>
      </c>
      <c r="AA2330" s="3"/>
    </row>
    <row r="2331" spans="1:27" ht="33" x14ac:dyDescent="0.2">
      <c r="A2331" s="3">
        <v>2328</v>
      </c>
      <c r="B2331" s="3">
        <f t="shared" si="184"/>
        <v>37017102090</v>
      </c>
      <c r="C2331" s="3" t="s">
        <v>1166</v>
      </c>
      <c r="D2331" s="3" t="s">
        <v>217</v>
      </c>
      <c r="E2331" s="3" t="str">
        <f>INDEX(光放段!$G$4:$G$237,MATCH(纤芯!G2331,光放段!$C$4:$C$237,0))</f>
        <v>山东二干|济南青岛3号管道光缆:济南四里村-淄博柳泉路</v>
      </c>
      <c r="F2331" s="3">
        <f>INDEX(光放段!$I$4:$I$237,MATCH(纤芯!H2331,光放段!$B$4:$B$237,0))</f>
        <v>37017100000</v>
      </c>
      <c r="G2331" s="3" t="str">
        <f t="shared" si="180"/>
        <v>山东二干|济南青岛3号管道光缆:明水-淄博柳泉路</v>
      </c>
      <c r="H2331" s="3">
        <f>INDEX(光放段!$B$4:$B$237,MATCH(纤芯!G2331,光放段!$C$4:$C$237,0))</f>
        <v>37017102000</v>
      </c>
      <c r="I2331" s="3" t="str">
        <f t="shared" si="181"/>
        <v>济南青岛3号管道光缆</v>
      </c>
      <c r="J2331" s="3" t="str">
        <f>INDEX(子缆名称!$B$4:$B$29,纤芯!M2331)</f>
        <v>H缆</v>
      </c>
      <c r="K2331" s="3">
        <v>90</v>
      </c>
      <c r="L2331" s="3">
        <f t="shared" si="182"/>
        <v>6</v>
      </c>
      <c r="M2331" s="3">
        <f t="shared" si="183"/>
        <v>8</v>
      </c>
      <c r="N2331" s="3" t="s">
        <v>63</v>
      </c>
      <c r="O2331" s="3">
        <f>COUNTIF([1]局站!$D$4:$D$172,"="&amp;N2331)</f>
        <v>1</v>
      </c>
      <c r="P2331" s="3">
        <v>0</v>
      </c>
      <c r="Q2331" s="3">
        <v>0</v>
      </c>
      <c r="R2331" s="3">
        <v>0</v>
      </c>
      <c r="S2331" s="3" t="s">
        <v>64</v>
      </c>
      <c r="T2331" s="3">
        <f>COUNTIF([1]局站!$D$4:$D$172,"="&amp;S2331)</f>
        <v>1</v>
      </c>
      <c r="U2331" s="3">
        <v>0</v>
      </c>
      <c r="V2331" s="3">
        <v>0</v>
      </c>
      <c r="W2331" s="3">
        <v>0</v>
      </c>
      <c r="X2331" s="3" t="s">
        <v>1214</v>
      </c>
      <c r="Y2331" s="3" t="s">
        <v>880</v>
      </c>
      <c r="Z2331" s="3" t="str">
        <f>INDEX(业务类型!$C$4:$C$8,MATCH(纤芯!Y2331,业务类型!$B$4:$B$8,0))</f>
        <v>IDLE</v>
      </c>
      <c r="AA2331" s="3"/>
    </row>
    <row r="2332" spans="1:27" ht="33" x14ac:dyDescent="0.2">
      <c r="A2332" s="3">
        <v>2329</v>
      </c>
      <c r="B2332" s="3">
        <f t="shared" si="184"/>
        <v>37017102091</v>
      </c>
      <c r="C2332" s="3" t="s">
        <v>1166</v>
      </c>
      <c r="D2332" s="3" t="s">
        <v>217</v>
      </c>
      <c r="E2332" s="3" t="str">
        <f>INDEX(光放段!$G$4:$G$237,MATCH(纤芯!G2332,光放段!$C$4:$C$237,0))</f>
        <v>山东二干|济南青岛3号管道光缆:济南四里村-淄博柳泉路</v>
      </c>
      <c r="F2332" s="3">
        <f>INDEX(光放段!$I$4:$I$237,MATCH(纤芯!H2332,光放段!$B$4:$B$237,0))</f>
        <v>37017100000</v>
      </c>
      <c r="G2332" s="3" t="str">
        <f t="shared" si="180"/>
        <v>山东二干|济南青岛3号管道光缆:明水-淄博柳泉路</v>
      </c>
      <c r="H2332" s="3">
        <f>INDEX(光放段!$B$4:$B$237,MATCH(纤芯!G2332,光放段!$C$4:$C$237,0))</f>
        <v>37017102000</v>
      </c>
      <c r="I2332" s="3" t="str">
        <f t="shared" si="181"/>
        <v>济南青岛3号管道光缆</v>
      </c>
      <c r="J2332" s="3" t="str">
        <f>INDEX(子缆名称!$B$4:$B$29,纤芯!M2332)</f>
        <v>H缆</v>
      </c>
      <c r="K2332" s="3">
        <v>91</v>
      </c>
      <c r="L2332" s="3">
        <f t="shared" si="182"/>
        <v>7</v>
      </c>
      <c r="M2332" s="3">
        <f t="shared" si="183"/>
        <v>8</v>
      </c>
      <c r="N2332" s="3" t="s">
        <v>63</v>
      </c>
      <c r="O2332" s="3">
        <f>COUNTIF([1]局站!$D$4:$D$172,"="&amp;N2332)</f>
        <v>1</v>
      </c>
      <c r="P2332" s="3">
        <v>0</v>
      </c>
      <c r="Q2332" s="3">
        <v>0</v>
      </c>
      <c r="R2332" s="3">
        <v>0</v>
      </c>
      <c r="S2332" s="3" t="s">
        <v>64</v>
      </c>
      <c r="T2332" s="3">
        <f>COUNTIF([1]局站!$D$4:$D$172,"="&amp;S2332)</f>
        <v>1</v>
      </c>
      <c r="U2332" s="3">
        <v>0</v>
      </c>
      <c r="V2332" s="3">
        <v>0</v>
      </c>
      <c r="W2332" s="3">
        <v>0</v>
      </c>
      <c r="X2332" s="3" t="s">
        <v>1214</v>
      </c>
      <c r="Y2332" s="3" t="s">
        <v>880</v>
      </c>
      <c r="Z2332" s="3" t="str">
        <f>INDEX(业务类型!$C$4:$C$8,MATCH(纤芯!Y2332,业务类型!$B$4:$B$8,0))</f>
        <v>IDLE</v>
      </c>
      <c r="AA2332" s="3"/>
    </row>
    <row r="2333" spans="1:27" ht="33" x14ac:dyDescent="0.2">
      <c r="A2333" s="3">
        <v>2330</v>
      </c>
      <c r="B2333" s="3">
        <f t="shared" si="184"/>
        <v>37017102092</v>
      </c>
      <c r="C2333" s="3" t="s">
        <v>1166</v>
      </c>
      <c r="D2333" s="3" t="s">
        <v>217</v>
      </c>
      <c r="E2333" s="3" t="str">
        <f>INDEX(光放段!$G$4:$G$237,MATCH(纤芯!G2333,光放段!$C$4:$C$237,0))</f>
        <v>山东二干|济南青岛3号管道光缆:济南四里村-淄博柳泉路</v>
      </c>
      <c r="F2333" s="3">
        <f>INDEX(光放段!$I$4:$I$237,MATCH(纤芯!H2333,光放段!$B$4:$B$237,0))</f>
        <v>37017100000</v>
      </c>
      <c r="G2333" s="3" t="str">
        <f t="shared" si="180"/>
        <v>山东二干|济南青岛3号管道光缆:明水-淄博柳泉路</v>
      </c>
      <c r="H2333" s="3">
        <f>INDEX(光放段!$B$4:$B$237,MATCH(纤芯!G2333,光放段!$C$4:$C$237,0))</f>
        <v>37017102000</v>
      </c>
      <c r="I2333" s="3" t="str">
        <f t="shared" si="181"/>
        <v>济南青岛3号管道光缆</v>
      </c>
      <c r="J2333" s="3" t="str">
        <f>INDEX(子缆名称!$B$4:$B$29,纤芯!M2333)</f>
        <v>H缆</v>
      </c>
      <c r="K2333" s="3">
        <v>92</v>
      </c>
      <c r="L2333" s="3">
        <f t="shared" si="182"/>
        <v>8</v>
      </c>
      <c r="M2333" s="3">
        <f t="shared" si="183"/>
        <v>8</v>
      </c>
      <c r="N2333" s="3" t="s">
        <v>63</v>
      </c>
      <c r="O2333" s="3">
        <f>COUNTIF([1]局站!$D$4:$D$172,"="&amp;N2333)</f>
        <v>1</v>
      </c>
      <c r="P2333" s="3">
        <v>0</v>
      </c>
      <c r="Q2333" s="3">
        <v>0</v>
      </c>
      <c r="R2333" s="3">
        <v>0</v>
      </c>
      <c r="S2333" s="3" t="s">
        <v>64</v>
      </c>
      <c r="T2333" s="3">
        <f>COUNTIF([1]局站!$D$4:$D$172,"="&amp;S2333)</f>
        <v>1</v>
      </c>
      <c r="U2333" s="3">
        <v>0</v>
      </c>
      <c r="V2333" s="3">
        <v>0</v>
      </c>
      <c r="W2333" s="3">
        <v>0</v>
      </c>
      <c r="X2333" s="3" t="s">
        <v>1214</v>
      </c>
      <c r="Y2333" s="3" t="s">
        <v>880</v>
      </c>
      <c r="Z2333" s="3" t="str">
        <f>INDEX(业务类型!$C$4:$C$8,MATCH(纤芯!Y2333,业务类型!$B$4:$B$8,0))</f>
        <v>IDLE</v>
      </c>
      <c r="AA2333" s="3"/>
    </row>
    <row r="2334" spans="1:27" ht="33" x14ac:dyDescent="0.2">
      <c r="A2334" s="3">
        <v>2331</v>
      </c>
      <c r="B2334" s="3">
        <f t="shared" si="184"/>
        <v>37017102093</v>
      </c>
      <c r="C2334" s="3" t="s">
        <v>1166</v>
      </c>
      <c r="D2334" s="3" t="s">
        <v>217</v>
      </c>
      <c r="E2334" s="3" t="str">
        <f>INDEX(光放段!$G$4:$G$237,MATCH(纤芯!G2334,光放段!$C$4:$C$237,0))</f>
        <v>山东二干|济南青岛3号管道光缆:济南四里村-淄博柳泉路</v>
      </c>
      <c r="F2334" s="3">
        <f>INDEX(光放段!$I$4:$I$237,MATCH(纤芯!H2334,光放段!$B$4:$B$237,0))</f>
        <v>37017100000</v>
      </c>
      <c r="G2334" s="3" t="str">
        <f t="shared" si="180"/>
        <v>山东二干|济南青岛3号管道光缆:明水-淄博柳泉路</v>
      </c>
      <c r="H2334" s="3">
        <f>INDEX(光放段!$B$4:$B$237,MATCH(纤芯!G2334,光放段!$C$4:$C$237,0))</f>
        <v>37017102000</v>
      </c>
      <c r="I2334" s="3" t="str">
        <f t="shared" si="181"/>
        <v>济南青岛3号管道光缆</v>
      </c>
      <c r="J2334" s="3" t="str">
        <f>INDEX(子缆名称!$B$4:$B$29,纤芯!M2334)</f>
        <v>H缆</v>
      </c>
      <c r="K2334" s="3">
        <v>93</v>
      </c>
      <c r="L2334" s="3">
        <f t="shared" si="182"/>
        <v>9</v>
      </c>
      <c r="M2334" s="3">
        <f t="shared" si="183"/>
        <v>8</v>
      </c>
      <c r="N2334" s="3" t="s">
        <v>63</v>
      </c>
      <c r="O2334" s="3">
        <f>COUNTIF([1]局站!$D$4:$D$172,"="&amp;N2334)</f>
        <v>1</v>
      </c>
      <c r="P2334" s="3">
        <v>0</v>
      </c>
      <c r="Q2334" s="3">
        <v>0</v>
      </c>
      <c r="R2334" s="3">
        <v>0</v>
      </c>
      <c r="S2334" s="3" t="s">
        <v>64</v>
      </c>
      <c r="T2334" s="3">
        <f>COUNTIF([1]局站!$D$4:$D$172,"="&amp;S2334)</f>
        <v>1</v>
      </c>
      <c r="U2334" s="3">
        <v>0</v>
      </c>
      <c r="V2334" s="3">
        <v>0</v>
      </c>
      <c r="W2334" s="3">
        <v>0</v>
      </c>
      <c r="X2334" s="3" t="s">
        <v>1214</v>
      </c>
      <c r="Y2334" s="3" t="s">
        <v>880</v>
      </c>
      <c r="Z2334" s="3" t="str">
        <f>INDEX(业务类型!$C$4:$C$8,MATCH(纤芯!Y2334,业务类型!$B$4:$B$8,0))</f>
        <v>IDLE</v>
      </c>
      <c r="AA2334" s="3"/>
    </row>
    <row r="2335" spans="1:27" ht="33" x14ac:dyDescent="0.2">
      <c r="A2335" s="3">
        <v>2332</v>
      </c>
      <c r="B2335" s="3">
        <f t="shared" si="184"/>
        <v>37017102094</v>
      </c>
      <c r="C2335" s="3" t="s">
        <v>1166</v>
      </c>
      <c r="D2335" s="3" t="s">
        <v>217</v>
      </c>
      <c r="E2335" s="3" t="str">
        <f>INDEX(光放段!$G$4:$G$237,MATCH(纤芯!G2335,光放段!$C$4:$C$237,0))</f>
        <v>山东二干|济南青岛3号管道光缆:济南四里村-淄博柳泉路</v>
      </c>
      <c r="F2335" s="3">
        <f>INDEX(光放段!$I$4:$I$237,MATCH(纤芯!H2335,光放段!$B$4:$B$237,0))</f>
        <v>37017100000</v>
      </c>
      <c r="G2335" s="3" t="str">
        <f t="shared" si="180"/>
        <v>山东二干|济南青岛3号管道光缆:明水-淄博柳泉路</v>
      </c>
      <c r="H2335" s="3">
        <f>INDEX(光放段!$B$4:$B$237,MATCH(纤芯!G2335,光放段!$C$4:$C$237,0))</f>
        <v>37017102000</v>
      </c>
      <c r="I2335" s="3" t="str">
        <f t="shared" si="181"/>
        <v>济南青岛3号管道光缆</v>
      </c>
      <c r="J2335" s="3" t="str">
        <f>INDEX(子缆名称!$B$4:$B$29,纤芯!M2335)</f>
        <v>H缆</v>
      </c>
      <c r="K2335" s="3">
        <v>94</v>
      </c>
      <c r="L2335" s="3">
        <f t="shared" si="182"/>
        <v>10</v>
      </c>
      <c r="M2335" s="3">
        <f t="shared" si="183"/>
        <v>8</v>
      </c>
      <c r="N2335" s="3" t="s">
        <v>63</v>
      </c>
      <c r="O2335" s="3">
        <f>COUNTIF([1]局站!$D$4:$D$172,"="&amp;N2335)</f>
        <v>1</v>
      </c>
      <c r="P2335" s="3">
        <v>0</v>
      </c>
      <c r="Q2335" s="3">
        <v>0</v>
      </c>
      <c r="R2335" s="3">
        <v>0</v>
      </c>
      <c r="S2335" s="3" t="s">
        <v>64</v>
      </c>
      <c r="T2335" s="3">
        <f>COUNTIF([1]局站!$D$4:$D$172,"="&amp;S2335)</f>
        <v>1</v>
      </c>
      <c r="U2335" s="3">
        <v>0</v>
      </c>
      <c r="V2335" s="3">
        <v>0</v>
      </c>
      <c r="W2335" s="3">
        <v>0</v>
      </c>
      <c r="X2335" s="3" t="s">
        <v>1214</v>
      </c>
      <c r="Y2335" s="3" t="s">
        <v>880</v>
      </c>
      <c r="Z2335" s="3" t="str">
        <f>INDEX(业务类型!$C$4:$C$8,MATCH(纤芯!Y2335,业务类型!$B$4:$B$8,0))</f>
        <v>IDLE</v>
      </c>
      <c r="AA2335" s="3"/>
    </row>
    <row r="2336" spans="1:27" ht="33" x14ac:dyDescent="0.2">
      <c r="A2336" s="3">
        <v>2333</v>
      </c>
      <c r="B2336" s="3">
        <f t="shared" si="184"/>
        <v>37017102095</v>
      </c>
      <c r="C2336" s="3" t="s">
        <v>1166</v>
      </c>
      <c r="D2336" s="3" t="s">
        <v>217</v>
      </c>
      <c r="E2336" s="3" t="str">
        <f>INDEX(光放段!$G$4:$G$237,MATCH(纤芯!G2336,光放段!$C$4:$C$237,0))</f>
        <v>山东二干|济南青岛3号管道光缆:济南四里村-淄博柳泉路</v>
      </c>
      <c r="F2336" s="3">
        <f>INDEX(光放段!$I$4:$I$237,MATCH(纤芯!H2336,光放段!$B$4:$B$237,0))</f>
        <v>37017100000</v>
      </c>
      <c r="G2336" s="3" t="str">
        <f t="shared" si="180"/>
        <v>山东二干|济南青岛3号管道光缆:明水-淄博柳泉路</v>
      </c>
      <c r="H2336" s="3">
        <f>INDEX(光放段!$B$4:$B$237,MATCH(纤芯!G2336,光放段!$C$4:$C$237,0))</f>
        <v>37017102000</v>
      </c>
      <c r="I2336" s="3" t="str">
        <f t="shared" si="181"/>
        <v>济南青岛3号管道光缆</v>
      </c>
      <c r="J2336" s="3" t="str">
        <f>INDEX(子缆名称!$B$4:$B$29,纤芯!M2336)</f>
        <v>H缆</v>
      </c>
      <c r="K2336" s="3">
        <v>95</v>
      </c>
      <c r="L2336" s="3">
        <f t="shared" si="182"/>
        <v>11</v>
      </c>
      <c r="M2336" s="3">
        <f t="shared" si="183"/>
        <v>8</v>
      </c>
      <c r="N2336" s="3" t="s">
        <v>63</v>
      </c>
      <c r="O2336" s="3">
        <f>COUNTIF([1]局站!$D$4:$D$172,"="&amp;N2336)</f>
        <v>1</v>
      </c>
      <c r="P2336" s="3">
        <v>0</v>
      </c>
      <c r="Q2336" s="3">
        <v>0</v>
      </c>
      <c r="R2336" s="3">
        <v>0</v>
      </c>
      <c r="S2336" s="3" t="s">
        <v>64</v>
      </c>
      <c r="T2336" s="3">
        <f>COUNTIF([1]局站!$D$4:$D$172,"="&amp;S2336)</f>
        <v>1</v>
      </c>
      <c r="U2336" s="3">
        <v>0</v>
      </c>
      <c r="V2336" s="3">
        <v>0</v>
      </c>
      <c r="W2336" s="3">
        <v>0</v>
      </c>
      <c r="X2336" s="3" t="s">
        <v>1214</v>
      </c>
      <c r="Y2336" s="3" t="s">
        <v>880</v>
      </c>
      <c r="Z2336" s="3" t="str">
        <f>INDEX(业务类型!$C$4:$C$8,MATCH(纤芯!Y2336,业务类型!$B$4:$B$8,0))</f>
        <v>IDLE</v>
      </c>
      <c r="AA2336" s="3"/>
    </row>
    <row r="2337" spans="1:27" ht="33" x14ac:dyDescent="0.2">
      <c r="A2337" s="3">
        <v>2334</v>
      </c>
      <c r="B2337" s="3">
        <f t="shared" si="184"/>
        <v>37017102096</v>
      </c>
      <c r="C2337" s="3" t="s">
        <v>1166</v>
      </c>
      <c r="D2337" s="3" t="s">
        <v>217</v>
      </c>
      <c r="E2337" s="3" t="str">
        <f>INDEX(光放段!$G$4:$G$237,MATCH(纤芯!G2337,光放段!$C$4:$C$237,0))</f>
        <v>山东二干|济南青岛3号管道光缆:济南四里村-淄博柳泉路</v>
      </c>
      <c r="F2337" s="3">
        <f>INDEX(光放段!$I$4:$I$237,MATCH(纤芯!H2337,光放段!$B$4:$B$237,0))</f>
        <v>37017100000</v>
      </c>
      <c r="G2337" s="3" t="str">
        <f t="shared" si="180"/>
        <v>山东二干|济南青岛3号管道光缆:明水-淄博柳泉路</v>
      </c>
      <c r="H2337" s="3">
        <f>INDEX(光放段!$B$4:$B$237,MATCH(纤芯!G2337,光放段!$C$4:$C$237,0))</f>
        <v>37017102000</v>
      </c>
      <c r="I2337" s="3" t="str">
        <f t="shared" si="181"/>
        <v>济南青岛3号管道光缆</v>
      </c>
      <c r="J2337" s="3" t="str">
        <f>INDEX(子缆名称!$B$4:$B$29,纤芯!M2337)</f>
        <v>H缆</v>
      </c>
      <c r="K2337" s="3">
        <v>96</v>
      </c>
      <c r="L2337" s="3">
        <f t="shared" si="182"/>
        <v>12</v>
      </c>
      <c r="M2337" s="3">
        <f t="shared" si="183"/>
        <v>8</v>
      </c>
      <c r="N2337" s="3" t="s">
        <v>63</v>
      </c>
      <c r="O2337" s="3">
        <f>COUNTIF([1]局站!$D$4:$D$172,"="&amp;N2337)</f>
        <v>1</v>
      </c>
      <c r="P2337" s="3">
        <v>0</v>
      </c>
      <c r="Q2337" s="3">
        <v>0</v>
      </c>
      <c r="R2337" s="3">
        <v>0</v>
      </c>
      <c r="S2337" s="3" t="s">
        <v>64</v>
      </c>
      <c r="T2337" s="3">
        <f>COUNTIF([1]局站!$D$4:$D$172,"="&amp;S2337)</f>
        <v>1</v>
      </c>
      <c r="U2337" s="3">
        <v>0</v>
      </c>
      <c r="V2337" s="3">
        <v>0</v>
      </c>
      <c r="W2337" s="3">
        <v>0</v>
      </c>
      <c r="X2337" s="3" t="s">
        <v>1214</v>
      </c>
      <c r="Y2337" s="3" t="s">
        <v>880</v>
      </c>
      <c r="Z2337" s="3" t="str">
        <f>INDEX(业务类型!$C$4:$C$8,MATCH(纤芯!Y2337,业务类型!$B$4:$B$8,0))</f>
        <v>IDLE</v>
      </c>
      <c r="AA2337" s="3"/>
    </row>
    <row r="2338" spans="1:27" ht="33" x14ac:dyDescent="0.2">
      <c r="A2338" s="3">
        <v>2335</v>
      </c>
      <c r="B2338" s="3">
        <f t="shared" si="184"/>
        <v>37017201001</v>
      </c>
      <c r="C2338" s="3" t="s">
        <v>1166</v>
      </c>
      <c r="D2338" s="3" t="s">
        <v>217</v>
      </c>
      <c r="E2338" s="3" t="str">
        <f>INDEX(光放段!$G$4:$G$237,MATCH(纤芯!G2338,光放段!$C$4:$C$237,0))</f>
        <v>山东二干|济南青岛3号管道光缆:淄博柳泉路-潍坊四平路</v>
      </c>
      <c r="F2338" s="3">
        <f>INDEX(光放段!$I$4:$I$237,MATCH(纤芯!H2338,光放段!$B$4:$B$237,0))</f>
        <v>37017200000</v>
      </c>
      <c r="G2338" s="3" t="str">
        <f t="shared" si="180"/>
        <v>山东二干|济南青岛3号管道光缆:淄博柳泉路-昌乐北局</v>
      </c>
      <c r="H2338" s="3">
        <f>INDEX(光放段!$B$4:$B$237,MATCH(纤芯!G2338,光放段!$C$4:$C$237,0))</f>
        <v>37017201000</v>
      </c>
      <c r="I2338" s="3" t="str">
        <f t="shared" si="181"/>
        <v>济南青岛3号管道光缆</v>
      </c>
      <c r="J2338" s="3" t="str">
        <f>INDEX(子缆名称!$B$4:$B$29,纤芯!M2338)</f>
        <v>A缆</v>
      </c>
      <c r="K2338" s="3">
        <v>1</v>
      </c>
      <c r="L2338" s="3">
        <f t="shared" si="182"/>
        <v>1</v>
      </c>
      <c r="M2338" s="3">
        <f t="shared" si="183"/>
        <v>1</v>
      </c>
      <c r="N2338" s="3" t="s">
        <v>64</v>
      </c>
      <c r="O2338" s="3">
        <f>COUNTIF([1]局站!$D$4:$D$172,"="&amp;N2338)</f>
        <v>1</v>
      </c>
      <c r="P2338" s="3">
        <v>0</v>
      </c>
      <c r="Q2338" s="3">
        <v>0</v>
      </c>
      <c r="R2338" s="3">
        <v>0</v>
      </c>
      <c r="S2338" s="3" t="s">
        <v>65</v>
      </c>
      <c r="T2338" s="3">
        <f>COUNTIF([1]局站!$D$4:$D$172,"="&amp;S2338)</f>
        <v>1</v>
      </c>
      <c r="U2338" s="3">
        <v>0</v>
      </c>
      <c r="V2338" s="3">
        <v>0</v>
      </c>
      <c r="W2338" s="3">
        <v>0</v>
      </c>
      <c r="X2338" s="3" t="s">
        <v>1214</v>
      </c>
      <c r="Y2338" s="3" t="s">
        <v>852</v>
      </c>
      <c r="Z2338" s="3" t="str">
        <f>INDEX(业务类型!$C$4:$C$8,MATCH(纤芯!Y2338,业务类型!$B$4:$B$8,0))</f>
        <v>TWO</v>
      </c>
      <c r="AA2338" s="3" t="s">
        <v>878</v>
      </c>
    </row>
    <row r="2339" spans="1:27" ht="33" x14ac:dyDescent="0.2">
      <c r="A2339" s="3">
        <v>2336</v>
      </c>
      <c r="B2339" s="3">
        <f t="shared" si="184"/>
        <v>37017201002</v>
      </c>
      <c r="C2339" s="3" t="s">
        <v>1166</v>
      </c>
      <c r="D2339" s="3" t="s">
        <v>217</v>
      </c>
      <c r="E2339" s="3" t="str">
        <f>INDEX(光放段!$G$4:$G$237,MATCH(纤芯!G2339,光放段!$C$4:$C$237,0))</f>
        <v>山东二干|济南青岛3号管道光缆:淄博柳泉路-潍坊四平路</v>
      </c>
      <c r="F2339" s="3">
        <f>INDEX(光放段!$I$4:$I$237,MATCH(纤芯!H2339,光放段!$B$4:$B$237,0))</f>
        <v>37017200000</v>
      </c>
      <c r="G2339" s="3" t="str">
        <f t="shared" si="180"/>
        <v>山东二干|济南青岛3号管道光缆:淄博柳泉路-昌乐北局</v>
      </c>
      <c r="H2339" s="3">
        <f>INDEX(光放段!$B$4:$B$237,MATCH(纤芯!G2339,光放段!$C$4:$C$237,0))</f>
        <v>37017201000</v>
      </c>
      <c r="I2339" s="3" t="str">
        <f t="shared" si="181"/>
        <v>济南青岛3号管道光缆</v>
      </c>
      <c r="J2339" s="3" t="str">
        <f>INDEX(子缆名称!$B$4:$B$29,纤芯!M2339)</f>
        <v>A缆</v>
      </c>
      <c r="K2339" s="3">
        <v>2</v>
      </c>
      <c r="L2339" s="3">
        <f t="shared" si="182"/>
        <v>2</v>
      </c>
      <c r="M2339" s="3">
        <f t="shared" si="183"/>
        <v>1</v>
      </c>
      <c r="N2339" s="3" t="s">
        <v>64</v>
      </c>
      <c r="O2339" s="3">
        <f>COUNTIF([1]局站!$D$4:$D$172,"="&amp;N2339)</f>
        <v>1</v>
      </c>
      <c r="P2339" s="3">
        <v>0</v>
      </c>
      <c r="Q2339" s="3">
        <v>0</v>
      </c>
      <c r="R2339" s="3">
        <v>0</v>
      </c>
      <c r="S2339" s="3" t="s">
        <v>65</v>
      </c>
      <c r="T2339" s="3">
        <f>COUNTIF([1]局站!$D$4:$D$172,"="&amp;S2339)</f>
        <v>1</v>
      </c>
      <c r="U2339" s="3">
        <v>0</v>
      </c>
      <c r="V2339" s="3">
        <v>0</v>
      </c>
      <c r="W2339" s="3">
        <v>0</v>
      </c>
      <c r="X2339" s="3" t="s">
        <v>1214</v>
      </c>
      <c r="Y2339" s="3" t="s">
        <v>852</v>
      </c>
      <c r="Z2339" s="3" t="str">
        <f>INDEX(业务类型!$C$4:$C$8,MATCH(纤芯!Y2339,业务类型!$B$4:$B$8,0))</f>
        <v>TWO</v>
      </c>
      <c r="AA2339" s="3" t="s">
        <v>878</v>
      </c>
    </row>
    <row r="2340" spans="1:27" ht="33" x14ac:dyDescent="0.2">
      <c r="A2340" s="3">
        <v>2337</v>
      </c>
      <c r="B2340" s="3">
        <f t="shared" si="184"/>
        <v>37017201003</v>
      </c>
      <c r="C2340" s="3" t="s">
        <v>1166</v>
      </c>
      <c r="D2340" s="3" t="s">
        <v>217</v>
      </c>
      <c r="E2340" s="3" t="str">
        <f>INDEX(光放段!$G$4:$G$237,MATCH(纤芯!G2340,光放段!$C$4:$C$237,0))</f>
        <v>山东二干|济南青岛3号管道光缆:淄博柳泉路-潍坊四平路</v>
      </c>
      <c r="F2340" s="3">
        <f>INDEX(光放段!$I$4:$I$237,MATCH(纤芯!H2340,光放段!$B$4:$B$237,0))</f>
        <v>37017200000</v>
      </c>
      <c r="G2340" s="3" t="str">
        <f t="shared" si="180"/>
        <v>山东二干|济南青岛3号管道光缆:淄博柳泉路-昌乐北局</v>
      </c>
      <c r="H2340" s="3">
        <f>INDEX(光放段!$B$4:$B$237,MATCH(纤芯!G2340,光放段!$C$4:$C$237,0))</f>
        <v>37017201000</v>
      </c>
      <c r="I2340" s="3" t="str">
        <f t="shared" si="181"/>
        <v>济南青岛3号管道光缆</v>
      </c>
      <c r="J2340" s="3" t="str">
        <f>INDEX(子缆名称!$B$4:$B$29,纤芯!M2340)</f>
        <v>A缆</v>
      </c>
      <c r="K2340" s="3">
        <v>3</v>
      </c>
      <c r="L2340" s="3">
        <f t="shared" si="182"/>
        <v>3</v>
      </c>
      <c r="M2340" s="3">
        <f t="shared" si="183"/>
        <v>1</v>
      </c>
      <c r="N2340" s="3" t="s">
        <v>64</v>
      </c>
      <c r="O2340" s="3">
        <f>COUNTIF([1]局站!$D$4:$D$172,"="&amp;N2340)</f>
        <v>1</v>
      </c>
      <c r="P2340" s="3">
        <v>0</v>
      </c>
      <c r="Q2340" s="3">
        <v>0</v>
      </c>
      <c r="R2340" s="3">
        <v>0</v>
      </c>
      <c r="S2340" s="3" t="s">
        <v>65</v>
      </c>
      <c r="T2340" s="3">
        <f>COUNTIF([1]局站!$D$4:$D$172,"="&amp;S2340)</f>
        <v>1</v>
      </c>
      <c r="U2340" s="3">
        <v>0</v>
      </c>
      <c r="V2340" s="3">
        <v>0</v>
      </c>
      <c r="W2340" s="3">
        <v>0</v>
      </c>
      <c r="X2340" s="3" t="s">
        <v>1214</v>
      </c>
      <c r="Y2340" s="3" t="s">
        <v>852</v>
      </c>
      <c r="Z2340" s="3" t="str">
        <f>INDEX(业务类型!$C$4:$C$8,MATCH(纤芯!Y2340,业务类型!$B$4:$B$8,0))</f>
        <v>TWO</v>
      </c>
      <c r="AA2340" s="3" t="s">
        <v>986</v>
      </c>
    </row>
    <row r="2341" spans="1:27" ht="33" x14ac:dyDescent="0.2">
      <c r="A2341" s="3">
        <v>2338</v>
      </c>
      <c r="B2341" s="3">
        <f t="shared" si="184"/>
        <v>37017201004</v>
      </c>
      <c r="C2341" s="3" t="s">
        <v>1166</v>
      </c>
      <c r="D2341" s="3" t="s">
        <v>217</v>
      </c>
      <c r="E2341" s="3" t="str">
        <f>INDEX(光放段!$G$4:$G$237,MATCH(纤芯!G2341,光放段!$C$4:$C$237,0))</f>
        <v>山东二干|济南青岛3号管道光缆:淄博柳泉路-潍坊四平路</v>
      </c>
      <c r="F2341" s="3">
        <f>INDEX(光放段!$I$4:$I$237,MATCH(纤芯!H2341,光放段!$B$4:$B$237,0))</f>
        <v>37017200000</v>
      </c>
      <c r="G2341" s="3" t="str">
        <f t="shared" si="180"/>
        <v>山东二干|济南青岛3号管道光缆:淄博柳泉路-昌乐北局</v>
      </c>
      <c r="H2341" s="3">
        <f>INDEX(光放段!$B$4:$B$237,MATCH(纤芯!G2341,光放段!$C$4:$C$237,0))</f>
        <v>37017201000</v>
      </c>
      <c r="I2341" s="3" t="str">
        <f t="shared" si="181"/>
        <v>济南青岛3号管道光缆</v>
      </c>
      <c r="J2341" s="3" t="str">
        <f>INDEX(子缆名称!$B$4:$B$29,纤芯!M2341)</f>
        <v>A缆</v>
      </c>
      <c r="K2341" s="3">
        <v>4</v>
      </c>
      <c r="L2341" s="3">
        <f t="shared" si="182"/>
        <v>4</v>
      </c>
      <c r="M2341" s="3">
        <f t="shared" si="183"/>
        <v>1</v>
      </c>
      <c r="N2341" s="3" t="s">
        <v>64</v>
      </c>
      <c r="O2341" s="3">
        <f>COUNTIF([1]局站!$D$4:$D$172,"="&amp;N2341)</f>
        <v>1</v>
      </c>
      <c r="P2341" s="3">
        <v>0</v>
      </c>
      <c r="Q2341" s="3">
        <v>0</v>
      </c>
      <c r="R2341" s="3">
        <v>0</v>
      </c>
      <c r="S2341" s="3" t="s">
        <v>65</v>
      </c>
      <c r="T2341" s="3">
        <f>COUNTIF([1]局站!$D$4:$D$172,"="&amp;S2341)</f>
        <v>1</v>
      </c>
      <c r="U2341" s="3">
        <v>0</v>
      </c>
      <c r="V2341" s="3">
        <v>0</v>
      </c>
      <c r="W2341" s="3">
        <v>0</v>
      </c>
      <c r="X2341" s="3" t="s">
        <v>1214</v>
      </c>
      <c r="Y2341" s="3" t="s">
        <v>852</v>
      </c>
      <c r="Z2341" s="3" t="str">
        <f>INDEX(业务类型!$C$4:$C$8,MATCH(纤芯!Y2341,业务类型!$B$4:$B$8,0))</f>
        <v>TWO</v>
      </c>
      <c r="AA2341" s="3" t="s">
        <v>986</v>
      </c>
    </row>
    <row r="2342" spans="1:27" ht="33" x14ac:dyDescent="0.2">
      <c r="A2342" s="3">
        <v>2339</v>
      </c>
      <c r="B2342" s="3">
        <f t="shared" si="184"/>
        <v>37017201005</v>
      </c>
      <c r="C2342" s="3" t="s">
        <v>1166</v>
      </c>
      <c r="D2342" s="3" t="s">
        <v>217</v>
      </c>
      <c r="E2342" s="3" t="str">
        <f>INDEX(光放段!$G$4:$G$237,MATCH(纤芯!G2342,光放段!$C$4:$C$237,0))</f>
        <v>山东二干|济南青岛3号管道光缆:淄博柳泉路-潍坊四平路</v>
      </c>
      <c r="F2342" s="3">
        <f>INDEX(光放段!$I$4:$I$237,MATCH(纤芯!H2342,光放段!$B$4:$B$237,0))</f>
        <v>37017200000</v>
      </c>
      <c r="G2342" s="3" t="str">
        <f t="shared" si="180"/>
        <v>山东二干|济南青岛3号管道光缆:淄博柳泉路-昌乐北局</v>
      </c>
      <c r="H2342" s="3">
        <f>INDEX(光放段!$B$4:$B$237,MATCH(纤芯!G2342,光放段!$C$4:$C$237,0))</f>
        <v>37017201000</v>
      </c>
      <c r="I2342" s="3" t="str">
        <f t="shared" si="181"/>
        <v>济南青岛3号管道光缆</v>
      </c>
      <c r="J2342" s="3" t="str">
        <f>INDEX(子缆名称!$B$4:$B$29,纤芯!M2342)</f>
        <v>A缆</v>
      </c>
      <c r="K2342" s="3">
        <v>5</v>
      </c>
      <c r="L2342" s="3">
        <f t="shared" si="182"/>
        <v>5</v>
      </c>
      <c r="M2342" s="3">
        <f t="shared" si="183"/>
        <v>1</v>
      </c>
      <c r="N2342" s="3" t="s">
        <v>64</v>
      </c>
      <c r="O2342" s="3">
        <f>COUNTIF([1]局站!$D$4:$D$172,"="&amp;N2342)</f>
        <v>1</v>
      </c>
      <c r="P2342" s="3">
        <v>0</v>
      </c>
      <c r="Q2342" s="3">
        <v>0</v>
      </c>
      <c r="R2342" s="3">
        <v>0</v>
      </c>
      <c r="S2342" s="3" t="s">
        <v>65</v>
      </c>
      <c r="T2342" s="3">
        <f>COUNTIF([1]局站!$D$4:$D$172,"="&amp;S2342)</f>
        <v>1</v>
      </c>
      <c r="U2342" s="3">
        <v>0</v>
      </c>
      <c r="V2342" s="3">
        <v>0</v>
      </c>
      <c r="W2342" s="3">
        <v>0</v>
      </c>
      <c r="X2342" s="3" t="s">
        <v>1214</v>
      </c>
      <c r="Y2342" s="3" t="s">
        <v>880</v>
      </c>
      <c r="Z2342" s="3" t="str">
        <f>INDEX(业务类型!$C$4:$C$8,MATCH(纤芯!Y2342,业务类型!$B$4:$B$8,0))</f>
        <v>IDLE</v>
      </c>
      <c r="AA2342" s="3"/>
    </row>
    <row r="2343" spans="1:27" ht="33" x14ac:dyDescent="0.2">
      <c r="A2343" s="3">
        <v>2340</v>
      </c>
      <c r="B2343" s="3">
        <f t="shared" si="184"/>
        <v>37017201006</v>
      </c>
      <c r="C2343" s="3" t="s">
        <v>1166</v>
      </c>
      <c r="D2343" s="3" t="s">
        <v>217</v>
      </c>
      <c r="E2343" s="3" t="str">
        <f>INDEX(光放段!$G$4:$G$237,MATCH(纤芯!G2343,光放段!$C$4:$C$237,0))</f>
        <v>山东二干|济南青岛3号管道光缆:淄博柳泉路-潍坊四平路</v>
      </c>
      <c r="F2343" s="3">
        <f>INDEX(光放段!$I$4:$I$237,MATCH(纤芯!H2343,光放段!$B$4:$B$237,0))</f>
        <v>37017200000</v>
      </c>
      <c r="G2343" s="3" t="str">
        <f t="shared" si="180"/>
        <v>山东二干|济南青岛3号管道光缆:淄博柳泉路-昌乐北局</v>
      </c>
      <c r="H2343" s="3">
        <f>INDEX(光放段!$B$4:$B$237,MATCH(纤芯!G2343,光放段!$C$4:$C$237,0))</f>
        <v>37017201000</v>
      </c>
      <c r="I2343" s="3" t="str">
        <f t="shared" si="181"/>
        <v>济南青岛3号管道光缆</v>
      </c>
      <c r="J2343" s="3" t="str">
        <f>INDEX(子缆名称!$B$4:$B$29,纤芯!M2343)</f>
        <v>A缆</v>
      </c>
      <c r="K2343" s="3">
        <v>6</v>
      </c>
      <c r="L2343" s="3">
        <f t="shared" si="182"/>
        <v>6</v>
      </c>
      <c r="M2343" s="3">
        <f t="shared" si="183"/>
        <v>1</v>
      </c>
      <c r="N2343" s="3" t="s">
        <v>64</v>
      </c>
      <c r="O2343" s="3">
        <f>COUNTIF([1]局站!$D$4:$D$172,"="&amp;N2343)</f>
        <v>1</v>
      </c>
      <c r="P2343" s="3">
        <v>0</v>
      </c>
      <c r="Q2343" s="3">
        <v>0</v>
      </c>
      <c r="R2343" s="3">
        <v>0</v>
      </c>
      <c r="S2343" s="3" t="s">
        <v>65</v>
      </c>
      <c r="T2343" s="3">
        <f>COUNTIF([1]局站!$D$4:$D$172,"="&amp;S2343)</f>
        <v>1</v>
      </c>
      <c r="U2343" s="3">
        <v>0</v>
      </c>
      <c r="V2343" s="3">
        <v>0</v>
      </c>
      <c r="W2343" s="3">
        <v>0</v>
      </c>
      <c r="X2343" s="3" t="s">
        <v>1214</v>
      </c>
      <c r="Y2343" s="3" t="s">
        <v>880</v>
      </c>
      <c r="Z2343" s="3" t="str">
        <f>INDEX(业务类型!$C$4:$C$8,MATCH(纤芯!Y2343,业务类型!$B$4:$B$8,0))</f>
        <v>IDLE</v>
      </c>
      <c r="AA2343" s="3"/>
    </row>
    <row r="2344" spans="1:27" ht="33" x14ac:dyDescent="0.2">
      <c r="A2344" s="3">
        <v>2341</v>
      </c>
      <c r="B2344" s="3">
        <f t="shared" si="184"/>
        <v>37017201007</v>
      </c>
      <c r="C2344" s="3" t="s">
        <v>1166</v>
      </c>
      <c r="D2344" s="3" t="s">
        <v>217</v>
      </c>
      <c r="E2344" s="3" t="str">
        <f>INDEX(光放段!$G$4:$G$237,MATCH(纤芯!G2344,光放段!$C$4:$C$237,0))</f>
        <v>山东二干|济南青岛3号管道光缆:淄博柳泉路-潍坊四平路</v>
      </c>
      <c r="F2344" s="3">
        <f>INDEX(光放段!$I$4:$I$237,MATCH(纤芯!H2344,光放段!$B$4:$B$237,0))</f>
        <v>37017200000</v>
      </c>
      <c r="G2344" s="3" t="str">
        <f t="shared" si="180"/>
        <v>山东二干|济南青岛3号管道光缆:淄博柳泉路-昌乐北局</v>
      </c>
      <c r="H2344" s="3">
        <f>INDEX(光放段!$B$4:$B$237,MATCH(纤芯!G2344,光放段!$C$4:$C$237,0))</f>
        <v>37017201000</v>
      </c>
      <c r="I2344" s="3" t="str">
        <f t="shared" si="181"/>
        <v>济南青岛3号管道光缆</v>
      </c>
      <c r="J2344" s="3" t="str">
        <f>INDEX(子缆名称!$B$4:$B$29,纤芯!M2344)</f>
        <v>A缆</v>
      </c>
      <c r="K2344" s="3">
        <v>7</v>
      </c>
      <c r="L2344" s="3">
        <f t="shared" si="182"/>
        <v>7</v>
      </c>
      <c r="M2344" s="3">
        <f t="shared" si="183"/>
        <v>1</v>
      </c>
      <c r="N2344" s="3" t="s">
        <v>64</v>
      </c>
      <c r="O2344" s="3">
        <f>COUNTIF([1]局站!$D$4:$D$172,"="&amp;N2344)</f>
        <v>1</v>
      </c>
      <c r="P2344" s="3">
        <v>0</v>
      </c>
      <c r="Q2344" s="3">
        <v>0</v>
      </c>
      <c r="R2344" s="3">
        <v>0</v>
      </c>
      <c r="S2344" s="3" t="s">
        <v>65</v>
      </c>
      <c r="T2344" s="3">
        <f>COUNTIF([1]局站!$D$4:$D$172,"="&amp;S2344)</f>
        <v>1</v>
      </c>
      <c r="U2344" s="3">
        <v>0</v>
      </c>
      <c r="V2344" s="3">
        <v>0</v>
      </c>
      <c r="W2344" s="3">
        <v>0</v>
      </c>
      <c r="X2344" s="3" t="s">
        <v>1214</v>
      </c>
      <c r="Y2344" s="3" t="s">
        <v>880</v>
      </c>
      <c r="Z2344" s="3" t="str">
        <f>INDEX(业务类型!$C$4:$C$8,MATCH(纤芯!Y2344,业务类型!$B$4:$B$8,0))</f>
        <v>IDLE</v>
      </c>
      <c r="AA2344" s="3"/>
    </row>
    <row r="2345" spans="1:27" ht="33" x14ac:dyDescent="0.2">
      <c r="A2345" s="3">
        <v>2342</v>
      </c>
      <c r="B2345" s="3">
        <f t="shared" si="184"/>
        <v>37017201008</v>
      </c>
      <c r="C2345" s="3" t="s">
        <v>1166</v>
      </c>
      <c r="D2345" s="3" t="s">
        <v>217</v>
      </c>
      <c r="E2345" s="3" t="str">
        <f>INDEX(光放段!$G$4:$G$237,MATCH(纤芯!G2345,光放段!$C$4:$C$237,0))</f>
        <v>山东二干|济南青岛3号管道光缆:淄博柳泉路-潍坊四平路</v>
      </c>
      <c r="F2345" s="3">
        <f>INDEX(光放段!$I$4:$I$237,MATCH(纤芯!H2345,光放段!$B$4:$B$237,0))</f>
        <v>37017200000</v>
      </c>
      <c r="G2345" s="3" t="str">
        <f t="shared" si="180"/>
        <v>山东二干|济南青岛3号管道光缆:淄博柳泉路-昌乐北局</v>
      </c>
      <c r="H2345" s="3">
        <f>INDEX(光放段!$B$4:$B$237,MATCH(纤芯!G2345,光放段!$C$4:$C$237,0))</f>
        <v>37017201000</v>
      </c>
      <c r="I2345" s="3" t="str">
        <f t="shared" si="181"/>
        <v>济南青岛3号管道光缆</v>
      </c>
      <c r="J2345" s="3" t="str">
        <f>INDEX(子缆名称!$B$4:$B$29,纤芯!M2345)</f>
        <v>A缆</v>
      </c>
      <c r="K2345" s="3">
        <v>8</v>
      </c>
      <c r="L2345" s="3">
        <f t="shared" si="182"/>
        <v>8</v>
      </c>
      <c r="M2345" s="3">
        <f t="shared" si="183"/>
        <v>1</v>
      </c>
      <c r="N2345" s="3" t="s">
        <v>64</v>
      </c>
      <c r="O2345" s="3">
        <f>COUNTIF([1]局站!$D$4:$D$172,"="&amp;N2345)</f>
        <v>1</v>
      </c>
      <c r="P2345" s="3">
        <v>0</v>
      </c>
      <c r="Q2345" s="3">
        <v>0</v>
      </c>
      <c r="R2345" s="3">
        <v>0</v>
      </c>
      <c r="S2345" s="3" t="s">
        <v>65</v>
      </c>
      <c r="T2345" s="3">
        <f>COUNTIF([1]局站!$D$4:$D$172,"="&amp;S2345)</f>
        <v>1</v>
      </c>
      <c r="U2345" s="3">
        <v>0</v>
      </c>
      <c r="V2345" s="3">
        <v>0</v>
      </c>
      <c r="W2345" s="3">
        <v>0</v>
      </c>
      <c r="X2345" s="3" t="s">
        <v>1214</v>
      </c>
      <c r="Y2345" s="3" t="s">
        <v>880</v>
      </c>
      <c r="Z2345" s="3" t="str">
        <f>INDEX(业务类型!$C$4:$C$8,MATCH(纤芯!Y2345,业务类型!$B$4:$B$8,0))</f>
        <v>IDLE</v>
      </c>
      <c r="AA2345" s="3"/>
    </row>
    <row r="2346" spans="1:27" ht="33" x14ac:dyDescent="0.2">
      <c r="A2346" s="3">
        <v>2343</v>
      </c>
      <c r="B2346" s="3">
        <f t="shared" si="184"/>
        <v>37017201009</v>
      </c>
      <c r="C2346" s="3" t="s">
        <v>1166</v>
      </c>
      <c r="D2346" s="3" t="s">
        <v>217</v>
      </c>
      <c r="E2346" s="3" t="str">
        <f>INDEX(光放段!$G$4:$G$237,MATCH(纤芯!G2346,光放段!$C$4:$C$237,0))</f>
        <v>山东二干|济南青岛3号管道光缆:淄博柳泉路-潍坊四平路</v>
      </c>
      <c r="F2346" s="3">
        <f>INDEX(光放段!$I$4:$I$237,MATCH(纤芯!H2346,光放段!$B$4:$B$237,0))</f>
        <v>37017200000</v>
      </c>
      <c r="G2346" s="3" t="str">
        <f t="shared" si="180"/>
        <v>山东二干|济南青岛3号管道光缆:淄博柳泉路-昌乐北局</v>
      </c>
      <c r="H2346" s="3">
        <f>INDEX(光放段!$B$4:$B$237,MATCH(纤芯!G2346,光放段!$C$4:$C$237,0))</f>
        <v>37017201000</v>
      </c>
      <c r="I2346" s="3" t="str">
        <f t="shared" si="181"/>
        <v>济南青岛3号管道光缆</v>
      </c>
      <c r="J2346" s="3" t="str">
        <f>INDEX(子缆名称!$B$4:$B$29,纤芯!M2346)</f>
        <v>A缆</v>
      </c>
      <c r="K2346" s="3">
        <v>9</v>
      </c>
      <c r="L2346" s="3">
        <f t="shared" si="182"/>
        <v>9</v>
      </c>
      <c r="M2346" s="3">
        <f t="shared" si="183"/>
        <v>1</v>
      </c>
      <c r="N2346" s="3" t="s">
        <v>64</v>
      </c>
      <c r="O2346" s="3">
        <f>COUNTIF([1]局站!$D$4:$D$172,"="&amp;N2346)</f>
        <v>1</v>
      </c>
      <c r="P2346" s="3">
        <v>0</v>
      </c>
      <c r="Q2346" s="3">
        <v>0</v>
      </c>
      <c r="R2346" s="3">
        <v>0</v>
      </c>
      <c r="S2346" s="3" t="s">
        <v>65</v>
      </c>
      <c r="T2346" s="3">
        <f>COUNTIF([1]局站!$D$4:$D$172,"="&amp;S2346)</f>
        <v>1</v>
      </c>
      <c r="U2346" s="3">
        <v>0</v>
      </c>
      <c r="V2346" s="3">
        <v>0</v>
      </c>
      <c r="W2346" s="3">
        <v>0</v>
      </c>
      <c r="X2346" s="3" t="s">
        <v>1214</v>
      </c>
      <c r="Y2346" s="3" t="s">
        <v>852</v>
      </c>
      <c r="Z2346" s="3" t="str">
        <f>INDEX(业务类型!$C$4:$C$8,MATCH(纤芯!Y2346,业务类型!$B$4:$B$8,0))</f>
        <v>TWO</v>
      </c>
      <c r="AA2346" s="3" t="s">
        <v>988</v>
      </c>
    </row>
    <row r="2347" spans="1:27" ht="33" x14ac:dyDescent="0.2">
      <c r="A2347" s="3">
        <v>2344</v>
      </c>
      <c r="B2347" s="3">
        <f t="shared" si="184"/>
        <v>37017201010</v>
      </c>
      <c r="C2347" s="3" t="s">
        <v>1166</v>
      </c>
      <c r="D2347" s="3" t="s">
        <v>217</v>
      </c>
      <c r="E2347" s="3" t="str">
        <f>INDEX(光放段!$G$4:$G$237,MATCH(纤芯!G2347,光放段!$C$4:$C$237,0))</f>
        <v>山东二干|济南青岛3号管道光缆:淄博柳泉路-潍坊四平路</v>
      </c>
      <c r="F2347" s="3">
        <f>INDEX(光放段!$I$4:$I$237,MATCH(纤芯!H2347,光放段!$B$4:$B$237,0))</f>
        <v>37017200000</v>
      </c>
      <c r="G2347" s="3" t="str">
        <f t="shared" si="180"/>
        <v>山东二干|济南青岛3号管道光缆:淄博柳泉路-昌乐北局</v>
      </c>
      <c r="H2347" s="3">
        <f>INDEX(光放段!$B$4:$B$237,MATCH(纤芯!G2347,光放段!$C$4:$C$237,0))</f>
        <v>37017201000</v>
      </c>
      <c r="I2347" s="3" t="str">
        <f t="shared" si="181"/>
        <v>济南青岛3号管道光缆</v>
      </c>
      <c r="J2347" s="3" t="str">
        <f>INDEX(子缆名称!$B$4:$B$29,纤芯!M2347)</f>
        <v>A缆</v>
      </c>
      <c r="K2347" s="3">
        <v>10</v>
      </c>
      <c r="L2347" s="3">
        <f t="shared" si="182"/>
        <v>10</v>
      </c>
      <c r="M2347" s="3">
        <f t="shared" si="183"/>
        <v>1</v>
      </c>
      <c r="N2347" s="3" t="s">
        <v>64</v>
      </c>
      <c r="O2347" s="3">
        <f>COUNTIF([1]局站!$D$4:$D$172,"="&amp;N2347)</f>
        <v>1</v>
      </c>
      <c r="P2347" s="3">
        <v>0</v>
      </c>
      <c r="Q2347" s="3">
        <v>0</v>
      </c>
      <c r="R2347" s="3">
        <v>0</v>
      </c>
      <c r="S2347" s="3" t="s">
        <v>65</v>
      </c>
      <c r="T2347" s="3">
        <f>COUNTIF([1]局站!$D$4:$D$172,"="&amp;S2347)</f>
        <v>1</v>
      </c>
      <c r="U2347" s="3">
        <v>0</v>
      </c>
      <c r="V2347" s="3">
        <v>0</v>
      </c>
      <c r="W2347" s="3">
        <v>0</v>
      </c>
      <c r="X2347" s="3" t="s">
        <v>1214</v>
      </c>
      <c r="Y2347" s="3" t="s">
        <v>880</v>
      </c>
      <c r="Z2347" s="3" t="str">
        <f>INDEX(业务类型!$C$4:$C$8,MATCH(纤芯!Y2347,业务类型!$B$4:$B$8,0))</f>
        <v>IDLE</v>
      </c>
      <c r="AA2347" s="3"/>
    </row>
    <row r="2348" spans="1:27" ht="33" x14ac:dyDescent="0.2">
      <c r="A2348" s="3">
        <v>2345</v>
      </c>
      <c r="B2348" s="3">
        <f t="shared" si="184"/>
        <v>37017201011</v>
      </c>
      <c r="C2348" s="3" t="s">
        <v>1166</v>
      </c>
      <c r="D2348" s="3" t="s">
        <v>217</v>
      </c>
      <c r="E2348" s="3" t="str">
        <f>INDEX(光放段!$G$4:$G$237,MATCH(纤芯!G2348,光放段!$C$4:$C$237,0))</f>
        <v>山东二干|济南青岛3号管道光缆:淄博柳泉路-潍坊四平路</v>
      </c>
      <c r="F2348" s="3">
        <f>INDEX(光放段!$I$4:$I$237,MATCH(纤芯!H2348,光放段!$B$4:$B$237,0))</f>
        <v>37017200000</v>
      </c>
      <c r="G2348" s="3" t="str">
        <f t="shared" si="180"/>
        <v>山东二干|济南青岛3号管道光缆:淄博柳泉路-昌乐北局</v>
      </c>
      <c r="H2348" s="3">
        <f>INDEX(光放段!$B$4:$B$237,MATCH(纤芯!G2348,光放段!$C$4:$C$237,0))</f>
        <v>37017201000</v>
      </c>
      <c r="I2348" s="3" t="str">
        <f t="shared" si="181"/>
        <v>济南青岛3号管道光缆</v>
      </c>
      <c r="J2348" s="3" t="str">
        <f>INDEX(子缆名称!$B$4:$B$29,纤芯!M2348)</f>
        <v>A缆</v>
      </c>
      <c r="K2348" s="3">
        <v>11</v>
      </c>
      <c r="L2348" s="3">
        <f t="shared" si="182"/>
        <v>11</v>
      </c>
      <c r="M2348" s="3">
        <f t="shared" si="183"/>
        <v>1</v>
      </c>
      <c r="N2348" s="3" t="s">
        <v>64</v>
      </c>
      <c r="O2348" s="3">
        <f>COUNTIF([1]局站!$D$4:$D$172,"="&amp;N2348)</f>
        <v>1</v>
      </c>
      <c r="P2348" s="3">
        <v>0</v>
      </c>
      <c r="Q2348" s="3">
        <v>0</v>
      </c>
      <c r="R2348" s="3">
        <v>0</v>
      </c>
      <c r="S2348" s="3" t="s">
        <v>65</v>
      </c>
      <c r="T2348" s="3">
        <f>COUNTIF([1]局站!$D$4:$D$172,"="&amp;S2348)</f>
        <v>1</v>
      </c>
      <c r="U2348" s="3">
        <v>0</v>
      </c>
      <c r="V2348" s="3">
        <v>0</v>
      </c>
      <c r="W2348" s="3">
        <v>0</v>
      </c>
      <c r="X2348" s="3" t="s">
        <v>1214</v>
      </c>
      <c r="Y2348" s="3" t="s">
        <v>852</v>
      </c>
      <c r="Z2348" s="3" t="str">
        <f>INDEX(业务类型!$C$4:$C$8,MATCH(纤芯!Y2348,业务类型!$B$4:$B$8,0))</f>
        <v>TWO</v>
      </c>
      <c r="AA2348" s="3" t="s">
        <v>988</v>
      </c>
    </row>
    <row r="2349" spans="1:27" ht="33" x14ac:dyDescent="0.2">
      <c r="A2349" s="3">
        <v>2346</v>
      </c>
      <c r="B2349" s="3">
        <f t="shared" si="184"/>
        <v>37017201012</v>
      </c>
      <c r="C2349" s="3" t="s">
        <v>1166</v>
      </c>
      <c r="D2349" s="3" t="s">
        <v>217</v>
      </c>
      <c r="E2349" s="3" t="str">
        <f>INDEX(光放段!$G$4:$G$237,MATCH(纤芯!G2349,光放段!$C$4:$C$237,0))</f>
        <v>山东二干|济南青岛3号管道光缆:淄博柳泉路-潍坊四平路</v>
      </c>
      <c r="F2349" s="3">
        <f>INDEX(光放段!$I$4:$I$237,MATCH(纤芯!H2349,光放段!$B$4:$B$237,0))</f>
        <v>37017200000</v>
      </c>
      <c r="G2349" s="3" t="str">
        <f t="shared" si="180"/>
        <v>山东二干|济南青岛3号管道光缆:淄博柳泉路-昌乐北局</v>
      </c>
      <c r="H2349" s="3">
        <f>INDEX(光放段!$B$4:$B$237,MATCH(纤芯!G2349,光放段!$C$4:$C$237,0))</f>
        <v>37017201000</v>
      </c>
      <c r="I2349" s="3" t="str">
        <f t="shared" si="181"/>
        <v>济南青岛3号管道光缆</v>
      </c>
      <c r="J2349" s="3" t="str">
        <f>INDEX(子缆名称!$B$4:$B$29,纤芯!M2349)</f>
        <v>A缆</v>
      </c>
      <c r="K2349" s="3">
        <v>12</v>
      </c>
      <c r="L2349" s="3">
        <f t="shared" si="182"/>
        <v>12</v>
      </c>
      <c r="M2349" s="3">
        <f t="shared" si="183"/>
        <v>1</v>
      </c>
      <c r="N2349" s="3" t="s">
        <v>64</v>
      </c>
      <c r="O2349" s="3">
        <f>COUNTIF([1]局站!$D$4:$D$172,"="&amp;N2349)</f>
        <v>1</v>
      </c>
      <c r="P2349" s="3">
        <v>0</v>
      </c>
      <c r="Q2349" s="3">
        <v>0</v>
      </c>
      <c r="R2349" s="3">
        <v>0</v>
      </c>
      <c r="S2349" s="3" t="s">
        <v>65</v>
      </c>
      <c r="T2349" s="3">
        <f>COUNTIF([1]局站!$D$4:$D$172,"="&amp;S2349)</f>
        <v>1</v>
      </c>
      <c r="U2349" s="3">
        <v>0</v>
      </c>
      <c r="V2349" s="3">
        <v>0</v>
      </c>
      <c r="W2349" s="3">
        <v>0</v>
      </c>
      <c r="X2349" s="3" t="s">
        <v>1214</v>
      </c>
      <c r="Y2349" s="3" t="s">
        <v>880</v>
      </c>
      <c r="Z2349" s="3" t="str">
        <f>INDEX(业务类型!$C$4:$C$8,MATCH(纤芯!Y2349,业务类型!$B$4:$B$8,0))</f>
        <v>IDLE</v>
      </c>
      <c r="AA2349" s="3"/>
    </row>
    <row r="2350" spans="1:27" ht="33" x14ac:dyDescent="0.2">
      <c r="A2350" s="3">
        <v>2347</v>
      </c>
      <c r="B2350" s="3">
        <f t="shared" si="184"/>
        <v>37017201013</v>
      </c>
      <c r="C2350" s="3" t="s">
        <v>1166</v>
      </c>
      <c r="D2350" s="3" t="s">
        <v>217</v>
      </c>
      <c r="E2350" s="3" t="str">
        <f>INDEX(光放段!$G$4:$G$237,MATCH(纤芯!G2350,光放段!$C$4:$C$237,0))</f>
        <v>山东二干|济南青岛3号管道光缆:淄博柳泉路-潍坊四平路</v>
      </c>
      <c r="F2350" s="3">
        <f>INDEX(光放段!$I$4:$I$237,MATCH(纤芯!H2350,光放段!$B$4:$B$237,0))</f>
        <v>37017200000</v>
      </c>
      <c r="G2350" s="3" t="str">
        <f t="shared" si="180"/>
        <v>山东二干|济南青岛3号管道光缆:淄博柳泉路-昌乐北局</v>
      </c>
      <c r="H2350" s="3">
        <f>INDEX(光放段!$B$4:$B$237,MATCH(纤芯!G2350,光放段!$C$4:$C$237,0))</f>
        <v>37017201000</v>
      </c>
      <c r="I2350" s="3" t="str">
        <f t="shared" si="181"/>
        <v>济南青岛3号管道光缆</v>
      </c>
      <c r="J2350" s="3" t="str">
        <f>INDEX(子缆名称!$B$4:$B$29,纤芯!M2350)</f>
        <v>B缆</v>
      </c>
      <c r="K2350" s="3">
        <v>13</v>
      </c>
      <c r="L2350" s="3">
        <f t="shared" si="182"/>
        <v>1</v>
      </c>
      <c r="M2350" s="3">
        <f t="shared" si="183"/>
        <v>2</v>
      </c>
      <c r="N2350" s="3" t="s">
        <v>64</v>
      </c>
      <c r="O2350" s="3">
        <f>COUNTIF([1]局站!$D$4:$D$172,"="&amp;N2350)</f>
        <v>1</v>
      </c>
      <c r="P2350" s="3">
        <v>0</v>
      </c>
      <c r="Q2350" s="3">
        <v>0</v>
      </c>
      <c r="R2350" s="3">
        <v>0</v>
      </c>
      <c r="S2350" s="3" t="s">
        <v>65</v>
      </c>
      <c r="T2350" s="3">
        <f>COUNTIF([1]局站!$D$4:$D$172,"="&amp;S2350)</f>
        <v>1</v>
      </c>
      <c r="U2350" s="3">
        <v>0</v>
      </c>
      <c r="V2350" s="3">
        <v>0</v>
      </c>
      <c r="W2350" s="3">
        <v>0</v>
      </c>
      <c r="X2350" s="3" t="s">
        <v>1214</v>
      </c>
      <c r="Y2350" s="3" t="s">
        <v>880</v>
      </c>
      <c r="Z2350" s="3" t="str">
        <f>INDEX(业务类型!$C$4:$C$8,MATCH(纤芯!Y2350,业务类型!$B$4:$B$8,0))</f>
        <v>IDLE</v>
      </c>
      <c r="AA2350" s="3"/>
    </row>
    <row r="2351" spans="1:27" ht="33" x14ac:dyDescent="0.2">
      <c r="A2351" s="3">
        <v>2348</v>
      </c>
      <c r="B2351" s="3">
        <f t="shared" si="184"/>
        <v>37017201014</v>
      </c>
      <c r="C2351" s="3" t="s">
        <v>1166</v>
      </c>
      <c r="D2351" s="3" t="s">
        <v>217</v>
      </c>
      <c r="E2351" s="3" t="str">
        <f>INDEX(光放段!$G$4:$G$237,MATCH(纤芯!G2351,光放段!$C$4:$C$237,0))</f>
        <v>山东二干|济南青岛3号管道光缆:淄博柳泉路-潍坊四平路</v>
      </c>
      <c r="F2351" s="3">
        <f>INDEX(光放段!$I$4:$I$237,MATCH(纤芯!H2351,光放段!$B$4:$B$237,0))</f>
        <v>37017200000</v>
      </c>
      <c r="G2351" s="3" t="str">
        <f t="shared" si="180"/>
        <v>山东二干|济南青岛3号管道光缆:淄博柳泉路-昌乐北局</v>
      </c>
      <c r="H2351" s="3">
        <f>INDEX(光放段!$B$4:$B$237,MATCH(纤芯!G2351,光放段!$C$4:$C$237,0))</f>
        <v>37017201000</v>
      </c>
      <c r="I2351" s="3" t="str">
        <f t="shared" si="181"/>
        <v>济南青岛3号管道光缆</v>
      </c>
      <c r="J2351" s="3" t="str">
        <f>INDEX(子缆名称!$B$4:$B$29,纤芯!M2351)</f>
        <v>B缆</v>
      </c>
      <c r="K2351" s="3">
        <v>14</v>
      </c>
      <c r="L2351" s="3">
        <f t="shared" si="182"/>
        <v>2</v>
      </c>
      <c r="M2351" s="3">
        <f t="shared" si="183"/>
        <v>2</v>
      </c>
      <c r="N2351" s="3" t="s">
        <v>64</v>
      </c>
      <c r="O2351" s="3">
        <f>COUNTIF([1]局站!$D$4:$D$172,"="&amp;N2351)</f>
        <v>1</v>
      </c>
      <c r="P2351" s="3">
        <v>0</v>
      </c>
      <c r="Q2351" s="3">
        <v>0</v>
      </c>
      <c r="R2351" s="3">
        <v>0</v>
      </c>
      <c r="S2351" s="3" t="s">
        <v>65</v>
      </c>
      <c r="T2351" s="3">
        <f>COUNTIF([1]局站!$D$4:$D$172,"="&amp;S2351)</f>
        <v>1</v>
      </c>
      <c r="U2351" s="3">
        <v>0</v>
      </c>
      <c r="V2351" s="3">
        <v>0</v>
      </c>
      <c r="W2351" s="3">
        <v>0</v>
      </c>
      <c r="X2351" s="3" t="s">
        <v>1214</v>
      </c>
      <c r="Y2351" s="3" t="s">
        <v>880</v>
      </c>
      <c r="Z2351" s="3" t="str">
        <f>INDEX(业务类型!$C$4:$C$8,MATCH(纤芯!Y2351,业务类型!$B$4:$B$8,0))</f>
        <v>IDLE</v>
      </c>
      <c r="AA2351" s="3"/>
    </row>
    <row r="2352" spans="1:27" ht="33" x14ac:dyDescent="0.2">
      <c r="A2352" s="3">
        <v>2349</v>
      </c>
      <c r="B2352" s="3">
        <f t="shared" si="184"/>
        <v>37017201015</v>
      </c>
      <c r="C2352" s="3" t="s">
        <v>1166</v>
      </c>
      <c r="D2352" s="3" t="s">
        <v>217</v>
      </c>
      <c r="E2352" s="3" t="str">
        <f>INDEX(光放段!$G$4:$G$237,MATCH(纤芯!G2352,光放段!$C$4:$C$237,0))</f>
        <v>山东二干|济南青岛3号管道光缆:淄博柳泉路-潍坊四平路</v>
      </c>
      <c r="F2352" s="3">
        <f>INDEX(光放段!$I$4:$I$237,MATCH(纤芯!H2352,光放段!$B$4:$B$237,0))</f>
        <v>37017200000</v>
      </c>
      <c r="G2352" s="3" t="str">
        <f t="shared" si="180"/>
        <v>山东二干|济南青岛3号管道光缆:淄博柳泉路-昌乐北局</v>
      </c>
      <c r="H2352" s="3">
        <f>INDEX(光放段!$B$4:$B$237,MATCH(纤芯!G2352,光放段!$C$4:$C$237,0))</f>
        <v>37017201000</v>
      </c>
      <c r="I2352" s="3" t="str">
        <f t="shared" si="181"/>
        <v>济南青岛3号管道光缆</v>
      </c>
      <c r="J2352" s="3" t="str">
        <f>INDEX(子缆名称!$B$4:$B$29,纤芯!M2352)</f>
        <v>B缆</v>
      </c>
      <c r="K2352" s="3">
        <v>15</v>
      </c>
      <c r="L2352" s="3">
        <f t="shared" si="182"/>
        <v>3</v>
      </c>
      <c r="M2352" s="3">
        <f t="shared" si="183"/>
        <v>2</v>
      </c>
      <c r="N2352" s="3" t="s">
        <v>64</v>
      </c>
      <c r="O2352" s="3">
        <f>COUNTIF([1]局站!$D$4:$D$172,"="&amp;N2352)</f>
        <v>1</v>
      </c>
      <c r="P2352" s="3">
        <v>0</v>
      </c>
      <c r="Q2352" s="3">
        <v>0</v>
      </c>
      <c r="R2352" s="3">
        <v>0</v>
      </c>
      <c r="S2352" s="3" t="s">
        <v>65</v>
      </c>
      <c r="T2352" s="3">
        <f>COUNTIF([1]局站!$D$4:$D$172,"="&amp;S2352)</f>
        <v>1</v>
      </c>
      <c r="U2352" s="3">
        <v>0</v>
      </c>
      <c r="V2352" s="3">
        <v>0</v>
      </c>
      <c r="W2352" s="3">
        <v>0</v>
      </c>
      <c r="X2352" s="3" t="s">
        <v>1214</v>
      </c>
      <c r="Y2352" s="3" t="s">
        <v>880</v>
      </c>
      <c r="Z2352" s="3" t="str">
        <f>INDEX(业务类型!$C$4:$C$8,MATCH(纤芯!Y2352,业务类型!$B$4:$B$8,0))</f>
        <v>IDLE</v>
      </c>
      <c r="AA2352" s="3"/>
    </row>
    <row r="2353" spans="1:27" ht="33" x14ac:dyDescent="0.2">
      <c r="A2353" s="3">
        <v>2350</v>
      </c>
      <c r="B2353" s="3">
        <f t="shared" si="184"/>
        <v>37017201016</v>
      </c>
      <c r="C2353" s="3" t="s">
        <v>1166</v>
      </c>
      <c r="D2353" s="3" t="s">
        <v>217</v>
      </c>
      <c r="E2353" s="3" t="str">
        <f>INDEX(光放段!$G$4:$G$237,MATCH(纤芯!G2353,光放段!$C$4:$C$237,0))</f>
        <v>山东二干|济南青岛3号管道光缆:淄博柳泉路-潍坊四平路</v>
      </c>
      <c r="F2353" s="3">
        <f>INDEX(光放段!$I$4:$I$237,MATCH(纤芯!H2353,光放段!$B$4:$B$237,0))</f>
        <v>37017200000</v>
      </c>
      <c r="G2353" s="3" t="str">
        <f t="shared" si="180"/>
        <v>山东二干|济南青岛3号管道光缆:淄博柳泉路-昌乐北局</v>
      </c>
      <c r="H2353" s="3">
        <f>INDEX(光放段!$B$4:$B$237,MATCH(纤芯!G2353,光放段!$C$4:$C$237,0))</f>
        <v>37017201000</v>
      </c>
      <c r="I2353" s="3" t="str">
        <f t="shared" si="181"/>
        <v>济南青岛3号管道光缆</v>
      </c>
      <c r="J2353" s="3" t="str">
        <f>INDEX(子缆名称!$B$4:$B$29,纤芯!M2353)</f>
        <v>B缆</v>
      </c>
      <c r="K2353" s="3">
        <v>16</v>
      </c>
      <c r="L2353" s="3">
        <f t="shared" si="182"/>
        <v>4</v>
      </c>
      <c r="M2353" s="3">
        <f t="shared" si="183"/>
        <v>2</v>
      </c>
      <c r="N2353" s="3" t="s">
        <v>64</v>
      </c>
      <c r="O2353" s="3">
        <f>COUNTIF([1]局站!$D$4:$D$172,"="&amp;N2353)</f>
        <v>1</v>
      </c>
      <c r="P2353" s="3">
        <v>0</v>
      </c>
      <c r="Q2353" s="3">
        <v>0</v>
      </c>
      <c r="R2353" s="3">
        <v>0</v>
      </c>
      <c r="S2353" s="3" t="s">
        <v>65</v>
      </c>
      <c r="T2353" s="3">
        <f>COUNTIF([1]局站!$D$4:$D$172,"="&amp;S2353)</f>
        <v>1</v>
      </c>
      <c r="U2353" s="3">
        <v>0</v>
      </c>
      <c r="V2353" s="3">
        <v>0</v>
      </c>
      <c r="W2353" s="3">
        <v>0</v>
      </c>
      <c r="X2353" s="3" t="s">
        <v>1214</v>
      </c>
      <c r="Y2353" s="3" t="s">
        <v>880</v>
      </c>
      <c r="Z2353" s="3" t="str">
        <f>INDEX(业务类型!$C$4:$C$8,MATCH(纤芯!Y2353,业务类型!$B$4:$B$8,0))</f>
        <v>IDLE</v>
      </c>
      <c r="AA2353" s="3"/>
    </row>
    <row r="2354" spans="1:27" ht="33" x14ac:dyDescent="0.2">
      <c r="A2354" s="3">
        <v>2351</v>
      </c>
      <c r="B2354" s="3">
        <f t="shared" si="184"/>
        <v>37017201017</v>
      </c>
      <c r="C2354" s="3" t="s">
        <v>1166</v>
      </c>
      <c r="D2354" s="3" t="s">
        <v>217</v>
      </c>
      <c r="E2354" s="3" t="str">
        <f>INDEX(光放段!$G$4:$G$237,MATCH(纤芯!G2354,光放段!$C$4:$C$237,0))</f>
        <v>山东二干|济南青岛3号管道光缆:淄博柳泉路-潍坊四平路</v>
      </c>
      <c r="F2354" s="3">
        <f>INDEX(光放段!$I$4:$I$237,MATCH(纤芯!H2354,光放段!$B$4:$B$237,0))</f>
        <v>37017200000</v>
      </c>
      <c r="G2354" s="3" t="str">
        <f t="shared" si="180"/>
        <v>山东二干|济南青岛3号管道光缆:淄博柳泉路-昌乐北局</v>
      </c>
      <c r="H2354" s="3">
        <f>INDEX(光放段!$B$4:$B$237,MATCH(纤芯!G2354,光放段!$C$4:$C$237,0))</f>
        <v>37017201000</v>
      </c>
      <c r="I2354" s="3" t="str">
        <f t="shared" si="181"/>
        <v>济南青岛3号管道光缆</v>
      </c>
      <c r="J2354" s="3" t="str">
        <f>INDEX(子缆名称!$B$4:$B$29,纤芯!M2354)</f>
        <v>B缆</v>
      </c>
      <c r="K2354" s="3">
        <v>17</v>
      </c>
      <c r="L2354" s="3">
        <f t="shared" si="182"/>
        <v>5</v>
      </c>
      <c r="M2354" s="3">
        <f t="shared" si="183"/>
        <v>2</v>
      </c>
      <c r="N2354" s="3" t="s">
        <v>64</v>
      </c>
      <c r="O2354" s="3">
        <f>COUNTIF([1]局站!$D$4:$D$172,"="&amp;N2354)</f>
        <v>1</v>
      </c>
      <c r="P2354" s="3">
        <v>0</v>
      </c>
      <c r="Q2354" s="3">
        <v>0</v>
      </c>
      <c r="R2354" s="3">
        <v>0</v>
      </c>
      <c r="S2354" s="3" t="s">
        <v>65</v>
      </c>
      <c r="T2354" s="3">
        <f>COUNTIF([1]局站!$D$4:$D$172,"="&amp;S2354)</f>
        <v>1</v>
      </c>
      <c r="U2354" s="3">
        <v>0</v>
      </c>
      <c r="V2354" s="3">
        <v>0</v>
      </c>
      <c r="W2354" s="3">
        <v>0</v>
      </c>
      <c r="X2354" s="3" t="s">
        <v>1214</v>
      </c>
      <c r="Y2354" s="3" t="s">
        <v>880</v>
      </c>
      <c r="Z2354" s="3" t="str">
        <f>INDEX(业务类型!$C$4:$C$8,MATCH(纤芯!Y2354,业务类型!$B$4:$B$8,0))</f>
        <v>IDLE</v>
      </c>
      <c r="AA2354" s="3"/>
    </row>
    <row r="2355" spans="1:27" ht="33" x14ac:dyDescent="0.2">
      <c r="A2355" s="3">
        <v>2352</v>
      </c>
      <c r="B2355" s="3">
        <f t="shared" si="184"/>
        <v>37017201018</v>
      </c>
      <c r="C2355" s="3" t="s">
        <v>1166</v>
      </c>
      <c r="D2355" s="3" t="s">
        <v>217</v>
      </c>
      <c r="E2355" s="3" t="str">
        <f>INDEX(光放段!$G$4:$G$237,MATCH(纤芯!G2355,光放段!$C$4:$C$237,0))</f>
        <v>山东二干|济南青岛3号管道光缆:淄博柳泉路-潍坊四平路</v>
      </c>
      <c r="F2355" s="3">
        <f>INDEX(光放段!$I$4:$I$237,MATCH(纤芯!H2355,光放段!$B$4:$B$237,0))</f>
        <v>37017200000</v>
      </c>
      <c r="G2355" s="3" t="str">
        <f t="shared" si="180"/>
        <v>山东二干|济南青岛3号管道光缆:淄博柳泉路-昌乐北局</v>
      </c>
      <c r="H2355" s="3">
        <f>INDEX(光放段!$B$4:$B$237,MATCH(纤芯!G2355,光放段!$C$4:$C$237,0))</f>
        <v>37017201000</v>
      </c>
      <c r="I2355" s="3" t="str">
        <f t="shared" si="181"/>
        <v>济南青岛3号管道光缆</v>
      </c>
      <c r="J2355" s="3" t="str">
        <f>INDEX(子缆名称!$B$4:$B$29,纤芯!M2355)</f>
        <v>B缆</v>
      </c>
      <c r="K2355" s="3">
        <v>18</v>
      </c>
      <c r="L2355" s="3">
        <f t="shared" si="182"/>
        <v>6</v>
      </c>
      <c r="M2355" s="3">
        <f t="shared" si="183"/>
        <v>2</v>
      </c>
      <c r="N2355" s="3" t="s">
        <v>64</v>
      </c>
      <c r="O2355" s="3">
        <f>COUNTIF([1]局站!$D$4:$D$172,"="&amp;N2355)</f>
        <v>1</v>
      </c>
      <c r="P2355" s="3">
        <v>0</v>
      </c>
      <c r="Q2355" s="3">
        <v>0</v>
      </c>
      <c r="R2355" s="3">
        <v>0</v>
      </c>
      <c r="S2355" s="3" t="s">
        <v>65</v>
      </c>
      <c r="T2355" s="3">
        <f>COUNTIF([1]局站!$D$4:$D$172,"="&amp;S2355)</f>
        <v>1</v>
      </c>
      <c r="U2355" s="3">
        <v>0</v>
      </c>
      <c r="V2355" s="3">
        <v>0</v>
      </c>
      <c r="W2355" s="3">
        <v>0</v>
      </c>
      <c r="X2355" s="3" t="s">
        <v>1214</v>
      </c>
      <c r="Y2355" s="3" t="s">
        <v>880</v>
      </c>
      <c r="Z2355" s="3" t="str">
        <f>INDEX(业务类型!$C$4:$C$8,MATCH(纤芯!Y2355,业务类型!$B$4:$B$8,0))</f>
        <v>IDLE</v>
      </c>
      <c r="AA2355" s="3"/>
    </row>
    <row r="2356" spans="1:27" ht="33" x14ac:dyDescent="0.2">
      <c r="A2356" s="3">
        <v>2353</v>
      </c>
      <c r="B2356" s="3">
        <f t="shared" si="184"/>
        <v>37017201019</v>
      </c>
      <c r="C2356" s="3" t="s">
        <v>1166</v>
      </c>
      <c r="D2356" s="3" t="s">
        <v>217</v>
      </c>
      <c r="E2356" s="3" t="str">
        <f>INDEX(光放段!$G$4:$G$237,MATCH(纤芯!G2356,光放段!$C$4:$C$237,0))</f>
        <v>山东二干|济南青岛3号管道光缆:淄博柳泉路-潍坊四平路</v>
      </c>
      <c r="F2356" s="3">
        <f>INDEX(光放段!$I$4:$I$237,MATCH(纤芯!H2356,光放段!$B$4:$B$237,0))</f>
        <v>37017200000</v>
      </c>
      <c r="G2356" s="3" t="str">
        <f t="shared" si="180"/>
        <v>山东二干|济南青岛3号管道光缆:淄博柳泉路-昌乐北局</v>
      </c>
      <c r="H2356" s="3">
        <f>INDEX(光放段!$B$4:$B$237,MATCH(纤芯!G2356,光放段!$C$4:$C$237,0))</f>
        <v>37017201000</v>
      </c>
      <c r="I2356" s="3" t="str">
        <f t="shared" si="181"/>
        <v>济南青岛3号管道光缆</v>
      </c>
      <c r="J2356" s="3" t="str">
        <f>INDEX(子缆名称!$B$4:$B$29,纤芯!M2356)</f>
        <v>B缆</v>
      </c>
      <c r="K2356" s="3">
        <v>19</v>
      </c>
      <c r="L2356" s="3">
        <f t="shared" si="182"/>
        <v>7</v>
      </c>
      <c r="M2356" s="3">
        <f t="shared" si="183"/>
        <v>2</v>
      </c>
      <c r="N2356" s="3" t="s">
        <v>64</v>
      </c>
      <c r="O2356" s="3">
        <f>COUNTIF([1]局站!$D$4:$D$172,"="&amp;N2356)</f>
        <v>1</v>
      </c>
      <c r="P2356" s="3">
        <v>0</v>
      </c>
      <c r="Q2356" s="3">
        <v>0</v>
      </c>
      <c r="R2356" s="3">
        <v>0</v>
      </c>
      <c r="S2356" s="3" t="s">
        <v>65</v>
      </c>
      <c r="T2356" s="3">
        <f>COUNTIF([1]局站!$D$4:$D$172,"="&amp;S2356)</f>
        <v>1</v>
      </c>
      <c r="U2356" s="3">
        <v>0</v>
      </c>
      <c r="V2356" s="3">
        <v>0</v>
      </c>
      <c r="W2356" s="3">
        <v>0</v>
      </c>
      <c r="X2356" s="3" t="s">
        <v>1214</v>
      </c>
      <c r="Y2356" s="3" t="s">
        <v>881</v>
      </c>
      <c r="Z2356" s="3" t="str">
        <f>INDEX(业务类型!$C$4:$C$8,MATCH(纤芯!Y2356,业务类型!$B$4:$B$8,0))</f>
        <v>OTHER</v>
      </c>
      <c r="AA2356" s="3" t="s">
        <v>882</v>
      </c>
    </row>
    <row r="2357" spans="1:27" ht="33" x14ac:dyDescent="0.2">
      <c r="A2357" s="3">
        <v>2354</v>
      </c>
      <c r="B2357" s="3">
        <f t="shared" si="184"/>
        <v>37017201020</v>
      </c>
      <c r="C2357" s="3" t="s">
        <v>1166</v>
      </c>
      <c r="D2357" s="3" t="s">
        <v>217</v>
      </c>
      <c r="E2357" s="3" t="str">
        <f>INDEX(光放段!$G$4:$G$237,MATCH(纤芯!G2357,光放段!$C$4:$C$237,0))</f>
        <v>山东二干|济南青岛3号管道光缆:淄博柳泉路-潍坊四平路</v>
      </c>
      <c r="F2357" s="3">
        <f>INDEX(光放段!$I$4:$I$237,MATCH(纤芯!H2357,光放段!$B$4:$B$237,0))</f>
        <v>37017200000</v>
      </c>
      <c r="G2357" s="3" t="str">
        <f t="shared" si="180"/>
        <v>山东二干|济南青岛3号管道光缆:淄博柳泉路-昌乐北局</v>
      </c>
      <c r="H2357" s="3">
        <f>INDEX(光放段!$B$4:$B$237,MATCH(纤芯!G2357,光放段!$C$4:$C$237,0))</f>
        <v>37017201000</v>
      </c>
      <c r="I2357" s="3" t="str">
        <f t="shared" si="181"/>
        <v>济南青岛3号管道光缆</v>
      </c>
      <c r="J2357" s="3" t="str">
        <f>INDEX(子缆名称!$B$4:$B$29,纤芯!M2357)</f>
        <v>B缆</v>
      </c>
      <c r="K2357" s="3">
        <v>20</v>
      </c>
      <c r="L2357" s="3">
        <f t="shared" si="182"/>
        <v>8</v>
      </c>
      <c r="M2357" s="3">
        <f t="shared" si="183"/>
        <v>2</v>
      </c>
      <c r="N2357" s="3" t="s">
        <v>64</v>
      </c>
      <c r="O2357" s="3">
        <f>COUNTIF([1]局站!$D$4:$D$172,"="&amp;N2357)</f>
        <v>1</v>
      </c>
      <c r="P2357" s="3">
        <v>0</v>
      </c>
      <c r="Q2357" s="3">
        <v>0</v>
      </c>
      <c r="R2357" s="3">
        <v>0</v>
      </c>
      <c r="S2357" s="3" t="s">
        <v>65</v>
      </c>
      <c r="T2357" s="3">
        <f>COUNTIF([1]局站!$D$4:$D$172,"="&amp;S2357)</f>
        <v>1</v>
      </c>
      <c r="U2357" s="3">
        <v>0</v>
      </c>
      <c r="V2357" s="3">
        <v>0</v>
      </c>
      <c r="W2357" s="3">
        <v>0</v>
      </c>
      <c r="X2357" s="3" t="s">
        <v>1214</v>
      </c>
      <c r="Y2357" s="3" t="s">
        <v>881</v>
      </c>
      <c r="Z2357" s="3" t="str">
        <f>INDEX(业务类型!$C$4:$C$8,MATCH(纤芯!Y2357,业务类型!$B$4:$B$8,0))</f>
        <v>OTHER</v>
      </c>
      <c r="AA2357" s="3" t="s">
        <v>882</v>
      </c>
    </row>
    <row r="2358" spans="1:27" ht="33" x14ac:dyDescent="0.2">
      <c r="A2358" s="3">
        <v>2355</v>
      </c>
      <c r="B2358" s="3">
        <f t="shared" si="184"/>
        <v>37017201021</v>
      </c>
      <c r="C2358" s="3" t="s">
        <v>1166</v>
      </c>
      <c r="D2358" s="3" t="s">
        <v>217</v>
      </c>
      <c r="E2358" s="3" t="str">
        <f>INDEX(光放段!$G$4:$G$237,MATCH(纤芯!G2358,光放段!$C$4:$C$237,0))</f>
        <v>山东二干|济南青岛3号管道光缆:淄博柳泉路-潍坊四平路</v>
      </c>
      <c r="F2358" s="3">
        <f>INDEX(光放段!$I$4:$I$237,MATCH(纤芯!H2358,光放段!$B$4:$B$237,0))</f>
        <v>37017200000</v>
      </c>
      <c r="G2358" s="3" t="str">
        <f t="shared" si="180"/>
        <v>山东二干|济南青岛3号管道光缆:淄博柳泉路-昌乐北局</v>
      </c>
      <c r="H2358" s="3">
        <f>INDEX(光放段!$B$4:$B$237,MATCH(纤芯!G2358,光放段!$C$4:$C$237,0))</f>
        <v>37017201000</v>
      </c>
      <c r="I2358" s="3" t="str">
        <f t="shared" si="181"/>
        <v>济南青岛3号管道光缆</v>
      </c>
      <c r="J2358" s="3" t="str">
        <f>INDEX(子缆名称!$B$4:$B$29,纤芯!M2358)</f>
        <v>B缆</v>
      </c>
      <c r="K2358" s="3">
        <v>21</v>
      </c>
      <c r="L2358" s="3">
        <f t="shared" si="182"/>
        <v>9</v>
      </c>
      <c r="M2358" s="3">
        <f t="shared" si="183"/>
        <v>2</v>
      </c>
      <c r="N2358" s="3" t="s">
        <v>64</v>
      </c>
      <c r="O2358" s="3">
        <f>COUNTIF([1]局站!$D$4:$D$172,"="&amp;N2358)</f>
        <v>1</v>
      </c>
      <c r="P2358" s="3">
        <v>0</v>
      </c>
      <c r="Q2358" s="3">
        <v>0</v>
      </c>
      <c r="R2358" s="3">
        <v>0</v>
      </c>
      <c r="S2358" s="3" t="s">
        <v>65</v>
      </c>
      <c r="T2358" s="3">
        <f>COUNTIF([1]局站!$D$4:$D$172,"="&amp;S2358)</f>
        <v>1</v>
      </c>
      <c r="U2358" s="3">
        <v>0</v>
      </c>
      <c r="V2358" s="3">
        <v>0</v>
      </c>
      <c r="W2358" s="3">
        <v>0</v>
      </c>
      <c r="X2358" s="3" t="s">
        <v>1214</v>
      </c>
      <c r="Y2358" s="3" t="s">
        <v>880</v>
      </c>
      <c r="Z2358" s="3" t="str">
        <f>INDEX(业务类型!$C$4:$C$8,MATCH(纤芯!Y2358,业务类型!$B$4:$B$8,0))</f>
        <v>IDLE</v>
      </c>
      <c r="AA2358" s="3"/>
    </row>
    <row r="2359" spans="1:27" ht="33" x14ac:dyDescent="0.2">
      <c r="A2359" s="3">
        <v>2356</v>
      </c>
      <c r="B2359" s="3">
        <f t="shared" si="184"/>
        <v>37017201022</v>
      </c>
      <c r="C2359" s="3" t="s">
        <v>1166</v>
      </c>
      <c r="D2359" s="3" t="s">
        <v>217</v>
      </c>
      <c r="E2359" s="3" t="str">
        <f>INDEX(光放段!$G$4:$G$237,MATCH(纤芯!G2359,光放段!$C$4:$C$237,0))</f>
        <v>山东二干|济南青岛3号管道光缆:淄博柳泉路-潍坊四平路</v>
      </c>
      <c r="F2359" s="3">
        <f>INDEX(光放段!$I$4:$I$237,MATCH(纤芯!H2359,光放段!$B$4:$B$237,0))</f>
        <v>37017200000</v>
      </c>
      <c r="G2359" s="3" t="str">
        <f t="shared" si="180"/>
        <v>山东二干|济南青岛3号管道光缆:淄博柳泉路-昌乐北局</v>
      </c>
      <c r="H2359" s="3">
        <f>INDEX(光放段!$B$4:$B$237,MATCH(纤芯!G2359,光放段!$C$4:$C$237,0))</f>
        <v>37017201000</v>
      </c>
      <c r="I2359" s="3" t="str">
        <f t="shared" si="181"/>
        <v>济南青岛3号管道光缆</v>
      </c>
      <c r="J2359" s="3" t="str">
        <f>INDEX(子缆名称!$B$4:$B$29,纤芯!M2359)</f>
        <v>B缆</v>
      </c>
      <c r="K2359" s="3">
        <v>22</v>
      </c>
      <c r="L2359" s="3">
        <f t="shared" si="182"/>
        <v>10</v>
      </c>
      <c r="M2359" s="3">
        <f t="shared" si="183"/>
        <v>2</v>
      </c>
      <c r="N2359" s="3" t="s">
        <v>64</v>
      </c>
      <c r="O2359" s="3">
        <f>COUNTIF([1]局站!$D$4:$D$172,"="&amp;N2359)</f>
        <v>1</v>
      </c>
      <c r="P2359" s="3">
        <v>0</v>
      </c>
      <c r="Q2359" s="3">
        <v>0</v>
      </c>
      <c r="R2359" s="3">
        <v>0</v>
      </c>
      <c r="S2359" s="3" t="s">
        <v>65</v>
      </c>
      <c r="T2359" s="3">
        <f>COUNTIF([1]局站!$D$4:$D$172,"="&amp;S2359)</f>
        <v>1</v>
      </c>
      <c r="U2359" s="3">
        <v>0</v>
      </c>
      <c r="V2359" s="3">
        <v>0</v>
      </c>
      <c r="W2359" s="3">
        <v>0</v>
      </c>
      <c r="X2359" s="3" t="s">
        <v>1214</v>
      </c>
      <c r="Y2359" s="3" t="s">
        <v>850</v>
      </c>
      <c r="Z2359" s="3" t="str">
        <f>INDEX(业务类型!$C$4:$C$8,MATCH(纤芯!Y2359,业务类型!$B$4:$B$8,0))</f>
        <v>ONE</v>
      </c>
      <c r="AA2359" s="3" t="s">
        <v>987</v>
      </c>
    </row>
    <row r="2360" spans="1:27" ht="33" x14ac:dyDescent="0.2">
      <c r="A2360" s="3">
        <v>2357</v>
      </c>
      <c r="B2360" s="3">
        <f t="shared" si="184"/>
        <v>37017201023</v>
      </c>
      <c r="C2360" s="3" t="s">
        <v>1166</v>
      </c>
      <c r="D2360" s="3" t="s">
        <v>217</v>
      </c>
      <c r="E2360" s="3" t="str">
        <f>INDEX(光放段!$G$4:$G$237,MATCH(纤芯!G2360,光放段!$C$4:$C$237,0))</f>
        <v>山东二干|济南青岛3号管道光缆:淄博柳泉路-潍坊四平路</v>
      </c>
      <c r="F2360" s="3">
        <f>INDEX(光放段!$I$4:$I$237,MATCH(纤芯!H2360,光放段!$B$4:$B$237,0))</f>
        <v>37017200000</v>
      </c>
      <c r="G2360" s="3" t="str">
        <f t="shared" si="180"/>
        <v>山东二干|济南青岛3号管道光缆:淄博柳泉路-昌乐北局</v>
      </c>
      <c r="H2360" s="3">
        <f>INDEX(光放段!$B$4:$B$237,MATCH(纤芯!G2360,光放段!$C$4:$C$237,0))</f>
        <v>37017201000</v>
      </c>
      <c r="I2360" s="3" t="str">
        <f t="shared" si="181"/>
        <v>济南青岛3号管道光缆</v>
      </c>
      <c r="J2360" s="3" t="str">
        <f>INDEX(子缆名称!$B$4:$B$29,纤芯!M2360)</f>
        <v>B缆</v>
      </c>
      <c r="K2360" s="3">
        <v>23</v>
      </c>
      <c r="L2360" s="3">
        <f t="shared" si="182"/>
        <v>11</v>
      </c>
      <c r="M2360" s="3">
        <f t="shared" si="183"/>
        <v>2</v>
      </c>
      <c r="N2360" s="3" t="s">
        <v>64</v>
      </c>
      <c r="O2360" s="3">
        <f>COUNTIF([1]局站!$D$4:$D$172,"="&amp;N2360)</f>
        <v>1</v>
      </c>
      <c r="P2360" s="3">
        <v>0</v>
      </c>
      <c r="Q2360" s="3">
        <v>0</v>
      </c>
      <c r="R2360" s="3">
        <v>0</v>
      </c>
      <c r="S2360" s="3" t="s">
        <v>65</v>
      </c>
      <c r="T2360" s="3">
        <f>COUNTIF([1]局站!$D$4:$D$172,"="&amp;S2360)</f>
        <v>1</v>
      </c>
      <c r="U2360" s="3">
        <v>0</v>
      </c>
      <c r="V2360" s="3">
        <v>0</v>
      </c>
      <c r="W2360" s="3">
        <v>0</v>
      </c>
      <c r="X2360" s="3" t="s">
        <v>1214</v>
      </c>
      <c r="Y2360" s="3" t="s">
        <v>850</v>
      </c>
      <c r="Z2360" s="3" t="str">
        <f>INDEX(业务类型!$C$4:$C$8,MATCH(纤芯!Y2360,业务类型!$B$4:$B$8,0))</f>
        <v>ONE</v>
      </c>
      <c r="AA2360" s="3" t="s">
        <v>987</v>
      </c>
    </row>
    <row r="2361" spans="1:27" ht="33" x14ac:dyDescent="0.2">
      <c r="A2361" s="3">
        <v>2358</v>
      </c>
      <c r="B2361" s="3">
        <f t="shared" si="184"/>
        <v>37017201024</v>
      </c>
      <c r="C2361" s="3" t="s">
        <v>1166</v>
      </c>
      <c r="D2361" s="3" t="s">
        <v>217</v>
      </c>
      <c r="E2361" s="3" t="str">
        <f>INDEX(光放段!$G$4:$G$237,MATCH(纤芯!G2361,光放段!$C$4:$C$237,0))</f>
        <v>山东二干|济南青岛3号管道光缆:淄博柳泉路-潍坊四平路</v>
      </c>
      <c r="F2361" s="3">
        <f>INDEX(光放段!$I$4:$I$237,MATCH(纤芯!H2361,光放段!$B$4:$B$237,0))</f>
        <v>37017200000</v>
      </c>
      <c r="G2361" s="3" t="str">
        <f t="shared" si="180"/>
        <v>山东二干|济南青岛3号管道光缆:淄博柳泉路-昌乐北局</v>
      </c>
      <c r="H2361" s="3">
        <f>INDEX(光放段!$B$4:$B$237,MATCH(纤芯!G2361,光放段!$C$4:$C$237,0))</f>
        <v>37017201000</v>
      </c>
      <c r="I2361" s="3" t="str">
        <f t="shared" si="181"/>
        <v>济南青岛3号管道光缆</v>
      </c>
      <c r="J2361" s="3" t="str">
        <f>INDEX(子缆名称!$B$4:$B$29,纤芯!M2361)</f>
        <v>B缆</v>
      </c>
      <c r="K2361" s="3">
        <v>24</v>
      </c>
      <c r="L2361" s="3">
        <f t="shared" si="182"/>
        <v>12</v>
      </c>
      <c r="M2361" s="3">
        <f t="shared" si="183"/>
        <v>2</v>
      </c>
      <c r="N2361" s="3" t="s">
        <v>64</v>
      </c>
      <c r="O2361" s="3">
        <f>COUNTIF([1]局站!$D$4:$D$172,"="&amp;N2361)</f>
        <v>1</v>
      </c>
      <c r="P2361" s="3">
        <v>0</v>
      </c>
      <c r="Q2361" s="3">
        <v>0</v>
      </c>
      <c r="R2361" s="3">
        <v>0</v>
      </c>
      <c r="S2361" s="3" t="s">
        <v>65</v>
      </c>
      <c r="T2361" s="3">
        <f>COUNTIF([1]局站!$D$4:$D$172,"="&amp;S2361)</f>
        <v>1</v>
      </c>
      <c r="U2361" s="3">
        <v>0</v>
      </c>
      <c r="V2361" s="3">
        <v>0</v>
      </c>
      <c r="W2361" s="3">
        <v>0</v>
      </c>
      <c r="X2361" s="3" t="s">
        <v>1214</v>
      </c>
      <c r="Y2361" s="3" t="s">
        <v>880</v>
      </c>
      <c r="Z2361" s="3" t="str">
        <f>INDEX(业务类型!$C$4:$C$8,MATCH(纤芯!Y2361,业务类型!$B$4:$B$8,0))</f>
        <v>IDLE</v>
      </c>
      <c r="AA2361" s="3"/>
    </row>
    <row r="2362" spans="1:27" ht="33" x14ac:dyDescent="0.2">
      <c r="A2362" s="3">
        <v>2359</v>
      </c>
      <c r="B2362" s="3">
        <f t="shared" si="184"/>
        <v>37017201025</v>
      </c>
      <c r="C2362" s="3" t="s">
        <v>1166</v>
      </c>
      <c r="D2362" s="3" t="s">
        <v>217</v>
      </c>
      <c r="E2362" s="3" t="str">
        <f>INDEX(光放段!$G$4:$G$237,MATCH(纤芯!G2362,光放段!$C$4:$C$237,0))</f>
        <v>山东二干|济南青岛3号管道光缆:淄博柳泉路-潍坊四平路</v>
      </c>
      <c r="F2362" s="3">
        <f>INDEX(光放段!$I$4:$I$237,MATCH(纤芯!H2362,光放段!$B$4:$B$237,0))</f>
        <v>37017200000</v>
      </c>
      <c r="G2362" s="3" t="str">
        <f t="shared" si="180"/>
        <v>山东二干|济南青岛3号管道光缆:淄博柳泉路-昌乐北局</v>
      </c>
      <c r="H2362" s="3">
        <f>INDEX(光放段!$B$4:$B$237,MATCH(纤芯!G2362,光放段!$C$4:$C$237,0))</f>
        <v>37017201000</v>
      </c>
      <c r="I2362" s="3" t="str">
        <f t="shared" si="181"/>
        <v>济南青岛3号管道光缆</v>
      </c>
      <c r="J2362" s="3" t="str">
        <f>INDEX(子缆名称!$B$4:$B$29,纤芯!M2362)</f>
        <v>C缆</v>
      </c>
      <c r="K2362" s="3">
        <v>25</v>
      </c>
      <c r="L2362" s="3">
        <f t="shared" si="182"/>
        <v>1</v>
      </c>
      <c r="M2362" s="3">
        <f t="shared" si="183"/>
        <v>3</v>
      </c>
      <c r="N2362" s="3" t="s">
        <v>64</v>
      </c>
      <c r="O2362" s="3">
        <f>COUNTIF([1]局站!$D$4:$D$172,"="&amp;N2362)</f>
        <v>1</v>
      </c>
      <c r="P2362" s="3">
        <v>0</v>
      </c>
      <c r="Q2362" s="3">
        <v>0</v>
      </c>
      <c r="R2362" s="3">
        <v>0</v>
      </c>
      <c r="S2362" s="3" t="s">
        <v>65</v>
      </c>
      <c r="T2362" s="3">
        <f>COUNTIF([1]局站!$D$4:$D$172,"="&amp;S2362)</f>
        <v>1</v>
      </c>
      <c r="U2362" s="3">
        <v>0</v>
      </c>
      <c r="V2362" s="3">
        <v>0</v>
      </c>
      <c r="W2362" s="3">
        <v>0</v>
      </c>
      <c r="X2362" s="3" t="s">
        <v>1214</v>
      </c>
      <c r="Y2362" s="3" t="s">
        <v>880</v>
      </c>
      <c r="Z2362" s="3" t="str">
        <f>INDEX(业务类型!$C$4:$C$8,MATCH(纤芯!Y2362,业务类型!$B$4:$B$8,0))</f>
        <v>IDLE</v>
      </c>
      <c r="AA2362" s="3"/>
    </row>
    <row r="2363" spans="1:27" ht="33" x14ac:dyDescent="0.2">
      <c r="A2363" s="3">
        <v>2360</v>
      </c>
      <c r="B2363" s="3">
        <f t="shared" si="184"/>
        <v>37017201026</v>
      </c>
      <c r="C2363" s="3" t="s">
        <v>1166</v>
      </c>
      <c r="D2363" s="3" t="s">
        <v>217</v>
      </c>
      <c r="E2363" s="3" t="str">
        <f>INDEX(光放段!$G$4:$G$237,MATCH(纤芯!G2363,光放段!$C$4:$C$237,0))</f>
        <v>山东二干|济南青岛3号管道光缆:淄博柳泉路-潍坊四平路</v>
      </c>
      <c r="F2363" s="3">
        <f>INDEX(光放段!$I$4:$I$237,MATCH(纤芯!H2363,光放段!$B$4:$B$237,0))</f>
        <v>37017200000</v>
      </c>
      <c r="G2363" s="3" t="str">
        <f t="shared" si="180"/>
        <v>山东二干|济南青岛3号管道光缆:淄博柳泉路-昌乐北局</v>
      </c>
      <c r="H2363" s="3">
        <f>INDEX(光放段!$B$4:$B$237,MATCH(纤芯!G2363,光放段!$C$4:$C$237,0))</f>
        <v>37017201000</v>
      </c>
      <c r="I2363" s="3" t="str">
        <f t="shared" si="181"/>
        <v>济南青岛3号管道光缆</v>
      </c>
      <c r="J2363" s="3" t="str">
        <f>INDEX(子缆名称!$B$4:$B$29,纤芯!M2363)</f>
        <v>C缆</v>
      </c>
      <c r="K2363" s="3">
        <v>26</v>
      </c>
      <c r="L2363" s="3">
        <f t="shared" si="182"/>
        <v>2</v>
      </c>
      <c r="M2363" s="3">
        <f t="shared" si="183"/>
        <v>3</v>
      </c>
      <c r="N2363" s="3" t="s">
        <v>64</v>
      </c>
      <c r="O2363" s="3">
        <f>COUNTIF([1]局站!$D$4:$D$172,"="&amp;N2363)</f>
        <v>1</v>
      </c>
      <c r="P2363" s="3">
        <v>0</v>
      </c>
      <c r="Q2363" s="3">
        <v>0</v>
      </c>
      <c r="R2363" s="3">
        <v>0</v>
      </c>
      <c r="S2363" s="3" t="s">
        <v>65</v>
      </c>
      <c r="T2363" s="3">
        <f>COUNTIF([1]局站!$D$4:$D$172,"="&amp;S2363)</f>
        <v>1</v>
      </c>
      <c r="U2363" s="3">
        <v>0</v>
      </c>
      <c r="V2363" s="3">
        <v>0</v>
      </c>
      <c r="W2363" s="3">
        <v>0</v>
      </c>
      <c r="X2363" s="3" t="s">
        <v>1214</v>
      </c>
      <c r="Y2363" s="3" t="s">
        <v>852</v>
      </c>
      <c r="Z2363" s="3" t="str">
        <f>INDEX(业务类型!$C$4:$C$8,MATCH(纤芯!Y2363,业务类型!$B$4:$B$8,0))</f>
        <v>TWO</v>
      </c>
      <c r="AA2363" s="3" t="s">
        <v>993</v>
      </c>
    </row>
    <row r="2364" spans="1:27" ht="33" x14ac:dyDescent="0.2">
      <c r="A2364" s="3">
        <v>2361</v>
      </c>
      <c r="B2364" s="3">
        <f t="shared" si="184"/>
        <v>37017201027</v>
      </c>
      <c r="C2364" s="3" t="s">
        <v>1166</v>
      </c>
      <c r="D2364" s="3" t="s">
        <v>217</v>
      </c>
      <c r="E2364" s="3" t="str">
        <f>INDEX(光放段!$G$4:$G$237,MATCH(纤芯!G2364,光放段!$C$4:$C$237,0))</f>
        <v>山东二干|济南青岛3号管道光缆:淄博柳泉路-潍坊四平路</v>
      </c>
      <c r="F2364" s="3">
        <f>INDEX(光放段!$I$4:$I$237,MATCH(纤芯!H2364,光放段!$B$4:$B$237,0))</f>
        <v>37017200000</v>
      </c>
      <c r="G2364" s="3" t="str">
        <f t="shared" si="180"/>
        <v>山东二干|济南青岛3号管道光缆:淄博柳泉路-昌乐北局</v>
      </c>
      <c r="H2364" s="3">
        <f>INDEX(光放段!$B$4:$B$237,MATCH(纤芯!G2364,光放段!$C$4:$C$237,0))</f>
        <v>37017201000</v>
      </c>
      <c r="I2364" s="3" t="str">
        <f t="shared" si="181"/>
        <v>济南青岛3号管道光缆</v>
      </c>
      <c r="J2364" s="3" t="str">
        <f>INDEX(子缆名称!$B$4:$B$29,纤芯!M2364)</f>
        <v>C缆</v>
      </c>
      <c r="K2364" s="3">
        <v>27</v>
      </c>
      <c r="L2364" s="3">
        <f t="shared" si="182"/>
        <v>3</v>
      </c>
      <c r="M2364" s="3">
        <f t="shared" si="183"/>
        <v>3</v>
      </c>
      <c r="N2364" s="3" t="s">
        <v>64</v>
      </c>
      <c r="O2364" s="3">
        <f>COUNTIF([1]局站!$D$4:$D$172,"="&amp;N2364)</f>
        <v>1</v>
      </c>
      <c r="P2364" s="3">
        <v>0</v>
      </c>
      <c r="Q2364" s="3">
        <v>0</v>
      </c>
      <c r="R2364" s="3">
        <v>0</v>
      </c>
      <c r="S2364" s="3" t="s">
        <v>65</v>
      </c>
      <c r="T2364" s="3">
        <f>COUNTIF([1]局站!$D$4:$D$172,"="&amp;S2364)</f>
        <v>1</v>
      </c>
      <c r="U2364" s="3">
        <v>0</v>
      </c>
      <c r="V2364" s="3">
        <v>0</v>
      </c>
      <c r="W2364" s="3">
        <v>0</v>
      </c>
      <c r="X2364" s="3" t="s">
        <v>1214</v>
      </c>
      <c r="Y2364" s="3" t="s">
        <v>852</v>
      </c>
      <c r="Z2364" s="3" t="str">
        <f>INDEX(业务类型!$C$4:$C$8,MATCH(纤芯!Y2364,业务类型!$B$4:$B$8,0))</f>
        <v>TWO</v>
      </c>
      <c r="AA2364" s="3" t="s">
        <v>993</v>
      </c>
    </row>
    <row r="2365" spans="1:27" ht="33" x14ac:dyDescent="0.2">
      <c r="A2365" s="3">
        <v>2362</v>
      </c>
      <c r="B2365" s="3">
        <f t="shared" si="184"/>
        <v>37017201028</v>
      </c>
      <c r="C2365" s="3" t="s">
        <v>1166</v>
      </c>
      <c r="D2365" s="3" t="s">
        <v>217</v>
      </c>
      <c r="E2365" s="3" t="str">
        <f>INDEX(光放段!$G$4:$G$237,MATCH(纤芯!G2365,光放段!$C$4:$C$237,0))</f>
        <v>山东二干|济南青岛3号管道光缆:淄博柳泉路-潍坊四平路</v>
      </c>
      <c r="F2365" s="3">
        <f>INDEX(光放段!$I$4:$I$237,MATCH(纤芯!H2365,光放段!$B$4:$B$237,0))</f>
        <v>37017200000</v>
      </c>
      <c r="G2365" s="3" t="str">
        <f t="shared" si="180"/>
        <v>山东二干|济南青岛3号管道光缆:淄博柳泉路-昌乐北局</v>
      </c>
      <c r="H2365" s="3">
        <f>INDEX(光放段!$B$4:$B$237,MATCH(纤芯!G2365,光放段!$C$4:$C$237,0))</f>
        <v>37017201000</v>
      </c>
      <c r="I2365" s="3" t="str">
        <f t="shared" si="181"/>
        <v>济南青岛3号管道光缆</v>
      </c>
      <c r="J2365" s="3" t="str">
        <f>INDEX(子缆名称!$B$4:$B$29,纤芯!M2365)</f>
        <v>C缆</v>
      </c>
      <c r="K2365" s="3">
        <v>28</v>
      </c>
      <c r="L2365" s="3">
        <f t="shared" si="182"/>
        <v>4</v>
      </c>
      <c r="M2365" s="3">
        <f t="shared" si="183"/>
        <v>3</v>
      </c>
      <c r="N2365" s="3" t="s">
        <v>64</v>
      </c>
      <c r="O2365" s="3">
        <f>COUNTIF([1]局站!$D$4:$D$172,"="&amp;N2365)</f>
        <v>1</v>
      </c>
      <c r="P2365" s="3">
        <v>0</v>
      </c>
      <c r="Q2365" s="3">
        <v>0</v>
      </c>
      <c r="R2365" s="3">
        <v>0</v>
      </c>
      <c r="S2365" s="3" t="s">
        <v>65</v>
      </c>
      <c r="T2365" s="3">
        <f>COUNTIF([1]局站!$D$4:$D$172,"="&amp;S2365)</f>
        <v>1</v>
      </c>
      <c r="U2365" s="3">
        <v>0</v>
      </c>
      <c r="V2365" s="3">
        <v>0</v>
      </c>
      <c r="W2365" s="3">
        <v>0</v>
      </c>
      <c r="X2365" s="3" t="s">
        <v>1214</v>
      </c>
      <c r="Y2365" s="3" t="s">
        <v>880</v>
      </c>
      <c r="Z2365" s="3" t="str">
        <f>INDEX(业务类型!$C$4:$C$8,MATCH(纤芯!Y2365,业务类型!$B$4:$B$8,0))</f>
        <v>IDLE</v>
      </c>
      <c r="AA2365" s="3"/>
    </row>
    <row r="2366" spans="1:27" ht="33" x14ac:dyDescent="0.2">
      <c r="A2366" s="3">
        <v>2363</v>
      </c>
      <c r="B2366" s="3">
        <f t="shared" si="184"/>
        <v>37017201029</v>
      </c>
      <c r="C2366" s="3" t="s">
        <v>1166</v>
      </c>
      <c r="D2366" s="3" t="s">
        <v>217</v>
      </c>
      <c r="E2366" s="3" t="str">
        <f>INDEX(光放段!$G$4:$G$237,MATCH(纤芯!G2366,光放段!$C$4:$C$237,0))</f>
        <v>山东二干|济南青岛3号管道光缆:淄博柳泉路-潍坊四平路</v>
      </c>
      <c r="F2366" s="3">
        <f>INDEX(光放段!$I$4:$I$237,MATCH(纤芯!H2366,光放段!$B$4:$B$237,0))</f>
        <v>37017200000</v>
      </c>
      <c r="G2366" s="3" t="str">
        <f t="shared" si="180"/>
        <v>山东二干|济南青岛3号管道光缆:淄博柳泉路-昌乐北局</v>
      </c>
      <c r="H2366" s="3">
        <f>INDEX(光放段!$B$4:$B$237,MATCH(纤芯!G2366,光放段!$C$4:$C$237,0))</f>
        <v>37017201000</v>
      </c>
      <c r="I2366" s="3" t="str">
        <f t="shared" si="181"/>
        <v>济南青岛3号管道光缆</v>
      </c>
      <c r="J2366" s="3" t="str">
        <f>INDEX(子缆名称!$B$4:$B$29,纤芯!M2366)</f>
        <v>C缆</v>
      </c>
      <c r="K2366" s="3">
        <v>29</v>
      </c>
      <c r="L2366" s="3">
        <f t="shared" si="182"/>
        <v>5</v>
      </c>
      <c r="M2366" s="3">
        <f t="shared" si="183"/>
        <v>3</v>
      </c>
      <c r="N2366" s="3" t="s">
        <v>64</v>
      </c>
      <c r="O2366" s="3">
        <f>COUNTIF([1]局站!$D$4:$D$172,"="&amp;N2366)</f>
        <v>1</v>
      </c>
      <c r="P2366" s="3">
        <v>0</v>
      </c>
      <c r="Q2366" s="3">
        <v>0</v>
      </c>
      <c r="R2366" s="3">
        <v>0</v>
      </c>
      <c r="S2366" s="3" t="s">
        <v>65</v>
      </c>
      <c r="T2366" s="3">
        <f>COUNTIF([1]局站!$D$4:$D$172,"="&amp;S2366)</f>
        <v>1</v>
      </c>
      <c r="U2366" s="3">
        <v>0</v>
      </c>
      <c r="V2366" s="3">
        <v>0</v>
      </c>
      <c r="W2366" s="3">
        <v>0</v>
      </c>
      <c r="X2366" s="3" t="s">
        <v>1214</v>
      </c>
      <c r="Y2366" s="3" t="s">
        <v>880</v>
      </c>
      <c r="Z2366" s="3" t="str">
        <f>INDEX(业务类型!$C$4:$C$8,MATCH(纤芯!Y2366,业务类型!$B$4:$B$8,0))</f>
        <v>IDLE</v>
      </c>
      <c r="AA2366" s="3"/>
    </row>
    <row r="2367" spans="1:27" ht="33" x14ac:dyDescent="0.2">
      <c r="A2367" s="3">
        <v>2364</v>
      </c>
      <c r="B2367" s="3">
        <f t="shared" si="184"/>
        <v>37017201030</v>
      </c>
      <c r="C2367" s="3" t="s">
        <v>1166</v>
      </c>
      <c r="D2367" s="3" t="s">
        <v>217</v>
      </c>
      <c r="E2367" s="3" t="str">
        <f>INDEX(光放段!$G$4:$G$237,MATCH(纤芯!G2367,光放段!$C$4:$C$237,0))</f>
        <v>山东二干|济南青岛3号管道光缆:淄博柳泉路-潍坊四平路</v>
      </c>
      <c r="F2367" s="3">
        <f>INDEX(光放段!$I$4:$I$237,MATCH(纤芯!H2367,光放段!$B$4:$B$237,0))</f>
        <v>37017200000</v>
      </c>
      <c r="G2367" s="3" t="str">
        <f t="shared" si="180"/>
        <v>山东二干|济南青岛3号管道光缆:淄博柳泉路-昌乐北局</v>
      </c>
      <c r="H2367" s="3">
        <f>INDEX(光放段!$B$4:$B$237,MATCH(纤芯!G2367,光放段!$C$4:$C$237,0))</f>
        <v>37017201000</v>
      </c>
      <c r="I2367" s="3" t="str">
        <f t="shared" si="181"/>
        <v>济南青岛3号管道光缆</v>
      </c>
      <c r="J2367" s="3" t="str">
        <f>INDEX(子缆名称!$B$4:$B$29,纤芯!M2367)</f>
        <v>C缆</v>
      </c>
      <c r="K2367" s="3">
        <v>30</v>
      </c>
      <c r="L2367" s="3">
        <f t="shared" si="182"/>
        <v>6</v>
      </c>
      <c r="M2367" s="3">
        <f t="shared" si="183"/>
        <v>3</v>
      </c>
      <c r="N2367" s="3" t="s">
        <v>64</v>
      </c>
      <c r="O2367" s="3">
        <f>COUNTIF([1]局站!$D$4:$D$172,"="&amp;N2367)</f>
        <v>1</v>
      </c>
      <c r="P2367" s="3">
        <v>0</v>
      </c>
      <c r="Q2367" s="3">
        <v>0</v>
      </c>
      <c r="R2367" s="3">
        <v>0</v>
      </c>
      <c r="S2367" s="3" t="s">
        <v>65</v>
      </c>
      <c r="T2367" s="3">
        <f>COUNTIF([1]局站!$D$4:$D$172,"="&amp;S2367)</f>
        <v>1</v>
      </c>
      <c r="U2367" s="3">
        <v>0</v>
      </c>
      <c r="V2367" s="3">
        <v>0</v>
      </c>
      <c r="W2367" s="3">
        <v>0</v>
      </c>
      <c r="X2367" s="3" t="s">
        <v>1214</v>
      </c>
      <c r="Y2367" s="3" t="s">
        <v>880</v>
      </c>
      <c r="Z2367" s="3" t="str">
        <f>INDEX(业务类型!$C$4:$C$8,MATCH(纤芯!Y2367,业务类型!$B$4:$B$8,0))</f>
        <v>IDLE</v>
      </c>
      <c r="AA2367" s="3"/>
    </row>
    <row r="2368" spans="1:27" ht="33" x14ac:dyDescent="0.2">
      <c r="A2368" s="3">
        <v>2365</v>
      </c>
      <c r="B2368" s="3">
        <f t="shared" si="184"/>
        <v>37017201031</v>
      </c>
      <c r="C2368" s="3" t="s">
        <v>1166</v>
      </c>
      <c r="D2368" s="3" t="s">
        <v>217</v>
      </c>
      <c r="E2368" s="3" t="str">
        <f>INDEX(光放段!$G$4:$G$237,MATCH(纤芯!G2368,光放段!$C$4:$C$237,0))</f>
        <v>山东二干|济南青岛3号管道光缆:淄博柳泉路-潍坊四平路</v>
      </c>
      <c r="F2368" s="3">
        <f>INDEX(光放段!$I$4:$I$237,MATCH(纤芯!H2368,光放段!$B$4:$B$237,0))</f>
        <v>37017200000</v>
      </c>
      <c r="G2368" s="3" t="str">
        <f t="shared" si="180"/>
        <v>山东二干|济南青岛3号管道光缆:淄博柳泉路-昌乐北局</v>
      </c>
      <c r="H2368" s="3">
        <f>INDEX(光放段!$B$4:$B$237,MATCH(纤芯!G2368,光放段!$C$4:$C$237,0))</f>
        <v>37017201000</v>
      </c>
      <c r="I2368" s="3" t="str">
        <f t="shared" si="181"/>
        <v>济南青岛3号管道光缆</v>
      </c>
      <c r="J2368" s="3" t="str">
        <f>INDEX(子缆名称!$B$4:$B$29,纤芯!M2368)</f>
        <v>C缆</v>
      </c>
      <c r="K2368" s="3">
        <v>31</v>
      </c>
      <c r="L2368" s="3">
        <f t="shared" si="182"/>
        <v>7</v>
      </c>
      <c r="M2368" s="3">
        <f t="shared" si="183"/>
        <v>3</v>
      </c>
      <c r="N2368" s="3" t="s">
        <v>64</v>
      </c>
      <c r="O2368" s="3">
        <f>COUNTIF([1]局站!$D$4:$D$172,"="&amp;N2368)</f>
        <v>1</v>
      </c>
      <c r="P2368" s="3">
        <v>0</v>
      </c>
      <c r="Q2368" s="3">
        <v>0</v>
      </c>
      <c r="R2368" s="3">
        <v>0</v>
      </c>
      <c r="S2368" s="3" t="s">
        <v>65</v>
      </c>
      <c r="T2368" s="3">
        <f>COUNTIF([1]局站!$D$4:$D$172,"="&amp;S2368)</f>
        <v>1</v>
      </c>
      <c r="U2368" s="3">
        <v>0</v>
      </c>
      <c r="V2368" s="3">
        <v>0</v>
      </c>
      <c r="W2368" s="3">
        <v>0</v>
      </c>
      <c r="X2368" s="3" t="s">
        <v>1214</v>
      </c>
      <c r="Y2368" s="3" t="s">
        <v>880</v>
      </c>
      <c r="Z2368" s="3" t="str">
        <f>INDEX(业务类型!$C$4:$C$8,MATCH(纤芯!Y2368,业务类型!$B$4:$B$8,0))</f>
        <v>IDLE</v>
      </c>
      <c r="AA2368" s="3"/>
    </row>
    <row r="2369" spans="1:27" ht="33" x14ac:dyDescent="0.2">
      <c r="A2369" s="3">
        <v>2366</v>
      </c>
      <c r="B2369" s="3">
        <f t="shared" si="184"/>
        <v>37017201032</v>
      </c>
      <c r="C2369" s="3" t="s">
        <v>1166</v>
      </c>
      <c r="D2369" s="3" t="s">
        <v>217</v>
      </c>
      <c r="E2369" s="3" t="str">
        <f>INDEX(光放段!$G$4:$G$237,MATCH(纤芯!G2369,光放段!$C$4:$C$237,0))</f>
        <v>山东二干|济南青岛3号管道光缆:淄博柳泉路-潍坊四平路</v>
      </c>
      <c r="F2369" s="3">
        <f>INDEX(光放段!$I$4:$I$237,MATCH(纤芯!H2369,光放段!$B$4:$B$237,0))</f>
        <v>37017200000</v>
      </c>
      <c r="G2369" s="3" t="str">
        <f t="shared" si="180"/>
        <v>山东二干|济南青岛3号管道光缆:淄博柳泉路-昌乐北局</v>
      </c>
      <c r="H2369" s="3">
        <f>INDEX(光放段!$B$4:$B$237,MATCH(纤芯!G2369,光放段!$C$4:$C$237,0))</f>
        <v>37017201000</v>
      </c>
      <c r="I2369" s="3" t="str">
        <f t="shared" si="181"/>
        <v>济南青岛3号管道光缆</v>
      </c>
      <c r="J2369" s="3" t="str">
        <f>INDEX(子缆名称!$B$4:$B$29,纤芯!M2369)</f>
        <v>C缆</v>
      </c>
      <c r="K2369" s="3">
        <v>32</v>
      </c>
      <c r="L2369" s="3">
        <f t="shared" si="182"/>
        <v>8</v>
      </c>
      <c r="M2369" s="3">
        <f t="shared" si="183"/>
        <v>3</v>
      </c>
      <c r="N2369" s="3" t="s">
        <v>64</v>
      </c>
      <c r="O2369" s="3">
        <f>COUNTIF([1]局站!$D$4:$D$172,"="&amp;N2369)</f>
        <v>1</v>
      </c>
      <c r="P2369" s="3">
        <v>0</v>
      </c>
      <c r="Q2369" s="3">
        <v>0</v>
      </c>
      <c r="R2369" s="3">
        <v>0</v>
      </c>
      <c r="S2369" s="3" t="s">
        <v>65</v>
      </c>
      <c r="T2369" s="3">
        <f>COUNTIF([1]局站!$D$4:$D$172,"="&amp;S2369)</f>
        <v>1</v>
      </c>
      <c r="U2369" s="3">
        <v>0</v>
      </c>
      <c r="V2369" s="3">
        <v>0</v>
      </c>
      <c r="W2369" s="3">
        <v>0</v>
      </c>
      <c r="X2369" s="3" t="s">
        <v>1214</v>
      </c>
      <c r="Y2369" s="3" t="s">
        <v>880</v>
      </c>
      <c r="Z2369" s="3" t="str">
        <f>INDEX(业务类型!$C$4:$C$8,MATCH(纤芯!Y2369,业务类型!$B$4:$B$8,0))</f>
        <v>IDLE</v>
      </c>
      <c r="AA2369" s="3"/>
    </row>
    <row r="2370" spans="1:27" ht="33" x14ac:dyDescent="0.2">
      <c r="A2370" s="3">
        <v>2367</v>
      </c>
      <c r="B2370" s="3">
        <f t="shared" si="184"/>
        <v>37017201033</v>
      </c>
      <c r="C2370" s="3" t="s">
        <v>1166</v>
      </c>
      <c r="D2370" s="3" t="s">
        <v>217</v>
      </c>
      <c r="E2370" s="3" t="str">
        <f>INDEX(光放段!$G$4:$G$237,MATCH(纤芯!G2370,光放段!$C$4:$C$237,0))</f>
        <v>山东二干|济南青岛3号管道光缆:淄博柳泉路-潍坊四平路</v>
      </c>
      <c r="F2370" s="3">
        <f>INDEX(光放段!$I$4:$I$237,MATCH(纤芯!H2370,光放段!$B$4:$B$237,0))</f>
        <v>37017200000</v>
      </c>
      <c r="G2370" s="3" t="str">
        <f t="shared" si="180"/>
        <v>山东二干|济南青岛3号管道光缆:淄博柳泉路-昌乐北局</v>
      </c>
      <c r="H2370" s="3">
        <f>INDEX(光放段!$B$4:$B$237,MATCH(纤芯!G2370,光放段!$C$4:$C$237,0))</f>
        <v>37017201000</v>
      </c>
      <c r="I2370" s="3" t="str">
        <f t="shared" si="181"/>
        <v>济南青岛3号管道光缆</v>
      </c>
      <c r="J2370" s="3" t="str">
        <f>INDEX(子缆名称!$B$4:$B$29,纤芯!M2370)</f>
        <v>C缆</v>
      </c>
      <c r="K2370" s="3">
        <v>33</v>
      </c>
      <c r="L2370" s="3">
        <f t="shared" si="182"/>
        <v>9</v>
      </c>
      <c r="M2370" s="3">
        <f t="shared" si="183"/>
        <v>3</v>
      </c>
      <c r="N2370" s="3" t="s">
        <v>64</v>
      </c>
      <c r="O2370" s="3">
        <f>COUNTIF([1]局站!$D$4:$D$172,"="&amp;N2370)</f>
        <v>1</v>
      </c>
      <c r="P2370" s="3">
        <v>0</v>
      </c>
      <c r="Q2370" s="3">
        <v>0</v>
      </c>
      <c r="R2370" s="3">
        <v>0</v>
      </c>
      <c r="S2370" s="3" t="s">
        <v>65</v>
      </c>
      <c r="T2370" s="3">
        <f>COUNTIF([1]局站!$D$4:$D$172,"="&amp;S2370)</f>
        <v>1</v>
      </c>
      <c r="U2370" s="3">
        <v>0</v>
      </c>
      <c r="V2370" s="3">
        <v>0</v>
      </c>
      <c r="W2370" s="3">
        <v>0</v>
      </c>
      <c r="X2370" s="3" t="s">
        <v>1214</v>
      </c>
      <c r="Y2370" s="3" t="s">
        <v>880</v>
      </c>
      <c r="Z2370" s="3" t="str">
        <f>INDEX(业务类型!$C$4:$C$8,MATCH(纤芯!Y2370,业务类型!$B$4:$B$8,0))</f>
        <v>IDLE</v>
      </c>
      <c r="AA2370" s="3"/>
    </row>
    <row r="2371" spans="1:27" ht="33" x14ac:dyDescent="0.2">
      <c r="A2371" s="3">
        <v>2368</v>
      </c>
      <c r="B2371" s="3">
        <f t="shared" si="184"/>
        <v>37017201034</v>
      </c>
      <c r="C2371" s="3" t="s">
        <v>1166</v>
      </c>
      <c r="D2371" s="3" t="s">
        <v>217</v>
      </c>
      <c r="E2371" s="3" t="str">
        <f>INDEX(光放段!$G$4:$G$237,MATCH(纤芯!G2371,光放段!$C$4:$C$237,0))</f>
        <v>山东二干|济南青岛3号管道光缆:淄博柳泉路-潍坊四平路</v>
      </c>
      <c r="F2371" s="3">
        <f>INDEX(光放段!$I$4:$I$237,MATCH(纤芯!H2371,光放段!$B$4:$B$237,0))</f>
        <v>37017200000</v>
      </c>
      <c r="G2371" s="3" t="str">
        <f t="shared" si="180"/>
        <v>山东二干|济南青岛3号管道光缆:淄博柳泉路-昌乐北局</v>
      </c>
      <c r="H2371" s="3">
        <f>INDEX(光放段!$B$4:$B$237,MATCH(纤芯!G2371,光放段!$C$4:$C$237,0))</f>
        <v>37017201000</v>
      </c>
      <c r="I2371" s="3" t="str">
        <f t="shared" si="181"/>
        <v>济南青岛3号管道光缆</v>
      </c>
      <c r="J2371" s="3" t="str">
        <f>INDEX(子缆名称!$B$4:$B$29,纤芯!M2371)</f>
        <v>C缆</v>
      </c>
      <c r="K2371" s="3">
        <v>34</v>
      </c>
      <c r="L2371" s="3">
        <f t="shared" si="182"/>
        <v>10</v>
      </c>
      <c r="M2371" s="3">
        <f t="shared" si="183"/>
        <v>3</v>
      </c>
      <c r="N2371" s="3" t="s">
        <v>64</v>
      </c>
      <c r="O2371" s="3">
        <f>COUNTIF([1]局站!$D$4:$D$172,"="&amp;N2371)</f>
        <v>1</v>
      </c>
      <c r="P2371" s="3">
        <v>0</v>
      </c>
      <c r="Q2371" s="3">
        <v>0</v>
      </c>
      <c r="R2371" s="3">
        <v>0</v>
      </c>
      <c r="S2371" s="3" t="s">
        <v>65</v>
      </c>
      <c r="T2371" s="3">
        <f>COUNTIF([1]局站!$D$4:$D$172,"="&amp;S2371)</f>
        <v>1</v>
      </c>
      <c r="U2371" s="3">
        <v>0</v>
      </c>
      <c r="V2371" s="3">
        <v>0</v>
      </c>
      <c r="W2371" s="3">
        <v>0</v>
      </c>
      <c r="X2371" s="3" t="s">
        <v>1214</v>
      </c>
      <c r="Y2371" s="3" t="s">
        <v>880</v>
      </c>
      <c r="Z2371" s="3" t="str">
        <f>INDEX(业务类型!$C$4:$C$8,MATCH(纤芯!Y2371,业务类型!$B$4:$B$8,0))</f>
        <v>IDLE</v>
      </c>
      <c r="AA2371" s="3"/>
    </row>
    <row r="2372" spans="1:27" ht="33" x14ac:dyDescent="0.2">
      <c r="A2372" s="3">
        <v>2369</v>
      </c>
      <c r="B2372" s="3">
        <f t="shared" si="184"/>
        <v>37017201035</v>
      </c>
      <c r="C2372" s="3" t="s">
        <v>1166</v>
      </c>
      <c r="D2372" s="3" t="s">
        <v>217</v>
      </c>
      <c r="E2372" s="3" t="str">
        <f>INDEX(光放段!$G$4:$G$237,MATCH(纤芯!G2372,光放段!$C$4:$C$237,0))</f>
        <v>山东二干|济南青岛3号管道光缆:淄博柳泉路-潍坊四平路</v>
      </c>
      <c r="F2372" s="3">
        <f>INDEX(光放段!$I$4:$I$237,MATCH(纤芯!H2372,光放段!$B$4:$B$237,0))</f>
        <v>37017200000</v>
      </c>
      <c r="G2372" s="3" t="str">
        <f t="shared" si="180"/>
        <v>山东二干|济南青岛3号管道光缆:淄博柳泉路-昌乐北局</v>
      </c>
      <c r="H2372" s="3">
        <f>INDEX(光放段!$B$4:$B$237,MATCH(纤芯!G2372,光放段!$C$4:$C$237,0))</f>
        <v>37017201000</v>
      </c>
      <c r="I2372" s="3" t="str">
        <f t="shared" si="181"/>
        <v>济南青岛3号管道光缆</v>
      </c>
      <c r="J2372" s="3" t="str">
        <f>INDEX(子缆名称!$B$4:$B$29,纤芯!M2372)</f>
        <v>C缆</v>
      </c>
      <c r="K2372" s="3">
        <v>35</v>
      </c>
      <c r="L2372" s="3">
        <f t="shared" si="182"/>
        <v>11</v>
      </c>
      <c r="M2372" s="3">
        <f t="shared" si="183"/>
        <v>3</v>
      </c>
      <c r="N2372" s="3" t="s">
        <v>64</v>
      </c>
      <c r="O2372" s="3">
        <f>COUNTIF([1]局站!$D$4:$D$172,"="&amp;N2372)</f>
        <v>1</v>
      </c>
      <c r="P2372" s="3">
        <v>0</v>
      </c>
      <c r="Q2372" s="3">
        <v>0</v>
      </c>
      <c r="R2372" s="3">
        <v>0</v>
      </c>
      <c r="S2372" s="3" t="s">
        <v>65</v>
      </c>
      <c r="T2372" s="3">
        <f>COUNTIF([1]局站!$D$4:$D$172,"="&amp;S2372)</f>
        <v>1</v>
      </c>
      <c r="U2372" s="3">
        <v>0</v>
      </c>
      <c r="V2372" s="3">
        <v>0</v>
      </c>
      <c r="W2372" s="3">
        <v>0</v>
      </c>
      <c r="X2372" s="3" t="s">
        <v>1214</v>
      </c>
      <c r="Y2372" s="3" t="s">
        <v>880</v>
      </c>
      <c r="Z2372" s="3" t="str">
        <f>INDEX(业务类型!$C$4:$C$8,MATCH(纤芯!Y2372,业务类型!$B$4:$B$8,0))</f>
        <v>IDLE</v>
      </c>
      <c r="AA2372" s="3"/>
    </row>
    <row r="2373" spans="1:27" ht="33" x14ac:dyDescent="0.2">
      <c r="A2373" s="3">
        <v>2370</v>
      </c>
      <c r="B2373" s="3">
        <f t="shared" si="184"/>
        <v>37017201036</v>
      </c>
      <c r="C2373" s="3" t="s">
        <v>1166</v>
      </c>
      <c r="D2373" s="3" t="s">
        <v>217</v>
      </c>
      <c r="E2373" s="3" t="str">
        <f>INDEX(光放段!$G$4:$G$237,MATCH(纤芯!G2373,光放段!$C$4:$C$237,0))</f>
        <v>山东二干|济南青岛3号管道光缆:淄博柳泉路-潍坊四平路</v>
      </c>
      <c r="F2373" s="3">
        <f>INDEX(光放段!$I$4:$I$237,MATCH(纤芯!H2373,光放段!$B$4:$B$237,0))</f>
        <v>37017200000</v>
      </c>
      <c r="G2373" s="3" t="str">
        <f t="shared" ref="G2373:G2436" si="185">C2373&amp;"|"&amp;D2373&amp;":"&amp;N2373&amp;"-"&amp;S2373</f>
        <v>山东二干|济南青岛3号管道光缆:淄博柳泉路-昌乐北局</v>
      </c>
      <c r="H2373" s="3">
        <f>INDEX(光放段!$B$4:$B$237,MATCH(纤芯!G2373,光放段!$C$4:$C$237,0))</f>
        <v>37017201000</v>
      </c>
      <c r="I2373" s="3" t="str">
        <f t="shared" ref="I2373:I2436" si="186">D2373</f>
        <v>济南青岛3号管道光缆</v>
      </c>
      <c r="J2373" s="3" t="str">
        <f>INDEX(子缆名称!$B$4:$B$29,纤芯!M2373)</f>
        <v>C缆</v>
      </c>
      <c r="K2373" s="3">
        <v>36</v>
      </c>
      <c r="L2373" s="3">
        <f t="shared" ref="L2373:L2436" si="187">MOD(K2373-1,12)+1</f>
        <v>12</v>
      </c>
      <c r="M2373" s="3">
        <f t="shared" ref="M2373:M2436" si="188">INT((K2373-1)/12)+1</f>
        <v>3</v>
      </c>
      <c r="N2373" s="3" t="s">
        <v>64</v>
      </c>
      <c r="O2373" s="3">
        <f>COUNTIF([1]局站!$D$4:$D$172,"="&amp;N2373)</f>
        <v>1</v>
      </c>
      <c r="P2373" s="3">
        <v>0</v>
      </c>
      <c r="Q2373" s="3">
        <v>0</v>
      </c>
      <c r="R2373" s="3">
        <v>0</v>
      </c>
      <c r="S2373" s="3" t="s">
        <v>65</v>
      </c>
      <c r="T2373" s="3">
        <f>COUNTIF([1]局站!$D$4:$D$172,"="&amp;S2373)</f>
        <v>1</v>
      </c>
      <c r="U2373" s="3">
        <v>0</v>
      </c>
      <c r="V2373" s="3">
        <v>0</v>
      </c>
      <c r="W2373" s="3">
        <v>0</v>
      </c>
      <c r="X2373" s="3" t="s">
        <v>1214</v>
      </c>
      <c r="Y2373" s="3" t="s">
        <v>880</v>
      </c>
      <c r="Z2373" s="3" t="str">
        <f>INDEX(业务类型!$C$4:$C$8,MATCH(纤芯!Y2373,业务类型!$B$4:$B$8,0))</f>
        <v>IDLE</v>
      </c>
      <c r="AA2373" s="3"/>
    </row>
    <row r="2374" spans="1:27" ht="33" x14ac:dyDescent="0.2">
      <c r="A2374" s="3">
        <v>2371</v>
      </c>
      <c r="B2374" s="3">
        <f t="shared" si="184"/>
        <v>37017201037</v>
      </c>
      <c r="C2374" s="3" t="s">
        <v>1166</v>
      </c>
      <c r="D2374" s="3" t="s">
        <v>217</v>
      </c>
      <c r="E2374" s="3" t="str">
        <f>INDEX(光放段!$G$4:$G$237,MATCH(纤芯!G2374,光放段!$C$4:$C$237,0))</f>
        <v>山东二干|济南青岛3号管道光缆:淄博柳泉路-潍坊四平路</v>
      </c>
      <c r="F2374" s="3">
        <f>INDEX(光放段!$I$4:$I$237,MATCH(纤芯!H2374,光放段!$B$4:$B$237,0))</f>
        <v>37017200000</v>
      </c>
      <c r="G2374" s="3" t="str">
        <f t="shared" si="185"/>
        <v>山东二干|济南青岛3号管道光缆:淄博柳泉路-昌乐北局</v>
      </c>
      <c r="H2374" s="3">
        <f>INDEX(光放段!$B$4:$B$237,MATCH(纤芯!G2374,光放段!$C$4:$C$237,0))</f>
        <v>37017201000</v>
      </c>
      <c r="I2374" s="3" t="str">
        <f t="shared" si="186"/>
        <v>济南青岛3号管道光缆</v>
      </c>
      <c r="J2374" s="3" t="str">
        <f>INDEX(子缆名称!$B$4:$B$29,纤芯!M2374)</f>
        <v>D缆</v>
      </c>
      <c r="K2374" s="3">
        <v>37</v>
      </c>
      <c r="L2374" s="3">
        <f t="shared" si="187"/>
        <v>1</v>
      </c>
      <c r="M2374" s="3">
        <f t="shared" si="188"/>
        <v>4</v>
      </c>
      <c r="N2374" s="3" t="s">
        <v>64</v>
      </c>
      <c r="O2374" s="3">
        <f>COUNTIF([1]局站!$D$4:$D$172,"="&amp;N2374)</f>
        <v>1</v>
      </c>
      <c r="P2374" s="3">
        <v>0</v>
      </c>
      <c r="Q2374" s="3">
        <v>0</v>
      </c>
      <c r="R2374" s="3">
        <v>0</v>
      </c>
      <c r="S2374" s="3" t="s">
        <v>65</v>
      </c>
      <c r="T2374" s="3">
        <f>COUNTIF([1]局站!$D$4:$D$172,"="&amp;S2374)</f>
        <v>1</v>
      </c>
      <c r="U2374" s="3">
        <v>0</v>
      </c>
      <c r="V2374" s="3">
        <v>0</v>
      </c>
      <c r="W2374" s="3">
        <v>0</v>
      </c>
      <c r="X2374" s="3" t="s">
        <v>1214</v>
      </c>
      <c r="Y2374" s="3" t="s">
        <v>880</v>
      </c>
      <c r="Z2374" s="3" t="str">
        <f>INDEX(业务类型!$C$4:$C$8,MATCH(纤芯!Y2374,业务类型!$B$4:$B$8,0))</f>
        <v>IDLE</v>
      </c>
      <c r="AA2374" s="3"/>
    </row>
    <row r="2375" spans="1:27" ht="33" x14ac:dyDescent="0.2">
      <c r="A2375" s="3">
        <v>2372</v>
      </c>
      <c r="B2375" s="3">
        <f t="shared" si="184"/>
        <v>37017201038</v>
      </c>
      <c r="C2375" s="3" t="s">
        <v>1166</v>
      </c>
      <c r="D2375" s="3" t="s">
        <v>217</v>
      </c>
      <c r="E2375" s="3" t="str">
        <f>INDEX(光放段!$G$4:$G$237,MATCH(纤芯!G2375,光放段!$C$4:$C$237,0))</f>
        <v>山东二干|济南青岛3号管道光缆:淄博柳泉路-潍坊四平路</v>
      </c>
      <c r="F2375" s="3">
        <f>INDEX(光放段!$I$4:$I$237,MATCH(纤芯!H2375,光放段!$B$4:$B$237,0))</f>
        <v>37017200000</v>
      </c>
      <c r="G2375" s="3" t="str">
        <f t="shared" si="185"/>
        <v>山东二干|济南青岛3号管道光缆:淄博柳泉路-昌乐北局</v>
      </c>
      <c r="H2375" s="3">
        <f>INDEX(光放段!$B$4:$B$237,MATCH(纤芯!G2375,光放段!$C$4:$C$237,0))</f>
        <v>37017201000</v>
      </c>
      <c r="I2375" s="3" t="str">
        <f t="shared" si="186"/>
        <v>济南青岛3号管道光缆</v>
      </c>
      <c r="J2375" s="3" t="str">
        <f>INDEX(子缆名称!$B$4:$B$29,纤芯!M2375)</f>
        <v>D缆</v>
      </c>
      <c r="K2375" s="3">
        <v>38</v>
      </c>
      <c r="L2375" s="3">
        <f t="shared" si="187"/>
        <v>2</v>
      </c>
      <c r="M2375" s="3">
        <f t="shared" si="188"/>
        <v>4</v>
      </c>
      <c r="N2375" s="3" t="s">
        <v>64</v>
      </c>
      <c r="O2375" s="3">
        <f>COUNTIF([1]局站!$D$4:$D$172,"="&amp;N2375)</f>
        <v>1</v>
      </c>
      <c r="P2375" s="3">
        <v>0</v>
      </c>
      <c r="Q2375" s="3">
        <v>0</v>
      </c>
      <c r="R2375" s="3">
        <v>0</v>
      </c>
      <c r="S2375" s="3" t="s">
        <v>65</v>
      </c>
      <c r="T2375" s="3">
        <f>COUNTIF([1]局站!$D$4:$D$172,"="&amp;S2375)</f>
        <v>1</v>
      </c>
      <c r="U2375" s="3">
        <v>0</v>
      </c>
      <c r="V2375" s="3">
        <v>0</v>
      </c>
      <c r="W2375" s="3">
        <v>0</v>
      </c>
      <c r="X2375" s="3" t="s">
        <v>1214</v>
      </c>
      <c r="Y2375" s="3" t="s">
        <v>880</v>
      </c>
      <c r="Z2375" s="3" t="str">
        <f>INDEX(业务类型!$C$4:$C$8,MATCH(纤芯!Y2375,业务类型!$B$4:$B$8,0))</f>
        <v>IDLE</v>
      </c>
      <c r="AA2375" s="3"/>
    </row>
    <row r="2376" spans="1:27" ht="33" x14ac:dyDescent="0.2">
      <c r="A2376" s="3">
        <v>2373</v>
      </c>
      <c r="B2376" s="3">
        <f t="shared" si="184"/>
        <v>37017201039</v>
      </c>
      <c r="C2376" s="3" t="s">
        <v>1166</v>
      </c>
      <c r="D2376" s="3" t="s">
        <v>217</v>
      </c>
      <c r="E2376" s="3" t="str">
        <f>INDEX(光放段!$G$4:$G$237,MATCH(纤芯!G2376,光放段!$C$4:$C$237,0))</f>
        <v>山东二干|济南青岛3号管道光缆:淄博柳泉路-潍坊四平路</v>
      </c>
      <c r="F2376" s="3">
        <f>INDEX(光放段!$I$4:$I$237,MATCH(纤芯!H2376,光放段!$B$4:$B$237,0))</f>
        <v>37017200000</v>
      </c>
      <c r="G2376" s="3" t="str">
        <f t="shared" si="185"/>
        <v>山东二干|济南青岛3号管道光缆:淄博柳泉路-昌乐北局</v>
      </c>
      <c r="H2376" s="3">
        <f>INDEX(光放段!$B$4:$B$237,MATCH(纤芯!G2376,光放段!$C$4:$C$237,0))</f>
        <v>37017201000</v>
      </c>
      <c r="I2376" s="3" t="str">
        <f t="shared" si="186"/>
        <v>济南青岛3号管道光缆</v>
      </c>
      <c r="J2376" s="3" t="str">
        <f>INDEX(子缆名称!$B$4:$B$29,纤芯!M2376)</f>
        <v>D缆</v>
      </c>
      <c r="K2376" s="3">
        <v>39</v>
      </c>
      <c r="L2376" s="3">
        <f t="shared" si="187"/>
        <v>3</v>
      </c>
      <c r="M2376" s="3">
        <f t="shared" si="188"/>
        <v>4</v>
      </c>
      <c r="N2376" s="3" t="s">
        <v>64</v>
      </c>
      <c r="O2376" s="3">
        <f>COUNTIF([1]局站!$D$4:$D$172,"="&amp;N2376)</f>
        <v>1</v>
      </c>
      <c r="P2376" s="3">
        <v>0</v>
      </c>
      <c r="Q2376" s="3">
        <v>0</v>
      </c>
      <c r="R2376" s="3">
        <v>0</v>
      </c>
      <c r="S2376" s="3" t="s">
        <v>65</v>
      </c>
      <c r="T2376" s="3">
        <f>COUNTIF([1]局站!$D$4:$D$172,"="&amp;S2376)</f>
        <v>1</v>
      </c>
      <c r="U2376" s="3">
        <v>0</v>
      </c>
      <c r="V2376" s="3">
        <v>0</v>
      </c>
      <c r="W2376" s="3">
        <v>0</v>
      </c>
      <c r="X2376" s="3" t="s">
        <v>1214</v>
      </c>
      <c r="Y2376" s="3" t="s">
        <v>880</v>
      </c>
      <c r="Z2376" s="3" t="str">
        <f>INDEX(业务类型!$C$4:$C$8,MATCH(纤芯!Y2376,业务类型!$B$4:$B$8,0))</f>
        <v>IDLE</v>
      </c>
      <c r="AA2376" s="3"/>
    </row>
    <row r="2377" spans="1:27" ht="33" x14ac:dyDescent="0.2">
      <c r="A2377" s="3">
        <v>2374</v>
      </c>
      <c r="B2377" s="3">
        <f t="shared" si="184"/>
        <v>37017201040</v>
      </c>
      <c r="C2377" s="3" t="s">
        <v>1166</v>
      </c>
      <c r="D2377" s="3" t="s">
        <v>217</v>
      </c>
      <c r="E2377" s="3" t="str">
        <f>INDEX(光放段!$G$4:$G$237,MATCH(纤芯!G2377,光放段!$C$4:$C$237,0))</f>
        <v>山东二干|济南青岛3号管道光缆:淄博柳泉路-潍坊四平路</v>
      </c>
      <c r="F2377" s="3">
        <f>INDEX(光放段!$I$4:$I$237,MATCH(纤芯!H2377,光放段!$B$4:$B$237,0))</f>
        <v>37017200000</v>
      </c>
      <c r="G2377" s="3" t="str">
        <f t="shared" si="185"/>
        <v>山东二干|济南青岛3号管道光缆:淄博柳泉路-昌乐北局</v>
      </c>
      <c r="H2377" s="3">
        <f>INDEX(光放段!$B$4:$B$237,MATCH(纤芯!G2377,光放段!$C$4:$C$237,0))</f>
        <v>37017201000</v>
      </c>
      <c r="I2377" s="3" t="str">
        <f t="shared" si="186"/>
        <v>济南青岛3号管道光缆</v>
      </c>
      <c r="J2377" s="3" t="str">
        <f>INDEX(子缆名称!$B$4:$B$29,纤芯!M2377)</f>
        <v>D缆</v>
      </c>
      <c r="K2377" s="3">
        <v>40</v>
      </c>
      <c r="L2377" s="3">
        <f t="shared" si="187"/>
        <v>4</v>
      </c>
      <c r="M2377" s="3">
        <f t="shared" si="188"/>
        <v>4</v>
      </c>
      <c r="N2377" s="3" t="s">
        <v>64</v>
      </c>
      <c r="O2377" s="3">
        <f>COUNTIF([1]局站!$D$4:$D$172,"="&amp;N2377)</f>
        <v>1</v>
      </c>
      <c r="P2377" s="3">
        <v>0</v>
      </c>
      <c r="Q2377" s="3">
        <v>0</v>
      </c>
      <c r="R2377" s="3">
        <v>0</v>
      </c>
      <c r="S2377" s="3" t="s">
        <v>65</v>
      </c>
      <c r="T2377" s="3">
        <f>COUNTIF([1]局站!$D$4:$D$172,"="&amp;S2377)</f>
        <v>1</v>
      </c>
      <c r="U2377" s="3">
        <v>0</v>
      </c>
      <c r="V2377" s="3">
        <v>0</v>
      </c>
      <c r="W2377" s="3">
        <v>0</v>
      </c>
      <c r="X2377" s="3" t="s">
        <v>1214</v>
      </c>
      <c r="Y2377" s="3" t="s">
        <v>880</v>
      </c>
      <c r="Z2377" s="3" t="str">
        <f>INDEX(业务类型!$C$4:$C$8,MATCH(纤芯!Y2377,业务类型!$B$4:$B$8,0))</f>
        <v>IDLE</v>
      </c>
      <c r="AA2377" s="3"/>
    </row>
    <row r="2378" spans="1:27" ht="33" x14ac:dyDescent="0.2">
      <c r="A2378" s="3">
        <v>2375</v>
      </c>
      <c r="B2378" s="3">
        <f t="shared" si="184"/>
        <v>37017201041</v>
      </c>
      <c r="C2378" s="3" t="s">
        <v>1166</v>
      </c>
      <c r="D2378" s="3" t="s">
        <v>217</v>
      </c>
      <c r="E2378" s="3" t="str">
        <f>INDEX(光放段!$G$4:$G$237,MATCH(纤芯!G2378,光放段!$C$4:$C$237,0))</f>
        <v>山东二干|济南青岛3号管道光缆:淄博柳泉路-潍坊四平路</v>
      </c>
      <c r="F2378" s="3">
        <f>INDEX(光放段!$I$4:$I$237,MATCH(纤芯!H2378,光放段!$B$4:$B$237,0))</f>
        <v>37017200000</v>
      </c>
      <c r="G2378" s="3" t="str">
        <f t="shared" si="185"/>
        <v>山东二干|济南青岛3号管道光缆:淄博柳泉路-昌乐北局</v>
      </c>
      <c r="H2378" s="3">
        <f>INDEX(光放段!$B$4:$B$237,MATCH(纤芯!G2378,光放段!$C$4:$C$237,0))</f>
        <v>37017201000</v>
      </c>
      <c r="I2378" s="3" t="str">
        <f t="shared" si="186"/>
        <v>济南青岛3号管道光缆</v>
      </c>
      <c r="J2378" s="3" t="str">
        <f>INDEX(子缆名称!$B$4:$B$29,纤芯!M2378)</f>
        <v>D缆</v>
      </c>
      <c r="K2378" s="3">
        <v>41</v>
      </c>
      <c r="L2378" s="3">
        <f t="shared" si="187"/>
        <v>5</v>
      </c>
      <c r="M2378" s="3">
        <f t="shared" si="188"/>
        <v>4</v>
      </c>
      <c r="N2378" s="3" t="s">
        <v>64</v>
      </c>
      <c r="O2378" s="3">
        <f>COUNTIF([1]局站!$D$4:$D$172,"="&amp;N2378)</f>
        <v>1</v>
      </c>
      <c r="P2378" s="3">
        <v>0</v>
      </c>
      <c r="Q2378" s="3">
        <v>0</v>
      </c>
      <c r="R2378" s="3">
        <v>0</v>
      </c>
      <c r="S2378" s="3" t="s">
        <v>65</v>
      </c>
      <c r="T2378" s="3">
        <f>COUNTIF([1]局站!$D$4:$D$172,"="&amp;S2378)</f>
        <v>1</v>
      </c>
      <c r="U2378" s="3">
        <v>0</v>
      </c>
      <c r="V2378" s="3">
        <v>0</v>
      </c>
      <c r="W2378" s="3">
        <v>0</v>
      </c>
      <c r="X2378" s="3" t="s">
        <v>1214</v>
      </c>
      <c r="Y2378" s="3" t="s">
        <v>880</v>
      </c>
      <c r="Z2378" s="3" t="str">
        <f>INDEX(业务类型!$C$4:$C$8,MATCH(纤芯!Y2378,业务类型!$B$4:$B$8,0))</f>
        <v>IDLE</v>
      </c>
      <c r="AA2378" s="3"/>
    </row>
    <row r="2379" spans="1:27" ht="33" x14ac:dyDescent="0.2">
      <c r="A2379" s="3">
        <v>2376</v>
      </c>
      <c r="B2379" s="3">
        <f t="shared" si="184"/>
        <v>37017201042</v>
      </c>
      <c r="C2379" s="3" t="s">
        <v>1166</v>
      </c>
      <c r="D2379" s="3" t="s">
        <v>217</v>
      </c>
      <c r="E2379" s="3" t="str">
        <f>INDEX(光放段!$G$4:$G$237,MATCH(纤芯!G2379,光放段!$C$4:$C$237,0))</f>
        <v>山东二干|济南青岛3号管道光缆:淄博柳泉路-潍坊四平路</v>
      </c>
      <c r="F2379" s="3">
        <f>INDEX(光放段!$I$4:$I$237,MATCH(纤芯!H2379,光放段!$B$4:$B$237,0))</f>
        <v>37017200000</v>
      </c>
      <c r="G2379" s="3" t="str">
        <f t="shared" si="185"/>
        <v>山东二干|济南青岛3号管道光缆:淄博柳泉路-昌乐北局</v>
      </c>
      <c r="H2379" s="3">
        <f>INDEX(光放段!$B$4:$B$237,MATCH(纤芯!G2379,光放段!$C$4:$C$237,0))</f>
        <v>37017201000</v>
      </c>
      <c r="I2379" s="3" t="str">
        <f t="shared" si="186"/>
        <v>济南青岛3号管道光缆</v>
      </c>
      <c r="J2379" s="3" t="str">
        <f>INDEX(子缆名称!$B$4:$B$29,纤芯!M2379)</f>
        <v>D缆</v>
      </c>
      <c r="K2379" s="3">
        <v>42</v>
      </c>
      <c r="L2379" s="3">
        <f t="shared" si="187"/>
        <v>6</v>
      </c>
      <c r="M2379" s="3">
        <f t="shared" si="188"/>
        <v>4</v>
      </c>
      <c r="N2379" s="3" t="s">
        <v>64</v>
      </c>
      <c r="O2379" s="3">
        <f>COUNTIF([1]局站!$D$4:$D$172,"="&amp;N2379)</f>
        <v>1</v>
      </c>
      <c r="P2379" s="3">
        <v>0</v>
      </c>
      <c r="Q2379" s="3">
        <v>0</v>
      </c>
      <c r="R2379" s="3">
        <v>0</v>
      </c>
      <c r="S2379" s="3" t="s">
        <v>65</v>
      </c>
      <c r="T2379" s="3">
        <f>COUNTIF([1]局站!$D$4:$D$172,"="&amp;S2379)</f>
        <v>1</v>
      </c>
      <c r="U2379" s="3">
        <v>0</v>
      </c>
      <c r="V2379" s="3">
        <v>0</v>
      </c>
      <c r="W2379" s="3">
        <v>0</v>
      </c>
      <c r="X2379" s="3" t="s">
        <v>1214</v>
      </c>
      <c r="Y2379" s="3" t="s">
        <v>880</v>
      </c>
      <c r="Z2379" s="3" t="str">
        <f>INDEX(业务类型!$C$4:$C$8,MATCH(纤芯!Y2379,业务类型!$B$4:$B$8,0))</f>
        <v>IDLE</v>
      </c>
      <c r="AA2379" s="3"/>
    </row>
    <row r="2380" spans="1:27" ht="33" x14ac:dyDescent="0.2">
      <c r="A2380" s="3">
        <v>2377</v>
      </c>
      <c r="B2380" s="3">
        <f t="shared" si="184"/>
        <v>37017201043</v>
      </c>
      <c r="C2380" s="3" t="s">
        <v>1166</v>
      </c>
      <c r="D2380" s="3" t="s">
        <v>217</v>
      </c>
      <c r="E2380" s="3" t="str">
        <f>INDEX(光放段!$G$4:$G$237,MATCH(纤芯!G2380,光放段!$C$4:$C$237,0))</f>
        <v>山东二干|济南青岛3号管道光缆:淄博柳泉路-潍坊四平路</v>
      </c>
      <c r="F2380" s="3">
        <f>INDEX(光放段!$I$4:$I$237,MATCH(纤芯!H2380,光放段!$B$4:$B$237,0))</f>
        <v>37017200000</v>
      </c>
      <c r="G2380" s="3" t="str">
        <f t="shared" si="185"/>
        <v>山东二干|济南青岛3号管道光缆:淄博柳泉路-昌乐北局</v>
      </c>
      <c r="H2380" s="3">
        <f>INDEX(光放段!$B$4:$B$237,MATCH(纤芯!G2380,光放段!$C$4:$C$237,0))</f>
        <v>37017201000</v>
      </c>
      <c r="I2380" s="3" t="str">
        <f t="shared" si="186"/>
        <v>济南青岛3号管道光缆</v>
      </c>
      <c r="J2380" s="3" t="str">
        <f>INDEX(子缆名称!$B$4:$B$29,纤芯!M2380)</f>
        <v>D缆</v>
      </c>
      <c r="K2380" s="3">
        <v>43</v>
      </c>
      <c r="L2380" s="3">
        <f t="shared" si="187"/>
        <v>7</v>
      </c>
      <c r="M2380" s="3">
        <f t="shared" si="188"/>
        <v>4</v>
      </c>
      <c r="N2380" s="3" t="s">
        <v>64</v>
      </c>
      <c r="O2380" s="3">
        <f>COUNTIF([1]局站!$D$4:$D$172,"="&amp;N2380)</f>
        <v>1</v>
      </c>
      <c r="P2380" s="3">
        <v>0</v>
      </c>
      <c r="Q2380" s="3">
        <v>0</v>
      </c>
      <c r="R2380" s="3">
        <v>0</v>
      </c>
      <c r="S2380" s="3" t="s">
        <v>65</v>
      </c>
      <c r="T2380" s="3">
        <f>COUNTIF([1]局站!$D$4:$D$172,"="&amp;S2380)</f>
        <v>1</v>
      </c>
      <c r="U2380" s="3">
        <v>0</v>
      </c>
      <c r="V2380" s="3">
        <v>0</v>
      </c>
      <c r="W2380" s="3">
        <v>0</v>
      </c>
      <c r="X2380" s="3" t="s">
        <v>1214</v>
      </c>
      <c r="Y2380" s="3" t="s">
        <v>880</v>
      </c>
      <c r="Z2380" s="3" t="str">
        <f>INDEX(业务类型!$C$4:$C$8,MATCH(纤芯!Y2380,业务类型!$B$4:$B$8,0))</f>
        <v>IDLE</v>
      </c>
      <c r="AA2380" s="3"/>
    </row>
    <row r="2381" spans="1:27" ht="33" x14ac:dyDescent="0.2">
      <c r="A2381" s="3">
        <v>2378</v>
      </c>
      <c r="B2381" s="3">
        <f t="shared" si="184"/>
        <v>37017201044</v>
      </c>
      <c r="C2381" s="3" t="s">
        <v>1166</v>
      </c>
      <c r="D2381" s="3" t="s">
        <v>217</v>
      </c>
      <c r="E2381" s="3" t="str">
        <f>INDEX(光放段!$G$4:$G$237,MATCH(纤芯!G2381,光放段!$C$4:$C$237,0))</f>
        <v>山东二干|济南青岛3号管道光缆:淄博柳泉路-潍坊四平路</v>
      </c>
      <c r="F2381" s="3">
        <f>INDEX(光放段!$I$4:$I$237,MATCH(纤芯!H2381,光放段!$B$4:$B$237,0))</f>
        <v>37017200000</v>
      </c>
      <c r="G2381" s="3" t="str">
        <f t="shared" si="185"/>
        <v>山东二干|济南青岛3号管道光缆:淄博柳泉路-昌乐北局</v>
      </c>
      <c r="H2381" s="3">
        <f>INDEX(光放段!$B$4:$B$237,MATCH(纤芯!G2381,光放段!$C$4:$C$237,0))</f>
        <v>37017201000</v>
      </c>
      <c r="I2381" s="3" t="str">
        <f t="shared" si="186"/>
        <v>济南青岛3号管道光缆</v>
      </c>
      <c r="J2381" s="3" t="str">
        <f>INDEX(子缆名称!$B$4:$B$29,纤芯!M2381)</f>
        <v>D缆</v>
      </c>
      <c r="K2381" s="3">
        <v>44</v>
      </c>
      <c r="L2381" s="3">
        <f t="shared" si="187"/>
        <v>8</v>
      </c>
      <c r="M2381" s="3">
        <f t="shared" si="188"/>
        <v>4</v>
      </c>
      <c r="N2381" s="3" t="s">
        <v>64</v>
      </c>
      <c r="O2381" s="3">
        <f>COUNTIF([1]局站!$D$4:$D$172,"="&amp;N2381)</f>
        <v>1</v>
      </c>
      <c r="P2381" s="3">
        <v>0</v>
      </c>
      <c r="Q2381" s="3">
        <v>0</v>
      </c>
      <c r="R2381" s="3">
        <v>0</v>
      </c>
      <c r="S2381" s="3" t="s">
        <v>65</v>
      </c>
      <c r="T2381" s="3">
        <f>COUNTIF([1]局站!$D$4:$D$172,"="&amp;S2381)</f>
        <v>1</v>
      </c>
      <c r="U2381" s="3">
        <v>0</v>
      </c>
      <c r="V2381" s="3">
        <v>0</v>
      </c>
      <c r="W2381" s="3">
        <v>0</v>
      </c>
      <c r="X2381" s="3" t="s">
        <v>1214</v>
      </c>
      <c r="Y2381" s="3" t="s">
        <v>880</v>
      </c>
      <c r="Z2381" s="3" t="str">
        <f>INDEX(业务类型!$C$4:$C$8,MATCH(纤芯!Y2381,业务类型!$B$4:$B$8,0))</f>
        <v>IDLE</v>
      </c>
      <c r="AA2381" s="3"/>
    </row>
    <row r="2382" spans="1:27" ht="33" x14ac:dyDescent="0.2">
      <c r="A2382" s="3">
        <v>2379</v>
      </c>
      <c r="B2382" s="3">
        <f t="shared" si="184"/>
        <v>37017201045</v>
      </c>
      <c r="C2382" s="3" t="s">
        <v>1166</v>
      </c>
      <c r="D2382" s="3" t="s">
        <v>217</v>
      </c>
      <c r="E2382" s="3" t="str">
        <f>INDEX(光放段!$G$4:$G$237,MATCH(纤芯!G2382,光放段!$C$4:$C$237,0))</f>
        <v>山东二干|济南青岛3号管道光缆:淄博柳泉路-潍坊四平路</v>
      </c>
      <c r="F2382" s="3">
        <f>INDEX(光放段!$I$4:$I$237,MATCH(纤芯!H2382,光放段!$B$4:$B$237,0))</f>
        <v>37017200000</v>
      </c>
      <c r="G2382" s="3" t="str">
        <f t="shared" si="185"/>
        <v>山东二干|济南青岛3号管道光缆:淄博柳泉路-昌乐北局</v>
      </c>
      <c r="H2382" s="3">
        <f>INDEX(光放段!$B$4:$B$237,MATCH(纤芯!G2382,光放段!$C$4:$C$237,0))</f>
        <v>37017201000</v>
      </c>
      <c r="I2382" s="3" t="str">
        <f t="shared" si="186"/>
        <v>济南青岛3号管道光缆</v>
      </c>
      <c r="J2382" s="3" t="str">
        <f>INDEX(子缆名称!$B$4:$B$29,纤芯!M2382)</f>
        <v>D缆</v>
      </c>
      <c r="K2382" s="3">
        <v>45</v>
      </c>
      <c r="L2382" s="3">
        <f t="shared" si="187"/>
        <v>9</v>
      </c>
      <c r="M2382" s="3">
        <f t="shared" si="188"/>
        <v>4</v>
      </c>
      <c r="N2382" s="3" t="s">
        <v>64</v>
      </c>
      <c r="O2382" s="3">
        <f>COUNTIF([1]局站!$D$4:$D$172,"="&amp;N2382)</f>
        <v>1</v>
      </c>
      <c r="P2382" s="3">
        <v>0</v>
      </c>
      <c r="Q2382" s="3">
        <v>0</v>
      </c>
      <c r="R2382" s="3">
        <v>0</v>
      </c>
      <c r="S2382" s="3" t="s">
        <v>65</v>
      </c>
      <c r="T2382" s="3">
        <f>COUNTIF([1]局站!$D$4:$D$172,"="&amp;S2382)</f>
        <v>1</v>
      </c>
      <c r="U2382" s="3">
        <v>0</v>
      </c>
      <c r="V2382" s="3">
        <v>0</v>
      </c>
      <c r="W2382" s="3">
        <v>0</v>
      </c>
      <c r="X2382" s="3" t="s">
        <v>1214</v>
      </c>
      <c r="Y2382" s="3" t="s">
        <v>880</v>
      </c>
      <c r="Z2382" s="3" t="str">
        <f>INDEX(业务类型!$C$4:$C$8,MATCH(纤芯!Y2382,业务类型!$B$4:$B$8,0))</f>
        <v>IDLE</v>
      </c>
      <c r="AA2382" s="3"/>
    </row>
    <row r="2383" spans="1:27" ht="33" x14ac:dyDescent="0.2">
      <c r="A2383" s="3">
        <v>2380</v>
      </c>
      <c r="B2383" s="3">
        <f t="shared" si="184"/>
        <v>37017201046</v>
      </c>
      <c r="C2383" s="3" t="s">
        <v>1166</v>
      </c>
      <c r="D2383" s="3" t="s">
        <v>217</v>
      </c>
      <c r="E2383" s="3" t="str">
        <f>INDEX(光放段!$G$4:$G$237,MATCH(纤芯!G2383,光放段!$C$4:$C$237,0))</f>
        <v>山东二干|济南青岛3号管道光缆:淄博柳泉路-潍坊四平路</v>
      </c>
      <c r="F2383" s="3">
        <f>INDEX(光放段!$I$4:$I$237,MATCH(纤芯!H2383,光放段!$B$4:$B$237,0))</f>
        <v>37017200000</v>
      </c>
      <c r="G2383" s="3" t="str">
        <f t="shared" si="185"/>
        <v>山东二干|济南青岛3号管道光缆:淄博柳泉路-昌乐北局</v>
      </c>
      <c r="H2383" s="3">
        <f>INDEX(光放段!$B$4:$B$237,MATCH(纤芯!G2383,光放段!$C$4:$C$237,0))</f>
        <v>37017201000</v>
      </c>
      <c r="I2383" s="3" t="str">
        <f t="shared" si="186"/>
        <v>济南青岛3号管道光缆</v>
      </c>
      <c r="J2383" s="3" t="str">
        <f>INDEX(子缆名称!$B$4:$B$29,纤芯!M2383)</f>
        <v>D缆</v>
      </c>
      <c r="K2383" s="3">
        <v>46</v>
      </c>
      <c r="L2383" s="3">
        <f t="shared" si="187"/>
        <v>10</v>
      </c>
      <c r="M2383" s="3">
        <f t="shared" si="188"/>
        <v>4</v>
      </c>
      <c r="N2383" s="3" t="s">
        <v>64</v>
      </c>
      <c r="O2383" s="3">
        <f>COUNTIF([1]局站!$D$4:$D$172,"="&amp;N2383)</f>
        <v>1</v>
      </c>
      <c r="P2383" s="3">
        <v>0</v>
      </c>
      <c r="Q2383" s="3">
        <v>0</v>
      </c>
      <c r="R2383" s="3">
        <v>0</v>
      </c>
      <c r="S2383" s="3" t="s">
        <v>65</v>
      </c>
      <c r="T2383" s="3">
        <f>COUNTIF([1]局站!$D$4:$D$172,"="&amp;S2383)</f>
        <v>1</v>
      </c>
      <c r="U2383" s="3">
        <v>0</v>
      </c>
      <c r="V2383" s="3">
        <v>0</v>
      </c>
      <c r="W2383" s="3">
        <v>0</v>
      </c>
      <c r="X2383" s="3" t="s">
        <v>1214</v>
      </c>
      <c r="Y2383" s="3" t="s">
        <v>880</v>
      </c>
      <c r="Z2383" s="3" t="str">
        <f>INDEX(业务类型!$C$4:$C$8,MATCH(纤芯!Y2383,业务类型!$B$4:$B$8,0))</f>
        <v>IDLE</v>
      </c>
      <c r="AA2383" s="3"/>
    </row>
    <row r="2384" spans="1:27" ht="33" x14ac:dyDescent="0.2">
      <c r="A2384" s="3">
        <v>2381</v>
      </c>
      <c r="B2384" s="3">
        <f t="shared" si="184"/>
        <v>37017201047</v>
      </c>
      <c r="C2384" s="3" t="s">
        <v>1166</v>
      </c>
      <c r="D2384" s="3" t="s">
        <v>217</v>
      </c>
      <c r="E2384" s="3" t="str">
        <f>INDEX(光放段!$G$4:$G$237,MATCH(纤芯!G2384,光放段!$C$4:$C$237,0))</f>
        <v>山东二干|济南青岛3号管道光缆:淄博柳泉路-潍坊四平路</v>
      </c>
      <c r="F2384" s="3">
        <f>INDEX(光放段!$I$4:$I$237,MATCH(纤芯!H2384,光放段!$B$4:$B$237,0))</f>
        <v>37017200000</v>
      </c>
      <c r="G2384" s="3" t="str">
        <f t="shared" si="185"/>
        <v>山东二干|济南青岛3号管道光缆:淄博柳泉路-昌乐北局</v>
      </c>
      <c r="H2384" s="3">
        <f>INDEX(光放段!$B$4:$B$237,MATCH(纤芯!G2384,光放段!$C$4:$C$237,0))</f>
        <v>37017201000</v>
      </c>
      <c r="I2384" s="3" t="str">
        <f t="shared" si="186"/>
        <v>济南青岛3号管道光缆</v>
      </c>
      <c r="J2384" s="3" t="str">
        <f>INDEX(子缆名称!$B$4:$B$29,纤芯!M2384)</f>
        <v>D缆</v>
      </c>
      <c r="K2384" s="3">
        <v>47</v>
      </c>
      <c r="L2384" s="3">
        <f t="shared" si="187"/>
        <v>11</v>
      </c>
      <c r="M2384" s="3">
        <f t="shared" si="188"/>
        <v>4</v>
      </c>
      <c r="N2384" s="3" t="s">
        <v>64</v>
      </c>
      <c r="O2384" s="3">
        <f>COUNTIF([1]局站!$D$4:$D$172,"="&amp;N2384)</f>
        <v>1</v>
      </c>
      <c r="P2384" s="3">
        <v>0</v>
      </c>
      <c r="Q2384" s="3">
        <v>0</v>
      </c>
      <c r="R2384" s="3">
        <v>0</v>
      </c>
      <c r="S2384" s="3" t="s">
        <v>65</v>
      </c>
      <c r="T2384" s="3">
        <f>COUNTIF([1]局站!$D$4:$D$172,"="&amp;S2384)</f>
        <v>1</v>
      </c>
      <c r="U2384" s="3">
        <v>0</v>
      </c>
      <c r="V2384" s="3">
        <v>0</v>
      </c>
      <c r="W2384" s="3">
        <v>0</v>
      </c>
      <c r="X2384" s="3" t="s">
        <v>1214</v>
      </c>
      <c r="Y2384" s="3" t="s">
        <v>880</v>
      </c>
      <c r="Z2384" s="3" t="str">
        <f>INDEX(业务类型!$C$4:$C$8,MATCH(纤芯!Y2384,业务类型!$B$4:$B$8,0))</f>
        <v>IDLE</v>
      </c>
      <c r="AA2384" s="3"/>
    </row>
    <row r="2385" spans="1:27" ht="33" x14ac:dyDescent="0.2">
      <c r="A2385" s="3">
        <v>2382</v>
      </c>
      <c r="B2385" s="3">
        <f t="shared" si="184"/>
        <v>37017201048</v>
      </c>
      <c r="C2385" s="3" t="s">
        <v>1166</v>
      </c>
      <c r="D2385" s="3" t="s">
        <v>217</v>
      </c>
      <c r="E2385" s="3" t="str">
        <f>INDEX(光放段!$G$4:$G$237,MATCH(纤芯!G2385,光放段!$C$4:$C$237,0))</f>
        <v>山东二干|济南青岛3号管道光缆:淄博柳泉路-潍坊四平路</v>
      </c>
      <c r="F2385" s="3">
        <f>INDEX(光放段!$I$4:$I$237,MATCH(纤芯!H2385,光放段!$B$4:$B$237,0))</f>
        <v>37017200000</v>
      </c>
      <c r="G2385" s="3" t="str">
        <f t="shared" si="185"/>
        <v>山东二干|济南青岛3号管道光缆:淄博柳泉路-昌乐北局</v>
      </c>
      <c r="H2385" s="3">
        <f>INDEX(光放段!$B$4:$B$237,MATCH(纤芯!G2385,光放段!$C$4:$C$237,0))</f>
        <v>37017201000</v>
      </c>
      <c r="I2385" s="3" t="str">
        <f t="shared" si="186"/>
        <v>济南青岛3号管道光缆</v>
      </c>
      <c r="J2385" s="3" t="str">
        <f>INDEX(子缆名称!$B$4:$B$29,纤芯!M2385)</f>
        <v>D缆</v>
      </c>
      <c r="K2385" s="3">
        <v>48</v>
      </c>
      <c r="L2385" s="3">
        <f t="shared" si="187"/>
        <v>12</v>
      </c>
      <c r="M2385" s="3">
        <f t="shared" si="188"/>
        <v>4</v>
      </c>
      <c r="N2385" s="3" t="s">
        <v>64</v>
      </c>
      <c r="O2385" s="3">
        <f>COUNTIF([1]局站!$D$4:$D$172,"="&amp;N2385)</f>
        <v>1</v>
      </c>
      <c r="P2385" s="3">
        <v>0</v>
      </c>
      <c r="Q2385" s="3">
        <v>0</v>
      </c>
      <c r="R2385" s="3">
        <v>0</v>
      </c>
      <c r="S2385" s="3" t="s">
        <v>65</v>
      </c>
      <c r="T2385" s="3">
        <f>COUNTIF([1]局站!$D$4:$D$172,"="&amp;S2385)</f>
        <v>1</v>
      </c>
      <c r="U2385" s="3">
        <v>0</v>
      </c>
      <c r="V2385" s="3">
        <v>0</v>
      </c>
      <c r="W2385" s="3">
        <v>0</v>
      </c>
      <c r="X2385" s="3" t="s">
        <v>1214</v>
      </c>
      <c r="Y2385" s="3" t="s">
        <v>880</v>
      </c>
      <c r="Z2385" s="3" t="str">
        <f>INDEX(业务类型!$C$4:$C$8,MATCH(纤芯!Y2385,业务类型!$B$4:$B$8,0))</f>
        <v>IDLE</v>
      </c>
      <c r="AA2385" s="3"/>
    </row>
    <row r="2386" spans="1:27" ht="33" x14ac:dyDescent="0.2">
      <c r="A2386" s="3">
        <v>2383</v>
      </c>
      <c r="B2386" s="3">
        <f t="shared" si="184"/>
        <v>37017201049</v>
      </c>
      <c r="C2386" s="3" t="s">
        <v>1166</v>
      </c>
      <c r="D2386" s="3" t="s">
        <v>217</v>
      </c>
      <c r="E2386" s="3" t="str">
        <f>INDEX(光放段!$G$4:$G$237,MATCH(纤芯!G2386,光放段!$C$4:$C$237,0))</f>
        <v>山东二干|济南青岛3号管道光缆:淄博柳泉路-潍坊四平路</v>
      </c>
      <c r="F2386" s="3">
        <f>INDEX(光放段!$I$4:$I$237,MATCH(纤芯!H2386,光放段!$B$4:$B$237,0))</f>
        <v>37017200000</v>
      </c>
      <c r="G2386" s="3" t="str">
        <f t="shared" si="185"/>
        <v>山东二干|济南青岛3号管道光缆:淄博柳泉路-昌乐北局</v>
      </c>
      <c r="H2386" s="3">
        <f>INDEX(光放段!$B$4:$B$237,MATCH(纤芯!G2386,光放段!$C$4:$C$237,0))</f>
        <v>37017201000</v>
      </c>
      <c r="I2386" s="3" t="str">
        <f t="shared" si="186"/>
        <v>济南青岛3号管道光缆</v>
      </c>
      <c r="J2386" s="3" t="str">
        <f>INDEX(子缆名称!$B$4:$B$29,纤芯!M2386)</f>
        <v>E缆</v>
      </c>
      <c r="K2386" s="3">
        <v>49</v>
      </c>
      <c r="L2386" s="3">
        <f t="shared" si="187"/>
        <v>1</v>
      </c>
      <c r="M2386" s="3">
        <f t="shared" si="188"/>
        <v>5</v>
      </c>
      <c r="N2386" s="3" t="s">
        <v>64</v>
      </c>
      <c r="O2386" s="3">
        <f>COUNTIF([1]局站!$D$4:$D$172,"="&amp;N2386)</f>
        <v>1</v>
      </c>
      <c r="P2386" s="3">
        <v>0</v>
      </c>
      <c r="Q2386" s="3">
        <v>0</v>
      </c>
      <c r="R2386" s="3">
        <v>0</v>
      </c>
      <c r="S2386" s="3" t="s">
        <v>65</v>
      </c>
      <c r="T2386" s="3">
        <f>COUNTIF([1]局站!$D$4:$D$172,"="&amp;S2386)</f>
        <v>1</v>
      </c>
      <c r="U2386" s="3">
        <v>0</v>
      </c>
      <c r="V2386" s="3">
        <v>0</v>
      </c>
      <c r="W2386" s="3">
        <v>0</v>
      </c>
      <c r="X2386" s="3" t="s">
        <v>1214</v>
      </c>
      <c r="Y2386" s="3" t="s">
        <v>850</v>
      </c>
      <c r="Z2386" s="3" t="str">
        <f>INDEX(业务类型!$C$4:$C$8,MATCH(纤芯!Y2386,业务类型!$B$4:$B$8,0))</f>
        <v>ONE</v>
      </c>
      <c r="AA2386" s="3" t="s">
        <v>991</v>
      </c>
    </row>
    <row r="2387" spans="1:27" ht="33" x14ac:dyDescent="0.2">
      <c r="A2387" s="3">
        <v>2384</v>
      </c>
      <c r="B2387" s="3">
        <f t="shared" si="184"/>
        <v>37017201050</v>
      </c>
      <c r="C2387" s="3" t="s">
        <v>1166</v>
      </c>
      <c r="D2387" s="3" t="s">
        <v>217</v>
      </c>
      <c r="E2387" s="3" t="str">
        <f>INDEX(光放段!$G$4:$G$237,MATCH(纤芯!G2387,光放段!$C$4:$C$237,0))</f>
        <v>山东二干|济南青岛3号管道光缆:淄博柳泉路-潍坊四平路</v>
      </c>
      <c r="F2387" s="3">
        <f>INDEX(光放段!$I$4:$I$237,MATCH(纤芯!H2387,光放段!$B$4:$B$237,0))</f>
        <v>37017200000</v>
      </c>
      <c r="G2387" s="3" t="str">
        <f t="shared" si="185"/>
        <v>山东二干|济南青岛3号管道光缆:淄博柳泉路-昌乐北局</v>
      </c>
      <c r="H2387" s="3">
        <f>INDEX(光放段!$B$4:$B$237,MATCH(纤芯!G2387,光放段!$C$4:$C$237,0))</f>
        <v>37017201000</v>
      </c>
      <c r="I2387" s="3" t="str">
        <f t="shared" si="186"/>
        <v>济南青岛3号管道光缆</v>
      </c>
      <c r="J2387" s="3" t="str">
        <f>INDEX(子缆名称!$B$4:$B$29,纤芯!M2387)</f>
        <v>E缆</v>
      </c>
      <c r="K2387" s="3">
        <v>50</v>
      </c>
      <c r="L2387" s="3">
        <f t="shared" si="187"/>
        <v>2</v>
      </c>
      <c r="M2387" s="3">
        <f t="shared" si="188"/>
        <v>5</v>
      </c>
      <c r="N2387" s="3" t="s">
        <v>64</v>
      </c>
      <c r="O2387" s="3">
        <f>COUNTIF([1]局站!$D$4:$D$172,"="&amp;N2387)</f>
        <v>1</v>
      </c>
      <c r="P2387" s="3">
        <v>0</v>
      </c>
      <c r="Q2387" s="3">
        <v>0</v>
      </c>
      <c r="R2387" s="3">
        <v>0</v>
      </c>
      <c r="S2387" s="3" t="s">
        <v>65</v>
      </c>
      <c r="T2387" s="3">
        <f>COUNTIF([1]局站!$D$4:$D$172,"="&amp;S2387)</f>
        <v>1</v>
      </c>
      <c r="U2387" s="3">
        <v>0</v>
      </c>
      <c r="V2387" s="3">
        <v>0</v>
      </c>
      <c r="W2387" s="3">
        <v>0</v>
      </c>
      <c r="X2387" s="3" t="s">
        <v>1214</v>
      </c>
      <c r="Y2387" s="3" t="s">
        <v>850</v>
      </c>
      <c r="Z2387" s="3" t="str">
        <f>INDEX(业务类型!$C$4:$C$8,MATCH(纤芯!Y2387,业务类型!$B$4:$B$8,0))</f>
        <v>ONE</v>
      </c>
      <c r="AA2387" s="3" t="s">
        <v>991</v>
      </c>
    </row>
    <row r="2388" spans="1:27" ht="33" x14ac:dyDescent="0.2">
      <c r="A2388" s="3">
        <v>2385</v>
      </c>
      <c r="B2388" s="3">
        <f t="shared" si="184"/>
        <v>37017201051</v>
      </c>
      <c r="C2388" s="3" t="s">
        <v>1166</v>
      </c>
      <c r="D2388" s="3" t="s">
        <v>217</v>
      </c>
      <c r="E2388" s="3" t="str">
        <f>INDEX(光放段!$G$4:$G$237,MATCH(纤芯!G2388,光放段!$C$4:$C$237,0))</f>
        <v>山东二干|济南青岛3号管道光缆:淄博柳泉路-潍坊四平路</v>
      </c>
      <c r="F2388" s="3">
        <f>INDEX(光放段!$I$4:$I$237,MATCH(纤芯!H2388,光放段!$B$4:$B$237,0))</f>
        <v>37017200000</v>
      </c>
      <c r="G2388" s="3" t="str">
        <f t="shared" si="185"/>
        <v>山东二干|济南青岛3号管道光缆:淄博柳泉路-昌乐北局</v>
      </c>
      <c r="H2388" s="3">
        <f>INDEX(光放段!$B$4:$B$237,MATCH(纤芯!G2388,光放段!$C$4:$C$237,0))</f>
        <v>37017201000</v>
      </c>
      <c r="I2388" s="3" t="str">
        <f t="shared" si="186"/>
        <v>济南青岛3号管道光缆</v>
      </c>
      <c r="J2388" s="3" t="str">
        <f>INDEX(子缆名称!$B$4:$B$29,纤芯!M2388)</f>
        <v>E缆</v>
      </c>
      <c r="K2388" s="3">
        <v>51</v>
      </c>
      <c r="L2388" s="3">
        <f t="shared" si="187"/>
        <v>3</v>
      </c>
      <c r="M2388" s="3">
        <f t="shared" si="188"/>
        <v>5</v>
      </c>
      <c r="N2388" s="3" t="s">
        <v>64</v>
      </c>
      <c r="O2388" s="3">
        <f>COUNTIF([1]局站!$D$4:$D$172,"="&amp;N2388)</f>
        <v>1</v>
      </c>
      <c r="P2388" s="3">
        <v>0</v>
      </c>
      <c r="Q2388" s="3">
        <v>0</v>
      </c>
      <c r="R2388" s="3">
        <v>0</v>
      </c>
      <c r="S2388" s="3" t="s">
        <v>65</v>
      </c>
      <c r="T2388" s="3">
        <f>COUNTIF([1]局站!$D$4:$D$172,"="&amp;S2388)</f>
        <v>1</v>
      </c>
      <c r="U2388" s="3">
        <v>0</v>
      </c>
      <c r="V2388" s="3">
        <v>0</v>
      </c>
      <c r="W2388" s="3">
        <v>0</v>
      </c>
      <c r="X2388" s="3" t="s">
        <v>1214</v>
      </c>
      <c r="Y2388" s="3" t="s">
        <v>852</v>
      </c>
      <c r="Z2388" s="3" t="str">
        <f>INDEX(业务类型!$C$4:$C$8,MATCH(纤芯!Y2388,业务类型!$B$4:$B$8,0))</f>
        <v>TWO</v>
      </c>
      <c r="AA2388" s="3" t="s">
        <v>955</v>
      </c>
    </row>
    <row r="2389" spans="1:27" ht="33" x14ac:dyDescent="0.2">
      <c r="A2389" s="3">
        <v>2386</v>
      </c>
      <c r="B2389" s="3">
        <f t="shared" ref="B2389:B2452" si="189">H2389+K2389</f>
        <v>37017201052</v>
      </c>
      <c r="C2389" s="3" t="s">
        <v>1166</v>
      </c>
      <c r="D2389" s="3" t="s">
        <v>217</v>
      </c>
      <c r="E2389" s="3" t="str">
        <f>INDEX(光放段!$G$4:$G$237,MATCH(纤芯!G2389,光放段!$C$4:$C$237,0))</f>
        <v>山东二干|济南青岛3号管道光缆:淄博柳泉路-潍坊四平路</v>
      </c>
      <c r="F2389" s="3">
        <f>INDEX(光放段!$I$4:$I$237,MATCH(纤芯!H2389,光放段!$B$4:$B$237,0))</f>
        <v>37017200000</v>
      </c>
      <c r="G2389" s="3" t="str">
        <f t="shared" si="185"/>
        <v>山东二干|济南青岛3号管道光缆:淄博柳泉路-昌乐北局</v>
      </c>
      <c r="H2389" s="3">
        <f>INDEX(光放段!$B$4:$B$237,MATCH(纤芯!G2389,光放段!$C$4:$C$237,0))</f>
        <v>37017201000</v>
      </c>
      <c r="I2389" s="3" t="str">
        <f t="shared" si="186"/>
        <v>济南青岛3号管道光缆</v>
      </c>
      <c r="J2389" s="3" t="str">
        <f>INDEX(子缆名称!$B$4:$B$29,纤芯!M2389)</f>
        <v>E缆</v>
      </c>
      <c r="K2389" s="3">
        <v>52</v>
      </c>
      <c r="L2389" s="3">
        <f t="shared" si="187"/>
        <v>4</v>
      </c>
      <c r="M2389" s="3">
        <f t="shared" si="188"/>
        <v>5</v>
      </c>
      <c r="N2389" s="3" t="s">
        <v>64</v>
      </c>
      <c r="O2389" s="3">
        <f>COUNTIF([1]局站!$D$4:$D$172,"="&amp;N2389)</f>
        <v>1</v>
      </c>
      <c r="P2389" s="3">
        <v>0</v>
      </c>
      <c r="Q2389" s="3">
        <v>0</v>
      </c>
      <c r="R2389" s="3">
        <v>0</v>
      </c>
      <c r="S2389" s="3" t="s">
        <v>65</v>
      </c>
      <c r="T2389" s="3">
        <f>COUNTIF([1]局站!$D$4:$D$172,"="&amp;S2389)</f>
        <v>1</v>
      </c>
      <c r="U2389" s="3">
        <v>0</v>
      </c>
      <c r="V2389" s="3">
        <v>0</v>
      </c>
      <c r="W2389" s="3">
        <v>0</v>
      </c>
      <c r="X2389" s="3" t="s">
        <v>1214</v>
      </c>
      <c r="Y2389" s="3" t="s">
        <v>852</v>
      </c>
      <c r="Z2389" s="3" t="str">
        <f>INDEX(业务类型!$C$4:$C$8,MATCH(纤芯!Y2389,业务类型!$B$4:$B$8,0))</f>
        <v>TWO</v>
      </c>
      <c r="AA2389" s="3" t="s">
        <v>955</v>
      </c>
    </row>
    <row r="2390" spans="1:27" ht="33" x14ac:dyDescent="0.2">
      <c r="A2390" s="3">
        <v>2387</v>
      </c>
      <c r="B2390" s="3">
        <f t="shared" si="189"/>
        <v>37017201053</v>
      </c>
      <c r="C2390" s="3" t="s">
        <v>1166</v>
      </c>
      <c r="D2390" s="3" t="s">
        <v>217</v>
      </c>
      <c r="E2390" s="3" t="str">
        <f>INDEX(光放段!$G$4:$G$237,MATCH(纤芯!G2390,光放段!$C$4:$C$237,0))</f>
        <v>山东二干|济南青岛3号管道光缆:淄博柳泉路-潍坊四平路</v>
      </c>
      <c r="F2390" s="3">
        <f>INDEX(光放段!$I$4:$I$237,MATCH(纤芯!H2390,光放段!$B$4:$B$237,0))</f>
        <v>37017200000</v>
      </c>
      <c r="G2390" s="3" t="str">
        <f t="shared" si="185"/>
        <v>山东二干|济南青岛3号管道光缆:淄博柳泉路-昌乐北局</v>
      </c>
      <c r="H2390" s="3">
        <f>INDEX(光放段!$B$4:$B$237,MATCH(纤芯!G2390,光放段!$C$4:$C$237,0))</f>
        <v>37017201000</v>
      </c>
      <c r="I2390" s="3" t="str">
        <f t="shared" si="186"/>
        <v>济南青岛3号管道光缆</v>
      </c>
      <c r="J2390" s="3" t="str">
        <f>INDEX(子缆名称!$B$4:$B$29,纤芯!M2390)</f>
        <v>E缆</v>
      </c>
      <c r="K2390" s="3">
        <v>53</v>
      </c>
      <c r="L2390" s="3">
        <f t="shared" si="187"/>
        <v>5</v>
      </c>
      <c r="M2390" s="3">
        <f t="shared" si="188"/>
        <v>5</v>
      </c>
      <c r="N2390" s="3" t="s">
        <v>64</v>
      </c>
      <c r="O2390" s="3">
        <f>COUNTIF([1]局站!$D$4:$D$172,"="&amp;N2390)</f>
        <v>1</v>
      </c>
      <c r="P2390" s="3">
        <v>0</v>
      </c>
      <c r="Q2390" s="3">
        <v>0</v>
      </c>
      <c r="R2390" s="3">
        <v>0</v>
      </c>
      <c r="S2390" s="3" t="s">
        <v>65</v>
      </c>
      <c r="T2390" s="3">
        <f>COUNTIF([1]局站!$D$4:$D$172,"="&amp;S2390)</f>
        <v>1</v>
      </c>
      <c r="U2390" s="3">
        <v>0</v>
      </c>
      <c r="V2390" s="3">
        <v>0</v>
      </c>
      <c r="W2390" s="3">
        <v>0</v>
      </c>
      <c r="X2390" s="3" t="s">
        <v>1214</v>
      </c>
      <c r="Y2390" s="3" t="s">
        <v>852</v>
      </c>
      <c r="Z2390" s="3" t="str">
        <f>INDEX(业务类型!$C$4:$C$8,MATCH(纤芯!Y2390,业务类型!$B$4:$B$8,0))</f>
        <v>TWO</v>
      </c>
      <c r="AA2390" s="3" t="s">
        <v>954</v>
      </c>
    </row>
    <row r="2391" spans="1:27" ht="33" x14ac:dyDescent="0.2">
      <c r="A2391" s="3">
        <v>2388</v>
      </c>
      <c r="B2391" s="3">
        <f t="shared" si="189"/>
        <v>37017201054</v>
      </c>
      <c r="C2391" s="3" t="s">
        <v>1166</v>
      </c>
      <c r="D2391" s="3" t="s">
        <v>217</v>
      </c>
      <c r="E2391" s="3" t="str">
        <f>INDEX(光放段!$G$4:$G$237,MATCH(纤芯!G2391,光放段!$C$4:$C$237,0))</f>
        <v>山东二干|济南青岛3号管道光缆:淄博柳泉路-潍坊四平路</v>
      </c>
      <c r="F2391" s="3">
        <f>INDEX(光放段!$I$4:$I$237,MATCH(纤芯!H2391,光放段!$B$4:$B$237,0))</f>
        <v>37017200000</v>
      </c>
      <c r="G2391" s="3" t="str">
        <f t="shared" si="185"/>
        <v>山东二干|济南青岛3号管道光缆:淄博柳泉路-昌乐北局</v>
      </c>
      <c r="H2391" s="3">
        <f>INDEX(光放段!$B$4:$B$237,MATCH(纤芯!G2391,光放段!$C$4:$C$237,0))</f>
        <v>37017201000</v>
      </c>
      <c r="I2391" s="3" t="str">
        <f t="shared" si="186"/>
        <v>济南青岛3号管道光缆</v>
      </c>
      <c r="J2391" s="3" t="str">
        <f>INDEX(子缆名称!$B$4:$B$29,纤芯!M2391)</f>
        <v>E缆</v>
      </c>
      <c r="K2391" s="3">
        <v>54</v>
      </c>
      <c r="L2391" s="3">
        <f t="shared" si="187"/>
        <v>6</v>
      </c>
      <c r="M2391" s="3">
        <f t="shared" si="188"/>
        <v>5</v>
      </c>
      <c r="N2391" s="3" t="s">
        <v>64</v>
      </c>
      <c r="O2391" s="3">
        <f>COUNTIF([1]局站!$D$4:$D$172,"="&amp;N2391)</f>
        <v>1</v>
      </c>
      <c r="P2391" s="3">
        <v>0</v>
      </c>
      <c r="Q2391" s="3">
        <v>0</v>
      </c>
      <c r="R2391" s="3">
        <v>0</v>
      </c>
      <c r="S2391" s="3" t="s">
        <v>65</v>
      </c>
      <c r="T2391" s="3">
        <f>COUNTIF([1]局站!$D$4:$D$172,"="&amp;S2391)</f>
        <v>1</v>
      </c>
      <c r="U2391" s="3">
        <v>0</v>
      </c>
      <c r="V2391" s="3">
        <v>0</v>
      </c>
      <c r="W2391" s="3">
        <v>0</v>
      </c>
      <c r="X2391" s="3" t="s">
        <v>1214</v>
      </c>
      <c r="Y2391" s="3" t="s">
        <v>852</v>
      </c>
      <c r="Z2391" s="3" t="str">
        <f>INDEX(业务类型!$C$4:$C$8,MATCH(纤芯!Y2391,业务类型!$B$4:$B$8,0))</f>
        <v>TWO</v>
      </c>
      <c r="AA2391" s="3" t="s">
        <v>954</v>
      </c>
    </row>
    <row r="2392" spans="1:27" ht="33" x14ac:dyDescent="0.2">
      <c r="A2392" s="3">
        <v>2389</v>
      </c>
      <c r="B2392" s="3">
        <f t="shared" si="189"/>
        <v>37017201055</v>
      </c>
      <c r="C2392" s="3" t="s">
        <v>1166</v>
      </c>
      <c r="D2392" s="3" t="s">
        <v>217</v>
      </c>
      <c r="E2392" s="3" t="str">
        <f>INDEX(光放段!$G$4:$G$237,MATCH(纤芯!G2392,光放段!$C$4:$C$237,0))</f>
        <v>山东二干|济南青岛3号管道光缆:淄博柳泉路-潍坊四平路</v>
      </c>
      <c r="F2392" s="3">
        <f>INDEX(光放段!$I$4:$I$237,MATCH(纤芯!H2392,光放段!$B$4:$B$237,0))</f>
        <v>37017200000</v>
      </c>
      <c r="G2392" s="3" t="str">
        <f t="shared" si="185"/>
        <v>山东二干|济南青岛3号管道光缆:淄博柳泉路-昌乐北局</v>
      </c>
      <c r="H2392" s="3">
        <f>INDEX(光放段!$B$4:$B$237,MATCH(纤芯!G2392,光放段!$C$4:$C$237,0))</f>
        <v>37017201000</v>
      </c>
      <c r="I2392" s="3" t="str">
        <f t="shared" si="186"/>
        <v>济南青岛3号管道光缆</v>
      </c>
      <c r="J2392" s="3" t="str">
        <f>INDEX(子缆名称!$B$4:$B$29,纤芯!M2392)</f>
        <v>E缆</v>
      </c>
      <c r="K2392" s="3">
        <v>55</v>
      </c>
      <c r="L2392" s="3">
        <f t="shared" si="187"/>
        <v>7</v>
      </c>
      <c r="M2392" s="3">
        <f t="shared" si="188"/>
        <v>5</v>
      </c>
      <c r="N2392" s="3" t="s">
        <v>64</v>
      </c>
      <c r="O2392" s="3">
        <f>COUNTIF([1]局站!$D$4:$D$172,"="&amp;N2392)</f>
        <v>1</v>
      </c>
      <c r="P2392" s="3">
        <v>0</v>
      </c>
      <c r="Q2392" s="3">
        <v>0</v>
      </c>
      <c r="R2392" s="3">
        <v>0</v>
      </c>
      <c r="S2392" s="3" t="s">
        <v>65</v>
      </c>
      <c r="T2392" s="3">
        <f>COUNTIF([1]局站!$D$4:$D$172,"="&amp;S2392)</f>
        <v>1</v>
      </c>
      <c r="U2392" s="3">
        <v>0</v>
      </c>
      <c r="V2392" s="3">
        <v>0</v>
      </c>
      <c r="W2392" s="3">
        <v>0</v>
      </c>
      <c r="X2392" s="3" t="s">
        <v>1214</v>
      </c>
      <c r="Y2392" s="3" t="s">
        <v>852</v>
      </c>
      <c r="Z2392" s="3" t="str">
        <f>INDEX(业务类型!$C$4:$C$8,MATCH(纤芯!Y2392,业务类型!$B$4:$B$8,0))</f>
        <v>TWO</v>
      </c>
      <c r="AA2392" s="3" t="s">
        <v>994</v>
      </c>
    </row>
    <row r="2393" spans="1:27" ht="33" x14ac:dyDescent="0.2">
      <c r="A2393" s="3">
        <v>2390</v>
      </c>
      <c r="B2393" s="3">
        <f t="shared" si="189"/>
        <v>37017201056</v>
      </c>
      <c r="C2393" s="3" t="s">
        <v>1166</v>
      </c>
      <c r="D2393" s="3" t="s">
        <v>217</v>
      </c>
      <c r="E2393" s="3" t="str">
        <f>INDEX(光放段!$G$4:$G$237,MATCH(纤芯!G2393,光放段!$C$4:$C$237,0))</f>
        <v>山东二干|济南青岛3号管道光缆:淄博柳泉路-潍坊四平路</v>
      </c>
      <c r="F2393" s="3">
        <f>INDEX(光放段!$I$4:$I$237,MATCH(纤芯!H2393,光放段!$B$4:$B$237,0))</f>
        <v>37017200000</v>
      </c>
      <c r="G2393" s="3" t="str">
        <f t="shared" si="185"/>
        <v>山东二干|济南青岛3号管道光缆:淄博柳泉路-昌乐北局</v>
      </c>
      <c r="H2393" s="3">
        <f>INDEX(光放段!$B$4:$B$237,MATCH(纤芯!G2393,光放段!$C$4:$C$237,0))</f>
        <v>37017201000</v>
      </c>
      <c r="I2393" s="3" t="str">
        <f t="shared" si="186"/>
        <v>济南青岛3号管道光缆</v>
      </c>
      <c r="J2393" s="3" t="str">
        <f>INDEX(子缆名称!$B$4:$B$29,纤芯!M2393)</f>
        <v>E缆</v>
      </c>
      <c r="K2393" s="3">
        <v>56</v>
      </c>
      <c r="L2393" s="3">
        <f t="shared" si="187"/>
        <v>8</v>
      </c>
      <c r="M2393" s="3">
        <f t="shared" si="188"/>
        <v>5</v>
      </c>
      <c r="N2393" s="3" t="s">
        <v>64</v>
      </c>
      <c r="O2393" s="3">
        <f>COUNTIF([1]局站!$D$4:$D$172,"="&amp;N2393)</f>
        <v>1</v>
      </c>
      <c r="P2393" s="3">
        <v>0</v>
      </c>
      <c r="Q2393" s="3">
        <v>0</v>
      </c>
      <c r="R2393" s="3">
        <v>0</v>
      </c>
      <c r="S2393" s="3" t="s">
        <v>65</v>
      </c>
      <c r="T2393" s="3">
        <f>COUNTIF([1]局站!$D$4:$D$172,"="&amp;S2393)</f>
        <v>1</v>
      </c>
      <c r="U2393" s="3">
        <v>0</v>
      </c>
      <c r="V2393" s="3">
        <v>0</v>
      </c>
      <c r="W2393" s="3">
        <v>0</v>
      </c>
      <c r="X2393" s="3" t="s">
        <v>1214</v>
      </c>
      <c r="Y2393" s="3" t="s">
        <v>852</v>
      </c>
      <c r="Z2393" s="3" t="str">
        <f>INDEX(业务类型!$C$4:$C$8,MATCH(纤芯!Y2393,业务类型!$B$4:$B$8,0))</f>
        <v>TWO</v>
      </c>
      <c r="AA2393" s="3" t="s">
        <v>994</v>
      </c>
    </row>
    <row r="2394" spans="1:27" ht="33" x14ac:dyDescent="0.2">
      <c r="A2394" s="3">
        <v>2391</v>
      </c>
      <c r="B2394" s="3">
        <f t="shared" si="189"/>
        <v>37017201057</v>
      </c>
      <c r="C2394" s="3" t="s">
        <v>1166</v>
      </c>
      <c r="D2394" s="3" t="s">
        <v>217</v>
      </c>
      <c r="E2394" s="3" t="str">
        <f>INDEX(光放段!$G$4:$G$237,MATCH(纤芯!G2394,光放段!$C$4:$C$237,0))</f>
        <v>山东二干|济南青岛3号管道光缆:淄博柳泉路-潍坊四平路</v>
      </c>
      <c r="F2394" s="3">
        <f>INDEX(光放段!$I$4:$I$237,MATCH(纤芯!H2394,光放段!$B$4:$B$237,0))</f>
        <v>37017200000</v>
      </c>
      <c r="G2394" s="3" t="str">
        <f t="shared" si="185"/>
        <v>山东二干|济南青岛3号管道光缆:淄博柳泉路-昌乐北局</v>
      </c>
      <c r="H2394" s="3">
        <f>INDEX(光放段!$B$4:$B$237,MATCH(纤芯!G2394,光放段!$C$4:$C$237,0))</f>
        <v>37017201000</v>
      </c>
      <c r="I2394" s="3" t="str">
        <f t="shared" si="186"/>
        <v>济南青岛3号管道光缆</v>
      </c>
      <c r="J2394" s="3" t="str">
        <f>INDEX(子缆名称!$B$4:$B$29,纤芯!M2394)</f>
        <v>E缆</v>
      </c>
      <c r="K2394" s="3">
        <v>57</v>
      </c>
      <c r="L2394" s="3">
        <f t="shared" si="187"/>
        <v>9</v>
      </c>
      <c r="M2394" s="3">
        <f t="shared" si="188"/>
        <v>5</v>
      </c>
      <c r="N2394" s="3" t="s">
        <v>64</v>
      </c>
      <c r="O2394" s="3">
        <f>COUNTIF([1]局站!$D$4:$D$172,"="&amp;N2394)</f>
        <v>1</v>
      </c>
      <c r="P2394" s="3">
        <v>0</v>
      </c>
      <c r="Q2394" s="3">
        <v>0</v>
      </c>
      <c r="R2394" s="3">
        <v>0</v>
      </c>
      <c r="S2394" s="3" t="s">
        <v>65</v>
      </c>
      <c r="T2394" s="3">
        <f>COUNTIF([1]局站!$D$4:$D$172,"="&amp;S2394)</f>
        <v>1</v>
      </c>
      <c r="U2394" s="3">
        <v>0</v>
      </c>
      <c r="V2394" s="3">
        <v>0</v>
      </c>
      <c r="W2394" s="3">
        <v>0</v>
      </c>
      <c r="X2394" s="3" t="s">
        <v>1214</v>
      </c>
      <c r="Y2394" s="3" t="s">
        <v>852</v>
      </c>
      <c r="Z2394" s="3" t="str">
        <f>INDEX(业务类型!$C$4:$C$8,MATCH(纤芯!Y2394,业务类型!$B$4:$B$8,0))</f>
        <v>TWO</v>
      </c>
      <c r="AA2394" s="3" t="s">
        <v>885</v>
      </c>
    </row>
    <row r="2395" spans="1:27" ht="33" x14ac:dyDescent="0.2">
      <c r="A2395" s="3">
        <v>2392</v>
      </c>
      <c r="B2395" s="3">
        <f t="shared" si="189"/>
        <v>37017201058</v>
      </c>
      <c r="C2395" s="3" t="s">
        <v>1166</v>
      </c>
      <c r="D2395" s="3" t="s">
        <v>217</v>
      </c>
      <c r="E2395" s="3" t="str">
        <f>INDEX(光放段!$G$4:$G$237,MATCH(纤芯!G2395,光放段!$C$4:$C$237,0))</f>
        <v>山东二干|济南青岛3号管道光缆:淄博柳泉路-潍坊四平路</v>
      </c>
      <c r="F2395" s="3">
        <f>INDEX(光放段!$I$4:$I$237,MATCH(纤芯!H2395,光放段!$B$4:$B$237,0))</f>
        <v>37017200000</v>
      </c>
      <c r="G2395" s="3" t="str">
        <f t="shared" si="185"/>
        <v>山东二干|济南青岛3号管道光缆:淄博柳泉路-昌乐北局</v>
      </c>
      <c r="H2395" s="3">
        <f>INDEX(光放段!$B$4:$B$237,MATCH(纤芯!G2395,光放段!$C$4:$C$237,0))</f>
        <v>37017201000</v>
      </c>
      <c r="I2395" s="3" t="str">
        <f t="shared" si="186"/>
        <v>济南青岛3号管道光缆</v>
      </c>
      <c r="J2395" s="3" t="str">
        <f>INDEX(子缆名称!$B$4:$B$29,纤芯!M2395)</f>
        <v>E缆</v>
      </c>
      <c r="K2395" s="3">
        <v>58</v>
      </c>
      <c r="L2395" s="3">
        <f t="shared" si="187"/>
        <v>10</v>
      </c>
      <c r="M2395" s="3">
        <f t="shared" si="188"/>
        <v>5</v>
      </c>
      <c r="N2395" s="3" t="s">
        <v>64</v>
      </c>
      <c r="O2395" s="3">
        <f>COUNTIF([1]局站!$D$4:$D$172,"="&amp;N2395)</f>
        <v>1</v>
      </c>
      <c r="P2395" s="3">
        <v>0</v>
      </c>
      <c r="Q2395" s="3">
        <v>0</v>
      </c>
      <c r="R2395" s="3">
        <v>0</v>
      </c>
      <c r="S2395" s="3" t="s">
        <v>65</v>
      </c>
      <c r="T2395" s="3">
        <f>COUNTIF([1]局站!$D$4:$D$172,"="&amp;S2395)</f>
        <v>1</v>
      </c>
      <c r="U2395" s="3">
        <v>0</v>
      </c>
      <c r="V2395" s="3">
        <v>0</v>
      </c>
      <c r="W2395" s="3">
        <v>0</v>
      </c>
      <c r="X2395" s="3" t="s">
        <v>1214</v>
      </c>
      <c r="Y2395" s="3" t="s">
        <v>880</v>
      </c>
      <c r="Z2395" s="3" t="str">
        <f>INDEX(业务类型!$C$4:$C$8,MATCH(纤芯!Y2395,业务类型!$B$4:$B$8,0))</f>
        <v>IDLE</v>
      </c>
      <c r="AA2395" s="3"/>
    </row>
    <row r="2396" spans="1:27" ht="33" x14ac:dyDescent="0.2">
      <c r="A2396" s="3">
        <v>2393</v>
      </c>
      <c r="B2396" s="3">
        <f t="shared" si="189"/>
        <v>37017201059</v>
      </c>
      <c r="C2396" s="3" t="s">
        <v>1166</v>
      </c>
      <c r="D2396" s="3" t="s">
        <v>217</v>
      </c>
      <c r="E2396" s="3" t="str">
        <f>INDEX(光放段!$G$4:$G$237,MATCH(纤芯!G2396,光放段!$C$4:$C$237,0))</f>
        <v>山东二干|济南青岛3号管道光缆:淄博柳泉路-潍坊四平路</v>
      </c>
      <c r="F2396" s="3">
        <f>INDEX(光放段!$I$4:$I$237,MATCH(纤芯!H2396,光放段!$B$4:$B$237,0))</f>
        <v>37017200000</v>
      </c>
      <c r="G2396" s="3" t="str">
        <f t="shared" si="185"/>
        <v>山东二干|济南青岛3号管道光缆:淄博柳泉路-昌乐北局</v>
      </c>
      <c r="H2396" s="3">
        <f>INDEX(光放段!$B$4:$B$237,MATCH(纤芯!G2396,光放段!$C$4:$C$237,0))</f>
        <v>37017201000</v>
      </c>
      <c r="I2396" s="3" t="str">
        <f t="shared" si="186"/>
        <v>济南青岛3号管道光缆</v>
      </c>
      <c r="J2396" s="3" t="str">
        <f>INDEX(子缆名称!$B$4:$B$29,纤芯!M2396)</f>
        <v>E缆</v>
      </c>
      <c r="K2396" s="3">
        <v>59</v>
      </c>
      <c r="L2396" s="3">
        <f t="shared" si="187"/>
        <v>11</v>
      </c>
      <c r="M2396" s="3">
        <f t="shared" si="188"/>
        <v>5</v>
      </c>
      <c r="N2396" s="3" t="s">
        <v>64</v>
      </c>
      <c r="O2396" s="3">
        <f>COUNTIF([1]局站!$D$4:$D$172,"="&amp;N2396)</f>
        <v>1</v>
      </c>
      <c r="P2396" s="3">
        <v>0</v>
      </c>
      <c r="Q2396" s="3">
        <v>0</v>
      </c>
      <c r="R2396" s="3">
        <v>0</v>
      </c>
      <c r="S2396" s="3" t="s">
        <v>65</v>
      </c>
      <c r="T2396" s="3">
        <f>COUNTIF([1]局站!$D$4:$D$172,"="&amp;S2396)</f>
        <v>1</v>
      </c>
      <c r="U2396" s="3">
        <v>0</v>
      </c>
      <c r="V2396" s="3">
        <v>0</v>
      </c>
      <c r="W2396" s="3">
        <v>0</v>
      </c>
      <c r="X2396" s="3" t="s">
        <v>1214</v>
      </c>
      <c r="Y2396" s="3" t="s">
        <v>852</v>
      </c>
      <c r="Z2396" s="3" t="str">
        <f>INDEX(业务类型!$C$4:$C$8,MATCH(纤芯!Y2396,业务类型!$B$4:$B$8,0))</f>
        <v>TWO</v>
      </c>
      <c r="AA2396" s="3" t="s">
        <v>885</v>
      </c>
    </row>
    <row r="2397" spans="1:27" ht="33" x14ac:dyDescent="0.2">
      <c r="A2397" s="3">
        <v>2394</v>
      </c>
      <c r="B2397" s="3">
        <f t="shared" si="189"/>
        <v>37017201060</v>
      </c>
      <c r="C2397" s="3" t="s">
        <v>1166</v>
      </c>
      <c r="D2397" s="3" t="s">
        <v>217</v>
      </c>
      <c r="E2397" s="3" t="str">
        <f>INDEX(光放段!$G$4:$G$237,MATCH(纤芯!G2397,光放段!$C$4:$C$237,0))</f>
        <v>山东二干|济南青岛3号管道光缆:淄博柳泉路-潍坊四平路</v>
      </c>
      <c r="F2397" s="3">
        <f>INDEX(光放段!$I$4:$I$237,MATCH(纤芯!H2397,光放段!$B$4:$B$237,0))</f>
        <v>37017200000</v>
      </c>
      <c r="G2397" s="3" t="str">
        <f t="shared" si="185"/>
        <v>山东二干|济南青岛3号管道光缆:淄博柳泉路-昌乐北局</v>
      </c>
      <c r="H2397" s="3">
        <f>INDEX(光放段!$B$4:$B$237,MATCH(纤芯!G2397,光放段!$C$4:$C$237,0))</f>
        <v>37017201000</v>
      </c>
      <c r="I2397" s="3" t="str">
        <f t="shared" si="186"/>
        <v>济南青岛3号管道光缆</v>
      </c>
      <c r="J2397" s="3" t="str">
        <f>INDEX(子缆名称!$B$4:$B$29,纤芯!M2397)</f>
        <v>E缆</v>
      </c>
      <c r="K2397" s="3">
        <v>60</v>
      </c>
      <c r="L2397" s="3">
        <f t="shared" si="187"/>
        <v>12</v>
      </c>
      <c r="M2397" s="3">
        <f t="shared" si="188"/>
        <v>5</v>
      </c>
      <c r="N2397" s="3" t="s">
        <v>64</v>
      </c>
      <c r="O2397" s="3">
        <f>COUNTIF([1]局站!$D$4:$D$172,"="&amp;N2397)</f>
        <v>1</v>
      </c>
      <c r="P2397" s="3">
        <v>0</v>
      </c>
      <c r="Q2397" s="3">
        <v>0</v>
      </c>
      <c r="R2397" s="3">
        <v>0</v>
      </c>
      <c r="S2397" s="3" t="s">
        <v>65</v>
      </c>
      <c r="T2397" s="3">
        <f>COUNTIF([1]局站!$D$4:$D$172,"="&amp;S2397)</f>
        <v>1</v>
      </c>
      <c r="U2397" s="3">
        <v>0</v>
      </c>
      <c r="V2397" s="3">
        <v>0</v>
      </c>
      <c r="W2397" s="3">
        <v>0</v>
      </c>
      <c r="X2397" s="3" t="s">
        <v>1214</v>
      </c>
      <c r="Y2397" s="3" t="s">
        <v>880</v>
      </c>
      <c r="Z2397" s="3" t="str">
        <f>INDEX(业务类型!$C$4:$C$8,MATCH(纤芯!Y2397,业务类型!$B$4:$B$8,0))</f>
        <v>IDLE</v>
      </c>
      <c r="AA2397" s="3"/>
    </row>
    <row r="2398" spans="1:27" ht="33" x14ac:dyDescent="0.2">
      <c r="A2398" s="3">
        <v>2395</v>
      </c>
      <c r="B2398" s="3">
        <f t="shared" si="189"/>
        <v>37017201061</v>
      </c>
      <c r="C2398" s="3" t="s">
        <v>1166</v>
      </c>
      <c r="D2398" s="3" t="s">
        <v>217</v>
      </c>
      <c r="E2398" s="3" t="str">
        <f>INDEX(光放段!$G$4:$G$237,MATCH(纤芯!G2398,光放段!$C$4:$C$237,0))</f>
        <v>山东二干|济南青岛3号管道光缆:淄博柳泉路-潍坊四平路</v>
      </c>
      <c r="F2398" s="3">
        <f>INDEX(光放段!$I$4:$I$237,MATCH(纤芯!H2398,光放段!$B$4:$B$237,0))</f>
        <v>37017200000</v>
      </c>
      <c r="G2398" s="3" t="str">
        <f t="shared" si="185"/>
        <v>山东二干|济南青岛3号管道光缆:淄博柳泉路-昌乐北局</v>
      </c>
      <c r="H2398" s="3">
        <f>INDEX(光放段!$B$4:$B$237,MATCH(纤芯!G2398,光放段!$C$4:$C$237,0))</f>
        <v>37017201000</v>
      </c>
      <c r="I2398" s="3" t="str">
        <f t="shared" si="186"/>
        <v>济南青岛3号管道光缆</v>
      </c>
      <c r="J2398" s="3" t="str">
        <f>INDEX(子缆名称!$B$4:$B$29,纤芯!M2398)</f>
        <v>F缆</v>
      </c>
      <c r="K2398" s="3">
        <v>61</v>
      </c>
      <c r="L2398" s="3">
        <f t="shared" si="187"/>
        <v>1</v>
      </c>
      <c r="M2398" s="3">
        <f t="shared" si="188"/>
        <v>6</v>
      </c>
      <c r="N2398" s="3" t="s">
        <v>64</v>
      </c>
      <c r="O2398" s="3">
        <f>COUNTIF([1]局站!$D$4:$D$172,"="&amp;N2398)</f>
        <v>1</v>
      </c>
      <c r="P2398" s="3">
        <v>0</v>
      </c>
      <c r="Q2398" s="3">
        <v>0</v>
      </c>
      <c r="R2398" s="3">
        <v>0</v>
      </c>
      <c r="S2398" s="3" t="s">
        <v>65</v>
      </c>
      <c r="T2398" s="3">
        <f>COUNTIF([1]局站!$D$4:$D$172,"="&amp;S2398)</f>
        <v>1</v>
      </c>
      <c r="U2398" s="3">
        <v>0</v>
      </c>
      <c r="V2398" s="3">
        <v>0</v>
      </c>
      <c r="W2398" s="3">
        <v>0</v>
      </c>
      <c r="X2398" s="3" t="s">
        <v>1214</v>
      </c>
      <c r="Y2398" s="3" t="s">
        <v>881</v>
      </c>
      <c r="Z2398" s="3" t="str">
        <f>INDEX(业务类型!$C$4:$C$8,MATCH(纤芯!Y2398,业务类型!$B$4:$B$8,0))</f>
        <v>OTHER</v>
      </c>
      <c r="AA2398" s="3" t="s">
        <v>995</v>
      </c>
    </row>
    <row r="2399" spans="1:27" ht="33" x14ac:dyDescent="0.2">
      <c r="A2399" s="3">
        <v>2396</v>
      </c>
      <c r="B2399" s="3">
        <f t="shared" si="189"/>
        <v>37017201062</v>
      </c>
      <c r="C2399" s="3" t="s">
        <v>1166</v>
      </c>
      <c r="D2399" s="3" t="s">
        <v>217</v>
      </c>
      <c r="E2399" s="3" t="str">
        <f>INDEX(光放段!$G$4:$G$237,MATCH(纤芯!G2399,光放段!$C$4:$C$237,0))</f>
        <v>山东二干|济南青岛3号管道光缆:淄博柳泉路-潍坊四平路</v>
      </c>
      <c r="F2399" s="3">
        <f>INDEX(光放段!$I$4:$I$237,MATCH(纤芯!H2399,光放段!$B$4:$B$237,0))</f>
        <v>37017200000</v>
      </c>
      <c r="G2399" s="3" t="str">
        <f t="shared" si="185"/>
        <v>山东二干|济南青岛3号管道光缆:淄博柳泉路-昌乐北局</v>
      </c>
      <c r="H2399" s="3">
        <f>INDEX(光放段!$B$4:$B$237,MATCH(纤芯!G2399,光放段!$C$4:$C$237,0))</f>
        <v>37017201000</v>
      </c>
      <c r="I2399" s="3" t="str">
        <f t="shared" si="186"/>
        <v>济南青岛3号管道光缆</v>
      </c>
      <c r="J2399" s="3" t="str">
        <f>INDEX(子缆名称!$B$4:$B$29,纤芯!M2399)</f>
        <v>F缆</v>
      </c>
      <c r="K2399" s="3">
        <v>62</v>
      </c>
      <c r="L2399" s="3">
        <f t="shared" si="187"/>
        <v>2</v>
      </c>
      <c r="M2399" s="3">
        <f t="shared" si="188"/>
        <v>6</v>
      </c>
      <c r="N2399" s="3" t="s">
        <v>64</v>
      </c>
      <c r="O2399" s="3">
        <f>COUNTIF([1]局站!$D$4:$D$172,"="&amp;N2399)</f>
        <v>1</v>
      </c>
      <c r="P2399" s="3">
        <v>0</v>
      </c>
      <c r="Q2399" s="3">
        <v>0</v>
      </c>
      <c r="R2399" s="3">
        <v>0</v>
      </c>
      <c r="S2399" s="3" t="s">
        <v>65</v>
      </c>
      <c r="T2399" s="3">
        <f>COUNTIF([1]局站!$D$4:$D$172,"="&amp;S2399)</f>
        <v>1</v>
      </c>
      <c r="U2399" s="3">
        <v>0</v>
      </c>
      <c r="V2399" s="3">
        <v>0</v>
      </c>
      <c r="W2399" s="3">
        <v>0</v>
      </c>
      <c r="X2399" s="3" t="s">
        <v>1214</v>
      </c>
      <c r="Y2399" s="3" t="s">
        <v>880</v>
      </c>
      <c r="Z2399" s="3" t="str">
        <f>INDEX(业务类型!$C$4:$C$8,MATCH(纤芯!Y2399,业务类型!$B$4:$B$8,0))</f>
        <v>IDLE</v>
      </c>
      <c r="AA2399" s="3"/>
    </row>
    <row r="2400" spans="1:27" ht="33" x14ac:dyDescent="0.2">
      <c r="A2400" s="3">
        <v>2397</v>
      </c>
      <c r="B2400" s="3">
        <f t="shared" si="189"/>
        <v>37017201063</v>
      </c>
      <c r="C2400" s="3" t="s">
        <v>1166</v>
      </c>
      <c r="D2400" s="3" t="s">
        <v>217</v>
      </c>
      <c r="E2400" s="3" t="str">
        <f>INDEX(光放段!$G$4:$G$237,MATCH(纤芯!G2400,光放段!$C$4:$C$237,0))</f>
        <v>山东二干|济南青岛3号管道光缆:淄博柳泉路-潍坊四平路</v>
      </c>
      <c r="F2400" s="3">
        <f>INDEX(光放段!$I$4:$I$237,MATCH(纤芯!H2400,光放段!$B$4:$B$237,0))</f>
        <v>37017200000</v>
      </c>
      <c r="G2400" s="3" t="str">
        <f t="shared" si="185"/>
        <v>山东二干|济南青岛3号管道光缆:淄博柳泉路-昌乐北局</v>
      </c>
      <c r="H2400" s="3">
        <f>INDEX(光放段!$B$4:$B$237,MATCH(纤芯!G2400,光放段!$C$4:$C$237,0))</f>
        <v>37017201000</v>
      </c>
      <c r="I2400" s="3" t="str">
        <f t="shared" si="186"/>
        <v>济南青岛3号管道光缆</v>
      </c>
      <c r="J2400" s="3" t="str">
        <f>INDEX(子缆名称!$B$4:$B$29,纤芯!M2400)</f>
        <v>F缆</v>
      </c>
      <c r="K2400" s="3">
        <v>63</v>
      </c>
      <c r="L2400" s="3">
        <f t="shared" si="187"/>
        <v>3</v>
      </c>
      <c r="M2400" s="3">
        <f t="shared" si="188"/>
        <v>6</v>
      </c>
      <c r="N2400" s="3" t="s">
        <v>64</v>
      </c>
      <c r="O2400" s="3">
        <f>COUNTIF([1]局站!$D$4:$D$172,"="&amp;N2400)</f>
        <v>1</v>
      </c>
      <c r="P2400" s="3">
        <v>0</v>
      </c>
      <c r="Q2400" s="3">
        <v>0</v>
      </c>
      <c r="R2400" s="3">
        <v>0</v>
      </c>
      <c r="S2400" s="3" t="s">
        <v>65</v>
      </c>
      <c r="T2400" s="3">
        <f>COUNTIF([1]局站!$D$4:$D$172,"="&amp;S2400)</f>
        <v>1</v>
      </c>
      <c r="U2400" s="3">
        <v>0</v>
      </c>
      <c r="V2400" s="3">
        <v>0</v>
      </c>
      <c r="W2400" s="3">
        <v>0</v>
      </c>
      <c r="X2400" s="3" t="s">
        <v>1214</v>
      </c>
      <c r="Y2400" s="3" t="s">
        <v>880</v>
      </c>
      <c r="Z2400" s="3" t="str">
        <f>INDEX(业务类型!$C$4:$C$8,MATCH(纤芯!Y2400,业务类型!$B$4:$B$8,0))</f>
        <v>IDLE</v>
      </c>
      <c r="AA2400" s="3"/>
    </row>
    <row r="2401" spans="1:27" ht="33" x14ac:dyDescent="0.2">
      <c r="A2401" s="3">
        <v>2398</v>
      </c>
      <c r="B2401" s="3">
        <f t="shared" si="189"/>
        <v>37017201064</v>
      </c>
      <c r="C2401" s="3" t="s">
        <v>1166</v>
      </c>
      <c r="D2401" s="3" t="s">
        <v>217</v>
      </c>
      <c r="E2401" s="3" t="str">
        <f>INDEX(光放段!$G$4:$G$237,MATCH(纤芯!G2401,光放段!$C$4:$C$237,0))</f>
        <v>山东二干|济南青岛3号管道光缆:淄博柳泉路-潍坊四平路</v>
      </c>
      <c r="F2401" s="3">
        <f>INDEX(光放段!$I$4:$I$237,MATCH(纤芯!H2401,光放段!$B$4:$B$237,0))</f>
        <v>37017200000</v>
      </c>
      <c r="G2401" s="3" t="str">
        <f t="shared" si="185"/>
        <v>山东二干|济南青岛3号管道光缆:淄博柳泉路-昌乐北局</v>
      </c>
      <c r="H2401" s="3">
        <f>INDEX(光放段!$B$4:$B$237,MATCH(纤芯!G2401,光放段!$C$4:$C$237,0))</f>
        <v>37017201000</v>
      </c>
      <c r="I2401" s="3" t="str">
        <f t="shared" si="186"/>
        <v>济南青岛3号管道光缆</v>
      </c>
      <c r="J2401" s="3" t="str">
        <f>INDEX(子缆名称!$B$4:$B$29,纤芯!M2401)</f>
        <v>F缆</v>
      </c>
      <c r="K2401" s="3">
        <v>64</v>
      </c>
      <c r="L2401" s="3">
        <f t="shared" si="187"/>
        <v>4</v>
      </c>
      <c r="M2401" s="3">
        <f t="shared" si="188"/>
        <v>6</v>
      </c>
      <c r="N2401" s="3" t="s">
        <v>64</v>
      </c>
      <c r="O2401" s="3">
        <f>COUNTIF([1]局站!$D$4:$D$172,"="&amp;N2401)</f>
        <v>1</v>
      </c>
      <c r="P2401" s="3">
        <v>0</v>
      </c>
      <c r="Q2401" s="3">
        <v>0</v>
      </c>
      <c r="R2401" s="3">
        <v>0</v>
      </c>
      <c r="S2401" s="3" t="s">
        <v>65</v>
      </c>
      <c r="T2401" s="3">
        <f>COUNTIF([1]局站!$D$4:$D$172,"="&amp;S2401)</f>
        <v>1</v>
      </c>
      <c r="U2401" s="3">
        <v>0</v>
      </c>
      <c r="V2401" s="3">
        <v>0</v>
      </c>
      <c r="W2401" s="3">
        <v>0</v>
      </c>
      <c r="X2401" s="3" t="s">
        <v>1214</v>
      </c>
      <c r="Y2401" s="3" t="s">
        <v>880</v>
      </c>
      <c r="Z2401" s="3" t="str">
        <f>INDEX(业务类型!$C$4:$C$8,MATCH(纤芯!Y2401,业务类型!$B$4:$B$8,0))</f>
        <v>IDLE</v>
      </c>
      <c r="AA2401" s="3"/>
    </row>
    <row r="2402" spans="1:27" ht="33" x14ac:dyDescent="0.2">
      <c r="A2402" s="3">
        <v>2399</v>
      </c>
      <c r="B2402" s="3">
        <f t="shared" si="189"/>
        <v>37017201065</v>
      </c>
      <c r="C2402" s="3" t="s">
        <v>1166</v>
      </c>
      <c r="D2402" s="3" t="s">
        <v>217</v>
      </c>
      <c r="E2402" s="3" t="str">
        <f>INDEX(光放段!$G$4:$G$237,MATCH(纤芯!G2402,光放段!$C$4:$C$237,0))</f>
        <v>山东二干|济南青岛3号管道光缆:淄博柳泉路-潍坊四平路</v>
      </c>
      <c r="F2402" s="3">
        <f>INDEX(光放段!$I$4:$I$237,MATCH(纤芯!H2402,光放段!$B$4:$B$237,0))</f>
        <v>37017200000</v>
      </c>
      <c r="G2402" s="3" t="str">
        <f t="shared" si="185"/>
        <v>山东二干|济南青岛3号管道光缆:淄博柳泉路-昌乐北局</v>
      </c>
      <c r="H2402" s="3">
        <f>INDEX(光放段!$B$4:$B$237,MATCH(纤芯!G2402,光放段!$C$4:$C$237,0))</f>
        <v>37017201000</v>
      </c>
      <c r="I2402" s="3" t="str">
        <f t="shared" si="186"/>
        <v>济南青岛3号管道光缆</v>
      </c>
      <c r="J2402" s="3" t="str">
        <f>INDEX(子缆名称!$B$4:$B$29,纤芯!M2402)</f>
        <v>F缆</v>
      </c>
      <c r="K2402" s="3">
        <v>65</v>
      </c>
      <c r="L2402" s="3">
        <f t="shared" si="187"/>
        <v>5</v>
      </c>
      <c r="M2402" s="3">
        <f t="shared" si="188"/>
        <v>6</v>
      </c>
      <c r="N2402" s="3" t="s">
        <v>64</v>
      </c>
      <c r="O2402" s="3">
        <f>COUNTIF([1]局站!$D$4:$D$172,"="&amp;N2402)</f>
        <v>1</v>
      </c>
      <c r="P2402" s="3">
        <v>0</v>
      </c>
      <c r="Q2402" s="3">
        <v>0</v>
      </c>
      <c r="R2402" s="3">
        <v>0</v>
      </c>
      <c r="S2402" s="3" t="s">
        <v>65</v>
      </c>
      <c r="T2402" s="3">
        <f>COUNTIF([1]局站!$D$4:$D$172,"="&amp;S2402)</f>
        <v>1</v>
      </c>
      <c r="U2402" s="3">
        <v>0</v>
      </c>
      <c r="V2402" s="3">
        <v>0</v>
      </c>
      <c r="W2402" s="3">
        <v>0</v>
      </c>
      <c r="X2402" s="3" t="s">
        <v>1214</v>
      </c>
      <c r="Y2402" s="3" t="s">
        <v>880</v>
      </c>
      <c r="Z2402" s="3" t="str">
        <f>INDEX(业务类型!$C$4:$C$8,MATCH(纤芯!Y2402,业务类型!$B$4:$B$8,0))</f>
        <v>IDLE</v>
      </c>
      <c r="AA2402" s="3"/>
    </row>
    <row r="2403" spans="1:27" ht="33" x14ac:dyDescent="0.2">
      <c r="A2403" s="3">
        <v>2400</v>
      </c>
      <c r="B2403" s="3">
        <f t="shared" si="189"/>
        <v>37017201066</v>
      </c>
      <c r="C2403" s="3" t="s">
        <v>1166</v>
      </c>
      <c r="D2403" s="3" t="s">
        <v>217</v>
      </c>
      <c r="E2403" s="3" t="str">
        <f>INDEX(光放段!$G$4:$G$237,MATCH(纤芯!G2403,光放段!$C$4:$C$237,0))</f>
        <v>山东二干|济南青岛3号管道光缆:淄博柳泉路-潍坊四平路</v>
      </c>
      <c r="F2403" s="3">
        <f>INDEX(光放段!$I$4:$I$237,MATCH(纤芯!H2403,光放段!$B$4:$B$237,0))</f>
        <v>37017200000</v>
      </c>
      <c r="G2403" s="3" t="str">
        <f t="shared" si="185"/>
        <v>山东二干|济南青岛3号管道光缆:淄博柳泉路-昌乐北局</v>
      </c>
      <c r="H2403" s="3">
        <f>INDEX(光放段!$B$4:$B$237,MATCH(纤芯!G2403,光放段!$C$4:$C$237,0))</f>
        <v>37017201000</v>
      </c>
      <c r="I2403" s="3" t="str">
        <f t="shared" si="186"/>
        <v>济南青岛3号管道光缆</v>
      </c>
      <c r="J2403" s="3" t="str">
        <f>INDEX(子缆名称!$B$4:$B$29,纤芯!M2403)</f>
        <v>F缆</v>
      </c>
      <c r="K2403" s="3">
        <v>66</v>
      </c>
      <c r="L2403" s="3">
        <f t="shared" si="187"/>
        <v>6</v>
      </c>
      <c r="M2403" s="3">
        <f t="shared" si="188"/>
        <v>6</v>
      </c>
      <c r="N2403" s="3" t="s">
        <v>64</v>
      </c>
      <c r="O2403" s="3">
        <f>COUNTIF([1]局站!$D$4:$D$172,"="&amp;N2403)</f>
        <v>1</v>
      </c>
      <c r="P2403" s="3">
        <v>0</v>
      </c>
      <c r="Q2403" s="3">
        <v>0</v>
      </c>
      <c r="R2403" s="3">
        <v>0</v>
      </c>
      <c r="S2403" s="3" t="s">
        <v>65</v>
      </c>
      <c r="T2403" s="3">
        <f>COUNTIF([1]局站!$D$4:$D$172,"="&amp;S2403)</f>
        <v>1</v>
      </c>
      <c r="U2403" s="3">
        <v>0</v>
      </c>
      <c r="V2403" s="3">
        <v>0</v>
      </c>
      <c r="W2403" s="3">
        <v>0</v>
      </c>
      <c r="X2403" s="3" t="s">
        <v>1214</v>
      </c>
      <c r="Y2403" s="3" t="s">
        <v>880</v>
      </c>
      <c r="Z2403" s="3" t="str">
        <f>INDEX(业务类型!$C$4:$C$8,MATCH(纤芯!Y2403,业务类型!$B$4:$B$8,0))</f>
        <v>IDLE</v>
      </c>
      <c r="AA2403" s="3"/>
    </row>
    <row r="2404" spans="1:27" ht="33" x14ac:dyDescent="0.2">
      <c r="A2404" s="3">
        <v>2401</v>
      </c>
      <c r="B2404" s="3">
        <f t="shared" si="189"/>
        <v>37017201067</v>
      </c>
      <c r="C2404" s="3" t="s">
        <v>1166</v>
      </c>
      <c r="D2404" s="3" t="s">
        <v>217</v>
      </c>
      <c r="E2404" s="3" t="str">
        <f>INDEX(光放段!$G$4:$G$237,MATCH(纤芯!G2404,光放段!$C$4:$C$237,0))</f>
        <v>山东二干|济南青岛3号管道光缆:淄博柳泉路-潍坊四平路</v>
      </c>
      <c r="F2404" s="3">
        <f>INDEX(光放段!$I$4:$I$237,MATCH(纤芯!H2404,光放段!$B$4:$B$237,0))</f>
        <v>37017200000</v>
      </c>
      <c r="G2404" s="3" t="str">
        <f t="shared" si="185"/>
        <v>山东二干|济南青岛3号管道光缆:淄博柳泉路-昌乐北局</v>
      </c>
      <c r="H2404" s="3">
        <f>INDEX(光放段!$B$4:$B$237,MATCH(纤芯!G2404,光放段!$C$4:$C$237,0))</f>
        <v>37017201000</v>
      </c>
      <c r="I2404" s="3" t="str">
        <f t="shared" si="186"/>
        <v>济南青岛3号管道光缆</v>
      </c>
      <c r="J2404" s="3" t="str">
        <f>INDEX(子缆名称!$B$4:$B$29,纤芯!M2404)</f>
        <v>F缆</v>
      </c>
      <c r="K2404" s="3">
        <v>67</v>
      </c>
      <c r="L2404" s="3">
        <f t="shared" si="187"/>
        <v>7</v>
      </c>
      <c r="M2404" s="3">
        <f t="shared" si="188"/>
        <v>6</v>
      </c>
      <c r="N2404" s="3" t="s">
        <v>64</v>
      </c>
      <c r="O2404" s="3">
        <f>COUNTIF([1]局站!$D$4:$D$172,"="&amp;N2404)</f>
        <v>1</v>
      </c>
      <c r="P2404" s="3">
        <v>0</v>
      </c>
      <c r="Q2404" s="3">
        <v>0</v>
      </c>
      <c r="R2404" s="3">
        <v>0</v>
      </c>
      <c r="S2404" s="3" t="s">
        <v>65</v>
      </c>
      <c r="T2404" s="3">
        <f>COUNTIF([1]局站!$D$4:$D$172,"="&amp;S2404)</f>
        <v>1</v>
      </c>
      <c r="U2404" s="3">
        <v>0</v>
      </c>
      <c r="V2404" s="3">
        <v>0</v>
      </c>
      <c r="W2404" s="3">
        <v>0</v>
      </c>
      <c r="X2404" s="3" t="s">
        <v>1214</v>
      </c>
      <c r="Y2404" s="3" t="s">
        <v>880</v>
      </c>
      <c r="Z2404" s="3" t="str">
        <f>INDEX(业务类型!$C$4:$C$8,MATCH(纤芯!Y2404,业务类型!$B$4:$B$8,0))</f>
        <v>IDLE</v>
      </c>
      <c r="AA2404" s="3"/>
    </row>
    <row r="2405" spans="1:27" ht="33" x14ac:dyDescent="0.2">
      <c r="A2405" s="3">
        <v>2402</v>
      </c>
      <c r="B2405" s="3">
        <f t="shared" si="189"/>
        <v>37017201068</v>
      </c>
      <c r="C2405" s="3" t="s">
        <v>1166</v>
      </c>
      <c r="D2405" s="3" t="s">
        <v>217</v>
      </c>
      <c r="E2405" s="3" t="str">
        <f>INDEX(光放段!$G$4:$G$237,MATCH(纤芯!G2405,光放段!$C$4:$C$237,0))</f>
        <v>山东二干|济南青岛3号管道光缆:淄博柳泉路-潍坊四平路</v>
      </c>
      <c r="F2405" s="3">
        <f>INDEX(光放段!$I$4:$I$237,MATCH(纤芯!H2405,光放段!$B$4:$B$237,0))</f>
        <v>37017200000</v>
      </c>
      <c r="G2405" s="3" t="str">
        <f t="shared" si="185"/>
        <v>山东二干|济南青岛3号管道光缆:淄博柳泉路-昌乐北局</v>
      </c>
      <c r="H2405" s="3">
        <f>INDEX(光放段!$B$4:$B$237,MATCH(纤芯!G2405,光放段!$C$4:$C$237,0))</f>
        <v>37017201000</v>
      </c>
      <c r="I2405" s="3" t="str">
        <f t="shared" si="186"/>
        <v>济南青岛3号管道光缆</v>
      </c>
      <c r="J2405" s="3" t="str">
        <f>INDEX(子缆名称!$B$4:$B$29,纤芯!M2405)</f>
        <v>F缆</v>
      </c>
      <c r="K2405" s="3">
        <v>68</v>
      </c>
      <c r="L2405" s="3">
        <f t="shared" si="187"/>
        <v>8</v>
      </c>
      <c r="M2405" s="3">
        <f t="shared" si="188"/>
        <v>6</v>
      </c>
      <c r="N2405" s="3" t="s">
        <v>64</v>
      </c>
      <c r="O2405" s="3">
        <f>COUNTIF([1]局站!$D$4:$D$172,"="&amp;N2405)</f>
        <v>1</v>
      </c>
      <c r="P2405" s="3">
        <v>0</v>
      </c>
      <c r="Q2405" s="3">
        <v>0</v>
      </c>
      <c r="R2405" s="3">
        <v>0</v>
      </c>
      <c r="S2405" s="3" t="s">
        <v>65</v>
      </c>
      <c r="T2405" s="3">
        <f>COUNTIF([1]局站!$D$4:$D$172,"="&amp;S2405)</f>
        <v>1</v>
      </c>
      <c r="U2405" s="3">
        <v>0</v>
      </c>
      <c r="V2405" s="3">
        <v>0</v>
      </c>
      <c r="W2405" s="3">
        <v>0</v>
      </c>
      <c r="X2405" s="3" t="s">
        <v>1214</v>
      </c>
      <c r="Y2405" s="3" t="s">
        <v>880</v>
      </c>
      <c r="Z2405" s="3" t="str">
        <f>INDEX(业务类型!$C$4:$C$8,MATCH(纤芯!Y2405,业务类型!$B$4:$B$8,0))</f>
        <v>IDLE</v>
      </c>
      <c r="AA2405" s="3"/>
    </row>
    <row r="2406" spans="1:27" ht="33" x14ac:dyDescent="0.2">
      <c r="A2406" s="3">
        <v>2403</v>
      </c>
      <c r="B2406" s="3">
        <f t="shared" si="189"/>
        <v>37017201069</v>
      </c>
      <c r="C2406" s="3" t="s">
        <v>1166</v>
      </c>
      <c r="D2406" s="3" t="s">
        <v>217</v>
      </c>
      <c r="E2406" s="3" t="str">
        <f>INDEX(光放段!$G$4:$G$237,MATCH(纤芯!G2406,光放段!$C$4:$C$237,0))</f>
        <v>山东二干|济南青岛3号管道光缆:淄博柳泉路-潍坊四平路</v>
      </c>
      <c r="F2406" s="3">
        <f>INDEX(光放段!$I$4:$I$237,MATCH(纤芯!H2406,光放段!$B$4:$B$237,0))</f>
        <v>37017200000</v>
      </c>
      <c r="G2406" s="3" t="str">
        <f t="shared" si="185"/>
        <v>山东二干|济南青岛3号管道光缆:淄博柳泉路-昌乐北局</v>
      </c>
      <c r="H2406" s="3">
        <f>INDEX(光放段!$B$4:$B$237,MATCH(纤芯!G2406,光放段!$C$4:$C$237,0))</f>
        <v>37017201000</v>
      </c>
      <c r="I2406" s="3" t="str">
        <f t="shared" si="186"/>
        <v>济南青岛3号管道光缆</v>
      </c>
      <c r="J2406" s="3" t="str">
        <f>INDEX(子缆名称!$B$4:$B$29,纤芯!M2406)</f>
        <v>F缆</v>
      </c>
      <c r="K2406" s="3">
        <v>69</v>
      </c>
      <c r="L2406" s="3">
        <f t="shared" si="187"/>
        <v>9</v>
      </c>
      <c r="M2406" s="3">
        <f t="shared" si="188"/>
        <v>6</v>
      </c>
      <c r="N2406" s="3" t="s">
        <v>64</v>
      </c>
      <c r="O2406" s="3">
        <f>COUNTIF([1]局站!$D$4:$D$172,"="&amp;N2406)</f>
        <v>1</v>
      </c>
      <c r="P2406" s="3">
        <v>0</v>
      </c>
      <c r="Q2406" s="3">
        <v>0</v>
      </c>
      <c r="R2406" s="3">
        <v>0</v>
      </c>
      <c r="S2406" s="3" t="s">
        <v>65</v>
      </c>
      <c r="T2406" s="3">
        <f>COUNTIF([1]局站!$D$4:$D$172,"="&amp;S2406)</f>
        <v>1</v>
      </c>
      <c r="U2406" s="3">
        <v>0</v>
      </c>
      <c r="V2406" s="3">
        <v>0</v>
      </c>
      <c r="W2406" s="3">
        <v>0</v>
      </c>
      <c r="X2406" s="3" t="s">
        <v>1214</v>
      </c>
      <c r="Y2406" s="3" t="s">
        <v>880</v>
      </c>
      <c r="Z2406" s="3" t="str">
        <f>INDEX(业务类型!$C$4:$C$8,MATCH(纤芯!Y2406,业务类型!$B$4:$B$8,0))</f>
        <v>IDLE</v>
      </c>
      <c r="AA2406" s="3"/>
    </row>
    <row r="2407" spans="1:27" ht="33" x14ac:dyDescent="0.2">
      <c r="A2407" s="3">
        <v>2404</v>
      </c>
      <c r="B2407" s="3">
        <f t="shared" si="189"/>
        <v>37017201070</v>
      </c>
      <c r="C2407" s="3" t="s">
        <v>1166</v>
      </c>
      <c r="D2407" s="3" t="s">
        <v>217</v>
      </c>
      <c r="E2407" s="3" t="str">
        <f>INDEX(光放段!$G$4:$G$237,MATCH(纤芯!G2407,光放段!$C$4:$C$237,0))</f>
        <v>山东二干|济南青岛3号管道光缆:淄博柳泉路-潍坊四平路</v>
      </c>
      <c r="F2407" s="3">
        <f>INDEX(光放段!$I$4:$I$237,MATCH(纤芯!H2407,光放段!$B$4:$B$237,0))</f>
        <v>37017200000</v>
      </c>
      <c r="G2407" s="3" t="str">
        <f t="shared" si="185"/>
        <v>山东二干|济南青岛3号管道光缆:淄博柳泉路-昌乐北局</v>
      </c>
      <c r="H2407" s="3">
        <f>INDEX(光放段!$B$4:$B$237,MATCH(纤芯!G2407,光放段!$C$4:$C$237,0))</f>
        <v>37017201000</v>
      </c>
      <c r="I2407" s="3" t="str">
        <f t="shared" si="186"/>
        <v>济南青岛3号管道光缆</v>
      </c>
      <c r="J2407" s="3" t="str">
        <f>INDEX(子缆名称!$B$4:$B$29,纤芯!M2407)</f>
        <v>F缆</v>
      </c>
      <c r="K2407" s="3">
        <v>70</v>
      </c>
      <c r="L2407" s="3">
        <f t="shared" si="187"/>
        <v>10</v>
      </c>
      <c r="M2407" s="3">
        <f t="shared" si="188"/>
        <v>6</v>
      </c>
      <c r="N2407" s="3" t="s">
        <v>64</v>
      </c>
      <c r="O2407" s="3">
        <f>COUNTIF([1]局站!$D$4:$D$172,"="&amp;N2407)</f>
        <v>1</v>
      </c>
      <c r="P2407" s="3">
        <v>0</v>
      </c>
      <c r="Q2407" s="3">
        <v>0</v>
      </c>
      <c r="R2407" s="3">
        <v>0</v>
      </c>
      <c r="S2407" s="3" t="s">
        <v>65</v>
      </c>
      <c r="T2407" s="3">
        <f>COUNTIF([1]局站!$D$4:$D$172,"="&amp;S2407)</f>
        <v>1</v>
      </c>
      <c r="U2407" s="3">
        <v>0</v>
      </c>
      <c r="V2407" s="3">
        <v>0</v>
      </c>
      <c r="W2407" s="3">
        <v>0</v>
      </c>
      <c r="X2407" s="3" t="s">
        <v>1214</v>
      </c>
      <c r="Y2407" s="3" t="s">
        <v>880</v>
      </c>
      <c r="Z2407" s="3" t="str">
        <f>INDEX(业务类型!$C$4:$C$8,MATCH(纤芯!Y2407,业务类型!$B$4:$B$8,0))</f>
        <v>IDLE</v>
      </c>
      <c r="AA2407" s="3"/>
    </row>
    <row r="2408" spans="1:27" ht="33" x14ac:dyDescent="0.2">
      <c r="A2408" s="3">
        <v>2405</v>
      </c>
      <c r="B2408" s="3">
        <f t="shared" si="189"/>
        <v>37017201071</v>
      </c>
      <c r="C2408" s="3" t="s">
        <v>1166</v>
      </c>
      <c r="D2408" s="3" t="s">
        <v>217</v>
      </c>
      <c r="E2408" s="3" t="str">
        <f>INDEX(光放段!$G$4:$G$237,MATCH(纤芯!G2408,光放段!$C$4:$C$237,0))</f>
        <v>山东二干|济南青岛3号管道光缆:淄博柳泉路-潍坊四平路</v>
      </c>
      <c r="F2408" s="3">
        <f>INDEX(光放段!$I$4:$I$237,MATCH(纤芯!H2408,光放段!$B$4:$B$237,0))</f>
        <v>37017200000</v>
      </c>
      <c r="G2408" s="3" t="str">
        <f t="shared" si="185"/>
        <v>山东二干|济南青岛3号管道光缆:淄博柳泉路-昌乐北局</v>
      </c>
      <c r="H2408" s="3">
        <f>INDEX(光放段!$B$4:$B$237,MATCH(纤芯!G2408,光放段!$C$4:$C$237,0))</f>
        <v>37017201000</v>
      </c>
      <c r="I2408" s="3" t="str">
        <f t="shared" si="186"/>
        <v>济南青岛3号管道光缆</v>
      </c>
      <c r="J2408" s="3" t="str">
        <f>INDEX(子缆名称!$B$4:$B$29,纤芯!M2408)</f>
        <v>F缆</v>
      </c>
      <c r="K2408" s="3">
        <v>71</v>
      </c>
      <c r="L2408" s="3">
        <f t="shared" si="187"/>
        <v>11</v>
      </c>
      <c r="M2408" s="3">
        <f t="shared" si="188"/>
        <v>6</v>
      </c>
      <c r="N2408" s="3" t="s">
        <v>64</v>
      </c>
      <c r="O2408" s="3">
        <f>COUNTIF([1]局站!$D$4:$D$172,"="&amp;N2408)</f>
        <v>1</v>
      </c>
      <c r="P2408" s="3">
        <v>0</v>
      </c>
      <c r="Q2408" s="3">
        <v>0</v>
      </c>
      <c r="R2408" s="3">
        <v>0</v>
      </c>
      <c r="S2408" s="3" t="s">
        <v>65</v>
      </c>
      <c r="T2408" s="3">
        <f>COUNTIF([1]局站!$D$4:$D$172,"="&amp;S2408)</f>
        <v>1</v>
      </c>
      <c r="U2408" s="3">
        <v>0</v>
      </c>
      <c r="V2408" s="3">
        <v>0</v>
      </c>
      <c r="W2408" s="3">
        <v>0</v>
      </c>
      <c r="X2408" s="3" t="s">
        <v>1214</v>
      </c>
      <c r="Y2408" s="3" t="s">
        <v>880</v>
      </c>
      <c r="Z2408" s="3" t="str">
        <f>INDEX(业务类型!$C$4:$C$8,MATCH(纤芯!Y2408,业务类型!$B$4:$B$8,0))</f>
        <v>IDLE</v>
      </c>
      <c r="AA2408" s="3"/>
    </row>
    <row r="2409" spans="1:27" ht="33" x14ac:dyDescent="0.2">
      <c r="A2409" s="3">
        <v>2406</v>
      </c>
      <c r="B2409" s="3">
        <f t="shared" si="189"/>
        <v>37017201072</v>
      </c>
      <c r="C2409" s="3" t="s">
        <v>1166</v>
      </c>
      <c r="D2409" s="3" t="s">
        <v>217</v>
      </c>
      <c r="E2409" s="3" t="str">
        <f>INDEX(光放段!$G$4:$G$237,MATCH(纤芯!G2409,光放段!$C$4:$C$237,0))</f>
        <v>山东二干|济南青岛3号管道光缆:淄博柳泉路-潍坊四平路</v>
      </c>
      <c r="F2409" s="3">
        <f>INDEX(光放段!$I$4:$I$237,MATCH(纤芯!H2409,光放段!$B$4:$B$237,0))</f>
        <v>37017200000</v>
      </c>
      <c r="G2409" s="3" t="str">
        <f t="shared" si="185"/>
        <v>山东二干|济南青岛3号管道光缆:淄博柳泉路-昌乐北局</v>
      </c>
      <c r="H2409" s="3">
        <f>INDEX(光放段!$B$4:$B$237,MATCH(纤芯!G2409,光放段!$C$4:$C$237,0))</f>
        <v>37017201000</v>
      </c>
      <c r="I2409" s="3" t="str">
        <f t="shared" si="186"/>
        <v>济南青岛3号管道光缆</v>
      </c>
      <c r="J2409" s="3" t="str">
        <f>INDEX(子缆名称!$B$4:$B$29,纤芯!M2409)</f>
        <v>F缆</v>
      </c>
      <c r="K2409" s="3">
        <v>72</v>
      </c>
      <c r="L2409" s="3">
        <f t="shared" si="187"/>
        <v>12</v>
      </c>
      <c r="M2409" s="3">
        <f t="shared" si="188"/>
        <v>6</v>
      </c>
      <c r="N2409" s="3" t="s">
        <v>64</v>
      </c>
      <c r="O2409" s="3">
        <f>COUNTIF([1]局站!$D$4:$D$172,"="&amp;N2409)</f>
        <v>1</v>
      </c>
      <c r="P2409" s="3">
        <v>0</v>
      </c>
      <c r="Q2409" s="3">
        <v>0</v>
      </c>
      <c r="R2409" s="3">
        <v>0</v>
      </c>
      <c r="S2409" s="3" t="s">
        <v>65</v>
      </c>
      <c r="T2409" s="3">
        <f>COUNTIF([1]局站!$D$4:$D$172,"="&amp;S2409)</f>
        <v>1</v>
      </c>
      <c r="U2409" s="3">
        <v>0</v>
      </c>
      <c r="V2409" s="3">
        <v>0</v>
      </c>
      <c r="W2409" s="3">
        <v>0</v>
      </c>
      <c r="X2409" s="3" t="s">
        <v>1214</v>
      </c>
      <c r="Y2409" s="3" t="s">
        <v>881</v>
      </c>
      <c r="Z2409" s="3" t="str">
        <f>INDEX(业务类型!$C$4:$C$8,MATCH(纤芯!Y2409,业务类型!$B$4:$B$8,0))</f>
        <v>OTHER</v>
      </c>
      <c r="AA2409" s="3" t="s">
        <v>996</v>
      </c>
    </row>
    <row r="2410" spans="1:27" ht="33" x14ac:dyDescent="0.2">
      <c r="A2410" s="3">
        <v>2407</v>
      </c>
      <c r="B2410" s="3">
        <f t="shared" si="189"/>
        <v>37017201073</v>
      </c>
      <c r="C2410" s="3" t="s">
        <v>1166</v>
      </c>
      <c r="D2410" s="3" t="s">
        <v>217</v>
      </c>
      <c r="E2410" s="3" t="str">
        <f>INDEX(光放段!$G$4:$G$237,MATCH(纤芯!G2410,光放段!$C$4:$C$237,0))</f>
        <v>山东二干|济南青岛3号管道光缆:淄博柳泉路-潍坊四平路</v>
      </c>
      <c r="F2410" s="3">
        <f>INDEX(光放段!$I$4:$I$237,MATCH(纤芯!H2410,光放段!$B$4:$B$237,0))</f>
        <v>37017200000</v>
      </c>
      <c r="G2410" s="3" t="str">
        <f t="shared" si="185"/>
        <v>山东二干|济南青岛3号管道光缆:淄博柳泉路-昌乐北局</v>
      </c>
      <c r="H2410" s="3">
        <f>INDEX(光放段!$B$4:$B$237,MATCH(纤芯!G2410,光放段!$C$4:$C$237,0))</f>
        <v>37017201000</v>
      </c>
      <c r="I2410" s="3" t="str">
        <f t="shared" si="186"/>
        <v>济南青岛3号管道光缆</v>
      </c>
      <c r="J2410" s="3" t="str">
        <f>INDEX(子缆名称!$B$4:$B$29,纤芯!M2410)</f>
        <v>G缆</v>
      </c>
      <c r="K2410" s="3">
        <v>73</v>
      </c>
      <c r="L2410" s="3">
        <f t="shared" si="187"/>
        <v>1</v>
      </c>
      <c r="M2410" s="3">
        <f t="shared" si="188"/>
        <v>7</v>
      </c>
      <c r="N2410" s="3" t="s">
        <v>64</v>
      </c>
      <c r="O2410" s="3">
        <f>COUNTIF([1]局站!$D$4:$D$172,"="&amp;N2410)</f>
        <v>1</v>
      </c>
      <c r="P2410" s="3">
        <v>0</v>
      </c>
      <c r="Q2410" s="3">
        <v>0</v>
      </c>
      <c r="R2410" s="3">
        <v>0</v>
      </c>
      <c r="S2410" s="3" t="s">
        <v>65</v>
      </c>
      <c r="T2410" s="3">
        <f>COUNTIF([1]局站!$D$4:$D$172,"="&amp;S2410)</f>
        <v>1</v>
      </c>
      <c r="U2410" s="3">
        <v>0</v>
      </c>
      <c r="V2410" s="3">
        <v>0</v>
      </c>
      <c r="W2410" s="3">
        <v>0</v>
      </c>
      <c r="X2410" s="3" t="s">
        <v>1214</v>
      </c>
      <c r="Y2410" s="3" t="s">
        <v>850</v>
      </c>
      <c r="Z2410" s="3" t="str">
        <f>INDEX(业务类型!$C$4:$C$8,MATCH(纤芯!Y2410,业务类型!$B$4:$B$8,0))</f>
        <v>ONE</v>
      </c>
      <c r="AA2410" s="3" t="s">
        <v>934</v>
      </c>
    </row>
    <row r="2411" spans="1:27" ht="33" x14ac:dyDescent="0.2">
      <c r="A2411" s="3">
        <v>2408</v>
      </c>
      <c r="B2411" s="3">
        <f t="shared" si="189"/>
        <v>37017201074</v>
      </c>
      <c r="C2411" s="3" t="s">
        <v>1166</v>
      </c>
      <c r="D2411" s="3" t="s">
        <v>217</v>
      </c>
      <c r="E2411" s="3" t="str">
        <f>INDEX(光放段!$G$4:$G$237,MATCH(纤芯!G2411,光放段!$C$4:$C$237,0))</f>
        <v>山东二干|济南青岛3号管道光缆:淄博柳泉路-潍坊四平路</v>
      </c>
      <c r="F2411" s="3">
        <f>INDEX(光放段!$I$4:$I$237,MATCH(纤芯!H2411,光放段!$B$4:$B$237,0))</f>
        <v>37017200000</v>
      </c>
      <c r="G2411" s="3" t="str">
        <f t="shared" si="185"/>
        <v>山东二干|济南青岛3号管道光缆:淄博柳泉路-昌乐北局</v>
      </c>
      <c r="H2411" s="3">
        <f>INDEX(光放段!$B$4:$B$237,MATCH(纤芯!G2411,光放段!$C$4:$C$237,0))</f>
        <v>37017201000</v>
      </c>
      <c r="I2411" s="3" t="str">
        <f t="shared" si="186"/>
        <v>济南青岛3号管道光缆</v>
      </c>
      <c r="J2411" s="3" t="str">
        <f>INDEX(子缆名称!$B$4:$B$29,纤芯!M2411)</f>
        <v>G缆</v>
      </c>
      <c r="K2411" s="3">
        <v>74</v>
      </c>
      <c r="L2411" s="3">
        <f t="shared" si="187"/>
        <v>2</v>
      </c>
      <c r="M2411" s="3">
        <f t="shared" si="188"/>
        <v>7</v>
      </c>
      <c r="N2411" s="3" t="s">
        <v>64</v>
      </c>
      <c r="O2411" s="3">
        <f>COUNTIF([1]局站!$D$4:$D$172,"="&amp;N2411)</f>
        <v>1</v>
      </c>
      <c r="P2411" s="3">
        <v>0</v>
      </c>
      <c r="Q2411" s="3">
        <v>0</v>
      </c>
      <c r="R2411" s="3">
        <v>0</v>
      </c>
      <c r="S2411" s="3" t="s">
        <v>65</v>
      </c>
      <c r="T2411" s="3">
        <f>COUNTIF([1]局站!$D$4:$D$172,"="&amp;S2411)</f>
        <v>1</v>
      </c>
      <c r="U2411" s="3">
        <v>0</v>
      </c>
      <c r="V2411" s="3">
        <v>0</v>
      </c>
      <c r="W2411" s="3">
        <v>0</v>
      </c>
      <c r="X2411" s="3" t="s">
        <v>1214</v>
      </c>
      <c r="Y2411" s="3" t="s">
        <v>850</v>
      </c>
      <c r="Z2411" s="3" t="str">
        <f>INDEX(业务类型!$C$4:$C$8,MATCH(纤芯!Y2411,业务类型!$B$4:$B$8,0))</f>
        <v>ONE</v>
      </c>
      <c r="AA2411" s="3" t="s">
        <v>934</v>
      </c>
    </row>
    <row r="2412" spans="1:27" ht="33" x14ac:dyDescent="0.2">
      <c r="A2412" s="3">
        <v>2409</v>
      </c>
      <c r="B2412" s="3">
        <f t="shared" si="189"/>
        <v>37017201075</v>
      </c>
      <c r="C2412" s="3" t="s">
        <v>1166</v>
      </c>
      <c r="D2412" s="3" t="s">
        <v>217</v>
      </c>
      <c r="E2412" s="3" t="str">
        <f>INDEX(光放段!$G$4:$G$237,MATCH(纤芯!G2412,光放段!$C$4:$C$237,0))</f>
        <v>山东二干|济南青岛3号管道光缆:淄博柳泉路-潍坊四平路</v>
      </c>
      <c r="F2412" s="3">
        <f>INDEX(光放段!$I$4:$I$237,MATCH(纤芯!H2412,光放段!$B$4:$B$237,0))</f>
        <v>37017200000</v>
      </c>
      <c r="G2412" s="3" t="str">
        <f t="shared" si="185"/>
        <v>山东二干|济南青岛3号管道光缆:淄博柳泉路-昌乐北局</v>
      </c>
      <c r="H2412" s="3">
        <f>INDEX(光放段!$B$4:$B$237,MATCH(纤芯!G2412,光放段!$C$4:$C$237,0))</f>
        <v>37017201000</v>
      </c>
      <c r="I2412" s="3" t="str">
        <f t="shared" si="186"/>
        <v>济南青岛3号管道光缆</v>
      </c>
      <c r="J2412" s="3" t="str">
        <f>INDEX(子缆名称!$B$4:$B$29,纤芯!M2412)</f>
        <v>G缆</v>
      </c>
      <c r="K2412" s="3">
        <v>75</v>
      </c>
      <c r="L2412" s="3">
        <f t="shared" si="187"/>
        <v>3</v>
      </c>
      <c r="M2412" s="3">
        <f t="shared" si="188"/>
        <v>7</v>
      </c>
      <c r="N2412" s="3" t="s">
        <v>64</v>
      </c>
      <c r="O2412" s="3">
        <f>COUNTIF([1]局站!$D$4:$D$172,"="&amp;N2412)</f>
        <v>1</v>
      </c>
      <c r="P2412" s="3">
        <v>0</v>
      </c>
      <c r="Q2412" s="3">
        <v>0</v>
      </c>
      <c r="R2412" s="3">
        <v>0</v>
      </c>
      <c r="S2412" s="3" t="s">
        <v>65</v>
      </c>
      <c r="T2412" s="3">
        <f>COUNTIF([1]局站!$D$4:$D$172,"="&amp;S2412)</f>
        <v>1</v>
      </c>
      <c r="U2412" s="3">
        <v>0</v>
      </c>
      <c r="V2412" s="3">
        <v>0</v>
      </c>
      <c r="W2412" s="3">
        <v>0</v>
      </c>
      <c r="X2412" s="3" t="s">
        <v>1214</v>
      </c>
      <c r="Y2412" s="3" t="s">
        <v>880</v>
      </c>
      <c r="Z2412" s="3" t="str">
        <f>INDEX(业务类型!$C$4:$C$8,MATCH(纤芯!Y2412,业务类型!$B$4:$B$8,0))</f>
        <v>IDLE</v>
      </c>
      <c r="AA2412" s="3"/>
    </row>
    <row r="2413" spans="1:27" ht="33" x14ac:dyDescent="0.2">
      <c r="A2413" s="3">
        <v>2410</v>
      </c>
      <c r="B2413" s="3">
        <f t="shared" si="189"/>
        <v>37017201076</v>
      </c>
      <c r="C2413" s="3" t="s">
        <v>1166</v>
      </c>
      <c r="D2413" s="3" t="s">
        <v>217</v>
      </c>
      <c r="E2413" s="3" t="str">
        <f>INDEX(光放段!$G$4:$G$237,MATCH(纤芯!G2413,光放段!$C$4:$C$237,0))</f>
        <v>山东二干|济南青岛3号管道光缆:淄博柳泉路-潍坊四平路</v>
      </c>
      <c r="F2413" s="3">
        <f>INDEX(光放段!$I$4:$I$237,MATCH(纤芯!H2413,光放段!$B$4:$B$237,0))</f>
        <v>37017200000</v>
      </c>
      <c r="G2413" s="3" t="str">
        <f t="shared" si="185"/>
        <v>山东二干|济南青岛3号管道光缆:淄博柳泉路-昌乐北局</v>
      </c>
      <c r="H2413" s="3">
        <f>INDEX(光放段!$B$4:$B$237,MATCH(纤芯!G2413,光放段!$C$4:$C$237,0))</f>
        <v>37017201000</v>
      </c>
      <c r="I2413" s="3" t="str">
        <f t="shared" si="186"/>
        <v>济南青岛3号管道光缆</v>
      </c>
      <c r="J2413" s="3" t="str">
        <f>INDEX(子缆名称!$B$4:$B$29,纤芯!M2413)</f>
        <v>G缆</v>
      </c>
      <c r="K2413" s="3">
        <v>76</v>
      </c>
      <c r="L2413" s="3">
        <f t="shared" si="187"/>
        <v>4</v>
      </c>
      <c r="M2413" s="3">
        <f t="shared" si="188"/>
        <v>7</v>
      </c>
      <c r="N2413" s="3" t="s">
        <v>64</v>
      </c>
      <c r="O2413" s="3">
        <f>COUNTIF([1]局站!$D$4:$D$172,"="&amp;N2413)</f>
        <v>1</v>
      </c>
      <c r="P2413" s="3">
        <v>0</v>
      </c>
      <c r="Q2413" s="3">
        <v>0</v>
      </c>
      <c r="R2413" s="3">
        <v>0</v>
      </c>
      <c r="S2413" s="3" t="s">
        <v>65</v>
      </c>
      <c r="T2413" s="3">
        <f>COUNTIF([1]局站!$D$4:$D$172,"="&amp;S2413)</f>
        <v>1</v>
      </c>
      <c r="U2413" s="3">
        <v>0</v>
      </c>
      <c r="V2413" s="3">
        <v>0</v>
      </c>
      <c r="W2413" s="3">
        <v>0</v>
      </c>
      <c r="X2413" s="3" t="s">
        <v>1214</v>
      </c>
      <c r="Y2413" s="3" t="s">
        <v>880</v>
      </c>
      <c r="Z2413" s="3" t="str">
        <f>INDEX(业务类型!$C$4:$C$8,MATCH(纤芯!Y2413,业务类型!$B$4:$B$8,0))</f>
        <v>IDLE</v>
      </c>
      <c r="AA2413" s="3"/>
    </row>
    <row r="2414" spans="1:27" ht="33" x14ac:dyDescent="0.2">
      <c r="A2414" s="3">
        <v>2411</v>
      </c>
      <c r="B2414" s="3">
        <f t="shared" si="189"/>
        <v>37017201077</v>
      </c>
      <c r="C2414" s="3" t="s">
        <v>1166</v>
      </c>
      <c r="D2414" s="3" t="s">
        <v>217</v>
      </c>
      <c r="E2414" s="3" t="str">
        <f>INDEX(光放段!$G$4:$G$237,MATCH(纤芯!G2414,光放段!$C$4:$C$237,0))</f>
        <v>山东二干|济南青岛3号管道光缆:淄博柳泉路-潍坊四平路</v>
      </c>
      <c r="F2414" s="3">
        <f>INDEX(光放段!$I$4:$I$237,MATCH(纤芯!H2414,光放段!$B$4:$B$237,0))</f>
        <v>37017200000</v>
      </c>
      <c r="G2414" s="3" t="str">
        <f t="shared" si="185"/>
        <v>山东二干|济南青岛3号管道光缆:淄博柳泉路-昌乐北局</v>
      </c>
      <c r="H2414" s="3">
        <f>INDEX(光放段!$B$4:$B$237,MATCH(纤芯!G2414,光放段!$C$4:$C$237,0))</f>
        <v>37017201000</v>
      </c>
      <c r="I2414" s="3" t="str">
        <f t="shared" si="186"/>
        <v>济南青岛3号管道光缆</v>
      </c>
      <c r="J2414" s="3" t="str">
        <f>INDEX(子缆名称!$B$4:$B$29,纤芯!M2414)</f>
        <v>G缆</v>
      </c>
      <c r="K2414" s="3">
        <v>77</v>
      </c>
      <c r="L2414" s="3">
        <f t="shared" si="187"/>
        <v>5</v>
      </c>
      <c r="M2414" s="3">
        <f t="shared" si="188"/>
        <v>7</v>
      </c>
      <c r="N2414" s="3" t="s">
        <v>64</v>
      </c>
      <c r="O2414" s="3">
        <f>COUNTIF([1]局站!$D$4:$D$172,"="&amp;N2414)</f>
        <v>1</v>
      </c>
      <c r="P2414" s="3">
        <v>0</v>
      </c>
      <c r="Q2414" s="3">
        <v>0</v>
      </c>
      <c r="R2414" s="3">
        <v>0</v>
      </c>
      <c r="S2414" s="3" t="s">
        <v>65</v>
      </c>
      <c r="T2414" s="3">
        <f>COUNTIF([1]局站!$D$4:$D$172,"="&amp;S2414)</f>
        <v>1</v>
      </c>
      <c r="U2414" s="3">
        <v>0</v>
      </c>
      <c r="V2414" s="3">
        <v>0</v>
      </c>
      <c r="W2414" s="3">
        <v>0</v>
      </c>
      <c r="X2414" s="3" t="s">
        <v>1214</v>
      </c>
      <c r="Y2414" s="3" t="s">
        <v>880</v>
      </c>
      <c r="Z2414" s="3" t="str">
        <f>INDEX(业务类型!$C$4:$C$8,MATCH(纤芯!Y2414,业务类型!$B$4:$B$8,0))</f>
        <v>IDLE</v>
      </c>
      <c r="AA2414" s="3"/>
    </row>
    <row r="2415" spans="1:27" ht="33" x14ac:dyDescent="0.2">
      <c r="A2415" s="3">
        <v>2412</v>
      </c>
      <c r="B2415" s="3">
        <f t="shared" si="189"/>
        <v>37017201078</v>
      </c>
      <c r="C2415" s="3" t="s">
        <v>1166</v>
      </c>
      <c r="D2415" s="3" t="s">
        <v>217</v>
      </c>
      <c r="E2415" s="3" t="str">
        <f>INDEX(光放段!$G$4:$G$237,MATCH(纤芯!G2415,光放段!$C$4:$C$237,0))</f>
        <v>山东二干|济南青岛3号管道光缆:淄博柳泉路-潍坊四平路</v>
      </c>
      <c r="F2415" s="3">
        <f>INDEX(光放段!$I$4:$I$237,MATCH(纤芯!H2415,光放段!$B$4:$B$237,0))</f>
        <v>37017200000</v>
      </c>
      <c r="G2415" s="3" t="str">
        <f t="shared" si="185"/>
        <v>山东二干|济南青岛3号管道光缆:淄博柳泉路-昌乐北局</v>
      </c>
      <c r="H2415" s="3">
        <f>INDEX(光放段!$B$4:$B$237,MATCH(纤芯!G2415,光放段!$C$4:$C$237,0))</f>
        <v>37017201000</v>
      </c>
      <c r="I2415" s="3" t="str">
        <f t="shared" si="186"/>
        <v>济南青岛3号管道光缆</v>
      </c>
      <c r="J2415" s="3" t="str">
        <f>INDEX(子缆名称!$B$4:$B$29,纤芯!M2415)</f>
        <v>G缆</v>
      </c>
      <c r="K2415" s="3">
        <v>78</v>
      </c>
      <c r="L2415" s="3">
        <f t="shared" si="187"/>
        <v>6</v>
      </c>
      <c r="M2415" s="3">
        <f t="shared" si="188"/>
        <v>7</v>
      </c>
      <c r="N2415" s="3" t="s">
        <v>64</v>
      </c>
      <c r="O2415" s="3">
        <f>COUNTIF([1]局站!$D$4:$D$172,"="&amp;N2415)</f>
        <v>1</v>
      </c>
      <c r="P2415" s="3">
        <v>0</v>
      </c>
      <c r="Q2415" s="3">
        <v>0</v>
      </c>
      <c r="R2415" s="3">
        <v>0</v>
      </c>
      <c r="S2415" s="3" t="s">
        <v>65</v>
      </c>
      <c r="T2415" s="3">
        <f>COUNTIF([1]局站!$D$4:$D$172,"="&amp;S2415)</f>
        <v>1</v>
      </c>
      <c r="U2415" s="3">
        <v>0</v>
      </c>
      <c r="V2415" s="3">
        <v>0</v>
      </c>
      <c r="W2415" s="3">
        <v>0</v>
      </c>
      <c r="X2415" s="3" t="s">
        <v>1214</v>
      </c>
      <c r="Y2415" s="3" t="s">
        <v>880</v>
      </c>
      <c r="Z2415" s="3" t="str">
        <f>INDEX(业务类型!$C$4:$C$8,MATCH(纤芯!Y2415,业务类型!$B$4:$B$8,0))</f>
        <v>IDLE</v>
      </c>
      <c r="AA2415" s="3"/>
    </row>
    <row r="2416" spans="1:27" ht="33" x14ac:dyDescent="0.2">
      <c r="A2416" s="3">
        <v>2413</v>
      </c>
      <c r="B2416" s="3">
        <f t="shared" si="189"/>
        <v>37017201079</v>
      </c>
      <c r="C2416" s="3" t="s">
        <v>1166</v>
      </c>
      <c r="D2416" s="3" t="s">
        <v>217</v>
      </c>
      <c r="E2416" s="3" t="str">
        <f>INDEX(光放段!$G$4:$G$237,MATCH(纤芯!G2416,光放段!$C$4:$C$237,0))</f>
        <v>山东二干|济南青岛3号管道光缆:淄博柳泉路-潍坊四平路</v>
      </c>
      <c r="F2416" s="3">
        <f>INDEX(光放段!$I$4:$I$237,MATCH(纤芯!H2416,光放段!$B$4:$B$237,0))</f>
        <v>37017200000</v>
      </c>
      <c r="G2416" s="3" t="str">
        <f t="shared" si="185"/>
        <v>山东二干|济南青岛3号管道光缆:淄博柳泉路-昌乐北局</v>
      </c>
      <c r="H2416" s="3">
        <f>INDEX(光放段!$B$4:$B$237,MATCH(纤芯!G2416,光放段!$C$4:$C$237,0))</f>
        <v>37017201000</v>
      </c>
      <c r="I2416" s="3" t="str">
        <f t="shared" si="186"/>
        <v>济南青岛3号管道光缆</v>
      </c>
      <c r="J2416" s="3" t="str">
        <f>INDEX(子缆名称!$B$4:$B$29,纤芯!M2416)</f>
        <v>G缆</v>
      </c>
      <c r="K2416" s="3">
        <v>79</v>
      </c>
      <c r="L2416" s="3">
        <f t="shared" si="187"/>
        <v>7</v>
      </c>
      <c r="M2416" s="3">
        <f t="shared" si="188"/>
        <v>7</v>
      </c>
      <c r="N2416" s="3" t="s">
        <v>64</v>
      </c>
      <c r="O2416" s="3">
        <f>COUNTIF([1]局站!$D$4:$D$172,"="&amp;N2416)</f>
        <v>1</v>
      </c>
      <c r="P2416" s="3">
        <v>0</v>
      </c>
      <c r="Q2416" s="3">
        <v>0</v>
      </c>
      <c r="R2416" s="3">
        <v>0</v>
      </c>
      <c r="S2416" s="3" t="s">
        <v>65</v>
      </c>
      <c r="T2416" s="3">
        <f>COUNTIF([1]局站!$D$4:$D$172,"="&amp;S2416)</f>
        <v>1</v>
      </c>
      <c r="U2416" s="3">
        <v>0</v>
      </c>
      <c r="V2416" s="3">
        <v>0</v>
      </c>
      <c r="W2416" s="3">
        <v>0</v>
      </c>
      <c r="X2416" s="3" t="s">
        <v>1214</v>
      </c>
      <c r="Y2416" s="3" t="s">
        <v>880</v>
      </c>
      <c r="Z2416" s="3" t="str">
        <f>INDEX(业务类型!$C$4:$C$8,MATCH(纤芯!Y2416,业务类型!$B$4:$B$8,0))</f>
        <v>IDLE</v>
      </c>
      <c r="AA2416" s="3"/>
    </row>
    <row r="2417" spans="1:27" ht="33" x14ac:dyDescent="0.2">
      <c r="A2417" s="3">
        <v>2414</v>
      </c>
      <c r="B2417" s="3">
        <f t="shared" si="189"/>
        <v>37017201080</v>
      </c>
      <c r="C2417" s="3" t="s">
        <v>1166</v>
      </c>
      <c r="D2417" s="3" t="s">
        <v>217</v>
      </c>
      <c r="E2417" s="3" t="str">
        <f>INDEX(光放段!$G$4:$G$237,MATCH(纤芯!G2417,光放段!$C$4:$C$237,0))</f>
        <v>山东二干|济南青岛3号管道光缆:淄博柳泉路-潍坊四平路</v>
      </c>
      <c r="F2417" s="3">
        <f>INDEX(光放段!$I$4:$I$237,MATCH(纤芯!H2417,光放段!$B$4:$B$237,0))</f>
        <v>37017200000</v>
      </c>
      <c r="G2417" s="3" t="str">
        <f t="shared" si="185"/>
        <v>山东二干|济南青岛3号管道光缆:淄博柳泉路-昌乐北局</v>
      </c>
      <c r="H2417" s="3">
        <f>INDEX(光放段!$B$4:$B$237,MATCH(纤芯!G2417,光放段!$C$4:$C$237,0))</f>
        <v>37017201000</v>
      </c>
      <c r="I2417" s="3" t="str">
        <f t="shared" si="186"/>
        <v>济南青岛3号管道光缆</v>
      </c>
      <c r="J2417" s="3" t="str">
        <f>INDEX(子缆名称!$B$4:$B$29,纤芯!M2417)</f>
        <v>G缆</v>
      </c>
      <c r="K2417" s="3">
        <v>80</v>
      </c>
      <c r="L2417" s="3">
        <f t="shared" si="187"/>
        <v>8</v>
      </c>
      <c r="M2417" s="3">
        <f t="shared" si="188"/>
        <v>7</v>
      </c>
      <c r="N2417" s="3" t="s">
        <v>64</v>
      </c>
      <c r="O2417" s="3">
        <f>COUNTIF([1]局站!$D$4:$D$172,"="&amp;N2417)</f>
        <v>1</v>
      </c>
      <c r="P2417" s="3">
        <v>0</v>
      </c>
      <c r="Q2417" s="3">
        <v>0</v>
      </c>
      <c r="R2417" s="3">
        <v>0</v>
      </c>
      <c r="S2417" s="3" t="s">
        <v>65</v>
      </c>
      <c r="T2417" s="3">
        <f>COUNTIF([1]局站!$D$4:$D$172,"="&amp;S2417)</f>
        <v>1</v>
      </c>
      <c r="U2417" s="3">
        <v>0</v>
      </c>
      <c r="V2417" s="3">
        <v>0</v>
      </c>
      <c r="W2417" s="3">
        <v>0</v>
      </c>
      <c r="X2417" s="3" t="s">
        <v>1214</v>
      </c>
      <c r="Y2417" s="3" t="s">
        <v>880</v>
      </c>
      <c r="Z2417" s="3" t="str">
        <f>INDEX(业务类型!$C$4:$C$8,MATCH(纤芯!Y2417,业务类型!$B$4:$B$8,0))</f>
        <v>IDLE</v>
      </c>
      <c r="AA2417" s="3"/>
    </row>
    <row r="2418" spans="1:27" ht="33" x14ac:dyDescent="0.2">
      <c r="A2418" s="3">
        <v>2415</v>
      </c>
      <c r="B2418" s="3">
        <f t="shared" si="189"/>
        <v>37017201081</v>
      </c>
      <c r="C2418" s="3" t="s">
        <v>1166</v>
      </c>
      <c r="D2418" s="3" t="s">
        <v>217</v>
      </c>
      <c r="E2418" s="3" t="str">
        <f>INDEX(光放段!$G$4:$G$237,MATCH(纤芯!G2418,光放段!$C$4:$C$237,0))</f>
        <v>山东二干|济南青岛3号管道光缆:淄博柳泉路-潍坊四平路</v>
      </c>
      <c r="F2418" s="3">
        <f>INDEX(光放段!$I$4:$I$237,MATCH(纤芯!H2418,光放段!$B$4:$B$237,0))</f>
        <v>37017200000</v>
      </c>
      <c r="G2418" s="3" t="str">
        <f t="shared" si="185"/>
        <v>山东二干|济南青岛3号管道光缆:淄博柳泉路-昌乐北局</v>
      </c>
      <c r="H2418" s="3">
        <f>INDEX(光放段!$B$4:$B$237,MATCH(纤芯!G2418,光放段!$C$4:$C$237,0))</f>
        <v>37017201000</v>
      </c>
      <c r="I2418" s="3" t="str">
        <f t="shared" si="186"/>
        <v>济南青岛3号管道光缆</v>
      </c>
      <c r="J2418" s="3" t="str">
        <f>INDEX(子缆名称!$B$4:$B$29,纤芯!M2418)</f>
        <v>G缆</v>
      </c>
      <c r="K2418" s="3">
        <v>81</v>
      </c>
      <c r="L2418" s="3">
        <f t="shared" si="187"/>
        <v>9</v>
      </c>
      <c r="M2418" s="3">
        <f t="shared" si="188"/>
        <v>7</v>
      </c>
      <c r="N2418" s="3" t="s">
        <v>64</v>
      </c>
      <c r="O2418" s="3">
        <f>COUNTIF([1]局站!$D$4:$D$172,"="&amp;N2418)</f>
        <v>1</v>
      </c>
      <c r="P2418" s="3">
        <v>0</v>
      </c>
      <c r="Q2418" s="3">
        <v>0</v>
      </c>
      <c r="R2418" s="3">
        <v>0</v>
      </c>
      <c r="S2418" s="3" t="s">
        <v>65</v>
      </c>
      <c r="T2418" s="3">
        <f>COUNTIF([1]局站!$D$4:$D$172,"="&amp;S2418)</f>
        <v>1</v>
      </c>
      <c r="U2418" s="3">
        <v>0</v>
      </c>
      <c r="V2418" s="3">
        <v>0</v>
      </c>
      <c r="W2418" s="3">
        <v>0</v>
      </c>
      <c r="X2418" s="3" t="s">
        <v>1214</v>
      </c>
      <c r="Y2418" s="3" t="s">
        <v>880</v>
      </c>
      <c r="Z2418" s="3" t="str">
        <f>INDEX(业务类型!$C$4:$C$8,MATCH(纤芯!Y2418,业务类型!$B$4:$B$8,0))</f>
        <v>IDLE</v>
      </c>
      <c r="AA2418" s="3"/>
    </row>
    <row r="2419" spans="1:27" ht="33" x14ac:dyDescent="0.2">
      <c r="A2419" s="3">
        <v>2416</v>
      </c>
      <c r="B2419" s="3">
        <f t="shared" si="189"/>
        <v>37017201082</v>
      </c>
      <c r="C2419" s="3" t="s">
        <v>1166</v>
      </c>
      <c r="D2419" s="3" t="s">
        <v>217</v>
      </c>
      <c r="E2419" s="3" t="str">
        <f>INDEX(光放段!$G$4:$G$237,MATCH(纤芯!G2419,光放段!$C$4:$C$237,0))</f>
        <v>山东二干|济南青岛3号管道光缆:淄博柳泉路-潍坊四平路</v>
      </c>
      <c r="F2419" s="3">
        <f>INDEX(光放段!$I$4:$I$237,MATCH(纤芯!H2419,光放段!$B$4:$B$237,0))</f>
        <v>37017200000</v>
      </c>
      <c r="G2419" s="3" t="str">
        <f t="shared" si="185"/>
        <v>山东二干|济南青岛3号管道光缆:淄博柳泉路-昌乐北局</v>
      </c>
      <c r="H2419" s="3">
        <f>INDEX(光放段!$B$4:$B$237,MATCH(纤芯!G2419,光放段!$C$4:$C$237,0))</f>
        <v>37017201000</v>
      </c>
      <c r="I2419" s="3" t="str">
        <f t="shared" si="186"/>
        <v>济南青岛3号管道光缆</v>
      </c>
      <c r="J2419" s="3" t="str">
        <f>INDEX(子缆名称!$B$4:$B$29,纤芯!M2419)</f>
        <v>G缆</v>
      </c>
      <c r="K2419" s="3">
        <v>82</v>
      </c>
      <c r="L2419" s="3">
        <f t="shared" si="187"/>
        <v>10</v>
      </c>
      <c r="M2419" s="3">
        <f t="shared" si="188"/>
        <v>7</v>
      </c>
      <c r="N2419" s="3" t="s">
        <v>64</v>
      </c>
      <c r="O2419" s="3">
        <f>COUNTIF([1]局站!$D$4:$D$172,"="&amp;N2419)</f>
        <v>1</v>
      </c>
      <c r="P2419" s="3">
        <v>0</v>
      </c>
      <c r="Q2419" s="3">
        <v>0</v>
      </c>
      <c r="R2419" s="3">
        <v>0</v>
      </c>
      <c r="S2419" s="3" t="s">
        <v>65</v>
      </c>
      <c r="T2419" s="3">
        <f>COUNTIF([1]局站!$D$4:$D$172,"="&amp;S2419)</f>
        <v>1</v>
      </c>
      <c r="U2419" s="3">
        <v>0</v>
      </c>
      <c r="V2419" s="3">
        <v>0</v>
      </c>
      <c r="W2419" s="3">
        <v>0</v>
      </c>
      <c r="X2419" s="3" t="s">
        <v>1214</v>
      </c>
      <c r="Y2419" s="3" t="s">
        <v>880</v>
      </c>
      <c r="Z2419" s="3" t="str">
        <f>INDEX(业务类型!$C$4:$C$8,MATCH(纤芯!Y2419,业务类型!$B$4:$B$8,0))</f>
        <v>IDLE</v>
      </c>
      <c r="AA2419" s="3"/>
    </row>
    <row r="2420" spans="1:27" ht="33" x14ac:dyDescent="0.2">
      <c r="A2420" s="3">
        <v>2417</v>
      </c>
      <c r="B2420" s="3">
        <f t="shared" si="189"/>
        <v>37017201083</v>
      </c>
      <c r="C2420" s="3" t="s">
        <v>1166</v>
      </c>
      <c r="D2420" s="3" t="s">
        <v>217</v>
      </c>
      <c r="E2420" s="3" t="str">
        <f>INDEX(光放段!$G$4:$G$237,MATCH(纤芯!G2420,光放段!$C$4:$C$237,0))</f>
        <v>山东二干|济南青岛3号管道光缆:淄博柳泉路-潍坊四平路</v>
      </c>
      <c r="F2420" s="3">
        <f>INDEX(光放段!$I$4:$I$237,MATCH(纤芯!H2420,光放段!$B$4:$B$237,0))</f>
        <v>37017200000</v>
      </c>
      <c r="G2420" s="3" t="str">
        <f t="shared" si="185"/>
        <v>山东二干|济南青岛3号管道光缆:淄博柳泉路-昌乐北局</v>
      </c>
      <c r="H2420" s="3">
        <f>INDEX(光放段!$B$4:$B$237,MATCH(纤芯!G2420,光放段!$C$4:$C$237,0))</f>
        <v>37017201000</v>
      </c>
      <c r="I2420" s="3" t="str">
        <f t="shared" si="186"/>
        <v>济南青岛3号管道光缆</v>
      </c>
      <c r="J2420" s="3" t="str">
        <f>INDEX(子缆名称!$B$4:$B$29,纤芯!M2420)</f>
        <v>G缆</v>
      </c>
      <c r="K2420" s="3">
        <v>83</v>
      </c>
      <c r="L2420" s="3">
        <f t="shared" si="187"/>
        <v>11</v>
      </c>
      <c r="M2420" s="3">
        <f t="shared" si="188"/>
        <v>7</v>
      </c>
      <c r="N2420" s="3" t="s">
        <v>64</v>
      </c>
      <c r="O2420" s="3">
        <f>COUNTIF([1]局站!$D$4:$D$172,"="&amp;N2420)</f>
        <v>1</v>
      </c>
      <c r="P2420" s="3">
        <v>0</v>
      </c>
      <c r="Q2420" s="3">
        <v>0</v>
      </c>
      <c r="R2420" s="3">
        <v>0</v>
      </c>
      <c r="S2420" s="3" t="s">
        <v>65</v>
      </c>
      <c r="T2420" s="3">
        <f>COUNTIF([1]局站!$D$4:$D$172,"="&amp;S2420)</f>
        <v>1</v>
      </c>
      <c r="U2420" s="3">
        <v>0</v>
      </c>
      <c r="V2420" s="3">
        <v>0</v>
      </c>
      <c r="W2420" s="3">
        <v>0</v>
      </c>
      <c r="X2420" s="3" t="s">
        <v>1214</v>
      </c>
      <c r="Y2420" s="3" t="s">
        <v>880</v>
      </c>
      <c r="Z2420" s="3" t="str">
        <f>INDEX(业务类型!$C$4:$C$8,MATCH(纤芯!Y2420,业务类型!$B$4:$B$8,0))</f>
        <v>IDLE</v>
      </c>
      <c r="AA2420" s="3"/>
    </row>
    <row r="2421" spans="1:27" ht="33" x14ac:dyDescent="0.2">
      <c r="A2421" s="3">
        <v>2418</v>
      </c>
      <c r="B2421" s="3">
        <f t="shared" si="189"/>
        <v>37017201084</v>
      </c>
      <c r="C2421" s="3" t="s">
        <v>1166</v>
      </c>
      <c r="D2421" s="3" t="s">
        <v>217</v>
      </c>
      <c r="E2421" s="3" t="str">
        <f>INDEX(光放段!$G$4:$G$237,MATCH(纤芯!G2421,光放段!$C$4:$C$237,0))</f>
        <v>山东二干|济南青岛3号管道光缆:淄博柳泉路-潍坊四平路</v>
      </c>
      <c r="F2421" s="3">
        <f>INDEX(光放段!$I$4:$I$237,MATCH(纤芯!H2421,光放段!$B$4:$B$237,0))</f>
        <v>37017200000</v>
      </c>
      <c r="G2421" s="3" t="str">
        <f t="shared" si="185"/>
        <v>山东二干|济南青岛3号管道光缆:淄博柳泉路-昌乐北局</v>
      </c>
      <c r="H2421" s="3">
        <f>INDEX(光放段!$B$4:$B$237,MATCH(纤芯!G2421,光放段!$C$4:$C$237,0))</f>
        <v>37017201000</v>
      </c>
      <c r="I2421" s="3" t="str">
        <f t="shared" si="186"/>
        <v>济南青岛3号管道光缆</v>
      </c>
      <c r="J2421" s="3" t="str">
        <f>INDEX(子缆名称!$B$4:$B$29,纤芯!M2421)</f>
        <v>G缆</v>
      </c>
      <c r="K2421" s="3">
        <v>84</v>
      </c>
      <c r="L2421" s="3">
        <f t="shared" si="187"/>
        <v>12</v>
      </c>
      <c r="M2421" s="3">
        <f t="shared" si="188"/>
        <v>7</v>
      </c>
      <c r="N2421" s="3" t="s">
        <v>64</v>
      </c>
      <c r="O2421" s="3">
        <f>COUNTIF([1]局站!$D$4:$D$172,"="&amp;N2421)</f>
        <v>1</v>
      </c>
      <c r="P2421" s="3">
        <v>0</v>
      </c>
      <c r="Q2421" s="3">
        <v>0</v>
      </c>
      <c r="R2421" s="3">
        <v>0</v>
      </c>
      <c r="S2421" s="3" t="s">
        <v>65</v>
      </c>
      <c r="T2421" s="3">
        <f>COUNTIF([1]局站!$D$4:$D$172,"="&amp;S2421)</f>
        <v>1</v>
      </c>
      <c r="U2421" s="3">
        <v>0</v>
      </c>
      <c r="V2421" s="3">
        <v>0</v>
      </c>
      <c r="W2421" s="3">
        <v>0</v>
      </c>
      <c r="X2421" s="3" t="s">
        <v>1214</v>
      </c>
      <c r="Y2421" s="3" t="s">
        <v>880</v>
      </c>
      <c r="Z2421" s="3" t="str">
        <f>INDEX(业务类型!$C$4:$C$8,MATCH(纤芯!Y2421,业务类型!$B$4:$B$8,0))</f>
        <v>IDLE</v>
      </c>
      <c r="AA2421" s="3"/>
    </row>
    <row r="2422" spans="1:27" ht="33" x14ac:dyDescent="0.2">
      <c r="A2422" s="3">
        <v>2419</v>
      </c>
      <c r="B2422" s="3">
        <f t="shared" si="189"/>
        <v>37017201085</v>
      </c>
      <c r="C2422" s="3" t="s">
        <v>1166</v>
      </c>
      <c r="D2422" s="3" t="s">
        <v>217</v>
      </c>
      <c r="E2422" s="3" t="str">
        <f>INDEX(光放段!$G$4:$G$237,MATCH(纤芯!G2422,光放段!$C$4:$C$237,0))</f>
        <v>山东二干|济南青岛3号管道光缆:淄博柳泉路-潍坊四平路</v>
      </c>
      <c r="F2422" s="3">
        <f>INDEX(光放段!$I$4:$I$237,MATCH(纤芯!H2422,光放段!$B$4:$B$237,0))</f>
        <v>37017200000</v>
      </c>
      <c r="G2422" s="3" t="str">
        <f t="shared" si="185"/>
        <v>山东二干|济南青岛3号管道光缆:淄博柳泉路-昌乐北局</v>
      </c>
      <c r="H2422" s="3">
        <f>INDEX(光放段!$B$4:$B$237,MATCH(纤芯!G2422,光放段!$C$4:$C$237,0))</f>
        <v>37017201000</v>
      </c>
      <c r="I2422" s="3" t="str">
        <f t="shared" si="186"/>
        <v>济南青岛3号管道光缆</v>
      </c>
      <c r="J2422" s="3" t="str">
        <f>INDEX(子缆名称!$B$4:$B$29,纤芯!M2422)</f>
        <v>H缆</v>
      </c>
      <c r="K2422" s="3">
        <v>85</v>
      </c>
      <c r="L2422" s="3">
        <f t="shared" si="187"/>
        <v>1</v>
      </c>
      <c r="M2422" s="3">
        <f t="shared" si="188"/>
        <v>8</v>
      </c>
      <c r="N2422" s="3" t="s">
        <v>64</v>
      </c>
      <c r="O2422" s="3">
        <f>COUNTIF([1]局站!$D$4:$D$172,"="&amp;N2422)</f>
        <v>1</v>
      </c>
      <c r="P2422" s="3">
        <v>0</v>
      </c>
      <c r="Q2422" s="3">
        <v>0</v>
      </c>
      <c r="R2422" s="3">
        <v>0</v>
      </c>
      <c r="S2422" s="3" t="s">
        <v>65</v>
      </c>
      <c r="T2422" s="3">
        <f>COUNTIF([1]局站!$D$4:$D$172,"="&amp;S2422)</f>
        <v>1</v>
      </c>
      <c r="U2422" s="3">
        <v>0</v>
      </c>
      <c r="V2422" s="3">
        <v>0</v>
      </c>
      <c r="W2422" s="3">
        <v>0</v>
      </c>
      <c r="X2422" s="3" t="s">
        <v>1214</v>
      </c>
      <c r="Y2422" s="3" t="s">
        <v>880</v>
      </c>
      <c r="Z2422" s="3" t="str">
        <f>INDEX(业务类型!$C$4:$C$8,MATCH(纤芯!Y2422,业务类型!$B$4:$B$8,0))</f>
        <v>IDLE</v>
      </c>
      <c r="AA2422" s="3"/>
    </row>
    <row r="2423" spans="1:27" ht="33" x14ac:dyDescent="0.2">
      <c r="A2423" s="3">
        <v>2420</v>
      </c>
      <c r="B2423" s="3">
        <f t="shared" si="189"/>
        <v>37017201086</v>
      </c>
      <c r="C2423" s="3" t="s">
        <v>1166</v>
      </c>
      <c r="D2423" s="3" t="s">
        <v>217</v>
      </c>
      <c r="E2423" s="3" t="str">
        <f>INDEX(光放段!$G$4:$G$237,MATCH(纤芯!G2423,光放段!$C$4:$C$237,0))</f>
        <v>山东二干|济南青岛3号管道光缆:淄博柳泉路-潍坊四平路</v>
      </c>
      <c r="F2423" s="3">
        <f>INDEX(光放段!$I$4:$I$237,MATCH(纤芯!H2423,光放段!$B$4:$B$237,0))</f>
        <v>37017200000</v>
      </c>
      <c r="G2423" s="3" t="str">
        <f t="shared" si="185"/>
        <v>山东二干|济南青岛3号管道光缆:淄博柳泉路-昌乐北局</v>
      </c>
      <c r="H2423" s="3">
        <f>INDEX(光放段!$B$4:$B$237,MATCH(纤芯!G2423,光放段!$C$4:$C$237,0))</f>
        <v>37017201000</v>
      </c>
      <c r="I2423" s="3" t="str">
        <f t="shared" si="186"/>
        <v>济南青岛3号管道光缆</v>
      </c>
      <c r="J2423" s="3" t="str">
        <f>INDEX(子缆名称!$B$4:$B$29,纤芯!M2423)</f>
        <v>H缆</v>
      </c>
      <c r="K2423" s="3">
        <v>86</v>
      </c>
      <c r="L2423" s="3">
        <f t="shared" si="187"/>
        <v>2</v>
      </c>
      <c r="M2423" s="3">
        <f t="shared" si="188"/>
        <v>8</v>
      </c>
      <c r="N2423" s="3" t="s">
        <v>64</v>
      </c>
      <c r="O2423" s="3">
        <f>COUNTIF([1]局站!$D$4:$D$172,"="&amp;N2423)</f>
        <v>1</v>
      </c>
      <c r="P2423" s="3">
        <v>0</v>
      </c>
      <c r="Q2423" s="3">
        <v>0</v>
      </c>
      <c r="R2423" s="3">
        <v>0</v>
      </c>
      <c r="S2423" s="3" t="s">
        <v>65</v>
      </c>
      <c r="T2423" s="3">
        <f>COUNTIF([1]局站!$D$4:$D$172,"="&amp;S2423)</f>
        <v>1</v>
      </c>
      <c r="U2423" s="3">
        <v>0</v>
      </c>
      <c r="V2423" s="3">
        <v>0</v>
      </c>
      <c r="W2423" s="3">
        <v>0</v>
      </c>
      <c r="X2423" s="3" t="s">
        <v>1214</v>
      </c>
      <c r="Y2423" s="3" t="s">
        <v>880</v>
      </c>
      <c r="Z2423" s="3" t="str">
        <f>INDEX(业务类型!$C$4:$C$8,MATCH(纤芯!Y2423,业务类型!$B$4:$B$8,0))</f>
        <v>IDLE</v>
      </c>
      <c r="AA2423" s="3"/>
    </row>
    <row r="2424" spans="1:27" ht="33" x14ac:dyDescent="0.2">
      <c r="A2424" s="3">
        <v>2421</v>
      </c>
      <c r="B2424" s="3">
        <f t="shared" si="189"/>
        <v>37017201087</v>
      </c>
      <c r="C2424" s="3" t="s">
        <v>1166</v>
      </c>
      <c r="D2424" s="3" t="s">
        <v>217</v>
      </c>
      <c r="E2424" s="3" t="str">
        <f>INDEX(光放段!$G$4:$G$237,MATCH(纤芯!G2424,光放段!$C$4:$C$237,0))</f>
        <v>山东二干|济南青岛3号管道光缆:淄博柳泉路-潍坊四平路</v>
      </c>
      <c r="F2424" s="3">
        <f>INDEX(光放段!$I$4:$I$237,MATCH(纤芯!H2424,光放段!$B$4:$B$237,0))</f>
        <v>37017200000</v>
      </c>
      <c r="G2424" s="3" t="str">
        <f t="shared" si="185"/>
        <v>山东二干|济南青岛3号管道光缆:淄博柳泉路-昌乐北局</v>
      </c>
      <c r="H2424" s="3">
        <f>INDEX(光放段!$B$4:$B$237,MATCH(纤芯!G2424,光放段!$C$4:$C$237,0))</f>
        <v>37017201000</v>
      </c>
      <c r="I2424" s="3" t="str">
        <f t="shared" si="186"/>
        <v>济南青岛3号管道光缆</v>
      </c>
      <c r="J2424" s="3" t="str">
        <f>INDEX(子缆名称!$B$4:$B$29,纤芯!M2424)</f>
        <v>H缆</v>
      </c>
      <c r="K2424" s="3">
        <v>87</v>
      </c>
      <c r="L2424" s="3">
        <f t="shared" si="187"/>
        <v>3</v>
      </c>
      <c r="M2424" s="3">
        <f t="shared" si="188"/>
        <v>8</v>
      </c>
      <c r="N2424" s="3" t="s">
        <v>64</v>
      </c>
      <c r="O2424" s="3">
        <f>COUNTIF([1]局站!$D$4:$D$172,"="&amp;N2424)</f>
        <v>1</v>
      </c>
      <c r="P2424" s="3">
        <v>0</v>
      </c>
      <c r="Q2424" s="3">
        <v>0</v>
      </c>
      <c r="R2424" s="3">
        <v>0</v>
      </c>
      <c r="S2424" s="3" t="s">
        <v>65</v>
      </c>
      <c r="T2424" s="3">
        <f>COUNTIF([1]局站!$D$4:$D$172,"="&amp;S2424)</f>
        <v>1</v>
      </c>
      <c r="U2424" s="3">
        <v>0</v>
      </c>
      <c r="V2424" s="3">
        <v>0</v>
      </c>
      <c r="W2424" s="3">
        <v>0</v>
      </c>
      <c r="X2424" s="3" t="s">
        <v>1214</v>
      </c>
      <c r="Y2424" s="3" t="s">
        <v>880</v>
      </c>
      <c r="Z2424" s="3" t="str">
        <f>INDEX(业务类型!$C$4:$C$8,MATCH(纤芯!Y2424,业务类型!$B$4:$B$8,0))</f>
        <v>IDLE</v>
      </c>
      <c r="AA2424" s="3"/>
    </row>
    <row r="2425" spans="1:27" ht="33" x14ac:dyDescent="0.2">
      <c r="A2425" s="3">
        <v>2422</v>
      </c>
      <c r="B2425" s="3">
        <f t="shared" si="189"/>
        <v>37017201088</v>
      </c>
      <c r="C2425" s="3" t="s">
        <v>1166</v>
      </c>
      <c r="D2425" s="3" t="s">
        <v>217</v>
      </c>
      <c r="E2425" s="3" t="str">
        <f>INDEX(光放段!$G$4:$G$237,MATCH(纤芯!G2425,光放段!$C$4:$C$237,0))</f>
        <v>山东二干|济南青岛3号管道光缆:淄博柳泉路-潍坊四平路</v>
      </c>
      <c r="F2425" s="3">
        <f>INDEX(光放段!$I$4:$I$237,MATCH(纤芯!H2425,光放段!$B$4:$B$237,0))</f>
        <v>37017200000</v>
      </c>
      <c r="G2425" s="3" t="str">
        <f t="shared" si="185"/>
        <v>山东二干|济南青岛3号管道光缆:淄博柳泉路-昌乐北局</v>
      </c>
      <c r="H2425" s="3">
        <f>INDEX(光放段!$B$4:$B$237,MATCH(纤芯!G2425,光放段!$C$4:$C$237,0))</f>
        <v>37017201000</v>
      </c>
      <c r="I2425" s="3" t="str">
        <f t="shared" si="186"/>
        <v>济南青岛3号管道光缆</v>
      </c>
      <c r="J2425" s="3" t="str">
        <f>INDEX(子缆名称!$B$4:$B$29,纤芯!M2425)</f>
        <v>H缆</v>
      </c>
      <c r="K2425" s="3">
        <v>88</v>
      </c>
      <c r="L2425" s="3">
        <f t="shared" si="187"/>
        <v>4</v>
      </c>
      <c r="M2425" s="3">
        <f t="shared" si="188"/>
        <v>8</v>
      </c>
      <c r="N2425" s="3" t="s">
        <v>64</v>
      </c>
      <c r="O2425" s="3">
        <f>COUNTIF([1]局站!$D$4:$D$172,"="&amp;N2425)</f>
        <v>1</v>
      </c>
      <c r="P2425" s="3">
        <v>0</v>
      </c>
      <c r="Q2425" s="3">
        <v>0</v>
      </c>
      <c r="R2425" s="3">
        <v>0</v>
      </c>
      <c r="S2425" s="3" t="s">
        <v>65</v>
      </c>
      <c r="T2425" s="3">
        <f>COUNTIF([1]局站!$D$4:$D$172,"="&amp;S2425)</f>
        <v>1</v>
      </c>
      <c r="U2425" s="3">
        <v>0</v>
      </c>
      <c r="V2425" s="3">
        <v>0</v>
      </c>
      <c r="W2425" s="3">
        <v>0</v>
      </c>
      <c r="X2425" s="3" t="s">
        <v>1214</v>
      </c>
      <c r="Y2425" s="3" t="s">
        <v>880</v>
      </c>
      <c r="Z2425" s="3" t="str">
        <f>INDEX(业务类型!$C$4:$C$8,MATCH(纤芯!Y2425,业务类型!$B$4:$B$8,0))</f>
        <v>IDLE</v>
      </c>
      <c r="AA2425" s="3"/>
    </row>
    <row r="2426" spans="1:27" ht="33" x14ac:dyDescent="0.2">
      <c r="A2426" s="3">
        <v>2423</v>
      </c>
      <c r="B2426" s="3">
        <f t="shared" si="189"/>
        <v>37017201089</v>
      </c>
      <c r="C2426" s="3" t="s">
        <v>1166</v>
      </c>
      <c r="D2426" s="3" t="s">
        <v>217</v>
      </c>
      <c r="E2426" s="3" t="str">
        <f>INDEX(光放段!$G$4:$G$237,MATCH(纤芯!G2426,光放段!$C$4:$C$237,0))</f>
        <v>山东二干|济南青岛3号管道光缆:淄博柳泉路-潍坊四平路</v>
      </c>
      <c r="F2426" s="3">
        <f>INDEX(光放段!$I$4:$I$237,MATCH(纤芯!H2426,光放段!$B$4:$B$237,0))</f>
        <v>37017200000</v>
      </c>
      <c r="G2426" s="3" t="str">
        <f t="shared" si="185"/>
        <v>山东二干|济南青岛3号管道光缆:淄博柳泉路-昌乐北局</v>
      </c>
      <c r="H2426" s="3">
        <f>INDEX(光放段!$B$4:$B$237,MATCH(纤芯!G2426,光放段!$C$4:$C$237,0))</f>
        <v>37017201000</v>
      </c>
      <c r="I2426" s="3" t="str">
        <f t="shared" si="186"/>
        <v>济南青岛3号管道光缆</v>
      </c>
      <c r="J2426" s="3" t="str">
        <f>INDEX(子缆名称!$B$4:$B$29,纤芯!M2426)</f>
        <v>H缆</v>
      </c>
      <c r="K2426" s="3">
        <v>89</v>
      </c>
      <c r="L2426" s="3">
        <f t="shared" si="187"/>
        <v>5</v>
      </c>
      <c r="M2426" s="3">
        <f t="shared" si="188"/>
        <v>8</v>
      </c>
      <c r="N2426" s="3" t="s">
        <v>64</v>
      </c>
      <c r="O2426" s="3">
        <f>COUNTIF([1]局站!$D$4:$D$172,"="&amp;N2426)</f>
        <v>1</v>
      </c>
      <c r="P2426" s="3">
        <v>0</v>
      </c>
      <c r="Q2426" s="3">
        <v>0</v>
      </c>
      <c r="R2426" s="3">
        <v>0</v>
      </c>
      <c r="S2426" s="3" t="s">
        <v>65</v>
      </c>
      <c r="T2426" s="3">
        <f>COUNTIF([1]局站!$D$4:$D$172,"="&amp;S2426)</f>
        <v>1</v>
      </c>
      <c r="U2426" s="3">
        <v>0</v>
      </c>
      <c r="V2426" s="3">
        <v>0</v>
      </c>
      <c r="W2426" s="3">
        <v>0</v>
      </c>
      <c r="X2426" s="3" t="s">
        <v>1214</v>
      </c>
      <c r="Y2426" s="3" t="s">
        <v>880</v>
      </c>
      <c r="Z2426" s="3" t="str">
        <f>INDEX(业务类型!$C$4:$C$8,MATCH(纤芯!Y2426,业务类型!$B$4:$B$8,0))</f>
        <v>IDLE</v>
      </c>
      <c r="AA2426" s="3"/>
    </row>
    <row r="2427" spans="1:27" ht="33" x14ac:dyDescent="0.2">
      <c r="A2427" s="3">
        <v>2424</v>
      </c>
      <c r="B2427" s="3">
        <f t="shared" si="189"/>
        <v>37017201090</v>
      </c>
      <c r="C2427" s="3" t="s">
        <v>1166</v>
      </c>
      <c r="D2427" s="3" t="s">
        <v>217</v>
      </c>
      <c r="E2427" s="3" t="str">
        <f>INDEX(光放段!$G$4:$G$237,MATCH(纤芯!G2427,光放段!$C$4:$C$237,0))</f>
        <v>山东二干|济南青岛3号管道光缆:淄博柳泉路-潍坊四平路</v>
      </c>
      <c r="F2427" s="3">
        <f>INDEX(光放段!$I$4:$I$237,MATCH(纤芯!H2427,光放段!$B$4:$B$237,0))</f>
        <v>37017200000</v>
      </c>
      <c r="G2427" s="3" t="str">
        <f t="shared" si="185"/>
        <v>山东二干|济南青岛3号管道光缆:淄博柳泉路-昌乐北局</v>
      </c>
      <c r="H2427" s="3">
        <f>INDEX(光放段!$B$4:$B$237,MATCH(纤芯!G2427,光放段!$C$4:$C$237,0))</f>
        <v>37017201000</v>
      </c>
      <c r="I2427" s="3" t="str">
        <f t="shared" si="186"/>
        <v>济南青岛3号管道光缆</v>
      </c>
      <c r="J2427" s="3" t="str">
        <f>INDEX(子缆名称!$B$4:$B$29,纤芯!M2427)</f>
        <v>H缆</v>
      </c>
      <c r="K2427" s="3">
        <v>90</v>
      </c>
      <c r="L2427" s="3">
        <f t="shared" si="187"/>
        <v>6</v>
      </c>
      <c r="M2427" s="3">
        <f t="shared" si="188"/>
        <v>8</v>
      </c>
      <c r="N2427" s="3" t="s">
        <v>64</v>
      </c>
      <c r="O2427" s="3">
        <f>COUNTIF([1]局站!$D$4:$D$172,"="&amp;N2427)</f>
        <v>1</v>
      </c>
      <c r="P2427" s="3">
        <v>0</v>
      </c>
      <c r="Q2427" s="3">
        <v>0</v>
      </c>
      <c r="R2427" s="3">
        <v>0</v>
      </c>
      <c r="S2427" s="3" t="s">
        <v>65</v>
      </c>
      <c r="T2427" s="3">
        <f>COUNTIF([1]局站!$D$4:$D$172,"="&amp;S2427)</f>
        <v>1</v>
      </c>
      <c r="U2427" s="3">
        <v>0</v>
      </c>
      <c r="V2427" s="3">
        <v>0</v>
      </c>
      <c r="W2427" s="3">
        <v>0</v>
      </c>
      <c r="X2427" s="3" t="s">
        <v>1214</v>
      </c>
      <c r="Y2427" s="3" t="s">
        <v>880</v>
      </c>
      <c r="Z2427" s="3" t="str">
        <f>INDEX(业务类型!$C$4:$C$8,MATCH(纤芯!Y2427,业务类型!$B$4:$B$8,0))</f>
        <v>IDLE</v>
      </c>
      <c r="AA2427" s="3"/>
    </row>
    <row r="2428" spans="1:27" ht="33" x14ac:dyDescent="0.2">
      <c r="A2428" s="3">
        <v>2425</v>
      </c>
      <c r="B2428" s="3">
        <f t="shared" si="189"/>
        <v>37017201091</v>
      </c>
      <c r="C2428" s="3" t="s">
        <v>1166</v>
      </c>
      <c r="D2428" s="3" t="s">
        <v>217</v>
      </c>
      <c r="E2428" s="3" t="str">
        <f>INDEX(光放段!$G$4:$G$237,MATCH(纤芯!G2428,光放段!$C$4:$C$237,0))</f>
        <v>山东二干|济南青岛3号管道光缆:淄博柳泉路-潍坊四平路</v>
      </c>
      <c r="F2428" s="3">
        <f>INDEX(光放段!$I$4:$I$237,MATCH(纤芯!H2428,光放段!$B$4:$B$237,0))</f>
        <v>37017200000</v>
      </c>
      <c r="G2428" s="3" t="str">
        <f t="shared" si="185"/>
        <v>山东二干|济南青岛3号管道光缆:淄博柳泉路-昌乐北局</v>
      </c>
      <c r="H2428" s="3">
        <f>INDEX(光放段!$B$4:$B$237,MATCH(纤芯!G2428,光放段!$C$4:$C$237,0))</f>
        <v>37017201000</v>
      </c>
      <c r="I2428" s="3" t="str">
        <f t="shared" si="186"/>
        <v>济南青岛3号管道光缆</v>
      </c>
      <c r="J2428" s="3" t="str">
        <f>INDEX(子缆名称!$B$4:$B$29,纤芯!M2428)</f>
        <v>H缆</v>
      </c>
      <c r="K2428" s="3">
        <v>91</v>
      </c>
      <c r="L2428" s="3">
        <f t="shared" si="187"/>
        <v>7</v>
      </c>
      <c r="M2428" s="3">
        <f t="shared" si="188"/>
        <v>8</v>
      </c>
      <c r="N2428" s="3" t="s">
        <v>64</v>
      </c>
      <c r="O2428" s="3">
        <f>COUNTIF([1]局站!$D$4:$D$172,"="&amp;N2428)</f>
        <v>1</v>
      </c>
      <c r="P2428" s="3">
        <v>0</v>
      </c>
      <c r="Q2428" s="3">
        <v>0</v>
      </c>
      <c r="R2428" s="3">
        <v>0</v>
      </c>
      <c r="S2428" s="3" t="s">
        <v>65</v>
      </c>
      <c r="T2428" s="3">
        <f>COUNTIF([1]局站!$D$4:$D$172,"="&amp;S2428)</f>
        <v>1</v>
      </c>
      <c r="U2428" s="3">
        <v>0</v>
      </c>
      <c r="V2428" s="3">
        <v>0</v>
      </c>
      <c r="W2428" s="3">
        <v>0</v>
      </c>
      <c r="X2428" s="3" t="s">
        <v>1214</v>
      </c>
      <c r="Y2428" s="3" t="s">
        <v>880</v>
      </c>
      <c r="Z2428" s="3" t="str">
        <f>INDEX(业务类型!$C$4:$C$8,MATCH(纤芯!Y2428,业务类型!$B$4:$B$8,0))</f>
        <v>IDLE</v>
      </c>
      <c r="AA2428" s="3"/>
    </row>
    <row r="2429" spans="1:27" ht="33" x14ac:dyDescent="0.2">
      <c r="A2429" s="3">
        <v>2426</v>
      </c>
      <c r="B2429" s="3">
        <f t="shared" si="189"/>
        <v>37017201092</v>
      </c>
      <c r="C2429" s="3" t="s">
        <v>1166</v>
      </c>
      <c r="D2429" s="3" t="s">
        <v>217</v>
      </c>
      <c r="E2429" s="3" t="str">
        <f>INDEX(光放段!$G$4:$G$237,MATCH(纤芯!G2429,光放段!$C$4:$C$237,0))</f>
        <v>山东二干|济南青岛3号管道光缆:淄博柳泉路-潍坊四平路</v>
      </c>
      <c r="F2429" s="3">
        <f>INDEX(光放段!$I$4:$I$237,MATCH(纤芯!H2429,光放段!$B$4:$B$237,0))</f>
        <v>37017200000</v>
      </c>
      <c r="G2429" s="3" t="str">
        <f t="shared" si="185"/>
        <v>山东二干|济南青岛3号管道光缆:淄博柳泉路-昌乐北局</v>
      </c>
      <c r="H2429" s="3">
        <f>INDEX(光放段!$B$4:$B$237,MATCH(纤芯!G2429,光放段!$C$4:$C$237,0))</f>
        <v>37017201000</v>
      </c>
      <c r="I2429" s="3" t="str">
        <f t="shared" si="186"/>
        <v>济南青岛3号管道光缆</v>
      </c>
      <c r="J2429" s="3" t="str">
        <f>INDEX(子缆名称!$B$4:$B$29,纤芯!M2429)</f>
        <v>H缆</v>
      </c>
      <c r="K2429" s="3">
        <v>92</v>
      </c>
      <c r="L2429" s="3">
        <f t="shared" si="187"/>
        <v>8</v>
      </c>
      <c r="M2429" s="3">
        <f t="shared" si="188"/>
        <v>8</v>
      </c>
      <c r="N2429" s="3" t="s">
        <v>64</v>
      </c>
      <c r="O2429" s="3">
        <f>COUNTIF([1]局站!$D$4:$D$172,"="&amp;N2429)</f>
        <v>1</v>
      </c>
      <c r="P2429" s="3">
        <v>0</v>
      </c>
      <c r="Q2429" s="3">
        <v>0</v>
      </c>
      <c r="R2429" s="3">
        <v>0</v>
      </c>
      <c r="S2429" s="3" t="s">
        <v>65</v>
      </c>
      <c r="T2429" s="3">
        <f>COUNTIF([1]局站!$D$4:$D$172,"="&amp;S2429)</f>
        <v>1</v>
      </c>
      <c r="U2429" s="3">
        <v>0</v>
      </c>
      <c r="V2429" s="3">
        <v>0</v>
      </c>
      <c r="W2429" s="3">
        <v>0</v>
      </c>
      <c r="X2429" s="3" t="s">
        <v>1214</v>
      </c>
      <c r="Y2429" s="3" t="s">
        <v>880</v>
      </c>
      <c r="Z2429" s="3" t="str">
        <f>INDEX(业务类型!$C$4:$C$8,MATCH(纤芯!Y2429,业务类型!$B$4:$B$8,0))</f>
        <v>IDLE</v>
      </c>
      <c r="AA2429" s="3"/>
    </row>
    <row r="2430" spans="1:27" ht="33" x14ac:dyDescent="0.2">
      <c r="A2430" s="3">
        <v>2427</v>
      </c>
      <c r="B2430" s="3">
        <f t="shared" si="189"/>
        <v>37017201093</v>
      </c>
      <c r="C2430" s="3" t="s">
        <v>1166</v>
      </c>
      <c r="D2430" s="3" t="s">
        <v>217</v>
      </c>
      <c r="E2430" s="3" t="str">
        <f>INDEX(光放段!$G$4:$G$237,MATCH(纤芯!G2430,光放段!$C$4:$C$237,0))</f>
        <v>山东二干|济南青岛3号管道光缆:淄博柳泉路-潍坊四平路</v>
      </c>
      <c r="F2430" s="3">
        <f>INDEX(光放段!$I$4:$I$237,MATCH(纤芯!H2430,光放段!$B$4:$B$237,0))</f>
        <v>37017200000</v>
      </c>
      <c r="G2430" s="3" t="str">
        <f t="shared" si="185"/>
        <v>山东二干|济南青岛3号管道光缆:淄博柳泉路-昌乐北局</v>
      </c>
      <c r="H2430" s="3">
        <f>INDEX(光放段!$B$4:$B$237,MATCH(纤芯!G2430,光放段!$C$4:$C$237,0))</f>
        <v>37017201000</v>
      </c>
      <c r="I2430" s="3" t="str">
        <f t="shared" si="186"/>
        <v>济南青岛3号管道光缆</v>
      </c>
      <c r="J2430" s="3" t="str">
        <f>INDEX(子缆名称!$B$4:$B$29,纤芯!M2430)</f>
        <v>H缆</v>
      </c>
      <c r="K2430" s="3">
        <v>93</v>
      </c>
      <c r="L2430" s="3">
        <f t="shared" si="187"/>
        <v>9</v>
      </c>
      <c r="M2430" s="3">
        <f t="shared" si="188"/>
        <v>8</v>
      </c>
      <c r="N2430" s="3" t="s">
        <v>64</v>
      </c>
      <c r="O2430" s="3">
        <f>COUNTIF([1]局站!$D$4:$D$172,"="&amp;N2430)</f>
        <v>1</v>
      </c>
      <c r="P2430" s="3">
        <v>0</v>
      </c>
      <c r="Q2430" s="3">
        <v>0</v>
      </c>
      <c r="R2430" s="3">
        <v>0</v>
      </c>
      <c r="S2430" s="3" t="s">
        <v>65</v>
      </c>
      <c r="T2430" s="3">
        <f>COUNTIF([1]局站!$D$4:$D$172,"="&amp;S2430)</f>
        <v>1</v>
      </c>
      <c r="U2430" s="3">
        <v>0</v>
      </c>
      <c r="V2430" s="3">
        <v>0</v>
      </c>
      <c r="W2430" s="3">
        <v>0</v>
      </c>
      <c r="X2430" s="3" t="s">
        <v>1214</v>
      </c>
      <c r="Y2430" s="3" t="s">
        <v>880</v>
      </c>
      <c r="Z2430" s="3" t="str">
        <f>INDEX(业务类型!$C$4:$C$8,MATCH(纤芯!Y2430,业务类型!$B$4:$B$8,0))</f>
        <v>IDLE</v>
      </c>
      <c r="AA2430" s="3"/>
    </row>
    <row r="2431" spans="1:27" ht="33" x14ac:dyDescent="0.2">
      <c r="A2431" s="3">
        <v>2428</v>
      </c>
      <c r="B2431" s="3">
        <f t="shared" si="189"/>
        <v>37017201094</v>
      </c>
      <c r="C2431" s="3" t="s">
        <v>1166</v>
      </c>
      <c r="D2431" s="3" t="s">
        <v>217</v>
      </c>
      <c r="E2431" s="3" t="str">
        <f>INDEX(光放段!$G$4:$G$237,MATCH(纤芯!G2431,光放段!$C$4:$C$237,0))</f>
        <v>山东二干|济南青岛3号管道光缆:淄博柳泉路-潍坊四平路</v>
      </c>
      <c r="F2431" s="3">
        <f>INDEX(光放段!$I$4:$I$237,MATCH(纤芯!H2431,光放段!$B$4:$B$237,0))</f>
        <v>37017200000</v>
      </c>
      <c r="G2431" s="3" t="str">
        <f t="shared" si="185"/>
        <v>山东二干|济南青岛3号管道光缆:淄博柳泉路-昌乐北局</v>
      </c>
      <c r="H2431" s="3">
        <f>INDEX(光放段!$B$4:$B$237,MATCH(纤芯!G2431,光放段!$C$4:$C$237,0))</f>
        <v>37017201000</v>
      </c>
      <c r="I2431" s="3" t="str">
        <f t="shared" si="186"/>
        <v>济南青岛3号管道光缆</v>
      </c>
      <c r="J2431" s="3" t="str">
        <f>INDEX(子缆名称!$B$4:$B$29,纤芯!M2431)</f>
        <v>H缆</v>
      </c>
      <c r="K2431" s="3">
        <v>94</v>
      </c>
      <c r="L2431" s="3">
        <f t="shared" si="187"/>
        <v>10</v>
      </c>
      <c r="M2431" s="3">
        <f t="shared" si="188"/>
        <v>8</v>
      </c>
      <c r="N2431" s="3" t="s">
        <v>64</v>
      </c>
      <c r="O2431" s="3">
        <f>COUNTIF([1]局站!$D$4:$D$172,"="&amp;N2431)</f>
        <v>1</v>
      </c>
      <c r="P2431" s="3">
        <v>0</v>
      </c>
      <c r="Q2431" s="3">
        <v>0</v>
      </c>
      <c r="R2431" s="3">
        <v>0</v>
      </c>
      <c r="S2431" s="3" t="s">
        <v>65</v>
      </c>
      <c r="T2431" s="3">
        <f>COUNTIF([1]局站!$D$4:$D$172,"="&amp;S2431)</f>
        <v>1</v>
      </c>
      <c r="U2431" s="3">
        <v>0</v>
      </c>
      <c r="V2431" s="3">
        <v>0</v>
      </c>
      <c r="W2431" s="3">
        <v>0</v>
      </c>
      <c r="X2431" s="3" t="s">
        <v>1214</v>
      </c>
      <c r="Y2431" s="3" t="s">
        <v>880</v>
      </c>
      <c r="Z2431" s="3" t="str">
        <f>INDEX(业务类型!$C$4:$C$8,MATCH(纤芯!Y2431,业务类型!$B$4:$B$8,0))</f>
        <v>IDLE</v>
      </c>
      <c r="AA2431" s="3"/>
    </row>
    <row r="2432" spans="1:27" ht="33" x14ac:dyDescent="0.2">
      <c r="A2432" s="3">
        <v>2429</v>
      </c>
      <c r="B2432" s="3">
        <f t="shared" si="189"/>
        <v>37017201095</v>
      </c>
      <c r="C2432" s="3" t="s">
        <v>1166</v>
      </c>
      <c r="D2432" s="3" t="s">
        <v>217</v>
      </c>
      <c r="E2432" s="3" t="str">
        <f>INDEX(光放段!$G$4:$G$237,MATCH(纤芯!G2432,光放段!$C$4:$C$237,0))</f>
        <v>山东二干|济南青岛3号管道光缆:淄博柳泉路-潍坊四平路</v>
      </c>
      <c r="F2432" s="3">
        <f>INDEX(光放段!$I$4:$I$237,MATCH(纤芯!H2432,光放段!$B$4:$B$237,0))</f>
        <v>37017200000</v>
      </c>
      <c r="G2432" s="3" t="str">
        <f t="shared" si="185"/>
        <v>山东二干|济南青岛3号管道光缆:淄博柳泉路-昌乐北局</v>
      </c>
      <c r="H2432" s="3">
        <f>INDEX(光放段!$B$4:$B$237,MATCH(纤芯!G2432,光放段!$C$4:$C$237,0))</f>
        <v>37017201000</v>
      </c>
      <c r="I2432" s="3" t="str">
        <f t="shared" si="186"/>
        <v>济南青岛3号管道光缆</v>
      </c>
      <c r="J2432" s="3" t="str">
        <f>INDEX(子缆名称!$B$4:$B$29,纤芯!M2432)</f>
        <v>H缆</v>
      </c>
      <c r="K2432" s="3">
        <v>95</v>
      </c>
      <c r="L2432" s="3">
        <f t="shared" si="187"/>
        <v>11</v>
      </c>
      <c r="M2432" s="3">
        <f t="shared" si="188"/>
        <v>8</v>
      </c>
      <c r="N2432" s="3" t="s">
        <v>64</v>
      </c>
      <c r="O2432" s="3">
        <f>COUNTIF([1]局站!$D$4:$D$172,"="&amp;N2432)</f>
        <v>1</v>
      </c>
      <c r="P2432" s="3">
        <v>0</v>
      </c>
      <c r="Q2432" s="3">
        <v>0</v>
      </c>
      <c r="R2432" s="3">
        <v>0</v>
      </c>
      <c r="S2432" s="3" t="s">
        <v>65</v>
      </c>
      <c r="T2432" s="3">
        <f>COUNTIF([1]局站!$D$4:$D$172,"="&amp;S2432)</f>
        <v>1</v>
      </c>
      <c r="U2432" s="3">
        <v>0</v>
      </c>
      <c r="V2432" s="3">
        <v>0</v>
      </c>
      <c r="W2432" s="3">
        <v>0</v>
      </c>
      <c r="X2432" s="3" t="s">
        <v>1214</v>
      </c>
      <c r="Y2432" s="3" t="s">
        <v>881</v>
      </c>
      <c r="Z2432" s="3" t="str">
        <f>INDEX(业务类型!$C$4:$C$8,MATCH(纤芯!Y2432,业务类型!$B$4:$B$8,0))</f>
        <v>OTHER</v>
      </c>
      <c r="AA2432" s="3" t="s">
        <v>888</v>
      </c>
    </row>
    <row r="2433" spans="1:27" ht="33" x14ac:dyDescent="0.2">
      <c r="A2433" s="3">
        <v>2430</v>
      </c>
      <c r="B2433" s="3">
        <f t="shared" si="189"/>
        <v>37017201096</v>
      </c>
      <c r="C2433" s="3" t="s">
        <v>1166</v>
      </c>
      <c r="D2433" s="3" t="s">
        <v>217</v>
      </c>
      <c r="E2433" s="3" t="str">
        <f>INDEX(光放段!$G$4:$G$237,MATCH(纤芯!G2433,光放段!$C$4:$C$237,0))</f>
        <v>山东二干|济南青岛3号管道光缆:淄博柳泉路-潍坊四平路</v>
      </c>
      <c r="F2433" s="3">
        <f>INDEX(光放段!$I$4:$I$237,MATCH(纤芯!H2433,光放段!$B$4:$B$237,0))</f>
        <v>37017200000</v>
      </c>
      <c r="G2433" s="3" t="str">
        <f t="shared" si="185"/>
        <v>山东二干|济南青岛3号管道光缆:淄博柳泉路-昌乐北局</v>
      </c>
      <c r="H2433" s="3">
        <f>INDEX(光放段!$B$4:$B$237,MATCH(纤芯!G2433,光放段!$C$4:$C$237,0))</f>
        <v>37017201000</v>
      </c>
      <c r="I2433" s="3" t="str">
        <f t="shared" si="186"/>
        <v>济南青岛3号管道光缆</v>
      </c>
      <c r="J2433" s="3" t="str">
        <f>INDEX(子缆名称!$B$4:$B$29,纤芯!M2433)</f>
        <v>H缆</v>
      </c>
      <c r="K2433" s="3">
        <v>96</v>
      </c>
      <c r="L2433" s="3">
        <f t="shared" si="187"/>
        <v>12</v>
      </c>
      <c r="M2433" s="3">
        <f t="shared" si="188"/>
        <v>8</v>
      </c>
      <c r="N2433" s="3" t="s">
        <v>64</v>
      </c>
      <c r="O2433" s="3">
        <f>COUNTIF([1]局站!$D$4:$D$172,"="&amp;N2433)</f>
        <v>1</v>
      </c>
      <c r="P2433" s="3">
        <v>0</v>
      </c>
      <c r="Q2433" s="3">
        <v>0</v>
      </c>
      <c r="R2433" s="3">
        <v>0</v>
      </c>
      <c r="S2433" s="3" t="s">
        <v>65</v>
      </c>
      <c r="T2433" s="3">
        <f>COUNTIF([1]局站!$D$4:$D$172,"="&amp;S2433)</f>
        <v>1</v>
      </c>
      <c r="U2433" s="3">
        <v>0</v>
      </c>
      <c r="V2433" s="3">
        <v>0</v>
      </c>
      <c r="W2433" s="3">
        <v>0</v>
      </c>
      <c r="X2433" s="3" t="s">
        <v>1214</v>
      </c>
      <c r="Y2433" s="3" t="s">
        <v>880</v>
      </c>
      <c r="Z2433" s="3" t="str">
        <f>INDEX(业务类型!$C$4:$C$8,MATCH(纤芯!Y2433,业务类型!$B$4:$B$8,0))</f>
        <v>IDLE</v>
      </c>
      <c r="AA2433" s="3"/>
    </row>
    <row r="2434" spans="1:27" ht="33" x14ac:dyDescent="0.2">
      <c r="A2434" s="3">
        <v>2431</v>
      </c>
      <c r="B2434" s="3">
        <f t="shared" si="189"/>
        <v>37017202001</v>
      </c>
      <c r="C2434" s="3" t="s">
        <v>1166</v>
      </c>
      <c r="D2434" s="3" t="s">
        <v>217</v>
      </c>
      <c r="E2434" s="3" t="str">
        <f>INDEX(光放段!$G$4:$G$237,MATCH(纤芯!G2434,光放段!$C$4:$C$237,0))</f>
        <v>山东二干|济南青岛3号管道光缆:淄博柳泉路-潍坊四平路</v>
      </c>
      <c r="F2434" s="3">
        <f>INDEX(光放段!$I$4:$I$237,MATCH(纤芯!H2434,光放段!$B$4:$B$237,0))</f>
        <v>37017200000</v>
      </c>
      <c r="G2434" s="3" t="str">
        <f t="shared" si="185"/>
        <v>山东二干|济南青岛3号管道光缆:昌乐北局-潍坊四平路</v>
      </c>
      <c r="H2434" s="3">
        <f>INDEX(光放段!$B$4:$B$237,MATCH(纤芯!G2434,光放段!$C$4:$C$237,0))</f>
        <v>37017202000</v>
      </c>
      <c r="I2434" s="3" t="str">
        <f t="shared" si="186"/>
        <v>济南青岛3号管道光缆</v>
      </c>
      <c r="J2434" s="3" t="str">
        <f>INDEX(子缆名称!$B$4:$B$29,纤芯!M2434)</f>
        <v>A缆</v>
      </c>
      <c r="K2434" s="3">
        <v>1</v>
      </c>
      <c r="L2434" s="3">
        <f t="shared" si="187"/>
        <v>1</v>
      </c>
      <c r="M2434" s="3">
        <f t="shared" si="188"/>
        <v>1</v>
      </c>
      <c r="N2434" s="3" t="s">
        <v>65</v>
      </c>
      <c r="O2434" s="3">
        <f>COUNTIF([1]局站!$D$4:$D$172,"="&amp;N2434)</f>
        <v>1</v>
      </c>
      <c r="P2434" s="3">
        <v>0</v>
      </c>
      <c r="Q2434" s="3">
        <v>0</v>
      </c>
      <c r="R2434" s="3">
        <v>0</v>
      </c>
      <c r="S2434" s="3" t="s">
        <v>66</v>
      </c>
      <c r="T2434" s="3">
        <f>COUNTIF([1]局站!$D$4:$D$172,"="&amp;S2434)</f>
        <v>1</v>
      </c>
      <c r="U2434" s="3">
        <v>0</v>
      </c>
      <c r="V2434" s="3">
        <v>0</v>
      </c>
      <c r="W2434" s="3">
        <v>0</v>
      </c>
      <c r="X2434" s="3" t="s">
        <v>1214</v>
      </c>
      <c r="Y2434" s="3" t="s">
        <v>852</v>
      </c>
      <c r="Z2434" s="3" t="str">
        <f>INDEX(业务类型!$C$4:$C$8,MATCH(纤芯!Y2434,业务类型!$B$4:$B$8,0))</f>
        <v>TWO</v>
      </c>
      <c r="AA2434" s="3" t="s">
        <v>878</v>
      </c>
    </row>
    <row r="2435" spans="1:27" ht="33" x14ac:dyDescent="0.2">
      <c r="A2435" s="3">
        <v>2432</v>
      </c>
      <c r="B2435" s="3">
        <f t="shared" si="189"/>
        <v>37017202002</v>
      </c>
      <c r="C2435" s="3" t="s">
        <v>1166</v>
      </c>
      <c r="D2435" s="3" t="s">
        <v>217</v>
      </c>
      <c r="E2435" s="3" t="str">
        <f>INDEX(光放段!$G$4:$G$237,MATCH(纤芯!G2435,光放段!$C$4:$C$237,0))</f>
        <v>山东二干|济南青岛3号管道光缆:淄博柳泉路-潍坊四平路</v>
      </c>
      <c r="F2435" s="3">
        <f>INDEX(光放段!$I$4:$I$237,MATCH(纤芯!H2435,光放段!$B$4:$B$237,0))</f>
        <v>37017200000</v>
      </c>
      <c r="G2435" s="3" t="str">
        <f t="shared" si="185"/>
        <v>山东二干|济南青岛3号管道光缆:昌乐北局-潍坊四平路</v>
      </c>
      <c r="H2435" s="3">
        <f>INDEX(光放段!$B$4:$B$237,MATCH(纤芯!G2435,光放段!$C$4:$C$237,0))</f>
        <v>37017202000</v>
      </c>
      <c r="I2435" s="3" t="str">
        <f t="shared" si="186"/>
        <v>济南青岛3号管道光缆</v>
      </c>
      <c r="J2435" s="3" t="str">
        <f>INDEX(子缆名称!$B$4:$B$29,纤芯!M2435)</f>
        <v>A缆</v>
      </c>
      <c r="K2435" s="3">
        <v>2</v>
      </c>
      <c r="L2435" s="3">
        <f t="shared" si="187"/>
        <v>2</v>
      </c>
      <c r="M2435" s="3">
        <f t="shared" si="188"/>
        <v>1</v>
      </c>
      <c r="N2435" s="3" t="s">
        <v>65</v>
      </c>
      <c r="O2435" s="3">
        <f>COUNTIF([1]局站!$D$4:$D$172,"="&amp;N2435)</f>
        <v>1</v>
      </c>
      <c r="P2435" s="3">
        <v>0</v>
      </c>
      <c r="Q2435" s="3">
        <v>0</v>
      </c>
      <c r="R2435" s="3">
        <v>0</v>
      </c>
      <c r="S2435" s="3" t="s">
        <v>66</v>
      </c>
      <c r="T2435" s="3">
        <f>COUNTIF([1]局站!$D$4:$D$172,"="&amp;S2435)</f>
        <v>1</v>
      </c>
      <c r="U2435" s="3">
        <v>0</v>
      </c>
      <c r="V2435" s="3">
        <v>0</v>
      </c>
      <c r="W2435" s="3">
        <v>0</v>
      </c>
      <c r="X2435" s="3" t="s">
        <v>1214</v>
      </c>
      <c r="Y2435" s="3" t="s">
        <v>852</v>
      </c>
      <c r="Z2435" s="3" t="str">
        <f>INDEX(业务类型!$C$4:$C$8,MATCH(纤芯!Y2435,业务类型!$B$4:$B$8,0))</f>
        <v>TWO</v>
      </c>
      <c r="AA2435" s="3" t="s">
        <v>878</v>
      </c>
    </row>
    <row r="2436" spans="1:27" ht="33" x14ac:dyDescent="0.2">
      <c r="A2436" s="3">
        <v>2433</v>
      </c>
      <c r="B2436" s="3">
        <f t="shared" si="189"/>
        <v>37017202003</v>
      </c>
      <c r="C2436" s="3" t="s">
        <v>1166</v>
      </c>
      <c r="D2436" s="3" t="s">
        <v>217</v>
      </c>
      <c r="E2436" s="3" t="str">
        <f>INDEX(光放段!$G$4:$G$237,MATCH(纤芯!G2436,光放段!$C$4:$C$237,0))</f>
        <v>山东二干|济南青岛3号管道光缆:淄博柳泉路-潍坊四平路</v>
      </c>
      <c r="F2436" s="3">
        <f>INDEX(光放段!$I$4:$I$237,MATCH(纤芯!H2436,光放段!$B$4:$B$237,0))</f>
        <v>37017200000</v>
      </c>
      <c r="G2436" s="3" t="str">
        <f t="shared" si="185"/>
        <v>山东二干|济南青岛3号管道光缆:昌乐北局-潍坊四平路</v>
      </c>
      <c r="H2436" s="3">
        <f>INDEX(光放段!$B$4:$B$237,MATCH(纤芯!G2436,光放段!$C$4:$C$237,0))</f>
        <v>37017202000</v>
      </c>
      <c r="I2436" s="3" t="str">
        <f t="shared" si="186"/>
        <v>济南青岛3号管道光缆</v>
      </c>
      <c r="J2436" s="3" t="str">
        <f>INDEX(子缆名称!$B$4:$B$29,纤芯!M2436)</f>
        <v>A缆</v>
      </c>
      <c r="K2436" s="3">
        <v>3</v>
      </c>
      <c r="L2436" s="3">
        <f t="shared" si="187"/>
        <v>3</v>
      </c>
      <c r="M2436" s="3">
        <f t="shared" si="188"/>
        <v>1</v>
      </c>
      <c r="N2436" s="3" t="s">
        <v>65</v>
      </c>
      <c r="O2436" s="3">
        <f>COUNTIF([1]局站!$D$4:$D$172,"="&amp;N2436)</f>
        <v>1</v>
      </c>
      <c r="P2436" s="3">
        <v>0</v>
      </c>
      <c r="Q2436" s="3">
        <v>0</v>
      </c>
      <c r="R2436" s="3">
        <v>0</v>
      </c>
      <c r="S2436" s="3" t="s">
        <v>66</v>
      </c>
      <c r="T2436" s="3">
        <f>COUNTIF([1]局站!$D$4:$D$172,"="&amp;S2436)</f>
        <v>1</v>
      </c>
      <c r="U2436" s="3">
        <v>0</v>
      </c>
      <c r="V2436" s="3">
        <v>0</v>
      </c>
      <c r="W2436" s="3">
        <v>0</v>
      </c>
      <c r="X2436" s="3" t="s">
        <v>1214</v>
      </c>
      <c r="Y2436" s="3" t="s">
        <v>852</v>
      </c>
      <c r="Z2436" s="3" t="str">
        <f>INDEX(业务类型!$C$4:$C$8,MATCH(纤芯!Y2436,业务类型!$B$4:$B$8,0))</f>
        <v>TWO</v>
      </c>
      <c r="AA2436" s="3" t="s">
        <v>986</v>
      </c>
    </row>
    <row r="2437" spans="1:27" ht="33" x14ac:dyDescent="0.2">
      <c r="A2437" s="3">
        <v>2434</v>
      </c>
      <c r="B2437" s="3">
        <f t="shared" si="189"/>
        <v>37017202004</v>
      </c>
      <c r="C2437" s="3" t="s">
        <v>1166</v>
      </c>
      <c r="D2437" s="3" t="s">
        <v>217</v>
      </c>
      <c r="E2437" s="3" t="str">
        <f>INDEX(光放段!$G$4:$G$237,MATCH(纤芯!G2437,光放段!$C$4:$C$237,0))</f>
        <v>山东二干|济南青岛3号管道光缆:淄博柳泉路-潍坊四平路</v>
      </c>
      <c r="F2437" s="3">
        <f>INDEX(光放段!$I$4:$I$237,MATCH(纤芯!H2437,光放段!$B$4:$B$237,0))</f>
        <v>37017200000</v>
      </c>
      <c r="G2437" s="3" t="str">
        <f t="shared" ref="G2437:G2500" si="190">C2437&amp;"|"&amp;D2437&amp;":"&amp;N2437&amp;"-"&amp;S2437</f>
        <v>山东二干|济南青岛3号管道光缆:昌乐北局-潍坊四平路</v>
      </c>
      <c r="H2437" s="3">
        <f>INDEX(光放段!$B$4:$B$237,MATCH(纤芯!G2437,光放段!$C$4:$C$237,0))</f>
        <v>37017202000</v>
      </c>
      <c r="I2437" s="3" t="str">
        <f t="shared" ref="I2437:I2500" si="191">D2437</f>
        <v>济南青岛3号管道光缆</v>
      </c>
      <c r="J2437" s="3" t="str">
        <f>INDEX(子缆名称!$B$4:$B$29,纤芯!M2437)</f>
        <v>A缆</v>
      </c>
      <c r="K2437" s="3">
        <v>4</v>
      </c>
      <c r="L2437" s="3">
        <f t="shared" ref="L2437:L2500" si="192">MOD(K2437-1,12)+1</f>
        <v>4</v>
      </c>
      <c r="M2437" s="3">
        <f t="shared" ref="M2437:M2500" si="193">INT((K2437-1)/12)+1</f>
        <v>1</v>
      </c>
      <c r="N2437" s="3" t="s">
        <v>65</v>
      </c>
      <c r="O2437" s="3">
        <f>COUNTIF([1]局站!$D$4:$D$172,"="&amp;N2437)</f>
        <v>1</v>
      </c>
      <c r="P2437" s="3">
        <v>0</v>
      </c>
      <c r="Q2437" s="3">
        <v>0</v>
      </c>
      <c r="R2437" s="3">
        <v>0</v>
      </c>
      <c r="S2437" s="3" t="s">
        <v>66</v>
      </c>
      <c r="T2437" s="3">
        <f>COUNTIF([1]局站!$D$4:$D$172,"="&amp;S2437)</f>
        <v>1</v>
      </c>
      <c r="U2437" s="3">
        <v>0</v>
      </c>
      <c r="V2437" s="3">
        <v>0</v>
      </c>
      <c r="W2437" s="3">
        <v>0</v>
      </c>
      <c r="X2437" s="3" t="s">
        <v>1214</v>
      </c>
      <c r="Y2437" s="3" t="s">
        <v>852</v>
      </c>
      <c r="Z2437" s="3" t="str">
        <f>INDEX(业务类型!$C$4:$C$8,MATCH(纤芯!Y2437,业务类型!$B$4:$B$8,0))</f>
        <v>TWO</v>
      </c>
      <c r="AA2437" s="3" t="s">
        <v>986</v>
      </c>
    </row>
    <row r="2438" spans="1:27" ht="33" x14ac:dyDescent="0.2">
      <c r="A2438" s="3">
        <v>2435</v>
      </c>
      <c r="B2438" s="3">
        <f t="shared" si="189"/>
        <v>37017202005</v>
      </c>
      <c r="C2438" s="3" t="s">
        <v>1166</v>
      </c>
      <c r="D2438" s="3" t="s">
        <v>217</v>
      </c>
      <c r="E2438" s="3" t="str">
        <f>INDEX(光放段!$G$4:$G$237,MATCH(纤芯!G2438,光放段!$C$4:$C$237,0))</f>
        <v>山东二干|济南青岛3号管道光缆:淄博柳泉路-潍坊四平路</v>
      </c>
      <c r="F2438" s="3">
        <f>INDEX(光放段!$I$4:$I$237,MATCH(纤芯!H2438,光放段!$B$4:$B$237,0))</f>
        <v>37017200000</v>
      </c>
      <c r="G2438" s="3" t="str">
        <f t="shared" si="190"/>
        <v>山东二干|济南青岛3号管道光缆:昌乐北局-潍坊四平路</v>
      </c>
      <c r="H2438" s="3">
        <f>INDEX(光放段!$B$4:$B$237,MATCH(纤芯!G2438,光放段!$C$4:$C$237,0))</f>
        <v>37017202000</v>
      </c>
      <c r="I2438" s="3" t="str">
        <f t="shared" si="191"/>
        <v>济南青岛3号管道光缆</v>
      </c>
      <c r="J2438" s="3" t="str">
        <f>INDEX(子缆名称!$B$4:$B$29,纤芯!M2438)</f>
        <v>A缆</v>
      </c>
      <c r="K2438" s="3">
        <v>5</v>
      </c>
      <c r="L2438" s="3">
        <f t="shared" si="192"/>
        <v>5</v>
      </c>
      <c r="M2438" s="3">
        <f t="shared" si="193"/>
        <v>1</v>
      </c>
      <c r="N2438" s="3" t="s">
        <v>65</v>
      </c>
      <c r="O2438" s="3">
        <f>COUNTIF([1]局站!$D$4:$D$172,"="&amp;N2438)</f>
        <v>1</v>
      </c>
      <c r="P2438" s="3">
        <v>0</v>
      </c>
      <c r="Q2438" s="3">
        <v>0</v>
      </c>
      <c r="R2438" s="3">
        <v>0</v>
      </c>
      <c r="S2438" s="3" t="s">
        <v>66</v>
      </c>
      <c r="T2438" s="3">
        <f>COUNTIF([1]局站!$D$4:$D$172,"="&amp;S2438)</f>
        <v>1</v>
      </c>
      <c r="U2438" s="3">
        <v>0</v>
      </c>
      <c r="V2438" s="3">
        <v>0</v>
      </c>
      <c r="W2438" s="3">
        <v>0</v>
      </c>
      <c r="X2438" s="3" t="s">
        <v>1214</v>
      </c>
      <c r="Y2438" s="3" t="s">
        <v>880</v>
      </c>
      <c r="Z2438" s="3" t="str">
        <f>INDEX(业务类型!$C$4:$C$8,MATCH(纤芯!Y2438,业务类型!$B$4:$B$8,0))</f>
        <v>IDLE</v>
      </c>
      <c r="AA2438" s="3"/>
    </row>
    <row r="2439" spans="1:27" ht="33" x14ac:dyDescent="0.2">
      <c r="A2439" s="3">
        <v>2436</v>
      </c>
      <c r="B2439" s="3">
        <f t="shared" si="189"/>
        <v>37017202006</v>
      </c>
      <c r="C2439" s="3" t="s">
        <v>1166</v>
      </c>
      <c r="D2439" s="3" t="s">
        <v>217</v>
      </c>
      <c r="E2439" s="3" t="str">
        <f>INDEX(光放段!$G$4:$G$237,MATCH(纤芯!G2439,光放段!$C$4:$C$237,0))</f>
        <v>山东二干|济南青岛3号管道光缆:淄博柳泉路-潍坊四平路</v>
      </c>
      <c r="F2439" s="3">
        <f>INDEX(光放段!$I$4:$I$237,MATCH(纤芯!H2439,光放段!$B$4:$B$237,0))</f>
        <v>37017200000</v>
      </c>
      <c r="G2439" s="3" t="str">
        <f t="shared" si="190"/>
        <v>山东二干|济南青岛3号管道光缆:昌乐北局-潍坊四平路</v>
      </c>
      <c r="H2439" s="3">
        <f>INDEX(光放段!$B$4:$B$237,MATCH(纤芯!G2439,光放段!$C$4:$C$237,0))</f>
        <v>37017202000</v>
      </c>
      <c r="I2439" s="3" t="str">
        <f t="shared" si="191"/>
        <v>济南青岛3号管道光缆</v>
      </c>
      <c r="J2439" s="3" t="str">
        <f>INDEX(子缆名称!$B$4:$B$29,纤芯!M2439)</f>
        <v>A缆</v>
      </c>
      <c r="K2439" s="3">
        <v>6</v>
      </c>
      <c r="L2439" s="3">
        <f t="shared" si="192"/>
        <v>6</v>
      </c>
      <c r="M2439" s="3">
        <f t="shared" si="193"/>
        <v>1</v>
      </c>
      <c r="N2439" s="3" t="s">
        <v>65</v>
      </c>
      <c r="O2439" s="3">
        <f>COUNTIF([1]局站!$D$4:$D$172,"="&amp;N2439)</f>
        <v>1</v>
      </c>
      <c r="P2439" s="3">
        <v>0</v>
      </c>
      <c r="Q2439" s="3">
        <v>0</v>
      </c>
      <c r="R2439" s="3">
        <v>0</v>
      </c>
      <c r="S2439" s="3" t="s">
        <v>66</v>
      </c>
      <c r="T2439" s="3">
        <f>COUNTIF([1]局站!$D$4:$D$172,"="&amp;S2439)</f>
        <v>1</v>
      </c>
      <c r="U2439" s="3">
        <v>0</v>
      </c>
      <c r="V2439" s="3">
        <v>0</v>
      </c>
      <c r="W2439" s="3">
        <v>0</v>
      </c>
      <c r="X2439" s="3" t="s">
        <v>1214</v>
      </c>
      <c r="Y2439" s="3" t="s">
        <v>880</v>
      </c>
      <c r="Z2439" s="3" t="str">
        <f>INDEX(业务类型!$C$4:$C$8,MATCH(纤芯!Y2439,业务类型!$B$4:$B$8,0))</f>
        <v>IDLE</v>
      </c>
      <c r="AA2439" s="3"/>
    </row>
    <row r="2440" spans="1:27" ht="33" x14ac:dyDescent="0.2">
      <c r="A2440" s="3">
        <v>2437</v>
      </c>
      <c r="B2440" s="3">
        <f t="shared" si="189"/>
        <v>37017202007</v>
      </c>
      <c r="C2440" s="3" t="s">
        <v>1166</v>
      </c>
      <c r="D2440" s="3" t="s">
        <v>217</v>
      </c>
      <c r="E2440" s="3" t="str">
        <f>INDEX(光放段!$G$4:$G$237,MATCH(纤芯!G2440,光放段!$C$4:$C$237,0))</f>
        <v>山东二干|济南青岛3号管道光缆:淄博柳泉路-潍坊四平路</v>
      </c>
      <c r="F2440" s="3">
        <f>INDEX(光放段!$I$4:$I$237,MATCH(纤芯!H2440,光放段!$B$4:$B$237,0))</f>
        <v>37017200000</v>
      </c>
      <c r="G2440" s="3" t="str">
        <f t="shared" si="190"/>
        <v>山东二干|济南青岛3号管道光缆:昌乐北局-潍坊四平路</v>
      </c>
      <c r="H2440" s="3">
        <f>INDEX(光放段!$B$4:$B$237,MATCH(纤芯!G2440,光放段!$C$4:$C$237,0))</f>
        <v>37017202000</v>
      </c>
      <c r="I2440" s="3" t="str">
        <f t="shared" si="191"/>
        <v>济南青岛3号管道光缆</v>
      </c>
      <c r="J2440" s="3" t="str">
        <f>INDEX(子缆名称!$B$4:$B$29,纤芯!M2440)</f>
        <v>A缆</v>
      </c>
      <c r="K2440" s="3">
        <v>7</v>
      </c>
      <c r="L2440" s="3">
        <f t="shared" si="192"/>
        <v>7</v>
      </c>
      <c r="M2440" s="3">
        <f t="shared" si="193"/>
        <v>1</v>
      </c>
      <c r="N2440" s="3" t="s">
        <v>65</v>
      </c>
      <c r="O2440" s="3">
        <f>COUNTIF([1]局站!$D$4:$D$172,"="&amp;N2440)</f>
        <v>1</v>
      </c>
      <c r="P2440" s="3">
        <v>0</v>
      </c>
      <c r="Q2440" s="3">
        <v>0</v>
      </c>
      <c r="R2440" s="3">
        <v>0</v>
      </c>
      <c r="S2440" s="3" t="s">
        <v>66</v>
      </c>
      <c r="T2440" s="3">
        <f>COUNTIF([1]局站!$D$4:$D$172,"="&amp;S2440)</f>
        <v>1</v>
      </c>
      <c r="U2440" s="3">
        <v>0</v>
      </c>
      <c r="V2440" s="3">
        <v>0</v>
      </c>
      <c r="W2440" s="3">
        <v>0</v>
      </c>
      <c r="X2440" s="3" t="s">
        <v>1214</v>
      </c>
      <c r="Y2440" s="3" t="s">
        <v>880</v>
      </c>
      <c r="Z2440" s="3" t="str">
        <f>INDEX(业务类型!$C$4:$C$8,MATCH(纤芯!Y2440,业务类型!$B$4:$B$8,0))</f>
        <v>IDLE</v>
      </c>
      <c r="AA2440" s="3"/>
    </row>
    <row r="2441" spans="1:27" ht="33" x14ac:dyDescent="0.2">
      <c r="A2441" s="3">
        <v>2438</v>
      </c>
      <c r="B2441" s="3">
        <f t="shared" si="189"/>
        <v>37017202008</v>
      </c>
      <c r="C2441" s="3" t="s">
        <v>1166</v>
      </c>
      <c r="D2441" s="3" t="s">
        <v>217</v>
      </c>
      <c r="E2441" s="3" t="str">
        <f>INDEX(光放段!$G$4:$G$237,MATCH(纤芯!G2441,光放段!$C$4:$C$237,0))</f>
        <v>山东二干|济南青岛3号管道光缆:淄博柳泉路-潍坊四平路</v>
      </c>
      <c r="F2441" s="3">
        <f>INDEX(光放段!$I$4:$I$237,MATCH(纤芯!H2441,光放段!$B$4:$B$237,0))</f>
        <v>37017200000</v>
      </c>
      <c r="G2441" s="3" t="str">
        <f t="shared" si="190"/>
        <v>山东二干|济南青岛3号管道光缆:昌乐北局-潍坊四平路</v>
      </c>
      <c r="H2441" s="3">
        <f>INDEX(光放段!$B$4:$B$237,MATCH(纤芯!G2441,光放段!$C$4:$C$237,0))</f>
        <v>37017202000</v>
      </c>
      <c r="I2441" s="3" t="str">
        <f t="shared" si="191"/>
        <v>济南青岛3号管道光缆</v>
      </c>
      <c r="J2441" s="3" t="str">
        <f>INDEX(子缆名称!$B$4:$B$29,纤芯!M2441)</f>
        <v>A缆</v>
      </c>
      <c r="K2441" s="3">
        <v>8</v>
      </c>
      <c r="L2441" s="3">
        <f t="shared" si="192"/>
        <v>8</v>
      </c>
      <c r="M2441" s="3">
        <f t="shared" si="193"/>
        <v>1</v>
      </c>
      <c r="N2441" s="3" t="s">
        <v>65</v>
      </c>
      <c r="O2441" s="3">
        <f>COUNTIF([1]局站!$D$4:$D$172,"="&amp;N2441)</f>
        <v>1</v>
      </c>
      <c r="P2441" s="3">
        <v>0</v>
      </c>
      <c r="Q2441" s="3">
        <v>0</v>
      </c>
      <c r="R2441" s="3">
        <v>0</v>
      </c>
      <c r="S2441" s="3" t="s">
        <v>66</v>
      </c>
      <c r="T2441" s="3">
        <f>COUNTIF([1]局站!$D$4:$D$172,"="&amp;S2441)</f>
        <v>1</v>
      </c>
      <c r="U2441" s="3">
        <v>0</v>
      </c>
      <c r="V2441" s="3">
        <v>0</v>
      </c>
      <c r="W2441" s="3">
        <v>0</v>
      </c>
      <c r="X2441" s="3" t="s">
        <v>1214</v>
      </c>
      <c r="Y2441" s="3" t="s">
        <v>880</v>
      </c>
      <c r="Z2441" s="3" t="str">
        <f>INDEX(业务类型!$C$4:$C$8,MATCH(纤芯!Y2441,业务类型!$B$4:$B$8,0))</f>
        <v>IDLE</v>
      </c>
      <c r="AA2441" s="3"/>
    </row>
    <row r="2442" spans="1:27" ht="33" x14ac:dyDescent="0.2">
      <c r="A2442" s="3">
        <v>2439</v>
      </c>
      <c r="B2442" s="3">
        <f t="shared" si="189"/>
        <v>37017202009</v>
      </c>
      <c r="C2442" s="3" t="s">
        <v>1166</v>
      </c>
      <c r="D2442" s="3" t="s">
        <v>217</v>
      </c>
      <c r="E2442" s="3" t="str">
        <f>INDEX(光放段!$G$4:$G$237,MATCH(纤芯!G2442,光放段!$C$4:$C$237,0))</f>
        <v>山东二干|济南青岛3号管道光缆:淄博柳泉路-潍坊四平路</v>
      </c>
      <c r="F2442" s="3">
        <f>INDEX(光放段!$I$4:$I$237,MATCH(纤芯!H2442,光放段!$B$4:$B$237,0))</f>
        <v>37017200000</v>
      </c>
      <c r="G2442" s="3" t="str">
        <f t="shared" si="190"/>
        <v>山东二干|济南青岛3号管道光缆:昌乐北局-潍坊四平路</v>
      </c>
      <c r="H2442" s="3">
        <f>INDEX(光放段!$B$4:$B$237,MATCH(纤芯!G2442,光放段!$C$4:$C$237,0))</f>
        <v>37017202000</v>
      </c>
      <c r="I2442" s="3" t="str">
        <f t="shared" si="191"/>
        <v>济南青岛3号管道光缆</v>
      </c>
      <c r="J2442" s="3" t="str">
        <f>INDEX(子缆名称!$B$4:$B$29,纤芯!M2442)</f>
        <v>A缆</v>
      </c>
      <c r="K2442" s="3">
        <v>9</v>
      </c>
      <c r="L2442" s="3">
        <f t="shared" si="192"/>
        <v>9</v>
      </c>
      <c r="M2442" s="3">
        <f t="shared" si="193"/>
        <v>1</v>
      </c>
      <c r="N2442" s="3" t="s">
        <v>65</v>
      </c>
      <c r="O2442" s="3">
        <f>COUNTIF([1]局站!$D$4:$D$172,"="&amp;N2442)</f>
        <v>1</v>
      </c>
      <c r="P2442" s="3">
        <v>0</v>
      </c>
      <c r="Q2442" s="3">
        <v>0</v>
      </c>
      <c r="R2442" s="3">
        <v>0</v>
      </c>
      <c r="S2442" s="3" t="s">
        <v>66</v>
      </c>
      <c r="T2442" s="3">
        <f>COUNTIF([1]局站!$D$4:$D$172,"="&amp;S2442)</f>
        <v>1</v>
      </c>
      <c r="U2442" s="3">
        <v>0</v>
      </c>
      <c r="V2442" s="3">
        <v>0</v>
      </c>
      <c r="W2442" s="3">
        <v>0</v>
      </c>
      <c r="X2442" s="3" t="s">
        <v>1214</v>
      </c>
      <c r="Y2442" s="3" t="s">
        <v>852</v>
      </c>
      <c r="Z2442" s="3" t="str">
        <f>INDEX(业务类型!$C$4:$C$8,MATCH(纤芯!Y2442,业务类型!$B$4:$B$8,0))</f>
        <v>TWO</v>
      </c>
      <c r="AA2442" s="3" t="s">
        <v>988</v>
      </c>
    </row>
    <row r="2443" spans="1:27" ht="33" x14ac:dyDescent="0.2">
      <c r="A2443" s="3">
        <v>2440</v>
      </c>
      <c r="B2443" s="3">
        <f t="shared" si="189"/>
        <v>37017202010</v>
      </c>
      <c r="C2443" s="3" t="s">
        <v>1166</v>
      </c>
      <c r="D2443" s="3" t="s">
        <v>217</v>
      </c>
      <c r="E2443" s="3" t="str">
        <f>INDEX(光放段!$G$4:$G$237,MATCH(纤芯!G2443,光放段!$C$4:$C$237,0))</f>
        <v>山东二干|济南青岛3号管道光缆:淄博柳泉路-潍坊四平路</v>
      </c>
      <c r="F2443" s="3">
        <f>INDEX(光放段!$I$4:$I$237,MATCH(纤芯!H2443,光放段!$B$4:$B$237,0))</f>
        <v>37017200000</v>
      </c>
      <c r="G2443" s="3" t="str">
        <f t="shared" si="190"/>
        <v>山东二干|济南青岛3号管道光缆:昌乐北局-潍坊四平路</v>
      </c>
      <c r="H2443" s="3">
        <f>INDEX(光放段!$B$4:$B$237,MATCH(纤芯!G2443,光放段!$C$4:$C$237,0))</f>
        <v>37017202000</v>
      </c>
      <c r="I2443" s="3" t="str">
        <f t="shared" si="191"/>
        <v>济南青岛3号管道光缆</v>
      </c>
      <c r="J2443" s="3" t="str">
        <f>INDEX(子缆名称!$B$4:$B$29,纤芯!M2443)</f>
        <v>A缆</v>
      </c>
      <c r="K2443" s="3">
        <v>10</v>
      </c>
      <c r="L2443" s="3">
        <f t="shared" si="192"/>
        <v>10</v>
      </c>
      <c r="M2443" s="3">
        <f t="shared" si="193"/>
        <v>1</v>
      </c>
      <c r="N2443" s="3" t="s">
        <v>65</v>
      </c>
      <c r="O2443" s="3">
        <f>COUNTIF([1]局站!$D$4:$D$172,"="&amp;N2443)</f>
        <v>1</v>
      </c>
      <c r="P2443" s="3">
        <v>0</v>
      </c>
      <c r="Q2443" s="3">
        <v>0</v>
      </c>
      <c r="R2443" s="3">
        <v>0</v>
      </c>
      <c r="S2443" s="3" t="s">
        <v>66</v>
      </c>
      <c r="T2443" s="3">
        <f>COUNTIF([1]局站!$D$4:$D$172,"="&amp;S2443)</f>
        <v>1</v>
      </c>
      <c r="U2443" s="3">
        <v>0</v>
      </c>
      <c r="V2443" s="3">
        <v>0</v>
      </c>
      <c r="W2443" s="3">
        <v>0</v>
      </c>
      <c r="X2443" s="3" t="s">
        <v>1214</v>
      </c>
      <c r="Y2443" s="3" t="s">
        <v>880</v>
      </c>
      <c r="Z2443" s="3" t="str">
        <f>INDEX(业务类型!$C$4:$C$8,MATCH(纤芯!Y2443,业务类型!$B$4:$B$8,0))</f>
        <v>IDLE</v>
      </c>
      <c r="AA2443" s="3"/>
    </row>
    <row r="2444" spans="1:27" ht="33" x14ac:dyDescent="0.2">
      <c r="A2444" s="3">
        <v>2441</v>
      </c>
      <c r="B2444" s="3">
        <f t="shared" si="189"/>
        <v>37017202011</v>
      </c>
      <c r="C2444" s="3" t="s">
        <v>1166</v>
      </c>
      <c r="D2444" s="3" t="s">
        <v>217</v>
      </c>
      <c r="E2444" s="3" t="str">
        <f>INDEX(光放段!$G$4:$G$237,MATCH(纤芯!G2444,光放段!$C$4:$C$237,0))</f>
        <v>山东二干|济南青岛3号管道光缆:淄博柳泉路-潍坊四平路</v>
      </c>
      <c r="F2444" s="3">
        <f>INDEX(光放段!$I$4:$I$237,MATCH(纤芯!H2444,光放段!$B$4:$B$237,0))</f>
        <v>37017200000</v>
      </c>
      <c r="G2444" s="3" t="str">
        <f t="shared" si="190"/>
        <v>山东二干|济南青岛3号管道光缆:昌乐北局-潍坊四平路</v>
      </c>
      <c r="H2444" s="3">
        <f>INDEX(光放段!$B$4:$B$237,MATCH(纤芯!G2444,光放段!$C$4:$C$237,0))</f>
        <v>37017202000</v>
      </c>
      <c r="I2444" s="3" t="str">
        <f t="shared" si="191"/>
        <v>济南青岛3号管道光缆</v>
      </c>
      <c r="J2444" s="3" t="str">
        <f>INDEX(子缆名称!$B$4:$B$29,纤芯!M2444)</f>
        <v>A缆</v>
      </c>
      <c r="K2444" s="3">
        <v>11</v>
      </c>
      <c r="L2444" s="3">
        <f t="shared" si="192"/>
        <v>11</v>
      </c>
      <c r="M2444" s="3">
        <f t="shared" si="193"/>
        <v>1</v>
      </c>
      <c r="N2444" s="3" t="s">
        <v>65</v>
      </c>
      <c r="O2444" s="3">
        <f>COUNTIF([1]局站!$D$4:$D$172,"="&amp;N2444)</f>
        <v>1</v>
      </c>
      <c r="P2444" s="3">
        <v>0</v>
      </c>
      <c r="Q2444" s="3">
        <v>0</v>
      </c>
      <c r="R2444" s="3">
        <v>0</v>
      </c>
      <c r="S2444" s="3" t="s">
        <v>66</v>
      </c>
      <c r="T2444" s="3">
        <f>COUNTIF([1]局站!$D$4:$D$172,"="&amp;S2444)</f>
        <v>1</v>
      </c>
      <c r="U2444" s="3">
        <v>0</v>
      </c>
      <c r="V2444" s="3">
        <v>0</v>
      </c>
      <c r="W2444" s="3">
        <v>0</v>
      </c>
      <c r="X2444" s="3" t="s">
        <v>1214</v>
      </c>
      <c r="Y2444" s="3" t="s">
        <v>852</v>
      </c>
      <c r="Z2444" s="3" t="str">
        <f>INDEX(业务类型!$C$4:$C$8,MATCH(纤芯!Y2444,业务类型!$B$4:$B$8,0))</f>
        <v>TWO</v>
      </c>
      <c r="AA2444" s="3" t="s">
        <v>988</v>
      </c>
    </row>
    <row r="2445" spans="1:27" ht="33" x14ac:dyDescent="0.2">
      <c r="A2445" s="3">
        <v>2442</v>
      </c>
      <c r="B2445" s="3">
        <f t="shared" si="189"/>
        <v>37017202012</v>
      </c>
      <c r="C2445" s="3" t="s">
        <v>1166</v>
      </c>
      <c r="D2445" s="3" t="s">
        <v>217</v>
      </c>
      <c r="E2445" s="3" t="str">
        <f>INDEX(光放段!$G$4:$G$237,MATCH(纤芯!G2445,光放段!$C$4:$C$237,0))</f>
        <v>山东二干|济南青岛3号管道光缆:淄博柳泉路-潍坊四平路</v>
      </c>
      <c r="F2445" s="3">
        <f>INDEX(光放段!$I$4:$I$237,MATCH(纤芯!H2445,光放段!$B$4:$B$237,0))</f>
        <v>37017200000</v>
      </c>
      <c r="G2445" s="3" t="str">
        <f t="shared" si="190"/>
        <v>山东二干|济南青岛3号管道光缆:昌乐北局-潍坊四平路</v>
      </c>
      <c r="H2445" s="3">
        <f>INDEX(光放段!$B$4:$B$237,MATCH(纤芯!G2445,光放段!$C$4:$C$237,0))</f>
        <v>37017202000</v>
      </c>
      <c r="I2445" s="3" t="str">
        <f t="shared" si="191"/>
        <v>济南青岛3号管道光缆</v>
      </c>
      <c r="J2445" s="3" t="str">
        <f>INDEX(子缆名称!$B$4:$B$29,纤芯!M2445)</f>
        <v>A缆</v>
      </c>
      <c r="K2445" s="3">
        <v>12</v>
      </c>
      <c r="L2445" s="3">
        <f t="shared" si="192"/>
        <v>12</v>
      </c>
      <c r="M2445" s="3">
        <f t="shared" si="193"/>
        <v>1</v>
      </c>
      <c r="N2445" s="3" t="s">
        <v>65</v>
      </c>
      <c r="O2445" s="3">
        <f>COUNTIF([1]局站!$D$4:$D$172,"="&amp;N2445)</f>
        <v>1</v>
      </c>
      <c r="P2445" s="3">
        <v>0</v>
      </c>
      <c r="Q2445" s="3">
        <v>0</v>
      </c>
      <c r="R2445" s="3">
        <v>0</v>
      </c>
      <c r="S2445" s="3" t="s">
        <v>66</v>
      </c>
      <c r="T2445" s="3">
        <f>COUNTIF([1]局站!$D$4:$D$172,"="&amp;S2445)</f>
        <v>1</v>
      </c>
      <c r="U2445" s="3">
        <v>0</v>
      </c>
      <c r="V2445" s="3">
        <v>0</v>
      </c>
      <c r="W2445" s="3">
        <v>0</v>
      </c>
      <c r="X2445" s="3" t="s">
        <v>1214</v>
      </c>
      <c r="Y2445" s="3" t="s">
        <v>880</v>
      </c>
      <c r="Z2445" s="3" t="str">
        <f>INDEX(业务类型!$C$4:$C$8,MATCH(纤芯!Y2445,业务类型!$B$4:$B$8,0))</f>
        <v>IDLE</v>
      </c>
      <c r="AA2445" s="3"/>
    </row>
    <row r="2446" spans="1:27" ht="33" x14ac:dyDescent="0.2">
      <c r="A2446" s="3">
        <v>2443</v>
      </c>
      <c r="B2446" s="3">
        <f t="shared" si="189"/>
        <v>37017202013</v>
      </c>
      <c r="C2446" s="3" t="s">
        <v>1166</v>
      </c>
      <c r="D2446" s="3" t="s">
        <v>217</v>
      </c>
      <c r="E2446" s="3" t="str">
        <f>INDEX(光放段!$G$4:$G$237,MATCH(纤芯!G2446,光放段!$C$4:$C$237,0))</f>
        <v>山东二干|济南青岛3号管道光缆:淄博柳泉路-潍坊四平路</v>
      </c>
      <c r="F2446" s="3">
        <f>INDEX(光放段!$I$4:$I$237,MATCH(纤芯!H2446,光放段!$B$4:$B$237,0))</f>
        <v>37017200000</v>
      </c>
      <c r="G2446" s="3" t="str">
        <f t="shared" si="190"/>
        <v>山东二干|济南青岛3号管道光缆:昌乐北局-潍坊四平路</v>
      </c>
      <c r="H2446" s="3">
        <f>INDEX(光放段!$B$4:$B$237,MATCH(纤芯!G2446,光放段!$C$4:$C$237,0))</f>
        <v>37017202000</v>
      </c>
      <c r="I2446" s="3" t="str">
        <f t="shared" si="191"/>
        <v>济南青岛3号管道光缆</v>
      </c>
      <c r="J2446" s="3" t="str">
        <f>INDEX(子缆名称!$B$4:$B$29,纤芯!M2446)</f>
        <v>B缆</v>
      </c>
      <c r="K2446" s="3">
        <v>13</v>
      </c>
      <c r="L2446" s="3">
        <f t="shared" si="192"/>
        <v>1</v>
      </c>
      <c r="M2446" s="3">
        <f t="shared" si="193"/>
        <v>2</v>
      </c>
      <c r="N2446" s="3" t="s">
        <v>65</v>
      </c>
      <c r="O2446" s="3">
        <f>COUNTIF([1]局站!$D$4:$D$172,"="&amp;N2446)</f>
        <v>1</v>
      </c>
      <c r="P2446" s="3">
        <v>0</v>
      </c>
      <c r="Q2446" s="3">
        <v>0</v>
      </c>
      <c r="R2446" s="3">
        <v>0</v>
      </c>
      <c r="S2446" s="3" t="s">
        <v>66</v>
      </c>
      <c r="T2446" s="3">
        <f>COUNTIF([1]局站!$D$4:$D$172,"="&amp;S2446)</f>
        <v>1</v>
      </c>
      <c r="U2446" s="3">
        <v>0</v>
      </c>
      <c r="V2446" s="3">
        <v>0</v>
      </c>
      <c r="W2446" s="3">
        <v>0</v>
      </c>
      <c r="X2446" s="3" t="s">
        <v>1214</v>
      </c>
      <c r="Y2446" s="3" t="s">
        <v>880</v>
      </c>
      <c r="Z2446" s="3" t="str">
        <f>INDEX(业务类型!$C$4:$C$8,MATCH(纤芯!Y2446,业务类型!$B$4:$B$8,0))</f>
        <v>IDLE</v>
      </c>
      <c r="AA2446" s="3"/>
    </row>
    <row r="2447" spans="1:27" ht="33" x14ac:dyDescent="0.2">
      <c r="A2447" s="3">
        <v>2444</v>
      </c>
      <c r="B2447" s="3">
        <f t="shared" si="189"/>
        <v>37017202014</v>
      </c>
      <c r="C2447" s="3" t="s">
        <v>1166</v>
      </c>
      <c r="D2447" s="3" t="s">
        <v>217</v>
      </c>
      <c r="E2447" s="3" t="str">
        <f>INDEX(光放段!$G$4:$G$237,MATCH(纤芯!G2447,光放段!$C$4:$C$237,0))</f>
        <v>山东二干|济南青岛3号管道光缆:淄博柳泉路-潍坊四平路</v>
      </c>
      <c r="F2447" s="3">
        <f>INDEX(光放段!$I$4:$I$237,MATCH(纤芯!H2447,光放段!$B$4:$B$237,0))</f>
        <v>37017200000</v>
      </c>
      <c r="G2447" s="3" t="str">
        <f t="shared" si="190"/>
        <v>山东二干|济南青岛3号管道光缆:昌乐北局-潍坊四平路</v>
      </c>
      <c r="H2447" s="3">
        <f>INDEX(光放段!$B$4:$B$237,MATCH(纤芯!G2447,光放段!$C$4:$C$237,0))</f>
        <v>37017202000</v>
      </c>
      <c r="I2447" s="3" t="str">
        <f t="shared" si="191"/>
        <v>济南青岛3号管道光缆</v>
      </c>
      <c r="J2447" s="3" t="str">
        <f>INDEX(子缆名称!$B$4:$B$29,纤芯!M2447)</f>
        <v>B缆</v>
      </c>
      <c r="K2447" s="3">
        <v>14</v>
      </c>
      <c r="L2447" s="3">
        <f t="shared" si="192"/>
        <v>2</v>
      </c>
      <c r="M2447" s="3">
        <f t="shared" si="193"/>
        <v>2</v>
      </c>
      <c r="N2447" s="3" t="s">
        <v>65</v>
      </c>
      <c r="O2447" s="3">
        <f>COUNTIF([1]局站!$D$4:$D$172,"="&amp;N2447)</f>
        <v>1</v>
      </c>
      <c r="P2447" s="3">
        <v>0</v>
      </c>
      <c r="Q2447" s="3">
        <v>0</v>
      </c>
      <c r="R2447" s="3">
        <v>0</v>
      </c>
      <c r="S2447" s="3" t="s">
        <v>66</v>
      </c>
      <c r="T2447" s="3">
        <f>COUNTIF([1]局站!$D$4:$D$172,"="&amp;S2447)</f>
        <v>1</v>
      </c>
      <c r="U2447" s="3">
        <v>0</v>
      </c>
      <c r="V2447" s="3">
        <v>0</v>
      </c>
      <c r="W2447" s="3">
        <v>0</v>
      </c>
      <c r="X2447" s="3" t="s">
        <v>1214</v>
      </c>
      <c r="Y2447" s="3" t="s">
        <v>880</v>
      </c>
      <c r="Z2447" s="3" t="str">
        <f>INDEX(业务类型!$C$4:$C$8,MATCH(纤芯!Y2447,业务类型!$B$4:$B$8,0))</f>
        <v>IDLE</v>
      </c>
      <c r="AA2447" s="3"/>
    </row>
    <row r="2448" spans="1:27" ht="33" x14ac:dyDescent="0.2">
      <c r="A2448" s="3">
        <v>2445</v>
      </c>
      <c r="B2448" s="3">
        <f t="shared" si="189"/>
        <v>37017202015</v>
      </c>
      <c r="C2448" s="3" t="s">
        <v>1166</v>
      </c>
      <c r="D2448" s="3" t="s">
        <v>217</v>
      </c>
      <c r="E2448" s="3" t="str">
        <f>INDEX(光放段!$G$4:$G$237,MATCH(纤芯!G2448,光放段!$C$4:$C$237,0))</f>
        <v>山东二干|济南青岛3号管道光缆:淄博柳泉路-潍坊四平路</v>
      </c>
      <c r="F2448" s="3">
        <f>INDEX(光放段!$I$4:$I$237,MATCH(纤芯!H2448,光放段!$B$4:$B$237,0))</f>
        <v>37017200000</v>
      </c>
      <c r="G2448" s="3" t="str">
        <f t="shared" si="190"/>
        <v>山东二干|济南青岛3号管道光缆:昌乐北局-潍坊四平路</v>
      </c>
      <c r="H2448" s="3">
        <f>INDEX(光放段!$B$4:$B$237,MATCH(纤芯!G2448,光放段!$C$4:$C$237,0))</f>
        <v>37017202000</v>
      </c>
      <c r="I2448" s="3" t="str">
        <f t="shared" si="191"/>
        <v>济南青岛3号管道光缆</v>
      </c>
      <c r="J2448" s="3" t="str">
        <f>INDEX(子缆名称!$B$4:$B$29,纤芯!M2448)</f>
        <v>B缆</v>
      </c>
      <c r="K2448" s="3">
        <v>15</v>
      </c>
      <c r="L2448" s="3">
        <f t="shared" si="192"/>
        <v>3</v>
      </c>
      <c r="M2448" s="3">
        <f t="shared" si="193"/>
        <v>2</v>
      </c>
      <c r="N2448" s="3" t="s">
        <v>65</v>
      </c>
      <c r="O2448" s="3">
        <f>COUNTIF([1]局站!$D$4:$D$172,"="&amp;N2448)</f>
        <v>1</v>
      </c>
      <c r="P2448" s="3">
        <v>0</v>
      </c>
      <c r="Q2448" s="3">
        <v>0</v>
      </c>
      <c r="R2448" s="3">
        <v>0</v>
      </c>
      <c r="S2448" s="3" t="s">
        <v>66</v>
      </c>
      <c r="T2448" s="3">
        <f>COUNTIF([1]局站!$D$4:$D$172,"="&amp;S2448)</f>
        <v>1</v>
      </c>
      <c r="U2448" s="3">
        <v>0</v>
      </c>
      <c r="V2448" s="3">
        <v>0</v>
      </c>
      <c r="W2448" s="3">
        <v>0</v>
      </c>
      <c r="X2448" s="3" t="s">
        <v>1214</v>
      </c>
      <c r="Y2448" s="3" t="s">
        <v>880</v>
      </c>
      <c r="Z2448" s="3" t="str">
        <f>INDEX(业务类型!$C$4:$C$8,MATCH(纤芯!Y2448,业务类型!$B$4:$B$8,0))</f>
        <v>IDLE</v>
      </c>
      <c r="AA2448" s="3"/>
    </row>
    <row r="2449" spans="1:27" ht="33" x14ac:dyDescent="0.2">
      <c r="A2449" s="3">
        <v>2446</v>
      </c>
      <c r="B2449" s="3">
        <f t="shared" si="189"/>
        <v>37017202016</v>
      </c>
      <c r="C2449" s="3" t="s">
        <v>1166</v>
      </c>
      <c r="D2449" s="3" t="s">
        <v>217</v>
      </c>
      <c r="E2449" s="3" t="str">
        <f>INDEX(光放段!$G$4:$G$237,MATCH(纤芯!G2449,光放段!$C$4:$C$237,0))</f>
        <v>山东二干|济南青岛3号管道光缆:淄博柳泉路-潍坊四平路</v>
      </c>
      <c r="F2449" s="3">
        <f>INDEX(光放段!$I$4:$I$237,MATCH(纤芯!H2449,光放段!$B$4:$B$237,0))</f>
        <v>37017200000</v>
      </c>
      <c r="G2449" s="3" t="str">
        <f t="shared" si="190"/>
        <v>山东二干|济南青岛3号管道光缆:昌乐北局-潍坊四平路</v>
      </c>
      <c r="H2449" s="3">
        <f>INDEX(光放段!$B$4:$B$237,MATCH(纤芯!G2449,光放段!$C$4:$C$237,0))</f>
        <v>37017202000</v>
      </c>
      <c r="I2449" s="3" t="str">
        <f t="shared" si="191"/>
        <v>济南青岛3号管道光缆</v>
      </c>
      <c r="J2449" s="3" t="str">
        <f>INDEX(子缆名称!$B$4:$B$29,纤芯!M2449)</f>
        <v>B缆</v>
      </c>
      <c r="K2449" s="3">
        <v>16</v>
      </c>
      <c r="L2449" s="3">
        <f t="shared" si="192"/>
        <v>4</v>
      </c>
      <c r="M2449" s="3">
        <f t="shared" si="193"/>
        <v>2</v>
      </c>
      <c r="N2449" s="3" t="s">
        <v>65</v>
      </c>
      <c r="O2449" s="3">
        <f>COUNTIF([1]局站!$D$4:$D$172,"="&amp;N2449)</f>
        <v>1</v>
      </c>
      <c r="P2449" s="3">
        <v>0</v>
      </c>
      <c r="Q2449" s="3">
        <v>0</v>
      </c>
      <c r="R2449" s="3">
        <v>0</v>
      </c>
      <c r="S2449" s="3" t="s">
        <v>66</v>
      </c>
      <c r="T2449" s="3">
        <f>COUNTIF([1]局站!$D$4:$D$172,"="&amp;S2449)</f>
        <v>1</v>
      </c>
      <c r="U2449" s="3">
        <v>0</v>
      </c>
      <c r="V2449" s="3">
        <v>0</v>
      </c>
      <c r="W2449" s="3">
        <v>0</v>
      </c>
      <c r="X2449" s="3" t="s">
        <v>1214</v>
      </c>
      <c r="Y2449" s="3" t="s">
        <v>880</v>
      </c>
      <c r="Z2449" s="3" t="str">
        <f>INDEX(业务类型!$C$4:$C$8,MATCH(纤芯!Y2449,业务类型!$B$4:$B$8,0))</f>
        <v>IDLE</v>
      </c>
      <c r="AA2449" s="3"/>
    </row>
    <row r="2450" spans="1:27" ht="33" x14ac:dyDescent="0.2">
      <c r="A2450" s="3">
        <v>2447</v>
      </c>
      <c r="B2450" s="3">
        <f t="shared" si="189"/>
        <v>37017202017</v>
      </c>
      <c r="C2450" s="3" t="s">
        <v>1166</v>
      </c>
      <c r="D2450" s="3" t="s">
        <v>217</v>
      </c>
      <c r="E2450" s="3" t="str">
        <f>INDEX(光放段!$G$4:$G$237,MATCH(纤芯!G2450,光放段!$C$4:$C$237,0))</f>
        <v>山东二干|济南青岛3号管道光缆:淄博柳泉路-潍坊四平路</v>
      </c>
      <c r="F2450" s="3">
        <f>INDEX(光放段!$I$4:$I$237,MATCH(纤芯!H2450,光放段!$B$4:$B$237,0))</f>
        <v>37017200000</v>
      </c>
      <c r="G2450" s="3" t="str">
        <f t="shared" si="190"/>
        <v>山东二干|济南青岛3号管道光缆:昌乐北局-潍坊四平路</v>
      </c>
      <c r="H2450" s="3">
        <f>INDEX(光放段!$B$4:$B$237,MATCH(纤芯!G2450,光放段!$C$4:$C$237,0))</f>
        <v>37017202000</v>
      </c>
      <c r="I2450" s="3" t="str">
        <f t="shared" si="191"/>
        <v>济南青岛3号管道光缆</v>
      </c>
      <c r="J2450" s="3" t="str">
        <f>INDEX(子缆名称!$B$4:$B$29,纤芯!M2450)</f>
        <v>B缆</v>
      </c>
      <c r="K2450" s="3">
        <v>17</v>
      </c>
      <c r="L2450" s="3">
        <f t="shared" si="192"/>
        <v>5</v>
      </c>
      <c r="M2450" s="3">
        <f t="shared" si="193"/>
        <v>2</v>
      </c>
      <c r="N2450" s="3" t="s">
        <v>65</v>
      </c>
      <c r="O2450" s="3">
        <f>COUNTIF([1]局站!$D$4:$D$172,"="&amp;N2450)</f>
        <v>1</v>
      </c>
      <c r="P2450" s="3">
        <v>0</v>
      </c>
      <c r="Q2450" s="3">
        <v>0</v>
      </c>
      <c r="R2450" s="3">
        <v>0</v>
      </c>
      <c r="S2450" s="3" t="s">
        <v>66</v>
      </c>
      <c r="T2450" s="3">
        <f>COUNTIF([1]局站!$D$4:$D$172,"="&amp;S2450)</f>
        <v>1</v>
      </c>
      <c r="U2450" s="3">
        <v>0</v>
      </c>
      <c r="V2450" s="3">
        <v>0</v>
      </c>
      <c r="W2450" s="3">
        <v>0</v>
      </c>
      <c r="X2450" s="3" t="s">
        <v>1214</v>
      </c>
      <c r="Y2450" s="3" t="s">
        <v>880</v>
      </c>
      <c r="Z2450" s="3" t="str">
        <f>INDEX(业务类型!$C$4:$C$8,MATCH(纤芯!Y2450,业务类型!$B$4:$B$8,0))</f>
        <v>IDLE</v>
      </c>
      <c r="AA2450" s="3"/>
    </row>
    <row r="2451" spans="1:27" ht="33" x14ac:dyDescent="0.2">
      <c r="A2451" s="3">
        <v>2448</v>
      </c>
      <c r="B2451" s="3">
        <f t="shared" si="189"/>
        <v>37017202018</v>
      </c>
      <c r="C2451" s="3" t="s">
        <v>1166</v>
      </c>
      <c r="D2451" s="3" t="s">
        <v>217</v>
      </c>
      <c r="E2451" s="3" t="str">
        <f>INDEX(光放段!$G$4:$G$237,MATCH(纤芯!G2451,光放段!$C$4:$C$237,0))</f>
        <v>山东二干|济南青岛3号管道光缆:淄博柳泉路-潍坊四平路</v>
      </c>
      <c r="F2451" s="3">
        <f>INDEX(光放段!$I$4:$I$237,MATCH(纤芯!H2451,光放段!$B$4:$B$237,0))</f>
        <v>37017200000</v>
      </c>
      <c r="G2451" s="3" t="str">
        <f t="shared" si="190"/>
        <v>山东二干|济南青岛3号管道光缆:昌乐北局-潍坊四平路</v>
      </c>
      <c r="H2451" s="3">
        <f>INDEX(光放段!$B$4:$B$237,MATCH(纤芯!G2451,光放段!$C$4:$C$237,0))</f>
        <v>37017202000</v>
      </c>
      <c r="I2451" s="3" t="str">
        <f t="shared" si="191"/>
        <v>济南青岛3号管道光缆</v>
      </c>
      <c r="J2451" s="3" t="str">
        <f>INDEX(子缆名称!$B$4:$B$29,纤芯!M2451)</f>
        <v>B缆</v>
      </c>
      <c r="K2451" s="3">
        <v>18</v>
      </c>
      <c r="L2451" s="3">
        <f t="shared" si="192"/>
        <v>6</v>
      </c>
      <c r="M2451" s="3">
        <f t="shared" si="193"/>
        <v>2</v>
      </c>
      <c r="N2451" s="3" t="s">
        <v>65</v>
      </c>
      <c r="O2451" s="3">
        <f>COUNTIF([1]局站!$D$4:$D$172,"="&amp;N2451)</f>
        <v>1</v>
      </c>
      <c r="P2451" s="3">
        <v>0</v>
      </c>
      <c r="Q2451" s="3">
        <v>0</v>
      </c>
      <c r="R2451" s="3">
        <v>0</v>
      </c>
      <c r="S2451" s="3" t="s">
        <v>66</v>
      </c>
      <c r="T2451" s="3">
        <f>COUNTIF([1]局站!$D$4:$D$172,"="&amp;S2451)</f>
        <v>1</v>
      </c>
      <c r="U2451" s="3">
        <v>0</v>
      </c>
      <c r="V2451" s="3">
        <v>0</v>
      </c>
      <c r="W2451" s="3">
        <v>0</v>
      </c>
      <c r="X2451" s="3" t="s">
        <v>1214</v>
      </c>
      <c r="Y2451" s="3" t="s">
        <v>880</v>
      </c>
      <c r="Z2451" s="3" t="str">
        <f>INDEX(业务类型!$C$4:$C$8,MATCH(纤芯!Y2451,业务类型!$B$4:$B$8,0))</f>
        <v>IDLE</v>
      </c>
      <c r="AA2451" s="3"/>
    </row>
    <row r="2452" spans="1:27" ht="33" x14ac:dyDescent="0.2">
      <c r="A2452" s="3">
        <v>2449</v>
      </c>
      <c r="B2452" s="3">
        <f t="shared" si="189"/>
        <v>37017202019</v>
      </c>
      <c r="C2452" s="3" t="s">
        <v>1166</v>
      </c>
      <c r="D2452" s="3" t="s">
        <v>217</v>
      </c>
      <c r="E2452" s="3" t="str">
        <f>INDEX(光放段!$G$4:$G$237,MATCH(纤芯!G2452,光放段!$C$4:$C$237,0))</f>
        <v>山东二干|济南青岛3号管道光缆:淄博柳泉路-潍坊四平路</v>
      </c>
      <c r="F2452" s="3">
        <f>INDEX(光放段!$I$4:$I$237,MATCH(纤芯!H2452,光放段!$B$4:$B$237,0))</f>
        <v>37017200000</v>
      </c>
      <c r="G2452" s="3" t="str">
        <f t="shared" si="190"/>
        <v>山东二干|济南青岛3号管道光缆:昌乐北局-潍坊四平路</v>
      </c>
      <c r="H2452" s="3">
        <f>INDEX(光放段!$B$4:$B$237,MATCH(纤芯!G2452,光放段!$C$4:$C$237,0))</f>
        <v>37017202000</v>
      </c>
      <c r="I2452" s="3" t="str">
        <f t="shared" si="191"/>
        <v>济南青岛3号管道光缆</v>
      </c>
      <c r="J2452" s="3" t="str">
        <f>INDEX(子缆名称!$B$4:$B$29,纤芯!M2452)</f>
        <v>B缆</v>
      </c>
      <c r="K2452" s="3">
        <v>19</v>
      </c>
      <c r="L2452" s="3">
        <f t="shared" si="192"/>
        <v>7</v>
      </c>
      <c r="M2452" s="3">
        <f t="shared" si="193"/>
        <v>2</v>
      </c>
      <c r="N2452" s="3" t="s">
        <v>65</v>
      </c>
      <c r="O2452" s="3">
        <f>COUNTIF([1]局站!$D$4:$D$172,"="&amp;N2452)</f>
        <v>1</v>
      </c>
      <c r="P2452" s="3">
        <v>0</v>
      </c>
      <c r="Q2452" s="3">
        <v>0</v>
      </c>
      <c r="R2452" s="3">
        <v>0</v>
      </c>
      <c r="S2452" s="3" t="s">
        <v>66</v>
      </c>
      <c r="T2452" s="3">
        <f>COUNTIF([1]局站!$D$4:$D$172,"="&amp;S2452)</f>
        <v>1</v>
      </c>
      <c r="U2452" s="3">
        <v>0</v>
      </c>
      <c r="V2452" s="3">
        <v>0</v>
      </c>
      <c r="W2452" s="3">
        <v>0</v>
      </c>
      <c r="X2452" s="3" t="s">
        <v>1214</v>
      </c>
      <c r="Y2452" s="3" t="s">
        <v>881</v>
      </c>
      <c r="Z2452" s="3" t="str">
        <f>INDEX(业务类型!$C$4:$C$8,MATCH(纤芯!Y2452,业务类型!$B$4:$B$8,0))</f>
        <v>OTHER</v>
      </c>
      <c r="AA2452" s="3" t="s">
        <v>882</v>
      </c>
    </row>
    <row r="2453" spans="1:27" ht="33" x14ac:dyDescent="0.2">
      <c r="A2453" s="3">
        <v>2450</v>
      </c>
      <c r="B2453" s="3">
        <f t="shared" ref="B2453:B2516" si="194">H2453+K2453</f>
        <v>37017202020</v>
      </c>
      <c r="C2453" s="3" t="s">
        <v>1166</v>
      </c>
      <c r="D2453" s="3" t="s">
        <v>217</v>
      </c>
      <c r="E2453" s="3" t="str">
        <f>INDEX(光放段!$G$4:$G$237,MATCH(纤芯!G2453,光放段!$C$4:$C$237,0))</f>
        <v>山东二干|济南青岛3号管道光缆:淄博柳泉路-潍坊四平路</v>
      </c>
      <c r="F2453" s="3">
        <f>INDEX(光放段!$I$4:$I$237,MATCH(纤芯!H2453,光放段!$B$4:$B$237,0))</f>
        <v>37017200000</v>
      </c>
      <c r="G2453" s="3" t="str">
        <f t="shared" si="190"/>
        <v>山东二干|济南青岛3号管道光缆:昌乐北局-潍坊四平路</v>
      </c>
      <c r="H2453" s="3">
        <f>INDEX(光放段!$B$4:$B$237,MATCH(纤芯!G2453,光放段!$C$4:$C$237,0))</f>
        <v>37017202000</v>
      </c>
      <c r="I2453" s="3" t="str">
        <f t="shared" si="191"/>
        <v>济南青岛3号管道光缆</v>
      </c>
      <c r="J2453" s="3" t="str">
        <f>INDEX(子缆名称!$B$4:$B$29,纤芯!M2453)</f>
        <v>B缆</v>
      </c>
      <c r="K2453" s="3">
        <v>20</v>
      </c>
      <c r="L2453" s="3">
        <f t="shared" si="192"/>
        <v>8</v>
      </c>
      <c r="M2453" s="3">
        <f t="shared" si="193"/>
        <v>2</v>
      </c>
      <c r="N2453" s="3" t="s">
        <v>65</v>
      </c>
      <c r="O2453" s="3">
        <f>COUNTIF([1]局站!$D$4:$D$172,"="&amp;N2453)</f>
        <v>1</v>
      </c>
      <c r="P2453" s="3">
        <v>0</v>
      </c>
      <c r="Q2453" s="3">
        <v>0</v>
      </c>
      <c r="R2453" s="3">
        <v>0</v>
      </c>
      <c r="S2453" s="3" t="s">
        <v>66</v>
      </c>
      <c r="T2453" s="3">
        <f>COUNTIF([1]局站!$D$4:$D$172,"="&amp;S2453)</f>
        <v>1</v>
      </c>
      <c r="U2453" s="3">
        <v>0</v>
      </c>
      <c r="V2453" s="3">
        <v>0</v>
      </c>
      <c r="W2453" s="3">
        <v>0</v>
      </c>
      <c r="X2453" s="3" t="s">
        <v>1214</v>
      </c>
      <c r="Y2453" s="3" t="s">
        <v>881</v>
      </c>
      <c r="Z2453" s="3" t="str">
        <f>INDEX(业务类型!$C$4:$C$8,MATCH(纤芯!Y2453,业务类型!$B$4:$B$8,0))</f>
        <v>OTHER</v>
      </c>
      <c r="AA2453" s="3" t="s">
        <v>882</v>
      </c>
    </row>
    <row r="2454" spans="1:27" ht="33" x14ac:dyDescent="0.2">
      <c r="A2454" s="3">
        <v>2451</v>
      </c>
      <c r="B2454" s="3">
        <f t="shared" si="194"/>
        <v>37017202021</v>
      </c>
      <c r="C2454" s="3" t="s">
        <v>1166</v>
      </c>
      <c r="D2454" s="3" t="s">
        <v>217</v>
      </c>
      <c r="E2454" s="3" t="str">
        <f>INDEX(光放段!$G$4:$G$237,MATCH(纤芯!G2454,光放段!$C$4:$C$237,0))</f>
        <v>山东二干|济南青岛3号管道光缆:淄博柳泉路-潍坊四平路</v>
      </c>
      <c r="F2454" s="3">
        <f>INDEX(光放段!$I$4:$I$237,MATCH(纤芯!H2454,光放段!$B$4:$B$237,0))</f>
        <v>37017200000</v>
      </c>
      <c r="G2454" s="3" t="str">
        <f t="shared" si="190"/>
        <v>山东二干|济南青岛3号管道光缆:昌乐北局-潍坊四平路</v>
      </c>
      <c r="H2454" s="3">
        <f>INDEX(光放段!$B$4:$B$237,MATCH(纤芯!G2454,光放段!$C$4:$C$237,0))</f>
        <v>37017202000</v>
      </c>
      <c r="I2454" s="3" t="str">
        <f t="shared" si="191"/>
        <v>济南青岛3号管道光缆</v>
      </c>
      <c r="J2454" s="3" t="str">
        <f>INDEX(子缆名称!$B$4:$B$29,纤芯!M2454)</f>
        <v>B缆</v>
      </c>
      <c r="K2454" s="3">
        <v>21</v>
      </c>
      <c r="L2454" s="3">
        <f t="shared" si="192"/>
        <v>9</v>
      </c>
      <c r="M2454" s="3">
        <f t="shared" si="193"/>
        <v>2</v>
      </c>
      <c r="N2454" s="3" t="s">
        <v>65</v>
      </c>
      <c r="O2454" s="3">
        <f>COUNTIF([1]局站!$D$4:$D$172,"="&amp;N2454)</f>
        <v>1</v>
      </c>
      <c r="P2454" s="3">
        <v>0</v>
      </c>
      <c r="Q2454" s="3">
        <v>0</v>
      </c>
      <c r="R2454" s="3">
        <v>0</v>
      </c>
      <c r="S2454" s="3" t="s">
        <v>66</v>
      </c>
      <c r="T2454" s="3">
        <f>COUNTIF([1]局站!$D$4:$D$172,"="&amp;S2454)</f>
        <v>1</v>
      </c>
      <c r="U2454" s="3">
        <v>0</v>
      </c>
      <c r="V2454" s="3">
        <v>0</v>
      </c>
      <c r="W2454" s="3">
        <v>0</v>
      </c>
      <c r="X2454" s="3" t="s">
        <v>1214</v>
      </c>
      <c r="Y2454" s="3" t="s">
        <v>880</v>
      </c>
      <c r="Z2454" s="3" t="str">
        <f>INDEX(业务类型!$C$4:$C$8,MATCH(纤芯!Y2454,业务类型!$B$4:$B$8,0))</f>
        <v>IDLE</v>
      </c>
      <c r="AA2454" s="3"/>
    </row>
    <row r="2455" spans="1:27" ht="33" x14ac:dyDescent="0.2">
      <c r="A2455" s="3">
        <v>2452</v>
      </c>
      <c r="B2455" s="3">
        <f t="shared" si="194"/>
        <v>37017202022</v>
      </c>
      <c r="C2455" s="3" t="s">
        <v>1166</v>
      </c>
      <c r="D2455" s="3" t="s">
        <v>217</v>
      </c>
      <c r="E2455" s="3" t="str">
        <f>INDEX(光放段!$G$4:$G$237,MATCH(纤芯!G2455,光放段!$C$4:$C$237,0))</f>
        <v>山东二干|济南青岛3号管道光缆:淄博柳泉路-潍坊四平路</v>
      </c>
      <c r="F2455" s="3">
        <f>INDEX(光放段!$I$4:$I$237,MATCH(纤芯!H2455,光放段!$B$4:$B$237,0))</f>
        <v>37017200000</v>
      </c>
      <c r="G2455" s="3" t="str">
        <f t="shared" si="190"/>
        <v>山东二干|济南青岛3号管道光缆:昌乐北局-潍坊四平路</v>
      </c>
      <c r="H2455" s="3">
        <f>INDEX(光放段!$B$4:$B$237,MATCH(纤芯!G2455,光放段!$C$4:$C$237,0))</f>
        <v>37017202000</v>
      </c>
      <c r="I2455" s="3" t="str">
        <f t="shared" si="191"/>
        <v>济南青岛3号管道光缆</v>
      </c>
      <c r="J2455" s="3" t="str">
        <f>INDEX(子缆名称!$B$4:$B$29,纤芯!M2455)</f>
        <v>B缆</v>
      </c>
      <c r="K2455" s="3">
        <v>22</v>
      </c>
      <c r="L2455" s="3">
        <f t="shared" si="192"/>
        <v>10</v>
      </c>
      <c r="M2455" s="3">
        <f t="shared" si="193"/>
        <v>2</v>
      </c>
      <c r="N2455" s="3" t="s">
        <v>65</v>
      </c>
      <c r="O2455" s="3">
        <f>COUNTIF([1]局站!$D$4:$D$172,"="&amp;N2455)</f>
        <v>1</v>
      </c>
      <c r="P2455" s="3">
        <v>0</v>
      </c>
      <c r="Q2455" s="3">
        <v>0</v>
      </c>
      <c r="R2455" s="3">
        <v>0</v>
      </c>
      <c r="S2455" s="3" t="s">
        <v>66</v>
      </c>
      <c r="T2455" s="3">
        <f>COUNTIF([1]局站!$D$4:$D$172,"="&amp;S2455)</f>
        <v>1</v>
      </c>
      <c r="U2455" s="3">
        <v>0</v>
      </c>
      <c r="V2455" s="3">
        <v>0</v>
      </c>
      <c r="W2455" s="3">
        <v>0</v>
      </c>
      <c r="X2455" s="3" t="s">
        <v>1214</v>
      </c>
      <c r="Y2455" s="3" t="s">
        <v>850</v>
      </c>
      <c r="Z2455" s="3" t="str">
        <f>INDEX(业务类型!$C$4:$C$8,MATCH(纤芯!Y2455,业务类型!$B$4:$B$8,0))</f>
        <v>ONE</v>
      </c>
      <c r="AA2455" s="3" t="s">
        <v>987</v>
      </c>
    </row>
    <row r="2456" spans="1:27" ht="33" x14ac:dyDescent="0.2">
      <c r="A2456" s="3">
        <v>2453</v>
      </c>
      <c r="B2456" s="3">
        <f t="shared" si="194"/>
        <v>37017202023</v>
      </c>
      <c r="C2456" s="3" t="s">
        <v>1166</v>
      </c>
      <c r="D2456" s="3" t="s">
        <v>217</v>
      </c>
      <c r="E2456" s="3" t="str">
        <f>INDEX(光放段!$G$4:$G$237,MATCH(纤芯!G2456,光放段!$C$4:$C$237,0))</f>
        <v>山东二干|济南青岛3号管道光缆:淄博柳泉路-潍坊四平路</v>
      </c>
      <c r="F2456" s="3">
        <f>INDEX(光放段!$I$4:$I$237,MATCH(纤芯!H2456,光放段!$B$4:$B$237,0))</f>
        <v>37017200000</v>
      </c>
      <c r="G2456" s="3" t="str">
        <f t="shared" si="190"/>
        <v>山东二干|济南青岛3号管道光缆:昌乐北局-潍坊四平路</v>
      </c>
      <c r="H2456" s="3">
        <f>INDEX(光放段!$B$4:$B$237,MATCH(纤芯!G2456,光放段!$C$4:$C$237,0))</f>
        <v>37017202000</v>
      </c>
      <c r="I2456" s="3" t="str">
        <f t="shared" si="191"/>
        <v>济南青岛3号管道光缆</v>
      </c>
      <c r="J2456" s="3" t="str">
        <f>INDEX(子缆名称!$B$4:$B$29,纤芯!M2456)</f>
        <v>B缆</v>
      </c>
      <c r="K2456" s="3">
        <v>23</v>
      </c>
      <c r="L2456" s="3">
        <f t="shared" si="192"/>
        <v>11</v>
      </c>
      <c r="M2456" s="3">
        <f t="shared" si="193"/>
        <v>2</v>
      </c>
      <c r="N2456" s="3" t="s">
        <v>65</v>
      </c>
      <c r="O2456" s="3">
        <f>COUNTIF([1]局站!$D$4:$D$172,"="&amp;N2456)</f>
        <v>1</v>
      </c>
      <c r="P2456" s="3">
        <v>0</v>
      </c>
      <c r="Q2456" s="3">
        <v>0</v>
      </c>
      <c r="R2456" s="3">
        <v>0</v>
      </c>
      <c r="S2456" s="3" t="s">
        <v>66</v>
      </c>
      <c r="T2456" s="3">
        <f>COUNTIF([1]局站!$D$4:$D$172,"="&amp;S2456)</f>
        <v>1</v>
      </c>
      <c r="U2456" s="3">
        <v>0</v>
      </c>
      <c r="V2456" s="3">
        <v>0</v>
      </c>
      <c r="W2456" s="3">
        <v>0</v>
      </c>
      <c r="X2456" s="3" t="s">
        <v>1214</v>
      </c>
      <c r="Y2456" s="3" t="s">
        <v>850</v>
      </c>
      <c r="Z2456" s="3" t="str">
        <f>INDEX(业务类型!$C$4:$C$8,MATCH(纤芯!Y2456,业务类型!$B$4:$B$8,0))</f>
        <v>ONE</v>
      </c>
      <c r="AA2456" s="3" t="s">
        <v>987</v>
      </c>
    </row>
    <row r="2457" spans="1:27" ht="33" x14ac:dyDescent="0.2">
      <c r="A2457" s="3">
        <v>2454</v>
      </c>
      <c r="B2457" s="3">
        <f t="shared" si="194"/>
        <v>37017202024</v>
      </c>
      <c r="C2457" s="3" t="s">
        <v>1166</v>
      </c>
      <c r="D2457" s="3" t="s">
        <v>217</v>
      </c>
      <c r="E2457" s="3" t="str">
        <f>INDEX(光放段!$G$4:$G$237,MATCH(纤芯!G2457,光放段!$C$4:$C$237,0))</f>
        <v>山东二干|济南青岛3号管道光缆:淄博柳泉路-潍坊四平路</v>
      </c>
      <c r="F2457" s="3">
        <f>INDEX(光放段!$I$4:$I$237,MATCH(纤芯!H2457,光放段!$B$4:$B$237,0))</f>
        <v>37017200000</v>
      </c>
      <c r="G2457" s="3" t="str">
        <f t="shared" si="190"/>
        <v>山东二干|济南青岛3号管道光缆:昌乐北局-潍坊四平路</v>
      </c>
      <c r="H2457" s="3">
        <f>INDEX(光放段!$B$4:$B$237,MATCH(纤芯!G2457,光放段!$C$4:$C$237,0))</f>
        <v>37017202000</v>
      </c>
      <c r="I2457" s="3" t="str">
        <f t="shared" si="191"/>
        <v>济南青岛3号管道光缆</v>
      </c>
      <c r="J2457" s="3" t="str">
        <f>INDEX(子缆名称!$B$4:$B$29,纤芯!M2457)</f>
        <v>B缆</v>
      </c>
      <c r="K2457" s="3">
        <v>24</v>
      </c>
      <c r="L2457" s="3">
        <f t="shared" si="192"/>
        <v>12</v>
      </c>
      <c r="M2457" s="3">
        <f t="shared" si="193"/>
        <v>2</v>
      </c>
      <c r="N2457" s="3" t="s">
        <v>65</v>
      </c>
      <c r="O2457" s="3">
        <f>COUNTIF([1]局站!$D$4:$D$172,"="&amp;N2457)</f>
        <v>1</v>
      </c>
      <c r="P2457" s="3">
        <v>0</v>
      </c>
      <c r="Q2457" s="3">
        <v>0</v>
      </c>
      <c r="R2457" s="3">
        <v>0</v>
      </c>
      <c r="S2457" s="3" t="s">
        <v>66</v>
      </c>
      <c r="T2457" s="3">
        <f>COUNTIF([1]局站!$D$4:$D$172,"="&amp;S2457)</f>
        <v>1</v>
      </c>
      <c r="U2457" s="3">
        <v>0</v>
      </c>
      <c r="V2457" s="3">
        <v>0</v>
      </c>
      <c r="W2457" s="3">
        <v>0</v>
      </c>
      <c r="X2457" s="3" t="s">
        <v>1214</v>
      </c>
      <c r="Y2457" s="3" t="s">
        <v>880</v>
      </c>
      <c r="Z2457" s="3" t="str">
        <f>INDEX(业务类型!$C$4:$C$8,MATCH(纤芯!Y2457,业务类型!$B$4:$B$8,0))</f>
        <v>IDLE</v>
      </c>
      <c r="AA2457" s="3"/>
    </row>
    <row r="2458" spans="1:27" ht="33" x14ac:dyDescent="0.2">
      <c r="A2458" s="3">
        <v>2455</v>
      </c>
      <c r="B2458" s="3">
        <f t="shared" si="194"/>
        <v>37017202025</v>
      </c>
      <c r="C2458" s="3" t="s">
        <v>1166</v>
      </c>
      <c r="D2458" s="3" t="s">
        <v>217</v>
      </c>
      <c r="E2458" s="3" t="str">
        <f>INDEX(光放段!$G$4:$G$237,MATCH(纤芯!G2458,光放段!$C$4:$C$237,0))</f>
        <v>山东二干|济南青岛3号管道光缆:淄博柳泉路-潍坊四平路</v>
      </c>
      <c r="F2458" s="3">
        <f>INDEX(光放段!$I$4:$I$237,MATCH(纤芯!H2458,光放段!$B$4:$B$237,0))</f>
        <v>37017200000</v>
      </c>
      <c r="G2458" s="3" t="str">
        <f t="shared" si="190"/>
        <v>山东二干|济南青岛3号管道光缆:昌乐北局-潍坊四平路</v>
      </c>
      <c r="H2458" s="3">
        <f>INDEX(光放段!$B$4:$B$237,MATCH(纤芯!G2458,光放段!$C$4:$C$237,0))</f>
        <v>37017202000</v>
      </c>
      <c r="I2458" s="3" t="str">
        <f t="shared" si="191"/>
        <v>济南青岛3号管道光缆</v>
      </c>
      <c r="J2458" s="3" t="str">
        <f>INDEX(子缆名称!$B$4:$B$29,纤芯!M2458)</f>
        <v>C缆</v>
      </c>
      <c r="K2458" s="3">
        <v>25</v>
      </c>
      <c r="L2458" s="3">
        <f t="shared" si="192"/>
        <v>1</v>
      </c>
      <c r="M2458" s="3">
        <f t="shared" si="193"/>
        <v>3</v>
      </c>
      <c r="N2458" s="3" t="s">
        <v>65</v>
      </c>
      <c r="O2458" s="3">
        <f>COUNTIF([1]局站!$D$4:$D$172,"="&amp;N2458)</f>
        <v>1</v>
      </c>
      <c r="P2458" s="3">
        <v>0</v>
      </c>
      <c r="Q2458" s="3">
        <v>0</v>
      </c>
      <c r="R2458" s="3">
        <v>0</v>
      </c>
      <c r="S2458" s="3" t="s">
        <v>66</v>
      </c>
      <c r="T2458" s="3">
        <f>COUNTIF([1]局站!$D$4:$D$172,"="&amp;S2458)</f>
        <v>1</v>
      </c>
      <c r="U2458" s="3">
        <v>0</v>
      </c>
      <c r="V2458" s="3">
        <v>0</v>
      </c>
      <c r="W2458" s="3">
        <v>0</v>
      </c>
      <c r="X2458" s="3" t="s">
        <v>1214</v>
      </c>
      <c r="Y2458" s="3" t="s">
        <v>880</v>
      </c>
      <c r="Z2458" s="3" t="str">
        <f>INDEX(业务类型!$C$4:$C$8,MATCH(纤芯!Y2458,业务类型!$B$4:$B$8,0))</f>
        <v>IDLE</v>
      </c>
      <c r="AA2458" s="3"/>
    </row>
    <row r="2459" spans="1:27" ht="33" x14ac:dyDescent="0.2">
      <c r="A2459" s="3">
        <v>2456</v>
      </c>
      <c r="B2459" s="3">
        <f t="shared" si="194"/>
        <v>37017202026</v>
      </c>
      <c r="C2459" s="3" t="s">
        <v>1166</v>
      </c>
      <c r="D2459" s="3" t="s">
        <v>217</v>
      </c>
      <c r="E2459" s="3" t="str">
        <f>INDEX(光放段!$G$4:$G$237,MATCH(纤芯!G2459,光放段!$C$4:$C$237,0))</f>
        <v>山东二干|济南青岛3号管道光缆:淄博柳泉路-潍坊四平路</v>
      </c>
      <c r="F2459" s="3">
        <f>INDEX(光放段!$I$4:$I$237,MATCH(纤芯!H2459,光放段!$B$4:$B$237,0))</f>
        <v>37017200000</v>
      </c>
      <c r="G2459" s="3" t="str">
        <f t="shared" si="190"/>
        <v>山东二干|济南青岛3号管道光缆:昌乐北局-潍坊四平路</v>
      </c>
      <c r="H2459" s="3">
        <f>INDEX(光放段!$B$4:$B$237,MATCH(纤芯!G2459,光放段!$C$4:$C$237,0))</f>
        <v>37017202000</v>
      </c>
      <c r="I2459" s="3" t="str">
        <f t="shared" si="191"/>
        <v>济南青岛3号管道光缆</v>
      </c>
      <c r="J2459" s="3" t="str">
        <f>INDEX(子缆名称!$B$4:$B$29,纤芯!M2459)</f>
        <v>C缆</v>
      </c>
      <c r="K2459" s="3">
        <v>26</v>
      </c>
      <c r="L2459" s="3">
        <f t="shared" si="192"/>
        <v>2</v>
      </c>
      <c r="M2459" s="3">
        <f t="shared" si="193"/>
        <v>3</v>
      </c>
      <c r="N2459" s="3" t="s">
        <v>65</v>
      </c>
      <c r="O2459" s="3">
        <f>COUNTIF([1]局站!$D$4:$D$172,"="&amp;N2459)</f>
        <v>1</v>
      </c>
      <c r="P2459" s="3">
        <v>0</v>
      </c>
      <c r="Q2459" s="3">
        <v>0</v>
      </c>
      <c r="R2459" s="3">
        <v>0</v>
      </c>
      <c r="S2459" s="3" t="s">
        <v>66</v>
      </c>
      <c r="T2459" s="3">
        <f>COUNTIF([1]局站!$D$4:$D$172,"="&amp;S2459)</f>
        <v>1</v>
      </c>
      <c r="U2459" s="3">
        <v>0</v>
      </c>
      <c r="V2459" s="3">
        <v>0</v>
      </c>
      <c r="W2459" s="3">
        <v>0</v>
      </c>
      <c r="X2459" s="3" t="s">
        <v>1214</v>
      </c>
      <c r="Y2459" s="3" t="s">
        <v>852</v>
      </c>
      <c r="Z2459" s="3" t="str">
        <f>INDEX(业务类型!$C$4:$C$8,MATCH(纤芯!Y2459,业务类型!$B$4:$B$8,0))</f>
        <v>TWO</v>
      </c>
      <c r="AA2459" s="3" t="s">
        <v>993</v>
      </c>
    </row>
    <row r="2460" spans="1:27" ht="33" x14ac:dyDescent="0.2">
      <c r="A2460" s="3">
        <v>2457</v>
      </c>
      <c r="B2460" s="3">
        <f t="shared" si="194"/>
        <v>37017202027</v>
      </c>
      <c r="C2460" s="3" t="s">
        <v>1166</v>
      </c>
      <c r="D2460" s="3" t="s">
        <v>217</v>
      </c>
      <c r="E2460" s="3" t="str">
        <f>INDEX(光放段!$G$4:$G$237,MATCH(纤芯!G2460,光放段!$C$4:$C$237,0))</f>
        <v>山东二干|济南青岛3号管道光缆:淄博柳泉路-潍坊四平路</v>
      </c>
      <c r="F2460" s="3">
        <f>INDEX(光放段!$I$4:$I$237,MATCH(纤芯!H2460,光放段!$B$4:$B$237,0))</f>
        <v>37017200000</v>
      </c>
      <c r="G2460" s="3" t="str">
        <f t="shared" si="190"/>
        <v>山东二干|济南青岛3号管道光缆:昌乐北局-潍坊四平路</v>
      </c>
      <c r="H2460" s="3">
        <f>INDEX(光放段!$B$4:$B$237,MATCH(纤芯!G2460,光放段!$C$4:$C$237,0))</f>
        <v>37017202000</v>
      </c>
      <c r="I2460" s="3" t="str">
        <f t="shared" si="191"/>
        <v>济南青岛3号管道光缆</v>
      </c>
      <c r="J2460" s="3" t="str">
        <f>INDEX(子缆名称!$B$4:$B$29,纤芯!M2460)</f>
        <v>C缆</v>
      </c>
      <c r="K2460" s="3">
        <v>27</v>
      </c>
      <c r="L2460" s="3">
        <f t="shared" si="192"/>
        <v>3</v>
      </c>
      <c r="M2460" s="3">
        <f t="shared" si="193"/>
        <v>3</v>
      </c>
      <c r="N2460" s="3" t="s">
        <v>65</v>
      </c>
      <c r="O2460" s="3">
        <f>COUNTIF([1]局站!$D$4:$D$172,"="&amp;N2460)</f>
        <v>1</v>
      </c>
      <c r="P2460" s="3">
        <v>0</v>
      </c>
      <c r="Q2460" s="3">
        <v>0</v>
      </c>
      <c r="R2460" s="3">
        <v>0</v>
      </c>
      <c r="S2460" s="3" t="s">
        <v>66</v>
      </c>
      <c r="T2460" s="3">
        <f>COUNTIF([1]局站!$D$4:$D$172,"="&amp;S2460)</f>
        <v>1</v>
      </c>
      <c r="U2460" s="3">
        <v>0</v>
      </c>
      <c r="V2460" s="3">
        <v>0</v>
      </c>
      <c r="W2460" s="3">
        <v>0</v>
      </c>
      <c r="X2460" s="3" t="s">
        <v>1214</v>
      </c>
      <c r="Y2460" s="3" t="s">
        <v>852</v>
      </c>
      <c r="Z2460" s="3" t="str">
        <f>INDEX(业务类型!$C$4:$C$8,MATCH(纤芯!Y2460,业务类型!$B$4:$B$8,0))</f>
        <v>TWO</v>
      </c>
      <c r="AA2460" s="3" t="s">
        <v>993</v>
      </c>
    </row>
    <row r="2461" spans="1:27" ht="33" x14ac:dyDescent="0.2">
      <c r="A2461" s="3">
        <v>2458</v>
      </c>
      <c r="B2461" s="3">
        <f t="shared" si="194"/>
        <v>37017202028</v>
      </c>
      <c r="C2461" s="3" t="s">
        <v>1166</v>
      </c>
      <c r="D2461" s="3" t="s">
        <v>217</v>
      </c>
      <c r="E2461" s="3" t="str">
        <f>INDEX(光放段!$G$4:$G$237,MATCH(纤芯!G2461,光放段!$C$4:$C$237,0))</f>
        <v>山东二干|济南青岛3号管道光缆:淄博柳泉路-潍坊四平路</v>
      </c>
      <c r="F2461" s="3">
        <f>INDEX(光放段!$I$4:$I$237,MATCH(纤芯!H2461,光放段!$B$4:$B$237,0))</f>
        <v>37017200000</v>
      </c>
      <c r="G2461" s="3" t="str">
        <f t="shared" si="190"/>
        <v>山东二干|济南青岛3号管道光缆:昌乐北局-潍坊四平路</v>
      </c>
      <c r="H2461" s="3">
        <f>INDEX(光放段!$B$4:$B$237,MATCH(纤芯!G2461,光放段!$C$4:$C$237,0))</f>
        <v>37017202000</v>
      </c>
      <c r="I2461" s="3" t="str">
        <f t="shared" si="191"/>
        <v>济南青岛3号管道光缆</v>
      </c>
      <c r="J2461" s="3" t="str">
        <f>INDEX(子缆名称!$B$4:$B$29,纤芯!M2461)</f>
        <v>C缆</v>
      </c>
      <c r="K2461" s="3">
        <v>28</v>
      </c>
      <c r="L2461" s="3">
        <f t="shared" si="192"/>
        <v>4</v>
      </c>
      <c r="M2461" s="3">
        <f t="shared" si="193"/>
        <v>3</v>
      </c>
      <c r="N2461" s="3" t="s">
        <v>65</v>
      </c>
      <c r="O2461" s="3">
        <f>COUNTIF([1]局站!$D$4:$D$172,"="&amp;N2461)</f>
        <v>1</v>
      </c>
      <c r="P2461" s="3">
        <v>0</v>
      </c>
      <c r="Q2461" s="3">
        <v>0</v>
      </c>
      <c r="R2461" s="3">
        <v>0</v>
      </c>
      <c r="S2461" s="3" t="s">
        <v>66</v>
      </c>
      <c r="T2461" s="3">
        <f>COUNTIF([1]局站!$D$4:$D$172,"="&amp;S2461)</f>
        <v>1</v>
      </c>
      <c r="U2461" s="3">
        <v>0</v>
      </c>
      <c r="V2461" s="3">
        <v>0</v>
      </c>
      <c r="W2461" s="3">
        <v>0</v>
      </c>
      <c r="X2461" s="3" t="s">
        <v>1214</v>
      </c>
      <c r="Y2461" s="3" t="s">
        <v>880</v>
      </c>
      <c r="Z2461" s="3" t="str">
        <f>INDEX(业务类型!$C$4:$C$8,MATCH(纤芯!Y2461,业务类型!$B$4:$B$8,0))</f>
        <v>IDLE</v>
      </c>
      <c r="AA2461" s="3"/>
    </row>
    <row r="2462" spans="1:27" ht="33" x14ac:dyDescent="0.2">
      <c r="A2462" s="3">
        <v>2459</v>
      </c>
      <c r="B2462" s="3">
        <f t="shared" si="194"/>
        <v>37017202029</v>
      </c>
      <c r="C2462" s="3" t="s">
        <v>1166</v>
      </c>
      <c r="D2462" s="3" t="s">
        <v>217</v>
      </c>
      <c r="E2462" s="3" t="str">
        <f>INDEX(光放段!$G$4:$G$237,MATCH(纤芯!G2462,光放段!$C$4:$C$237,0))</f>
        <v>山东二干|济南青岛3号管道光缆:淄博柳泉路-潍坊四平路</v>
      </c>
      <c r="F2462" s="3">
        <f>INDEX(光放段!$I$4:$I$237,MATCH(纤芯!H2462,光放段!$B$4:$B$237,0))</f>
        <v>37017200000</v>
      </c>
      <c r="G2462" s="3" t="str">
        <f t="shared" si="190"/>
        <v>山东二干|济南青岛3号管道光缆:昌乐北局-潍坊四平路</v>
      </c>
      <c r="H2462" s="3">
        <f>INDEX(光放段!$B$4:$B$237,MATCH(纤芯!G2462,光放段!$C$4:$C$237,0))</f>
        <v>37017202000</v>
      </c>
      <c r="I2462" s="3" t="str">
        <f t="shared" si="191"/>
        <v>济南青岛3号管道光缆</v>
      </c>
      <c r="J2462" s="3" t="str">
        <f>INDEX(子缆名称!$B$4:$B$29,纤芯!M2462)</f>
        <v>C缆</v>
      </c>
      <c r="K2462" s="3">
        <v>29</v>
      </c>
      <c r="L2462" s="3">
        <f t="shared" si="192"/>
        <v>5</v>
      </c>
      <c r="M2462" s="3">
        <f t="shared" si="193"/>
        <v>3</v>
      </c>
      <c r="N2462" s="3" t="s">
        <v>65</v>
      </c>
      <c r="O2462" s="3">
        <f>COUNTIF([1]局站!$D$4:$D$172,"="&amp;N2462)</f>
        <v>1</v>
      </c>
      <c r="P2462" s="3">
        <v>0</v>
      </c>
      <c r="Q2462" s="3">
        <v>0</v>
      </c>
      <c r="R2462" s="3">
        <v>0</v>
      </c>
      <c r="S2462" s="3" t="s">
        <v>66</v>
      </c>
      <c r="T2462" s="3">
        <f>COUNTIF([1]局站!$D$4:$D$172,"="&amp;S2462)</f>
        <v>1</v>
      </c>
      <c r="U2462" s="3">
        <v>0</v>
      </c>
      <c r="V2462" s="3">
        <v>0</v>
      </c>
      <c r="W2462" s="3">
        <v>0</v>
      </c>
      <c r="X2462" s="3" t="s">
        <v>1214</v>
      </c>
      <c r="Y2462" s="3" t="s">
        <v>880</v>
      </c>
      <c r="Z2462" s="3" t="str">
        <f>INDEX(业务类型!$C$4:$C$8,MATCH(纤芯!Y2462,业务类型!$B$4:$B$8,0))</f>
        <v>IDLE</v>
      </c>
      <c r="AA2462" s="3"/>
    </row>
    <row r="2463" spans="1:27" ht="33" x14ac:dyDescent="0.2">
      <c r="A2463" s="3">
        <v>2460</v>
      </c>
      <c r="B2463" s="3">
        <f t="shared" si="194"/>
        <v>37017202030</v>
      </c>
      <c r="C2463" s="3" t="s">
        <v>1166</v>
      </c>
      <c r="D2463" s="3" t="s">
        <v>217</v>
      </c>
      <c r="E2463" s="3" t="str">
        <f>INDEX(光放段!$G$4:$G$237,MATCH(纤芯!G2463,光放段!$C$4:$C$237,0))</f>
        <v>山东二干|济南青岛3号管道光缆:淄博柳泉路-潍坊四平路</v>
      </c>
      <c r="F2463" s="3">
        <f>INDEX(光放段!$I$4:$I$237,MATCH(纤芯!H2463,光放段!$B$4:$B$237,0))</f>
        <v>37017200000</v>
      </c>
      <c r="G2463" s="3" t="str">
        <f t="shared" si="190"/>
        <v>山东二干|济南青岛3号管道光缆:昌乐北局-潍坊四平路</v>
      </c>
      <c r="H2463" s="3">
        <f>INDEX(光放段!$B$4:$B$237,MATCH(纤芯!G2463,光放段!$C$4:$C$237,0))</f>
        <v>37017202000</v>
      </c>
      <c r="I2463" s="3" t="str">
        <f t="shared" si="191"/>
        <v>济南青岛3号管道光缆</v>
      </c>
      <c r="J2463" s="3" t="str">
        <f>INDEX(子缆名称!$B$4:$B$29,纤芯!M2463)</f>
        <v>C缆</v>
      </c>
      <c r="K2463" s="3">
        <v>30</v>
      </c>
      <c r="L2463" s="3">
        <f t="shared" si="192"/>
        <v>6</v>
      </c>
      <c r="M2463" s="3">
        <f t="shared" si="193"/>
        <v>3</v>
      </c>
      <c r="N2463" s="3" t="s">
        <v>65</v>
      </c>
      <c r="O2463" s="3">
        <f>COUNTIF([1]局站!$D$4:$D$172,"="&amp;N2463)</f>
        <v>1</v>
      </c>
      <c r="P2463" s="3">
        <v>0</v>
      </c>
      <c r="Q2463" s="3">
        <v>0</v>
      </c>
      <c r="R2463" s="3">
        <v>0</v>
      </c>
      <c r="S2463" s="3" t="s">
        <v>66</v>
      </c>
      <c r="T2463" s="3">
        <f>COUNTIF([1]局站!$D$4:$D$172,"="&amp;S2463)</f>
        <v>1</v>
      </c>
      <c r="U2463" s="3">
        <v>0</v>
      </c>
      <c r="V2463" s="3">
        <v>0</v>
      </c>
      <c r="W2463" s="3">
        <v>0</v>
      </c>
      <c r="X2463" s="3" t="s">
        <v>1214</v>
      </c>
      <c r="Y2463" s="3" t="s">
        <v>880</v>
      </c>
      <c r="Z2463" s="3" t="str">
        <f>INDEX(业务类型!$C$4:$C$8,MATCH(纤芯!Y2463,业务类型!$B$4:$B$8,0))</f>
        <v>IDLE</v>
      </c>
      <c r="AA2463" s="3"/>
    </row>
    <row r="2464" spans="1:27" ht="33" x14ac:dyDescent="0.2">
      <c r="A2464" s="3">
        <v>2461</v>
      </c>
      <c r="B2464" s="3">
        <f t="shared" si="194"/>
        <v>37017202031</v>
      </c>
      <c r="C2464" s="3" t="s">
        <v>1166</v>
      </c>
      <c r="D2464" s="3" t="s">
        <v>217</v>
      </c>
      <c r="E2464" s="3" t="str">
        <f>INDEX(光放段!$G$4:$G$237,MATCH(纤芯!G2464,光放段!$C$4:$C$237,0))</f>
        <v>山东二干|济南青岛3号管道光缆:淄博柳泉路-潍坊四平路</v>
      </c>
      <c r="F2464" s="3">
        <f>INDEX(光放段!$I$4:$I$237,MATCH(纤芯!H2464,光放段!$B$4:$B$237,0))</f>
        <v>37017200000</v>
      </c>
      <c r="G2464" s="3" t="str">
        <f t="shared" si="190"/>
        <v>山东二干|济南青岛3号管道光缆:昌乐北局-潍坊四平路</v>
      </c>
      <c r="H2464" s="3">
        <f>INDEX(光放段!$B$4:$B$237,MATCH(纤芯!G2464,光放段!$C$4:$C$237,0))</f>
        <v>37017202000</v>
      </c>
      <c r="I2464" s="3" t="str">
        <f t="shared" si="191"/>
        <v>济南青岛3号管道光缆</v>
      </c>
      <c r="J2464" s="3" t="str">
        <f>INDEX(子缆名称!$B$4:$B$29,纤芯!M2464)</f>
        <v>C缆</v>
      </c>
      <c r="K2464" s="3">
        <v>31</v>
      </c>
      <c r="L2464" s="3">
        <f t="shared" si="192"/>
        <v>7</v>
      </c>
      <c r="M2464" s="3">
        <f t="shared" si="193"/>
        <v>3</v>
      </c>
      <c r="N2464" s="3" t="s">
        <v>65</v>
      </c>
      <c r="O2464" s="3">
        <f>COUNTIF([1]局站!$D$4:$D$172,"="&amp;N2464)</f>
        <v>1</v>
      </c>
      <c r="P2464" s="3">
        <v>0</v>
      </c>
      <c r="Q2464" s="3">
        <v>0</v>
      </c>
      <c r="R2464" s="3">
        <v>0</v>
      </c>
      <c r="S2464" s="3" t="s">
        <v>66</v>
      </c>
      <c r="T2464" s="3">
        <f>COUNTIF([1]局站!$D$4:$D$172,"="&amp;S2464)</f>
        <v>1</v>
      </c>
      <c r="U2464" s="3">
        <v>0</v>
      </c>
      <c r="V2464" s="3">
        <v>0</v>
      </c>
      <c r="W2464" s="3">
        <v>0</v>
      </c>
      <c r="X2464" s="3" t="s">
        <v>1214</v>
      </c>
      <c r="Y2464" s="3" t="s">
        <v>880</v>
      </c>
      <c r="Z2464" s="3" t="str">
        <f>INDEX(业务类型!$C$4:$C$8,MATCH(纤芯!Y2464,业务类型!$B$4:$B$8,0))</f>
        <v>IDLE</v>
      </c>
      <c r="AA2464" s="3"/>
    </row>
    <row r="2465" spans="1:27" ht="33" x14ac:dyDescent="0.2">
      <c r="A2465" s="3">
        <v>2462</v>
      </c>
      <c r="B2465" s="3">
        <f t="shared" si="194"/>
        <v>37017202032</v>
      </c>
      <c r="C2465" s="3" t="s">
        <v>1166</v>
      </c>
      <c r="D2465" s="3" t="s">
        <v>217</v>
      </c>
      <c r="E2465" s="3" t="str">
        <f>INDEX(光放段!$G$4:$G$237,MATCH(纤芯!G2465,光放段!$C$4:$C$237,0))</f>
        <v>山东二干|济南青岛3号管道光缆:淄博柳泉路-潍坊四平路</v>
      </c>
      <c r="F2465" s="3">
        <f>INDEX(光放段!$I$4:$I$237,MATCH(纤芯!H2465,光放段!$B$4:$B$237,0))</f>
        <v>37017200000</v>
      </c>
      <c r="G2465" s="3" t="str">
        <f t="shared" si="190"/>
        <v>山东二干|济南青岛3号管道光缆:昌乐北局-潍坊四平路</v>
      </c>
      <c r="H2465" s="3">
        <f>INDEX(光放段!$B$4:$B$237,MATCH(纤芯!G2465,光放段!$C$4:$C$237,0))</f>
        <v>37017202000</v>
      </c>
      <c r="I2465" s="3" t="str">
        <f t="shared" si="191"/>
        <v>济南青岛3号管道光缆</v>
      </c>
      <c r="J2465" s="3" t="str">
        <f>INDEX(子缆名称!$B$4:$B$29,纤芯!M2465)</f>
        <v>C缆</v>
      </c>
      <c r="K2465" s="3">
        <v>32</v>
      </c>
      <c r="L2465" s="3">
        <f t="shared" si="192"/>
        <v>8</v>
      </c>
      <c r="M2465" s="3">
        <f t="shared" si="193"/>
        <v>3</v>
      </c>
      <c r="N2465" s="3" t="s">
        <v>65</v>
      </c>
      <c r="O2465" s="3">
        <f>COUNTIF([1]局站!$D$4:$D$172,"="&amp;N2465)</f>
        <v>1</v>
      </c>
      <c r="P2465" s="3">
        <v>0</v>
      </c>
      <c r="Q2465" s="3">
        <v>0</v>
      </c>
      <c r="R2465" s="3">
        <v>0</v>
      </c>
      <c r="S2465" s="3" t="s">
        <v>66</v>
      </c>
      <c r="T2465" s="3">
        <f>COUNTIF([1]局站!$D$4:$D$172,"="&amp;S2465)</f>
        <v>1</v>
      </c>
      <c r="U2465" s="3">
        <v>0</v>
      </c>
      <c r="V2465" s="3">
        <v>0</v>
      </c>
      <c r="W2465" s="3">
        <v>0</v>
      </c>
      <c r="X2465" s="3" t="s">
        <v>1214</v>
      </c>
      <c r="Y2465" s="3" t="s">
        <v>880</v>
      </c>
      <c r="Z2465" s="3" t="str">
        <f>INDEX(业务类型!$C$4:$C$8,MATCH(纤芯!Y2465,业务类型!$B$4:$B$8,0))</f>
        <v>IDLE</v>
      </c>
      <c r="AA2465" s="3"/>
    </row>
    <row r="2466" spans="1:27" ht="33" x14ac:dyDescent="0.2">
      <c r="A2466" s="3">
        <v>2463</v>
      </c>
      <c r="B2466" s="3">
        <f t="shared" si="194"/>
        <v>37017202033</v>
      </c>
      <c r="C2466" s="3" t="s">
        <v>1166</v>
      </c>
      <c r="D2466" s="3" t="s">
        <v>217</v>
      </c>
      <c r="E2466" s="3" t="str">
        <f>INDEX(光放段!$G$4:$G$237,MATCH(纤芯!G2466,光放段!$C$4:$C$237,0))</f>
        <v>山东二干|济南青岛3号管道光缆:淄博柳泉路-潍坊四平路</v>
      </c>
      <c r="F2466" s="3">
        <f>INDEX(光放段!$I$4:$I$237,MATCH(纤芯!H2466,光放段!$B$4:$B$237,0))</f>
        <v>37017200000</v>
      </c>
      <c r="G2466" s="3" t="str">
        <f t="shared" si="190"/>
        <v>山东二干|济南青岛3号管道光缆:昌乐北局-潍坊四平路</v>
      </c>
      <c r="H2466" s="3">
        <f>INDEX(光放段!$B$4:$B$237,MATCH(纤芯!G2466,光放段!$C$4:$C$237,0))</f>
        <v>37017202000</v>
      </c>
      <c r="I2466" s="3" t="str">
        <f t="shared" si="191"/>
        <v>济南青岛3号管道光缆</v>
      </c>
      <c r="J2466" s="3" t="str">
        <f>INDEX(子缆名称!$B$4:$B$29,纤芯!M2466)</f>
        <v>C缆</v>
      </c>
      <c r="K2466" s="3">
        <v>33</v>
      </c>
      <c r="L2466" s="3">
        <f t="shared" si="192"/>
        <v>9</v>
      </c>
      <c r="M2466" s="3">
        <f t="shared" si="193"/>
        <v>3</v>
      </c>
      <c r="N2466" s="3" t="s">
        <v>65</v>
      </c>
      <c r="O2466" s="3">
        <f>COUNTIF([1]局站!$D$4:$D$172,"="&amp;N2466)</f>
        <v>1</v>
      </c>
      <c r="P2466" s="3">
        <v>0</v>
      </c>
      <c r="Q2466" s="3">
        <v>0</v>
      </c>
      <c r="R2466" s="3">
        <v>0</v>
      </c>
      <c r="S2466" s="3" t="s">
        <v>66</v>
      </c>
      <c r="T2466" s="3">
        <f>COUNTIF([1]局站!$D$4:$D$172,"="&amp;S2466)</f>
        <v>1</v>
      </c>
      <c r="U2466" s="3">
        <v>0</v>
      </c>
      <c r="V2466" s="3">
        <v>0</v>
      </c>
      <c r="W2466" s="3">
        <v>0</v>
      </c>
      <c r="X2466" s="3" t="s">
        <v>1214</v>
      </c>
      <c r="Y2466" s="3" t="s">
        <v>880</v>
      </c>
      <c r="Z2466" s="3" t="str">
        <f>INDEX(业务类型!$C$4:$C$8,MATCH(纤芯!Y2466,业务类型!$B$4:$B$8,0))</f>
        <v>IDLE</v>
      </c>
      <c r="AA2466" s="3"/>
    </row>
    <row r="2467" spans="1:27" ht="33" x14ac:dyDescent="0.2">
      <c r="A2467" s="3">
        <v>2464</v>
      </c>
      <c r="B2467" s="3">
        <f t="shared" si="194"/>
        <v>37017202034</v>
      </c>
      <c r="C2467" s="3" t="s">
        <v>1166</v>
      </c>
      <c r="D2467" s="3" t="s">
        <v>217</v>
      </c>
      <c r="E2467" s="3" t="str">
        <f>INDEX(光放段!$G$4:$G$237,MATCH(纤芯!G2467,光放段!$C$4:$C$237,0))</f>
        <v>山东二干|济南青岛3号管道光缆:淄博柳泉路-潍坊四平路</v>
      </c>
      <c r="F2467" s="3">
        <f>INDEX(光放段!$I$4:$I$237,MATCH(纤芯!H2467,光放段!$B$4:$B$237,0))</f>
        <v>37017200000</v>
      </c>
      <c r="G2467" s="3" t="str">
        <f t="shared" si="190"/>
        <v>山东二干|济南青岛3号管道光缆:昌乐北局-潍坊四平路</v>
      </c>
      <c r="H2467" s="3">
        <f>INDEX(光放段!$B$4:$B$237,MATCH(纤芯!G2467,光放段!$C$4:$C$237,0))</f>
        <v>37017202000</v>
      </c>
      <c r="I2467" s="3" t="str">
        <f t="shared" si="191"/>
        <v>济南青岛3号管道光缆</v>
      </c>
      <c r="J2467" s="3" t="str">
        <f>INDEX(子缆名称!$B$4:$B$29,纤芯!M2467)</f>
        <v>C缆</v>
      </c>
      <c r="K2467" s="3">
        <v>34</v>
      </c>
      <c r="L2467" s="3">
        <f t="shared" si="192"/>
        <v>10</v>
      </c>
      <c r="M2467" s="3">
        <f t="shared" si="193"/>
        <v>3</v>
      </c>
      <c r="N2467" s="3" t="s">
        <v>65</v>
      </c>
      <c r="O2467" s="3">
        <f>COUNTIF([1]局站!$D$4:$D$172,"="&amp;N2467)</f>
        <v>1</v>
      </c>
      <c r="P2467" s="3">
        <v>0</v>
      </c>
      <c r="Q2467" s="3">
        <v>0</v>
      </c>
      <c r="R2467" s="3">
        <v>0</v>
      </c>
      <c r="S2467" s="3" t="s">
        <v>66</v>
      </c>
      <c r="T2467" s="3">
        <f>COUNTIF([1]局站!$D$4:$D$172,"="&amp;S2467)</f>
        <v>1</v>
      </c>
      <c r="U2467" s="3">
        <v>0</v>
      </c>
      <c r="V2467" s="3">
        <v>0</v>
      </c>
      <c r="W2467" s="3">
        <v>0</v>
      </c>
      <c r="X2467" s="3" t="s">
        <v>1214</v>
      </c>
      <c r="Y2467" s="3" t="s">
        <v>880</v>
      </c>
      <c r="Z2467" s="3" t="str">
        <f>INDEX(业务类型!$C$4:$C$8,MATCH(纤芯!Y2467,业务类型!$B$4:$B$8,0))</f>
        <v>IDLE</v>
      </c>
      <c r="AA2467" s="3"/>
    </row>
    <row r="2468" spans="1:27" ht="33" x14ac:dyDescent="0.2">
      <c r="A2468" s="3">
        <v>2465</v>
      </c>
      <c r="B2468" s="3">
        <f t="shared" si="194"/>
        <v>37017202035</v>
      </c>
      <c r="C2468" s="3" t="s">
        <v>1166</v>
      </c>
      <c r="D2468" s="3" t="s">
        <v>217</v>
      </c>
      <c r="E2468" s="3" t="str">
        <f>INDEX(光放段!$G$4:$G$237,MATCH(纤芯!G2468,光放段!$C$4:$C$237,0))</f>
        <v>山东二干|济南青岛3号管道光缆:淄博柳泉路-潍坊四平路</v>
      </c>
      <c r="F2468" s="3">
        <f>INDEX(光放段!$I$4:$I$237,MATCH(纤芯!H2468,光放段!$B$4:$B$237,0))</f>
        <v>37017200000</v>
      </c>
      <c r="G2468" s="3" t="str">
        <f t="shared" si="190"/>
        <v>山东二干|济南青岛3号管道光缆:昌乐北局-潍坊四平路</v>
      </c>
      <c r="H2468" s="3">
        <f>INDEX(光放段!$B$4:$B$237,MATCH(纤芯!G2468,光放段!$C$4:$C$237,0))</f>
        <v>37017202000</v>
      </c>
      <c r="I2468" s="3" t="str">
        <f t="shared" si="191"/>
        <v>济南青岛3号管道光缆</v>
      </c>
      <c r="J2468" s="3" t="str">
        <f>INDEX(子缆名称!$B$4:$B$29,纤芯!M2468)</f>
        <v>C缆</v>
      </c>
      <c r="K2468" s="3">
        <v>35</v>
      </c>
      <c r="L2468" s="3">
        <f t="shared" si="192"/>
        <v>11</v>
      </c>
      <c r="M2468" s="3">
        <f t="shared" si="193"/>
        <v>3</v>
      </c>
      <c r="N2468" s="3" t="s">
        <v>65</v>
      </c>
      <c r="O2468" s="3">
        <f>COUNTIF([1]局站!$D$4:$D$172,"="&amp;N2468)</f>
        <v>1</v>
      </c>
      <c r="P2468" s="3">
        <v>0</v>
      </c>
      <c r="Q2468" s="3">
        <v>0</v>
      </c>
      <c r="R2468" s="3">
        <v>0</v>
      </c>
      <c r="S2468" s="3" t="s">
        <v>66</v>
      </c>
      <c r="T2468" s="3">
        <f>COUNTIF([1]局站!$D$4:$D$172,"="&amp;S2468)</f>
        <v>1</v>
      </c>
      <c r="U2468" s="3">
        <v>0</v>
      </c>
      <c r="V2468" s="3">
        <v>0</v>
      </c>
      <c r="W2468" s="3">
        <v>0</v>
      </c>
      <c r="X2468" s="3" t="s">
        <v>1214</v>
      </c>
      <c r="Y2468" s="3" t="s">
        <v>880</v>
      </c>
      <c r="Z2468" s="3" t="str">
        <f>INDEX(业务类型!$C$4:$C$8,MATCH(纤芯!Y2468,业务类型!$B$4:$B$8,0))</f>
        <v>IDLE</v>
      </c>
      <c r="AA2468" s="3"/>
    </row>
    <row r="2469" spans="1:27" ht="33" x14ac:dyDescent="0.2">
      <c r="A2469" s="3">
        <v>2466</v>
      </c>
      <c r="B2469" s="3">
        <f t="shared" si="194"/>
        <v>37017202036</v>
      </c>
      <c r="C2469" s="3" t="s">
        <v>1166</v>
      </c>
      <c r="D2469" s="3" t="s">
        <v>217</v>
      </c>
      <c r="E2469" s="3" t="str">
        <f>INDEX(光放段!$G$4:$G$237,MATCH(纤芯!G2469,光放段!$C$4:$C$237,0))</f>
        <v>山东二干|济南青岛3号管道光缆:淄博柳泉路-潍坊四平路</v>
      </c>
      <c r="F2469" s="3">
        <f>INDEX(光放段!$I$4:$I$237,MATCH(纤芯!H2469,光放段!$B$4:$B$237,0))</f>
        <v>37017200000</v>
      </c>
      <c r="G2469" s="3" t="str">
        <f t="shared" si="190"/>
        <v>山东二干|济南青岛3号管道光缆:昌乐北局-潍坊四平路</v>
      </c>
      <c r="H2469" s="3">
        <f>INDEX(光放段!$B$4:$B$237,MATCH(纤芯!G2469,光放段!$C$4:$C$237,0))</f>
        <v>37017202000</v>
      </c>
      <c r="I2469" s="3" t="str">
        <f t="shared" si="191"/>
        <v>济南青岛3号管道光缆</v>
      </c>
      <c r="J2469" s="3" t="str">
        <f>INDEX(子缆名称!$B$4:$B$29,纤芯!M2469)</f>
        <v>C缆</v>
      </c>
      <c r="K2469" s="3">
        <v>36</v>
      </c>
      <c r="L2469" s="3">
        <f t="shared" si="192"/>
        <v>12</v>
      </c>
      <c r="M2469" s="3">
        <f t="shared" si="193"/>
        <v>3</v>
      </c>
      <c r="N2469" s="3" t="s">
        <v>65</v>
      </c>
      <c r="O2469" s="3">
        <f>COUNTIF([1]局站!$D$4:$D$172,"="&amp;N2469)</f>
        <v>1</v>
      </c>
      <c r="P2469" s="3">
        <v>0</v>
      </c>
      <c r="Q2469" s="3">
        <v>0</v>
      </c>
      <c r="R2469" s="3">
        <v>0</v>
      </c>
      <c r="S2469" s="3" t="s">
        <v>66</v>
      </c>
      <c r="T2469" s="3">
        <f>COUNTIF([1]局站!$D$4:$D$172,"="&amp;S2469)</f>
        <v>1</v>
      </c>
      <c r="U2469" s="3">
        <v>0</v>
      </c>
      <c r="V2469" s="3">
        <v>0</v>
      </c>
      <c r="W2469" s="3">
        <v>0</v>
      </c>
      <c r="X2469" s="3" t="s">
        <v>1214</v>
      </c>
      <c r="Y2469" s="3" t="s">
        <v>880</v>
      </c>
      <c r="Z2469" s="3" t="str">
        <f>INDEX(业务类型!$C$4:$C$8,MATCH(纤芯!Y2469,业务类型!$B$4:$B$8,0))</f>
        <v>IDLE</v>
      </c>
      <c r="AA2469" s="3"/>
    </row>
    <row r="2470" spans="1:27" ht="33" x14ac:dyDescent="0.2">
      <c r="A2470" s="3">
        <v>2467</v>
      </c>
      <c r="B2470" s="3">
        <f t="shared" si="194"/>
        <v>37017202037</v>
      </c>
      <c r="C2470" s="3" t="s">
        <v>1166</v>
      </c>
      <c r="D2470" s="3" t="s">
        <v>217</v>
      </c>
      <c r="E2470" s="3" t="str">
        <f>INDEX(光放段!$G$4:$G$237,MATCH(纤芯!G2470,光放段!$C$4:$C$237,0))</f>
        <v>山东二干|济南青岛3号管道光缆:淄博柳泉路-潍坊四平路</v>
      </c>
      <c r="F2470" s="3">
        <f>INDEX(光放段!$I$4:$I$237,MATCH(纤芯!H2470,光放段!$B$4:$B$237,0))</f>
        <v>37017200000</v>
      </c>
      <c r="G2470" s="3" t="str">
        <f t="shared" si="190"/>
        <v>山东二干|济南青岛3号管道光缆:昌乐北局-潍坊四平路</v>
      </c>
      <c r="H2470" s="3">
        <f>INDEX(光放段!$B$4:$B$237,MATCH(纤芯!G2470,光放段!$C$4:$C$237,0))</f>
        <v>37017202000</v>
      </c>
      <c r="I2470" s="3" t="str">
        <f t="shared" si="191"/>
        <v>济南青岛3号管道光缆</v>
      </c>
      <c r="J2470" s="3" t="str">
        <f>INDEX(子缆名称!$B$4:$B$29,纤芯!M2470)</f>
        <v>D缆</v>
      </c>
      <c r="K2470" s="3">
        <v>37</v>
      </c>
      <c r="L2470" s="3">
        <f t="shared" si="192"/>
        <v>1</v>
      </c>
      <c r="M2470" s="3">
        <f t="shared" si="193"/>
        <v>4</v>
      </c>
      <c r="N2470" s="3" t="s">
        <v>65</v>
      </c>
      <c r="O2470" s="3">
        <f>COUNTIF([1]局站!$D$4:$D$172,"="&amp;N2470)</f>
        <v>1</v>
      </c>
      <c r="P2470" s="3">
        <v>0</v>
      </c>
      <c r="Q2470" s="3">
        <v>0</v>
      </c>
      <c r="R2470" s="3">
        <v>0</v>
      </c>
      <c r="S2470" s="3" t="s">
        <v>66</v>
      </c>
      <c r="T2470" s="3">
        <f>COUNTIF([1]局站!$D$4:$D$172,"="&amp;S2470)</f>
        <v>1</v>
      </c>
      <c r="U2470" s="3">
        <v>0</v>
      </c>
      <c r="V2470" s="3">
        <v>0</v>
      </c>
      <c r="W2470" s="3">
        <v>0</v>
      </c>
      <c r="X2470" s="3" t="s">
        <v>1214</v>
      </c>
      <c r="Y2470" s="3" t="s">
        <v>880</v>
      </c>
      <c r="Z2470" s="3" t="str">
        <f>INDEX(业务类型!$C$4:$C$8,MATCH(纤芯!Y2470,业务类型!$B$4:$B$8,0))</f>
        <v>IDLE</v>
      </c>
      <c r="AA2470" s="3"/>
    </row>
    <row r="2471" spans="1:27" ht="33" x14ac:dyDescent="0.2">
      <c r="A2471" s="3">
        <v>2468</v>
      </c>
      <c r="B2471" s="3">
        <f t="shared" si="194"/>
        <v>37017202038</v>
      </c>
      <c r="C2471" s="3" t="s">
        <v>1166</v>
      </c>
      <c r="D2471" s="3" t="s">
        <v>217</v>
      </c>
      <c r="E2471" s="3" t="str">
        <f>INDEX(光放段!$G$4:$G$237,MATCH(纤芯!G2471,光放段!$C$4:$C$237,0))</f>
        <v>山东二干|济南青岛3号管道光缆:淄博柳泉路-潍坊四平路</v>
      </c>
      <c r="F2471" s="3">
        <f>INDEX(光放段!$I$4:$I$237,MATCH(纤芯!H2471,光放段!$B$4:$B$237,0))</f>
        <v>37017200000</v>
      </c>
      <c r="G2471" s="3" t="str">
        <f t="shared" si="190"/>
        <v>山东二干|济南青岛3号管道光缆:昌乐北局-潍坊四平路</v>
      </c>
      <c r="H2471" s="3">
        <f>INDEX(光放段!$B$4:$B$237,MATCH(纤芯!G2471,光放段!$C$4:$C$237,0))</f>
        <v>37017202000</v>
      </c>
      <c r="I2471" s="3" t="str">
        <f t="shared" si="191"/>
        <v>济南青岛3号管道光缆</v>
      </c>
      <c r="J2471" s="3" t="str">
        <f>INDEX(子缆名称!$B$4:$B$29,纤芯!M2471)</f>
        <v>D缆</v>
      </c>
      <c r="K2471" s="3">
        <v>38</v>
      </c>
      <c r="L2471" s="3">
        <f t="shared" si="192"/>
        <v>2</v>
      </c>
      <c r="M2471" s="3">
        <f t="shared" si="193"/>
        <v>4</v>
      </c>
      <c r="N2471" s="3" t="s">
        <v>65</v>
      </c>
      <c r="O2471" s="3">
        <f>COUNTIF([1]局站!$D$4:$D$172,"="&amp;N2471)</f>
        <v>1</v>
      </c>
      <c r="P2471" s="3">
        <v>0</v>
      </c>
      <c r="Q2471" s="3">
        <v>0</v>
      </c>
      <c r="R2471" s="3">
        <v>0</v>
      </c>
      <c r="S2471" s="3" t="s">
        <v>66</v>
      </c>
      <c r="T2471" s="3">
        <f>COUNTIF([1]局站!$D$4:$D$172,"="&amp;S2471)</f>
        <v>1</v>
      </c>
      <c r="U2471" s="3">
        <v>0</v>
      </c>
      <c r="V2471" s="3">
        <v>0</v>
      </c>
      <c r="W2471" s="3">
        <v>0</v>
      </c>
      <c r="X2471" s="3" t="s">
        <v>1214</v>
      </c>
      <c r="Y2471" s="3" t="s">
        <v>880</v>
      </c>
      <c r="Z2471" s="3" t="str">
        <f>INDEX(业务类型!$C$4:$C$8,MATCH(纤芯!Y2471,业务类型!$B$4:$B$8,0))</f>
        <v>IDLE</v>
      </c>
      <c r="AA2471" s="3"/>
    </row>
    <row r="2472" spans="1:27" ht="33" x14ac:dyDescent="0.2">
      <c r="A2472" s="3">
        <v>2469</v>
      </c>
      <c r="B2472" s="3">
        <f t="shared" si="194"/>
        <v>37017202039</v>
      </c>
      <c r="C2472" s="3" t="s">
        <v>1166</v>
      </c>
      <c r="D2472" s="3" t="s">
        <v>217</v>
      </c>
      <c r="E2472" s="3" t="str">
        <f>INDEX(光放段!$G$4:$G$237,MATCH(纤芯!G2472,光放段!$C$4:$C$237,0))</f>
        <v>山东二干|济南青岛3号管道光缆:淄博柳泉路-潍坊四平路</v>
      </c>
      <c r="F2472" s="3">
        <f>INDEX(光放段!$I$4:$I$237,MATCH(纤芯!H2472,光放段!$B$4:$B$237,0))</f>
        <v>37017200000</v>
      </c>
      <c r="G2472" s="3" t="str">
        <f t="shared" si="190"/>
        <v>山东二干|济南青岛3号管道光缆:昌乐北局-潍坊四平路</v>
      </c>
      <c r="H2472" s="3">
        <f>INDEX(光放段!$B$4:$B$237,MATCH(纤芯!G2472,光放段!$C$4:$C$237,0))</f>
        <v>37017202000</v>
      </c>
      <c r="I2472" s="3" t="str">
        <f t="shared" si="191"/>
        <v>济南青岛3号管道光缆</v>
      </c>
      <c r="J2472" s="3" t="str">
        <f>INDEX(子缆名称!$B$4:$B$29,纤芯!M2472)</f>
        <v>D缆</v>
      </c>
      <c r="K2472" s="3">
        <v>39</v>
      </c>
      <c r="L2472" s="3">
        <f t="shared" si="192"/>
        <v>3</v>
      </c>
      <c r="M2472" s="3">
        <f t="shared" si="193"/>
        <v>4</v>
      </c>
      <c r="N2472" s="3" t="s">
        <v>65</v>
      </c>
      <c r="O2472" s="3">
        <f>COUNTIF([1]局站!$D$4:$D$172,"="&amp;N2472)</f>
        <v>1</v>
      </c>
      <c r="P2472" s="3">
        <v>0</v>
      </c>
      <c r="Q2472" s="3">
        <v>0</v>
      </c>
      <c r="R2472" s="3">
        <v>0</v>
      </c>
      <c r="S2472" s="3" t="s">
        <v>66</v>
      </c>
      <c r="T2472" s="3">
        <f>COUNTIF([1]局站!$D$4:$D$172,"="&amp;S2472)</f>
        <v>1</v>
      </c>
      <c r="U2472" s="3">
        <v>0</v>
      </c>
      <c r="V2472" s="3">
        <v>0</v>
      </c>
      <c r="W2472" s="3">
        <v>0</v>
      </c>
      <c r="X2472" s="3" t="s">
        <v>1214</v>
      </c>
      <c r="Y2472" s="3" t="s">
        <v>880</v>
      </c>
      <c r="Z2472" s="3" t="str">
        <f>INDEX(业务类型!$C$4:$C$8,MATCH(纤芯!Y2472,业务类型!$B$4:$B$8,0))</f>
        <v>IDLE</v>
      </c>
      <c r="AA2472" s="3"/>
    </row>
    <row r="2473" spans="1:27" ht="33" x14ac:dyDescent="0.2">
      <c r="A2473" s="3">
        <v>2470</v>
      </c>
      <c r="B2473" s="3">
        <f t="shared" si="194"/>
        <v>37017202040</v>
      </c>
      <c r="C2473" s="3" t="s">
        <v>1166</v>
      </c>
      <c r="D2473" s="3" t="s">
        <v>217</v>
      </c>
      <c r="E2473" s="3" t="str">
        <f>INDEX(光放段!$G$4:$G$237,MATCH(纤芯!G2473,光放段!$C$4:$C$237,0))</f>
        <v>山东二干|济南青岛3号管道光缆:淄博柳泉路-潍坊四平路</v>
      </c>
      <c r="F2473" s="3">
        <f>INDEX(光放段!$I$4:$I$237,MATCH(纤芯!H2473,光放段!$B$4:$B$237,0))</f>
        <v>37017200000</v>
      </c>
      <c r="G2473" s="3" t="str">
        <f t="shared" si="190"/>
        <v>山东二干|济南青岛3号管道光缆:昌乐北局-潍坊四平路</v>
      </c>
      <c r="H2473" s="3">
        <f>INDEX(光放段!$B$4:$B$237,MATCH(纤芯!G2473,光放段!$C$4:$C$237,0))</f>
        <v>37017202000</v>
      </c>
      <c r="I2473" s="3" t="str">
        <f t="shared" si="191"/>
        <v>济南青岛3号管道光缆</v>
      </c>
      <c r="J2473" s="3" t="str">
        <f>INDEX(子缆名称!$B$4:$B$29,纤芯!M2473)</f>
        <v>D缆</v>
      </c>
      <c r="K2473" s="3">
        <v>40</v>
      </c>
      <c r="L2473" s="3">
        <f t="shared" si="192"/>
        <v>4</v>
      </c>
      <c r="M2473" s="3">
        <f t="shared" si="193"/>
        <v>4</v>
      </c>
      <c r="N2473" s="3" t="s">
        <v>65</v>
      </c>
      <c r="O2473" s="3">
        <f>COUNTIF([1]局站!$D$4:$D$172,"="&amp;N2473)</f>
        <v>1</v>
      </c>
      <c r="P2473" s="3">
        <v>0</v>
      </c>
      <c r="Q2473" s="3">
        <v>0</v>
      </c>
      <c r="R2473" s="3">
        <v>0</v>
      </c>
      <c r="S2473" s="3" t="s">
        <v>66</v>
      </c>
      <c r="T2473" s="3">
        <f>COUNTIF([1]局站!$D$4:$D$172,"="&amp;S2473)</f>
        <v>1</v>
      </c>
      <c r="U2473" s="3">
        <v>0</v>
      </c>
      <c r="V2473" s="3">
        <v>0</v>
      </c>
      <c r="W2473" s="3">
        <v>0</v>
      </c>
      <c r="X2473" s="3" t="s">
        <v>1214</v>
      </c>
      <c r="Y2473" s="3" t="s">
        <v>880</v>
      </c>
      <c r="Z2473" s="3" t="str">
        <f>INDEX(业务类型!$C$4:$C$8,MATCH(纤芯!Y2473,业务类型!$B$4:$B$8,0))</f>
        <v>IDLE</v>
      </c>
      <c r="AA2473" s="3"/>
    </row>
    <row r="2474" spans="1:27" ht="33" x14ac:dyDescent="0.2">
      <c r="A2474" s="3">
        <v>2471</v>
      </c>
      <c r="B2474" s="3">
        <f t="shared" si="194"/>
        <v>37017202041</v>
      </c>
      <c r="C2474" s="3" t="s">
        <v>1166</v>
      </c>
      <c r="D2474" s="3" t="s">
        <v>217</v>
      </c>
      <c r="E2474" s="3" t="str">
        <f>INDEX(光放段!$G$4:$G$237,MATCH(纤芯!G2474,光放段!$C$4:$C$237,0))</f>
        <v>山东二干|济南青岛3号管道光缆:淄博柳泉路-潍坊四平路</v>
      </c>
      <c r="F2474" s="3">
        <f>INDEX(光放段!$I$4:$I$237,MATCH(纤芯!H2474,光放段!$B$4:$B$237,0))</f>
        <v>37017200000</v>
      </c>
      <c r="G2474" s="3" t="str">
        <f t="shared" si="190"/>
        <v>山东二干|济南青岛3号管道光缆:昌乐北局-潍坊四平路</v>
      </c>
      <c r="H2474" s="3">
        <f>INDEX(光放段!$B$4:$B$237,MATCH(纤芯!G2474,光放段!$C$4:$C$237,0))</f>
        <v>37017202000</v>
      </c>
      <c r="I2474" s="3" t="str">
        <f t="shared" si="191"/>
        <v>济南青岛3号管道光缆</v>
      </c>
      <c r="J2474" s="3" t="str">
        <f>INDEX(子缆名称!$B$4:$B$29,纤芯!M2474)</f>
        <v>D缆</v>
      </c>
      <c r="K2474" s="3">
        <v>41</v>
      </c>
      <c r="L2474" s="3">
        <f t="shared" si="192"/>
        <v>5</v>
      </c>
      <c r="M2474" s="3">
        <f t="shared" si="193"/>
        <v>4</v>
      </c>
      <c r="N2474" s="3" t="s">
        <v>65</v>
      </c>
      <c r="O2474" s="3">
        <f>COUNTIF([1]局站!$D$4:$D$172,"="&amp;N2474)</f>
        <v>1</v>
      </c>
      <c r="P2474" s="3">
        <v>0</v>
      </c>
      <c r="Q2474" s="3">
        <v>0</v>
      </c>
      <c r="R2474" s="3">
        <v>0</v>
      </c>
      <c r="S2474" s="3" t="s">
        <v>66</v>
      </c>
      <c r="T2474" s="3">
        <f>COUNTIF([1]局站!$D$4:$D$172,"="&amp;S2474)</f>
        <v>1</v>
      </c>
      <c r="U2474" s="3">
        <v>0</v>
      </c>
      <c r="V2474" s="3">
        <v>0</v>
      </c>
      <c r="W2474" s="3">
        <v>0</v>
      </c>
      <c r="X2474" s="3" t="s">
        <v>1214</v>
      </c>
      <c r="Y2474" s="3" t="s">
        <v>880</v>
      </c>
      <c r="Z2474" s="3" t="str">
        <f>INDEX(业务类型!$C$4:$C$8,MATCH(纤芯!Y2474,业务类型!$B$4:$B$8,0))</f>
        <v>IDLE</v>
      </c>
      <c r="AA2474" s="3"/>
    </row>
    <row r="2475" spans="1:27" ht="33" x14ac:dyDescent="0.2">
      <c r="A2475" s="3">
        <v>2472</v>
      </c>
      <c r="B2475" s="3">
        <f t="shared" si="194"/>
        <v>37017202042</v>
      </c>
      <c r="C2475" s="3" t="s">
        <v>1166</v>
      </c>
      <c r="D2475" s="3" t="s">
        <v>217</v>
      </c>
      <c r="E2475" s="3" t="str">
        <f>INDEX(光放段!$G$4:$G$237,MATCH(纤芯!G2475,光放段!$C$4:$C$237,0))</f>
        <v>山东二干|济南青岛3号管道光缆:淄博柳泉路-潍坊四平路</v>
      </c>
      <c r="F2475" s="3">
        <f>INDEX(光放段!$I$4:$I$237,MATCH(纤芯!H2475,光放段!$B$4:$B$237,0))</f>
        <v>37017200000</v>
      </c>
      <c r="G2475" s="3" t="str">
        <f t="shared" si="190"/>
        <v>山东二干|济南青岛3号管道光缆:昌乐北局-潍坊四平路</v>
      </c>
      <c r="H2475" s="3">
        <f>INDEX(光放段!$B$4:$B$237,MATCH(纤芯!G2475,光放段!$C$4:$C$237,0))</f>
        <v>37017202000</v>
      </c>
      <c r="I2475" s="3" t="str">
        <f t="shared" si="191"/>
        <v>济南青岛3号管道光缆</v>
      </c>
      <c r="J2475" s="3" t="str">
        <f>INDEX(子缆名称!$B$4:$B$29,纤芯!M2475)</f>
        <v>D缆</v>
      </c>
      <c r="K2475" s="3">
        <v>42</v>
      </c>
      <c r="L2475" s="3">
        <f t="shared" si="192"/>
        <v>6</v>
      </c>
      <c r="M2475" s="3">
        <f t="shared" si="193"/>
        <v>4</v>
      </c>
      <c r="N2475" s="3" t="s">
        <v>65</v>
      </c>
      <c r="O2475" s="3">
        <f>COUNTIF([1]局站!$D$4:$D$172,"="&amp;N2475)</f>
        <v>1</v>
      </c>
      <c r="P2475" s="3">
        <v>0</v>
      </c>
      <c r="Q2475" s="3">
        <v>0</v>
      </c>
      <c r="R2475" s="3">
        <v>0</v>
      </c>
      <c r="S2475" s="3" t="s">
        <v>66</v>
      </c>
      <c r="T2475" s="3">
        <f>COUNTIF([1]局站!$D$4:$D$172,"="&amp;S2475)</f>
        <v>1</v>
      </c>
      <c r="U2475" s="3">
        <v>0</v>
      </c>
      <c r="V2475" s="3">
        <v>0</v>
      </c>
      <c r="W2475" s="3">
        <v>0</v>
      </c>
      <c r="X2475" s="3" t="s">
        <v>1214</v>
      </c>
      <c r="Y2475" s="3" t="s">
        <v>880</v>
      </c>
      <c r="Z2475" s="3" t="str">
        <f>INDEX(业务类型!$C$4:$C$8,MATCH(纤芯!Y2475,业务类型!$B$4:$B$8,0))</f>
        <v>IDLE</v>
      </c>
      <c r="AA2475" s="3"/>
    </row>
    <row r="2476" spans="1:27" ht="33" x14ac:dyDescent="0.2">
      <c r="A2476" s="3">
        <v>2473</v>
      </c>
      <c r="B2476" s="3">
        <f t="shared" si="194"/>
        <v>37017202043</v>
      </c>
      <c r="C2476" s="3" t="s">
        <v>1166</v>
      </c>
      <c r="D2476" s="3" t="s">
        <v>217</v>
      </c>
      <c r="E2476" s="3" t="str">
        <f>INDEX(光放段!$G$4:$G$237,MATCH(纤芯!G2476,光放段!$C$4:$C$237,0))</f>
        <v>山东二干|济南青岛3号管道光缆:淄博柳泉路-潍坊四平路</v>
      </c>
      <c r="F2476" s="3">
        <f>INDEX(光放段!$I$4:$I$237,MATCH(纤芯!H2476,光放段!$B$4:$B$237,0))</f>
        <v>37017200000</v>
      </c>
      <c r="G2476" s="3" t="str">
        <f t="shared" si="190"/>
        <v>山东二干|济南青岛3号管道光缆:昌乐北局-潍坊四平路</v>
      </c>
      <c r="H2476" s="3">
        <f>INDEX(光放段!$B$4:$B$237,MATCH(纤芯!G2476,光放段!$C$4:$C$237,0))</f>
        <v>37017202000</v>
      </c>
      <c r="I2476" s="3" t="str">
        <f t="shared" si="191"/>
        <v>济南青岛3号管道光缆</v>
      </c>
      <c r="J2476" s="3" t="str">
        <f>INDEX(子缆名称!$B$4:$B$29,纤芯!M2476)</f>
        <v>D缆</v>
      </c>
      <c r="K2476" s="3">
        <v>43</v>
      </c>
      <c r="L2476" s="3">
        <f t="shared" si="192"/>
        <v>7</v>
      </c>
      <c r="M2476" s="3">
        <f t="shared" si="193"/>
        <v>4</v>
      </c>
      <c r="N2476" s="3" t="s">
        <v>65</v>
      </c>
      <c r="O2476" s="3">
        <f>COUNTIF([1]局站!$D$4:$D$172,"="&amp;N2476)</f>
        <v>1</v>
      </c>
      <c r="P2476" s="3">
        <v>0</v>
      </c>
      <c r="Q2476" s="3">
        <v>0</v>
      </c>
      <c r="R2476" s="3">
        <v>0</v>
      </c>
      <c r="S2476" s="3" t="s">
        <v>66</v>
      </c>
      <c r="T2476" s="3">
        <f>COUNTIF([1]局站!$D$4:$D$172,"="&amp;S2476)</f>
        <v>1</v>
      </c>
      <c r="U2476" s="3">
        <v>0</v>
      </c>
      <c r="V2476" s="3">
        <v>0</v>
      </c>
      <c r="W2476" s="3">
        <v>0</v>
      </c>
      <c r="X2476" s="3" t="s">
        <v>1214</v>
      </c>
      <c r="Y2476" s="3" t="s">
        <v>880</v>
      </c>
      <c r="Z2476" s="3" t="str">
        <f>INDEX(业务类型!$C$4:$C$8,MATCH(纤芯!Y2476,业务类型!$B$4:$B$8,0))</f>
        <v>IDLE</v>
      </c>
      <c r="AA2476" s="3"/>
    </row>
    <row r="2477" spans="1:27" ht="33" x14ac:dyDescent="0.2">
      <c r="A2477" s="3">
        <v>2474</v>
      </c>
      <c r="B2477" s="3">
        <f t="shared" si="194"/>
        <v>37017202044</v>
      </c>
      <c r="C2477" s="3" t="s">
        <v>1166</v>
      </c>
      <c r="D2477" s="3" t="s">
        <v>217</v>
      </c>
      <c r="E2477" s="3" t="str">
        <f>INDEX(光放段!$G$4:$G$237,MATCH(纤芯!G2477,光放段!$C$4:$C$237,0))</f>
        <v>山东二干|济南青岛3号管道光缆:淄博柳泉路-潍坊四平路</v>
      </c>
      <c r="F2477" s="3">
        <f>INDEX(光放段!$I$4:$I$237,MATCH(纤芯!H2477,光放段!$B$4:$B$237,0))</f>
        <v>37017200000</v>
      </c>
      <c r="G2477" s="3" t="str">
        <f t="shared" si="190"/>
        <v>山东二干|济南青岛3号管道光缆:昌乐北局-潍坊四平路</v>
      </c>
      <c r="H2477" s="3">
        <f>INDEX(光放段!$B$4:$B$237,MATCH(纤芯!G2477,光放段!$C$4:$C$237,0))</f>
        <v>37017202000</v>
      </c>
      <c r="I2477" s="3" t="str">
        <f t="shared" si="191"/>
        <v>济南青岛3号管道光缆</v>
      </c>
      <c r="J2477" s="3" t="str">
        <f>INDEX(子缆名称!$B$4:$B$29,纤芯!M2477)</f>
        <v>D缆</v>
      </c>
      <c r="K2477" s="3">
        <v>44</v>
      </c>
      <c r="L2477" s="3">
        <f t="shared" si="192"/>
        <v>8</v>
      </c>
      <c r="M2477" s="3">
        <f t="shared" si="193"/>
        <v>4</v>
      </c>
      <c r="N2477" s="3" t="s">
        <v>65</v>
      </c>
      <c r="O2477" s="3">
        <f>COUNTIF([1]局站!$D$4:$D$172,"="&amp;N2477)</f>
        <v>1</v>
      </c>
      <c r="P2477" s="3">
        <v>0</v>
      </c>
      <c r="Q2477" s="3">
        <v>0</v>
      </c>
      <c r="R2477" s="3">
        <v>0</v>
      </c>
      <c r="S2477" s="3" t="s">
        <v>66</v>
      </c>
      <c r="T2477" s="3">
        <f>COUNTIF([1]局站!$D$4:$D$172,"="&amp;S2477)</f>
        <v>1</v>
      </c>
      <c r="U2477" s="3">
        <v>0</v>
      </c>
      <c r="V2477" s="3">
        <v>0</v>
      </c>
      <c r="W2477" s="3">
        <v>0</v>
      </c>
      <c r="X2477" s="3" t="s">
        <v>1214</v>
      </c>
      <c r="Y2477" s="3" t="s">
        <v>880</v>
      </c>
      <c r="Z2477" s="3" t="str">
        <f>INDEX(业务类型!$C$4:$C$8,MATCH(纤芯!Y2477,业务类型!$B$4:$B$8,0))</f>
        <v>IDLE</v>
      </c>
      <c r="AA2477" s="3"/>
    </row>
    <row r="2478" spans="1:27" ht="33" x14ac:dyDescent="0.2">
      <c r="A2478" s="3">
        <v>2475</v>
      </c>
      <c r="B2478" s="3">
        <f t="shared" si="194"/>
        <v>37017202045</v>
      </c>
      <c r="C2478" s="3" t="s">
        <v>1166</v>
      </c>
      <c r="D2478" s="3" t="s">
        <v>217</v>
      </c>
      <c r="E2478" s="3" t="str">
        <f>INDEX(光放段!$G$4:$G$237,MATCH(纤芯!G2478,光放段!$C$4:$C$237,0))</f>
        <v>山东二干|济南青岛3号管道光缆:淄博柳泉路-潍坊四平路</v>
      </c>
      <c r="F2478" s="3">
        <f>INDEX(光放段!$I$4:$I$237,MATCH(纤芯!H2478,光放段!$B$4:$B$237,0))</f>
        <v>37017200000</v>
      </c>
      <c r="G2478" s="3" t="str">
        <f t="shared" si="190"/>
        <v>山东二干|济南青岛3号管道光缆:昌乐北局-潍坊四平路</v>
      </c>
      <c r="H2478" s="3">
        <f>INDEX(光放段!$B$4:$B$237,MATCH(纤芯!G2478,光放段!$C$4:$C$237,0))</f>
        <v>37017202000</v>
      </c>
      <c r="I2478" s="3" t="str">
        <f t="shared" si="191"/>
        <v>济南青岛3号管道光缆</v>
      </c>
      <c r="J2478" s="3" t="str">
        <f>INDEX(子缆名称!$B$4:$B$29,纤芯!M2478)</f>
        <v>D缆</v>
      </c>
      <c r="K2478" s="3">
        <v>45</v>
      </c>
      <c r="L2478" s="3">
        <f t="shared" si="192"/>
        <v>9</v>
      </c>
      <c r="M2478" s="3">
        <f t="shared" si="193"/>
        <v>4</v>
      </c>
      <c r="N2478" s="3" t="s">
        <v>65</v>
      </c>
      <c r="O2478" s="3">
        <f>COUNTIF([1]局站!$D$4:$D$172,"="&amp;N2478)</f>
        <v>1</v>
      </c>
      <c r="P2478" s="3">
        <v>0</v>
      </c>
      <c r="Q2478" s="3">
        <v>0</v>
      </c>
      <c r="R2478" s="3">
        <v>0</v>
      </c>
      <c r="S2478" s="3" t="s">
        <v>66</v>
      </c>
      <c r="T2478" s="3">
        <f>COUNTIF([1]局站!$D$4:$D$172,"="&amp;S2478)</f>
        <v>1</v>
      </c>
      <c r="U2478" s="3">
        <v>0</v>
      </c>
      <c r="V2478" s="3">
        <v>0</v>
      </c>
      <c r="W2478" s="3">
        <v>0</v>
      </c>
      <c r="X2478" s="3" t="s">
        <v>1214</v>
      </c>
      <c r="Y2478" s="3" t="s">
        <v>880</v>
      </c>
      <c r="Z2478" s="3" t="str">
        <f>INDEX(业务类型!$C$4:$C$8,MATCH(纤芯!Y2478,业务类型!$B$4:$B$8,0))</f>
        <v>IDLE</v>
      </c>
      <c r="AA2478" s="3"/>
    </row>
    <row r="2479" spans="1:27" ht="33" x14ac:dyDescent="0.2">
      <c r="A2479" s="3">
        <v>2476</v>
      </c>
      <c r="B2479" s="3">
        <f t="shared" si="194"/>
        <v>37017202046</v>
      </c>
      <c r="C2479" s="3" t="s">
        <v>1166</v>
      </c>
      <c r="D2479" s="3" t="s">
        <v>217</v>
      </c>
      <c r="E2479" s="3" t="str">
        <f>INDEX(光放段!$G$4:$G$237,MATCH(纤芯!G2479,光放段!$C$4:$C$237,0))</f>
        <v>山东二干|济南青岛3号管道光缆:淄博柳泉路-潍坊四平路</v>
      </c>
      <c r="F2479" s="3">
        <f>INDEX(光放段!$I$4:$I$237,MATCH(纤芯!H2479,光放段!$B$4:$B$237,0))</f>
        <v>37017200000</v>
      </c>
      <c r="G2479" s="3" t="str">
        <f t="shared" si="190"/>
        <v>山东二干|济南青岛3号管道光缆:昌乐北局-潍坊四平路</v>
      </c>
      <c r="H2479" s="3">
        <f>INDEX(光放段!$B$4:$B$237,MATCH(纤芯!G2479,光放段!$C$4:$C$237,0))</f>
        <v>37017202000</v>
      </c>
      <c r="I2479" s="3" t="str">
        <f t="shared" si="191"/>
        <v>济南青岛3号管道光缆</v>
      </c>
      <c r="J2479" s="3" t="str">
        <f>INDEX(子缆名称!$B$4:$B$29,纤芯!M2479)</f>
        <v>D缆</v>
      </c>
      <c r="K2479" s="3">
        <v>46</v>
      </c>
      <c r="L2479" s="3">
        <f t="shared" si="192"/>
        <v>10</v>
      </c>
      <c r="M2479" s="3">
        <f t="shared" si="193"/>
        <v>4</v>
      </c>
      <c r="N2479" s="3" t="s">
        <v>65</v>
      </c>
      <c r="O2479" s="3">
        <f>COUNTIF([1]局站!$D$4:$D$172,"="&amp;N2479)</f>
        <v>1</v>
      </c>
      <c r="P2479" s="3">
        <v>0</v>
      </c>
      <c r="Q2479" s="3">
        <v>0</v>
      </c>
      <c r="R2479" s="3">
        <v>0</v>
      </c>
      <c r="S2479" s="3" t="s">
        <v>66</v>
      </c>
      <c r="T2479" s="3">
        <f>COUNTIF([1]局站!$D$4:$D$172,"="&amp;S2479)</f>
        <v>1</v>
      </c>
      <c r="U2479" s="3">
        <v>0</v>
      </c>
      <c r="V2479" s="3">
        <v>0</v>
      </c>
      <c r="W2479" s="3">
        <v>0</v>
      </c>
      <c r="X2479" s="3" t="s">
        <v>1214</v>
      </c>
      <c r="Y2479" s="3" t="s">
        <v>880</v>
      </c>
      <c r="Z2479" s="3" t="str">
        <f>INDEX(业务类型!$C$4:$C$8,MATCH(纤芯!Y2479,业务类型!$B$4:$B$8,0))</f>
        <v>IDLE</v>
      </c>
      <c r="AA2479" s="3"/>
    </row>
    <row r="2480" spans="1:27" ht="33" x14ac:dyDescent="0.2">
      <c r="A2480" s="3">
        <v>2477</v>
      </c>
      <c r="B2480" s="3">
        <f t="shared" si="194"/>
        <v>37017202047</v>
      </c>
      <c r="C2480" s="3" t="s">
        <v>1166</v>
      </c>
      <c r="D2480" s="3" t="s">
        <v>217</v>
      </c>
      <c r="E2480" s="3" t="str">
        <f>INDEX(光放段!$G$4:$G$237,MATCH(纤芯!G2480,光放段!$C$4:$C$237,0))</f>
        <v>山东二干|济南青岛3号管道光缆:淄博柳泉路-潍坊四平路</v>
      </c>
      <c r="F2480" s="3">
        <f>INDEX(光放段!$I$4:$I$237,MATCH(纤芯!H2480,光放段!$B$4:$B$237,0))</f>
        <v>37017200000</v>
      </c>
      <c r="G2480" s="3" t="str">
        <f t="shared" si="190"/>
        <v>山东二干|济南青岛3号管道光缆:昌乐北局-潍坊四平路</v>
      </c>
      <c r="H2480" s="3">
        <f>INDEX(光放段!$B$4:$B$237,MATCH(纤芯!G2480,光放段!$C$4:$C$237,0))</f>
        <v>37017202000</v>
      </c>
      <c r="I2480" s="3" t="str">
        <f t="shared" si="191"/>
        <v>济南青岛3号管道光缆</v>
      </c>
      <c r="J2480" s="3" t="str">
        <f>INDEX(子缆名称!$B$4:$B$29,纤芯!M2480)</f>
        <v>D缆</v>
      </c>
      <c r="K2480" s="3">
        <v>47</v>
      </c>
      <c r="L2480" s="3">
        <f t="shared" si="192"/>
        <v>11</v>
      </c>
      <c r="M2480" s="3">
        <f t="shared" si="193"/>
        <v>4</v>
      </c>
      <c r="N2480" s="3" t="s">
        <v>65</v>
      </c>
      <c r="O2480" s="3">
        <f>COUNTIF([1]局站!$D$4:$D$172,"="&amp;N2480)</f>
        <v>1</v>
      </c>
      <c r="P2480" s="3">
        <v>0</v>
      </c>
      <c r="Q2480" s="3">
        <v>0</v>
      </c>
      <c r="R2480" s="3">
        <v>0</v>
      </c>
      <c r="S2480" s="3" t="s">
        <v>66</v>
      </c>
      <c r="T2480" s="3">
        <f>COUNTIF([1]局站!$D$4:$D$172,"="&amp;S2480)</f>
        <v>1</v>
      </c>
      <c r="U2480" s="3">
        <v>0</v>
      </c>
      <c r="V2480" s="3">
        <v>0</v>
      </c>
      <c r="W2480" s="3">
        <v>0</v>
      </c>
      <c r="X2480" s="3" t="s">
        <v>1214</v>
      </c>
      <c r="Y2480" s="3" t="s">
        <v>880</v>
      </c>
      <c r="Z2480" s="3" t="str">
        <f>INDEX(业务类型!$C$4:$C$8,MATCH(纤芯!Y2480,业务类型!$B$4:$B$8,0))</f>
        <v>IDLE</v>
      </c>
      <c r="AA2480" s="3"/>
    </row>
    <row r="2481" spans="1:27" ht="33" x14ac:dyDescent="0.2">
      <c r="A2481" s="3">
        <v>2478</v>
      </c>
      <c r="B2481" s="3">
        <f t="shared" si="194"/>
        <v>37017202048</v>
      </c>
      <c r="C2481" s="3" t="s">
        <v>1166</v>
      </c>
      <c r="D2481" s="3" t="s">
        <v>217</v>
      </c>
      <c r="E2481" s="3" t="str">
        <f>INDEX(光放段!$G$4:$G$237,MATCH(纤芯!G2481,光放段!$C$4:$C$237,0))</f>
        <v>山东二干|济南青岛3号管道光缆:淄博柳泉路-潍坊四平路</v>
      </c>
      <c r="F2481" s="3">
        <f>INDEX(光放段!$I$4:$I$237,MATCH(纤芯!H2481,光放段!$B$4:$B$237,0))</f>
        <v>37017200000</v>
      </c>
      <c r="G2481" s="3" t="str">
        <f t="shared" si="190"/>
        <v>山东二干|济南青岛3号管道光缆:昌乐北局-潍坊四平路</v>
      </c>
      <c r="H2481" s="3">
        <f>INDEX(光放段!$B$4:$B$237,MATCH(纤芯!G2481,光放段!$C$4:$C$237,0))</f>
        <v>37017202000</v>
      </c>
      <c r="I2481" s="3" t="str">
        <f t="shared" si="191"/>
        <v>济南青岛3号管道光缆</v>
      </c>
      <c r="J2481" s="3" t="str">
        <f>INDEX(子缆名称!$B$4:$B$29,纤芯!M2481)</f>
        <v>D缆</v>
      </c>
      <c r="K2481" s="3">
        <v>48</v>
      </c>
      <c r="L2481" s="3">
        <f t="shared" si="192"/>
        <v>12</v>
      </c>
      <c r="M2481" s="3">
        <f t="shared" si="193"/>
        <v>4</v>
      </c>
      <c r="N2481" s="3" t="s">
        <v>65</v>
      </c>
      <c r="O2481" s="3">
        <f>COUNTIF([1]局站!$D$4:$D$172,"="&amp;N2481)</f>
        <v>1</v>
      </c>
      <c r="P2481" s="3">
        <v>0</v>
      </c>
      <c r="Q2481" s="3">
        <v>0</v>
      </c>
      <c r="R2481" s="3">
        <v>0</v>
      </c>
      <c r="S2481" s="3" t="s">
        <v>66</v>
      </c>
      <c r="T2481" s="3">
        <f>COUNTIF([1]局站!$D$4:$D$172,"="&amp;S2481)</f>
        <v>1</v>
      </c>
      <c r="U2481" s="3">
        <v>0</v>
      </c>
      <c r="V2481" s="3">
        <v>0</v>
      </c>
      <c r="W2481" s="3">
        <v>0</v>
      </c>
      <c r="X2481" s="3" t="s">
        <v>1214</v>
      </c>
      <c r="Y2481" s="3" t="s">
        <v>880</v>
      </c>
      <c r="Z2481" s="3" t="str">
        <f>INDEX(业务类型!$C$4:$C$8,MATCH(纤芯!Y2481,业务类型!$B$4:$B$8,0))</f>
        <v>IDLE</v>
      </c>
      <c r="AA2481" s="3"/>
    </row>
    <row r="2482" spans="1:27" ht="33" x14ac:dyDescent="0.2">
      <c r="A2482" s="3">
        <v>2479</v>
      </c>
      <c r="B2482" s="3">
        <f t="shared" si="194"/>
        <v>37017202049</v>
      </c>
      <c r="C2482" s="3" t="s">
        <v>1166</v>
      </c>
      <c r="D2482" s="3" t="s">
        <v>217</v>
      </c>
      <c r="E2482" s="3" t="str">
        <f>INDEX(光放段!$G$4:$G$237,MATCH(纤芯!G2482,光放段!$C$4:$C$237,0))</f>
        <v>山东二干|济南青岛3号管道光缆:淄博柳泉路-潍坊四平路</v>
      </c>
      <c r="F2482" s="3">
        <f>INDEX(光放段!$I$4:$I$237,MATCH(纤芯!H2482,光放段!$B$4:$B$237,0))</f>
        <v>37017200000</v>
      </c>
      <c r="G2482" s="3" t="str">
        <f t="shared" si="190"/>
        <v>山东二干|济南青岛3号管道光缆:昌乐北局-潍坊四平路</v>
      </c>
      <c r="H2482" s="3">
        <f>INDEX(光放段!$B$4:$B$237,MATCH(纤芯!G2482,光放段!$C$4:$C$237,0))</f>
        <v>37017202000</v>
      </c>
      <c r="I2482" s="3" t="str">
        <f t="shared" si="191"/>
        <v>济南青岛3号管道光缆</v>
      </c>
      <c r="J2482" s="3" t="str">
        <f>INDEX(子缆名称!$B$4:$B$29,纤芯!M2482)</f>
        <v>E缆</v>
      </c>
      <c r="K2482" s="3">
        <v>49</v>
      </c>
      <c r="L2482" s="3">
        <f t="shared" si="192"/>
        <v>1</v>
      </c>
      <c r="M2482" s="3">
        <f t="shared" si="193"/>
        <v>5</v>
      </c>
      <c r="N2482" s="3" t="s">
        <v>65</v>
      </c>
      <c r="O2482" s="3">
        <f>COUNTIF([1]局站!$D$4:$D$172,"="&amp;N2482)</f>
        <v>1</v>
      </c>
      <c r="P2482" s="3">
        <v>0</v>
      </c>
      <c r="Q2482" s="3">
        <v>0</v>
      </c>
      <c r="R2482" s="3">
        <v>0</v>
      </c>
      <c r="S2482" s="3" t="s">
        <v>66</v>
      </c>
      <c r="T2482" s="3">
        <f>COUNTIF([1]局站!$D$4:$D$172,"="&amp;S2482)</f>
        <v>1</v>
      </c>
      <c r="U2482" s="3">
        <v>0</v>
      </c>
      <c r="V2482" s="3">
        <v>0</v>
      </c>
      <c r="W2482" s="3">
        <v>0</v>
      </c>
      <c r="X2482" s="3" t="s">
        <v>1214</v>
      </c>
      <c r="Y2482" s="3" t="s">
        <v>852</v>
      </c>
      <c r="Z2482" s="3" t="str">
        <f>INDEX(业务类型!$C$4:$C$8,MATCH(纤芯!Y2482,业务类型!$B$4:$B$8,0))</f>
        <v>TWO</v>
      </c>
      <c r="AA2482" s="3" t="s">
        <v>955</v>
      </c>
    </row>
    <row r="2483" spans="1:27" ht="33" x14ac:dyDescent="0.2">
      <c r="A2483" s="3">
        <v>2480</v>
      </c>
      <c r="B2483" s="3">
        <f t="shared" si="194"/>
        <v>37017202050</v>
      </c>
      <c r="C2483" s="3" t="s">
        <v>1166</v>
      </c>
      <c r="D2483" s="3" t="s">
        <v>217</v>
      </c>
      <c r="E2483" s="3" t="str">
        <f>INDEX(光放段!$G$4:$G$237,MATCH(纤芯!G2483,光放段!$C$4:$C$237,0))</f>
        <v>山东二干|济南青岛3号管道光缆:淄博柳泉路-潍坊四平路</v>
      </c>
      <c r="F2483" s="3">
        <f>INDEX(光放段!$I$4:$I$237,MATCH(纤芯!H2483,光放段!$B$4:$B$237,0))</f>
        <v>37017200000</v>
      </c>
      <c r="G2483" s="3" t="str">
        <f t="shared" si="190"/>
        <v>山东二干|济南青岛3号管道光缆:昌乐北局-潍坊四平路</v>
      </c>
      <c r="H2483" s="3">
        <f>INDEX(光放段!$B$4:$B$237,MATCH(纤芯!G2483,光放段!$C$4:$C$237,0))</f>
        <v>37017202000</v>
      </c>
      <c r="I2483" s="3" t="str">
        <f t="shared" si="191"/>
        <v>济南青岛3号管道光缆</v>
      </c>
      <c r="J2483" s="3" t="str">
        <f>INDEX(子缆名称!$B$4:$B$29,纤芯!M2483)</f>
        <v>E缆</v>
      </c>
      <c r="K2483" s="3">
        <v>50</v>
      </c>
      <c r="L2483" s="3">
        <f t="shared" si="192"/>
        <v>2</v>
      </c>
      <c r="M2483" s="3">
        <f t="shared" si="193"/>
        <v>5</v>
      </c>
      <c r="N2483" s="3" t="s">
        <v>65</v>
      </c>
      <c r="O2483" s="3">
        <f>COUNTIF([1]局站!$D$4:$D$172,"="&amp;N2483)</f>
        <v>1</v>
      </c>
      <c r="P2483" s="3">
        <v>0</v>
      </c>
      <c r="Q2483" s="3">
        <v>0</v>
      </c>
      <c r="R2483" s="3">
        <v>0</v>
      </c>
      <c r="S2483" s="3" t="s">
        <v>66</v>
      </c>
      <c r="T2483" s="3">
        <f>COUNTIF([1]局站!$D$4:$D$172,"="&amp;S2483)</f>
        <v>1</v>
      </c>
      <c r="U2483" s="3">
        <v>0</v>
      </c>
      <c r="V2483" s="3">
        <v>0</v>
      </c>
      <c r="W2483" s="3">
        <v>0</v>
      </c>
      <c r="X2483" s="3" t="s">
        <v>1214</v>
      </c>
      <c r="Y2483" s="3" t="s">
        <v>852</v>
      </c>
      <c r="Z2483" s="3" t="str">
        <f>INDEX(业务类型!$C$4:$C$8,MATCH(纤芯!Y2483,业务类型!$B$4:$B$8,0))</f>
        <v>TWO</v>
      </c>
      <c r="AA2483" s="3" t="s">
        <v>955</v>
      </c>
    </row>
    <row r="2484" spans="1:27" ht="33" x14ac:dyDescent="0.2">
      <c r="A2484" s="3">
        <v>2481</v>
      </c>
      <c r="B2484" s="3">
        <f t="shared" si="194"/>
        <v>37017202051</v>
      </c>
      <c r="C2484" s="3" t="s">
        <v>1166</v>
      </c>
      <c r="D2484" s="3" t="s">
        <v>217</v>
      </c>
      <c r="E2484" s="3" t="str">
        <f>INDEX(光放段!$G$4:$G$237,MATCH(纤芯!G2484,光放段!$C$4:$C$237,0))</f>
        <v>山东二干|济南青岛3号管道光缆:淄博柳泉路-潍坊四平路</v>
      </c>
      <c r="F2484" s="3">
        <f>INDEX(光放段!$I$4:$I$237,MATCH(纤芯!H2484,光放段!$B$4:$B$237,0))</f>
        <v>37017200000</v>
      </c>
      <c r="G2484" s="3" t="str">
        <f t="shared" si="190"/>
        <v>山东二干|济南青岛3号管道光缆:昌乐北局-潍坊四平路</v>
      </c>
      <c r="H2484" s="3">
        <f>INDEX(光放段!$B$4:$B$237,MATCH(纤芯!G2484,光放段!$C$4:$C$237,0))</f>
        <v>37017202000</v>
      </c>
      <c r="I2484" s="3" t="str">
        <f t="shared" si="191"/>
        <v>济南青岛3号管道光缆</v>
      </c>
      <c r="J2484" s="3" t="str">
        <f>INDEX(子缆名称!$B$4:$B$29,纤芯!M2484)</f>
        <v>E缆</v>
      </c>
      <c r="K2484" s="3">
        <v>51</v>
      </c>
      <c r="L2484" s="3">
        <f t="shared" si="192"/>
        <v>3</v>
      </c>
      <c r="M2484" s="3">
        <f t="shared" si="193"/>
        <v>5</v>
      </c>
      <c r="N2484" s="3" t="s">
        <v>65</v>
      </c>
      <c r="O2484" s="3">
        <f>COUNTIF([1]局站!$D$4:$D$172,"="&amp;N2484)</f>
        <v>1</v>
      </c>
      <c r="P2484" s="3">
        <v>0</v>
      </c>
      <c r="Q2484" s="3">
        <v>0</v>
      </c>
      <c r="R2484" s="3">
        <v>0</v>
      </c>
      <c r="S2484" s="3" t="s">
        <v>66</v>
      </c>
      <c r="T2484" s="3">
        <f>COUNTIF([1]局站!$D$4:$D$172,"="&amp;S2484)</f>
        <v>1</v>
      </c>
      <c r="U2484" s="3">
        <v>0</v>
      </c>
      <c r="V2484" s="3">
        <v>0</v>
      </c>
      <c r="W2484" s="3">
        <v>0</v>
      </c>
      <c r="X2484" s="3" t="s">
        <v>1214</v>
      </c>
      <c r="Y2484" s="3" t="s">
        <v>880</v>
      </c>
      <c r="Z2484" s="3" t="str">
        <f>INDEX(业务类型!$C$4:$C$8,MATCH(纤芯!Y2484,业务类型!$B$4:$B$8,0))</f>
        <v>IDLE</v>
      </c>
      <c r="AA2484" s="3"/>
    </row>
    <row r="2485" spans="1:27" ht="33" x14ac:dyDescent="0.2">
      <c r="A2485" s="3">
        <v>2482</v>
      </c>
      <c r="B2485" s="3">
        <f t="shared" si="194"/>
        <v>37017202052</v>
      </c>
      <c r="C2485" s="3" t="s">
        <v>1166</v>
      </c>
      <c r="D2485" s="3" t="s">
        <v>217</v>
      </c>
      <c r="E2485" s="3" t="str">
        <f>INDEX(光放段!$G$4:$G$237,MATCH(纤芯!G2485,光放段!$C$4:$C$237,0))</f>
        <v>山东二干|济南青岛3号管道光缆:淄博柳泉路-潍坊四平路</v>
      </c>
      <c r="F2485" s="3">
        <f>INDEX(光放段!$I$4:$I$237,MATCH(纤芯!H2485,光放段!$B$4:$B$237,0))</f>
        <v>37017200000</v>
      </c>
      <c r="G2485" s="3" t="str">
        <f t="shared" si="190"/>
        <v>山东二干|济南青岛3号管道光缆:昌乐北局-潍坊四平路</v>
      </c>
      <c r="H2485" s="3">
        <f>INDEX(光放段!$B$4:$B$237,MATCH(纤芯!G2485,光放段!$C$4:$C$237,0))</f>
        <v>37017202000</v>
      </c>
      <c r="I2485" s="3" t="str">
        <f t="shared" si="191"/>
        <v>济南青岛3号管道光缆</v>
      </c>
      <c r="J2485" s="3" t="str">
        <f>INDEX(子缆名称!$B$4:$B$29,纤芯!M2485)</f>
        <v>E缆</v>
      </c>
      <c r="K2485" s="3">
        <v>52</v>
      </c>
      <c r="L2485" s="3">
        <f t="shared" si="192"/>
        <v>4</v>
      </c>
      <c r="M2485" s="3">
        <f t="shared" si="193"/>
        <v>5</v>
      </c>
      <c r="N2485" s="3" t="s">
        <v>65</v>
      </c>
      <c r="O2485" s="3">
        <f>COUNTIF([1]局站!$D$4:$D$172,"="&amp;N2485)</f>
        <v>1</v>
      </c>
      <c r="P2485" s="3">
        <v>0</v>
      </c>
      <c r="Q2485" s="3">
        <v>0</v>
      </c>
      <c r="R2485" s="3">
        <v>0</v>
      </c>
      <c r="S2485" s="3" t="s">
        <v>66</v>
      </c>
      <c r="T2485" s="3">
        <f>COUNTIF([1]局站!$D$4:$D$172,"="&amp;S2485)</f>
        <v>1</v>
      </c>
      <c r="U2485" s="3">
        <v>0</v>
      </c>
      <c r="V2485" s="3">
        <v>0</v>
      </c>
      <c r="W2485" s="3">
        <v>0</v>
      </c>
      <c r="X2485" s="3" t="s">
        <v>1214</v>
      </c>
      <c r="Y2485" s="3" t="s">
        <v>880</v>
      </c>
      <c r="Z2485" s="3" t="str">
        <f>INDEX(业务类型!$C$4:$C$8,MATCH(纤芯!Y2485,业务类型!$B$4:$B$8,0))</f>
        <v>IDLE</v>
      </c>
      <c r="AA2485" s="3"/>
    </row>
    <row r="2486" spans="1:27" ht="33" x14ac:dyDescent="0.2">
      <c r="A2486" s="3">
        <v>2483</v>
      </c>
      <c r="B2486" s="3">
        <f t="shared" si="194"/>
        <v>37017202053</v>
      </c>
      <c r="C2486" s="3" t="s">
        <v>1166</v>
      </c>
      <c r="D2486" s="3" t="s">
        <v>217</v>
      </c>
      <c r="E2486" s="3" t="str">
        <f>INDEX(光放段!$G$4:$G$237,MATCH(纤芯!G2486,光放段!$C$4:$C$237,0))</f>
        <v>山东二干|济南青岛3号管道光缆:淄博柳泉路-潍坊四平路</v>
      </c>
      <c r="F2486" s="3">
        <f>INDEX(光放段!$I$4:$I$237,MATCH(纤芯!H2486,光放段!$B$4:$B$237,0))</f>
        <v>37017200000</v>
      </c>
      <c r="G2486" s="3" t="str">
        <f t="shared" si="190"/>
        <v>山东二干|济南青岛3号管道光缆:昌乐北局-潍坊四平路</v>
      </c>
      <c r="H2486" s="3">
        <f>INDEX(光放段!$B$4:$B$237,MATCH(纤芯!G2486,光放段!$C$4:$C$237,0))</f>
        <v>37017202000</v>
      </c>
      <c r="I2486" s="3" t="str">
        <f t="shared" si="191"/>
        <v>济南青岛3号管道光缆</v>
      </c>
      <c r="J2486" s="3" t="str">
        <f>INDEX(子缆名称!$B$4:$B$29,纤芯!M2486)</f>
        <v>E缆</v>
      </c>
      <c r="K2486" s="3">
        <v>53</v>
      </c>
      <c r="L2486" s="3">
        <f t="shared" si="192"/>
        <v>5</v>
      </c>
      <c r="M2486" s="3">
        <f t="shared" si="193"/>
        <v>5</v>
      </c>
      <c r="N2486" s="3" t="s">
        <v>65</v>
      </c>
      <c r="O2486" s="3">
        <f>COUNTIF([1]局站!$D$4:$D$172,"="&amp;N2486)</f>
        <v>1</v>
      </c>
      <c r="P2486" s="3">
        <v>0</v>
      </c>
      <c r="Q2486" s="3">
        <v>0</v>
      </c>
      <c r="R2486" s="3">
        <v>0</v>
      </c>
      <c r="S2486" s="3" t="s">
        <v>66</v>
      </c>
      <c r="T2486" s="3">
        <f>COUNTIF([1]局站!$D$4:$D$172,"="&amp;S2486)</f>
        <v>1</v>
      </c>
      <c r="U2486" s="3">
        <v>0</v>
      </c>
      <c r="V2486" s="3">
        <v>0</v>
      </c>
      <c r="W2486" s="3">
        <v>0</v>
      </c>
      <c r="X2486" s="3" t="s">
        <v>1214</v>
      </c>
      <c r="Y2486" s="3" t="s">
        <v>880</v>
      </c>
      <c r="Z2486" s="3" t="str">
        <f>INDEX(业务类型!$C$4:$C$8,MATCH(纤芯!Y2486,业务类型!$B$4:$B$8,0))</f>
        <v>IDLE</v>
      </c>
      <c r="AA2486" s="3"/>
    </row>
    <row r="2487" spans="1:27" ht="33" x14ac:dyDescent="0.2">
      <c r="A2487" s="3">
        <v>2484</v>
      </c>
      <c r="B2487" s="3">
        <f t="shared" si="194"/>
        <v>37017202054</v>
      </c>
      <c r="C2487" s="3" t="s">
        <v>1166</v>
      </c>
      <c r="D2487" s="3" t="s">
        <v>217</v>
      </c>
      <c r="E2487" s="3" t="str">
        <f>INDEX(光放段!$G$4:$G$237,MATCH(纤芯!G2487,光放段!$C$4:$C$237,0))</f>
        <v>山东二干|济南青岛3号管道光缆:淄博柳泉路-潍坊四平路</v>
      </c>
      <c r="F2487" s="3">
        <f>INDEX(光放段!$I$4:$I$237,MATCH(纤芯!H2487,光放段!$B$4:$B$237,0))</f>
        <v>37017200000</v>
      </c>
      <c r="G2487" s="3" t="str">
        <f t="shared" si="190"/>
        <v>山东二干|济南青岛3号管道光缆:昌乐北局-潍坊四平路</v>
      </c>
      <c r="H2487" s="3">
        <f>INDEX(光放段!$B$4:$B$237,MATCH(纤芯!G2487,光放段!$C$4:$C$237,0))</f>
        <v>37017202000</v>
      </c>
      <c r="I2487" s="3" t="str">
        <f t="shared" si="191"/>
        <v>济南青岛3号管道光缆</v>
      </c>
      <c r="J2487" s="3" t="str">
        <f>INDEX(子缆名称!$B$4:$B$29,纤芯!M2487)</f>
        <v>E缆</v>
      </c>
      <c r="K2487" s="3">
        <v>54</v>
      </c>
      <c r="L2487" s="3">
        <f t="shared" si="192"/>
        <v>6</v>
      </c>
      <c r="M2487" s="3">
        <f t="shared" si="193"/>
        <v>5</v>
      </c>
      <c r="N2487" s="3" t="s">
        <v>65</v>
      </c>
      <c r="O2487" s="3">
        <f>COUNTIF([1]局站!$D$4:$D$172,"="&amp;N2487)</f>
        <v>1</v>
      </c>
      <c r="P2487" s="3">
        <v>0</v>
      </c>
      <c r="Q2487" s="3">
        <v>0</v>
      </c>
      <c r="R2487" s="3">
        <v>0</v>
      </c>
      <c r="S2487" s="3" t="s">
        <v>66</v>
      </c>
      <c r="T2487" s="3">
        <f>COUNTIF([1]局站!$D$4:$D$172,"="&amp;S2487)</f>
        <v>1</v>
      </c>
      <c r="U2487" s="3">
        <v>0</v>
      </c>
      <c r="V2487" s="3">
        <v>0</v>
      </c>
      <c r="W2487" s="3">
        <v>0</v>
      </c>
      <c r="X2487" s="3" t="s">
        <v>1214</v>
      </c>
      <c r="Y2487" s="3" t="s">
        <v>880</v>
      </c>
      <c r="Z2487" s="3" t="str">
        <f>INDEX(业务类型!$C$4:$C$8,MATCH(纤芯!Y2487,业务类型!$B$4:$B$8,0))</f>
        <v>IDLE</v>
      </c>
      <c r="AA2487" s="3"/>
    </row>
    <row r="2488" spans="1:27" ht="33" x14ac:dyDescent="0.2">
      <c r="A2488" s="3">
        <v>2485</v>
      </c>
      <c r="B2488" s="3">
        <f t="shared" si="194"/>
        <v>37017202055</v>
      </c>
      <c r="C2488" s="3" t="s">
        <v>1166</v>
      </c>
      <c r="D2488" s="3" t="s">
        <v>217</v>
      </c>
      <c r="E2488" s="3" t="str">
        <f>INDEX(光放段!$G$4:$G$237,MATCH(纤芯!G2488,光放段!$C$4:$C$237,0))</f>
        <v>山东二干|济南青岛3号管道光缆:淄博柳泉路-潍坊四平路</v>
      </c>
      <c r="F2488" s="3">
        <f>INDEX(光放段!$I$4:$I$237,MATCH(纤芯!H2488,光放段!$B$4:$B$237,0))</f>
        <v>37017200000</v>
      </c>
      <c r="G2488" s="3" t="str">
        <f t="shared" si="190"/>
        <v>山东二干|济南青岛3号管道光缆:昌乐北局-潍坊四平路</v>
      </c>
      <c r="H2488" s="3">
        <f>INDEX(光放段!$B$4:$B$237,MATCH(纤芯!G2488,光放段!$C$4:$C$237,0))</f>
        <v>37017202000</v>
      </c>
      <c r="I2488" s="3" t="str">
        <f t="shared" si="191"/>
        <v>济南青岛3号管道光缆</v>
      </c>
      <c r="J2488" s="3" t="str">
        <f>INDEX(子缆名称!$B$4:$B$29,纤芯!M2488)</f>
        <v>E缆</v>
      </c>
      <c r="K2488" s="3">
        <v>55</v>
      </c>
      <c r="L2488" s="3">
        <f t="shared" si="192"/>
        <v>7</v>
      </c>
      <c r="M2488" s="3">
        <f t="shared" si="193"/>
        <v>5</v>
      </c>
      <c r="N2488" s="3" t="s">
        <v>65</v>
      </c>
      <c r="O2488" s="3">
        <f>COUNTIF([1]局站!$D$4:$D$172,"="&amp;N2488)</f>
        <v>1</v>
      </c>
      <c r="P2488" s="3">
        <v>0</v>
      </c>
      <c r="Q2488" s="3">
        <v>0</v>
      </c>
      <c r="R2488" s="3">
        <v>0</v>
      </c>
      <c r="S2488" s="3" t="s">
        <v>66</v>
      </c>
      <c r="T2488" s="3">
        <f>COUNTIF([1]局站!$D$4:$D$172,"="&amp;S2488)</f>
        <v>1</v>
      </c>
      <c r="U2488" s="3">
        <v>0</v>
      </c>
      <c r="V2488" s="3">
        <v>0</v>
      </c>
      <c r="W2488" s="3">
        <v>0</v>
      </c>
      <c r="X2488" s="3" t="s">
        <v>1214</v>
      </c>
      <c r="Y2488" s="3" t="s">
        <v>850</v>
      </c>
      <c r="Z2488" s="3" t="str">
        <f>INDEX(业务类型!$C$4:$C$8,MATCH(纤芯!Y2488,业务类型!$B$4:$B$8,0))</f>
        <v>ONE</v>
      </c>
      <c r="AA2488" s="3" t="s">
        <v>991</v>
      </c>
    </row>
    <row r="2489" spans="1:27" ht="33" x14ac:dyDescent="0.2">
      <c r="A2489" s="3">
        <v>2486</v>
      </c>
      <c r="B2489" s="3">
        <f t="shared" si="194"/>
        <v>37017202056</v>
      </c>
      <c r="C2489" s="3" t="s">
        <v>1166</v>
      </c>
      <c r="D2489" s="3" t="s">
        <v>217</v>
      </c>
      <c r="E2489" s="3" t="str">
        <f>INDEX(光放段!$G$4:$G$237,MATCH(纤芯!G2489,光放段!$C$4:$C$237,0))</f>
        <v>山东二干|济南青岛3号管道光缆:淄博柳泉路-潍坊四平路</v>
      </c>
      <c r="F2489" s="3">
        <f>INDEX(光放段!$I$4:$I$237,MATCH(纤芯!H2489,光放段!$B$4:$B$237,0))</f>
        <v>37017200000</v>
      </c>
      <c r="G2489" s="3" t="str">
        <f t="shared" si="190"/>
        <v>山东二干|济南青岛3号管道光缆:昌乐北局-潍坊四平路</v>
      </c>
      <c r="H2489" s="3">
        <f>INDEX(光放段!$B$4:$B$237,MATCH(纤芯!G2489,光放段!$C$4:$C$237,0))</f>
        <v>37017202000</v>
      </c>
      <c r="I2489" s="3" t="str">
        <f t="shared" si="191"/>
        <v>济南青岛3号管道光缆</v>
      </c>
      <c r="J2489" s="3" t="str">
        <f>INDEX(子缆名称!$B$4:$B$29,纤芯!M2489)</f>
        <v>E缆</v>
      </c>
      <c r="K2489" s="3">
        <v>56</v>
      </c>
      <c r="L2489" s="3">
        <f t="shared" si="192"/>
        <v>8</v>
      </c>
      <c r="M2489" s="3">
        <f t="shared" si="193"/>
        <v>5</v>
      </c>
      <c r="N2489" s="3" t="s">
        <v>65</v>
      </c>
      <c r="O2489" s="3">
        <f>COUNTIF([1]局站!$D$4:$D$172,"="&amp;N2489)</f>
        <v>1</v>
      </c>
      <c r="P2489" s="3">
        <v>0</v>
      </c>
      <c r="Q2489" s="3">
        <v>0</v>
      </c>
      <c r="R2489" s="3">
        <v>0</v>
      </c>
      <c r="S2489" s="3" t="s">
        <v>66</v>
      </c>
      <c r="T2489" s="3">
        <f>COUNTIF([1]局站!$D$4:$D$172,"="&amp;S2489)</f>
        <v>1</v>
      </c>
      <c r="U2489" s="3">
        <v>0</v>
      </c>
      <c r="V2489" s="3">
        <v>0</v>
      </c>
      <c r="W2489" s="3">
        <v>0</v>
      </c>
      <c r="X2489" s="3" t="s">
        <v>1214</v>
      </c>
      <c r="Y2489" s="3" t="s">
        <v>850</v>
      </c>
      <c r="Z2489" s="3" t="str">
        <f>INDEX(业务类型!$C$4:$C$8,MATCH(纤芯!Y2489,业务类型!$B$4:$B$8,0))</f>
        <v>ONE</v>
      </c>
      <c r="AA2489" s="3" t="s">
        <v>991</v>
      </c>
    </row>
    <row r="2490" spans="1:27" ht="33" x14ac:dyDescent="0.2">
      <c r="A2490" s="3">
        <v>2487</v>
      </c>
      <c r="B2490" s="3">
        <f t="shared" si="194"/>
        <v>37017202057</v>
      </c>
      <c r="C2490" s="3" t="s">
        <v>1166</v>
      </c>
      <c r="D2490" s="3" t="s">
        <v>217</v>
      </c>
      <c r="E2490" s="3" t="str">
        <f>INDEX(光放段!$G$4:$G$237,MATCH(纤芯!G2490,光放段!$C$4:$C$237,0))</f>
        <v>山东二干|济南青岛3号管道光缆:淄博柳泉路-潍坊四平路</v>
      </c>
      <c r="F2490" s="3">
        <f>INDEX(光放段!$I$4:$I$237,MATCH(纤芯!H2490,光放段!$B$4:$B$237,0))</f>
        <v>37017200000</v>
      </c>
      <c r="G2490" s="3" t="str">
        <f t="shared" si="190"/>
        <v>山东二干|济南青岛3号管道光缆:昌乐北局-潍坊四平路</v>
      </c>
      <c r="H2490" s="3">
        <f>INDEX(光放段!$B$4:$B$237,MATCH(纤芯!G2490,光放段!$C$4:$C$237,0))</f>
        <v>37017202000</v>
      </c>
      <c r="I2490" s="3" t="str">
        <f t="shared" si="191"/>
        <v>济南青岛3号管道光缆</v>
      </c>
      <c r="J2490" s="3" t="str">
        <f>INDEX(子缆名称!$B$4:$B$29,纤芯!M2490)</f>
        <v>E缆</v>
      </c>
      <c r="K2490" s="3">
        <v>57</v>
      </c>
      <c r="L2490" s="3">
        <f t="shared" si="192"/>
        <v>9</v>
      </c>
      <c r="M2490" s="3">
        <f t="shared" si="193"/>
        <v>5</v>
      </c>
      <c r="N2490" s="3" t="s">
        <v>65</v>
      </c>
      <c r="O2490" s="3">
        <f>COUNTIF([1]局站!$D$4:$D$172,"="&amp;N2490)</f>
        <v>1</v>
      </c>
      <c r="P2490" s="3">
        <v>0</v>
      </c>
      <c r="Q2490" s="3">
        <v>0</v>
      </c>
      <c r="R2490" s="3">
        <v>0</v>
      </c>
      <c r="S2490" s="3" t="s">
        <v>66</v>
      </c>
      <c r="T2490" s="3">
        <f>COUNTIF([1]局站!$D$4:$D$172,"="&amp;S2490)</f>
        <v>1</v>
      </c>
      <c r="U2490" s="3">
        <v>0</v>
      </c>
      <c r="V2490" s="3">
        <v>0</v>
      </c>
      <c r="W2490" s="3">
        <v>0</v>
      </c>
      <c r="X2490" s="3" t="s">
        <v>1214</v>
      </c>
      <c r="Y2490" s="3" t="s">
        <v>880</v>
      </c>
      <c r="Z2490" s="3" t="str">
        <f>INDEX(业务类型!$C$4:$C$8,MATCH(纤芯!Y2490,业务类型!$B$4:$B$8,0))</f>
        <v>IDLE</v>
      </c>
      <c r="AA2490" s="3"/>
    </row>
    <row r="2491" spans="1:27" ht="33" x14ac:dyDescent="0.2">
      <c r="A2491" s="3">
        <v>2488</v>
      </c>
      <c r="B2491" s="3">
        <f t="shared" si="194"/>
        <v>37017202058</v>
      </c>
      <c r="C2491" s="3" t="s">
        <v>1166</v>
      </c>
      <c r="D2491" s="3" t="s">
        <v>217</v>
      </c>
      <c r="E2491" s="3" t="str">
        <f>INDEX(光放段!$G$4:$G$237,MATCH(纤芯!G2491,光放段!$C$4:$C$237,0))</f>
        <v>山东二干|济南青岛3号管道光缆:淄博柳泉路-潍坊四平路</v>
      </c>
      <c r="F2491" s="3">
        <f>INDEX(光放段!$I$4:$I$237,MATCH(纤芯!H2491,光放段!$B$4:$B$237,0))</f>
        <v>37017200000</v>
      </c>
      <c r="G2491" s="3" t="str">
        <f t="shared" si="190"/>
        <v>山东二干|济南青岛3号管道光缆:昌乐北局-潍坊四平路</v>
      </c>
      <c r="H2491" s="3">
        <f>INDEX(光放段!$B$4:$B$237,MATCH(纤芯!G2491,光放段!$C$4:$C$237,0))</f>
        <v>37017202000</v>
      </c>
      <c r="I2491" s="3" t="str">
        <f t="shared" si="191"/>
        <v>济南青岛3号管道光缆</v>
      </c>
      <c r="J2491" s="3" t="str">
        <f>INDEX(子缆名称!$B$4:$B$29,纤芯!M2491)</f>
        <v>E缆</v>
      </c>
      <c r="K2491" s="3">
        <v>58</v>
      </c>
      <c r="L2491" s="3">
        <f t="shared" si="192"/>
        <v>10</v>
      </c>
      <c r="M2491" s="3">
        <f t="shared" si="193"/>
        <v>5</v>
      </c>
      <c r="N2491" s="3" t="s">
        <v>65</v>
      </c>
      <c r="O2491" s="3">
        <f>COUNTIF([1]局站!$D$4:$D$172,"="&amp;N2491)</f>
        <v>1</v>
      </c>
      <c r="P2491" s="3">
        <v>0</v>
      </c>
      <c r="Q2491" s="3">
        <v>0</v>
      </c>
      <c r="R2491" s="3">
        <v>0</v>
      </c>
      <c r="S2491" s="3" t="s">
        <v>66</v>
      </c>
      <c r="T2491" s="3">
        <f>COUNTIF([1]局站!$D$4:$D$172,"="&amp;S2491)</f>
        <v>1</v>
      </c>
      <c r="U2491" s="3">
        <v>0</v>
      </c>
      <c r="V2491" s="3">
        <v>0</v>
      </c>
      <c r="W2491" s="3">
        <v>0</v>
      </c>
      <c r="X2491" s="3" t="s">
        <v>1214</v>
      </c>
      <c r="Y2491" s="3" t="s">
        <v>880</v>
      </c>
      <c r="Z2491" s="3" t="str">
        <f>INDEX(业务类型!$C$4:$C$8,MATCH(纤芯!Y2491,业务类型!$B$4:$B$8,0))</f>
        <v>IDLE</v>
      </c>
      <c r="AA2491" s="3"/>
    </row>
    <row r="2492" spans="1:27" ht="33" x14ac:dyDescent="0.2">
      <c r="A2492" s="3">
        <v>2489</v>
      </c>
      <c r="B2492" s="3">
        <f t="shared" si="194"/>
        <v>37017202059</v>
      </c>
      <c r="C2492" s="3" t="s">
        <v>1166</v>
      </c>
      <c r="D2492" s="3" t="s">
        <v>217</v>
      </c>
      <c r="E2492" s="3" t="str">
        <f>INDEX(光放段!$G$4:$G$237,MATCH(纤芯!G2492,光放段!$C$4:$C$237,0))</f>
        <v>山东二干|济南青岛3号管道光缆:淄博柳泉路-潍坊四平路</v>
      </c>
      <c r="F2492" s="3">
        <f>INDEX(光放段!$I$4:$I$237,MATCH(纤芯!H2492,光放段!$B$4:$B$237,0))</f>
        <v>37017200000</v>
      </c>
      <c r="G2492" s="3" t="str">
        <f t="shared" si="190"/>
        <v>山东二干|济南青岛3号管道光缆:昌乐北局-潍坊四平路</v>
      </c>
      <c r="H2492" s="3">
        <f>INDEX(光放段!$B$4:$B$237,MATCH(纤芯!G2492,光放段!$C$4:$C$237,0))</f>
        <v>37017202000</v>
      </c>
      <c r="I2492" s="3" t="str">
        <f t="shared" si="191"/>
        <v>济南青岛3号管道光缆</v>
      </c>
      <c r="J2492" s="3" t="str">
        <f>INDEX(子缆名称!$B$4:$B$29,纤芯!M2492)</f>
        <v>E缆</v>
      </c>
      <c r="K2492" s="3">
        <v>59</v>
      </c>
      <c r="L2492" s="3">
        <f t="shared" si="192"/>
        <v>11</v>
      </c>
      <c r="M2492" s="3">
        <f t="shared" si="193"/>
        <v>5</v>
      </c>
      <c r="N2492" s="3" t="s">
        <v>65</v>
      </c>
      <c r="O2492" s="3">
        <f>COUNTIF([1]局站!$D$4:$D$172,"="&amp;N2492)</f>
        <v>1</v>
      </c>
      <c r="P2492" s="3">
        <v>0</v>
      </c>
      <c r="Q2492" s="3">
        <v>0</v>
      </c>
      <c r="R2492" s="3">
        <v>0</v>
      </c>
      <c r="S2492" s="3" t="s">
        <v>66</v>
      </c>
      <c r="T2492" s="3">
        <f>COUNTIF([1]局站!$D$4:$D$172,"="&amp;S2492)</f>
        <v>1</v>
      </c>
      <c r="U2492" s="3">
        <v>0</v>
      </c>
      <c r="V2492" s="3">
        <v>0</v>
      </c>
      <c r="W2492" s="3">
        <v>0</v>
      </c>
      <c r="X2492" s="3" t="s">
        <v>1214</v>
      </c>
      <c r="Y2492" s="3" t="s">
        <v>880</v>
      </c>
      <c r="Z2492" s="3" t="str">
        <f>INDEX(业务类型!$C$4:$C$8,MATCH(纤芯!Y2492,业务类型!$B$4:$B$8,0))</f>
        <v>IDLE</v>
      </c>
      <c r="AA2492" s="3"/>
    </row>
    <row r="2493" spans="1:27" ht="33" x14ac:dyDescent="0.2">
      <c r="A2493" s="3">
        <v>2490</v>
      </c>
      <c r="B2493" s="3">
        <f t="shared" si="194"/>
        <v>37017202060</v>
      </c>
      <c r="C2493" s="3" t="s">
        <v>1166</v>
      </c>
      <c r="D2493" s="3" t="s">
        <v>217</v>
      </c>
      <c r="E2493" s="3" t="str">
        <f>INDEX(光放段!$G$4:$G$237,MATCH(纤芯!G2493,光放段!$C$4:$C$237,0))</f>
        <v>山东二干|济南青岛3号管道光缆:淄博柳泉路-潍坊四平路</v>
      </c>
      <c r="F2493" s="3">
        <f>INDEX(光放段!$I$4:$I$237,MATCH(纤芯!H2493,光放段!$B$4:$B$237,0))</f>
        <v>37017200000</v>
      </c>
      <c r="G2493" s="3" t="str">
        <f t="shared" si="190"/>
        <v>山东二干|济南青岛3号管道光缆:昌乐北局-潍坊四平路</v>
      </c>
      <c r="H2493" s="3">
        <f>INDEX(光放段!$B$4:$B$237,MATCH(纤芯!G2493,光放段!$C$4:$C$237,0))</f>
        <v>37017202000</v>
      </c>
      <c r="I2493" s="3" t="str">
        <f t="shared" si="191"/>
        <v>济南青岛3号管道光缆</v>
      </c>
      <c r="J2493" s="3" t="str">
        <f>INDEX(子缆名称!$B$4:$B$29,纤芯!M2493)</f>
        <v>E缆</v>
      </c>
      <c r="K2493" s="3">
        <v>60</v>
      </c>
      <c r="L2493" s="3">
        <f t="shared" si="192"/>
        <v>12</v>
      </c>
      <c r="M2493" s="3">
        <f t="shared" si="193"/>
        <v>5</v>
      </c>
      <c r="N2493" s="3" t="s">
        <v>65</v>
      </c>
      <c r="O2493" s="3">
        <f>COUNTIF([1]局站!$D$4:$D$172,"="&amp;N2493)</f>
        <v>1</v>
      </c>
      <c r="P2493" s="3">
        <v>0</v>
      </c>
      <c r="Q2493" s="3">
        <v>0</v>
      </c>
      <c r="R2493" s="3">
        <v>0</v>
      </c>
      <c r="S2493" s="3" t="s">
        <v>66</v>
      </c>
      <c r="T2493" s="3">
        <f>COUNTIF([1]局站!$D$4:$D$172,"="&amp;S2493)</f>
        <v>1</v>
      </c>
      <c r="U2493" s="3">
        <v>0</v>
      </c>
      <c r="V2493" s="3">
        <v>0</v>
      </c>
      <c r="W2493" s="3">
        <v>0</v>
      </c>
      <c r="X2493" s="3" t="s">
        <v>1214</v>
      </c>
      <c r="Y2493" s="3" t="s">
        <v>880</v>
      </c>
      <c r="Z2493" s="3" t="str">
        <f>INDEX(业务类型!$C$4:$C$8,MATCH(纤芯!Y2493,业务类型!$B$4:$B$8,0))</f>
        <v>IDLE</v>
      </c>
      <c r="AA2493" s="3"/>
    </row>
    <row r="2494" spans="1:27" ht="33" x14ac:dyDescent="0.2">
      <c r="A2494" s="3">
        <v>2491</v>
      </c>
      <c r="B2494" s="3">
        <f t="shared" si="194"/>
        <v>37017202061</v>
      </c>
      <c r="C2494" s="3" t="s">
        <v>1166</v>
      </c>
      <c r="D2494" s="3" t="s">
        <v>217</v>
      </c>
      <c r="E2494" s="3" t="str">
        <f>INDEX(光放段!$G$4:$G$237,MATCH(纤芯!G2494,光放段!$C$4:$C$237,0))</f>
        <v>山东二干|济南青岛3号管道光缆:淄博柳泉路-潍坊四平路</v>
      </c>
      <c r="F2494" s="3">
        <f>INDEX(光放段!$I$4:$I$237,MATCH(纤芯!H2494,光放段!$B$4:$B$237,0))</f>
        <v>37017200000</v>
      </c>
      <c r="G2494" s="3" t="str">
        <f t="shared" si="190"/>
        <v>山东二干|济南青岛3号管道光缆:昌乐北局-潍坊四平路</v>
      </c>
      <c r="H2494" s="3">
        <f>INDEX(光放段!$B$4:$B$237,MATCH(纤芯!G2494,光放段!$C$4:$C$237,0))</f>
        <v>37017202000</v>
      </c>
      <c r="I2494" s="3" t="str">
        <f t="shared" si="191"/>
        <v>济南青岛3号管道光缆</v>
      </c>
      <c r="J2494" s="3" t="str">
        <f>INDEX(子缆名称!$B$4:$B$29,纤芯!M2494)</f>
        <v>F缆</v>
      </c>
      <c r="K2494" s="3">
        <v>61</v>
      </c>
      <c r="L2494" s="3">
        <f t="shared" si="192"/>
        <v>1</v>
      </c>
      <c r="M2494" s="3">
        <f t="shared" si="193"/>
        <v>6</v>
      </c>
      <c r="N2494" s="3" t="s">
        <v>65</v>
      </c>
      <c r="O2494" s="3">
        <f>COUNTIF([1]局站!$D$4:$D$172,"="&amp;N2494)</f>
        <v>1</v>
      </c>
      <c r="P2494" s="3">
        <v>0</v>
      </c>
      <c r="Q2494" s="3">
        <v>0</v>
      </c>
      <c r="R2494" s="3">
        <v>0</v>
      </c>
      <c r="S2494" s="3" t="s">
        <v>66</v>
      </c>
      <c r="T2494" s="3">
        <f>COUNTIF([1]局站!$D$4:$D$172,"="&amp;S2494)</f>
        <v>1</v>
      </c>
      <c r="U2494" s="3">
        <v>0</v>
      </c>
      <c r="V2494" s="3">
        <v>0</v>
      </c>
      <c r="W2494" s="3">
        <v>0</v>
      </c>
      <c r="X2494" s="3" t="s">
        <v>1214</v>
      </c>
      <c r="Y2494" s="3" t="s">
        <v>852</v>
      </c>
      <c r="Z2494" s="3" t="str">
        <f>INDEX(业务类型!$C$4:$C$8,MATCH(纤芯!Y2494,业务类型!$B$4:$B$8,0))</f>
        <v>TWO</v>
      </c>
      <c r="AA2494" s="3" t="s">
        <v>954</v>
      </c>
    </row>
    <row r="2495" spans="1:27" ht="33" x14ac:dyDescent="0.2">
      <c r="A2495" s="3">
        <v>2492</v>
      </c>
      <c r="B2495" s="3">
        <f t="shared" si="194"/>
        <v>37017202062</v>
      </c>
      <c r="C2495" s="3" t="s">
        <v>1166</v>
      </c>
      <c r="D2495" s="3" t="s">
        <v>217</v>
      </c>
      <c r="E2495" s="3" t="str">
        <f>INDEX(光放段!$G$4:$G$237,MATCH(纤芯!G2495,光放段!$C$4:$C$237,0))</f>
        <v>山东二干|济南青岛3号管道光缆:淄博柳泉路-潍坊四平路</v>
      </c>
      <c r="F2495" s="3">
        <f>INDEX(光放段!$I$4:$I$237,MATCH(纤芯!H2495,光放段!$B$4:$B$237,0))</f>
        <v>37017200000</v>
      </c>
      <c r="G2495" s="3" t="str">
        <f t="shared" si="190"/>
        <v>山东二干|济南青岛3号管道光缆:昌乐北局-潍坊四平路</v>
      </c>
      <c r="H2495" s="3">
        <f>INDEX(光放段!$B$4:$B$237,MATCH(纤芯!G2495,光放段!$C$4:$C$237,0))</f>
        <v>37017202000</v>
      </c>
      <c r="I2495" s="3" t="str">
        <f t="shared" si="191"/>
        <v>济南青岛3号管道光缆</v>
      </c>
      <c r="J2495" s="3" t="str">
        <f>INDEX(子缆名称!$B$4:$B$29,纤芯!M2495)</f>
        <v>F缆</v>
      </c>
      <c r="K2495" s="3">
        <v>62</v>
      </c>
      <c r="L2495" s="3">
        <f t="shared" si="192"/>
        <v>2</v>
      </c>
      <c r="M2495" s="3">
        <f t="shared" si="193"/>
        <v>6</v>
      </c>
      <c r="N2495" s="3" t="s">
        <v>65</v>
      </c>
      <c r="O2495" s="3">
        <f>COUNTIF([1]局站!$D$4:$D$172,"="&amp;N2495)</f>
        <v>1</v>
      </c>
      <c r="P2495" s="3">
        <v>0</v>
      </c>
      <c r="Q2495" s="3">
        <v>0</v>
      </c>
      <c r="R2495" s="3">
        <v>0</v>
      </c>
      <c r="S2495" s="3" t="s">
        <v>66</v>
      </c>
      <c r="T2495" s="3">
        <f>COUNTIF([1]局站!$D$4:$D$172,"="&amp;S2495)</f>
        <v>1</v>
      </c>
      <c r="U2495" s="3">
        <v>0</v>
      </c>
      <c r="V2495" s="3">
        <v>0</v>
      </c>
      <c r="W2495" s="3">
        <v>0</v>
      </c>
      <c r="X2495" s="3" t="s">
        <v>1214</v>
      </c>
      <c r="Y2495" s="3" t="s">
        <v>852</v>
      </c>
      <c r="Z2495" s="3" t="str">
        <f>INDEX(业务类型!$C$4:$C$8,MATCH(纤芯!Y2495,业务类型!$B$4:$B$8,0))</f>
        <v>TWO</v>
      </c>
      <c r="AA2495" s="3" t="s">
        <v>954</v>
      </c>
    </row>
    <row r="2496" spans="1:27" ht="33" x14ac:dyDescent="0.2">
      <c r="A2496" s="3">
        <v>2493</v>
      </c>
      <c r="B2496" s="3">
        <f t="shared" si="194"/>
        <v>37017202063</v>
      </c>
      <c r="C2496" s="3" t="s">
        <v>1166</v>
      </c>
      <c r="D2496" s="3" t="s">
        <v>217</v>
      </c>
      <c r="E2496" s="3" t="str">
        <f>INDEX(光放段!$G$4:$G$237,MATCH(纤芯!G2496,光放段!$C$4:$C$237,0))</f>
        <v>山东二干|济南青岛3号管道光缆:淄博柳泉路-潍坊四平路</v>
      </c>
      <c r="F2496" s="3">
        <f>INDEX(光放段!$I$4:$I$237,MATCH(纤芯!H2496,光放段!$B$4:$B$237,0))</f>
        <v>37017200000</v>
      </c>
      <c r="G2496" s="3" t="str">
        <f t="shared" si="190"/>
        <v>山东二干|济南青岛3号管道光缆:昌乐北局-潍坊四平路</v>
      </c>
      <c r="H2496" s="3">
        <f>INDEX(光放段!$B$4:$B$237,MATCH(纤芯!G2496,光放段!$C$4:$C$237,0))</f>
        <v>37017202000</v>
      </c>
      <c r="I2496" s="3" t="str">
        <f t="shared" si="191"/>
        <v>济南青岛3号管道光缆</v>
      </c>
      <c r="J2496" s="3" t="str">
        <f>INDEX(子缆名称!$B$4:$B$29,纤芯!M2496)</f>
        <v>F缆</v>
      </c>
      <c r="K2496" s="3">
        <v>63</v>
      </c>
      <c r="L2496" s="3">
        <f t="shared" si="192"/>
        <v>3</v>
      </c>
      <c r="M2496" s="3">
        <f t="shared" si="193"/>
        <v>6</v>
      </c>
      <c r="N2496" s="3" t="s">
        <v>65</v>
      </c>
      <c r="O2496" s="3">
        <f>COUNTIF([1]局站!$D$4:$D$172,"="&amp;N2496)</f>
        <v>1</v>
      </c>
      <c r="P2496" s="3">
        <v>0</v>
      </c>
      <c r="Q2496" s="3">
        <v>0</v>
      </c>
      <c r="R2496" s="3">
        <v>0</v>
      </c>
      <c r="S2496" s="3" t="s">
        <v>66</v>
      </c>
      <c r="T2496" s="3">
        <f>COUNTIF([1]局站!$D$4:$D$172,"="&amp;S2496)</f>
        <v>1</v>
      </c>
      <c r="U2496" s="3">
        <v>0</v>
      </c>
      <c r="V2496" s="3">
        <v>0</v>
      </c>
      <c r="W2496" s="3">
        <v>0</v>
      </c>
      <c r="X2496" s="3" t="s">
        <v>1214</v>
      </c>
      <c r="Y2496" s="3" t="s">
        <v>852</v>
      </c>
      <c r="Z2496" s="3" t="str">
        <f>INDEX(业务类型!$C$4:$C$8,MATCH(纤芯!Y2496,业务类型!$B$4:$B$8,0))</f>
        <v>TWO</v>
      </c>
      <c r="AA2496" s="3" t="s">
        <v>994</v>
      </c>
    </row>
    <row r="2497" spans="1:27" ht="33" x14ac:dyDescent="0.2">
      <c r="A2497" s="3">
        <v>2494</v>
      </c>
      <c r="B2497" s="3">
        <f t="shared" si="194"/>
        <v>37017202064</v>
      </c>
      <c r="C2497" s="3" t="s">
        <v>1166</v>
      </c>
      <c r="D2497" s="3" t="s">
        <v>217</v>
      </c>
      <c r="E2497" s="3" t="str">
        <f>INDEX(光放段!$G$4:$G$237,MATCH(纤芯!G2497,光放段!$C$4:$C$237,0))</f>
        <v>山东二干|济南青岛3号管道光缆:淄博柳泉路-潍坊四平路</v>
      </c>
      <c r="F2497" s="3">
        <f>INDEX(光放段!$I$4:$I$237,MATCH(纤芯!H2497,光放段!$B$4:$B$237,0))</f>
        <v>37017200000</v>
      </c>
      <c r="G2497" s="3" t="str">
        <f t="shared" si="190"/>
        <v>山东二干|济南青岛3号管道光缆:昌乐北局-潍坊四平路</v>
      </c>
      <c r="H2497" s="3">
        <f>INDEX(光放段!$B$4:$B$237,MATCH(纤芯!G2497,光放段!$C$4:$C$237,0))</f>
        <v>37017202000</v>
      </c>
      <c r="I2497" s="3" t="str">
        <f t="shared" si="191"/>
        <v>济南青岛3号管道光缆</v>
      </c>
      <c r="J2497" s="3" t="str">
        <f>INDEX(子缆名称!$B$4:$B$29,纤芯!M2497)</f>
        <v>F缆</v>
      </c>
      <c r="K2497" s="3">
        <v>64</v>
      </c>
      <c r="L2497" s="3">
        <f t="shared" si="192"/>
        <v>4</v>
      </c>
      <c r="M2497" s="3">
        <f t="shared" si="193"/>
        <v>6</v>
      </c>
      <c r="N2497" s="3" t="s">
        <v>65</v>
      </c>
      <c r="O2497" s="3">
        <f>COUNTIF([1]局站!$D$4:$D$172,"="&amp;N2497)</f>
        <v>1</v>
      </c>
      <c r="P2497" s="3">
        <v>0</v>
      </c>
      <c r="Q2497" s="3">
        <v>0</v>
      </c>
      <c r="R2497" s="3">
        <v>0</v>
      </c>
      <c r="S2497" s="3" t="s">
        <v>66</v>
      </c>
      <c r="T2497" s="3">
        <f>COUNTIF([1]局站!$D$4:$D$172,"="&amp;S2497)</f>
        <v>1</v>
      </c>
      <c r="U2497" s="3">
        <v>0</v>
      </c>
      <c r="V2497" s="3">
        <v>0</v>
      </c>
      <c r="W2497" s="3">
        <v>0</v>
      </c>
      <c r="X2497" s="3" t="s">
        <v>1214</v>
      </c>
      <c r="Y2497" s="3" t="s">
        <v>852</v>
      </c>
      <c r="Z2497" s="3" t="str">
        <f>INDEX(业务类型!$C$4:$C$8,MATCH(纤芯!Y2497,业务类型!$B$4:$B$8,0))</f>
        <v>TWO</v>
      </c>
      <c r="AA2497" s="3" t="s">
        <v>994</v>
      </c>
    </row>
    <row r="2498" spans="1:27" ht="33" x14ac:dyDescent="0.2">
      <c r="A2498" s="3">
        <v>2495</v>
      </c>
      <c r="B2498" s="3">
        <f t="shared" si="194"/>
        <v>37017202065</v>
      </c>
      <c r="C2498" s="3" t="s">
        <v>1166</v>
      </c>
      <c r="D2498" s="3" t="s">
        <v>217</v>
      </c>
      <c r="E2498" s="3" t="str">
        <f>INDEX(光放段!$G$4:$G$237,MATCH(纤芯!G2498,光放段!$C$4:$C$237,0))</f>
        <v>山东二干|济南青岛3号管道光缆:淄博柳泉路-潍坊四平路</v>
      </c>
      <c r="F2498" s="3">
        <f>INDEX(光放段!$I$4:$I$237,MATCH(纤芯!H2498,光放段!$B$4:$B$237,0))</f>
        <v>37017200000</v>
      </c>
      <c r="G2498" s="3" t="str">
        <f t="shared" si="190"/>
        <v>山东二干|济南青岛3号管道光缆:昌乐北局-潍坊四平路</v>
      </c>
      <c r="H2498" s="3">
        <f>INDEX(光放段!$B$4:$B$237,MATCH(纤芯!G2498,光放段!$C$4:$C$237,0))</f>
        <v>37017202000</v>
      </c>
      <c r="I2498" s="3" t="str">
        <f t="shared" si="191"/>
        <v>济南青岛3号管道光缆</v>
      </c>
      <c r="J2498" s="3" t="str">
        <f>INDEX(子缆名称!$B$4:$B$29,纤芯!M2498)</f>
        <v>F缆</v>
      </c>
      <c r="K2498" s="3">
        <v>65</v>
      </c>
      <c r="L2498" s="3">
        <f t="shared" si="192"/>
        <v>5</v>
      </c>
      <c r="M2498" s="3">
        <f t="shared" si="193"/>
        <v>6</v>
      </c>
      <c r="N2498" s="3" t="s">
        <v>65</v>
      </c>
      <c r="O2498" s="3">
        <f>COUNTIF([1]局站!$D$4:$D$172,"="&amp;N2498)</f>
        <v>1</v>
      </c>
      <c r="P2498" s="3">
        <v>0</v>
      </c>
      <c r="Q2498" s="3">
        <v>0</v>
      </c>
      <c r="R2498" s="3">
        <v>0</v>
      </c>
      <c r="S2498" s="3" t="s">
        <v>66</v>
      </c>
      <c r="T2498" s="3">
        <f>COUNTIF([1]局站!$D$4:$D$172,"="&amp;S2498)</f>
        <v>1</v>
      </c>
      <c r="U2498" s="3">
        <v>0</v>
      </c>
      <c r="V2498" s="3">
        <v>0</v>
      </c>
      <c r="W2498" s="3">
        <v>0</v>
      </c>
      <c r="X2498" s="3" t="s">
        <v>1214</v>
      </c>
      <c r="Y2498" s="3" t="s">
        <v>852</v>
      </c>
      <c r="Z2498" s="3" t="str">
        <f>INDEX(业务类型!$C$4:$C$8,MATCH(纤芯!Y2498,业务类型!$B$4:$B$8,0))</f>
        <v>TWO</v>
      </c>
      <c r="AA2498" s="3" t="s">
        <v>885</v>
      </c>
    </row>
    <row r="2499" spans="1:27" ht="33" x14ac:dyDescent="0.2">
      <c r="A2499" s="3">
        <v>2496</v>
      </c>
      <c r="B2499" s="3">
        <f t="shared" si="194"/>
        <v>37017202066</v>
      </c>
      <c r="C2499" s="3" t="s">
        <v>1166</v>
      </c>
      <c r="D2499" s="3" t="s">
        <v>217</v>
      </c>
      <c r="E2499" s="3" t="str">
        <f>INDEX(光放段!$G$4:$G$237,MATCH(纤芯!G2499,光放段!$C$4:$C$237,0))</f>
        <v>山东二干|济南青岛3号管道光缆:淄博柳泉路-潍坊四平路</v>
      </c>
      <c r="F2499" s="3">
        <f>INDEX(光放段!$I$4:$I$237,MATCH(纤芯!H2499,光放段!$B$4:$B$237,0))</f>
        <v>37017200000</v>
      </c>
      <c r="G2499" s="3" t="str">
        <f t="shared" si="190"/>
        <v>山东二干|济南青岛3号管道光缆:昌乐北局-潍坊四平路</v>
      </c>
      <c r="H2499" s="3">
        <f>INDEX(光放段!$B$4:$B$237,MATCH(纤芯!G2499,光放段!$C$4:$C$237,0))</f>
        <v>37017202000</v>
      </c>
      <c r="I2499" s="3" t="str">
        <f t="shared" si="191"/>
        <v>济南青岛3号管道光缆</v>
      </c>
      <c r="J2499" s="3" t="str">
        <f>INDEX(子缆名称!$B$4:$B$29,纤芯!M2499)</f>
        <v>F缆</v>
      </c>
      <c r="K2499" s="3">
        <v>66</v>
      </c>
      <c r="L2499" s="3">
        <f t="shared" si="192"/>
        <v>6</v>
      </c>
      <c r="M2499" s="3">
        <f t="shared" si="193"/>
        <v>6</v>
      </c>
      <c r="N2499" s="3" t="s">
        <v>65</v>
      </c>
      <c r="O2499" s="3">
        <f>COUNTIF([1]局站!$D$4:$D$172,"="&amp;N2499)</f>
        <v>1</v>
      </c>
      <c r="P2499" s="3">
        <v>0</v>
      </c>
      <c r="Q2499" s="3">
        <v>0</v>
      </c>
      <c r="R2499" s="3">
        <v>0</v>
      </c>
      <c r="S2499" s="3" t="s">
        <v>66</v>
      </c>
      <c r="T2499" s="3">
        <f>COUNTIF([1]局站!$D$4:$D$172,"="&amp;S2499)</f>
        <v>1</v>
      </c>
      <c r="U2499" s="3">
        <v>0</v>
      </c>
      <c r="V2499" s="3">
        <v>0</v>
      </c>
      <c r="W2499" s="3">
        <v>0</v>
      </c>
      <c r="X2499" s="3" t="s">
        <v>1214</v>
      </c>
      <c r="Y2499" s="3" t="s">
        <v>852</v>
      </c>
      <c r="Z2499" s="3" t="str">
        <f>INDEX(业务类型!$C$4:$C$8,MATCH(纤芯!Y2499,业务类型!$B$4:$B$8,0))</f>
        <v>TWO</v>
      </c>
      <c r="AA2499" s="3" t="s">
        <v>885</v>
      </c>
    </row>
    <row r="2500" spans="1:27" ht="33" x14ac:dyDescent="0.2">
      <c r="A2500" s="3">
        <v>2497</v>
      </c>
      <c r="B2500" s="3">
        <f t="shared" si="194"/>
        <v>37017202067</v>
      </c>
      <c r="C2500" s="3" t="s">
        <v>1166</v>
      </c>
      <c r="D2500" s="3" t="s">
        <v>217</v>
      </c>
      <c r="E2500" s="3" t="str">
        <f>INDEX(光放段!$G$4:$G$237,MATCH(纤芯!G2500,光放段!$C$4:$C$237,0))</f>
        <v>山东二干|济南青岛3号管道光缆:淄博柳泉路-潍坊四平路</v>
      </c>
      <c r="F2500" s="3">
        <f>INDEX(光放段!$I$4:$I$237,MATCH(纤芯!H2500,光放段!$B$4:$B$237,0))</f>
        <v>37017200000</v>
      </c>
      <c r="G2500" s="3" t="str">
        <f t="shared" si="190"/>
        <v>山东二干|济南青岛3号管道光缆:昌乐北局-潍坊四平路</v>
      </c>
      <c r="H2500" s="3">
        <f>INDEX(光放段!$B$4:$B$237,MATCH(纤芯!G2500,光放段!$C$4:$C$237,0))</f>
        <v>37017202000</v>
      </c>
      <c r="I2500" s="3" t="str">
        <f t="shared" si="191"/>
        <v>济南青岛3号管道光缆</v>
      </c>
      <c r="J2500" s="3" t="str">
        <f>INDEX(子缆名称!$B$4:$B$29,纤芯!M2500)</f>
        <v>F缆</v>
      </c>
      <c r="K2500" s="3">
        <v>67</v>
      </c>
      <c r="L2500" s="3">
        <f t="shared" si="192"/>
        <v>7</v>
      </c>
      <c r="M2500" s="3">
        <f t="shared" si="193"/>
        <v>6</v>
      </c>
      <c r="N2500" s="3" t="s">
        <v>65</v>
      </c>
      <c r="O2500" s="3">
        <f>COUNTIF([1]局站!$D$4:$D$172,"="&amp;N2500)</f>
        <v>1</v>
      </c>
      <c r="P2500" s="3">
        <v>0</v>
      </c>
      <c r="Q2500" s="3">
        <v>0</v>
      </c>
      <c r="R2500" s="3">
        <v>0</v>
      </c>
      <c r="S2500" s="3" t="s">
        <v>66</v>
      </c>
      <c r="T2500" s="3">
        <f>COUNTIF([1]局站!$D$4:$D$172,"="&amp;S2500)</f>
        <v>1</v>
      </c>
      <c r="U2500" s="3">
        <v>0</v>
      </c>
      <c r="V2500" s="3">
        <v>0</v>
      </c>
      <c r="W2500" s="3">
        <v>0</v>
      </c>
      <c r="X2500" s="3" t="s">
        <v>1214</v>
      </c>
      <c r="Y2500" s="3" t="s">
        <v>880</v>
      </c>
      <c r="Z2500" s="3" t="str">
        <f>INDEX(业务类型!$C$4:$C$8,MATCH(纤芯!Y2500,业务类型!$B$4:$B$8,0))</f>
        <v>IDLE</v>
      </c>
      <c r="AA2500" s="3"/>
    </row>
    <row r="2501" spans="1:27" ht="33" x14ac:dyDescent="0.2">
      <c r="A2501" s="3">
        <v>2498</v>
      </c>
      <c r="B2501" s="3">
        <f t="shared" si="194"/>
        <v>37017202068</v>
      </c>
      <c r="C2501" s="3" t="s">
        <v>1166</v>
      </c>
      <c r="D2501" s="3" t="s">
        <v>217</v>
      </c>
      <c r="E2501" s="3" t="str">
        <f>INDEX(光放段!$G$4:$G$237,MATCH(纤芯!G2501,光放段!$C$4:$C$237,0))</f>
        <v>山东二干|济南青岛3号管道光缆:淄博柳泉路-潍坊四平路</v>
      </c>
      <c r="F2501" s="3">
        <f>INDEX(光放段!$I$4:$I$237,MATCH(纤芯!H2501,光放段!$B$4:$B$237,0))</f>
        <v>37017200000</v>
      </c>
      <c r="G2501" s="3" t="str">
        <f t="shared" ref="G2501:G2564" si="195">C2501&amp;"|"&amp;D2501&amp;":"&amp;N2501&amp;"-"&amp;S2501</f>
        <v>山东二干|济南青岛3号管道光缆:昌乐北局-潍坊四平路</v>
      </c>
      <c r="H2501" s="3">
        <f>INDEX(光放段!$B$4:$B$237,MATCH(纤芯!G2501,光放段!$C$4:$C$237,0))</f>
        <v>37017202000</v>
      </c>
      <c r="I2501" s="3" t="str">
        <f t="shared" ref="I2501:I2564" si="196">D2501</f>
        <v>济南青岛3号管道光缆</v>
      </c>
      <c r="J2501" s="3" t="str">
        <f>INDEX(子缆名称!$B$4:$B$29,纤芯!M2501)</f>
        <v>F缆</v>
      </c>
      <c r="K2501" s="3">
        <v>68</v>
      </c>
      <c r="L2501" s="3">
        <f t="shared" ref="L2501:L2564" si="197">MOD(K2501-1,12)+1</f>
        <v>8</v>
      </c>
      <c r="M2501" s="3">
        <f t="shared" ref="M2501:M2564" si="198">INT((K2501-1)/12)+1</f>
        <v>6</v>
      </c>
      <c r="N2501" s="3" t="s">
        <v>65</v>
      </c>
      <c r="O2501" s="3">
        <f>COUNTIF([1]局站!$D$4:$D$172,"="&amp;N2501)</f>
        <v>1</v>
      </c>
      <c r="P2501" s="3">
        <v>0</v>
      </c>
      <c r="Q2501" s="3">
        <v>0</v>
      </c>
      <c r="R2501" s="3">
        <v>0</v>
      </c>
      <c r="S2501" s="3" t="s">
        <v>66</v>
      </c>
      <c r="T2501" s="3">
        <f>COUNTIF([1]局站!$D$4:$D$172,"="&amp;S2501)</f>
        <v>1</v>
      </c>
      <c r="U2501" s="3">
        <v>0</v>
      </c>
      <c r="V2501" s="3">
        <v>0</v>
      </c>
      <c r="W2501" s="3">
        <v>0</v>
      </c>
      <c r="X2501" s="3" t="s">
        <v>1214</v>
      </c>
      <c r="Y2501" s="3" t="s">
        <v>880</v>
      </c>
      <c r="Z2501" s="3" t="str">
        <f>INDEX(业务类型!$C$4:$C$8,MATCH(纤芯!Y2501,业务类型!$B$4:$B$8,0))</f>
        <v>IDLE</v>
      </c>
      <c r="AA2501" s="3"/>
    </row>
    <row r="2502" spans="1:27" ht="33" x14ac:dyDescent="0.2">
      <c r="A2502" s="3">
        <v>2499</v>
      </c>
      <c r="B2502" s="3">
        <f t="shared" si="194"/>
        <v>37017202069</v>
      </c>
      <c r="C2502" s="3" t="s">
        <v>1166</v>
      </c>
      <c r="D2502" s="3" t="s">
        <v>217</v>
      </c>
      <c r="E2502" s="3" t="str">
        <f>INDEX(光放段!$G$4:$G$237,MATCH(纤芯!G2502,光放段!$C$4:$C$237,0))</f>
        <v>山东二干|济南青岛3号管道光缆:淄博柳泉路-潍坊四平路</v>
      </c>
      <c r="F2502" s="3">
        <f>INDEX(光放段!$I$4:$I$237,MATCH(纤芯!H2502,光放段!$B$4:$B$237,0))</f>
        <v>37017200000</v>
      </c>
      <c r="G2502" s="3" t="str">
        <f t="shared" si="195"/>
        <v>山东二干|济南青岛3号管道光缆:昌乐北局-潍坊四平路</v>
      </c>
      <c r="H2502" s="3">
        <f>INDEX(光放段!$B$4:$B$237,MATCH(纤芯!G2502,光放段!$C$4:$C$237,0))</f>
        <v>37017202000</v>
      </c>
      <c r="I2502" s="3" t="str">
        <f t="shared" si="196"/>
        <v>济南青岛3号管道光缆</v>
      </c>
      <c r="J2502" s="3" t="str">
        <f>INDEX(子缆名称!$B$4:$B$29,纤芯!M2502)</f>
        <v>F缆</v>
      </c>
      <c r="K2502" s="3">
        <v>69</v>
      </c>
      <c r="L2502" s="3">
        <f t="shared" si="197"/>
        <v>9</v>
      </c>
      <c r="M2502" s="3">
        <f t="shared" si="198"/>
        <v>6</v>
      </c>
      <c r="N2502" s="3" t="s">
        <v>65</v>
      </c>
      <c r="O2502" s="3">
        <f>COUNTIF([1]局站!$D$4:$D$172,"="&amp;N2502)</f>
        <v>1</v>
      </c>
      <c r="P2502" s="3">
        <v>0</v>
      </c>
      <c r="Q2502" s="3">
        <v>0</v>
      </c>
      <c r="R2502" s="3">
        <v>0</v>
      </c>
      <c r="S2502" s="3" t="s">
        <v>66</v>
      </c>
      <c r="T2502" s="3">
        <f>COUNTIF([1]局站!$D$4:$D$172,"="&amp;S2502)</f>
        <v>1</v>
      </c>
      <c r="U2502" s="3">
        <v>0</v>
      </c>
      <c r="V2502" s="3">
        <v>0</v>
      </c>
      <c r="W2502" s="3">
        <v>0</v>
      </c>
      <c r="X2502" s="3" t="s">
        <v>1214</v>
      </c>
      <c r="Y2502" s="3" t="s">
        <v>880</v>
      </c>
      <c r="Z2502" s="3" t="str">
        <f>INDEX(业务类型!$C$4:$C$8,MATCH(纤芯!Y2502,业务类型!$B$4:$B$8,0))</f>
        <v>IDLE</v>
      </c>
      <c r="AA2502" s="3"/>
    </row>
    <row r="2503" spans="1:27" ht="33" x14ac:dyDescent="0.2">
      <c r="A2503" s="3">
        <v>2500</v>
      </c>
      <c r="B2503" s="3">
        <f t="shared" si="194"/>
        <v>37017202070</v>
      </c>
      <c r="C2503" s="3" t="s">
        <v>1166</v>
      </c>
      <c r="D2503" s="3" t="s">
        <v>217</v>
      </c>
      <c r="E2503" s="3" t="str">
        <f>INDEX(光放段!$G$4:$G$237,MATCH(纤芯!G2503,光放段!$C$4:$C$237,0))</f>
        <v>山东二干|济南青岛3号管道光缆:淄博柳泉路-潍坊四平路</v>
      </c>
      <c r="F2503" s="3">
        <f>INDEX(光放段!$I$4:$I$237,MATCH(纤芯!H2503,光放段!$B$4:$B$237,0))</f>
        <v>37017200000</v>
      </c>
      <c r="G2503" s="3" t="str">
        <f t="shared" si="195"/>
        <v>山东二干|济南青岛3号管道光缆:昌乐北局-潍坊四平路</v>
      </c>
      <c r="H2503" s="3">
        <f>INDEX(光放段!$B$4:$B$237,MATCH(纤芯!G2503,光放段!$C$4:$C$237,0))</f>
        <v>37017202000</v>
      </c>
      <c r="I2503" s="3" t="str">
        <f t="shared" si="196"/>
        <v>济南青岛3号管道光缆</v>
      </c>
      <c r="J2503" s="3" t="str">
        <f>INDEX(子缆名称!$B$4:$B$29,纤芯!M2503)</f>
        <v>F缆</v>
      </c>
      <c r="K2503" s="3">
        <v>70</v>
      </c>
      <c r="L2503" s="3">
        <f t="shared" si="197"/>
        <v>10</v>
      </c>
      <c r="M2503" s="3">
        <f t="shared" si="198"/>
        <v>6</v>
      </c>
      <c r="N2503" s="3" t="s">
        <v>65</v>
      </c>
      <c r="O2503" s="3">
        <f>COUNTIF([1]局站!$D$4:$D$172,"="&amp;N2503)</f>
        <v>1</v>
      </c>
      <c r="P2503" s="3">
        <v>0</v>
      </c>
      <c r="Q2503" s="3">
        <v>0</v>
      </c>
      <c r="R2503" s="3">
        <v>0</v>
      </c>
      <c r="S2503" s="3" t="s">
        <v>66</v>
      </c>
      <c r="T2503" s="3">
        <f>COUNTIF([1]局站!$D$4:$D$172,"="&amp;S2503)</f>
        <v>1</v>
      </c>
      <c r="U2503" s="3">
        <v>0</v>
      </c>
      <c r="V2503" s="3">
        <v>0</v>
      </c>
      <c r="W2503" s="3">
        <v>0</v>
      </c>
      <c r="X2503" s="3" t="s">
        <v>1214</v>
      </c>
      <c r="Y2503" s="3" t="s">
        <v>880</v>
      </c>
      <c r="Z2503" s="3" t="str">
        <f>INDEX(业务类型!$C$4:$C$8,MATCH(纤芯!Y2503,业务类型!$B$4:$B$8,0))</f>
        <v>IDLE</v>
      </c>
      <c r="AA2503" s="3"/>
    </row>
    <row r="2504" spans="1:27" ht="33" x14ac:dyDescent="0.2">
      <c r="A2504" s="3">
        <v>2501</v>
      </c>
      <c r="B2504" s="3">
        <f t="shared" si="194"/>
        <v>37017202071</v>
      </c>
      <c r="C2504" s="3" t="s">
        <v>1166</v>
      </c>
      <c r="D2504" s="3" t="s">
        <v>217</v>
      </c>
      <c r="E2504" s="3" t="str">
        <f>INDEX(光放段!$G$4:$G$237,MATCH(纤芯!G2504,光放段!$C$4:$C$237,0))</f>
        <v>山东二干|济南青岛3号管道光缆:淄博柳泉路-潍坊四平路</v>
      </c>
      <c r="F2504" s="3">
        <f>INDEX(光放段!$I$4:$I$237,MATCH(纤芯!H2504,光放段!$B$4:$B$237,0))</f>
        <v>37017200000</v>
      </c>
      <c r="G2504" s="3" t="str">
        <f t="shared" si="195"/>
        <v>山东二干|济南青岛3号管道光缆:昌乐北局-潍坊四平路</v>
      </c>
      <c r="H2504" s="3">
        <f>INDEX(光放段!$B$4:$B$237,MATCH(纤芯!G2504,光放段!$C$4:$C$237,0))</f>
        <v>37017202000</v>
      </c>
      <c r="I2504" s="3" t="str">
        <f t="shared" si="196"/>
        <v>济南青岛3号管道光缆</v>
      </c>
      <c r="J2504" s="3" t="str">
        <f>INDEX(子缆名称!$B$4:$B$29,纤芯!M2504)</f>
        <v>F缆</v>
      </c>
      <c r="K2504" s="3">
        <v>71</v>
      </c>
      <c r="L2504" s="3">
        <f t="shared" si="197"/>
        <v>11</v>
      </c>
      <c r="M2504" s="3">
        <f t="shared" si="198"/>
        <v>6</v>
      </c>
      <c r="N2504" s="3" t="s">
        <v>65</v>
      </c>
      <c r="O2504" s="3">
        <f>COUNTIF([1]局站!$D$4:$D$172,"="&amp;N2504)</f>
        <v>1</v>
      </c>
      <c r="P2504" s="3">
        <v>0</v>
      </c>
      <c r="Q2504" s="3">
        <v>0</v>
      </c>
      <c r="R2504" s="3">
        <v>0</v>
      </c>
      <c r="S2504" s="3" t="s">
        <v>66</v>
      </c>
      <c r="T2504" s="3">
        <f>COUNTIF([1]局站!$D$4:$D$172,"="&amp;S2504)</f>
        <v>1</v>
      </c>
      <c r="U2504" s="3">
        <v>0</v>
      </c>
      <c r="V2504" s="3">
        <v>0</v>
      </c>
      <c r="W2504" s="3">
        <v>0</v>
      </c>
      <c r="X2504" s="3" t="s">
        <v>1214</v>
      </c>
      <c r="Y2504" s="3" t="s">
        <v>880</v>
      </c>
      <c r="Z2504" s="3" t="str">
        <f>INDEX(业务类型!$C$4:$C$8,MATCH(纤芯!Y2504,业务类型!$B$4:$B$8,0))</f>
        <v>IDLE</v>
      </c>
      <c r="AA2504" s="3"/>
    </row>
    <row r="2505" spans="1:27" ht="33" x14ac:dyDescent="0.2">
      <c r="A2505" s="3">
        <v>2502</v>
      </c>
      <c r="B2505" s="3">
        <f t="shared" si="194"/>
        <v>37017202072</v>
      </c>
      <c r="C2505" s="3" t="s">
        <v>1166</v>
      </c>
      <c r="D2505" s="3" t="s">
        <v>217</v>
      </c>
      <c r="E2505" s="3" t="str">
        <f>INDEX(光放段!$G$4:$G$237,MATCH(纤芯!G2505,光放段!$C$4:$C$237,0))</f>
        <v>山东二干|济南青岛3号管道光缆:淄博柳泉路-潍坊四平路</v>
      </c>
      <c r="F2505" s="3">
        <f>INDEX(光放段!$I$4:$I$237,MATCH(纤芯!H2505,光放段!$B$4:$B$237,0))</f>
        <v>37017200000</v>
      </c>
      <c r="G2505" s="3" t="str">
        <f t="shared" si="195"/>
        <v>山东二干|济南青岛3号管道光缆:昌乐北局-潍坊四平路</v>
      </c>
      <c r="H2505" s="3">
        <f>INDEX(光放段!$B$4:$B$237,MATCH(纤芯!G2505,光放段!$C$4:$C$237,0))</f>
        <v>37017202000</v>
      </c>
      <c r="I2505" s="3" t="str">
        <f t="shared" si="196"/>
        <v>济南青岛3号管道光缆</v>
      </c>
      <c r="J2505" s="3" t="str">
        <f>INDEX(子缆名称!$B$4:$B$29,纤芯!M2505)</f>
        <v>F缆</v>
      </c>
      <c r="K2505" s="3">
        <v>72</v>
      </c>
      <c r="L2505" s="3">
        <f t="shared" si="197"/>
        <v>12</v>
      </c>
      <c r="M2505" s="3">
        <f t="shared" si="198"/>
        <v>6</v>
      </c>
      <c r="N2505" s="3" t="s">
        <v>65</v>
      </c>
      <c r="O2505" s="3">
        <f>COUNTIF([1]局站!$D$4:$D$172,"="&amp;N2505)</f>
        <v>1</v>
      </c>
      <c r="P2505" s="3">
        <v>0</v>
      </c>
      <c r="Q2505" s="3">
        <v>0</v>
      </c>
      <c r="R2505" s="3">
        <v>0</v>
      </c>
      <c r="S2505" s="3" t="s">
        <v>66</v>
      </c>
      <c r="T2505" s="3">
        <f>COUNTIF([1]局站!$D$4:$D$172,"="&amp;S2505)</f>
        <v>1</v>
      </c>
      <c r="U2505" s="3">
        <v>0</v>
      </c>
      <c r="V2505" s="3">
        <v>0</v>
      </c>
      <c r="W2505" s="3">
        <v>0</v>
      </c>
      <c r="X2505" s="3" t="s">
        <v>1214</v>
      </c>
      <c r="Y2505" s="3" t="s">
        <v>880</v>
      </c>
      <c r="Z2505" s="3" t="str">
        <f>INDEX(业务类型!$C$4:$C$8,MATCH(纤芯!Y2505,业务类型!$B$4:$B$8,0))</f>
        <v>IDLE</v>
      </c>
      <c r="AA2505" s="3"/>
    </row>
    <row r="2506" spans="1:27" ht="33" x14ac:dyDescent="0.2">
      <c r="A2506" s="3">
        <v>2503</v>
      </c>
      <c r="B2506" s="3">
        <f t="shared" si="194"/>
        <v>37017202073</v>
      </c>
      <c r="C2506" s="3" t="s">
        <v>1166</v>
      </c>
      <c r="D2506" s="3" t="s">
        <v>217</v>
      </c>
      <c r="E2506" s="3" t="str">
        <f>INDEX(光放段!$G$4:$G$237,MATCH(纤芯!G2506,光放段!$C$4:$C$237,0))</f>
        <v>山东二干|济南青岛3号管道光缆:淄博柳泉路-潍坊四平路</v>
      </c>
      <c r="F2506" s="3">
        <f>INDEX(光放段!$I$4:$I$237,MATCH(纤芯!H2506,光放段!$B$4:$B$237,0))</f>
        <v>37017200000</v>
      </c>
      <c r="G2506" s="3" t="str">
        <f t="shared" si="195"/>
        <v>山东二干|济南青岛3号管道光缆:昌乐北局-潍坊四平路</v>
      </c>
      <c r="H2506" s="3">
        <f>INDEX(光放段!$B$4:$B$237,MATCH(纤芯!G2506,光放段!$C$4:$C$237,0))</f>
        <v>37017202000</v>
      </c>
      <c r="I2506" s="3" t="str">
        <f t="shared" si="196"/>
        <v>济南青岛3号管道光缆</v>
      </c>
      <c r="J2506" s="3" t="str">
        <f>INDEX(子缆名称!$B$4:$B$29,纤芯!M2506)</f>
        <v>G缆</v>
      </c>
      <c r="K2506" s="3">
        <v>73</v>
      </c>
      <c r="L2506" s="3">
        <f t="shared" si="197"/>
        <v>1</v>
      </c>
      <c r="M2506" s="3">
        <f t="shared" si="198"/>
        <v>7</v>
      </c>
      <c r="N2506" s="3" t="s">
        <v>65</v>
      </c>
      <c r="O2506" s="3">
        <f>COUNTIF([1]局站!$D$4:$D$172,"="&amp;N2506)</f>
        <v>1</v>
      </c>
      <c r="P2506" s="3">
        <v>0</v>
      </c>
      <c r="Q2506" s="3">
        <v>0</v>
      </c>
      <c r="R2506" s="3">
        <v>0</v>
      </c>
      <c r="S2506" s="3" t="s">
        <v>66</v>
      </c>
      <c r="T2506" s="3">
        <f>COUNTIF([1]局站!$D$4:$D$172,"="&amp;S2506)</f>
        <v>1</v>
      </c>
      <c r="U2506" s="3">
        <v>0</v>
      </c>
      <c r="V2506" s="3">
        <v>0</v>
      </c>
      <c r="W2506" s="3">
        <v>0</v>
      </c>
      <c r="X2506" s="3" t="s">
        <v>1214</v>
      </c>
      <c r="Y2506" s="3" t="s">
        <v>881</v>
      </c>
      <c r="Z2506" s="3" t="str">
        <f>INDEX(业务类型!$C$4:$C$8,MATCH(纤芯!Y2506,业务类型!$B$4:$B$8,0))</f>
        <v>OTHER</v>
      </c>
      <c r="AA2506" s="3" t="s">
        <v>997</v>
      </c>
    </row>
    <row r="2507" spans="1:27" ht="33" x14ac:dyDescent="0.2">
      <c r="A2507" s="3">
        <v>2504</v>
      </c>
      <c r="B2507" s="3">
        <f t="shared" si="194"/>
        <v>37017202074</v>
      </c>
      <c r="C2507" s="3" t="s">
        <v>1166</v>
      </c>
      <c r="D2507" s="3" t="s">
        <v>217</v>
      </c>
      <c r="E2507" s="3" t="str">
        <f>INDEX(光放段!$G$4:$G$237,MATCH(纤芯!G2507,光放段!$C$4:$C$237,0))</f>
        <v>山东二干|济南青岛3号管道光缆:淄博柳泉路-潍坊四平路</v>
      </c>
      <c r="F2507" s="3">
        <f>INDEX(光放段!$I$4:$I$237,MATCH(纤芯!H2507,光放段!$B$4:$B$237,0))</f>
        <v>37017200000</v>
      </c>
      <c r="G2507" s="3" t="str">
        <f t="shared" si="195"/>
        <v>山东二干|济南青岛3号管道光缆:昌乐北局-潍坊四平路</v>
      </c>
      <c r="H2507" s="3">
        <f>INDEX(光放段!$B$4:$B$237,MATCH(纤芯!G2507,光放段!$C$4:$C$237,0))</f>
        <v>37017202000</v>
      </c>
      <c r="I2507" s="3" t="str">
        <f t="shared" si="196"/>
        <v>济南青岛3号管道光缆</v>
      </c>
      <c r="J2507" s="3" t="str">
        <f>INDEX(子缆名称!$B$4:$B$29,纤芯!M2507)</f>
        <v>G缆</v>
      </c>
      <c r="K2507" s="3">
        <v>74</v>
      </c>
      <c r="L2507" s="3">
        <f t="shared" si="197"/>
        <v>2</v>
      </c>
      <c r="M2507" s="3">
        <f t="shared" si="198"/>
        <v>7</v>
      </c>
      <c r="N2507" s="3" t="s">
        <v>65</v>
      </c>
      <c r="O2507" s="3">
        <f>COUNTIF([1]局站!$D$4:$D$172,"="&amp;N2507)</f>
        <v>1</v>
      </c>
      <c r="P2507" s="3">
        <v>0</v>
      </c>
      <c r="Q2507" s="3">
        <v>0</v>
      </c>
      <c r="R2507" s="3">
        <v>0</v>
      </c>
      <c r="S2507" s="3" t="s">
        <v>66</v>
      </c>
      <c r="T2507" s="3">
        <f>COUNTIF([1]局站!$D$4:$D$172,"="&amp;S2507)</f>
        <v>1</v>
      </c>
      <c r="U2507" s="3">
        <v>0</v>
      </c>
      <c r="V2507" s="3">
        <v>0</v>
      </c>
      <c r="W2507" s="3">
        <v>0</v>
      </c>
      <c r="X2507" s="3" t="s">
        <v>1214</v>
      </c>
      <c r="Y2507" s="3" t="s">
        <v>880</v>
      </c>
      <c r="Z2507" s="3" t="str">
        <f>INDEX(业务类型!$C$4:$C$8,MATCH(纤芯!Y2507,业务类型!$B$4:$B$8,0))</f>
        <v>IDLE</v>
      </c>
      <c r="AA2507" s="3"/>
    </row>
    <row r="2508" spans="1:27" ht="33" x14ac:dyDescent="0.2">
      <c r="A2508" s="3">
        <v>2505</v>
      </c>
      <c r="B2508" s="3">
        <f t="shared" si="194"/>
        <v>37017202075</v>
      </c>
      <c r="C2508" s="3" t="s">
        <v>1166</v>
      </c>
      <c r="D2508" s="3" t="s">
        <v>217</v>
      </c>
      <c r="E2508" s="3" t="str">
        <f>INDEX(光放段!$G$4:$G$237,MATCH(纤芯!G2508,光放段!$C$4:$C$237,0))</f>
        <v>山东二干|济南青岛3号管道光缆:淄博柳泉路-潍坊四平路</v>
      </c>
      <c r="F2508" s="3">
        <f>INDEX(光放段!$I$4:$I$237,MATCH(纤芯!H2508,光放段!$B$4:$B$237,0))</f>
        <v>37017200000</v>
      </c>
      <c r="G2508" s="3" t="str">
        <f t="shared" si="195"/>
        <v>山东二干|济南青岛3号管道光缆:昌乐北局-潍坊四平路</v>
      </c>
      <c r="H2508" s="3">
        <f>INDEX(光放段!$B$4:$B$237,MATCH(纤芯!G2508,光放段!$C$4:$C$237,0))</f>
        <v>37017202000</v>
      </c>
      <c r="I2508" s="3" t="str">
        <f t="shared" si="196"/>
        <v>济南青岛3号管道光缆</v>
      </c>
      <c r="J2508" s="3" t="str">
        <f>INDEX(子缆名称!$B$4:$B$29,纤芯!M2508)</f>
        <v>G缆</v>
      </c>
      <c r="K2508" s="3">
        <v>75</v>
      </c>
      <c r="L2508" s="3">
        <f t="shared" si="197"/>
        <v>3</v>
      </c>
      <c r="M2508" s="3">
        <f t="shared" si="198"/>
        <v>7</v>
      </c>
      <c r="N2508" s="3" t="s">
        <v>65</v>
      </c>
      <c r="O2508" s="3">
        <f>COUNTIF([1]局站!$D$4:$D$172,"="&amp;N2508)</f>
        <v>1</v>
      </c>
      <c r="P2508" s="3">
        <v>0</v>
      </c>
      <c r="Q2508" s="3">
        <v>0</v>
      </c>
      <c r="R2508" s="3">
        <v>0</v>
      </c>
      <c r="S2508" s="3" t="s">
        <v>66</v>
      </c>
      <c r="T2508" s="3">
        <f>COUNTIF([1]局站!$D$4:$D$172,"="&amp;S2508)</f>
        <v>1</v>
      </c>
      <c r="U2508" s="3">
        <v>0</v>
      </c>
      <c r="V2508" s="3">
        <v>0</v>
      </c>
      <c r="W2508" s="3">
        <v>0</v>
      </c>
      <c r="X2508" s="3" t="s">
        <v>1214</v>
      </c>
      <c r="Y2508" s="3" t="s">
        <v>880</v>
      </c>
      <c r="Z2508" s="3" t="str">
        <f>INDEX(业务类型!$C$4:$C$8,MATCH(纤芯!Y2508,业务类型!$B$4:$B$8,0))</f>
        <v>IDLE</v>
      </c>
      <c r="AA2508" s="3"/>
    </row>
    <row r="2509" spans="1:27" ht="33" x14ac:dyDescent="0.2">
      <c r="A2509" s="3">
        <v>2506</v>
      </c>
      <c r="B2509" s="3">
        <f t="shared" si="194"/>
        <v>37017202076</v>
      </c>
      <c r="C2509" s="3" t="s">
        <v>1166</v>
      </c>
      <c r="D2509" s="3" t="s">
        <v>217</v>
      </c>
      <c r="E2509" s="3" t="str">
        <f>INDEX(光放段!$G$4:$G$237,MATCH(纤芯!G2509,光放段!$C$4:$C$237,0))</f>
        <v>山东二干|济南青岛3号管道光缆:淄博柳泉路-潍坊四平路</v>
      </c>
      <c r="F2509" s="3">
        <f>INDEX(光放段!$I$4:$I$237,MATCH(纤芯!H2509,光放段!$B$4:$B$237,0))</f>
        <v>37017200000</v>
      </c>
      <c r="G2509" s="3" t="str">
        <f t="shared" si="195"/>
        <v>山东二干|济南青岛3号管道光缆:昌乐北局-潍坊四平路</v>
      </c>
      <c r="H2509" s="3">
        <f>INDEX(光放段!$B$4:$B$237,MATCH(纤芯!G2509,光放段!$C$4:$C$237,0))</f>
        <v>37017202000</v>
      </c>
      <c r="I2509" s="3" t="str">
        <f t="shared" si="196"/>
        <v>济南青岛3号管道光缆</v>
      </c>
      <c r="J2509" s="3" t="str">
        <f>INDEX(子缆名称!$B$4:$B$29,纤芯!M2509)</f>
        <v>G缆</v>
      </c>
      <c r="K2509" s="3">
        <v>76</v>
      </c>
      <c r="L2509" s="3">
        <f t="shared" si="197"/>
        <v>4</v>
      </c>
      <c r="M2509" s="3">
        <f t="shared" si="198"/>
        <v>7</v>
      </c>
      <c r="N2509" s="3" t="s">
        <v>65</v>
      </c>
      <c r="O2509" s="3">
        <f>COUNTIF([1]局站!$D$4:$D$172,"="&amp;N2509)</f>
        <v>1</v>
      </c>
      <c r="P2509" s="3">
        <v>0</v>
      </c>
      <c r="Q2509" s="3">
        <v>0</v>
      </c>
      <c r="R2509" s="3">
        <v>0</v>
      </c>
      <c r="S2509" s="3" t="s">
        <v>66</v>
      </c>
      <c r="T2509" s="3">
        <f>COUNTIF([1]局站!$D$4:$D$172,"="&amp;S2509)</f>
        <v>1</v>
      </c>
      <c r="U2509" s="3">
        <v>0</v>
      </c>
      <c r="V2509" s="3">
        <v>0</v>
      </c>
      <c r="W2509" s="3">
        <v>0</v>
      </c>
      <c r="X2509" s="3" t="s">
        <v>1214</v>
      </c>
      <c r="Y2509" s="3" t="s">
        <v>880</v>
      </c>
      <c r="Z2509" s="3" t="str">
        <f>INDEX(业务类型!$C$4:$C$8,MATCH(纤芯!Y2509,业务类型!$B$4:$B$8,0))</f>
        <v>IDLE</v>
      </c>
      <c r="AA2509" s="3"/>
    </row>
    <row r="2510" spans="1:27" ht="33" x14ac:dyDescent="0.2">
      <c r="A2510" s="3">
        <v>2507</v>
      </c>
      <c r="B2510" s="3">
        <f t="shared" si="194"/>
        <v>37017202077</v>
      </c>
      <c r="C2510" s="3" t="s">
        <v>1166</v>
      </c>
      <c r="D2510" s="3" t="s">
        <v>217</v>
      </c>
      <c r="E2510" s="3" t="str">
        <f>INDEX(光放段!$G$4:$G$237,MATCH(纤芯!G2510,光放段!$C$4:$C$237,0))</f>
        <v>山东二干|济南青岛3号管道光缆:淄博柳泉路-潍坊四平路</v>
      </c>
      <c r="F2510" s="3">
        <f>INDEX(光放段!$I$4:$I$237,MATCH(纤芯!H2510,光放段!$B$4:$B$237,0))</f>
        <v>37017200000</v>
      </c>
      <c r="G2510" s="3" t="str">
        <f t="shared" si="195"/>
        <v>山东二干|济南青岛3号管道光缆:昌乐北局-潍坊四平路</v>
      </c>
      <c r="H2510" s="3">
        <f>INDEX(光放段!$B$4:$B$237,MATCH(纤芯!G2510,光放段!$C$4:$C$237,0))</f>
        <v>37017202000</v>
      </c>
      <c r="I2510" s="3" t="str">
        <f t="shared" si="196"/>
        <v>济南青岛3号管道光缆</v>
      </c>
      <c r="J2510" s="3" t="str">
        <f>INDEX(子缆名称!$B$4:$B$29,纤芯!M2510)</f>
        <v>G缆</v>
      </c>
      <c r="K2510" s="3">
        <v>77</v>
      </c>
      <c r="L2510" s="3">
        <f t="shared" si="197"/>
        <v>5</v>
      </c>
      <c r="M2510" s="3">
        <f t="shared" si="198"/>
        <v>7</v>
      </c>
      <c r="N2510" s="3" t="s">
        <v>65</v>
      </c>
      <c r="O2510" s="3">
        <f>COUNTIF([1]局站!$D$4:$D$172,"="&amp;N2510)</f>
        <v>1</v>
      </c>
      <c r="P2510" s="3">
        <v>0</v>
      </c>
      <c r="Q2510" s="3">
        <v>0</v>
      </c>
      <c r="R2510" s="3">
        <v>0</v>
      </c>
      <c r="S2510" s="3" t="s">
        <v>66</v>
      </c>
      <c r="T2510" s="3">
        <f>COUNTIF([1]局站!$D$4:$D$172,"="&amp;S2510)</f>
        <v>1</v>
      </c>
      <c r="U2510" s="3">
        <v>0</v>
      </c>
      <c r="V2510" s="3">
        <v>0</v>
      </c>
      <c r="W2510" s="3">
        <v>0</v>
      </c>
      <c r="X2510" s="3" t="s">
        <v>1214</v>
      </c>
      <c r="Y2510" s="3" t="s">
        <v>880</v>
      </c>
      <c r="Z2510" s="3" t="str">
        <f>INDEX(业务类型!$C$4:$C$8,MATCH(纤芯!Y2510,业务类型!$B$4:$B$8,0))</f>
        <v>IDLE</v>
      </c>
      <c r="AA2510" s="3"/>
    </row>
    <row r="2511" spans="1:27" ht="33" x14ac:dyDescent="0.2">
      <c r="A2511" s="3">
        <v>2508</v>
      </c>
      <c r="B2511" s="3">
        <f t="shared" si="194"/>
        <v>37017202078</v>
      </c>
      <c r="C2511" s="3" t="s">
        <v>1166</v>
      </c>
      <c r="D2511" s="3" t="s">
        <v>217</v>
      </c>
      <c r="E2511" s="3" t="str">
        <f>INDEX(光放段!$G$4:$G$237,MATCH(纤芯!G2511,光放段!$C$4:$C$237,0))</f>
        <v>山东二干|济南青岛3号管道光缆:淄博柳泉路-潍坊四平路</v>
      </c>
      <c r="F2511" s="3">
        <f>INDEX(光放段!$I$4:$I$237,MATCH(纤芯!H2511,光放段!$B$4:$B$237,0))</f>
        <v>37017200000</v>
      </c>
      <c r="G2511" s="3" t="str">
        <f t="shared" si="195"/>
        <v>山东二干|济南青岛3号管道光缆:昌乐北局-潍坊四平路</v>
      </c>
      <c r="H2511" s="3">
        <f>INDEX(光放段!$B$4:$B$237,MATCH(纤芯!G2511,光放段!$C$4:$C$237,0))</f>
        <v>37017202000</v>
      </c>
      <c r="I2511" s="3" t="str">
        <f t="shared" si="196"/>
        <v>济南青岛3号管道光缆</v>
      </c>
      <c r="J2511" s="3" t="str">
        <f>INDEX(子缆名称!$B$4:$B$29,纤芯!M2511)</f>
        <v>G缆</v>
      </c>
      <c r="K2511" s="3">
        <v>78</v>
      </c>
      <c r="L2511" s="3">
        <f t="shared" si="197"/>
        <v>6</v>
      </c>
      <c r="M2511" s="3">
        <f t="shared" si="198"/>
        <v>7</v>
      </c>
      <c r="N2511" s="3" t="s">
        <v>65</v>
      </c>
      <c r="O2511" s="3">
        <f>COUNTIF([1]局站!$D$4:$D$172,"="&amp;N2511)</f>
        <v>1</v>
      </c>
      <c r="P2511" s="3">
        <v>0</v>
      </c>
      <c r="Q2511" s="3">
        <v>0</v>
      </c>
      <c r="R2511" s="3">
        <v>0</v>
      </c>
      <c r="S2511" s="3" t="s">
        <v>66</v>
      </c>
      <c r="T2511" s="3">
        <f>COUNTIF([1]局站!$D$4:$D$172,"="&amp;S2511)</f>
        <v>1</v>
      </c>
      <c r="U2511" s="3">
        <v>0</v>
      </c>
      <c r="V2511" s="3">
        <v>0</v>
      </c>
      <c r="W2511" s="3">
        <v>0</v>
      </c>
      <c r="X2511" s="3" t="s">
        <v>1214</v>
      </c>
      <c r="Y2511" s="3" t="s">
        <v>880</v>
      </c>
      <c r="Z2511" s="3" t="str">
        <f>INDEX(业务类型!$C$4:$C$8,MATCH(纤芯!Y2511,业务类型!$B$4:$B$8,0))</f>
        <v>IDLE</v>
      </c>
      <c r="AA2511" s="3"/>
    </row>
    <row r="2512" spans="1:27" ht="33" x14ac:dyDescent="0.2">
      <c r="A2512" s="3">
        <v>2509</v>
      </c>
      <c r="B2512" s="3">
        <f t="shared" si="194"/>
        <v>37017202079</v>
      </c>
      <c r="C2512" s="3" t="s">
        <v>1166</v>
      </c>
      <c r="D2512" s="3" t="s">
        <v>217</v>
      </c>
      <c r="E2512" s="3" t="str">
        <f>INDEX(光放段!$G$4:$G$237,MATCH(纤芯!G2512,光放段!$C$4:$C$237,0))</f>
        <v>山东二干|济南青岛3号管道光缆:淄博柳泉路-潍坊四平路</v>
      </c>
      <c r="F2512" s="3">
        <f>INDEX(光放段!$I$4:$I$237,MATCH(纤芯!H2512,光放段!$B$4:$B$237,0))</f>
        <v>37017200000</v>
      </c>
      <c r="G2512" s="3" t="str">
        <f t="shared" si="195"/>
        <v>山东二干|济南青岛3号管道光缆:昌乐北局-潍坊四平路</v>
      </c>
      <c r="H2512" s="3">
        <f>INDEX(光放段!$B$4:$B$237,MATCH(纤芯!G2512,光放段!$C$4:$C$237,0))</f>
        <v>37017202000</v>
      </c>
      <c r="I2512" s="3" t="str">
        <f t="shared" si="196"/>
        <v>济南青岛3号管道光缆</v>
      </c>
      <c r="J2512" s="3" t="str">
        <f>INDEX(子缆名称!$B$4:$B$29,纤芯!M2512)</f>
        <v>G缆</v>
      </c>
      <c r="K2512" s="3">
        <v>79</v>
      </c>
      <c r="L2512" s="3">
        <f t="shared" si="197"/>
        <v>7</v>
      </c>
      <c r="M2512" s="3">
        <f t="shared" si="198"/>
        <v>7</v>
      </c>
      <c r="N2512" s="3" t="s">
        <v>65</v>
      </c>
      <c r="O2512" s="3">
        <f>COUNTIF([1]局站!$D$4:$D$172,"="&amp;N2512)</f>
        <v>1</v>
      </c>
      <c r="P2512" s="3">
        <v>0</v>
      </c>
      <c r="Q2512" s="3">
        <v>0</v>
      </c>
      <c r="R2512" s="3">
        <v>0</v>
      </c>
      <c r="S2512" s="3" t="s">
        <v>66</v>
      </c>
      <c r="T2512" s="3">
        <f>COUNTIF([1]局站!$D$4:$D$172,"="&amp;S2512)</f>
        <v>1</v>
      </c>
      <c r="U2512" s="3">
        <v>0</v>
      </c>
      <c r="V2512" s="3">
        <v>0</v>
      </c>
      <c r="W2512" s="3">
        <v>0</v>
      </c>
      <c r="X2512" s="3" t="s">
        <v>1214</v>
      </c>
      <c r="Y2512" s="3" t="s">
        <v>850</v>
      </c>
      <c r="Z2512" s="3" t="str">
        <f>INDEX(业务类型!$C$4:$C$8,MATCH(纤芯!Y2512,业务类型!$B$4:$B$8,0))</f>
        <v>ONE</v>
      </c>
      <c r="AA2512" s="3" t="s">
        <v>934</v>
      </c>
    </row>
    <row r="2513" spans="1:27" ht="33" x14ac:dyDescent="0.2">
      <c r="A2513" s="3">
        <v>2510</v>
      </c>
      <c r="B2513" s="3">
        <f t="shared" si="194"/>
        <v>37017202080</v>
      </c>
      <c r="C2513" s="3" t="s">
        <v>1166</v>
      </c>
      <c r="D2513" s="3" t="s">
        <v>217</v>
      </c>
      <c r="E2513" s="3" t="str">
        <f>INDEX(光放段!$G$4:$G$237,MATCH(纤芯!G2513,光放段!$C$4:$C$237,0))</f>
        <v>山东二干|济南青岛3号管道光缆:淄博柳泉路-潍坊四平路</v>
      </c>
      <c r="F2513" s="3">
        <f>INDEX(光放段!$I$4:$I$237,MATCH(纤芯!H2513,光放段!$B$4:$B$237,0))</f>
        <v>37017200000</v>
      </c>
      <c r="G2513" s="3" t="str">
        <f t="shared" si="195"/>
        <v>山东二干|济南青岛3号管道光缆:昌乐北局-潍坊四平路</v>
      </c>
      <c r="H2513" s="3">
        <f>INDEX(光放段!$B$4:$B$237,MATCH(纤芯!G2513,光放段!$C$4:$C$237,0))</f>
        <v>37017202000</v>
      </c>
      <c r="I2513" s="3" t="str">
        <f t="shared" si="196"/>
        <v>济南青岛3号管道光缆</v>
      </c>
      <c r="J2513" s="3" t="str">
        <f>INDEX(子缆名称!$B$4:$B$29,纤芯!M2513)</f>
        <v>G缆</v>
      </c>
      <c r="K2513" s="3">
        <v>80</v>
      </c>
      <c r="L2513" s="3">
        <f t="shared" si="197"/>
        <v>8</v>
      </c>
      <c r="M2513" s="3">
        <f t="shared" si="198"/>
        <v>7</v>
      </c>
      <c r="N2513" s="3" t="s">
        <v>65</v>
      </c>
      <c r="O2513" s="3">
        <f>COUNTIF([1]局站!$D$4:$D$172,"="&amp;N2513)</f>
        <v>1</v>
      </c>
      <c r="P2513" s="3">
        <v>0</v>
      </c>
      <c r="Q2513" s="3">
        <v>0</v>
      </c>
      <c r="R2513" s="3">
        <v>0</v>
      </c>
      <c r="S2513" s="3" t="s">
        <v>66</v>
      </c>
      <c r="T2513" s="3">
        <f>COUNTIF([1]局站!$D$4:$D$172,"="&amp;S2513)</f>
        <v>1</v>
      </c>
      <c r="U2513" s="3">
        <v>0</v>
      </c>
      <c r="V2513" s="3">
        <v>0</v>
      </c>
      <c r="W2513" s="3">
        <v>0</v>
      </c>
      <c r="X2513" s="3" t="s">
        <v>1214</v>
      </c>
      <c r="Y2513" s="3" t="s">
        <v>850</v>
      </c>
      <c r="Z2513" s="3" t="str">
        <f>INDEX(业务类型!$C$4:$C$8,MATCH(纤芯!Y2513,业务类型!$B$4:$B$8,0))</f>
        <v>ONE</v>
      </c>
      <c r="AA2513" s="3" t="s">
        <v>934</v>
      </c>
    </row>
    <row r="2514" spans="1:27" ht="33" x14ac:dyDescent="0.2">
      <c r="A2514" s="3">
        <v>2511</v>
      </c>
      <c r="B2514" s="3">
        <f t="shared" si="194"/>
        <v>37017202081</v>
      </c>
      <c r="C2514" s="3" t="s">
        <v>1166</v>
      </c>
      <c r="D2514" s="3" t="s">
        <v>217</v>
      </c>
      <c r="E2514" s="3" t="str">
        <f>INDEX(光放段!$G$4:$G$237,MATCH(纤芯!G2514,光放段!$C$4:$C$237,0))</f>
        <v>山东二干|济南青岛3号管道光缆:淄博柳泉路-潍坊四平路</v>
      </c>
      <c r="F2514" s="3">
        <f>INDEX(光放段!$I$4:$I$237,MATCH(纤芯!H2514,光放段!$B$4:$B$237,0))</f>
        <v>37017200000</v>
      </c>
      <c r="G2514" s="3" t="str">
        <f t="shared" si="195"/>
        <v>山东二干|济南青岛3号管道光缆:昌乐北局-潍坊四平路</v>
      </c>
      <c r="H2514" s="3">
        <f>INDEX(光放段!$B$4:$B$237,MATCH(纤芯!G2514,光放段!$C$4:$C$237,0))</f>
        <v>37017202000</v>
      </c>
      <c r="I2514" s="3" t="str">
        <f t="shared" si="196"/>
        <v>济南青岛3号管道光缆</v>
      </c>
      <c r="J2514" s="3" t="str">
        <f>INDEX(子缆名称!$B$4:$B$29,纤芯!M2514)</f>
        <v>G缆</v>
      </c>
      <c r="K2514" s="3">
        <v>81</v>
      </c>
      <c r="L2514" s="3">
        <f t="shared" si="197"/>
        <v>9</v>
      </c>
      <c r="M2514" s="3">
        <f t="shared" si="198"/>
        <v>7</v>
      </c>
      <c r="N2514" s="3" t="s">
        <v>65</v>
      </c>
      <c r="O2514" s="3">
        <f>COUNTIF([1]局站!$D$4:$D$172,"="&amp;N2514)</f>
        <v>1</v>
      </c>
      <c r="P2514" s="3">
        <v>0</v>
      </c>
      <c r="Q2514" s="3">
        <v>0</v>
      </c>
      <c r="R2514" s="3">
        <v>0</v>
      </c>
      <c r="S2514" s="3" t="s">
        <v>66</v>
      </c>
      <c r="T2514" s="3">
        <f>COUNTIF([1]局站!$D$4:$D$172,"="&amp;S2514)</f>
        <v>1</v>
      </c>
      <c r="U2514" s="3">
        <v>0</v>
      </c>
      <c r="V2514" s="3">
        <v>0</v>
      </c>
      <c r="W2514" s="3">
        <v>0</v>
      </c>
      <c r="X2514" s="3" t="s">
        <v>1214</v>
      </c>
      <c r="Y2514" s="3" t="s">
        <v>880</v>
      </c>
      <c r="Z2514" s="3" t="str">
        <f>INDEX(业务类型!$C$4:$C$8,MATCH(纤芯!Y2514,业务类型!$B$4:$B$8,0))</f>
        <v>IDLE</v>
      </c>
      <c r="AA2514" s="3"/>
    </row>
    <row r="2515" spans="1:27" ht="33" x14ac:dyDescent="0.2">
      <c r="A2515" s="3">
        <v>2512</v>
      </c>
      <c r="B2515" s="3">
        <f t="shared" si="194"/>
        <v>37017202082</v>
      </c>
      <c r="C2515" s="3" t="s">
        <v>1166</v>
      </c>
      <c r="D2515" s="3" t="s">
        <v>217</v>
      </c>
      <c r="E2515" s="3" t="str">
        <f>INDEX(光放段!$G$4:$G$237,MATCH(纤芯!G2515,光放段!$C$4:$C$237,0))</f>
        <v>山东二干|济南青岛3号管道光缆:淄博柳泉路-潍坊四平路</v>
      </c>
      <c r="F2515" s="3">
        <f>INDEX(光放段!$I$4:$I$237,MATCH(纤芯!H2515,光放段!$B$4:$B$237,0))</f>
        <v>37017200000</v>
      </c>
      <c r="G2515" s="3" t="str">
        <f t="shared" si="195"/>
        <v>山东二干|济南青岛3号管道光缆:昌乐北局-潍坊四平路</v>
      </c>
      <c r="H2515" s="3">
        <f>INDEX(光放段!$B$4:$B$237,MATCH(纤芯!G2515,光放段!$C$4:$C$237,0))</f>
        <v>37017202000</v>
      </c>
      <c r="I2515" s="3" t="str">
        <f t="shared" si="196"/>
        <v>济南青岛3号管道光缆</v>
      </c>
      <c r="J2515" s="3" t="str">
        <f>INDEX(子缆名称!$B$4:$B$29,纤芯!M2515)</f>
        <v>G缆</v>
      </c>
      <c r="K2515" s="3">
        <v>82</v>
      </c>
      <c r="L2515" s="3">
        <f t="shared" si="197"/>
        <v>10</v>
      </c>
      <c r="M2515" s="3">
        <f t="shared" si="198"/>
        <v>7</v>
      </c>
      <c r="N2515" s="3" t="s">
        <v>65</v>
      </c>
      <c r="O2515" s="3">
        <f>COUNTIF([1]局站!$D$4:$D$172,"="&amp;N2515)</f>
        <v>1</v>
      </c>
      <c r="P2515" s="3">
        <v>0</v>
      </c>
      <c r="Q2515" s="3">
        <v>0</v>
      </c>
      <c r="R2515" s="3">
        <v>0</v>
      </c>
      <c r="S2515" s="3" t="s">
        <v>66</v>
      </c>
      <c r="T2515" s="3">
        <f>COUNTIF([1]局站!$D$4:$D$172,"="&amp;S2515)</f>
        <v>1</v>
      </c>
      <c r="U2515" s="3">
        <v>0</v>
      </c>
      <c r="V2515" s="3">
        <v>0</v>
      </c>
      <c r="W2515" s="3">
        <v>0</v>
      </c>
      <c r="X2515" s="3" t="s">
        <v>1214</v>
      </c>
      <c r="Y2515" s="3" t="s">
        <v>880</v>
      </c>
      <c r="Z2515" s="3" t="str">
        <f>INDEX(业务类型!$C$4:$C$8,MATCH(纤芯!Y2515,业务类型!$B$4:$B$8,0))</f>
        <v>IDLE</v>
      </c>
      <c r="AA2515" s="3"/>
    </row>
    <row r="2516" spans="1:27" ht="33" x14ac:dyDescent="0.2">
      <c r="A2516" s="3">
        <v>2513</v>
      </c>
      <c r="B2516" s="3">
        <f t="shared" si="194"/>
        <v>37017202083</v>
      </c>
      <c r="C2516" s="3" t="s">
        <v>1166</v>
      </c>
      <c r="D2516" s="3" t="s">
        <v>217</v>
      </c>
      <c r="E2516" s="3" t="str">
        <f>INDEX(光放段!$G$4:$G$237,MATCH(纤芯!G2516,光放段!$C$4:$C$237,0))</f>
        <v>山东二干|济南青岛3号管道光缆:淄博柳泉路-潍坊四平路</v>
      </c>
      <c r="F2516" s="3">
        <f>INDEX(光放段!$I$4:$I$237,MATCH(纤芯!H2516,光放段!$B$4:$B$237,0))</f>
        <v>37017200000</v>
      </c>
      <c r="G2516" s="3" t="str">
        <f t="shared" si="195"/>
        <v>山东二干|济南青岛3号管道光缆:昌乐北局-潍坊四平路</v>
      </c>
      <c r="H2516" s="3">
        <f>INDEX(光放段!$B$4:$B$237,MATCH(纤芯!G2516,光放段!$C$4:$C$237,0))</f>
        <v>37017202000</v>
      </c>
      <c r="I2516" s="3" t="str">
        <f t="shared" si="196"/>
        <v>济南青岛3号管道光缆</v>
      </c>
      <c r="J2516" s="3" t="str">
        <f>INDEX(子缆名称!$B$4:$B$29,纤芯!M2516)</f>
        <v>G缆</v>
      </c>
      <c r="K2516" s="3">
        <v>83</v>
      </c>
      <c r="L2516" s="3">
        <f t="shared" si="197"/>
        <v>11</v>
      </c>
      <c r="M2516" s="3">
        <f t="shared" si="198"/>
        <v>7</v>
      </c>
      <c r="N2516" s="3" t="s">
        <v>65</v>
      </c>
      <c r="O2516" s="3">
        <f>COUNTIF([1]局站!$D$4:$D$172,"="&amp;N2516)</f>
        <v>1</v>
      </c>
      <c r="P2516" s="3">
        <v>0</v>
      </c>
      <c r="Q2516" s="3">
        <v>0</v>
      </c>
      <c r="R2516" s="3">
        <v>0</v>
      </c>
      <c r="S2516" s="3" t="s">
        <v>66</v>
      </c>
      <c r="T2516" s="3">
        <f>COUNTIF([1]局站!$D$4:$D$172,"="&amp;S2516)</f>
        <v>1</v>
      </c>
      <c r="U2516" s="3">
        <v>0</v>
      </c>
      <c r="V2516" s="3">
        <v>0</v>
      </c>
      <c r="W2516" s="3">
        <v>0</v>
      </c>
      <c r="X2516" s="3" t="s">
        <v>1214</v>
      </c>
      <c r="Y2516" s="3" t="s">
        <v>880</v>
      </c>
      <c r="Z2516" s="3" t="str">
        <f>INDEX(业务类型!$C$4:$C$8,MATCH(纤芯!Y2516,业务类型!$B$4:$B$8,0))</f>
        <v>IDLE</v>
      </c>
      <c r="AA2516" s="3"/>
    </row>
    <row r="2517" spans="1:27" ht="33" x14ac:dyDescent="0.2">
      <c r="A2517" s="3">
        <v>2514</v>
      </c>
      <c r="B2517" s="3">
        <f t="shared" ref="B2517:B2580" si="199">H2517+K2517</f>
        <v>37017202084</v>
      </c>
      <c r="C2517" s="3" t="s">
        <v>1166</v>
      </c>
      <c r="D2517" s="3" t="s">
        <v>217</v>
      </c>
      <c r="E2517" s="3" t="str">
        <f>INDEX(光放段!$G$4:$G$237,MATCH(纤芯!G2517,光放段!$C$4:$C$237,0))</f>
        <v>山东二干|济南青岛3号管道光缆:淄博柳泉路-潍坊四平路</v>
      </c>
      <c r="F2517" s="3">
        <f>INDEX(光放段!$I$4:$I$237,MATCH(纤芯!H2517,光放段!$B$4:$B$237,0))</f>
        <v>37017200000</v>
      </c>
      <c r="G2517" s="3" t="str">
        <f t="shared" si="195"/>
        <v>山东二干|济南青岛3号管道光缆:昌乐北局-潍坊四平路</v>
      </c>
      <c r="H2517" s="3">
        <f>INDEX(光放段!$B$4:$B$237,MATCH(纤芯!G2517,光放段!$C$4:$C$237,0))</f>
        <v>37017202000</v>
      </c>
      <c r="I2517" s="3" t="str">
        <f t="shared" si="196"/>
        <v>济南青岛3号管道光缆</v>
      </c>
      <c r="J2517" s="3" t="str">
        <f>INDEX(子缆名称!$B$4:$B$29,纤芯!M2517)</f>
        <v>G缆</v>
      </c>
      <c r="K2517" s="3">
        <v>84</v>
      </c>
      <c r="L2517" s="3">
        <f t="shared" si="197"/>
        <v>12</v>
      </c>
      <c r="M2517" s="3">
        <f t="shared" si="198"/>
        <v>7</v>
      </c>
      <c r="N2517" s="3" t="s">
        <v>65</v>
      </c>
      <c r="O2517" s="3">
        <f>COUNTIF([1]局站!$D$4:$D$172,"="&amp;N2517)</f>
        <v>1</v>
      </c>
      <c r="P2517" s="3">
        <v>0</v>
      </c>
      <c r="Q2517" s="3">
        <v>0</v>
      </c>
      <c r="R2517" s="3">
        <v>0</v>
      </c>
      <c r="S2517" s="3" t="s">
        <v>66</v>
      </c>
      <c r="T2517" s="3">
        <f>COUNTIF([1]局站!$D$4:$D$172,"="&amp;S2517)</f>
        <v>1</v>
      </c>
      <c r="U2517" s="3">
        <v>0</v>
      </c>
      <c r="V2517" s="3">
        <v>0</v>
      </c>
      <c r="W2517" s="3">
        <v>0</v>
      </c>
      <c r="X2517" s="3" t="s">
        <v>1214</v>
      </c>
      <c r="Y2517" s="3" t="s">
        <v>880</v>
      </c>
      <c r="Z2517" s="3" t="str">
        <f>INDEX(业务类型!$C$4:$C$8,MATCH(纤芯!Y2517,业务类型!$B$4:$B$8,0))</f>
        <v>IDLE</v>
      </c>
      <c r="AA2517" s="3"/>
    </row>
    <row r="2518" spans="1:27" ht="33" x14ac:dyDescent="0.2">
      <c r="A2518" s="3">
        <v>2515</v>
      </c>
      <c r="B2518" s="3">
        <f t="shared" si="199"/>
        <v>37017202085</v>
      </c>
      <c r="C2518" s="3" t="s">
        <v>1166</v>
      </c>
      <c r="D2518" s="3" t="s">
        <v>217</v>
      </c>
      <c r="E2518" s="3" t="str">
        <f>INDEX(光放段!$G$4:$G$237,MATCH(纤芯!G2518,光放段!$C$4:$C$237,0))</f>
        <v>山东二干|济南青岛3号管道光缆:淄博柳泉路-潍坊四平路</v>
      </c>
      <c r="F2518" s="3">
        <f>INDEX(光放段!$I$4:$I$237,MATCH(纤芯!H2518,光放段!$B$4:$B$237,0))</f>
        <v>37017200000</v>
      </c>
      <c r="G2518" s="3" t="str">
        <f t="shared" si="195"/>
        <v>山东二干|济南青岛3号管道光缆:昌乐北局-潍坊四平路</v>
      </c>
      <c r="H2518" s="3">
        <f>INDEX(光放段!$B$4:$B$237,MATCH(纤芯!G2518,光放段!$C$4:$C$237,0))</f>
        <v>37017202000</v>
      </c>
      <c r="I2518" s="3" t="str">
        <f t="shared" si="196"/>
        <v>济南青岛3号管道光缆</v>
      </c>
      <c r="J2518" s="3" t="str">
        <f>INDEX(子缆名称!$B$4:$B$29,纤芯!M2518)</f>
        <v>H缆</v>
      </c>
      <c r="K2518" s="3">
        <v>85</v>
      </c>
      <c r="L2518" s="3">
        <f t="shared" si="197"/>
        <v>1</v>
      </c>
      <c r="M2518" s="3">
        <f t="shared" si="198"/>
        <v>8</v>
      </c>
      <c r="N2518" s="3" t="s">
        <v>65</v>
      </c>
      <c r="O2518" s="3">
        <f>COUNTIF([1]局站!$D$4:$D$172,"="&amp;N2518)</f>
        <v>1</v>
      </c>
      <c r="P2518" s="3">
        <v>0</v>
      </c>
      <c r="Q2518" s="3">
        <v>0</v>
      </c>
      <c r="R2518" s="3">
        <v>0</v>
      </c>
      <c r="S2518" s="3" t="s">
        <v>66</v>
      </c>
      <c r="T2518" s="3">
        <f>COUNTIF([1]局站!$D$4:$D$172,"="&amp;S2518)</f>
        <v>1</v>
      </c>
      <c r="U2518" s="3">
        <v>0</v>
      </c>
      <c r="V2518" s="3">
        <v>0</v>
      </c>
      <c r="W2518" s="3">
        <v>0</v>
      </c>
      <c r="X2518" s="3" t="s">
        <v>1214</v>
      </c>
      <c r="Y2518" s="3" t="s">
        <v>880</v>
      </c>
      <c r="Z2518" s="3" t="str">
        <f>INDEX(业务类型!$C$4:$C$8,MATCH(纤芯!Y2518,业务类型!$B$4:$B$8,0))</f>
        <v>IDLE</v>
      </c>
      <c r="AA2518" s="3"/>
    </row>
    <row r="2519" spans="1:27" ht="33" x14ac:dyDescent="0.2">
      <c r="A2519" s="3">
        <v>2516</v>
      </c>
      <c r="B2519" s="3">
        <f t="shared" si="199"/>
        <v>37017202086</v>
      </c>
      <c r="C2519" s="3" t="s">
        <v>1166</v>
      </c>
      <c r="D2519" s="3" t="s">
        <v>217</v>
      </c>
      <c r="E2519" s="3" t="str">
        <f>INDEX(光放段!$G$4:$G$237,MATCH(纤芯!G2519,光放段!$C$4:$C$237,0))</f>
        <v>山东二干|济南青岛3号管道光缆:淄博柳泉路-潍坊四平路</v>
      </c>
      <c r="F2519" s="3">
        <f>INDEX(光放段!$I$4:$I$237,MATCH(纤芯!H2519,光放段!$B$4:$B$237,0))</f>
        <v>37017200000</v>
      </c>
      <c r="G2519" s="3" t="str">
        <f t="shared" si="195"/>
        <v>山东二干|济南青岛3号管道光缆:昌乐北局-潍坊四平路</v>
      </c>
      <c r="H2519" s="3">
        <f>INDEX(光放段!$B$4:$B$237,MATCH(纤芯!G2519,光放段!$C$4:$C$237,0))</f>
        <v>37017202000</v>
      </c>
      <c r="I2519" s="3" t="str">
        <f t="shared" si="196"/>
        <v>济南青岛3号管道光缆</v>
      </c>
      <c r="J2519" s="3" t="str">
        <f>INDEX(子缆名称!$B$4:$B$29,纤芯!M2519)</f>
        <v>H缆</v>
      </c>
      <c r="K2519" s="3">
        <v>86</v>
      </c>
      <c r="L2519" s="3">
        <f t="shared" si="197"/>
        <v>2</v>
      </c>
      <c r="M2519" s="3">
        <f t="shared" si="198"/>
        <v>8</v>
      </c>
      <c r="N2519" s="3" t="s">
        <v>65</v>
      </c>
      <c r="O2519" s="3">
        <f>COUNTIF([1]局站!$D$4:$D$172,"="&amp;N2519)</f>
        <v>1</v>
      </c>
      <c r="P2519" s="3">
        <v>0</v>
      </c>
      <c r="Q2519" s="3">
        <v>0</v>
      </c>
      <c r="R2519" s="3">
        <v>0</v>
      </c>
      <c r="S2519" s="3" t="s">
        <v>66</v>
      </c>
      <c r="T2519" s="3">
        <f>COUNTIF([1]局站!$D$4:$D$172,"="&amp;S2519)</f>
        <v>1</v>
      </c>
      <c r="U2519" s="3">
        <v>0</v>
      </c>
      <c r="V2519" s="3">
        <v>0</v>
      </c>
      <c r="W2519" s="3">
        <v>0</v>
      </c>
      <c r="X2519" s="3" t="s">
        <v>1214</v>
      </c>
      <c r="Y2519" s="3" t="s">
        <v>880</v>
      </c>
      <c r="Z2519" s="3" t="str">
        <f>INDEX(业务类型!$C$4:$C$8,MATCH(纤芯!Y2519,业务类型!$B$4:$B$8,0))</f>
        <v>IDLE</v>
      </c>
      <c r="AA2519" s="3"/>
    </row>
    <row r="2520" spans="1:27" ht="33" x14ac:dyDescent="0.2">
      <c r="A2520" s="3">
        <v>2517</v>
      </c>
      <c r="B2520" s="3">
        <f t="shared" si="199"/>
        <v>37017202087</v>
      </c>
      <c r="C2520" s="3" t="s">
        <v>1166</v>
      </c>
      <c r="D2520" s="3" t="s">
        <v>217</v>
      </c>
      <c r="E2520" s="3" t="str">
        <f>INDEX(光放段!$G$4:$G$237,MATCH(纤芯!G2520,光放段!$C$4:$C$237,0))</f>
        <v>山东二干|济南青岛3号管道光缆:淄博柳泉路-潍坊四平路</v>
      </c>
      <c r="F2520" s="3">
        <f>INDEX(光放段!$I$4:$I$237,MATCH(纤芯!H2520,光放段!$B$4:$B$237,0))</f>
        <v>37017200000</v>
      </c>
      <c r="G2520" s="3" t="str">
        <f t="shared" si="195"/>
        <v>山东二干|济南青岛3号管道光缆:昌乐北局-潍坊四平路</v>
      </c>
      <c r="H2520" s="3">
        <f>INDEX(光放段!$B$4:$B$237,MATCH(纤芯!G2520,光放段!$C$4:$C$237,0))</f>
        <v>37017202000</v>
      </c>
      <c r="I2520" s="3" t="str">
        <f t="shared" si="196"/>
        <v>济南青岛3号管道光缆</v>
      </c>
      <c r="J2520" s="3" t="str">
        <f>INDEX(子缆名称!$B$4:$B$29,纤芯!M2520)</f>
        <v>H缆</v>
      </c>
      <c r="K2520" s="3">
        <v>87</v>
      </c>
      <c r="L2520" s="3">
        <f t="shared" si="197"/>
        <v>3</v>
      </c>
      <c r="M2520" s="3">
        <f t="shared" si="198"/>
        <v>8</v>
      </c>
      <c r="N2520" s="3" t="s">
        <v>65</v>
      </c>
      <c r="O2520" s="3">
        <f>COUNTIF([1]局站!$D$4:$D$172,"="&amp;N2520)</f>
        <v>1</v>
      </c>
      <c r="P2520" s="3">
        <v>0</v>
      </c>
      <c r="Q2520" s="3">
        <v>0</v>
      </c>
      <c r="R2520" s="3">
        <v>0</v>
      </c>
      <c r="S2520" s="3" t="s">
        <v>66</v>
      </c>
      <c r="T2520" s="3">
        <f>COUNTIF([1]局站!$D$4:$D$172,"="&amp;S2520)</f>
        <v>1</v>
      </c>
      <c r="U2520" s="3">
        <v>0</v>
      </c>
      <c r="V2520" s="3">
        <v>0</v>
      </c>
      <c r="W2520" s="3">
        <v>0</v>
      </c>
      <c r="X2520" s="3" t="s">
        <v>1214</v>
      </c>
      <c r="Y2520" s="3" t="s">
        <v>880</v>
      </c>
      <c r="Z2520" s="3" t="str">
        <f>INDEX(业务类型!$C$4:$C$8,MATCH(纤芯!Y2520,业务类型!$B$4:$B$8,0))</f>
        <v>IDLE</v>
      </c>
      <c r="AA2520" s="3"/>
    </row>
    <row r="2521" spans="1:27" ht="33" x14ac:dyDescent="0.2">
      <c r="A2521" s="3">
        <v>2518</v>
      </c>
      <c r="B2521" s="3">
        <f t="shared" si="199"/>
        <v>37017202088</v>
      </c>
      <c r="C2521" s="3" t="s">
        <v>1166</v>
      </c>
      <c r="D2521" s="3" t="s">
        <v>217</v>
      </c>
      <c r="E2521" s="3" t="str">
        <f>INDEX(光放段!$G$4:$G$237,MATCH(纤芯!G2521,光放段!$C$4:$C$237,0))</f>
        <v>山东二干|济南青岛3号管道光缆:淄博柳泉路-潍坊四平路</v>
      </c>
      <c r="F2521" s="3">
        <f>INDEX(光放段!$I$4:$I$237,MATCH(纤芯!H2521,光放段!$B$4:$B$237,0))</f>
        <v>37017200000</v>
      </c>
      <c r="G2521" s="3" t="str">
        <f t="shared" si="195"/>
        <v>山东二干|济南青岛3号管道光缆:昌乐北局-潍坊四平路</v>
      </c>
      <c r="H2521" s="3">
        <f>INDEX(光放段!$B$4:$B$237,MATCH(纤芯!G2521,光放段!$C$4:$C$237,0))</f>
        <v>37017202000</v>
      </c>
      <c r="I2521" s="3" t="str">
        <f t="shared" si="196"/>
        <v>济南青岛3号管道光缆</v>
      </c>
      <c r="J2521" s="3" t="str">
        <f>INDEX(子缆名称!$B$4:$B$29,纤芯!M2521)</f>
        <v>H缆</v>
      </c>
      <c r="K2521" s="3">
        <v>88</v>
      </c>
      <c r="L2521" s="3">
        <f t="shared" si="197"/>
        <v>4</v>
      </c>
      <c r="M2521" s="3">
        <f t="shared" si="198"/>
        <v>8</v>
      </c>
      <c r="N2521" s="3" t="s">
        <v>65</v>
      </c>
      <c r="O2521" s="3">
        <f>COUNTIF([1]局站!$D$4:$D$172,"="&amp;N2521)</f>
        <v>1</v>
      </c>
      <c r="P2521" s="3">
        <v>0</v>
      </c>
      <c r="Q2521" s="3">
        <v>0</v>
      </c>
      <c r="R2521" s="3">
        <v>0</v>
      </c>
      <c r="S2521" s="3" t="s">
        <v>66</v>
      </c>
      <c r="T2521" s="3">
        <f>COUNTIF([1]局站!$D$4:$D$172,"="&amp;S2521)</f>
        <v>1</v>
      </c>
      <c r="U2521" s="3">
        <v>0</v>
      </c>
      <c r="V2521" s="3">
        <v>0</v>
      </c>
      <c r="W2521" s="3">
        <v>0</v>
      </c>
      <c r="X2521" s="3" t="s">
        <v>1214</v>
      </c>
      <c r="Y2521" s="3" t="s">
        <v>880</v>
      </c>
      <c r="Z2521" s="3" t="str">
        <f>INDEX(业务类型!$C$4:$C$8,MATCH(纤芯!Y2521,业务类型!$B$4:$B$8,0))</f>
        <v>IDLE</v>
      </c>
      <c r="AA2521" s="3"/>
    </row>
    <row r="2522" spans="1:27" ht="33" x14ac:dyDescent="0.2">
      <c r="A2522" s="3">
        <v>2519</v>
      </c>
      <c r="B2522" s="3">
        <f t="shared" si="199"/>
        <v>37017202089</v>
      </c>
      <c r="C2522" s="3" t="s">
        <v>1166</v>
      </c>
      <c r="D2522" s="3" t="s">
        <v>217</v>
      </c>
      <c r="E2522" s="3" t="str">
        <f>INDEX(光放段!$G$4:$G$237,MATCH(纤芯!G2522,光放段!$C$4:$C$237,0))</f>
        <v>山东二干|济南青岛3号管道光缆:淄博柳泉路-潍坊四平路</v>
      </c>
      <c r="F2522" s="3">
        <f>INDEX(光放段!$I$4:$I$237,MATCH(纤芯!H2522,光放段!$B$4:$B$237,0))</f>
        <v>37017200000</v>
      </c>
      <c r="G2522" s="3" t="str">
        <f t="shared" si="195"/>
        <v>山东二干|济南青岛3号管道光缆:昌乐北局-潍坊四平路</v>
      </c>
      <c r="H2522" s="3">
        <f>INDEX(光放段!$B$4:$B$237,MATCH(纤芯!G2522,光放段!$C$4:$C$237,0))</f>
        <v>37017202000</v>
      </c>
      <c r="I2522" s="3" t="str">
        <f t="shared" si="196"/>
        <v>济南青岛3号管道光缆</v>
      </c>
      <c r="J2522" s="3" t="str">
        <f>INDEX(子缆名称!$B$4:$B$29,纤芯!M2522)</f>
        <v>H缆</v>
      </c>
      <c r="K2522" s="3">
        <v>89</v>
      </c>
      <c r="L2522" s="3">
        <f t="shared" si="197"/>
        <v>5</v>
      </c>
      <c r="M2522" s="3">
        <f t="shared" si="198"/>
        <v>8</v>
      </c>
      <c r="N2522" s="3" t="s">
        <v>65</v>
      </c>
      <c r="O2522" s="3">
        <f>COUNTIF([1]局站!$D$4:$D$172,"="&amp;N2522)</f>
        <v>1</v>
      </c>
      <c r="P2522" s="3">
        <v>0</v>
      </c>
      <c r="Q2522" s="3">
        <v>0</v>
      </c>
      <c r="R2522" s="3">
        <v>0</v>
      </c>
      <c r="S2522" s="3" t="s">
        <v>66</v>
      </c>
      <c r="T2522" s="3">
        <f>COUNTIF([1]局站!$D$4:$D$172,"="&amp;S2522)</f>
        <v>1</v>
      </c>
      <c r="U2522" s="3">
        <v>0</v>
      </c>
      <c r="V2522" s="3">
        <v>0</v>
      </c>
      <c r="W2522" s="3">
        <v>0</v>
      </c>
      <c r="X2522" s="3" t="s">
        <v>1214</v>
      </c>
      <c r="Y2522" s="3" t="s">
        <v>880</v>
      </c>
      <c r="Z2522" s="3" t="str">
        <f>INDEX(业务类型!$C$4:$C$8,MATCH(纤芯!Y2522,业务类型!$B$4:$B$8,0))</f>
        <v>IDLE</v>
      </c>
      <c r="AA2522" s="3"/>
    </row>
    <row r="2523" spans="1:27" ht="33" x14ac:dyDescent="0.2">
      <c r="A2523" s="3">
        <v>2520</v>
      </c>
      <c r="B2523" s="3">
        <f t="shared" si="199"/>
        <v>37017202090</v>
      </c>
      <c r="C2523" s="3" t="s">
        <v>1166</v>
      </c>
      <c r="D2523" s="3" t="s">
        <v>217</v>
      </c>
      <c r="E2523" s="3" t="str">
        <f>INDEX(光放段!$G$4:$G$237,MATCH(纤芯!G2523,光放段!$C$4:$C$237,0))</f>
        <v>山东二干|济南青岛3号管道光缆:淄博柳泉路-潍坊四平路</v>
      </c>
      <c r="F2523" s="3">
        <f>INDEX(光放段!$I$4:$I$237,MATCH(纤芯!H2523,光放段!$B$4:$B$237,0))</f>
        <v>37017200000</v>
      </c>
      <c r="G2523" s="3" t="str">
        <f t="shared" si="195"/>
        <v>山东二干|济南青岛3号管道光缆:昌乐北局-潍坊四平路</v>
      </c>
      <c r="H2523" s="3">
        <f>INDEX(光放段!$B$4:$B$237,MATCH(纤芯!G2523,光放段!$C$4:$C$237,0))</f>
        <v>37017202000</v>
      </c>
      <c r="I2523" s="3" t="str">
        <f t="shared" si="196"/>
        <v>济南青岛3号管道光缆</v>
      </c>
      <c r="J2523" s="3" t="str">
        <f>INDEX(子缆名称!$B$4:$B$29,纤芯!M2523)</f>
        <v>H缆</v>
      </c>
      <c r="K2523" s="3">
        <v>90</v>
      </c>
      <c r="L2523" s="3">
        <f t="shared" si="197"/>
        <v>6</v>
      </c>
      <c r="M2523" s="3">
        <f t="shared" si="198"/>
        <v>8</v>
      </c>
      <c r="N2523" s="3" t="s">
        <v>65</v>
      </c>
      <c r="O2523" s="3">
        <f>COUNTIF([1]局站!$D$4:$D$172,"="&amp;N2523)</f>
        <v>1</v>
      </c>
      <c r="P2523" s="3">
        <v>0</v>
      </c>
      <c r="Q2523" s="3">
        <v>0</v>
      </c>
      <c r="R2523" s="3">
        <v>0</v>
      </c>
      <c r="S2523" s="3" t="s">
        <v>66</v>
      </c>
      <c r="T2523" s="3">
        <f>COUNTIF([1]局站!$D$4:$D$172,"="&amp;S2523)</f>
        <v>1</v>
      </c>
      <c r="U2523" s="3">
        <v>0</v>
      </c>
      <c r="V2523" s="3">
        <v>0</v>
      </c>
      <c r="W2523" s="3">
        <v>0</v>
      </c>
      <c r="X2523" s="3" t="s">
        <v>1214</v>
      </c>
      <c r="Y2523" s="3" t="s">
        <v>880</v>
      </c>
      <c r="Z2523" s="3" t="str">
        <f>INDEX(业务类型!$C$4:$C$8,MATCH(纤芯!Y2523,业务类型!$B$4:$B$8,0))</f>
        <v>IDLE</v>
      </c>
      <c r="AA2523" s="3"/>
    </row>
    <row r="2524" spans="1:27" ht="33" x14ac:dyDescent="0.2">
      <c r="A2524" s="3">
        <v>2521</v>
      </c>
      <c r="B2524" s="3">
        <f t="shared" si="199"/>
        <v>37017202091</v>
      </c>
      <c r="C2524" s="3" t="s">
        <v>1166</v>
      </c>
      <c r="D2524" s="3" t="s">
        <v>217</v>
      </c>
      <c r="E2524" s="3" t="str">
        <f>INDEX(光放段!$G$4:$G$237,MATCH(纤芯!G2524,光放段!$C$4:$C$237,0))</f>
        <v>山东二干|济南青岛3号管道光缆:淄博柳泉路-潍坊四平路</v>
      </c>
      <c r="F2524" s="3">
        <f>INDEX(光放段!$I$4:$I$237,MATCH(纤芯!H2524,光放段!$B$4:$B$237,0))</f>
        <v>37017200000</v>
      </c>
      <c r="G2524" s="3" t="str">
        <f t="shared" si="195"/>
        <v>山东二干|济南青岛3号管道光缆:昌乐北局-潍坊四平路</v>
      </c>
      <c r="H2524" s="3">
        <f>INDEX(光放段!$B$4:$B$237,MATCH(纤芯!G2524,光放段!$C$4:$C$237,0))</f>
        <v>37017202000</v>
      </c>
      <c r="I2524" s="3" t="str">
        <f t="shared" si="196"/>
        <v>济南青岛3号管道光缆</v>
      </c>
      <c r="J2524" s="3" t="str">
        <f>INDEX(子缆名称!$B$4:$B$29,纤芯!M2524)</f>
        <v>H缆</v>
      </c>
      <c r="K2524" s="3">
        <v>91</v>
      </c>
      <c r="L2524" s="3">
        <f t="shared" si="197"/>
        <v>7</v>
      </c>
      <c r="M2524" s="3">
        <f t="shared" si="198"/>
        <v>8</v>
      </c>
      <c r="N2524" s="3" t="s">
        <v>65</v>
      </c>
      <c r="O2524" s="3">
        <f>COUNTIF([1]局站!$D$4:$D$172,"="&amp;N2524)</f>
        <v>1</v>
      </c>
      <c r="P2524" s="3">
        <v>0</v>
      </c>
      <c r="Q2524" s="3">
        <v>0</v>
      </c>
      <c r="R2524" s="3">
        <v>0</v>
      </c>
      <c r="S2524" s="3" t="s">
        <v>66</v>
      </c>
      <c r="T2524" s="3">
        <f>COUNTIF([1]局站!$D$4:$D$172,"="&amp;S2524)</f>
        <v>1</v>
      </c>
      <c r="U2524" s="3">
        <v>0</v>
      </c>
      <c r="V2524" s="3">
        <v>0</v>
      </c>
      <c r="W2524" s="3">
        <v>0</v>
      </c>
      <c r="X2524" s="3" t="s">
        <v>1214</v>
      </c>
      <c r="Y2524" s="3" t="s">
        <v>880</v>
      </c>
      <c r="Z2524" s="3" t="str">
        <f>INDEX(业务类型!$C$4:$C$8,MATCH(纤芯!Y2524,业务类型!$B$4:$B$8,0))</f>
        <v>IDLE</v>
      </c>
      <c r="AA2524" s="3"/>
    </row>
    <row r="2525" spans="1:27" ht="33" x14ac:dyDescent="0.2">
      <c r="A2525" s="3">
        <v>2522</v>
      </c>
      <c r="B2525" s="3">
        <f t="shared" si="199"/>
        <v>37017202092</v>
      </c>
      <c r="C2525" s="3" t="s">
        <v>1166</v>
      </c>
      <c r="D2525" s="3" t="s">
        <v>217</v>
      </c>
      <c r="E2525" s="3" t="str">
        <f>INDEX(光放段!$G$4:$G$237,MATCH(纤芯!G2525,光放段!$C$4:$C$237,0))</f>
        <v>山东二干|济南青岛3号管道光缆:淄博柳泉路-潍坊四平路</v>
      </c>
      <c r="F2525" s="3">
        <f>INDEX(光放段!$I$4:$I$237,MATCH(纤芯!H2525,光放段!$B$4:$B$237,0))</f>
        <v>37017200000</v>
      </c>
      <c r="G2525" s="3" t="str">
        <f t="shared" si="195"/>
        <v>山东二干|济南青岛3号管道光缆:昌乐北局-潍坊四平路</v>
      </c>
      <c r="H2525" s="3">
        <f>INDEX(光放段!$B$4:$B$237,MATCH(纤芯!G2525,光放段!$C$4:$C$237,0))</f>
        <v>37017202000</v>
      </c>
      <c r="I2525" s="3" t="str">
        <f t="shared" si="196"/>
        <v>济南青岛3号管道光缆</v>
      </c>
      <c r="J2525" s="3" t="str">
        <f>INDEX(子缆名称!$B$4:$B$29,纤芯!M2525)</f>
        <v>H缆</v>
      </c>
      <c r="K2525" s="3">
        <v>92</v>
      </c>
      <c r="L2525" s="3">
        <f t="shared" si="197"/>
        <v>8</v>
      </c>
      <c r="M2525" s="3">
        <f t="shared" si="198"/>
        <v>8</v>
      </c>
      <c r="N2525" s="3" t="s">
        <v>65</v>
      </c>
      <c r="O2525" s="3">
        <f>COUNTIF([1]局站!$D$4:$D$172,"="&amp;N2525)</f>
        <v>1</v>
      </c>
      <c r="P2525" s="3">
        <v>0</v>
      </c>
      <c r="Q2525" s="3">
        <v>0</v>
      </c>
      <c r="R2525" s="3">
        <v>0</v>
      </c>
      <c r="S2525" s="3" t="s">
        <v>66</v>
      </c>
      <c r="T2525" s="3">
        <f>COUNTIF([1]局站!$D$4:$D$172,"="&amp;S2525)</f>
        <v>1</v>
      </c>
      <c r="U2525" s="3">
        <v>0</v>
      </c>
      <c r="V2525" s="3">
        <v>0</v>
      </c>
      <c r="W2525" s="3">
        <v>0</v>
      </c>
      <c r="X2525" s="3" t="s">
        <v>1214</v>
      </c>
      <c r="Y2525" s="3" t="s">
        <v>880</v>
      </c>
      <c r="Z2525" s="3" t="str">
        <f>INDEX(业务类型!$C$4:$C$8,MATCH(纤芯!Y2525,业务类型!$B$4:$B$8,0))</f>
        <v>IDLE</v>
      </c>
      <c r="AA2525" s="3"/>
    </row>
    <row r="2526" spans="1:27" ht="33" x14ac:dyDescent="0.2">
      <c r="A2526" s="3">
        <v>2523</v>
      </c>
      <c r="B2526" s="3">
        <f t="shared" si="199"/>
        <v>37017202093</v>
      </c>
      <c r="C2526" s="3" t="s">
        <v>1166</v>
      </c>
      <c r="D2526" s="3" t="s">
        <v>217</v>
      </c>
      <c r="E2526" s="3" t="str">
        <f>INDEX(光放段!$G$4:$G$237,MATCH(纤芯!G2526,光放段!$C$4:$C$237,0))</f>
        <v>山东二干|济南青岛3号管道光缆:淄博柳泉路-潍坊四平路</v>
      </c>
      <c r="F2526" s="3">
        <f>INDEX(光放段!$I$4:$I$237,MATCH(纤芯!H2526,光放段!$B$4:$B$237,0))</f>
        <v>37017200000</v>
      </c>
      <c r="G2526" s="3" t="str">
        <f t="shared" si="195"/>
        <v>山东二干|济南青岛3号管道光缆:昌乐北局-潍坊四平路</v>
      </c>
      <c r="H2526" s="3">
        <f>INDEX(光放段!$B$4:$B$237,MATCH(纤芯!G2526,光放段!$C$4:$C$237,0))</f>
        <v>37017202000</v>
      </c>
      <c r="I2526" s="3" t="str">
        <f t="shared" si="196"/>
        <v>济南青岛3号管道光缆</v>
      </c>
      <c r="J2526" s="3" t="str">
        <f>INDEX(子缆名称!$B$4:$B$29,纤芯!M2526)</f>
        <v>H缆</v>
      </c>
      <c r="K2526" s="3">
        <v>93</v>
      </c>
      <c r="L2526" s="3">
        <f t="shared" si="197"/>
        <v>9</v>
      </c>
      <c r="M2526" s="3">
        <f t="shared" si="198"/>
        <v>8</v>
      </c>
      <c r="N2526" s="3" t="s">
        <v>65</v>
      </c>
      <c r="O2526" s="3">
        <f>COUNTIF([1]局站!$D$4:$D$172,"="&amp;N2526)</f>
        <v>1</v>
      </c>
      <c r="P2526" s="3">
        <v>0</v>
      </c>
      <c r="Q2526" s="3">
        <v>0</v>
      </c>
      <c r="R2526" s="3">
        <v>0</v>
      </c>
      <c r="S2526" s="3" t="s">
        <v>66</v>
      </c>
      <c r="T2526" s="3">
        <f>COUNTIF([1]局站!$D$4:$D$172,"="&amp;S2526)</f>
        <v>1</v>
      </c>
      <c r="U2526" s="3">
        <v>0</v>
      </c>
      <c r="V2526" s="3">
        <v>0</v>
      </c>
      <c r="W2526" s="3">
        <v>0</v>
      </c>
      <c r="X2526" s="3" t="s">
        <v>1214</v>
      </c>
      <c r="Y2526" s="3" t="s">
        <v>880</v>
      </c>
      <c r="Z2526" s="3" t="str">
        <f>INDEX(业务类型!$C$4:$C$8,MATCH(纤芯!Y2526,业务类型!$B$4:$B$8,0))</f>
        <v>IDLE</v>
      </c>
      <c r="AA2526" s="3"/>
    </row>
    <row r="2527" spans="1:27" ht="33" x14ac:dyDescent="0.2">
      <c r="A2527" s="3">
        <v>2524</v>
      </c>
      <c r="B2527" s="3">
        <f t="shared" si="199"/>
        <v>37017202094</v>
      </c>
      <c r="C2527" s="3" t="s">
        <v>1166</v>
      </c>
      <c r="D2527" s="3" t="s">
        <v>217</v>
      </c>
      <c r="E2527" s="3" t="str">
        <f>INDEX(光放段!$G$4:$G$237,MATCH(纤芯!G2527,光放段!$C$4:$C$237,0))</f>
        <v>山东二干|济南青岛3号管道光缆:淄博柳泉路-潍坊四平路</v>
      </c>
      <c r="F2527" s="3">
        <f>INDEX(光放段!$I$4:$I$237,MATCH(纤芯!H2527,光放段!$B$4:$B$237,0))</f>
        <v>37017200000</v>
      </c>
      <c r="G2527" s="3" t="str">
        <f t="shared" si="195"/>
        <v>山东二干|济南青岛3号管道光缆:昌乐北局-潍坊四平路</v>
      </c>
      <c r="H2527" s="3">
        <f>INDEX(光放段!$B$4:$B$237,MATCH(纤芯!G2527,光放段!$C$4:$C$237,0))</f>
        <v>37017202000</v>
      </c>
      <c r="I2527" s="3" t="str">
        <f t="shared" si="196"/>
        <v>济南青岛3号管道光缆</v>
      </c>
      <c r="J2527" s="3" t="str">
        <f>INDEX(子缆名称!$B$4:$B$29,纤芯!M2527)</f>
        <v>H缆</v>
      </c>
      <c r="K2527" s="3">
        <v>94</v>
      </c>
      <c r="L2527" s="3">
        <f t="shared" si="197"/>
        <v>10</v>
      </c>
      <c r="M2527" s="3">
        <f t="shared" si="198"/>
        <v>8</v>
      </c>
      <c r="N2527" s="3" t="s">
        <v>65</v>
      </c>
      <c r="O2527" s="3">
        <f>COUNTIF([1]局站!$D$4:$D$172,"="&amp;N2527)</f>
        <v>1</v>
      </c>
      <c r="P2527" s="3">
        <v>0</v>
      </c>
      <c r="Q2527" s="3">
        <v>0</v>
      </c>
      <c r="R2527" s="3">
        <v>0</v>
      </c>
      <c r="S2527" s="3" t="s">
        <v>66</v>
      </c>
      <c r="T2527" s="3">
        <f>COUNTIF([1]局站!$D$4:$D$172,"="&amp;S2527)</f>
        <v>1</v>
      </c>
      <c r="U2527" s="3">
        <v>0</v>
      </c>
      <c r="V2527" s="3">
        <v>0</v>
      </c>
      <c r="W2527" s="3">
        <v>0</v>
      </c>
      <c r="X2527" s="3" t="s">
        <v>1214</v>
      </c>
      <c r="Y2527" s="3" t="s">
        <v>880</v>
      </c>
      <c r="Z2527" s="3" t="str">
        <f>INDEX(业务类型!$C$4:$C$8,MATCH(纤芯!Y2527,业务类型!$B$4:$B$8,0))</f>
        <v>IDLE</v>
      </c>
      <c r="AA2527" s="3"/>
    </row>
    <row r="2528" spans="1:27" ht="33" x14ac:dyDescent="0.2">
      <c r="A2528" s="3">
        <v>2525</v>
      </c>
      <c r="B2528" s="3">
        <f t="shared" si="199"/>
        <v>37017202095</v>
      </c>
      <c r="C2528" s="3" t="s">
        <v>1166</v>
      </c>
      <c r="D2528" s="3" t="s">
        <v>217</v>
      </c>
      <c r="E2528" s="3" t="str">
        <f>INDEX(光放段!$G$4:$G$237,MATCH(纤芯!G2528,光放段!$C$4:$C$237,0))</f>
        <v>山东二干|济南青岛3号管道光缆:淄博柳泉路-潍坊四平路</v>
      </c>
      <c r="F2528" s="3">
        <f>INDEX(光放段!$I$4:$I$237,MATCH(纤芯!H2528,光放段!$B$4:$B$237,0))</f>
        <v>37017200000</v>
      </c>
      <c r="G2528" s="3" t="str">
        <f t="shared" si="195"/>
        <v>山东二干|济南青岛3号管道光缆:昌乐北局-潍坊四平路</v>
      </c>
      <c r="H2528" s="3">
        <f>INDEX(光放段!$B$4:$B$237,MATCH(纤芯!G2528,光放段!$C$4:$C$237,0))</f>
        <v>37017202000</v>
      </c>
      <c r="I2528" s="3" t="str">
        <f t="shared" si="196"/>
        <v>济南青岛3号管道光缆</v>
      </c>
      <c r="J2528" s="3" t="str">
        <f>INDEX(子缆名称!$B$4:$B$29,纤芯!M2528)</f>
        <v>H缆</v>
      </c>
      <c r="K2528" s="3">
        <v>95</v>
      </c>
      <c r="L2528" s="3">
        <f t="shared" si="197"/>
        <v>11</v>
      </c>
      <c r="M2528" s="3">
        <f t="shared" si="198"/>
        <v>8</v>
      </c>
      <c r="N2528" s="3" t="s">
        <v>65</v>
      </c>
      <c r="O2528" s="3">
        <f>COUNTIF([1]局站!$D$4:$D$172,"="&amp;N2528)</f>
        <v>1</v>
      </c>
      <c r="P2528" s="3">
        <v>0</v>
      </c>
      <c r="Q2528" s="3">
        <v>0</v>
      </c>
      <c r="R2528" s="3">
        <v>0</v>
      </c>
      <c r="S2528" s="3" t="s">
        <v>66</v>
      </c>
      <c r="T2528" s="3">
        <f>COUNTIF([1]局站!$D$4:$D$172,"="&amp;S2528)</f>
        <v>1</v>
      </c>
      <c r="U2528" s="3">
        <v>0</v>
      </c>
      <c r="V2528" s="3">
        <v>0</v>
      </c>
      <c r="W2528" s="3">
        <v>0</v>
      </c>
      <c r="X2528" s="3" t="s">
        <v>1214</v>
      </c>
      <c r="Y2528" s="3" t="s">
        <v>881</v>
      </c>
      <c r="Z2528" s="3" t="str">
        <f>INDEX(业务类型!$C$4:$C$8,MATCH(纤芯!Y2528,业务类型!$B$4:$B$8,0))</f>
        <v>OTHER</v>
      </c>
      <c r="AA2528" s="3" t="s">
        <v>888</v>
      </c>
    </row>
    <row r="2529" spans="1:27" ht="33" x14ac:dyDescent="0.2">
      <c r="A2529" s="3">
        <v>2526</v>
      </c>
      <c r="B2529" s="3">
        <f t="shared" si="199"/>
        <v>37017202096</v>
      </c>
      <c r="C2529" s="3" t="s">
        <v>1166</v>
      </c>
      <c r="D2529" s="3" t="s">
        <v>217</v>
      </c>
      <c r="E2529" s="3" t="str">
        <f>INDEX(光放段!$G$4:$G$237,MATCH(纤芯!G2529,光放段!$C$4:$C$237,0))</f>
        <v>山东二干|济南青岛3号管道光缆:淄博柳泉路-潍坊四平路</v>
      </c>
      <c r="F2529" s="3">
        <f>INDEX(光放段!$I$4:$I$237,MATCH(纤芯!H2529,光放段!$B$4:$B$237,0))</f>
        <v>37017200000</v>
      </c>
      <c r="G2529" s="3" t="str">
        <f t="shared" si="195"/>
        <v>山东二干|济南青岛3号管道光缆:昌乐北局-潍坊四平路</v>
      </c>
      <c r="H2529" s="3">
        <f>INDEX(光放段!$B$4:$B$237,MATCH(纤芯!G2529,光放段!$C$4:$C$237,0))</f>
        <v>37017202000</v>
      </c>
      <c r="I2529" s="3" t="str">
        <f t="shared" si="196"/>
        <v>济南青岛3号管道光缆</v>
      </c>
      <c r="J2529" s="3" t="str">
        <f>INDEX(子缆名称!$B$4:$B$29,纤芯!M2529)</f>
        <v>H缆</v>
      </c>
      <c r="K2529" s="3">
        <v>96</v>
      </c>
      <c r="L2529" s="3">
        <f t="shared" si="197"/>
        <v>12</v>
      </c>
      <c r="M2529" s="3">
        <f t="shared" si="198"/>
        <v>8</v>
      </c>
      <c r="N2529" s="3" t="s">
        <v>65</v>
      </c>
      <c r="O2529" s="3">
        <f>COUNTIF([1]局站!$D$4:$D$172,"="&amp;N2529)</f>
        <v>1</v>
      </c>
      <c r="P2529" s="3">
        <v>0</v>
      </c>
      <c r="Q2529" s="3">
        <v>0</v>
      </c>
      <c r="R2529" s="3">
        <v>0</v>
      </c>
      <c r="S2529" s="3" t="s">
        <v>66</v>
      </c>
      <c r="T2529" s="3">
        <f>COUNTIF([1]局站!$D$4:$D$172,"="&amp;S2529)</f>
        <v>1</v>
      </c>
      <c r="U2529" s="3">
        <v>0</v>
      </c>
      <c r="V2529" s="3">
        <v>0</v>
      </c>
      <c r="W2529" s="3">
        <v>0</v>
      </c>
      <c r="X2529" s="3" t="s">
        <v>1214</v>
      </c>
      <c r="Y2529" s="3" t="s">
        <v>881</v>
      </c>
      <c r="Z2529" s="3" t="str">
        <f>INDEX(业务类型!$C$4:$C$8,MATCH(纤芯!Y2529,业务类型!$B$4:$B$8,0))</f>
        <v>OTHER</v>
      </c>
      <c r="AA2529" s="3" t="s">
        <v>998</v>
      </c>
    </row>
    <row r="2530" spans="1:27" ht="33" x14ac:dyDescent="0.2">
      <c r="A2530" s="3">
        <v>2527</v>
      </c>
      <c r="B2530" s="3">
        <f t="shared" si="199"/>
        <v>37017301001</v>
      </c>
      <c r="C2530" s="3" t="s">
        <v>1166</v>
      </c>
      <c r="D2530" s="3" t="s">
        <v>217</v>
      </c>
      <c r="E2530" s="3" t="str">
        <f>INDEX(光放段!$G$4:$G$237,MATCH(纤芯!G2530,光放段!$C$4:$C$237,0))</f>
        <v>山东二干|济南青岛3号管道光缆:潍坊四平路-青岛辽阳东路</v>
      </c>
      <c r="F2530" s="3">
        <f>INDEX(光放段!$I$4:$I$237,MATCH(纤芯!H2530,光放段!$B$4:$B$237,0))</f>
        <v>37017300000</v>
      </c>
      <c r="G2530" s="3" t="str">
        <f t="shared" si="195"/>
        <v>山东二干|济南青岛3号管道光缆:潍坊四平路-高密</v>
      </c>
      <c r="H2530" s="3">
        <f>INDEX(光放段!$B$4:$B$237,MATCH(纤芯!G2530,光放段!$C$4:$C$237,0))</f>
        <v>37017301000</v>
      </c>
      <c r="I2530" s="3" t="str">
        <f t="shared" si="196"/>
        <v>济南青岛3号管道光缆</v>
      </c>
      <c r="J2530" s="3" t="str">
        <f>INDEX(子缆名称!$B$4:$B$29,纤芯!M2530)</f>
        <v>A缆</v>
      </c>
      <c r="K2530" s="3">
        <v>1</v>
      </c>
      <c r="L2530" s="3">
        <f t="shared" si="197"/>
        <v>1</v>
      </c>
      <c r="M2530" s="3">
        <f t="shared" si="198"/>
        <v>1</v>
      </c>
      <c r="N2530" s="3" t="s">
        <v>66</v>
      </c>
      <c r="O2530" s="3">
        <f>COUNTIF([1]局站!$D$4:$D$172,"="&amp;N2530)</f>
        <v>1</v>
      </c>
      <c r="P2530" s="3">
        <v>0</v>
      </c>
      <c r="Q2530" s="3">
        <v>0</v>
      </c>
      <c r="R2530" s="3">
        <v>0</v>
      </c>
      <c r="S2530" s="3" t="s">
        <v>60</v>
      </c>
      <c r="T2530" s="3">
        <f>COUNTIF([1]局站!$D$4:$D$172,"="&amp;S2530)</f>
        <v>1</v>
      </c>
      <c r="U2530" s="3">
        <v>0</v>
      </c>
      <c r="V2530" s="3">
        <v>0</v>
      </c>
      <c r="W2530" s="3">
        <v>0</v>
      </c>
      <c r="X2530" s="3" t="s">
        <v>1214</v>
      </c>
      <c r="Y2530" s="3" t="s">
        <v>880</v>
      </c>
      <c r="Z2530" s="3" t="str">
        <f>INDEX(业务类型!$C$4:$C$8,MATCH(纤芯!Y2530,业务类型!$B$4:$B$8,0))</f>
        <v>IDLE</v>
      </c>
      <c r="AA2530" s="3"/>
    </row>
    <row r="2531" spans="1:27" ht="33" x14ac:dyDescent="0.2">
      <c r="A2531" s="3">
        <v>2528</v>
      </c>
      <c r="B2531" s="3">
        <f t="shared" si="199"/>
        <v>37017301002</v>
      </c>
      <c r="C2531" s="3" t="s">
        <v>1166</v>
      </c>
      <c r="D2531" s="3" t="s">
        <v>217</v>
      </c>
      <c r="E2531" s="3" t="str">
        <f>INDEX(光放段!$G$4:$G$237,MATCH(纤芯!G2531,光放段!$C$4:$C$237,0))</f>
        <v>山东二干|济南青岛3号管道光缆:潍坊四平路-青岛辽阳东路</v>
      </c>
      <c r="F2531" s="3">
        <f>INDEX(光放段!$I$4:$I$237,MATCH(纤芯!H2531,光放段!$B$4:$B$237,0))</f>
        <v>37017300000</v>
      </c>
      <c r="G2531" s="3" t="str">
        <f t="shared" si="195"/>
        <v>山东二干|济南青岛3号管道光缆:潍坊四平路-高密</v>
      </c>
      <c r="H2531" s="3">
        <f>INDEX(光放段!$B$4:$B$237,MATCH(纤芯!G2531,光放段!$C$4:$C$237,0))</f>
        <v>37017301000</v>
      </c>
      <c r="I2531" s="3" t="str">
        <f t="shared" si="196"/>
        <v>济南青岛3号管道光缆</v>
      </c>
      <c r="J2531" s="3" t="str">
        <f>INDEX(子缆名称!$B$4:$B$29,纤芯!M2531)</f>
        <v>A缆</v>
      </c>
      <c r="K2531" s="3">
        <v>2</v>
      </c>
      <c r="L2531" s="3">
        <f t="shared" si="197"/>
        <v>2</v>
      </c>
      <c r="M2531" s="3">
        <f t="shared" si="198"/>
        <v>1</v>
      </c>
      <c r="N2531" s="3" t="s">
        <v>66</v>
      </c>
      <c r="O2531" s="3">
        <f>COUNTIF([1]局站!$D$4:$D$172,"="&amp;N2531)</f>
        <v>1</v>
      </c>
      <c r="P2531" s="3">
        <v>0</v>
      </c>
      <c r="Q2531" s="3">
        <v>0</v>
      </c>
      <c r="R2531" s="3">
        <v>0</v>
      </c>
      <c r="S2531" s="3" t="s">
        <v>60</v>
      </c>
      <c r="T2531" s="3">
        <f>COUNTIF([1]局站!$D$4:$D$172,"="&amp;S2531)</f>
        <v>1</v>
      </c>
      <c r="U2531" s="3">
        <v>0</v>
      </c>
      <c r="V2531" s="3">
        <v>0</v>
      </c>
      <c r="W2531" s="3">
        <v>0</v>
      </c>
      <c r="X2531" s="3" t="s">
        <v>1214</v>
      </c>
      <c r="Y2531" s="3" t="s">
        <v>880</v>
      </c>
      <c r="Z2531" s="3" t="str">
        <f>INDEX(业务类型!$C$4:$C$8,MATCH(纤芯!Y2531,业务类型!$B$4:$B$8,0))</f>
        <v>IDLE</v>
      </c>
      <c r="AA2531" s="3"/>
    </row>
    <row r="2532" spans="1:27" ht="33" x14ac:dyDescent="0.2">
      <c r="A2532" s="3">
        <v>2529</v>
      </c>
      <c r="B2532" s="3">
        <f t="shared" si="199"/>
        <v>37017301003</v>
      </c>
      <c r="C2532" s="3" t="s">
        <v>1166</v>
      </c>
      <c r="D2532" s="3" t="s">
        <v>217</v>
      </c>
      <c r="E2532" s="3" t="str">
        <f>INDEX(光放段!$G$4:$G$237,MATCH(纤芯!G2532,光放段!$C$4:$C$237,0))</f>
        <v>山东二干|济南青岛3号管道光缆:潍坊四平路-青岛辽阳东路</v>
      </c>
      <c r="F2532" s="3">
        <f>INDEX(光放段!$I$4:$I$237,MATCH(纤芯!H2532,光放段!$B$4:$B$237,0))</f>
        <v>37017300000</v>
      </c>
      <c r="G2532" s="3" t="str">
        <f t="shared" si="195"/>
        <v>山东二干|济南青岛3号管道光缆:潍坊四平路-高密</v>
      </c>
      <c r="H2532" s="3">
        <f>INDEX(光放段!$B$4:$B$237,MATCH(纤芯!G2532,光放段!$C$4:$C$237,0))</f>
        <v>37017301000</v>
      </c>
      <c r="I2532" s="3" t="str">
        <f t="shared" si="196"/>
        <v>济南青岛3号管道光缆</v>
      </c>
      <c r="J2532" s="3" t="str">
        <f>INDEX(子缆名称!$B$4:$B$29,纤芯!M2532)</f>
        <v>A缆</v>
      </c>
      <c r="K2532" s="3">
        <v>3</v>
      </c>
      <c r="L2532" s="3">
        <f t="shared" si="197"/>
        <v>3</v>
      </c>
      <c r="M2532" s="3">
        <f t="shared" si="198"/>
        <v>1</v>
      </c>
      <c r="N2532" s="3" t="s">
        <v>66</v>
      </c>
      <c r="O2532" s="3">
        <f>COUNTIF([1]局站!$D$4:$D$172,"="&amp;N2532)</f>
        <v>1</v>
      </c>
      <c r="P2532" s="3">
        <v>0</v>
      </c>
      <c r="Q2532" s="3">
        <v>0</v>
      </c>
      <c r="R2532" s="3">
        <v>0</v>
      </c>
      <c r="S2532" s="3" t="s">
        <v>60</v>
      </c>
      <c r="T2532" s="3">
        <f>COUNTIF([1]局站!$D$4:$D$172,"="&amp;S2532)</f>
        <v>1</v>
      </c>
      <c r="U2532" s="3">
        <v>0</v>
      </c>
      <c r="V2532" s="3">
        <v>0</v>
      </c>
      <c r="W2532" s="3">
        <v>0</v>
      </c>
      <c r="X2532" s="3" t="s">
        <v>1214</v>
      </c>
      <c r="Y2532" s="3" t="s">
        <v>852</v>
      </c>
      <c r="Z2532" s="3" t="str">
        <f>INDEX(业务类型!$C$4:$C$8,MATCH(纤芯!Y2532,业务类型!$B$4:$B$8,0))</f>
        <v>TWO</v>
      </c>
      <c r="AA2532" s="3" t="s">
        <v>986</v>
      </c>
    </row>
    <row r="2533" spans="1:27" ht="33" x14ac:dyDescent="0.2">
      <c r="A2533" s="3">
        <v>2530</v>
      </c>
      <c r="B2533" s="3">
        <f t="shared" si="199"/>
        <v>37017301004</v>
      </c>
      <c r="C2533" s="3" t="s">
        <v>1166</v>
      </c>
      <c r="D2533" s="3" t="s">
        <v>217</v>
      </c>
      <c r="E2533" s="3" t="str">
        <f>INDEX(光放段!$G$4:$G$237,MATCH(纤芯!G2533,光放段!$C$4:$C$237,0))</f>
        <v>山东二干|济南青岛3号管道光缆:潍坊四平路-青岛辽阳东路</v>
      </c>
      <c r="F2533" s="3">
        <f>INDEX(光放段!$I$4:$I$237,MATCH(纤芯!H2533,光放段!$B$4:$B$237,0))</f>
        <v>37017300000</v>
      </c>
      <c r="G2533" s="3" t="str">
        <f t="shared" si="195"/>
        <v>山东二干|济南青岛3号管道光缆:潍坊四平路-高密</v>
      </c>
      <c r="H2533" s="3">
        <f>INDEX(光放段!$B$4:$B$237,MATCH(纤芯!G2533,光放段!$C$4:$C$237,0))</f>
        <v>37017301000</v>
      </c>
      <c r="I2533" s="3" t="str">
        <f t="shared" si="196"/>
        <v>济南青岛3号管道光缆</v>
      </c>
      <c r="J2533" s="3" t="str">
        <f>INDEX(子缆名称!$B$4:$B$29,纤芯!M2533)</f>
        <v>A缆</v>
      </c>
      <c r="K2533" s="3">
        <v>4</v>
      </c>
      <c r="L2533" s="3">
        <f t="shared" si="197"/>
        <v>4</v>
      </c>
      <c r="M2533" s="3">
        <f t="shared" si="198"/>
        <v>1</v>
      </c>
      <c r="N2533" s="3" t="s">
        <v>66</v>
      </c>
      <c r="O2533" s="3">
        <f>COUNTIF([1]局站!$D$4:$D$172,"="&amp;N2533)</f>
        <v>1</v>
      </c>
      <c r="P2533" s="3">
        <v>0</v>
      </c>
      <c r="Q2533" s="3">
        <v>0</v>
      </c>
      <c r="R2533" s="3">
        <v>0</v>
      </c>
      <c r="S2533" s="3" t="s">
        <v>60</v>
      </c>
      <c r="T2533" s="3">
        <f>COUNTIF([1]局站!$D$4:$D$172,"="&amp;S2533)</f>
        <v>1</v>
      </c>
      <c r="U2533" s="3">
        <v>0</v>
      </c>
      <c r="V2533" s="3">
        <v>0</v>
      </c>
      <c r="W2533" s="3">
        <v>0</v>
      </c>
      <c r="X2533" s="3" t="s">
        <v>1214</v>
      </c>
      <c r="Y2533" s="3" t="s">
        <v>852</v>
      </c>
      <c r="Z2533" s="3" t="str">
        <f>INDEX(业务类型!$C$4:$C$8,MATCH(纤芯!Y2533,业务类型!$B$4:$B$8,0))</f>
        <v>TWO</v>
      </c>
      <c r="AA2533" s="3" t="s">
        <v>986</v>
      </c>
    </row>
    <row r="2534" spans="1:27" ht="33" x14ac:dyDescent="0.2">
      <c r="A2534" s="3">
        <v>2531</v>
      </c>
      <c r="B2534" s="3">
        <f t="shared" si="199"/>
        <v>37017301005</v>
      </c>
      <c r="C2534" s="3" t="s">
        <v>1166</v>
      </c>
      <c r="D2534" s="3" t="s">
        <v>217</v>
      </c>
      <c r="E2534" s="3" t="str">
        <f>INDEX(光放段!$G$4:$G$237,MATCH(纤芯!G2534,光放段!$C$4:$C$237,0))</f>
        <v>山东二干|济南青岛3号管道光缆:潍坊四平路-青岛辽阳东路</v>
      </c>
      <c r="F2534" s="3">
        <f>INDEX(光放段!$I$4:$I$237,MATCH(纤芯!H2534,光放段!$B$4:$B$237,0))</f>
        <v>37017300000</v>
      </c>
      <c r="G2534" s="3" t="str">
        <f t="shared" si="195"/>
        <v>山东二干|济南青岛3号管道光缆:潍坊四平路-高密</v>
      </c>
      <c r="H2534" s="3">
        <f>INDEX(光放段!$B$4:$B$237,MATCH(纤芯!G2534,光放段!$C$4:$C$237,0))</f>
        <v>37017301000</v>
      </c>
      <c r="I2534" s="3" t="str">
        <f t="shared" si="196"/>
        <v>济南青岛3号管道光缆</v>
      </c>
      <c r="J2534" s="3" t="str">
        <f>INDEX(子缆名称!$B$4:$B$29,纤芯!M2534)</f>
        <v>A缆</v>
      </c>
      <c r="K2534" s="3">
        <v>5</v>
      </c>
      <c r="L2534" s="3">
        <f t="shared" si="197"/>
        <v>5</v>
      </c>
      <c r="M2534" s="3">
        <f t="shared" si="198"/>
        <v>1</v>
      </c>
      <c r="N2534" s="3" t="s">
        <v>66</v>
      </c>
      <c r="O2534" s="3">
        <f>COUNTIF([1]局站!$D$4:$D$172,"="&amp;N2534)</f>
        <v>1</v>
      </c>
      <c r="P2534" s="3">
        <v>0</v>
      </c>
      <c r="Q2534" s="3">
        <v>0</v>
      </c>
      <c r="R2534" s="3">
        <v>0</v>
      </c>
      <c r="S2534" s="3" t="s">
        <v>60</v>
      </c>
      <c r="T2534" s="3">
        <f>COUNTIF([1]局站!$D$4:$D$172,"="&amp;S2534)</f>
        <v>1</v>
      </c>
      <c r="U2534" s="3">
        <v>0</v>
      </c>
      <c r="V2534" s="3">
        <v>0</v>
      </c>
      <c r="W2534" s="3">
        <v>0</v>
      </c>
      <c r="X2534" s="3" t="s">
        <v>1214</v>
      </c>
      <c r="Y2534" s="3" t="s">
        <v>852</v>
      </c>
      <c r="Z2534" s="3" t="str">
        <f>INDEX(业务类型!$C$4:$C$8,MATCH(纤芯!Y2534,业务类型!$B$4:$B$8,0))</f>
        <v>TWO</v>
      </c>
      <c r="AA2534" s="3" t="s">
        <v>999</v>
      </c>
    </row>
    <row r="2535" spans="1:27" ht="33" x14ac:dyDescent="0.2">
      <c r="A2535" s="3">
        <v>2532</v>
      </c>
      <c r="B2535" s="3">
        <f t="shared" si="199"/>
        <v>37017301006</v>
      </c>
      <c r="C2535" s="3" t="s">
        <v>1166</v>
      </c>
      <c r="D2535" s="3" t="s">
        <v>217</v>
      </c>
      <c r="E2535" s="3" t="str">
        <f>INDEX(光放段!$G$4:$G$237,MATCH(纤芯!G2535,光放段!$C$4:$C$237,0))</f>
        <v>山东二干|济南青岛3号管道光缆:潍坊四平路-青岛辽阳东路</v>
      </c>
      <c r="F2535" s="3">
        <f>INDEX(光放段!$I$4:$I$237,MATCH(纤芯!H2535,光放段!$B$4:$B$237,0))</f>
        <v>37017300000</v>
      </c>
      <c r="G2535" s="3" t="str">
        <f t="shared" si="195"/>
        <v>山东二干|济南青岛3号管道光缆:潍坊四平路-高密</v>
      </c>
      <c r="H2535" s="3">
        <f>INDEX(光放段!$B$4:$B$237,MATCH(纤芯!G2535,光放段!$C$4:$C$237,0))</f>
        <v>37017301000</v>
      </c>
      <c r="I2535" s="3" t="str">
        <f t="shared" si="196"/>
        <v>济南青岛3号管道光缆</v>
      </c>
      <c r="J2535" s="3" t="str">
        <f>INDEX(子缆名称!$B$4:$B$29,纤芯!M2535)</f>
        <v>A缆</v>
      </c>
      <c r="K2535" s="3">
        <v>6</v>
      </c>
      <c r="L2535" s="3">
        <f t="shared" si="197"/>
        <v>6</v>
      </c>
      <c r="M2535" s="3">
        <f t="shared" si="198"/>
        <v>1</v>
      </c>
      <c r="N2535" s="3" t="s">
        <v>66</v>
      </c>
      <c r="O2535" s="3">
        <f>COUNTIF([1]局站!$D$4:$D$172,"="&amp;N2535)</f>
        <v>1</v>
      </c>
      <c r="P2535" s="3">
        <v>0</v>
      </c>
      <c r="Q2535" s="3">
        <v>0</v>
      </c>
      <c r="R2535" s="3">
        <v>0</v>
      </c>
      <c r="S2535" s="3" t="s">
        <v>60</v>
      </c>
      <c r="T2535" s="3">
        <f>COUNTIF([1]局站!$D$4:$D$172,"="&amp;S2535)</f>
        <v>1</v>
      </c>
      <c r="U2535" s="3">
        <v>0</v>
      </c>
      <c r="V2535" s="3">
        <v>0</v>
      </c>
      <c r="W2535" s="3">
        <v>0</v>
      </c>
      <c r="X2535" s="3" t="s">
        <v>1214</v>
      </c>
      <c r="Y2535" s="3" t="s">
        <v>852</v>
      </c>
      <c r="Z2535" s="3" t="str">
        <f>INDEX(业务类型!$C$4:$C$8,MATCH(纤芯!Y2535,业务类型!$B$4:$B$8,0))</f>
        <v>TWO</v>
      </c>
      <c r="AA2535" s="3" t="s">
        <v>999</v>
      </c>
    </row>
    <row r="2536" spans="1:27" ht="33" x14ac:dyDescent="0.2">
      <c r="A2536" s="3">
        <v>2533</v>
      </c>
      <c r="B2536" s="3">
        <f t="shared" si="199"/>
        <v>37017301007</v>
      </c>
      <c r="C2536" s="3" t="s">
        <v>1166</v>
      </c>
      <c r="D2536" s="3" t="s">
        <v>217</v>
      </c>
      <c r="E2536" s="3" t="str">
        <f>INDEX(光放段!$G$4:$G$237,MATCH(纤芯!G2536,光放段!$C$4:$C$237,0))</f>
        <v>山东二干|济南青岛3号管道光缆:潍坊四平路-青岛辽阳东路</v>
      </c>
      <c r="F2536" s="3">
        <f>INDEX(光放段!$I$4:$I$237,MATCH(纤芯!H2536,光放段!$B$4:$B$237,0))</f>
        <v>37017300000</v>
      </c>
      <c r="G2536" s="3" t="str">
        <f t="shared" si="195"/>
        <v>山东二干|济南青岛3号管道光缆:潍坊四平路-高密</v>
      </c>
      <c r="H2536" s="3">
        <f>INDEX(光放段!$B$4:$B$237,MATCH(纤芯!G2536,光放段!$C$4:$C$237,0))</f>
        <v>37017301000</v>
      </c>
      <c r="I2536" s="3" t="str">
        <f t="shared" si="196"/>
        <v>济南青岛3号管道光缆</v>
      </c>
      <c r="J2536" s="3" t="str">
        <f>INDEX(子缆名称!$B$4:$B$29,纤芯!M2536)</f>
        <v>A缆</v>
      </c>
      <c r="K2536" s="3">
        <v>7</v>
      </c>
      <c r="L2536" s="3">
        <f t="shared" si="197"/>
        <v>7</v>
      </c>
      <c r="M2536" s="3">
        <f t="shared" si="198"/>
        <v>1</v>
      </c>
      <c r="N2536" s="3" t="s">
        <v>66</v>
      </c>
      <c r="O2536" s="3">
        <f>COUNTIF([1]局站!$D$4:$D$172,"="&amp;N2536)</f>
        <v>1</v>
      </c>
      <c r="P2536" s="3">
        <v>0</v>
      </c>
      <c r="Q2536" s="3">
        <v>0</v>
      </c>
      <c r="R2536" s="3">
        <v>0</v>
      </c>
      <c r="S2536" s="3" t="s">
        <v>60</v>
      </c>
      <c r="T2536" s="3">
        <f>COUNTIF([1]局站!$D$4:$D$172,"="&amp;S2536)</f>
        <v>1</v>
      </c>
      <c r="U2536" s="3">
        <v>0</v>
      </c>
      <c r="V2536" s="3">
        <v>0</v>
      </c>
      <c r="W2536" s="3">
        <v>0</v>
      </c>
      <c r="X2536" s="3" t="s">
        <v>1214</v>
      </c>
      <c r="Y2536" s="3" t="s">
        <v>850</v>
      </c>
      <c r="Z2536" s="3" t="str">
        <f>INDEX(业务类型!$C$4:$C$8,MATCH(纤芯!Y2536,业务类型!$B$4:$B$8,0))</f>
        <v>ONE</v>
      </c>
      <c r="AA2536" s="3" t="s">
        <v>987</v>
      </c>
    </row>
    <row r="2537" spans="1:27" ht="33" x14ac:dyDescent="0.2">
      <c r="A2537" s="3">
        <v>2534</v>
      </c>
      <c r="B2537" s="3">
        <f t="shared" si="199"/>
        <v>37017301008</v>
      </c>
      <c r="C2537" s="3" t="s">
        <v>1166</v>
      </c>
      <c r="D2537" s="3" t="s">
        <v>217</v>
      </c>
      <c r="E2537" s="3" t="str">
        <f>INDEX(光放段!$G$4:$G$237,MATCH(纤芯!G2537,光放段!$C$4:$C$237,0))</f>
        <v>山东二干|济南青岛3号管道光缆:潍坊四平路-青岛辽阳东路</v>
      </c>
      <c r="F2537" s="3">
        <f>INDEX(光放段!$I$4:$I$237,MATCH(纤芯!H2537,光放段!$B$4:$B$237,0))</f>
        <v>37017300000</v>
      </c>
      <c r="G2537" s="3" t="str">
        <f t="shared" si="195"/>
        <v>山东二干|济南青岛3号管道光缆:潍坊四平路-高密</v>
      </c>
      <c r="H2537" s="3">
        <f>INDEX(光放段!$B$4:$B$237,MATCH(纤芯!G2537,光放段!$C$4:$C$237,0))</f>
        <v>37017301000</v>
      </c>
      <c r="I2537" s="3" t="str">
        <f t="shared" si="196"/>
        <v>济南青岛3号管道光缆</v>
      </c>
      <c r="J2537" s="3" t="str">
        <f>INDEX(子缆名称!$B$4:$B$29,纤芯!M2537)</f>
        <v>A缆</v>
      </c>
      <c r="K2537" s="3">
        <v>8</v>
      </c>
      <c r="L2537" s="3">
        <f t="shared" si="197"/>
        <v>8</v>
      </c>
      <c r="M2537" s="3">
        <f t="shared" si="198"/>
        <v>1</v>
      </c>
      <c r="N2537" s="3" t="s">
        <v>66</v>
      </c>
      <c r="O2537" s="3">
        <f>COUNTIF([1]局站!$D$4:$D$172,"="&amp;N2537)</f>
        <v>1</v>
      </c>
      <c r="P2537" s="3">
        <v>0</v>
      </c>
      <c r="Q2537" s="3">
        <v>0</v>
      </c>
      <c r="R2537" s="3">
        <v>0</v>
      </c>
      <c r="S2537" s="3" t="s">
        <v>60</v>
      </c>
      <c r="T2537" s="3">
        <f>COUNTIF([1]局站!$D$4:$D$172,"="&amp;S2537)</f>
        <v>1</v>
      </c>
      <c r="U2537" s="3">
        <v>0</v>
      </c>
      <c r="V2537" s="3">
        <v>0</v>
      </c>
      <c r="W2537" s="3">
        <v>0</v>
      </c>
      <c r="X2537" s="3" t="s">
        <v>1214</v>
      </c>
      <c r="Y2537" s="3" t="s">
        <v>850</v>
      </c>
      <c r="Z2537" s="3" t="str">
        <f>INDEX(业务类型!$C$4:$C$8,MATCH(纤芯!Y2537,业务类型!$B$4:$B$8,0))</f>
        <v>ONE</v>
      </c>
      <c r="AA2537" s="3" t="s">
        <v>987</v>
      </c>
    </row>
    <row r="2538" spans="1:27" ht="33" x14ac:dyDescent="0.2">
      <c r="A2538" s="3">
        <v>2535</v>
      </c>
      <c r="B2538" s="3">
        <f t="shared" si="199"/>
        <v>37017301009</v>
      </c>
      <c r="C2538" s="3" t="s">
        <v>1166</v>
      </c>
      <c r="D2538" s="3" t="s">
        <v>217</v>
      </c>
      <c r="E2538" s="3" t="str">
        <f>INDEX(光放段!$G$4:$G$237,MATCH(纤芯!G2538,光放段!$C$4:$C$237,0))</f>
        <v>山东二干|济南青岛3号管道光缆:潍坊四平路-青岛辽阳东路</v>
      </c>
      <c r="F2538" s="3">
        <f>INDEX(光放段!$I$4:$I$237,MATCH(纤芯!H2538,光放段!$B$4:$B$237,0))</f>
        <v>37017300000</v>
      </c>
      <c r="G2538" s="3" t="str">
        <f t="shared" si="195"/>
        <v>山东二干|济南青岛3号管道光缆:潍坊四平路-高密</v>
      </c>
      <c r="H2538" s="3">
        <f>INDEX(光放段!$B$4:$B$237,MATCH(纤芯!G2538,光放段!$C$4:$C$237,0))</f>
        <v>37017301000</v>
      </c>
      <c r="I2538" s="3" t="str">
        <f t="shared" si="196"/>
        <v>济南青岛3号管道光缆</v>
      </c>
      <c r="J2538" s="3" t="str">
        <f>INDEX(子缆名称!$B$4:$B$29,纤芯!M2538)</f>
        <v>A缆</v>
      </c>
      <c r="K2538" s="3">
        <v>9</v>
      </c>
      <c r="L2538" s="3">
        <f t="shared" si="197"/>
        <v>9</v>
      </c>
      <c r="M2538" s="3">
        <f t="shared" si="198"/>
        <v>1</v>
      </c>
      <c r="N2538" s="3" t="s">
        <v>66</v>
      </c>
      <c r="O2538" s="3">
        <f>COUNTIF([1]局站!$D$4:$D$172,"="&amp;N2538)</f>
        <v>1</v>
      </c>
      <c r="P2538" s="3">
        <v>0</v>
      </c>
      <c r="Q2538" s="3">
        <v>0</v>
      </c>
      <c r="R2538" s="3">
        <v>0</v>
      </c>
      <c r="S2538" s="3" t="s">
        <v>60</v>
      </c>
      <c r="T2538" s="3">
        <f>COUNTIF([1]局站!$D$4:$D$172,"="&amp;S2538)</f>
        <v>1</v>
      </c>
      <c r="U2538" s="3">
        <v>0</v>
      </c>
      <c r="V2538" s="3">
        <v>0</v>
      </c>
      <c r="W2538" s="3">
        <v>0</v>
      </c>
      <c r="X2538" s="3" t="s">
        <v>1214</v>
      </c>
      <c r="Y2538" s="3" t="s">
        <v>880</v>
      </c>
      <c r="Z2538" s="3" t="str">
        <f>INDEX(业务类型!$C$4:$C$8,MATCH(纤芯!Y2538,业务类型!$B$4:$B$8,0))</f>
        <v>IDLE</v>
      </c>
      <c r="AA2538" s="3"/>
    </row>
    <row r="2539" spans="1:27" ht="33" x14ac:dyDescent="0.2">
      <c r="A2539" s="3">
        <v>2536</v>
      </c>
      <c r="B2539" s="3">
        <f t="shared" si="199"/>
        <v>37017301010</v>
      </c>
      <c r="C2539" s="3" t="s">
        <v>1166</v>
      </c>
      <c r="D2539" s="3" t="s">
        <v>217</v>
      </c>
      <c r="E2539" s="3" t="str">
        <f>INDEX(光放段!$G$4:$G$237,MATCH(纤芯!G2539,光放段!$C$4:$C$237,0))</f>
        <v>山东二干|济南青岛3号管道光缆:潍坊四平路-青岛辽阳东路</v>
      </c>
      <c r="F2539" s="3">
        <f>INDEX(光放段!$I$4:$I$237,MATCH(纤芯!H2539,光放段!$B$4:$B$237,0))</f>
        <v>37017300000</v>
      </c>
      <c r="G2539" s="3" t="str">
        <f t="shared" si="195"/>
        <v>山东二干|济南青岛3号管道光缆:潍坊四平路-高密</v>
      </c>
      <c r="H2539" s="3">
        <f>INDEX(光放段!$B$4:$B$237,MATCH(纤芯!G2539,光放段!$C$4:$C$237,0))</f>
        <v>37017301000</v>
      </c>
      <c r="I2539" s="3" t="str">
        <f t="shared" si="196"/>
        <v>济南青岛3号管道光缆</v>
      </c>
      <c r="J2539" s="3" t="str">
        <f>INDEX(子缆名称!$B$4:$B$29,纤芯!M2539)</f>
        <v>A缆</v>
      </c>
      <c r="K2539" s="3">
        <v>10</v>
      </c>
      <c r="L2539" s="3">
        <f t="shared" si="197"/>
        <v>10</v>
      </c>
      <c r="M2539" s="3">
        <f t="shared" si="198"/>
        <v>1</v>
      </c>
      <c r="N2539" s="3" t="s">
        <v>66</v>
      </c>
      <c r="O2539" s="3">
        <f>COUNTIF([1]局站!$D$4:$D$172,"="&amp;N2539)</f>
        <v>1</v>
      </c>
      <c r="P2539" s="3">
        <v>0</v>
      </c>
      <c r="Q2539" s="3">
        <v>0</v>
      </c>
      <c r="R2539" s="3">
        <v>0</v>
      </c>
      <c r="S2539" s="3" t="s">
        <v>60</v>
      </c>
      <c r="T2539" s="3">
        <f>COUNTIF([1]局站!$D$4:$D$172,"="&amp;S2539)</f>
        <v>1</v>
      </c>
      <c r="U2539" s="3">
        <v>0</v>
      </c>
      <c r="V2539" s="3">
        <v>0</v>
      </c>
      <c r="W2539" s="3">
        <v>0</v>
      </c>
      <c r="X2539" s="3" t="s">
        <v>1214</v>
      </c>
      <c r="Y2539" s="3" t="s">
        <v>880</v>
      </c>
      <c r="Z2539" s="3" t="str">
        <f>INDEX(业务类型!$C$4:$C$8,MATCH(纤芯!Y2539,业务类型!$B$4:$B$8,0))</f>
        <v>IDLE</v>
      </c>
      <c r="AA2539" s="3"/>
    </row>
    <row r="2540" spans="1:27" ht="33" x14ac:dyDescent="0.2">
      <c r="A2540" s="3">
        <v>2537</v>
      </c>
      <c r="B2540" s="3">
        <f t="shared" si="199"/>
        <v>37017301011</v>
      </c>
      <c r="C2540" s="3" t="s">
        <v>1166</v>
      </c>
      <c r="D2540" s="3" t="s">
        <v>217</v>
      </c>
      <c r="E2540" s="3" t="str">
        <f>INDEX(光放段!$G$4:$G$237,MATCH(纤芯!G2540,光放段!$C$4:$C$237,0))</f>
        <v>山东二干|济南青岛3号管道光缆:潍坊四平路-青岛辽阳东路</v>
      </c>
      <c r="F2540" s="3">
        <f>INDEX(光放段!$I$4:$I$237,MATCH(纤芯!H2540,光放段!$B$4:$B$237,0))</f>
        <v>37017300000</v>
      </c>
      <c r="G2540" s="3" t="str">
        <f t="shared" si="195"/>
        <v>山东二干|济南青岛3号管道光缆:潍坊四平路-高密</v>
      </c>
      <c r="H2540" s="3">
        <f>INDEX(光放段!$B$4:$B$237,MATCH(纤芯!G2540,光放段!$C$4:$C$237,0))</f>
        <v>37017301000</v>
      </c>
      <c r="I2540" s="3" t="str">
        <f t="shared" si="196"/>
        <v>济南青岛3号管道光缆</v>
      </c>
      <c r="J2540" s="3" t="str">
        <f>INDEX(子缆名称!$B$4:$B$29,纤芯!M2540)</f>
        <v>A缆</v>
      </c>
      <c r="K2540" s="3">
        <v>11</v>
      </c>
      <c r="L2540" s="3">
        <f t="shared" si="197"/>
        <v>11</v>
      </c>
      <c r="M2540" s="3">
        <f t="shared" si="198"/>
        <v>1</v>
      </c>
      <c r="N2540" s="3" t="s">
        <v>66</v>
      </c>
      <c r="O2540" s="3">
        <f>COUNTIF([1]局站!$D$4:$D$172,"="&amp;N2540)</f>
        <v>1</v>
      </c>
      <c r="P2540" s="3">
        <v>0</v>
      </c>
      <c r="Q2540" s="3">
        <v>0</v>
      </c>
      <c r="R2540" s="3">
        <v>0</v>
      </c>
      <c r="S2540" s="3" t="s">
        <v>60</v>
      </c>
      <c r="T2540" s="3">
        <f>COUNTIF([1]局站!$D$4:$D$172,"="&amp;S2540)</f>
        <v>1</v>
      </c>
      <c r="U2540" s="3">
        <v>0</v>
      </c>
      <c r="V2540" s="3">
        <v>0</v>
      </c>
      <c r="W2540" s="3">
        <v>0</v>
      </c>
      <c r="X2540" s="3" t="s">
        <v>1214</v>
      </c>
      <c r="Y2540" s="3" t="s">
        <v>881</v>
      </c>
      <c r="Z2540" s="3" t="str">
        <f>INDEX(业务类型!$C$4:$C$8,MATCH(纤芯!Y2540,业务类型!$B$4:$B$8,0))</f>
        <v>OTHER</v>
      </c>
      <c r="AA2540" s="3" t="s">
        <v>882</v>
      </c>
    </row>
    <row r="2541" spans="1:27" ht="33" x14ac:dyDescent="0.2">
      <c r="A2541" s="3">
        <v>2538</v>
      </c>
      <c r="B2541" s="3">
        <f t="shared" si="199"/>
        <v>37017301012</v>
      </c>
      <c r="C2541" s="3" t="s">
        <v>1166</v>
      </c>
      <c r="D2541" s="3" t="s">
        <v>217</v>
      </c>
      <c r="E2541" s="3" t="str">
        <f>INDEX(光放段!$G$4:$G$237,MATCH(纤芯!G2541,光放段!$C$4:$C$237,0))</f>
        <v>山东二干|济南青岛3号管道光缆:潍坊四平路-青岛辽阳东路</v>
      </c>
      <c r="F2541" s="3">
        <f>INDEX(光放段!$I$4:$I$237,MATCH(纤芯!H2541,光放段!$B$4:$B$237,0))</f>
        <v>37017300000</v>
      </c>
      <c r="G2541" s="3" t="str">
        <f t="shared" si="195"/>
        <v>山东二干|济南青岛3号管道光缆:潍坊四平路-高密</v>
      </c>
      <c r="H2541" s="3">
        <f>INDEX(光放段!$B$4:$B$237,MATCH(纤芯!G2541,光放段!$C$4:$C$237,0))</f>
        <v>37017301000</v>
      </c>
      <c r="I2541" s="3" t="str">
        <f t="shared" si="196"/>
        <v>济南青岛3号管道光缆</v>
      </c>
      <c r="J2541" s="3" t="str">
        <f>INDEX(子缆名称!$B$4:$B$29,纤芯!M2541)</f>
        <v>A缆</v>
      </c>
      <c r="K2541" s="3">
        <v>12</v>
      </c>
      <c r="L2541" s="3">
        <f t="shared" si="197"/>
        <v>12</v>
      </c>
      <c r="M2541" s="3">
        <f t="shared" si="198"/>
        <v>1</v>
      </c>
      <c r="N2541" s="3" t="s">
        <v>66</v>
      </c>
      <c r="O2541" s="3">
        <f>COUNTIF([1]局站!$D$4:$D$172,"="&amp;N2541)</f>
        <v>1</v>
      </c>
      <c r="P2541" s="3">
        <v>0</v>
      </c>
      <c r="Q2541" s="3">
        <v>0</v>
      </c>
      <c r="R2541" s="3">
        <v>0</v>
      </c>
      <c r="S2541" s="3" t="s">
        <v>60</v>
      </c>
      <c r="T2541" s="3">
        <f>COUNTIF([1]局站!$D$4:$D$172,"="&amp;S2541)</f>
        <v>1</v>
      </c>
      <c r="U2541" s="3">
        <v>0</v>
      </c>
      <c r="V2541" s="3">
        <v>0</v>
      </c>
      <c r="W2541" s="3">
        <v>0</v>
      </c>
      <c r="X2541" s="3" t="s">
        <v>1214</v>
      </c>
      <c r="Y2541" s="3" t="s">
        <v>881</v>
      </c>
      <c r="Z2541" s="3" t="str">
        <f>INDEX(业务类型!$C$4:$C$8,MATCH(纤芯!Y2541,业务类型!$B$4:$B$8,0))</f>
        <v>OTHER</v>
      </c>
      <c r="AA2541" s="3" t="s">
        <v>882</v>
      </c>
    </row>
    <row r="2542" spans="1:27" ht="33" x14ac:dyDescent="0.2">
      <c r="A2542" s="3">
        <v>2539</v>
      </c>
      <c r="B2542" s="3">
        <f t="shared" si="199"/>
        <v>37017301013</v>
      </c>
      <c r="C2542" s="3" t="s">
        <v>1166</v>
      </c>
      <c r="D2542" s="3" t="s">
        <v>217</v>
      </c>
      <c r="E2542" s="3" t="str">
        <f>INDEX(光放段!$G$4:$G$237,MATCH(纤芯!G2542,光放段!$C$4:$C$237,0))</f>
        <v>山东二干|济南青岛3号管道光缆:潍坊四平路-青岛辽阳东路</v>
      </c>
      <c r="F2542" s="3">
        <f>INDEX(光放段!$I$4:$I$237,MATCH(纤芯!H2542,光放段!$B$4:$B$237,0))</f>
        <v>37017300000</v>
      </c>
      <c r="G2542" s="3" t="str">
        <f t="shared" si="195"/>
        <v>山东二干|济南青岛3号管道光缆:潍坊四平路-高密</v>
      </c>
      <c r="H2542" s="3">
        <f>INDEX(光放段!$B$4:$B$237,MATCH(纤芯!G2542,光放段!$C$4:$C$237,0))</f>
        <v>37017301000</v>
      </c>
      <c r="I2542" s="3" t="str">
        <f t="shared" si="196"/>
        <v>济南青岛3号管道光缆</v>
      </c>
      <c r="J2542" s="3" t="str">
        <f>INDEX(子缆名称!$B$4:$B$29,纤芯!M2542)</f>
        <v>B缆</v>
      </c>
      <c r="K2542" s="3">
        <v>13</v>
      </c>
      <c r="L2542" s="3">
        <f t="shared" si="197"/>
        <v>1</v>
      </c>
      <c r="M2542" s="3">
        <f t="shared" si="198"/>
        <v>2</v>
      </c>
      <c r="N2542" s="3" t="s">
        <v>66</v>
      </c>
      <c r="O2542" s="3">
        <f>COUNTIF([1]局站!$D$4:$D$172,"="&amp;N2542)</f>
        <v>1</v>
      </c>
      <c r="P2542" s="3">
        <v>0</v>
      </c>
      <c r="Q2542" s="3">
        <v>0</v>
      </c>
      <c r="R2542" s="3">
        <v>0</v>
      </c>
      <c r="S2542" s="3" t="s">
        <v>60</v>
      </c>
      <c r="T2542" s="3">
        <f>COUNTIF([1]局站!$D$4:$D$172,"="&amp;S2542)</f>
        <v>1</v>
      </c>
      <c r="U2542" s="3">
        <v>0</v>
      </c>
      <c r="V2542" s="3">
        <v>0</v>
      </c>
      <c r="W2542" s="3">
        <v>0</v>
      </c>
      <c r="X2542" s="3" t="s">
        <v>1214</v>
      </c>
      <c r="Y2542" s="3" t="s">
        <v>852</v>
      </c>
      <c r="Z2542" s="3" t="str">
        <f>INDEX(业务类型!$C$4:$C$8,MATCH(纤芯!Y2542,业务类型!$B$4:$B$8,0))</f>
        <v>TWO</v>
      </c>
      <c r="AA2542" s="3" t="s">
        <v>988</v>
      </c>
    </row>
    <row r="2543" spans="1:27" ht="33" x14ac:dyDescent="0.2">
      <c r="A2543" s="3">
        <v>2540</v>
      </c>
      <c r="B2543" s="3">
        <f t="shared" si="199"/>
        <v>37017301014</v>
      </c>
      <c r="C2543" s="3" t="s">
        <v>1166</v>
      </c>
      <c r="D2543" s="3" t="s">
        <v>217</v>
      </c>
      <c r="E2543" s="3" t="str">
        <f>INDEX(光放段!$G$4:$G$237,MATCH(纤芯!G2543,光放段!$C$4:$C$237,0))</f>
        <v>山东二干|济南青岛3号管道光缆:潍坊四平路-青岛辽阳东路</v>
      </c>
      <c r="F2543" s="3">
        <f>INDEX(光放段!$I$4:$I$237,MATCH(纤芯!H2543,光放段!$B$4:$B$237,0))</f>
        <v>37017300000</v>
      </c>
      <c r="G2543" s="3" t="str">
        <f t="shared" si="195"/>
        <v>山东二干|济南青岛3号管道光缆:潍坊四平路-高密</v>
      </c>
      <c r="H2543" s="3">
        <f>INDEX(光放段!$B$4:$B$237,MATCH(纤芯!G2543,光放段!$C$4:$C$237,0))</f>
        <v>37017301000</v>
      </c>
      <c r="I2543" s="3" t="str">
        <f t="shared" si="196"/>
        <v>济南青岛3号管道光缆</v>
      </c>
      <c r="J2543" s="3" t="str">
        <f>INDEX(子缆名称!$B$4:$B$29,纤芯!M2543)</f>
        <v>B缆</v>
      </c>
      <c r="K2543" s="3">
        <v>14</v>
      </c>
      <c r="L2543" s="3">
        <f t="shared" si="197"/>
        <v>2</v>
      </c>
      <c r="M2543" s="3">
        <f t="shared" si="198"/>
        <v>2</v>
      </c>
      <c r="N2543" s="3" t="s">
        <v>66</v>
      </c>
      <c r="O2543" s="3">
        <f>COUNTIF([1]局站!$D$4:$D$172,"="&amp;N2543)</f>
        <v>1</v>
      </c>
      <c r="P2543" s="3">
        <v>0</v>
      </c>
      <c r="Q2543" s="3">
        <v>0</v>
      </c>
      <c r="R2543" s="3">
        <v>0</v>
      </c>
      <c r="S2543" s="3" t="s">
        <v>60</v>
      </c>
      <c r="T2543" s="3">
        <f>COUNTIF([1]局站!$D$4:$D$172,"="&amp;S2543)</f>
        <v>1</v>
      </c>
      <c r="U2543" s="3">
        <v>0</v>
      </c>
      <c r="V2543" s="3">
        <v>0</v>
      </c>
      <c r="W2543" s="3">
        <v>0</v>
      </c>
      <c r="X2543" s="3" t="s">
        <v>1214</v>
      </c>
      <c r="Y2543" s="3" t="s">
        <v>852</v>
      </c>
      <c r="Z2543" s="3" t="str">
        <f>INDEX(业务类型!$C$4:$C$8,MATCH(纤芯!Y2543,业务类型!$B$4:$B$8,0))</f>
        <v>TWO</v>
      </c>
      <c r="AA2543" s="3" t="s">
        <v>988</v>
      </c>
    </row>
    <row r="2544" spans="1:27" ht="33" x14ac:dyDescent="0.2">
      <c r="A2544" s="3">
        <v>2541</v>
      </c>
      <c r="B2544" s="3">
        <f t="shared" si="199"/>
        <v>37017301015</v>
      </c>
      <c r="C2544" s="3" t="s">
        <v>1166</v>
      </c>
      <c r="D2544" s="3" t="s">
        <v>217</v>
      </c>
      <c r="E2544" s="3" t="str">
        <f>INDEX(光放段!$G$4:$G$237,MATCH(纤芯!G2544,光放段!$C$4:$C$237,0))</f>
        <v>山东二干|济南青岛3号管道光缆:潍坊四平路-青岛辽阳东路</v>
      </c>
      <c r="F2544" s="3">
        <f>INDEX(光放段!$I$4:$I$237,MATCH(纤芯!H2544,光放段!$B$4:$B$237,0))</f>
        <v>37017300000</v>
      </c>
      <c r="G2544" s="3" t="str">
        <f t="shared" si="195"/>
        <v>山东二干|济南青岛3号管道光缆:潍坊四平路-高密</v>
      </c>
      <c r="H2544" s="3">
        <f>INDEX(光放段!$B$4:$B$237,MATCH(纤芯!G2544,光放段!$C$4:$C$237,0))</f>
        <v>37017301000</v>
      </c>
      <c r="I2544" s="3" t="str">
        <f t="shared" si="196"/>
        <v>济南青岛3号管道光缆</v>
      </c>
      <c r="J2544" s="3" t="str">
        <f>INDEX(子缆名称!$B$4:$B$29,纤芯!M2544)</f>
        <v>B缆</v>
      </c>
      <c r="K2544" s="3">
        <v>15</v>
      </c>
      <c r="L2544" s="3">
        <f t="shared" si="197"/>
        <v>3</v>
      </c>
      <c r="M2544" s="3">
        <f t="shared" si="198"/>
        <v>2</v>
      </c>
      <c r="N2544" s="3" t="s">
        <v>66</v>
      </c>
      <c r="O2544" s="3">
        <f>COUNTIF([1]局站!$D$4:$D$172,"="&amp;N2544)</f>
        <v>1</v>
      </c>
      <c r="P2544" s="3">
        <v>0</v>
      </c>
      <c r="Q2544" s="3">
        <v>0</v>
      </c>
      <c r="R2544" s="3">
        <v>0</v>
      </c>
      <c r="S2544" s="3" t="s">
        <v>60</v>
      </c>
      <c r="T2544" s="3">
        <f>COUNTIF([1]局站!$D$4:$D$172,"="&amp;S2544)</f>
        <v>1</v>
      </c>
      <c r="U2544" s="3">
        <v>0</v>
      </c>
      <c r="V2544" s="3">
        <v>0</v>
      </c>
      <c r="W2544" s="3">
        <v>0</v>
      </c>
      <c r="X2544" s="3" t="s">
        <v>1214</v>
      </c>
      <c r="Y2544" s="3" t="s">
        <v>880</v>
      </c>
      <c r="Z2544" s="3" t="str">
        <f>INDEX(业务类型!$C$4:$C$8,MATCH(纤芯!Y2544,业务类型!$B$4:$B$8,0))</f>
        <v>IDLE</v>
      </c>
      <c r="AA2544" s="3"/>
    </row>
    <row r="2545" spans="1:27" ht="33" x14ac:dyDescent="0.2">
      <c r="A2545" s="3">
        <v>2542</v>
      </c>
      <c r="B2545" s="3">
        <f t="shared" si="199"/>
        <v>37017301016</v>
      </c>
      <c r="C2545" s="3" t="s">
        <v>1166</v>
      </c>
      <c r="D2545" s="3" t="s">
        <v>217</v>
      </c>
      <c r="E2545" s="3" t="str">
        <f>INDEX(光放段!$G$4:$G$237,MATCH(纤芯!G2545,光放段!$C$4:$C$237,0))</f>
        <v>山东二干|济南青岛3号管道光缆:潍坊四平路-青岛辽阳东路</v>
      </c>
      <c r="F2545" s="3">
        <f>INDEX(光放段!$I$4:$I$237,MATCH(纤芯!H2545,光放段!$B$4:$B$237,0))</f>
        <v>37017300000</v>
      </c>
      <c r="G2545" s="3" t="str">
        <f t="shared" si="195"/>
        <v>山东二干|济南青岛3号管道光缆:潍坊四平路-高密</v>
      </c>
      <c r="H2545" s="3">
        <f>INDEX(光放段!$B$4:$B$237,MATCH(纤芯!G2545,光放段!$C$4:$C$237,0))</f>
        <v>37017301000</v>
      </c>
      <c r="I2545" s="3" t="str">
        <f t="shared" si="196"/>
        <v>济南青岛3号管道光缆</v>
      </c>
      <c r="J2545" s="3" t="str">
        <f>INDEX(子缆名称!$B$4:$B$29,纤芯!M2545)</f>
        <v>B缆</v>
      </c>
      <c r="K2545" s="3">
        <v>16</v>
      </c>
      <c r="L2545" s="3">
        <f t="shared" si="197"/>
        <v>4</v>
      </c>
      <c r="M2545" s="3">
        <f t="shared" si="198"/>
        <v>2</v>
      </c>
      <c r="N2545" s="3" t="s">
        <v>66</v>
      </c>
      <c r="O2545" s="3">
        <f>COUNTIF([1]局站!$D$4:$D$172,"="&amp;N2545)</f>
        <v>1</v>
      </c>
      <c r="P2545" s="3">
        <v>0</v>
      </c>
      <c r="Q2545" s="3">
        <v>0</v>
      </c>
      <c r="R2545" s="3">
        <v>0</v>
      </c>
      <c r="S2545" s="3" t="s">
        <v>60</v>
      </c>
      <c r="T2545" s="3">
        <f>COUNTIF([1]局站!$D$4:$D$172,"="&amp;S2545)</f>
        <v>1</v>
      </c>
      <c r="U2545" s="3">
        <v>0</v>
      </c>
      <c r="V2545" s="3">
        <v>0</v>
      </c>
      <c r="W2545" s="3">
        <v>0</v>
      </c>
      <c r="X2545" s="3" t="s">
        <v>1214</v>
      </c>
      <c r="Y2545" s="3" t="s">
        <v>880</v>
      </c>
      <c r="Z2545" s="3" t="str">
        <f>INDEX(业务类型!$C$4:$C$8,MATCH(纤芯!Y2545,业务类型!$B$4:$B$8,0))</f>
        <v>IDLE</v>
      </c>
      <c r="AA2545" s="3"/>
    </row>
    <row r="2546" spans="1:27" ht="33" x14ac:dyDescent="0.2">
      <c r="A2546" s="3">
        <v>2543</v>
      </c>
      <c r="B2546" s="3">
        <f t="shared" si="199"/>
        <v>37017301017</v>
      </c>
      <c r="C2546" s="3" t="s">
        <v>1166</v>
      </c>
      <c r="D2546" s="3" t="s">
        <v>217</v>
      </c>
      <c r="E2546" s="3" t="str">
        <f>INDEX(光放段!$G$4:$G$237,MATCH(纤芯!G2546,光放段!$C$4:$C$237,0))</f>
        <v>山东二干|济南青岛3号管道光缆:潍坊四平路-青岛辽阳东路</v>
      </c>
      <c r="F2546" s="3">
        <f>INDEX(光放段!$I$4:$I$237,MATCH(纤芯!H2546,光放段!$B$4:$B$237,0))</f>
        <v>37017300000</v>
      </c>
      <c r="G2546" s="3" t="str">
        <f t="shared" si="195"/>
        <v>山东二干|济南青岛3号管道光缆:潍坊四平路-高密</v>
      </c>
      <c r="H2546" s="3">
        <f>INDEX(光放段!$B$4:$B$237,MATCH(纤芯!G2546,光放段!$C$4:$C$237,0))</f>
        <v>37017301000</v>
      </c>
      <c r="I2546" s="3" t="str">
        <f t="shared" si="196"/>
        <v>济南青岛3号管道光缆</v>
      </c>
      <c r="J2546" s="3" t="str">
        <f>INDEX(子缆名称!$B$4:$B$29,纤芯!M2546)</f>
        <v>B缆</v>
      </c>
      <c r="K2546" s="3">
        <v>17</v>
      </c>
      <c r="L2546" s="3">
        <f t="shared" si="197"/>
        <v>5</v>
      </c>
      <c r="M2546" s="3">
        <f t="shared" si="198"/>
        <v>2</v>
      </c>
      <c r="N2546" s="3" t="s">
        <v>66</v>
      </c>
      <c r="O2546" s="3">
        <f>COUNTIF([1]局站!$D$4:$D$172,"="&amp;N2546)</f>
        <v>1</v>
      </c>
      <c r="P2546" s="3">
        <v>0</v>
      </c>
      <c r="Q2546" s="3">
        <v>0</v>
      </c>
      <c r="R2546" s="3">
        <v>0</v>
      </c>
      <c r="S2546" s="3" t="s">
        <v>60</v>
      </c>
      <c r="T2546" s="3">
        <f>COUNTIF([1]局站!$D$4:$D$172,"="&amp;S2546)</f>
        <v>1</v>
      </c>
      <c r="U2546" s="3">
        <v>0</v>
      </c>
      <c r="V2546" s="3">
        <v>0</v>
      </c>
      <c r="W2546" s="3">
        <v>0</v>
      </c>
      <c r="X2546" s="3" t="s">
        <v>1214</v>
      </c>
      <c r="Y2546" s="3" t="s">
        <v>850</v>
      </c>
      <c r="Z2546" s="3" t="str">
        <f>INDEX(业务类型!$C$4:$C$8,MATCH(纤芯!Y2546,业务类型!$B$4:$B$8,0))</f>
        <v>ONE</v>
      </c>
      <c r="AA2546" s="3" t="s">
        <v>991</v>
      </c>
    </row>
    <row r="2547" spans="1:27" ht="33" x14ac:dyDescent="0.2">
      <c r="A2547" s="3">
        <v>2544</v>
      </c>
      <c r="B2547" s="3">
        <f t="shared" si="199"/>
        <v>37017301018</v>
      </c>
      <c r="C2547" s="3" t="s">
        <v>1166</v>
      </c>
      <c r="D2547" s="3" t="s">
        <v>217</v>
      </c>
      <c r="E2547" s="3" t="str">
        <f>INDEX(光放段!$G$4:$G$237,MATCH(纤芯!G2547,光放段!$C$4:$C$237,0))</f>
        <v>山东二干|济南青岛3号管道光缆:潍坊四平路-青岛辽阳东路</v>
      </c>
      <c r="F2547" s="3">
        <f>INDEX(光放段!$I$4:$I$237,MATCH(纤芯!H2547,光放段!$B$4:$B$237,0))</f>
        <v>37017300000</v>
      </c>
      <c r="G2547" s="3" t="str">
        <f t="shared" si="195"/>
        <v>山东二干|济南青岛3号管道光缆:潍坊四平路-高密</v>
      </c>
      <c r="H2547" s="3">
        <f>INDEX(光放段!$B$4:$B$237,MATCH(纤芯!G2547,光放段!$C$4:$C$237,0))</f>
        <v>37017301000</v>
      </c>
      <c r="I2547" s="3" t="str">
        <f t="shared" si="196"/>
        <v>济南青岛3号管道光缆</v>
      </c>
      <c r="J2547" s="3" t="str">
        <f>INDEX(子缆名称!$B$4:$B$29,纤芯!M2547)</f>
        <v>B缆</v>
      </c>
      <c r="K2547" s="3">
        <v>18</v>
      </c>
      <c r="L2547" s="3">
        <f t="shared" si="197"/>
        <v>6</v>
      </c>
      <c r="M2547" s="3">
        <f t="shared" si="198"/>
        <v>2</v>
      </c>
      <c r="N2547" s="3" t="s">
        <v>66</v>
      </c>
      <c r="O2547" s="3">
        <f>COUNTIF([1]局站!$D$4:$D$172,"="&amp;N2547)</f>
        <v>1</v>
      </c>
      <c r="P2547" s="3">
        <v>0</v>
      </c>
      <c r="Q2547" s="3">
        <v>0</v>
      </c>
      <c r="R2547" s="3">
        <v>0</v>
      </c>
      <c r="S2547" s="3" t="s">
        <v>60</v>
      </c>
      <c r="T2547" s="3">
        <f>COUNTIF([1]局站!$D$4:$D$172,"="&amp;S2547)</f>
        <v>1</v>
      </c>
      <c r="U2547" s="3">
        <v>0</v>
      </c>
      <c r="V2547" s="3">
        <v>0</v>
      </c>
      <c r="W2547" s="3">
        <v>0</v>
      </c>
      <c r="X2547" s="3" t="s">
        <v>1214</v>
      </c>
      <c r="Y2547" s="3" t="s">
        <v>850</v>
      </c>
      <c r="Z2547" s="3" t="str">
        <f>INDEX(业务类型!$C$4:$C$8,MATCH(纤芯!Y2547,业务类型!$B$4:$B$8,0))</f>
        <v>ONE</v>
      </c>
      <c r="AA2547" s="3" t="s">
        <v>991</v>
      </c>
    </row>
    <row r="2548" spans="1:27" ht="33" x14ac:dyDescent="0.2">
      <c r="A2548" s="3">
        <v>2545</v>
      </c>
      <c r="B2548" s="3">
        <f t="shared" si="199"/>
        <v>37017301019</v>
      </c>
      <c r="C2548" s="3" t="s">
        <v>1166</v>
      </c>
      <c r="D2548" s="3" t="s">
        <v>217</v>
      </c>
      <c r="E2548" s="3" t="str">
        <f>INDEX(光放段!$G$4:$G$237,MATCH(纤芯!G2548,光放段!$C$4:$C$237,0))</f>
        <v>山东二干|济南青岛3号管道光缆:潍坊四平路-青岛辽阳东路</v>
      </c>
      <c r="F2548" s="3">
        <f>INDEX(光放段!$I$4:$I$237,MATCH(纤芯!H2548,光放段!$B$4:$B$237,0))</f>
        <v>37017300000</v>
      </c>
      <c r="G2548" s="3" t="str">
        <f t="shared" si="195"/>
        <v>山东二干|济南青岛3号管道光缆:潍坊四平路-高密</v>
      </c>
      <c r="H2548" s="3">
        <f>INDEX(光放段!$B$4:$B$237,MATCH(纤芯!G2548,光放段!$C$4:$C$237,0))</f>
        <v>37017301000</v>
      </c>
      <c r="I2548" s="3" t="str">
        <f t="shared" si="196"/>
        <v>济南青岛3号管道光缆</v>
      </c>
      <c r="J2548" s="3" t="str">
        <f>INDEX(子缆名称!$B$4:$B$29,纤芯!M2548)</f>
        <v>B缆</v>
      </c>
      <c r="K2548" s="3">
        <v>19</v>
      </c>
      <c r="L2548" s="3">
        <f t="shared" si="197"/>
        <v>7</v>
      </c>
      <c r="M2548" s="3">
        <f t="shared" si="198"/>
        <v>2</v>
      </c>
      <c r="N2548" s="3" t="s">
        <v>66</v>
      </c>
      <c r="O2548" s="3">
        <f>COUNTIF([1]局站!$D$4:$D$172,"="&amp;N2548)</f>
        <v>1</v>
      </c>
      <c r="P2548" s="3">
        <v>0</v>
      </c>
      <c r="Q2548" s="3">
        <v>0</v>
      </c>
      <c r="R2548" s="3">
        <v>0</v>
      </c>
      <c r="S2548" s="3" t="s">
        <v>60</v>
      </c>
      <c r="T2548" s="3">
        <f>COUNTIF([1]局站!$D$4:$D$172,"="&amp;S2548)</f>
        <v>1</v>
      </c>
      <c r="U2548" s="3">
        <v>0</v>
      </c>
      <c r="V2548" s="3">
        <v>0</v>
      </c>
      <c r="W2548" s="3">
        <v>0</v>
      </c>
      <c r="X2548" s="3" t="s">
        <v>1214</v>
      </c>
      <c r="Y2548" s="3" t="s">
        <v>880</v>
      </c>
      <c r="Z2548" s="3" t="str">
        <f>INDEX(业务类型!$C$4:$C$8,MATCH(纤芯!Y2548,业务类型!$B$4:$B$8,0))</f>
        <v>IDLE</v>
      </c>
      <c r="AA2548" s="3"/>
    </row>
    <row r="2549" spans="1:27" ht="33" x14ac:dyDescent="0.2">
      <c r="A2549" s="3">
        <v>2546</v>
      </c>
      <c r="B2549" s="3">
        <f t="shared" si="199"/>
        <v>37017301020</v>
      </c>
      <c r="C2549" s="3" t="s">
        <v>1166</v>
      </c>
      <c r="D2549" s="3" t="s">
        <v>217</v>
      </c>
      <c r="E2549" s="3" t="str">
        <f>INDEX(光放段!$G$4:$G$237,MATCH(纤芯!G2549,光放段!$C$4:$C$237,0))</f>
        <v>山东二干|济南青岛3号管道光缆:潍坊四平路-青岛辽阳东路</v>
      </c>
      <c r="F2549" s="3">
        <f>INDEX(光放段!$I$4:$I$237,MATCH(纤芯!H2549,光放段!$B$4:$B$237,0))</f>
        <v>37017300000</v>
      </c>
      <c r="G2549" s="3" t="str">
        <f t="shared" si="195"/>
        <v>山东二干|济南青岛3号管道光缆:潍坊四平路-高密</v>
      </c>
      <c r="H2549" s="3">
        <f>INDEX(光放段!$B$4:$B$237,MATCH(纤芯!G2549,光放段!$C$4:$C$237,0))</f>
        <v>37017301000</v>
      </c>
      <c r="I2549" s="3" t="str">
        <f t="shared" si="196"/>
        <v>济南青岛3号管道光缆</v>
      </c>
      <c r="J2549" s="3" t="str">
        <f>INDEX(子缆名称!$B$4:$B$29,纤芯!M2549)</f>
        <v>B缆</v>
      </c>
      <c r="K2549" s="3">
        <v>20</v>
      </c>
      <c r="L2549" s="3">
        <f t="shared" si="197"/>
        <v>8</v>
      </c>
      <c r="M2549" s="3">
        <f t="shared" si="198"/>
        <v>2</v>
      </c>
      <c r="N2549" s="3" t="s">
        <v>66</v>
      </c>
      <c r="O2549" s="3">
        <f>COUNTIF([1]局站!$D$4:$D$172,"="&amp;N2549)</f>
        <v>1</v>
      </c>
      <c r="P2549" s="3">
        <v>0</v>
      </c>
      <c r="Q2549" s="3">
        <v>0</v>
      </c>
      <c r="R2549" s="3">
        <v>0</v>
      </c>
      <c r="S2549" s="3" t="s">
        <v>60</v>
      </c>
      <c r="T2549" s="3">
        <f>COUNTIF([1]局站!$D$4:$D$172,"="&amp;S2549)</f>
        <v>1</v>
      </c>
      <c r="U2549" s="3">
        <v>0</v>
      </c>
      <c r="V2549" s="3">
        <v>0</v>
      </c>
      <c r="W2549" s="3">
        <v>0</v>
      </c>
      <c r="X2549" s="3" t="s">
        <v>1214</v>
      </c>
      <c r="Y2549" s="3" t="s">
        <v>880</v>
      </c>
      <c r="Z2549" s="3" t="str">
        <f>INDEX(业务类型!$C$4:$C$8,MATCH(纤芯!Y2549,业务类型!$B$4:$B$8,0))</f>
        <v>IDLE</v>
      </c>
      <c r="AA2549" s="3"/>
    </row>
    <row r="2550" spans="1:27" ht="33" x14ac:dyDescent="0.2">
      <c r="A2550" s="3">
        <v>2547</v>
      </c>
      <c r="B2550" s="3">
        <f t="shared" si="199"/>
        <v>37017301021</v>
      </c>
      <c r="C2550" s="3" t="s">
        <v>1166</v>
      </c>
      <c r="D2550" s="3" t="s">
        <v>217</v>
      </c>
      <c r="E2550" s="3" t="str">
        <f>INDEX(光放段!$G$4:$G$237,MATCH(纤芯!G2550,光放段!$C$4:$C$237,0))</f>
        <v>山东二干|济南青岛3号管道光缆:潍坊四平路-青岛辽阳东路</v>
      </c>
      <c r="F2550" s="3">
        <f>INDEX(光放段!$I$4:$I$237,MATCH(纤芯!H2550,光放段!$B$4:$B$237,0))</f>
        <v>37017300000</v>
      </c>
      <c r="G2550" s="3" t="str">
        <f t="shared" si="195"/>
        <v>山东二干|济南青岛3号管道光缆:潍坊四平路-高密</v>
      </c>
      <c r="H2550" s="3">
        <f>INDEX(光放段!$B$4:$B$237,MATCH(纤芯!G2550,光放段!$C$4:$C$237,0))</f>
        <v>37017301000</v>
      </c>
      <c r="I2550" s="3" t="str">
        <f t="shared" si="196"/>
        <v>济南青岛3号管道光缆</v>
      </c>
      <c r="J2550" s="3" t="str">
        <f>INDEX(子缆名称!$B$4:$B$29,纤芯!M2550)</f>
        <v>B缆</v>
      </c>
      <c r="K2550" s="3">
        <v>21</v>
      </c>
      <c r="L2550" s="3">
        <f t="shared" si="197"/>
        <v>9</v>
      </c>
      <c r="M2550" s="3">
        <f t="shared" si="198"/>
        <v>2</v>
      </c>
      <c r="N2550" s="3" t="s">
        <v>66</v>
      </c>
      <c r="O2550" s="3">
        <f>COUNTIF([1]局站!$D$4:$D$172,"="&amp;N2550)</f>
        <v>1</v>
      </c>
      <c r="P2550" s="3">
        <v>0</v>
      </c>
      <c r="Q2550" s="3">
        <v>0</v>
      </c>
      <c r="R2550" s="3">
        <v>0</v>
      </c>
      <c r="S2550" s="3" t="s">
        <v>60</v>
      </c>
      <c r="T2550" s="3">
        <f>COUNTIF([1]局站!$D$4:$D$172,"="&amp;S2550)</f>
        <v>1</v>
      </c>
      <c r="U2550" s="3">
        <v>0</v>
      </c>
      <c r="V2550" s="3">
        <v>0</v>
      </c>
      <c r="W2550" s="3">
        <v>0</v>
      </c>
      <c r="X2550" s="3" t="s">
        <v>1214</v>
      </c>
      <c r="Y2550" s="3" t="s">
        <v>880</v>
      </c>
      <c r="Z2550" s="3" t="str">
        <f>INDEX(业务类型!$C$4:$C$8,MATCH(纤芯!Y2550,业务类型!$B$4:$B$8,0))</f>
        <v>IDLE</v>
      </c>
      <c r="AA2550" s="3"/>
    </row>
    <row r="2551" spans="1:27" ht="33" x14ac:dyDescent="0.2">
      <c r="A2551" s="3">
        <v>2548</v>
      </c>
      <c r="B2551" s="3">
        <f t="shared" si="199"/>
        <v>37017301022</v>
      </c>
      <c r="C2551" s="3" t="s">
        <v>1166</v>
      </c>
      <c r="D2551" s="3" t="s">
        <v>217</v>
      </c>
      <c r="E2551" s="3" t="str">
        <f>INDEX(光放段!$G$4:$G$237,MATCH(纤芯!G2551,光放段!$C$4:$C$237,0))</f>
        <v>山东二干|济南青岛3号管道光缆:潍坊四平路-青岛辽阳东路</v>
      </c>
      <c r="F2551" s="3">
        <f>INDEX(光放段!$I$4:$I$237,MATCH(纤芯!H2551,光放段!$B$4:$B$237,0))</f>
        <v>37017300000</v>
      </c>
      <c r="G2551" s="3" t="str">
        <f t="shared" si="195"/>
        <v>山东二干|济南青岛3号管道光缆:潍坊四平路-高密</v>
      </c>
      <c r="H2551" s="3">
        <f>INDEX(光放段!$B$4:$B$237,MATCH(纤芯!G2551,光放段!$C$4:$C$237,0))</f>
        <v>37017301000</v>
      </c>
      <c r="I2551" s="3" t="str">
        <f t="shared" si="196"/>
        <v>济南青岛3号管道光缆</v>
      </c>
      <c r="J2551" s="3" t="str">
        <f>INDEX(子缆名称!$B$4:$B$29,纤芯!M2551)</f>
        <v>B缆</v>
      </c>
      <c r="K2551" s="3">
        <v>22</v>
      </c>
      <c r="L2551" s="3">
        <f t="shared" si="197"/>
        <v>10</v>
      </c>
      <c r="M2551" s="3">
        <f t="shared" si="198"/>
        <v>2</v>
      </c>
      <c r="N2551" s="3" t="s">
        <v>66</v>
      </c>
      <c r="O2551" s="3">
        <f>COUNTIF([1]局站!$D$4:$D$172,"="&amp;N2551)</f>
        <v>1</v>
      </c>
      <c r="P2551" s="3">
        <v>0</v>
      </c>
      <c r="Q2551" s="3">
        <v>0</v>
      </c>
      <c r="R2551" s="3">
        <v>0</v>
      </c>
      <c r="S2551" s="3" t="s">
        <v>60</v>
      </c>
      <c r="T2551" s="3">
        <f>COUNTIF([1]局站!$D$4:$D$172,"="&amp;S2551)</f>
        <v>1</v>
      </c>
      <c r="U2551" s="3">
        <v>0</v>
      </c>
      <c r="V2551" s="3">
        <v>0</v>
      </c>
      <c r="W2551" s="3">
        <v>0</v>
      </c>
      <c r="X2551" s="3" t="s">
        <v>1214</v>
      </c>
      <c r="Y2551" s="3" t="s">
        <v>880</v>
      </c>
      <c r="Z2551" s="3" t="str">
        <f>INDEX(业务类型!$C$4:$C$8,MATCH(纤芯!Y2551,业务类型!$B$4:$B$8,0))</f>
        <v>IDLE</v>
      </c>
      <c r="AA2551" s="3"/>
    </row>
    <row r="2552" spans="1:27" ht="33" x14ac:dyDescent="0.2">
      <c r="A2552" s="3">
        <v>2549</v>
      </c>
      <c r="B2552" s="3">
        <f t="shared" si="199"/>
        <v>37017301023</v>
      </c>
      <c r="C2552" s="3" t="s">
        <v>1166</v>
      </c>
      <c r="D2552" s="3" t="s">
        <v>217</v>
      </c>
      <c r="E2552" s="3" t="str">
        <f>INDEX(光放段!$G$4:$G$237,MATCH(纤芯!G2552,光放段!$C$4:$C$237,0))</f>
        <v>山东二干|济南青岛3号管道光缆:潍坊四平路-青岛辽阳东路</v>
      </c>
      <c r="F2552" s="3">
        <f>INDEX(光放段!$I$4:$I$237,MATCH(纤芯!H2552,光放段!$B$4:$B$237,0))</f>
        <v>37017300000</v>
      </c>
      <c r="G2552" s="3" t="str">
        <f t="shared" si="195"/>
        <v>山东二干|济南青岛3号管道光缆:潍坊四平路-高密</v>
      </c>
      <c r="H2552" s="3">
        <f>INDEX(光放段!$B$4:$B$237,MATCH(纤芯!G2552,光放段!$C$4:$C$237,0))</f>
        <v>37017301000</v>
      </c>
      <c r="I2552" s="3" t="str">
        <f t="shared" si="196"/>
        <v>济南青岛3号管道光缆</v>
      </c>
      <c r="J2552" s="3" t="str">
        <f>INDEX(子缆名称!$B$4:$B$29,纤芯!M2552)</f>
        <v>B缆</v>
      </c>
      <c r="K2552" s="3">
        <v>23</v>
      </c>
      <c r="L2552" s="3">
        <f t="shared" si="197"/>
        <v>11</v>
      </c>
      <c r="M2552" s="3">
        <f t="shared" si="198"/>
        <v>2</v>
      </c>
      <c r="N2552" s="3" t="s">
        <v>66</v>
      </c>
      <c r="O2552" s="3">
        <f>COUNTIF([1]局站!$D$4:$D$172,"="&amp;N2552)</f>
        <v>1</v>
      </c>
      <c r="P2552" s="3">
        <v>0</v>
      </c>
      <c r="Q2552" s="3">
        <v>0</v>
      </c>
      <c r="R2552" s="3">
        <v>0</v>
      </c>
      <c r="S2552" s="3" t="s">
        <v>60</v>
      </c>
      <c r="T2552" s="3">
        <f>COUNTIF([1]局站!$D$4:$D$172,"="&amp;S2552)</f>
        <v>1</v>
      </c>
      <c r="U2552" s="3">
        <v>0</v>
      </c>
      <c r="V2552" s="3">
        <v>0</v>
      </c>
      <c r="W2552" s="3">
        <v>0</v>
      </c>
      <c r="X2552" s="3" t="s">
        <v>1214</v>
      </c>
      <c r="Y2552" s="3" t="s">
        <v>880</v>
      </c>
      <c r="Z2552" s="3" t="str">
        <f>INDEX(业务类型!$C$4:$C$8,MATCH(纤芯!Y2552,业务类型!$B$4:$B$8,0))</f>
        <v>IDLE</v>
      </c>
      <c r="AA2552" s="3"/>
    </row>
    <row r="2553" spans="1:27" ht="33" x14ac:dyDescent="0.2">
      <c r="A2553" s="3">
        <v>2550</v>
      </c>
      <c r="B2553" s="3">
        <f t="shared" si="199"/>
        <v>37017301024</v>
      </c>
      <c r="C2553" s="3" t="s">
        <v>1166</v>
      </c>
      <c r="D2553" s="3" t="s">
        <v>217</v>
      </c>
      <c r="E2553" s="3" t="str">
        <f>INDEX(光放段!$G$4:$G$237,MATCH(纤芯!G2553,光放段!$C$4:$C$237,0))</f>
        <v>山东二干|济南青岛3号管道光缆:潍坊四平路-青岛辽阳东路</v>
      </c>
      <c r="F2553" s="3">
        <f>INDEX(光放段!$I$4:$I$237,MATCH(纤芯!H2553,光放段!$B$4:$B$237,0))</f>
        <v>37017300000</v>
      </c>
      <c r="G2553" s="3" t="str">
        <f t="shared" si="195"/>
        <v>山东二干|济南青岛3号管道光缆:潍坊四平路-高密</v>
      </c>
      <c r="H2553" s="3">
        <f>INDEX(光放段!$B$4:$B$237,MATCH(纤芯!G2553,光放段!$C$4:$C$237,0))</f>
        <v>37017301000</v>
      </c>
      <c r="I2553" s="3" t="str">
        <f t="shared" si="196"/>
        <v>济南青岛3号管道光缆</v>
      </c>
      <c r="J2553" s="3" t="str">
        <f>INDEX(子缆名称!$B$4:$B$29,纤芯!M2553)</f>
        <v>B缆</v>
      </c>
      <c r="K2553" s="3">
        <v>24</v>
      </c>
      <c r="L2553" s="3">
        <f t="shared" si="197"/>
        <v>12</v>
      </c>
      <c r="M2553" s="3">
        <f t="shared" si="198"/>
        <v>2</v>
      </c>
      <c r="N2553" s="3" t="s">
        <v>66</v>
      </c>
      <c r="O2553" s="3">
        <f>COUNTIF([1]局站!$D$4:$D$172,"="&amp;N2553)</f>
        <v>1</v>
      </c>
      <c r="P2553" s="3">
        <v>0</v>
      </c>
      <c r="Q2553" s="3">
        <v>0</v>
      </c>
      <c r="R2553" s="3">
        <v>0</v>
      </c>
      <c r="S2553" s="3" t="s">
        <v>60</v>
      </c>
      <c r="T2553" s="3">
        <f>COUNTIF([1]局站!$D$4:$D$172,"="&amp;S2553)</f>
        <v>1</v>
      </c>
      <c r="U2553" s="3">
        <v>0</v>
      </c>
      <c r="V2553" s="3">
        <v>0</v>
      </c>
      <c r="W2553" s="3">
        <v>0</v>
      </c>
      <c r="X2553" s="3" t="s">
        <v>1214</v>
      </c>
      <c r="Y2553" s="3" t="s">
        <v>880</v>
      </c>
      <c r="Z2553" s="3" t="str">
        <f>INDEX(业务类型!$C$4:$C$8,MATCH(纤芯!Y2553,业务类型!$B$4:$B$8,0))</f>
        <v>IDLE</v>
      </c>
      <c r="AA2553" s="3"/>
    </row>
    <row r="2554" spans="1:27" ht="33" x14ac:dyDescent="0.2">
      <c r="A2554" s="3">
        <v>2551</v>
      </c>
      <c r="B2554" s="3">
        <f t="shared" si="199"/>
        <v>37017301025</v>
      </c>
      <c r="C2554" s="3" t="s">
        <v>1166</v>
      </c>
      <c r="D2554" s="3" t="s">
        <v>217</v>
      </c>
      <c r="E2554" s="3" t="str">
        <f>INDEX(光放段!$G$4:$G$237,MATCH(纤芯!G2554,光放段!$C$4:$C$237,0))</f>
        <v>山东二干|济南青岛3号管道光缆:潍坊四平路-青岛辽阳东路</v>
      </c>
      <c r="F2554" s="3">
        <f>INDEX(光放段!$I$4:$I$237,MATCH(纤芯!H2554,光放段!$B$4:$B$237,0))</f>
        <v>37017300000</v>
      </c>
      <c r="G2554" s="3" t="str">
        <f t="shared" si="195"/>
        <v>山东二干|济南青岛3号管道光缆:潍坊四平路-高密</v>
      </c>
      <c r="H2554" s="3">
        <f>INDEX(光放段!$B$4:$B$237,MATCH(纤芯!G2554,光放段!$C$4:$C$237,0))</f>
        <v>37017301000</v>
      </c>
      <c r="I2554" s="3" t="str">
        <f t="shared" si="196"/>
        <v>济南青岛3号管道光缆</v>
      </c>
      <c r="J2554" s="3" t="str">
        <f>INDEX(子缆名称!$B$4:$B$29,纤芯!M2554)</f>
        <v>C缆</v>
      </c>
      <c r="K2554" s="3">
        <v>25</v>
      </c>
      <c r="L2554" s="3">
        <f t="shared" si="197"/>
        <v>1</v>
      </c>
      <c r="M2554" s="3">
        <f t="shared" si="198"/>
        <v>3</v>
      </c>
      <c r="N2554" s="3" t="s">
        <v>66</v>
      </c>
      <c r="O2554" s="3">
        <f>COUNTIF([1]局站!$D$4:$D$172,"="&amp;N2554)</f>
        <v>1</v>
      </c>
      <c r="P2554" s="3">
        <v>0</v>
      </c>
      <c r="Q2554" s="3">
        <v>0</v>
      </c>
      <c r="R2554" s="3">
        <v>0</v>
      </c>
      <c r="S2554" s="3" t="s">
        <v>60</v>
      </c>
      <c r="T2554" s="3">
        <f>COUNTIF([1]局站!$D$4:$D$172,"="&amp;S2554)</f>
        <v>1</v>
      </c>
      <c r="U2554" s="3">
        <v>0</v>
      </c>
      <c r="V2554" s="3">
        <v>0</v>
      </c>
      <c r="W2554" s="3">
        <v>0</v>
      </c>
      <c r="X2554" s="3" t="s">
        <v>1214</v>
      </c>
      <c r="Y2554" s="3" t="s">
        <v>880</v>
      </c>
      <c r="Z2554" s="3" t="str">
        <f>INDEX(业务类型!$C$4:$C$8,MATCH(纤芯!Y2554,业务类型!$B$4:$B$8,0))</f>
        <v>IDLE</v>
      </c>
      <c r="AA2554" s="3"/>
    </row>
    <row r="2555" spans="1:27" ht="33" x14ac:dyDescent="0.2">
      <c r="A2555" s="3">
        <v>2552</v>
      </c>
      <c r="B2555" s="3">
        <f t="shared" si="199"/>
        <v>37017301026</v>
      </c>
      <c r="C2555" s="3" t="s">
        <v>1166</v>
      </c>
      <c r="D2555" s="3" t="s">
        <v>217</v>
      </c>
      <c r="E2555" s="3" t="str">
        <f>INDEX(光放段!$G$4:$G$237,MATCH(纤芯!G2555,光放段!$C$4:$C$237,0))</f>
        <v>山东二干|济南青岛3号管道光缆:潍坊四平路-青岛辽阳东路</v>
      </c>
      <c r="F2555" s="3">
        <f>INDEX(光放段!$I$4:$I$237,MATCH(纤芯!H2555,光放段!$B$4:$B$237,0))</f>
        <v>37017300000</v>
      </c>
      <c r="G2555" s="3" t="str">
        <f t="shared" si="195"/>
        <v>山东二干|济南青岛3号管道光缆:潍坊四平路-高密</v>
      </c>
      <c r="H2555" s="3">
        <f>INDEX(光放段!$B$4:$B$237,MATCH(纤芯!G2555,光放段!$C$4:$C$237,0))</f>
        <v>37017301000</v>
      </c>
      <c r="I2555" s="3" t="str">
        <f t="shared" si="196"/>
        <v>济南青岛3号管道光缆</v>
      </c>
      <c r="J2555" s="3" t="str">
        <f>INDEX(子缆名称!$B$4:$B$29,纤芯!M2555)</f>
        <v>C缆</v>
      </c>
      <c r="K2555" s="3">
        <v>26</v>
      </c>
      <c r="L2555" s="3">
        <f t="shared" si="197"/>
        <v>2</v>
      </c>
      <c r="M2555" s="3">
        <f t="shared" si="198"/>
        <v>3</v>
      </c>
      <c r="N2555" s="3" t="s">
        <v>66</v>
      </c>
      <c r="O2555" s="3">
        <f>COUNTIF([1]局站!$D$4:$D$172,"="&amp;N2555)</f>
        <v>1</v>
      </c>
      <c r="P2555" s="3">
        <v>0</v>
      </c>
      <c r="Q2555" s="3">
        <v>0</v>
      </c>
      <c r="R2555" s="3">
        <v>0</v>
      </c>
      <c r="S2555" s="3" t="s">
        <v>60</v>
      </c>
      <c r="T2555" s="3">
        <f>COUNTIF([1]局站!$D$4:$D$172,"="&amp;S2555)</f>
        <v>1</v>
      </c>
      <c r="U2555" s="3">
        <v>0</v>
      </c>
      <c r="V2555" s="3">
        <v>0</v>
      </c>
      <c r="W2555" s="3">
        <v>0</v>
      </c>
      <c r="X2555" s="3" t="s">
        <v>1214</v>
      </c>
      <c r="Y2555" s="3" t="s">
        <v>880</v>
      </c>
      <c r="Z2555" s="3" t="str">
        <f>INDEX(业务类型!$C$4:$C$8,MATCH(纤芯!Y2555,业务类型!$B$4:$B$8,0))</f>
        <v>IDLE</v>
      </c>
      <c r="AA2555" s="3"/>
    </row>
    <row r="2556" spans="1:27" ht="33" x14ac:dyDescent="0.2">
      <c r="A2556" s="3">
        <v>2553</v>
      </c>
      <c r="B2556" s="3">
        <f t="shared" si="199"/>
        <v>37017301027</v>
      </c>
      <c r="C2556" s="3" t="s">
        <v>1166</v>
      </c>
      <c r="D2556" s="3" t="s">
        <v>217</v>
      </c>
      <c r="E2556" s="3" t="str">
        <f>INDEX(光放段!$G$4:$G$237,MATCH(纤芯!G2556,光放段!$C$4:$C$237,0))</f>
        <v>山东二干|济南青岛3号管道光缆:潍坊四平路-青岛辽阳东路</v>
      </c>
      <c r="F2556" s="3">
        <f>INDEX(光放段!$I$4:$I$237,MATCH(纤芯!H2556,光放段!$B$4:$B$237,0))</f>
        <v>37017300000</v>
      </c>
      <c r="G2556" s="3" t="str">
        <f t="shared" si="195"/>
        <v>山东二干|济南青岛3号管道光缆:潍坊四平路-高密</v>
      </c>
      <c r="H2556" s="3">
        <f>INDEX(光放段!$B$4:$B$237,MATCH(纤芯!G2556,光放段!$C$4:$C$237,0))</f>
        <v>37017301000</v>
      </c>
      <c r="I2556" s="3" t="str">
        <f t="shared" si="196"/>
        <v>济南青岛3号管道光缆</v>
      </c>
      <c r="J2556" s="3" t="str">
        <f>INDEX(子缆名称!$B$4:$B$29,纤芯!M2556)</f>
        <v>C缆</v>
      </c>
      <c r="K2556" s="3">
        <v>27</v>
      </c>
      <c r="L2556" s="3">
        <f t="shared" si="197"/>
        <v>3</v>
      </c>
      <c r="M2556" s="3">
        <f t="shared" si="198"/>
        <v>3</v>
      </c>
      <c r="N2556" s="3" t="s">
        <v>66</v>
      </c>
      <c r="O2556" s="3">
        <f>COUNTIF([1]局站!$D$4:$D$172,"="&amp;N2556)</f>
        <v>1</v>
      </c>
      <c r="P2556" s="3">
        <v>0</v>
      </c>
      <c r="Q2556" s="3">
        <v>0</v>
      </c>
      <c r="R2556" s="3">
        <v>0</v>
      </c>
      <c r="S2556" s="3" t="s">
        <v>60</v>
      </c>
      <c r="T2556" s="3">
        <f>COUNTIF([1]局站!$D$4:$D$172,"="&amp;S2556)</f>
        <v>1</v>
      </c>
      <c r="U2556" s="3">
        <v>0</v>
      </c>
      <c r="V2556" s="3">
        <v>0</v>
      </c>
      <c r="W2556" s="3">
        <v>0</v>
      </c>
      <c r="X2556" s="3" t="s">
        <v>1214</v>
      </c>
      <c r="Y2556" s="3" t="s">
        <v>880</v>
      </c>
      <c r="Z2556" s="3" t="str">
        <f>INDEX(业务类型!$C$4:$C$8,MATCH(纤芯!Y2556,业务类型!$B$4:$B$8,0))</f>
        <v>IDLE</v>
      </c>
      <c r="AA2556" s="3"/>
    </row>
    <row r="2557" spans="1:27" ht="33" x14ac:dyDescent="0.2">
      <c r="A2557" s="3">
        <v>2554</v>
      </c>
      <c r="B2557" s="3">
        <f t="shared" si="199"/>
        <v>37017301028</v>
      </c>
      <c r="C2557" s="3" t="s">
        <v>1166</v>
      </c>
      <c r="D2557" s="3" t="s">
        <v>217</v>
      </c>
      <c r="E2557" s="3" t="str">
        <f>INDEX(光放段!$G$4:$G$237,MATCH(纤芯!G2557,光放段!$C$4:$C$237,0))</f>
        <v>山东二干|济南青岛3号管道光缆:潍坊四平路-青岛辽阳东路</v>
      </c>
      <c r="F2557" s="3">
        <f>INDEX(光放段!$I$4:$I$237,MATCH(纤芯!H2557,光放段!$B$4:$B$237,0))</f>
        <v>37017300000</v>
      </c>
      <c r="G2557" s="3" t="str">
        <f t="shared" si="195"/>
        <v>山东二干|济南青岛3号管道光缆:潍坊四平路-高密</v>
      </c>
      <c r="H2557" s="3">
        <f>INDEX(光放段!$B$4:$B$237,MATCH(纤芯!G2557,光放段!$C$4:$C$237,0))</f>
        <v>37017301000</v>
      </c>
      <c r="I2557" s="3" t="str">
        <f t="shared" si="196"/>
        <v>济南青岛3号管道光缆</v>
      </c>
      <c r="J2557" s="3" t="str">
        <f>INDEX(子缆名称!$B$4:$B$29,纤芯!M2557)</f>
        <v>C缆</v>
      </c>
      <c r="K2557" s="3">
        <v>28</v>
      </c>
      <c r="L2557" s="3">
        <f t="shared" si="197"/>
        <v>4</v>
      </c>
      <c r="M2557" s="3">
        <f t="shared" si="198"/>
        <v>3</v>
      </c>
      <c r="N2557" s="3" t="s">
        <v>66</v>
      </c>
      <c r="O2557" s="3">
        <f>COUNTIF([1]局站!$D$4:$D$172,"="&amp;N2557)</f>
        <v>1</v>
      </c>
      <c r="P2557" s="3">
        <v>0</v>
      </c>
      <c r="Q2557" s="3">
        <v>0</v>
      </c>
      <c r="R2557" s="3">
        <v>0</v>
      </c>
      <c r="S2557" s="3" t="s">
        <v>60</v>
      </c>
      <c r="T2557" s="3">
        <f>COUNTIF([1]局站!$D$4:$D$172,"="&amp;S2557)</f>
        <v>1</v>
      </c>
      <c r="U2557" s="3">
        <v>0</v>
      </c>
      <c r="V2557" s="3">
        <v>0</v>
      </c>
      <c r="W2557" s="3">
        <v>0</v>
      </c>
      <c r="X2557" s="3" t="s">
        <v>1214</v>
      </c>
      <c r="Y2557" s="3" t="s">
        <v>880</v>
      </c>
      <c r="Z2557" s="3" t="str">
        <f>INDEX(业务类型!$C$4:$C$8,MATCH(纤芯!Y2557,业务类型!$B$4:$B$8,0))</f>
        <v>IDLE</v>
      </c>
      <c r="AA2557" s="3"/>
    </row>
    <row r="2558" spans="1:27" ht="33" x14ac:dyDescent="0.2">
      <c r="A2558" s="3">
        <v>2555</v>
      </c>
      <c r="B2558" s="3">
        <f t="shared" si="199"/>
        <v>37017301029</v>
      </c>
      <c r="C2558" s="3" t="s">
        <v>1166</v>
      </c>
      <c r="D2558" s="3" t="s">
        <v>217</v>
      </c>
      <c r="E2558" s="3" t="str">
        <f>INDEX(光放段!$G$4:$G$237,MATCH(纤芯!G2558,光放段!$C$4:$C$237,0))</f>
        <v>山东二干|济南青岛3号管道光缆:潍坊四平路-青岛辽阳东路</v>
      </c>
      <c r="F2558" s="3">
        <f>INDEX(光放段!$I$4:$I$237,MATCH(纤芯!H2558,光放段!$B$4:$B$237,0))</f>
        <v>37017300000</v>
      </c>
      <c r="G2558" s="3" t="str">
        <f t="shared" si="195"/>
        <v>山东二干|济南青岛3号管道光缆:潍坊四平路-高密</v>
      </c>
      <c r="H2558" s="3">
        <f>INDEX(光放段!$B$4:$B$237,MATCH(纤芯!G2558,光放段!$C$4:$C$237,0))</f>
        <v>37017301000</v>
      </c>
      <c r="I2558" s="3" t="str">
        <f t="shared" si="196"/>
        <v>济南青岛3号管道光缆</v>
      </c>
      <c r="J2558" s="3" t="str">
        <f>INDEX(子缆名称!$B$4:$B$29,纤芯!M2558)</f>
        <v>C缆</v>
      </c>
      <c r="K2558" s="3">
        <v>29</v>
      </c>
      <c r="L2558" s="3">
        <f t="shared" si="197"/>
        <v>5</v>
      </c>
      <c r="M2558" s="3">
        <f t="shared" si="198"/>
        <v>3</v>
      </c>
      <c r="N2558" s="3" t="s">
        <v>66</v>
      </c>
      <c r="O2558" s="3">
        <f>COUNTIF([1]局站!$D$4:$D$172,"="&amp;N2558)</f>
        <v>1</v>
      </c>
      <c r="P2558" s="3">
        <v>0</v>
      </c>
      <c r="Q2558" s="3">
        <v>0</v>
      </c>
      <c r="R2558" s="3">
        <v>0</v>
      </c>
      <c r="S2558" s="3" t="s">
        <v>60</v>
      </c>
      <c r="T2558" s="3">
        <f>COUNTIF([1]局站!$D$4:$D$172,"="&amp;S2558)</f>
        <v>1</v>
      </c>
      <c r="U2558" s="3">
        <v>0</v>
      </c>
      <c r="V2558" s="3">
        <v>0</v>
      </c>
      <c r="W2558" s="3">
        <v>0</v>
      </c>
      <c r="X2558" s="3" t="s">
        <v>1214</v>
      </c>
      <c r="Y2558" s="3" t="s">
        <v>880</v>
      </c>
      <c r="Z2558" s="3" t="str">
        <f>INDEX(业务类型!$C$4:$C$8,MATCH(纤芯!Y2558,业务类型!$B$4:$B$8,0))</f>
        <v>IDLE</v>
      </c>
      <c r="AA2558" s="3"/>
    </row>
    <row r="2559" spans="1:27" ht="33" x14ac:dyDescent="0.2">
      <c r="A2559" s="3">
        <v>2556</v>
      </c>
      <c r="B2559" s="3">
        <f t="shared" si="199"/>
        <v>37017301030</v>
      </c>
      <c r="C2559" s="3" t="s">
        <v>1166</v>
      </c>
      <c r="D2559" s="3" t="s">
        <v>217</v>
      </c>
      <c r="E2559" s="3" t="str">
        <f>INDEX(光放段!$G$4:$G$237,MATCH(纤芯!G2559,光放段!$C$4:$C$237,0))</f>
        <v>山东二干|济南青岛3号管道光缆:潍坊四平路-青岛辽阳东路</v>
      </c>
      <c r="F2559" s="3">
        <f>INDEX(光放段!$I$4:$I$237,MATCH(纤芯!H2559,光放段!$B$4:$B$237,0))</f>
        <v>37017300000</v>
      </c>
      <c r="G2559" s="3" t="str">
        <f t="shared" si="195"/>
        <v>山东二干|济南青岛3号管道光缆:潍坊四平路-高密</v>
      </c>
      <c r="H2559" s="3">
        <f>INDEX(光放段!$B$4:$B$237,MATCH(纤芯!G2559,光放段!$C$4:$C$237,0))</f>
        <v>37017301000</v>
      </c>
      <c r="I2559" s="3" t="str">
        <f t="shared" si="196"/>
        <v>济南青岛3号管道光缆</v>
      </c>
      <c r="J2559" s="3" t="str">
        <f>INDEX(子缆名称!$B$4:$B$29,纤芯!M2559)</f>
        <v>C缆</v>
      </c>
      <c r="K2559" s="3">
        <v>30</v>
      </c>
      <c r="L2559" s="3">
        <f t="shared" si="197"/>
        <v>6</v>
      </c>
      <c r="M2559" s="3">
        <f t="shared" si="198"/>
        <v>3</v>
      </c>
      <c r="N2559" s="3" t="s">
        <v>66</v>
      </c>
      <c r="O2559" s="3">
        <f>COUNTIF([1]局站!$D$4:$D$172,"="&amp;N2559)</f>
        <v>1</v>
      </c>
      <c r="P2559" s="3">
        <v>0</v>
      </c>
      <c r="Q2559" s="3">
        <v>0</v>
      </c>
      <c r="R2559" s="3">
        <v>0</v>
      </c>
      <c r="S2559" s="3" t="s">
        <v>60</v>
      </c>
      <c r="T2559" s="3">
        <f>COUNTIF([1]局站!$D$4:$D$172,"="&amp;S2559)</f>
        <v>1</v>
      </c>
      <c r="U2559" s="3">
        <v>0</v>
      </c>
      <c r="V2559" s="3">
        <v>0</v>
      </c>
      <c r="W2559" s="3">
        <v>0</v>
      </c>
      <c r="X2559" s="3" t="s">
        <v>1214</v>
      </c>
      <c r="Y2559" s="3" t="s">
        <v>880</v>
      </c>
      <c r="Z2559" s="3" t="str">
        <f>INDEX(业务类型!$C$4:$C$8,MATCH(纤芯!Y2559,业务类型!$B$4:$B$8,0))</f>
        <v>IDLE</v>
      </c>
      <c r="AA2559" s="3"/>
    </row>
    <row r="2560" spans="1:27" ht="33" x14ac:dyDescent="0.2">
      <c r="A2560" s="3">
        <v>2557</v>
      </c>
      <c r="B2560" s="3">
        <f t="shared" si="199"/>
        <v>37017301031</v>
      </c>
      <c r="C2560" s="3" t="s">
        <v>1166</v>
      </c>
      <c r="D2560" s="3" t="s">
        <v>217</v>
      </c>
      <c r="E2560" s="3" t="str">
        <f>INDEX(光放段!$G$4:$G$237,MATCH(纤芯!G2560,光放段!$C$4:$C$237,0))</f>
        <v>山东二干|济南青岛3号管道光缆:潍坊四平路-青岛辽阳东路</v>
      </c>
      <c r="F2560" s="3">
        <f>INDEX(光放段!$I$4:$I$237,MATCH(纤芯!H2560,光放段!$B$4:$B$237,0))</f>
        <v>37017300000</v>
      </c>
      <c r="G2560" s="3" t="str">
        <f t="shared" si="195"/>
        <v>山东二干|济南青岛3号管道光缆:潍坊四平路-高密</v>
      </c>
      <c r="H2560" s="3">
        <f>INDEX(光放段!$B$4:$B$237,MATCH(纤芯!G2560,光放段!$C$4:$C$237,0))</f>
        <v>37017301000</v>
      </c>
      <c r="I2560" s="3" t="str">
        <f t="shared" si="196"/>
        <v>济南青岛3号管道光缆</v>
      </c>
      <c r="J2560" s="3" t="str">
        <f>INDEX(子缆名称!$B$4:$B$29,纤芯!M2560)</f>
        <v>C缆</v>
      </c>
      <c r="K2560" s="3">
        <v>31</v>
      </c>
      <c r="L2560" s="3">
        <f t="shared" si="197"/>
        <v>7</v>
      </c>
      <c r="M2560" s="3">
        <f t="shared" si="198"/>
        <v>3</v>
      </c>
      <c r="N2560" s="3" t="s">
        <v>66</v>
      </c>
      <c r="O2560" s="3">
        <f>COUNTIF([1]局站!$D$4:$D$172,"="&amp;N2560)</f>
        <v>1</v>
      </c>
      <c r="P2560" s="3">
        <v>0</v>
      </c>
      <c r="Q2560" s="3">
        <v>0</v>
      </c>
      <c r="R2560" s="3">
        <v>0</v>
      </c>
      <c r="S2560" s="3" t="s">
        <v>60</v>
      </c>
      <c r="T2560" s="3">
        <f>COUNTIF([1]局站!$D$4:$D$172,"="&amp;S2560)</f>
        <v>1</v>
      </c>
      <c r="U2560" s="3">
        <v>0</v>
      </c>
      <c r="V2560" s="3">
        <v>0</v>
      </c>
      <c r="W2560" s="3">
        <v>0</v>
      </c>
      <c r="X2560" s="3" t="s">
        <v>1214</v>
      </c>
      <c r="Y2560" s="3" t="s">
        <v>880</v>
      </c>
      <c r="Z2560" s="3" t="str">
        <f>INDEX(业务类型!$C$4:$C$8,MATCH(纤芯!Y2560,业务类型!$B$4:$B$8,0))</f>
        <v>IDLE</v>
      </c>
      <c r="AA2560" s="3"/>
    </row>
    <row r="2561" spans="1:27" ht="33" x14ac:dyDescent="0.2">
      <c r="A2561" s="3">
        <v>2558</v>
      </c>
      <c r="B2561" s="3">
        <f t="shared" si="199"/>
        <v>37017301032</v>
      </c>
      <c r="C2561" s="3" t="s">
        <v>1166</v>
      </c>
      <c r="D2561" s="3" t="s">
        <v>217</v>
      </c>
      <c r="E2561" s="3" t="str">
        <f>INDEX(光放段!$G$4:$G$237,MATCH(纤芯!G2561,光放段!$C$4:$C$237,0))</f>
        <v>山东二干|济南青岛3号管道光缆:潍坊四平路-青岛辽阳东路</v>
      </c>
      <c r="F2561" s="3">
        <f>INDEX(光放段!$I$4:$I$237,MATCH(纤芯!H2561,光放段!$B$4:$B$237,0))</f>
        <v>37017300000</v>
      </c>
      <c r="G2561" s="3" t="str">
        <f t="shared" si="195"/>
        <v>山东二干|济南青岛3号管道光缆:潍坊四平路-高密</v>
      </c>
      <c r="H2561" s="3">
        <f>INDEX(光放段!$B$4:$B$237,MATCH(纤芯!G2561,光放段!$C$4:$C$237,0))</f>
        <v>37017301000</v>
      </c>
      <c r="I2561" s="3" t="str">
        <f t="shared" si="196"/>
        <v>济南青岛3号管道光缆</v>
      </c>
      <c r="J2561" s="3" t="str">
        <f>INDEX(子缆名称!$B$4:$B$29,纤芯!M2561)</f>
        <v>C缆</v>
      </c>
      <c r="K2561" s="3">
        <v>32</v>
      </c>
      <c r="L2561" s="3">
        <f t="shared" si="197"/>
        <v>8</v>
      </c>
      <c r="M2561" s="3">
        <f t="shared" si="198"/>
        <v>3</v>
      </c>
      <c r="N2561" s="3" t="s">
        <v>66</v>
      </c>
      <c r="O2561" s="3">
        <f>COUNTIF([1]局站!$D$4:$D$172,"="&amp;N2561)</f>
        <v>1</v>
      </c>
      <c r="P2561" s="3">
        <v>0</v>
      </c>
      <c r="Q2561" s="3">
        <v>0</v>
      </c>
      <c r="R2561" s="3">
        <v>0</v>
      </c>
      <c r="S2561" s="3" t="s">
        <v>60</v>
      </c>
      <c r="T2561" s="3">
        <f>COUNTIF([1]局站!$D$4:$D$172,"="&amp;S2561)</f>
        <v>1</v>
      </c>
      <c r="U2561" s="3">
        <v>0</v>
      </c>
      <c r="V2561" s="3">
        <v>0</v>
      </c>
      <c r="W2561" s="3">
        <v>0</v>
      </c>
      <c r="X2561" s="3" t="s">
        <v>1214</v>
      </c>
      <c r="Y2561" s="3" t="s">
        <v>880</v>
      </c>
      <c r="Z2561" s="3" t="str">
        <f>INDEX(业务类型!$C$4:$C$8,MATCH(纤芯!Y2561,业务类型!$B$4:$B$8,0))</f>
        <v>IDLE</v>
      </c>
      <c r="AA2561" s="3"/>
    </row>
    <row r="2562" spans="1:27" ht="33" x14ac:dyDescent="0.2">
      <c r="A2562" s="3">
        <v>2559</v>
      </c>
      <c r="B2562" s="3">
        <f t="shared" si="199"/>
        <v>37017301033</v>
      </c>
      <c r="C2562" s="3" t="s">
        <v>1166</v>
      </c>
      <c r="D2562" s="3" t="s">
        <v>217</v>
      </c>
      <c r="E2562" s="3" t="str">
        <f>INDEX(光放段!$G$4:$G$237,MATCH(纤芯!G2562,光放段!$C$4:$C$237,0))</f>
        <v>山东二干|济南青岛3号管道光缆:潍坊四平路-青岛辽阳东路</v>
      </c>
      <c r="F2562" s="3">
        <f>INDEX(光放段!$I$4:$I$237,MATCH(纤芯!H2562,光放段!$B$4:$B$237,0))</f>
        <v>37017300000</v>
      </c>
      <c r="G2562" s="3" t="str">
        <f t="shared" si="195"/>
        <v>山东二干|济南青岛3号管道光缆:潍坊四平路-高密</v>
      </c>
      <c r="H2562" s="3">
        <f>INDEX(光放段!$B$4:$B$237,MATCH(纤芯!G2562,光放段!$C$4:$C$237,0))</f>
        <v>37017301000</v>
      </c>
      <c r="I2562" s="3" t="str">
        <f t="shared" si="196"/>
        <v>济南青岛3号管道光缆</v>
      </c>
      <c r="J2562" s="3" t="str">
        <f>INDEX(子缆名称!$B$4:$B$29,纤芯!M2562)</f>
        <v>C缆</v>
      </c>
      <c r="K2562" s="3">
        <v>33</v>
      </c>
      <c r="L2562" s="3">
        <f t="shared" si="197"/>
        <v>9</v>
      </c>
      <c r="M2562" s="3">
        <f t="shared" si="198"/>
        <v>3</v>
      </c>
      <c r="N2562" s="3" t="s">
        <v>66</v>
      </c>
      <c r="O2562" s="3">
        <f>COUNTIF([1]局站!$D$4:$D$172,"="&amp;N2562)</f>
        <v>1</v>
      </c>
      <c r="P2562" s="3">
        <v>0</v>
      </c>
      <c r="Q2562" s="3">
        <v>0</v>
      </c>
      <c r="R2562" s="3">
        <v>0</v>
      </c>
      <c r="S2562" s="3" t="s">
        <v>60</v>
      </c>
      <c r="T2562" s="3">
        <f>COUNTIF([1]局站!$D$4:$D$172,"="&amp;S2562)</f>
        <v>1</v>
      </c>
      <c r="U2562" s="3">
        <v>0</v>
      </c>
      <c r="V2562" s="3">
        <v>0</v>
      </c>
      <c r="W2562" s="3">
        <v>0</v>
      </c>
      <c r="X2562" s="3" t="s">
        <v>1214</v>
      </c>
      <c r="Y2562" s="3" t="s">
        <v>880</v>
      </c>
      <c r="Z2562" s="3" t="str">
        <f>INDEX(业务类型!$C$4:$C$8,MATCH(纤芯!Y2562,业务类型!$B$4:$B$8,0))</f>
        <v>IDLE</v>
      </c>
      <c r="AA2562" s="3"/>
    </row>
    <row r="2563" spans="1:27" ht="33" x14ac:dyDescent="0.2">
      <c r="A2563" s="3">
        <v>2560</v>
      </c>
      <c r="B2563" s="3">
        <f t="shared" si="199"/>
        <v>37017301034</v>
      </c>
      <c r="C2563" s="3" t="s">
        <v>1166</v>
      </c>
      <c r="D2563" s="3" t="s">
        <v>217</v>
      </c>
      <c r="E2563" s="3" t="str">
        <f>INDEX(光放段!$G$4:$G$237,MATCH(纤芯!G2563,光放段!$C$4:$C$237,0))</f>
        <v>山东二干|济南青岛3号管道光缆:潍坊四平路-青岛辽阳东路</v>
      </c>
      <c r="F2563" s="3">
        <f>INDEX(光放段!$I$4:$I$237,MATCH(纤芯!H2563,光放段!$B$4:$B$237,0))</f>
        <v>37017300000</v>
      </c>
      <c r="G2563" s="3" t="str">
        <f t="shared" si="195"/>
        <v>山东二干|济南青岛3号管道光缆:潍坊四平路-高密</v>
      </c>
      <c r="H2563" s="3">
        <f>INDEX(光放段!$B$4:$B$237,MATCH(纤芯!G2563,光放段!$C$4:$C$237,0))</f>
        <v>37017301000</v>
      </c>
      <c r="I2563" s="3" t="str">
        <f t="shared" si="196"/>
        <v>济南青岛3号管道光缆</v>
      </c>
      <c r="J2563" s="3" t="str">
        <f>INDEX(子缆名称!$B$4:$B$29,纤芯!M2563)</f>
        <v>C缆</v>
      </c>
      <c r="K2563" s="3">
        <v>34</v>
      </c>
      <c r="L2563" s="3">
        <f t="shared" si="197"/>
        <v>10</v>
      </c>
      <c r="M2563" s="3">
        <f t="shared" si="198"/>
        <v>3</v>
      </c>
      <c r="N2563" s="3" t="s">
        <v>66</v>
      </c>
      <c r="O2563" s="3">
        <f>COUNTIF([1]局站!$D$4:$D$172,"="&amp;N2563)</f>
        <v>1</v>
      </c>
      <c r="P2563" s="3">
        <v>0</v>
      </c>
      <c r="Q2563" s="3">
        <v>0</v>
      </c>
      <c r="R2563" s="3">
        <v>0</v>
      </c>
      <c r="S2563" s="3" t="s">
        <v>60</v>
      </c>
      <c r="T2563" s="3">
        <f>COUNTIF([1]局站!$D$4:$D$172,"="&amp;S2563)</f>
        <v>1</v>
      </c>
      <c r="U2563" s="3">
        <v>0</v>
      </c>
      <c r="V2563" s="3">
        <v>0</v>
      </c>
      <c r="W2563" s="3">
        <v>0</v>
      </c>
      <c r="X2563" s="3" t="s">
        <v>1214</v>
      </c>
      <c r="Y2563" s="3" t="s">
        <v>880</v>
      </c>
      <c r="Z2563" s="3" t="str">
        <f>INDEX(业务类型!$C$4:$C$8,MATCH(纤芯!Y2563,业务类型!$B$4:$B$8,0))</f>
        <v>IDLE</v>
      </c>
      <c r="AA2563" s="3"/>
    </row>
    <row r="2564" spans="1:27" ht="33" x14ac:dyDescent="0.2">
      <c r="A2564" s="3">
        <v>2561</v>
      </c>
      <c r="B2564" s="3">
        <f t="shared" si="199"/>
        <v>37017301035</v>
      </c>
      <c r="C2564" s="3" t="s">
        <v>1166</v>
      </c>
      <c r="D2564" s="3" t="s">
        <v>217</v>
      </c>
      <c r="E2564" s="3" t="str">
        <f>INDEX(光放段!$G$4:$G$237,MATCH(纤芯!G2564,光放段!$C$4:$C$237,0))</f>
        <v>山东二干|济南青岛3号管道光缆:潍坊四平路-青岛辽阳东路</v>
      </c>
      <c r="F2564" s="3">
        <f>INDEX(光放段!$I$4:$I$237,MATCH(纤芯!H2564,光放段!$B$4:$B$237,0))</f>
        <v>37017300000</v>
      </c>
      <c r="G2564" s="3" t="str">
        <f t="shared" si="195"/>
        <v>山东二干|济南青岛3号管道光缆:潍坊四平路-高密</v>
      </c>
      <c r="H2564" s="3">
        <f>INDEX(光放段!$B$4:$B$237,MATCH(纤芯!G2564,光放段!$C$4:$C$237,0))</f>
        <v>37017301000</v>
      </c>
      <c r="I2564" s="3" t="str">
        <f t="shared" si="196"/>
        <v>济南青岛3号管道光缆</v>
      </c>
      <c r="J2564" s="3" t="str">
        <f>INDEX(子缆名称!$B$4:$B$29,纤芯!M2564)</f>
        <v>C缆</v>
      </c>
      <c r="K2564" s="3">
        <v>35</v>
      </c>
      <c r="L2564" s="3">
        <f t="shared" si="197"/>
        <v>11</v>
      </c>
      <c r="M2564" s="3">
        <f t="shared" si="198"/>
        <v>3</v>
      </c>
      <c r="N2564" s="3" t="s">
        <v>66</v>
      </c>
      <c r="O2564" s="3">
        <f>COUNTIF([1]局站!$D$4:$D$172,"="&amp;N2564)</f>
        <v>1</v>
      </c>
      <c r="P2564" s="3">
        <v>0</v>
      </c>
      <c r="Q2564" s="3">
        <v>0</v>
      </c>
      <c r="R2564" s="3">
        <v>0</v>
      </c>
      <c r="S2564" s="3" t="s">
        <v>60</v>
      </c>
      <c r="T2564" s="3">
        <f>COUNTIF([1]局站!$D$4:$D$172,"="&amp;S2564)</f>
        <v>1</v>
      </c>
      <c r="U2564" s="3">
        <v>0</v>
      </c>
      <c r="V2564" s="3">
        <v>0</v>
      </c>
      <c r="W2564" s="3">
        <v>0</v>
      </c>
      <c r="X2564" s="3" t="s">
        <v>1214</v>
      </c>
      <c r="Y2564" s="3" t="s">
        <v>880</v>
      </c>
      <c r="Z2564" s="3" t="str">
        <f>INDEX(业务类型!$C$4:$C$8,MATCH(纤芯!Y2564,业务类型!$B$4:$B$8,0))</f>
        <v>IDLE</v>
      </c>
      <c r="AA2564" s="3"/>
    </row>
    <row r="2565" spans="1:27" ht="33" x14ac:dyDescent="0.2">
      <c r="A2565" s="3">
        <v>2562</v>
      </c>
      <c r="B2565" s="3">
        <f t="shared" si="199"/>
        <v>37017301036</v>
      </c>
      <c r="C2565" s="3" t="s">
        <v>1166</v>
      </c>
      <c r="D2565" s="3" t="s">
        <v>217</v>
      </c>
      <c r="E2565" s="3" t="str">
        <f>INDEX(光放段!$G$4:$G$237,MATCH(纤芯!G2565,光放段!$C$4:$C$237,0))</f>
        <v>山东二干|济南青岛3号管道光缆:潍坊四平路-青岛辽阳东路</v>
      </c>
      <c r="F2565" s="3">
        <f>INDEX(光放段!$I$4:$I$237,MATCH(纤芯!H2565,光放段!$B$4:$B$237,0))</f>
        <v>37017300000</v>
      </c>
      <c r="G2565" s="3" t="str">
        <f t="shared" ref="G2565:G2628" si="200">C2565&amp;"|"&amp;D2565&amp;":"&amp;N2565&amp;"-"&amp;S2565</f>
        <v>山东二干|济南青岛3号管道光缆:潍坊四平路-高密</v>
      </c>
      <c r="H2565" s="3">
        <f>INDEX(光放段!$B$4:$B$237,MATCH(纤芯!G2565,光放段!$C$4:$C$237,0))</f>
        <v>37017301000</v>
      </c>
      <c r="I2565" s="3" t="str">
        <f t="shared" ref="I2565:I2628" si="201">D2565</f>
        <v>济南青岛3号管道光缆</v>
      </c>
      <c r="J2565" s="3" t="str">
        <f>INDEX(子缆名称!$B$4:$B$29,纤芯!M2565)</f>
        <v>C缆</v>
      </c>
      <c r="K2565" s="3">
        <v>36</v>
      </c>
      <c r="L2565" s="3">
        <f t="shared" ref="L2565:L2628" si="202">MOD(K2565-1,12)+1</f>
        <v>12</v>
      </c>
      <c r="M2565" s="3">
        <f t="shared" ref="M2565:M2628" si="203">INT((K2565-1)/12)+1</f>
        <v>3</v>
      </c>
      <c r="N2565" s="3" t="s">
        <v>66</v>
      </c>
      <c r="O2565" s="3">
        <f>COUNTIF([1]局站!$D$4:$D$172,"="&amp;N2565)</f>
        <v>1</v>
      </c>
      <c r="P2565" s="3">
        <v>0</v>
      </c>
      <c r="Q2565" s="3">
        <v>0</v>
      </c>
      <c r="R2565" s="3">
        <v>0</v>
      </c>
      <c r="S2565" s="3" t="s">
        <v>60</v>
      </c>
      <c r="T2565" s="3">
        <f>COUNTIF([1]局站!$D$4:$D$172,"="&amp;S2565)</f>
        <v>1</v>
      </c>
      <c r="U2565" s="3">
        <v>0</v>
      </c>
      <c r="V2565" s="3">
        <v>0</v>
      </c>
      <c r="W2565" s="3">
        <v>0</v>
      </c>
      <c r="X2565" s="3" t="s">
        <v>1214</v>
      </c>
      <c r="Y2565" s="3" t="s">
        <v>880</v>
      </c>
      <c r="Z2565" s="3" t="str">
        <f>INDEX(业务类型!$C$4:$C$8,MATCH(纤芯!Y2565,业务类型!$B$4:$B$8,0))</f>
        <v>IDLE</v>
      </c>
      <c r="AA2565" s="3"/>
    </row>
    <row r="2566" spans="1:27" ht="33" x14ac:dyDescent="0.2">
      <c r="A2566" s="3">
        <v>2563</v>
      </c>
      <c r="B2566" s="3">
        <f t="shared" si="199"/>
        <v>37017301037</v>
      </c>
      <c r="C2566" s="3" t="s">
        <v>1166</v>
      </c>
      <c r="D2566" s="3" t="s">
        <v>217</v>
      </c>
      <c r="E2566" s="3" t="str">
        <f>INDEX(光放段!$G$4:$G$237,MATCH(纤芯!G2566,光放段!$C$4:$C$237,0))</f>
        <v>山东二干|济南青岛3号管道光缆:潍坊四平路-青岛辽阳东路</v>
      </c>
      <c r="F2566" s="3">
        <f>INDEX(光放段!$I$4:$I$237,MATCH(纤芯!H2566,光放段!$B$4:$B$237,0))</f>
        <v>37017300000</v>
      </c>
      <c r="G2566" s="3" t="str">
        <f t="shared" si="200"/>
        <v>山东二干|济南青岛3号管道光缆:潍坊四平路-高密</v>
      </c>
      <c r="H2566" s="3">
        <f>INDEX(光放段!$B$4:$B$237,MATCH(纤芯!G2566,光放段!$C$4:$C$237,0))</f>
        <v>37017301000</v>
      </c>
      <c r="I2566" s="3" t="str">
        <f t="shared" si="201"/>
        <v>济南青岛3号管道光缆</v>
      </c>
      <c r="J2566" s="3" t="str">
        <f>INDEX(子缆名称!$B$4:$B$29,纤芯!M2566)</f>
        <v>D缆</v>
      </c>
      <c r="K2566" s="3">
        <v>37</v>
      </c>
      <c r="L2566" s="3">
        <f t="shared" si="202"/>
        <v>1</v>
      </c>
      <c r="M2566" s="3">
        <f t="shared" si="203"/>
        <v>4</v>
      </c>
      <c r="N2566" s="3" t="s">
        <v>66</v>
      </c>
      <c r="O2566" s="3">
        <f>COUNTIF([1]局站!$D$4:$D$172,"="&amp;N2566)</f>
        <v>1</v>
      </c>
      <c r="P2566" s="3">
        <v>0</v>
      </c>
      <c r="Q2566" s="3">
        <v>0</v>
      </c>
      <c r="R2566" s="3">
        <v>0</v>
      </c>
      <c r="S2566" s="3" t="s">
        <v>60</v>
      </c>
      <c r="T2566" s="3">
        <f>COUNTIF([1]局站!$D$4:$D$172,"="&amp;S2566)</f>
        <v>1</v>
      </c>
      <c r="U2566" s="3">
        <v>0</v>
      </c>
      <c r="V2566" s="3">
        <v>0</v>
      </c>
      <c r="W2566" s="3">
        <v>0</v>
      </c>
      <c r="X2566" s="3" t="s">
        <v>1214</v>
      </c>
      <c r="Y2566" s="3" t="s">
        <v>880</v>
      </c>
      <c r="Z2566" s="3" t="str">
        <f>INDEX(业务类型!$C$4:$C$8,MATCH(纤芯!Y2566,业务类型!$B$4:$B$8,0))</f>
        <v>IDLE</v>
      </c>
      <c r="AA2566" s="3"/>
    </row>
    <row r="2567" spans="1:27" ht="33" x14ac:dyDescent="0.2">
      <c r="A2567" s="3">
        <v>2564</v>
      </c>
      <c r="B2567" s="3">
        <f t="shared" si="199"/>
        <v>37017301038</v>
      </c>
      <c r="C2567" s="3" t="s">
        <v>1166</v>
      </c>
      <c r="D2567" s="3" t="s">
        <v>217</v>
      </c>
      <c r="E2567" s="3" t="str">
        <f>INDEX(光放段!$G$4:$G$237,MATCH(纤芯!G2567,光放段!$C$4:$C$237,0))</f>
        <v>山东二干|济南青岛3号管道光缆:潍坊四平路-青岛辽阳东路</v>
      </c>
      <c r="F2567" s="3">
        <f>INDEX(光放段!$I$4:$I$237,MATCH(纤芯!H2567,光放段!$B$4:$B$237,0))</f>
        <v>37017300000</v>
      </c>
      <c r="G2567" s="3" t="str">
        <f t="shared" si="200"/>
        <v>山东二干|济南青岛3号管道光缆:潍坊四平路-高密</v>
      </c>
      <c r="H2567" s="3">
        <f>INDEX(光放段!$B$4:$B$237,MATCH(纤芯!G2567,光放段!$C$4:$C$237,0))</f>
        <v>37017301000</v>
      </c>
      <c r="I2567" s="3" t="str">
        <f t="shared" si="201"/>
        <v>济南青岛3号管道光缆</v>
      </c>
      <c r="J2567" s="3" t="str">
        <f>INDEX(子缆名称!$B$4:$B$29,纤芯!M2567)</f>
        <v>D缆</v>
      </c>
      <c r="K2567" s="3">
        <v>38</v>
      </c>
      <c r="L2567" s="3">
        <f t="shared" si="202"/>
        <v>2</v>
      </c>
      <c r="M2567" s="3">
        <f t="shared" si="203"/>
        <v>4</v>
      </c>
      <c r="N2567" s="3" t="s">
        <v>66</v>
      </c>
      <c r="O2567" s="3">
        <f>COUNTIF([1]局站!$D$4:$D$172,"="&amp;N2567)</f>
        <v>1</v>
      </c>
      <c r="P2567" s="3">
        <v>0</v>
      </c>
      <c r="Q2567" s="3">
        <v>0</v>
      </c>
      <c r="R2567" s="3">
        <v>0</v>
      </c>
      <c r="S2567" s="3" t="s">
        <v>60</v>
      </c>
      <c r="T2567" s="3">
        <f>COUNTIF([1]局站!$D$4:$D$172,"="&amp;S2567)</f>
        <v>1</v>
      </c>
      <c r="U2567" s="3">
        <v>0</v>
      </c>
      <c r="V2567" s="3">
        <v>0</v>
      </c>
      <c r="W2567" s="3">
        <v>0</v>
      </c>
      <c r="X2567" s="3" t="s">
        <v>1214</v>
      </c>
      <c r="Y2567" s="3" t="s">
        <v>880</v>
      </c>
      <c r="Z2567" s="3" t="str">
        <f>INDEX(业务类型!$C$4:$C$8,MATCH(纤芯!Y2567,业务类型!$B$4:$B$8,0))</f>
        <v>IDLE</v>
      </c>
      <c r="AA2567" s="3"/>
    </row>
    <row r="2568" spans="1:27" ht="33" x14ac:dyDescent="0.2">
      <c r="A2568" s="3">
        <v>2565</v>
      </c>
      <c r="B2568" s="3">
        <f t="shared" si="199"/>
        <v>37017301039</v>
      </c>
      <c r="C2568" s="3" t="s">
        <v>1166</v>
      </c>
      <c r="D2568" s="3" t="s">
        <v>217</v>
      </c>
      <c r="E2568" s="3" t="str">
        <f>INDEX(光放段!$G$4:$G$237,MATCH(纤芯!G2568,光放段!$C$4:$C$237,0))</f>
        <v>山东二干|济南青岛3号管道光缆:潍坊四平路-青岛辽阳东路</v>
      </c>
      <c r="F2568" s="3">
        <f>INDEX(光放段!$I$4:$I$237,MATCH(纤芯!H2568,光放段!$B$4:$B$237,0))</f>
        <v>37017300000</v>
      </c>
      <c r="G2568" s="3" t="str">
        <f t="shared" si="200"/>
        <v>山东二干|济南青岛3号管道光缆:潍坊四平路-高密</v>
      </c>
      <c r="H2568" s="3">
        <f>INDEX(光放段!$B$4:$B$237,MATCH(纤芯!G2568,光放段!$C$4:$C$237,0))</f>
        <v>37017301000</v>
      </c>
      <c r="I2568" s="3" t="str">
        <f t="shared" si="201"/>
        <v>济南青岛3号管道光缆</v>
      </c>
      <c r="J2568" s="3" t="str">
        <f>INDEX(子缆名称!$B$4:$B$29,纤芯!M2568)</f>
        <v>D缆</v>
      </c>
      <c r="K2568" s="3">
        <v>39</v>
      </c>
      <c r="L2568" s="3">
        <f t="shared" si="202"/>
        <v>3</v>
      </c>
      <c r="M2568" s="3">
        <f t="shared" si="203"/>
        <v>4</v>
      </c>
      <c r="N2568" s="3" t="s">
        <v>66</v>
      </c>
      <c r="O2568" s="3">
        <f>COUNTIF([1]局站!$D$4:$D$172,"="&amp;N2568)</f>
        <v>1</v>
      </c>
      <c r="P2568" s="3">
        <v>0</v>
      </c>
      <c r="Q2568" s="3">
        <v>0</v>
      </c>
      <c r="R2568" s="3">
        <v>0</v>
      </c>
      <c r="S2568" s="3" t="s">
        <v>60</v>
      </c>
      <c r="T2568" s="3">
        <f>COUNTIF([1]局站!$D$4:$D$172,"="&amp;S2568)</f>
        <v>1</v>
      </c>
      <c r="U2568" s="3">
        <v>0</v>
      </c>
      <c r="V2568" s="3">
        <v>0</v>
      </c>
      <c r="W2568" s="3">
        <v>0</v>
      </c>
      <c r="X2568" s="3" t="s">
        <v>1214</v>
      </c>
      <c r="Y2568" s="3" t="s">
        <v>880</v>
      </c>
      <c r="Z2568" s="3" t="str">
        <f>INDEX(业务类型!$C$4:$C$8,MATCH(纤芯!Y2568,业务类型!$B$4:$B$8,0))</f>
        <v>IDLE</v>
      </c>
      <c r="AA2568" s="3"/>
    </row>
    <row r="2569" spans="1:27" ht="33" x14ac:dyDescent="0.2">
      <c r="A2569" s="3">
        <v>2566</v>
      </c>
      <c r="B2569" s="3">
        <f t="shared" si="199"/>
        <v>37017301040</v>
      </c>
      <c r="C2569" s="3" t="s">
        <v>1166</v>
      </c>
      <c r="D2569" s="3" t="s">
        <v>217</v>
      </c>
      <c r="E2569" s="3" t="str">
        <f>INDEX(光放段!$G$4:$G$237,MATCH(纤芯!G2569,光放段!$C$4:$C$237,0))</f>
        <v>山东二干|济南青岛3号管道光缆:潍坊四平路-青岛辽阳东路</v>
      </c>
      <c r="F2569" s="3">
        <f>INDEX(光放段!$I$4:$I$237,MATCH(纤芯!H2569,光放段!$B$4:$B$237,0))</f>
        <v>37017300000</v>
      </c>
      <c r="G2569" s="3" t="str">
        <f t="shared" si="200"/>
        <v>山东二干|济南青岛3号管道光缆:潍坊四平路-高密</v>
      </c>
      <c r="H2569" s="3">
        <f>INDEX(光放段!$B$4:$B$237,MATCH(纤芯!G2569,光放段!$C$4:$C$237,0))</f>
        <v>37017301000</v>
      </c>
      <c r="I2569" s="3" t="str">
        <f t="shared" si="201"/>
        <v>济南青岛3号管道光缆</v>
      </c>
      <c r="J2569" s="3" t="str">
        <f>INDEX(子缆名称!$B$4:$B$29,纤芯!M2569)</f>
        <v>D缆</v>
      </c>
      <c r="K2569" s="3">
        <v>40</v>
      </c>
      <c r="L2569" s="3">
        <f t="shared" si="202"/>
        <v>4</v>
      </c>
      <c r="M2569" s="3">
        <f t="shared" si="203"/>
        <v>4</v>
      </c>
      <c r="N2569" s="3" t="s">
        <v>66</v>
      </c>
      <c r="O2569" s="3">
        <f>COUNTIF([1]局站!$D$4:$D$172,"="&amp;N2569)</f>
        <v>1</v>
      </c>
      <c r="P2569" s="3">
        <v>0</v>
      </c>
      <c r="Q2569" s="3">
        <v>0</v>
      </c>
      <c r="R2569" s="3">
        <v>0</v>
      </c>
      <c r="S2569" s="3" t="s">
        <v>60</v>
      </c>
      <c r="T2569" s="3">
        <f>COUNTIF([1]局站!$D$4:$D$172,"="&amp;S2569)</f>
        <v>1</v>
      </c>
      <c r="U2569" s="3">
        <v>0</v>
      </c>
      <c r="V2569" s="3">
        <v>0</v>
      </c>
      <c r="W2569" s="3">
        <v>0</v>
      </c>
      <c r="X2569" s="3" t="s">
        <v>1214</v>
      </c>
      <c r="Y2569" s="3" t="s">
        <v>880</v>
      </c>
      <c r="Z2569" s="3" t="str">
        <f>INDEX(业务类型!$C$4:$C$8,MATCH(纤芯!Y2569,业务类型!$B$4:$B$8,0))</f>
        <v>IDLE</v>
      </c>
      <c r="AA2569" s="3"/>
    </row>
    <row r="2570" spans="1:27" ht="33" x14ac:dyDescent="0.2">
      <c r="A2570" s="3">
        <v>2567</v>
      </c>
      <c r="B2570" s="3">
        <f t="shared" si="199"/>
        <v>37017301041</v>
      </c>
      <c r="C2570" s="3" t="s">
        <v>1166</v>
      </c>
      <c r="D2570" s="3" t="s">
        <v>217</v>
      </c>
      <c r="E2570" s="3" t="str">
        <f>INDEX(光放段!$G$4:$G$237,MATCH(纤芯!G2570,光放段!$C$4:$C$237,0))</f>
        <v>山东二干|济南青岛3号管道光缆:潍坊四平路-青岛辽阳东路</v>
      </c>
      <c r="F2570" s="3">
        <f>INDEX(光放段!$I$4:$I$237,MATCH(纤芯!H2570,光放段!$B$4:$B$237,0))</f>
        <v>37017300000</v>
      </c>
      <c r="G2570" s="3" t="str">
        <f t="shared" si="200"/>
        <v>山东二干|济南青岛3号管道光缆:潍坊四平路-高密</v>
      </c>
      <c r="H2570" s="3">
        <f>INDEX(光放段!$B$4:$B$237,MATCH(纤芯!G2570,光放段!$C$4:$C$237,0))</f>
        <v>37017301000</v>
      </c>
      <c r="I2570" s="3" t="str">
        <f t="shared" si="201"/>
        <v>济南青岛3号管道光缆</v>
      </c>
      <c r="J2570" s="3" t="str">
        <f>INDEX(子缆名称!$B$4:$B$29,纤芯!M2570)</f>
        <v>D缆</v>
      </c>
      <c r="K2570" s="3">
        <v>41</v>
      </c>
      <c r="L2570" s="3">
        <f t="shared" si="202"/>
        <v>5</v>
      </c>
      <c r="M2570" s="3">
        <f t="shared" si="203"/>
        <v>4</v>
      </c>
      <c r="N2570" s="3" t="s">
        <v>66</v>
      </c>
      <c r="O2570" s="3">
        <f>COUNTIF([1]局站!$D$4:$D$172,"="&amp;N2570)</f>
        <v>1</v>
      </c>
      <c r="P2570" s="3">
        <v>0</v>
      </c>
      <c r="Q2570" s="3">
        <v>0</v>
      </c>
      <c r="R2570" s="3">
        <v>0</v>
      </c>
      <c r="S2570" s="3" t="s">
        <v>60</v>
      </c>
      <c r="T2570" s="3">
        <f>COUNTIF([1]局站!$D$4:$D$172,"="&amp;S2570)</f>
        <v>1</v>
      </c>
      <c r="U2570" s="3">
        <v>0</v>
      </c>
      <c r="V2570" s="3">
        <v>0</v>
      </c>
      <c r="W2570" s="3">
        <v>0</v>
      </c>
      <c r="X2570" s="3" t="s">
        <v>1214</v>
      </c>
      <c r="Y2570" s="3" t="s">
        <v>880</v>
      </c>
      <c r="Z2570" s="3" t="str">
        <f>INDEX(业务类型!$C$4:$C$8,MATCH(纤芯!Y2570,业务类型!$B$4:$B$8,0))</f>
        <v>IDLE</v>
      </c>
      <c r="AA2570" s="3"/>
    </row>
    <row r="2571" spans="1:27" ht="33" x14ac:dyDescent="0.2">
      <c r="A2571" s="3">
        <v>2568</v>
      </c>
      <c r="B2571" s="3">
        <f t="shared" si="199"/>
        <v>37017301042</v>
      </c>
      <c r="C2571" s="3" t="s">
        <v>1166</v>
      </c>
      <c r="D2571" s="3" t="s">
        <v>217</v>
      </c>
      <c r="E2571" s="3" t="str">
        <f>INDEX(光放段!$G$4:$G$237,MATCH(纤芯!G2571,光放段!$C$4:$C$237,0))</f>
        <v>山东二干|济南青岛3号管道光缆:潍坊四平路-青岛辽阳东路</v>
      </c>
      <c r="F2571" s="3">
        <f>INDEX(光放段!$I$4:$I$237,MATCH(纤芯!H2571,光放段!$B$4:$B$237,0))</f>
        <v>37017300000</v>
      </c>
      <c r="G2571" s="3" t="str">
        <f t="shared" si="200"/>
        <v>山东二干|济南青岛3号管道光缆:潍坊四平路-高密</v>
      </c>
      <c r="H2571" s="3">
        <f>INDEX(光放段!$B$4:$B$237,MATCH(纤芯!G2571,光放段!$C$4:$C$237,0))</f>
        <v>37017301000</v>
      </c>
      <c r="I2571" s="3" t="str">
        <f t="shared" si="201"/>
        <v>济南青岛3号管道光缆</v>
      </c>
      <c r="J2571" s="3" t="str">
        <f>INDEX(子缆名称!$B$4:$B$29,纤芯!M2571)</f>
        <v>D缆</v>
      </c>
      <c r="K2571" s="3">
        <v>42</v>
      </c>
      <c r="L2571" s="3">
        <f t="shared" si="202"/>
        <v>6</v>
      </c>
      <c r="M2571" s="3">
        <f t="shared" si="203"/>
        <v>4</v>
      </c>
      <c r="N2571" s="3" t="s">
        <v>66</v>
      </c>
      <c r="O2571" s="3">
        <f>COUNTIF([1]局站!$D$4:$D$172,"="&amp;N2571)</f>
        <v>1</v>
      </c>
      <c r="P2571" s="3">
        <v>0</v>
      </c>
      <c r="Q2571" s="3">
        <v>0</v>
      </c>
      <c r="R2571" s="3">
        <v>0</v>
      </c>
      <c r="S2571" s="3" t="s">
        <v>60</v>
      </c>
      <c r="T2571" s="3">
        <f>COUNTIF([1]局站!$D$4:$D$172,"="&amp;S2571)</f>
        <v>1</v>
      </c>
      <c r="U2571" s="3">
        <v>0</v>
      </c>
      <c r="V2571" s="3">
        <v>0</v>
      </c>
      <c r="W2571" s="3">
        <v>0</v>
      </c>
      <c r="X2571" s="3" t="s">
        <v>1214</v>
      </c>
      <c r="Y2571" s="3" t="s">
        <v>880</v>
      </c>
      <c r="Z2571" s="3" t="str">
        <f>INDEX(业务类型!$C$4:$C$8,MATCH(纤芯!Y2571,业务类型!$B$4:$B$8,0))</f>
        <v>IDLE</v>
      </c>
      <c r="AA2571" s="3"/>
    </row>
    <row r="2572" spans="1:27" ht="33" x14ac:dyDescent="0.2">
      <c r="A2572" s="3">
        <v>2569</v>
      </c>
      <c r="B2572" s="3">
        <f t="shared" si="199"/>
        <v>37017301043</v>
      </c>
      <c r="C2572" s="3" t="s">
        <v>1166</v>
      </c>
      <c r="D2572" s="3" t="s">
        <v>217</v>
      </c>
      <c r="E2572" s="3" t="str">
        <f>INDEX(光放段!$G$4:$G$237,MATCH(纤芯!G2572,光放段!$C$4:$C$237,0))</f>
        <v>山东二干|济南青岛3号管道光缆:潍坊四平路-青岛辽阳东路</v>
      </c>
      <c r="F2572" s="3">
        <f>INDEX(光放段!$I$4:$I$237,MATCH(纤芯!H2572,光放段!$B$4:$B$237,0))</f>
        <v>37017300000</v>
      </c>
      <c r="G2572" s="3" t="str">
        <f t="shared" si="200"/>
        <v>山东二干|济南青岛3号管道光缆:潍坊四平路-高密</v>
      </c>
      <c r="H2572" s="3">
        <f>INDEX(光放段!$B$4:$B$237,MATCH(纤芯!G2572,光放段!$C$4:$C$237,0))</f>
        <v>37017301000</v>
      </c>
      <c r="I2572" s="3" t="str">
        <f t="shared" si="201"/>
        <v>济南青岛3号管道光缆</v>
      </c>
      <c r="J2572" s="3" t="str">
        <f>INDEX(子缆名称!$B$4:$B$29,纤芯!M2572)</f>
        <v>D缆</v>
      </c>
      <c r="K2572" s="3">
        <v>43</v>
      </c>
      <c r="L2572" s="3">
        <f t="shared" si="202"/>
        <v>7</v>
      </c>
      <c r="M2572" s="3">
        <f t="shared" si="203"/>
        <v>4</v>
      </c>
      <c r="N2572" s="3" t="s">
        <v>66</v>
      </c>
      <c r="O2572" s="3">
        <f>COUNTIF([1]局站!$D$4:$D$172,"="&amp;N2572)</f>
        <v>1</v>
      </c>
      <c r="P2572" s="3">
        <v>0</v>
      </c>
      <c r="Q2572" s="3">
        <v>0</v>
      </c>
      <c r="R2572" s="3">
        <v>0</v>
      </c>
      <c r="S2572" s="3" t="s">
        <v>60</v>
      </c>
      <c r="T2572" s="3">
        <f>COUNTIF([1]局站!$D$4:$D$172,"="&amp;S2572)</f>
        <v>1</v>
      </c>
      <c r="U2572" s="3">
        <v>0</v>
      </c>
      <c r="V2572" s="3">
        <v>0</v>
      </c>
      <c r="W2572" s="3">
        <v>0</v>
      </c>
      <c r="X2572" s="3" t="s">
        <v>1214</v>
      </c>
      <c r="Y2572" s="3" t="s">
        <v>880</v>
      </c>
      <c r="Z2572" s="3" t="str">
        <f>INDEX(业务类型!$C$4:$C$8,MATCH(纤芯!Y2572,业务类型!$B$4:$B$8,0))</f>
        <v>IDLE</v>
      </c>
      <c r="AA2572" s="3"/>
    </row>
    <row r="2573" spans="1:27" ht="33" x14ac:dyDescent="0.2">
      <c r="A2573" s="3">
        <v>2570</v>
      </c>
      <c r="B2573" s="3">
        <f t="shared" si="199"/>
        <v>37017301044</v>
      </c>
      <c r="C2573" s="3" t="s">
        <v>1166</v>
      </c>
      <c r="D2573" s="3" t="s">
        <v>217</v>
      </c>
      <c r="E2573" s="3" t="str">
        <f>INDEX(光放段!$G$4:$G$237,MATCH(纤芯!G2573,光放段!$C$4:$C$237,0))</f>
        <v>山东二干|济南青岛3号管道光缆:潍坊四平路-青岛辽阳东路</v>
      </c>
      <c r="F2573" s="3">
        <f>INDEX(光放段!$I$4:$I$237,MATCH(纤芯!H2573,光放段!$B$4:$B$237,0))</f>
        <v>37017300000</v>
      </c>
      <c r="G2573" s="3" t="str">
        <f t="shared" si="200"/>
        <v>山东二干|济南青岛3号管道光缆:潍坊四平路-高密</v>
      </c>
      <c r="H2573" s="3">
        <f>INDEX(光放段!$B$4:$B$237,MATCH(纤芯!G2573,光放段!$C$4:$C$237,0))</f>
        <v>37017301000</v>
      </c>
      <c r="I2573" s="3" t="str">
        <f t="shared" si="201"/>
        <v>济南青岛3号管道光缆</v>
      </c>
      <c r="J2573" s="3" t="str">
        <f>INDEX(子缆名称!$B$4:$B$29,纤芯!M2573)</f>
        <v>D缆</v>
      </c>
      <c r="K2573" s="3">
        <v>44</v>
      </c>
      <c r="L2573" s="3">
        <f t="shared" si="202"/>
        <v>8</v>
      </c>
      <c r="M2573" s="3">
        <f t="shared" si="203"/>
        <v>4</v>
      </c>
      <c r="N2573" s="3" t="s">
        <v>66</v>
      </c>
      <c r="O2573" s="3">
        <f>COUNTIF([1]局站!$D$4:$D$172,"="&amp;N2573)</f>
        <v>1</v>
      </c>
      <c r="P2573" s="3">
        <v>0</v>
      </c>
      <c r="Q2573" s="3">
        <v>0</v>
      </c>
      <c r="R2573" s="3">
        <v>0</v>
      </c>
      <c r="S2573" s="3" t="s">
        <v>60</v>
      </c>
      <c r="T2573" s="3">
        <f>COUNTIF([1]局站!$D$4:$D$172,"="&amp;S2573)</f>
        <v>1</v>
      </c>
      <c r="U2573" s="3">
        <v>0</v>
      </c>
      <c r="V2573" s="3">
        <v>0</v>
      </c>
      <c r="W2573" s="3">
        <v>0</v>
      </c>
      <c r="X2573" s="3" t="s">
        <v>1214</v>
      </c>
      <c r="Y2573" s="3" t="s">
        <v>880</v>
      </c>
      <c r="Z2573" s="3" t="str">
        <f>INDEX(业务类型!$C$4:$C$8,MATCH(纤芯!Y2573,业务类型!$B$4:$B$8,0))</f>
        <v>IDLE</v>
      </c>
      <c r="AA2573" s="3"/>
    </row>
    <row r="2574" spans="1:27" ht="33" x14ac:dyDescent="0.2">
      <c r="A2574" s="3">
        <v>2571</v>
      </c>
      <c r="B2574" s="3">
        <f t="shared" si="199"/>
        <v>37017301045</v>
      </c>
      <c r="C2574" s="3" t="s">
        <v>1166</v>
      </c>
      <c r="D2574" s="3" t="s">
        <v>217</v>
      </c>
      <c r="E2574" s="3" t="str">
        <f>INDEX(光放段!$G$4:$G$237,MATCH(纤芯!G2574,光放段!$C$4:$C$237,0))</f>
        <v>山东二干|济南青岛3号管道光缆:潍坊四平路-青岛辽阳东路</v>
      </c>
      <c r="F2574" s="3">
        <f>INDEX(光放段!$I$4:$I$237,MATCH(纤芯!H2574,光放段!$B$4:$B$237,0))</f>
        <v>37017300000</v>
      </c>
      <c r="G2574" s="3" t="str">
        <f t="shared" si="200"/>
        <v>山东二干|济南青岛3号管道光缆:潍坊四平路-高密</v>
      </c>
      <c r="H2574" s="3">
        <f>INDEX(光放段!$B$4:$B$237,MATCH(纤芯!G2574,光放段!$C$4:$C$237,0))</f>
        <v>37017301000</v>
      </c>
      <c r="I2574" s="3" t="str">
        <f t="shared" si="201"/>
        <v>济南青岛3号管道光缆</v>
      </c>
      <c r="J2574" s="3" t="str">
        <f>INDEX(子缆名称!$B$4:$B$29,纤芯!M2574)</f>
        <v>D缆</v>
      </c>
      <c r="K2574" s="3">
        <v>45</v>
      </c>
      <c r="L2574" s="3">
        <f t="shared" si="202"/>
        <v>9</v>
      </c>
      <c r="M2574" s="3">
        <f t="shared" si="203"/>
        <v>4</v>
      </c>
      <c r="N2574" s="3" t="s">
        <v>66</v>
      </c>
      <c r="O2574" s="3">
        <f>COUNTIF([1]局站!$D$4:$D$172,"="&amp;N2574)</f>
        <v>1</v>
      </c>
      <c r="P2574" s="3">
        <v>0</v>
      </c>
      <c r="Q2574" s="3">
        <v>0</v>
      </c>
      <c r="R2574" s="3">
        <v>0</v>
      </c>
      <c r="S2574" s="3" t="s">
        <v>60</v>
      </c>
      <c r="T2574" s="3">
        <f>COUNTIF([1]局站!$D$4:$D$172,"="&amp;S2574)</f>
        <v>1</v>
      </c>
      <c r="U2574" s="3">
        <v>0</v>
      </c>
      <c r="V2574" s="3">
        <v>0</v>
      </c>
      <c r="W2574" s="3">
        <v>0</v>
      </c>
      <c r="X2574" s="3" t="s">
        <v>1214</v>
      </c>
      <c r="Y2574" s="3" t="s">
        <v>880</v>
      </c>
      <c r="Z2574" s="3" t="str">
        <f>INDEX(业务类型!$C$4:$C$8,MATCH(纤芯!Y2574,业务类型!$B$4:$B$8,0))</f>
        <v>IDLE</v>
      </c>
      <c r="AA2574" s="3"/>
    </row>
    <row r="2575" spans="1:27" ht="33" x14ac:dyDescent="0.2">
      <c r="A2575" s="3">
        <v>2572</v>
      </c>
      <c r="B2575" s="3">
        <f t="shared" si="199"/>
        <v>37017301046</v>
      </c>
      <c r="C2575" s="3" t="s">
        <v>1166</v>
      </c>
      <c r="D2575" s="3" t="s">
        <v>217</v>
      </c>
      <c r="E2575" s="3" t="str">
        <f>INDEX(光放段!$G$4:$G$237,MATCH(纤芯!G2575,光放段!$C$4:$C$237,0))</f>
        <v>山东二干|济南青岛3号管道光缆:潍坊四平路-青岛辽阳东路</v>
      </c>
      <c r="F2575" s="3">
        <f>INDEX(光放段!$I$4:$I$237,MATCH(纤芯!H2575,光放段!$B$4:$B$237,0))</f>
        <v>37017300000</v>
      </c>
      <c r="G2575" s="3" t="str">
        <f t="shared" si="200"/>
        <v>山东二干|济南青岛3号管道光缆:潍坊四平路-高密</v>
      </c>
      <c r="H2575" s="3">
        <f>INDEX(光放段!$B$4:$B$237,MATCH(纤芯!G2575,光放段!$C$4:$C$237,0))</f>
        <v>37017301000</v>
      </c>
      <c r="I2575" s="3" t="str">
        <f t="shared" si="201"/>
        <v>济南青岛3号管道光缆</v>
      </c>
      <c r="J2575" s="3" t="str">
        <f>INDEX(子缆名称!$B$4:$B$29,纤芯!M2575)</f>
        <v>D缆</v>
      </c>
      <c r="K2575" s="3">
        <v>46</v>
      </c>
      <c r="L2575" s="3">
        <f t="shared" si="202"/>
        <v>10</v>
      </c>
      <c r="M2575" s="3">
        <f t="shared" si="203"/>
        <v>4</v>
      </c>
      <c r="N2575" s="3" t="s">
        <v>66</v>
      </c>
      <c r="O2575" s="3">
        <f>COUNTIF([1]局站!$D$4:$D$172,"="&amp;N2575)</f>
        <v>1</v>
      </c>
      <c r="P2575" s="3">
        <v>0</v>
      </c>
      <c r="Q2575" s="3">
        <v>0</v>
      </c>
      <c r="R2575" s="3">
        <v>0</v>
      </c>
      <c r="S2575" s="3" t="s">
        <v>60</v>
      </c>
      <c r="T2575" s="3">
        <f>COUNTIF([1]局站!$D$4:$D$172,"="&amp;S2575)</f>
        <v>1</v>
      </c>
      <c r="U2575" s="3">
        <v>0</v>
      </c>
      <c r="V2575" s="3">
        <v>0</v>
      </c>
      <c r="W2575" s="3">
        <v>0</v>
      </c>
      <c r="X2575" s="3" t="s">
        <v>1214</v>
      </c>
      <c r="Y2575" s="3" t="s">
        <v>880</v>
      </c>
      <c r="Z2575" s="3" t="str">
        <f>INDEX(业务类型!$C$4:$C$8,MATCH(纤芯!Y2575,业务类型!$B$4:$B$8,0))</f>
        <v>IDLE</v>
      </c>
      <c r="AA2575" s="3"/>
    </row>
    <row r="2576" spans="1:27" ht="33" x14ac:dyDescent="0.2">
      <c r="A2576" s="3">
        <v>2573</v>
      </c>
      <c r="B2576" s="3">
        <f t="shared" si="199"/>
        <v>37017301047</v>
      </c>
      <c r="C2576" s="3" t="s">
        <v>1166</v>
      </c>
      <c r="D2576" s="3" t="s">
        <v>217</v>
      </c>
      <c r="E2576" s="3" t="str">
        <f>INDEX(光放段!$G$4:$G$237,MATCH(纤芯!G2576,光放段!$C$4:$C$237,0))</f>
        <v>山东二干|济南青岛3号管道光缆:潍坊四平路-青岛辽阳东路</v>
      </c>
      <c r="F2576" s="3">
        <f>INDEX(光放段!$I$4:$I$237,MATCH(纤芯!H2576,光放段!$B$4:$B$237,0))</f>
        <v>37017300000</v>
      </c>
      <c r="G2576" s="3" t="str">
        <f t="shared" si="200"/>
        <v>山东二干|济南青岛3号管道光缆:潍坊四平路-高密</v>
      </c>
      <c r="H2576" s="3">
        <f>INDEX(光放段!$B$4:$B$237,MATCH(纤芯!G2576,光放段!$C$4:$C$237,0))</f>
        <v>37017301000</v>
      </c>
      <c r="I2576" s="3" t="str">
        <f t="shared" si="201"/>
        <v>济南青岛3号管道光缆</v>
      </c>
      <c r="J2576" s="3" t="str">
        <f>INDEX(子缆名称!$B$4:$B$29,纤芯!M2576)</f>
        <v>D缆</v>
      </c>
      <c r="K2576" s="3">
        <v>47</v>
      </c>
      <c r="L2576" s="3">
        <f t="shared" si="202"/>
        <v>11</v>
      </c>
      <c r="M2576" s="3">
        <f t="shared" si="203"/>
        <v>4</v>
      </c>
      <c r="N2576" s="3" t="s">
        <v>66</v>
      </c>
      <c r="O2576" s="3">
        <f>COUNTIF([1]局站!$D$4:$D$172,"="&amp;N2576)</f>
        <v>1</v>
      </c>
      <c r="P2576" s="3">
        <v>0</v>
      </c>
      <c r="Q2576" s="3">
        <v>0</v>
      </c>
      <c r="R2576" s="3">
        <v>0</v>
      </c>
      <c r="S2576" s="3" t="s">
        <v>60</v>
      </c>
      <c r="T2576" s="3">
        <f>COUNTIF([1]局站!$D$4:$D$172,"="&amp;S2576)</f>
        <v>1</v>
      </c>
      <c r="U2576" s="3">
        <v>0</v>
      </c>
      <c r="V2576" s="3">
        <v>0</v>
      </c>
      <c r="W2576" s="3">
        <v>0</v>
      </c>
      <c r="X2576" s="3" t="s">
        <v>1214</v>
      </c>
      <c r="Y2576" s="3" t="s">
        <v>880</v>
      </c>
      <c r="Z2576" s="3" t="str">
        <f>INDEX(业务类型!$C$4:$C$8,MATCH(纤芯!Y2576,业务类型!$B$4:$B$8,0))</f>
        <v>IDLE</v>
      </c>
      <c r="AA2576" s="3"/>
    </row>
    <row r="2577" spans="1:27" ht="33" x14ac:dyDescent="0.2">
      <c r="A2577" s="3">
        <v>2574</v>
      </c>
      <c r="B2577" s="3">
        <f t="shared" si="199"/>
        <v>37017301048</v>
      </c>
      <c r="C2577" s="3" t="s">
        <v>1166</v>
      </c>
      <c r="D2577" s="3" t="s">
        <v>217</v>
      </c>
      <c r="E2577" s="3" t="str">
        <f>INDEX(光放段!$G$4:$G$237,MATCH(纤芯!G2577,光放段!$C$4:$C$237,0))</f>
        <v>山东二干|济南青岛3号管道光缆:潍坊四平路-青岛辽阳东路</v>
      </c>
      <c r="F2577" s="3">
        <f>INDEX(光放段!$I$4:$I$237,MATCH(纤芯!H2577,光放段!$B$4:$B$237,0))</f>
        <v>37017300000</v>
      </c>
      <c r="G2577" s="3" t="str">
        <f t="shared" si="200"/>
        <v>山东二干|济南青岛3号管道光缆:潍坊四平路-高密</v>
      </c>
      <c r="H2577" s="3">
        <f>INDEX(光放段!$B$4:$B$237,MATCH(纤芯!G2577,光放段!$C$4:$C$237,0))</f>
        <v>37017301000</v>
      </c>
      <c r="I2577" s="3" t="str">
        <f t="shared" si="201"/>
        <v>济南青岛3号管道光缆</v>
      </c>
      <c r="J2577" s="3" t="str">
        <f>INDEX(子缆名称!$B$4:$B$29,纤芯!M2577)</f>
        <v>D缆</v>
      </c>
      <c r="K2577" s="3">
        <v>48</v>
      </c>
      <c r="L2577" s="3">
        <f t="shared" si="202"/>
        <v>12</v>
      </c>
      <c r="M2577" s="3">
        <f t="shared" si="203"/>
        <v>4</v>
      </c>
      <c r="N2577" s="3" t="s">
        <v>66</v>
      </c>
      <c r="O2577" s="3">
        <f>COUNTIF([1]局站!$D$4:$D$172,"="&amp;N2577)</f>
        <v>1</v>
      </c>
      <c r="P2577" s="3">
        <v>0</v>
      </c>
      <c r="Q2577" s="3">
        <v>0</v>
      </c>
      <c r="R2577" s="3">
        <v>0</v>
      </c>
      <c r="S2577" s="3" t="s">
        <v>60</v>
      </c>
      <c r="T2577" s="3">
        <f>COUNTIF([1]局站!$D$4:$D$172,"="&amp;S2577)</f>
        <v>1</v>
      </c>
      <c r="U2577" s="3">
        <v>0</v>
      </c>
      <c r="V2577" s="3">
        <v>0</v>
      </c>
      <c r="W2577" s="3">
        <v>0</v>
      </c>
      <c r="X2577" s="3" t="s">
        <v>1214</v>
      </c>
      <c r="Y2577" s="3" t="s">
        <v>880</v>
      </c>
      <c r="Z2577" s="3" t="str">
        <f>INDEX(业务类型!$C$4:$C$8,MATCH(纤芯!Y2577,业务类型!$B$4:$B$8,0))</f>
        <v>IDLE</v>
      </c>
      <c r="AA2577" s="3"/>
    </row>
    <row r="2578" spans="1:27" ht="33" x14ac:dyDescent="0.2">
      <c r="A2578" s="3">
        <v>2575</v>
      </c>
      <c r="B2578" s="3">
        <f t="shared" si="199"/>
        <v>37017301049</v>
      </c>
      <c r="C2578" s="3" t="s">
        <v>1166</v>
      </c>
      <c r="D2578" s="3" t="s">
        <v>217</v>
      </c>
      <c r="E2578" s="3" t="str">
        <f>INDEX(光放段!$G$4:$G$237,MATCH(纤芯!G2578,光放段!$C$4:$C$237,0))</f>
        <v>山东二干|济南青岛3号管道光缆:潍坊四平路-青岛辽阳东路</v>
      </c>
      <c r="F2578" s="3">
        <f>INDEX(光放段!$I$4:$I$237,MATCH(纤芯!H2578,光放段!$B$4:$B$237,0))</f>
        <v>37017300000</v>
      </c>
      <c r="G2578" s="3" t="str">
        <f t="shared" si="200"/>
        <v>山东二干|济南青岛3号管道光缆:潍坊四平路-高密</v>
      </c>
      <c r="H2578" s="3">
        <f>INDEX(光放段!$B$4:$B$237,MATCH(纤芯!G2578,光放段!$C$4:$C$237,0))</f>
        <v>37017301000</v>
      </c>
      <c r="I2578" s="3" t="str">
        <f t="shared" si="201"/>
        <v>济南青岛3号管道光缆</v>
      </c>
      <c r="J2578" s="3" t="str">
        <f>INDEX(子缆名称!$B$4:$B$29,纤芯!M2578)</f>
        <v>E缆</v>
      </c>
      <c r="K2578" s="3">
        <v>49</v>
      </c>
      <c r="L2578" s="3">
        <f t="shared" si="202"/>
        <v>1</v>
      </c>
      <c r="M2578" s="3">
        <f t="shared" si="203"/>
        <v>5</v>
      </c>
      <c r="N2578" s="3" t="s">
        <v>66</v>
      </c>
      <c r="O2578" s="3">
        <f>COUNTIF([1]局站!$D$4:$D$172,"="&amp;N2578)</f>
        <v>1</v>
      </c>
      <c r="P2578" s="3">
        <v>0</v>
      </c>
      <c r="Q2578" s="3">
        <v>0</v>
      </c>
      <c r="R2578" s="3">
        <v>0</v>
      </c>
      <c r="S2578" s="3" t="s">
        <v>60</v>
      </c>
      <c r="T2578" s="3">
        <f>COUNTIF([1]局站!$D$4:$D$172,"="&amp;S2578)</f>
        <v>1</v>
      </c>
      <c r="U2578" s="3">
        <v>0</v>
      </c>
      <c r="V2578" s="3">
        <v>0</v>
      </c>
      <c r="W2578" s="3">
        <v>0</v>
      </c>
      <c r="X2578" s="3" t="s">
        <v>1214</v>
      </c>
      <c r="Y2578" s="3" t="s">
        <v>852</v>
      </c>
      <c r="Z2578" s="3" t="str">
        <f>INDEX(业务类型!$C$4:$C$8,MATCH(纤芯!Y2578,业务类型!$B$4:$B$8,0))</f>
        <v>TWO</v>
      </c>
      <c r="AA2578" s="3" t="s">
        <v>905</v>
      </c>
    </row>
    <row r="2579" spans="1:27" ht="33" x14ac:dyDescent="0.2">
      <c r="A2579" s="3">
        <v>2576</v>
      </c>
      <c r="B2579" s="3">
        <f t="shared" si="199"/>
        <v>37017301050</v>
      </c>
      <c r="C2579" s="3" t="s">
        <v>1166</v>
      </c>
      <c r="D2579" s="3" t="s">
        <v>217</v>
      </c>
      <c r="E2579" s="3" t="str">
        <f>INDEX(光放段!$G$4:$G$237,MATCH(纤芯!G2579,光放段!$C$4:$C$237,0))</f>
        <v>山东二干|济南青岛3号管道光缆:潍坊四平路-青岛辽阳东路</v>
      </c>
      <c r="F2579" s="3">
        <f>INDEX(光放段!$I$4:$I$237,MATCH(纤芯!H2579,光放段!$B$4:$B$237,0))</f>
        <v>37017300000</v>
      </c>
      <c r="G2579" s="3" t="str">
        <f t="shared" si="200"/>
        <v>山东二干|济南青岛3号管道光缆:潍坊四平路-高密</v>
      </c>
      <c r="H2579" s="3">
        <f>INDEX(光放段!$B$4:$B$237,MATCH(纤芯!G2579,光放段!$C$4:$C$237,0))</f>
        <v>37017301000</v>
      </c>
      <c r="I2579" s="3" t="str">
        <f t="shared" si="201"/>
        <v>济南青岛3号管道光缆</v>
      </c>
      <c r="J2579" s="3" t="str">
        <f>INDEX(子缆名称!$B$4:$B$29,纤芯!M2579)</f>
        <v>E缆</v>
      </c>
      <c r="K2579" s="3">
        <v>50</v>
      </c>
      <c r="L2579" s="3">
        <f t="shared" si="202"/>
        <v>2</v>
      </c>
      <c r="M2579" s="3">
        <f t="shared" si="203"/>
        <v>5</v>
      </c>
      <c r="N2579" s="3" t="s">
        <v>66</v>
      </c>
      <c r="O2579" s="3">
        <f>COUNTIF([1]局站!$D$4:$D$172,"="&amp;N2579)</f>
        <v>1</v>
      </c>
      <c r="P2579" s="3">
        <v>0</v>
      </c>
      <c r="Q2579" s="3">
        <v>0</v>
      </c>
      <c r="R2579" s="3">
        <v>0</v>
      </c>
      <c r="S2579" s="3" t="s">
        <v>60</v>
      </c>
      <c r="T2579" s="3">
        <f>COUNTIF([1]局站!$D$4:$D$172,"="&amp;S2579)</f>
        <v>1</v>
      </c>
      <c r="U2579" s="3">
        <v>0</v>
      </c>
      <c r="V2579" s="3">
        <v>0</v>
      </c>
      <c r="W2579" s="3">
        <v>0</v>
      </c>
      <c r="X2579" s="3" t="s">
        <v>1214</v>
      </c>
      <c r="Y2579" s="3" t="s">
        <v>852</v>
      </c>
      <c r="Z2579" s="3" t="str">
        <f>INDEX(业务类型!$C$4:$C$8,MATCH(纤芯!Y2579,业务类型!$B$4:$B$8,0))</f>
        <v>TWO</v>
      </c>
      <c r="AA2579" s="3" t="s">
        <v>905</v>
      </c>
    </row>
    <row r="2580" spans="1:27" ht="33" x14ac:dyDescent="0.2">
      <c r="A2580" s="3">
        <v>2577</v>
      </c>
      <c r="B2580" s="3">
        <f t="shared" si="199"/>
        <v>37017301051</v>
      </c>
      <c r="C2580" s="3" t="s">
        <v>1166</v>
      </c>
      <c r="D2580" s="3" t="s">
        <v>217</v>
      </c>
      <c r="E2580" s="3" t="str">
        <f>INDEX(光放段!$G$4:$G$237,MATCH(纤芯!G2580,光放段!$C$4:$C$237,0))</f>
        <v>山东二干|济南青岛3号管道光缆:潍坊四平路-青岛辽阳东路</v>
      </c>
      <c r="F2580" s="3">
        <f>INDEX(光放段!$I$4:$I$237,MATCH(纤芯!H2580,光放段!$B$4:$B$237,0))</f>
        <v>37017300000</v>
      </c>
      <c r="G2580" s="3" t="str">
        <f t="shared" si="200"/>
        <v>山东二干|济南青岛3号管道光缆:潍坊四平路-高密</v>
      </c>
      <c r="H2580" s="3">
        <f>INDEX(光放段!$B$4:$B$237,MATCH(纤芯!G2580,光放段!$C$4:$C$237,0))</f>
        <v>37017301000</v>
      </c>
      <c r="I2580" s="3" t="str">
        <f t="shared" si="201"/>
        <v>济南青岛3号管道光缆</v>
      </c>
      <c r="J2580" s="3" t="str">
        <f>INDEX(子缆名称!$B$4:$B$29,纤芯!M2580)</f>
        <v>E缆</v>
      </c>
      <c r="K2580" s="3">
        <v>51</v>
      </c>
      <c r="L2580" s="3">
        <f t="shared" si="202"/>
        <v>3</v>
      </c>
      <c r="M2580" s="3">
        <f t="shared" si="203"/>
        <v>5</v>
      </c>
      <c r="N2580" s="3" t="s">
        <v>66</v>
      </c>
      <c r="O2580" s="3">
        <f>COUNTIF([1]局站!$D$4:$D$172,"="&amp;N2580)</f>
        <v>1</v>
      </c>
      <c r="P2580" s="3">
        <v>0</v>
      </c>
      <c r="Q2580" s="3">
        <v>0</v>
      </c>
      <c r="R2580" s="3">
        <v>0</v>
      </c>
      <c r="S2580" s="3" t="s">
        <v>60</v>
      </c>
      <c r="T2580" s="3">
        <f>COUNTIF([1]局站!$D$4:$D$172,"="&amp;S2580)</f>
        <v>1</v>
      </c>
      <c r="U2580" s="3">
        <v>0</v>
      </c>
      <c r="V2580" s="3">
        <v>0</v>
      </c>
      <c r="W2580" s="3">
        <v>0</v>
      </c>
      <c r="X2580" s="3" t="s">
        <v>1214</v>
      </c>
      <c r="Y2580" s="3" t="s">
        <v>852</v>
      </c>
      <c r="Z2580" s="3" t="str">
        <f>INDEX(业务类型!$C$4:$C$8,MATCH(纤芯!Y2580,业务类型!$B$4:$B$8,0))</f>
        <v>TWO</v>
      </c>
      <c r="AA2580" s="3" t="s">
        <v>994</v>
      </c>
    </row>
    <row r="2581" spans="1:27" ht="33" x14ac:dyDescent="0.2">
      <c r="A2581" s="3">
        <v>2578</v>
      </c>
      <c r="B2581" s="3">
        <f t="shared" ref="B2581:B2644" si="204">H2581+K2581</f>
        <v>37017301052</v>
      </c>
      <c r="C2581" s="3" t="s">
        <v>1166</v>
      </c>
      <c r="D2581" s="3" t="s">
        <v>217</v>
      </c>
      <c r="E2581" s="3" t="str">
        <f>INDEX(光放段!$G$4:$G$237,MATCH(纤芯!G2581,光放段!$C$4:$C$237,0))</f>
        <v>山东二干|济南青岛3号管道光缆:潍坊四平路-青岛辽阳东路</v>
      </c>
      <c r="F2581" s="3">
        <f>INDEX(光放段!$I$4:$I$237,MATCH(纤芯!H2581,光放段!$B$4:$B$237,0))</f>
        <v>37017300000</v>
      </c>
      <c r="G2581" s="3" t="str">
        <f t="shared" si="200"/>
        <v>山东二干|济南青岛3号管道光缆:潍坊四平路-高密</v>
      </c>
      <c r="H2581" s="3">
        <f>INDEX(光放段!$B$4:$B$237,MATCH(纤芯!G2581,光放段!$C$4:$C$237,0))</f>
        <v>37017301000</v>
      </c>
      <c r="I2581" s="3" t="str">
        <f t="shared" si="201"/>
        <v>济南青岛3号管道光缆</v>
      </c>
      <c r="J2581" s="3" t="str">
        <f>INDEX(子缆名称!$B$4:$B$29,纤芯!M2581)</f>
        <v>E缆</v>
      </c>
      <c r="K2581" s="3">
        <v>52</v>
      </c>
      <c r="L2581" s="3">
        <f t="shared" si="202"/>
        <v>4</v>
      </c>
      <c r="M2581" s="3">
        <f t="shared" si="203"/>
        <v>5</v>
      </c>
      <c r="N2581" s="3" t="s">
        <v>66</v>
      </c>
      <c r="O2581" s="3">
        <f>COUNTIF([1]局站!$D$4:$D$172,"="&amp;N2581)</f>
        <v>1</v>
      </c>
      <c r="P2581" s="3">
        <v>0</v>
      </c>
      <c r="Q2581" s="3">
        <v>0</v>
      </c>
      <c r="R2581" s="3">
        <v>0</v>
      </c>
      <c r="S2581" s="3" t="s">
        <v>60</v>
      </c>
      <c r="T2581" s="3">
        <f>COUNTIF([1]局站!$D$4:$D$172,"="&amp;S2581)</f>
        <v>1</v>
      </c>
      <c r="U2581" s="3">
        <v>0</v>
      </c>
      <c r="V2581" s="3">
        <v>0</v>
      </c>
      <c r="W2581" s="3">
        <v>0</v>
      </c>
      <c r="X2581" s="3" t="s">
        <v>1214</v>
      </c>
      <c r="Y2581" s="3" t="s">
        <v>852</v>
      </c>
      <c r="Z2581" s="3" t="str">
        <f>INDEX(业务类型!$C$4:$C$8,MATCH(纤芯!Y2581,业务类型!$B$4:$B$8,0))</f>
        <v>TWO</v>
      </c>
      <c r="AA2581" s="3" t="s">
        <v>994</v>
      </c>
    </row>
    <row r="2582" spans="1:27" ht="33" x14ac:dyDescent="0.2">
      <c r="A2582" s="3">
        <v>2579</v>
      </c>
      <c r="B2582" s="3">
        <f t="shared" si="204"/>
        <v>37017301053</v>
      </c>
      <c r="C2582" s="3" t="s">
        <v>1166</v>
      </c>
      <c r="D2582" s="3" t="s">
        <v>217</v>
      </c>
      <c r="E2582" s="3" t="str">
        <f>INDEX(光放段!$G$4:$G$237,MATCH(纤芯!G2582,光放段!$C$4:$C$237,0))</f>
        <v>山东二干|济南青岛3号管道光缆:潍坊四平路-青岛辽阳东路</v>
      </c>
      <c r="F2582" s="3">
        <f>INDEX(光放段!$I$4:$I$237,MATCH(纤芯!H2582,光放段!$B$4:$B$237,0))</f>
        <v>37017300000</v>
      </c>
      <c r="G2582" s="3" t="str">
        <f t="shared" si="200"/>
        <v>山东二干|济南青岛3号管道光缆:潍坊四平路-高密</v>
      </c>
      <c r="H2582" s="3">
        <f>INDEX(光放段!$B$4:$B$237,MATCH(纤芯!G2582,光放段!$C$4:$C$237,0))</f>
        <v>37017301000</v>
      </c>
      <c r="I2582" s="3" t="str">
        <f t="shared" si="201"/>
        <v>济南青岛3号管道光缆</v>
      </c>
      <c r="J2582" s="3" t="str">
        <f>INDEX(子缆名称!$B$4:$B$29,纤芯!M2582)</f>
        <v>E缆</v>
      </c>
      <c r="K2582" s="3">
        <v>53</v>
      </c>
      <c r="L2582" s="3">
        <f t="shared" si="202"/>
        <v>5</v>
      </c>
      <c r="M2582" s="3">
        <f t="shared" si="203"/>
        <v>5</v>
      </c>
      <c r="N2582" s="3" t="s">
        <v>66</v>
      </c>
      <c r="O2582" s="3">
        <f>COUNTIF([1]局站!$D$4:$D$172,"="&amp;N2582)</f>
        <v>1</v>
      </c>
      <c r="P2582" s="3">
        <v>0</v>
      </c>
      <c r="Q2582" s="3">
        <v>0</v>
      </c>
      <c r="R2582" s="3">
        <v>0</v>
      </c>
      <c r="S2582" s="3" t="s">
        <v>60</v>
      </c>
      <c r="T2582" s="3">
        <f>COUNTIF([1]局站!$D$4:$D$172,"="&amp;S2582)</f>
        <v>1</v>
      </c>
      <c r="U2582" s="3">
        <v>0</v>
      </c>
      <c r="V2582" s="3">
        <v>0</v>
      </c>
      <c r="W2582" s="3">
        <v>0</v>
      </c>
      <c r="X2582" s="3" t="s">
        <v>1214</v>
      </c>
      <c r="Y2582" s="3" t="s">
        <v>852</v>
      </c>
      <c r="Z2582" s="3" t="str">
        <f>INDEX(业务类型!$C$4:$C$8,MATCH(纤芯!Y2582,业务类型!$B$4:$B$8,0))</f>
        <v>TWO</v>
      </c>
      <c r="AA2582" s="3" t="s">
        <v>955</v>
      </c>
    </row>
    <row r="2583" spans="1:27" ht="33" x14ac:dyDescent="0.2">
      <c r="A2583" s="3">
        <v>2580</v>
      </c>
      <c r="B2583" s="3">
        <f t="shared" si="204"/>
        <v>37017301054</v>
      </c>
      <c r="C2583" s="3" t="s">
        <v>1166</v>
      </c>
      <c r="D2583" s="3" t="s">
        <v>217</v>
      </c>
      <c r="E2583" s="3" t="str">
        <f>INDEX(光放段!$G$4:$G$237,MATCH(纤芯!G2583,光放段!$C$4:$C$237,0))</f>
        <v>山东二干|济南青岛3号管道光缆:潍坊四平路-青岛辽阳东路</v>
      </c>
      <c r="F2583" s="3">
        <f>INDEX(光放段!$I$4:$I$237,MATCH(纤芯!H2583,光放段!$B$4:$B$237,0))</f>
        <v>37017300000</v>
      </c>
      <c r="G2583" s="3" t="str">
        <f t="shared" si="200"/>
        <v>山东二干|济南青岛3号管道光缆:潍坊四平路-高密</v>
      </c>
      <c r="H2583" s="3">
        <f>INDEX(光放段!$B$4:$B$237,MATCH(纤芯!G2583,光放段!$C$4:$C$237,0))</f>
        <v>37017301000</v>
      </c>
      <c r="I2583" s="3" t="str">
        <f t="shared" si="201"/>
        <v>济南青岛3号管道光缆</v>
      </c>
      <c r="J2583" s="3" t="str">
        <f>INDEX(子缆名称!$B$4:$B$29,纤芯!M2583)</f>
        <v>E缆</v>
      </c>
      <c r="K2583" s="3">
        <v>54</v>
      </c>
      <c r="L2583" s="3">
        <f t="shared" si="202"/>
        <v>6</v>
      </c>
      <c r="M2583" s="3">
        <f t="shared" si="203"/>
        <v>5</v>
      </c>
      <c r="N2583" s="3" t="s">
        <v>66</v>
      </c>
      <c r="O2583" s="3">
        <f>COUNTIF([1]局站!$D$4:$D$172,"="&amp;N2583)</f>
        <v>1</v>
      </c>
      <c r="P2583" s="3">
        <v>0</v>
      </c>
      <c r="Q2583" s="3">
        <v>0</v>
      </c>
      <c r="R2583" s="3">
        <v>0</v>
      </c>
      <c r="S2583" s="3" t="s">
        <v>60</v>
      </c>
      <c r="T2583" s="3">
        <f>COUNTIF([1]局站!$D$4:$D$172,"="&amp;S2583)</f>
        <v>1</v>
      </c>
      <c r="U2583" s="3">
        <v>0</v>
      </c>
      <c r="V2583" s="3">
        <v>0</v>
      </c>
      <c r="W2583" s="3">
        <v>0</v>
      </c>
      <c r="X2583" s="3" t="s">
        <v>1214</v>
      </c>
      <c r="Y2583" s="3" t="s">
        <v>852</v>
      </c>
      <c r="Z2583" s="3" t="str">
        <f>INDEX(业务类型!$C$4:$C$8,MATCH(纤芯!Y2583,业务类型!$B$4:$B$8,0))</f>
        <v>TWO</v>
      </c>
      <c r="AA2583" s="3" t="s">
        <v>955</v>
      </c>
    </row>
    <row r="2584" spans="1:27" ht="33" x14ac:dyDescent="0.2">
      <c r="A2584" s="3">
        <v>2581</v>
      </c>
      <c r="B2584" s="3">
        <f t="shared" si="204"/>
        <v>37017301055</v>
      </c>
      <c r="C2584" s="3" t="s">
        <v>1166</v>
      </c>
      <c r="D2584" s="3" t="s">
        <v>217</v>
      </c>
      <c r="E2584" s="3" t="str">
        <f>INDEX(光放段!$G$4:$G$237,MATCH(纤芯!G2584,光放段!$C$4:$C$237,0))</f>
        <v>山东二干|济南青岛3号管道光缆:潍坊四平路-青岛辽阳东路</v>
      </c>
      <c r="F2584" s="3">
        <f>INDEX(光放段!$I$4:$I$237,MATCH(纤芯!H2584,光放段!$B$4:$B$237,0))</f>
        <v>37017300000</v>
      </c>
      <c r="G2584" s="3" t="str">
        <f t="shared" si="200"/>
        <v>山东二干|济南青岛3号管道光缆:潍坊四平路-高密</v>
      </c>
      <c r="H2584" s="3">
        <f>INDEX(光放段!$B$4:$B$237,MATCH(纤芯!G2584,光放段!$C$4:$C$237,0))</f>
        <v>37017301000</v>
      </c>
      <c r="I2584" s="3" t="str">
        <f t="shared" si="201"/>
        <v>济南青岛3号管道光缆</v>
      </c>
      <c r="J2584" s="3" t="str">
        <f>INDEX(子缆名称!$B$4:$B$29,纤芯!M2584)</f>
        <v>E缆</v>
      </c>
      <c r="K2584" s="3">
        <v>55</v>
      </c>
      <c r="L2584" s="3">
        <f t="shared" si="202"/>
        <v>7</v>
      </c>
      <c r="M2584" s="3">
        <f t="shared" si="203"/>
        <v>5</v>
      </c>
      <c r="N2584" s="3" t="s">
        <v>66</v>
      </c>
      <c r="O2584" s="3">
        <f>COUNTIF([1]局站!$D$4:$D$172,"="&amp;N2584)</f>
        <v>1</v>
      </c>
      <c r="P2584" s="3">
        <v>0</v>
      </c>
      <c r="Q2584" s="3">
        <v>0</v>
      </c>
      <c r="R2584" s="3">
        <v>0</v>
      </c>
      <c r="S2584" s="3" t="s">
        <v>60</v>
      </c>
      <c r="T2584" s="3">
        <f>COUNTIF([1]局站!$D$4:$D$172,"="&amp;S2584)</f>
        <v>1</v>
      </c>
      <c r="U2584" s="3">
        <v>0</v>
      </c>
      <c r="V2584" s="3">
        <v>0</v>
      </c>
      <c r="W2584" s="3">
        <v>0</v>
      </c>
      <c r="X2584" s="3" t="s">
        <v>1214</v>
      </c>
      <c r="Y2584" s="3" t="s">
        <v>852</v>
      </c>
      <c r="Z2584" s="3" t="str">
        <f>INDEX(业务类型!$C$4:$C$8,MATCH(纤芯!Y2584,业务类型!$B$4:$B$8,0))</f>
        <v>TWO</v>
      </c>
      <c r="AA2584" s="3" t="s">
        <v>954</v>
      </c>
    </row>
    <row r="2585" spans="1:27" ht="33" x14ac:dyDescent="0.2">
      <c r="A2585" s="3">
        <v>2582</v>
      </c>
      <c r="B2585" s="3">
        <f t="shared" si="204"/>
        <v>37017301056</v>
      </c>
      <c r="C2585" s="3" t="s">
        <v>1166</v>
      </c>
      <c r="D2585" s="3" t="s">
        <v>217</v>
      </c>
      <c r="E2585" s="3" t="str">
        <f>INDEX(光放段!$G$4:$G$237,MATCH(纤芯!G2585,光放段!$C$4:$C$237,0))</f>
        <v>山东二干|济南青岛3号管道光缆:潍坊四平路-青岛辽阳东路</v>
      </c>
      <c r="F2585" s="3">
        <f>INDEX(光放段!$I$4:$I$237,MATCH(纤芯!H2585,光放段!$B$4:$B$237,0))</f>
        <v>37017300000</v>
      </c>
      <c r="G2585" s="3" t="str">
        <f t="shared" si="200"/>
        <v>山东二干|济南青岛3号管道光缆:潍坊四平路-高密</v>
      </c>
      <c r="H2585" s="3">
        <f>INDEX(光放段!$B$4:$B$237,MATCH(纤芯!G2585,光放段!$C$4:$C$237,0))</f>
        <v>37017301000</v>
      </c>
      <c r="I2585" s="3" t="str">
        <f t="shared" si="201"/>
        <v>济南青岛3号管道光缆</v>
      </c>
      <c r="J2585" s="3" t="str">
        <f>INDEX(子缆名称!$B$4:$B$29,纤芯!M2585)</f>
        <v>E缆</v>
      </c>
      <c r="K2585" s="3">
        <v>56</v>
      </c>
      <c r="L2585" s="3">
        <f t="shared" si="202"/>
        <v>8</v>
      </c>
      <c r="M2585" s="3">
        <f t="shared" si="203"/>
        <v>5</v>
      </c>
      <c r="N2585" s="3" t="s">
        <v>66</v>
      </c>
      <c r="O2585" s="3">
        <f>COUNTIF([1]局站!$D$4:$D$172,"="&amp;N2585)</f>
        <v>1</v>
      </c>
      <c r="P2585" s="3">
        <v>0</v>
      </c>
      <c r="Q2585" s="3">
        <v>0</v>
      </c>
      <c r="R2585" s="3">
        <v>0</v>
      </c>
      <c r="S2585" s="3" t="s">
        <v>60</v>
      </c>
      <c r="T2585" s="3">
        <f>COUNTIF([1]局站!$D$4:$D$172,"="&amp;S2585)</f>
        <v>1</v>
      </c>
      <c r="U2585" s="3">
        <v>0</v>
      </c>
      <c r="V2585" s="3">
        <v>0</v>
      </c>
      <c r="W2585" s="3">
        <v>0</v>
      </c>
      <c r="X2585" s="3" t="s">
        <v>1214</v>
      </c>
      <c r="Y2585" s="3" t="s">
        <v>852</v>
      </c>
      <c r="Z2585" s="3" t="str">
        <f>INDEX(业务类型!$C$4:$C$8,MATCH(纤芯!Y2585,业务类型!$B$4:$B$8,0))</f>
        <v>TWO</v>
      </c>
      <c r="AA2585" s="3" t="s">
        <v>954</v>
      </c>
    </row>
    <row r="2586" spans="1:27" ht="33" x14ac:dyDescent="0.2">
      <c r="A2586" s="3">
        <v>2583</v>
      </c>
      <c r="B2586" s="3">
        <f t="shared" si="204"/>
        <v>37017301057</v>
      </c>
      <c r="C2586" s="3" t="s">
        <v>1166</v>
      </c>
      <c r="D2586" s="3" t="s">
        <v>217</v>
      </c>
      <c r="E2586" s="3" t="str">
        <f>INDEX(光放段!$G$4:$G$237,MATCH(纤芯!G2586,光放段!$C$4:$C$237,0))</f>
        <v>山东二干|济南青岛3号管道光缆:潍坊四平路-青岛辽阳东路</v>
      </c>
      <c r="F2586" s="3">
        <f>INDEX(光放段!$I$4:$I$237,MATCH(纤芯!H2586,光放段!$B$4:$B$237,0))</f>
        <v>37017300000</v>
      </c>
      <c r="G2586" s="3" t="str">
        <f t="shared" si="200"/>
        <v>山东二干|济南青岛3号管道光缆:潍坊四平路-高密</v>
      </c>
      <c r="H2586" s="3">
        <f>INDEX(光放段!$B$4:$B$237,MATCH(纤芯!G2586,光放段!$C$4:$C$237,0))</f>
        <v>37017301000</v>
      </c>
      <c r="I2586" s="3" t="str">
        <f t="shared" si="201"/>
        <v>济南青岛3号管道光缆</v>
      </c>
      <c r="J2586" s="3" t="str">
        <f>INDEX(子缆名称!$B$4:$B$29,纤芯!M2586)</f>
        <v>E缆</v>
      </c>
      <c r="K2586" s="3">
        <v>57</v>
      </c>
      <c r="L2586" s="3">
        <f t="shared" si="202"/>
        <v>9</v>
      </c>
      <c r="M2586" s="3">
        <f t="shared" si="203"/>
        <v>5</v>
      </c>
      <c r="N2586" s="3" t="s">
        <v>66</v>
      </c>
      <c r="O2586" s="3">
        <f>COUNTIF([1]局站!$D$4:$D$172,"="&amp;N2586)</f>
        <v>1</v>
      </c>
      <c r="P2586" s="3">
        <v>0</v>
      </c>
      <c r="Q2586" s="3">
        <v>0</v>
      </c>
      <c r="R2586" s="3">
        <v>0</v>
      </c>
      <c r="S2586" s="3" t="s">
        <v>60</v>
      </c>
      <c r="T2586" s="3">
        <f>COUNTIF([1]局站!$D$4:$D$172,"="&amp;S2586)</f>
        <v>1</v>
      </c>
      <c r="U2586" s="3">
        <v>0</v>
      </c>
      <c r="V2586" s="3">
        <v>0</v>
      </c>
      <c r="W2586" s="3">
        <v>0</v>
      </c>
      <c r="X2586" s="3" t="s">
        <v>1214</v>
      </c>
      <c r="Y2586" s="3" t="s">
        <v>880</v>
      </c>
      <c r="Z2586" s="3" t="str">
        <f>INDEX(业务类型!$C$4:$C$8,MATCH(纤芯!Y2586,业务类型!$B$4:$B$8,0))</f>
        <v>IDLE</v>
      </c>
      <c r="AA2586" s="3"/>
    </row>
    <row r="2587" spans="1:27" ht="33" x14ac:dyDescent="0.2">
      <c r="A2587" s="3">
        <v>2584</v>
      </c>
      <c r="B2587" s="3">
        <f t="shared" si="204"/>
        <v>37017301058</v>
      </c>
      <c r="C2587" s="3" t="s">
        <v>1166</v>
      </c>
      <c r="D2587" s="3" t="s">
        <v>217</v>
      </c>
      <c r="E2587" s="3" t="str">
        <f>INDEX(光放段!$G$4:$G$237,MATCH(纤芯!G2587,光放段!$C$4:$C$237,0))</f>
        <v>山东二干|济南青岛3号管道光缆:潍坊四平路-青岛辽阳东路</v>
      </c>
      <c r="F2587" s="3">
        <f>INDEX(光放段!$I$4:$I$237,MATCH(纤芯!H2587,光放段!$B$4:$B$237,0))</f>
        <v>37017300000</v>
      </c>
      <c r="G2587" s="3" t="str">
        <f t="shared" si="200"/>
        <v>山东二干|济南青岛3号管道光缆:潍坊四平路-高密</v>
      </c>
      <c r="H2587" s="3">
        <f>INDEX(光放段!$B$4:$B$237,MATCH(纤芯!G2587,光放段!$C$4:$C$237,0))</f>
        <v>37017301000</v>
      </c>
      <c r="I2587" s="3" t="str">
        <f t="shared" si="201"/>
        <v>济南青岛3号管道光缆</v>
      </c>
      <c r="J2587" s="3" t="str">
        <f>INDEX(子缆名称!$B$4:$B$29,纤芯!M2587)</f>
        <v>E缆</v>
      </c>
      <c r="K2587" s="3">
        <v>58</v>
      </c>
      <c r="L2587" s="3">
        <f t="shared" si="202"/>
        <v>10</v>
      </c>
      <c r="M2587" s="3">
        <f t="shared" si="203"/>
        <v>5</v>
      </c>
      <c r="N2587" s="3" t="s">
        <v>66</v>
      </c>
      <c r="O2587" s="3">
        <f>COUNTIF([1]局站!$D$4:$D$172,"="&amp;N2587)</f>
        <v>1</v>
      </c>
      <c r="P2587" s="3">
        <v>0</v>
      </c>
      <c r="Q2587" s="3">
        <v>0</v>
      </c>
      <c r="R2587" s="3">
        <v>0</v>
      </c>
      <c r="S2587" s="3" t="s">
        <v>60</v>
      </c>
      <c r="T2587" s="3">
        <f>COUNTIF([1]局站!$D$4:$D$172,"="&amp;S2587)</f>
        <v>1</v>
      </c>
      <c r="U2587" s="3">
        <v>0</v>
      </c>
      <c r="V2587" s="3">
        <v>0</v>
      </c>
      <c r="W2587" s="3">
        <v>0</v>
      </c>
      <c r="X2587" s="3" t="s">
        <v>1214</v>
      </c>
      <c r="Y2587" s="3" t="s">
        <v>880</v>
      </c>
      <c r="Z2587" s="3" t="str">
        <f>INDEX(业务类型!$C$4:$C$8,MATCH(纤芯!Y2587,业务类型!$B$4:$B$8,0))</f>
        <v>IDLE</v>
      </c>
      <c r="AA2587" s="3"/>
    </row>
    <row r="2588" spans="1:27" ht="33" x14ac:dyDescent="0.2">
      <c r="A2588" s="3">
        <v>2585</v>
      </c>
      <c r="B2588" s="3">
        <f t="shared" si="204"/>
        <v>37017301059</v>
      </c>
      <c r="C2588" s="3" t="s">
        <v>1166</v>
      </c>
      <c r="D2588" s="3" t="s">
        <v>217</v>
      </c>
      <c r="E2588" s="3" t="str">
        <f>INDEX(光放段!$G$4:$G$237,MATCH(纤芯!G2588,光放段!$C$4:$C$237,0))</f>
        <v>山东二干|济南青岛3号管道光缆:潍坊四平路-青岛辽阳东路</v>
      </c>
      <c r="F2588" s="3">
        <f>INDEX(光放段!$I$4:$I$237,MATCH(纤芯!H2588,光放段!$B$4:$B$237,0))</f>
        <v>37017300000</v>
      </c>
      <c r="G2588" s="3" t="str">
        <f t="shared" si="200"/>
        <v>山东二干|济南青岛3号管道光缆:潍坊四平路-高密</v>
      </c>
      <c r="H2588" s="3">
        <f>INDEX(光放段!$B$4:$B$237,MATCH(纤芯!G2588,光放段!$C$4:$C$237,0))</f>
        <v>37017301000</v>
      </c>
      <c r="I2588" s="3" t="str">
        <f t="shared" si="201"/>
        <v>济南青岛3号管道光缆</v>
      </c>
      <c r="J2588" s="3" t="str">
        <f>INDEX(子缆名称!$B$4:$B$29,纤芯!M2588)</f>
        <v>E缆</v>
      </c>
      <c r="K2588" s="3">
        <v>59</v>
      </c>
      <c r="L2588" s="3">
        <f t="shared" si="202"/>
        <v>11</v>
      </c>
      <c r="M2588" s="3">
        <f t="shared" si="203"/>
        <v>5</v>
      </c>
      <c r="N2588" s="3" t="s">
        <v>66</v>
      </c>
      <c r="O2588" s="3">
        <f>COUNTIF([1]局站!$D$4:$D$172,"="&amp;N2588)</f>
        <v>1</v>
      </c>
      <c r="P2588" s="3">
        <v>0</v>
      </c>
      <c r="Q2588" s="3">
        <v>0</v>
      </c>
      <c r="R2588" s="3">
        <v>0</v>
      </c>
      <c r="S2588" s="3" t="s">
        <v>60</v>
      </c>
      <c r="T2588" s="3">
        <f>COUNTIF([1]局站!$D$4:$D$172,"="&amp;S2588)</f>
        <v>1</v>
      </c>
      <c r="U2588" s="3">
        <v>0</v>
      </c>
      <c r="V2588" s="3">
        <v>0</v>
      </c>
      <c r="W2588" s="3">
        <v>0</v>
      </c>
      <c r="X2588" s="3" t="s">
        <v>1214</v>
      </c>
      <c r="Y2588" s="3" t="s">
        <v>880</v>
      </c>
      <c r="Z2588" s="3" t="str">
        <f>INDEX(业务类型!$C$4:$C$8,MATCH(纤芯!Y2588,业务类型!$B$4:$B$8,0))</f>
        <v>IDLE</v>
      </c>
      <c r="AA2588" s="3"/>
    </row>
    <row r="2589" spans="1:27" ht="33" x14ac:dyDescent="0.2">
      <c r="A2589" s="3">
        <v>2586</v>
      </c>
      <c r="B2589" s="3">
        <f t="shared" si="204"/>
        <v>37017301060</v>
      </c>
      <c r="C2589" s="3" t="s">
        <v>1166</v>
      </c>
      <c r="D2589" s="3" t="s">
        <v>217</v>
      </c>
      <c r="E2589" s="3" t="str">
        <f>INDEX(光放段!$G$4:$G$237,MATCH(纤芯!G2589,光放段!$C$4:$C$237,0))</f>
        <v>山东二干|济南青岛3号管道光缆:潍坊四平路-青岛辽阳东路</v>
      </c>
      <c r="F2589" s="3">
        <f>INDEX(光放段!$I$4:$I$237,MATCH(纤芯!H2589,光放段!$B$4:$B$237,0))</f>
        <v>37017300000</v>
      </c>
      <c r="G2589" s="3" t="str">
        <f t="shared" si="200"/>
        <v>山东二干|济南青岛3号管道光缆:潍坊四平路-高密</v>
      </c>
      <c r="H2589" s="3">
        <f>INDEX(光放段!$B$4:$B$237,MATCH(纤芯!G2589,光放段!$C$4:$C$237,0))</f>
        <v>37017301000</v>
      </c>
      <c r="I2589" s="3" t="str">
        <f t="shared" si="201"/>
        <v>济南青岛3号管道光缆</v>
      </c>
      <c r="J2589" s="3" t="str">
        <f>INDEX(子缆名称!$B$4:$B$29,纤芯!M2589)</f>
        <v>E缆</v>
      </c>
      <c r="K2589" s="3">
        <v>60</v>
      </c>
      <c r="L2589" s="3">
        <f t="shared" si="202"/>
        <v>12</v>
      </c>
      <c r="M2589" s="3">
        <f t="shared" si="203"/>
        <v>5</v>
      </c>
      <c r="N2589" s="3" t="s">
        <v>66</v>
      </c>
      <c r="O2589" s="3">
        <f>COUNTIF([1]局站!$D$4:$D$172,"="&amp;N2589)</f>
        <v>1</v>
      </c>
      <c r="P2589" s="3">
        <v>0</v>
      </c>
      <c r="Q2589" s="3">
        <v>0</v>
      </c>
      <c r="R2589" s="3">
        <v>0</v>
      </c>
      <c r="S2589" s="3" t="s">
        <v>60</v>
      </c>
      <c r="T2589" s="3">
        <f>COUNTIF([1]局站!$D$4:$D$172,"="&amp;S2589)</f>
        <v>1</v>
      </c>
      <c r="U2589" s="3">
        <v>0</v>
      </c>
      <c r="V2589" s="3">
        <v>0</v>
      </c>
      <c r="W2589" s="3">
        <v>0</v>
      </c>
      <c r="X2589" s="3" t="s">
        <v>1214</v>
      </c>
      <c r="Y2589" s="3" t="s">
        <v>880</v>
      </c>
      <c r="Z2589" s="3" t="str">
        <f>INDEX(业务类型!$C$4:$C$8,MATCH(纤芯!Y2589,业务类型!$B$4:$B$8,0))</f>
        <v>IDLE</v>
      </c>
      <c r="AA2589" s="3"/>
    </row>
    <row r="2590" spans="1:27" ht="33" x14ac:dyDescent="0.2">
      <c r="A2590" s="3">
        <v>2587</v>
      </c>
      <c r="B2590" s="3">
        <f t="shared" si="204"/>
        <v>37017301061</v>
      </c>
      <c r="C2590" s="3" t="s">
        <v>1166</v>
      </c>
      <c r="D2590" s="3" t="s">
        <v>217</v>
      </c>
      <c r="E2590" s="3" t="str">
        <f>INDEX(光放段!$G$4:$G$237,MATCH(纤芯!G2590,光放段!$C$4:$C$237,0))</f>
        <v>山东二干|济南青岛3号管道光缆:潍坊四平路-青岛辽阳东路</v>
      </c>
      <c r="F2590" s="3">
        <f>INDEX(光放段!$I$4:$I$237,MATCH(纤芯!H2590,光放段!$B$4:$B$237,0))</f>
        <v>37017300000</v>
      </c>
      <c r="G2590" s="3" t="str">
        <f t="shared" si="200"/>
        <v>山东二干|济南青岛3号管道光缆:潍坊四平路-高密</v>
      </c>
      <c r="H2590" s="3">
        <f>INDEX(光放段!$B$4:$B$237,MATCH(纤芯!G2590,光放段!$C$4:$C$237,0))</f>
        <v>37017301000</v>
      </c>
      <c r="I2590" s="3" t="str">
        <f t="shared" si="201"/>
        <v>济南青岛3号管道光缆</v>
      </c>
      <c r="J2590" s="3" t="str">
        <f>INDEX(子缆名称!$B$4:$B$29,纤芯!M2590)</f>
        <v>F缆</v>
      </c>
      <c r="K2590" s="3">
        <v>61</v>
      </c>
      <c r="L2590" s="3">
        <f t="shared" si="202"/>
        <v>1</v>
      </c>
      <c r="M2590" s="3">
        <f t="shared" si="203"/>
        <v>6</v>
      </c>
      <c r="N2590" s="3" t="s">
        <v>66</v>
      </c>
      <c r="O2590" s="3">
        <f>COUNTIF([1]局站!$D$4:$D$172,"="&amp;N2590)</f>
        <v>1</v>
      </c>
      <c r="P2590" s="3">
        <v>0</v>
      </c>
      <c r="Q2590" s="3">
        <v>0</v>
      </c>
      <c r="R2590" s="3">
        <v>0</v>
      </c>
      <c r="S2590" s="3" t="s">
        <v>60</v>
      </c>
      <c r="T2590" s="3">
        <f>COUNTIF([1]局站!$D$4:$D$172,"="&amp;S2590)</f>
        <v>1</v>
      </c>
      <c r="U2590" s="3">
        <v>0</v>
      </c>
      <c r="V2590" s="3">
        <v>0</v>
      </c>
      <c r="W2590" s="3">
        <v>0</v>
      </c>
      <c r="X2590" s="3" t="s">
        <v>1214</v>
      </c>
      <c r="Y2590" s="3" t="s">
        <v>880</v>
      </c>
      <c r="Z2590" s="3" t="str">
        <f>INDEX(业务类型!$C$4:$C$8,MATCH(纤芯!Y2590,业务类型!$B$4:$B$8,0))</f>
        <v>IDLE</v>
      </c>
      <c r="AA2590" s="3"/>
    </row>
    <row r="2591" spans="1:27" ht="33" x14ac:dyDescent="0.2">
      <c r="A2591" s="3">
        <v>2588</v>
      </c>
      <c r="B2591" s="3">
        <f t="shared" si="204"/>
        <v>37017301062</v>
      </c>
      <c r="C2591" s="3" t="s">
        <v>1166</v>
      </c>
      <c r="D2591" s="3" t="s">
        <v>217</v>
      </c>
      <c r="E2591" s="3" t="str">
        <f>INDEX(光放段!$G$4:$G$237,MATCH(纤芯!G2591,光放段!$C$4:$C$237,0))</f>
        <v>山东二干|济南青岛3号管道光缆:潍坊四平路-青岛辽阳东路</v>
      </c>
      <c r="F2591" s="3">
        <f>INDEX(光放段!$I$4:$I$237,MATCH(纤芯!H2591,光放段!$B$4:$B$237,0))</f>
        <v>37017300000</v>
      </c>
      <c r="G2591" s="3" t="str">
        <f t="shared" si="200"/>
        <v>山东二干|济南青岛3号管道光缆:潍坊四平路-高密</v>
      </c>
      <c r="H2591" s="3">
        <f>INDEX(光放段!$B$4:$B$237,MATCH(纤芯!G2591,光放段!$C$4:$C$237,0))</f>
        <v>37017301000</v>
      </c>
      <c r="I2591" s="3" t="str">
        <f t="shared" si="201"/>
        <v>济南青岛3号管道光缆</v>
      </c>
      <c r="J2591" s="3" t="str">
        <f>INDEX(子缆名称!$B$4:$B$29,纤芯!M2591)</f>
        <v>F缆</v>
      </c>
      <c r="K2591" s="3">
        <v>62</v>
      </c>
      <c r="L2591" s="3">
        <f t="shared" si="202"/>
        <v>2</v>
      </c>
      <c r="M2591" s="3">
        <f t="shared" si="203"/>
        <v>6</v>
      </c>
      <c r="N2591" s="3" t="s">
        <v>66</v>
      </c>
      <c r="O2591" s="3">
        <f>COUNTIF([1]局站!$D$4:$D$172,"="&amp;N2591)</f>
        <v>1</v>
      </c>
      <c r="P2591" s="3">
        <v>0</v>
      </c>
      <c r="Q2591" s="3">
        <v>0</v>
      </c>
      <c r="R2591" s="3">
        <v>0</v>
      </c>
      <c r="S2591" s="3" t="s">
        <v>60</v>
      </c>
      <c r="T2591" s="3">
        <f>COUNTIF([1]局站!$D$4:$D$172,"="&amp;S2591)</f>
        <v>1</v>
      </c>
      <c r="U2591" s="3">
        <v>0</v>
      </c>
      <c r="V2591" s="3">
        <v>0</v>
      </c>
      <c r="W2591" s="3">
        <v>0</v>
      </c>
      <c r="X2591" s="3" t="s">
        <v>1214</v>
      </c>
      <c r="Y2591" s="3" t="s">
        <v>880</v>
      </c>
      <c r="Z2591" s="3" t="str">
        <f>INDEX(业务类型!$C$4:$C$8,MATCH(纤芯!Y2591,业务类型!$B$4:$B$8,0))</f>
        <v>IDLE</v>
      </c>
      <c r="AA2591" s="3"/>
    </row>
    <row r="2592" spans="1:27" ht="33" x14ac:dyDescent="0.2">
      <c r="A2592" s="3">
        <v>2589</v>
      </c>
      <c r="B2592" s="3">
        <f t="shared" si="204"/>
        <v>37017301063</v>
      </c>
      <c r="C2592" s="3" t="s">
        <v>1166</v>
      </c>
      <c r="D2592" s="3" t="s">
        <v>217</v>
      </c>
      <c r="E2592" s="3" t="str">
        <f>INDEX(光放段!$G$4:$G$237,MATCH(纤芯!G2592,光放段!$C$4:$C$237,0))</f>
        <v>山东二干|济南青岛3号管道光缆:潍坊四平路-青岛辽阳东路</v>
      </c>
      <c r="F2592" s="3">
        <f>INDEX(光放段!$I$4:$I$237,MATCH(纤芯!H2592,光放段!$B$4:$B$237,0))</f>
        <v>37017300000</v>
      </c>
      <c r="G2592" s="3" t="str">
        <f t="shared" si="200"/>
        <v>山东二干|济南青岛3号管道光缆:潍坊四平路-高密</v>
      </c>
      <c r="H2592" s="3">
        <f>INDEX(光放段!$B$4:$B$237,MATCH(纤芯!G2592,光放段!$C$4:$C$237,0))</f>
        <v>37017301000</v>
      </c>
      <c r="I2592" s="3" t="str">
        <f t="shared" si="201"/>
        <v>济南青岛3号管道光缆</v>
      </c>
      <c r="J2592" s="3" t="str">
        <f>INDEX(子缆名称!$B$4:$B$29,纤芯!M2592)</f>
        <v>F缆</v>
      </c>
      <c r="K2592" s="3">
        <v>63</v>
      </c>
      <c r="L2592" s="3">
        <f t="shared" si="202"/>
        <v>3</v>
      </c>
      <c r="M2592" s="3">
        <f t="shared" si="203"/>
        <v>6</v>
      </c>
      <c r="N2592" s="3" t="s">
        <v>66</v>
      </c>
      <c r="O2592" s="3">
        <f>COUNTIF([1]局站!$D$4:$D$172,"="&amp;N2592)</f>
        <v>1</v>
      </c>
      <c r="P2592" s="3">
        <v>0</v>
      </c>
      <c r="Q2592" s="3">
        <v>0</v>
      </c>
      <c r="R2592" s="3">
        <v>0</v>
      </c>
      <c r="S2592" s="3" t="s">
        <v>60</v>
      </c>
      <c r="T2592" s="3">
        <f>COUNTIF([1]局站!$D$4:$D$172,"="&amp;S2592)</f>
        <v>1</v>
      </c>
      <c r="U2592" s="3">
        <v>0</v>
      </c>
      <c r="V2592" s="3">
        <v>0</v>
      </c>
      <c r="W2592" s="3">
        <v>0</v>
      </c>
      <c r="X2592" s="3" t="s">
        <v>1214</v>
      </c>
      <c r="Y2592" s="3" t="s">
        <v>880</v>
      </c>
      <c r="Z2592" s="3" t="str">
        <f>INDEX(业务类型!$C$4:$C$8,MATCH(纤芯!Y2592,业务类型!$B$4:$B$8,0))</f>
        <v>IDLE</v>
      </c>
      <c r="AA2592" s="3"/>
    </row>
    <row r="2593" spans="1:27" ht="33" x14ac:dyDescent="0.2">
      <c r="A2593" s="3">
        <v>2590</v>
      </c>
      <c r="B2593" s="3">
        <f t="shared" si="204"/>
        <v>37017301064</v>
      </c>
      <c r="C2593" s="3" t="s">
        <v>1166</v>
      </c>
      <c r="D2593" s="3" t="s">
        <v>217</v>
      </c>
      <c r="E2593" s="3" t="str">
        <f>INDEX(光放段!$G$4:$G$237,MATCH(纤芯!G2593,光放段!$C$4:$C$237,0))</f>
        <v>山东二干|济南青岛3号管道光缆:潍坊四平路-青岛辽阳东路</v>
      </c>
      <c r="F2593" s="3">
        <f>INDEX(光放段!$I$4:$I$237,MATCH(纤芯!H2593,光放段!$B$4:$B$237,0))</f>
        <v>37017300000</v>
      </c>
      <c r="G2593" s="3" t="str">
        <f t="shared" si="200"/>
        <v>山东二干|济南青岛3号管道光缆:潍坊四平路-高密</v>
      </c>
      <c r="H2593" s="3">
        <f>INDEX(光放段!$B$4:$B$237,MATCH(纤芯!G2593,光放段!$C$4:$C$237,0))</f>
        <v>37017301000</v>
      </c>
      <c r="I2593" s="3" t="str">
        <f t="shared" si="201"/>
        <v>济南青岛3号管道光缆</v>
      </c>
      <c r="J2593" s="3" t="str">
        <f>INDEX(子缆名称!$B$4:$B$29,纤芯!M2593)</f>
        <v>F缆</v>
      </c>
      <c r="K2593" s="3">
        <v>64</v>
      </c>
      <c r="L2593" s="3">
        <f t="shared" si="202"/>
        <v>4</v>
      </c>
      <c r="M2593" s="3">
        <f t="shared" si="203"/>
        <v>6</v>
      </c>
      <c r="N2593" s="3" t="s">
        <v>66</v>
      </c>
      <c r="O2593" s="3">
        <f>COUNTIF([1]局站!$D$4:$D$172,"="&amp;N2593)</f>
        <v>1</v>
      </c>
      <c r="P2593" s="3">
        <v>0</v>
      </c>
      <c r="Q2593" s="3">
        <v>0</v>
      </c>
      <c r="R2593" s="3">
        <v>0</v>
      </c>
      <c r="S2593" s="3" t="s">
        <v>60</v>
      </c>
      <c r="T2593" s="3">
        <f>COUNTIF([1]局站!$D$4:$D$172,"="&amp;S2593)</f>
        <v>1</v>
      </c>
      <c r="U2593" s="3">
        <v>0</v>
      </c>
      <c r="V2593" s="3">
        <v>0</v>
      </c>
      <c r="W2593" s="3">
        <v>0</v>
      </c>
      <c r="X2593" s="3" t="s">
        <v>1214</v>
      </c>
      <c r="Y2593" s="3" t="s">
        <v>880</v>
      </c>
      <c r="Z2593" s="3" t="str">
        <f>INDEX(业务类型!$C$4:$C$8,MATCH(纤芯!Y2593,业务类型!$B$4:$B$8,0))</f>
        <v>IDLE</v>
      </c>
      <c r="AA2593" s="3"/>
    </row>
    <row r="2594" spans="1:27" ht="33" x14ac:dyDescent="0.2">
      <c r="A2594" s="3">
        <v>2591</v>
      </c>
      <c r="B2594" s="3">
        <f t="shared" si="204"/>
        <v>37017301065</v>
      </c>
      <c r="C2594" s="3" t="s">
        <v>1166</v>
      </c>
      <c r="D2594" s="3" t="s">
        <v>217</v>
      </c>
      <c r="E2594" s="3" t="str">
        <f>INDEX(光放段!$G$4:$G$237,MATCH(纤芯!G2594,光放段!$C$4:$C$237,0))</f>
        <v>山东二干|济南青岛3号管道光缆:潍坊四平路-青岛辽阳东路</v>
      </c>
      <c r="F2594" s="3">
        <f>INDEX(光放段!$I$4:$I$237,MATCH(纤芯!H2594,光放段!$B$4:$B$237,0))</f>
        <v>37017300000</v>
      </c>
      <c r="G2594" s="3" t="str">
        <f t="shared" si="200"/>
        <v>山东二干|济南青岛3号管道光缆:潍坊四平路-高密</v>
      </c>
      <c r="H2594" s="3">
        <f>INDEX(光放段!$B$4:$B$237,MATCH(纤芯!G2594,光放段!$C$4:$C$237,0))</f>
        <v>37017301000</v>
      </c>
      <c r="I2594" s="3" t="str">
        <f t="shared" si="201"/>
        <v>济南青岛3号管道光缆</v>
      </c>
      <c r="J2594" s="3" t="str">
        <f>INDEX(子缆名称!$B$4:$B$29,纤芯!M2594)</f>
        <v>F缆</v>
      </c>
      <c r="K2594" s="3">
        <v>65</v>
      </c>
      <c r="L2594" s="3">
        <f t="shared" si="202"/>
        <v>5</v>
      </c>
      <c r="M2594" s="3">
        <f t="shared" si="203"/>
        <v>6</v>
      </c>
      <c r="N2594" s="3" t="s">
        <v>66</v>
      </c>
      <c r="O2594" s="3">
        <f>COUNTIF([1]局站!$D$4:$D$172,"="&amp;N2594)</f>
        <v>1</v>
      </c>
      <c r="P2594" s="3">
        <v>0</v>
      </c>
      <c r="Q2594" s="3">
        <v>0</v>
      </c>
      <c r="R2594" s="3">
        <v>0</v>
      </c>
      <c r="S2594" s="3" t="s">
        <v>60</v>
      </c>
      <c r="T2594" s="3">
        <f>COUNTIF([1]局站!$D$4:$D$172,"="&amp;S2594)</f>
        <v>1</v>
      </c>
      <c r="U2594" s="3">
        <v>0</v>
      </c>
      <c r="V2594" s="3">
        <v>0</v>
      </c>
      <c r="W2594" s="3">
        <v>0</v>
      </c>
      <c r="X2594" s="3" t="s">
        <v>1214</v>
      </c>
      <c r="Y2594" s="3" t="s">
        <v>880</v>
      </c>
      <c r="Z2594" s="3" t="str">
        <f>INDEX(业务类型!$C$4:$C$8,MATCH(纤芯!Y2594,业务类型!$B$4:$B$8,0))</f>
        <v>IDLE</v>
      </c>
      <c r="AA2594" s="3"/>
    </row>
    <row r="2595" spans="1:27" ht="33" x14ac:dyDescent="0.2">
      <c r="A2595" s="3">
        <v>2592</v>
      </c>
      <c r="B2595" s="3">
        <f t="shared" si="204"/>
        <v>37017301066</v>
      </c>
      <c r="C2595" s="3" t="s">
        <v>1166</v>
      </c>
      <c r="D2595" s="3" t="s">
        <v>217</v>
      </c>
      <c r="E2595" s="3" t="str">
        <f>INDEX(光放段!$G$4:$G$237,MATCH(纤芯!G2595,光放段!$C$4:$C$237,0))</f>
        <v>山东二干|济南青岛3号管道光缆:潍坊四平路-青岛辽阳东路</v>
      </c>
      <c r="F2595" s="3">
        <f>INDEX(光放段!$I$4:$I$237,MATCH(纤芯!H2595,光放段!$B$4:$B$237,0))</f>
        <v>37017300000</v>
      </c>
      <c r="G2595" s="3" t="str">
        <f t="shared" si="200"/>
        <v>山东二干|济南青岛3号管道光缆:潍坊四平路-高密</v>
      </c>
      <c r="H2595" s="3">
        <f>INDEX(光放段!$B$4:$B$237,MATCH(纤芯!G2595,光放段!$C$4:$C$237,0))</f>
        <v>37017301000</v>
      </c>
      <c r="I2595" s="3" t="str">
        <f t="shared" si="201"/>
        <v>济南青岛3号管道光缆</v>
      </c>
      <c r="J2595" s="3" t="str">
        <f>INDEX(子缆名称!$B$4:$B$29,纤芯!M2595)</f>
        <v>F缆</v>
      </c>
      <c r="K2595" s="3">
        <v>66</v>
      </c>
      <c r="L2595" s="3">
        <f t="shared" si="202"/>
        <v>6</v>
      </c>
      <c r="M2595" s="3">
        <f t="shared" si="203"/>
        <v>6</v>
      </c>
      <c r="N2595" s="3" t="s">
        <v>66</v>
      </c>
      <c r="O2595" s="3">
        <f>COUNTIF([1]局站!$D$4:$D$172,"="&amp;N2595)</f>
        <v>1</v>
      </c>
      <c r="P2595" s="3">
        <v>0</v>
      </c>
      <c r="Q2595" s="3">
        <v>0</v>
      </c>
      <c r="R2595" s="3">
        <v>0</v>
      </c>
      <c r="S2595" s="3" t="s">
        <v>60</v>
      </c>
      <c r="T2595" s="3">
        <f>COUNTIF([1]局站!$D$4:$D$172,"="&amp;S2595)</f>
        <v>1</v>
      </c>
      <c r="U2595" s="3">
        <v>0</v>
      </c>
      <c r="V2595" s="3">
        <v>0</v>
      </c>
      <c r="W2595" s="3">
        <v>0</v>
      </c>
      <c r="X2595" s="3" t="s">
        <v>1214</v>
      </c>
      <c r="Y2595" s="3" t="s">
        <v>880</v>
      </c>
      <c r="Z2595" s="3" t="str">
        <f>INDEX(业务类型!$C$4:$C$8,MATCH(纤芯!Y2595,业务类型!$B$4:$B$8,0))</f>
        <v>IDLE</v>
      </c>
      <c r="AA2595" s="3"/>
    </row>
    <row r="2596" spans="1:27" ht="33" x14ac:dyDescent="0.2">
      <c r="A2596" s="3">
        <v>2593</v>
      </c>
      <c r="B2596" s="3">
        <f t="shared" si="204"/>
        <v>37017301067</v>
      </c>
      <c r="C2596" s="3" t="s">
        <v>1166</v>
      </c>
      <c r="D2596" s="3" t="s">
        <v>217</v>
      </c>
      <c r="E2596" s="3" t="str">
        <f>INDEX(光放段!$G$4:$G$237,MATCH(纤芯!G2596,光放段!$C$4:$C$237,0))</f>
        <v>山东二干|济南青岛3号管道光缆:潍坊四平路-青岛辽阳东路</v>
      </c>
      <c r="F2596" s="3">
        <f>INDEX(光放段!$I$4:$I$237,MATCH(纤芯!H2596,光放段!$B$4:$B$237,0))</f>
        <v>37017300000</v>
      </c>
      <c r="G2596" s="3" t="str">
        <f t="shared" si="200"/>
        <v>山东二干|济南青岛3号管道光缆:潍坊四平路-高密</v>
      </c>
      <c r="H2596" s="3">
        <f>INDEX(光放段!$B$4:$B$237,MATCH(纤芯!G2596,光放段!$C$4:$C$237,0))</f>
        <v>37017301000</v>
      </c>
      <c r="I2596" s="3" t="str">
        <f t="shared" si="201"/>
        <v>济南青岛3号管道光缆</v>
      </c>
      <c r="J2596" s="3" t="str">
        <f>INDEX(子缆名称!$B$4:$B$29,纤芯!M2596)</f>
        <v>F缆</v>
      </c>
      <c r="K2596" s="3">
        <v>67</v>
      </c>
      <c r="L2596" s="3">
        <f t="shared" si="202"/>
        <v>7</v>
      </c>
      <c r="M2596" s="3">
        <f t="shared" si="203"/>
        <v>6</v>
      </c>
      <c r="N2596" s="3" t="s">
        <v>66</v>
      </c>
      <c r="O2596" s="3">
        <f>COUNTIF([1]局站!$D$4:$D$172,"="&amp;N2596)</f>
        <v>1</v>
      </c>
      <c r="P2596" s="3">
        <v>0</v>
      </c>
      <c r="Q2596" s="3">
        <v>0</v>
      </c>
      <c r="R2596" s="3">
        <v>0</v>
      </c>
      <c r="S2596" s="3" t="s">
        <v>60</v>
      </c>
      <c r="T2596" s="3">
        <f>COUNTIF([1]局站!$D$4:$D$172,"="&amp;S2596)</f>
        <v>1</v>
      </c>
      <c r="U2596" s="3">
        <v>0</v>
      </c>
      <c r="V2596" s="3">
        <v>0</v>
      </c>
      <c r="W2596" s="3">
        <v>0</v>
      </c>
      <c r="X2596" s="3" t="s">
        <v>1214</v>
      </c>
      <c r="Y2596" s="3" t="s">
        <v>880</v>
      </c>
      <c r="Z2596" s="3" t="str">
        <f>INDEX(业务类型!$C$4:$C$8,MATCH(纤芯!Y2596,业务类型!$B$4:$B$8,0))</f>
        <v>IDLE</v>
      </c>
      <c r="AA2596" s="3"/>
    </row>
    <row r="2597" spans="1:27" ht="33" x14ac:dyDescent="0.2">
      <c r="A2597" s="3">
        <v>2594</v>
      </c>
      <c r="B2597" s="3">
        <f t="shared" si="204"/>
        <v>37017301068</v>
      </c>
      <c r="C2597" s="3" t="s">
        <v>1166</v>
      </c>
      <c r="D2597" s="3" t="s">
        <v>217</v>
      </c>
      <c r="E2597" s="3" t="str">
        <f>INDEX(光放段!$G$4:$G$237,MATCH(纤芯!G2597,光放段!$C$4:$C$237,0))</f>
        <v>山东二干|济南青岛3号管道光缆:潍坊四平路-青岛辽阳东路</v>
      </c>
      <c r="F2597" s="3">
        <f>INDEX(光放段!$I$4:$I$237,MATCH(纤芯!H2597,光放段!$B$4:$B$237,0))</f>
        <v>37017300000</v>
      </c>
      <c r="G2597" s="3" t="str">
        <f t="shared" si="200"/>
        <v>山东二干|济南青岛3号管道光缆:潍坊四平路-高密</v>
      </c>
      <c r="H2597" s="3">
        <f>INDEX(光放段!$B$4:$B$237,MATCH(纤芯!G2597,光放段!$C$4:$C$237,0))</f>
        <v>37017301000</v>
      </c>
      <c r="I2597" s="3" t="str">
        <f t="shared" si="201"/>
        <v>济南青岛3号管道光缆</v>
      </c>
      <c r="J2597" s="3" t="str">
        <f>INDEX(子缆名称!$B$4:$B$29,纤芯!M2597)</f>
        <v>F缆</v>
      </c>
      <c r="K2597" s="3">
        <v>68</v>
      </c>
      <c r="L2597" s="3">
        <f t="shared" si="202"/>
        <v>8</v>
      </c>
      <c r="M2597" s="3">
        <f t="shared" si="203"/>
        <v>6</v>
      </c>
      <c r="N2597" s="3" t="s">
        <v>66</v>
      </c>
      <c r="O2597" s="3">
        <f>COUNTIF([1]局站!$D$4:$D$172,"="&amp;N2597)</f>
        <v>1</v>
      </c>
      <c r="P2597" s="3">
        <v>0</v>
      </c>
      <c r="Q2597" s="3">
        <v>0</v>
      </c>
      <c r="R2597" s="3">
        <v>0</v>
      </c>
      <c r="S2597" s="3" t="s">
        <v>60</v>
      </c>
      <c r="T2597" s="3">
        <f>COUNTIF([1]局站!$D$4:$D$172,"="&amp;S2597)</f>
        <v>1</v>
      </c>
      <c r="U2597" s="3">
        <v>0</v>
      </c>
      <c r="V2597" s="3">
        <v>0</v>
      </c>
      <c r="W2597" s="3">
        <v>0</v>
      </c>
      <c r="X2597" s="3" t="s">
        <v>1214</v>
      </c>
      <c r="Y2597" s="3" t="s">
        <v>880</v>
      </c>
      <c r="Z2597" s="3" t="str">
        <f>INDEX(业务类型!$C$4:$C$8,MATCH(纤芯!Y2597,业务类型!$B$4:$B$8,0))</f>
        <v>IDLE</v>
      </c>
      <c r="AA2597" s="3"/>
    </row>
    <row r="2598" spans="1:27" ht="33" x14ac:dyDescent="0.2">
      <c r="A2598" s="3">
        <v>2595</v>
      </c>
      <c r="B2598" s="3">
        <f t="shared" si="204"/>
        <v>37017301069</v>
      </c>
      <c r="C2598" s="3" t="s">
        <v>1166</v>
      </c>
      <c r="D2598" s="3" t="s">
        <v>217</v>
      </c>
      <c r="E2598" s="3" t="str">
        <f>INDEX(光放段!$G$4:$G$237,MATCH(纤芯!G2598,光放段!$C$4:$C$237,0))</f>
        <v>山东二干|济南青岛3号管道光缆:潍坊四平路-青岛辽阳东路</v>
      </c>
      <c r="F2598" s="3">
        <f>INDEX(光放段!$I$4:$I$237,MATCH(纤芯!H2598,光放段!$B$4:$B$237,0))</f>
        <v>37017300000</v>
      </c>
      <c r="G2598" s="3" t="str">
        <f t="shared" si="200"/>
        <v>山东二干|济南青岛3号管道光缆:潍坊四平路-高密</v>
      </c>
      <c r="H2598" s="3">
        <f>INDEX(光放段!$B$4:$B$237,MATCH(纤芯!G2598,光放段!$C$4:$C$237,0))</f>
        <v>37017301000</v>
      </c>
      <c r="I2598" s="3" t="str">
        <f t="shared" si="201"/>
        <v>济南青岛3号管道光缆</v>
      </c>
      <c r="J2598" s="3" t="str">
        <f>INDEX(子缆名称!$B$4:$B$29,纤芯!M2598)</f>
        <v>F缆</v>
      </c>
      <c r="K2598" s="3">
        <v>69</v>
      </c>
      <c r="L2598" s="3">
        <f t="shared" si="202"/>
        <v>9</v>
      </c>
      <c r="M2598" s="3">
        <f t="shared" si="203"/>
        <v>6</v>
      </c>
      <c r="N2598" s="3" t="s">
        <v>66</v>
      </c>
      <c r="O2598" s="3">
        <f>COUNTIF([1]局站!$D$4:$D$172,"="&amp;N2598)</f>
        <v>1</v>
      </c>
      <c r="P2598" s="3">
        <v>0</v>
      </c>
      <c r="Q2598" s="3">
        <v>0</v>
      </c>
      <c r="R2598" s="3">
        <v>0</v>
      </c>
      <c r="S2598" s="3" t="s">
        <v>60</v>
      </c>
      <c r="T2598" s="3">
        <f>COUNTIF([1]局站!$D$4:$D$172,"="&amp;S2598)</f>
        <v>1</v>
      </c>
      <c r="U2598" s="3">
        <v>0</v>
      </c>
      <c r="V2598" s="3">
        <v>0</v>
      </c>
      <c r="W2598" s="3">
        <v>0</v>
      </c>
      <c r="X2598" s="3" t="s">
        <v>1214</v>
      </c>
      <c r="Y2598" s="3" t="s">
        <v>880</v>
      </c>
      <c r="Z2598" s="3" t="str">
        <f>INDEX(业务类型!$C$4:$C$8,MATCH(纤芯!Y2598,业务类型!$B$4:$B$8,0))</f>
        <v>IDLE</v>
      </c>
      <c r="AA2598" s="3"/>
    </row>
    <row r="2599" spans="1:27" ht="33" x14ac:dyDescent="0.2">
      <c r="A2599" s="3">
        <v>2596</v>
      </c>
      <c r="B2599" s="3">
        <f t="shared" si="204"/>
        <v>37017301070</v>
      </c>
      <c r="C2599" s="3" t="s">
        <v>1166</v>
      </c>
      <c r="D2599" s="3" t="s">
        <v>217</v>
      </c>
      <c r="E2599" s="3" t="str">
        <f>INDEX(光放段!$G$4:$G$237,MATCH(纤芯!G2599,光放段!$C$4:$C$237,0))</f>
        <v>山东二干|济南青岛3号管道光缆:潍坊四平路-青岛辽阳东路</v>
      </c>
      <c r="F2599" s="3">
        <f>INDEX(光放段!$I$4:$I$237,MATCH(纤芯!H2599,光放段!$B$4:$B$237,0))</f>
        <v>37017300000</v>
      </c>
      <c r="G2599" s="3" t="str">
        <f t="shared" si="200"/>
        <v>山东二干|济南青岛3号管道光缆:潍坊四平路-高密</v>
      </c>
      <c r="H2599" s="3">
        <f>INDEX(光放段!$B$4:$B$237,MATCH(纤芯!G2599,光放段!$C$4:$C$237,0))</f>
        <v>37017301000</v>
      </c>
      <c r="I2599" s="3" t="str">
        <f t="shared" si="201"/>
        <v>济南青岛3号管道光缆</v>
      </c>
      <c r="J2599" s="3" t="str">
        <f>INDEX(子缆名称!$B$4:$B$29,纤芯!M2599)</f>
        <v>F缆</v>
      </c>
      <c r="K2599" s="3">
        <v>70</v>
      </c>
      <c r="L2599" s="3">
        <f t="shared" si="202"/>
        <v>10</v>
      </c>
      <c r="M2599" s="3">
        <f t="shared" si="203"/>
        <v>6</v>
      </c>
      <c r="N2599" s="3" t="s">
        <v>66</v>
      </c>
      <c r="O2599" s="3">
        <f>COUNTIF([1]局站!$D$4:$D$172,"="&amp;N2599)</f>
        <v>1</v>
      </c>
      <c r="P2599" s="3">
        <v>0</v>
      </c>
      <c r="Q2599" s="3">
        <v>0</v>
      </c>
      <c r="R2599" s="3">
        <v>0</v>
      </c>
      <c r="S2599" s="3" t="s">
        <v>60</v>
      </c>
      <c r="T2599" s="3">
        <f>COUNTIF([1]局站!$D$4:$D$172,"="&amp;S2599)</f>
        <v>1</v>
      </c>
      <c r="U2599" s="3">
        <v>0</v>
      </c>
      <c r="V2599" s="3">
        <v>0</v>
      </c>
      <c r="W2599" s="3">
        <v>0</v>
      </c>
      <c r="X2599" s="3" t="s">
        <v>1214</v>
      </c>
      <c r="Y2599" s="3" t="s">
        <v>880</v>
      </c>
      <c r="Z2599" s="3" t="str">
        <f>INDEX(业务类型!$C$4:$C$8,MATCH(纤芯!Y2599,业务类型!$B$4:$B$8,0))</f>
        <v>IDLE</v>
      </c>
      <c r="AA2599" s="3"/>
    </row>
    <row r="2600" spans="1:27" ht="33" x14ac:dyDescent="0.2">
      <c r="A2600" s="3">
        <v>2597</v>
      </c>
      <c r="B2600" s="3">
        <f t="shared" si="204"/>
        <v>37017301071</v>
      </c>
      <c r="C2600" s="3" t="s">
        <v>1166</v>
      </c>
      <c r="D2600" s="3" t="s">
        <v>217</v>
      </c>
      <c r="E2600" s="3" t="str">
        <f>INDEX(光放段!$G$4:$G$237,MATCH(纤芯!G2600,光放段!$C$4:$C$237,0))</f>
        <v>山东二干|济南青岛3号管道光缆:潍坊四平路-青岛辽阳东路</v>
      </c>
      <c r="F2600" s="3">
        <f>INDEX(光放段!$I$4:$I$237,MATCH(纤芯!H2600,光放段!$B$4:$B$237,0))</f>
        <v>37017300000</v>
      </c>
      <c r="G2600" s="3" t="str">
        <f t="shared" si="200"/>
        <v>山东二干|济南青岛3号管道光缆:潍坊四平路-高密</v>
      </c>
      <c r="H2600" s="3">
        <f>INDEX(光放段!$B$4:$B$237,MATCH(纤芯!G2600,光放段!$C$4:$C$237,0))</f>
        <v>37017301000</v>
      </c>
      <c r="I2600" s="3" t="str">
        <f t="shared" si="201"/>
        <v>济南青岛3号管道光缆</v>
      </c>
      <c r="J2600" s="3" t="str">
        <f>INDEX(子缆名称!$B$4:$B$29,纤芯!M2600)</f>
        <v>F缆</v>
      </c>
      <c r="K2600" s="3">
        <v>71</v>
      </c>
      <c r="L2600" s="3">
        <f t="shared" si="202"/>
        <v>11</v>
      </c>
      <c r="M2600" s="3">
        <f t="shared" si="203"/>
        <v>6</v>
      </c>
      <c r="N2600" s="3" t="s">
        <v>66</v>
      </c>
      <c r="O2600" s="3">
        <f>COUNTIF([1]局站!$D$4:$D$172,"="&amp;N2600)</f>
        <v>1</v>
      </c>
      <c r="P2600" s="3">
        <v>0</v>
      </c>
      <c r="Q2600" s="3">
        <v>0</v>
      </c>
      <c r="R2600" s="3">
        <v>0</v>
      </c>
      <c r="S2600" s="3" t="s">
        <v>60</v>
      </c>
      <c r="T2600" s="3">
        <f>COUNTIF([1]局站!$D$4:$D$172,"="&amp;S2600)</f>
        <v>1</v>
      </c>
      <c r="U2600" s="3">
        <v>0</v>
      </c>
      <c r="V2600" s="3">
        <v>0</v>
      </c>
      <c r="W2600" s="3">
        <v>0</v>
      </c>
      <c r="X2600" s="3" t="s">
        <v>1214</v>
      </c>
      <c r="Y2600" s="3" t="s">
        <v>880</v>
      </c>
      <c r="Z2600" s="3" t="str">
        <f>INDEX(业务类型!$C$4:$C$8,MATCH(纤芯!Y2600,业务类型!$B$4:$B$8,0))</f>
        <v>IDLE</v>
      </c>
      <c r="AA2600" s="3"/>
    </row>
    <row r="2601" spans="1:27" ht="33" x14ac:dyDescent="0.2">
      <c r="A2601" s="3">
        <v>2598</v>
      </c>
      <c r="B2601" s="3">
        <f t="shared" si="204"/>
        <v>37017301072</v>
      </c>
      <c r="C2601" s="3" t="s">
        <v>1166</v>
      </c>
      <c r="D2601" s="3" t="s">
        <v>217</v>
      </c>
      <c r="E2601" s="3" t="str">
        <f>INDEX(光放段!$G$4:$G$237,MATCH(纤芯!G2601,光放段!$C$4:$C$237,0))</f>
        <v>山东二干|济南青岛3号管道光缆:潍坊四平路-青岛辽阳东路</v>
      </c>
      <c r="F2601" s="3">
        <f>INDEX(光放段!$I$4:$I$237,MATCH(纤芯!H2601,光放段!$B$4:$B$237,0))</f>
        <v>37017300000</v>
      </c>
      <c r="G2601" s="3" t="str">
        <f t="shared" si="200"/>
        <v>山东二干|济南青岛3号管道光缆:潍坊四平路-高密</v>
      </c>
      <c r="H2601" s="3">
        <f>INDEX(光放段!$B$4:$B$237,MATCH(纤芯!G2601,光放段!$C$4:$C$237,0))</f>
        <v>37017301000</v>
      </c>
      <c r="I2601" s="3" t="str">
        <f t="shared" si="201"/>
        <v>济南青岛3号管道光缆</v>
      </c>
      <c r="J2601" s="3" t="str">
        <f>INDEX(子缆名称!$B$4:$B$29,纤芯!M2601)</f>
        <v>F缆</v>
      </c>
      <c r="K2601" s="3">
        <v>72</v>
      </c>
      <c r="L2601" s="3">
        <f t="shared" si="202"/>
        <v>12</v>
      </c>
      <c r="M2601" s="3">
        <f t="shared" si="203"/>
        <v>6</v>
      </c>
      <c r="N2601" s="3" t="s">
        <v>66</v>
      </c>
      <c r="O2601" s="3">
        <f>COUNTIF([1]局站!$D$4:$D$172,"="&amp;N2601)</f>
        <v>1</v>
      </c>
      <c r="P2601" s="3">
        <v>0</v>
      </c>
      <c r="Q2601" s="3">
        <v>0</v>
      </c>
      <c r="R2601" s="3">
        <v>0</v>
      </c>
      <c r="S2601" s="3" t="s">
        <v>60</v>
      </c>
      <c r="T2601" s="3">
        <f>COUNTIF([1]局站!$D$4:$D$172,"="&amp;S2601)</f>
        <v>1</v>
      </c>
      <c r="U2601" s="3">
        <v>0</v>
      </c>
      <c r="V2601" s="3">
        <v>0</v>
      </c>
      <c r="W2601" s="3">
        <v>0</v>
      </c>
      <c r="X2601" s="3" t="s">
        <v>1214</v>
      </c>
      <c r="Y2601" s="3" t="s">
        <v>881</v>
      </c>
      <c r="Z2601" s="3" t="str">
        <f>INDEX(业务类型!$C$4:$C$8,MATCH(纤芯!Y2601,业务类型!$B$4:$B$8,0))</f>
        <v>OTHER</v>
      </c>
      <c r="AA2601" s="3" t="s">
        <v>888</v>
      </c>
    </row>
    <row r="2602" spans="1:27" ht="33" x14ac:dyDescent="0.2">
      <c r="A2602" s="3">
        <v>2599</v>
      </c>
      <c r="B2602" s="3">
        <f t="shared" si="204"/>
        <v>37017301073</v>
      </c>
      <c r="C2602" s="3" t="s">
        <v>1166</v>
      </c>
      <c r="D2602" s="3" t="s">
        <v>217</v>
      </c>
      <c r="E2602" s="3" t="str">
        <f>INDEX(光放段!$G$4:$G$237,MATCH(纤芯!G2602,光放段!$C$4:$C$237,0))</f>
        <v>山东二干|济南青岛3号管道光缆:潍坊四平路-青岛辽阳东路</v>
      </c>
      <c r="F2602" s="3">
        <f>INDEX(光放段!$I$4:$I$237,MATCH(纤芯!H2602,光放段!$B$4:$B$237,0))</f>
        <v>37017300000</v>
      </c>
      <c r="G2602" s="3" t="str">
        <f t="shared" si="200"/>
        <v>山东二干|济南青岛3号管道光缆:潍坊四平路-高密</v>
      </c>
      <c r="H2602" s="3">
        <f>INDEX(光放段!$B$4:$B$237,MATCH(纤芯!G2602,光放段!$C$4:$C$237,0))</f>
        <v>37017301000</v>
      </c>
      <c r="I2602" s="3" t="str">
        <f t="shared" si="201"/>
        <v>济南青岛3号管道光缆</v>
      </c>
      <c r="J2602" s="3" t="str">
        <f>INDEX(子缆名称!$B$4:$B$29,纤芯!M2602)</f>
        <v>G缆</v>
      </c>
      <c r="K2602" s="3">
        <v>73</v>
      </c>
      <c r="L2602" s="3">
        <f t="shared" si="202"/>
        <v>1</v>
      </c>
      <c r="M2602" s="3">
        <f t="shared" si="203"/>
        <v>7</v>
      </c>
      <c r="N2602" s="3" t="s">
        <v>66</v>
      </c>
      <c r="O2602" s="3">
        <f>COUNTIF([1]局站!$D$4:$D$172,"="&amp;N2602)</f>
        <v>1</v>
      </c>
      <c r="P2602" s="3">
        <v>0</v>
      </c>
      <c r="Q2602" s="3">
        <v>0</v>
      </c>
      <c r="R2602" s="3">
        <v>0</v>
      </c>
      <c r="S2602" s="3" t="s">
        <v>60</v>
      </c>
      <c r="T2602" s="3">
        <f>COUNTIF([1]局站!$D$4:$D$172,"="&amp;S2602)</f>
        <v>1</v>
      </c>
      <c r="U2602" s="3">
        <v>0</v>
      </c>
      <c r="V2602" s="3">
        <v>0</v>
      </c>
      <c r="W2602" s="3">
        <v>0</v>
      </c>
      <c r="X2602" s="3" t="s">
        <v>1214</v>
      </c>
      <c r="Y2602" s="3" t="s">
        <v>880</v>
      </c>
      <c r="Z2602" s="3" t="str">
        <f>INDEX(业务类型!$C$4:$C$8,MATCH(纤芯!Y2602,业务类型!$B$4:$B$8,0))</f>
        <v>IDLE</v>
      </c>
      <c r="AA2602" s="3"/>
    </row>
    <row r="2603" spans="1:27" ht="33" x14ac:dyDescent="0.2">
      <c r="A2603" s="3">
        <v>2600</v>
      </c>
      <c r="B2603" s="3">
        <f t="shared" si="204"/>
        <v>37017301074</v>
      </c>
      <c r="C2603" s="3" t="s">
        <v>1166</v>
      </c>
      <c r="D2603" s="3" t="s">
        <v>217</v>
      </c>
      <c r="E2603" s="3" t="str">
        <f>INDEX(光放段!$G$4:$G$237,MATCH(纤芯!G2603,光放段!$C$4:$C$237,0))</f>
        <v>山东二干|济南青岛3号管道光缆:潍坊四平路-青岛辽阳东路</v>
      </c>
      <c r="F2603" s="3">
        <f>INDEX(光放段!$I$4:$I$237,MATCH(纤芯!H2603,光放段!$B$4:$B$237,0))</f>
        <v>37017300000</v>
      </c>
      <c r="G2603" s="3" t="str">
        <f t="shared" si="200"/>
        <v>山东二干|济南青岛3号管道光缆:潍坊四平路-高密</v>
      </c>
      <c r="H2603" s="3">
        <f>INDEX(光放段!$B$4:$B$237,MATCH(纤芯!G2603,光放段!$C$4:$C$237,0))</f>
        <v>37017301000</v>
      </c>
      <c r="I2603" s="3" t="str">
        <f t="shared" si="201"/>
        <v>济南青岛3号管道光缆</v>
      </c>
      <c r="J2603" s="3" t="str">
        <f>INDEX(子缆名称!$B$4:$B$29,纤芯!M2603)</f>
        <v>G缆</v>
      </c>
      <c r="K2603" s="3">
        <v>74</v>
      </c>
      <c r="L2603" s="3">
        <f t="shared" si="202"/>
        <v>2</v>
      </c>
      <c r="M2603" s="3">
        <f t="shared" si="203"/>
        <v>7</v>
      </c>
      <c r="N2603" s="3" t="s">
        <v>66</v>
      </c>
      <c r="O2603" s="3">
        <f>COUNTIF([1]局站!$D$4:$D$172,"="&amp;N2603)</f>
        <v>1</v>
      </c>
      <c r="P2603" s="3">
        <v>0</v>
      </c>
      <c r="Q2603" s="3">
        <v>0</v>
      </c>
      <c r="R2603" s="3">
        <v>0</v>
      </c>
      <c r="S2603" s="3" t="s">
        <v>60</v>
      </c>
      <c r="T2603" s="3">
        <f>COUNTIF([1]局站!$D$4:$D$172,"="&amp;S2603)</f>
        <v>1</v>
      </c>
      <c r="U2603" s="3">
        <v>0</v>
      </c>
      <c r="V2603" s="3">
        <v>0</v>
      </c>
      <c r="W2603" s="3">
        <v>0</v>
      </c>
      <c r="X2603" s="3" t="s">
        <v>1214</v>
      </c>
      <c r="Y2603" s="3" t="s">
        <v>880</v>
      </c>
      <c r="Z2603" s="3" t="str">
        <f>INDEX(业务类型!$C$4:$C$8,MATCH(纤芯!Y2603,业务类型!$B$4:$B$8,0))</f>
        <v>IDLE</v>
      </c>
      <c r="AA2603" s="3"/>
    </row>
    <row r="2604" spans="1:27" ht="33" x14ac:dyDescent="0.2">
      <c r="A2604" s="3">
        <v>2601</v>
      </c>
      <c r="B2604" s="3">
        <f t="shared" si="204"/>
        <v>37017301075</v>
      </c>
      <c r="C2604" s="3" t="s">
        <v>1166</v>
      </c>
      <c r="D2604" s="3" t="s">
        <v>217</v>
      </c>
      <c r="E2604" s="3" t="str">
        <f>INDEX(光放段!$G$4:$G$237,MATCH(纤芯!G2604,光放段!$C$4:$C$237,0))</f>
        <v>山东二干|济南青岛3号管道光缆:潍坊四平路-青岛辽阳东路</v>
      </c>
      <c r="F2604" s="3">
        <f>INDEX(光放段!$I$4:$I$237,MATCH(纤芯!H2604,光放段!$B$4:$B$237,0))</f>
        <v>37017300000</v>
      </c>
      <c r="G2604" s="3" t="str">
        <f t="shared" si="200"/>
        <v>山东二干|济南青岛3号管道光缆:潍坊四平路-高密</v>
      </c>
      <c r="H2604" s="3">
        <f>INDEX(光放段!$B$4:$B$237,MATCH(纤芯!G2604,光放段!$C$4:$C$237,0))</f>
        <v>37017301000</v>
      </c>
      <c r="I2604" s="3" t="str">
        <f t="shared" si="201"/>
        <v>济南青岛3号管道光缆</v>
      </c>
      <c r="J2604" s="3" t="str">
        <f>INDEX(子缆名称!$B$4:$B$29,纤芯!M2604)</f>
        <v>G缆</v>
      </c>
      <c r="K2604" s="3">
        <v>75</v>
      </c>
      <c r="L2604" s="3">
        <f t="shared" si="202"/>
        <v>3</v>
      </c>
      <c r="M2604" s="3">
        <f t="shared" si="203"/>
        <v>7</v>
      </c>
      <c r="N2604" s="3" t="s">
        <v>66</v>
      </c>
      <c r="O2604" s="3">
        <f>COUNTIF([1]局站!$D$4:$D$172,"="&amp;N2604)</f>
        <v>1</v>
      </c>
      <c r="P2604" s="3">
        <v>0</v>
      </c>
      <c r="Q2604" s="3">
        <v>0</v>
      </c>
      <c r="R2604" s="3">
        <v>0</v>
      </c>
      <c r="S2604" s="3" t="s">
        <v>60</v>
      </c>
      <c r="T2604" s="3">
        <f>COUNTIF([1]局站!$D$4:$D$172,"="&amp;S2604)</f>
        <v>1</v>
      </c>
      <c r="U2604" s="3">
        <v>0</v>
      </c>
      <c r="V2604" s="3">
        <v>0</v>
      </c>
      <c r="W2604" s="3">
        <v>0</v>
      </c>
      <c r="X2604" s="3" t="s">
        <v>1214</v>
      </c>
      <c r="Y2604" s="3" t="s">
        <v>880</v>
      </c>
      <c r="Z2604" s="3" t="str">
        <f>INDEX(业务类型!$C$4:$C$8,MATCH(纤芯!Y2604,业务类型!$B$4:$B$8,0))</f>
        <v>IDLE</v>
      </c>
      <c r="AA2604" s="3"/>
    </row>
    <row r="2605" spans="1:27" ht="33" x14ac:dyDescent="0.2">
      <c r="A2605" s="3">
        <v>2602</v>
      </c>
      <c r="B2605" s="3">
        <f t="shared" si="204"/>
        <v>37017301076</v>
      </c>
      <c r="C2605" s="3" t="s">
        <v>1166</v>
      </c>
      <c r="D2605" s="3" t="s">
        <v>217</v>
      </c>
      <c r="E2605" s="3" t="str">
        <f>INDEX(光放段!$G$4:$G$237,MATCH(纤芯!G2605,光放段!$C$4:$C$237,0))</f>
        <v>山东二干|济南青岛3号管道光缆:潍坊四平路-青岛辽阳东路</v>
      </c>
      <c r="F2605" s="3">
        <f>INDEX(光放段!$I$4:$I$237,MATCH(纤芯!H2605,光放段!$B$4:$B$237,0))</f>
        <v>37017300000</v>
      </c>
      <c r="G2605" s="3" t="str">
        <f t="shared" si="200"/>
        <v>山东二干|济南青岛3号管道光缆:潍坊四平路-高密</v>
      </c>
      <c r="H2605" s="3">
        <f>INDEX(光放段!$B$4:$B$237,MATCH(纤芯!G2605,光放段!$C$4:$C$237,0))</f>
        <v>37017301000</v>
      </c>
      <c r="I2605" s="3" t="str">
        <f t="shared" si="201"/>
        <v>济南青岛3号管道光缆</v>
      </c>
      <c r="J2605" s="3" t="str">
        <f>INDEX(子缆名称!$B$4:$B$29,纤芯!M2605)</f>
        <v>G缆</v>
      </c>
      <c r="K2605" s="3">
        <v>76</v>
      </c>
      <c r="L2605" s="3">
        <f t="shared" si="202"/>
        <v>4</v>
      </c>
      <c r="M2605" s="3">
        <f t="shared" si="203"/>
        <v>7</v>
      </c>
      <c r="N2605" s="3" t="s">
        <v>66</v>
      </c>
      <c r="O2605" s="3">
        <f>COUNTIF([1]局站!$D$4:$D$172,"="&amp;N2605)</f>
        <v>1</v>
      </c>
      <c r="P2605" s="3">
        <v>0</v>
      </c>
      <c r="Q2605" s="3">
        <v>0</v>
      </c>
      <c r="R2605" s="3">
        <v>0</v>
      </c>
      <c r="S2605" s="3" t="s">
        <v>60</v>
      </c>
      <c r="T2605" s="3">
        <f>COUNTIF([1]局站!$D$4:$D$172,"="&amp;S2605)</f>
        <v>1</v>
      </c>
      <c r="U2605" s="3">
        <v>0</v>
      </c>
      <c r="V2605" s="3">
        <v>0</v>
      </c>
      <c r="W2605" s="3">
        <v>0</v>
      </c>
      <c r="X2605" s="3" t="s">
        <v>1214</v>
      </c>
      <c r="Y2605" s="3" t="s">
        <v>880</v>
      </c>
      <c r="Z2605" s="3" t="str">
        <f>INDEX(业务类型!$C$4:$C$8,MATCH(纤芯!Y2605,业务类型!$B$4:$B$8,0))</f>
        <v>IDLE</v>
      </c>
      <c r="AA2605" s="3"/>
    </row>
    <row r="2606" spans="1:27" ht="33" x14ac:dyDescent="0.2">
      <c r="A2606" s="3">
        <v>2603</v>
      </c>
      <c r="B2606" s="3">
        <f t="shared" si="204"/>
        <v>37017301077</v>
      </c>
      <c r="C2606" s="3" t="s">
        <v>1166</v>
      </c>
      <c r="D2606" s="3" t="s">
        <v>217</v>
      </c>
      <c r="E2606" s="3" t="str">
        <f>INDEX(光放段!$G$4:$G$237,MATCH(纤芯!G2606,光放段!$C$4:$C$237,0))</f>
        <v>山东二干|济南青岛3号管道光缆:潍坊四平路-青岛辽阳东路</v>
      </c>
      <c r="F2606" s="3">
        <f>INDEX(光放段!$I$4:$I$237,MATCH(纤芯!H2606,光放段!$B$4:$B$237,0))</f>
        <v>37017300000</v>
      </c>
      <c r="G2606" s="3" t="str">
        <f t="shared" si="200"/>
        <v>山东二干|济南青岛3号管道光缆:潍坊四平路-高密</v>
      </c>
      <c r="H2606" s="3">
        <f>INDEX(光放段!$B$4:$B$237,MATCH(纤芯!G2606,光放段!$C$4:$C$237,0))</f>
        <v>37017301000</v>
      </c>
      <c r="I2606" s="3" t="str">
        <f t="shared" si="201"/>
        <v>济南青岛3号管道光缆</v>
      </c>
      <c r="J2606" s="3" t="str">
        <f>INDEX(子缆名称!$B$4:$B$29,纤芯!M2606)</f>
        <v>G缆</v>
      </c>
      <c r="K2606" s="3">
        <v>77</v>
      </c>
      <c r="L2606" s="3">
        <f t="shared" si="202"/>
        <v>5</v>
      </c>
      <c r="M2606" s="3">
        <f t="shared" si="203"/>
        <v>7</v>
      </c>
      <c r="N2606" s="3" t="s">
        <v>66</v>
      </c>
      <c r="O2606" s="3">
        <f>COUNTIF([1]局站!$D$4:$D$172,"="&amp;N2606)</f>
        <v>1</v>
      </c>
      <c r="P2606" s="3">
        <v>0</v>
      </c>
      <c r="Q2606" s="3">
        <v>0</v>
      </c>
      <c r="R2606" s="3">
        <v>0</v>
      </c>
      <c r="S2606" s="3" t="s">
        <v>60</v>
      </c>
      <c r="T2606" s="3">
        <f>COUNTIF([1]局站!$D$4:$D$172,"="&amp;S2606)</f>
        <v>1</v>
      </c>
      <c r="U2606" s="3">
        <v>0</v>
      </c>
      <c r="V2606" s="3">
        <v>0</v>
      </c>
      <c r="W2606" s="3">
        <v>0</v>
      </c>
      <c r="X2606" s="3" t="s">
        <v>1214</v>
      </c>
      <c r="Y2606" s="3" t="s">
        <v>880</v>
      </c>
      <c r="Z2606" s="3" t="str">
        <f>INDEX(业务类型!$C$4:$C$8,MATCH(纤芯!Y2606,业务类型!$B$4:$B$8,0))</f>
        <v>IDLE</v>
      </c>
      <c r="AA2606" s="3"/>
    </row>
    <row r="2607" spans="1:27" ht="33" x14ac:dyDescent="0.2">
      <c r="A2607" s="3">
        <v>2604</v>
      </c>
      <c r="B2607" s="3">
        <f t="shared" si="204"/>
        <v>37017301078</v>
      </c>
      <c r="C2607" s="3" t="s">
        <v>1166</v>
      </c>
      <c r="D2607" s="3" t="s">
        <v>217</v>
      </c>
      <c r="E2607" s="3" t="str">
        <f>INDEX(光放段!$G$4:$G$237,MATCH(纤芯!G2607,光放段!$C$4:$C$237,0))</f>
        <v>山东二干|济南青岛3号管道光缆:潍坊四平路-青岛辽阳东路</v>
      </c>
      <c r="F2607" s="3">
        <f>INDEX(光放段!$I$4:$I$237,MATCH(纤芯!H2607,光放段!$B$4:$B$237,0))</f>
        <v>37017300000</v>
      </c>
      <c r="G2607" s="3" t="str">
        <f t="shared" si="200"/>
        <v>山东二干|济南青岛3号管道光缆:潍坊四平路-高密</v>
      </c>
      <c r="H2607" s="3">
        <f>INDEX(光放段!$B$4:$B$237,MATCH(纤芯!G2607,光放段!$C$4:$C$237,0))</f>
        <v>37017301000</v>
      </c>
      <c r="I2607" s="3" t="str">
        <f t="shared" si="201"/>
        <v>济南青岛3号管道光缆</v>
      </c>
      <c r="J2607" s="3" t="str">
        <f>INDEX(子缆名称!$B$4:$B$29,纤芯!M2607)</f>
        <v>G缆</v>
      </c>
      <c r="K2607" s="3">
        <v>78</v>
      </c>
      <c r="L2607" s="3">
        <f t="shared" si="202"/>
        <v>6</v>
      </c>
      <c r="M2607" s="3">
        <f t="shared" si="203"/>
        <v>7</v>
      </c>
      <c r="N2607" s="3" t="s">
        <v>66</v>
      </c>
      <c r="O2607" s="3">
        <f>COUNTIF([1]局站!$D$4:$D$172,"="&amp;N2607)</f>
        <v>1</v>
      </c>
      <c r="P2607" s="3">
        <v>0</v>
      </c>
      <c r="Q2607" s="3">
        <v>0</v>
      </c>
      <c r="R2607" s="3">
        <v>0</v>
      </c>
      <c r="S2607" s="3" t="s">
        <v>60</v>
      </c>
      <c r="T2607" s="3">
        <f>COUNTIF([1]局站!$D$4:$D$172,"="&amp;S2607)</f>
        <v>1</v>
      </c>
      <c r="U2607" s="3">
        <v>0</v>
      </c>
      <c r="V2607" s="3">
        <v>0</v>
      </c>
      <c r="W2607" s="3">
        <v>0</v>
      </c>
      <c r="X2607" s="3" t="s">
        <v>1214</v>
      </c>
      <c r="Y2607" s="3" t="s">
        <v>880</v>
      </c>
      <c r="Z2607" s="3" t="str">
        <f>INDEX(业务类型!$C$4:$C$8,MATCH(纤芯!Y2607,业务类型!$B$4:$B$8,0))</f>
        <v>IDLE</v>
      </c>
      <c r="AA2607" s="3"/>
    </row>
    <row r="2608" spans="1:27" ht="33" x14ac:dyDescent="0.2">
      <c r="A2608" s="3">
        <v>2605</v>
      </c>
      <c r="B2608" s="3">
        <f t="shared" si="204"/>
        <v>37017301079</v>
      </c>
      <c r="C2608" s="3" t="s">
        <v>1166</v>
      </c>
      <c r="D2608" s="3" t="s">
        <v>217</v>
      </c>
      <c r="E2608" s="3" t="str">
        <f>INDEX(光放段!$G$4:$G$237,MATCH(纤芯!G2608,光放段!$C$4:$C$237,0))</f>
        <v>山东二干|济南青岛3号管道光缆:潍坊四平路-青岛辽阳东路</v>
      </c>
      <c r="F2608" s="3">
        <f>INDEX(光放段!$I$4:$I$237,MATCH(纤芯!H2608,光放段!$B$4:$B$237,0))</f>
        <v>37017300000</v>
      </c>
      <c r="G2608" s="3" t="str">
        <f t="shared" si="200"/>
        <v>山东二干|济南青岛3号管道光缆:潍坊四平路-高密</v>
      </c>
      <c r="H2608" s="3">
        <f>INDEX(光放段!$B$4:$B$237,MATCH(纤芯!G2608,光放段!$C$4:$C$237,0))</f>
        <v>37017301000</v>
      </c>
      <c r="I2608" s="3" t="str">
        <f t="shared" si="201"/>
        <v>济南青岛3号管道光缆</v>
      </c>
      <c r="J2608" s="3" t="str">
        <f>INDEX(子缆名称!$B$4:$B$29,纤芯!M2608)</f>
        <v>G缆</v>
      </c>
      <c r="K2608" s="3">
        <v>79</v>
      </c>
      <c r="L2608" s="3">
        <f t="shared" si="202"/>
        <v>7</v>
      </c>
      <c r="M2608" s="3">
        <f t="shared" si="203"/>
        <v>7</v>
      </c>
      <c r="N2608" s="3" t="s">
        <v>66</v>
      </c>
      <c r="O2608" s="3">
        <f>COUNTIF([1]局站!$D$4:$D$172,"="&amp;N2608)</f>
        <v>1</v>
      </c>
      <c r="P2608" s="3">
        <v>0</v>
      </c>
      <c r="Q2608" s="3">
        <v>0</v>
      </c>
      <c r="R2608" s="3">
        <v>0</v>
      </c>
      <c r="S2608" s="3" t="s">
        <v>60</v>
      </c>
      <c r="T2608" s="3">
        <f>COUNTIF([1]局站!$D$4:$D$172,"="&amp;S2608)</f>
        <v>1</v>
      </c>
      <c r="U2608" s="3">
        <v>0</v>
      </c>
      <c r="V2608" s="3">
        <v>0</v>
      </c>
      <c r="W2608" s="3">
        <v>0</v>
      </c>
      <c r="X2608" s="3" t="s">
        <v>1214</v>
      </c>
      <c r="Y2608" s="3" t="s">
        <v>880</v>
      </c>
      <c r="Z2608" s="3" t="str">
        <f>INDEX(业务类型!$C$4:$C$8,MATCH(纤芯!Y2608,业务类型!$B$4:$B$8,0))</f>
        <v>IDLE</v>
      </c>
      <c r="AA2608" s="3"/>
    </row>
    <row r="2609" spans="1:27" ht="33" x14ac:dyDescent="0.2">
      <c r="A2609" s="3">
        <v>2606</v>
      </c>
      <c r="B2609" s="3">
        <f t="shared" si="204"/>
        <v>37017301080</v>
      </c>
      <c r="C2609" s="3" t="s">
        <v>1166</v>
      </c>
      <c r="D2609" s="3" t="s">
        <v>217</v>
      </c>
      <c r="E2609" s="3" t="str">
        <f>INDEX(光放段!$G$4:$G$237,MATCH(纤芯!G2609,光放段!$C$4:$C$237,0))</f>
        <v>山东二干|济南青岛3号管道光缆:潍坊四平路-青岛辽阳东路</v>
      </c>
      <c r="F2609" s="3">
        <f>INDEX(光放段!$I$4:$I$237,MATCH(纤芯!H2609,光放段!$B$4:$B$237,0))</f>
        <v>37017300000</v>
      </c>
      <c r="G2609" s="3" t="str">
        <f t="shared" si="200"/>
        <v>山东二干|济南青岛3号管道光缆:潍坊四平路-高密</v>
      </c>
      <c r="H2609" s="3">
        <f>INDEX(光放段!$B$4:$B$237,MATCH(纤芯!G2609,光放段!$C$4:$C$237,0))</f>
        <v>37017301000</v>
      </c>
      <c r="I2609" s="3" t="str">
        <f t="shared" si="201"/>
        <v>济南青岛3号管道光缆</v>
      </c>
      <c r="J2609" s="3" t="str">
        <f>INDEX(子缆名称!$B$4:$B$29,纤芯!M2609)</f>
        <v>G缆</v>
      </c>
      <c r="K2609" s="3">
        <v>80</v>
      </c>
      <c r="L2609" s="3">
        <f t="shared" si="202"/>
        <v>8</v>
      </c>
      <c r="M2609" s="3">
        <f t="shared" si="203"/>
        <v>7</v>
      </c>
      <c r="N2609" s="3" t="s">
        <v>66</v>
      </c>
      <c r="O2609" s="3">
        <f>COUNTIF([1]局站!$D$4:$D$172,"="&amp;N2609)</f>
        <v>1</v>
      </c>
      <c r="P2609" s="3">
        <v>0</v>
      </c>
      <c r="Q2609" s="3">
        <v>0</v>
      </c>
      <c r="R2609" s="3">
        <v>0</v>
      </c>
      <c r="S2609" s="3" t="s">
        <v>60</v>
      </c>
      <c r="T2609" s="3">
        <f>COUNTIF([1]局站!$D$4:$D$172,"="&amp;S2609)</f>
        <v>1</v>
      </c>
      <c r="U2609" s="3">
        <v>0</v>
      </c>
      <c r="V2609" s="3">
        <v>0</v>
      </c>
      <c r="W2609" s="3">
        <v>0</v>
      </c>
      <c r="X2609" s="3" t="s">
        <v>1214</v>
      </c>
      <c r="Y2609" s="3" t="s">
        <v>880</v>
      </c>
      <c r="Z2609" s="3" t="str">
        <f>INDEX(业务类型!$C$4:$C$8,MATCH(纤芯!Y2609,业务类型!$B$4:$B$8,0))</f>
        <v>IDLE</v>
      </c>
      <c r="AA2609" s="3"/>
    </row>
    <row r="2610" spans="1:27" ht="33" x14ac:dyDescent="0.2">
      <c r="A2610" s="3">
        <v>2607</v>
      </c>
      <c r="B2610" s="3">
        <f t="shared" si="204"/>
        <v>37017301081</v>
      </c>
      <c r="C2610" s="3" t="s">
        <v>1166</v>
      </c>
      <c r="D2610" s="3" t="s">
        <v>217</v>
      </c>
      <c r="E2610" s="3" t="str">
        <f>INDEX(光放段!$G$4:$G$237,MATCH(纤芯!G2610,光放段!$C$4:$C$237,0))</f>
        <v>山东二干|济南青岛3号管道光缆:潍坊四平路-青岛辽阳东路</v>
      </c>
      <c r="F2610" s="3">
        <f>INDEX(光放段!$I$4:$I$237,MATCH(纤芯!H2610,光放段!$B$4:$B$237,0))</f>
        <v>37017300000</v>
      </c>
      <c r="G2610" s="3" t="str">
        <f t="shared" si="200"/>
        <v>山东二干|济南青岛3号管道光缆:潍坊四平路-高密</v>
      </c>
      <c r="H2610" s="3">
        <f>INDEX(光放段!$B$4:$B$237,MATCH(纤芯!G2610,光放段!$C$4:$C$237,0))</f>
        <v>37017301000</v>
      </c>
      <c r="I2610" s="3" t="str">
        <f t="shared" si="201"/>
        <v>济南青岛3号管道光缆</v>
      </c>
      <c r="J2610" s="3" t="str">
        <f>INDEX(子缆名称!$B$4:$B$29,纤芯!M2610)</f>
        <v>G缆</v>
      </c>
      <c r="K2610" s="3">
        <v>81</v>
      </c>
      <c r="L2610" s="3">
        <f t="shared" si="202"/>
        <v>9</v>
      </c>
      <c r="M2610" s="3">
        <f t="shared" si="203"/>
        <v>7</v>
      </c>
      <c r="N2610" s="3" t="s">
        <v>66</v>
      </c>
      <c r="O2610" s="3">
        <f>COUNTIF([1]局站!$D$4:$D$172,"="&amp;N2610)</f>
        <v>1</v>
      </c>
      <c r="P2610" s="3">
        <v>0</v>
      </c>
      <c r="Q2610" s="3">
        <v>0</v>
      </c>
      <c r="R2610" s="3">
        <v>0</v>
      </c>
      <c r="S2610" s="3" t="s">
        <v>60</v>
      </c>
      <c r="T2610" s="3">
        <f>COUNTIF([1]局站!$D$4:$D$172,"="&amp;S2610)</f>
        <v>1</v>
      </c>
      <c r="U2610" s="3">
        <v>0</v>
      </c>
      <c r="V2610" s="3">
        <v>0</v>
      </c>
      <c r="W2610" s="3">
        <v>0</v>
      </c>
      <c r="X2610" s="3" t="s">
        <v>1214</v>
      </c>
      <c r="Y2610" s="3" t="s">
        <v>880</v>
      </c>
      <c r="Z2610" s="3" t="str">
        <f>INDEX(业务类型!$C$4:$C$8,MATCH(纤芯!Y2610,业务类型!$B$4:$B$8,0))</f>
        <v>IDLE</v>
      </c>
      <c r="AA2610" s="3"/>
    </row>
    <row r="2611" spans="1:27" ht="33" x14ac:dyDescent="0.2">
      <c r="A2611" s="3">
        <v>2608</v>
      </c>
      <c r="B2611" s="3">
        <f t="shared" si="204"/>
        <v>37017301082</v>
      </c>
      <c r="C2611" s="3" t="s">
        <v>1166</v>
      </c>
      <c r="D2611" s="3" t="s">
        <v>217</v>
      </c>
      <c r="E2611" s="3" t="str">
        <f>INDEX(光放段!$G$4:$G$237,MATCH(纤芯!G2611,光放段!$C$4:$C$237,0))</f>
        <v>山东二干|济南青岛3号管道光缆:潍坊四平路-青岛辽阳东路</v>
      </c>
      <c r="F2611" s="3">
        <f>INDEX(光放段!$I$4:$I$237,MATCH(纤芯!H2611,光放段!$B$4:$B$237,0))</f>
        <v>37017300000</v>
      </c>
      <c r="G2611" s="3" t="str">
        <f t="shared" si="200"/>
        <v>山东二干|济南青岛3号管道光缆:潍坊四平路-高密</v>
      </c>
      <c r="H2611" s="3">
        <f>INDEX(光放段!$B$4:$B$237,MATCH(纤芯!G2611,光放段!$C$4:$C$237,0))</f>
        <v>37017301000</v>
      </c>
      <c r="I2611" s="3" t="str">
        <f t="shared" si="201"/>
        <v>济南青岛3号管道光缆</v>
      </c>
      <c r="J2611" s="3" t="str">
        <f>INDEX(子缆名称!$B$4:$B$29,纤芯!M2611)</f>
        <v>G缆</v>
      </c>
      <c r="K2611" s="3">
        <v>82</v>
      </c>
      <c r="L2611" s="3">
        <f t="shared" si="202"/>
        <v>10</v>
      </c>
      <c r="M2611" s="3">
        <f t="shared" si="203"/>
        <v>7</v>
      </c>
      <c r="N2611" s="3" t="s">
        <v>66</v>
      </c>
      <c r="O2611" s="3">
        <f>COUNTIF([1]局站!$D$4:$D$172,"="&amp;N2611)</f>
        <v>1</v>
      </c>
      <c r="P2611" s="3">
        <v>0</v>
      </c>
      <c r="Q2611" s="3">
        <v>0</v>
      </c>
      <c r="R2611" s="3">
        <v>0</v>
      </c>
      <c r="S2611" s="3" t="s">
        <v>60</v>
      </c>
      <c r="T2611" s="3">
        <f>COUNTIF([1]局站!$D$4:$D$172,"="&amp;S2611)</f>
        <v>1</v>
      </c>
      <c r="U2611" s="3">
        <v>0</v>
      </c>
      <c r="V2611" s="3">
        <v>0</v>
      </c>
      <c r="W2611" s="3">
        <v>0</v>
      </c>
      <c r="X2611" s="3" t="s">
        <v>1214</v>
      </c>
      <c r="Y2611" s="3" t="s">
        <v>880</v>
      </c>
      <c r="Z2611" s="3" t="str">
        <f>INDEX(业务类型!$C$4:$C$8,MATCH(纤芯!Y2611,业务类型!$B$4:$B$8,0))</f>
        <v>IDLE</v>
      </c>
      <c r="AA2611" s="3"/>
    </row>
    <row r="2612" spans="1:27" ht="33" x14ac:dyDescent="0.2">
      <c r="A2612" s="3">
        <v>2609</v>
      </c>
      <c r="B2612" s="3">
        <f t="shared" si="204"/>
        <v>37017301083</v>
      </c>
      <c r="C2612" s="3" t="s">
        <v>1166</v>
      </c>
      <c r="D2612" s="3" t="s">
        <v>217</v>
      </c>
      <c r="E2612" s="3" t="str">
        <f>INDEX(光放段!$G$4:$G$237,MATCH(纤芯!G2612,光放段!$C$4:$C$237,0))</f>
        <v>山东二干|济南青岛3号管道光缆:潍坊四平路-青岛辽阳东路</v>
      </c>
      <c r="F2612" s="3">
        <f>INDEX(光放段!$I$4:$I$237,MATCH(纤芯!H2612,光放段!$B$4:$B$237,0))</f>
        <v>37017300000</v>
      </c>
      <c r="G2612" s="3" t="str">
        <f t="shared" si="200"/>
        <v>山东二干|济南青岛3号管道光缆:潍坊四平路-高密</v>
      </c>
      <c r="H2612" s="3">
        <f>INDEX(光放段!$B$4:$B$237,MATCH(纤芯!G2612,光放段!$C$4:$C$237,0))</f>
        <v>37017301000</v>
      </c>
      <c r="I2612" s="3" t="str">
        <f t="shared" si="201"/>
        <v>济南青岛3号管道光缆</v>
      </c>
      <c r="J2612" s="3" t="str">
        <f>INDEX(子缆名称!$B$4:$B$29,纤芯!M2612)</f>
        <v>G缆</v>
      </c>
      <c r="K2612" s="3">
        <v>83</v>
      </c>
      <c r="L2612" s="3">
        <f t="shared" si="202"/>
        <v>11</v>
      </c>
      <c r="M2612" s="3">
        <f t="shared" si="203"/>
        <v>7</v>
      </c>
      <c r="N2612" s="3" t="s">
        <v>66</v>
      </c>
      <c r="O2612" s="3">
        <f>COUNTIF([1]局站!$D$4:$D$172,"="&amp;N2612)</f>
        <v>1</v>
      </c>
      <c r="P2612" s="3">
        <v>0</v>
      </c>
      <c r="Q2612" s="3">
        <v>0</v>
      </c>
      <c r="R2612" s="3">
        <v>0</v>
      </c>
      <c r="S2612" s="3" t="s">
        <v>60</v>
      </c>
      <c r="T2612" s="3">
        <f>COUNTIF([1]局站!$D$4:$D$172,"="&amp;S2612)</f>
        <v>1</v>
      </c>
      <c r="U2612" s="3">
        <v>0</v>
      </c>
      <c r="V2612" s="3">
        <v>0</v>
      </c>
      <c r="W2612" s="3">
        <v>0</v>
      </c>
      <c r="X2612" s="3" t="s">
        <v>1214</v>
      </c>
      <c r="Y2612" s="3" t="s">
        <v>880</v>
      </c>
      <c r="Z2612" s="3" t="str">
        <f>INDEX(业务类型!$C$4:$C$8,MATCH(纤芯!Y2612,业务类型!$B$4:$B$8,0))</f>
        <v>IDLE</v>
      </c>
      <c r="AA2612" s="3"/>
    </row>
    <row r="2613" spans="1:27" ht="33" x14ac:dyDescent="0.2">
      <c r="A2613" s="3">
        <v>2610</v>
      </c>
      <c r="B2613" s="3">
        <f t="shared" si="204"/>
        <v>37017301084</v>
      </c>
      <c r="C2613" s="3" t="s">
        <v>1166</v>
      </c>
      <c r="D2613" s="3" t="s">
        <v>217</v>
      </c>
      <c r="E2613" s="3" t="str">
        <f>INDEX(光放段!$G$4:$G$237,MATCH(纤芯!G2613,光放段!$C$4:$C$237,0))</f>
        <v>山东二干|济南青岛3号管道光缆:潍坊四平路-青岛辽阳东路</v>
      </c>
      <c r="F2613" s="3">
        <f>INDEX(光放段!$I$4:$I$237,MATCH(纤芯!H2613,光放段!$B$4:$B$237,0))</f>
        <v>37017300000</v>
      </c>
      <c r="G2613" s="3" t="str">
        <f t="shared" si="200"/>
        <v>山东二干|济南青岛3号管道光缆:潍坊四平路-高密</v>
      </c>
      <c r="H2613" s="3">
        <f>INDEX(光放段!$B$4:$B$237,MATCH(纤芯!G2613,光放段!$C$4:$C$237,0))</f>
        <v>37017301000</v>
      </c>
      <c r="I2613" s="3" t="str">
        <f t="shared" si="201"/>
        <v>济南青岛3号管道光缆</v>
      </c>
      <c r="J2613" s="3" t="str">
        <f>INDEX(子缆名称!$B$4:$B$29,纤芯!M2613)</f>
        <v>G缆</v>
      </c>
      <c r="K2613" s="3">
        <v>84</v>
      </c>
      <c r="L2613" s="3">
        <f t="shared" si="202"/>
        <v>12</v>
      </c>
      <c r="M2613" s="3">
        <f t="shared" si="203"/>
        <v>7</v>
      </c>
      <c r="N2613" s="3" t="s">
        <v>66</v>
      </c>
      <c r="O2613" s="3">
        <f>COUNTIF([1]局站!$D$4:$D$172,"="&amp;N2613)</f>
        <v>1</v>
      </c>
      <c r="P2613" s="3">
        <v>0</v>
      </c>
      <c r="Q2613" s="3">
        <v>0</v>
      </c>
      <c r="R2613" s="3">
        <v>0</v>
      </c>
      <c r="S2613" s="3" t="s">
        <v>60</v>
      </c>
      <c r="T2613" s="3">
        <f>COUNTIF([1]局站!$D$4:$D$172,"="&amp;S2613)</f>
        <v>1</v>
      </c>
      <c r="U2613" s="3">
        <v>0</v>
      </c>
      <c r="V2613" s="3">
        <v>0</v>
      </c>
      <c r="W2613" s="3">
        <v>0</v>
      </c>
      <c r="X2613" s="3" t="s">
        <v>1214</v>
      </c>
      <c r="Y2613" s="3" t="s">
        <v>880</v>
      </c>
      <c r="Z2613" s="3" t="str">
        <f>INDEX(业务类型!$C$4:$C$8,MATCH(纤芯!Y2613,业务类型!$B$4:$B$8,0))</f>
        <v>IDLE</v>
      </c>
      <c r="AA2613" s="3"/>
    </row>
    <row r="2614" spans="1:27" ht="33" x14ac:dyDescent="0.2">
      <c r="A2614" s="3">
        <v>2611</v>
      </c>
      <c r="B2614" s="3">
        <f t="shared" si="204"/>
        <v>37017301085</v>
      </c>
      <c r="C2614" s="3" t="s">
        <v>1166</v>
      </c>
      <c r="D2614" s="3" t="s">
        <v>217</v>
      </c>
      <c r="E2614" s="3" t="str">
        <f>INDEX(光放段!$G$4:$G$237,MATCH(纤芯!G2614,光放段!$C$4:$C$237,0))</f>
        <v>山东二干|济南青岛3号管道光缆:潍坊四平路-青岛辽阳东路</v>
      </c>
      <c r="F2614" s="3">
        <f>INDEX(光放段!$I$4:$I$237,MATCH(纤芯!H2614,光放段!$B$4:$B$237,0))</f>
        <v>37017300000</v>
      </c>
      <c r="G2614" s="3" t="str">
        <f t="shared" si="200"/>
        <v>山东二干|济南青岛3号管道光缆:潍坊四平路-高密</v>
      </c>
      <c r="H2614" s="3">
        <f>INDEX(光放段!$B$4:$B$237,MATCH(纤芯!G2614,光放段!$C$4:$C$237,0))</f>
        <v>37017301000</v>
      </c>
      <c r="I2614" s="3" t="str">
        <f t="shared" si="201"/>
        <v>济南青岛3号管道光缆</v>
      </c>
      <c r="J2614" s="3" t="str">
        <f>INDEX(子缆名称!$B$4:$B$29,纤芯!M2614)</f>
        <v>H缆</v>
      </c>
      <c r="K2614" s="3">
        <v>85</v>
      </c>
      <c r="L2614" s="3">
        <f t="shared" si="202"/>
        <v>1</v>
      </c>
      <c r="M2614" s="3">
        <f t="shared" si="203"/>
        <v>8</v>
      </c>
      <c r="N2614" s="3" t="s">
        <v>66</v>
      </c>
      <c r="O2614" s="3">
        <f>COUNTIF([1]局站!$D$4:$D$172,"="&amp;N2614)</f>
        <v>1</v>
      </c>
      <c r="P2614" s="3">
        <v>0</v>
      </c>
      <c r="Q2614" s="3">
        <v>0</v>
      </c>
      <c r="R2614" s="3">
        <v>0</v>
      </c>
      <c r="S2614" s="3" t="s">
        <v>60</v>
      </c>
      <c r="T2614" s="3">
        <f>COUNTIF([1]局站!$D$4:$D$172,"="&amp;S2614)</f>
        <v>1</v>
      </c>
      <c r="U2614" s="3">
        <v>0</v>
      </c>
      <c r="V2614" s="3">
        <v>0</v>
      </c>
      <c r="W2614" s="3">
        <v>0</v>
      </c>
      <c r="X2614" s="3" t="s">
        <v>1214</v>
      </c>
      <c r="Y2614" s="3" t="s">
        <v>880</v>
      </c>
      <c r="Z2614" s="3" t="str">
        <f>INDEX(业务类型!$C$4:$C$8,MATCH(纤芯!Y2614,业务类型!$B$4:$B$8,0))</f>
        <v>IDLE</v>
      </c>
      <c r="AA2614" s="3"/>
    </row>
    <row r="2615" spans="1:27" ht="33" x14ac:dyDescent="0.2">
      <c r="A2615" s="3">
        <v>2612</v>
      </c>
      <c r="B2615" s="3">
        <f t="shared" si="204"/>
        <v>37017301086</v>
      </c>
      <c r="C2615" s="3" t="s">
        <v>1166</v>
      </c>
      <c r="D2615" s="3" t="s">
        <v>217</v>
      </c>
      <c r="E2615" s="3" t="str">
        <f>INDEX(光放段!$G$4:$G$237,MATCH(纤芯!G2615,光放段!$C$4:$C$237,0))</f>
        <v>山东二干|济南青岛3号管道光缆:潍坊四平路-青岛辽阳东路</v>
      </c>
      <c r="F2615" s="3">
        <f>INDEX(光放段!$I$4:$I$237,MATCH(纤芯!H2615,光放段!$B$4:$B$237,0))</f>
        <v>37017300000</v>
      </c>
      <c r="G2615" s="3" t="str">
        <f t="shared" si="200"/>
        <v>山东二干|济南青岛3号管道光缆:潍坊四平路-高密</v>
      </c>
      <c r="H2615" s="3">
        <f>INDEX(光放段!$B$4:$B$237,MATCH(纤芯!G2615,光放段!$C$4:$C$237,0))</f>
        <v>37017301000</v>
      </c>
      <c r="I2615" s="3" t="str">
        <f t="shared" si="201"/>
        <v>济南青岛3号管道光缆</v>
      </c>
      <c r="J2615" s="3" t="str">
        <f>INDEX(子缆名称!$B$4:$B$29,纤芯!M2615)</f>
        <v>H缆</v>
      </c>
      <c r="K2615" s="3">
        <v>86</v>
      </c>
      <c r="L2615" s="3">
        <f t="shared" si="202"/>
        <v>2</v>
      </c>
      <c r="M2615" s="3">
        <f t="shared" si="203"/>
        <v>8</v>
      </c>
      <c r="N2615" s="3" t="s">
        <v>66</v>
      </c>
      <c r="O2615" s="3">
        <f>COUNTIF([1]局站!$D$4:$D$172,"="&amp;N2615)</f>
        <v>1</v>
      </c>
      <c r="P2615" s="3">
        <v>0</v>
      </c>
      <c r="Q2615" s="3">
        <v>0</v>
      </c>
      <c r="R2615" s="3">
        <v>0</v>
      </c>
      <c r="S2615" s="3" t="s">
        <v>60</v>
      </c>
      <c r="T2615" s="3">
        <f>COUNTIF([1]局站!$D$4:$D$172,"="&amp;S2615)</f>
        <v>1</v>
      </c>
      <c r="U2615" s="3">
        <v>0</v>
      </c>
      <c r="V2615" s="3">
        <v>0</v>
      </c>
      <c r="W2615" s="3">
        <v>0</v>
      </c>
      <c r="X2615" s="3" t="s">
        <v>1214</v>
      </c>
      <c r="Y2615" s="3" t="s">
        <v>880</v>
      </c>
      <c r="Z2615" s="3" t="str">
        <f>INDEX(业务类型!$C$4:$C$8,MATCH(纤芯!Y2615,业务类型!$B$4:$B$8,0))</f>
        <v>IDLE</v>
      </c>
      <c r="AA2615" s="3"/>
    </row>
    <row r="2616" spans="1:27" ht="33" x14ac:dyDescent="0.2">
      <c r="A2616" s="3">
        <v>2613</v>
      </c>
      <c r="B2616" s="3">
        <f t="shared" si="204"/>
        <v>37017301087</v>
      </c>
      <c r="C2616" s="3" t="s">
        <v>1166</v>
      </c>
      <c r="D2616" s="3" t="s">
        <v>217</v>
      </c>
      <c r="E2616" s="3" t="str">
        <f>INDEX(光放段!$G$4:$G$237,MATCH(纤芯!G2616,光放段!$C$4:$C$237,0))</f>
        <v>山东二干|济南青岛3号管道光缆:潍坊四平路-青岛辽阳东路</v>
      </c>
      <c r="F2616" s="3">
        <f>INDEX(光放段!$I$4:$I$237,MATCH(纤芯!H2616,光放段!$B$4:$B$237,0))</f>
        <v>37017300000</v>
      </c>
      <c r="G2616" s="3" t="str">
        <f t="shared" si="200"/>
        <v>山东二干|济南青岛3号管道光缆:潍坊四平路-高密</v>
      </c>
      <c r="H2616" s="3">
        <f>INDEX(光放段!$B$4:$B$237,MATCH(纤芯!G2616,光放段!$C$4:$C$237,0))</f>
        <v>37017301000</v>
      </c>
      <c r="I2616" s="3" t="str">
        <f t="shared" si="201"/>
        <v>济南青岛3号管道光缆</v>
      </c>
      <c r="J2616" s="3" t="str">
        <f>INDEX(子缆名称!$B$4:$B$29,纤芯!M2616)</f>
        <v>H缆</v>
      </c>
      <c r="K2616" s="3">
        <v>87</v>
      </c>
      <c r="L2616" s="3">
        <f t="shared" si="202"/>
        <v>3</v>
      </c>
      <c r="M2616" s="3">
        <f t="shared" si="203"/>
        <v>8</v>
      </c>
      <c r="N2616" s="3" t="s">
        <v>66</v>
      </c>
      <c r="O2616" s="3">
        <f>COUNTIF([1]局站!$D$4:$D$172,"="&amp;N2616)</f>
        <v>1</v>
      </c>
      <c r="P2616" s="3">
        <v>0</v>
      </c>
      <c r="Q2616" s="3">
        <v>0</v>
      </c>
      <c r="R2616" s="3">
        <v>0</v>
      </c>
      <c r="S2616" s="3" t="s">
        <v>60</v>
      </c>
      <c r="T2616" s="3">
        <f>COUNTIF([1]局站!$D$4:$D$172,"="&amp;S2616)</f>
        <v>1</v>
      </c>
      <c r="U2616" s="3">
        <v>0</v>
      </c>
      <c r="V2616" s="3">
        <v>0</v>
      </c>
      <c r="W2616" s="3">
        <v>0</v>
      </c>
      <c r="X2616" s="3" t="s">
        <v>1214</v>
      </c>
      <c r="Y2616" s="3" t="s">
        <v>880</v>
      </c>
      <c r="Z2616" s="3" t="str">
        <f>INDEX(业务类型!$C$4:$C$8,MATCH(纤芯!Y2616,业务类型!$B$4:$B$8,0))</f>
        <v>IDLE</v>
      </c>
      <c r="AA2616" s="3"/>
    </row>
    <row r="2617" spans="1:27" ht="33" x14ac:dyDescent="0.2">
      <c r="A2617" s="3">
        <v>2614</v>
      </c>
      <c r="B2617" s="3">
        <f t="shared" si="204"/>
        <v>37017301088</v>
      </c>
      <c r="C2617" s="3" t="s">
        <v>1166</v>
      </c>
      <c r="D2617" s="3" t="s">
        <v>217</v>
      </c>
      <c r="E2617" s="3" t="str">
        <f>INDEX(光放段!$G$4:$G$237,MATCH(纤芯!G2617,光放段!$C$4:$C$237,0))</f>
        <v>山东二干|济南青岛3号管道光缆:潍坊四平路-青岛辽阳东路</v>
      </c>
      <c r="F2617" s="3">
        <f>INDEX(光放段!$I$4:$I$237,MATCH(纤芯!H2617,光放段!$B$4:$B$237,0))</f>
        <v>37017300000</v>
      </c>
      <c r="G2617" s="3" t="str">
        <f t="shared" si="200"/>
        <v>山东二干|济南青岛3号管道光缆:潍坊四平路-高密</v>
      </c>
      <c r="H2617" s="3">
        <f>INDEX(光放段!$B$4:$B$237,MATCH(纤芯!G2617,光放段!$C$4:$C$237,0))</f>
        <v>37017301000</v>
      </c>
      <c r="I2617" s="3" t="str">
        <f t="shared" si="201"/>
        <v>济南青岛3号管道光缆</v>
      </c>
      <c r="J2617" s="3" t="str">
        <f>INDEX(子缆名称!$B$4:$B$29,纤芯!M2617)</f>
        <v>H缆</v>
      </c>
      <c r="K2617" s="3">
        <v>88</v>
      </c>
      <c r="L2617" s="3">
        <f t="shared" si="202"/>
        <v>4</v>
      </c>
      <c r="M2617" s="3">
        <f t="shared" si="203"/>
        <v>8</v>
      </c>
      <c r="N2617" s="3" t="s">
        <v>66</v>
      </c>
      <c r="O2617" s="3">
        <f>COUNTIF([1]局站!$D$4:$D$172,"="&amp;N2617)</f>
        <v>1</v>
      </c>
      <c r="P2617" s="3">
        <v>0</v>
      </c>
      <c r="Q2617" s="3">
        <v>0</v>
      </c>
      <c r="R2617" s="3">
        <v>0</v>
      </c>
      <c r="S2617" s="3" t="s">
        <v>60</v>
      </c>
      <c r="T2617" s="3">
        <f>COUNTIF([1]局站!$D$4:$D$172,"="&amp;S2617)</f>
        <v>1</v>
      </c>
      <c r="U2617" s="3">
        <v>0</v>
      </c>
      <c r="V2617" s="3">
        <v>0</v>
      </c>
      <c r="W2617" s="3">
        <v>0</v>
      </c>
      <c r="X2617" s="3" t="s">
        <v>1214</v>
      </c>
      <c r="Y2617" s="3" t="s">
        <v>880</v>
      </c>
      <c r="Z2617" s="3" t="str">
        <f>INDEX(业务类型!$C$4:$C$8,MATCH(纤芯!Y2617,业务类型!$B$4:$B$8,0))</f>
        <v>IDLE</v>
      </c>
      <c r="AA2617" s="3"/>
    </row>
    <row r="2618" spans="1:27" ht="33" x14ac:dyDescent="0.2">
      <c r="A2618" s="3">
        <v>2615</v>
      </c>
      <c r="B2618" s="3">
        <f t="shared" si="204"/>
        <v>37017301089</v>
      </c>
      <c r="C2618" s="3" t="s">
        <v>1166</v>
      </c>
      <c r="D2618" s="3" t="s">
        <v>217</v>
      </c>
      <c r="E2618" s="3" t="str">
        <f>INDEX(光放段!$G$4:$G$237,MATCH(纤芯!G2618,光放段!$C$4:$C$237,0))</f>
        <v>山东二干|济南青岛3号管道光缆:潍坊四平路-青岛辽阳东路</v>
      </c>
      <c r="F2618" s="3">
        <f>INDEX(光放段!$I$4:$I$237,MATCH(纤芯!H2618,光放段!$B$4:$B$237,0))</f>
        <v>37017300000</v>
      </c>
      <c r="G2618" s="3" t="str">
        <f t="shared" si="200"/>
        <v>山东二干|济南青岛3号管道光缆:潍坊四平路-高密</v>
      </c>
      <c r="H2618" s="3">
        <f>INDEX(光放段!$B$4:$B$237,MATCH(纤芯!G2618,光放段!$C$4:$C$237,0))</f>
        <v>37017301000</v>
      </c>
      <c r="I2618" s="3" t="str">
        <f t="shared" si="201"/>
        <v>济南青岛3号管道光缆</v>
      </c>
      <c r="J2618" s="3" t="str">
        <f>INDEX(子缆名称!$B$4:$B$29,纤芯!M2618)</f>
        <v>H缆</v>
      </c>
      <c r="K2618" s="3">
        <v>89</v>
      </c>
      <c r="L2618" s="3">
        <f t="shared" si="202"/>
        <v>5</v>
      </c>
      <c r="M2618" s="3">
        <f t="shared" si="203"/>
        <v>8</v>
      </c>
      <c r="N2618" s="3" t="s">
        <v>66</v>
      </c>
      <c r="O2618" s="3">
        <f>COUNTIF([1]局站!$D$4:$D$172,"="&amp;N2618)</f>
        <v>1</v>
      </c>
      <c r="P2618" s="3">
        <v>0</v>
      </c>
      <c r="Q2618" s="3">
        <v>0</v>
      </c>
      <c r="R2618" s="3">
        <v>0</v>
      </c>
      <c r="S2618" s="3" t="s">
        <v>60</v>
      </c>
      <c r="T2618" s="3">
        <f>COUNTIF([1]局站!$D$4:$D$172,"="&amp;S2618)</f>
        <v>1</v>
      </c>
      <c r="U2618" s="3">
        <v>0</v>
      </c>
      <c r="V2618" s="3">
        <v>0</v>
      </c>
      <c r="W2618" s="3">
        <v>0</v>
      </c>
      <c r="X2618" s="3" t="s">
        <v>1214</v>
      </c>
      <c r="Y2618" s="3" t="s">
        <v>880</v>
      </c>
      <c r="Z2618" s="3" t="str">
        <f>INDEX(业务类型!$C$4:$C$8,MATCH(纤芯!Y2618,业务类型!$B$4:$B$8,0))</f>
        <v>IDLE</v>
      </c>
      <c r="AA2618" s="3"/>
    </row>
    <row r="2619" spans="1:27" ht="33" x14ac:dyDescent="0.2">
      <c r="A2619" s="3">
        <v>2616</v>
      </c>
      <c r="B2619" s="3">
        <f t="shared" si="204"/>
        <v>37017301090</v>
      </c>
      <c r="C2619" s="3" t="s">
        <v>1166</v>
      </c>
      <c r="D2619" s="3" t="s">
        <v>217</v>
      </c>
      <c r="E2619" s="3" t="str">
        <f>INDEX(光放段!$G$4:$G$237,MATCH(纤芯!G2619,光放段!$C$4:$C$237,0))</f>
        <v>山东二干|济南青岛3号管道光缆:潍坊四平路-青岛辽阳东路</v>
      </c>
      <c r="F2619" s="3">
        <f>INDEX(光放段!$I$4:$I$237,MATCH(纤芯!H2619,光放段!$B$4:$B$237,0))</f>
        <v>37017300000</v>
      </c>
      <c r="G2619" s="3" t="str">
        <f t="shared" si="200"/>
        <v>山东二干|济南青岛3号管道光缆:潍坊四平路-高密</v>
      </c>
      <c r="H2619" s="3">
        <f>INDEX(光放段!$B$4:$B$237,MATCH(纤芯!G2619,光放段!$C$4:$C$237,0))</f>
        <v>37017301000</v>
      </c>
      <c r="I2619" s="3" t="str">
        <f t="shared" si="201"/>
        <v>济南青岛3号管道光缆</v>
      </c>
      <c r="J2619" s="3" t="str">
        <f>INDEX(子缆名称!$B$4:$B$29,纤芯!M2619)</f>
        <v>H缆</v>
      </c>
      <c r="K2619" s="3">
        <v>90</v>
      </c>
      <c r="L2619" s="3">
        <f t="shared" si="202"/>
        <v>6</v>
      </c>
      <c r="M2619" s="3">
        <f t="shared" si="203"/>
        <v>8</v>
      </c>
      <c r="N2619" s="3" t="s">
        <v>66</v>
      </c>
      <c r="O2619" s="3">
        <f>COUNTIF([1]局站!$D$4:$D$172,"="&amp;N2619)</f>
        <v>1</v>
      </c>
      <c r="P2619" s="3">
        <v>0</v>
      </c>
      <c r="Q2619" s="3">
        <v>0</v>
      </c>
      <c r="R2619" s="3">
        <v>0</v>
      </c>
      <c r="S2619" s="3" t="s">
        <v>60</v>
      </c>
      <c r="T2619" s="3">
        <f>COUNTIF([1]局站!$D$4:$D$172,"="&amp;S2619)</f>
        <v>1</v>
      </c>
      <c r="U2619" s="3">
        <v>0</v>
      </c>
      <c r="V2619" s="3">
        <v>0</v>
      </c>
      <c r="W2619" s="3">
        <v>0</v>
      </c>
      <c r="X2619" s="3" t="s">
        <v>1214</v>
      </c>
      <c r="Y2619" s="3" t="s">
        <v>880</v>
      </c>
      <c r="Z2619" s="3" t="str">
        <f>INDEX(业务类型!$C$4:$C$8,MATCH(纤芯!Y2619,业务类型!$B$4:$B$8,0))</f>
        <v>IDLE</v>
      </c>
      <c r="AA2619" s="3"/>
    </row>
    <row r="2620" spans="1:27" ht="33" x14ac:dyDescent="0.2">
      <c r="A2620" s="3">
        <v>2617</v>
      </c>
      <c r="B2620" s="3">
        <f t="shared" si="204"/>
        <v>37017301091</v>
      </c>
      <c r="C2620" s="3" t="s">
        <v>1166</v>
      </c>
      <c r="D2620" s="3" t="s">
        <v>217</v>
      </c>
      <c r="E2620" s="3" t="str">
        <f>INDEX(光放段!$G$4:$G$237,MATCH(纤芯!G2620,光放段!$C$4:$C$237,0))</f>
        <v>山东二干|济南青岛3号管道光缆:潍坊四平路-青岛辽阳东路</v>
      </c>
      <c r="F2620" s="3">
        <f>INDEX(光放段!$I$4:$I$237,MATCH(纤芯!H2620,光放段!$B$4:$B$237,0))</f>
        <v>37017300000</v>
      </c>
      <c r="G2620" s="3" t="str">
        <f t="shared" si="200"/>
        <v>山东二干|济南青岛3号管道光缆:潍坊四平路-高密</v>
      </c>
      <c r="H2620" s="3">
        <f>INDEX(光放段!$B$4:$B$237,MATCH(纤芯!G2620,光放段!$C$4:$C$237,0))</f>
        <v>37017301000</v>
      </c>
      <c r="I2620" s="3" t="str">
        <f t="shared" si="201"/>
        <v>济南青岛3号管道光缆</v>
      </c>
      <c r="J2620" s="3" t="str">
        <f>INDEX(子缆名称!$B$4:$B$29,纤芯!M2620)</f>
        <v>H缆</v>
      </c>
      <c r="K2620" s="3">
        <v>91</v>
      </c>
      <c r="L2620" s="3">
        <f t="shared" si="202"/>
        <v>7</v>
      </c>
      <c r="M2620" s="3">
        <f t="shared" si="203"/>
        <v>8</v>
      </c>
      <c r="N2620" s="3" t="s">
        <v>66</v>
      </c>
      <c r="O2620" s="3">
        <f>COUNTIF([1]局站!$D$4:$D$172,"="&amp;N2620)</f>
        <v>1</v>
      </c>
      <c r="P2620" s="3">
        <v>0</v>
      </c>
      <c r="Q2620" s="3">
        <v>0</v>
      </c>
      <c r="R2620" s="3">
        <v>0</v>
      </c>
      <c r="S2620" s="3" t="s">
        <v>60</v>
      </c>
      <c r="T2620" s="3">
        <f>COUNTIF([1]局站!$D$4:$D$172,"="&amp;S2620)</f>
        <v>1</v>
      </c>
      <c r="U2620" s="3">
        <v>0</v>
      </c>
      <c r="V2620" s="3">
        <v>0</v>
      </c>
      <c r="W2620" s="3">
        <v>0</v>
      </c>
      <c r="X2620" s="3" t="s">
        <v>1214</v>
      </c>
      <c r="Y2620" s="3" t="s">
        <v>880</v>
      </c>
      <c r="Z2620" s="3" t="str">
        <f>INDEX(业务类型!$C$4:$C$8,MATCH(纤芯!Y2620,业务类型!$B$4:$B$8,0))</f>
        <v>IDLE</v>
      </c>
      <c r="AA2620" s="3"/>
    </row>
    <row r="2621" spans="1:27" ht="33" x14ac:dyDescent="0.2">
      <c r="A2621" s="3">
        <v>2618</v>
      </c>
      <c r="B2621" s="3">
        <f t="shared" si="204"/>
        <v>37017301092</v>
      </c>
      <c r="C2621" s="3" t="s">
        <v>1166</v>
      </c>
      <c r="D2621" s="3" t="s">
        <v>217</v>
      </c>
      <c r="E2621" s="3" t="str">
        <f>INDEX(光放段!$G$4:$G$237,MATCH(纤芯!G2621,光放段!$C$4:$C$237,0))</f>
        <v>山东二干|济南青岛3号管道光缆:潍坊四平路-青岛辽阳东路</v>
      </c>
      <c r="F2621" s="3">
        <f>INDEX(光放段!$I$4:$I$237,MATCH(纤芯!H2621,光放段!$B$4:$B$237,0))</f>
        <v>37017300000</v>
      </c>
      <c r="G2621" s="3" t="str">
        <f t="shared" si="200"/>
        <v>山东二干|济南青岛3号管道光缆:潍坊四平路-高密</v>
      </c>
      <c r="H2621" s="3">
        <f>INDEX(光放段!$B$4:$B$237,MATCH(纤芯!G2621,光放段!$C$4:$C$237,0))</f>
        <v>37017301000</v>
      </c>
      <c r="I2621" s="3" t="str">
        <f t="shared" si="201"/>
        <v>济南青岛3号管道光缆</v>
      </c>
      <c r="J2621" s="3" t="str">
        <f>INDEX(子缆名称!$B$4:$B$29,纤芯!M2621)</f>
        <v>H缆</v>
      </c>
      <c r="K2621" s="3">
        <v>92</v>
      </c>
      <c r="L2621" s="3">
        <f t="shared" si="202"/>
        <v>8</v>
      </c>
      <c r="M2621" s="3">
        <f t="shared" si="203"/>
        <v>8</v>
      </c>
      <c r="N2621" s="3" t="s">
        <v>66</v>
      </c>
      <c r="O2621" s="3">
        <f>COUNTIF([1]局站!$D$4:$D$172,"="&amp;N2621)</f>
        <v>1</v>
      </c>
      <c r="P2621" s="3">
        <v>0</v>
      </c>
      <c r="Q2621" s="3">
        <v>0</v>
      </c>
      <c r="R2621" s="3">
        <v>0</v>
      </c>
      <c r="S2621" s="3" t="s">
        <v>60</v>
      </c>
      <c r="T2621" s="3">
        <f>COUNTIF([1]局站!$D$4:$D$172,"="&amp;S2621)</f>
        <v>1</v>
      </c>
      <c r="U2621" s="3">
        <v>0</v>
      </c>
      <c r="V2621" s="3">
        <v>0</v>
      </c>
      <c r="W2621" s="3">
        <v>0</v>
      </c>
      <c r="X2621" s="3" t="s">
        <v>1214</v>
      </c>
      <c r="Y2621" s="3" t="s">
        <v>880</v>
      </c>
      <c r="Z2621" s="3" t="str">
        <f>INDEX(业务类型!$C$4:$C$8,MATCH(纤芯!Y2621,业务类型!$B$4:$B$8,0))</f>
        <v>IDLE</v>
      </c>
      <c r="AA2621" s="3"/>
    </row>
    <row r="2622" spans="1:27" ht="33" x14ac:dyDescent="0.2">
      <c r="A2622" s="3">
        <v>2619</v>
      </c>
      <c r="B2622" s="3">
        <f t="shared" si="204"/>
        <v>37017301093</v>
      </c>
      <c r="C2622" s="3" t="s">
        <v>1166</v>
      </c>
      <c r="D2622" s="3" t="s">
        <v>217</v>
      </c>
      <c r="E2622" s="3" t="str">
        <f>INDEX(光放段!$G$4:$G$237,MATCH(纤芯!G2622,光放段!$C$4:$C$237,0))</f>
        <v>山东二干|济南青岛3号管道光缆:潍坊四平路-青岛辽阳东路</v>
      </c>
      <c r="F2622" s="3">
        <f>INDEX(光放段!$I$4:$I$237,MATCH(纤芯!H2622,光放段!$B$4:$B$237,0))</f>
        <v>37017300000</v>
      </c>
      <c r="G2622" s="3" t="str">
        <f t="shared" si="200"/>
        <v>山东二干|济南青岛3号管道光缆:潍坊四平路-高密</v>
      </c>
      <c r="H2622" s="3">
        <f>INDEX(光放段!$B$4:$B$237,MATCH(纤芯!G2622,光放段!$C$4:$C$237,0))</f>
        <v>37017301000</v>
      </c>
      <c r="I2622" s="3" t="str">
        <f t="shared" si="201"/>
        <v>济南青岛3号管道光缆</v>
      </c>
      <c r="J2622" s="3" t="str">
        <f>INDEX(子缆名称!$B$4:$B$29,纤芯!M2622)</f>
        <v>H缆</v>
      </c>
      <c r="K2622" s="3">
        <v>93</v>
      </c>
      <c r="L2622" s="3">
        <f t="shared" si="202"/>
        <v>9</v>
      </c>
      <c r="M2622" s="3">
        <f t="shared" si="203"/>
        <v>8</v>
      </c>
      <c r="N2622" s="3" t="s">
        <v>66</v>
      </c>
      <c r="O2622" s="3">
        <f>COUNTIF([1]局站!$D$4:$D$172,"="&amp;N2622)</f>
        <v>1</v>
      </c>
      <c r="P2622" s="3">
        <v>0</v>
      </c>
      <c r="Q2622" s="3">
        <v>0</v>
      </c>
      <c r="R2622" s="3">
        <v>0</v>
      </c>
      <c r="S2622" s="3" t="s">
        <v>60</v>
      </c>
      <c r="T2622" s="3">
        <f>COUNTIF([1]局站!$D$4:$D$172,"="&amp;S2622)</f>
        <v>1</v>
      </c>
      <c r="U2622" s="3">
        <v>0</v>
      </c>
      <c r="V2622" s="3">
        <v>0</v>
      </c>
      <c r="W2622" s="3">
        <v>0</v>
      </c>
      <c r="X2622" s="3" t="s">
        <v>1214</v>
      </c>
      <c r="Y2622" s="3" t="s">
        <v>880</v>
      </c>
      <c r="Z2622" s="3" t="str">
        <f>INDEX(业务类型!$C$4:$C$8,MATCH(纤芯!Y2622,业务类型!$B$4:$B$8,0))</f>
        <v>IDLE</v>
      </c>
      <c r="AA2622" s="3"/>
    </row>
    <row r="2623" spans="1:27" ht="33" x14ac:dyDescent="0.2">
      <c r="A2623" s="3">
        <v>2620</v>
      </c>
      <c r="B2623" s="3">
        <f t="shared" si="204"/>
        <v>37017301094</v>
      </c>
      <c r="C2623" s="3" t="s">
        <v>1166</v>
      </c>
      <c r="D2623" s="3" t="s">
        <v>217</v>
      </c>
      <c r="E2623" s="3" t="str">
        <f>INDEX(光放段!$G$4:$G$237,MATCH(纤芯!G2623,光放段!$C$4:$C$237,0))</f>
        <v>山东二干|济南青岛3号管道光缆:潍坊四平路-青岛辽阳东路</v>
      </c>
      <c r="F2623" s="3">
        <f>INDEX(光放段!$I$4:$I$237,MATCH(纤芯!H2623,光放段!$B$4:$B$237,0))</f>
        <v>37017300000</v>
      </c>
      <c r="G2623" s="3" t="str">
        <f t="shared" si="200"/>
        <v>山东二干|济南青岛3号管道光缆:潍坊四平路-高密</v>
      </c>
      <c r="H2623" s="3">
        <f>INDEX(光放段!$B$4:$B$237,MATCH(纤芯!G2623,光放段!$C$4:$C$237,0))</f>
        <v>37017301000</v>
      </c>
      <c r="I2623" s="3" t="str">
        <f t="shared" si="201"/>
        <v>济南青岛3号管道光缆</v>
      </c>
      <c r="J2623" s="3" t="str">
        <f>INDEX(子缆名称!$B$4:$B$29,纤芯!M2623)</f>
        <v>H缆</v>
      </c>
      <c r="K2623" s="3">
        <v>94</v>
      </c>
      <c r="L2623" s="3">
        <f t="shared" si="202"/>
        <v>10</v>
      </c>
      <c r="M2623" s="3">
        <f t="shared" si="203"/>
        <v>8</v>
      </c>
      <c r="N2623" s="3" t="s">
        <v>66</v>
      </c>
      <c r="O2623" s="3">
        <f>COUNTIF([1]局站!$D$4:$D$172,"="&amp;N2623)</f>
        <v>1</v>
      </c>
      <c r="P2623" s="3">
        <v>0</v>
      </c>
      <c r="Q2623" s="3">
        <v>0</v>
      </c>
      <c r="R2623" s="3">
        <v>0</v>
      </c>
      <c r="S2623" s="3" t="s">
        <v>60</v>
      </c>
      <c r="T2623" s="3">
        <f>COUNTIF([1]局站!$D$4:$D$172,"="&amp;S2623)</f>
        <v>1</v>
      </c>
      <c r="U2623" s="3">
        <v>0</v>
      </c>
      <c r="V2623" s="3">
        <v>0</v>
      </c>
      <c r="W2623" s="3">
        <v>0</v>
      </c>
      <c r="X2623" s="3" t="s">
        <v>1214</v>
      </c>
      <c r="Y2623" s="3" t="s">
        <v>880</v>
      </c>
      <c r="Z2623" s="3" t="str">
        <f>INDEX(业务类型!$C$4:$C$8,MATCH(纤芯!Y2623,业务类型!$B$4:$B$8,0))</f>
        <v>IDLE</v>
      </c>
      <c r="AA2623" s="3"/>
    </row>
    <row r="2624" spans="1:27" ht="33" x14ac:dyDescent="0.2">
      <c r="A2624" s="3">
        <v>2621</v>
      </c>
      <c r="B2624" s="3">
        <f t="shared" si="204"/>
        <v>37017301095</v>
      </c>
      <c r="C2624" s="3" t="s">
        <v>1166</v>
      </c>
      <c r="D2624" s="3" t="s">
        <v>217</v>
      </c>
      <c r="E2624" s="3" t="str">
        <f>INDEX(光放段!$G$4:$G$237,MATCH(纤芯!G2624,光放段!$C$4:$C$237,0))</f>
        <v>山东二干|济南青岛3号管道光缆:潍坊四平路-青岛辽阳东路</v>
      </c>
      <c r="F2624" s="3">
        <f>INDEX(光放段!$I$4:$I$237,MATCH(纤芯!H2624,光放段!$B$4:$B$237,0))</f>
        <v>37017300000</v>
      </c>
      <c r="G2624" s="3" t="str">
        <f t="shared" si="200"/>
        <v>山东二干|济南青岛3号管道光缆:潍坊四平路-高密</v>
      </c>
      <c r="H2624" s="3">
        <f>INDEX(光放段!$B$4:$B$237,MATCH(纤芯!G2624,光放段!$C$4:$C$237,0))</f>
        <v>37017301000</v>
      </c>
      <c r="I2624" s="3" t="str">
        <f t="shared" si="201"/>
        <v>济南青岛3号管道光缆</v>
      </c>
      <c r="J2624" s="3" t="str">
        <f>INDEX(子缆名称!$B$4:$B$29,纤芯!M2624)</f>
        <v>H缆</v>
      </c>
      <c r="K2624" s="3">
        <v>95</v>
      </c>
      <c r="L2624" s="3">
        <f t="shared" si="202"/>
        <v>11</v>
      </c>
      <c r="M2624" s="3">
        <f t="shared" si="203"/>
        <v>8</v>
      </c>
      <c r="N2624" s="3" t="s">
        <v>66</v>
      </c>
      <c r="O2624" s="3">
        <f>COUNTIF([1]局站!$D$4:$D$172,"="&amp;N2624)</f>
        <v>1</v>
      </c>
      <c r="P2624" s="3">
        <v>0</v>
      </c>
      <c r="Q2624" s="3">
        <v>0</v>
      </c>
      <c r="R2624" s="3">
        <v>0</v>
      </c>
      <c r="S2624" s="3" t="s">
        <v>60</v>
      </c>
      <c r="T2624" s="3">
        <f>COUNTIF([1]局站!$D$4:$D$172,"="&amp;S2624)</f>
        <v>1</v>
      </c>
      <c r="U2624" s="3">
        <v>0</v>
      </c>
      <c r="V2624" s="3">
        <v>0</v>
      </c>
      <c r="W2624" s="3">
        <v>0</v>
      </c>
      <c r="X2624" s="3" t="s">
        <v>1214</v>
      </c>
      <c r="Y2624" s="3" t="s">
        <v>880</v>
      </c>
      <c r="Z2624" s="3" t="str">
        <f>INDEX(业务类型!$C$4:$C$8,MATCH(纤芯!Y2624,业务类型!$B$4:$B$8,0))</f>
        <v>IDLE</v>
      </c>
      <c r="AA2624" s="3"/>
    </row>
    <row r="2625" spans="1:27" ht="33" x14ac:dyDescent="0.2">
      <c r="A2625" s="3">
        <v>2622</v>
      </c>
      <c r="B2625" s="3">
        <f t="shared" si="204"/>
        <v>37017301096</v>
      </c>
      <c r="C2625" s="3" t="s">
        <v>1166</v>
      </c>
      <c r="D2625" s="3" t="s">
        <v>217</v>
      </c>
      <c r="E2625" s="3" t="str">
        <f>INDEX(光放段!$G$4:$G$237,MATCH(纤芯!G2625,光放段!$C$4:$C$237,0))</f>
        <v>山东二干|济南青岛3号管道光缆:潍坊四平路-青岛辽阳东路</v>
      </c>
      <c r="F2625" s="3">
        <f>INDEX(光放段!$I$4:$I$237,MATCH(纤芯!H2625,光放段!$B$4:$B$237,0))</f>
        <v>37017300000</v>
      </c>
      <c r="G2625" s="3" t="str">
        <f t="shared" si="200"/>
        <v>山东二干|济南青岛3号管道光缆:潍坊四平路-高密</v>
      </c>
      <c r="H2625" s="3">
        <f>INDEX(光放段!$B$4:$B$237,MATCH(纤芯!G2625,光放段!$C$4:$C$237,0))</f>
        <v>37017301000</v>
      </c>
      <c r="I2625" s="3" t="str">
        <f t="shared" si="201"/>
        <v>济南青岛3号管道光缆</v>
      </c>
      <c r="J2625" s="3" t="str">
        <f>INDEX(子缆名称!$B$4:$B$29,纤芯!M2625)</f>
        <v>H缆</v>
      </c>
      <c r="K2625" s="3">
        <v>96</v>
      </c>
      <c r="L2625" s="3">
        <f t="shared" si="202"/>
        <v>12</v>
      </c>
      <c r="M2625" s="3">
        <f t="shared" si="203"/>
        <v>8</v>
      </c>
      <c r="N2625" s="3" t="s">
        <v>66</v>
      </c>
      <c r="O2625" s="3">
        <f>COUNTIF([1]局站!$D$4:$D$172,"="&amp;N2625)</f>
        <v>1</v>
      </c>
      <c r="P2625" s="3">
        <v>0</v>
      </c>
      <c r="Q2625" s="3">
        <v>0</v>
      </c>
      <c r="R2625" s="3">
        <v>0</v>
      </c>
      <c r="S2625" s="3" t="s">
        <v>60</v>
      </c>
      <c r="T2625" s="3">
        <f>COUNTIF([1]局站!$D$4:$D$172,"="&amp;S2625)</f>
        <v>1</v>
      </c>
      <c r="U2625" s="3">
        <v>0</v>
      </c>
      <c r="V2625" s="3">
        <v>0</v>
      </c>
      <c r="W2625" s="3">
        <v>0</v>
      </c>
      <c r="X2625" s="3" t="s">
        <v>1214</v>
      </c>
      <c r="Y2625" s="3" t="s">
        <v>881</v>
      </c>
      <c r="Z2625" s="3" t="str">
        <f>INDEX(业务类型!$C$4:$C$8,MATCH(纤芯!Y2625,业务类型!$B$4:$B$8,0))</f>
        <v>OTHER</v>
      </c>
      <c r="AA2625" s="3" t="s">
        <v>1000</v>
      </c>
    </row>
    <row r="2626" spans="1:27" ht="33" x14ac:dyDescent="0.2">
      <c r="A2626" s="3">
        <v>2623</v>
      </c>
      <c r="B2626" s="3">
        <f t="shared" si="204"/>
        <v>37017302001</v>
      </c>
      <c r="C2626" s="3" t="s">
        <v>1166</v>
      </c>
      <c r="D2626" s="3" t="s">
        <v>217</v>
      </c>
      <c r="E2626" s="3" t="str">
        <f>INDEX(光放段!$G$4:$G$237,MATCH(纤芯!G2626,光放段!$C$4:$C$237,0))</f>
        <v>山东二干|济南青岛3号管道光缆:潍坊四平路-青岛辽阳东路</v>
      </c>
      <c r="F2626" s="3">
        <f>INDEX(光放段!$I$4:$I$237,MATCH(纤芯!H2626,光放段!$B$4:$B$237,0))</f>
        <v>37017300000</v>
      </c>
      <c r="G2626" s="3" t="str">
        <f t="shared" si="200"/>
        <v>山东二干|济南青岛3号管道光缆:高密-城阳</v>
      </c>
      <c r="H2626" s="3">
        <f>INDEX(光放段!$B$4:$B$237,MATCH(纤芯!G2626,光放段!$C$4:$C$237,0))</f>
        <v>37017302000</v>
      </c>
      <c r="I2626" s="3" t="str">
        <f t="shared" si="201"/>
        <v>济南青岛3号管道光缆</v>
      </c>
      <c r="J2626" s="3" t="str">
        <f>INDEX(子缆名称!$B$4:$B$29,纤芯!M2626)</f>
        <v>A缆</v>
      </c>
      <c r="K2626" s="3">
        <v>1</v>
      </c>
      <c r="L2626" s="3">
        <f t="shared" si="202"/>
        <v>1</v>
      </c>
      <c r="M2626" s="3">
        <f t="shared" si="203"/>
        <v>1</v>
      </c>
      <c r="N2626" s="3" t="s">
        <v>60</v>
      </c>
      <c r="O2626" s="3">
        <f>COUNTIF([1]局站!$D$4:$D$172,"="&amp;N2626)</f>
        <v>1</v>
      </c>
      <c r="P2626" s="3">
        <v>0</v>
      </c>
      <c r="Q2626" s="3">
        <v>0</v>
      </c>
      <c r="R2626" s="3">
        <v>0</v>
      </c>
      <c r="S2626" s="3" t="s">
        <v>62</v>
      </c>
      <c r="T2626" s="3">
        <f>COUNTIF([1]局站!$D$4:$D$172,"="&amp;S2626)</f>
        <v>1</v>
      </c>
      <c r="U2626" s="3">
        <v>0</v>
      </c>
      <c r="V2626" s="3">
        <v>0</v>
      </c>
      <c r="W2626" s="3">
        <v>0</v>
      </c>
      <c r="X2626" s="3" t="s">
        <v>1214</v>
      </c>
      <c r="Y2626" s="3" t="s">
        <v>880</v>
      </c>
      <c r="Z2626" s="3" t="str">
        <f>INDEX(业务类型!$C$4:$C$8,MATCH(纤芯!Y2626,业务类型!$B$4:$B$8,0))</f>
        <v>IDLE</v>
      </c>
      <c r="AA2626" s="3"/>
    </row>
    <row r="2627" spans="1:27" ht="33" x14ac:dyDescent="0.2">
      <c r="A2627" s="3">
        <v>2624</v>
      </c>
      <c r="B2627" s="3">
        <f t="shared" si="204"/>
        <v>37017302002</v>
      </c>
      <c r="C2627" s="3" t="s">
        <v>1166</v>
      </c>
      <c r="D2627" s="3" t="s">
        <v>217</v>
      </c>
      <c r="E2627" s="3" t="str">
        <f>INDEX(光放段!$G$4:$G$237,MATCH(纤芯!G2627,光放段!$C$4:$C$237,0))</f>
        <v>山东二干|济南青岛3号管道光缆:潍坊四平路-青岛辽阳东路</v>
      </c>
      <c r="F2627" s="3">
        <f>INDEX(光放段!$I$4:$I$237,MATCH(纤芯!H2627,光放段!$B$4:$B$237,0))</f>
        <v>37017300000</v>
      </c>
      <c r="G2627" s="3" t="str">
        <f t="shared" si="200"/>
        <v>山东二干|济南青岛3号管道光缆:高密-城阳</v>
      </c>
      <c r="H2627" s="3">
        <f>INDEX(光放段!$B$4:$B$237,MATCH(纤芯!G2627,光放段!$C$4:$C$237,0))</f>
        <v>37017302000</v>
      </c>
      <c r="I2627" s="3" t="str">
        <f t="shared" si="201"/>
        <v>济南青岛3号管道光缆</v>
      </c>
      <c r="J2627" s="3" t="str">
        <f>INDEX(子缆名称!$B$4:$B$29,纤芯!M2627)</f>
        <v>A缆</v>
      </c>
      <c r="K2627" s="3">
        <v>2</v>
      </c>
      <c r="L2627" s="3">
        <f t="shared" si="202"/>
        <v>2</v>
      </c>
      <c r="M2627" s="3">
        <f t="shared" si="203"/>
        <v>1</v>
      </c>
      <c r="N2627" s="3" t="s">
        <v>60</v>
      </c>
      <c r="O2627" s="3">
        <f>COUNTIF([1]局站!$D$4:$D$172,"="&amp;N2627)</f>
        <v>1</v>
      </c>
      <c r="P2627" s="3">
        <v>0</v>
      </c>
      <c r="Q2627" s="3">
        <v>0</v>
      </c>
      <c r="R2627" s="3">
        <v>0</v>
      </c>
      <c r="S2627" s="3" t="s">
        <v>62</v>
      </c>
      <c r="T2627" s="3">
        <f>COUNTIF([1]局站!$D$4:$D$172,"="&amp;S2627)</f>
        <v>1</v>
      </c>
      <c r="U2627" s="3">
        <v>0</v>
      </c>
      <c r="V2627" s="3">
        <v>0</v>
      </c>
      <c r="W2627" s="3">
        <v>0</v>
      </c>
      <c r="X2627" s="3" t="s">
        <v>1214</v>
      </c>
      <c r="Y2627" s="3" t="s">
        <v>880</v>
      </c>
      <c r="Z2627" s="3" t="str">
        <f>INDEX(业务类型!$C$4:$C$8,MATCH(纤芯!Y2627,业务类型!$B$4:$B$8,0))</f>
        <v>IDLE</v>
      </c>
      <c r="AA2627" s="3"/>
    </row>
    <row r="2628" spans="1:27" ht="33" x14ac:dyDescent="0.2">
      <c r="A2628" s="3">
        <v>2625</v>
      </c>
      <c r="B2628" s="3">
        <f t="shared" si="204"/>
        <v>37017302003</v>
      </c>
      <c r="C2628" s="3" t="s">
        <v>1166</v>
      </c>
      <c r="D2628" s="3" t="s">
        <v>217</v>
      </c>
      <c r="E2628" s="3" t="str">
        <f>INDEX(光放段!$G$4:$G$237,MATCH(纤芯!G2628,光放段!$C$4:$C$237,0))</f>
        <v>山东二干|济南青岛3号管道光缆:潍坊四平路-青岛辽阳东路</v>
      </c>
      <c r="F2628" s="3">
        <f>INDEX(光放段!$I$4:$I$237,MATCH(纤芯!H2628,光放段!$B$4:$B$237,0))</f>
        <v>37017300000</v>
      </c>
      <c r="G2628" s="3" t="str">
        <f t="shared" si="200"/>
        <v>山东二干|济南青岛3号管道光缆:高密-城阳</v>
      </c>
      <c r="H2628" s="3">
        <f>INDEX(光放段!$B$4:$B$237,MATCH(纤芯!G2628,光放段!$C$4:$C$237,0))</f>
        <v>37017302000</v>
      </c>
      <c r="I2628" s="3" t="str">
        <f t="shared" si="201"/>
        <v>济南青岛3号管道光缆</v>
      </c>
      <c r="J2628" s="3" t="str">
        <f>INDEX(子缆名称!$B$4:$B$29,纤芯!M2628)</f>
        <v>A缆</v>
      </c>
      <c r="K2628" s="3">
        <v>3</v>
      </c>
      <c r="L2628" s="3">
        <f t="shared" si="202"/>
        <v>3</v>
      </c>
      <c r="M2628" s="3">
        <f t="shared" si="203"/>
        <v>1</v>
      </c>
      <c r="N2628" s="3" t="s">
        <v>60</v>
      </c>
      <c r="O2628" s="3">
        <f>COUNTIF([1]局站!$D$4:$D$172,"="&amp;N2628)</f>
        <v>1</v>
      </c>
      <c r="P2628" s="3">
        <v>0</v>
      </c>
      <c r="Q2628" s="3">
        <v>0</v>
      </c>
      <c r="R2628" s="3">
        <v>0</v>
      </c>
      <c r="S2628" s="3" t="s">
        <v>62</v>
      </c>
      <c r="T2628" s="3">
        <f>COUNTIF([1]局站!$D$4:$D$172,"="&amp;S2628)</f>
        <v>1</v>
      </c>
      <c r="U2628" s="3">
        <v>0</v>
      </c>
      <c r="V2628" s="3">
        <v>0</v>
      </c>
      <c r="W2628" s="3">
        <v>0</v>
      </c>
      <c r="X2628" s="3" t="s">
        <v>1214</v>
      </c>
      <c r="Y2628" s="3" t="s">
        <v>880</v>
      </c>
      <c r="Z2628" s="3" t="str">
        <f>INDEX(业务类型!$C$4:$C$8,MATCH(纤芯!Y2628,业务类型!$B$4:$B$8,0))</f>
        <v>IDLE</v>
      </c>
      <c r="AA2628" s="3"/>
    </row>
    <row r="2629" spans="1:27" ht="33" x14ac:dyDescent="0.2">
      <c r="A2629" s="3">
        <v>2626</v>
      </c>
      <c r="B2629" s="3">
        <f t="shared" si="204"/>
        <v>37017302004</v>
      </c>
      <c r="C2629" s="3" t="s">
        <v>1166</v>
      </c>
      <c r="D2629" s="3" t="s">
        <v>217</v>
      </c>
      <c r="E2629" s="3" t="str">
        <f>INDEX(光放段!$G$4:$G$237,MATCH(纤芯!G2629,光放段!$C$4:$C$237,0))</f>
        <v>山东二干|济南青岛3号管道光缆:潍坊四平路-青岛辽阳东路</v>
      </c>
      <c r="F2629" s="3">
        <f>INDEX(光放段!$I$4:$I$237,MATCH(纤芯!H2629,光放段!$B$4:$B$237,0))</f>
        <v>37017300000</v>
      </c>
      <c r="G2629" s="3" t="str">
        <f t="shared" ref="G2629:G2692" si="205">C2629&amp;"|"&amp;D2629&amp;":"&amp;N2629&amp;"-"&amp;S2629</f>
        <v>山东二干|济南青岛3号管道光缆:高密-城阳</v>
      </c>
      <c r="H2629" s="3">
        <f>INDEX(光放段!$B$4:$B$237,MATCH(纤芯!G2629,光放段!$C$4:$C$237,0))</f>
        <v>37017302000</v>
      </c>
      <c r="I2629" s="3" t="str">
        <f t="shared" ref="I2629:I2692" si="206">D2629</f>
        <v>济南青岛3号管道光缆</v>
      </c>
      <c r="J2629" s="3" t="str">
        <f>INDEX(子缆名称!$B$4:$B$29,纤芯!M2629)</f>
        <v>A缆</v>
      </c>
      <c r="K2629" s="3">
        <v>4</v>
      </c>
      <c r="L2629" s="3">
        <f t="shared" ref="L2629:L2692" si="207">MOD(K2629-1,12)+1</f>
        <v>4</v>
      </c>
      <c r="M2629" s="3">
        <f t="shared" ref="M2629:M2692" si="208">INT((K2629-1)/12)+1</f>
        <v>1</v>
      </c>
      <c r="N2629" s="3" t="s">
        <v>60</v>
      </c>
      <c r="O2629" s="3">
        <f>COUNTIF([1]局站!$D$4:$D$172,"="&amp;N2629)</f>
        <v>1</v>
      </c>
      <c r="P2629" s="3">
        <v>0</v>
      </c>
      <c r="Q2629" s="3">
        <v>0</v>
      </c>
      <c r="R2629" s="3">
        <v>0</v>
      </c>
      <c r="S2629" s="3" t="s">
        <v>62</v>
      </c>
      <c r="T2629" s="3">
        <f>COUNTIF([1]局站!$D$4:$D$172,"="&amp;S2629)</f>
        <v>1</v>
      </c>
      <c r="U2629" s="3">
        <v>0</v>
      </c>
      <c r="V2629" s="3">
        <v>0</v>
      </c>
      <c r="W2629" s="3">
        <v>0</v>
      </c>
      <c r="X2629" s="3" t="s">
        <v>1214</v>
      </c>
      <c r="Y2629" s="3" t="s">
        <v>880</v>
      </c>
      <c r="Z2629" s="3" t="str">
        <f>INDEX(业务类型!$C$4:$C$8,MATCH(纤芯!Y2629,业务类型!$B$4:$B$8,0))</f>
        <v>IDLE</v>
      </c>
      <c r="AA2629" s="3"/>
    </row>
    <row r="2630" spans="1:27" ht="33" x14ac:dyDescent="0.2">
      <c r="A2630" s="3">
        <v>2627</v>
      </c>
      <c r="B2630" s="3">
        <f t="shared" si="204"/>
        <v>37017302005</v>
      </c>
      <c r="C2630" s="3" t="s">
        <v>1166</v>
      </c>
      <c r="D2630" s="3" t="s">
        <v>217</v>
      </c>
      <c r="E2630" s="3" t="str">
        <f>INDEX(光放段!$G$4:$G$237,MATCH(纤芯!G2630,光放段!$C$4:$C$237,0))</f>
        <v>山东二干|济南青岛3号管道光缆:潍坊四平路-青岛辽阳东路</v>
      </c>
      <c r="F2630" s="3">
        <f>INDEX(光放段!$I$4:$I$237,MATCH(纤芯!H2630,光放段!$B$4:$B$237,0))</f>
        <v>37017300000</v>
      </c>
      <c r="G2630" s="3" t="str">
        <f t="shared" si="205"/>
        <v>山东二干|济南青岛3号管道光缆:高密-城阳</v>
      </c>
      <c r="H2630" s="3">
        <f>INDEX(光放段!$B$4:$B$237,MATCH(纤芯!G2630,光放段!$C$4:$C$237,0))</f>
        <v>37017302000</v>
      </c>
      <c r="I2630" s="3" t="str">
        <f t="shared" si="206"/>
        <v>济南青岛3号管道光缆</v>
      </c>
      <c r="J2630" s="3" t="str">
        <f>INDEX(子缆名称!$B$4:$B$29,纤芯!M2630)</f>
        <v>A缆</v>
      </c>
      <c r="K2630" s="3">
        <v>5</v>
      </c>
      <c r="L2630" s="3">
        <f t="shared" si="207"/>
        <v>5</v>
      </c>
      <c r="M2630" s="3">
        <f t="shared" si="208"/>
        <v>1</v>
      </c>
      <c r="N2630" s="3" t="s">
        <v>60</v>
      </c>
      <c r="O2630" s="3">
        <f>COUNTIF([1]局站!$D$4:$D$172,"="&amp;N2630)</f>
        <v>1</v>
      </c>
      <c r="P2630" s="3">
        <v>0</v>
      </c>
      <c r="Q2630" s="3">
        <v>0</v>
      </c>
      <c r="R2630" s="3">
        <v>0</v>
      </c>
      <c r="S2630" s="3" t="s">
        <v>62</v>
      </c>
      <c r="T2630" s="3">
        <f>COUNTIF([1]局站!$D$4:$D$172,"="&amp;S2630)</f>
        <v>1</v>
      </c>
      <c r="U2630" s="3">
        <v>0</v>
      </c>
      <c r="V2630" s="3">
        <v>0</v>
      </c>
      <c r="W2630" s="3">
        <v>0</v>
      </c>
      <c r="X2630" s="3" t="s">
        <v>1214</v>
      </c>
      <c r="Y2630" s="3" t="s">
        <v>880</v>
      </c>
      <c r="Z2630" s="3" t="str">
        <f>INDEX(业务类型!$C$4:$C$8,MATCH(纤芯!Y2630,业务类型!$B$4:$B$8,0))</f>
        <v>IDLE</v>
      </c>
      <c r="AA2630" s="3"/>
    </row>
    <row r="2631" spans="1:27" ht="33" x14ac:dyDescent="0.2">
      <c r="A2631" s="3">
        <v>2628</v>
      </c>
      <c r="B2631" s="3">
        <f t="shared" si="204"/>
        <v>37017302006</v>
      </c>
      <c r="C2631" s="3" t="s">
        <v>1166</v>
      </c>
      <c r="D2631" s="3" t="s">
        <v>217</v>
      </c>
      <c r="E2631" s="3" t="str">
        <f>INDEX(光放段!$G$4:$G$237,MATCH(纤芯!G2631,光放段!$C$4:$C$237,0))</f>
        <v>山东二干|济南青岛3号管道光缆:潍坊四平路-青岛辽阳东路</v>
      </c>
      <c r="F2631" s="3">
        <f>INDEX(光放段!$I$4:$I$237,MATCH(纤芯!H2631,光放段!$B$4:$B$237,0))</f>
        <v>37017300000</v>
      </c>
      <c r="G2631" s="3" t="str">
        <f t="shared" si="205"/>
        <v>山东二干|济南青岛3号管道光缆:高密-城阳</v>
      </c>
      <c r="H2631" s="3">
        <f>INDEX(光放段!$B$4:$B$237,MATCH(纤芯!G2631,光放段!$C$4:$C$237,0))</f>
        <v>37017302000</v>
      </c>
      <c r="I2631" s="3" t="str">
        <f t="shared" si="206"/>
        <v>济南青岛3号管道光缆</v>
      </c>
      <c r="J2631" s="3" t="str">
        <f>INDEX(子缆名称!$B$4:$B$29,纤芯!M2631)</f>
        <v>A缆</v>
      </c>
      <c r="K2631" s="3">
        <v>6</v>
      </c>
      <c r="L2631" s="3">
        <f t="shared" si="207"/>
        <v>6</v>
      </c>
      <c r="M2631" s="3">
        <f t="shared" si="208"/>
        <v>1</v>
      </c>
      <c r="N2631" s="3" t="s">
        <v>60</v>
      </c>
      <c r="O2631" s="3">
        <f>COUNTIF([1]局站!$D$4:$D$172,"="&amp;N2631)</f>
        <v>1</v>
      </c>
      <c r="P2631" s="3">
        <v>0</v>
      </c>
      <c r="Q2631" s="3">
        <v>0</v>
      </c>
      <c r="R2631" s="3">
        <v>0</v>
      </c>
      <c r="S2631" s="3" t="s">
        <v>62</v>
      </c>
      <c r="T2631" s="3">
        <f>COUNTIF([1]局站!$D$4:$D$172,"="&amp;S2631)</f>
        <v>1</v>
      </c>
      <c r="U2631" s="3">
        <v>0</v>
      </c>
      <c r="V2631" s="3">
        <v>0</v>
      </c>
      <c r="W2631" s="3">
        <v>0</v>
      </c>
      <c r="X2631" s="3" t="s">
        <v>1214</v>
      </c>
      <c r="Y2631" s="3" t="s">
        <v>880</v>
      </c>
      <c r="Z2631" s="3" t="str">
        <f>INDEX(业务类型!$C$4:$C$8,MATCH(纤芯!Y2631,业务类型!$B$4:$B$8,0))</f>
        <v>IDLE</v>
      </c>
      <c r="AA2631" s="3"/>
    </row>
    <row r="2632" spans="1:27" ht="33" x14ac:dyDescent="0.2">
      <c r="A2632" s="3">
        <v>2629</v>
      </c>
      <c r="B2632" s="3">
        <f t="shared" si="204"/>
        <v>37017302007</v>
      </c>
      <c r="C2632" s="3" t="s">
        <v>1166</v>
      </c>
      <c r="D2632" s="3" t="s">
        <v>217</v>
      </c>
      <c r="E2632" s="3" t="str">
        <f>INDEX(光放段!$G$4:$G$237,MATCH(纤芯!G2632,光放段!$C$4:$C$237,0))</f>
        <v>山东二干|济南青岛3号管道光缆:潍坊四平路-青岛辽阳东路</v>
      </c>
      <c r="F2632" s="3">
        <f>INDEX(光放段!$I$4:$I$237,MATCH(纤芯!H2632,光放段!$B$4:$B$237,0))</f>
        <v>37017300000</v>
      </c>
      <c r="G2632" s="3" t="str">
        <f t="shared" si="205"/>
        <v>山东二干|济南青岛3号管道光缆:高密-城阳</v>
      </c>
      <c r="H2632" s="3">
        <f>INDEX(光放段!$B$4:$B$237,MATCH(纤芯!G2632,光放段!$C$4:$C$237,0))</f>
        <v>37017302000</v>
      </c>
      <c r="I2632" s="3" t="str">
        <f t="shared" si="206"/>
        <v>济南青岛3号管道光缆</v>
      </c>
      <c r="J2632" s="3" t="str">
        <f>INDEX(子缆名称!$B$4:$B$29,纤芯!M2632)</f>
        <v>A缆</v>
      </c>
      <c r="K2632" s="3">
        <v>7</v>
      </c>
      <c r="L2632" s="3">
        <f t="shared" si="207"/>
        <v>7</v>
      </c>
      <c r="M2632" s="3">
        <f t="shared" si="208"/>
        <v>1</v>
      </c>
      <c r="N2632" s="3" t="s">
        <v>60</v>
      </c>
      <c r="O2632" s="3">
        <f>COUNTIF([1]局站!$D$4:$D$172,"="&amp;N2632)</f>
        <v>1</v>
      </c>
      <c r="P2632" s="3">
        <v>0</v>
      </c>
      <c r="Q2632" s="3">
        <v>0</v>
      </c>
      <c r="R2632" s="3">
        <v>0</v>
      </c>
      <c r="S2632" s="3" t="s">
        <v>62</v>
      </c>
      <c r="T2632" s="3">
        <f>COUNTIF([1]局站!$D$4:$D$172,"="&amp;S2632)</f>
        <v>1</v>
      </c>
      <c r="U2632" s="3">
        <v>0</v>
      </c>
      <c r="V2632" s="3">
        <v>0</v>
      </c>
      <c r="W2632" s="3">
        <v>0</v>
      </c>
      <c r="X2632" s="3" t="s">
        <v>1214</v>
      </c>
      <c r="Y2632" s="3" t="s">
        <v>880</v>
      </c>
      <c r="Z2632" s="3" t="str">
        <f>INDEX(业务类型!$C$4:$C$8,MATCH(纤芯!Y2632,业务类型!$B$4:$B$8,0))</f>
        <v>IDLE</v>
      </c>
      <c r="AA2632" s="3"/>
    </row>
    <row r="2633" spans="1:27" ht="33" x14ac:dyDescent="0.2">
      <c r="A2633" s="3">
        <v>2630</v>
      </c>
      <c r="B2633" s="3">
        <f t="shared" si="204"/>
        <v>37017302008</v>
      </c>
      <c r="C2633" s="3" t="s">
        <v>1166</v>
      </c>
      <c r="D2633" s="3" t="s">
        <v>217</v>
      </c>
      <c r="E2633" s="3" t="str">
        <f>INDEX(光放段!$G$4:$G$237,MATCH(纤芯!G2633,光放段!$C$4:$C$237,0))</f>
        <v>山东二干|济南青岛3号管道光缆:潍坊四平路-青岛辽阳东路</v>
      </c>
      <c r="F2633" s="3">
        <f>INDEX(光放段!$I$4:$I$237,MATCH(纤芯!H2633,光放段!$B$4:$B$237,0))</f>
        <v>37017300000</v>
      </c>
      <c r="G2633" s="3" t="str">
        <f t="shared" si="205"/>
        <v>山东二干|济南青岛3号管道光缆:高密-城阳</v>
      </c>
      <c r="H2633" s="3">
        <f>INDEX(光放段!$B$4:$B$237,MATCH(纤芯!G2633,光放段!$C$4:$C$237,0))</f>
        <v>37017302000</v>
      </c>
      <c r="I2633" s="3" t="str">
        <f t="shared" si="206"/>
        <v>济南青岛3号管道光缆</v>
      </c>
      <c r="J2633" s="3" t="str">
        <f>INDEX(子缆名称!$B$4:$B$29,纤芯!M2633)</f>
        <v>A缆</v>
      </c>
      <c r="K2633" s="3">
        <v>8</v>
      </c>
      <c r="L2633" s="3">
        <f t="shared" si="207"/>
        <v>8</v>
      </c>
      <c r="M2633" s="3">
        <f t="shared" si="208"/>
        <v>1</v>
      </c>
      <c r="N2633" s="3" t="s">
        <v>60</v>
      </c>
      <c r="O2633" s="3">
        <f>COUNTIF([1]局站!$D$4:$D$172,"="&amp;N2633)</f>
        <v>1</v>
      </c>
      <c r="P2633" s="3">
        <v>0</v>
      </c>
      <c r="Q2633" s="3">
        <v>0</v>
      </c>
      <c r="R2633" s="3">
        <v>0</v>
      </c>
      <c r="S2633" s="3" t="s">
        <v>62</v>
      </c>
      <c r="T2633" s="3">
        <f>COUNTIF([1]局站!$D$4:$D$172,"="&amp;S2633)</f>
        <v>1</v>
      </c>
      <c r="U2633" s="3">
        <v>0</v>
      </c>
      <c r="V2633" s="3">
        <v>0</v>
      </c>
      <c r="W2633" s="3">
        <v>0</v>
      </c>
      <c r="X2633" s="3" t="s">
        <v>1214</v>
      </c>
      <c r="Y2633" s="3" t="s">
        <v>880</v>
      </c>
      <c r="Z2633" s="3" t="str">
        <f>INDEX(业务类型!$C$4:$C$8,MATCH(纤芯!Y2633,业务类型!$B$4:$B$8,0))</f>
        <v>IDLE</v>
      </c>
      <c r="AA2633" s="3"/>
    </row>
    <row r="2634" spans="1:27" ht="33" x14ac:dyDescent="0.2">
      <c r="A2634" s="3">
        <v>2631</v>
      </c>
      <c r="B2634" s="3">
        <f t="shared" si="204"/>
        <v>37017302009</v>
      </c>
      <c r="C2634" s="3" t="s">
        <v>1166</v>
      </c>
      <c r="D2634" s="3" t="s">
        <v>217</v>
      </c>
      <c r="E2634" s="3" t="str">
        <f>INDEX(光放段!$G$4:$G$237,MATCH(纤芯!G2634,光放段!$C$4:$C$237,0))</f>
        <v>山东二干|济南青岛3号管道光缆:潍坊四平路-青岛辽阳东路</v>
      </c>
      <c r="F2634" s="3">
        <f>INDEX(光放段!$I$4:$I$237,MATCH(纤芯!H2634,光放段!$B$4:$B$237,0))</f>
        <v>37017300000</v>
      </c>
      <c r="G2634" s="3" t="str">
        <f t="shared" si="205"/>
        <v>山东二干|济南青岛3号管道光缆:高密-城阳</v>
      </c>
      <c r="H2634" s="3">
        <f>INDEX(光放段!$B$4:$B$237,MATCH(纤芯!G2634,光放段!$C$4:$C$237,0))</f>
        <v>37017302000</v>
      </c>
      <c r="I2634" s="3" t="str">
        <f t="shared" si="206"/>
        <v>济南青岛3号管道光缆</v>
      </c>
      <c r="J2634" s="3" t="str">
        <f>INDEX(子缆名称!$B$4:$B$29,纤芯!M2634)</f>
        <v>A缆</v>
      </c>
      <c r="K2634" s="3">
        <v>9</v>
      </c>
      <c r="L2634" s="3">
        <f t="shared" si="207"/>
        <v>9</v>
      </c>
      <c r="M2634" s="3">
        <f t="shared" si="208"/>
        <v>1</v>
      </c>
      <c r="N2634" s="3" t="s">
        <v>60</v>
      </c>
      <c r="O2634" s="3">
        <f>COUNTIF([1]局站!$D$4:$D$172,"="&amp;N2634)</f>
        <v>1</v>
      </c>
      <c r="P2634" s="3">
        <v>0</v>
      </c>
      <c r="Q2634" s="3">
        <v>0</v>
      </c>
      <c r="R2634" s="3">
        <v>0</v>
      </c>
      <c r="S2634" s="3" t="s">
        <v>62</v>
      </c>
      <c r="T2634" s="3">
        <f>COUNTIF([1]局站!$D$4:$D$172,"="&amp;S2634)</f>
        <v>1</v>
      </c>
      <c r="U2634" s="3">
        <v>0</v>
      </c>
      <c r="V2634" s="3">
        <v>0</v>
      </c>
      <c r="W2634" s="3">
        <v>0</v>
      </c>
      <c r="X2634" s="3" t="s">
        <v>1214</v>
      </c>
      <c r="Y2634" s="3" t="s">
        <v>850</v>
      </c>
      <c r="Z2634" s="3" t="str">
        <f>INDEX(业务类型!$C$4:$C$8,MATCH(纤芯!Y2634,业务类型!$B$4:$B$8,0))</f>
        <v>ONE</v>
      </c>
      <c r="AA2634" s="3" t="s">
        <v>991</v>
      </c>
    </row>
    <row r="2635" spans="1:27" ht="33" x14ac:dyDescent="0.2">
      <c r="A2635" s="3">
        <v>2632</v>
      </c>
      <c r="B2635" s="3">
        <f t="shared" si="204"/>
        <v>37017302010</v>
      </c>
      <c r="C2635" s="3" t="s">
        <v>1166</v>
      </c>
      <c r="D2635" s="3" t="s">
        <v>217</v>
      </c>
      <c r="E2635" s="3" t="str">
        <f>INDEX(光放段!$G$4:$G$237,MATCH(纤芯!G2635,光放段!$C$4:$C$237,0))</f>
        <v>山东二干|济南青岛3号管道光缆:潍坊四平路-青岛辽阳东路</v>
      </c>
      <c r="F2635" s="3">
        <f>INDEX(光放段!$I$4:$I$237,MATCH(纤芯!H2635,光放段!$B$4:$B$237,0))</f>
        <v>37017300000</v>
      </c>
      <c r="G2635" s="3" t="str">
        <f t="shared" si="205"/>
        <v>山东二干|济南青岛3号管道光缆:高密-城阳</v>
      </c>
      <c r="H2635" s="3">
        <f>INDEX(光放段!$B$4:$B$237,MATCH(纤芯!G2635,光放段!$C$4:$C$237,0))</f>
        <v>37017302000</v>
      </c>
      <c r="I2635" s="3" t="str">
        <f t="shared" si="206"/>
        <v>济南青岛3号管道光缆</v>
      </c>
      <c r="J2635" s="3" t="str">
        <f>INDEX(子缆名称!$B$4:$B$29,纤芯!M2635)</f>
        <v>A缆</v>
      </c>
      <c r="K2635" s="3">
        <v>10</v>
      </c>
      <c r="L2635" s="3">
        <f t="shared" si="207"/>
        <v>10</v>
      </c>
      <c r="M2635" s="3">
        <f t="shared" si="208"/>
        <v>1</v>
      </c>
      <c r="N2635" s="3" t="s">
        <v>60</v>
      </c>
      <c r="O2635" s="3">
        <f>COUNTIF([1]局站!$D$4:$D$172,"="&amp;N2635)</f>
        <v>1</v>
      </c>
      <c r="P2635" s="3">
        <v>0</v>
      </c>
      <c r="Q2635" s="3">
        <v>0</v>
      </c>
      <c r="R2635" s="3">
        <v>0</v>
      </c>
      <c r="S2635" s="3" t="s">
        <v>62</v>
      </c>
      <c r="T2635" s="3">
        <f>COUNTIF([1]局站!$D$4:$D$172,"="&amp;S2635)</f>
        <v>1</v>
      </c>
      <c r="U2635" s="3">
        <v>0</v>
      </c>
      <c r="V2635" s="3">
        <v>0</v>
      </c>
      <c r="W2635" s="3">
        <v>0</v>
      </c>
      <c r="X2635" s="3" t="s">
        <v>1214</v>
      </c>
      <c r="Y2635" s="3" t="s">
        <v>880</v>
      </c>
      <c r="Z2635" s="3" t="str">
        <f>INDEX(业务类型!$C$4:$C$8,MATCH(纤芯!Y2635,业务类型!$B$4:$B$8,0))</f>
        <v>IDLE</v>
      </c>
      <c r="AA2635" s="3"/>
    </row>
    <row r="2636" spans="1:27" ht="33" x14ac:dyDescent="0.2">
      <c r="A2636" s="3">
        <v>2633</v>
      </c>
      <c r="B2636" s="3">
        <f t="shared" si="204"/>
        <v>37017302011</v>
      </c>
      <c r="C2636" s="3" t="s">
        <v>1166</v>
      </c>
      <c r="D2636" s="3" t="s">
        <v>217</v>
      </c>
      <c r="E2636" s="3" t="str">
        <f>INDEX(光放段!$G$4:$G$237,MATCH(纤芯!G2636,光放段!$C$4:$C$237,0))</f>
        <v>山东二干|济南青岛3号管道光缆:潍坊四平路-青岛辽阳东路</v>
      </c>
      <c r="F2636" s="3">
        <f>INDEX(光放段!$I$4:$I$237,MATCH(纤芯!H2636,光放段!$B$4:$B$237,0))</f>
        <v>37017300000</v>
      </c>
      <c r="G2636" s="3" t="str">
        <f t="shared" si="205"/>
        <v>山东二干|济南青岛3号管道光缆:高密-城阳</v>
      </c>
      <c r="H2636" s="3">
        <f>INDEX(光放段!$B$4:$B$237,MATCH(纤芯!G2636,光放段!$C$4:$C$237,0))</f>
        <v>37017302000</v>
      </c>
      <c r="I2636" s="3" t="str">
        <f t="shared" si="206"/>
        <v>济南青岛3号管道光缆</v>
      </c>
      <c r="J2636" s="3" t="str">
        <f>INDEX(子缆名称!$B$4:$B$29,纤芯!M2636)</f>
        <v>A缆</v>
      </c>
      <c r="K2636" s="3">
        <v>11</v>
      </c>
      <c r="L2636" s="3">
        <f t="shared" si="207"/>
        <v>11</v>
      </c>
      <c r="M2636" s="3">
        <f t="shared" si="208"/>
        <v>1</v>
      </c>
      <c r="N2636" s="3" t="s">
        <v>60</v>
      </c>
      <c r="O2636" s="3">
        <f>COUNTIF([1]局站!$D$4:$D$172,"="&amp;N2636)</f>
        <v>1</v>
      </c>
      <c r="P2636" s="3">
        <v>0</v>
      </c>
      <c r="Q2636" s="3">
        <v>0</v>
      </c>
      <c r="R2636" s="3">
        <v>0</v>
      </c>
      <c r="S2636" s="3" t="s">
        <v>62</v>
      </c>
      <c r="T2636" s="3">
        <f>COUNTIF([1]局站!$D$4:$D$172,"="&amp;S2636)</f>
        <v>1</v>
      </c>
      <c r="U2636" s="3">
        <v>0</v>
      </c>
      <c r="V2636" s="3">
        <v>0</v>
      </c>
      <c r="W2636" s="3">
        <v>0</v>
      </c>
      <c r="X2636" s="3" t="s">
        <v>1214</v>
      </c>
      <c r="Y2636" s="3" t="s">
        <v>880</v>
      </c>
      <c r="Z2636" s="3" t="str">
        <f>INDEX(业务类型!$C$4:$C$8,MATCH(纤芯!Y2636,业务类型!$B$4:$B$8,0))</f>
        <v>IDLE</v>
      </c>
      <c r="AA2636" s="3"/>
    </row>
    <row r="2637" spans="1:27" ht="33" x14ac:dyDescent="0.2">
      <c r="A2637" s="3">
        <v>2634</v>
      </c>
      <c r="B2637" s="3">
        <f t="shared" si="204"/>
        <v>37017302012</v>
      </c>
      <c r="C2637" s="3" t="s">
        <v>1166</v>
      </c>
      <c r="D2637" s="3" t="s">
        <v>217</v>
      </c>
      <c r="E2637" s="3" t="str">
        <f>INDEX(光放段!$G$4:$G$237,MATCH(纤芯!G2637,光放段!$C$4:$C$237,0))</f>
        <v>山东二干|济南青岛3号管道光缆:潍坊四平路-青岛辽阳东路</v>
      </c>
      <c r="F2637" s="3">
        <f>INDEX(光放段!$I$4:$I$237,MATCH(纤芯!H2637,光放段!$B$4:$B$237,0))</f>
        <v>37017300000</v>
      </c>
      <c r="G2637" s="3" t="str">
        <f t="shared" si="205"/>
        <v>山东二干|济南青岛3号管道光缆:高密-城阳</v>
      </c>
      <c r="H2637" s="3">
        <f>INDEX(光放段!$B$4:$B$237,MATCH(纤芯!G2637,光放段!$C$4:$C$237,0))</f>
        <v>37017302000</v>
      </c>
      <c r="I2637" s="3" t="str">
        <f t="shared" si="206"/>
        <v>济南青岛3号管道光缆</v>
      </c>
      <c r="J2637" s="3" t="str">
        <f>INDEX(子缆名称!$B$4:$B$29,纤芯!M2637)</f>
        <v>A缆</v>
      </c>
      <c r="K2637" s="3">
        <v>12</v>
      </c>
      <c r="L2637" s="3">
        <f t="shared" si="207"/>
        <v>12</v>
      </c>
      <c r="M2637" s="3">
        <f t="shared" si="208"/>
        <v>1</v>
      </c>
      <c r="N2637" s="3" t="s">
        <v>60</v>
      </c>
      <c r="O2637" s="3">
        <f>COUNTIF([1]局站!$D$4:$D$172,"="&amp;N2637)</f>
        <v>1</v>
      </c>
      <c r="P2637" s="3">
        <v>0</v>
      </c>
      <c r="Q2637" s="3">
        <v>0</v>
      </c>
      <c r="R2637" s="3">
        <v>0</v>
      </c>
      <c r="S2637" s="3" t="s">
        <v>62</v>
      </c>
      <c r="T2637" s="3">
        <f>COUNTIF([1]局站!$D$4:$D$172,"="&amp;S2637)</f>
        <v>1</v>
      </c>
      <c r="U2637" s="3">
        <v>0</v>
      </c>
      <c r="V2637" s="3">
        <v>0</v>
      </c>
      <c r="W2637" s="3">
        <v>0</v>
      </c>
      <c r="X2637" s="3" t="s">
        <v>1214</v>
      </c>
      <c r="Y2637" s="3" t="s">
        <v>880</v>
      </c>
      <c r="Z2637" s="3" t="str">
        <f>INDEX(业务类型!$C$4:$C$8,MATCH(纤芯!Y2637,业务类型!$B$4:$B$8,0))</f>
        <v>IDLE</v>
      </c>
      <c r="AA2637" s="3"/>
    </row>
    <row r="2638" spans="1:27" ht="33" x14ac:dyDescent="0.2">
      <c r="A2638" s="3">
        <v>2635</v>
      </c>
      <c r="B2638" s="3">
        <f t="shared" si="204"/>
        <v>37017302013</v>
      </c>
      <c r="C2638" s="3" t="s">
        <v>1166</v>
      </c>
      <c r="D2638" s="3" t="s">
        <v>217</v>
      </c>
      <c r="E2638" s="3" t="str">
        <f>INDEX(光放段!$G$4:$G$237,MATCH(纤芯!G2638,光放段!$C$4:$C$237,0))</f>
        <v>山东二干|济南青岛3号管道光缆:潍坊四平路-青岛辽阳东路</v>
      </c>
      <c r="F2638" s="3">
        <f>INDEX(光放段!$I$4:$I$237,MATCH(纤芯!H2638,光放段!$B$4:$B$237,0))</f>
        <v>37017300000</v>
      </c>
      <c r="G2638" s="3" t="str">
        <f t="shared" si="205"/>
        <v>山东二干|济南青岛3号管道光缆:高密-城阳</v>
      </c>
      <c r="H2638" s="3">
        <f>INDEX(光放段!$B$4:$B$237,MATCH(纤芯!G2638,光放段!$C$4:$C$237,0))</f>
        <v>37017302000</v>
      </c>
      <c r="I2638" s="3" t="str">
        <f t="shared" si="206"/>
        <v>济南青岛3号管道光缆</v>
      </c>
      <c r="J2638" s="3" t="str">
        <f>INDEX(子缆名称!$B$4:$B$29,纤芯!M2638)</f>
        <v>B缆</v>
      </c>
      <c r="K2638" s="3">
        <v>13</v>
      </c>
      <c r="L2638" s="3">
        <f t="shared" si="207"/>
        <v>1</v>
      </c>
      <c r="M2638" s="3">
        <f t="shared" si="208"/>
        <v>2</v>
      </c>
      <c r="N2638" s="3" t="s">
        <v>60</v>
      </c>
      <c r="O2638" s="3">
        <f>COUNTIF([1]局站!$D$4:$D$172,"="&amp;N2638)</f>
        <v>1</v>
      </c>
      <c r="P2638" s="3">
        <v>0</v>
      </c>
      <c r="Q2638" s="3">
        <v>0</v>
      </c>
      <c r="R2638" s="3">
        <v>0</v>
      </c>
      <c r="S2638" s="3" t="s">
        <v>62</v>
      </c>
      <c r="T2638" s="3">
        <f>COUNTIF([1]局站!$D$4:$D$172,"="&amp;S2638)</f>
        <v>1</v>
      </c>
      <c r="U2638" s="3">
        <v>0</v>
      </c>
      <c r="V2638" s="3">
        <v>0</v>
      </c>
      <c r="W2638" s="3">
        <v>0</v>
      </c>
      <c r="X2638" s="3" t="s">
        <v>1214</v>
      </c>
      <c r="Y2638" s="3" t="s">
        <v>880</v>
      </c>
      <c r="Z2638" s="3" t="str">
        <f>INDEX(业务类型!$C$4:$C$8,MATCH(纤芯!Y2638,业务类型!$B$4:$B$8,0))</f>
        <v>IDLE</v>
      </c>
      <c r="AA2638" s="3"/>
    </row>
    <row r="2639" spans="1:27" ht="33" x14ac:dyDescent="0.2">
      <c r="A2639" s="3">
        <v>2636</v>
      </c>
      <c r="B2639" s="3">
        <f t="shared" si="204"/>
        <v>37017302014</v>
      </c>
      <c r="C2639" s="3" t="s">
        <v>1166</v>
      </c>
      <c r="D2639" s="3" t="s">
        <v>217</v>
      </c>
      <c r="E2639" s="3" t="str">
        <f>INDEX(光放段!$G$4:$G$237,MATCH(纤芯!G2639,光放段!$C$4:$C$237,0))</f>
        <v>山东二干|济南青岛3号管道光缆:潍坊四平路-青岛辽阳东路</v>
      </c>
      <c r="F2639" s="3">
        <f>INDEX(光放段!$I$4:$I$237,MATCH(纤芯!H2639,光放段!$B$4:$B$237,0))</f>
        <v>37017300000</v>
      </c>
      <c r="G2639" s="3" t="str">
        <f t="shared" si="205"/>
        <v>山东二干|济南青岛3号管道光缆:高密-城阳</v>
      </c>
      <c r="H2639" s="3">
        <f>INDEX(光放段!$B$4:$B$237,MATCH(纤芯!G2639,光放段!$C$4:$C$237,0))</f>
        <v>37017302000</v>
      </c>
      <c r="I2639" s="3" t="str">
        <f t="shared" si="206"/>
        <v>济南青岛3号管道光缆</v>
      </c>
      <c r="J2639" s="3" t="str">
        <f>INDEX(子缆名称!$B$4:$B$29,纤芯!M2639)</f>
        <v>B缆</v>
      </c>
      <c r="K2639" s="3">
        <v>14</v>
      </c>
      <c r="L2639" s="3">
        <f t="shared" si="207"/>
        <v>2</v>
      </c>
      <c r="M2639" s="3">
        <f t="shared" si="208"/>
        <v>2</v>
      </c>
      <c r="N2639" s="3" t="s">
        <v>60</v>
      </c>
      <c r="O2639" s="3">
        <f>COUNTIF([1]局站!$D$4:$D$172,"="&amp;N2639)</f>
        <v>1</v>
      </c>
      <c r="P2639" s="3">
        <v>0</v>
      </c>
      <c r="Q2639" s="3">
        <v>0</v>
      </c>
      <c r="R2639" s="3">
        <v>0</v>
      </c>
      <c r="S2639" s="3" t="s">
        <v>62</v>
      </c>
      <c r="T2639" s="3">
        <f>COUNTIF([1]局站!$D$4:$D$172,"="&amp;S2639)</f>
        <v>1</v>
      </c>
      <c r="U2639" s="3">
        <v>0</v>
      </c>
      <c r="V2639" s="3">
        <v>0</v>
      </c>
      <c r="W2639" s="3">
        <v>0</v>
      </c>
      <c r="X2639" s="3" t="s">
        <v>1214</v>
      </c>
      <c r="Y2639" s="3" t="s">
        <v>880</v>
      </c>
      <c r="Z2639" s="3" t="str">
        <f>INDEX(业务类型!$C$4:$C$8,MATCH(纤芯!Y2639,业务类型!$B$4:$B$8,0))</f>
        <v>IDLE</v>
      </c>
      <c r="AA2639" s="3"/>
    </row>
    <row r="2640" spans="1:27" ht="33" x14ac:dyDescent="0.2">
      <c r="A2640" s="3">
        <v>2637</v>
      </c>
      <c r="B2640" s="3">
        <f t="shared" si="204"/>
        <v>37017302015</v>
      </c>
      <c r="C2640" s="3" t="s">
        <v>1166</v>
      </c>
      <c r="D2640" s="3" t="s">
        <v>217</v>
      </c>
      <c r="E2640" s="3" t="str">
        <f>INDEX(光放段!$G$4:$G$237,MATCH(纤芯!G2640,光放段!$C$4:$C$237,0))</f>
        <v>山东二干|济南青岛3号管道光缆:潍坊四平路-青岛辽阳东路</v>
      </c>
      <c r="F2640" s="3">
        <f>INDEX(光放段!$I$4:$I$237,MATCH(纤芯!H2640,光放段!$B$4:$B$237,0))</f>
        <v>37017300000</v>
      </c>
      <c r="G2640" s="3" t="str">
        <f t="shared" si="205"/>
        <v>山东二干|济南青岛3号管道光缆:高密-城阳</v>
      </c>
      <c r="H2640" s="3">
        <f>INDEX(光放段!$B$4:$B$237,MATCH(纤芯!G2640,光放段!$C$4:$C$237,0))</f>
        <v>37017302000</v>
      </c>
      <c r="I2640" s="3" t="str">
        <f t="shared" si="206"/>
        <v>济南青岛3号管道光缆</v>
      </c>
      <c r="J2640" s="3" t="str">
        <f>INDEX(子缆名称!$B$4:$B$29,纤芯!M2640)</f>
        <v>B缆</v>
      </c>
      <c r="K2640" s="3">
        <v>15</v>
      </c>
      <c r="L2640" s="3">
        <f t="shared" si="207"/>
        <v>3</v>
      </c>
      <c r="M2640" s="3">
        <f t="shared" si="208"/>
        <v>2</v>
      </c>
      <c r="N2640" s="3" t="s">
        <v>60</v>
      </c>
      <c r="O2640" s="3">
        <f>COUNTIF([1]局站!$D$4:$D$172,"="&amp;N2640)</f>
        <v>1</v>
      </c>
      <c r="P2640" s="3">
        <v>0</v>
      </c>
      <c r="Q2640" s="3">
        <v>0</v>
      </c>
      <c r="R2640" s="3">
        <v>0</v>
      </c>
      <c r="S2640" s="3" t="s">
        <v>62</v>
      </c>
      <c r="T2640" s="3">
        <f>COUNTIF([1]局站!$D$4:$D$172,"="&amp;S2640)</f>
        <v>1</v>
      </c>
      <c r="U2640" s="3">
        <v>0</v>
      </c>
      <c r="V2640" s="3">
        <v>0</v>
      </c>
      <c r="W2640" s="3">
        <v>0</v>
      </c>
      <c r="X2640" s="3" t="s">
        <v>1214</v>
      </c>
      <c r="Y2640" s="3" t="s">
        <v>880</v>
      </c>
      <c r="Z2640" s="3" t="str">
        <f>INDEX(业务类型!$C$4:$C$8,MATCH(纤芯!Y2640,业务类型!$B$4:$B$8,0))</f>
        <v>IDLE</v>
      </c>
      <c r="AA2640" s="3"/>
    </row>
    <row r="2641" spans="1:27" ht="33" x14ac:dyDescent="0.2">
      <c r="A2641" s="3">
        <v>2638</v>
      </c>
      <c r="B2641" s="3">
        <f t="shared" si="204"/>
        <v>37017302016</v>
      </c>
      <c r="C2641" s="3" t="s">
        <v>1166</v>
      </c>
      <c r="D2641" s="3" t="s">
        <v>217</v>
      </c>
      <c r="E2641" s="3" t="str">
        <f>INDEX(光放段!$G$4:$G$237,MATCH(纤芯!G2641,光放段!$C$4:$C$237,0))</f>
        <v>山东二干|济南青岛3号管道光缆:潍坊四平路-青岛辽阳东路</v>
      </c>
      <c r="F2641" s="3">
        <f>INDEX(光放段!$I$4:$I$237,MATCH(纤芯!H2641,光放段!$B$4:$B$237,0))</f>
        <v>37017300000</v>
      </c>
      <c r="G2641" s="3" t="str">
        <f t="shared" si="205"/>
        <v>山东二干|济南青岛3号管道光缆:高密-城阳</v>
      </c>
      <c r="H2641" s="3">
        <f>INDEX(光放段!$B$4:$B$237,MATCH(纤芯!G2641,光放段!$C$4:$C$237,0))</f>
        <v>37017302000</v>
      </c>
      <c r="I2641" s="3" t="str">
        <f t="shared" si="206"/>
        <v>济南青岛3号管道光缆</v>
      </c>
      <c r="J2641" s="3" t="str">
        <f>INDEX(子缆名称!$B$4:$B$29,纤芯!M2641)</f>
        <v>B缆</v>
      </c>
      <c r="K2641" s="3">
        <v>16</v>
      </c>
      <c r="L2641" s="3">
        <f t="shared" si="207"/>
        <v>4</v>
      </c>
      <c r="M2641" s="3">
        <f t="shared" si="208"/>
        <v>2</v>
      </c>
      <c r="N2641" s="3" t="s">
        <v>60</v>
      </c>
      <c r="O2641" s="3">
        <f>COUNTIF([1]局站!$D$4:$D$172,"="&amp;N2641)</f>
        <v>1</v>
      </c>
      <c r="P2641" s="3">
        <v>0</v>
      </c>
      <c r="Q2641" s="3">
        <v>0</v>
      </c>
      <c r="R2641" s="3">
        <v>0</v>
      </c>
      <c r="S2641" s="3" t="s">
        <v>62</v>
      </c>
      <c r="T2641" s="3">
        <f>COUNTIF([1]局站!$D$4:$D$172,"="&amp;S2641)</f>
        <v>1</v>
      </c>
      <c r="U2641" s="3">
        <v>0</v>
      </c>
      <c r="V2641" s="3">
        <v>0</v>
      </c>
      <c r="W2641" s="3">
        <v>0</v>
      </c>
      <c r="X2641" s="3" t="s">
        <v>1214</v>
      </c>
      <c r="Y2641" s="3" t="s">
        <v>880</v>
      </c>
      <c r="Z2641" s="3" t="str">
        <f>INDEX(业务类型!$C$4:$C$8,MATCH(纤芯!Y2641,业务类型!$B$4:$B$8,0))</f>
        <v>IDLE</v>
      </c>
      <c r="AA2641" s="3"/>
    </row>
    <row r="2642" spans="1:27" ht="33" x14ac:dyDescent="0.2">
      <c r="A2642" s="3">
        <v>2639</v>
      </c>
      <c r="B2642" s="3">
        <f t="shared" si="204"/>
        <v>37017302017</v>
      </c>
      <c r="C2642" s="3" t="s">
        <v>1166</v>
      </c>
      <c r="D2642" s="3" t="s">
        <v>217</v>
      </c>
      <c r="E2642" s="3" t="str">
        <f>INDEX(光放段!$G$4:$G$237,MATCH(纤芯!G2642,光放段!$C$4:$C$237,0))</f>
        <v>山东二干|济南青岛3号管道光缆:潍坊四平路-青岛辽阳东路</v>
      </c>
      <c r="F2642" s="3">
        <f>INDEX(光放段!$I$4:$I$237,MATCH(纤芯!H2642,光放段!$B$4:$B$237,0))</f>
        <v>37017300000</v>
      </c>
      <c r="G2642" s="3" t="str">
        <f t="shared" si="205"/>
        <v>山东二干|济南青岛3号管道光缆:高密-城阳</v>
      </c>
      <c r="H2642" s="3">
        <f>INDEX(光放段!$B$4:$B$237,MATCH(纤芯!G2642,光放段!$C$4:$C$237,0))</f>
        <v>37017302000</v>
      </c>
      <c r="I2642" s="3" t="str">
        <f t="shared" si="206"/>
        <v>济南青岛3号管道光缆</v>
      </c>
      <c r="J2642" s="3" t="str">
        <f>INDEX(子缆名称!$B$4:$B$29,纤芯!M2642)</f>
        <v>B缆</v>
      </c>
      <c r="K2642" s="3">
        <v>17</v>
      </c>
      <c r="L2642" s="3">
        <f t="shared" si="207"/>
        <v>5</v>
      </c>
      <c r="M2642" s="3">
        <f t="shared" si="208"/>
        <v>2</v>
      </c>
      <c r="N2642" s="3" t="s">
        <v>60</v>
      </c>
      <c r="O2642" s="3">
        <f>COUNTIF([1]局站!$D$4:$D$172,"="&amp;N2642)</f>
        <v>1</v>
      </c>
      <c r="P2642" s="3">
        <v>0</v>
      </c>
      <c r="Q2642" s="3">
        <v>0</v>
      </c>
      <c r="R2642" s="3">
        <v>0</v>
      </c>
      <c r="S2642" s="3" t="s">
        <v>62</v>
      </c>
      <c r="T2642" s="3">
        <f>COUNTIF([1]局站!$D$4:$D$172,"="&amp;S2642)</f>
        <v>1</v>
      </c>
      <c r="U2642" s="3">
        <v>0</v>
      </c>
      <c r="V2642" s="3">
        <v>0</v>
      </c>
      <c r="W2642" s="3">
        <v>0</v>
      </c>
      <c r="X2642" s="3" t="s">
        <v>1214</v>
      </c>
      <c r="Y2642" s="3" t="s">
        <v>880</v>
      </c>
      <c r="Z2642" s="3" t="str">
        <f>INDEX(业务类型!$C$4:$C$8,MATCH(纤芯!Y2642,业务类型!$B$4:$B$8,0))</f>
        <v>IDLE</v>
      </c>
      <c r="AA2642" s="3"/>
    </row>
    <row r="2643" spans="1:27" ht="33" x14ac:dyDescent="0.2">
      <c r="A2643" s="3">
        <v>2640</v>
      </c>
      <c r="B2643" s="3">
        <f t="shared" si="204"/>
        <v>37017302018</v>
      </c>
      <c r="C2643" s="3" t="s">
        <v>1166</v>
      </c>
      <c r="D2643" s="3" t="s">
        <v>217</v>
      </c>
      <c r="E2643" s="3" t="str">
        <f>INDEX(光放段!$G$4:$G$237,MATCH(纤芯!G2643,光放段!$C$4:$C$237,0))</f>
        <v>山东二干|济南青岛3号管道光缆:潍坊四平路-青岛辽阳东路</v>
      </c>
      <c r="F2643" s="3">
        <f>INDEX(光放段!$I$4:$I$237,MATCH(纤芯!H2643,光放段!$B$4:$B$237,0))</f>
        <v>37017300000</v>
      </c>
      <c r="G2643" s="3" t="str">
        <f t="shared" si="205"/>
        <v>山东二干|济南青岛3号管道光缆:高密-城阳</v>
      </c>
      <c r="H2643" s="3">
        <f>INDEX(光放段!$B$4:$B$237,MATCH(纤芯!G2643,光放段!$C$4:$C$237,0))</f>
        <v>37017302000</v>
      </c>
      <c r="I2643" s="3" t="str">
        <f t="shared" si="206"/>
        <v>济南青岛3号管道光缆</v>
      </c>
      <c r="J2643" s="3" t="str">
        <f>INDEX(子缆名称!$B$4:$B$29,纤芯!M2643)</f>
        <v>B缆</v>
      </c>
      <c r="K2643" s="3">
        <v>18</v>
      </c>
      <c r="L2643" s="3">
        <f t="shared" si="207"/>
        <v>6</v>
      </c>
      <c r="M2643" s="3">
        <f t="shared" si="208"/>
        <v>2</v>
      </c>
      <c r="N2643" s="3" t="s">
        <v>60</v>
      </c>
      <c r="O2643" s="3">
        <f>COUNTIF([1]局站!$D$4:$D$172,"="&amp;N2643)</f>
        <v>1</v>
      </c>
      <c r="P2643" s="3">
        <v>0</v>
      </c>
      <c r="Q2643" s="3">
        <v>0</v>
      </c>
      <c r="R2643" s="3">
        <v>0</v>
      </c>
      <c r="S2643" s="3" t="s">
        <v>62</v>
      </c>
      <c r="T2643" s="3">
        <f>COUNTIF([1]局站!$D$4:$D$172,"="&amp;S2643)</f>
        <v>1</v>
      </c>
      <c r="U2643" s="3">
        <v>0</v>
      </c>
      <c r="V2643" s="3">
        <v>0</v>
      </c>
      <c r="W2643" s="3">
        <v>0</v>
      </c>
      <c r="X2643" s="3" t="s">
        <v>1214</v>
      </c>
      <c r="Y2643" s="3" t="s">
        <v>880</v>
      </c>
      <c r="Z2643" s="3" t="str">
        <f>INDEX(业务类型!$C$4:$C$8,MATCH(纤芯!Y2643,业务类型!$B$4:$B$8,0))</f>
        <v>IDLE</v>
      </c>
      <c r="AA2643" s="3"/>
    </row>
    <row r="2644" spans="1:27" ht="33" x14ac:dyDescent="0.2">
      <c r="A2644" s="3">
        <v>2641</v>
      </c>
      <c r="B2644" s="3">
        <f t="shared" si="204"/>
        <v>37017302019</v>
      </c>
      <c r="C2644" s="3" t="s">
        <v>1166</v>
      </c>
      <c r="D2644" s="3" t="s">
        <v>217</v>
      </c>
      <c r="E2644" s="3" t="str">
        <f>INDEX(光放段!$G$4:$G$237,MATCH(纤芯!G2644,光放段!$C$4:$C$237,0))</f>
        <v>山东二干|济南青岛3号管道光缆:潍坊四平路-青岛辽阳东路</v>
      </c>
      <c r="F2644" s="3">
        <f>INDEX(光放段!$I$4:$I$237,MATCH(纤芯!H2644,光放段!$B$4:$B$237,0))</f>
        <v>37017300000</v>
      </c>
      <c r="G2644" s="3" t="str">
        <f t="shared" si="205"/>
        <v>山东二干|济南青岛3号管道光缆:高密-城阳</v>
      </c>
      <c r="H2644" s="3">
        <f>INDEX(光放段!$B$4:$B$237,MATCH(纤芯!G2644,光放段!$C$4:$C$237,0))</f>
        <v>37017302000</v>
      </c>
      <c r="I2644" s="3" t="str">
        <f t="shared" si="206"/>
        <v>济南青岛3号管道光缆</v>
      </c>
      <c r="J2644" s="3" t="str">
        <f>INDEX(子缆名称!$B$4:$B$29,纤芯!M2644)</f>
        <v>B缆</v>
      </c>
      <c r="K2644" s="3">
        <v>19</v>
      </c>
      <c r="L2644" s="3">
        <f t="shared" si="207"/>
        <v>7</v>
      </c>
      <c r="M2644" s="3">
        <f t="shared" si="208"/>
        <v>2</v>
      </c>
      <c r="N2644" s="3" t="s">
        <v>60</v>
      </c>
      <c r="O2644" s="3">
        <f>COUNTIF([1]局站!$D$4:$D$172,"="&amp;N2644)</f>
        <v>1</v>
      </c>
      <c r="P2644" s="3">
        <v>0</v>
      </c>
      <c r="Q2644" s="3">
        <v>0</v>
      </c>
      <c r="R2644" s="3">
        <v>0</v>
      </c>
      <c r="S2644" s="3" t="s">
        <v>62</v>
      </c>
      <c r="T2644" s="3">
        <f>COUNTIF([1]局站!$D$4:$D$172,"="&amp;S2644)</f>
        <v>1</v>
      </c>
      <c r="U2644" s="3">
        <v>0</v>
      </c>
      <c r="V2644" s="3">
        <v>0</v>
      </c>
      <c r="W2644" s="3">
        <v>0</v>
      </c>
      <c r="X2644" s="3" t="s">
        <v>1214</v>
      </c>
      <c r="Y2644" s="3" t="s">
        <v>880</v>
      </c>
      <c r="Z2644" s="3" t="str">
        <f>INDEX(业务类型!$C$4:$C$8,MATCH(纤芯!Y2644,业务类型!$B$4:$B$8,0))</f>
        <v>IDLE</v>
      </c>
      <c r="AA2644" s="3"/>
    </row>
    <row r="2645" spans="1:27" ht="33" x14ac:dyDescent="0.2">
      <c r="A2645" s="3">
        <v>2642</v>
      </c>
      <c r="B2645" s="3">
        <f t="shared" ref="B2645:B2708" si="209">H2645+K2645</f>
        <v>37017302020</v>
      </c>
      <c r="C2645" s="3" t="s">
        <v>1166</v>
      </c>
      <c r="D2645" s="3" t="s">
        <v>217</v>
      </c>
      <c r="E2645" s="3" t="str">
        <f>INDEX(光放段!$G$4:$G$237,MATCH(纤芯!G2645,光放段!$C$4:$C$237,0))</f>
        <v>山东二干|济南青岛3号管道光缆:潍坊四平路-青岛辽阳东路</v>
      </c>
      <c r="F2645" s="3">
        <f>INDEX(光放段!$I$4:$I$237,MATCH(纤芯!H2645,光放段!$B$4:$B$237,0))</f>
        <v>37017300000</v>
      </c>
      <c r="G2645" s="3" t="str">
        <f t="shared" si="205"/>
        <v>山东二干|济南青岛3号管道光缆:高密-城阳</v>
      </c>
      <c r="H2645" s="3">
        <f>INDEX(光放段!$B$4:$B$237,MATCH(纤芯!G2645,光放段!$C$4:$C$237,0))</f>
        <v>37017302000</v>
      </c>
      <c r="I2645" s="3" t="str">
        <f t="shared" si="206"/>
        <v>济南青岛3号管道光缆</v>
      </c>
      <c r="J2645" s="3" t="str">
        <f>INDEX(子缆名称!$B$4:$B$29,纤芯!M2645)</f>
        <v>B缆</v>
      </c>
      <c r="K2645" s="3">
        <v>20</v>
      </c>
      <c r="L2645" s="3">
        <f t="shared" si="207"/>
        <v>8</v>
      </c>
      <c r="M2645" s="3">
        <f t="shared" si="208"/>
        <v>2</v>
      </c>
      <c r="N2645" s="3" t="s">
        <v>60</v>
      </c>
      <c r="O2645" s="3">
        <f>COUNTIF([1]局站!$D$4:$D$172,"="&amp;N2645)</f>
        <v>1</v>
      </c>
      <c r="P2645" s="3">
        <v>0</v>
      </c>
      <c r="Q2645" s="3">
        <v>0</v>
      </c>
      <c r="R2645" s="3">
        <v>0</v>
      </c>
      <c r="S2645" s="3" t="s">
        <v>62</v>
      </c>
      <c r="T2645" s="3">
        <f>COUNTIF([1]局站!$D$4:$D$172,"="&amp;S2645)</f>
        <v>1</v>
      </c>
      <c r="U2645" s="3">
        <v>0</v>
      </c>
      <c r="V2645" s="3">
        <v>0</v>
      </c>
      <c r="W2645" s="3">
        <v>0</v>
      </c>
      <c r="X2645" s="3" t="s">
        <v>1214</v>
      </c>
      <c r="Y2645" s="3" t="s">
        <v>880</v>
      </c>
      <c r="Z2645" s="3" t="str">
        <f>INDEX(业务类型!$C$4:$C$8,MATCH(纤芯!Y2645,业务类型!$B$4:$B$8,0))</f>
        <v>IDLE</v>
      </c>
      <c r="AA2645" s="3"/>
    </row>
    <row r="2646" spans="1:27" ht="33" x14ac:dyDescent="0.2">
      <c r="A2646" s="3">
        <v>2643</v>
      </c>
      <c r="B2646" s="3">
        <f t="shared" si="209"/>
        <v>37017302021</v>
      </c>
      <c r="C2646" s="3" t="s">
        <v>1166</v>
      </c>
      <c r="D2646" s="3" t="s">
        <v>217</v>
      </c>
      <c r="E2646" s="3" t="str">
        <f>INDEX(光放段!$G$4:$G$237,MATCH(纤芯!G2646,光放段!$C$4:$C$237,0))</f>
        <v>山东二干|济南青岛3号管道光缆:潍坊四平路-青岛辽阳东路</v>
      </c>
      <c r="F2646" s="3">
        <f>INDEX(光放段!$I$4:$I$237,MATCH(纤芯!H2646,光放段!$B$4:$B$237,0))</f>
        <v>37017300000</v>
      </c>
      <c r="G2646" s="3" t="str">
        <f t="shared" si="205"/>
        <v>山东二干|济南青岛3号管道光缆:高密-城阳</v>
      </c>
      <c r="H2646" s="3">
        <f>INDEX(光放段!$B$4:$B$237,MATCH(纤芯!G2646,光放段!$C$4:$C$237,0))</f>
        <v>37017302000</v>
      </c>
      <c r="I2646" s="3" t="str">
        <f t="shared" si="206"/>
        <v>济南青岛3号管道光缆</v>
      </c>
      <c r="J2646" s="3" t="str">
        <f>INDEX(子缆名称!$B$4:$B$29,纤芯!M2646)</f>
        <v>B缆</v>
      </c>
      <c r="K2646" s="3">
        <v>21</v>
      </c>
      <c r="L2646" s="3">
        <f t="shared" si="207"/>
        <v>9</v>
      </c>
      <c r="M2646" s="3">
        <f t="shared" si="208"/>
        <v>2</v>
      </c>
      <c r="N2646" s="3" t="s">
        <v>60</v>
      </c>
      <c r="O2646" s="3">
        <f>COUNTIF([1]局站!$D$4:$D$172,"="&amp;N2646)</f>
        <v>1</v>
      </c>
      <c r="P2646" s="3">
        <v>0</v>
      </c>
      <c r="Q2646" s="3">
        <v>0</v>
      </c>
      <c r="R2646" s="3">
        <v>0</v>
      </c>
      <c r="S2646" s="3" t="s">
        <v>62</v>
      </c>
      <c r="T2646" s="3">
        <f>COUNTIF([1]局站!$D$4:$D$172,"="&amp;S2646)</f>
        <v>1</v>
      </c>
      <c r="U2646" s="3">
        <v>0</v>
      </c>
      <c r="V2646" s="3">
        <v>0</v>
      </c>
      <c r="W2646" s="3">
        <v>0</v>
      </c>
      <c r="X2646" s="3" t="s">
        <v>1214</v>
      </c>
      <c r="Y2646" s="3" t="s">
        <v>880</v>
      </c>
      <c r="Z2646" s="3" t="str">
        <f>INDEX(业务类型!$C$4:$C$8,MATCH(纤芯!Y2646,业务类型!$B$4:$B$8,0))</f>
        <v>IDLE</v>
      </c>
      <c r="AA2646" s="3"/>
    </row>
    <row r="2647" spans="1:27" ht="33" x14ac:dyDescent="0.2">
      <c r="A2647" s="3">
        <v>2644</v>
      </c>
      <c r="B2647" s="3">
        <f t="shared" si="209"/>
        <v>37017302022</v>
      </c>
      <c r="C2647" s="3" t="s">
        <v>1166</v>
      </c>
      <c r="D2647" s="3" t="s">
        <v>217</v>
      </c>
      <c r="E2647" s="3" t="str">
        <f>INDEX(光放段!$G$4:$G$237,MATCH(纤芯!G2647,光放段!$C$4:$C$237,0))</f>
        <v>山东二干|济南青岛3号管道光缆:潍坊四平路-青岛辽阳东路</v>
      </c>
      <c r="F2647" s="3">
        <f>INDEX(光放段!$I$4:$I$237,MATCH(纤芯!H2647,光放段!$B$4:$B$237,0))</f>
        <v>37017300000</v>
      </c>
      <c r="G2647" s="3" t="str">
        <f t="shared" si="205"/>
        <v>山东二干|济南青岛3号管道光缆:高密-城阳</v>
      </c>
      <c r="H2647" s="3">
        <f>INDEX(光放段!$B$4:$B$237,MATCH(纤芯!G2647,光放段!$C$4:$C$237,0))</f>
        <v>37017302000</v>
      </c>
      <c r="I2647" s="3" t="str">
        <f t="shared" si="206"/>
        <v>济南青岛3号管道光缆</v>
      </c>
      <c r="J2647" s="3" t="str">
        <f>INDEX(子缆名称!$B$4:$B$29,纤芯!M2647)</f>
        <v>B缆</v>
      </c>
      <c r="K2647" s="3">
        <v>22</v>
      </c>
      <c r="L2647" s="3">
        <f t="shared" si="207"/>
        <v>10</v>
      </c>
      <c r="M2647" s="3">
        <f t="shared" si="208"/>
        <v>2</v>
      </c>
      <c r="N2647" s="3" t="s">
        <v>60</v>
      </c>
      <c r="O2647" s="3">
        <f>COUNTIF([1]局站!$D$4:$D$172,"="&amp;N2647)</f>
        <v>1</v>
      </c>
      <c r="P2647" s="3">
        <v>0</v>
      </c>
      <c r="Q2647" s="3">
        <v>0</v>
      </c>
      <c r="R2647" s="3">
        <v>0</v>
      </c>
      <c r="S2647" s="3" t="s">
        <v>62</v>
      </c>
      <c r="T2647" s="3">
        <f>COUNTIF([1]局站!$D$4:$D$172,"="&amp;S2647)</f>
        <v>1</v>
      </c>
      <c r="U2647" s="3">
        <v>0</v>
      </c>
      <c r="V2647" s="3">
        <v>0</v>
      </c>
      <c r="W2647" s="3">
        <v>0</v>
      </c>
      <c r="X2647" s="3" t="s">
        <v>1214</v>
      </c>
      <c r="Y2647" s="3" t="s">
        <v>880</v>
      </c>
      <c r="Z2647" s="3" t="str">
        <f>INDEX(业务类型!$C$4:$C$8,MATCH(纤芯!Y2647,业务类型!$B$4:$B$8,0))</f>
        <v>IDLE</v>
      </c>
      <c r="AA2647" s="3"/>
    </row>
    <row r="2648" spans="1:27" ht="33" x14ac:dyDescent="0.2">
      <c r="A2648" s="3">
        <v>2645</v>
      </c>
      <c r="B2648" s="3">
        <f t="shared" si="209"/>
        <v>37017302023</v>
      </c>
      <c r="C2648" s="3" t="s">
        <v>1166</v>
      </c>
      <c r="D2648" s="3" t="s">
        <v>217</v>
      </c>
      <c r="E2648" s="3" t="str">
        <f>INDEX(光放段!$G$4:$G$237,MATCH(纤芯!G2648,光放段!$C$4:$C$237,0))</f>
        <v>山东二干|济南青岛3号管道光缆:潍坊四平路-青岛辽阳东路</v>
      </c>
      <c r="F2648" s="3">
        <f>INDEX(光放段!$I$4:$I$237,MATCH(纤芯!H2648,光放段!$B$4:$B$237,0))</f>
        <v>37017300000</v>
      </c>
      <c r="G2648" s="3" t="str">
        <f t="shared" si="205"/>
        <v>山东二干|济南青岛3号管道光缆:高密-城阳</v>
      </c>
      <c r="H2648" s="3">
        <f>INDEX(光放段!$B$4:$B$237,MATCH(纤芯!G2648,光放段!$C$4:$C$237,0))</f>
        <v>37017302000</v>
      </c>
      <c r="I2648" s="3" t="str">
        <f t="shared" si="206"/>
        <v>济南青岛3号管道光缆</v>
      </c>
      <c r="J2648" s="3" t="str">
        <f>INDEX(子缆名称!$B$4:$B$29,纤芯!M2648)</f>
        <v>B缆</v>
      </c>
      <c r="K2648" s="3">
        <v>23</v>
      </c>
      <c r="L2648" s="3">
        <f t="shared" si="207"/>
        <v>11</v>
      </c>
      <c r="M2648" s="3">
        <f t="shared" si="208"/>
        <v>2</v>
      </c>
      <c r="N2648" s="3" t="s">
        <v>60</v>
      </c>
      <c r="O2648" s="3">
        <f>COUNTIF([1]局站!$D$4:$D$172,"="&amp;N2648)</f>
        <v>1</v>
      </c>
      <c r="P2648" s="3">
        <v>0</v>
      </c>
      <c r="Q2648" s="3">
        <v>0</v>
      </c>
      <c r="R2648" s="3">
        <v>0</v>
      </c>
      <c r="S2648" s="3" t="s">
        <v>62</v>
      </c>
      <c r="T2648" s="3">
        <f>COUNTIF([1]局站!$D$4:$D$172,"="&amp;S2648)</f>
        <v>1</v>
      </c>
      <c r="U2648" s="3">
        <v>0</v>
      </c>
      <c r="V2648" s="3">
        <v>0</v>
      </c>
      <c r="W2648" s="3">
        <v>0</v>
      </c>
      <c r="X2648" s="3" t="s">
        <v>1214</v>
      </c>
      <c r="Y2648" s="3" t="s">
        <v>880</v>
      </c>
      <c r="Z2648" s="3" t="str">
        <f>INDEX(业务类型!$C$4:$C$8,MATCH(纤芯!Y2648,业务类型!$B$4:$B$8,0))</f>
        <v>IDLE</v>
      </c>
      <c r="AA2648" s="3"/>
    </row>
    <row r="2649" spans="1:27" ht="33" x14ac:dyDescent="0.2">
      <c r="A2649" s="3">
        <v>2646</v>
      </c>
      <c r="B2649" s="3">
        <f t="shared" si="209"/>
        <v>37017302024</v>
      </c>
      <c r="C2649" s="3" t="s">
        <v>1166</v>
      </c>
      <c r="D2649" s="3" t="s">
        <v>217</v>
      </c>
      <c r="E2649" s="3" t="str">
        <f>INDEX(光放段!$G$4:$G$237,MATCH(纤芯!G2649,光放段!$C$4:$C$237,0))</f>
        <v>山东二干|济南青岛3号管道光缆:潍坊四平路-青岛辽阳东路</v>
      </c>
      <c r="F2649" s="3">
        <f>INDEX(光放段!$I$4:$I$237,MATCH(纤芯!H2649,光放段!$B$4:$B$237,0))</f>
        <v>37017300000</v>
      </c>
      <c r="G2649" s="3" t="str">
        <f t="shared" si="205"/>
        <v>山东二干|济南青岛3号管道光缆:高密-城阳</v>
      </c>
      <c r="H2649" s="3">
        <f>INDEX(光放段!$B$4:$B$237,MATCH(纤芯!G2649,光放段!$C$4:$C$237,0))</f>
        <v>37017302000</v>
      </c>
      <c r="I2649" s="3" t="str">
        <f t="shared" si="206"/>
        <v>济南青岛3号管道光缆</v>
      </c>
      <c r="J2649" s="3" t="str">
        <f>INDEX(子缆名称!$B$4:$B$29,纤芯!M2649)</f>
        <v>B缆</v>
      </c>
      <c r="K2649" s="3">
        <v>24</v>
      </c>
      <c r="L2649" s="3">
        <f t="shared" si="207"/>
        <v>12</v>
      </c>
      <c r="M2649" s="3">
        <f t="shared" si="208"/>
        <v>2</v>
      </c>
      <c r="N2649" s="3" t="s">
        <v>60</v>
      </c>
      <c r="O2649" s="3">
        <f>COUNTIF([1]局站!$D$4:$D$172,"="&amp;N2649)</f>
        <v>1</v>
      </c>
      <c r="P2649" s="3">
        <v>0</v>
      </c>
      <c r="Q2649" s="3">
        <v>0</v>
      </c>
      <c r="R2649" s="3">
        <v>0</v>
      </c>
      <c r="S2649" s="3" t="s">
        <v>62</v>
      </c>
      <c r="T2649" s="3">
        <f>COUNTIF([1]局站!$D$4:$D$172,"="&amp;S2649)</f>
        <v>1</v>
      </c>
      <c r="U2649" s="3">
        <v>0</v>
      </c>
      <c r="V2649" s="3">
        <v>0</v>
      </c>
      <c r="W2649" s="3">
        <v>0</v>
      </c>
      <c r="X2649" s="3" t="s">
        <v>1214</v>
      </c>
      <c r="Y2649" s="3" t="s">
        <v>880</v>
      </c>
      <c r="Z2649" s="3" t="str">
        <f>INDEX(业务类型!$C$4:$C$8,MATCH(纤芯!Y2649,业务类型!$B$4:$B$8,0))</f>
        <v>IDLE</v>
      </c>
      <c r="AA2649" s="3"/>
    </row>
    <row r="2650" spans="1:27" ht="33" x14ac:dyDescent="0.2">
      <c r="A2650" s="3">
        <v>2647</v>
      </c>
      <c r="B2650" s="3">
        <f t="shared" si="209"/>
        <v>37017302025</v>
      </c>
      <c r="C2650" s="3" t="s">
        <v>1166</v>
      </c>
      <c r="D2650" s="3" t="s">
        <v>217</v>
      </c>
      <c r="E2650" s="3" t="str">
        <f>INDEX(光放段!$G$4:$G$237,MATCH(纤芯!G2650,光放段!$C$4:$C$237,0))</f>
        <v>山东二干|济南青岛3号管道光缆:潍坊四平路-青岛辽阳东路</v>
      </c>
      <c r="F2650" s="3">
        <f>INDEX(光放段!$I$4:$I$237,MATCH(纤芯!H2650,光放段!$B$4:$B$237,0))</f>
        <v>37017300000</v>
      </c>
      <c r="G2650" s="3" t="str">
        <f t="shared" si="205"/>
        <v>山东二干|济南青岛3号管道光缆:高密-城阳</v>
      </c>
      <c r="H2650" s="3">
        <f>INDEX(光放段!$B$4:$B$237,MATCH(纤芯!G2650,光放段!$C$4:$C$237,0))</f>
        <v>37017302000</v>
      </c>
      <c r="I2650" s="3" t="str">
        <f t="shared" si="206"/>
        <v>济南青岛3号管道光缆</v>
      </c>
      <c r="J2650" s="3" t="str">
        <f>INDEX(子缆名称!$B$4:$B$29,纤芯!M2650)</f>
        <v>C缆</v>
      </c>
      <c r="K2650" s="3">
        <v>25</v>
      </c>
      <c r="L2650" s="3">
        <f t="shared" si="207"/>
        <v>1</v>
      </c>
      <c r="M2650" s="3">
        <f t="shared" si="208"/>
        <v>3</v>
      </c>
      <c r="N2650" s="3" t="s">
        <v>60</v>
      </c>
      <c r="O2650" s="3">
        <f>COUNTIF([1]局站!$D$4:$D$172,"="&amp;N2650)</f>
        <v>1</v>
      </c>
      <c r="P2650" s="3">
        <v>0</v>
      </c>
      <c r="Q2650" s="3">
        <v>0</v>
      </c>
      <c r="R2650" s="3">
        <v>0</v>
      </c>
      <c r="S2650" s="3" t="s">
        <v>62</v>
      </c>
      <c r="T2650" s="3">
        <f>COUNTIF([1]局站!$D$4:$D$172,"="&amp;S2650)</f>
        <v>1</v>
      </c>
      <c r="U2650" s="3">
        <v>0</v>
      </c>
      <c r="V2650" s="3">
        <v>0</v>
      </c>
      <c r="W2650" s="3">
        <v>0</v>
      </c>
      <c r="X2650" s="3" t="s">
        <v>1214</v>
      </c>
      <c r="Y2650" s="3" t="s">
        <v>880</v>
      </c>
      <c r="Z2650" s="3" t="str">
        <f>INDEX(业务类型!$C$4:$C$8,MATCH(纤芯!Y2650,业务类型!$B$4:$B$8,0))</f>
        <v>IDLE</v>
      </c>
      <c r="AA2650" s="3"/>
    </row>
    <row r="2651" spans="1:27" ht="33" x14ac:dyDescent="0.2">
      <c r="A2651" s="3">
        <v>2648</v>
      </c>
      <c r="B2651" s="3">
        <f t="shared" si="209"/>
        <v>37017302026</v>
      </c>
      <c r="C2651" s="3" t="s">
        <v>1166</v>
      </c>
      <c r="D2651" s="3" t="s">
        <v>217</v>
      </c>
      <c r="E2651" s="3" t="str">
        <f>INDEX(光放段!$G$4:$G$237,MATCH(纤芯!G2651,光放段!$C$4:$C$237,0))</f>
        <v>山东二干|济南青岛3号管道光缆:潍坊四平路-青岛辽阳东路</v>
      </c>
      <c r="F2651" s="3">
        <f>INDEX(光放段!$I$4:$I$237,MATCH(纤芯!H2651,光放段!$B$4:$B$237,0))</f>
        <v>37017300000</v>
      </c>
      <c r="G2651" s="3" t="str">
        <f t="shared" si="205"/>
        <v>山东二干|济南青岛3号管道光缆:高密-城阳</v>
      </c>
      <c r="H2651" s="3">
        <f>INDEX(光放段!$B$4:$B$237,MATCH(纤芯!G2651,光放段!$C$4:$C$237,0))</f>
        <v>37017302000</v>
      </c>
      <c r="I2651" s="3" t="str">
        <f t="shared" si="206"/>
        <v>济南青岛3号管道光缆</v>
      </c>
      <c r="J2651" s="3" t="str">
        <f>INDEX(子缆名称!$B$4:$B$29,纤芯!M2651)</f>
        <v>C缆</v>
      </c>
      <c r="K2651" s="3">
        <v>26</v>
      </c>
      <c r="L2651" s="3">
        <f t="shared" si="207"/>
        <v>2</v>
      </c>
      <c r="M2651" s="3">
        <f t="shared" si="208"/>
        <v>3</v>
      </c>
      <c r="N2651" s="3" t="s">
        <v>60</v>
      </c>
      <c r="O2651" s="3">
        <f>COUNTIF([1]局站!$D$4:$D$172,"="&amp;N2651)</f>
        <v>1</v>
      </c>
      <c r="P2651" s="3">
        <v>0</v>
      </c>
      <c r="Q2651" s="3">
        <v>0</v>
      </c>
      <c r="R2651" s="3">
        <v>0</v>
      </c>
      <c r="S2651" s="3" t="s">
        <v>62</v>
      </c>
      <c r="T2651" s="3">
        <f>COUNTIF([1]局站!$D$4:$D$172,"="&amp;S2651)</f>
        <v>1</v>
      </c>
      <c r="U2651" s="3">
        <v>0</v>
      </c>
      <c r="V2651" s="3">
        <v>0</v>
      </c>
      <c r="W2651" s="3">
        <v>0</v>
      </c>
      <c r="X2651" s="3" t="s">
        <v>1214</v>
      </c>
      <c r="Y2651" s="3" t="s">
        <v>880</v>
      </c>
      <c r="Z2651" s="3" t="str">
        <f>INDEX(业务类型!$C$4:$C$8,MATCH(纤芯!Y2651,业务类型!$B$4:$B$8,0))</f>
        <v>IDLE</v>
      </c>
      <c r="AA2651" s="3"/>
    </row>
    <row r="2652" spans="1:27" ht="33" x14ac:dyDescent="0.2">
      <c r="A2652" s="3">
        <v>2649</v>
      </c>
      <c r="B2652" s="3">
        <f t="shared" si="209"/>
        <v>37017302027</v>
      </c>
      <c r="C2652" s="3" t="s">
        <v>1166</v>
      </c>
      <c r="D2652" s="3" t="s">
        <v>217</v>
      </c>
      <c r="E2652" s="3" t="str">
        <f>INDEX(光放段!$G$4:$G$237,MATCH(纤芯!G2652,光放段!$C$4:$C$237,0))</f>
        <v>山东二干|济南青岛3号管道光缆:潍坊四平路-青岛辽阳东路</v>
      </c>
      <c r="F2652" s="3">
        <f>INDEX(光放段!$I$4:$I$237,MATCH(纤芯!H2652,光放段!$B$4:$B$237,0))</f>
        <v>37017300000</v>
      </c>
      <c r="G2652" s="3" t="str">
        <f t="shared" si="205"/>
        <v>山东二干|济南青岛3号管道光缆:高密-城阳</v>
      </c>
      <c r="H2652" s="3">
        <f>INDEX(光放段!$B$4:$B$237,MATCH(纤芯!G2652,光放段!$C$4:$C$237,0))</f>
        <v>37017302000</v>
      </c>
      <c r="I2652" s="3" t="str">
        <f t="shared" si="206"/>
        <v>济南青岛3号管道光缆</v>
      </c>
      <c r="J2652" s="3" t="str">
        <f>INDEX(子缆名称!$B$4:$B$29,纤芯!M2652)</f>
        <v>C缆</v>
      </c>
      <c r="K2652" s="3">
        <v>27</v>
      </c>
      <c r="L2652" s="3">
        <f t="shared" si="207"/>
        <v>3</v>
      </c>
      <c r="M2652" s="3">
        <f t="shared" si="208"/>
        <v>3</v>
      </c>
      <c r="N2652" s="3" t="s">
        <v>60</v>
      </c>
      <c r="O2652" s="3">
        <f>COUNTIF([1]局站!$D$4:$D$172,"="&amp;N2652)</f>
        <v>1</v>
      </c>
      <c r="P2652" s="3">
        <v>0</v>
      </c>
      <c r="Q2652" s="3">
        <v>0</v>
      </c>
      <c r="R2652" s="3">
        <v>0</v>
      </c>
      <c r="S2652" s="3" t="s">
        <v>62</v>
      </c>
      <c r="T2652" s="3">
        <f>COUNTIF([1]局站!$D$4:$D$172,"="&amp;S2652)</f>
        <v>1</v>
      </c>
      <c r="U2652" s="3">
        <v>0</v>
      </c>
      <c r="V2652" s="3">
        <v>0</v>
      </c>
      <c r="W2652" s="3">
        <v>0</v>
      </c>
      <c r="X2652" s="3" t="s">
        <v>1214</v>
      </c>
      <c r="Y2652" s="3" t="s">
        <v>880</v>
      </c>
      <c r="Z2652" s="3" t="str">
        <f>INDEX(业务类型!$C$4:$C$8,MATCH(纤芯!Y2652,业务类型!$B$4:$B$8,0))</f>
        <v>IDLE</v>
      </c>
      <c r="AA2652" s="3"/>
    </row>
    <row r="2653" spans="1:27" ht="33" x14ac:dyDescent="0.2">
      <c r="A2653" s="3">
        <v>2650</v>
      </c>
      <c r="B2653" s="3">
        <f t="shared" si="209"/>
        <v>37017302028</v>
      </c>
      <c r="C2653" s="3" t="s">
        <v>1166</v>
      </c>
      <c r="D2653" s="3" t="s">
        <v>217</v>
      </c>
      <c r="E2653" s="3" t="str">
        <f>INDEX(光放段!$G$4:$G$237,MATCH(纤芯!G2653,光放段!$C$4:$C$237,0))</f>
        <v>山东二干|济南青岛3号管道光缆:潍坊四平路-青岛辽阳东路</v>
      </c>
      <c r="F2653" s="3">
        <f>INDEX(光放段!$I$4:$I$237,MATCH(纤芯!H2653,光放段!$B$4:$B$237,0))</f>
        <v>37017300000</v>
      </c>
      <c r="G2653" s="3" t="str">
        <f t="shared" si="205"/>
        <v>山东二干|济南青岛3号管道光缆:高密-城阳</v>
      </c>
      <c r="H2653" s="3">
        <f>INDEX(光放段!$B$4:$B$237,MATCH(纤芯!G2653,光放段!$C$4:$C$237,0))</f>
        <v>37017302000</v>
      </c>
      <c r="I2653" s="3" t="str">
        <f t="shared" si="206"/>
        <v>济南青岛3号管道光缆</v>
      </c>
      <c r="J2653" s="3" t="str">
        <f>INDEX(子缆名称!$B$4:$B$29,纤芯!M2653)</f>
        <v>C缆</v>
      </c>
      <c r="K2653" s="3">
        <v>28</v>
      </c>
      <c r="L2653" s="3">
        <f t="shared" si="207"/>
        <v>4</v>
      </c>
      <c r="M2653" s="3">
        <f t="shared" si="208"/>
        <v>3</v>
      </c>
      <c r="N2653" s="3" t="s">
        <v>60</v>
      </c>
      <c r="O2653" s="3">
        <f>COUNTIF([1]局站!$D$4:$D$172,"="&amp;N2653)</f>
        <v>1</v>
      </c>
      <c r="P2653" s="3">
        <v>0</v>
      </c>
      <c r="Q2653" s="3">
        <v>0</v>
      </c>
      <c r="R2653" s="3">
        <v>0</v>
      </c>
      <c r="S2653" s="3" t="s">
        <v>62</v>
      </c>
      <c r="T2653" s="3">
        <f>COUNTIF([1]局站!$D$4:$D$172,"="&amp;S2653)</f>
        <v>1</v>
      </c>
      <c r="U2653" s="3">
        <v>0</v>
      </c>
      <c r="V2653" s="3">
        <v>0</v>
      </c>
      <c r="W2653" s="3">
        <v>0</v>
      </c>
      <c r="X2653" s="3" t="s">
        <v>1214</v>
      </c>
      <c r="Y2653" s="3" t="s">
        <v>880</v>
      </c>
      <c r="Z2653" s="3" t="str">
        <f>INDEX(业务类型!$C$4:$C$8,MATCH(纤芯!Y2653,业务类型!$B$4:$B$8,0))</f>
        <v>IDLE</v>
      </c>
      <c r="AA2653" s="3"/>
    </row>
    <row r="2654" spans="1:27" ht="33" x14ac:dyDescent="0.2">
      <c r="A2654" s="3">
        <v>2651</v>
      </c>
      <c r="B2654" s="3">
        <f t="shared" si="209"/>
        <v>37017302029</v>
      </c>
      <c r="C2654" s="3" t="s">
        <v>1166</v>
      </c>
      <c r="D2654" s="3" t="s">
        <v>217</v>
      </c>
      <c r="E2654" s="3" t="str">
        <f>INDEX(光放段!$G$4:$G$237,MATCH(纤芯!G2654,光放段!$C$4:$C$237,0))</f>
        <v>山东二干|济南青岛3号管道光缆:潍坊四平路-青岛辽阳东路</v>
      </c>
      <c r="F2654" s="3">
        <f>INDEX(光放段!$I$4:$I$237,MATCH(纤芯!H2654,光放段!$B$4:$B$237,0))</f>
        <v>37017300000</v>
      </c>
      <c r="G2654" s="3" t="str">
        <f t="shared" si="205"/>
        <v>山东二干|济南青岛3号管道光缆:高密-城阳</v>
      </c>
      <c r="H2654" s="3">
        <f>INDEX(光放段!$B$4:$B$237,MATCH(纤芯!G2654,光放段!$C$4:$C$237,0))</f>
        <v>37017302000</v>
      </c>
      <c r="I2654" s="3" t="str">
        <f t="shared" si="206"/>
        <v>济南青岛3号管道光缆</v>
      </c>
      <c r="J2654" s="3" t="str">
        <f>INDEX(子缆名称!$B$4:$B$29,纤芯!M2654)</f>
        <v>C缆</v>
      </c>
      <c r="K2654" s="3">
        <v>29</v>
      </c>
      <c r="L2654" s="3">
        <f t="shared" si="207"/>
        <v>5</v>
      </c>
      <c r="M2654" s="3">
        <f t="shared" si="208"/>
        <v>3</v>
      </c>
      <c r="N2654" s="3" t="s">
        <v>60</v>
      </c>
      <c r="O2654" s="3">
        <f>COUNTIF([1]局站!$D$4:$D$172,"="&amp;N2654)</f>
        <v>1</v>
      </c>
      <c r="P2654" s="3">
        <v>0</v>
      </c>
      <c r="Q2654" s="3">
        <v>0</v>
      </c>
      <c r="R2654" s="3">
        <v>0</v>
      </c>
      <c r="S2654" s="3" t="s">
        <v>62</v>
      </c>
      <c r="T2654" s="3">
        <f>COUNTIF([1]局站!$D$4:$D$172,"="&amp;S2654)</f>
        <v>1</v>
      </c>
      <c r="U2654" s="3">
        <v>0</v>
      </c>
      <c r="V2654" s="3">
        <v>0</v>
      </c>
      <c r="W2654" s="3">
        <v>0</v>
      </c>
      <c r="X2654" s="3" t="s">
        <v>1214</v>
      </c>
      <c r="Y2654" s="3" t="s">
        <v>852</v>
      </c>
      <c r="Z2654" s="3" t="str">
        <f>INDEX(业务类型!$C$4:$C$8,MATCH(纤芯!Y2654,业务类型!$B$4:$B$8,0))</f>
        <v>TWO</v>
      </c>
      <c r="AA2654" s="3" t="s">
        <v>905</v>
      </c>
    </row>
    <row r="2655" spans="1:27" ht="33" x14ac:dyDescent="0.2">
      <c r="A2655" s="3">
        <v>2652</v>
      </c>
      <c r="B2655" s="3">
        <f t="shared" si="209"/>
        <v>37017302030</v>
      </c>
      <c r="C2655" s="3" t="s">
        <v>1166</v>
      </c>
      <c r="D2655" s="3" t="s">
        <v>217</v>
      </c>
      <c r="E2655" s="3" t="str">
        <f>INDEX(光放段!$G$4:$G$237,MATCH(纤芯!G2655,光放段!$C$4:$C$237,0))</f>
        <v>山东二干|济南青岛3号管道光缆:潍坊四平路-青岛辽阳东路</v>
      </c>
      <c r="F2655" s="3">
        <f>INDEX(光放段!$I$4:$I$237,MATCH(纤芯!H2655,光放段!$B$4:$B$237,0))</f>
        <v>37017300000</v>
      </c>
      <c r="G2655" s="3" t="str">
        <f t="shared" si="205"/>
        <v>山东二干|济南青岛3号管道光缆:高密-城阳</v>
      </c>
      <c r="H2655" s="3">
        <f>INDEX(光放段!$B$4:$B$237,MATCH(纤芯!G2655,光放段!$C$4:$C$237,0))</f>
        <v>37017302000</v>
      </c>
      <c r="I2655" s="3" t="str">
        <f t="shared" si="206"/>
        <v>济南青岛3号管道光缆</v>
      </c>
      <c r="J2655" s="3" t="str">
        <f>INDEX(子缆名称!$B$4:$B$29,纤芯!M2655)</f>
        <v>C缆</v>
      </c>
      <c r="K2655" s="3">
        <v>30</v>
      </c>
      <c r="L2655" s="3">
        <f t="shared" si="207"/>
        <v>6</v>
      </c>
      <c r="M2655" s="3">
        <f t="shared" si="208"/>
        <v>3</v>
      </c>
      <c r="N2655" s="3" t="s">
        <v>60</v>
      </c>
      <c r="O2655" s="3">
        <f>COUNTIF([1]局站!$D$4:$D$172,"="&amp;N2655)</f>
        <v>1</v>
      </c>
      <c r="P2655" s="3">
        <v>0</v>
      </c>
      <c r="Q2655" s="3">
        <v>0</v>
      </c>
      <c r="R2655" s="3">
        <v>0</v>
      </c>
      <c r="S2655" s="3" t="s">
        <v>62</v>
      </c>
      <c r="T2655" s="3">
        <f>COUNTIF([1]局站!$D$4:$D$172,"="&amp;S2655)</f>
        <v>1</v>
      </c>
      <c r="U2655" s="3">
        <v>0</v>
      </c>
      <c r="V2655" s="3">
        <v>0</v>
      </c>
      <c r="W2655" s="3">
        <v>0</v>
      </c>
      <c r="X2655" s="3" t="s">
        <v>1214</v>
      </c>
      <c r="Y2655" s="3" t="s">
        <v>852</v>
      </c>
      <c r="Z2655" s="3" t="str">
        <f>INDEX(业务类型!$C$4:$C$8,MATCH(纤芯!Y2655,业务类型!$B$4:$B$8,0))</f>
        <v>TWO</v>
      </c>
      <c r="AA2655" s="3" t="s">
        <v>905</v>
      </c>
    </row>
    <row r="2656" spans="1:27" ht="33" x14ac:dyDescent="0.2">
      <c r="A2656" s="3">
        <v>2653</v>
      </c>
      <c r="B2656" s="3">
        <f t="shared" si="209"/>
        <v>37017302031</v>
      </c>
      <c r="C2656" s="3" t="s">
        <v>1166</v>
      </c>
      <c r="D2656" s="3" t="s">
        <v>217</v>
      </c>
      <c r="E2656" s="3" t="str">
        <f>INDEX(光放段!$G$4:$G$237,MATCH(纤芯!G2656,光放段!$C$4:$C$237,0))</f>
        <v>山东二干|济南青岛3号管道光缆:潍坊四平路-青岛辽阳东路</v>
      </c>
      <c r="F2656" s="3">
        <f>INDEX(光放段!$I$4:$I$237,MATCH(纤芯!H2656,光放段!$B$4:$B$237,0))</f>
        <v>37017300000</v>
      </c>
      <c r="G2656" s="3" t="str">
        <f t="shared" si="205"/>
        <v>山东二干|济南青岛3号管道光缆:高密-城阳</v>
      </c>
      <c r="H2656" s="3">
        <f>INDEX(光放段!$B$4:$B$237,MATCH(纤芯!G2656,光放段!$C$4:$C$237,0))</f>
        <v>37017302000</v>
      </c>
      <c r="I2656" s="3" t="str">
        <f t="shared" si="206"/>
        <v>济南青岛3号管道光缆</v>
      </c>
      <c r="J2656" s="3" t="str">
        <f>INDEX(子缆名称!$B$4:$B$29,纤芯!M2656)</f>
        <v>C缆</v>
      </c>
      <c r="K2656" s="3">
        <v>31</v>
      </c>
      <c r="L2656" s="3">
        <f t="shared" si="207"/>
        <v>7</v>
      </c>
      <c r="M2656" s="3">
        <f t="shared" si="208"/>
        <v>3</v>
      </c>
      <c r="N2656" s="3" t="s">
        <v>60</v>
      </c>
      <c r="O2656" s="3">
        <f>COUNTIF([1]局站!$D$4:$D$172,"="&amp;N2656)</f>
        <v>1</v>
      </c>
      <c r="P2656" s="3">
        <v>0</v>
      </c>
      <c r="Q2656" s="3">
        <v>0</v>
      </c>
      <c r="R2656" s="3">
        <v>0</v>
      </c>
      <c r="S2656" s="3" t="s">
        <v>62</v>
      </c>
      <c r="T2656" s="3">
        <f>COUNTIF([1]局站!$D$4:$D$172,"="&amp;S2656)</f>
        <v>1</v>
      </c>
      <c r="U2656" s="3">
        <v>0</v>
      </c>
      <c r="V2656" s="3">
        <v>0</v>
      </c>
      <c r="W2656" s="3">
        <v>0</v>
      </c>
      <c r="X2656" s="3" t="s">
        <v>1214</v>
      </c>
      <c r="Y2656" s="3" t="s">
        <v>880</v>
      </c>
      <c r="Z2656" s="3" t="str">
        <f>INDEX(业务类型!$C$4:$C$8,MATCH(纤芯!Y2656,业务类型!$B$4:$B$8,0))</f>
        <v>IDLE</v>
      </c>
      <c r="AA2656" s="3"/>
    </row>
    <row r="2657" spans="1:27" ht="33" x14ac:dyDescent="0.2">
      <c r="A2657" s="3">
        <v>2654</v>
      </c>
      <c r="B2657" s="3">
        <f t="shared" si="209"/>
        <v>37017302032</v>
      </c>
      <c r="C2657" s="3" t="s">
        <v>1166</v>
      </c>
      <c r="D2657" s="3" t="s">
        <v>217</v>
      </c>
      <c r="E2657" s="3" t="str">
        <f>INDEX(光放段!$G$4:$G$237,MATCH(纤芯!G2657,光放段!$C$4:$C$237,0))</f>
        <v>山东二干|济南青岛3号管道光缆:潍坊四平路-青岛辽阳东路</v>
      </c>
      <c r="F2657" s="3">
        <f>INDEX(光放段!$I$4:$I$237,MATCH(纤芯!H2657,光放段!$B$4:$B$237,0))</f>
        <v>37017300000</v>
      </c>
      <c r="G2657" s="3" t="str">
        <f t="shared" si="205"/>
        <v>山东二干|济南青岛3号管道光缆:高密-城阳</v>
      </c>
      <c r="H2657" s="3">
        <f>INDEX(光放段!$B$4:$B$237,MATCH(纤芯!G2657,光放段!$C$4:$C$237,0))</f>
        <v>37017302000</v>
      </c>
      <c r="I2657" s="3" t="str">
        <f t="shared" si="206"/>
        <v>济南青岛3号管道光缆</v>
      </c>
      <c r="J2657" s="3" t="str">
        <f>INDEX(子缆名称!$B$4:$B$29,纤芯!M2657)</f>
        <v>C缆</v>
      </c>
      <c r="K2657" s="3">
        <v>32</v>
      </c>
      <c r="L2657" s="3">
        <f t="shared" si="207"/>
        <v>8</v>
      </c>
      <c r="M2657" s="3">
        <f t="shared" si="208"/>
        <v>3</v>
      </c>
      <c r="N2657" s="3" t="s">
        <v>60</v>
      </c>
      <c r="O2657" s="3">
        <f>COUNTIF([1]局站!$D$4:$D$172,"="&amp;N2657)</f>
        <v>1</v>
      </c>
      <c r="P2657" s="3">
        <v>0</v>
      </c>
      <c r="Q2657" s="3">
        <v>0</v>
      </c>
      <c r="R2657" s="3">
        <v>0</v>
      </c>
      <c r="S2657" s="3" t="s">
        <v>62</v>
      </c>
      <c r="T2657" s="3">
        <f>COUNTIF([1]局站!$D$4:$D$172,"="&amp;S2657)</f>
        <v>1</v>
      </c>
      <c r="U2657" s="3">
        <v>0</v>
      </c>
      <c r="V2657" s="3">
        <v>0</v>
      </c>
      <c r="W2657" s="3">
        <v>0</v>
      </c>
      <c r="X2657" s="3" t="s">
        <v>1214</v>
      </c>
      <c r="Y2657" s="3" t="s">
        <v>880</v>
      </c>
      <c r="Z2657" s="3" t="str">
        <f>INDEX(业务类型!$C$4:$C$8,MATCH(纤芯!Y2657,业务类型!$B$4:$B$8,0))</f>
        <v>IDLE</v>
      </c>
      <c r="AA2657" s="3"/>
    </row>
    <row r="2658" spans="1:27" ht="33" x14ac:dyDescent="0.2">
      <c r="A2658" s="3">
        <v>2655</v>
      </c>
      <c r="B2658" s="3">
        <f t="shared" si="209"/>
        <v>37017302033</v>
      </c>
      <c r="C2658" s="3" t="s">
        <v>1166</v>
      </c>
      <c r="D2658" s="3" t="s">
        <v>217</v>
      </c>
      <c r="E2658" s="3" t="str">
        <f>INDEX(光放段!$G$4:$G$237,MATCH(纤芯!G2658,光放段!$C$4:$C$237,0))</f>
        <v>山东二干|济南青岛3号管道光缆:潍坊四平路-青岛辽阳东路</v>
      </c>
      <c r="F2658" s="3">
        <f>INDEX(光放段!$I$4:$I$237,MATCH(纤芯!H2658,光放段!$B$4:$B$237,0))</f>
        <v>37017300000</v>
      </c>
      <c r="G2658" s="3" t="str">
        <f t="shared" si="205"/>
        <v>山东二干|济南青岛3号管道光缆:高密-城阳</v>
      </c>
      <c r="H2658" s="3">
        <f>INDEX(光放段!$B$4:$B$237,MATCH(纤芯!G2658,光放段!$C$4:$C$237,0))</f>
        <v>37017302000</v>
      </c>
      <c r="I2658" s="3" t="str">
        <f t="shared" si="206"/>
        <v>济南青岛3号管道光缆</v>
      </c>
      <c r="J2658" s="3" t="str">
        <f>INDEX(子缆名称!$B$4:$B$29,纤芯!M2658)</f>
        <v>C缆</v>
      </c>
      <c r="K2658" s="3">
        <v>33</v>
      </c>
      <c r="L2658" s="3">
        <f t="shared" si="207"/>
        <v>9</v>
      </c>
      <c r="M2658" s="3">
        <f t="shared" si="208"/>
        <v>3</v>
      </c>
      <c r="N2658" s="3" t="s">
        <v>60</v>
      </c>
      <c r="O2658" s="3">
        <f>COUNTIF([1]局站!$D$4:$D$172,"="&amp;N2658)</f>
        <v>1</v>
      </c>
      <c r="P2658" s="3">
        <v>0</v>
      </c>
      <c r="Q2658" s="3">
        <v>0</v>
      </c>
      <c r="R2658" s="3">
        <v>0</v>
      </c>
      <c r="S2658" s="3" t="s">
        <v>62</v>
      </c>
      <c r="T2658" s="3">
        <f>COUNTIF([1]局站!$D$4:$D$172,"="&amp;S2658)</f>
        <v>1</v>
      </c>
      <c r="U2658" s="3">
        <v>0</v>
      </c>
      <c r="V2658" s="3">
        <v>0</v>
      </c>
      <c r="W2658" s="3">
        <v>0</v>
      </c>
      <c r="X2658" s="3" t="s">
        <v>1214</v>
      </c>
      <c r="Y2658" s="3" t="s">
        <v>880</v>
      </c>
      <c r="Z2658" s="3" t="str">
        <f>INDEX(业务类型!$C$4:$C$8,MATCH(纤芯!Y2658,业务类型!$B$4:$B$8,0))</f>
        <v>IDLE</v>
      </c>
      <c r="AA2658" s="3"/>
    </row>
    <row r="2659" spans="1:27" ht="33" x14ac:dyDescent="0.2">
      <c r="A2659" s="3">
        <v>2656</v>
      </c>
      <c r="B2659" s="3">
        <f t="shared" si="209"/>
        <v>37017302034</v>
      </c>
      <c r="C2659" s="3" t="s">
        <v>1166</v>
      </c>
      <c r="D2659" s="3" t="s">
        <v>217</v>
      </c>
      <c r="E2659" s="3" t="str">
        <f>INDEX(光放段!$G$4:$G$237,MATCH(纤芯!G2659,光放段!$C$4:$C$237,0))</f>
        <v>山东二干|济南青岛3号管道光缆:潍坊四平路-青岛辽阳东路</v>
      </c>
      <c r="F2659" s="3">
        <f>INDEX(光放段!$I$4:$I$237,MATCH(纤芯!H2659,光放段!$B$4:$B$237,0))</f>
        <v>37017300000</v>
      </c>
      <c r="G2659" s="3" t="str">
        <f t="shared" si="205"/>
        <v>山东二干|济南青岛3号管道光缆:高密-城阳</v>
      </c>
      <c r="H2659" s="3">
        <f>INDEX(光放段!$B$4:$B$237,MATCH(纤芯!G2659,光放段!$C$4:$C$237,0))</f>
        <v>37017302000</v>
      </c>
      <c r="I2659" s="3" t="str">
        <f t="shared" si="206"/>
        <v>济南青岛3号管道光缆</v>
      </c>
      <c r="J2659" s="3" t="str">
        <f>INDEX(子缆名称!$B$4:$B$29,纤芯!M2659)</f>
        <v>C缆</v>
      </c>
      <c r="K2659" s="3">
        <v>34</v>
      </c>
      <c r="L2659" s="3">
        <f t="shared" si="207"/>
        <v>10</v>
      </c>
      <c r="M2659" s="3">
        <f t="shared" si="208"/>
        <v>3</v>
      </c>
      <c r="N2659" s="3" t="s">
        <v>60</v>
      </c>
      <c r="O2659" s="3">
        <f>COUNTIF([1]局站!$D$4:$D$172,"="&amp;N2659)</f>
        <v>1</v>
      </c>
      <c r="P2659" s="3">
        <v>0</v>
      </c>
      <c r="Q2659" s="3">
        <v>0</v>
      </c>
      <c r="R2659" s="3">
        <v>0</v>
      </c>
      <c r="S2659" s="3" t="s">
        <v>62</v>
      </c>
      <c r="T2659" s="3">
        <f>COUNTIF([1]局站!$D$4:$D$172,"="&amp;S2659)</f>
        <v>1</v>
      </c>
      <c r="U2659" s="3">
        <v>0</v>
      </c>
      <c r="V2659" s="3">
        <v>0</v>
      </c>
      <c r="W2659" s="3">
        <v>0</v>
      </c>
      <c r="X2659" s="3" t="s">
        <v>1214</v>
      </c>
      <c r="Y2659" s="3" t="s">
        <v>852</v>
      </c>
      <c r="Z2659" s="3" t="str">
        <f>INDEX(业务类型!$C$4:$C$8,MATCH(纤芯!Y2659,业务类型!$B$4:$B$8,0))</f>
        <v>TWO</v>
      </c>
      <c r="AA2659" s="3" t="s">
        <v>954</v>
      </c>
    </row>
    <row r="2660" spans="1:27" ht="33" x14ac:dyDescent="0.2">
      <c r="A2660" s="3">
        <v>2657</v>
      </c>
      <c r="B2660" s="3">
        <f t="shared" si="209"/>
        <v>37017302035</v>
      </c>
      <c r="C2660" s="3" t="s">
        <v>1166</v>
      </c>
      <c r="D2660" s="3" t="s">
        <v>217</v>
      </c>
      <c r="E2660" s="3" t="str">
        <f>INDEX(光放段!$G$4:$G$237,MATCH(纤芯!G2660,光放段!$C$4:$C$237,0))</f>
        <v>山东二干|济南青岛3号管道光缆:潍坊四平路-青岛辽阳东路</v>
      </c>
      <c r="F2660" s="3">
        <f>INDEX(光放段!$I$4:$I$237,MATCH(纤芯!H2660,光放段!$B$4:$B$237,0))</f>
        <v>37017300000</v>
      </c>
      <c r="G2660" s="3" t="str">
        <f t="shared" si="205"/>
        <v>山东二干|济南青岛3号管道光缆:高密-城阳</v>
      </c>
      <c r="H2660" s="3">
        <f>INDEX(光放段!$B$4:$B$237,MATCH(纤芯!G2660,光放段!$C$4:$C$237,0))</f>
        <v>37017302000</v>
      </c>
      <c r="I2660" s="3" t="str">
        <f t="shared" si="206"/>
        <v>济南青岛3号管道光缆</v>
      </c>
      <c r="J2660" s="3" t="str">
        <f>INDEX(子缆名称!$B$4:$B$29,纤芯!M2660)</f>
        <v>C缆</v>
      </c>
      <c r="K2660" s="3">
        <v>35</v>
      </c>
      <c r="L2660" s="3">
        <f t="shared" si="207"/>
        <v>11</v>
      </c>
      <c r="M2660" s="3">
        <f t="shared" si="208"/>
        <v>3</v>
      </c>
      <c r="N2660" s="3" t="s">
        <v>60</v>
      </c>
      <c r="O2660" s="3">
        <f>COUNTIF([1]局站!$D$4:$D$172,"="&amp;N2660)</f>
        <v>1</v>
      </c>
      <c r="P2660" s="3">
        <v>0</v>
      </c>
      <c r="Q2660" s="3">
        <v>0</v>
      </c>
      <c r="R2660" s="3">
        <v>0</v>
      </c>
      <c r="S2660" s="3" t="s">
        <v>62</v>
      </c>
      <c r="T2660" s="3">
        <f>COUNTIF([1]局站!$D$4:$D$172,"="&amp;S2660)</f>
        <v>1</v>
      </c>
      <c r="U2660" s="3">
        <v>0</v>
      </c>
      <c r="V2660" s="3">
        <v>0</v>
      </c>
      <c r="W2660" s="3">
        <v>0</v>
      </c>
      <c r="X2660" s="3" t="s">
        <v>1214</v>
      </c>
      <c r="Y2660" s="3" t="s">
        <v>880</v>
      </c>
      <c r="Z2660" s="3" t="str">
        <f>INDEX(业务类型!$C$4:$C$8,MATCH(纤芯!Y2660,业务类型!$B$4:$B$8,0))</f>
        <v>IDLE</v>
      </c>
      <c r="AA2660" s="3"/>
    </row>
    <row r="2661" spans="1:27" ht="33" x14ac:dyDescent="0.2">
      <c r="A2661" s="3">
        <v>2658</v>
      </c>
      <c r="B2661" s="3">
        <f t="shared" si="209"/>
        <v>37017302036</v>
      </c>
      <c r="C2661" s="3" t="s">
        <v>1166</v>
      </c>
      <c r="D2661" s="3" t="s">
        <v>217</v>
      </c>
      <c r="E2661" s="3" t="str">
        <f>INDEX(光放段!$G$4:$G$237,MATCH(纤芯!G2661,光放段!$C$4:$C$237,0))</f>
        <v>山东二干|济南青岛3号管道光缆:潍坊四平路-青岛辽阳东路</v>
      </c>
      <c r="F2661" s="3">
        <f>INDEX(光放段!$I$4:$I$237,MATCH(纤芯!H2661,光放段!$B$4:$B$237,0))</f>
        <v>37017300000</v>
      </c>
      <c r="G2661" s="3" t="str">
        <f t="shared" si="205"/>
        <v>山东二干|济南青岛3号管道光缆:高密-城阳</v>
      </c>
      <c r="H2661" s="3">
        <f>INDEX(光放段!$B$4:$B$237,MATCH(纤芯!G2661,光放段!$C$4:$C$237,0))</f>
        <v>37017302000</v>
      </c>
      <c r="I2661" s="3" t="str">
        <f t="shared" si="206"/>
        <v>济南青岛3号管道光缆</v>
      </c>
      <c r="J2661" s="3" t="str">
        <f>INDEX(子缆名称!$B$4:$B$29,纤芯!M2661)</f>
        <v>C缆</v>
      </c>
      <c r="K2661" s="3">
        <v>36</v>
      </c>
      <c r="L2661" s="3">
        <f t="shared" si="207"/>
        <v>12</v>
      </c>
      <c r="M2661" s="3">
        <f t="shared" si="208"/>
        <v>3</v>
      </c>
      <c r="N2661" s="3" t="s">
        <v>60</v>
      </c>
      <c r="O2661" s="3">
        <f>COUNTIF([1]局站!$D$4:$D$172,"="&amp;N2661)</f>
        <v>1</v>
      </c>
      <c r="P2661" s="3">
        <v>0</v>
      </c>
      <c r="Q2661" s="3">
        <v>0</v>
      </c>
      <c r="R2661" s="3">
        <v>0</v>
      </c>
      <c r="S2661" s="3" t="s">
        <v>62</v>
      </c>
      <c r="T2661" s="3">
        <f>COUNTIF([1]局站!$D$4:$D$172,"="&amp;S2661)</f>
        <v>1</v>
      </c>
      <c r="U2661" s="3">
        <v>0</v>
      </c>
      <c r="V2661" s="3">
        <v>0</v>
      </c>
      <c r="W2661" s="3">
        <v>0</v>
      </c>
      <c r="X2661" s="3" t="s">
        <v>1214</v>
      </c>
      <c r="Y2661" s="3" t="s">
        <v>880</v>
      </c>
      <c r="Z2661" s="3" t="str">
        <f>INDEX(业务类型!$C$4:$C$8,MATCH(纤芯!Y2661,业务类型!$B$4:$B$8,0))</f>
        <v>IDLE</v>
      </c>
      <c r="AA2661" s="3"/>
    </row>
    <row r="2662" spans="1:27" ht="33" x14ac:dyDescent="0.2">
      <c r="A2662" s="3">
        <v>2659</v>
      </c>
      <c r="B2662" s="3">
        <f t="shared" si="209"/>
        <v>37017302037</v>
      </c>
      <c r="C2662" s="3" t="s">
        <v>1166</v>
      </c>
      <c r="D2662" s="3" t="s">
        <v>217</v>
      </c>
      <c r="E2662" s="3" t="str">
        <f>INDEX(光放段!$G$4:$G$237,MATCH(纤芯!G2662,光放段!$C$4:$C$237,0))</f>
        <v>山东二干|济南青岛3号管道光缆:潍坊四平路-青岛辽阳东路</v>
      </c>
      <c r="F2662" s="3">
        <f>INDEX(光放段!$I$4:$I$237,MATCH(纤芯!H2662,光放段!$B$4:$B$237,0))</f>
        <v>37017300000</v>
      </c>
      <c r="G2662" s="3" t="str">
        <f t="shared" si="205"/>
        <v>山东二干|济南青岛3号管道光缆:高密-城阳</v>
      </c>
      <c r="H2662" s="3">
        <f>INDEX(光放段!$B$4:$B$237,MATCH(纤芯!G2662,光放段!$C$4:$C$237,0))</f>
        <v>37017302000</v>
      </c>
      <c r="I2662" s="3" t="str">
        <f t="shared" si="206"/>
        <v>济南青岛3号管道光缆</v>
      </c>
      <c r="J2662" s="3" t="str">
        <f>INDEX(子缆名称!$B$4:$B$29,纤芯!M2662)</f>
        <v>D缆</v>
      </c>
      <c r="K2662" s="3">
        <v>37</v>
      </c>
      <c r="L2662" s="3">
        <f t="shared" si="207"/>
        <v>1</v>
      </c>
      <c r="M2662" s="3">
        <f t="shared" si="208"/>
        <v>4</v>
      </c>
      <c r="N2662" s="3" t="s">
        <v>60</v>
      </c>
      <c r="O2662" s="3">
        <f>COUNTIF([1]局站!$D$4:$D$172,"="&amp;N2662)</f>
        <v>1</v>
      </c>
      <c r="P2662" s="3">
        <v>0</v>
      </c>
      <c r="Q2662" s="3">
        <v>0</v>
      </c>
      <c r="R2662" s="3">
        <v>0</v>
      </c>
      <c r="S2662" s="3" t="s">
        <v>62</v>
      </c>
      <c r="T2662" s="3">
        <f>COUNTIF([1]局站!$D$4:$D$172,"="&amp;S2662)</f>
        <v>1</v>
      </c>
      <c r="U2662" s="3">
        <v>0</v>
      </c>
      <c r="V2662" s="3">
        <v>0</v>
      </c>
      <c r="W2662" s="3">
        <v>0</v>
      </c>
      <c r="X2662" s="3" t="s">
        <v>1214</v>
      </c>
      <c r="Y2662" s="3" t="s">
        <v>852</v>
      </c>
      <c r="Z2662" s="3" t="str">
        <f>INDEX(业务类型!$C$4:$C$8,MATCH(纤芯!Y2662,业务类型!$B$4:$B$8,0))</f>
        <v>TWO</v>
      </c>
      <c r="AA2662" s="3" t="s">
        <v>955</v>
      </c>
    </row>
    <row r="2663" spans="1:27" ht="33" x14ac:dyDescent="0.2">
      <c r="A2663" s="3">
        <v>2660</v>
      </c>
      <c r="B2663" s="3">
        <f t="shared" si="209"/>
        <v>37017302038</v>
      </c>
      <c r="C2663" s="3" t="s">
        <v>1166</v>
      </c>
      <c r="D2663" s="3" t="s">
        <v>217</v>
      </c>
      <c r="E2663" s="3" t="str">
        <f>INDEX(光放段!$G$4:$G$237,MATCH(纤芯!G2663,光放段!$C$4:$C$237,0))</f>
        <v>山东二干|济南青岛3号管道光缆:潍坊四平路-青岛辽阳东路</v>
      </c>
      <c r="F2663" s="3">
        <f>INDEX(光放段!$I$4:$I$237,MATCH(纤芯!H2663,光放段!$B$4:$B$237,0))</f>
        <v>37017300000</v>
      </c>
      <c r="G2663" s="3" t="str">
        <f t="shared" si="205"/>
        <v>山东二干|济南青岛3号管道光缆:高密-城阳</v>
      </c>
      <c r="H2663" s="3">
        <f>INDEX(光放段!$B$4:$B$237,MATCH(纤芯!G2663,光放段!$C$4:$C$237,0))</f>
        <v>37017302000</v>
      </c>
      <c r="I2663" s="3" t="str">
        <f t="shared" si="206"/>
        <v>济南青岛3号管道光缆</v>
      </c>
      <c r="J2663" s="3" t="str">
        <f>INDEX(子缆名称!$B$4:$B$29,纤芯!M2663)</f>
        <v>D缆</v>
      </c>
      <c r="K2663" s="3">
        <v>38</v>
      </c>
      <c r="L2663" s="3">
        <f t="shared" si="207"/>
        <v>2</v>
      </c>
      <c r="M2663" s="3">
        <f t="shared" si="208"/>
        <v>4</v>
      </c>
      <c r="N2663" s="3" t="s">
        <v>60</v>
      </c>
      <c r="O2663" s="3">
        <f>COUNTIF([1]局站!$D$4:$D$172,"="&amp;N2663)</f>
        <v>1</v>
      </c>
      <c r="P2663" s="3">
        <v>0</v>
      </c>
      <c r="Q2663" s="3">
        <v>0</v>
      </c>
      <c r="R2663" s="3">
        <v>0</v>
      </c>
      <c r="S2663" s="3" t="s">
        <v>62</v>
      </c>
      <c r="T2663" s="3">
        <f>COUNTIF([1]局站!$D$4:$D$172,"="&amp;S2663)</f>
        <v>1</v>
      </c>
      <c r="U2663" s="3">
        <v>0</v>
      </c>
      <c r="V2663" s="3">
        <v>0</v>
      </c>
      <c r="W2663" s="3">
        <v>0</v>
      </c>
      <c r="X2663" s="3" t="s">
        <v>1214</v>
      </c>
      <c r="Y2663" s="3" t="s">
        <v>880</v>
      </c>
      <c r="Z2663" s="3" t="str">
        <f>INDEX(业务类型!$C$4:$C$8,MATCH(纤芯!Y2663,业务类型!$B$4:$B$8,0))</f>
        <v>IDLE</v>
      </c>
      <c r="AA2663" s="3"/>
    </row>
    <row r="2664" spans="1:27" ht="33" x14ac:dyDescent="0.2">
      <c r="A2664" s="3">
        <v>2661</v>
      </c>
      <c r="B2664" s="3">
        <f t="shared" si="209"/>
        <v>37017302039</v>
      </c>
      <c r="C2664" s="3" t="s">
        <v>1166</v>
      </c>
      <c r="D2664" s="3" t="s">
        <v>217</v>
      </c>
      <c r="E2664" s="3" t="str">
        <f>INDEX(光放段!$G$4:$G$237,MATCH(纤芯!G2664,光放段!$C$4:$C$237,0))</f>
        <v>山东二干|济南青岛3号管道光缆:潍坊四平路-青岛辽阳东路</v>
      </c>
      <c r="F2664" s="3">
        <f>INDEX(光放段!$I$4:$I$237,MATCH(纤芯!H2664,光放段!$B$4:$B$237,0))</f>
        <v>37017300000</v>
      </c>
      <c r="G2664" s="3" t="str">
        <f t="shared" si="205"/>
        <v>山东二干|济南青岛3号管道光缆:高密-城阳</v>
      </c>
      <c r="H2664" s="3">
        <f>INDEX(光放段!$B$4:$B$237,MATCH(纤芯!G2664,光放段!$C$4:$C$237,0))</f>
        <v>37017302000</v>
      </c>
      <c r="I2664" s="3" t="str">
        <f t="shared" si="206"/>
        <v>济南青岛3号管道光缆</v>
      </c>
      <c r="J2664" s="3" t="str">
        <f>INDEX(子缆名称!$B$4:$B$29,纤芯!M2664)</f>
        <v>D缆</v>
      </c>
      <c r="K2664" s="3">
        <v>39</v>
      </c>
      <c r="L2664" s="3">
        <f t="shared" si="207"/>
        <v>3</v>
      </c>
      <c r="M2664" s="3">
        <f t="shared" si="208"/>
        <v>4</v>
      </c>
      <c r="N2664" s="3" t="s">
        <v>60</v>
      </c>
      <c r="O2664" s="3">
        <f>COUNTIF([1]局站!$D$4:$D$172,"="&amp;N2664)</f>
        <v>1</v>
      </c>
      <c r="P2664" s="3">
        <v>0</v>
      </c>
      <c r="Q2664" s="3">
        <v>0</v>
      </c>
      <c r="R2664" s="3">
        <v>0</v>
      </c>
      <c r="S2664" s="3" t="s">
        <v>62</v>
      </c>
      <c r="T2664" s="3">
        <f>COUNTIF([1]局站!$D$4:$D$172,"="&amp;S2664)</f>
        <v>1</v>
      </c>
      <c r="U2664" s="3">
        <v>0</v>
      </c>
      <c r="V2664" s="3">
        <v>0</v>
      </c>
      <c r="W2664" s="3">
        <v>0</v>
      </c>
      <c r="X2664" s="3" t="s">
        <v>1214</v>
      </c>
      <c r="Y2664" s="3" t="s">
        <v>880</v>
      </c>
      <c r="Z2664" s="3" t="str">
        <f>INDEX(业务类型!$C$4:$C$8,MATCH(纤芯!Y2664,业务类型!$B$4:$B$8,0))</f>
        <v>IDLE</v>
      </c>
      <c r="AA2664" s="3"/>
    </row>
    <row r="2665" spans="1:27" ht="33" x14ac:dyDescent="0.2">
      <c r="A2665" s="3">
        <v>2662</v>
      </c>
      <c r="B2665" s="3">
        <f t="shared" si="209"/>
        <v>37017302040</v>
      </c>
      <c r="C2665" s="3" t="s">
        <v>1166</v>
      </c>
      <c r="D2665" s="3" t="s">
        <v>217</v>
      </c>
      <c r="E2665" s="3" t="str">
        <f>INDEX(光放段!$G$4:$G$237,MATCH(纤芯!G2665,光放段!$C$4:$C$237,0))</f>
        <v>山东二干|济南青岛3号管道光缆:潍坊四平路-青岛辽阳东路</v>
      </c>
      <c r="F2665" s="3">
        <f>INDEX(光放段!$I$4:$I$237,MATCH(纤芯!H2665,光放段!$B$4:$B$237,0))</f>
        <v>37017300000</v>
      </c>
      <c r="G2665" s="3" t="str">
        <f t="shared" si="205"/>
        <v>山东二干|济南青岛3号管道光缆:高密-城阳</v>
      </c>
      <c r="H2665" s="3">
        <f>INDEX(光放段!$B$4:$B$237,MATCH(纤芯!G2665,光放段!$C$4:$C$237,0))</f>
        <v>37017302000</v>
      </c>
      <c r="I2665" s="3" t="str">
        <f t="shared" si="206"/>
        <v>济南青岛3号管道光缆</v>
      </c>
      <c r="J2665" s="3" t="str">
        <f>INDEX(子缆名称!$B$4:$B$29,纤芯!M2665)</f>
        <v>D缆</v>
      </c>
      <c r="K2665" s="3">
        <v>40</v>
      </c>
      <c r="L2665" s="3">
        <f t="shared" si="207"/>
        <v>4</v>
      </c>
      <c r="M2665" s="3">
        <f t="shared" si="208"/>
        <v>4</v>
      </c>
      <c r="N2665" s="3" t="s">
        <v>60</v>
      </c>
      <c r="O2665" s="3">
        <f>COUNTIF([1]局站!$D$4:$D$172,"="&amp;N2665)</f>
        <v>1</v>
      </c>
      <c r="P2665" s="3">
        <v>0</v>
      </c>
      <c r="Q2665" s="3">
        <v>0</v>
      </c>
      <c r="R2665" s="3">
        <v>0</v>
      </c>
      <c r="S2665" s="3" t="s">
        <v>62</v>
      </c>
      <c r="T2665" s="3">
        <f>COUNTIF([1]局站!$D$4:$D$172,"="&amp;S2665)</f>
        <v>1</v>
      </c>
      <c r="U2665" s="3">
        <v>0</v>
      </c>
      <c r="V2665" s="3">
        <v>0</v>
      </c>
      <c r="W2665" s="3">
        <v>0</v>
      </c>
      <c r="X2665" s="3" t="s">
        <v>1214</v>
      </c>
      <c r="Y2665" s="3" t="s">
        <v>880</v>
      </c>
      <c r="Z2665" s="3" t="str">
        <f>INDEX(业务类型!$C$4:$C$8,MATCH(纤芯!Y2665,业务类型!$B$4:$B$8,0))</f>
        <v>IDLE</v>
      </c>
      <c r="AA2665" s="3"/>
    </row>
    <row r="2666" spans="1:27" ht="33" x14ac:dyDescent="0.2">
      <c r="A2666" s="3">
        <v>2663</v>
      </c>
      <c r="B2666" s="3">
        <f t="shared" si="209"/>
        <v>37017302041</v>
      </c>
      <c r="C2666" s="3" t="s">
        <v>1166</v>
      </c>
      <c r="D2666" s="3" t="s">
        <v>217</v>
      </c>
      <c r="E2666" s="3" t="str">
        <f>INDEX(光放段!$G$4:$G$237,MATCH(纤芯!G2666,光放段!$C$4:$C$237,0))</f>
        <v>山东二干|济南青岛3号管道光缆:潍坊四平路-青岛辽阳东路</v>
      </c>
      <c r="F2666" s="3">
        <f>INDEX(光放段!$I$4:$I$237,MATCH(纤芯!H2666,光放段!$B$4:$B$237,0))</f>
        <v>37017300000</v>
      </c>
      <c r="G2666" s="3" t="str">
        <f t="shared" si="205"/>
        <v>山东二干|济南青岛3号管道光缆:高密-城阳</v>
      </c>
      <c r="H2666" s="3">
        <f>INDEX(光放段!$B$4:$B$237,MATCH(纤芯!G2666,光放段!$C$4:$C$237,0))</f>
        <v>37017302000</v>
      </c>
      <c r="I2666" s="3" t="str">
        <f t="shared" si="206"/>
        <v>济南青岛3号管道光缆</v>
      </c>
      <c r="J2666" s="3" t="str">
        <f>INDEX(子缆名称!$B$4:$B$29,纤芯!M2666)</f>
        <v>D缆</v>
      </c>
      <c r="K2666" s="3">
        <v>41</v>
      </c>
      <c r="L2666" s="3">
        <f t="shared" si="207"/>
        <v>5</v>
      </c>
      <c r="M2666" s="3">
        <f t="shared" si="208"/>
        <v>4</v>
      </c>
      <c r="N2666" s="3" t="s">
        <v>60</v>
      </c>
      <c r="O2666" s="3">
        <f>COUNTIF([1]局站!$D$4:$D$172,"="&amp;N2666)</f>
        <v>1</v>
      </c>
      <c r="P2666" s="3">
        <v>0</v>
      </c>
      <c r="Q2666" s="3">
        <v>0</v>
      </c>
      <c r="R2666" s="3">
        <v>0</v>
      </c>
      <c r="S2666" s="3" t="s">
        <v>62</v>
      </c>
      <c r="T2666" s="3">
        <f>COUNTIF([1]局站!$D$4:$D$172,"="&amp;S2666)</f>
        <v>1</v>
      </c>
      <c r="U2666" s="3">
        <v>0</v>
      </c>
      <c r="V2666" s="3">
        <v>0</v>
      </c>
      <c r="W2666" s="3">
        <v>0</v>
      </c>
      <c r="X2666" s="3" t="s">
        <v>1214</v>
      </c>
      <c r="Y2666" s="3" t="s">
        <v>852</v>
      </c>
      <c r="Z2666" s="3" t="str">
        <f>INDEX(业务类型!$C$4:$C$8,MATCH(纤芯!Y2666,业务类型!$B$4:$B$8,0))</f>
        <v>TWO</v>
      </c>
      <c r="AA2666" s="3" t="s">
        <v>955</v>
      </c>
    </row>
    <row r="2667" spans="1:27" ht="33" x14ac:dyDescent="0.2">
      <c r="A2667" s="3">
        <v>2664</v>
      </c>
      <c r="B2667" s="3">
        <f t="shared" si="209"/>
        <v>37017302042</v>
      </c>
      <c r="C2667" s="3" t="s">
        <v>1166</v>
      </c>
      <c r="D2667" s="3" t="s">
        <v>217</v>
      </c>
      <c r="E2667" s="3" t="str">
        <f>INDEX(光放段!$G$4:$G$237,MATCH(纤芯!G2667,光放段!$C$4:$C$237,0))</f>
        <v>山东二干|济南青岛3号管道光缆:潍坊四平路-青岛辽阳东路</v>
      </c>
      <c r="F2667" s="3">
        <f>INDEX(光放段!$I$4:$I$237,MATCH(纤芯!H2667,光放段!$B$4:$B$237,0))</f>
        <v>37017300000</v>
      </c>
      <c r="G2667" s="3" t="str">
        <f t="shared" si="205"/>
        <v>山东二干|济南青岛3号管道光缆:高密-城阳</v>
      </c>
      <c r="H2667" s="3">
        <f>INDEX(光放段!$B$4:$B$237,MATCH(纤芯!G2667,光放段!$C$4:$C$237,0))</f>
        <v>37017302000</v>
      </c>
      <c r="I2667" s="3" t="str">
        <f t="shared" si="206"/>
        <v>济南青岛3号管道光缆</v>
      </c>
      <c r="J2667" s="3" t="str">
        <f>INDEX(子缆名称!$B$4:$B$29,纤芯!M2667)</f>
        <v>D缆</v>
      </c>
      <c r="K2667" s="3">
        <v>42</v>
      </c>
      <c r="L2667" s="3">
        <f t="shared" si="207"/>
        <v>6</v>
      </c>
      <c r="M2667" s="3">
        <f t="shared" si="208"/>
        <v>4</v>
      </c>
      <c r="N2667" s="3" t="s">
        <v>60</v>
      </c>
      <c r="O2667" s="3">
        <f>COUNTIF([1]局站!$D$4:$D$172,"="&amp;N2667)</f>
        <v>1</v>
      </c>
      <c r="P2667" s="3">
        <v>0</v>
      </c>
      <c r="Q2667" s="3">
        <v>0</v>
      </c>
      <c r="R2667" s="3">
        <v>0</v>
      </c>
      <c r="S2667" s="3" t="s">
        <v>62</v>
      </c>
      <c r="T2667" s="3">
        <f>COUNTIF([1]局站!$D$4:$D$172,"="&amp;S2667)</f>
        <v>1</v>
      </c>
      <c r="U2667" s="3">
        <v>0</v>
      </c>
      <c r="V2667" s="3">
        <v>0</v>
      </c>
      <c r="W2667" s="3">
        <v>0</v>
      </c>
      <c r="X2667" s="3" t="s">
        <v>1214</v>
      </c>
      <c r="Y2667" s="3" t="s">
        <v>880</v>
      </c>
      <c r="Z2667" s="3" t="str">
        <f>INDEX(业务类型!$C$4:$C$8,MATCH(纤芯!Y2667,业务类型!$B$4:$B$8,0))</f>
        <v>IDLE</v>
      </c>
      <c r="AA2667" s="3"/>
    </row>
    <row r="2668" spans="1:27" ht="33" x14ac:dyDescent="0.2">
      <c r="A2668" s="3">
        <v>2665</v>
      </c>
      <c r="B2668" s="3">
        <f t="shared" si="209"/>
        <v>37017302043</v>
      </c>
      <c r="C2668" s="3" t="s">
        <v>1166</v>
      </c>
      <c r="D2668" s="3" t="s">
        <v>217</v>
      </c>
      <c r="E2668" s="3" t="str">
        <f>INDEX(光放段!$G$4:$G$237,MATCH(纤芯!G2668,光放段!$C$4:$C$237,0))</f>
        <v>山东二干|济南青岛3号管道光缆:潍坊四平路-青岛辽阳东路</v>
      </c>
      <c r="F2668" s="3">
        <f>INDEX(光放段!$I$4:$I$237,MATCH(纤芯!H2668,光放段!$B$4:$B$237,0))</f>
        <v>37017300000</v>
      </c>
      <c r="G2668" s="3" t="str">
        <f t="shared" si="205"/>
        <v>山东二干|济南青岛3号管道光缆:高密-城阳</v>
      </c>
      <c r="H2668" s="3">
        <f>INDEX(光放段!$B$4:$B$237,MATCH(纤芯!G2668,光放段!$C$4:$C$237,0))</f>
        <v>37017302000</v>
      </c>
      <c r="I2668" s="3" t="str">
        <f t="shared" si="206"/>
        <v>济南青岛3号管道光缆</v>
      </c>
      <c r="J2668" s="3" t="str">
        <f>INDEX(子缆名称!$B$4:$B$29,纤芯!M2668)</f>
        <v>D缆</v>
      </c>
      <c r="K2668" s="3">
        <v>43</v>
      </c>
      <c r="L2668" s="3">
        <f t="shared" si="207"/>
        <v>7</v>
      </c>
      <c r="M2668" s="3">
        <f t="shared" si="208"/>
        <v>4</v>
      </c>
      <c r="N2668" s="3" t="s">
        <v>60</v>
      </c>
      <c r="O2668" s="3">
        <f>COUNTIF([1]局站!$D$4:$D$172,"="&amp;N2668)</f>
        <v>1</v>
      </c>
      <c r="P2668" s="3">
        <v>0</v>
      </c>
      <c r="Q2668" s="3">
        <v>0</v>
      </c>
      <c r="R2668" s="3">
        <v>0</v>
      </c>
      <c r="S2668" s="3" t="s">
        <v>62</v>
      </c>
      <c r="T2668" s="3">
        <f>COUNTIF([1]局站!$D$4:$D$172,"="&amp;S2668)</f>
        <v>1</v>
      </c>
      <c r="U2668" s="3">
        <v>0</v>
      </c>
      <c r="V2668" s="3">
        <v>0</v>
      </c>
      <c r="W2668" s="3">
        <v>0</v>
      </c>
      <c r="X2668" s="3" t="s">
        <v>1214</v>
      </c>
      <c r="Y2668" s="3" t="s">
        <v>880</v>
      </c>
      <c r="Z2668" s="3" t="str">
        <f>INDEX(业务类型!$C$4:$C$8,MATCH(纤芯!Y2668,业务类型!$B$4:$B$8,0))</f>
        <v>IDLE</v>
      </c>
      <c r="AA2668" s="3"/>
    </row>
    <row r="2669" spans="1:27" ht="33" x14ac:dyDescent="0.2">
      <c r="A2669" s="3">
        <v>2666</v>
      </c>
      <c r="B2669" s="3">
        <f t="shared" si="209"/>
        <v>37017302044</v>
      </c>
      <c r="C2669" s="3" t="s">
        <v>1166</v>
      </c>
      <c r="D2669" s="3" t="s">
        <v>217</v>
      </c>
      <c r="E2669" s="3" t="str">
        <f>INDEX(光放段!$G$4:$G$237,MATCH(纤芯!G2669,光放段!$C$4:$C$237,0))</f>
        <v>山东二干|济南青岛3号管道光缆:潍坊四平路-青岛辽阳东路</v>
      </c>
      <c r="F2669" s="3">
        <f>INDEX(光放段!$I$4:$I$237,MATCH(纤芯!H2669,光放段!$B$4:$B$237,0))</f>
        <v>37017300000</v>
      </c>
      <c r="G2669" s="3" t="str">
        <f t="shared" si="205"/>
        <v>山东二干|济南青岛3号管道光缆:高密-城阳</v>
      </c>
      <c r="H2669" s="3">
        <f>INDEX(光放段!$B$4:$B$237,MATCH(纤芯!G2669,光放段!$C$4:$C$237,0))</f>
        <v>37017302000</v>
      </c>
      <c r="I2669" s="3" t="str">
        <f t="shared" si="206"/>
        <v>济南青岛3号管道光缆</v>
      </c>
      <c r="J2669" s="3" t="str">
        <f>INDEX(子缆名称!$B$4:$B$29,纤芯!M2669)</f>
        <v>D缆</v>
      </c>
      <c r="K2669" s="3">
        <v>44</v>
      </c>
      <c r="L2669" s="3">
        <f t="shared" si="207"/>
        <v>8</v>
      </c>
      <c r="M2669" s="3">
        <f t="shared" si="208"/>
        <v>4</v>
      </c>
      <c r="N2669" s="3" t="s">
        <v>60</v>
      </c>
      <c r="O2669" s="3">
        <f>COUNTIF([1]局站!$D$4:$D$172,"="&amp;N2669)</f>
        <v>1</v>
      </c>
      <c r="P2669" s="3">
        <v>0</v>
      </c>
      <c r="Q2669" s="3">
        <v>0</v>
      </c>
      <c r="R2669" s="3">
        <v>0</v>
      </c>
      <c r="S2669" s="3" t="s">
        <v>62</v>
      </c>
      <c r="T2669" s="3">
        <f>COUNTIF([1]局站!$D$4:$D$172,"="&amp;S2669)</f>
        <v>1</v>
      </c>
      <c r="U2669" s="3">
        <v>0</v>
      </c>
      <c r="V2669" s="3">
        <v>0</v>
      </c>
      <c r="W2669" s="3">
        <v>0</v>
      </c>
      <c r="X2669" s="3" t="s">
        <v>1214</v>
      </c>
      <c r="Y2669" s="3" t="s">
        <v>880</v>
      </c>
      <c r="Z2669" s="3" t="str">
        <f>INDEX(业务类型!$C$4:$C$8,MATCH(纤芯!Y2669,业务类型!$B$4:$B$8,0))</f>
        <v>IDLE</v>
      </c>
      <c r="AA2669" s="3"/>
    </row>
    <row r="2670" spans="1:27" ht="33" x14ac:dyDescent="0.2">
      <c r="A2670" s="3">
        <v>2667</v>
      </c>
      <c r="B2670" s="3">
        <f t="shared" si="209"/>
        <v>37017302045</v>
      </c>
      <c r="C2670" s="3" t="s">
        <v>1166</v>
      </c>
      <c r="D2670" s="3" t="s">
        <v>217</v>
      </c>
      <c r="E2670" s="3" t="str">
        <f>INDEX(光放段!$G$4:$G$237,MATCH(纤芯!G2670,光放段!$C$4:$C$237,0))</f>
        <v>山东二干|济南青岛3号管道光缆:潍坊四平路-青岛辽阳东路</v>
      </c>
      <c r="F2670" s="3">
        <f>INDEX(光放段!$I$4:$I$237,MATCH(纤芯!H2670,光放段!$B$4:$B$237,0))</f>
        <v>37017300000</v>
      </c>
      <c r="G2670" s="3" t="str">
        <f t="shared" si="205"/>
        <v>山东二干|济南青岛3号管道光缆:高密-城阳</v>
      </c>
      <c r="H2670" s="3">
        <f>INDEX(光放段!$B$4:$B$237,MATCH(纤芯!G2670,光放段!$C$4:$C$237,0))</f>
        <v>37017302000</v>
      </c>
      <c r="I2670" s="3" t="str">
        <f t="shared" si="206"/>
        <v>济南青岛3号管道光缆</v>
      </c>
      <c r="J2670" s="3" t="str">
        <f>INDEX(子缆名称!$B$4:$B$29,纤芯!M2670)</f>
        <v>D缆</v>
      </c>
      <c r="K2670" s="3">
        <v>45</v>
      </c>
      <c r="L2670" s="3">
        <f t="shared" si="207"/>
        <v>9</v>
      </c>
      <c r="M2670" s="3">
        <f t="shared" si="208"/>
        <v>4</v>
      </c>
      <c r="N2670" s="3" t="s">
        <v>60</v>
      </c>
      <c r="O2670" s="3">
        <f>COUNTIF([1]局站!$D$4:$D$172,"="&amp;N2670)</f>
        <v>1</v>
      </c>
      <c r="P2670" s="3">
        <v>0</v>
      </c>
      <c r="Q2670" s="3">
        <v>0</v>
      </c>
      <c r="R2670" s="3">
        <v>0</v>
      </c>
      <c r="S2670" s="3" t="s">
        <v>62</v>
      </c>
      <c r="T2670" s="3">
        <f>COUNTIF([1]局站!$D$4:$D$172,"="&amp;S2670)</f>
        <v>1</v>
      </c>
      <c r="U2670" s="3">
        <v>0</v>
      </c>
      <c r="V2670" s="3">
        <v>0</v>
      </c>
      <c r="W2670" s="3">
        <v>0</v>
      </c>
      <c r="X2670" s="3" t="s">
        <v>1214</v>
      </c>
      <c r="Y2670" s="3" t="s">
        <v>880</v>
      </c>
      <c r="Z2670" s="3" t="str">
        <f>INDEX(业务类型!$C$4:$C$8,MATCH(纤芯!Y2670,业务类型!$B$4:$B$8,0))</f>
        <v>IDLE</v>
      </c>
      <c r="AA2670" s="3"/>
    </row>
    <row r="2671" spans="1:27" ht="33" x14ac:dyDescent="0.2">
      <c r="A2671" s="3">
        <v>2668</v>
      </c>
      <c r="B2671" s="3">
        <f t="shared" si="209"/>
        <v>37017302046</v>
      </c>
      <c r="C2671" s="3" t="s">
        <v>1166</v>
      </c>
      <c r="D2671" s="3" t="s">
        <v>217</v>
      </c>
      <c r="E2671" s="3" t="str">
        <f>INDEX(光放段!$G$4:$G$237,MATCH(纤芯!G2671,光放段!$C$4:$C$237,0))</f>
        <v>山东二干|济南青岛3号管道光缆:潍坊四平路-青岛辽阳东路</v>
      </c>
      <c r="F2671" s="3">
        <f>INDEX(光放段!$I$4:$I$237,MATCH(纤芯!H2671,光放段!$B$4:$B$237,0))</f>
        <v>37017300000</v>
      </c>
      <c r="G2671" s="3" t="str">
        <f t="shared" si="205"/>
        <v>山东二干|济南青岛3号管道光缆:高密-城阳</v>
      </c>
      <c r="H2671" s="3">
        <f>INDEX(光放段!$B$4:$B$237,MATCH(纤芯!G2671,光放段!$C$4:$C$237,0))</f>
        <v>37017302000</v>
      </c>
      <c r="I2671" s="3" t="str">
        <f t="shared" si="206"/>
        <v>济南青岛3号管道光缆</v>
      </c>
      <c r="J2671" s="3" t="str">
        <f>INDEX(子缆名称!$B$4:$B$29,纤芯!M2671)</f>
        <v>D缆</v>
      </c>
      <c r="K2671" s="3">
        <v>46</v>
      </c>
      <c r="L2671" s="3">
        <f t="shared" si="207"/>
        <v>10</v>
      </c>
      <c r="M2671" s="3">
        <f t="shared" si="208"/>
        <v>4</v>
      </c>
      <c r="N2671" s="3" t="s">
        <v>60</v>
      </c>
      <c r="O2671" s="3">
        <f>COUNTIF([1]局站!$D$4:$D$172,"="&amp;N2671)</f>
        <v>1</v>
      </c>
      <c r="P2671" s="3">
        <v>0</v>
      </c>
      <c r="Q2671" s="3">
        <v>0</v>
      </c>
      <c r="R2671" s="3">
        <v>0</v>
      </c>
      <c r="S2671" s="3" t="s">
        <v>62</v>
      </c>
      <c r="T2671" s="3">
        <f>COUNTIF([1]局站!$D$4:$D$172,"="&amp;S2671)</f>
        <v>1</v>
      </c>
      <c r="U2671" s="3">
        <v>0</v>
      </c>
      <c r="V2671" s="3">
        <v>0</v>
      </c>
      <c r="W2671" s="3">
        <v>0</v>
      </c>
      <c r="X2671" s="3" t="s">
        <v>1214</v>
      </c>
      <c r="Y2671" s="3" t="s">
        <v>880</v>
      </c>
      <c r="Z2671" s="3" t="str">
        <f>INDEX(业务类型!$C$4:$C$8,MATCH(纤芯!Y2671,业务类型!$B$4:$B$8,0))</f>
        <v>IDLE</v>
      </c>
      <c r="AA2671" s="3"/>
    </row>
    <row r="2672" spans="1:27" ht="33" x14ac:dyDescent="0.2">
      <c r="A2672" s="3">
        <v>2669</v>
      </c>
      <c r="B2672" s="3">
        <f t="shared" si="209"/>
        <v>37017302047</v>
      </c>
      <c r="C2672" s="3" t="s">
        <v>1166</v>
      </c>
      <c r="D2672" s="3" t="s">
        <v>217</v>
      </c>
      <c r="E2672" s="3" t="str">
        <f>INDEX(光放段!$G$4:$G$237,MATCH(纤芯!G2672,光放段!$C$4:$C$237,0))</f>
        <v>山东二干|济南青岛3号管道光缆:潍坊四平路-青岛辽阳东路</v>
      </c>
      <c r="F2672" s="3">
        <f>INDEX(光放段!$I$4:$I$237,MATCH(纤芯!H2672,光放段!$B$4:$B$237,0))</f>
        <v>37017300000</v>
      </c>
      <c r="G2672" s="3" t="str">
        <f t="shared" si="205"/>
        <v>山东二干|济南青岛3号管道光缆:高密-城阳</v>
      </c>
      <c r="H2672" s="3">
        <f>INDEX(光放段!$B$4:$B$237,MATCH(纤芯!G2672,光放段!$C$4:$C$237,0))</f>
        <v>37017302000</v>
      </c>
      <c r="I2672" s="3" t="str">
        <f t="shared" si="206"/>
        <v>济南青岛3号管道光缆</v>
      </c>
      <c r="J2672" s="3" t="str">
        <f>INDEX(子缆名称!$B$4:$B$29,纤芯!M2672)</f>
        <v>D缆</v>
      </c>
      <c r="K2672" s="3">
        <v>47</v>
      </c>
      <c r="L2672" s="3">
        <f t="shared" si="207"/>
        <v>11</v>
      </c>
      <c r="M2672" s="3">
        <f t="shared" si="208"/>
        <v>4</v>
      </c>
      <c r="N2672" s="3" t="s">
        <v>60</v>
      </c>
      <c r="O2672" s="3">
        <f>COUNTIF([1]局站!$D$4:$D$172,"="&amp;N2672)</f>
        <v>1</v>
      </c>
      <c r="P2672" s="3">
        <v>0</v>
      </c>
      <c r="Q2672" s="3">
        <v>0</v>
      </c>
      <c r="R2672" s="3">
        <v>0</v>
      </c>
      <c r="S2672" s="3" t="s">
        <v>62</v>
      </c>
      <c r="T2672" s="3">
        <f>COUNTIF([1]局站!$D$4:$D$172,"="&amp;S2672)</f>
        <v>1</v>
      </c>
      <c r="U2672" s="3">
        <v>0</v>
      </c>
      <c r="V2672" s="3">
        <v>0</v>
      </c>
      <c r="W2672" s="3">
        <v>0</v>
      </c>
      <c r="X2672" s="3" t="s">
        <v>1214</v>
      </c>
      <c r="Y2672" s="3" t="s">
        <v>880</v>
      </c>
      <c r="Z2672" s="3" t="str">
        <f>INDEX(业务类型!$C$4:$C$8,MATCH(纤芯!Y2672,业务类型!$B$4:$B$8,0))</f>
        <v>IDLE</v>
      </c>
      <c r="AA2672" s="3"/>
    </row>
    <row r="2673" spans="1:27" ht="33" x14ac:dyDescent="0.2">
      <c r="A2673" s="3">
        <v>2670</v>
      </c>
      <c r="B2673" s="3">
        <f t="shared" si="209"/>
        <v>37017302048</v>
      </c>
      <c r="C2673" s="3" t="s">
        <v>1166</v>
      </c>
      <c r="D2673" s="3" t="s">
        <v>217</v>
      </c>
      <c r="E2673" s="3" t="str">
        <f>INDEX(光放段!$G$4:$G$237,MATCH(纤芯!G2673,光放段!$C$4:$C$237,0))</f>
        <v>山东二干|济南青岛3号管道光缆:潍坊四平路-青岛辽阳东路</v>
      </c>
      <c r="F2673" s="3">
        <f>INDEX(光放段!$I$4:$I$237,MATCH(纤芯!H2673,光放段!$B$4:$B$237,0))</f>
        <v>37017300000</v>
      </c>
      <c r="G2673" s="3" t="str">
        <f t="shared" si="205"/>
        <v>山东二干|济南青岛3号管道光缆:高密-城阳</v>
      </c>
      <c r="H2673" s="3">
        <f>INDEX(光放段!$B$4:$B$237,MATCH(纤芯!G2673,光放段!$C$4:$C$237,0))</f>
        <v>37017302000</v>
      </c>
      <c r="I2673" s="3" t="str">
        <f t="shared" si="206"/>
        <v>济南青岛3号管道光缆</v>
      </c>
      <c r="J2673" s="3" t="str">
        <f>INDEX(子缆名称!$B$4:$B$29,纤芯!M2673)</f>
        <v>D缆</v>
      </c>
      <c r="K2673" s="3">
        <v>48</v>
      </c>
      <c r="L2673" s="3">
        <f t="shared" si="207"/>
        <v>12</v>
      </c>
      <c r="M2673" s="3">
        <f t="shared" si="208"/>
        <v>4</v>
      </c>
      <c r="N2673" s="3" t="s">
        <v>60</v>
      </c>
      <c r="O2673" s="3">
        <f>COUNTIF([1]局站!$D$4:$D$172,"="&amp;N2673)</f>
        <v>1</v>
      </c>
      <c r="P2673" s="3">
        <v>0</v>
      </c>
      <c r="Q2673" s="3">
        <v>0</v>
      </c>
      <c r="R2673" s="3">
        <v>0</v>
      </c>
      <c r="S2673" s="3" t="s">
        <v>62</v>
      </c>
      <c r="T2673" s="3">
        <f>COUNTIF([1]局站!$D$4:$D$172,"="&amp;S2673)</f>
        <v>1</v>
      </c>
      <c r="U2673" s="3">
        <v>0</v>
      </c>
      <c r="V2673" s="3">
        <v>0</v>
      </c>
      <c r="W2673" s="3">
        <v>0</v>
      </c>
      <c r="X2673" s="3" t="s">
        <v>1214</v>
      </c>
      <c r="Y2673" s="3" t="s">
        <v>880</v>
      </c>
      <c r="Z2673" s="3" t="str">
        <f>INDEX(业务类型!$C$4:$C$8,MATCH(纤芯!Y2673,业务类型!$B$4:$B$8,0))</f>
        <v>IDLE</v>
      </c>
      <c r="AA2673" s="3"/>
    </row>
    <row r="2674" spans="1:27" ht="33" x14ac:dyDescent="0.2">
      <c r="A2674" s="3">
        <v>2671</v>
      </c>
      <c r="B2674" s="3">
        <f t="shared" si="209"/>
        <v>37017302049</v>
      </c>
      <c r="C2674" s="3" t="s">
        <v>1166</v>
      </c>
      <c r="D2674" s="3" t="s">
        <v>217</v>
      </c>
      <c r="E2674" s="3" t="str">
        <f>INDEX(光放段!$G$4:$G$237,MATCH(纤芯!G2674,光放段!$C$4:$C$237,0))</f>
        <v>山东二干|济南青岛3号管道光缆:潍坊四平路-青岛辽阳东路</v>
      </c>
      <c r="F2674" s="3">
        <f>INDEX(光放段!$I$4:$I$237,MATCH(纤芯!H2674,光放段!$B$4:$B$237,0))</f>
        <v>37017300000</v>
      </c>
      <c r="G2674" s="3" t="str">
        <f t="shared" si="205"/>
        <v>山东二干|济南青岛3号管道光缆:高密-城阳</v>
      </c>
      <c r="H2674" s="3">
        <f>INDEX(光放段!$B$4:$B$237,MATCH(纤芯!G2674,光放段!$C$4:$C$237,0))</f>
        <v>37017302000</v>
      </c>
      <c r="I2674" s="3" t="str">
        <f t="shared" si="206"/>
        <v>济南青岛3号管道光缆</v>
      </c>
      <c r="J2674" s="3" t="str">
        <f>INDEX(子缆名称!$B$4:$B$29,纤芯!M2674)</f>
        <v>E缆</v>
      </c>
      <c r="K2674" s="3">
        <v>49</v>
      </c>
      <c r="L2674" s="3">
        <f t="shared" si="207"/>
        <v>1</v>
      </c>
      <c r="M2674" s="3">
        <f t="shared" si="208"/>
        <v>5</v>
      </c>
      <c r="N2674" s="3" t="s">
        <v>60</v>
      </c>
      <c r="O2674" s="3">
        <f>COUNTIF([1]局站!$D$4:$D$172,"="&amp;N2674)</f>
        <v>1</v>
      </c>
      <c r="P2674" s="3">
        <v>0</v>
      </c>
      <c r="Q2674" s="3">
        <v>0</v>
      </c>
      <c r="R2674" s="3">
        <v>0</v>
      </c>
      <c r="S2674" s="3" t="s">
        <v>62</v>
      </c>
      <c r="T2674" s="3">
        <f>COUNTIF([1]局站!$D$4:$D$172,"="&amp;S2674)</f>
        <v>1</v>
      </c>
      <c r="U2674" s="3">
        <v>0</v>
      </c>
      <c r="V2674" s="3">
        <v>0</v>
      </c>
      <c r="W2674" s="3">
        <v>0</v>
      </c>
      <c r="X2674" s="3" t="s">
        <v>1214</v>
      </c>
      <c r="Y2674" s="3" t="s">
        <v>881</v>
      </c>
      <c r="Z2674" s="3" t="str">
        <f>INDEX(业务类型!$C$4:$C$8,MATCH(纤芯!Y2674,业务类型!$B$4:$B$8,0))</f>
        <v>OTHER</v>
      </c>
      <c r="AA2674" s="3" t="s">
        <v>882</v>
      </c>
    </row>
    <row r="2675" spans="1:27" ht="33" x14ac:dyDescent="0.2">
      <c r="A2675" s="3">
        <v>2672</v>
      </c>
      <c r="B2675" s="3">
        <f t="shared" si="209"/>
        <v>37017302050</v>
      </c>
      <c r="C2675" s="3" t="s">
        <v>1166</v>
      </c>
      <c r="D2675" s="3" t="s">
        <v>217</v>
      </c>
      <c r="E2675" s="3" t="str">
        <f>INDEX(光放段!$G$4:$G$237,MATCH(纤芯!G2675,光放段!$C$4:$C$237,0))</f>
        <v>山东二干|济南青岛3号管道光缆:潍坊四平路-青岛辽阳东路</v>
      </c>
      <c r="F2675" s="3">
        <f>INDEX(光放段!$I$4:$I$237,MATCH(纤芯!H2675,光放段!$B$4:$B$237,0))</f>
        <v>37017300000</v>
      </c>
      <c r="G2675" s="3" t="str">
        <f t="shared" si="205"/>
        <v>山东二干|济南青岛3号管道光缆:高密-城阳</v>
      </c>
      <c r="H2675" s="3">
        <f>INDEX(光放段!$B$4:$B$237,MATCH(纤芯!G2675,光放段!$C$4:$C$237,0))</f>
        <v>37017302000</v>
      </c>
      <c r="I2675" s="3" t="str">
        <f t="shared" si="206"/>
        <v>济南青岛3号管道光缆</v>
      </c>
      <c r="J2675" s="3" t="str">
        <f>INDEX(子缆名称!$B$4:$B$29,纤芯!M2675)</f>
        <v>E缆</v>
      </c>
      <c r="K2675" s="3">
        <v>50</v>
      </c>
      <c r="L2675" s="3">
        <f t="shared" si="207"/>
        <v>2</v>
      </c>
      <c r="M2675" s="3">
        <f t="shared" si="208"/>
        <v>5</v>
      </c>
      <c r="N2675" s="3" t="s">
        <v>60</v>
      </c>
      <c r="O2675" s="3">
        <f>COUNTIF([1]局站!$D$4:$D$172,"="&amp;N2675)</f>
        <v>1</v>
      </c>
      <c r="P2675" s="3">
        <v>0</v>
      </c>
      <c r="Q2675" s="3">
        <v>0</v>
      </c>
      <c r="R2675" s="3">
        <v>0</v>
      </c>
      <c r="S2675" s="3" t="s">
        <v>62</v>
      </c>
      <c r="T2675" s="3">
        <f>COUNTIF([1]局站!$D$4:$D$172,"="&amp;S2675)</f>
        <v>1</v>
      </c>
      <c r="U2675" s="3">
        <v>0</v>
      </c>
      <c r="V2675" s="3">
        <v>0</v>
      </c>
      <c r="W2675" s="3">
        <v>0</v>
      </c>
      <c r="X2675" s="3" t="s">
        <v>1214</v>
      </c>
      <c r="Y2675" s="3" t="s">
        <v>881</v>
      </c>
      <c r="Z2675" s="3" t="str">
        <f>INDEX(业务类型!$C$4:$C$8,MATCH(纤芯!Y2675,业务类型!$B$4:$B$8,0))</f>
        <v>OTHER</v>
      </c>
      <c r="AA2675" s="3" t="s">
        <v>882</v>
      </c>
    </row>
    <row r="2676" spans="1:27" ht="33" x14ac:dyDescent="0.2">
      <c r="A2676" s="3">
        <v>2673</v>
      </c>
      <c r="B2676" s="3">
        <f t="shared" si="209"/>
        <v>37017302051</v>
      </c>
      <c r="C2676" s="3" t="s">
        <v>1166</v>
      </c>
      <c r="D2676" s="3" t="s">
        <v>217</v>
      </c>
      <c r="E2676" s="3" t="str">
        <f>INDEX(光放段!$G$4:$G$237,MATCH(纤芯!G2676,光放段!$C$4:$C$237,0))</f>
        <v>山东二干|济南青岛3号管道光缆:潍坊四平路-青岛辽阳东路</v>
      </c>
      <c r="F2676" s="3">
        <f>INDEX(光放段!$I$4:$I$237,MATCH(纤芯!H2676,光放段!$B$4:$B$237,0))</f>
        <v>37017300000</v>
      </c>
      <c r="G2676" s="3" t="str">
        <f t="shared" si="205"/>
        <v>山东二干|济南青岛3号管道光缆:高密-城阳</v>
      </c>
      <c r="H2676" s="3">
        <f>INDEX(光放段!$B$4:$B$237,MATCH(纤芯!G2676,光放段!$C$4:$C$237,0))</f>
        <v>37017302000</v>
      </c>
      <c r="I2676" s="3" t="str">
        <f t="shared" si="206"/>
        <v>济南青岛3号管道光缆</v>
      </c>
      <c r="J2676" s="3" t="str">
        <f>INDEX(子缆名称!$B$4:$B$29,纤芯!M2676)</f>
        <v>E缆</v>
      </c>
      <c r="K2676" s="3">
        <v>51</v>
      </c>
      <c r="L2676" s="3">
        <f t="shared" si="207"/>
        <v>3</v>
      </c>
      <c r="M2676" s="3">
        <f t="shared" si="208"/>
        <v>5</v>
      </c>
      <c r="N2676" s="3" t="s">
        <v>60</v>
      </c>
      <c r="O2676" s="3">
        <f>COUNTIF([1]局站!$D$4:$D$172,"="&amp;N2676)</f>
        <v>1</v>
      </c>
      <c r="P2676" s="3">
        <v>0</v>
      </c>
      <c r="Q2676" s="3">
        <v>0</v>
      </c>
      <c r="R2676" s="3">
        <v>0</v>
      </c>
      <c r="S2676" s="3" t="s">
        <v>62</v>
      </c>
      <c r="T2676" s="3">
        <f>COUNTIF([1]局站!$D$4:$D$172,"="&amp;S2676)</f>
        <v>1</v>
      </c>
      <c r="U2676" s="3">
        <v>0</v>
      </c>
      <c r="V2676" s="3">
        <v>0</v>
      </c>
      <c r="W2676" s="3">
        <v>0</v>
      </c>
      <c r="X2676" s="3" t="s">
        <v>1214</v>
      </c>
      <c r="Y2676" s="3" t="s">
        <v>880</v>
      </c>
      <c r="Z2676" s="3" t="str">
        <f>INDEX(业务类型!$C$4:$C$8,MATCH(纤芯!Y2676,业务类型!$B$4:$B$8,0))</f>
        <v>IDLE</v>
      </c>
      <c r="AA2676" s="3"/>
    </row>
    <row r="2677" spans="1:27" ht="33" x14ac:dyDescent="0.2">
      <c r="A2677" s="3">
        <v>2674</v>
      </c>
      <c r="B2677" s="3">
        <f t="shared" si="209"/>
        <v>37017302052</v>
      </c>
      <c r="C2677" s="3" t="s">
        <v>1166</v>
      </c>
      <c r="D2677" s="3" t="s">
        <v>217</v>
      </c>
      <c r="E2677" s="3" t="str">
        <f>INDEX(光放段!$G$4:$G$237,MATCH(纤芯!G2677,光放段!$C$4:$C$237,0))</f>
        <v>山东二干|济南青岛3号管道光缆:潍坊四平路-青岛辽阳东路</v>
      </c>
      <c r="F2677" s="3">
        <f>INDEX(光放段!$I$4:$I$237,MATCH(纤芯!H2677,光放段!$B$4:$B$237,0))</f>
        <v>37017300000</v>
      </c>
      <c r="G2677" s="3" t="str">
        <f t="shared" si="205"/>
        <v>山东二干|济南青岛3号管道光缆:高密-城阳</v>
      </c>
      <c r="H2677" s="3">
        <f>INDEX(光放段!$B$4:$B$237,MATCH(纤芯!G2677,光放段!$C$4:$C$237,0))</f>
        <v>37017302000</v>
      </c>
      <c r="I2677" s="3" t="str">
        <f t="shared" si="206"/>
        <v>济南青岛3号管道光缆</v>
      </c>
      <c r="J2677" s="3" t="str">
        <f>INDEX(子缆名称!$B$4:$B$29,纤芯!M2677)</f>
        <v>E缆</v>
      </c>
      <c r="K2677" s="3">
        <v>52</v>
      </c>
      <c r="L2677" s="3">
        <f t="shared" si="207"/>
        <v>4</v>
      </c>
      <c r="M2677" s="3">
        <f t="shared" si="208"/>
        <v>5</v>
      </c>
      <c r="N2677" s="3" t="s">
        <v>60</v>
      </c>
      <c r="O2677" s="3">
        <f>COUNTIF([1]局站!$D$4:$D$172,"="&amp;N2677)</f>
        <v>1</v>
      </c>
      <c r="P2677" s="3">
        <v>0</v>
      </c>
      <c r="Q2677" s="3">
        <v>0</v>
      </c>
      <c r="R2677" s="3">
        <v>0</v>
      </c>
      <c r="S2677" s="3" t="s">
        <v>62</v>
      </c>
      <c r="T2677" s="3">
        <f>COUNTIF([1]局站!$D$4:$D$172,"="&amp;S2677)</f>
        <v>1</v>
      </c>
      <c r="U2677" s="3">
        <v>0</v>
      </c>
      <c r="V2677" s="3">
        <v>0</v>
      </c>
      <c r="W2677" s="3">
        <v>0</v>
      </c>
      <c r="X2677" s="3" t="s">
        <v>1214</v>
      </c>
      <c r="Y2677" s="3" t="s">
        <v>880</v>
      </c>
      <c r="Z2677" s="3" t="str">
        <f>INDEX(业务类型!$C$4:$C$8,MATCH(纤芯!Y2677,业务类型!$B$4:$B$8,0))</f>
        <v>IDLE</v>
      </c>
      <c r="AA2677" s="3"/>
    </row>
    <row r="2678" spans="1:27" ht="33" x14ac:dyDescent="0.2">
      <c r="A2678" s="3">
        <v>2675</v>
      </c>
      <c r="B2678" s="3">
        <f t="shared" si="209"/>
        <v>37017302053</v>
      </c>
      <c r="C2678" s="3" t="s">
        <v>1166</v>
      </c>
      <c r="D2678" s="3" t="s">
        <v>217</v>
      </c>
      <c r="E2678" s="3" t="str">
        <f>INDEX(光放段!$G$4:$G$237,MATCH(纤芯!G2678,光放段!$C$4:$C$237,0))</f>
        <v>山东二干|济南青岛3号管道光缆:潍坊四平路-青岛辽阳东路</v>
      </c>
      <c r="F2678" s="3">
        <f>INDEX(光放段!$I$4:$I$237,MATCH(纤芯!H2678,光放段!$B$4:$B$237,0))</f>
        <v>37017300000</v>
      </c>
      <c r="G2678" s="3" t="str">
        <f t="shared" si="205"/>
        <v>山东二干|济南青岛3号管道光缆:高密-城阳</v>
      </c>
      <c r="H2678" s="3">
        <f>INDEX(光放段!$B$4:$B$237,MATCH(纤芯!G2678,光放段!$C$4:$C$237,0))</f>
        <v>37017302000</v>
      </c>
      <c r="I2678" s="3" t="str">
        <f t="shared" si="206"/>
        <v>济南青岛3号管道光缆</v>
      </c>
      <c r="J2678" s="3" t="str">
        <f>INDEX(子缆名称!$B$4:$B$29,纤芯!M2678)</f>
        <v>E缆</v>
      </c>
      <c r="K2678" s="3">
        <v>53</v>
      </c>
      <c r="L2678" s="3">
        <f t="shared" si="207"/>
        <v>5</v>
      </c>
      <c r="M2678" s="3">
        <f t="shared" si="208"/>
        <v>5</v>
      </c>
      <c r="N2678" s="3" t="s">
        <v>60</v>
      </c>
      <c r="O2678" s="3">
        <f>COUNTIF([1]局站!$D$4:$D$172,"="&amp;N2678)</f>
        <v>1</v>
      </c>
      <c r="P2678" s="3">
        <v>0</v>
      </c>
      <c r="Q2678" s="3">
        <v>0</v>
      </c>
      <c r="R2678" s="3">
        <v>0</v>
      </c>
      <c r="S2678" s="3" t="s">
        <v>62</v>
      </c>
      <c r="T2678" s="3">
        <f>COUNTIF([1]局站!$D$4:$D$172,"="&amp;S2678)</f>
        <v>1</v>
      </c>
      <c r="U2678" s="3">
        <v>0</v>
      </c>
      <c r="V2678" s="3">
        <v>0</v>
      </c>
      <c r="W2678" s="3">
        <v>0</v>
      </c>
      <c r="X2678" s="3" t="s">
        <v>1214</v>
      </c>
      <c r="Y2678" s="3" t="s">
        <v>852</v>
      </c>
      <c r="Z2678" s="3" t="str">
        <f>INDEX(业务类型!$C$4:$C$8,MATCH(纤芯!Y2678,业务类型!$B$4:$B$8,0))</f>
        <v>TWO</v>
      </c>
      <c r="AA2678" s="3" t="s">
        <v>954</v>
      </c>
    </row>
    <row r="2679" spans="1:27" ht="33" x14ac:dyDescent="0.2">
      <c r="A2679" s="3">
        <v>2676</v>
      </c>
      <c r="B2679" s="3">
        <f t="shared" si="209"/>
        <v>37017302054</v>
      </c>
      <c r="C2679" s="3" t="s">
        <v>1166</v>
      </c>
      <c r="D2679" s="3" t="s">
        <v>217</v>
      </c>
      <c r="E2679" s="3" t="str">
        <f>INDEX(光放段!$G$4:$G$237,MATCH(纤芯!G2679,光放段!$C$4:$C$237,0))</f>
        <v>山东二干|济南青岛3号管道光缆:潍坊四平路-青岛辽阳东路</v>
      </c>
      <c r="F2679" s="3">
        <f>INDEX(光放段!$I$4:$I$237,MATCH(纤芯!H2679,光放段!$B$4:$B$237,0))</f>
        <v>37017300000</v>
      </c>
      <c r="G2679" s="3" t="str">
        <f t="shared" si="205"/>
        <v>山东二干|济南青岛3号管道光缆:高密-城阳</v>
      </c>
      <c r="H2679" s="3">
        <f>INDEX(光放段!$B$4:$B$237,MATCH(纤芯!G2679,光放段!$C$4:$C$237,0))</f>
        <v>37017302000</v>
      </c>
      <c r="I2679" s="3" t="str">
        <f t="shared" si="206"/>
        <v>济南青岛3号管道光缆</v>
      </c>
      <c r="J2679" s="3" t="str">
        <f>INDEX(子缆名称!$B$4:$B$29,纤芯!M2679)</f>
        <v>E缆</v>
      </c>
      <c r="K2679" s="3">
        <v>54</v>
      </c>
      <c r="L2679" s="3">
        <f t="shared" si="207"/>
        <v>6</v>
      </c>
      <c r="M2679" s="3">
        <f t="shared" si="208"/>
        <v>5</v>
      </c>
      <c r="N2679" s="3" t="s">
        <v>60</v>
      </c>
      <c r="O2679" s="3">
        <f>COUNTIF([1]局站!$D$4:$D$172,"="&amp;N2679)</f>
        <v>1</v>
      </c>
      <c r="P2679" s="3">
        <v>0</v>
      </c>
      <c r="Q2679" s="3">
        <v>0</v>
      </c>
      <c r="R2679" s="3">
        <v>0</v>
      </c>
      <c r="S2679" s="3" t="s">
        <v>62</v>
      </c>
      <c r="T2679" s="3">
        <f>COUNTIF([1]局站!$D$4:$D$172,"="&amp;S2679)</f>
        <v>1</v>
      </c>
      <c r="U2679" s="3">
        <v>0</v>
      </c>
      <c r="V2679" s="3">
        <v>0</v>
      </c>
      <c r="W2679" s="3">
        <v>0</v>
      </c>
      <c r="X2679" s="3" t="s">
        <v>1214</v>
      </c>
      <c r="Y2679" s="3" t="s">
        <v>880</v>
      </c>
      <c r="Z2679" s="3" t="str">
        <f>INDEX(业务类型!$C$4:$C$8,MATCH(纤芯!Y2679,业务类型!$B$4:$B$8,0))</f>
        <v>IDLE</v>
      </c>
      <c r="AA2679" s="3"/>
    </row>
    <row r="2680" spans="1:27" ht="33" x14ac:dyDescent="0.2">
      <c r="A2680" s="3">
        <v>2677</v>
      </c>
      <c r="B2680" s="3">
        <f t="shared" si="209"/>
        <v>37017302055</v>
      </c>
      <c r="C2680" s="3" t="s">
        <v>1166</v>
      </c>
      <c r="D2680" s="3" t="s">
        <v>217</v>
      </c>
      <c r="E2680" s="3" t="str">
        <f>INDEX(光放段!$G$4:$G$237,MATCH(纤芯!G2680,光放段!$C$4:$C$237,0))</f>
        <v>山东二干|济南青岛3号管道光缆:潍坊四平路-青岛辽阳东路</v>
      </c>
      <c r="F2680" s="3">
        <f>INDEX(光放段!$I$4:$I$237,MATCH(纤芯!H2680,光放段!$B$4:$B$237,0))</f>
        <v>37017300000</v>
      </c>
      <c r="G2680" s="3" t="str">
        <f t="shared" si="205"/>
        <v>山东二干|济南青岛3号管道光缆:高密-城阳</v>
      </c>
      <c r="H2680" s="3">
        <f>INDEX(光放段!$B$4:$B$237,MATCH(纤芯!G2680,光放段!$C$4:$C$237,0))</f>
        <v>37017302000</v>
      </c>
      <c r="I2680" s="3" t="str">
        <f t="shared" si="206"/>
        <v>济南青岛3号管道光缆</v>
      </c>
      <c r="J2680" s="3" t="str">
        <f>INDEX(子缆名称!$B$4:$B$29,纤芯!M2680)</f>
        <v>E缆</v>
      </c>
      <c r="K2680" s="3">
        <v>55</v>
      </c>
      <c r="L2680" s="3">
        <f t="shared" si="207"/>
        <v>7</v>
      </c>
      <c r="M2680" s="3">
        <f t="shared" si="208"/>
        <v>5</v>
      </c>
      <c r="N2680" s="3" t="s">
        <v>60</v>
      </c>
      <c r="O2680" s="3">
        <f>COUNTIF([1]局站!$D$4:$D$172,"="&amp;N2680)</f>
        <v>1</v>
      </c>
      <c r="P2680" s="3">
        <v>0</v>
      </c>
      <c r="Q2680" s="3">
        <v>0</v>
      </c>
      <c r="R2680" s="3">
        <v>0</v>
      </c>
      <c r="S2680" s="3" t="s">
        <v>62</v>
      </c>
      <c r="T2680" s="3">
        <f>COUNTIF([1]局站!$D$4:$D$172,"="&amp;S2680)</f>
        <v>1</v>
      </c>
      <c r="U2680" s="3">
        <v>0</v>
      </c>
      <c r="V2680" s="3">
        <v>0</v>
      </c>
      <c r="W2680" s="3">
        <v>0</v>
      </c>
      <c r="X2680" s="3" t="s">
        <v>1214</v>
      </c>
      <c r="Y2680" s="3" t="s">
        <v>880</v>
      </c>
      <c r="Z2680" s="3" t="str">
        <f>INDEX(业务类型!$C$4:$C$8,MATCH(纤芯!Y2680,业务类型!$B$4:$B$8,0))</f>
        <v>IDLE</v>
      </c>
      <c r="AA2680" s="3"/>
    </row>
    <row r="2681" spans="1:27" ht="33" x14ac:dyDescent="0.2">
      <c r="A2681" s="3">
        <v>2678</v>
      </c>
      <c r="B2681" s="3">
        <f t="shared" si="209"/>
        <v>37017302056</v>
      </c>
      <c r="C2681" s="3" t="s">
        <v>1166</v>
      </c>
      <c r="D2681" s="3" t="s">
        <v>217</v>
      </c>
      <c r="E2681" s="3" t="str">
        <f>INDEX(光放段!$G$4:$G$237,MATCH(纤芯!G2681,光放段!$C$4:$C$237,0))</f>
        <v>山东二干|济南青岛3号管道光缆:潍坊四平路-青岛辽阳东路</v>
      </c>
      <c r="F2681" s="3">
        <f>INDEX(光放段!$I$4:$I$237,MATCH(纤芯!H2681,光放段!$B$4:$B$237,0))</f>
        <v>37017300000</v>
      </c>
      <c r="G2681" s="3" t="str">
        <f t="shared" si="205"/>
        <v>山东二干|济南青岛3号管道光缆:高密-城阳</v>
      </c>
      <c r="H2681" s="3">
        <f>INDEX(光放段!$B$4:$B$237,MATCH(纤芯!G2681,光放段!$C$4:$C$237,0))</f>
        <v>37017302000</v>
      </c>
      <c r="I2681" s="3" t="str">
        <f t="shared" si="206"/>
        <v>济南青岛3号管道光缆</v>
      </c>
      <c r="J2681" s="3" t="str">
        <f>INDEX(子缆名称!$B$4:$B$29,纤芯!M2681)</f>
        <v>E缆</v>
      </c>
      <c r="K2681" s="3">
        <v>56</v>
      </c>
      <c r="L2681" s="3">
        <f t="shared" si="207"/>
        <v>8</v>
      </c>
      <c r="M2681" s="3">
        <f t="shared" si="208"/>
        <v>5</v>
      </c>
      <c r="N2681" s="3" t="s">
        <v>60</v>
      </c>
      <c r="O2681" s="3">
        <f>COUNTIF([1]局站!$D$4:$D$172,"="&amp;N2681)</f>
        <v>1</v>
      </c>
      <c r="P2681" s="3">
        <v>0</v>
      </c>
      <c r="Q2681" s="3">
        <v>0</v>
      </c>
      <c r="R2681" s="3">
        <v>0</v>
      </c>
      <c r="S2681" s="3" t="s">
        <v>62</v>
      </c>
      <c r="T2681" s="3">
        <f>COUNTIF([1]局站!$D$4:$D$172,"="&amp;S2681)</f>
        <v>1</v>
      </c>
      <c r="U2681" s="3">
        <v>0</v>
      </c>
      <c r="V2681" s="3">
        <v>0</v>
      </c>
      <c r="W2681" s="3">
        <v>0</v>
      </c>
      <c r="X2681" s="3" t="s">
        <v>1214</v>
      </c>
      <c r="Y2681" s="3" t="s">
        <v>880</v>
      </c>
      <c r="Z2681" s="3" t="str">
        <f>INDEX(业务类型!$C$4:$C$8,MATCH(纤芯!Y2681,业务类型!$B$4:$B$8,0))</f>
        <v>IDLE</v>
      </c>
      <c r="AA2681" s="3"/>
    </row>
    <row r="2682" spans="1:27" ht="33" x14ac:dyDescent="0.2">
      <c r="A2682" s="3">
        <v>2679</v>
      </c>
      <c r="B2682" s="3">
        <f t="shared" si="209"/>
        <v>37017302057</v>
      </c>
      <c r="C2682" s="3" t="s">
        <v>1166</v>
      </c>
      <c r="D2682" s="3" t="s">
        <v>217</v>
      </c>
      <c r="E2682" s="3" t="str">
        <f>INDEX(光放段!$G$4:$G$237,MATCH(纤芯!G2682,光放段!$C$4:$C$237,0))</f>
        <v>山东二干|济南青岛3号管道光缆:潍坊四平路-青岛辽阳东路</v>
      </c>
      <c r="F2682" s="3">
        <f>INDEX(光放段!$I$4:$I$237,MATCH(纤芯!H2682,光放段!$B$4:$B$237,0))</f>
        <v>37017300000</v>
      </c>
      <c r="G2682" s="3" t="str">
        <f t="shared" si="205"/>
        <v>山东二干|济南青岛3号管道光缆:高密-城阳</v>
      </c>
      <c r="H2682" s="3">
        <f>INDEX(光放段!$B$4:$B$237,MATCH(纤芯!G2682,光放段!$C$4:$C$237,0))</f>
        <v>37017302000</v>
      </c>
      <c r="I2682" s="3" t="str">
        <f t="shared" si="206"/>
        <v>济南青岛3号管道光缆</v>
      </c>
      <c r="J2682" s="3" t="str">
        <f>INDEX(子缆名称!$B$4:$B$29,纤芯!M2682)</f>
        <v>E缆</v>
      </c>
      <c r="K2682" s="3">
        <v>57</v>
      </c>
      <c r="L2682" s="3">
        <f t="shared" si="207"/>
        <v>9</v>
      </c>
      <c r="M2682" s="3">
        <f t="shared" si="208"/>
        <v>5</v>
      </c>
      <c r="N2682" s="3" t="s">
        <v>60</v>
      </c>
      <c r="O2682" s="3">
        <f>COUNTIF([1]局站!$D$4:$D$172,"="&amp;N2682)</f>
        <v>1</v>
      </c>
      <c r="P2682" s="3">
        <v>0</v>
      </c>
      <c r="Q2682" s="3">
        <v>0</v>
      </c>
      <c r="R2682" s="3">
        <v>0</v>
      </c>
      <c r="S2682" s="3" t="s">
        <v>62</v>
      </c>
      <c r="T2682" s="3">
        <f>COUNTIF([1]局站!$D$4:$D$172,"="&amp;S2682)</f>
        <v>1</v>
      </c>
      <c r="U2682" s="3">
        <v>0</v>
      </c>
      <c r="V2682" s="3">
        <v>0</v>
      </c>
      <c r="W2682" s="3">
        <v>0</v>
      </c>
      <c r="X2682" s="3" t="s">
        <v>1214</v>
      </c>
      <c r="Y2682" s="3" t="s">
        <v>880</v>
      </c>
      <c r="Z2682" s="3" t="str">
        <f>INDEX(业务类型!$C$4:$C$8,MATCH(纤芯!Y2682,业务类型!$B$4:$B$8,0))</f>
        <v>IDLE</v>
      </c>
      <c r="AA2682" s="3"/>
    </row>
    <row r="2683" spans="1:27" ht="33" x14ac:dyDescent="0.2">
      <c r="A2683" s="3">
        <v>2680</v>
      </c>
      <c r="B2683" s="3">
        <f t="shared" si="209"/>
        <v>37017302058</v>
      </c>
      <c r="C2683" s="3" t="s">
        <v>1166</v>
      </c>
      <c r="D2683" s="3" t="s">
        <v>217</v>
      </c>
      <c r="E2683" s="3" t="str">
        <f>INDEX(光放段!$G$4:$G$237,MATCH(纤芯!G2683,光放段!$C$4:$C$237,0))</f>
        <v>山东二干|济南青岛3号管道光缆:潍坊四平路-青岛辽阳东路</v>
      </c>
      <c r="F2683" s="3">
        <f>INDEX(光放段!$I$4:$I$237,MATCH(纤芯!H2683,光放段!$B$4:$B$237,0))</f>
        <v>37017300000</v>
      </c>
      <c r="G2683" s="3" t="str">
        <f t="shared" si="205"/>
        <v>山东二干|济南青岛3号管道光缆:高密-城阳</v>
      </c>
      <c r="H2683" s="3">
        <f>INDEX(光放段!$B$4:$B$237,MATCH(纤芯!G2683,光放段!$C$4:$C$237,0))</f>
        <v>37017302000</v>
      </c>
      <c r="I2683" s="3" t="str">
        <f t="shared" si="206"/>
        <v>济南青岛3号管道光缆</v>
      </c>
      <c r="J2683" s="3" t="str">
        <f>INDEX(子缆名称!$B$4:$B$29,纤芯!M2683)</f>
        <v>E缆</v>
      </c>
      <c r="K2683" s="3">
        <v>58</v>
      </c>
      <c r="L2683" s="3">
        <f t="shared" si="207"/>
        <v>10</v>
      </c>
      <c r="M2683" s="3">
        <f t="shared" si="208"/>
        <v>5</v>
      </c>
      <c r="N2683" s="3" t="s">
        <v>60</v>
      </c>
      <c r="O2683" s="3">
        <f>COUNTIF([1]局站!$D$4:$D$172,"="&amp;N2683)</f>
        <v>1</v>
      </c>
      <c r="P2683" s="3">
        <v>0</v>
      </c>
      <c r="Q2683" s="3">
        <v>0</v>
      </c>
      <c r="R2683" s="3">
        <v>0</v>
      </c>
      <c r="S2683" s="3" t="s">
        <v>62</v>
      </c>
      <c r="T2683" s="3">
        <f>COUNTIF([1]局站!$D$4:$D$172,"="&amp;S2683)</f>
        <v>1</v>
      </c>
      <c r="U2683" s="3">
        <v>0</v>
      </c>
      <c r="V2683" s="3">
        <v>0</v>
      </c>
      <c r="W2683" s="3">
        <v>0</v>
      </c>
      <c r="X2683" s="3" t="s">
        <v>1214</v>
      </c>
      <c r="Y2683" s="3" t="s">
        <v>880</v>
      </c>
      <c r="Z2683" s="3" t="str">
        <f>INDEX(业务类型!$C$4:$C$8,MATCH(纤芯!Y2683,业务类型!$B$4:$B$8,0))</f>
        <v>IDLE</v>
      </c>
      <c r="AA2683" s="3"/>
    </row>
    <row r="2684" spans="1:27" ht="33" x14ac:dyDescent="0.2">
      <c r="A2684" s="3">
        <v>2681</v>
      </c>
      <c r="B2684" s="3">
        <f t="shared" si="209"/>
        <v>37017302059</v>
      </c>
      <c r="C2684" s="3" t="s">
        <v>1166</v>
      </c>
      <c r="D2684" s="3" t="s">
        <v>217</v>
      </c>
      <c r="E2684" s="3" t="str">
        <f>INDEX(光放段!$G$4:$G$237,MATCH(纤芯!G2684,光放段!$C$4:$C$237,0))</f>
        <v>山东二干|济南青岛3号管道光缆:潍坊四平路-青岛辽阳东路</v>
      </c>
      <c r="F2684" s="3">
        <f>INDEX(光放段!$I$4:$I$237,MATCH(纤芯!H2684,光放段!$B$4:$B$237,0))</f>
        <v>37017300000</v>
      </c>
      <c r="G2684" s="3" t="str">
        <f t="shared" si="205"/>
        <v>山东二干|济南青岛3号管道光缆:高密-城阳</v>
      </c>
      <c r="H2684" s="3">
        <f>INDEX(光放段!$B$4:$B$237,MATCH(纤芯!G2684,光放段!$C$4:$C$237,0))</f>
        <v>37017302000</v>
      </c>
      <c r="I2684" s="3" t="str">
        <f t="shared" si="206"/>
        <v>济南青岛3号管道光缆</v>
      </c>
      <c r="J2684" s="3" t="str">
        <f>INDEX(子缆名称!$B$4:$B$29,纤芯!M2684)</f>
        <v>E缆</v>
      </c>
      <c r="K2684" s="3">
        <v>59</v>
      </c>
      <c r="L2684" s="3">
        <f t="shared" si="207"/>
        <v>11</v>
      </c>
      <c r="M2684" s="3">
        <f t="shared" si="208"/>
        <v>5</v>
      </c>
      <c r="N2684" s="3" t="s">
        <v>60</v>
      </c>
      <c r="O2684" s="3">
        <f>COUNTIF([1]局站!$D$4:$D$172,"="&amp;N2684)</f>
        <v>1</v>
      </c>
      <c r="P2684" s="3">
        <v>0</v>
      </c>
      <c r="Q2684" s="3">
        <v>0</v>
      </c>
      <c r="R2684" s="3">
        <v>0</v>
      </c>
      <c r="S2684" s="3" t="s">
        <v>62</v>
      </c>
      <c r="T2684" s="3">
        <f>COUNTIF([1]局站!$D$4:$D$172,"="&amp;S2684)</f>
        <v>1</v>
      </c>
      <c r="U2684" s="3">
        <v>0</v>
      </c>
      <c r="V2684" s="3">
        <v>0</v>
      </c>
      <c r="W2684" s="3">
        <v>0</v>
      </c>
      <c r="X2684" s="3" t="s">
        <v>1214</v>
      </c>
      <c r="Y2684" s="3" t="s">
        <v>880</v>
      </c>
      <c r="Z2684" s="3" t="str">
        <f>INDEX(业务类型!$C$4:$C$8,MATCH(纤芯!Y2684,业务类型!$B$4:$B$8,0))</f>
        <v>IDLE</v>
      </c>
      <c r="AA2684" s="3"/>
    </row>
    <row r="2685" spans="1:27" ht="33" x14ac:dyDescent="0.2">
      <c r="A2685" s="3">
        <v>2682</v>
      </c>
      <c r="B2685" s="3">
        <f t="shared" si="209"/>
        <v>37017302060</v>
      </c>
      <c r="C2685" s="3" t="s">
        <v>1166</v>
      </c>
      <c r="D2685" s="3" t="s">
        <v>217</v>
      </c>
      <c r="E2685" s="3" t="str">
        <f>INDEX(光放段!$G$4:$G$237,MATCH(纤芯!G2685,光放段!$C$4:$C$237,0))</f>
        <v>山东二干|济南青岛3号管道光缆:潍坊四平路-青岛辽阳东路</v>
      </c>
      <c r="F2685" s="3">
        <f>INDEX(光放段!$I$4:$I$237,MATCH(纤芯!H2685,光放段!$B$4:$B$237,0))</f>
        <v>37017300000</v>
      </c>
      <c r="G2685" s="3" t="str">
        <f t="shared" si="205"/>
        <v>山东二干|济南青岛3号管道光缆:高密-城阳</v>
      </c>
      <c r="H2685" s="3">
        <f>INDEX(光放段!$B$4:$B$237,MATCH(纤芯!G2685,光放段!$C$4:$C$237,0))</f>
        <v>37017302000</v>
      </c>
      <c r="I2685" s="3" t="str">
        <f t="shared" si="206"/>
        <v>济南青岛3号管道光缆</v>
      </c>
      <c r="J2685" s="3" t="str">
        <f>INDEX(子缆名称!$B$4:$B$29,纤芯!M2685)</f>
        <v>E缆</v>
      </c>
      <c r="K2685" s="3">
        <v>60</v>
      </c>
      <c r="L2685" s="3">
        <f t="shared" si="207"/>
        <v>12</v>
      </c>
      <c r="M2685" s="3">
        <f t="shared" si="208"/>
        <v>5</v>
      </c>
      <c r="N2685" s="3" t="s">
        <v>60</v>
      </c>
      <c r="O2685" s="3">
        <f>COUNTIF([1]局站!$D$4:$D$172,"="&amp;N2685)</f>
        <v>1</v>
      </c>
      <c r="P2685" s="3">
        <v>0</v>
      </c>
      <c r="Q2685" s="3">
        <v>0</v>
      </c>
      <c r="R2685" s="3">
        <v>0</v>
      </c>
      <c r="S2685" s="3" t="s">
        <v>62</v>
      </c>
      <c r="T2685" s="3">
        <f>COUNTIF([1]局站!$D$4:$D$172,"="&amp;S2685)</f>
        <v>1</v>
      </c>
      <c r="U2685" s="3">
        <v>0</v>
      </c>
      <c r="V2685" s="3">
        <v>0</v>
      </c>
      <c r="W2685" s="3">
        <v>0</v>
      </c>
      <c r="X2685" s="3" t="s">
        <v>1214</v>
      </c>
      <c r="Y2685" s="3" t="s">
        <v>880</v>
      </c>
      <c r="Z2685" s="3" t="str">
        <f>INDEX(业务类型!$C$4:$C$8,MATCH(纤芯!Y2685,业务类型!$B$4:$B$8,0))</f>
        <v>IDLE</v>
      </c>
      <c r="AA2685" s="3"/>
    </row>
    <row r="2686" spans="1:27" ht="33" x14ac:dyDescent="0.2">
      <c r="A2686" s="3">
        <v>2683</v>
      </c>
      <c r="B2686" s="3">
        <f t="shared" si="209"/>
        <v>37017302061</v>
      </c>
      <c r="C2686" s="3" t="s">
        <v>1166</v>
      </c>
      <c r="D2686" s="3" t="s">
        <v>217</v>
      </c>
      <c r="E2686" s="3" t="str">
        <f>INDEX(光放段!$G$4:$G$237,MATCH(纤芯!G2686,光放段!$C$4:$C$237,0))</f>
        <v>山东二干|济南青岛3号管道光缆:潍坊四平路-青岛辽阳东路</v>
      </c>
      <c r="F2686" s="3">
        <f>INDEX(光放段!$I$4:$I$237,MATCH(纤芯!H2686,光放段!$B$4:$B$237,0))</f>
        <v>37017300000</v>
      </c>
      <c r="G2686" s="3" t="str">
        <f t="shared" si="205"/>
        <v>山东二干|济南青岛3号管道光缆:高密-城阳</v>
      </c>
      <c r="H2686" s="3">
        <f>INDEX(光放段!$B$4:$B$237,MATCH(纤芯!G2686,光放段!$C$4:$C$237,0))</f>
        <v>37017302000</v>
      </c>
      <c r="I2686" s="3" t="str">
        <f t="shared" si="206"/>
        <v>济南青岛3号管道光缆</v>
      </c>
      <c r="J2686" s="3" t="str">
        <f>INDEX(子缆名称!$B$4:$B$29,纤芯!M2686)</f>
        <v>F缆</v>
      </c>
      <c r="K2686" s="3">
        <v>61</v>
      </c>
      <c r="L2686" s="3">
        <f t="shared" si="207"/>
        <v>1</v>
      </c>
      <c r="M2686" s="3">
        <f t="shared" si="208"/>
        <v>6</v>
      </c>
      <c r="N2686" s="3" t="s">
        <v>60</v>
      </c>
      <c r="O2686" s="3">
        <f>COUNTIF([1]局站!$D$4:$D$172,"="&amp;N2686)</f>
        <v>1</v>
      </c>
      <c r="P2686" s="3">
        <v>0</v>
      </c>
      <c r="Q2686" s="3">
        <v>0</v>
      </c>
      <c r="R2686" s="3">
        <v>0</v>
      </c>
      <c r="S2686" s="3" t="s">
        <v>62</v>
      </c>
      <c r="T2686" s="3">
        <f>COUNTIF([1]局站!$D$4:$D$172,"="&amp;S2686)</f>
        <v>1</v>
      </c>
      <c r="U2686" s="3">
        <v>0</v>
      </c>
      <c r="V2686" s="3">
        <v>0</v>
      </c>
      <c r="W2686" s="3">
        <v>0</v>
      </c>
      <c r="X2686" s="3" t="s">
        <v>1214</v>
      </c>
      <c r="Y2686" s="3" t="s">
        <v>880</v>
      </c>
      <c r="Z2686" s="3" t="str">
        <f>INDEX(业务类型!$C$4:$C$8,MATCH(纤芯!Y2686,业务类型!$B$4:$B$8,0))</f>
        <v>IDLE</v>
      </c>
      <c r="AA2686" s="3"/>
    </row>
    <row r="2687" spans="1:27" ht="33" x14ac:dyDescent="0.2">
      <c r="A2687" s="3">
        <v>2684</v>
      </c>
      <c r="B2687" s="3">
        <f t="shared" si="209"/>
        <v>37017302062</v>
      </c>
      <c r="C2687" s="3" t="s">
        <v>1166</v>
      </c>
      <c r="D2687" s="3" t="s">
        <v>217</v>
      </c>
      <c r="E2687" s="3" t="str">
        <f>INDEX(光放段!$G$4:$G$237,MATCH(纤芯!G2687,光放段!$C$4:$C$237,0))</f>
        <v>山东二干|济南青岛3号管道光缆:潍坊四平路-青岛辽阳东路</v>
      </c>
      <c r="F2687" s="3">
        <f>INDEX(光放段!$I$4:$I$237,MATCH(纤芯!H2687,光放段!$B$4:$B$237,0))</f>
        <v>37017300000</v>
      </c>
      <c r="G2687" s="3" t="str">
        <f t="shared" si="205"/>
        <v>山东二干|济南青岛3号管道光缆:高密-城阳</v>
      </c>
      <c r="H2687" s="3">
        <f>INDEX(光放段!$B$4:$B$237,MATCH(纤芯!G2687,光放段!$C$4:$C$237,0))</f>
        <v>37017302000</v>
      </c>
      <c r="I2687" s="3" t="str">
        <f t="shared" si="206"/>
        <v>济南青岛3号管道光缆</v>
      </c>
      <c r="J2687" s="3" t="str">
        <f>INDEX(子缆名称!$B$4:$B$29,纤芯!M2687)</f>
        <v>F缆</v>
      </c>
      <c r="K2687" s="3">
        <v>62</v>
      </c>
      <c r="L2687" s="3">
        <f t="shared" si="207"/>
        <v>2</v>
      </c>
      <c r="M2687" s="3">
        <f t="shared" si="208"/>
        <v>6</v>
      </c>
      <c r="N2687" s="3" t="s">
        <v>60</v>
      </c>
      <c r="O2687" s="3">
        <f>COUNTIF([1]局站!$D$4:$D$172,"="&amp;N2687)</f>
        <v>1</v>
      </c>
      <c r="P2687" s="3">
        <v>0</v>
      </c>
      <c r="Q2687" s="3">
        <v>0</v>
      </c>
      <c r="R2687" s="3">
        <v>0</v>
      </c>
      <c r="S2687" s="3" t="s">
        <v>62</v>
      </c>
      <c r="T2687" s="3">
        <f>COUNTIF([1]局站!$D$4:$D$172,"="&amp;S2687)</f>
        <v>1</v>
      </c>
      <c r="U2687" s="3">
        <v>0</v>
      </c>
      <c r="V2687" s="3">
        <v>0</v>
      </c>
      <c r="W2687" s="3">
        <v>0</v>
      </c>
      <c r="X2687" s="3" t="s">
        <v>1214</v>
      </c>
      <c r="Y2687" s="3" t="s">
        <v>880</v>
      </c>
      <c r="Z2687" s="3" t="str">
        <f>INDEX(业务类型!$C$4:$C$8,MATCH(纤芯!Y2687,业务类型!$B$4:$B$8,0))</f>
        <v>IDLE</v>
      </c>
      <c r="AA2687" s="3"/>
    </row>
    <row r="2688" spans="1:27" ht="33" x14ac:dyDescent="0.2">
      <c r="A2688" s="3">
        <v>2685</v>
      </c>
      <c r="B2688" s="3">
        <f t="shared" si="209"/>
        <v>37017302063</v>
      </c>
      <c r="C2688" s="3" t="s">
        <v>1166</v>
      </c>
      <c r="D2688" s="3" t="s">
        <v>217</v>
      </c>
      <c r="E2688" s="3" t="str">
        <f>INDEX(光放段!$G$4:$G$237,MATCH(纤芯!G2688,光放段!$C$4:$C$237,0))</f>
        <v>山东二干|济南青岛3号管道光缆:潍坊四平路-青岛辽阳东路</v>
      </c>
      <c r="F2688" s="3">
        <f>INDEX(光放段!$I$4:$I$237,MATCH(纤芯!H2688,光放段!$B$4:$B$237,0))</f>
        <v>37017300000</v>
      </c>
      <c r="G2688" s="3" t="str">
        <f t="shared" si="205"/>
        <v>山东二干|济南青岛3号管道光缆:高密-城阳</v>
      </c>
      <c r="H2688" s="3">
        <f>INDEX(光放段!$B$4:$B$237,MATCH(纤芯!G2688,光放段!$C$4:$C$237,0))</f>
        <v>37017302000</v>
      </c>
      <c r="I2688" s="3" t="str">
        <f t="shared" si="206"/>
        <v>济南青岛3号管道光缆</v>
      </c>
      <c r="J2688" s="3" t="str">
        <f>INDEX(子缆名称!$B$4:$B$29,纤芯!M2688)</f>
        <v>F缆</v>
      </c>
      <c r="K2688" s="3">
        <v>63</v>
      </c>
      <c r="L2688" s="3">
        <f t="shared" si="207"/>
        <v>3</v>
      </c>
      <c r="M2688" s="3">
        <f t="shared" si="208"/>
        <v>6</v>
      </c>
      <c r="N2688" s="3" t="s">
        <v>60</v>
      </c>
      <c r="O2688" s="3">
        <f>COUNTIF([1]局站!$D$4:$D$172,"="&amp;N2688)</f>
        <v>1</v>
      </c>
      <c r="P2688" s="3">
        <v>0</v>
      </c>
      <c r="Q2688" s="3">
        <v>0</v>
      </c>
      <c r="R2688" s="3">
        <v>0</v>
      </c>
      <c r="S2688" s="3" t="s">
        <v>62</v>
      </c>
      <c r="T2688" s="3">
        <f>COUNTIF([1]局站!$D$4:$D$172,"="&amp;S2688)</f>
        <v>1</v>
      </c>
      <c r="U2688" s="3">
        <v>0</v>
      </c>
      <c r="V2688" s="3">
        <v>0</v>
      </c>
      <c r="W2688" s="3">
        <v>0</v>
      </c>
      <c r="X2688" s="3" t="s">
        <v>1214</v>
      </c>
      <c r="Y2688" s="3" t="s">
        <v>880</v>
      </c>
      <c r="Z2688" s="3" t="str">
        <f>INDEX(业务类型!$C$4:$C$8,MATCH(纤芯!Y2688,业务类型!$B$4:$B$8,0))</f>
        <v>IDLE</v>
      </c>
      <c r="AA2688" s="3"/>
    </row>
    <row r="2689" spans="1:27" ht="33" x14ac:dyDescent="0.2">
      <c r="A2689" s="3">
        <v>2686</v>
      </c>
      <c r="B2689" s="3">
        <f t="shared" si="209"/>
        <v>37017302064</v>
      </c>
      <c r="C2689" s="3" t="s">
        <v>1166</v>
      </c>
      <c r="D2689" s="3" t="s">
        <v>217</v>
      </c>
      <c r="E2689" s="3" t="str">
        <f>INDEX(光放段!$G$4:$G$237,MATCH(纤芯!G2689,光放段!$C$4:$C$237,0))</f>
        <v>山东二干|济南青岛3号管道光缆:潍坊四平路-青岛辽阳东路</v>
      </c>
      <c r="F2689" s="3">
        <f>INDEX(光放段!$I$4:$I$237,MATCH(纤芯!H2689,光放段!$B$4:$B$237,0))</f>
        <v>37017300000</v>
      </c>
      <c r="G2689" s="3" t="str">
        <f t="shared" si="205"/>
        <v>山东二干|济南青岛3号管道光缆:高密-城阳</v>
      </c>
      <c r="H2689" s="3">
        <f>INDEX(光放段!$B$4:$B$237,MATCH(纤芯!G2689,光放段!$C$4:$C$237,0))</f>
        <v>37017302000</v>
      </c>
      <c r="I2689" s="3" t="str">
        <f t="shared" si="206"/>
        <v>济南青岛3号管道光缆</v>
      </c>
      <c r="J2689" s="3" t="str">
        <f>INDEX(子缆名称!$B$4:$B$29,纤芯!M2689)</f>
        <v>F缆</v>
      </c>
      <c r="K2689" s="3">
        <v>64</v>
      </c>
      <c r="L2689" s="3">
        <f t="shared" si="207"/>
        <v>4</v>
      </c>
      <c r="M2689" s="3">
        <f t="shared" si="208"/>
        <v>6</v>
      </c>
      <c r="N2689" s="3" t="s">
        <v>60</v>
      </c>
      <c r="O2689" s="3">
        <f>COUNTIF([1]局站!$D$4:$D$172,"="&amp;N2689)</f>
        <v>1</v>
      </c>
      <c r="P2689" s="3">
        <v>0</v>
      </c>
      <c r="Q2689" s="3">
        <v>0</v>
      </c>
      <c r="R2689" s="3">
        <v>0</v>
      </c>
      <c r="S2689" s="3" t="s">
        <v>62</v>
      </c>
      <c r="T2689" s="3">
        <f>COUNTIF([1]局站!$D$4:$D$172,"="&amp;S2689)</f>
        <v>1</v>
      </c>
      <c r="U2689" s="3">
        <v>0</v>
      </c>
      <c r="V2689" s="3">
        <v>0</v>
      </c>
      <c r="W2689" s="3">
        <v>0</v>
      </c>
      <c r="X2689" s="3" t="s">
        <v>1214</v>
      </c>
      <c r="Y2689" s="3" t="s">
        <v>880</v>
      </c>
      <c r="Z2689" s="3" t="str">
        <f>INDEX(业务类型!$C$4:$C$8,MATCH(纤芯!Y2689,业务类型!$B$4:$B$8,0))</f>
        <v>IDLE</v>
      </c>
      <c r="AA2689" s="3"/>
    </row>
    <row r="2690" spans="1:27" ht="33" x14ac:dyDescent="0.2">
      <c r="A2690" s="3">
        <v>2687</v>
      </c>
      <c r="B2690" s="3">
        <f t="shared" si="209"/>
        <v>37017302065</v>
      </c>
      <c r="C2690" s="3" t="s">
        <v>1166</v>
      </c>
      <c r="D2690" s="3" t="s">
        <v>217</v>
      </c>
      <c r="E2690" s="3" t="str">
        <f>INDEX(光放段!$G$4:$G$237,MATCH(纤芯!G2690,光放段!$C$4:$C$237,0))</f>
        <v>山东二干|济南青岛3号管道光缆:潍坊四平路-青岛辽阳东路</v>
      </c>
      <c r="F2690" s="3">
        <f>INDEX(光放段!$I$4:$I$237,MATCH(纤芯!H2690,光放段!$B$4:$B$237,0))</f>
        <v>37017300000</v>
      </c>
      <c r="G2690" s="3" t="str">
        <f t="shared" si="205"/>
        <v>山东二干|济南青岛3号管道光缆:高密-城阳</v>
      </c>
      <c r="H2690" s="3">
        <f>INDEX(光放段!$B$4:$B$237,MATCH(纤芯!G2690,光放段!$C$4:$C$237,0))</f>
        <v>37017302000</v>
      </c>
      <c r="I2690" s="3" t="str">
        <f t="shared" si="206"/>
        <v>济南青岛3号管道光缆</v>
      </c>
      <c r="J2690" s="3" t="str">
        <f>INDEX(子缆名称!$B$4:$B$29,纤芯!M2690)</f>
        <v>F缆</v>
      </c>
      <c r="K2690" s="3">
        <v>65</v>
      </c>
      <c r="L2690" s="3">
        <f t="shared" si="207"/>
        <v>5</v>
      </c>
      <c r="M2690" s="3">
        <f t="shared" si="208"/>
        <v>6</v>
      </c>
      <c r="N2690" s="3" t="s">
        <v>60</v>
      </c>
      <c r="O2690" s="3">
        <f>COUNTIF([1]局站!$D$4:$D$172,"="&amp;N2690)</f>
        <v>1</v>
      </c>
      <c r="P2690" s="3">
        <v>0</v>
      </c>
      <c r="Q2690" s="3">
        <v>0</v>
      </c>
      <c r="R2690" s="3">
        <v>0</v>
      </c>
      <c r="S2690" s="3" t="s">
        <v>62</v>
      </c>
      <c r="T2690" s="3">
        <f>COUNTIF([1]局站!$D$4:$D$172,"="&amp;S2690)</f>
        <v>1</v>
      </c>
      <c r="U2690" s="3">
        <v>0</v>
      </c>
      <c r="V2690" s="3">
        <v>0</v>
      </c>
      <c r="W2690" s="3">
        <v>0</v>
      </c>
      <c r="X2690" s="3" t="s">
        <v>1214</v>
      </c>
      <c r="Y2690" s="3" t="s">
        <v>880</v>
      </c>
      <c r="Z2690" s="3" t="str">
        <f>INDEX(业务类型!$C$4:$C$8,MATCH(纤芯!Y2690,业务类型!$B$4:$B$8,0))</f>
        <v>IDLE</v>
      </c>
      <c r="AA2690" s="3"/>
    </row>
    <row r="2691" spans="1:27" ht="33" x14ac:dyDescent="0.2">
      <c r="A2691" s="3">
        <v>2688</v>
      </c>
      <c r="B2691" s="3">
        <f t="shared" si="209"/>
        <v>37017302066</v>
      </c>
      <c r="C2691" s="3" t="s">
        <v>1166</v>
      </c>
      <c r="D2691" s="3" t="s">
        <v>217</v>
      </c>
      <c r="E2691" s="3" t="str">
        <f>INDEX(光放段!$G$4:$G$237,MATCH(纤芯!G2691,光放段!$C$4:$C$237,0))</f>
        <v>山东二干|济南青岛3号管道光缆:潍坊四平路-青岛辽阳东路</v>
      </c>
      <c r="F2691" s="3">
        <f>INDEX(光放段!$I$4:$I$237,MATCH(纤芯!H2691,光放段!$B$4:$B$237,0))</f>
        <v>37017300000</v>
      </c>
      <c r="G2691" s="3" t="str">
        <f t="shared" si="205"/>
        <v>山东二干|济南青岛3号管道光缆:高密-城阳</v>
      </c>
      <c r="H2691" s="3">
        <f>INDEX(光放段!$B$4:$B$237,MATCH(纤芯!G2691,光放段!$C$4:$C$237,0))</f>
        <v>37017302000</v>
      </c>
      <c r="I2691" s="3" t="str">
        <f t="shared" si="206"/>
        <v>济南青岛3号管道光缆</v>
      </c>
      <c r="J2691" s="3" t="str">
        <f>INDEX(子缆名称!$B$4:$B$29,纤芯!M2691)</f>
        <v>F缆</v>
      </c>
      <c r="K2691" s="3">
        <v>66</v>
      </c>
      <c r="L2691" s="3">
        <f t="shared" si="207"/>
        <v>6</v>
      </c>
      <c r="M2691" s="3">
        <f t="shared" si="208"/>
        <v>6</v>
      </c>
      <c r="N2691" s="3" t="s">
        <v>60</v>
      </c>
      <c r="O2691" s="3">
        <f>COUNTIF([1]局站!$D$4:$D$172,"="&amp;N2691)</f>
        <v>1</v>
      </c>
      <c r="P2691" s="3">
        <v>0</v>
      </c>
      <c r="Q2691" s="3">
        <v>0</v>
      </c>
      <c r="R2691" s="3">
        <v>0</v>
      </c>
      <c r="S2691" s="3" t="s">
        <v>62</v>
      </c>
      <c r="T2691" s="3">
        <f>COUNTIF([1]局站!$D$4:$D$172,"="&amp;S2691)</f>
        <v>1</v>
      </c>
      <c r="U2691" s="3">
        <v>0</v>
      </c>
      <c r="V2691" s="3">
        <v>0</v>
      </c>
      <c r="W2691" s="3">
        <v>0</v>
      </c>
      <c r="X2691" s="3" t="s">
        <v>1214</v>
      </c>
      <c r="Y2691" s="3" t="s">
        <v>880</v>
      </c>
      <c r="Z2691" s="3" t="str">
        <f>INDEX(业务类型!$C$4:$C$8,MATCH(纤芯!Y2691,业务类型!$B$4:$B$8,0))</f>
        <v>IDLE</v>
      </c>
      <c r="AA2691" s="3"/>
    </row>
    <row r="2692" spans="1:27" ht="33" x14ac:dyDescent="0.2">
      <c r="A2692" s="3">
        <v>2689</v>
      </c>
      <c r="B2692" s="3">
        <f t="shared" si="209"/>
        <v>37017302067</v>
      </c>
      <c r="C2692" s="3" t="s">
        <v>1166</v>
      </c>
      <c r="D2692" s="3" t="s">
        <v>217</v>
      </c>
      <c r="E2692" s="3" t="str">
        <f>INDEX(光放段!$G$4:$G$237,MATCH(纤芯!G2692,光放段!$C$4:$C$237,0))</f>
        <v>山东二干|济南青岛3号管道光缆:潍坊四平路-青岛辽阳东路</v>
      </c>
      <c r="F2692" s="3">
        <f>INDEX(光放段!$I$4:$I$237,MATCH(纤芯!H2692,光放段!$B$4:$B$237,0))</f>
        <v>37017300000</v>
      </c>
      <c r="G2692" s="3" t="str">
        <f t="shared" si="205"/>
        <v>山东二干|济南青岛3号管道光缆:高密-城阳</v>
      </c>
      <c r="H2692" s="3">
        <f>INDEX(光放段!$B$4:$B$237,MATCH(纤芯!G2692,光放段!$C$4:$C$237,0))</f>
        <v>37017302000</v>
      </c>
      <c r="I2692" s="3" t="str">
        <f t="shared" si="206"/>
        <v>济南青岛3号管道光缆</v>
      </c>
      <c r="J2692" s="3" t="str">
        <f>INDEX(子缆名称!$B$4:$B$29,纤芯!M2692)</f>
        <v>F缆</v>
      </c>
      <c r="K2692" s="3">
        <v>67</v>
      </c>
      <c r="L2692" s="3">
        <f t="shared" si="207"/>
        <v>7</v>
      </c>
      <c r="M2692" s="3">
        <f t="shared" si="208"/>
        <v>6</v>
      </c>
      <c r="N2692" s="3" t="s">
        <v>60</v>
      </c>
      <c r="O2692" s="3">
        <f>COUNTIF([1]局站!$D$4:$D$172,"="&amp;N2692)</f>
        <v>1</v>
      </c>
      <c r="P2692" s="3">
        <v>0</v>
      </c>
      <c r="Q2692" s="3">
        <v>0</v>
      </c>
      <c r="R2692" s="3">
        <v>0</v>
      </c>
      <c r="S2692" s="3" t="s">
        <v>62</v>
      </c>
      <c r="T2692" s="3">
        <f>COUNTIF([1]局站!$D$4:$D$172,"="&amp;S2692)</f>
        <v>1</v>
      </c>
      <c r="U2692" s="3">
        <v>0</v>
      </c>
      <c r="V2692" s="3">
        <v>0</v>
      </c>
      <c r="W2692" s="3">
        <v>0</v>
      </c>
      <c r="X2692" s="3" t="s">
        <v>1214</v>
      </c>
      <c r="Y2692" s="3" t="s">
        <v>880</v>
      </c>
      <c r="Z2692" s="3" t="str">
        <f>INDEX(业务类型!$C$4:$C$8,MATCH(纤芯!Y2692,业务类型!$B$4:$B$8,0))</f>
        <v>IDLE</v>
      </c>
      <c r="AA2692" s="3"/>
    </row>
    <row r="2693" spans="1:27" ht="33" x14ac:dyDescent="0.2">
      <c r="A2693" s="3">
        <v>2690</v>
      </c>
      <c r="B2693" s="3">
        <f t="shared" si="209"/>
        <v>37017302068</v>
      </c>
      <c r="C2693" s="3" t="s">
        <v>1166</v>
      </c>
      <c r="D2693" s="3" t="s">
        <v>217</v>
      </c>
      <c r="E2693" s="3" t="str">
        <f>INDEX(光放段!$G$4:$G$237,MATCH(纤芯!G2693,光放段!$C$4:$C$237,0))</f>
        <v>山东二干|济南青岛3号管道光缆:潍坊四平路-青岛辽阳东路</v>
      </c>
      <c r="F2693" s="3">
        <f>INDEX(光放段!$I$4:$I$237,MATCH(纤芯!H2693,光放段!$B$4:$B$237,0))</f>
        <v>37017300000</v>
      </c>
      <c r="G2693" s="3" t="str">
        <f t="shared" ref="G2693:G2756" si="210">C2693&amp;"|"&amp;D2693&amp;":"&amp;N2693&amp;"-"&amp;S2693</f>
        <v>山东二干|济南青岛3号管道光缆:高密-城阳</v>
      </c>
      <c r="H2693" s="3">
        <f>INDEX(光放段!$B$4:$B$237,MATCH(纤芯!G2693,光放段!$C$4:$C$237,0))</f>
        <v>37017302000</v>
      </c>
      <c r="I2693" s="3" t="str">
        <f t="shared" ref="I2693:I2756" si="211">D2693</f>
        <v>济南青岛3号管道光缆</v>
      </c>
      <c r="J2693" s="3" t="str">
        <f>INDEX(子缆名称!$B$4:$B$29,纤芯!M2693)</f>
        <v>F缆</v>
      </c>
      <c r="K2693" s="3">
        <v>68</v>
      </c>
      <c r="L2693" s="3">
        <f t="shared" ref="L2693:L2756" si="212">MOD(K2693-1,12)+1</f>
        <v>8</v>
      </c>
      <c r="M2693" s="3">
        <f t="shared" ref="M2693:M2756" si="213">INT((K2693-1)/12)+1</f>
        <v>6</v>
      </c>
      <c r="N2693" s="3" t="s">
        <v>60</v>
      </c>
      <c r="O2693" s="3">
        <f>COUNTIF([1]局站!$D$4:$D$172,"="&amp;N2693)</f>
        <v>1</v>
      </c>
      <c r="P2693" s="3">
        <v>0</v>
      </c>
      <c r="Q2693" s="3">
        <v>0</v>
      </c>
      <c r="R2693" s="3">
        <v>0</v>
      </c>
      <c r="S2693" s="3" t="s">
        <v>62</v>
      </c>
      <c r="T2693" s="3">
        <f>COUNTIF([1]局站!$D$4:$D$172,"="&amp;S2693)</f>
        <v>1</v>
      </c>
      <c r="U2693" s="3">
        <v>0</v>
      </c>
      <c r="V2693" s="3">
        <v>0</v>
      </c>
      <c r="W2693" s="3">
        <v>0</v>
      </c>
      <c r="X2693" s="3" t="s">
        <v>1214</v>
      </c>
      <c r="Y2693" s="3" t="s">
        <v>880</v>
      </c>
      <c r="Z2693" s="3" t="str">
        <f>INDEX(业务类型!$C$4:$C$8,MATCH(纤芯!Y2693,业务类型!$B$4:$B$8,0))</f>
        <v>IDLE</v>
      </c>
      <c r="AA2693" s="3"/>
    </row>
    <row r="2694" spans="1:27" ht="33" x14ac:dyDescent="0.2">
      <c r="A2694" s="3">
        <v>2691</v>
      </c>
      <c r="B2694" s="3">
        <f t="shared" si="209"/>
        <v>37017302069</v>
      </c>
      <c r="C2694" s="3" t="s">
        <v>1166</v>
      </c>
      <c r="D2694" s="3" t="s">
        <v>217</v>
      </c>
      <c r="E2694" s="3" t="str">
        <f>INDEX(光放段!$G$4:$G$237,MATCH(纤芯!G2694,光放段!$C$4:$C$237,0))</f>
        <v>山东二干|济南青岛3号管道光缆:潍坊四平路-青岛辽阳东路</v>
      </c>
      <c r="F2694" s="3">
        <f>INDEX(光放段!$I$4:$I$237,MATCH(纤芯!H2694,光放段!$B$4:$B$237,0))</f>
        <v>37017300000</v>
      </c>
      <c r="G2694" s="3" t="str">
        <f t="shared" si="210"/>
        <v>山东二干|济南青岛3号管道光缆:高密-城阳</v>
      </c>
      <c r="H2694" s="3">
        <f>INDEX(光放段!$B$4:$B$237,MATCH(纤芯!G2694,光放段!$C$4:$C$237,0))</f>
        <v>37017302000</v>
      </c>
      <c r="I2694" s="3" t="str">
        <f t="shared" si="211"/>
        <v>济南青岛3号管道光缆</v>
      </c>
      <c r="J2694" s="3" t="str">
        <f>INDEX(子缆名称!$B$4:$B$29,纤芯!M2694)</f>
        <v>F缆</v>
      </c>
      <c r="K2694" s="3">
        <v>69</v>
      </c>
      <c r="L2694" s="3">
        <f t="shared" si="212"/>
        <v>9</v>
      </c>
      <c r="M2694" s="3">
        <f t="shared" si="213"/>
        <v>6</v>
      </c>
      <c r="N2694" s="3" t="s">
        <v>60</v>
      </c>
      <c r="O2694" s="3">
        <f>COUNTIF([1]局站!$D$4:$D$172,"="&amp;N2694)</f>
        <v>1</v>
      </c>
      <c r="P2694" s="3">
        <v>0</v>
      </c>
      <c r="Q2694" s="3">
        <v>0</v>
      </c>
      <c r="R2694" s="3">
        <v>0</v>
      </c>
      <c r="S2694" s="3" t="s">
        <v>62</v>
      </c>
      <c r="T2694" s="3">
        <f>COUNTIF([1]局站!$D$4:$D$172,"="&amp;S2694)</f>
        <v>1</v>
      </c>
      <c r="U2694" s="3">
        <v>0</v>
      </c>
      <c r="V2694" s="3">
        <v>0</v>
      </c>
      <c r="W2694" s="3">
        <v>0</v>
      </c>
      <c r="X2694" s="3" t="s">
        <v>1214</v>
      </c>
      <c r="Y2694" s="3" t="s">
        <v>880</v>
      </c>
      <c r="Z2694" s="3" t="str">
        <f>INDEX(业务类型!$C$4:$C$8,MATCH(纤芯!Y2694,业务类型!$B$4:$B$8,0))</f>
        <v>IDLE</v>
      </c>
      <c r="AA2694" s="3"/>
    </row>
    <row r="2695" spans="1:27" ht="33" x14ac:dyDescent="0.2">
      <c r="A2695" s="3">
        <v>2692</v>
      </c>
      <c r="B2695" s="3">
        <f t="shared" si="209"/>
        <v>37017302070</v>
      </c>
      <c r="C2695" s="3" t="s">
        <v>1166</v>
      </c>
      <c r="D2695" s="3" t="s">
        <v>217</v>
      </c>
      <c r="E2695" s="3" t="str">
        <f>INDEX(光放段!$G$4:$G$237,MATCH(纤芯!G2695,光放段!$C$4:$C$237,0))</f>
        <v>山东二干|济南青岛3号管道光缆:潍坊四平路-青岛辽阳东路</v>
      </c>
      <c r="F2695" s="3">
        <f>INDEX(光放段!$I$4:$I$237,MATCH(纤芯!H2695,光放段!$B$4:$B$237,0))</f>
        <v>37017300000</v>
      </c>
      <c r="G2695" s="3" t="str">
        <f t="shared" si="210"/>
        <v>山东二干|济南青岛3号管道光缆:高密-城阳</v>
      </c>
      <c r="H2695" s="3">
        <f>INDEX(光放段!$B$4:$B$237,MATCH(纤芯!G2695,光放段!$C$4:$C$237,0))</f>
        <v>37017302000</v>
      </c>
      <c r="I2695" s="3" t="str">
        <f t="shared" si="211"/>
        <v>济南青岛3号管道光缆</v>
      </c>
      <c r="J2695" s="3" t="str">
        <f>INDEX(子缆名称!$B$4:$B$29,纤芯!M2695)</f>
        <v>F缆</v>
      </c>
      <c r="K2695" s="3">
        <v>70</v>
      </c>
      <c r="L2695" s="3">
        <f t="shared" si="212"/>
        <v>10</v>
      </c>
      <c r="M2695" s="3">
        <f t="shared" si="213"/>
        <v>6</v>
      </c>
      <c r="N2695" s="3" t="s">
        <v>60</v>
      </c>
      <c r="O2695" s="3">
        <f>COUNTIF([1]局站!$D$4:$D$172,"="&amp;N2695)</f>
        <v>1</v>
      </c>
      <c r="P2695" s="3">
        <v>0</v>
      </c>
      <c r="Q2695" s="3">
        <v>0</v>
      </c>
      <c r="R2695" s="3">
        <v>0</v>
      </c>
      <c r="S2695" s="3" t="s">
        <v>62</v>
      </c>
      <c r="T2695" s="3">
        <f>COUNTIF([1]局站!$D$4:$D$172,"="&amp;S2695)</f>
        <v>1</v>
      </c>
      <c r="U2695" s="3">
        <v>0</v>
      </c>
      <c r="V2695" s="3">
        <v>0</v>
      </c>
      <c r="W2695" s="3">
        <v>0</v>
      </c>
      <c r="X2695" s="3" t="s">
        <v>1214</v>
      </c>
      <c r="Y2695" s="3" t="s">
        <v>880</v>
      </c>
      <c r="Z2695" s="3" t="str">
        <f>INDEX(业务类型!$C$4:$C$8,MATCH(纤芯!Y2695,业务类型!$B$4:$B$8,0))</f>
        <v>IDLE</v>
      </c>
      <c r="AA2695" s="3"/>
    </row>
    <row r="2696" spans="1:27" ht="33" x14ac:dyDescent="0.2">
      <c r="A2696" s="3">
        <v>2693</v>
      </c>
      <c r="B2696" s="3">
        <f t="shared" si="209"/>
        <v>37017302071</v>
      </c>
      <c r="C2696" s="3" t="s">
        <v>1166</v>
      </c>
      <c r="D2696" s="3" t="s">
        <v>217</v>
      </c>
      <c r="E2696" s="3" t="str">
        <f>INDEX(光放段!$G$4:$G$237,MATCH(纤芯!G2696,光放段!$C$4:$C$237,0))</f>
        <v>山东二干|济南青岛3号管道光缆:潍坊四平路-青岛辽阳东路</v>
      </c>
      <c r="F2696" s="3">
        <f>INDEX(光放段!$I$4:$I$237,MATCH(纤芯!H2696,光放段!$B$4:$B$237,0))</f>
        <v>37017300000</v>
      </c>
      <c r="G2696" s="3" t="str">
        <f t="shared" si="210"/>
        <v>山东二干|济南青岛3号管道光缆:高密-城阳</v>
      </c>
      <c r="H2696" s="3">
        <f>INDEX(光放段!$B$4:$B$237,MATCH(纤芯!G2696,光放段!$C$4:$C$237,0))</f>
        <v>37017302000</v>
      </c>
      <c r="I2696" s="3" t="str">
        <f t="shared" si="211"/>
        <v>济南青岛3号管道光缆</v>
      </c>
      <c r="J2696" s="3" t="str">
        <f>INDEX(子缆名称!$B$4:$B$29,纤芯!M2696)</f>
        <v>F缆</v>
      </c>
      <c r="K2696" s="3">
        <v>71</v>
      </c>
      <c r="L2696" s="3">
        <f t="shared" si="212"/>
        <v>11</v>
      </c>
      <c r="M2696" s="3">
        <f t="shared" si="213"/>
        <v>6</v>
      </c>
      <c r="N2696" s="3" t="s">
        <v>60</v>
      </c>
      <c r="O2696" s="3">
        <f>COUNTIF([1]局站!$D$4:$D$172,"="&amp;N2696)</f>
        <v>1</v>
      </c>
      <c r="P2696" s="3">
        <v>0</v>
      </c>
      <c r="Q2696" s="3">
        <v>0</v>
      </c>
      <c r="R2696" s="3">
        <v>0</v>
      </c>
      <c r="S2696" s="3" t="s">
        <v>62</v>
      </c>
      <c r="T2696" s="3">
        <f>COUNTIF([1]局站!$D$4:$D$172,"="&amp;S2696)</f>
        <v>1</v>
      </c>
      <c r="U2696" s="3">
        <v>0</v>
      </c>
      <c r="V2696" s="3">
        <v>0</v>
      </c>
      <c r="W2696" s="3">
        <v>0</v>
      </c>
      <c r="X2696" s="3" t="s">
        <v>1214</v>
      </c>
      <c r="Y2696" s="3" t="s">
        <v>880</v>
      </c>
      <c r="Z2696" s="3" t="str">
        <f>INDEX(业务类型!$C$4:$C$8,MATCH(纤芯!Y2696,业务类型!$B$4:$B$8,0))</f>
        <v>IDLE</v>
      </c>
      <c r="AA2696" s="3"/>
    </row>
    <row r="2697" spans="1:27" ht="33" x14ac:dyDescent="0.2">
      <c r="A2697" s="3">
        <v>2694</v>
      </c>
      <c r="B2697" s="3">
        <f t="shared" si="209"/>
        <v>37017302072</v>
      </c>
      <c r="C2697" s="3" t="s">
        <v>1166</v>
      </c>
      <c r="D2697" s="3" t="s">
        <v>217</v>
      </c>
      <c r="E2697" s="3" t="str">
        <f>INDEX(光放段!$G$4:$G$237,MATCH(纤芯!G2697,光放段!$C$4:$C$237,0))</f>
        <v>山东二干|济南青岛3号管道光缆:潍坊四平路-青岛辽阳东路</v>
      </c>
      <c r="F2697" s="3">
        <f>INDEX(光放段!$I$4:$I$237,MATCH(纤芯!H2697,光放段!$B$4:$B$237,0))</f>
        <v>37017300000</v>
      </c>
      <c r="G2697" s="3" t="str">
        <f t="shared" si="210"/>
        <v>山东二干|济南青岛3号管道光缆:高密-城阳</v>
      </c>
      <c r="H2697" s="3">
        <f>INDEX(光放段!$B$4:$B$237,MATCH(纤芯!G2697,光放段!$C$4:$C$237,0))</f>
        <v>37017302000</v>
      </c>
      <c r="I2697" s="3" t="str">
        <f t="shared" si="211"/>
        <v>济南青岛3号管道光缆</v>
      </c>
      <c r="J2697" s="3" t="str">
        <f>INDEX(子缆名称!$B$4:$B$29,纤芯!M2697)</f>
        <v>F缆</v>
      </c>
      <c r="K2697" s="3">
        <v>72</v>
      </c>
      <c r="L2697" s="3">
        <f t="shared" si="212"/>
        <v>12</v>
      </c>
      <c r="M2697" s="3">
        <f t="shared" si="213"/>
        <v>6</v>
      </c>
      <c r="N2697" s="3" t="s">
        <v>60</v>
      </c>
      <c r="O2697" s="3">
        <f>COUNTIF([1]局站!$D$4:$D$172,"="&amp;N2697)</f>
        <v>1</v>
      </c>
      <c r="P2697" s="3">
        <v>0</v>
      </c>
      <c r="Q2697" s="3">
        <v>0</v>
      </c>
      <c r="R2697" s="3">
        <v>0</v>
      </c>
      <c r="S2697" s="3" t="s">
        <v>62</v>
      </c>
      <c r="T2697" s="3">
        <f>COUNTIF([1]局站!$D$4:$D$172,"="&amp;S2697)</f>
        <v>1</v>
      </c>
      <c r="U2697" s="3">
        <v>0</v>
      </c>
      <c r="V2697" s="3">
        <v>0</v>
      </c>
      <c r="W2697" s="3">
        <v>0</v>
      </c>
      <c r="X2697" s="3" t="s">
        <v>1214</v>
      </c>
      <c r="Y2697" s="3" t="s">
        <v>880</v>
      </c>
      <c r="Z2697" s="3" t="str">
        <f>INDEX(业务类型!$C$4:$C$8,MATCH(纤芯!Y2697,业务类型!$B$4:$B$8,0))</f>
        <v>IDLE</v>
      </c>
      <c r="AA2697" s="3"/>
    </row>
    <row r="2698" spans="1:27" ht="33" x14ac:dyDescent="0.2">
      <c r="A2698" s="3">
        <v>2695</v>
      </c>
      <c r="B2698" s="3">
        <f t="shared" si="209"/>
        <v>37017302073</v>
      </c>
      <c r="C2698" s="3" t="s">
        <v>1166</v>
      </c>
      <c r="D2698" s="3" t="s">
        <v>217</v>
      </c>
      <c r="E2698" s="3" t="str">
        <f>INDEX(光放段!$G$4:$G$237,MATCH(纤芯!G2698,光放段!$C$4:$C$237,0))</f>
        <v>山东二干|济南青岛3号管道光缆:潍坊四平路-青岛辽阳东路</v>
      </c>
      <c r="F2698" s="3">
        <f>INDEX(光放段!$I$4:$I$237,MATCH(纤芯!H2698,光放段!$B$4:$B$237,0))</f>
        <v>37017300000</v>
      </c>
      <c r="G2698" s="3" t="str">
        <f t="shared" si="210"/>
        <v>山东二干|济南青岛3号管道光缆:高密-城阳</v>
      </c>
      <c r="H2698" s="3">
        <f>INDEX(光放段!$B$4:$B$237,MATCH(纤芯!G2698,光放段!$C$4:$C$237,0))</f>
        <v>37017302000</v>
      </c>
      <c r="I2698" s="3" t="str">
        <f t="shared" si="211"/>
        <v>济南青岛3号管道光缆</v>
      </c>
      <c r="J2698" s="3" t="str">
        <f>INDEX(子缆名称!$B$4:$B$29,纤芯!M2698)</f>
        <v>G缆</v>
      </c>
      <c r="K2698" s="3">
        <v>73</v>
      </c>
      <c r="L2698" s="3">
        <f t="shared" si="212"/>
        <v>1</v>
      </c>
      <c r="M2698" s="3">
        <f t="shared" si="213"/>
        <v>7</v>
      </c>
      <c r="N2698" s="3" t="s">
        <v>60</v>
      </c>
      <c r="O2698" s="3">
        <f>COUNTIF([1]局站!$D$4:$D$172,"="&amp;N2698)</f>
        <v>1</v>
      </c>
      <c r="P2698" s="3">
        <v>0</v>
      </c>
      <c r="Q2698" s="3">
        <v>0</v>
      </c>
      <c r="R2698" s="3">
        <v>0</v>
      </c>
      <c r="S2698" s="3" t="s">
        <v>62</v>
      </c>
      <c r="T2698" s="3">
        <f>COUNTIF([1]局站!$D$4:$D$172,"="&amp;S2698)</f>
        <v>1</v>
      </c>
      <c r="U2698" s="3">
        <v>0</v>
      </c>
      <c r="V2698" s="3">
        <v>0</v>
      </c>
      <c r="W2698" s="3">
        <v>0</v>
      </c>
      <c r="X2698" s="3" t="s">
        <v>1214</v>
      </c>
      <c r="Y2698" s="3" t="s">
        <v>880</v>
      </c>
      <c r="Z2698" s="3" t="str">
        <f>INDEX(业务类型!$C$4:$C$8,MATCH(纤芯!Y2698,业务类型!$B$4:$B$8,0))</f>
        <v>IDLE</v>
      </c>
      <c r="AA2698" s="3"/>
    </row>
    <row r="2699" spans="1:27" ht="33" x14ac:dyDescent="0.2">
      <c r="A2699" s="3">
        <v>2696</v>
      </c>
      <c r="B2699" s="3">
        <f t="shared" si="209"/>
        <v>37017302074</v>
      </c>
      <c r="C2699" s="3" t="s">
        <v>1166</v>
      </c>
      <c r="D2699" s="3" t="s">
        <v>217</v>
      </c>
      <c r="E2699" s="3" t="str">
        <f>INDEX(光放段!$G$4:$G$237,MATCH(纤芯!G2699,光放段!$C$4:$C$237,0))</f>
        <v>山东二干|济南青岛3号管道光缆:潍坊四平路-青岛辽阳东路</v>
      </c>
      <c r="F2699" s="3">
        <f>INDEX(光放段!$I$4:$I$237,MATCH(纤芯!H2699,光放段!$B$4:$B$237,0))</f>
        <v>37017300000</v>
      </c>
      <c r="G2699" s="3" t="str">
        <f t="shared" si="210"/>
        <v>山东二干|济南青岛3号管道光缆:高密-城阳</v>
      </c>
      <c r="H2699" s="3">
        <f>INDEX(光放段!$B$4:$B$237,MATCH(纤芯!G2699,光放段!$C$4:$C$237,0))</f>
        <v>37017302000</v>
      </c>
      <c r="I2699" s="3" t="str">
        <f t="shared" si="211"/>
        <v>济南青岛3号管道光缆</v>
      </c>
      <c r="J2699" s="3" t="str">
        <f>INDEX(子缆名称!$B$4:$B$29,纤芯!M2699)</f>
        <v>G缆</v>
      </c>
      <c r="K2699" s="3">
        <v>74</v>
      </c>
      <c r="L2699" s="3">
        <f t="shared" si="212"/>
        <v>2</v>
      </c>
      <c r="M2699" s="3">
        <f t="shared" si="213"/>
        <v>7</v>
      </c>
      <c r="N2699" s="3" t="s">
        <v>60</v>
      </c>
      <c r="O2699" s="3">
        <f>COUNTIF([1]局站!$D$4:$D$172,"="&amp;N2699)</f>
        <v>1</v>
      </c>
      <c r="P2699" s="3">
        <v>0</v>
      </c>
      <c r="Q2699" s="3">
        <v>0</v>
      </c>
      <c r="R2699" s="3">
        <v>0</v>
      </c>
      <c r="S2699" s="3" t="s">
        <v>62</v>
      </c>
      <c r="T2699" s="3">
        <f>COUNTIF([1]局站!$D$4:$D$172,"="&amp;S2699)</f>
        <v>1</v>
      </c>
      <c r="U2699" s="3">
        <v>0</v>
      </c>
      <c r="V2699" s="3">
        <v>0</v>
      </c>
      <c r="W2699" s="3">
        <v>0</v>
      </c>
      <c r="X2699" s="3" t="s">
        <v>1214</v>
      </c>
      <c r="Y2699" s="3" t="s">
        <v>880</v>
      </c>
      <c r="Z2699" s="3" t="str">
        <f>INDEX(业务类型!$C$4:$C$8,MATCH(纤芯!Y2699,业务类型!$B$4:$B$8,0))</f>
        <v>IDLE</v>
      </c>
      <c r="AA2699" s="3"/>
    </row>
    <row r="2700" spans="1:27" ht="33" x14ac:dyDescent="0.2">
      <c r="A2700" s="3">
        <v>2697</v>
      </c>
      <c r="B2700" s="3">
        <f t="shared" si="209"/>
        <v>37017302075</v>
      </c>
      <c r="C2700" s="3" t="s">
        <v>1166</v>
      </c>
      <c r="D2700" s="3" t="s">
        <v>217</v>
      </c>
      <c r="E2700" s="3" t="str">
        <f>INDEX(光放段!$G$4:$G$237,MATCH(纤芯!G2700,光放段!$C$4:$C$237,0))</f>
        <v>山东二干|济南青岛3号管道光缆:潍坊四平路-青岛辽阳东路</v>
      </c>
      <c r="F2700" s="3">
        <f>INDEX(光放段!$I$4:$I$237,MATCH(纤芯!H2700,光放段!$B$4:$B$237,0))</f>
        <v>37017300000</v>
      </c>
      <c r="G2700" s="3" t="str">
        <f t="shared" si="210"/>
        <v>山东二干|济南青岛3号管道光缆:高密-城阳</v>
      </c>
      <c r="H2700" s="3">
        <f>INDEX(光放段!$B$4:$B$237,MATCH(纤芯!G2700,光放段!$C$4:$C$237,0))</f>
        <v>37017302000</v>
      </c>
      <c r="I2700" s="3" t="str">
        <f t="shared" si="211"/>
        <v>济南青岛3号管道光缆</v>
      </c>
      <c r="J2700" s="3" t="str">
        <f>INDEX(子缆名称!$B$4:$B$29,纤芯!M2700)</f>
        <v>G缆</v>
      </c>
      <c r="K2700" s="3">
        <v>75</v>
      </c>
      <c r="L2700" s="3">
        <f t="shared" si="212"/>
        <v>3</v>
      </c>
      <c r="M2700" s="3">
        <f t="shared" si="213"/>
        <v>7</v>
      </c>
      <c r="N2700" s="3" t="s">
        <v>60</v>
      </c>
      <c r="O2700" s="3">
        <f>COUNTIF([1]局站!$D$4:$D$172,"="&amp;N2700)</f>
        <v>1</v>
      </c>
      <c r="P2700" s="3">
        <v>0</v>
      </c>
      <c r="Q2700" s="3">
        <v>0</v>
      </c>
      <c r="R2700" s="3">
        <v>0</v>
      </c>
      <c r="S2700" s="3" t="s">
        <v>62</v>
      </c>
      <c r="T2700" s="3">
        <f>COUNTIF([1]局站!$D$4:$D$172,"="&amp;S2700)</f>
        <v>1</v>
      </c>
      <c r="U2700" s="3">
        <v>0</v>
      </c>
      <c r="V2700" s="3">
        <v>0</v>
      </c>
      <c r="W2700" s="3">
        <v>0</v>
      </c>
      <c r="X2700" s="3" t="s">
        <v>1214</v>
      </c>
      <c r="Y2700" s="3" t="s">
        <v>880</v>
      </c>
      <c r="Z2700" s="3" t="str">
        <f>INDEX(业务类型!$C$4:$C$8,MATCH(纤芯!Y2700,业务类型!$B$4:$B$8,0))</f>
        <v>IDLE</v>
      </c>
      <c r="AA2700" s="3"/>
    </row>
    <row r="2701" spans="1:27" ht="33" x14ac:dyDescent="0.2">
      <c r="A2701" s="3">
        <v>2698</v>
      </c>
      <c r="B2701" s="3">
        <f t="shared" si="209"/>
        <v>37017302076</v>
      </c>
      <c r="C2701" s="3" t="s">
        <v>1166</v>
      </c>
      <c r="D2701" s="3" t="s">
        <v>217</v>
      </c>
      <c r="E2701" s="3" t="str">
        <f>INDEX(光放段!$G$4:$G$237,MATCH(纤芯!G2701,光放段!$C$4:$C$237,0))</f>
        <v>山东二干|济南青岛3号管道光缆:潍坊四平路-青岛辽阳东路</v>
      </c>
      <c r="F2701" s="3">
        <f>INDEX(光放段!$I$4:$I$237,MATCH(纤芯!H2701,光放段!$B$4:$B$237,0))</f>
        <v>37017300000</v>
      </c>
      <c r="G2701" s="3" t="str">
        <f t="shared" si="210"/>
        <v>山东二干|济南青岛3号管道光缆:高密-城阳</v>
      </c>
      <c r="H2701" s="3">
        <f>INDEX(光放段!$B$4:$B$237,MATCH(纤芯!G2701,光放段!$C$4:$C$237,0))</f>
        <v>37017302000</v>
      </c>
      <c r="I2701" s="3" t="str">
        <f t="shared" si="211"/>
        <v>济南青岛3号管道光缆</v>
      </c>
      <c r="J2701" s="3" t="str">
        <f>INDEX(子缆名称!$B$4:$B$29,纤芯!M2701)</f>
        <v>G缆</v>
      </c>
      <c r="K2701" s="3">
        <v>76</v>
      </c>
      <c r="L2701" s="3">
        <f t="shared" si="212"/>
        <v>4</v>
      </c>
      <c r="M2701" s="3">
        <f t="shared" si="213"/>
        <v>7</v>
      </c>
      <c r="N2701" s="3" t="s">
        <v>60</v>
      </c>
      <c r="O2701" s="3">
        <f>COUNTIF([1]局站!$D$4:$D$172,"="&amp;N2701)</f>
        <v>1</v>
      </c>
      <c r="P2701" s="3">
        <v>0</v>
      </c>
      <c r="Q2701" s="3">
        <v>0</v>
      </c>
      <c r="R2701" s="3">
        <v>0</v>
      </c>
      <c r="S2701" s="3" t="s">
        <v>62</v>
      </c>
      <c r="T2701" s="3">
        <f>COUNTIF([1]局站!$D$4:$D$172,"="&amp;S2701)</f>
        <v>1</v>
      </c>
      <c r="U2701" s="3">
        <v>0</v>
      </c>
      <c r="V2701" s="3">
        <v>0</v>
      </c>
      <c r="W2701" s="3">
        <v>0</v>
      </c>
      <c r="X2701" s="3" t="s">
        <v>1214</v>
      </c>
      <c r="Y2701" s="3" t="s">
        <v>880</v>
      </c>
      <c r="Z2701" s="3" t="str">
        <f>INDEX(业务类型!$C$4:$C$8,MATCH(纤芯!Y2701,业务类型!$B$4:$B$8,0))</f>
        <v>IDLE</v>
      </c>
      <c r="AA2701" s="3"/>
    </row>
    <row r="2702" spans="1:27" ht="33" x14ac:dyDescent="0.2">
      <c r="A2702" s="3">
        <v>2699</v>
      </c>
      <c r="B2702" s="3">
        <f t="shared" si="209"/>
        <v>37017302077</v>
      </c>
      <c r="C2702" s="3" t="s">
        <v>1166</v>
      </c>
      <c r="D2702" s="3" t="s">
        <v>217</v>
      </c>
      <c r="E2702" s="3" t="str">
        <f>INDEX(光放段!$G$4:$G$237,MATCH(纤芯!G2702,光放段!$C$4:$C$237,0))</f>
        <v>山东二干|济南青岛3号管道光缆:潍坊四平路-青岛辽阳东路</v>
      </c>
      <c r="F2702" s="3">
        <f>INDEX(光放段!$I$4:$I$237,MATCH(纤芯!H2702,光放段!$B$4:$B$237,0))</f>
        <v>37017300000</v>
      </c>
      <c r="G2702" s="3" t="str">
        <f t="shared" si="210"/>
        <v>山东二干|济南青岛3号管道光缆:高密-城阳</v>
      </c>
      <c r="H2702" s="3">
        <f>INDEX(光放段!$B$4:$B$237,MATCH(纤芯!G2702,光放段!$C$4:$C$237,0))</f>
        <v>37017302000</v>
      </c>
      <c r="I2702" s="3" t="str">
        <f t="shared" si="211"/>
        <v>济南青岛3号管道光缆</v>
      </c>
      <c r="J2702" s="3" t="str">
        <f>INDEX(子缆名称!$B$4:$B$29,纤芯!M2702)</f>
        <v>G缆</v>
      </c>
      <c r="K2702" s="3">
        <v>77</v>
      </c>
      <c r="L2702" s="3">
        <f t="shared" si="212"/>
        <v>5</v>
      </c>
      <c r="M2702" s="3">
        <f t="shared" si="213"/>
        <v>7</v>
      </c>
      <c r="N2702" s="3" t="s">
        <v>60</v>
      </c>
      <c r="O2702" s="3">
        <f>COUNTIF([1]局站!$D$4:$D$172,"="&amp;N2702)</f>
        <v>1</v>
      </c>
      <c r="P2702" s="3">
        <v>0</v>
      </c>
      <c r="Q2702" s="3">
        <v>0</v>
      </c>
      <c r="R2702" s="3">
        <v>0</v>
      </c>
      <c r="S2702" s="3" t="s">
        <v>62</v>
      </c>
      <c r="T2702" s="3">
        <f>COUNTIF([1]局站!$D$4:$D$172,"="&amp;S2702)</f>
        <v>1</v>
      </c>
      <c r="U2702" s="3">
        <v>0</v>
      </c>
      <c r="V2702" s="3">
        <v>0</v>
      </c>
      <c r="W2702" s="3">
        <v>0</v>
      </c>
      <c r="X2702" s="3" t="s">
        <v>1214</v>
      </c>
      <c r="Y2702" s="3" t="s">
        <v>880</v>
      </c>
      <c r="Z2702" s="3" t="str">
        <f>INDEX(业务类型!$C$4:$C$8,MATCH(纤芯!Y2702,业务类型!$B$4:$B$8,0))</f>
        <v>IDLE</v>
      </c>
      <c r="AA2702" s="3"/>
    </row>
    <row r="2703" spans="1:27" ht="33" x14ac:dyDescent="0.2">
      <c r="A2703" s="3">
        <v>2700</v>
      </c>
      <c r="B2703" s="3">
        <f t="shared" si="209"/>
        <v>37017302078</v>
      </c>
      <c r="C2703" s="3" t="s">
        <v>1166</v>
      </c>
      <c r="D2703" s="3" t="s">
        <v>217</v>
      </c>
      <c r="E2703" s="3" t="str">
        <f>INDEX(光放段!$G$4:$G$237,MATCH(纤芯!G2703,光放段!$C$4:$C$237,0))</f>
        <v>山东二干|济南青岛3号管道光缆:潍坊四平路-青岛辽阳东路</v>
      </c>
      <c r="F2703" s="3">
        <f>INDEX(光放段!$I$4:$I$237,MATCH(纤芯!H2703,光放段!$B$4:$B$237,0))</f>
        <v>37017300000</v>
      </c>
      <c r="G2703" s="3" t="str">
        <f t="shared" si="210"/>
        <v>山东二干|济南青岛3号管道光缆:高密-城阳</v>
      </c>
      <c r="H2703" s="3">
        <f>INDEX(光放段!$B$4:$B$237,MATCH(纤芯!G2703,光放段!$C$4:$C$237,0))</f>
        <v>37017302000</v>
      </c>
      <c r="I2703" s="3" t="str">
        <f t="shared" si="211"/>
        <v>济南青岛3号管道光缆</v>
      </c>
      <c r="J2703" s="3" t="str">
        <f>INDEX(子缆名称!$B$4:$B$29,纤芯!M2703)</f>
        <v>G缆</v>
      </c>
      <c r="K2703" s="3">
        <v>78</v>
      </c>
      <c r="L2703" s="3">
        <f t="shared" si="212"/>
        <v>6</v>
      </c>
      <c r="M2703" s="3">
        <f t="shared" si="213"/>
        <v>7</v>
      </c>
      <c r="N2703" s="3" t="s">
        <v>60</v>
      </c>
      <c r="O2703" s="3">
        <f>COUNTIF([1]局站!$D$4:$D$172,"="&amp;N2703)</f>
        <v>1</v>
      </c>
      <c r="P2703" s="3">
        <v>0</v>
      </c>
      <c r="Q2703" s="3">
        <v>0</v>
      </c>
      <c r="R2703" s="3">
        <v>0</v>
      </c>
      <c r="S2703" s="3" t="s">
        <v>62</v>
      </c>
      <c r="T2703" s="3">
        <f>COUNTIF([1]局站!$D$4:$D$172,"="&amp;S2703)</f>
        <v>1</v>
      </c>
      <c r="U2703" s="3">
        <v>0</v>
      </c>
      <c r="V2703" s="3">
        <v>0</v>
      </c>
      <c r="W2703" s="3">
        <v>0</v>
      </c>
      <c r="X2703" s="3" t="s">
        <v>1214</v>
      </c>
      <c r="Y2703" s="3" t="s">
        <v>880</v>
      </c>
      <c r="Z2703" s="3" t="str">
        <f>INDEX(业务类型!$C$4:$C$8,MATCH(纤芯!Y2703,业务类型!$B$4:$B$8,0))</f>
        <v>IDLE</v>
      </c>
      <c r="AA2703" s="3"/>
    </row>
    <row r="2704" spans="1:27" ht="33" x14ac:dyDescent="0.2">
      <c r="A2704" s="3">
        <v>2701</v>
      </c>
      <c r="B2704" s="3">
        <f t="shared" si="209"/>
        <v>37017302079</v>
      </c>
      <c r="C2704" s="3" t="s">
        <v>1166</v>
      </c>
      <c r="D2704" s="3" t="s">
        <v>217</v>
      </c>
      <c r="E2704" s="3" t="str">
        <f>INDEX(光放段!$G$4:$G$237,MATCH(纤芯!G2704,光放段!$C$4:$C$237,0))</f>
        <v>山东二干|济南青岛3号管道光缆:潍坊四平路-青岛辽阳东路</v>
      </c>
      <c r="F2704" s="3">
        <f>INDEX(光放段!$I$4:$I$237,MATCH(纤芯!H2704,光放段!$B$4:$B$237,0))</f>
        <v>37017300000</v>
      </c>
      <c r="G2704" s="3" t="str">
        <f t="shared" si="210"/>
        <v>山东二干|济南青岛3号管道光缆:高密-城阳</v>
      </c>
      <c r="H2704" s="3">
        <f>INDEX(光放段!$B$4:$B$237,MATCH(纤芯!G2704,光放段!$C$4:$C$237,0))</f>
        <v>37017302000</v>
      </c>
      <c r="I2704" s="3" t="str">
        <f t="shared" si="211"/>
        <v>济南青岛3号管道光缆</v>
      </c>
      <c r="J2704" s="3" t="str">
        <f>INDEX(子缆名称!$B$4:$B$29,纤芯!M2704)</f>
        <v>G缆</v>
      </c>
      <c r="K2704" s="3">
        <v>79</v>
      </c>
      <c r="L2704" s="3">
        <f t="shared" si="212"/>
        <v>7</v>
      </c>
      <c r="M2704" s="3">
        <f t="shared" si="213"/>
        <v>7</v>
      </c>
      <c r="N2704" s="3" t="s">
        <v>60</v>
      </c>
      <c r="O2704" s="3">
        <f>COUNTIF([1]局站!$D$4:$D$172,"="&amp;N2704)</f>
        <v>1</v>
      </c>
      <c r="P2704" s="3">
        <v>0</v>
      </c>
      <c r="Q2704" s="3">
        <v>0</v>
      </c>
      <c r="R2704" s="3">
        <v>0</v>
      </c>
      <c r="S2704" s="3" t="s">
        <v>62</v>
      </c>
      <c r="T2704" s="3">
        <f>COUNTIF([1]局站!$D$4:$D$172,"="&amp;S2704)</f>
        <v>1</v>
      </c>
      <c r="U2704" s="3">
        <v>0</v>
      </c>
      <c r="V2704" s="3">
        <v>0</v>
      </c>
      <c r="W2704" s="3">
        <v>0</v>
      </c>
      <c r="X2704" s="3" t="s">
        <v>1214</v>
      </c>
      <c r="Y2704" s="3" t="s">
        <v>880</v>
      </c>
      <c r="Z2704" s="3" t="str">
        <f>INDEX(业务类型!$C$4:$C$8,MATCH(纤芯!Y2704,业务类型!$B$4:$B$8,0))</f>
        <v>IDLE</v>
      </c>
      <c r="AA2704" s="3"/>
    </row>
    <row r="2705" spans="1:27" ht="33" x14ac:dyDescent="0.2">
      <c r="A2705" s="3">
        <v>2702</v>
      </c>
      <c r="B2705" s="3">
        <f t="shared" si="209"/>
        <v>37017302080</v>
      </c>
      <c r="C2705" s="3" t="s">
        <v>1166</v>
      </c>
      <c r="D2705" s="3" t="s">
        <v>217</v>
      </c>
      <c r="E2705" s="3" t="str">
        <f>INDEX(光放段!$G$4:$G$237,MATCH(纤芯!G2705,光放段!$C$4:$C$237,0))</f>
        <v>山东二干|济南青岛3号管道光缆:潍坊四平路-青岛辽阳东路</v>
      </c>
      <c r="F2705" s="3">
        <f>INDEX(光放段!$I$4:$I$237,MATCH(纤芯!H2705,光放段!$B$4:$B$237,0))</f>
        <v>37017300000</v>
      </c>
      <c r="G2705" s="3" t="str">
        <f t="shared" si="210"/>
        <v>山东二干|济南青岛3号管道光缆:高密-城阳</v>
      </c>
      <c r="H2705" s="3">
        <f>INDEX(光放段!$B$4:$B$237,MATCH(纤芯!G2705,光放段!$C$4:$C$237,0))</f>
        <v>37017302000</v>
      </c>
      <c r="I2705" s="3" t="str">
        <f t="shared" si="211"/>
        <v>济南青岛3号管道光缆</v>
      </c>
      <c r="J2705" s="3" t="str">
        <f>INDEX(子缆名称!$B$4:$B$29,纤芯!M2705)</f>
        <v>G缆</v>
      </c>
      <c r="K2705" s="3">
        <v>80</v>
      </c>
      <c r="L2705" s="3">
        <f t="shared" si="212"/>
        <v>8</v>
      </c>
      <c r="M2705" s="3">
        <f t="shared" si="213"/>
        <v>7</v>
      </c>
      <c r="N2705" s="3" t="s">
        <v>60</v>
      </c>
      <c r="O2705" s="3">
        <f>COUNTIF([1]局站!$D$4:$D$172,"="&amp;N2705)</f>
        <v>1</v>
      </c>
      <c r="P2705" s="3">
        <v>0</v>
      </c>
      <c r="Q2705" s="3">
        <v>0</v>
      </c>
      <c r="R2705" s="3">
        <v>0</v>
      </c>
      <c r="S2705" s="3" t="s">
        <v>62</v>
      </c>
      <c r="T2705" s="3">
        <f>COUNTIF([1]局站!$D$4:$D$172,"="&amp;S2705)</f>
        <v>1</v>
      </c>
      <c r="U2705" s="3">
        <v>0</v>
      </c>
      <c r="V2705" s="3">
        <v>0</v>
      </c>
      <c r="W2705" s="3">
        <v>0</v>
      </c>
      <c r="X2705" s="3" t="s">
        <v>1214</v>
      </c>
      <c r="Y2705" s="3" t="s">
        <v>880</v>
      </c>
      <c r="Z2705" s="3" t="str">
        <f>INDEX(业务类型!$C$4:$C$8,MATCH(纤芯!Y2705,业务类型!$B$4:$B$8,0))</f>
        <v>IDLE</v>
      </c>
      <c r="AA2705" s="3"/>
    </row>
    <row r="2706" spans="1:27" ht="33" x14ac:dyDescent="0.2">
      <c r="A2706" s="3">
        <v>2703</v>
      </c>
      <c r="B2706" s="3">
        <f t="shared" si="209"/>
        <v>37017302081</v>
      </c>
      <c r="C2706" s="3" t="s">
        <v>1166</v>
      </c>
      <c r="D2706" s="3" t="s">
        <v>217</v>
      </c>
      <c r="E2706" s="3" t="str">
        <f>INDEX(光放段!$G$4:$G$237,MATCH(纤芯!G2706,光放段!$C$4:$C$237,0))</f>
        <v>山东二干|济南青岛3号管道光缆:潍坊四平路-青岛辽阳东路</v>
      </c>
      <c r="F2706" s="3">
        <f>INDEX(光放段!$I$4:$I$237,MATCH(纤芯!H2706,光放段!$B$4:$B$237,0))</f>
        <v>37017300000</v>
      </c>
      <c r="G2706" s="3" t="str">
        <f t="shared" si="210"/>
        <v>山东二干|济南青岛3号管道光缆:高密-城阳</v>
      </c>
      <c r="H2706" s="3">
        <f>INDEX(光放段!$B$4:$B$237,MATCH(纤芯!G2706,光放段!$C$4:$C$237,0))</f>
        <v>37017302000</v>
      </c>
      <c r="I2706" s="3" t="str">
        <f t="shared" si="211"/>
        <v>济南青岛3号管道光缆</v>
      </c>
      <c r="J2706" s="3" t="str">
        <f>INDEX(子缆名称!$B$4:$B$29,纤芯!M2706)</f>
        <v>G缆</v>
      </c>
      <c r="K2706" s="3">
        <v>81</v>
      </c>
      <c r="L2706" s="3">
        <f t="shared" si="212"/>
        <v>9</v>
      </c>
      <c r="M2706" s="3">
        <f t="shared" si="213"/>
        <v>7</v>
      </c>
      <c r="N2706" s="3" t="s">
        <v>60</v>
      </c>
      <c r="O2706" s="3">
        <f>COUNTIF([1]局站!$D$4:$D$172,"="&amp;N2706)</f>
        <v>1</v>
      </c>
      <c r="P2706" s="3">
        <v>0</v>
      </c>
      <c r="Q2706" s="3">
        <v>0</v>
      </c>
      <c r="R2706" s="3">
        <v>0</v>
      </c>
      <c r="S2706" s="3" t="s">
        <v>62</v>
      </c>
      <c r="T2706" s="3">
        <f>COUNTIF([1]局站!$D$4:$D$172,"="&amp;S2706)</f>
        <v>1</v>
      </c>
      <c r="U2706" s="3">
        <v>0</v>
      </c>
      <c r="V2706" s="3">
        <v>0</v>
      </c>
      <c r="W2706" s="3">
        <v>0</v>
      </c>
      <c r="X2706" s="3" t="s">
        <v>1214</v>
      </c>
      <c r="Y2706" s="3" t="s">
        <v>880</v>
      </c>
      <c r="Z2706" s="3" t="str">
        <f>INDEX(业务类型!$C$4:$C$8,MATCH(纤芯!Y2706,业务类型!$B$4:$B$8,0))</f>
        <v>IDLE</v>
      </c>
      <c r="AA2706" s="3"/>
    </row>
    <row r="2707" spans="1:27" ht="33" x14ac:dyDescent="0.2">
      <c r="A2707" s="3">
        <v>2704</v>
      </c>
      <c r="B2707" s="3">
        <f t="shared" si="209"/>
        <v>37017302082</v>
      </c>
      <c r="C2707" s="3" t="s">
        <v>1166</v>
      </c>
      <c r="D2707" s="3" t="s">
        <v>217</v>
      </c>
      <c r="E2707" s="3" t="str">
        <f>INDEX(光放段!$G$4:$G$237,MATCH(纤芯!G2707,光放段!$C$4:$C$237,0))</f>
        <v>山东二干|济南青岛3号管道光缆:潍坊四平路-青岛辽阳东路</v>
      </c>
      <c r="F2707" s="3">
        <f>INDEX(光放段!$I$4:$I$237,MATCH(纤芯!H2707,光放段!$B$4:$B$237,0))</f>
        <v>37017300000</v>
      </c>
      <c r="G2707" s="3" t="str">
        <f t="shared" si="210"/>
        <v>山东二干|济南青岛3号管道光缆:高密-城阳</v>
      </c>
      <c r="H2707" s="3">
        <f>INDEX(光放段!$B$4:$B$237,MATCH(纤芯!G2707,光放段!$C$4:$C$237,0))</f>
        <v>37017302000</v>
      </c>
      <c r="I2707" s="3" t="str">
        <f t="shared" si="211"/>
        <v>济南青岛3号管道光缆</v>
      </c>
      <c r="J2707" s="3" t="str">
        <f>INDEX(子缆名称!$B$4:$B$29,纤芯!M2707)</f>
        <v>G缆</v>
      </c>
      <c r="K2707" s="3">
        <v>82</v>
      </c>
      <c r="L2707" s="3">
        <f t="shared" si="212"/>
        <v>10</v>
      </c>
      <c r="M2707" s="3">
        <f t="shared" si="213"/>
        <v>7</v>
      </c>
      <c r="N2707" s="3" t="s">
        <v>60</v>
      </c>
      <c r="O2707" s="3">
        <f>COUNTIF([1]局站!$D$4:$D$172,"="&amp;N2707)</f>
        <v>1</v>
      </c>
      <c r="P2707" s="3">
        <v>0</v>
      </c>
      <c r="Q2707" s="3">
        <v>0</v>
      </c>
      <c r="R2707" s="3">
        <v>0</v>
      </c>
      <c r="S2707" s="3" t="s">
        <v>62</v>
      </c>
      <c r="T2707" s="3">
        <f>COUNTIF([1]局站!$D$4:$D$172,"="&amp;S2707)</f>
        <v>1</v>
      </c>
      <c r="U2707" s="3">
        <v>0</v>
      </c>
      <c r="V2707" s="3">
        <v>0</v>
      </c>
      <c r="W2707" s="3">
        <v>0</v>
      </c>
      <c r="X2707" s="3" t="s">
        <v>1214</v>
      </c>
      <c r="Y2707" s="3" t="s">
        <v>880</v>
      </c>
      <c r="Z2707" s="3" t="str">
        <f>INDEX(业务类型!$C$4:$C$8,MATCH(纤芯!Y2707,业务类型!$B$4:$B$8,0))</f>
        <v>IDLE</v>
      </c>
      <c r="AA2707" s="3"/>
    </row>
    <row r="2708" spans="1:27" ht="33" x14ac:dyDescent="0.2">
      <c r="A2708" s="3">
        <v>2705</v>
      </c>
      <c r="B2708" s="3">
        <f t="shared" si="209"/>
        <v>37017302083</v>
      </c>
      <c r="C2708" s="3" t="s">
        <v>1166</v>
      </c>
      <c r="D2708" s="3" t="s">
        <v>217</v>
      </c>
      <c r="E2708" s="3" t="str">
        <f>INDEX(光放段!$G$4:$G$237,MATCH(纤芯!G2708,光放段!$C$4:$C$237,0))</f>
        <v>山东二干|济南青岛3号管道光缆:潍坊四平路-青岛辽阳东路</v>
      </c>
      <c r="F2708" s="3">
        <f>INDEX(光放段!$I$4:$I$237,MATCH(纤芯!H2708,光放段!$B$4:$B$237,0))</f>
        <v>37017300000</v>
      </c>
      <c r="G2708" s="3" t="str">
        <f t="shared" si="210"/>
        <v>山东二干|济南青岛3号管道光缆:高密-城阳</v>
      </c>
      <c r="H2708" s="3">
        <f>INDEX(光放段!$B$4:$B$237,MATCH(纤芯!G2708,光放段!$C$4:$C$237,0))</f>
        <v>37017302000</v>
      </c>
      <c r="I2708" s="3" t="str">
        <f t="shared" si="211"/>
        <v>济南青岛3号管道光缆</v>
      </c>
      <c r="J2708" s="3" t="str">
        <f>INDEX(子缆名称!$B$4:$B$29,纤芯!M2708)</f>
        <v>G缆</v>
      </c>
      <c r="K2708" s="3">
        <v>83</v>
      </c>
      <c r="L2708" s="3">
        <f t="shared" si="212"/>
        <v>11</v>
      </c>
      <c r="M2708" s="3">
        <f t="shared" si="213"/>
        <v>7</v>
      </c>
      <c r="N2708" s="3" t="s">
        <v>60</v>
      </c>
      <c r="O2708" s="3">
        <f>COUNTIF([1]局站!$D$4:$D$172,"="&amp;N2708)</f>
        <v>1</v>
      </c>
      <c r="P2708" s="3">
        <v>0</v>
      </c>
      <c r="Q2708" s="3">
        <v>0</v>
      </c>
      <c r="R2708" s="3">
        <v>0</v>
      </c>
      <c r="S2708" s="3" t="s">
        <v>62</v>
      </c>
      <c r="T2708" s="3">
        <f>COUNTIF([1]局站!$D$4:$D$172,"="&amp;S2708)</f>
        <v>1</v>
      </c>
      <c r="U2708" s="3">
        <v>0</v>
      </c>
      <c r="V2708" s="3">
        <v>0</v>
      </c>
      <c r="W2708" s="3">
        <v>0</v>
      </c>
      <c r="X2708" s="3" t="s">
        <v>1214</v>
      </c>
      <c r="Y2708" s="3" t="s">
        <v>880</v>
      </c>
      <c r="Z2708" s="3" t="str">
        <f>INDEX(业务类型!$C$4:$C$8,MATCH(纤芯!Y2708,业务类型!$B$4:$B$8,0))</f>
        <v>IDLE</v>
      </c>
      <c r="AA2708" s="3"/>
    </row>
    <row r="2709" spans="1:27" ht="33" x14ac:dyDescent="0.2">
      <c r="A2709" s="3">
        <v>2706</v>
      </c>
      <c r="B2709" s="3">
        <f t="shared" ref="B2709:B2772" si="214">H2709+K2709</f>
        <v>37017302084</v>
      </c>
      <c r="C2709" s="3" t="s">
        <v>1166</v>
      </c>
      <c r="D2709" s="3" t="s">
        <v>217</v>
      </c>
      <c r="E2709" s="3" t="str">
        <f>INDEX(光放段!$G$4:$G$237,MATCH(纤芯!G2709,光放段!$C$4:$C$237,0))</f>
        <v>山东二干|济南青岛3号管道光缆:潍坊四平路-青岛辽阳东路</v>
      </c>
      <c r="F2709" s="3">
        <f>INDEX(光放段!$I$4:$I$237,MATCH(纤芯!H2709,光放段!$B$4:$B$237,0))</f>
        <v>37017300000</v>
      </c>
      <c r="G2709" s="3" t="str">
        <f t="shared" si="210"/>
        <v>山东二干|济南青岛3号管道光缆:高密-城阳</v>
      </c>
      <c r="H2709" s="3">
        <f>INDEX(光放段!$B$4:$B$237,MATCH(纤芯!G2709,光放段!$C$4:$C$237,0))</f>
        <v>37017302000</v>
      </c>
      <c r="I2709" s="3" t="str">
        <f t="shared" si="211"/>
        <v>济南青岛3号管道光缆</v>
      </c>
      <c r="J2709" s="3" t="str">
        <f>INDEX(子缆名称!$B$4:$B$29,纤芯!M2709)</f>
        <v>G缆</v>
      </c>
      <c r="K2709" s="3">
        <v>84</v>
      </c>
      <c r="L2709" s="3">
        <f t="shared" si="212"/>
        <v>12</v>
      </c>
      <c r="M2709" s="3">
        <f t="shared" si="213"/>
        <v>7</v>
      </c>
      <c r="N2709" s="3" t="s">
        <v>60</v>
      </c>
      <c r="O2709" s="3">
        <f>COUNTIF([1]局站!$D$4:$D$172,"="&amp;N2709)</f>
        <v>1</v>
      </c>
      <c r="P2709" s="3">
        <v>0</v>
      </c>
      <c r="Q2709" s="3">
        <v>0</v>
      </c>
      <c r="R2709" s="3">
        <v>0</v>
      </c>
      <c r="S2709" s="3" t="s">
        <v>62</v>
      </c>
      <c r="T2709" s="3">
        <f>COUNTIF([1]局站!$D$4:$D$172,"="&amp;S2709)</f>
        <v>1</v>
      </c>
      <c r="U2709" s="3">
        <v>0</v>
      </c>
      <c r="V2709" s="3">
        <v>0</v>
      </c>
      <c r="W2709" s="3">
        <v>0</v>
      </c>
      <c r="X2709" s="3" t="s">
        <v>1214</v>
      </c>
      <c r="Y2709" s="3" t="s">
        <v>880</v>
      </c>
      <c r="Z2709" s="3" t="str">
        <f>INDEX(业务类型!$C$4:$C$8,MATCH(纤芯!Y2709,业务类型!$B$4:$B$8,0))</f>
        <v>IDLE</v>
      </c>
      <c r="AA2709" s="3"/>
    </row>
    <row r="2710" spans="1:27" ht="33" x14ac:dyDescent="0.2">
      <c r="A2710" s="3">
        <v>2707</v>
      </c>
      <c r="B2710" s="3">
        <f t="shared" si="214"/>
        <v>37017302085</v>
      </c>
      <c r="C2710" s="3" t="s">
        <v>1166</v>
      </c>
      <c r="D2710" s="3" t="s">
        <v>217</v>
      </c>
      <c r="E2710" s="3" t="str">
        <f>INDEX(光放段!$G$4:$G$237,MATCH(纤芯!G2710,光放段!$C$4:$C$237,0))</f>
        <v>山东二干|济南青岛3号管道光缆:潍坊四平路-青岛辽阳东路</v>
      </c>
      <c r="F2710" s="3">
        <f>INDEX(光放段!$I$4:$I$237,MATCH(纤芯!H2710,光放段!$B$4:$B$237,0))</f>
        <v>37017300000</v>
      </c>
      <c r="G2710" s="3" t="str">
        <f t="shared" si="210"/>
        <v>山东二干|济南青岛3号管道光缆:高密-城阳</v>
      </c>
      <c r="H2710" s="3">
        <f>INDEX(光放段!$B$4:$B$237,MATCH(纤芯!G2710,光放段!$C$4:$C$237,0))</f>
        <v>37017302000</v>
      </c>
      <c r="I2710" s="3" t="str">
        <f t="shared" si="211"/>
        <v>济南青岛3号管道光缆</v>
      </c>
      <c r="J2710" s="3" t="str">
        <f>INDEX(子缆名称!$B$4:$B$29,纤芯!M2710)</f>
        <v>H缆</v>
      </c>
      <c r="K2710" s="3">
        <v>85</v>
      </c>
      <c r="L2710" s="3">
        <f t="shared" si="212"/>
        <v>1</v>
      </c>
      <c r="M2710" s="3">
        <f t="shared" si="213"/>
        <v>8</v>
      </c>
      <c r="N2710" s="3" t="s">
        <v>60</v>
      </c>
      <c r="O2710" s="3">
        <f>COUNTIF([1]局站!$D$4:$D$172,"="&amp;N2710)</f>
        <v>1</v>
      </c>
      <c r="P2710" s="3">
        <v>0</v>
      </c>
      <c r="Q2710" s="3">
        <v>0</v>
      </c>
      <c r="R2710" s="3">
        <v>0</v>
      </c>
      <c r="S2710" s="3" t="s">
        <v>62</v>
      </c>
      <c r="T2710" s="3">
        <f>COUNTIF([1]局站!$D$4:$D$172,"="&amp;S2710)</f>
        <v>1</v>
      </c>
      <c r="U2710" s="3">
        <v>0</v>
      </c>
      <c r="V2710" s="3">
        <v>0</v>
      </c>
      <c r="W2710" s="3">
        <v>0</v>
      </c>
      <c r="X2710" s="3" t="s">
        <v>1214</v>
      </c>
      <c r="Y2710" s="3" t="s">
        <v>880</v>
      </c>
      <c r="Z2710" s="3" t="str">
        <f>INDEX(业务类型!$C$4:$C$8,MATCH(纤芯!Y2710,业务类型!$B$4:$B$8,0))</f>
        <v>IDLE</v>
      </c>
      <c r="AA2710" s="3"/>
    </row>
    <row r="2711" spans="1:27" ht="33" x14ac:dyDescent="0.2">
      <c r="A2711" s="3">
        <v>2708</v>
      </c>
      <c r="B2711" s="3">
        <f t="shared" si="214"/>
        <v>37017302086</v>
      </c>
      <c r="C2711" s="3" t="s">
        <v>1166</v>
      </c>
      <c r="D2711" s="3" t="s">
        <v>217</v>
      </c>
      <c r="E2711" s="3" t="str">
        <f>INDEX(光放段!$G$4:$G$237,MATCH(纤芯!G2711,光放段!$C$4:$C$237,0))</f>
        <v>山东二干|济南青岛3号管道光缆:潍坊四平路-青岛辽阳东路</v>
      </c>
      <c r="F2711" s="3">
        <f>INDEX(光放段!$I$4:$I$237,MATCH(纤芯!H2711,光放段!$B$4:$B$237,0))</f>
        <v>37017300000</v>
      </c>
      <c r="G2711" s="3" t="str">
        <f t="shared" si="210"/>
        <v>山东二干|济南青岛3号管道光缆:高密-城阳</v>
      </c>
      <c r="H2711" s="3">
        <f>INDEX(光放段!$B$4:$B$237,MATCH(纤芯!G2711,光放段!$C$4:$C$237,0))</f>
        <v>37017302000</v>
      </c>
      <c r="I2711" s="3" t="str">
        <f t="shared" si="211"/>
        <v>济南青岛3号管道光缆</v>
      </c>
      <c r="J2711" s="3" t="str">
        <f>INDEX(子缆名称!$B$4:$B$29,纤芯!M2711)</f>
        <v>H缆</v>
      </c>
      <c r="K2711" s="3">
        <v>86</v>
      </c>
      <c r="L2711" s="3">
        <f t="shared" si="212"/>
        <v>2</v>
      </c>
      <c r="M2711" s="3">
        <f t="shared" si="213"/>
        <v>8</v>
      </c>
      <c r="N2711" s="3" t="s">
        <v>60</v>
      </c>
      <c r="O2711" s="3">
        <f>COUNTIF([1]局站!$D$4:$D$172,"="&amp;N2711)</f>
        <v>1</v>
      </c>
      <c r="P2711" s="3">
        <v>0</v>
      </c>
      <c r="Q2711" s="3">
        <v>0</v>
      </c>
      <c r="R2711" s="3">
        <v>0</v>
      </c>
      <c r="S2711" s="3" t="s">
        <v>62</v>
      </c>
      <c r="T2711" s="3">
        <f>COUNTIF([1]局站!$D$4:$D$172,"="&amp;S2711)</f>
        <v>1</v>
      </c>
      <c r="U2711" s="3">
        <v>0</v>
      </c>
      <c r="V2711" s="3">
        <v>0</v>
      </c>
      <c r="W2711" s="3">
        <v>0</v>
      </c>
      <c r="X2711" s="3" t="s">
        <v>1214</v>
      </c>
      <c r="Y2711" s="3" t="s">
        <v>880</v>
      </c>
      <c r="Z2711" s="3" t="str">
        <f>INDEX(业务类型!$C$4:$C$8,MATCH(纤芯!Y2711,业务类型!$B$4:$B$8,0))</f>
        <v>IDLE</v>
      </c>
      <c r="AA2711" s="3"/>
    </row>
    <row r="2712" spans="1:27" ht="33" x14ac:dyDescent="0.2">
      <c r="A2712" s="3">
        <v>2709</v>
      </c>
      <c r="B2712" s="3">
        <f t="shared" si="214"/>
        <v>37017302087</v>
      </c>
      <c r="C2712" s="3" t="s">
        <v>1166</v>
      </c>
      <c r="D2712" s="3" t="s">
        <v>217</v>
      </c>
      <c r="E2712" s="3" t="str">
        <f>INDEX(光放段!$G$4:$G$237,MATCH(纤芯!G2712,光放段!$C$4:$C$237,0))</f>
        <v>山东二干|济南青岛3号管道光缆:潍坊四平路-青岛辽阳东路</v>
      </c>
      <c r="F2712" s="3">
        <f>INDEX(光放段!$I$4:$I$237,MATCH(纤芯!H2712,光放段!$B$4:$B$237,0))</f>
        <v>37017300000</v>
      </c>
      <c r="G2712" s="3" t="str">
        <f t="shared" si="210"/>
        <v>山东二干|济南青岛3号管道光缆:高密-城阳</v>
      </c>
      <c r="H2712" s="3">
        <f>INDEX(光放段!$B$4:$B$237,MATCH(纤芯!G2712,光放段!$C$4:$C$237,0))</f>
        <v>37017302000</v>
      </c>
      <c r="I2712" s="3" t="str">
        <f t="shared" si="211"/>
        <v>济南青岛3号管道光缆</v>
      </c>
      <c r="J2712" s="3" t="str">
        <f>INDEX(子缆名称!$B$4:$B$29,纤芯!M2712)</f>
        <v>H缆</v>
      </c>
      <c r="K2712" s="3">
        <v>87</v>
      </c>
      <c r="L2712" s="3">
        <f t="shared" si="212"/>
        <v>3</v>
      </c>
      <c r="M2712" s="3">
        <f t="shared" si="213"/>
        <v>8</v>
      </c>
      <c r="N2712" s="3" t="s">
        <v>60</v>
      </c>
      <c r="O2712" s="3">
        <f>COUNTIF([1]局站!$D$4:$D$172,"="&amp;N2712)</f>
        <v>1</v>
      </c>
      <c r="P2712" s="3">
        <v>0</v>
      </c>
      <c r="Q2712" s="3">
        <v>0</v>
      </c>
      <c r="R2712" s="3">
        <v>0</v>
      </c>
      <c r="S2712" s="3" t="s">
        <v>62</v>
      </c>
      <c r="T2712" s="3">
        <f>COUNTIF([1]局站!$D$4:$D$172,"="&amp;S2712)</f>
        <v>1</v>
      </c>
      <c r="U2712" s="3">
        <v>0</v>
      </c>
      <c r="V2712" s="3">
        <v>0</v>
      </c>
      <c r="W2712" s="3">
        <v>0</v>
      </c>
      <c r="X2712" s="3" t="s">
        <v>1214</v>
      </c>
      <c r="Y2712" s="3" t="s">
        <v>880</v>
      </c>
      <c r="Z2712" s="3" t="str">
        <f>INDEX(业务类型!$C$4:$C$8,MATCH(纤芯!Y2712,业务类型!$B$4:$B$8,0))</f>
        <v>IDLE</v>
      </c>
      <c r="AA2712" s="3"/>
    </row>
    <row r="2713" spans="1:27" ht="33" x14ac:dyDescent="0.2">
      <c r="A2713" s="3">
        <v>2710</v>
      </c>
      <c r="B2713" s="3">
        <f t="shared" si="214"/>
        <v>37017302088</v>
      </c>
      <c r="C2713" s="3" t="s">
        <v>1166</v>
      </c>
      <c r="D2713" s="3" t="s">
        <v>217</v>
      </c>
      <c r="E2713" s="3" t="str">
        <f>INDEX(光放段!$G$4:$G$237,MATCH(纤芯!G2713,光放段!$C$4:$C$237,0))</f>
        <v>山东二干|济南青岛3号管道光缆:潍坊四平路-青岛辽阳东路</v>
      </c>
      <c r="F2713" s="3">
        <f>INDEX(光放段!$I$4:$I$237,MATCH(纤芯!H2713,光放段!$B$4:$B$237,0))</f>
        <v>37017300000</v>
      </c>
      <c r="G2713" s="3" t="str">
        <f t="shared" si="210"/>
        <v>山东二干|济南青岛3号管道光缆:高密-城阳</v>
      </c>
      <c r="H2713" s="3">
        <f>INDEX(光放段!$B$4:$B$237,MATCH(纤芯!G2713,光放段!$C$4:$C$237,0))</f>
        <v>37017302000</v>
      </c>
      <c r="I2713" s="3" t="str">
        <f t="shared" si="211"/>
        <v>济南青岛3号管道光缆</v>
      </c>
      <c r="J2713" s="3" t="str">
        <f>INDEX(子缆名称!$B$4:$B$29,纤芯!M2713)</f>
        <v>H缆</v>
      </c>
      <c r="K2713" s="3">
        <v>88</v>
      </c>
      <c r="L2713" s="3">
        <f t="shared" si="212"/>
        <v>4</v>
      </c>
      <c r="M2713" s="3">
        <f t="shared" si="213"/>
        <v>8</v>
      </c>
      <c r="N2713" s="3" t="s">
        <v>60</v>
      </c>
      <c r="O2713" s="3">
        <f>COUNTIF([1]局站!$D$4:$D$172,"="&amp;N2713)</f>
        <v>1</v>
      </c>
      <c r="P2713" s="3">
        <v>0</v>
      </c>
      <c r="Q2713" s="3">
        <v>0</v>
      </c>
      <c r="R2713" s="3">
        <v>0</v>
      </c>
      <c r="S2713" s="3" t="s">
        <v>62</v>
      </c>
      <c r="T2713" s="3">
        <f>COUNTIF([1]局站!$D$4:$D$172,"="&amp;S2713)</f>
        <v>1</v>
      </c>
      <c r="U2713" s="3">
        <v>0</v>
      </c>
      <c r="V2713" s="3">
        <v>0</v>
      </c>
      <c r="W2713" s="3">
        <v>0</v>
      </c>
      <c r="X2713" s="3" t="s">
        <v>1214</v>
      </c>
      <c r="Y2713" s="3" t="s">
        <v>880</v>
      </c>
      <c r="Z2713" s="3" t="str">
        <f>INDEX(业务类型!$C$4:$C$8,MATCH(纤芯!Y2713,业务类型!$B$4:$B$8,0))</f>
        <v>IDLE</v>
      </c>
      <c r="AA2713" s="3"/>
    </row>
    <row r="2714" spans="1:27" ht="33" x14ac:dyDescent="0.2">
      <c r="A2714" s="3">
        <v>2711</v>
      </c>
      <c r="B2714" s="3">
        <f t="shared" si="214"/>
        <v>37017302089</v>
      </c>
      <c r="C2714" s="3" t="s">
        <v>1166</v>
      </c>
      <c r="D2714" s="3" t="s">
        <v>217</v>
      </c>
      <c r="E2714" s="3" t="str">
        <f>INDEX(光放段!$G$4:$G$237,MATCH(纤芯!G2714,光放段!$C$4:$C$237,0))</f>
        <v>山东二干|济南青岛3号管道光缆:潍坊四平路-青岛辽阳东路</v>
      </c>
      <c r="F2714" s="3">
        <f>INDEX(光放段!$I$4:$I$237,MATCH(纤芯!H2714,光放段!$B$4:$B$237,0))</f>
        <v>37017300000</v>
      </c>
      <c r="G2714" s="3" t="str">
        <f t="shared" si="210"/>
        <v>山东二干|济南青岛3号管道光缆:高密-城阳</v>
      </c>
      <c r="H2714" s="3">
        <f>INDEX(光放段!$B$4:$B$237,MATCH(纤芯!G2714,光放段!$C$4:$C$237,0))</f>
        <v>37017302000</v>
      </c>
      <c r="I2714" s="3" t="str">
        <f t="shared" si="211"/>
        <v>济南青岛3号管道光缆</v>
      </c>
      <c r="J2714" s="3" t="str">
        <f>INDEX(子缆名称!$B$4:$B$29,纤芯!M2714)</f>
        <v>H缆</v>
      </c>
      <c r="K2714" s="3">
        <v>89</v>
      </c>
      <c r="L2714" s="3">
        <f t="shared" si="212"/>
        <v>5</v>
      </c>
      <c r="M2714" s="3">
        <f t="shared" si="213"/>
        <v>8</v>
      </c>
      <c r="N2714" s="3" t="s">
        <v>60</v>
      </c>
      <c r="O2714" s="3">
        <f>COUNTIF([1]局站!$D$4:$D$172,"="&amp;N2714)</f>
        <v>1</v>
      </c>
      <c r="P2714" s="3">
        <v>0</v>
      </c>
      <c r="Q2714" s="3">
        <v>0</v>
      </c>
      <c r="R2714" s="3">
        <v>0</v>
      </c>
      <c r="S2714" s="3" t="s">
        <v>62</v>
      </c>
      <c r="T2714" s="3">
        <f>COUNTIF([1]局站!$D$4:$D$172,"="&amp;S2714)</f>
        <v>1</v>
      </c>
      <c r="U2714" s="3">
        <v>0</v>
      </c>
      <c r="V2714" s="3">
        <v>0</v>
      </c>
      <c r="W2714" s="3">
        <v>0</v>
      </c>
      <c r="X2714" s="3" t="s">
        <v>1214</v>
      </c>
      <c r="Y2714" s="3" t="s">
        <v>880</v>
      </c>
      <c r="Z2714" s="3" t="str">
        <f>INDEX(业务类型!$C$4:$C$8,MATCH(纤芯!Y2714,业务类型!$B$4:$B$8,0))</f>
        <v>IDLE</v>
      </c>
      <c r="AA2714" s="3"/>
    </row>
    <row r="2715" spans="1:27" ht="33" x14ac:dyDescent="0.2">
      <c r="A2715" s="3">
        <v>2712</v>
      </c>
      <c r="B2715" s="3">
        <f t="shared" si="214"/>
        <v>37017302090</v>
      </c>
      <c r="C2715" s="3" t="s">
        <v>1166</v>
      </c>
      <c r="D2715" s="3" t="s">
        <v>217</v>
      </c>
      <c r="E2715" s="3" t="str">
        <f>INDEX(光放段!$G$4:$G$237,MATCH(纤芯!G2715,光放段!$C$4:$C$237,0))</f>
        <v>山东二干|济南青岛3号管道光缆:潍坊四平路-青岛辽阳东路</v>
      </c>
      <c r="F2715" s="3">
        <f>INDEX(光放段!$I$4:$I$237,MATCH(纤芯!H2715,光放段!$B$4:$B$237,0))</f>
        <v>37017300000</v>
      </c>
      <c r="G2715" s="3" t="str">
        <f t="shared" si="210"/>
        <v>山东二干|济南青岛3号管道光缆:高密-城阳</v>
      </c>
      <c r="H2715" s="3">
        <f>INDEX(光放段!$B$4:$B$237,MATCH(纤芯!G2715,光放段!$C$4:$C$237,0))</f>
        <v>37017302000</v>
      </c>
      <c r="I2715" s="3" t="str">
        <f t="shared" si="211"/>
        <v>济南青岛3号管道光缆</v>
      </c>
      <c r="J2715" s="3" t="str">
        <f>INDEX(子缆名称!$B$4:$B$29,纤芯!M2715)</f>
        <v>H缆</v>
      </c>
      <c r="K2715" s="3">
        <v>90</v>
      </c>
      <c r="L2715" s="3">
        <f t="shared" si="212"/>
        <v>6</v>
      </c>
      <c r="M2715" s="3">
        <f t="shared" si="213"/>
        <v>8</v>
      </c>
      <c r="N2715" s="3" t="s">
        <v>60</v>
      </c>
      <c r="O2715" s="3">
        <f>COUNTIF([1]局站!$D$4:$D$172,"="&amp;N2715)</f>
        <v>1</v>
      </c>
      <c r="P2715" s="3">
        <v>0</v>
      </c>
      <c r="Q2715" s="3">
        <v>0</v>
      </c>
      <c r="R2715" s="3">
        <v>0</v>
      </c>
      <c r="S2715" s="3" t="s">
        <v>62</v>
      </c>
      <c r="T2715" s="3">
        <f>COUNTIF([1]局站!$D$4:$D$172,"="&amp;S2715)</f>
        <v>1</v>
      </c>
      <c r="U2715" s="3">
        <v>0</v>
      </c>
      <c r="V2715" s="3">
        <v>0</v>
      </c>
      <c r="W2715" s="3">
        <v>0</v>
      </c>
      <c r="X2715" s="3" t="s">
        <v>1214</v>
      </c>
      <c r="Y2715" s="3" t="s">
        <v>880</v>
      </c>
      <c r="Z2715" s="3" t="str">
        <f>INDEX(业务类型!$C$4:$C$8,MATCH(纤芯!Y2715,业务类型!$B$4:$B$8,0))</f>
        <v>IDLE</v>
      </c>
      <c r="AA2715" s="3"/>
    </row>
    <row r="2716" spans="1:27" ht="33" x14ac:dyDescent="0.2">
      <c r="A2716" s="3">
        <v>2713</v>
      </c>
      <c r="B2716" s="3">
        <f t="shared" si="214"/>
        <v>37017302091</v>
      </c>
      <c r="C2716" s="3" t="s">
        <v>1166</v>
      </c>
      <c r="D2716" s="3" t="s">
        <v>217</v>
      </c>
      <c r="E2716" s="3" t="str">
        <f>INDEX(光放段!$G$4:$G$237,MATCH(纤芯!G2716,光放段!$C$4:$C$237,0))</f>
        <v>山东二干|济南青岛3号管道光缆:潍坊四平路-青岛辽阳东路</v>
      </c>
      <c r="F2716" s="3">
        <f>INDEX(光放段!$I$4:$I$237,MATCH(纤芯!H2716,光放段!$B$4:$B$237,0))</f>
        <v>37017300000</v>
      </c>
      <c r="G2716" s="3" t="str">
        <f t="shared" si="210"/>
        <v>山东二干|济南青岛3号管道光缆:高密-城阳</v>
      </c>
      <c r="H2716" s="3">
        <f>INDEX(光放段!$B$4:$B$237,MATCH(纤芯!G2716,光放段!$C$4:$C$237,0))</f>
        <v>37017302000</v>
      </c>
      <c r="I2716" s="3" t="str">
        <f t="shared" si="211"/>
        <v>济南青岛3号管道光缆</v>
      </c>
      <c r="J2716" s="3" t="str">
        <f>INDEX(子缆名称!$B$4:$B$29,纤芯!M2716)</f>
        <v>H缆</v>
      </c>
      <c r="K2716" s="3">
        <v>91</v>
      </c>
      <c r="L2716" s="3">
        <f t="shared" si="212"/>
        <v>7</v>
      </c>
      <c r="M2716" s="3">
        <f t="shared" si="213"/>
        <v>8</v>
      </c>
      <c r="N2716" s="3" t="s">
        <v>60</v>
      </c>
      <c r="O2716" s="3">
        <f>COUNTIF([1]局站!$D$4:$D$172,"="&amp;N2716)</f>
        <v>1</v>
      </c>
      <c r="P2716" s="3">
        <v>0</v>
      </c>
      <c r="Q2716" s="3">
        <v>0</v>
      </c>
      <c r="R2716" s="3">
        <v>0</v>
      </c>
      <c r="S2716" s="3" t="s">
        <v>62</v>
      </c>
      <c r="T2716" s="3">
        <f>COUNTIF([1]局站!$D$4:$D$172,"="&amp;S2716)</f>
        <v>1</v>
      </c>
      <c r="U2716" s="3">
        <v>0</v>
      </c>
      <c r="V2716" s="3">
        <v>0</v>
      </c>
      <c r="W2716" s="3">
        <v>0</v>
      </c>
      <c r="X2716" s="3" t="s">
        <v>1214</v>
      </c>
      <c r="Y2716" s="3" t="s">
        <v>880</v>
      </c>
      <c r="Z2716" s="3" t="str">
        <f>INDEX(业务类型!$C$4:$C$8,MATCH(纤芯!Y2716,业务类型!$B$4:$B$8,0))</f>
        <v>IDLE</v>
      </c>
      <c r="AA2716" s="3"/>
    </row>
    <row r="2717" spans="1:27" ht="33" x14ac:dyDescent="0.2">
      <c r="A2717" s="3">
        <v>2714</v>
      </c>
      <c r="B2717" s="3">
        <f t="shared" si="214"/>
        <v>37017302092</v>
      </c>
      <c r="C2717" s="3" t="s">
        <v>1166</v>
      </c>
      <c r="D2717" s="3" t="s">
        <v>217</v>
      </c>
      <c r="E2717" s="3" t="str">
        <f>INDEX(光放段!$G$4:$G$237,MATCH(纤芯!G2717,光放段!$C$4:$C$237,0))</f>
        <v>山东二干|济南青岛3号管道光缆:潍坊四平路-青岛辽阳东路</v>
      </c>
      <c r="F2717" s="3">
        <f>INDEX(光放段!$I$4:$I$237,MATCH(纤芯!H2717,光放段!$B$4:$B$237,0))</f>
        <v>37017300000</v>
      </c>
      <c r="G2717" s="3" t="str">
        <f t="shared" si="210"/>
        <v>山东二干|济南青岛3号管道光缆:高密-城阳</v>
      </c>
      <c r="H2717" s="3">
        <f>INDEX(光放段!$B$4:$B$237,MATCH(纤芯!G2717,光放段!$C$4:$C$237,0))</f>
        <v>37017302000</v>
      </c>
      <c r="I2717" s="3" t="str">
        <f t="shared" si="211"/>
        <v>济南青岛3号管道光缆</v>
      </c>
      <c r="J2717" s="3" t="str">
        <f>INDEX(子缆名称!$B$4:$B$29,纤芯!M2717)</f>
        <v>H缆</v>
      </c>
      <c r="K2717" s="3">
        <v>92</v>
      </c>
      <c r="L2717" s="3">
        <f t="shared" si="212"/>
        <v>8</v>
      </c>
      <c r="M2717" s="3">
        <f t="shared" si="213"/>
        <v>8</v>
      </c>
      <c r="N2717" s="3" t="s">
        <v>60</v>
      </c>
      <c r="O2717" s="3">
        <f>COUNTIF([1]局站!$D$4:$D$172,"="&amp;N2717)</f>
        <v>1</v>
      </c>
      <c r="P2717" s="3">
        <v>0</v>
      </c>
      <c r="Q2717" s="3">
        <v>0</v>
      </c>
      <c r="R2717" s="3">
        <v>0</v>
      </c>
      <c r="S2717" s="3" t="s">
        <v>62</v>
      </c>
      <c r="T2717" s="3">
        <f>COUNTIF([1]局站!$D$4:$D$172,"="&amp;S2717)</f>
        <v>1</v>
      </c>
      <c r="U2717" s="3">
        <v>0</v>
      </c>
      <c r="V2717" s="3">
        <v>0</v>
      </c>
      <c r="W2717" s="3">
        <v>0</v>
      </c>
      <c r="X2717" s="3" t="s">
        <v>1214</v>
      </c>
      <c r="Y2717" s="3" t="s">
        <v>880</v>
      </c>
      <c r="Z2717" s="3" t="str">
        <f>INDEX(业务类型!$C$4:$C$8,MATCH(纤芯!Y2717,业务类型!$B$4:$B$8,0))</f>
        <v>IDLE</v>
      </c>
      <c r="AA2717" s="3"/>
    </row>
    <row r="2718" spans="1:27" ht="33" x14ac:dyDescent="0.2">
      <c r="A2718" s="3">
        <v>2715</v>
      </c>
      <c r="B2718" s="3">
        <f t="shared" si="214"/>
        <v>37017302093</v>
      </c>
      <c r="C2718" s="3" t="s">
        <v>1166</v>
      </c>
      <c r="D2718" s="3" t="s">
        <v>217</v>
      </c>
      <c r="E2718" s="3" t="str">
        <f>INDEX(光放段!$G$4:$G$237,MATCH(纤芯!G2718,光放段!$C$4:$C$237,0))</f>
        <v>山东二干|济南青岛3号管道光缆:潍坊四平路-青岛辽阳东路</v>
      </c>
      <c r="F2718" s="3">
        <f>INDEX(光放段!$I$4:$I$237,MATCH(纤芯!H2718,光放段!$B$4:$B$237,0))</f>
        <v>37017300000</v>
      </c>
      <c r="G2718" s="3" t="str">
        <f t="shared" si="210"/>
        <v>山东二干|济南青岛3号管道光缆:高密-城阳</v>
      </c>
      <c r="H2718" s="3">
        <f>INDEX(光放段!$B$4:$B$237,MATCH(纤芯!G2718,光放段!$C$4:$C$237,0))</f>
        <v>37017302000</v>
      </c>
      <c r="I2718" s="3" t="str">
        <f t="shared" si="211"/>
        <v>济南青岛3号管道光缆</v>
      </c>
      <c r="J2718" s="3" t="str">
        <f>INDEX(子缆名称!$B$4:$B$29,纤芯!M2718)</f>
        <v>H缆</v>
      </c>
      <c r="K2718" s="3">
        <v>93</v>
      </c>
      <c r="L2718" s="3">
        <f t="shared" si="212"/>
        <v>9</v>
      </c>
      <c r="M2718" s="3">
        <f t="shared" si="213"/>
        <v>8</v>
      </c>
      <c r="N2718" s="3" t="s">
        <v>60</v>
      </c>
      <c r="O2718" s="3">
        <f>COUNTIF([1]局站!$D$4:$D$172,"="&amp;N2718)</f>
        <v>1</v>
      </c>
      <c r="P2718" s="3">
        <v>0</v>
      </c>
      <c r="Q2718" s="3">
        <v>0</v>
      </c>
      <c r="R2718" s="3">
        <v>0</v>
      </c>
      <c r="S2718" s="3" t="s">
        <v>62</v>
      </c>
      <c r="T2718" s="3">
        <f>COUNTIF([1]局站!$D$4:$D$172,"="&amp;S2718)</f>
        <v>1</v>
      </c>
      <c r="U2718" s="3">
        <v>0</v>
      </c>
      <c r="V2718" s="3">
        <v>0</v>
      </c>
      <c r="W2718" s="3">
        <v>0</v>
      </c>
      <c r="X2718" s="3" t="s">
        <v>1214</v>
      </c>
      <c r="Y2718" s="3" t="s">
        <v>880</v>
      </c>
      <c r="Z2718" s="3" t="str">
        <f>INDEX(业务类型!$C$4:$C$8,MATCH(纤芯!Y2718,业务类型!$B$4:$B$8,0))</f>
        <v>IDLE</v>
      </c>
      <c r="AA2718" s="3"/>
    </row>
    <row r="2719" spans="1:27" ht="33" x14ac:dyDescent="0.2">
      <c r="A2719" s="3">
        <v>2716</v>
      </c>
      <c r="B2719" s="3">
        <f t="shared" si="214"/>
        <v>37017302094</v>
      </c>
      <c r="C2719" s="3" t="s">
        <v>1166</v>
      </c>
      <c r="D2719" s="3" t="s">
        <v>217</v>
      </c>
      <c r="E2719" s="3" t="str">
        <f>INDEX(光放段!$G$4:$G$237,MATCH(纤芯!G2719,光放段!$C$4:$C$237,0))</f>
        <v>山东二干|济南青岛3号管道光缆:潍坊四平路-青岛辽阳东路</v>
      </c>
      <c r="F2719" s="3">
        <f>INDEX(光放段!$I$4:$I$237,MATCH(纤芯!H2719,光放段!$B$4:$B$237,0))</f>
        <v>37017300000</v>
      </c>
      <c r="G2719" s="3" t="str">
        <f t="shared" si="210"/>
        <v>山东二干|济南青岛3号管道光缆:高密-城阳</v>
      </c>
      <c r="H2719" s="3">
        <f>INDEX(光放段!$B$4:$B$237,MATCH(纤芯!G2719,光放段!$C$4:$C$237,0))</f>
        <v>37017302000</v>
      </c>
      <c r="I2719" s="3" t="str">
        <f t="shared" si="211"/>
        <v>济南青岛3号管道光缆</v>
      </c>
      <c r="J2719" s="3" t="str">
        <f>INDEX(子缆名称!$B$4:$B$29,纤芯!M2719)</f>
        <v>H缆</v>
      </c>
      <c r="K2719" s="3">
        <v>94</v>
      </c>
      <c r="L2719" s="3">
        <f t="shared" si="212"/>
        <v>10</v>
      </c>
      <c r="M2719" s="3">
        <f t="shared" si="213"/>
        <v>8</v>
      </c>
      <c r="N2719" s="3" t="s">
        <v>60</v>
      </c>
      <c r="O2719" s="3">
        <f>COUNTIF([1]局站!$D$4:$D$172,"="&amp;N2719)</f>
        <v>1</v>
      </c>
      <c r="P2719" s="3">
        <v>0</v>
      </c>
      <c r="Q2719" s="3">
        <v>0</v>
      </c>
      <c r="R2719" s="3">
        <v>0</v>
      </c>
      <c r="S2719" s="3" t="s">
        <v>62</v>
      </c>
      <c r="T2719" s="3">
        <f>COUNTIF([1]局站!$D$4:$D$172,"="&amp;S2719)</f>
        <v>1</v>
      </c>
      <c r="U2719" s="3">
        <v>0</v>
      </c>
      <c r="V2719" s="3">
        <v>0</v>
      </c>
      <c r="W2719" s="3">
        <v>0</v>
      </c>
      <c r="X2719" s="3" t="s">
        <v>1214</v>
      </c>
      <c r="Y2719" s="3" t="s">
        <v>880</v>
      </c>
      <c r="Z2719" s="3" t="str">
        <f>INDEX(业务类型!$C$4:$C$8,MATCH(纤芯!Y2719,业务类型!$B$4:$B$8,0))</f>
        <v>IDLE</v>
      </c>
      <c r="AA2719" s="3"/>
    </row>
    <row r="2720" spans="1:27" ht="33" x14ac:dyDescent="0.2">
      <c r="A2720" s="3">
        <v>2717</v>
      </c>
      <c r="B2720" s="3">
        <f t="shared" si="214"/>
        <v>37017302095</v>
      </c>
      <c r="C2720" s="3" t="s">
        <v>1166</v>
      </c>
      <c r="D2720" s="3" t="s">
        <v>217</v>
      </c>
      <c r="E2720" s="3" t="str">
        <f>INDEX(光放段!$G$4:$G$237,MATCH(纤芯!G2720,光放段!$C$4:$C$237,0))</f>
        <v>山东二干|济南青岛3号管道光缆:潍坊四平路-青岛辽阳东路</v>
      </c>
      <c r="F2720" s="3">
        <f>INDEX(光放段!$I$4:$I$237,MATCH(纤芯!H2720,光放段!$B$4:$B$237,0))</f>
        <v>37017300000</v>
      </c>
      <c r="G2720" s="3" t="str">
        <f t="shared" si="210"/>
        <v>山东二干|济南青岛3号管道光缆:高密-城阳</v>
      </c>
      <c r="H2720" s="3">
        <f>INDEX(光放段!$B$4:$B$237,MATCH(纤芯!G2720,光放段!$C$4:$C$237,0))</f>
        <v>37017302000</v>
      </c>
      <c r="I2720" s="3" t="str">
        <f t="shared" si="211"/>
        <v>济南青岛3号管道光缆</v>
      </c>
      <c r="J2720" s="3" t="str">
        <f>INDEX(子缆名称!$B$4:$B$29,纤芯!M2720)</f>
        <v>H缆</v>
      </c>
      <c r="K2720" s="3">
        <v>95</v>
      </c>
      <c r="L2720" s="3">
        <f t="shared" si="212"/>
        <v>11</v>
      </c>
      <c r="M2720" s="3">
        <f t="shared" si="213"/>
        <v>8</v>
      </c>
      <c r="N2720" s="3" t="s">
        <v>60</v>
      </c>
      <c r="O2720" s="3">
        <f>COUNTIF([1]局站!$D$4:$D$172,"="&amp;N2720)</f>
        <v>1</v>
      </c>
      <c r="P2720" s="3">
        <v>0</v>
      </c>
      <c r="Q2720" s="3">
        <v>0</v>
      </c>
      <c r="R2720" s="3">
        <v>0</v>
      </c>
      <c r="S2720" s="3" t="s">
        <v>62</v>
      </c>
      <c r="T2720" s="3">
        <f>COUNTIF([1]局站!$D$4:$D$172,"="&amp;S2720)</f>
        <v>1</v>
      </c>
      <c r="U2720" s="3">
        <v>0</v>
      </c>
      <c r="V2720" s="3">
        <v>0</v>
      </c>
      <c r="W2720" s="3">
        <v>0</v>
      </c>
      <c r="X2720" s="3" t="s">
        <v>1214</v>
      </c>
      <c r="Y2720" s="3" t="s">
        <v>880</v>
      </c>
      <c r="Z2720" s="3" t="str">
        <f>INDEX(业务类型!$C$4:$C$8,MATCH(纤芯!Y2720,业务类型!$B$4:$B$8,0))</f>
        <v>IDLE</v>
      </c>
      <c r="AA2720" s="3"/>
    </row>
    <row r="2721" spans="1:27" ht="33" x14ac:dyDescent="0.2">
      <c r="A2721" s="3">
        <v>2718</v>
      </c>
      <c r="B2721" s="3">
        <f t="shared" si="214"/>
        <v>37017302096</v>
      </c>
      <c r="C2721" s="3" t="s">
        <v>1166</v>
      </c>
      <c r="D2721" s="3" t="s">
        <v>217</v>
      </c>
      <c r="E2721" s="3" t="str">
        <f>INDEX(光放段!$G$4:$G$237,MATCH(纤芯!G2721,光放段!$C$4:$C$237,0))</f>
        <v>山东二干|济南青岛3号管道光缆:潍坊四平路-青岛辽阳东路</v>
      </c>
      <c r="F2721" s="3">
        <f>INDEX(光放段!$I$4:$I$237,MATCH(纤芯!H2721,光放段!$B$4:$B$237,0))</f>
        <v>37017300000</v>
      </c>
      <c r="G2721" s="3" t="str">
        <f t="shared" si="210"/>
        <v>山东二干|济南青岛3号管道光缆:高密-城阳</v>
      </c>
      <c r="H2721" s="3">
        <f>INDEX(光放段!$B$4:$B$237,MATCH(纤芯!G2721,光放段!$C$4:$C$237,0))</f>
        <v>37017302000</v>
      </c>
      <c r="I2721" s="3" t="str">
        <f t="shared" si="211"/>
        <v>济南青岛3号管道光缆</v>
      </c>
      <c r="J2721" s="3" t="str">
        <f>INDEX(子缆名称!$B$4:$B$29,纤芯!M2721)</f>
        <v>H缆</v>
      </c>
      <c r="K2721" s="3">
        <v>96</v>
      </c>
      <c r="L2721" s="3">
        <f t="shared" si="212"/>
        <v>12</v>
      </c>
      <c r="M2721" s="3">
        <f t="shared" si="213"/>
        <v>8</v>
      </c>
      <c r="N2721" s="3" t="s">
        <v>60</v>
      </c>
      <c r="O2721" s="3">
        <f>COUNTIF([1]局站!$D$4:$D$172,"="&amp;N2721)</f>
        <v>1</v>
      </c>
      <c r="P2721" s="3">
        <v>0</v>
      </c>
      <c r="Q2721" s="3">
        <v>0</v>
      </c>
      <c r="R2721" s="3">
        <v>0</v>
      </c>
      <c r="S2721" s="3" t="s">
        <v>62</v>
      </c>
      <c r="T2721" s="3">
        <f>COUNTIF([1]局站!$D$4:$D$172,"="&amp;S2721)</f>
        <v>1</v>
      </c>
      <c r="U2721" s="3">
        <v>0</v>
      </c>
      <c r="V2721" s="3">
        <v>0</v>
      </c>
      <c r="W2721" s="3">
        <v>0</v>
      </c>
      <c r="X2721" s="3" t="s">
        <v>1214</v>
      </c>
      <c r="Y2721" s="3" t="s">
        <v>850</v>
      </c>
      <c r="Z2721" s="3" t="str">
        <f>INDEX(业务类型!$C$4:$C$8,MATCH(纤芯!Y2721,业务类型!$B$4:$B$8,0))</f>
        <v>ONE</v>
      </c>
      <c r="AA2721" s="3" t="s">
        <v>991</v>
      </c>
    </row>
    <row r="2722" spans="1:27" ht="33" x14ac:dyDescent="0.2">
      <c r="A2722" s="3">
        <v>2719</v>
      </c>
      <c r="B2722" s="3">
        <f t="shared" si="214"/>
        <v>37017303001</v>
      </c>
      <c r="C2722" s="3" t="s">
        <v>1166</v>
      </c>
      <c r="D2722" s="3" t="s">
        <v>217</v>
      </c>
      <c r="E2722" s="3" t="str">
        <f>INDEX(光放段!$G$4:$G$237,MATCH(纤芯!G2722,光放段!$C$4:$C$237,0))</f>
        <v>山东二干|济南青岛3号管道光缆:潍坊四平路-青岛辽阳东路</v>
      </c>
      <c r="F2722" s="3">
        <f>INDEX(光放段!$I$4:$I$237,MATCH(纤芯!H2722,光放段!$B$4:$B$237,0))</f>
        <v>37017300000</v>
      </c>
      <c r="G2722" s="3" t="str">
        <f t="shared" si="210"/>
        <v>山东二干|济南青岛3号管道光缆:城阳-青岛辽阳东路</v>
      </c>
      <c r="H2722" s="3">
        <f>INDEX(光放段!$B$4:$B$237,MATCH(纤芯!G2722,光放段!$C$4:$C$237,0))</f>
        <v>37017303000</v>
      </c>
      <c r="I2722" s="3" t="str">
        <f t="shared" si="211"/>
        <v>济南青岛3号管道光缆</v>
      </c>
      <c r="J2722" s="3" t="str">
        <f>INDEX(子缆名称!$B$4:$B$29,纤芯!M2722)</f>
        <v>A缆</v>
      </c>
      <c r="K2722" s="3">
        <v>1</v>
      </c>
      <c r="L2722" s="3">
        <f t="shared" si="212"/>
        <v>1</v>
      </c>
      <c r="M2722" s="3">
        <f t="shared" si="213"/>
        <v>1</v>
      </c>
      <c r="N2722" s="3" t="s">
        <v>62</v>
      </c>
      <c r="O2722" s="3">
        <f>COUNTIF([1]局站!$D$4:$D$172,"="&amp;N2722)</f>
        <v>1</v>
      </c>
      <c r="P2722" s="3">
        <v>0</v>
      </c>
      <c r="Q2722" s="3">
        <v>0</v>
      </c>
      <c r="R2722" s="3">
        <v>0</v>
      </c>
      <c r="S2722" s="3" t="s">
        <v>154</v>
      </c>
      <c r="T2722" s="3">
        <f>COUNTIF([1]局站!$D$4:$D$172,"="&amp;S2722)</f>
        <v>1</v>
      </c>
      <c r="U2722" s="3">
        <v>0</v>
      </c>
      <c r="V2722" s="3">
        <v>0</v>
      </c>
      <c r="W2722" s="3">
        <v>0</v>
      </c>
      <c r="X2722" s="3" t="s">
        <v>1214</v>
      </c>
      <c r="Y2722" s="3" t="s">
        <v>880</v>
      </c>
      <c r="Z2722" s="3" t="str">
        <f>INDEX(业务类型!$C$4:$C$8,MATCH(纤芯!Y2722,业务类型!$B$4:$B$8,0))</f>
        <v>IDLE</v>
      </c>
      <c r="AA2722" s="3"/>
    </row>
    <row r="2723" spans="1:27" ht="33" x14ac:dyDescent="0.2">
      <c r="A2723" s="3">
        <v>2720</v>
      </c>
      <c r="B2723" s="3">
        <f t="shared" si="214"/>
        <v>37017303002</v>
      </c>
      <c r="C2723" s="3" t="s">
        <v>1166</v>
      </c>
      <c r="D2723" s="3" t="s">
        <v>217</v>
      </c>
      <c r="E2723" s="3" t="str">
        <f>INDEX(光放段!$G$4:$G$237,MATCH(纤芯!G2723,光放段!$C$4:$C$237,0))</f>
        <v>山东二干|济南青岛3号管道光缆:潍坊四平路-青岛辽阳东路</v>
      </c>
      <c r="F2723" s="3">
        <f>INDEX(光放段!$I$4:$I$237,MATCH(纤芯!H2723,光放段!$B$4:$B$237,0))</f>
        <v>37017300000</v>
      </c>
      <c r="G2723" s="3" t="str">
        <f t="shared" si="210"/>
        <v>山东二干|济南青岛3号管道光缆:城阳-青岛辽阳东路</v>
      </c>
      <c r="H2723" s="3">
        <f>INDEX(光放段!$B$4:$B$237,MATCH(纤芯!G2723,光放段!$C$4:$C$237,0))</f>
        <v>37017303000</v>
      </c>
      <c r="I2723" s="3" t="str">
        <f t="shared" si="211"/>
        <v>济南青岛3号管道光缆</v>
      </c>
      <c r="J2723" s="3" t="str">
        <f>INDEX(子缆名称!$B$4:$B$29,纤芯!M2723)</f>
        <v>A缆</v>
      </c>
      <c r="K2723" s="3">
        <v>2</v>
      </c>
      <c r="L2723" s="3">
        <f t="shared" si="212"/>
        <v>2</v>
      </c>
      <c r="M2723" s="3">
        <f t="shared" si="213"/>
        <v>1</v>
      </c>
      <c r="N2723" s="3" t="s">
        <v>62</v>
      </c>
      <c r="O2723" s="3">
        <f>COUNTIF([1]局站!$D$4:$D$172,"="&amp;N2723)</f>
        <v>1</v>
      </c>
      <c r="P2723" s="3">
        <v>0</v>
      </c>
      <c r="Q2723" s="3">
        <v>0</v>
      </c>
      <c r="R2723" s="3">
        <v>0</v>
      </c>
      <c r="S2723" s="3" t="s">
        <v>154</v>
      </c>
      <c r="T2723" s="3">
        <f>COUNTIF([1]局站!$D$4:$D$172,"="&amp;S2723)</f>
        <v>1</v>
      </c>
      <c r="U2723" s="3">
        <v>0</v>
      </c>
      <c r="V2723" s="3">
        <v>0</v>
      </c>
      <c r="W2723" s="3">
        <v>0</v>
      </c>
      <c r="X2723" s="3" t="s">
        <v>1214</v>
      </c>
      <c r="Y2723" s="3" t="s">
        <v>880</v>
      </c>
      <c r="Z2723" s="3" t="str">
        <f>INDEX(业务类型!$C$4:$C$8,MATCH(纤芯!Y2723,业务类型!$B$4:$B$8,0))</f>
        <v>IDLE</v>
      </c>
      <c r="AA2723" s="3"/>
    </row>
    <row r="2724" spans="1:27" ht="33" x14ac:dyDescent="0.2">
      <c r="A2724" s="3">
        <v>2721</v>
      </c>
      <c r="B2724" s="3">
        <f t="shared" si="214"/>
        <v>37017303003</v>
      </c>
      <c r="C2724" s="3" t="s">
        <v>1166</v>
      </c>
      <c r="D2724" s="3" t="s">
        <v>217</v>
      </c>
      <c r="E2724" s="3" t="str">
        <f>INDEX(光放段!$G$4:$G$237,MATCH(纤芯!G2724,光放段!$C$4:$C$237,0))</f>
        <v>山东二干|济南青岛3号管道光缆:潍坊四平路-青岛辽阳东路</v>
      </c>
      <c r="F2724" s="3">
        <f>INDEX(光放段!$I$4:$I$237,MATCH(纤芯!H2724,光放段!$B$4:$B$237,0))</f>
        <v>37017300000</v>
      </c>
      <c r="G2724" s="3" t="str">
        <f t="shared" si="210"/>
        <v>山东二干|济南青岛3号管道光缆:城阳-青岛辽阳东路</v>
      </c>
      <c r="H2724" s="3">
        <f>INDEX(光放段!$B$4:$B$237,MATCH(纤芯!G2724,光放段!$C$4:$C$237,0))</f>
        <v>37017303000</v>
      </c>
      <c r="I2724" s="3" t="str">
        <f t="shared" si="211"/>
        <v>济南青岛3号管道光缆</v>
      </c>
      <c r="J2724" s="3" t="str">
        <f>INDEX(子缆名称!$B$4:$B$29,纤芯!M2724)</f>
        <v>A缆</v>
      </c>
      <c r="K2724" s="3">
        <v>3</v>
      </c>
      <c r="L2724" s="3">
        <f t="shared" si="212"/>
        <v>3</v>
      </c>
      <c r="M2724" s="3">
        <f t="shared" si="213"/>
        <v>1</v>
      </c>
      <c r="N2724" s="3" t="s">
        <v>62</v>
      </c>
      <c r="O2724" s="3">
        <f>COUNTIF([1]局站!$D$4:$D$172,"="&amp;N2724)</f>
        <v>1</v>
      </c>
      <c r="P2724" s="3">
        <v>0</v>
      </c>
      <c r="Q2724" s="3">
        <v>0</v>
      </c>
      <c r="R2724" s="3">
        <v>0</v>
      </c>
      <c r="S2724" s="3" t="s">
        <v>154</v>
      </c>
      <c r="T2724" s="3">
        <f>COUNTIF([1]局站!$D$4:$D$172,"="&amp;S2724)</f>
        <v>1</v>
      </c>
      <c r="U2724" s="3">
        <v>0</v>
      </c>
      <c r="V2724" s="3">
        <v>0</v>
      </c>
      <c r="W2724" s="3">
        <v>0</v>
      </c>
      <c r="X2724" s="3" t="s">
        <v>1214</v>
      </c>
      <c r="Y2724" s="3" t="s">
        <v>880</v>
      </c>
      <c r="Z2724" s="3" t="str">
        <f>INDEX(业务类型!$C$4:$C$8,MATCH(纤芯!Y2724,业务类型!$B$4:$B$8,0))</f>
        <v>IDLE</v>
      </c>
      <c r="AA2724" s="3"/>
    </row>
    <row r="2725" spans="1:27" ht="33" x14ac:dyDescent="0.2">
      <c r="A2725" s="3">
        <v>2722</v>
      </c>
      <c r="B2725" s="3">
        <f t="shared" si="214"/>
        <v>37017303004</v>
      </c>
      <c r="C2725" s="3" t="s">
        <v>1166</v>
      </c>
      <c r="D2725" s="3" t="s">
        <v>217</v>
      </c>
      <c r="E2725" s="3" t="str">
        <f>INDEX(光放段!$G$4:$G$237,MATCH(纤芯!G2725,光放段!$C$4:$C$237,0))</f>
        <v>山东二干|济南青岛3号管道光缆:潍坊四平路-青岛辽阳东路</v>
      </c>
      <c r="F2725" s="3">
        <f>INDEX(光放段!$I$4:$I$237,MATCH(纤芯!H2725,光放段!$B$4:$B$237,0))</f>
        <v>37017300000</v>
      </c>
      <c r="G2725" s="3" t="str">
        <f t="shared" si="210"/>
        <v>山东二干|济南青岛3号管道光缆:城阳-青岛辽阳东路</v>
      </c>
      <c r="H2725" s="3">
        <f>INDEX(光放段!$B$4:$B$237,MATCH(纤芯!G2725,光放段!$C$4:$C$237,0))</f>
        <v>37017303000</v>
      </c>
      <c r="I2725" s="3" t="str">
        <f t="shared" si="211"/>
        <v>济南青岛3号管道光缆</v>
      </c>
      <c r="J2725" s="3" t="str">
        <f>INDEX(子缆名称!$B$4:$B$29,纤芯!M2725)</f>
        <v>A缆</v>
      </c>
      <c r="K2725" s="3">
        <v>4</v>
      </c>
      <c r="L2725" s="3">
        <f t="shared" si="212"/>
        <v>4</v>
      </c>
      <c r="M2725" s="3">
        <f t="shared" si="213"/>
        <v>1</v>
      </c>
      <c r="N2725" s="3" t="s">
        <v>62</v>
      </c>
      <c r="O2725" s="3">
        <f>COUNTIF([1]局站!$D$4:$D$172,"="&amp;N2725)</f>
        <v>1</v>
      </c>
      <c r="P2725" s="3">
        <v>0</v>
      </c>
      <c r="Q2725" s="3">
        <v>0</v>
      </c>
      <c r="R2725" s="3">
        <v>0</v>
      </c>
      <c r="S2725" s="3" t="s">
        <v>154</v>
      </c>
      <c r="T2725" s="3">
        <f>COUNTIF([1]局站!$D$4:$D$172,"="&amp;S2725)</f>
        <v>1</v>
      </c>
      <c r="U2725" s="3">
        <v>0</v>
      </c>
      <c r="V2725" s="3">
        <v>0</v>
      </c>
      <c r="W2725" s="3">
        <v>0</v>
      </c>
      <c r="X2725" s="3" t="s">
        <v>1214</v>
      </c>
      <c r="Y2725" s="3" t="s">
        <v>880</v>
      </c>
      <c r="Z2725" s="3" t="str">
        <f>INDEX(业务类型!$C$4:$C$8,MATCH(纤芯!Y2725,业务类型!$B$4:$B$8,0))</f>
        <v>IDLE</v>
      </c>
      <c r="AA2725" s="3"/>
    </row>
    <row r="2726" spans="1:27" ht="33" x14ac:dyDescent="0.2">
      <c r="A2726" s="3">
        <v>2723</v>
      </c>
      <c r="B2726" s="3">
        <f t="shared" si="214"/>
        <v>37017303005</v>
      </c>
      <c r="C2726" s="3" t="s">
        <v>1166</v>
      </c>
      <c r="D2726" s="3" t="s">
        <v>217</v>
      </c>
      <c r="E2726" s="3" t="str">
        <f>INDEX(光放段!$G$4:$G$237,MATCH(纤芯!G2726,光放段!$C$4:$C$237,0))</f>
        <v>山东二干|济南青岛3号管道光缆:潍坊四平路-青岛辽阳东路</v>
      </c>
      <c r="F2726" s="3">
        <f>INDEX(光放段!$I$4:$I$237,MATCH(纤芯!H2726,光放段!$B$4:$B$237,0))</f>
        <v>37017300000</v>
      </c>
      <c r="G2726" s="3" t="str">
        <f t="shared" si="210"/>
        <v>山东二干|济南青岛3号管道光缆:城阳-青岛辽阳东路</v>
      </c>
      <c r="H2726" s="3">
        <f>INDEX(光放段!$B$4:$B$237,MATCH(纤芯!G2726,光放段!$C$4:$C$237,0))</f>
        <v>37017303000</v>
      </c>
      <c r="I2726" s="3" t="str">
        <f t="shared" si="211"/>
        <v>济南青岛3号管道光缆</v>
      </c>
      <c r="J2726" s="3" t="str">
        <f>INDEX(子缆名称!$B$4:$B$29,纤芯!M2726)</f>
        <v>A缆</v>
      </c>
      <c r="K2726" s="3">
        <v>5</v>
      </c>
      <c r="L2726" s="3">
        <f t="shared" si="212"/>
        <v>5</v>
      </c>
      <c r="M2726" s="3">
        <f t="shared" si="213"/>
        <v>1</v>
      </c>
      <c r="N2726" s="3" t="s">
        <v>62</v>
      </c>
      <c r="O2726" s="3">
        <f>COUNTIF([1]局站!$D$4:$D$172,"="&amp;N2726)</f>
        <v>1</v>
      </c>
      <c r="P2726" s="3">
        <v>0</v>
      </c>
      <c r="Q2726" s="3">
        <v>0</v>
      </c>
      <c r="R2726" s="3">
        <v>0</v>
      </c>
      <c r="S2726" s="3" t="s">
        <v>154</v>
      </c>
      <c r="T2726" s="3">
        <f>COUNTIF([1]局站!$D$4:$D$172,"="&amp;S2726)</f>
        <v>1</v>
      </c>
      <c r="U2726" s="3">
        <v>0</v>
      </c>
      <c r="V2726" s="3">
        <v>0</v>
      </c>
      <c r="W2726" s="3">
        <v>0</v>
      </c>
      <c r="X2726" s="3" t="s">
        <v>1214</v>
      </c>
      <c r="Y2726" s="3" t="s">
        <v>880</v>
      </c>
      <c r="Z2726" s="3" t="str">
        <f>INDEX(业务类型!$C$4:$C$8,MATCH(纤芯!Y2726,业务类型!$B$4:$B$8,0))</f>
        <v>IDLE</v>
      </c>
      <c r="AA2726" s="3"/>
    </row>
    <row r="2727" spans="1:27" ht="33" x14ac:dyDescent="0.2">
      <c r="A2727" s="3">
        <v>2724</v>
      </c>
      <c r="B2727" s="3">
        <f t="shared" si="214"/>
        <v>37017303006</v>
      </c>
      <c r="C2727" s="3" t="s">
        <v>1166</v>
      </c>
      <c r="D2727" s="3" t="s">
        <v>217</v>
      </c>
      <c r="E2727" s="3" t="str">
        <f>INDEX(光放段!$G$4:$G$237,MATCH(纤芯!G2727,光放段!$C$4:$C$237,0))</f>
        <v>山东二干|济南青岛3号管道光缆:潍坊四平路-青岛辽阳东路</v>
      </c>
      <c r="F2727" s="3">
        <f>INDEX(光放段!$I$4:$I$237,MATCH(纤芯!H2727,光放段!$B$4:$B$237,0))</f>
        <v>37017300000</v>
      </c>
      <c r="G2727" s="3" t="str">
        <f t="shared" si="210"/>
        <v>山东二干|济南青岛3号管道光缆:城阳-青岛辽阳东路</v>
      </c>
      <c r="H2727" s="3">
        <f>INDEX(光放段!$B$4:$B$237,MATCH(纤芯!G2727,光放段!$C$4:$C$237,0))</f>
        <v>37017303000</v>
      </c>
      <c r="I2727" s="3" t="str">
        <f t="shared" si="211"/>
        <v>济南青岛3号管道光缆</v>
      </c>
      <c r="J2727" s="3" t="str">
        <f>INDEX(子缆名称!$B$4:$B$29,纤芯!M2727)</f>
        <v>A缆</v>
      </c>
      <c r="K2727" s="3">
        <v>6</v>
      </c>
      <c r="L2727" s="3">
        <f t="shared" si="212"/>
        <v>6</v>
      </c>
      <c r="M2727" s="3">
        <f t="shared" si="213"/>
        <v>1</v>
      </c>
      <c r="N2727" s="3" t="s">
        <v>62</v>
      </c>
      <c r="O2727" s="3">
        <f>COUNTIF([1]局站!$D$4:$D$172,"="&amp;N2727)</f>
        <v>1</v>
      </c>
      <c r="P2727" s="3">
        <v>0</v>
      </c>
      <c r="Q2727" s="3">
        <v>0</v>
      </c>
      <c r="R2727" s="3">
        <v>0</v>
      </c>
      <c r="S2727" s="3" t="s">
        <v>154</v>
      </c>
      <c r="T2727" s="3">
        <f>COUNTIF([1]局站!$D$4:$D$172,"="&amp;S2727)</f>
        <v>1</v>
      </c>
      <c r="U2727" s="3">
        <v>0</v>
      </c>
      <c r="V2727" s="3">
        <v>0</v>
      </c>
      <c r="W2727" s="3">
        <v>0</v>
      </c>
      <c r="X2727" s="3" t="s">
        <v>1214</v>
      </c>
      <c r="Y2727" s="3" t="s">
        <v>880</v>
      </c>
      <c r="Z2727" s="3" t="str">
        <f>INDEX(业务类型!$C$4:$C$8,MATCH(纤芯!Y2727,业务类型!$B$4:$B$8,0))</f>
        <v>IDLE</v>
      </c>
      <c r="AA2727" s="3"/>
    </row>
    <row r="2728" spans="1:27" ht="33" x14ac:dyDescent="0.2">
      <c r="A2728" s="3">
        <v>2725</v>
      </c>
      <c r="B2728" s="3">
        <f t="shared" si="214"/>
        <v>37017303007</v>
      </c>
      <c r="C2728" s="3" t="s">
        <v>1166</v>
      </c>
      <c r="D2728" s="3" t="s">
        <v>217</v>
      </c>
      <c r="E2728" s="3" t="str">
        <f>INDEX(光放段!$G$4:$G$237,MATCH(纤芯!G2728,光放段!$C$4:$C$237,0))</f>
        <v>山东二干|济南青岛3号管道光缆:潍坊四平路-青岛辽阳东路</v>
      </c>
      <c r="F2728" s="3">
        <f>INDEX(光放段!$I$4:$I$237,MATCH(纤芯!H2728,光放段!$B$4:$B$237,0))</f>
        <v>37017300000</v>
      </c>
      <c r="G2728" s="3" t="str">
        <f t="shared" si="210"/>
        <v>山东二干|济南青岛3号管道光缆:城阳-青岛辽阳东路</v>
      </c>
      <c r="H2728" s="3">
        <f>INDEX(光放段!$B$4:$B$237,MATCH(纤芯!G2728,光放段!$C$4:$C$237,0))</f>
        <v>37017303000</v>
      </c>
      <c r="I2728" s="3" t="str">
        <f t="shared" si="211"/>
        <v>济南青岛3号管道光缆</v>
      </c>
      <c r="J2728" s="3" t="str">
        <f>INDEX(子缆名称!$B$4:$B$29,纤芯!M2728)</f>
        <v>A缆</v>
      </c>
      <c r="K2728" s="3">
        <v>7</v>
      </c>
      <c r="L2728" s="3">
        <f t="shared" si="212"/>
        <v>7</v>
      </c>
      <c r="M2728" s="3">
        <f t="shared" si="213"/>
        <v>1</v>
      </c>
      <c r="N2728" s="3" t="s">
        <v>62</v>
      </c>
      <c r="O2728" s="3">
        <f>COUNTIF([1]局站!$D$4:$D$172,"="&amp;N2728)</f>
        <v>1</v>
      </c>
      <c r="P2728" s="3">
        <v>0</v>
      </c>
      <c r="Q2728" s="3">
        <v>0</v>
      </c>
      <c r="R2728" s="3">
        <v>0</v>
      </c>
      <c r="S2728" s="3" t="s">
        <v>154</v>
      </c>
      <c r="T2728" s="3">
        <f>COUNTIF([1]局站!$D$4:$D$172,"="&amp;S2728)</f>
        <v>1</v>
      </c>
      <c r="U2728" s="3">
        <v>0</v>
      </c>
      <c r="V2728" s="3">
        <v>0</v>
      </c>
      <c r="W2728" s="3">
        <v>0</v>
      </c>
      <c r="X2728" s="3" t="s">
        <v>1214</v>
      </c>
      <c r="Y2728" s="3" t="s">
        <v>880</v>
      </c>
      <c r="Z2728" s="3" t="str">
        <f>INDEX(业务类型!$C$4:$C$8,MATCH(纤芯!Y2728,业务类型!$B$4:$B$8,0))</f>
        <v>IDLE</v>
      </c>
      <c r="AA2728" s="3"/>
    </row>
    <row r="2729" spans="1:27" ht="33" x14ac:dyDescent="0.2">
      <c r="A2729" s="3">
        <v>2726</v>
      </c>
      <c r="B2729" s="3">
        <f t="shared" si="214"/>
        <v>37017303008</v>
      </c>
      <c r="C2729" s="3" t="s">
        <v>1166</v>
      </c>
      <c r="D2729" s="3" t="s">
        <v>217</v>
      </c>
      <c r="E2729" s="3" t="str">
        <f>INDEX(光放段!$G$4:$G$237,MATCH(纤芯!G2729,光放段!$C$4:$C$237,0))</f>
        <v>山东二干|济南青岛3号管道光缆:潍坊四平路-青岛辽阳东路</v>
      </c>
      <c r="F2729" s="3">
        <f>INDEX(光放段!$I$4:$I$237,MATCH(纤芯!H2729,光放段!$B$4:$B$237,0))</f>
        <v>37017300000</v>
      </c>
      <c r="G2729" s="3" t="str">
        <f t="shared" si="210"/>
        <v>山东二干|济南青岛3号管道光缆:城阳-青岛辽阳东路</v>
      </c>
      <c r="H2729" s="3">
        <f>INDEX(光放段!$B$4:$B$237,MATCH(纤芯!G2729,光放段!$C$4:$C$237,0))</f>
        <v>37017303000</v>
      </c>
      <c r="I2729" s="3" t="str">
        <f t="shared" si="211"/>
        <v>济南青岛3号管道光缆</v>
      </c>
      <c r="J2729" s="3" t="str">
        <f>INDEX(子缆名称!$B$4:$B$29,纤芯!M2729)</f>
        <v>A缆</v>
      </c>
      <c r="K2729" s="3">
        <v>8</v>
      </c>
      <c r="L2729" s="3">
        <f t="shared" si="212"/>
        <v>8</v>
      </c>
      <c r="M2729" s="3">
        <f t="shared" si="213"/>
        <v>1</v>
      </c>
      <c r="N2729" s="3" t="s">
        <v>62</v>
      </c>
      <c r="O2729" s="3">
        <f>COUNTIF([1]局站!$D$4:$D$172,"="&amp;N2729)</f>
        <v>1</v>
      </c>
      <c r="P2729" s="3">
        <v>0</v>
      </c>
      <c r="Q2729" s="3">
        <v>0</v>
      </c>
      <c r="R2729" s="3">
        <v>0</v>
      </c>
      <c r="S2729" s="3" t="s">
        <v>154</v>
      </c>
      <c r="T2729" s="3">
        <f>COUNTIF([1]局站!$D$4:$D$172,"="&amp;S2729)</f>
        <v>1</v>
      </c>
      <c r="U2729" s="3">
        <v>0</v>
      </c>
      <c r="V2729" s="3">
        <v>0</v>
      </c>
      <c r="W2729" s="3">
        <v>0</v>
      </c>
      <c r="X2729" s="3" t="s">
        <v>1214</v>
      </c>
      <c r="Y2729" s="3" t="s">
        <v>880</v>
      </c>
      <c r="Z2729" s="3" t="str">
        <f>INDEX(业务类型!$C$4:$C$8,MATCH(纤芯!Y2729,业务类型!$B$4:$B$8,0))</f>
        <v>IDLE</v>
      </c>
      <c r="AA2729" s="3"/>
    </row>
    <row r="2730" spans="1:27" ht="33" x14ac:dyDescent="0.2">
      <c r="A2730" s="3">
        <v>2727</v>
      </c>
      <c r="B2730" s="3">
        <f t="shared" si="214"/>
        <v>37017303009</v>
      </c>
      <c r="C2730" s="3" t="s">
        <v>1166</v>
      </c>
      <c r="D2730" s="3" t="s">
        <v>217</v>
      </c>
      <c r="E2730" s="3" t="str">
        <f>INDEX(光放段!$G$4:$G$237,MATCH(纤芯!G2730,光放段!$C$4:$C$237,0))</f>
        <v>山东二干|济南青岛3号管道光缆:潍坊四平路-青岛辽阳东路</v>
      </c>
      <c r="F2730" s="3">
        <f>INDEX(光放段!$I$4:$I$237,MATCH(纤芯!H2730,光放段!$B$4:$B$237,0))</f>
        <v>37017300000</v>
      </c>
      <c r="G2730" s="3" t="str">
        <f t="shared" si="210"/>
        <v>山东二干|济南青岛3号管道光缆:城阳-青岛辽阳东路</v>
      </c>
      <c r="H2730" s="3">
        <f>INDEX(光放段!$B$4:$B$237,MATCH(纤芯!G2730,光放段!$C$4:$C$237,0))</f>
        <v>37017303000</v>
      </c>
      <c r="I2730" s="3" t="str">
        <f t="shared" si="211"/>
        <v>济南青岛3号管道光缆</v>
      </c>
      <c r="J2730" s="3" t="str">
        <f>INDEX(子缆名称!$B$4:$B$29,纤芯!M2730)</f>
        <v>A缆</v>
      </c>
      <c r="K2730" s="3">
        <v>9</v>
      </c>
      <c r="L2730" s="3">
        <f t="shared" si="212"/>
        <v>9</v>
      </c>
      <c r="M2730" s="3">
        <f t="shared" si="213"/>
        <v>1</v>
      </c>
      <c r="N2730" s="3" t="s">
        <v>62</v>
      </c>
      <c r="O2730" s="3">
        <f>COUNTIF([1]局站!$D$4:$D$172,"="&amp;N2730)</f>
        <v>1</v>
      </c>
      <c r="P2730" s="3">
        <v>0</v>
      </c>
      <c r="Q2730" s="3">
        <v>0</v>
      </c>
      <c r="R2730" s="3">
        <v>0</v>
      </c>
      <c r="S2730" s="3" t="s">
        <v>154</v>
      </c>
      <c r="T2730" s="3">
        <f>COUNTIF([1]局站!$D$4:$D$172,"="&amp;S2730)</f>
        <v>1</v>
      </c>
      <c r="U2730" s="3">
        <v>0</v>
      </c>
      <c r="V2730" s="3">
        <v>0</v>
      </c>
      <c r="W2730" s="3">
        <v>0</v>
      </c>
      <c r="X2730" s="3" t="s">
        <v>1214</v>
      </c>
      <c r="Y2730" s="3" t="s">
        <v>850</v>
      </c>
      <c r="Z2730" s="3" t="str">
        <f>INDEX(业务类型!$C$4:$C$8,MATCH(纤芯!Y2730,业务类型!$B$4:$B$8,0))</f>
        <v>ONE</v>
      </c>
      <c r="AA2730" s="3" t="s">
        <v>991</v>
      </c>
    </row>
    <row r="2731" spans="1:27" ht="33" x14ac:dyDescent="0.2">
      <c r="A2731" s="3">
        <v>2728</v>
      </c>
      <c r="B2731" s="3">
        <f t="shared" si="214"/>
        <v>37017303010</v>
      </c>
      <c r="C2731" s="3" t="s">
        <v>1166</v>
      </c>
      <c r="D2731" s="3" t="s">
        <v>217</v>
      </c>
      <c r="E2731" s="3" t="str">
        <f>INDEX(光放段!$G$4:$G$237,MATCH(纤芯!G2731,光放段!$C$4:$C$237,0))</f>
        <v>山东二干|济南青岛3号管道光缆:潍坊四平路-青岛辽阳东路</v>
      </c>
      <c r="F2731" s="3">
        <f>INDEX(光放段!$I$4:$I$237,MATCH(纤芯!H2731,光放段!$B$4:$B$237,0))</f>
        <v>37017300000</v>
      </c>
      <c r="G2731" s="3" t="str">
        <f t="shared" si="210"/>
        <v>山东二干|济南青岛3号管道光缆:城阳-青岛辽阳东路</v>
      </c>
      <c r="H2731" s="3">
        <f>INDEX(光放段!$B$4:$B$237,MATCH(纤芯!G2731,光放段!$C$4:$C$237,0))</f>
        <v>37017303000</v>
      </c>
      <c r="I2731" s="3" t="str">
        <f t="shared" si="211"/>
        <v>济南青岛3号管道光缆</v>
      </c>
      <c r="J2731" s="3" t="str">
        <f>INDEX(子缆名称!$B$4:$B$29,纤芯!M2731)</f>
        <v>A缆</v>
      </c>
      <c r="K2731" s="3">
        <v>10</v>
      </c>
      <c r="L2731" s="3">
        <f t="shared" si="212"/>
        <v>10</v>
      </c>
      <c r="M2731" s="3">
        <f t="shared" si="213"/>
        <v>1</v>
      </c>
      <c r="N2731" s="3" t="s">
        <v>62</v>
      </c>
      <c r="O2731" s="3">
        <f>COUNTIF([1]局站!$D$4:$D$172,"="&amp;N2731)</f>
        <v>1</v>
      </c>
      <c r="P2731" s="3">
        <v>0</v>
      </c>
      <c r="Q2731" s="3">
        <v>0</v>
      </c>
      <c r="R2731" s="3">
        <v>0</v>
      </c>
      <c r="S2731" s="3" t="s">
        <v>154</v>
      </c>
      <c r="T2731" s="3">
        <f>COUNTIF([1]局站!$D$4:$D$172,"="&amp;S2731)</f>
        <v>1</v>
      </c>
      <c r="U2731" s="3">
        <v>0</v>
      </c>
      <c r="V2731" s="3">
        <v>0</v>
      </c>
      <c r="W2731" s="3">
        <v>0</v>
      </c>
      <c r="X2731" s="3" t="s">
        <v>1214</v>
      </c>
      <c r="Y2731" s="3" t="s">
        <v>880</v>
      </c>
      <c r="Z2731" s="3" t="str">
        <f>INDEX(业务类型!$C$4:$C$8,MATCH(纤芯!Y2731,业务类型!$B$4:$B$8,0))</f>
        <v>IDLE</v>
      </c>
      <c r="AA2731" s="3"/>
    </row>
    <row r="2732" spans="1:27" ht="33" x14ac:dyDescent="0.2">
      <c r="A2732" s="3">
        <v>2729</v>
      </c>
      <c r="B2732" s="3">
        <f t="shared" si="214"/>
        <v>37017303011</v>
      </c>
      <c r="C2732" s="3" t="s">
        <v>1166</v>
      </c>
      <c r="D2732" s="3" t="s">
        <v>217</v>
      </c>
      <c r="E2732" s="3" t="str">
        <f>INDEX(光放段!$G$4:$G$237,MATCH(纤芯!G2732,光放段!$C$4:$C$237,0))</f>
        <v>山东二干|济南青岛3号管道光缆:潍坊四平路-青岛辽阳东路</v>
      </c>
      <c r="F2732" s="3">
        <f>INDEX(光放段!$I$4:$I$237,MATCH(纤芯!H2732,光放段!$B$4:$B$237,0))</f>
        <v>37017300000</v>
      </c>
      <c r="G2732" s="3" t="str">
        <f t="shared" si="210"/>
        <v>山东二干|济南青岛3号管道光缆:城阳-青岛辽阳东路</v>
      </c>
      <c r="H2732" s="3">
        <f>INDEX(光放段!$B$4:$B$237,MATCH(纤芯!G2732,光放段!$C$4:$C$237,0))</f>
        <v>37017303000</v>
      </c>
      <c r="I2732" s="3" t="str">
        <f t="shared" si="211"/>
        <v>济南青岛3号管道光缆</v>
      </c>
      <c r="J2732" s="3" t="str">
        <f>INDEX(子缆名称!$B$4:$B$29,纤芯!M2732)</f>
        <v>A缆</v>
      </c>
      <c r="K2732" s="3">
        <v>11</v>
      </c>
      <c r="L2732" s="3">
        <f t="shared" si="212"/>
        <v>11</v>
      </c>
      <c r="M2732" s="3">
        <f t="shared" si="213"/>
        <v>1</v>
      </c>
      <c r="N2732" s="3" t="s">
        <v>62</v>
      </c>
      <c r="O2732" s="3">
        <f>COUNTIF([1]局站!$D$4:$D$172,"="&amp;N2732)</f>
        <v>1</v>
      </c>
      <c r="P2732" s="3">
        <v>0</v>
      </c>
      <c r="Q2732" s="3">
        <v>0</v>
      </c>
      <c r="R2732" s="3">
        <v>0</v>
      </c>
      <c r="S2732" s="3" t="s">
        <v>154</v>
      </c>
      <c r="T2732" s="3">
        <f>COUNTIF([1]局站!$D$4:$D$172,"="&amp;S2732)</f>
        <v>1</v>
      </c>
      <c r="U2732" s="3">
        <v>0</v>
      </c>
      <c r="V2732" s="3">
        <v>0</v>
      </c>
      <c r="W2732" s="3">
        <v>0</v>
      </c>
      <c r="X2732" s="3" t="s">
        <v>1214</v>
      </c>
      <c r="Y2732" s="3" t="s">
        <v>880</v>
      </c>
      <c r="Z2732" s="3" t="str">
        <f>INDEX(业务类型!$C$4:$C$8,MATCH(纤芯!Y2732,业务类型!$B$4:$B$8,0))</f>
        <v>IDLE</v>
      </c>
      <c r="AA2732" s="3"/>
    </row>
    <row r="2733" spans="1:27" ht="33" x14ac:dyDescent="0.2">
      <c r="A2733" s="3">
        <v>2730</v>
      </c>
      <c r="B2733" s="3">
        <f t="shared" si="214"/>
        <v>37017303012</v>
      </c>
      <c r="C2733" s="3" t="s">
        <v>1166</v>
      </c>
      <c r="D2733" s="3" t="s">
        <v>217</v>
      </c>
      <c r="E2733" s="3" t="str">
        <f>INDEX(光放段!$G$4:$G$237,MATCH(纤芯!G2733,光放段!$C$4:$C$237,0))</f>
        <v>山东二干|济南青岛3号管道光缆:潍坊四平路-青岛辽阳东路</v>
      </c>
      <c r="F2733" s="3">
        <f>INDEX(光放段!$I$4:$I$237,MATCH(纤芯!H2733,光放段!$B$4:$B$237,0))</f>
        <v>37017300000</v>
      </c>
      <c r="G2733" s="3" t="str">
        <f t="shared" si="210"/>
        <v>山东二干|济南青岛3号管道光缆:城阳-青岛辽阳东路</v>
      </c>
      <c r="H2733" s="3">
        <f>INDEX(光放段!$B$4:$B$237,MATCH(纤芯!G2733,光放段!$C$4:$C$237,0))</f>
        <v>37017303000</v>
      </c>
      <c r="I2733" s="3" t="str">
        <f t="shared" si="211"/>
        <v>济南青岛3号管道光缆</v>
      </c>
      <c r="J2733" s="3" t="str">
        <f>INDEX(子缆名称!$B$4:$B$29,纤芯!M2733)</f>
        <v>A缆</v>
      </c>
      <c r="K2733" s="3">
        <v>12</v>
      </c>
      <c r="L2733" s="3">
        <f t="shared" si="212"/>
        <v>12</v>
      </c>
      <c r="M2733" s="3">
        <f t="shared" si="213"/>
        <v>1</v>
      </c>
      <c r="N2733" s="3" t="s">
        <v>62</v>
      </c>
      <c r="O2733" s="3">
        <f>COUNTIF([1]局站!$D$4:$D$172,"="&amp;N2733)</f>
        <v>1</v>
      </c>
      <c r="P2733" s="3">
        <v>0</v>
      </c>
      <c r="Q2733" s="3">
        <v>0</v>
      </c>
      <c r="R2733" s="3">
        <v>0</v>
      </c>
      <c r="S2733" s="3" t="s">
        <v>154</v>
      </c>
      <c r="T2733" s="3">
        <f>COUNTIF([1]局站!$D$4:$D$172,"="&amp;S2733)</f>
        <v>1</v>
      </c>
      <c r="U2733" s="3">
        <v>0</v>
      </c>
      <c r="V2733" s="3">
        <v>0</v>
      </c>
      <c r="W2733" s="3">
        <v>0</v>
      </c>
      <c r="X2733" s="3" t="s">
        <v>1214</v>
      </c>
      <c r="Y2733" s="3" t="s">
        <v>880</v>
      </c>
      <c r="Z2733" s="3" t="str">
        <f>INDEX(业务类型!$C$4:$C$8,MATCH(纤芯!Y2733,业务类型!$B$4:$B$8,0))</f>
        <v>IDLE</v>
      </c>
      <c r="AA2733" s="3"/>
    </row>
    <row r="2734" spans="1:27" ht="33" x14ac:dyDescent="0.2">
      <c r="A2734" s="3">
        <v>2731</v>
      </c>
      <c r="B2734" s="3">
        <f t="shared" si="214"/>
        <v>37017303013</v>
      </c>
      <c r="C2734" s="3" t="s">
        <v>1166</v>
      </c>
      <c r="D2734" s="3" t="s">
        <v>217</v>
      </c>
      <c r="E2734" s="3" t="str">
        <f>INDEX(光放段!$G$4:$G$237,MATCH(纤芯!G2734,光放段!$C$4:$C$237,0))</f>
        <v>山东二干|济南青岛3号管道光缆:潍坊四平路-青岛辽阳东路</v>
      </c>
      <c r="F2734" s="3">
        <f>INDEX(光放段!$I$4:$I$237,MATCH(纤芯!H2734,光放段!$B$4:$B$237,0))</f>
        <v>37017300000</v>
      </c>
      <c r="G2734" s="3" t="str">
        <f t="shared" si="210"/>
        <v>山东二干|济南青岛3号管道光缆:城阳-青岛辽阳东路</v>
      </c>
      <c r="H2734" s="3">
        <f>INDEX(光放段!$B$4:$B$237,MATCH(纤芯!G2734,光放段!$C$4:$C$237,0))</f>
        <v>37017303000</v>
      </c>
      <c r="I2734" s="3" t="str">
        <f t="shared" si="211"/>
        <v>济南青岛3号管道光缆</v>
      </c>
      <c r="J2734" s="3" t="str">
        <f>INDEX(子缆名称!$B$4:$B$29,纤芯!M2734)</f>
        <v>B缆</v>
      </c>
      <c r="K2734" s="3">
        <v>13</v>
      </c>
      <c r="L2734" s="3">
        <f t="shared" si="212"/>
        <v>1</v>
      </c>
      <c r="M2734" s="3">
        <f t="shared" si="213"/>
        <v>2</v>
      </c>
      <c r="N2734" s="3" t="s">
        <v>62</v>
      </c>
      <c r="O2734" s="3">
        <f>COUNTIF([1]局站!$D$4:$D$172,"="&amp;N2734)</f>
        <v>1</v>
      </c>
      <c r="P2734" s="3">
        <v>0</v>
      </c>
      <c r="Q2734" s="3">
        <v>0</v>
      </c>
      <c r="R2734" s="3">
        <v>0</v>
      </c>
      <c r="S2734" s="3" t="s">
        <v>154</v>
      </c>
      <c r="T2734" s="3">
        <f>COUNTIF([1]局站!$D$4:$D$172,"="&amp;S2734)</f>
        <v>1</v>
      </c>
      <c r="U2734" s="3">
        <v>0</v>
      </c>
      <c r="V2734" s="3">
        <v>0</v>
      </c>
      <c r="W2734" s="3">
        <v>0</v>
      </c>
      <c r="X2734" s="3" t="s">
        <v>1214</v>
      </c>
      <c r="Y2734" s="3" t="s">
        <v>880</v>
      </c>
      <c r="Z2734" s="3" t="str">
        <f>INDEX(业务类型!$C$4:$C$8,MATCH(纤芯!Y2734,业务类型!$B$4:$B$8,0))</f>
        <v>IDLE</v>
      </c>
      <c r="AA2734" s="3"/>
    </row>
    <row r="2735" spans="1:27" ht="33" x14ac:dyDescent="0.2">
      <c r="A2735" s="3">
        <v>2732</v>
      </c>
      <c r="B2735" s="3">
        <f t="shared" si="214"/>
        <v>37017303014</v>
      </c>
      <c r="C2735" s="3" t="s">
        <v>1166</v>
      </c>
      <c r="D2735" s="3" t="s">
        <v>217</v>
      </c>
      <c r="E2735" s="3" t="str">
        <f>INDEX(光放段!$G$4:$G$237,MATCH(纤芯!G2735,光放段!$C$4:$C$237,0))</f>
        <v>山东二干|济南青岛3号管道光缆:潍坊四平路-青岛辽阳东路</v>
      </c>
      <c r="F2735" s="3">
        <f>INDEX(光放段!$I$4:$I$237,MATCH(纤芯!H2735,光放段!$B$4:$B$237,0))</f>
        <v>37017300000</v>
      </c>
      <c r="G2735" s="3" t="str">
        <f t="shared" si="210"/>
        <v>山东二干|济南青岛3号管道光缆:城阳-青岛辽阳东路</v>
      </c>
      <c r="H2735" s="3">
        <f>INDEX(光放段!$B$4:$B$237,MATCH(纤芯!G2735,光放段!$C$4:$C$237,0))</f>
        <v>37017303000</v>
      </c>
      <c r="I2735" s="3" t="str">
        <f t="shared" si="211"/>
        <v>济南青岛3号管道光缆</v>
      </c>
      <c r="J2735" s="3" t="str">
        <f>INDEX(子缆名称!$B$4:$B$29,纤芯!M2735)</f>
        <v>B缆</v>
      </c>
      <c r="K2735" s="3">
        <v>14</v>
      </c>
      <c r="L2735" s="3">
        <f t="shared" si="212"/>
        <v>2</v>
      </c>
      <c r="M2735" s="3">
        <f t="shared" si="213"/>
        <v>2</v>
      </c>
      <c r="N2735" s="3" t="s">
        <v>62</v>
      </c>
      <c r="O2735" s="3">
        <f>COUNTIF([1]局站!$D$4:$D$172,"="&amp;N2735)</f>
        <v>1</v>
      </c>
      <c r="P2735" s="3">
        <v>0</v>
      </c>
      <c r="Q2735" s="3">
        <v>0</v>
      </c>
      <c r="R2735" s="3">
        <v>0</v>
      </c>
      <c r="S2735" s="3" t="s">
        <v>154</v>
      </c>
      <c r="T2735" s="3">
        <f>COUNTIF([1]局站!$D$4:$D$172,"="&amp;S2735)</f>
        <v>1</v>
      </c>
      <c r="U2735" s="3">
        <v>0</v>
      </c>
      <c r="V2735" s="3">
        <v>0</v>
      </c>
      <c r="W2735" s="3">
        <v>0</v>
      </c>
      <c r="X2735" s="3" t="s">
        <v>1214</v>
      </c>
      <c r="Y2735" s="3" t="s">
        <v>880</v>
      </c>
      <c r="Z2735" s="3" t="str">
        <f>INDEX(业务类型!$C$4:$C$8,MATCH(纤芯!Y2735,业务类型!$B$4:$B$8,0))</f>
        <v>IDLE</v>
      </c>
      <c r="AA2735" s="3"/>
    </row>
    <row r="2736" spans="1:27" ht="33" x14ac:dyDescent="0.2">
      <c r="A2736" s="3">
        <v>2733</v>
      </c>
      <c r="B2736" s="3">
        <f t="shared" si="214"/>
        <v>37017303015</v>
      </c>
      <c r="C2736" s="3" t="s">
        <v>1166</v>
      </c>
      <c r="D2736" s="3" t="s">
        <v>217</v>
      </c>
      <c r="E2736" s="3" t="str">
        <f>INDEX(光放段!$G$4:$G$237,MATCH(纤芯!G2736,光放段!$C$4:$C$237,0))</f>
        <v>山东二干|济南青岛3号管道光缆:潍坊四平路-青岛辽阳东路</v>
      </c>
      <c r="F2736" s="3">
        <f>INDEX(光放段!$I$4:$I$237,MATCH(纤芯!H2736,光放段!$B$4:$B$237,0))</f>
        <v>37017300000</v>
      </c>
      <c r="G2736" s="3" t="str">
        <f t="shared" si="210"/>
        <v>山东二干|济南青岛3号管道光缆:城阳-青岛辽阳东路</v>
      </c>
      <c r="H2736" s="3">
        <f>INDEX(光放段!$B$4:$B$237,MATCH(纤芯!G2736,光放段!$C$4:$C$237,0))</f>
        <v>37017303000</v>
      </c>
      <c r="I2736" s="3" t="str">
        <f t="shared" si="211"/>
        <v>济南青岛3号管道光缆</v>
      </c>
      <c r="J2736" s="3" t="str">
        <f>INDEX(子缆名称!$B$4:$B$29,纤芯!M2736)</f>
        <v>B缆</v>
      </c>
      <c r="K2736" s="3">
        <v>15</v>
      </c>
      <c r="L2736" s="3">
        <f t="shared" si="212"/>
        <v>3</v>
      </c>
      <c r="M2736" s="3">
        <f t="shared" si="213"/>
        <v>2</v>
      </c>
      <c r="N2736" s="3" t="s">
        <v>62</v>
      </c>
      <c r="O2736" s="3">
        <f>COUNTIF([1]局站!$D$4:$D$172,"="&amp;N2736)</f>
        <v>1</v>
      </c>
      <c r="P2736" s="3">
        <v>0</v>
      </c>
      <c r="Q2736" s="3">
        <v>0</v>
      </c>
      <c r="R2736" s="3">
        <v>0</v>
      </c>
      <c r="S2736" s="3" t="s">
        <v>154</v>
      </c>
      <c r="T2736" s="3">
        <f>COUNTIF([1]局站!$D$4:$D$172,"="&amp;S2736)</f>
        <v>1</v>
      </c>
      <c r="U2736" s="3">
        <v>0</v>
      </c>
      <c r="V2736" s="3">
        <v>0</v>
      </c>
      <c r="W2736" s="3">
        <v>0</v>
      </c>
      <c r="X2736" s="3" t="s">
        <v>1214</v>
      </c>
      <c r="Y2736" s="3" t="s">
        <v>880</v>
      </c>
      <c r="Z2736" s="3" t="str">
        <f>INDEX(业务类型!$C$4:$C$8,MATCH(纤芯!Y2736,业务类型!$B$4:$B$8,0))</f>
        <v>IDLE</v>
      </c>
      <c r="AA2736" s="3"/>
    </row>
    <row r="2737" spans="1:27" ht="33" x14ac:dyDescent="0.2">
      <c r="A2737" s="3">
        <v>2734</v>
      </c>
      <c r="B2737" s="3">
        <f t="shared" si="214"/>
        <v>37017303016</v>
      </c>
      <c r="C2737" s="3" t="s">
        <v>1166</v>
      </c>
      <c r="D2737" s="3" t="s">
        <v>217</v>
      </c>
      <c r="E2737" s="3" t="str">
        <f>INDEX(光放段!$G$4:$G$237,MATCH(纤芯!G2737,光放段!$C$4:$C$237,0))</f>
        <v>山东二干|济南青岛3号管道光缆:潍坊四平路-青岛辽阳东路</v>
      </c>
      <c r="F2737" s="3">
        <f>INDEX(光放段!$I$4:$I$237,MATCH(纤芯!H2737,光放段!$B$4:$B$237,0))</f>
        <v>37017300000</v>
      </c>
      <c r="G2737" s="3" t="str">
        <f t="shared" si="210"/>
        <v>山东二干|济南青岛3号管道光缆:城阳-青岛辽阳东路</v>
      </c>
      <c r="H2737" s="3">
        <f>INDEX(光放段!$B$4:$B$237,MATCH(纤芯!G2737,光放段!$C$4:$C$237,0))</f>
        <v>37017303000</v>
      </c>
      <c r="I2737" s="3" t="str">
        <f t="shared" si="211"/>
        <v>济南青岛3号管道光缆</v>
      </c>
      <c r="J2737" s="3" t="str">
        <f>INDEX(子缆名称!$B$4:$B$29,纤芯!M2737)</f>
        <v>B缆</v>
      </c>
      <c r="K2737" s="3">
        <v>16</v>
      </c>
      <c r="L2737" s="3">
        <f t="shared" si="212"/>
        <v>4</v>
      </c>
      <c r="M2737" s="3">
        <f t="shared" si="213"/>
        <v>2</v>
      </c>
      <c r="N2737" s="3" t="s">
        <v>62</v>
      </c>
      <c r="O2737" s="3">
        <f>COUNTIF([1]局站!$D$4:$D$172,"="&amp;N2737)</f>
        <v>1</v>
      </c>
      <c r="P2737" s="3">
        <v>0</v>
      </c>
      <c r="Q2737" s="3">
        <v>0</v>
      </c>
      <c r="R2737" s="3">
        <v>0</v>
      </c>
      <c r="S2737" s="3" t="s">
        <v>154</v>
      </c>
      <c r="T2737" s="3">
        <f>COUNTIF([1]局站!$D$4:$D$172,"="&amp;S2737)</f>
        <v>1</v>
      </c>
      <c r="U2737" s="3">
        <v>0</v>
      </c>
      <c r="V2737" s="3">
        <v>0</v>
      </c>
      <c r="W2737" s="3">
        <v>0</v>
      </c>
      <c r="X2737" s="3" t="s">
        <v>1214</v>
      </c>
      <c r="Y2737" s="3" t="s">
        <v>880</v>
      </c>
      <c r="Z2737" s="3" t="str">
        <f>INDEX(业务类型!$C$4:$C$8,MATCH(纤芯!Y2737,业务类型!$B$4:$B$8,0))</f>
        <v>IDLE</v>
      </c>
      <c r="AA2737" s="3"/>
    </row>
    <row r="2738" spans="1:27" ht="33" x14ac:dyDescent="0.2">
      <c r="A2738" s="3">
        <v>2735</v>
      </c>
      <c r="B2738" s="3">
        <f t="shared" si="214"/>
        <v>37017303017</v>
      </c>
      <c r="C2738" s="3" t="s">
        <v>1166</v>
      </c>
      <c r="D2738" s="3" t="s">
        <v>217</v>
      </c>
      <c r="E2738" s="3" t="str">
        <f>INDEX(光放段!$G$4:$G$237,MATCH(纤芯!G2738,光放段!$C$4:$C$237,0))</f>
        <v>山东二干|济南青岛3号管道光缆:潍坊四平路-青岛辽阳东路</v>
      </c>
      <c r="F2738" s="3">
        <f>INDEX(光放段!$I$4:$I$237,MATCH(纤芯!H2738,光放段!$B$4:$B$237,0))</f>
        <v>37017300000</v>
      </c>
      <c r="G2738" s="3" t="str">
        <f t="shared" si="210"/>
        <v>山东二干|济南青岛3号管道光缆:城阳-青岛辽阳东路</v>
      </c>
      <c r="H2738" s="3">
        <f>INDEX(光放段!$B$4:$B$237,MATCH(纤芯!G2738,光放段!$C$4:$C$237,0))</f>
        <v>37017303000</v>
      </c>
      <c r="I2738" s="3" t="str">
        <f t="shared" si="211"/>
        <v>济南青岛3号管道光缆</v>
      </c>
      <c r="J2738" s="3" t="str">
        <f>INDEX(子缆名称!$B$4:$B$29,纤芯!M2738)</f>
        <v>B缆</v>
      </c>
      <c r="K2738" s="3">
        <v>17</v>
      </c>
      <c r="L2738" s="3">
        <f t="shared" si="212"/>
        <v>5</v>
      </c>
      <c r="M2738" s="3">
        <f t="shared" si="213"/>
        <v>2</v>
      </c>
      <c r="N2738" s="3" t="s">
        <v>62</v>
      </c>
      <c r="O2738" s="3">
        <f>COUNTIF([1]局站!$D$4:$D$172,"="&amp;N2738)</f>
        <v>1</v>
      </c>
      <c r="P2738" s="3">
        <v>0</v>
      </c>
      <c r="Q2738" s="3">
        <v>0</v>
      </c>
      <c r="R2738" s="3">
        <v>0</v>
      </c>
      <c r="S2738" s="3" t="s">
        <v>154</v>
      </c>
      <c r="T2738" s="3">
        <f>COUNTIF([1]局站!$D$4:$D$172,"="&amp;S2738)</f>
        <v>1</v>
      </c>
      <c r="U2738" s="3">
        <v>0</v>
      </c>
      <c r="V2738" s="3">
        <v>0</v>
      </c>
      <c r="W2738" s="3">
        <v>0</v>
      </c>
      <c r="X2738" s="3" t="s">
        <v>1214</v>
      </c>
      <c r="Y2738" s="3" t="s">
        <v>880</v>
      </c>
      <c r="Z2738" s="3" t="str">
        <f>INDEX(业务类型!$C$4:$C$8,MATCH(纤芯!Y2738,业务类型!$B$4:$B$8,0))</f>
        <v>IDLE</v>
      </c>
      <c r="AA2738" s="3"/>
    </row>
    <row r="2739" spans="1:27" ht="33" x14ac:dyDescent="0.2">
      <c r="A2739" s="3">
        <v>2736</v>
      </c>
      <c r="B2739" s="3">
        <f t="shared" si="214"/>
        <v>37017303018</v>
      </c>
      <c r="C2739" s="3" t="s">
        <v>1166</v>
      </c>
      <c r="D2739" s="3" t="s">
        <v>217</v>
      </c>
      <c r="E2739" s="3" t="str">
        <f>INDEX(光放段!$G$4:$G$237,MATCH(纤芯!G2739,光放段!$C$4:$C$237,0))</f>
        <v>山东二干|济南青岛3号管道光缆:潍坊四平路-青岛辽阳东路</v>
      </c>
      <c r="F2739" s="3">
        <f>INDEX(光放段!$I$4:$I$237,MATCH(纤芯!H2739,光放段!$B$4:$B$237,0))</f>
        <v>37017300000</v>
      </c>
      <c r="G2739" s="3" t="str">
        <f t="shared" si="210"/>
        <v>山东二干|济南青岛3号管道光缆:城阳-青岛辽阳东路</v>
      </c>
      <c r="H2739" s="3">
        <f>INDEX(光放段!$B$4:$B$237,MATCH(纤芯!G2739,光放段!$C$4:$C$237,0))</f>
        <v>37017303000</v>
      </c>
      <c r="I2739" s="3" t="str">
        <f t="shared" si="211"/>
        <v>济南青岛3号管道光缆</v>
      </c>
      <c r="J2739" s="3" t="str">
        <f>INDEX(子缆名称!$B$4:$B$29,纤芯!M2739)</f>
        <v>B缆</v>
      </c>
      <c r="K2739" s="3">
        <v>18</v>
      </c>
      <c r="L2739" s="3">
        <f t="shared" si="212"/>
        <v>6</v>
      </c>
      <c r="M2739" s="3">
        <f t="shared" si="213"/>
        <v>2</v>
      </c>
      <c r="N2739" s="3" t="s">
        <v>62</v>
      </c>
      <c r="O2739" s="3">
        <f>COUNTIF([1]局站!$D$4:$D$172,"="&amp;N2739)</f>
        <v>1</v>
      </c>
      <c r="P2739" s="3">
        <v>0</v>
      </c>
      <c r="Q2739" s="3">
        <v>0</v>
      </c>
      <c r="R2739" s="3">
        <v>0</v>
      </c>
      <c r="S2739" s="3" t="s">
        <v>154</v>
      </c>
      <c r="T2739" s="3">
        <f>COUNTIF([1]局站!$D$4:$D$172,"="&amp;S2739)</f>
        <v>1</v>
      </c>
      <c r="U2739" s="3">
        <v>0</v>
      </c>
      <c r="V2739" s="3">
        <v>0</v>
      </c>
      <c r="W2739" s="3">
        <v>0</v>
      </c>
      <c r="X2739" s="3" t="s">
        <v>1214</v>
      </c>
      <c r="Y2739" s="3" t="s">
        <v>880</v>
      </c>
      <c r="Z2739" s="3" t="str">
        <f>INDEX(业务类型!$C$4:$C$8,MATCH(纤芯!Y2739,业务类型!$B$4:$B$8,0))</f>
        <v>IDLE</v>
      </c>
      <c r="AA2739" s="3"/>
    </row>
    <row r="2740" spans="1:27" ht="33" x14ac:dyDescent="0.2">
      <c r="A2740" s="3">
        <v>2737</v>
      </c>
      <c r="B2740" s="3">
        <f t="shared" si="214"/>
        <v>37017303019</v>
      </c>
      <c r="C2740" s="3" t="s">
        <v>1166</v>
      </c>
      <c r="D2740" s="3" t="s">
        <v>217</v>
      </c>
      <c r="E2740" s="3" t="str">
        <f>INDEX(光放段!$G$4:$G$237,MATCH(纤芯!G2740,光放段!$C$4:$C$237,0))</f>
        <v>山东二干|济南青岛3号管道光缆:潍坊四平路-青岛辽阳东路</v>
      </c>
      <c r="F2740" s="3">
        <f>INDEX(光放段!$I$4:$I$237,MATCH(纤芯!H2740,光放段!$B$4:$B$237,0))</f>
        <v>37017300000</v>
      </c>
      <c r="G2740" s="3" t="str">
        <f t="shared" si="210"/>
        <v>山东二干|济南青岛3号管道光缆:城阳-青岛辽阳东路</v>
      </c>
      <c r="H2740" s="3">
        <f>INDEX(光放段!$B$4:$B$237,MATCH(纤芯!G2740,光放段!$C$4:$C$237,0))</f>
        <v>37017303000</v>
      </c>
      <c r="I2740" s="3" t="str">
        <f t="shared" si="211"/>
        <v>济南青岛3号管道光缆</v>
      </c>
      <c r="J2740" s="3" t="str">
        <f>INDEX(子缆名称!$B$4:$B$29,纤芯!M2740)</f>
        <v>B缆</v>
      </c>
      <c r="K2740" s="3">
        <v>19</v>
      </c>
      <c r="L2740" s="3">
        <f t="shared" si="212"/>
        <v>7</v>
      </c>
      <c r="M2740" s="3">
        <f t="shared" si="213"/>
        <v>2</v>
      </c>
      <c r="N2740" s="3" t="s">
        <v>62</v>
      </c>
      <c r="O2740" s="3">
        <f>COUNTIF([1]局站!$D$4:$D$172,"="&amp;N2740)</f>
        <v>1</v>
      </c>
      <c r="P2740" s="3">
        <v>0</v>
      </c>
      <c r="Q2740" s="3">
        <v>0</v>
      </c>
      <c r="R2740" s="3">
        <v>0</v>
      </c>
      <c r="S2740" s="3" t="s">
        <v>154</v>
      </c>
      <c r="T2740" s="3">
        <f>COUNTIF([1]局站!$D$4:$D$172,"="&amp;S2740)</f>
        <v>1</v>
      </c>
      <c r="U2740" s="3">
        <v>0</v>
      </c>
      <c r="V2740" s="3">
        <v>0</v>
      </c>
      <c r="W2740" s="3">
        <v>0</v>
      </c>
      <c r="X2740" s="3" t="s">
        <v>1214</v>
      </c>
      <c r="Y2740" s="3" t="s">
        <v>880</v>
      </c>
      <c r="Z2740" s="3" t="str">
        <f>INDEX(业务类型!$C$4:$C$8,MATCH(纤芯!Y2740,业务类型!$B$4:$B$8,0))</f>
        <v>IDLE</v>
      </c>
      <c r="AA2740" s="3"/>
    </row>
    <row r="2741" spans="1:27" ht="33" x14ac:dyDescent="0.2">
      <c r="A2741" s="3">
        <v>2738</v>
      </c>
      <c r="B2741" s="3">
        <f t="shared" si="214"/>
        <v>37017303020</v>
      </c>
      <c r="C2741" s="3" t="s">
        <v>1166</v>
      </c>
      <c r="D2741" s="3" t="s">
        <v>217</v>
      </c>
      <c r="E2741" s="3" t="str">
        <f>INDEX(光放段!$G$4:$G$237,MATCH(纤芯!G2741,光放段!$C$4:$C$237,0))</f>
        <v>山东二干|济南青岛3号管道光缆:潍坊四平路-青岛辽阳东路</v>
      </c>
      <c r="F2741" s="3">
        <f>INDEX(光放段!$I$4:$I$237,MATCH(纤芯!H2741,光放段!$B$4:$B$237,0))</f>
        <v>37017300000</v>
      </c>
      <c r="G2741" s="3" t="str">
        <f t="shared" si="210"/>
        <v>山东二干|济南青岛3号管道光缆:城阳-青岛辽阳东路</v>
      </c>
      <c r="H2741" s="3">
        <f>INDEX(光放段!$B$4:$B$237,MATCH(纤芯!G2741,光放段!$C$4:$C$237,0))</f>
        <v>37017303000</v>
      </c>
      <c r="I2741" s="3" t="str">
        <f t="shared" si="211"/>
        <v>济南青岛3号管道光缆</v>
      </c>
      <c r="J2741" s="3" t="str">
        <f>INDEX(子缆名称!$B$4:$B$29,纤芯!M2741)</f>
        <v>B缆</v>
      </c>
      <c r="K2741" s="3">
        <v>20</v>
      </c>
      <c r="L2741" s="3">
        <f t="shared" si="212"/>
        <v>8</v>
      </c>
      <c r="M2741" s="3">
        <f t="shared" si="213"/>
        <v>2</v>
      </c>
      <c r="N2741" s="3" t="s">
        <v>62</v>
      </c>
      <c r="O2741" s="3">
        <f>COUNTIF([1]局站!$D$4:$D$172,"="&amp;N2741)</f>
        <v>1</v>
      </c>
      <c r="P2741" s="3">
        <v>0</v>
      </c>
      <c r="Q2741" s="3">
        <v>0</v>
      </c>
      <c r="R2741" s="3">
        <v>0</v>
      </c>
      <c r="S2741" s="3" t="s">
        <v>154</v>
      </c>
      <c r="T2741" s="3">
        <f>COUNTIF([1]局站!$D$4:$D$172,"="&amp;S2741)</f>
        <v>1</v>
      </c>
      <c r="U2741" s="3">
        <v>0</v>
      </c>
      <c r="V2741" s="3">
        <v>0</v>
      </c>
      <c r="W2741" s="3">
        <v>0</v>
      </c>
      <c r="X2741" s="3" t="s">
        <v>1214</v>
      </c>
      <c r="Y2741" s="3" t="s">
        <v>880</v>
      </c>
      <c r="Z2741" s="3" t="str">
        <f>INDEX(业务类型!$C$4:$C$8,MATCH(纤芯!Y2741,业务类型!$B$4:$B$8,0))</f>
        <v>IDLE</v>
      </c>
      <c r="AA2741" s="3"/>
    </row>
    <row r="2742" spans="1:27" ht="33" x14ac:dyDescent="0.2">
      <c r="A2742" s="3">
        <v>2739</v>
      </c>
      <c r="B2742" s="3">
        <f t="shared" si="214"/>
        <v>37017303021</v>
      </c>
      <c r="C2742" s="3" t="s">
        <v>1166</v>
      </c>
      <c r="D2742" s="3" t="s">
        <v>217</v>
      </c>
      <c r="E2742" s="3" t="str">
        <f>INDEX(光放段!$G$4:$G$237,MATCH(纤芯!G2742,光放段!$C$4:$C$237,0))</f>
        <v>山东二干|济南青岛3号管道光缆:潍坊四平路-青岛辽阳东路</v>
      </c>
      <c r="F2742" s="3">
        <f>INDEX(光放段!$I$4:$I$237,MATCH(纤芯!H2742,光放段!$B$4:$B$237,0))</f>
        <v>37017300000</v>
      </c>
      <c r="G2742" s="3" t="str">
        <f t="shared" si="210"/>
        <v>山东二干|济南青岛3号管道光缆:城阳-青岛辽阳东路</v>
      </c>
      <c r="H2742" s="3">
        <f>INDEX(光放段!$B$4:$B$237,MATCH(纤芯!G2742,光放段!$C$4:$C$237,0))</f>
        <v>37017303000</v>
      </c>
      <c r="I2742" s="3" t="str">
        <f t="shared" si="211"/>
        <v>济南青岛3号管道光缆</v>
      </c>
      <c r="J2742" s="3" t="str">
        <f>INDEX(子缆名称!$B$4:$B$29,纤芯!M2742)</f>
        <v>B缆</v>
      </c>
      <c r="K2742" s="3">
        <v>21</v>
      </c>
      <c r="L2742" s="3">
        <f t="shared" si="212"/>
        <v>9</v>
      </c>
      <c r="M2742" s="3">
        <f t="shared" si="213"/>
        <v>2</v>
      </c>
      <c r="N2742" s="3" t="s">
        <v>62</v>
      </c>
      <c r="O2742" s="3">
        <f>COUNTIF([1]局站!$D$4:$D$172,"="&amp;N2742)</f>
        <v>1</v>
      </c>
      <c r="P2742" s="3">
        <v>0</v>
      </c>
      <c r="Q2742" s="3">
        <v>0</v>
      </c>
      <c r="R2742" s="3">
        <v>0</v>
      </c>
      <c r="S2742" s="3" t="s">
        <v>154</v>
      </c>
      <c r="T2742" s="3">
        <f>COUNTIF([1]局站!$D$4:$D$172,"="&amp;S2742)</f>
        <v>1</v>
      </c>
      <c r="U2742" s="3">
        <v>0</v>
      </c>
      <c r="V2742" s="3">
        <v>0</v>
      </c>
      <c r="W2742" s="3">
        <v>0</v>
      </c>
      <c r="X2742" s="3" t="s">
        <v>1214</v>
      </c>
      <c r="Y2742" s="3" t="s">
        <v>880</v>
      </c>
      <c r="Z2742" s="3" t="str">
        <f>INDEX(业务类型!$C$4:$C$8,MATCH(纤芯!Y2742,业务类型!$B$4:$B$8,0))</f>
        <v>IDLE</v>
      </c>
      <c r="AA2742" s="3"/>
    </row>
    <row r="2743" spans="1:27" ht="33" x14ac:dyDescent="0.2">
      <c r="A2743" s="3">
        <v>2740</v>
      </c>
      <c r="B2743" s="3">
        <f t="shared" si="214"/>
        <v>37017303022</v>
      </c>
      <c r="C2743" s="3" t="s">
        <v>1166</v>
      </c>
      <c r="D2743" s="3" t="s">
        <v>217</v>
      </c>
      <c r="E2743" s="3" t="str">
        <f>INDEX(光放段!$G$4:$G$237,MATCH(纤芯!G2743,光放段!$C$4:$C$237,0))</f>
        <v>山东二干|济南青岛3号管道光缆:潍坊四平路-青岛辽阳东路</v>
      </c>
      <c r="F2743" s="3">
        <f>INDEX(光放段!$I$4:$I$237,MATCH(纤芯!H2743,光放段!$B$4:$B$237,0))</f>
        <v>37017300000</v>
      </c>
      <c r="G2743" s="3" t="str">
        <f t="shared" si="210"/>
        <v>山东二干|济南青岛3号管道光缆:城阳-青岛辽阳东路</v>
      </c>
      <c r="H2743" s="3">
        <f>INDEX(光放段!$B$4:$B$237,MATCH(纤芯!G2743,光放段!$C$4:$C$237,0))</f>
        <v>37017303000</v>
      </c>
      <c r="I2743" s="3" t="str">
        <f t="shared" si="211"/>
        <v>济南青岛3号管道光缆</v>
      </c>
      <c r="J2743" s="3" t="str">
        <f>INDEX(子缆名称!$B$4:$B$29,纤芯!M2743)</f>
        <v>B缆</v>
      </c>
      <c r="K2743" s="3">
        <v>22</v>
      </c>
      <c r="L2743" s="3">
        <f t="shared" si="212"/>
        <v>10</v>
      </c>
      <c r="M2743" s="3">
        <f t="shared" si="213"/>
        <v>2</v>
      </c>
      <c r="N2743" s="3" t="s">
        <v>62</v>
      </c>
      <c r="O2743" s="3">
        <f>COUNTIF([1]局站!$D$4:$D$172,"="&amp;N2743)</f>
        <v>1</v>
      </c>
      <c r="P2743" s="3">
        <v>0</v>
      </c>
      <c r="Q2743" s="3">
        <v>0</v>
      </c>
      <c r="R2743" s="3">
        <v>0</v>
      </c>
      <c r="S2743" s="3" t="s">
        <v>154</v>
      </c>
      <c r="T2743" s="3">
        <f>COUNTIF([1]局站!$D$4:$D$172,"="&amp;S2743)</f>
        <v>1</v>
      </c>
      <c r="U2743" s="3">
        <v>0</v>
      </c>
      <c r="V2743" s="3">
        <v>0</v>
      </c>
      <c r="W2743" s="3">
        <v>0</v>
      </c>
      <c r="X2743" s="3" t="s">
        <v>1214</v>
      </c>
      <c r="Y2743" s="3" t="s">
        <v>880</v>
      </c>
      <c r="Z2743" s="3" t="str">
        <f>INDEX(业务类型!$C$4:$C$8,MATCH(纤芯!Y2743,业务类型!$B$4:$B$8,0))</f>
        <v>IDLE</v>
      </c>
      <c r="AA2743" s="3"/>
    </row>
    <row r="2744" spans="1:27" ht="33" x14ac:dyDescent="0.2">
      <c r="A2744" s="3">
        <v>2741</v>
      </c>
      <c r="B2744" s="3">
        <f t="shared" si="214"/>
        <v>37017303023</v>
      </c>
      <c r="C2744" s="3" t="s">
        <v>1166</v>
      </c>
      <c r="D2744" s="3" t="s">
        <v>217</v>
      </c>
      <c r="E2744" s="3" t="str">
        <f>INDEX(光放段!$G$4:$G$237,MATCH(纤芯!G2744,光放段!$C$4:$C$237,0))</f>
        <v>山东二干|济南青岛3号管道光缆:潍坊四平路-青岛辽阳东路</v>
      </c>
      <c r="F2744" s="3">
        <f>INDEX(光放段!$I$4:$I$237,MATCH(纤芯!H2744,光放段!$B$4:$B$237,0))</f>
        <v>37017300000</v>
      </c>
      <c r="G2744" s="3" t="str">
        <f t="shared" si="210"/>
        <v>山东二干|济南青岛3号管道光缆:城阳-青岛辽阳东路</v>
      </c>
      <c r="H2744" s="3">
        <f>INDEX(光放段!$B$4:$B$237,MATCH(纤芯!G2744,光放段!$C$4:$C$237,0))</f>
        <v>37017303000</v>
      </c>
      <c r="I2744" s="3" t="str">
        <f t="shared" si="211"/>
        <v>济南青岛3号管道光缆</v>
      </c>
      <c r="J2744" s="3" t="str">
        <f>INDEX(子缆名称!$B$4:$B$29,纤芯!M2744)</f>
        <v>B缆</v>
      </c>
      <c r="K2744" s="3">
        <v>23</v>
      </c>
      <c r="L2744" s="3">
        <f t="shared" si="212"/>
        <v>11</v>
      </c>
      <c r="M2744" s="3">
        <f t="shared" si="213"/>
        <v>2</v>
      </c>
      <c r="N2744" s="3" t="s">
        <v>62</v>
      </c>
      <c r="O2744" s="3">
        <f>COUNTIF([1]局站!$D$4:$D$172,"="&amp;N2744)</f>
        <v>1</v>
      </c>
      <c r="P2744" s="3">
        <v>0</v>
      </c>
      <c r="Q2744" s="3">
        <v>0</v>
      </c>
      <c r="R2744" s="3">
        <v>0</v>
      </c>
      <c r="S2744" s="3" t="s">
        <v>154</v>
      </c>
      <c r="T2744" s="3">
        <f>COUNTIF([1]局站!$D$4:$D$172,"="&amp;S2744)</f>
        <v>1</v>
      </c>
      <c r="U2744" s="3">
        <v>0</v>
      </c>
      <c r="V2744" s="3">
        <v>0</v>
      </c>
      <c r="W2744" s="3">
        <v>0</v>
      </c>
      <c r="X2744" s="3" t="s">
        <v>1214</v>
      </c>
      <c r="Y2744" s="3" t="s">
        <v>880</v>
      </c>
      <c r="Z2744" s="3" t="str">
        <f>INDEX(业务类型!$C$4:$C$8,MATCH(纤芯!Y2744,业务类型!$B$4:$B$8,0))</f>
        <v>IDLE</v>
      </c>
      <c r="AA2744" s="3"/>
    </row>
    <row r="2745" spans="1:27" ht="33" x14ac:dyDescent="0.2">
      <c r="A2745" s="3">
        <v>2742</v>
      </c>
      <c r="B2745" s="3">
        <f t="shared" si="214"/>
        <v>37017303024</v>
      </c>
      <c r="C2745" s="3" t="s">
        <v>1166</v>
      </c>
      <c r="D2745" s="3" t="s">
        <v>217</v>
      </c>
      <c r="E2745" s="3" t="str">
        <f>INDEX(光放段!$G$4:$G$237,MATCH(纤芯!G2745,光放段!$C$4:$C$237,0))</f>
        <v>山东二干|济南青岛3号管道光缆:潍坊四平路-青岛辽阳东路</v>
      </c>
      <c r="F2745" s="3">
        <f>INDEX(光放段!$I$4:$I$237,MATCH(纤芯!H2745,光放段!$B$4:$B$237,0))</f>
        <v>37017300000</v>
      </c>
      <c r="G2745" s="3" t="str">
        <f t="shared" si="210"/>
        <v>山东二干|济南青岛3号管道光缆:城阳-青岛辽阳东路</v>
      </c>
      <c r="H2745" s="3">
        <f>INDEX(光放段!$B$4:$B$237,MATCH(纤芯!G2745,光放段!$C$4:$C$237,0))</f>
        <v>37017303000</v>
      </c>
      <c r="I2745" s="3" t="str">
        <f t="shared" si="211"/>
        <v>济南青岛3号管道光缆</v>
      </c>
      <c r="J2745" s="3" t="str">
        <f>INDEX(子缆名称!$B$4:$B$29,纤芯!M2745)</f>
        <v>B缆</v>
      </c>
      <c r="K2745" s="3">
        <v>24</v>
      </c>
      <c r="L2745" s="3">
        <f t="shared" si="212"/>
        <v>12</v>
      </c>
      <c r="M2745" s="3">
        <f t="shared" si="213"/>
        <v>2</v>
      </c>
      <c r="N2745" s="3" t="s">
        <v>62</v>
      </c>
      <c r="O2745" s="3">
        <f>COUNTIF([1]局站!$D$4:$D$172,"="&amp;N2745)</f>
        <v>1</v>
      </c>
      <c r="P2745" s="3">
        <v>0</v>
      </c>
      <c r="Q2745" s="3">
        <v>0</v>
      </c>
      <c r="R2745" s="3">
        <v>0</v>
      </c>
      <c r="S2745" s="3" t="s">
        <v>154</v>
      </c>
      <c r="T2745" s="3">
        <f>COUNTIF([1]局站!$D$4:$D$172,"="&amp;S2745)</f>
        <v>1</v>
      </c>
      <c r="U2745" s="3">
        <v>0</v>
      </c>
      <c r="V2745" s="3">
        <v>0</v>
      </c>
      <c r="W2745" s="3">
        <v>0</v>
      </c>
      <c r="X2745" s="3" t="s">
        <v>1214</v>
      </c>
      <c r="Y2745" s="3" t="s">
        <v>880</v>
      </c>
      <c r="Z2745" s="3" t="str">
        <f>INDEX(业务类型!$C$4:$C$8,MATCH(纤芯!Y2745,业务类型!$B$4:$B$8,0))</f>
        <v>IDLE</v>
      </c>
      <c r="AA2745" s="3"/>
    </row>
    <row r="2746" spans="1:27" ht="33" x14ac:dyDescent="0.2">
      <c r="A2746" s="3">
        <v>2743</v>
      </c>
      <c r="B2746" s="3">
        <f t="shared" si="214"/>
        <v>37017303025</v>
      </c>
      <c r="C2746" s="3" t="s">
        <v>1166</v>
      </c>
      <c r="D2746" s="3" t="s">
        <v>217</v>
      </c>
      <c r="E2746" s="3" t="str">
        <f>INDEX(光放段!$G$4:$G$237,MATCH(纤芯!G2746,光放段!$C$4:$C$237,0))</f>
        <v>山东二干|济南青岛3号管道光缆:潍坊四平路-青岛辽阳东路</v>
      </c>
      <c r="F2746" s="3">
        <f>INDEX(光放段!$I$4:$I$237,MATCH(纤芯!H2746,光放段!$B$4:$B$237,0))</f>
        <v>37017300000</v>
      </c>
      <c r="G2746" s="3" t="str">
        <f t="shared" si="210"/>
        <v>山东二干|济南青岛3号管道光缆:城阳-青岛辽阳东路</v>
      </c>
      <c r="H2746" s="3">
        <f>INDEX(光放段!$B$4:$B$237,MATCH(纤芯!G2746,光放段!$C$4:$C$237,0))</f>
        <v>37017303000</v>
      </c>
      <c r="I2746" s="3" t="str">
        <f t="shared" si="211"/>
        <v>济南青岛3号管道光缆</v>
      </c>
      <c r="J2746" s="3" t="str">
        <f>INDEX(子缆名称!$B$4:$B$29,纤芯!M2746)</f>
        <v>C缆</v>
      </c>
      <c r="K2746" s="3">
        <v>25</v>
      </c>
      <c r="L2746" s="3">
        <f t="shared" si="212"/>
        <v>1</v>
      </c>
      <c r="M2746" s="3">
        <f t="shared" si="213"/>
        <v>3</v>
      </c>
      <c r="N2746" s="3" t="s">
        <v>62</v>
      </c>
      <c r="O2746" s="3">
        <f>COUNTIF([1]局站!$D$4:$D$172,"="&amp;N2746)</f>
        <v>1</v>
      </c>
      <c r="P2746" s="3">
        <v>0</v>
      </c>
      <c r="Q2746" s="3">
        <v>0</v>
      </c>
      <c r="R2746" s="3">
        <v>0</v>
      </c>
      <c r="S2746" s="3" t="s">
        <v>154</v>
      </c>
      <c r="T2746" s="3">
        <f>COUNTIF([1]局站!$D$4:$D$172,"="&amp;S2746)</f>
        <v>1</v>
      </c>
      <c r="U2746" s="3">
        <v>0</v>
      </c>
      <c r="V2746" s="3">
        <v>0</v>
      </c>
      <c r="W2746" s="3">
        <v>0</v>
      </c>
      <c r="X2746" s="3" t="s">
        <v>1214</v>
      </c>
      <c r="Y2746" s="3" t="s">
        <v>880</v>
      </c>
      <c r="Z2746" s="3" t="str">
        <f>INDEX(业务类型!$C$4:$C$8,MATCH(纤芯!Y2746,业务类型!$B$4:$B$8,0))</f>
        <v>IDLE</v>
      </c>
      <c r="AA2746" s="3"/>
    </row>
    <row r="2747" spans="1:27" ht="33" x14ac:dyDescent="0.2">
      <c r="A2747" s="3">
        <v>2744</v>
      </c>
      <c r="B2747" s="3">
        <f t="shared" si="214"/>
        <v>37017303026</v>
      </c>
      <c r="C2747" s="3" t="s">
        <v>1166</v>
      </c>
      <c r="D2747" s="3" t="s">
        <v>217</v>
      </c>
      <c r="E2747" s="3" t="str">
        <f>INDEX(光放段!$G$4:$G$237,MATCH(纤芯!G2747,光放段!$C$4:$C$237,0))</f>
        <v>山东二干|济南青岛3号管道光缆:潍坊四平路-青岛辽阳东路</v>
      </c>
      <c r="F2747" s="3">
        <f>INDEX(光放段!$I$4:$I$237,MATCH(纤芯!H2747,光放段!$B$4:$B$237,0))</f>
        <v>37017300000</v>
      </c>
      <c r="G2747" s="3" t="str">
        <f t="shared" si="210"/>
        <v>山东二干|济南青岛3号管道光缆:城阳-青岛辽阳东路</v>
      </c>
      <c r="H2747" s="3">
        <f>INDEX(光放段!$B$4:$B$237,MATCH(纤芯!G2747,光放段!$C$4:$C$237,0))</f>
        <v>37017303000</v>
      </c>
      <c r="I2747" s="3" t="str">
        <f t="shared" si="211"/>
        <v>济南青岛3号管道光缆</v>
      </c>
      <c r="J2747" s="3" t="str">
        <f>INDEX(子缆名称!$B$4:$B$29,纤芯!M2747)</f>
        <v>C缆</v>
      </c>
      <c r="K2747" s="3">
        <v>26</v>
      </c>
      <c r="L2747" s="3">
        <f t="shared" si="212"/>
        <v>2</v>
      </c>
      <c r="M2747" s="3">
        <f t="shared" si="213"/>
        <v>3</v>
      </c>
      <c r="N2747" s="3" t="s">
        <v>62</v>
      </c>
      <c r="O2747" s="3">
        <f>COUNTIF([1]局站!$D$4:$D$172,"="&amp;N2747)</f>
        <v>1</v>
      </c>
      <c r="P2747" s="3">
        <v>0</v>
      </c>
      <c r="Q2747" s="3">
        <v>0</v>
      </c>
      <c r="R2747" s="3">
        <v>0</v>
      </c>
      <c r="S2747" s="3" t="s">
        <v>154</v>
      </c>
      <c r="T2747" s="3">
        <f>COUNTIF([1]局站!$D$4:$D$172,"="&amp;S2747)</f>
        <v>1</v>
      </c>
      <c r="U2747" s="3">
        <v>0</v>
      </c>
      <c r="V2747" s="3">
        <v>0</v>
      </c>
      <c r="W2747" s="3">
        <v>0</v>
      </c>
      <c r="X2747" s="3" t="s">
        <v>1214</v>
      </c>
      <c r="Y2747" s="3" t="s">
        <v>880</v>
      </c>
      <c r="Z2747" s="3" t="str">
        <f>INDEX(业务类型!$C$4:$C$8,MATCH(纤芯!Y2747,业务类型!$B$4:$B$8,0))</f>
        <v>IDLE</v>
      </c>
      <c r="AA2747" s="3"/>
    </row>
    <row r="2748" spans="1:27" ht="33" x14ac:dyDescent="0.2">
      <c r="A2748" s="3">
        <v>2745</v>
      </c>
      <c r="B2748" s="3">
        <f t="shared" si="214"/>
        <v>37017303027</v>
      </c>
      <c r="C2748" s="3" t="s">
        <v>1166</v>
      </c>
      <c r="D2748" s="3" t="s">
        <v>217</v>
      </c>
      <c r="E2748" s="3" t="str">
        <f>INDEX(光放段!$G$4:$G$237,MATCH(纤芯!G2748,光放段!$C$4:$C$237,0))</f>
        <v>山东二干|济南青岛3号管道光缆:潍坊四平路-青岛辽阳东路</v>
      </c>
      <c r="F2748" s="3">
        <f>INDEX(光放段!$I$4:$I$237,MATCH(纤芯!H2748,光放段!$B$4:$B$237,0))</f>
        <v>37017300000</v>
      </c>
      <c r="G2748" s="3" t="str">
        <f t="shared" si="210"/>
        <v>山东二干|济南青岛3号管道光缆:城阳-青岛辽阳东路</v>
      </c>
      <c r="H2748" s="3">
        <f>INDEX(光放段!$B$4:$B$237,MATCH(纤芯!G2748,光放段!$C$4:$C$237,0))</f>
        <v>37017303000</v>
      </c>
      <c r="I2748" s="3" t="str">
        <f t="shared" si="211"/>
        <v>济南青岛3号管道光缆</v>
      </c>
      <c r="J2748" s="3" t="str">
        <f>INDEX(子缆名称!$B$4:$B$29,纤芯!M2748)</f>
        <v>C缆</v>
      </c>
      <c r="K2748" s="3">
        <v>27</v>
      </c>
      <c r="L2748" s="3">
        <f t="shared" si="212"/>
        <v>3</v>
      </c>
      <c r="M2748" s="3">
        <f t="shared" si="213"/>
        <v>3</v>
      </c>
      <c r="N2748" s="3" t="s">
        <v>62</v>
      </c>
      <c r="O2748" s="3">
        <f>COUNTIF([1]局站!$D$4:$D$172,"="&amp;N2748)</f>
        <v>1</v>
      </c>
      <c r="P2748" s="3">
        <v>0</v>
      </c>
      <c r="Q2748" s="3">
        <v>0</v>
      </c>
      <c r="R2748" s="3">
        <v>0</v>
      </c>
      <c r="S2748" s="3" t="s">
        <v>154</v>
      </c>
      <c r="T2748" s="3">
        <f>COUNTIF([1]局站!$D$4:$D$172,"="&amp;S2748)</f>
        <v>1</v>
      </c>
      <c r="U2748" s="3">
        <v>0</v>
      </c>
      <c r="V2748" s="3">
        <v>0</v>
      </c>
      <c r="W2748" s="3">
        <v>0</v>
      </c>
      <c r="X2748" s="3" t="s">
        <v>1214</v>
      </c>
      <c r="Y2748" s="3" t="s">
        <v>880</v>
      </c>
      <c r="Z2748" s="3" t="str">
        <f>INDEX(业务类型!$C$4:$C$8,MATCH(纤芯!Y2748,业务类型!$B$4:$B$8,0))</f>
        <v>IDLE</v>
      </c>
      <c r="AA2748" s="3"/>
    </row>
    <row r="2749" spans="1:27" ht="33" x14ac:dyDescent="0.2">
      <c r="A2749" s="3">
        <v>2746</v>
      </c>
      <c r="B2749" s="3">
        <f t="shared" si="214"/>
        <v>37017303028</v>
      </c>
      <c r="C2749" s="3" t="s">
        <v>1166</v>
      </c>
      <c r="D2749" s="3" t="s">
        <v>217</v>
      </c>
      <c r="E2749" s="3" t="str">
        <f>INDEX(光放段!$G$4:$G$237,MATCH(纤芯!G2749,光放段!$C$4:$C$237,0))</f>
        <v>山东二干|济南青岛3号管道光缆:潍坊四平路-青岛辽阳东路</v>
      </c>
      <c r="F2749" s="3">
        <f>INDEX(光放段!$I$4:$I$237,MATCH(纤芯!H2749,光放段!$B$4:$B$237,0))</f>
        <v>37017300000</v>
      </c>
      <c r="G2749" s="3" t="str">
        <f t="shared" si="210"/>
        <v>山东二干|济南青岛3号管道光缆:城阳-青岛辽阳东路</v>
      </c>
      <c r="H2749" s="3">
        <f>INDEX(光放段!$B$4:$B$237,MATCH(纤芯!G2749,光放段!$C$4:$C$237,0))</f>
        <v>37017303000</v>
      </c>
      <c r="I2749" s="3" t="str">
        <f t="shared" si="211"/>
        <v>济南青岛3号管道光缆</v>
      </c>
      <c r="J2749" s="3" t="str">
        <f>INDEX(子缆名称!$B$4:$B$29,纤芯!M2749)</f>
        <v>C缆</v>
      </c>
      <c r="K2749" s="3">
        <v>28</v>
      </c>
      <c r="L2749" s="3">
        <f t="shared" si="212"/>
        <v>4</v>
      </c>
      <c r="M2749" s="3">
        <f t="shared" si="213"/>
        <v>3</v>
      </c>
      <c r="N2749" s="3" t="s">
        <v>62</v>
      </c>
      <c r="O2749" s="3">
        <f>COUNTIF([1]局站!$D$4:$D$172,"="&amp;N2749)</f>
        <v>1</v>
      </c>
      <c r="P2749" s="3">
        <v>0</v>
      </c>
      <c r="Q2749" s="3">
        <v>0</v>
      </c>
      <c r="R2749" s="3">
        <v>0</v>
      </c>
      <c r="S2749" s="3" t="s">
        <v>154</v>
      </c>
      <c r="T2749" s="3">
        <f>COUNTIF([1]局站!$D$4:$D$172,"="&amp;S2749)</f>
        <v>1</v>
      </c>
      <c r="U2749" s="3">
        <v>0</v>
      </c>
      <c r="V2749" s="3">
        <v>0</v>
      </c>
      <c r="W2749" s="3">
        <v>0</v>
      </c>
      <c r="X2749" s="3" t="s">
        <v>1214</v>
      </c>
      <c r="Y2749" s="3" t="s">
        <v>880</v>
      </c>
      <c r="Z2749" s="3" t="str">
        <f>INDEX(业务类型!$C$4:$C$8,MATCH(纤芯!Y2749,业务类型!$B$4:$B$8,0))</f>
        <v>IDLE</v>
      </c>
      <c r="AA2749" s="3"/>
    </row>
    <row r="2750" spans="1:27" ht="33" x14ac:dyDescent="0.2">
      <c r="A2750" s="3">
        <v>2747</v>
      </c>
      <c r="B2750" s="3">
        <f t="shared" si="214"/>
        <v>37017303029</v>
      </c>
      <c r="C2750" s="3" t="s">
        <v>1166</v>
      </c>
      <c r="D2750" s="3" t="s">
        <v>217</v>
      </c>
      <c r="E2750" s="3" t="str">
        <f>INDEX(光放段!$G$4:$G$237,MATCH(纤芯!G2750,光放段!$C$4:$C$237,0))</f>
        <v>山东二干|济南青岛3号管道光缆:潍坊四平路-青岛辽阳东路</v>
      </c>
      <c r="F2750" s="3">
        <f>INDEX(光放段!$I$4:$I$237,MATCH(纤芯!H2750,光放段!$B$4:$B$237,0))</f>
        <v>37017300000</v>
      </c>
      <c r="G2750" s="3" t="str">
        <f t="shared" si="210"/>
        <v>山东二干|济南青岛3号管道光缆:城阳-青岛辽阳东路</v>
      </c>
      <c r="H2750" s="3">
        <f>INDEX(光放段!$B$4:$B$237,MATCH(纤芯!G2750,光放段!$C$4:$C$237,0))</f>
        <v>37017303000</v>
      </c>
      <c r="I2750" s="3" t="str">
        <f t="shared" si="211"/>
        <v>济南青岛3号管道光缆</v>
      </c>
      <c r="J2750" s="3" t="str">
        <f>INDEX(子缆名称!$B$4:$B$29,纤芯!M2750)</f>
        <v>C缆</v>
      </c>
      <c r="K2750" s="3">
        <v>29</v>
      </c>
      <c r="L2750" s="3">
        <f t="shared" si="212"/>
        <v>5</v>
      </c>
      <c r="M2750" s="3">
        <f t="shared" si="213"/>
        <v>3</v>
      </c>
      <c r="N2750" s="3" t="s">
        <v>62</v>
      </c>
      <c r="O2750" s="3">
        <f>COUNTIF([1]局站!$D$4:$D$172,"="&amp;N2750)</f>
        <v>1</v>
      </c>
      <c r="P2750" s="3">
        <v>0</v>
      </c>
      <c r="Q2750" s="3">
        <v>0</v>
      </c>
      <c r="R2750" s="3">
        <v>0</v>
      </c>
      <c r="S2750" s="3" t="s">
        <v>154</v>
      </c>
      <c r="T2750" s="3">
        <f>COUNTIF([1]局站!$D$4:$D$172,"="&amp;S2750)</f>
        <v>1</v>
      </c>
      <c r="U2750" s="3">
        <v>0</v>
      </c>
      <c r="V2750" s="3">
        <v>0</v>
      </c>
      <c r="W2750" s="3">
        <v>0</v>
      </c>
      <c r="X2750" s="3" t="s">
        <v>1214</v>
      </c>
      <c r="Y2750" s="3" t="s">
        <v>852</v>
      </c>
      <c r="Z2750" s="3" t="str">
        <f>INDEX(业务类型!$C$4:$C$8,MATCH(纤芯!Y2750,业务类型!$B$4:$B$8,0))</f>
        <v>TWO</v>
      </c>
      <c r="AA2750" s="3" t="s">
        <v>905</v>
      </c>
    </row>
    <row r="2751" spans="1:27" ht="33" x14ac:dyDescent="0.2">
      <c r="A2751" s="3">
        <v>2748</v>
      </c>
      <c r="B2751" s="3">
        <f t="shared" si="214"/>
        <v>37017303030</v>
      </c>
      <c r="C2751" s="3" t="s">
        <v>1166</v>
      </c>
      <c r="D2751" s="3" t="s">
        <v>217</v>
      </c>
      <c r="E2751" s="3" t="str">
        <f>INDEX(光放段!$G$4:$G$237,MATCH(纤芯!G2751,光放段!$C$4:$C$237,0))</f>
        <v>山东二干|济南青岛3号管道光缆:潍坊四平路-青岛辽阳东路</v>
      </c>
      <c r="F2751" s="3">
        <f>INDEX(光放段!$I$4:$I$237,MATCH(纤芯!H2751,光放段!$B$4:$B$237,0))</f>
        <v>37017300000</v>
      </c>
      <c r="G2751" s="3" t="str">
        <f t="shared" si="210"/>
        <v>山东二干|济南青岛3号管道光缆:城阳-青岛辽阳东路</v>
      </c>
      <c r="H2751" s="3">
        <f>INDEX(光放段!$B$4:$B$237,MATCH(纤芯!G2751,光放段!$C$4:$C$237,0))</f>
        <v>37017303000</v>
      </c>
      <c r="I2751" s="3" t="str">
        <f t="shared" si="211"/>
        <v>济南青岛3号管道光缆</v>
      </c>
      <c r="J2751" s="3" t="str">
        <f>INDEX(子缆名称!$B$4:$B$29,纤芯!M2751)</f>
        <v>C缆</v>
      </c>
      <c r="K2751" s="3">
        <v>30</v>
      </c>
      <c r="L2751" s="3">
        <f t="shared" si="212"/>
        <v>6</v>
      </c>
      <c r="M2751" s="3">
        <f t="shared" si="213"/>
        <v>3</v>
      </c>
      <c r="N2751" s="3" t="s">
        <v>62</v>
      </c>
      <c r="O2751" s="3">
        <f>COUNTIF([1]局站!$D$4:$D$172,"="&amp;N2751)</f>
        <v>1</v>
      </c>
      <c r="P2751" s="3">
        <v>0</v>
      </c>
      <c r="Q2751" s="3">
        <v>0</v>
      </c>
      <c r="R2751" s="3">
        <v>0</v>
      </c>
      <c r="S2751" s="3" t="s">
        <v>154</v>
      </c>
      <c r="T2751" s="3">
        <f>COUNTIF([1]局站!$D$4:$D$172,"="&amp;S2751)</f>
        <v>1</v>
      </c>
      <c r="U2751" s="3">
        <v>0</v>
      </c>
      <c r="V2751" s="3">
        <v>0</v>
      </c>
      <c r="W2751" s="3">
        <v>0</v>
      </c>
      <c r="X2751" s="3" t="s">
        <v>1214</v>
      </c>
      <c r="Y2751" s="3" t="s">
        <v>852</v>
      </c>
      <c r="Z2751" s="3" t="str">
        <f>INDEX(业务类型!$C$4:$C$8,MATCH(纤芯!Y2751,业务类型!$B$4:$B$8,0))</f>
        <v>TWO</v>
      </c>
      <c r="AA2751" s="3" t="s">
        <v>905</v>
      </c>
    </row>
    <row r="2752" spans="1:27" ht="33" x14ac:dyDescent="0.2">
      <c r="A2752" s="3">
        <v>2749</v>
      </c>
      <c r="B2752" s="3">
        <f t="shared" si="214"/>
        <v>37017303031</v>
      </c>
      <c r="C2752" s="3" t="s">
        <v>1166</v>
      </c>
      <c r="D2752" s="3" t="s">
        <v>217</v>
      </c>
      <c r="E2752" s="3" t="str">
        <f>INDEX(光放段!$G$4:$G$237,MATCH(纤芯!G2752,光放段!$C$4:$C$237,0))</f>
        <v>山东二干|济南青岛3号管道光缆:潍坊四平路-青岛辽阳东路</v>
      </c>
      <c r="F2752" s="3">
        <f>INDEX(光放段!$I$4:$I$237,MATCH(纤芯!H2752,光放段!$B$4:$B$237,0))</f>
        <v>37017300000</v>
      </c>
      <c r="G2752" s="3" t="str">
        <f t="shared" si="210"/>
        <v>山东二干|济南青岛3号管道光缆:城阳-青岛辽阳东路</v>
      </c>
      <c r="H2752" s="3">
        <f>INDEX(光放段!$B$4:$B$237,MATCH(纤芯!G2752,光放段!$C$4:$C$237,0))</f>
        <v>37017303000</v>
      </c>
      <c r="I2752" s="3" t="str">
        <f t="shared" si="211"/>
        <v>济南青岛3号管道光缆</v>
      </c>
      <c r="J2752" s="3" t="str">
        <f>INDEX(子缆名称!$B$4:$B$29,纤芯!M2752)</f>
        <v>C缆</v>
      </c>
      <c r="K2752" s="3">
        <v>31</v>
      </c>
      <c r="L2752" s="3">
        <f t="shared" si="212"/>
        <v>7</v>
      </c>
      <c r="M2752" s="3">
        <f t="shared" si="213"/>
        <v>3</v>
      </c>
      <c r="N2752" s="3" t="s">
        <v>62</v>
      </c>
      <c r="O2752" s="3">
        <f>COUNTIF([1]局站!$D$4:$D$172,"="&amp;N2752)</f>
        <v>1</v>
      </c>
      <c r="P2752" s="3">
        <v>0</v>
      </c>
      <c r="Q2752" s="3">
        <v>0</v>
      </c>
      <c r="R2752" s="3">
        <v>0</v>
      </c>
      <c r="S2752" s="3" t="s">
        <v>154</v>
      </c>
      <c r="T2752" s="3">
        <f>COUNTIF([1]局站!$D$4:$D$172,"="&amp;S2752)</f>
        <v>1</v>
      </c>
      <c r="U2752" s="3">
        <v>0</v>
      </c>
      <c r="V2752" s="3">
        <v>0</v>
      </c>
      <c r="W2752" s="3">
        <v>0</v>
      </c>
      <c r="X2752" s="3" t="s">
        <v>1214</v>
      </c>
      <c r="Y2752" s="3" t="s">
        <v>880</v>
      </c>
      <c r="Z2752" s="3" t="str">
        <f>INDEX(业务类型!$C$4:$C$8,MATCH(纤芯!Y2752,业务类型!$B$4:$B$8,0))</f>
        <v>IDLE</v>
      </c>
      <c r="AA2752" s="3"/>
    </row>
    <row r="2753" spans="1:27" ht="33" x14ac:dyDescent="0.2">
      <c r="A2753" s="3">
        <v>2750</v>
      </c>
      <c r="B2753" s="3">
        <f t="shared" si="214"/>
        <v>37017303032</v>
      </c>
      <c r="C2753" s="3" t="s">
        <v>1166</v>
      </c>
      <c r="D2753" s="3" t="s">
        <v>217</v>
      </c>
      <c r="E2753" s="3" t="str">
        <f>INDEX(光放段!$G$4:$G$237,MATCH(纤芯!G2753,光放段!$C$4:$C$237,0))</f>
        <v>山东二干|济南青岛3号管道光缆:潍坊四平路-青岛辽阳东路</v>
      </c>
      <c r="F2753" s="3">
        <f>INDEX(光放段!$I$4:$I$237,MATCH(纤芯!H2753,光放段!$B$4:$B$237,0))</f>
        <v>37017300000</v>
      </c>
      <c r="G2753" s="3" t="str">
        <f t="shared" si="210"/>
        <v>山东二干|济南青岛3号管道光缆:城阳-青岛辽阳东路</v>
      </c>
      <c r="H2753" s="3">
        <f>INDEX(光放段!$B$4:$B$237,MATCH(纤芯!G2753,光放段!$C$4:$C$237,0))</f>
        <v>37017303000</v>
      </c>
      <c r="I2753" s="3" t="str">
        <f t="shared" si="211"/>
        <v>济南青岛3号管道光缆</v>
      </c>
      <c r="J2753" s="3" t="str">
        <f>INDEX(子缆名称!$B$4:$B$29,纤芯!M2753)</f>
        <v>C缆</v>
      </c>
      <c r="K2753" s="3">
        <v>32</v>
      </c>
      <c r="L2753" s="3">
        <f t="shared" si="212"/>
        <v>8</v>
      </c>
      <c r="M2753" s="3">
        <f t="shared" si="213"/>
        <v>3</v>
      </c>
      <c r="N2753" s="3" t="s">
        <v>62</v>
      </c>
      <c r="O2753" s="3">
        <f>COUNTIF([1]局站!$D$4:$D$172,"="&amp;N2753)</f>
        <v>1</v>
      </c>
      <c r="P2753" s="3">
        <v>0</v>
      </c>
      <c r="Q2753" s="3">
        <v>0</v>
      </c>
      <c r="R2753" s="3">
        <v>0</v>
      </c>
      <c r="S2753" s="3" t="s">
        <v>154</v>
      </c>
      <c r="T2753" s="3">
        <f>COUNTIF([1]局站!$D$4:$D$172,"="&amp;S2753)</f>
        <v>1</v>
      </c>
      <c r="U2753" s="3">
        <v>0</v>
      </c>
      <c r="V2753" s="3">
        <v>0</v>
      </c>
      <c r="W2753" s="3">
        <v>0</v>
      </c>
      <c r="X2753" s="3" t="s">
        <v>1214</v>
      </c>
      <c r="Y2753" s="3" t="s">
        <v>880</v>
      </c>
      <c r="Z2753" s="3" t="str">
        <f>INDEX(业务类型!$C$4:$C$8,MATCH(纤芯!Y2753,业务类型!$B$4:$B$8,0))</f>
        <v>IDLE</v>
      </c>
      <c r="AA2753" s="3"/>
    </row>
    <row r="2754" spans="1:27" ht="33" x14ac:dyDescent="0.2">
      <c r="A2754" s="3">
        <v>2751</v>
      </c>
      <c r="B2754" s="3">
        <f t="shared" si="214"/>
        <v>37017303033</v>
      </c>
      <c r="C2754" s="3" t="s">
        <v>1166</v>
      </c>
      <c r="D2754" s="3" t="s">
        <v>217</v>
      </c>
      <c r="E2754" s="3" t="str">
        <f>INDEX(光放段!$G$4:$G$237,MATCH(纤芯!G2754,光放段!$C$4:$C$237,0))</f>
        <v>山东二干|济南青岛3号管道光缆:潍坊四平路-青岛辽阳东路</v>
      </c>
      <c r="F2754" s="3">
        <f>INDEX(光放段!$I$4:$I$237,MATCH(纤芯!H2754,光放段!$B$4:$B$237,0))</f>
        <v>37017300000</v>
      </c>
      <c r="G2754" s="3" t="str">
        <f t="shared" si="210"/>
        <v>山东二干|济南青岛3号管道光缆:城阳-青岛辽阳东路</v>
      </c>
      <c r="H2754" s="3">
        <f>INDEX(光放段!$B$4:$B$237,MATCH(纤芯!G2754,光放段!$C$4:$C$237,0))</f>
        <v>37017303000</v>
      </c>
      <c r="I2754" s="3" t="str">
        <f t="shared" si="211"/>
        <v>济南青岛3号管道光缆</v>
      </c>
      <c r="J2754" s="3" t="str">
        <f>INDEX(子缆名称!$B$4:$B$29,纤芯!M2754)</f>
        <v>C缆</v>
      </c>
      <c r="K2754" s="3">
        <v>33</v>
      </c>
      <c r="L2754" s="3">
        <f t="shared" si="212"/>
        <v>9</v>
      </c>
      <c r="M2754" s="3">
        <f t="shared" si="213"/>
        <v>3</v>
      </c>
      <c r="N2754" s="3" t="s">
        <v>62</v>
      </c>
      <c r="O2754" s="3">
        <f>COUNTIF([1]局站!$D$4:$D$172,"="&amp;N2754)</f>
        <v>1</v>
      </c>
      <c r="P2754" s="3">
        <v>0</v>
      </c>
      <c r="Q2754" s="3">
        <v>0</v>
      </c>
      <c r="R2754" s="3">
        <v>0</v>
      </c>
      <c r="S2754" s="3" t="s">
        <v>154</v>
      </c>
      <c r="T2754" s="3">
        <f>COUNTIF([1]局站!$D$4:$D$172,"="&amp;S2754)</f>
        <v>1</v>
      </c>
      <c r="U2754" s="3">
        <v>0</v>
      </c>
      <c r="V2754" s="3">
        <v>0</v>
      </c>
      <c r="W2754" s="3">
        <v>0</v>
      </c>
      <c r="X2754" s="3" t="s">
        <v>1214</v>
      </c>
      <c r="Y2754" s="3" t="s">
        <v>852</v>
      </c>
      <c r="Z2754" s="3" t="str">
        <f>INDEX(业务类型!$C$4:$C$8,MATCH(纤芯!Y2754,业务类型!$B$4:$B$8,0))</f>
        <v>TWO</v>
      </c>
      <c r="AA2754" s="3" t="s">
        <v>954</v>
      </c>
    </row>
    <row r="2755" spans="1:27" ht="33" x14ac:dyDescent="0.2">
      <c r="A2755" s="3">
        <v>2752</v>
      </c>
      <c r="B2755" s="3">
        <f t="shared" si="214"/>
        <v>37017303034</v>
      </c>
      <c r="C2755" s="3" t="s">
        <v>1166</v>
      </c>
      <c r="D2755" s="3" t="s">
        <v>217</v>
      </c>
      <c r="E2755" s="3" t="str">
        <f>INDEX(光放段!$G$4:$G$237,MATCH(纤芯!G2755,光放段!$C$4:$C$237,0))</f>
        <v>山东二干|济南青岛3号管道光缆:潍坊四平路-青岛辽阳东路</v>
      </c>
      <c r="F2755" s="3">
        <f>INDEX(光放段!$I$4:$I$237,MATCH(纤芯!H2755,光放段!$B$4:$B$237,0))</f>
        <v>37017300000</v>
      </c>
      <c r="G2755" s="3" t="str">
        <f t="shared" si="210"/>
        <v>山东二干|济南青岛3号管道光缆:城阳-青岛辽阳东路</v>
      </c>
      <c r="H2755" s="3">
        <f>INDEX(光放段!$B$4:$B$237,MATCH(纤芯!G2755,光放段!$C$4:$C$237,0))</f>
        <v>37017303000</v>
      </c>
      <c r="I2755" s="3" t="str">
        <f t="shared" si="211"/>
        <v>济南青岛3号管道光缆</v>
      </c>
      <c r="J2755" s="3" t="str">
        <f>INDEX(子缆名称!$B$4:$B$29,纤芯!M2755)</f>
        <v>C缆</v>
      </c>
      <c r="K2755" s="3">
        <v>34</v>
      </c>
      <c r="L2755" s="3">
        <f t="shared" si="212"/>
        <v>10</v>
      </c>
      <c r="M2755" s="3">
        <f t="shared" si="213"/>
        <v>3</v>
      </c>
      <c r="N2755" s="3" t="s">
        <v>62</v>
      </c>
      <c r="O2755" s="3">
        <f>COUNTIF([1]局站!$D$4:$D$172,"="&amp;N2755)</f>
        <v>1</v>
      </c>
      <c r="P2755" s="3">
        <v>0</v>
      </c>
      <c r="Q2755" s="3">
        <v>0</v>
      </c>
      <c r="R2755" s="3">
        <v>0</v>
      </c>
      <c r="S2755" s="3" t="s">
        <v>154</v>
      </c>
      <c r="T2755" s="3">
        <f>COUNTIF([1]局站!$D$4:$D$172,"="&amp;S2755)</f>
        <v>1</v>
      </c>
      <c r="U2755" s="3">
        <v>0</v>
      </c>
      <c r="V2755" s="3">
        <v>0</v>
      </c>
      <c r="W2755" s="3">
        <v>0</v>
      </c>
      <c r="X2755" s="3" t="s">
        <v>1214</v>
      </c>
      <c r="Y2755" s="3" t="s">
        <v>852</v>
      </c>
      <c r="Z2755" s="3" t="str">
        <f>INDEX(业务类型!$C$4:$C$8,MATCH(纤芯!Y2755,业务类型!$B$4:$B$8,0))</f>
        <v>TWO</v>
      </c>
      <c r="AA2755" s="3" t="s">
        <v>954</v>
      </c>
    </row>
    <row r="2756" spans="1:27" ht="33" x14ac:dyDescent="0.2">
      <c r="A2756" s="3">
        <v>2753</v>
      </c>
      <c r="B2756" s="3">
        <f t="shared" si="214"/>
        <v>37017303035</v>
      </c>
      <c r="C2756" s="3" t="s">
        <v>1166</v>
      </c>
      <c r="D2756" s="3" t="s">
        <v>217</v>
      </c>
      <c r="E2756" s="3" t="str">
        <f>INDEX(光放段!$G$4:$G$237,MATCH(纤芯!G2756,光放段!$C$4:$C$237,0))</f>
        <v>山东二干|济南青岛3号管道光缆:潍坊四平路-青岛辽阳东路</v>
      </c>
      <c r="F2756" s="3">
        <f>INDEX(光放段!$I$4:$I$237,MATCH(纤芯!H2756,光放段!$B$4:$B$237,0))</f>
        <v>37017300000</v>
      </c>
      <c r="G2756" s="3" t="str">
        <f t="shared" si="210"/>
        <v>山东二干|济南青岛3号管道光缆:城阳-青岛辽阳东路</v>
      </c>
      <c r="H2756" s="3">
        <f>INDEX(光放段!$B$4:$B$237,MATCH(纤芯!G2756,光放段!$C$4:$C$237,0))</f>
        <v>37017303000</v>
      </c>
      <c r="I2756" s="3" t="str">
        <f t="shared" si="211"/>
        <v>济南青岛3号管道光缆</v>
      </c>
      <c r="J2756" s="3" t="str">
        <f>INDEX(子缆名称!$B$4:$B$29,纤芯!M2756)</f>
        <v>C缆</v>
      </c>
      <c r="K2756" s="3">
        <v>35</v>
      </c>
      <c r="L2756" s="3">
        <f t="shared" si="212"/>
        <v>11</v>
      </c>
      <c r="M2756" s="3">
        <f t="shared" si="213"/>
        <v>3</v>
      </c>
      <c r="N2756" s="3" t="s">
        <v>62</v>
      </c>
      <c r="O2756" s="3">
        <f>COUNTIF([1]局站!$D$4:$D$172,"="&amp;N2756)</f>
        <v>1</v>
      </c>
      <c r="P2756" s="3">
        <v>0</v>
      </c>
      <c r="Q2756" s="3">
        <v>0</v>
      </c>
      <c r="R2756" s="3">
        <v>0</v>
      </c>
      <c r="S2756" s="3" t="s">
        <v>154</v>
      </c>
      <c r="T2756" s="3">
        <f>COUNTIF([1]局站!$D$4:$D$172,"="&amp;S2756)</f>
        <v>1</v>
      </c>
      <c r="U2756" s="3">
        <v>0</v>
      </c>
      <c r="V2756" s="3">
        <v>0</v>
      </c>
      <c r="W2756" s="3">
        <v>0</v>
      </c>
      <c r="X2756" s="3" t="s">
        <v>1214</v>
      </c>
      <c r="Y2756" s="3" t="s">
        <v>880</v>
      </c>
      <c r="Z2756" s="3" t="str">
        <f>INDEX(业务类型!$C$4:$C$8,MATCH(纤芯!Y2756,业务类型!$B$4:$B$8,0))</f>
        <v>IDLE</v>
      </c>
      <c r="AA2756" s="3"/>
    </row>
    <row r="2757" spans="1:27" ht="33" x14ac:dyDescent="0.2">
      <c r="A2757" s="3">
        <v>2754</v>
      </c>
      <c r="B2757" s="3">
        <f t="shared" si="214"/>
        <v>37017303036</v>
      </c>
      <c r="C2757" s="3" t="s">
        <v>1166</v>
      </c>
      <c r="D2757" s="3" t="s">
        <v>217</v>
      </c>
      <c r="E2757" s="3" t="str">
        <f>INDEX(光放段!$G$4:$G$237,MATCH(纤芯!G2757,光放段!$C$4:$C$237,0))</f>
        <v>山东二干|济南青岛3号管道光缆:潍坊四平路-青岛辽阳东路</v>
      </c>
      <c r="F2757" s="3">
        <f>INDEX(光放段!$I$4:$I$237,MATCH(纤芯!H2757,光放段!$B$4:$B$237,0))</f>
        <v>37017300000</v>
      </c>
      <c r="G2757" s="3" t="str">
        <f t="shared" ref="G2757:G2820" si="215">C2757&amp;"|"&amp;D2757&amp;":"&amp;N2757&amp;"-"&amp;S2757</f>
        <v>山东二干|济南青岛3号管道光缆:城阳-青岛辽阳东路</v>
      </c>
      <c r="H2757" s="3">
        <f>INDEX(光放段!$B$4:$B$237,MATCH(纤芯!G2757,光放段!$C$4:$C$237,0))</f>
        <v>37017303000</v>
      </c>
      <c r="I2757" s="3" t="str">
        <f t="shared" ref="I2757:I2820" si="216">D2757</f>
        <v>济南青岛3号管道光缆</v>
      </c>
      <c r="J2757" s="3" t="str">
        <f>INDEX(子缆名称!$B$4:$B$29,纤芯!M2757)</f>
        <v>C缆</v>
      </c>
      <c r="K2757" s="3">
        <v>36</v>
      </c>
      <c r="L2757" s="3">
        <f t="shared" ref="L2757:L2820" si="217">MOD(K2757-1,12)+1</f>
        <v>12</v>
      </c>
      <c r="M2757" s="3">
        <f t="shared" ref="M2757:M2820" si="218">INT((K2757-1)/12)+1</f>
        <v>3</v>
      </c>
      <c r="N2757" s="3" t="s">
        <v>62</v>
      </c>
      <c r="O2757" s="3">
        <f>COUNTIF([1]局站!$D$4:$D$172,"="&amp;N2757)</f>
        <v>1</v>
      </c>
      <c r="P2757" s="3">
        <v>0</v>
      </c>
      <c r="Q2757" s="3">
        <v>0</v>
      </c>
      <c r="R2757" s="3">
        <v>0</v>
      </c>
      <c r="S2757" s="3" t="s">
        <v>154</v>
      </c>
      <c r="T2757" s="3">
        <f>COUNTIF([1]局站!$D$4:$D$172,"="&amp;S2757)</f>
        <v>1</v>
      </c>
      <c r="U2757" s="3">
        <v>0</v>
      </c>
      <c r="V2757" s="3">
        <v>0</v>
      </c>
      <c r="W2757" s="3">
        <v>0</v>
      </c>
      <c r="X2757" s="3" t="s">
        <v>1214</v>
      </c>
      <c r="Y2757" s="3" t="s">
        <v>880</v>
      </c>
      <c r="Z2757" s="3" t="str">
        <f>INDEX(业务类型!$C$4:$C$8,MATCH(纤芯!Y2757,业务类型!$B$4:$B$8,0))</f>
        <v>IDLE</v>
      </c>
      <c r="AA2757" s="3"/>
    </row>
    <row r="2758" spans="1:27" ht="33" x14ac:dyDescent="0.2">
      <c r="A2758" s="3">
        <v>2755</v>
      </c>
      <c r="B2758" s="3">
        <f t="shared" si="214"/>
        <v>37017303037</v>
      </c>
      <c r="C2758" s="3" t="s">
        <v>1166</v>
      </c>
      <c r="D2758" s="3" t="s">
        <v>217</v>
      </c>
      <c r="E2758" s="3" t="str">
        <f>INDEX(光放段!$G$4:$G$237,MATCH(纤芯!G2758,光放段!$C$4:$C$237,0))</f>
        <v>山东二干|济南青岛3号管道光缆:潍坊四平路-青岛辽阳东路</v>
      </c>
      <c r="F2758" s="3">
        <f>INDEX(光放段!$I$4:$I$237,MATCH(纤芯!H2758,光放段!$B$4:$B$237,0))</f>
        <v>37017300000</v>
      </c>
      <c r="G2758" s="3" t="str">
        <f t="shared" si="215"/>
        <v>山东二干|济南青岛3号管道光缆:城阳-青岛辽阳东路</v>
      </c>
      <c r="H2758" s="3">
        <f>INDEX(光放段!$B$4:$B$237,MATCH(纤芯!G2758,光放段!$C$4:$C$237,0))</f>
        <v>37017303000</v>
      </c>
      <c r="I2758" s="3" t="str">
        <f t="shared" si="216"/>
        <v>济南青岛3号管道光缆</v>
      </c>
      <c r="J2758" s="3" t="str">
        <f>INDEX(子缆名称!$B$4:$B$29,纤芯!M2758)</f>
        <v>D缆</v>
      </c>
      <c r="K2758" s="3">
        <v>37</v>
      </c>
      <c r="L2758" s="3">
        <f t="shared" si="217"/>
        <v>1</v>
      </c>
      <c r="M2758" s="3">
        <f t="shared" si="218"/>
        <v>4</v>
      </c>
      <c r="N2758" s="3" t="s">
        <v>62</v>
      </c>
      <c r="O2758" s="3">
        <f>COUNTIF([1]局站!$D$4:$D$172,"="&amp;N2758)</f>
        <v>1</v>
      </c>
      <c r="P2758" s="3">
        <v>0</v>
      </c>
      <c r="Q2758" s="3">
        <v>0</v>
      </c>
      <c r="R2758" s="3">
        <v>0</v>
      </c>
      <c r="S2758" s="3" t="s">
        <v>154</v>
      </c>
      <c r="T2758" s="3">
        <f>COUNTIF([1]局站!$D$4:$D$172,"="&amp;S2758)</f>
        <v>1</v>
      </c>
      <c r="U2758" s="3">
        <v>0</v>
      </c>
      <c r="V2758" s="3">
        <v>0</v>
      </c>
      <c r="W2758" s="3">
        <v>0</v>
      </c>
      <c r="X2758" s="3" t="s">
        <v>1214</v>
      </c>
      <c r="Y2758" s="3" t="s">
        <v>852</v>
      </c>
      <c r="Z2758" s="3" t="str">
        <f>INDEX(业务类型!$C$4:$C$8,MATCH(纤芯!Y2758,业务类型!$B$4:$B$8,0))</f>
        <v>TWO</v>
      </c>
      <c r="AA2758" s="3" t="s">
        <v>955</v>
      </c>
    </row>
    <row r="2759" spans="1:27" ht="33" x14ac:dyDescent="0.2">
      <c r="A2759" s="3">
        <v>2756</v>
      </c>
      <c r="B2759" s="3">
        <f t="shared" si="214"/>
        <v>37017303038</v>
      </c>
      <c r="C2759" s="3" t="s">
        <v>1166</v>
      </c>
      <c r="D2759" s="3" t="s">
        <v>217</v>
      </c>
      <c r="E2759" s="3" t="str">
        <f>INDEX(光放段!$G$4:$G$237,MATCH(纤芯!G2759,光放段!$C$4:$C$237,0))</f>
        <v>山东二干|济南青岛3号管道光缆:潍坊四平路-青岛辽阳东路</v>
      </c>
      <c r="F2759" s="3">
        <f>INDEX(光放段!$I$4:$I$237,MATCH(纤芯!H2759,光放段!$B$4:$B$237,0))</f>
        <v>37017300000</v>
      </c>
      <c r="G2759" s="3" t="str">
        <f t="shared" si="215"/>
        <v>山东二干|济南青岛3号管道光缆:城阳-青岛辽阳东路</v>
      </c>
      <c r="H2759" s="3">
        <f>INDEX(光放段!$B$4:$B$237,MATCH(纤芯!G2759,光放段!$C$4:$C$237,0))</f>
        <v>37017303000</v>
      </c>
      <c r="I2759" s="3" t="str">
        <f t="shared" si="216"/>
        <v>济南青岛3号管道光缆</v>
      </c>
      <c r="J2759" s="3" t="str">
        <f>INDEX(子缆名称!$B$4:$B$29,纤芯!M2759)</f>
        <v>D缆</v>
      </c>
      <c r="K2759" s="3">
        <v>38</v>
      </c>
      <c r="L2759" s="3">
        <f t="shared" si="217"/>
        <v>2</v>
      </c>
      <c r="M2759" s="3">
        <f t="shared" si="218"/>
        <v>4</v>
      </c>
      <c r="N2759" s="3" t="s">
        <v>62</v>
      </c>
      <c r="O2759" s="3">
        <f>COUNTIF([1]局站!$D$4:$D$172,"="&amp;N2759)</f>
        <v>1</v>
      </c>
      <c r="P2759" s="3">
        <v>0</v>
      </c>
      <c r="Q2759" s="3">
        <v>0</v>
      </c>
      <c r="R2759" s="3">
        <v>0</v>
      </c>
      <c r="S2759" s="3" t="s">
        <v>154</v>
      </c>
      <c r="T2759" s="3">
        <f>COUNTIF([1]局站!$D$4:$D$172,"="&amp;S2759)</f>
        <v>1</v>
      </c>
      <c r="U2759" s="3">
        <v>0</v>
      </c>
      <c r="V2759" s="3">
        <v>0</v>
      </c>
      <c r="W2759" s="3">
        <v>0</v>
      </c>
      <c r="X2759" s="3" t="s">
        <v>1214</v>
      </c>
      <c r="Y2759" s="3" t="s">
        <v>852</v>
      </c>
      <c r="Z2759" s="3" t="str">
        <f>INDEX(业务类型!$C$4:$C$8,MATCH(纤芯!Y2759,业务类型!$B$4:$B$8,0))</f>
        <v>TWO</v>
      </c>
      <c r="AA2759" s="3" t="s">
        <v>955</v>
      </c>
    </row>
    <row r="2760" spans="1:27" ht="33" x14ac:dyDescent="0.2">
      <c r="A2760" s="3">
        <v>2757</v>
      </c>
      <c r="B2760" s="3">
        <f t="shared" si="214"/>
        <v>37017303039</v>
      </c>
      <c r="C2760" s="3" t="s">
        <v>1166</v>
      </c>
      <c r="D2760" s="3" t="s">
        <v>217</v>
      </c>
      <c r="E2760" s="3" t="str">
        <f>INDEX(光放段!$G$4:$G$237,MATCH(纤芯!G2760,光放段!$C$4:$C$237,0))</f>
        <v>山东二干|济南青岛3号管道光缆:潍坊四平路-青岛辽阳东路</v>
      </c>
      <c r="F2760" s="3">
        <f>INDEX(光放段!$I$4:$I$237,MATCH(纤芯!H2760,光放段!$B$4:$B$237,0))</f>
        <v>37017300000</v>
      </c>
      <c r="G2760" s="3" t="str">
        <f t="shared" si="215"/>
        <v>山东二干|济南青岛3号管道光缆:城阳-青岛辽阳东路</v>
      </c>
      <c r="H2760" s="3">
        <f>INDEX(光放段!$B$4:$B$237,MATCH(纤芯!G2760,光放段!$C$4:$C$237,0))</f>
        <v>37017303000</v>
      </c>
      <c r="I2760" s="3" t="str">
        <f t="shared" si="216"/>
        <v>济南青岛3号管道光缆</v>
      </c>
      <c r="J2760" s="3" t="str">
        <f>INDEX(子缆名称!$B$4:$B$29,纤芯!M2760)</f>
        <v>D缆</v>
      </c>
      <c r="K2760" s="3">
        <v>39</v>
      </c>
      <c r="L2760" s="3">
        <f t="shared" si="217"/>
        <v>3</v>
      </c>
      <c r="M2760" s="3">
        <f t="shared" si="218"/>
        <v>4</v>
      </c>
      <c r="N2760" s="3" t="s">
        <v>62</v>
      </c>
      <c r="O2760" s="3">
        <f>COUNTIF([1]局站!$D$4:$D$172,"="&amp;N2760)</f>
        <v>1</v>
      </c>
      <c r="P2760" s="3">
        <v>0</v>
      </c>
      <c r="Q2760" s="3">
        <v>0</v>
      </c>
      <c r="R2760" s="3">
        <v>0</v>
      </c>
      <c r="S2760" s="3" t="s">
        <v>154</v>
      </c>
      <c r="T2760" s="3">
        <f>COUNTIF([1]局站!$D$4:$D$172,"="&amp;S2760)</f>
        <v>1</v>
      </c>
      <c r="U2760" s="3">
        <v>0</v>
      </c>
      <c r="V2760" s="3">
        <v>0</v>
      </c>
      <c r="W2760" s="3">
        <v>0</v>
      </c>
      <c r="X2760" s="3" t="s">
        <v>1214</v>
      </c>
      <c r="Y2760" s="3" t="s">
        <v>880</v>
      </c>
      <c r="Z2760" s="3" t="str">
        <f>INDEX(业务类型!$C$4:$C$8,MATCH(纤芯!Y2760,业务类型!$B$4:$B$8,0))</f>
        <v>IDLE</v>
      </c>
      <c r="AA2760" s="3"/>
    </row>
    <row r="2761" spans="1:27" ht="33" x14ac:dyDescent="0.2">
      <c r="A2761" s="3">
        <v>2758</v>
      </c>
      <c r="B2761" s="3">
        <f t="shared" si="214"/>
        <v>37017303040</v>
      </c>
      <c r="C2761" s="3" t="s">
        <v>1166</v>
      </c>
      <c r="D2761" s="3" t="s">
        <v>217</v>
      </c>
      <c r="E2761" s="3" t="str">
        <f>INDEX(光放段!$G$4:$G$237,MATCH(纤芯!G2761,光放段!$C$4:$C$237,0))</f>
        <v>山东二干|济南青岛3号管道光缆:潍坊四平路-青岛辽阳东路</v>
      </c>
      <c r="F2761" s="3">
        <f>INDEX(光放段!$I$4:$I$237,MATCH(纤芯!H2761,光放段!$B$4:$B$237,0))</f>
        <v>37017300000</v>
      </c>
      <c r="G2761" s="3" t="str">
        <f t="shared" si="215"/>
        <v>山东二干|济南青岛3号管道光缆:城阳-青岛辽阳东路</v>
      </c>
      <c r="H2761" s="3">
        <f>INDEX(光放段!$B$4:$B$237,MATCH(纤芯!G2761,光放段!$C$4:$C$237,0))</f>
        <v>37017303000</v>
      </c>
      <c r="I2761" s="3" t="str">
        <f t="shared" si="216"/>
        <v>济南青岛3号管道光缆</v>
      </c>
      <c r="J2761" s="3" t="str">
        <f>INDEX(子缆名称!$B$4:$B$29,纤芯!M2761)</f>
        <v>D缆</v>
      </c>
      <c r="K2761" s="3">
        <v>40</v>
      </c>
      <c r="L2761" s="3">
        <f t="shared" si="217"/>
        <v>4</v>
      </c>
      <c r="M2761" s="3">
        <f t="shared" si="218"/>
        <v>4</v>
      </c>
      <c r="N2761" s="3" t="s">
        <v>62</v>
      </c>
      <c r="O2761" s="3">
        <f>COUNTIF([1]局站!$D$4:$D$172,"="&amp;N2761)</f>
        <v>1</v>
      </c>
      <c r="P2761" s="3">
        <v>0</v>
      </c>
      <c r="Q2761" s="3">
        <v>0</v>
      </c>
      <c r="R2761" s="3">
        <v>0</v>
      </c>
      <c r="S2761" s="3" t="s">
        <v>154</v>
      </c>
      <c r="T2761" s="3">
        <f>COUNTIF([1]局站!$D$4:$D$172,"="&amp;S2761)</f>
        <v>1</v>
      </c>
      <c r="U2761" s="3">
        <v>0</v>
      </c>
      <c r="V2761" s="3">
        <v>0</v>
      </c>
      <c r="W2761" s="3">
        <v>0</v>
      </c>
      <c r="X2761" s="3" t="s">
        <v>1214</v>
      </c>
      <c r="Y2761" s="3" t="s">
        <v>880</v>
      </c>
      <c r="Z2761" s="3" t="str">
        <f>INDEX(业务类型!$C$4:$C$8,MATCH(纤芯!Y2761,业务类型!$B$4:$B$8,0))</f>
        <v>IDLE</v>
      </c>
      <c r="AA2761" s="3"/>
    </row>
    <row r="2762" spans="1:27" ht="33" x14ac:dyDescent="0.2">
      <c r="A2762" s="3">
        <v>2759</v>
      </c>
      <c r="B2762" s="3">
        <f t="shared" si="214"/>
        <v>37017303041</v>
      </c>
      <c r="C2762" s="3" t="s">
        <v>1166</v>
      </c>
      <c r="D2762" s="3" t="s">
        <v>217</v>
      </c>
      <c r="E2762" s="3" t="str">
        <f>INDEX(光放段!$G$4:$G$237,MATCH(纤芯!G2762,光放段!$C$4:$C$237,0))</f>
        <v>山东二干|济南青岛3号管道光缆:潍坊四平路-青岛辽阳东路</v>
      </c>
      <c r="F2762" s="3">
        <f>INDEX(光放段!$I$4:$I$237,MATCH(纤芯!H2762,光放段!$B$4:$B$237,0))</f>
        <v>37017300000</v>
      </c>
      <c r="G2762" s="3" t="str">
        <f t="shared" si="215"/>
        <v>山东二干|济南青岛3号管道光缆:城阳-青岛辽阳东路</v>
      </c>
      <c r="H2762" s="3">
        <f>INDEX(光放段!$B$4:$B$237,MATCH(纤芯!G2762,光放段!$C$4:$C$237,0))</f>
        <v>37017303000</v>
      </c>
      <c r="I2762" s="3" t="str">
        <f t="shared" si="216"/>
        <v>济南青岛3号管道光缆</v>
      </c>
      <c r="J2762" s="3" t="str">
        <f>INDEX(子缆名称!$B$4:$B$29,纤芯!M2762)</f>
        <v>D缆</v>
      </c>
      <c r="K2762" s="3">
        <v>41</v>
      </c>
      <c r="L2762" s="3">
        <f t="shared" si="217"/>
        <v>5</v>
      </c>
      <c r="M2762" s="3">
        <f t="shared" si="218"/>
        <v>4</v>
      </c>
      <c r="N2762" s="3" t="s">
        <v>62</v>
      </c>
      <c r="O2762" s="3">
        <f>COUNTIF([1]局站!$D$4:$D$172,"="&amp;N2762)</f>
        <v>1</v>
      </c>
      <c r="P2762" s="3">
        <v>0</v>
      </c>
      <c r="Q2762" s="3">
        <v>0</v>
      </c>
      <c r="R2762" s="3">
        <v>0</v>
      </c>
      <c r="S2762" s="3" t="s">
        <v>154</v>
      </c>
      <c r="T2762" s="3">
        <f>COUNTIF([1]局站!$D$4:$D$172,"="&amp;S2762)</f>
        <v>1</v>
      </c>
      <c r="U2762" s="3">
        <v>0</v>
      </c>
      <c r="V2762" s="3">
        <v>0</v>
      </c>
      <c r="W2762" s="3">
        <v>0</v>
      </c>
      <c r="X2762" s="3" t="s">
        <v>1214</v>
      </c>
      <c r="Y2762" s="3" t="s">
        <v>880</v>
      </c>
      <c r="Z2762" s="3" t="str">
        <f>INDEX(业务类型!$C$4:$C$8,MATCH(纤芯!Y2762,业务类型!$B$4:$B$8,0))</f>
        <v>IDLE</v>
      </c>
      <c r="AA2762" s="3"/>
    </row>
    <row r="2763" spans="1:27" ht="33" x14ac:dyDescent="0.2">
      <c r="A2763" s="3">
        <v>2760</v>
      </c>
      <c r="B2763" s="3">
        <f t="shared" si="214"/>
        <v>37017303042</v>
      </c>
      <c r="C2763" s="3" t="s">
        <v>1166</v>
      </c>
      <c r="D2763" s="3" t="s">
        <v>217</v>
      </c>
      <c r="E2763" s="3" t="str">
        <f>INDEX(光放段!$G$4:$G$237,MATCH(纤芯!G2763,光放段!$C$4:$C$237,0))</f>
        <v>山东二干|济南青岛3号管道光缆:潍坊四平路-青岛辽阳东路</v>
      </c>
      <c r="F2763" s="3">
        <f>INDEX(光放段!$I$4:$I$237,MATCH(纤芯!H2763,光放段!$B$4:$B$237,0))</f>
        <v>37017300000</v>
      </c>
      <c r="G2763" s="3" t="str">
        <f t="shared" si="215"/>
        <v>山东二干|济南青岛3号管道光缆:城阳-青岛辽阳东路</v>
      </c>
      <c r="H2763" s="3">
        <f>INDEX(光放段!$B$4:$B$237,MATCH(纤芯!G2763,光放段!$C$4:$C$237,0))</f>
        <v>37017303000</v>
      </c>
      <c r="I2763" s="3" t="str">
        <f t="shared" si="216"/>
        <v>济南青岛3号管道光缆</v>
      </c>
      <c r="J2763" s="3" t="str">
        <f>INDEX(子缆名称!$B$4:$B$29,纤芯!M2763)</f>
        <v>D缆</v>
      </c>
      <c r="K2763" s="3">
        <v>42</v>
      </c>
      <c r="L2763" s="3">
        <f t="shared" si="217"/>
        <v>6</v>
      </c>
      <c r="M2763" s="3">
        <f t="shared" si="218"/>
        <v>4</v>
      </c>
      <c r="N2763" s="3" t="s">
        <v>62</v>
      </c>
      <c r="O2763" s="3">
        <f>COUNTIF([1]局站!$D$4:$D$172,"="&amp;N2763)</f>
        <v>1</v>
      </c>
      <c r="P2763" s="3">
        <v>0</v>
      </c>
      <c r="Q2763" s="3">
        <v>0</v>
      </c>
      <c r="R2763" s="3">
        <v>0</v>
      </c>
      <c r="S2763" s="3" t="s">
        <v>154</v>
      </c>
      <c r="T2763" s="3">
        <f>COUNTIF([1]局站!$D$4:$D$172,"="&amp;S2763)</f>
        <v>1</v>
      </c>
      <c r="U2763" s="3">
        <v>0</v>
      </c>
      <c r="V2763" s="3">
        <v>0</v>
      </c>
      <c r="W2763" s="3">
        <v>0</v>
      </c>
      <c r="X2763" s="3" t="s">
        <v>1214</v>
      </c>
      <c r="Y2763" s="3" t="s">
        <v>880</v>
      </c>
      <c r="Z2763" s="3" t="str">
        <f>INDEX(业务类型!$C$4:$C$8,MATCH(纤芯!Y2763,业务类型!$B$4:$B$8,0))</f>
        <v>IDLE</v>
      </c>
      <c r="AA2763" s="3"/>
    </row>
    <row r="2764" spans="1:27" ht="33" x14ac:dyDescent="0.2">
      <c r="A2764" s="3">
        <v>2761</v>
      </c>
      <c r="B2764" s="3">
        <f t="shared" si="214"/>
        <v>37017303043</v>
      </c>
      <c r="C2764" s="3" t="s">
        <v>1166</v>
      </c>
      <c r="D2764" s="3" t="s">
        <v>217</v>
      </c>
      <c r="E2764" s="3" t="str">
        <f>INDEX(光放段!$G$4:$G$237,MATCH(纤芯!G2764,光放段!$C$4:$C$237,0))</f>
        <v>山东二干|济南青岛3号管道光缆:潍坊四平路-青岛辽阳东路</v>
      </c>
      <c r="F2764" s="3">
        <f>INDEX(光放段!$I$4:$I$237,MATCH(纤芯!H2764,光放段!$B$4:$B$237,0))</f>
        <v>37017300000</v>
      </c>
      <c r="G2764" s="3" t="str">
        <f t="shared" si="215"/>
        <v>山东二干|济南青岛3号管道光缆:城阳-青岛辽阳东路</v>
      </c>
      <c r="H2764" s="3">
        <f>INDEX(光放段!$B$4:$B$237,MATCH(纤芯!G2764,光放段!$C$4:$C$237,0))</f>
        <v>37017303000</v>
      </c>
      <c r="I2764" s="3" t="str">
        <f t="shared" si="216"/>
        <v>济南青岛3号管道光缆</v>
      </c>
      <c r="J2764" s="3" t="str">
        <f>INDEX(子缆名称!$B$4:$B$29,纤芯!M2764)</f>
        <v>D缆</v>
      </c>
      <c r="K2764" s="3">
        <v>43</v>
      </c>
      <c r="L2764" s="3">
        <f t="shared" si="217"/>
        <v>7</v>
      </c>
      <c r="M2764" s="3">
        <f t="shared" si="218"/>
        <v>4</v>
      </c>
      <c r="N2764" s="3" t="s">
        <v>62</v>
      </c>
      <c r="O2764" s="3">
        <f>COUNTIF([1]局站!$D$4:$D$172,"="&amp;N2764)</f>
        <v>1</v>
      </c>
      <c r="P2764" s="3">
        <v>0</v>
      </c>
      <c r="Q2764" s="3">
        <v>0</v>
      </c>
      <c r="R2764" s="3">
        <v>0</v>
      </c>
      <c r="S2764" s="3" t="s">
        <v>154</v>
      </c>
      <c r="T2764" s="3">
        <f>COUNTIF([1]局站!$D$4:$D$172,"="&amp;S2764)</f>
        <v>1</v>
      </c>
      <c r="U2764" s="3">
        <v>0</v>
      </c>
      <c r="V2764" s="3">
        <v>0</v>
      </c>
      <c r="W2764" s="3">
        <v>0</v>
      </c>
      <c r="X2764" s="3" t="s">
        <v>1214</v>
      </c>
      <c r="Y2764" s="3" t="s">
        <v>880</v>
      </c>
      <c r="Z2764" s="3" t="str">
        <f>INDEX(业务类型!$C$4:$C$8,MATCH(纤芯!Y2764,业务类型!$B$4:$B$8,0))</f>
        <v>IDLE</v>
      </c>
      <c r="AA2764" s="3"/>
    </row>
    <row r="2765" spans="1:27" ht="33" x14ac:dyDescent="0.2">
      <c r="A2765" s="3">
        <v>2762</v>
      </c>
      <c r="B2765" s="3">
        <f t="shared" si="214"/>
        <v>37017303044</v>
      </c>
      <c r="C2765" s="3" t="s">
        <v>1166</v>
      </c>
      <c r="D2765" s="3" t="s">
        <v>217</v>
      </c>
      <c r="E2765" s="3" t="str">
        <f>INDEX(光放段!$G$4:$G$237,MATCH(纤芯!G2765,光放段!$C$4:$C$237,0))</f>
        <v>山东二干|济南青岛3号管道光缆:潍坊四平路-青岛辽阳东路</v>
      </c>
      <c r="F2765" s="3">
        <f>INDEX(光放段!$I$4:$I$237,MATCH(纤芯!H2765,光放段!$B$4:$B$237,0))</f>
        <v>37017300000</v>
      </c>
      <c r="G2765" s="3" t="str">
        <f t="shared" si="215"/>
        <v>山东二干|济南青岛3号管道光缆:城阳-青岛辽阳东路</v>
      </c>
      <c r="H2765" s="3">
        <f>INDEX(光放段!$B$4:$B$237,MATCH(纤芯!G2765,光放段!$C$4:$C$237,0))</f>
        <v>37017303000</v>
      </c>
      <c r="I2765" s="3" t="str">
        <f t="shared" si="216"/>
        <v>济南青岛3号管道光缆</v>
      </c>
      <c r="J2765" s="3" t="str">
        <f>INDEX(子缆名称!$B$4:$B$29,纤芯!M2765)</f>
        <v>D缆</v>
      </c>
      <c r="K2765" s="3">
        <v>44</v>
      </c>
      <c r="L2765" s="3">
        <f t="shared" si="217"/>
        <v>8</v>
      </c>
      <c r="M2765" s="3">
        <f t="shared" si="218"/>
        <v>4</v>
      </c>
      <c r="N2765" s="3" t="s">
        <v>62</v>
      </c>
      <c r="O2765" s="3">
        <f>COUNTIF([1]局站!$D$4:$D$172,"="&amp;N2765)</f>
        <v>1</v>
      </c>
      <c r="P2765" s="3">
        <v>0</v>
      </c>
      <c r="Q2765" s="3">
        <v>0</v>
      </c>
      <c r="R2765" s="3">
        <v>0</v>
      </c>
      <c r="S2765" s="3" t="s">
        <v>154</v>
      </c>
      <c r="T2765" s="3">
        <f>COUNTIF([1]局站!$D$4:$D$172,"="&amp;S2765)</f>
        <v>1</v>
      </c>
      <c r="U2765" s="3">
        <v>0</v>
      </c>
      <c r="V2765" s="3">
        <v>0</v>
      </c>
      <c r="W2765" s="3">
        <v>0</v>
      </c>
      <c r="X2765" s="3" t="s">
        <v>1214</v>
      </c>
      <c r="Y2765" s="3" t="s">
        <v>880</v>
      </c>
      <c r="Z2765" s="3" t="str">
        <f>INDEX(业务类型!$C$4:$C$8,MATCH(纤芯!Y2765,业务类型!$B$4:$B$8,0))</f>
        <v>IDLE</v>
      </c>
      <c r="AA2765" s="3"/>
    </row>
    <row r="2766" spans="1:27" ht="33" x14ac:dyDescent="0.2">
      <c r="A2766" s="3">
        <v>2763</v>
      </c>
      <c r="B2766" s="3">
        <f t="shared" si="214"/>
        <v>37017303045</v>
      </c>
      <c r="C2766" s="3" t="s">
        <v>1166</v>
      </c>
      <c r="D2766" s="3" t="s">
        <v>217</v>
      </c>
      <c r="E2766" s="3" t="str">
        <f>INDEX(光放段!$G$4:$G$237,MATCH(纤芯!G2766,光放段!$C$4:$C$237,0))</f>
        <v>山东二干|济南青岛3号管道光缆:潍坊四平路-青岛辽阳东路</v>
      </c>
      <c r="F2766" s="3">
        <f>INDEX(光放段!$I$4:$I$237,MATCH(纤芯!H2766,光放段!$B$4:$B$237,0))</f>
        <v>37017300000</v>
      </c>
      <c r="G2766" s="3" t="str">
        <f t="shared" si="215"/>
        <v>山东二干|济南青岛3号管道光缆:城阳-青岛辽阳东路</v>
      </c>
      <c r="H2766" s="3">
        <f>INDEX(光放段!$B$4:$B$237,MATCH(纤芯!G2766,光放段!$C$4:$C$237,0))</f>
        <v>37017303000</v>
      </c>
      <c r="I2766" s="3" t="str">
        <f t="shared" si="216"/>
        <v>济南青岛3号管道光缆</v>
      </c>
      <c r="J2766" s="3" t="str">
        <f>INDEX(子缆名称!$B$4:$B$29,纤芯!M2766)</f>
        <v>D缆</v>
      </c>
      <c r="K2766" s="3">
        <v>45</v>
      </c>
      <c r="L2766" s="3">
        <f t="shared" si="217"/>
        <v>9</v>
      </c>
      <c r="M2766" s="3">
        <f t="shared" si="218"/>
        <v>4</v>
      </c>
      <c r="N2766" s="3" t="s">
        <v>62</v>
      </c>
      <c r="O2766" s="3">
        <f>COUNTIF([1]局站!$D$4:$D$172,"="&amp;N2766)</f>
        <v>1</v>
      </c>
      <c r="P2766" s="3">
        <v>0</v>
      </c>
      <c r="Q2766" s="3">
        <v>0</v>
      </c>
      <c r="R2766" s="3">
        <v>0</v>
      </c>
      <c r="S2766" s="3" t="s">
        <v>154</v>
      </c>
      <c r="T2766" s="3">
        <f>COUNTIF([1]局站!$D$4:$D$172,"="&amp;S2766)</f>
        <v>1</v>
      </c>
      <c r="U2766" s="3">
        <v>0</v>
      </c>
      <c r="V2766" s="3">
        <v>0</v>
      </c>
      <c r="W2766" s="3">
        <v>0</v>
      </c>
      <c r="X2766" s="3" t="s">
        <v>1214</v>
      </c>
      <c r="Y2766" s="3" t="s">
        <v>880</v>
      </c>
      <c r="Z2766" s="3" t="str">
        <f>INDEX(业务类型!$C$4:$C$8,MATCH(纤芯!Y2766,业务类型!$B$4:$B$8,0))</f>
        <v>IDLE</v>
      </c>
      <c r="AA2766" s="3"/>
    </row>
    <row r="2767" spans="1:27" ht="33" x14ac:dyDescent="0.2">
      <c r="A2767" s="3">
        <v>2764</v>
      </c>
      <c r="B2767" s="3">
        <f t="shared" si="214"/>
        <v>37017303046</v>
      </c>
      <c r="C2767" s="3" t="s">
        <v>1166</v>
      </c>
      <c r="D2767" s="3" t="s">
        <v>217</v>
      </c>
      <c r="E2767" s="3" t="str">
        <f>INDEX(光放段!$G$4:$G$237,MATCH(纤芯!G2767,光放段!$C$4:$C$237,0))</f>
        <v>山东二干|济南青岛3号管道光缆:潍坊四平路-青岛辽阳东路</v>
      </c>
      <c r="F2767" s="3">
        <f>INDEX(光放段!$I$4:$I$237,MATCH(纤芯!H2767,光放段!$B$4:$B$237,0))</f>
        <v>37017300000</v>
      </c>
      <c r="G2767" s="3" t="str">
        <f t="shared" si="215"/>
        <v>山东二干|济南青岛3号管道光缆:城阳-青岛辽阳东路</v>
      </c>
      <c r="H2767" s="3">
        <f>INDEX(光放段!$B$4:$B$237,MATCH(纤芯!G2767,光放段!$C$4:$C$237,0))</f>
        <v>37017303000</v>
      </c>
      <c r="I2767" s="3" t="str">
        <f t="shared" si="216"/>
        <v>济南青岛3号管道光缆</v>
      </c>
      <c r="J2767" s="3" t="str">
        <f>INDEX(子缆名称!$B$4:$B$29,纤芯!M2767)</f>
        <v>D缆</v>
      </c>
      <c r="K2767" s="3">
        <v>46</v>
      </c>
      <c r="L2767" s="3">
        <f t="shared" si="217"/>
        <v>10</v>
      </c>
      <c r="M2767" s="3">
        <f t="shared" si="218"/>
        <v>4</v>
      </c>
      <c r="N2767" s="3" t="s">
        <v>62</v>
      </c>
      <c r="O2767" s="3">
        <f>COUNTIF([1]局站!$D$4:$D$172,"="&amp;N2767)</f>
        <v>1</v>
      </c>
      <c r="P2767" s="3">
        <v>0</v>
      </c>
      <c r="Q2767" s="3">
        <v>0</v>
      </c>
      <c r="R2767" s="3">
        <v>0</v>
      </c>
      <c r="S2767" s="3" t="s">
        <v>154</v>
      </c>
      <c r="T2767" s="3">
        <f>COUNTIF([1]局站!$D$4:$D$172,"="&amp;S2767)</f>
        <v>1</v>
      </c>
      <c r="U2767" s="3">
        <v>0</v>
      </c>
      <c r="V2767" s="3">
        <v>0</v>
      </c>
      <c r="W2767" s="3">
        <v>0</v>
      </c>
      <c r="X2767" s="3" t="s">
        <v>1214</v>
      </c>
      <c r="Y2767" s="3" t="s">
        <v>880</v>
      </c>
      <c r="Z2767" s="3" t="str">
        <f>INDEX(业务类型!$C$4:$C$8,MATCH(纤芯!Y2767,业务类型!$B$4:$B$8,0))</f>
        <v>IDLE</v>
      </c>
      <c r="AA2767" s="3"/>
    </row>
    <row r="2768" spans="1:27" ht="33" x14ac:dyDescent="0.2">
      <c r="A2768" s="3">
        <v>2765</v>
      </c>
      <c r="B2768" s="3">
        <f t="shared" si="214"/>
        <v>37017303047</v>
      </c>
      <c r="C2768" s="3" t="s">
        <v>1166</v>
      </c>
      <c r="D2768" s="3" t="s">
        <v>217</v>
      </c>
      <c r="E2768" s="3" t="str">
        <f>INDEX(光放段!$G$4:$G$237,MATCH(纤芯!G2768,光放段!$C$4:$C$237,0))</f>
        <v>山东二干|济南青岛3号管道光缆:潍坊四平路-青岛辽阳东路</v>
      </c>
      <c r="F2768" s="3">
        <f>INDEX(光放段!$I$4:$I$237,MATCH(纤芯!H2768,光放段!$B$4:$B$237,0))</f>
        <v>37017300000</v>
      </c>
      <c r="G2768" s="3" t="str">
        <f t="shared" si="215"/>
        <v>山东二干|济南青岛3号管道光缆:城阳-青岛辽阳东路</v>
      </c>
      <c r="H2768" s="3">
        <f>INDEX(光放段!$B$4:$B$237,MATCH(纤芯!G2768,光放段!$C$4:$C$237,0))</f>
        <v>37017303000</v>
      </c>
      <c r="I2768" s="3" t="str">
        <f t="shared" si="216"/>
        <v>济南青岛3号管道光缆</v>
      </c>
      <c r="J2768" s="3" t="str">
        <f>INDEX(子缆名称!$B$4:$B$29,纤芯!M2768)</f>
        <v>D缆</v>
      </c>
      <c r="K2768" s="3">
        <v>47</v>
      </c>
      <c r="L2768" s="3">
        <f t="shared" si="217"/>
        <v>11</v>
      </c>
      <c r="M2768" s="3">
        <f t="shared" si="218"/>
        <v>4</v>
      </c>
      <c r="N2768" s="3" t="s">
        <v>62</v>
      </c>
      <c r="O2768" s="3">
        <f>COUNTIF([1]局站!$D$4:$D$172,"="&amp;N2768)</f>
        <v>1</v>
      </c>
      <c r="P2768" s="3">
        <v>0</v>
      </c>
      <c r="Q2768" s="3">
        <v>0</v>
      </c>
      <c r="R2768" s="3">
        <v>0</v>
      </c>
      <c r="S2768" s="3" t="s">
        <v>154</v>
      </c>
      <c r="T2768" s="3">
        <f>COUNTIF([1]局站!$D$4:$D$172,"="&amp;S2768)</f>
        <v>1</v>
      </c>
      <c r="U2768" s="3">
        <v>0</v>
      </c>
      <c r="V2768" s="3">
        <v>0</v>
      </c>
      <c r="W2768" s="3">
        <v>0</v>
      </c>
      <c r="X2768" s="3" t="s">
        <v>1214</v>
      </c>
      <c r="Y2768" s="3" t="s">
        <v>880</v>
      </c>
      <c r="Z2768" s="3" t="str">
        <f>INDEX(业务类型!$C$4:$C$8,MATCH(纤芯!Y2768,业务类型!$B$4:$B$8,0))</f>
        <v>IDLE</v>
      </c>
      <c r="AA2768" s="3"/>
    </row>
    <row r="2769" spans="1:27" ht="33" x14ac:dyDescent="0.2">
      <c r="A2769" s="3">
        <v>2766</v>
      </c>
      <c r="B2769" s="3">
        <f t="shared" si="214"/>
        <v>37017303048</v>
      </c>
      <c r="C2769" s="3" t="s">
        <v>1166</v>
      </c>
      <c r="D2769" s="3" t="s">
        <v>217</v>
      </c>
      <c r="E2769" s="3" t="str">
        <f>INDEX(光放段!$G$4:$G$237,MATCH(纤芯!G2769,光放段!$C$4:$C$237,0))</f>
        <v>山东二干|济南青岛3号管道光缆:潍坊四平路-青岛辽阳东路</v>
      </c>
      <c r="F2769" s="3">
        <f>INDEX(光放段!$I$4:$I$237,MATCH(纤芯!H2769,光放段!$B$4:$B$237,0))</f>
        <v>37017300000</v>
      </c>
      <c r="G2769" s="3" t="str">
        <f t="shared" si="215"/>
        <v>山东二干|济南青岛3号管道光缆:城阳-青岛辽阳东路</v>
      </c>
      <c r="H2769" s="3">
        <f>INDEX(光放段!$B$4:$B$237,MATCH(纤芯!G2769,光放段!$C$4:$C$237,0))</f>
        <v>37017303000</v>
      </c>
      <c r="I2769" s="3" t="str">
        <f t="shared" si="216"/>
        <v>济南青岛3号管道光缆</v>
      </c>
      <c r="J2769" s="3" t="str">
        <f>INDEX(子缆名称!$B$4:$B$29,纤芯!M2769)</f>
        <v>D缆</v>
      </c>
      <c r="K2769" s="3">
        <v>48</v>
      </c>
      <c r="L2769" s="3">
        <f t="shared" si="217"/>
        <v>12</v>
      </c>
      <c r="M2769" s="3">
        <f t="shared" si="218"/>
        <v>4</v>
      </c>
      <c r="N2769" s="3" t="s">
        <v>62</v>
      </c>
      <c r="O2769" s="3">
        <f>COUNTIF([1]局站!$D$4:$D$172,"="&amp;N2769)</f>
        <v>1</v>
      </c>
      <c r="P2769" s="3">
        <v>0</v>
      </c>
      <c r="Q2769" s="3">
        <v>0</v>
      </c>
      <c r="R2769" s="3">
        <v>0</v>
      </c>
      <c r="S2769" s="3" t="s">
        <v>154</v>
      </c>
      <c r="T2769" s="3">
        <f>COUNTIF([1]局站!$D$4:$D$172,"="&amp;S2769)</f>
        <v>1</v>
      </c>
      <c r="U2769" s="3">
        <v>0</v>
      </c>
      <c r="V2769" s="3">
        <v>0</v>
      </c>
      <c r="W2769" s="3">
        <v>0</v>
      </c>
      <c r="X2769" s="3" t="s">
        <v>1214</v>
      </c>
      <c r="Y2769" s="3" t="s">
        <v>880</v>
      </c>
      <c r="Z2769" s="3" t="str">
        <f>INDEX(业务类型!$C$4:$C$8,MATCH(纤芯!Y2769,业务类型!$B$4:$B$8,0))</f>
        <v>IDLE</v>
      </c>
      <c r="AA2769" s="3"/>
    </row>
    <row r="2770" spans="1:27" ht="33" x14ac:dyDescent="0.2">
      <c r="A2770" s="3">
        <v>2767</v>
      </c>
      <c r="B2770" s="3">
        <f t="shared" si="214"/>
        <v>37017303049</v>
      </c>
      <c r="C2770" s="3" t="s">
        <v>1166</v>
      </c>
      <c r="D2770" s="3" t="s">
        <v>217</v>
      </c>
      <c r="E2770" s="3" t="str">
        <f>INDEX(光放段!$G$4:$G$237,MATCH(纤芯!G2770,光放段!$C$4:$C$237,0))</f>
        <v>山东二干|济南青岛3号管道光缆:潍坊四平路-青岛辽阳东路</v>
      </c>
      <c r="F2770" s="3">
        <f>INDEX(光放段!$I$4:$I$237,MATCH(纤芯!H2770,光放段!$B$4:$B$237,0))</f>
        <v>37017300000</v>
      </c>
      <c r="G2770" s="3" t="str">
        <f t="shared" si="215"/>
        <v>山东二干|济南青岛3号管道光缆:城阳-青岛辽阳东路</v>
      </c>
      <c r="H2770" s="3">
        <f>INDEX(光放段!$B$4:$B$237,MATCH(纤芯!G2770,光放段!$C$4:$C$237,0))</f>
        <v>37017303000</v>
      </c>
      <c r="I2770" s="3" t="str">
        <f t="shared" si="216"/>
        <v>济南青岛3号管道光缆</v>
      </c>
      <c r="J2770" s="3" t="str">
        <f>INDEX(子缆名称!$B$4:$B$29,纤芯!M2770)</f>
        <v>E缆</v>
      </c>
      <c r="K2770" s="3">
        <v>49</v>
      </c>
      <c r="L2770" s="3">
        <f t="shared" si="217"/>
        <v>1</v>
      </c>
      <c r="M2770" s="3">
        <f t="shared" si="218"/>
        <v>5</v>
      </c>
      <c r="N2770" s="3" t="s">
        <v>62</v>
      </c>
      <c r="O2770" s="3">
        <f>COUNTIF([1]局站!$D$4:$D$172,"="&amp;N2770)</f>
        <v>1</v>
      </c>
      <c r="P2770" s="3">
        <v>0</v>
      </c>
      <c r="Q2770" s="3">
        <v>0</v>
      </c>
      <c r="R2770" s="3">
        <v>0</v>
      </c>
      <c r="S2770" s="3" t="s">
        <v>154</v>
      </c>
      <c r="T2770" s="3">
        <f>COUNTIF([1]局站!$D$4:$D$172,"="&amp;S2770)</f>
        <v>1</v>
      </c>
      <c r="U2770" s="3">
        <v>0</v>
      </c>
      <c r="V2770" s="3">
        <v>0</v>
      </c>
      <c r="W2770" s="3">
        <v>0</v>
      </c>
      <c r="X2770" s="3" t="s">
        <v>1214</v>
      </c>
      <c r="Y2770" s="3" t="s">
        <v>881</v>
      </c>
      <c r="Z2770" s="3" t="str">
        <f>INDEX(业务类型!$C$4:$C$8,MATCH(纤芯!Y2770,业务类型!$B$4:$B$8,0))</f>
        <v>OTHER</v>
      </c>
      <c r="AA2770" s="3" t="s">
        <v>882</v>
      </c>
    </row>
    <row r="2771" spans="1:27" ht="33" x14ac:dyDescent="0.2">
      <c r="A2771" s="3">
        <v>2768</v>
      </c>
      <c r="B2771" s="3">
        <f t="shared" si="214"/>
        <v>37017303050</v>
      </c>
      <c r="C2771" s="3" t="s">
        <v>1166</v>
      </c>
      <c r="D2771" s="3" t="s">
        <v>217</v>
      </c>
      <c r="E2771" s="3" t="str">
        <f>INDEX(光放段!$G$4:$G$237,MATCH(纤芯!G2771,光放段!$C$4:$C$237,0))</f>
        <v>山东二干|济南青岛3号管道光缆:潍坊四平路-青岛辽阳东路</v>
      </c>
      <c r="F2771" s="3">
        <f>INDEX(光放段!$I$4:$I$237,MATCH(纤芯!H2771,光放段!$B$4:$B$237,0))</f>
        <v>37017300000</v>
      </c>
      <c r="G2771" s="3" t="str">
        <f t="shared" si="215"/>
        <v>山东二干|济南青岛3号管道光缆:城阳-青岛辽阳东路</v>
      </c>
      <c r="H2771" s="3">
        <f>INDEX(光放段!$B$4:$B$237,MATCH(纤芯!G2771,光放段!$C$4:$C$237,0))</f>
        <v>37017303000</v>
      </c>
      <c r="I2771" s="3" t="str">
        <f t="shared" si="216"/>
        <v>济南青岛3号管道光缆</v>
      </c>
      <c r="J2771" s="3" t="str">
        <f>INDEX(子缆名称!$B$4:$B$29,纤芯!M2771)</f>
        <v>E缆</v>
      </c>
      <c r="K2771" s="3">
        <v>50</v>
      </c>
      <c r="L2771" s="3">
        <f t="shared" si="217"/>
        <v>2</v>
      </c>
      <c r="M2771" s="3">
        <f t="shared" si="218"/>
        <v>5</v>
      </c>
      <c r="N2771" s="3" t="s">
        <v>62</v>
      </c>
      <c r="O2771" s="3">
        <f>COUNTIF([1]局站!$D$4:$D$172,"="&amp;N2771)</f>
        <v>1</v>
      </c>
      <c r="P2771" s="3">
        <v>0</v>
      </c>
      <c r="Q2771" s="3">
        <v>0</v>
      </c>
      <c r="R2771" s="3">
        <v>0</v>
      </c>
      <c r="S2771" s="3" t="s">
        <v>154</v>
      </c>
      <c r="T2771" s="3">
        <f>COUNTIF([1]局站!$D$4:$D$172,"="&amp;S2771)</f>
        <v>1</v>
      </c>
      <c r="U2771" s="3">
        <v>0</v>
      </c>
      <c r="V2771" s="3">
        <v>0</v>
      </c>
      <c r="W2771" s="3">
        <v>0</v>
      </c>
      <c r="X2771" s="3" t="s">
        <v>1214</v>
      </c>
      <c r="Y2771" s="3" t="s">
        <v>881</v>
      </c>
      <c r="Z2771" s="3" t="str">
        <f>INDEX(业务类型!$C$4:$C$8,MATCH(纤芯!Y2771,业务类型!$B$4:$B$8,0))</f>
        <v>OTHER</v>
      </c>
      <c r="AA2771" s="3" t="s">
        <v>882</v>
      </c>
    </row>
    <row r="2772" spans="1:27" ht="33" x14ac:dyDescent="0.2">
      <c r="A2772" s="3">
        <v>2769</v>
      </c>
      <c r="B2772" s="3">
        <f t="shared" si="214"/>
        <v>37017303051</v>
      </c>
      <c r="C2772" s="3" t="s">
        <v>1166</v>
      </c>
      <c r="D2772" s="3" t="s">
        <v>217</v>
      </c>
      <c r="E2772" s="3" t="str">
        <f>INDEX(光放段!$G$4:$G$237,MATCH(纤芯!G2772,光放段!$C$4:$C$237,0))</f>
        <v>山东二干|济南青岛3号管道光缆:潍坊四平路-青岛辽阳东路</v>
      </c>
      <c r="F2772" s="3">
        <f>INDEX(光放段!$I$4:$I$237,MATCH(纤芯!H2772,光放段!$B$4:$B$237,0))</f>
        <v>37017300000</v>
      </c>
      <c r="G2772" s="3" t="str">
        <f t="shared" si="215"/>
        <v>山东二干|济南青岛3号管道光缆:城阳-青岛辽阳东路</v>
      </c>
      <c r="H2772" s="3">
        <f>INDEX(光放段!$B$4:$B$237,MATCH(纤芯!G2772,光放段!$C$4:$C$237,0))</f>
        <v>37017303000</v>
      </c>
      <c r="I2772" s="3" t="str">
        <f t="shared" si="216"/>
        <v>济南青岛3号管道光缆</v>
      </c>
      <c r="J2772" s="3" t="str">
        <f>INDEX(子缆名称!$B$4:$B$29,纤芯!M2772)</f>
        <v>E缆</v>
      </c>
      <c r="K2772" s="3">
        <v>51</v>
      </c>
      <c r="L2772" s="3">
        <f t="shared" si="217"/>
        <v>3</v>
      </c>
      <c r="M2772" s="3">
        <f t="shared" si="218"/>
        <v>5</v>
      </c>
      <c r="N2772" s="3" t="s">
        <v>62</v>
      </c>
      <c r="O2772" s="3">
        <f>COUNTIF([1]局站!$D$4:$D$172,"="&amp;N2772)</f>
        <v>1</v>
      </c>
      <c r="P2772" s="3">
        <v>0</v>
      </c>
      <c r="Q2772" s="3">
        <v>0</v>
      </c>
      <c r="R2772" s="3">
        <v>0</v>
      </c>
      <c r="S2772" s="3" t="s">
        <v>154</v>
      </c>
      <c r="T2772" s="3">
        <f>COUNTIF([1]局站!$D$4:$D$172,"="&amp;S2772)</f>
        <v>1</v>
      </c>
      <c r="U2772" s="3">
        <v>0</v>
      </c>
      <c r="V2772" s="3">
        <v>0</v>
      </c>
      <c r="W2772" s="3">
        <v>0</v>
      </c>
      <c r="X2772" s="3" t="s">
        <v>1214</v>
      </c>
      <c r="Y2772" s="3" t="s">
        <v>880</v>
      </c>
      <c r="Z2772" s="3" t="str">
        <f>INDEX(业务类型!$C$4:$C$8,MATCH(纤芯!Y2772,业务类型!$B$4:$B$8,0))</f>
        <v>IDLE</v>
      </c>
      <c r="AA2772" s="3"/>
    </row>
    <row r="2773" spans="1:27" ht="33" x14ac:dyDescent="0.2">
      <c r="A2773" s="3">
        <v>2770</v>
      </c>
      <c r="B2773" s="3">
        <f t="shared" ref="B2773:B2836" si="219">H2773+K2773</f>
        <v>37017303052</v>
      </c>
      <c r="C2773" s="3" t="s">
        <v>1166</v>
      </c>
      <c r="D2773" s="3" t="s">
        <v>217</v>
      </c>
      <c r="E2773" s="3" t="str">
        <f>INDEX(光放段!$G$4:$G$237,MATCH(纤芯!G2773,光放段!$C$4:$C$237,0))</f>
        <v>山东二干|济南青岛3号管道光缆:潍坊四平路-青岛辽阳东路</v>
      </c>
      <c r="F2773" s="3">
        <f>INDEX(光放段!$I$4:$I$237,MATCH(纤芯!H2773,光放段!$B$4:$B$237,0))</f>
        <v>37017300000</v>
      </c>
      <c r="G2773" s="3" t="str">
        <f t="shared" si="215"/>
        <v>山东二干|济南青岛3号管道光缆:城阳-青岛辽阳东路</v>
      </c>
      <c r="H2773" s="3">
        <f>INDEX(光放段!$B$4:$B$237,MATCH(纤芯!G2773,光放段!$C$4:$C$237,0))</f>
        <v>37017303000</v>
      </c>
      <c r="I2773" s="3" t="str">
        <f t="shared" si="216"/>
        <v>济南青岛3号管道光缆</v>
      </c>
      <c r="J2773" s="3" t="str">
        <f>INDEX(子缆名称!$B$4:$B$29,纤芯!M2773)</f>
        <v>E缆</v>
      </c>
      <c r="K2773" s="3">
        <v>52</v>
      </c>
      <c r="L2773" s="3">
        <f t="shared" si="217"/>
        <v>4</v>
      </c>
      <c r="M2773" s="3">
        <f t="shared" si="218"/>
        <v>5</v>
      </c>
      <c r="N2773" s="3" t="s">
        <v>62</v>
      </c>
      <c r="O2773" s="3">
        <f>COUNTIF([1]局站!$D$4:$D$172,"="&amp;N2773)</f>
        <v>1</v>
      </c>
      <c r="P2773" s="3">
        <v>0</v>
      </c>
      <c r="Q2773" s="3">
        <v>0</v>
      </c>
      <c r="R2773" s="3">
        <v>0</v>
      </c>
      <c r="S2773" s="3" t="s">
        <v>154</v>
      </c>
      <c r="T2773" s="3">
        <f>COUNTIF([1]局站!$D$4:$D$172,"="&amp;S2773)</f>
        <v>1</v>
      </c>
      <c r="U2773" s="3">
        <v>0</v>
      </c>
      <c r="V2773" s="3">
        <v>0</v>
      </c>
      <c r="W2773" s="3">
        <v>0</v>
      </c>
      <c r="X2773" s="3" t="s">
        <v>1214</v>
      </c>
      <c r="Y2773" s="3" t="s">
        <v>880</v>
      </c>
      <c r="Z2773" s="3" t="str">
        <f>INDEX(业务类型!$C$4:$C$8,MATCH(纤芯!Y2773,业务类型!$B$4:$B$8,0))</f>
        <v>IDLE</v>
      </c>
      <c r="AA2773" s="3"/>
    </row>
    <row r="2774" spans="1:27" ht="33" x14ac:dyDescent="0.2">
      <c r="A2774" s="3">
        <v>2771</v>
      </c>
      <c r="B2774" s="3">
        <f t="shared" si="219"/>
        <v>37017303053</v>
      </c>
      <c r="C2774" s="3" t="s">
        <v>1166</v>
      </c>
      <c r="D2774" s="3" t="s">
        <v>217</v>
      </c>
      <c r="E2774" s="3" t="str">
        <f>INDEX(光放段!$G$4:$G$237,MATCH(纤芯!G2774,光放段!$C$4:$C$237,0))</f>
        <v>山东二干|济南青岛3号管道光缆:潍坊四平路-青岛辽阳东路</v>
      </c>
      <c r="F2774" s="3">
        <f>INDEX(光放段!$I$4:$I$237,MATCH(纤芯!H2774,光放段!$B$4:$B$237,0))</f>
        <v>37017300000</v>
      </c>
      <c r="G2774" s="3" t="str">
        <f t="shared" si="215"/>
        <v>山东二干|济南青岛3号管道光缆:城阳-青岛辽阳东路</v>
      </c>
      <c r="H2774" s="3">
        <f>INDEX(光放段!$B$4:$B$237,MATCH(纤芯!G2774,光放段!$C$4:$C$237,0))</f>
        <v>37017303000</v>
      </c>
      <c r="I2774" s="3" t="str">
        <f t="shared" si="216"/>
        <v>济南青岛3号管道光缆</v>
      </c>
      <c r="J2774" s="3" t="str">
        <f>INDEX(子缆名称!$B$4:$B$29,纤芯!M2774)</f>
        <v>E缆</v>
      </c>
      <c r="K2774" s="3">
        <v>53</v>
      </c>
      <c r="L2774" s="3">
        <f t="shared" si="217"/>
        <v>5</v>
      </c>
      <c r="M2774" s="3">
        <f t="shared" si="218"/>
        <v>5</v>
      </c>
      <c r="N2774" s="3" t="s">
        <v>62</v>
      </c>
      <c r="O2774" s="3">
        <f>COUNTIF([1]局站!$D$4:$D$172,"="&amp;N2774)</f>
        <v>1</v>
      </c>
      <c r="P2774" s="3">
        <v>0</v>
      </c>
      <c r="Q2774" s="3">
        <v>0</v>
      </c>
      <c r="R2774" s="3">
        <v>0</v>
      </c>
      <c r="S2774" s="3" t="s">
        <v>154</v>
      </c>
      <c r="T2774" s="3">
        <f>COUNTIF([1]局站!$D$4:$D$172,"="&amp;S2774)</f>
        <v>1</v>
      </c>
      <c r="U2774" s="3">
        <v>0</v>
      </c>
      <c r="V2774" s="3">
        <v>0</v>
      </c>
      <c r="W2774" s="3">
        <v>0</v>
      </c>
      <c r="X2774" s="3" t="s">
        <v>1214</v>
      </c>
      <c r="Y2774" s="3" t="s">
        <v>880</v>
      </c>
      <c r="Z2774" s="3" t="str">
        <f>INDEX(业务类型!$C$4:$C$8,MATCH(纤芯!Y2774,业务类型!$B$4:$B$8,0))</f>
        <v>IDLE</v>
      </c>
      <c r="AA2774" s="3"/>
    </row>
    <row r="2775" spans="1:27" ht="33" x14ac:dyDescent="0.2">
      <c r="A2775" s="3">
        <v>2772</v>
      </c>
      <c r="B2775" s="3">
        <f t="shared" si="219"/>
        <v>37017303054</v>
      </c>
      <c r="C2775" s="3" t="s">
        <v>1166</v>
      </c>
      <c r="D2775" s="3" t="s">
        <v>217</v>
      </c>
      <c r="E2775" s="3" t="str">
        <f>INDEX(光放段!$G$4:$G$237,MATCH(纤芯!G2775,光放段!$C$4:$C$237,0))</f>
        <v>山东二干|济南青岛3号管道光缆:潍坊四平路-青岛辽阳东路</v>
      </c>
      <c r="F2775" s="3">
        <f>INDEX(光放段!$I$4:$I$237,MATCH(纤芯!H2775,光放段!$B$4:$B$237,0))</f>
        <v>37017300000</v>
      </c>
      <c r="G2775" s="3" t="str">
        <f t="shared" si="215"/>
        <v>山东二干|济南青岛3号管道光缆:城阳-青岛辽阳东路</v>
      </c>
      <c r="H2775" s="3">
        <f>INDEX(光放段!$B$4:$B$237,MATCH(纤芯!G2775,光放段!$C$4:$C$237,0))</f>
        <v>37017303000</v>
      </c>
      <c r="I2775" s="3" t="str">
        <f t="shared" si="216"/>
        <v>济南青岛3号管道光缆</v>
      </c>
      <c r="J2775" s="3" t="str">
        <f>INDEX(子缆名称!$B$4:$B$29,纤芯!M2775)</f>
        <v>E缆</v>
      </c>
      <c r="K2775" s="3">
        <v>54</v>
      </c>
      <c r="L2775" s="3">
        <f t="shared" si="217"/>
        <v>6</v>
      </c>
      <c r="M2775" s="3">
        <f t="shared" si="218"/>
        <v>5</v>
      </c>
      <c r="N2775" s="3" t="s">
        <v>62</v>
      </c>
      <c r="O2775" s="3">
        <f>COUNTIF([1]局站!$D$4:$D$172,"="&amp;N2775)</f>
        <v>1</v>
      </c>
      <c r="P2775" s="3">
        <v>0</v>
      </c>
      <c r="Q2775" s="3">
        <v>0</v>
      </c>
      <c r="R2775" s="3">
        <v>0</v>
      </c>
      <c r="S2775" s="3" t="s">
        <v>154</v>
      </c>
      <c r="T2775" s="3">
        <f>COUNTIF([1]局站!$D$4:$D$172,"="&amp;S2775)</f>
        <v>1</v>
      </c>
      <c r="U2775" s="3">
        <v>0</v>
      </c>
      <c r="V2775" s="3">
        <v>0</v>
      </c>
      <c r="W2775" s="3">
        <v>0</v>
      </c>
      <c r="X2775" s="3" t="s">
        <v>1214</v>
      </c>
      <c r="Y2775" s="3" t="s">
        <v>880</v>
      </c>
      <c r="Z2775" s="3" t="str">
        <f>INDEX(业务类型!$C$4:$C$8,MATCH(纤芯!Y2775,业务类型!$B$4:$B$8,0))</f>
        <v>IDLE</v>
      </c>
      <c r="AA2775" s="3"/>
    </row>
    <row r="2776" spans="1:27" ht="33" x14ac:dyDescent="0.2">
      <c r="A2776" s="3">
        <v>2773</v>
      </c>
      <c r="B2776" s="3">
        <f t="shared" si="219"/>
        <v>37017303055</v>
      </c>
      <c r="C2776" s="3" t="s">
        <v>1166</v>
      </c>
      <c r="D2776" s="3" t="s">
        <v>217</v>
      </c>
      <c r="E2776" s="3" t="str">
        <f>INDEX(光放段!$G$4:$G$237,MATCH(纤芯!G2776,光放段!$C$4:$C$237,0))</f>
        <v>山东二干|济南青岛3号管道光缆:潍坊四平路-青岛辽阳东路</v>
      </c>
      <c r="F2776" s="3">
        <f>INDEX(光放段!$I$4:$I$237,MATCH(纤芯!H2776,光放段!$B$4:$B$237,0))</f>
        <v>37017300000</v>
      </c>
      <c r="G2776" s="3" t="str">
        <f t="shared" si="215"/>
        <v>山东二干|济南青岛3号管道光缆:城阳-青岛辽阳东路</v>
      </c>
      <c r="H2776" s="3">
        <f>INDEX(光放段!$B$4:$B$237,MATCH(纤芯!G2776,光放段!$C$4:$C$237,0))</f>
        <v>37017303000</v>
      </c>
      <c r="I2776" s="3" t="str">
        <f t="shared" si="216"/>
        <v>济南青岛3号管道光缆</v>
      </c>
      <c r="J2776" s="3" t="str">
        <f>INDEX(子缆名称!$B$4:$B$29,纤芯!M2776)</f>
        <v>E缆</v>
      </c>
      <c r="K2776" s="3">
        <v>55</v>
      </c>
      <c r="L2776" s="3">
        <f t="shared" si="217"/>
        <v>7</v>
      </c>
      <c r="M2776" s="3">
        <f t="shared" si="218"/>
        <v>5</v>
      </c>
      <c r="N2776" s="3" t="s">
        <v>62</v>
      </c>
      <c r="O2776" s="3">
        <f>COUNTIF([1]局站!$D$4:$D$172,"="&amp;N2776)</f>
        <v>1</v>
      </c>
      <c r="P2776" s="3">
        <v>0</v>
      </c>
      <c r="Q2776" s="3">
        <v>0</v>
      </c>
      <c r="R2776" s="3">
        <v>0</v>
      </c>
      <c r="S2776" s="3" t="s">
        <v>154</v>
      </c>
      <c r="T2776" s="3">
        <f>COUNTIF([1]局站!$D$4:$D$172,"="&amp;S2776)</f>
        <v>1</v>
      </c>
      <c r="U2776" s="3">
        <v>0</v>
      </c>
      <c r="V2776" s="3">
        <v>0</v>
      </c>
      <c r="W2776" s="3">
        <v>0</v>
      </c>
      <c r="X2776" s="3" t="s">
        <v>1214</v>
      </c>
      <c r="Y2776" s="3" t="s">
        <v>880</v>
      </c>
      <c r="Z2776" s="3" t="str">
        <f>INDEX(业务类型!$C$4:$C$8,MATCH(纤芯!Y2776,业务类型!$B$4:$B$8,0))</f>
        <v>IDLE</v>
      </c>
      <c r="AA2776" s="3"/>
    </row>
    <row r="2777" spans="1:27" ht="33" x14ac:dyDescent="0.2">
      <c r="A2777" s="3">
        <v>2774</v>
      </c>
      <c r="B2777" s="3">
        <f t="shared" si="219"/>
        <v>37017303056</v>
      </c>
      <c r="C2777" s="3" t="s">
        <v>1166</v>
      </c>
      <c r="D2777" s="3" t="s">
        <v>217</v>
      </c>
      <c r="E2777" s="3" t="str">
        <f>INDEX(光放段!$G$4:$G$237,MATCH(纤芯!G2777,光放段!$C$4:$C$237,0))</f>
        <v>山东二干|济南青岛3号管道光缆:潍坊四平路-青岛辽阳东路</v>
      </c>
      <c r="F2777" s="3">
        <f>INDEX(光放段!$I$4:$I$237,MATCH(纤芯!H2777,光放段!$B$4:$B$237,0))</f>
        <v>37017300000</v>
      </c>
      <c r="G2777" s="3" t="str">
        <f t="shared" si="215"/>
        <v>山东二干|济南青岛3号管道光缆:城阳-青岛辽阳东路</v>
      </c>
      <c r="H2777" s="3">
        <f>INDEX(光放段!$B$4:$B$237,MATCH(纤芯!G2777,光放段!$C$4:$C$237,0))</f>
        <v>37017303000</v>
      </c>
      <c r="I2777" s="3" t="str">
        <f t="shared" si="216"/>
        <v>济南青岛3号管道光缆</v>
      </c>
      <c r="J2777" s="3" t="str">
        <f>INDEX(子缆名称!$B$4:$B$29,纤芯!M2777)</f>
        <v>E缆</v>
      </c>
      <c r="K2777" s="3">
        <v>56</v>
      </c>
      <c r="L2777" s="3">
        <f t="shared" si="217"/>
        <v>8</v>
      </c>
      <c r="M2777" s="3">
        <f t="shared" si="218"/>
        <v>5</v>
      </c>
      <c r="N2777" s="3" t="s">
        <v>62</v>
      </c>
      <c r="O2777" s="3">
        <f>COUNTIF([1]局站!$D$4:$D$172,"="&amp;N2777)</f>
        <v>1</v>
      </c>
      <c r="P2777" s="3">
        <v>0</v>
      </c>
      <c r="Q2777" s="3">
        <v>0</v>
      </c>
      <c r="R2777" s="3">
        <v>0</v>
      </c>
      <c r="S2777" s="3" t="s">
        <v>154</v>
      </c>
      <c r="T2777" s="3">
        <f>COUNTIF([1]局站!$D$4:$D$172,"="&amp;S2777)</f>
        <v>1</v>
      </c>
      <c r="U2777" s="3">
        <v>0</v>
      </c>
      <c r="V2777" s="3">
        <v>0</v>
      </c>
      <c r="W2777" s="3">
        <v>0</v>
      </c>
      <c r="X2777" s="3" t="s">
        <v>1214</v>
      </c>
      <c r="Y2777" s="3" t="s">
        <v>880</v>
      </c>
      <c r="Z2777" s="3" t="str">
        <f>INDEX(业务类型!$C$4:$C$8,MATCH(纤芯!Y2777,业务类型!$B$4:$B$8,0))</f>
        <v>IDLE</v>
      </c>
      <c r="AA2777" s="3"/>
    </row>
    <row r="2778" spans="1:27" ht="33" x14ac:dyDescent="0.2">
      <c r="A2778" s="3">
        <v>2775</v>
      </c>
      <c r="B2778" s="3">
        <f t="shared" si="219"/>
        <v>37017303057</v>
      </c>
      <c r="C2778" s="3" t="s">
        <v>1166</v>
      </c>
      <c r="D2778" s="3" t="s">
        <v>217</v>
      </c>
      <c r="E2778" s="3" t="str">
        <f>INDEX(光放段!$G$4:$G$237,MATCH(纤芯!G2778,光放段!$C$4:$C$237,0))</f>
        <v>山东二干|济南青岛3号管道光缆:潍坊四平路-青岛辽阳东路</v>
      </c>
      <c r="F2778" s="3">
        <f>INDEX(光放段!$I$4:$I$237,MATCH(纤芯!H2778,光放段!$B$4:$B$237,0))</f>
        <v>37017300000</v>
      </c>
      <c r="G2778" s="3" t="str">
        <f t="shared" si="215"/>
        <v>山东二干|济南青岛3号管道光缆:城阳-青岛辽阳东路</v>
      </c>
      <c r="H2778" s="3">
        <f>INDEX(光放段!$B$4:$B$237,MATCH(纤芯!G2778,光放段!$C$4:$C$237,0))</f>
        <v>37017303000</v>
      </c>
      <c r="I2778" s="3" t="str">
        <f t="shared" si="216"/>
        <v>济南青岛3号管道光缆</v>
      </c>
      <c r="J2778" s="3" t="str">
        <f>INDEX(子缆名称!$B$4:$B$29,纤芯!M2778)</f>
        <v>E缆</v>
      </c>
      <c r="K2778" s="3">
        <v>57</v>
      </c>
      <c r="L2778" s="3">
        <f t="shared" si="217"/>
        <v>9</v>
      </c>
      <c r="M2778" s="3">
        <f t="shared" si="218"/>
        <v>5</v>
      </c>
      <c r="N2778" s="3" t="s">
        <v>62</v>
      </c>
      <c r="O2778" s="3">
        <f>COUNTIF([1]局站!$D$4:$D$172,"="&amp;N2778)</f>
        <v>1</v>
      </c>
      <c r="P2778" s="3">
        <v>0</v>
      </c>
      <c r="Q2778" s="3">
        <v>0</v>
      </c>
      <c r="R2778" s="3">
        <v>0</v>
      </c>
      <c r="S2778" s="3" t="s">
        <v>154</v>
      </c>
      <c r="T2778" s="3">
        <f>COUNTIF([1]局站!$D$4:$D$172,"="&amp;S2778)</f>
        <v>1</v>
      </c>
      <c r="U2778" s="3">
        <v>0</v>
      </c>
      <c r="V2778" s="3">
        <v>0</v>
      </c>
      <c r="W2778" s="3">
        <v>0</v>
      </c>
      <c r="X2778" s="3" t="s">
        <v>1214</v>
      </c>
      <c r="Y2778" s="3" t="s">
        <v>880</v>
      </c>
      <c r="Z2778" s="3" t="str">
        <f>INDEX(业务类型!$C$4:$C$8,MATCH(纤芯!Y2778,业务类型!$B$4:$B$8,0))</f>
        <v>IDLE</v>
      </c>
      <c r="AA2778" s="3"/>
    </row>
    <row r="2779" spans="1:27" ht="33" x14ac:dyDescent="0.2">
      <c r="A2779" s="3">
        <v>2776</v>
      </c>
      <c r="B2779" s="3">
        <f t="shared" si="219"/>
        <v>37017303058</v>
      </c>
      <c r="C2779" s="3" t="s">
        <v>1166</v>
      </c>
      <c r="D2779" s="3" t="s">
        <v>217</v>
      </c>
      <c r="E2779" s="3" t="str">
        <f>INDEX(光放段!$G$4:$G$237,MATCH(纤芯!G2779,光放段!$C$4:$C$237,0))</f>
        <v>山东二干|济南青岛3号管道光缆:潍坊四平路-青岛辽阳东路</v>
      </c>
      <c r="F2779" s="3">
        <f>INDEX(光放段!$I$4:$I$237,MATCH(纤芯!H2779,光放段!$B$4:$B$237,0))</f>
        <v>37017300000</v>
      </c>
      <c r="G2779" s="3" t="str">
        <f t="shared" si="215"/>
        <v>山东二干|济南青岛3号管道光缆:城阳-青岛辽阳东路</v>
      </c>
      <c r="H2779" s="3">
        <f>INDEX(光放段!$B$4:$B$237,MATCH(纤芯!G2779,光放段!$C$4:$C$237,0))</f>
        <v>37017303000</v>
      </c>
      <c r="I2779" s="3" t="str">
        <f t="shared" si="216"/>
        <v>济南青岛3号管道光缆</v>
      </c>
      <c r="J2779" s="3" t="str">
        <f>INDEX(子缆名称!$B$4:$B$29,纤芯!M2779)</f>
        <v>E缆</v>
      </c>
      <c r="K2779" s="3">
        <v>58</v>
      </c>
      <c r="L2779" s="3">
        <f t="shared" si="217"/>
        <v>10</v>
      </c>
      <c r="M2779" s="3">
        <f t="shared" si="218"/>
        <v>5</v>
      </c>
      <c r="N2779" s="3" t="s">
        <v>62</v>
      </c>
      <c r="O2779" s="3">
        <f>COUNTIF([1]局站!$D$4:$D$172,"="&amp;N2779)</f>
        <v>1</v>
      </c>
      <c r="P2779" s="3">
        <v>0</v>
      </c>
      <c r="Q2779" s="3">
        <v>0</v>
      </c>
      <c r="R2779" s="3">
        <v>0</v>
      </c>
      <c r="S2779" s="3" t="s">
        <v>154</v>
      </c>
      <c r="T2779" s="3">
        <f>COUNTIF([1]局站!$D$4:$D$172,"="&amp;S2779)</f>
        <v>1</v>
      </c>
      <c r="U2779" s="3">
        <v>0</v>
      </c>
      <c r="V2779" s="3">
        <v>0</v>
      </c>
      <c r="W2779" s="3">
        <v>0</v>
      </c>
      <c r="X2779" s="3" t="s">
        <v>1214</v>
      </c>
      <c r="Y2779" s="3" t="s">
        <v>880</v>
      </c>
      <c r="Z2779" s="3" t="str">
        <f>INDEX(业务类型!$C$4:$C$8,MATCH(纤芯!Y2779,业务类型!$B$4:$B$8,0))</f>
        <v>IDLE</v>
      </c>
      <c r="AA2779" s="3"/>
    </row>
    <row r="2780" spans="1:27" ht="33" x14ac:dyDescent="0.2">
      <c r="A2780" s="3">
        <v>2777</v>
      </c>
      <c r="B2780" s="3">
        <f t="shared" si="219"/>
        <v>37017303059</v>
      </c>
      <c r="C2780" s="3" t="s">
        <v>1166</v>
      </c>
      <c r="D2780" s="3" t="s">
        <v>217</v>
      </c>
      <c r="E2780" s="3" t="str">
        <f>INDEX(光放段!$G$4:$G$237,MATCH(纤芯!G2780,光放段!$C$4:$C$237,0))</f>
        <v>山东二干|济南青岛3号管道光缆:潍坊四平路-青岛辽阳东路</v>
      </c>
      <c r="F2780" s="3">
        <f>INDEX(光放段!$I$4:$I$237,MATCH(纤芯!H2780,光放段!$B$4:$B$237,0))</f>
        <v>37017300000</v>
      </c>
      <c r="G2780" s="3" t="str">
        <f t="shared" si="215"/>
        <v>山东二干|济南青岛3号管道光缆:城阳-青岛辽阳东路</v>
      </c>
      <c r="H2780" s="3">
        <f>INDEX(光放段!$B$4:$B$237,MATCH(纤芯!G2780,光放段!$C$4:$C$237,0))</f>
        <v>37017303000</v>
      </c>
      <c r="I2780" s="3" t="str">
        <f t="shared" si="216"/>
        <v>济南青岛3号管道光缆</v>
      </c>
      <c r="J2780" s="3" t="str">
        <f>INDEX(子缆名称!$B$4:$B$29,纤芯!M2780)</f>
        <v>E缆</v>
      </c>
      <c r="K2780" s="3">
        <v>59</v>
      </c>
      <c r="L2780" s="3">
        <f t="shared" si="217"/>
        <v>11</v>
      </c>
      <c r="M2780" s="3">
        <f t="shared" si="218"/>
        <v>5</v>
      </c>
      <c r="N2780" s="3" t="s">
        <v>62</v>
      </c>
      <c r="O2780" s="3">
        <f>COUNTIF([1]局站!$D$4:$D$172,"="&amp;N2780)</f>
        <v>1</v>
      </c>
      <c r="P2780" s="3">
        <v>0</v>
      </c>
      <c r="Q2780" s="3">
        <v>0</v>
      </c>
      <c r="R2780" s="3">
        <v>0</v>
      </c>
      <c r="S2780" s="3" t="s">
        <v>154</v>
      </c>
      <c r="T2780" s="3">
        <f>COUNTIF([1]局站!$D$4:$D$172,"="&amp;S2780)</f>
        <v>1</v>
      </c>
      <c r="U2780" s="3">
        <v>0</v>
      </c>
      <c r="V2780" s="3">
        <v>0</v>
      </c>
      <c r="W2780" s="3">
        <v>0</v>
      </c>
      <c r="X2780" s="3" t="s">
        <v>1214</v>
      </c>
      <c r="Y2780" s="3" t="s">
        <v>880</v>
      </c>
      <c r="Z2780" s="3" t="str">
        <f>INDEX(业务类型!$C$4:$C$8,MATCH(纤芯!Y2780,业务类型!$B$4:$B$8,0))</f>
        <v>IDLE</v>
      </c>
      <c r="AA2780" s="3"/>
    </row>
    <row r="2781" spans="1:27" ht="33" x14ac:dyDescent="0.2">
      <c r="A2781" s="3">
        <v>2778</v>
      </c>
      <c r="B2781" s="3">
        <f t="shared" si="219"/>
        <v>37017303060</v>
      </c>
      <c r="C2781" s="3" t="s">
        <v>1166</v>
      </c>
      <c r="D2781" s="3" t="s">
        <v>217</v>
      </c>
      <c r="E2781" s="3" t="str">
        <f>INDEX(光放段!$G$4:$G$237,MATCH(纤芯!G2781,光放段!$C$4:$C$237,0))</f>
        <v>山东二干|济南青岛3号管道光缆:潍坊四平路-青岛辽阳东路</v>
      </c>
      <c r="F2781" s="3">
        <f>INDEX(光放段!$I$4:$I$237,MATCH(纤芯!H2781,光放段!$B$4:$B$237,0))</f>
        <v>37017300000</v>
      </c>
      <c r="G2781" s="3" t="str">
        <f t="shared" si="215"/>
        <v>山东二干|济南青岛3号管道光缆:城阳-青岛辽阳东路</v>
      </c>
      <c r="H2781" s="3">
        <f>INDEX(光放段!$B$4:$B$237,MATCH(纤芯!G2781,光放段!$C$4:$C$237,0))</f>
        <v>37017303000</v>
      </c>
      <c r="I2781" s="3" t="str">
        <f t="shared" si="216"/>
        <v>济南青岛3号管道光缆</v>
      </c>
      <c r="J2781" s="3" t="str">
        <f>INDEX(子缆名称!$B$4:$B$29,纤芯!M2781)</f>
        <v>E缆</v>
      </c>
      <c r="K2781" s="3">
        <v>60</v>
      </c>
      <c r="L2781" s="3">
        <f t="shared" si="217"/>
        <v>12</v>
      </c>
      <c r="M2781" s="3">
        <f t="shared" si="218"/>
        <v>5</v>
      </c>
      <c r="N2781" s="3" t="s">
        <v>62</v>
      </c>
      <c r="O2781" s="3">
        <f>COUNTIF([1]局站!$D$4:$D$172,"="&amp;N2781)</f>
        <v>1</v>
      </c>
      <c r="P2781" s="3">
        <v>0</v>
      </c>
      <c r="Q2781" s="3">
        <v>0</v>
      </c>
      <c r="R2781" s="3">
        <v>0</v>
      </c>
      <c r="S2781" s="3" t="s">
        <v>154</v>
      </c>
      <c r="T2781" s="3">
        <f>COUNTIF([1]局站!$D$4:$D$172,"="&amp;S2781)</f>
        <v>1</v>
      </c>
      <c r="U2781" s="3">
        <v>0</v>
      </c>
      <c r="V2781" s="3">
        <v>0</v>
      </c>
      <c r="W2781" s="3">
        <v>0</v>
      </c>
      <c r="X2781" s="3" t="s">
        <v>1214</v>
      </c>
      <c r="Y2781" s="3" t="s">
        <v>880</v>
      </c>
      <c r="Z2781" s="3" t="str">
        <f>INDEX(业务类型!$C$4:$C$8,MATCH(纤芯!Y2781,业务类型!$B$4:$B$8,0))</f>
        <v>IDLE</v>
      </c>
      <c r="AA2781" s="3"/>
    </row>
    <row r="2782" spans="1:27" ht="33" x14ac:dyDescent="0.2">
      <c r="A2782" s="3">
        <v>2779</v>
      </c>
      <c r="B2782" s="3">
        <f t="shared" si="219"/>
        <v>37017303061</v>
      </c>
      <c r="C2782" s="3" t="s">
        <v>1166</v>
      </c>
      <c r="D2782" s="3" t="s">
        <v>217</v>
      </c>
      <c r="E2782" s="3" t="str">
        <f>INDEX(光放段!$G$4:$G$237,MATCH(纤芯!G2782,光放段!$C$4:$C$237,0))</f>
        <v>山东二干|济南青岛3号管道光缆:潍坊四平路-青岛辽阳东路</v>
      </c>
      <c r="F2782" s="3">
        <f>INDEX(光放段!$I$4:$I$237,MATCH(纤芯!H2782,光放段!$B$4:$B$237,0))</f>
        <v>37017300000</v>
      </c>
      <c r="G2782" s="3" t="str">
        <f t="shared" si="215"/>
        <v>山东二干|济南青岛3号管道光缆:城阳-青岛辽阳东路</v>
      </c>
      <c r="H2782" s="3">
        <f>INDEX(光放段!$B$4:$B$237,MATCH(纤芯!G2782,光放段!$C$4:$C$237,0))</f>
        <v>37017303000</v>
      </c>
      <c r="I2782" s="3" t="str">
        <f t="shared" si="216"/>
        <v>济南青岛3号管道光缆</v>
      </c>
      <c r="J2782" s="3" t="str">
        <f>INDEX(子缆名称!$B$4:$B$29,纤芯!M2782)</f>
        <v>F缆</v>
      </c>
      <c r="K2782" s="3">
        <v>61</v>
      </c>
      <c r="L2782" s="3">
        <f t="shared" si="217"/>
        <v>1</v>
      </c>
      <c r="M2782" s="3">
        <f t="shared" si="218"/>
        <v>6</v>
      </c>
      <c r="N2782" s="3" t="s">
        <v>62</v>
      </c>
      <c r="O2782" s="3">
        <f>COUNTIF([1]局站!$D$4:$D$172,"="&amp;N2782)</f>
        <v>1</v>
      </c>
      <c r="P2782" s="3">
        <v>0</v>
      </c>
      <c r="Q2782" s="3">
        <v>0</v>
      </c>
      <c r="R2782" s="3">
        <v>0</v>
      </c>
      <c r="S2782" s="3" t="s">
        <v>154</v>
      </c>
      <c r="T2782" s="3">
        <f>COUNTIF([1]局站!$D$4:$D$172,"="&amp;S2782)</f>
        <v>1</v>
      </c>
      <c r="U2782" s="3">
        <v>0</v>
      </c>
      <c r="V2782" s="3">
        <v>0</v>
      </c>
      <c r="W2782" s="3">
        <v>0</v>
      </c>
      <c r="X2782" s="3" t="s">
        <v>1214</v>
      </c>
      <c r="Y2782" s="3" t="s">
        <v>880</v>
      </c>
      <c r="Z2782" s="3" t="str">
        <f>INDEX(业务类型!$C$4:$C$8,MATCH(纤芯!Y2782,业务类型!$B$4:$B$8,0))</f>
        <v>IDLE</v>
      </c>
      <c r="AA2782" s="3"/>
    </row>
    <row r="2783" spans="1:27" ht="33" x14ac:dyDescent="0.2">
      <c r="A2783" s="3">
        <v>2780</v>
      </c>
      <c r="B2783" s="3">
        <f t="shared" si="219"/>
        <v>37017303062</v>
      </c>
      <c r="C2783" s="3" t="s">
        <v>1166</v>
      </c>
      <c r="D2783" s="3" t="s">
        <v>217</v>
      </c>
      <c r="E2783" s="3" t="str">
        <f>INDEX(光放段!$G$4:$G$237,MATCH(纤芯!G2783,光放段!$C$4:$C$237,0))</f>
        <v>山东二干|济南青岛3号管道光缆:潍坊四平路-青岛辽阳东路</v>
      </c>
      <c r="F2783" s="3">
        <f>INDEX(光放段!$I$4:$I$237,MATCH(纤芯!H2783,光放段!$B$4:$B$237,0))</f>
        <v>37017300000</v>
      </c>
      <c r="G2783" s="3" t="str">
        <f t="shared" si="215"/>
        <v>山东二干|济南青岛3号管道光缆:城阳-青岛辽阳东路</v>
      </c>
      <c r="H2783" s="3">
        <f>INDEX(光放段!$B$4:$B$237,MATCH(纤芯!G2783,光放段!$C$4:$C$237,0))</f>
        <v>37017303000</v>
      </c>
      <c r="I2783" s="3" t="str">
        <f t="shared" si="216"/>
        <v>济南青岛3号管道光缆</v>
      </c>
      <c r="J2783" s="3" t="str">
        <f>INDEX(子缆名称!$B$4:$B$29,纤芯!M2783)</f>
        <v>F缆</v>
      </c>
      <c r="K2783" s="3">
        <v>62</v>
      </c>
      <c r="L2783" s="3">
        <f t="shared" si="217"/>
        <v>2</v>
      </c>
      <c r="M2783" s="3">
        <f t="shared" si="218"/>
        <v>6</v>
      </c>
      <c r="N2783" s="3" t="s">
        <v>62</v>
      </c>
      <c r="O2783" s="3">
        <f>COUNTIF([1]局站!$D$4:$D$172,"="&amp;N2783)</f>
        <v>1</v>
      </c>
      <c r="P2783" s="3">
        <v>0</v>
      </c>
      <c r="Q2783" s="3">
        <v>0</v>
      </c>
      <c r="R2783" s="3">
        <v>0</v>
      </c>
      <c r="S2783" s="3" t="s">
        <v>154</v>
      </c>
      <c r="T2783" s="3">
        <f>COUNTIF([1]局站!$D$4:$D$172,"="&amp;S2783)</f>
        <v>1</v>
      </c>
      <c r="U2783" s="3">
        <v>0</v>
      </c>
      <c r="V2783" s="3">
        <v>0</v>
      </c>
      <c r="W2783" s="3">
        <v>0</v>
      </c>
      <c r="X2783" s="3" t="s">
        <v>1214</v>
      </c>
      <c r="Y2783" s="3" t="s">
        <v>880</v>
      </c>
      <c r="Z2783" s="3" t="str">
        <f>INDEX(业务类型!$C$4:$C$8,MATCH(纤芯!Y2783,业务类型!$B$4:$B$8,0))</f>
        <v>IDLE</v>
      </c>
      <c r="AA2783" s="3"/>
    </row>
    <row r="2784" spans="1:27" ht="33" x14ac:dyDescent="0.2">
      <c r="A2784" s="3">
        <v>2781</v>
      </c>
      <c r="B2784" s="3">
        <f t="shared" si="219"/>
        <v>37017303063</v>
      </c>
      <c r="C2784" s="3" t="s">
        <v>1166</v>
      </c>
      <c r="D2784" s="3" t="s">
        <v>217</v>
      </c>
      <c r="E2784" s="3" t="str">
        <f>INDEX(光放段!$G$4:$G$237,MATCH(纤芯!G2784,光放段!$C$4:$C$237,0))</f>
        <v>山东二干|济南青岛3号管道光缆:潍坊四平路-青岛辽阳东路</v>
      </c>
      <c r="F2784" s="3">
        <f>INDEX(光放段!$I$4:$I$237,MATCH(纤芯!H2784,光放段!$B$4:$B$237,0))</f>
        <v>37017300000</v>
      </c>
      <c r="G2784" s="3" t="str">
        <f t="shared" si="215"/>
        <v>山东二干|济南青岛3号管道光缆:城阳-青岛辽阳东路</v>
      </c>
      <c r="H2784" s="3">
        <f>INDEX(光放段!$B$4:$B$237,MATCH(纤芯!G2784,光放段!$C$4:$C$237,0))</f>
        <v>37017303000</v>
      </c>
      <c r="I2784" s="3" t="str">
        <f t="shared" si="216"/>
        <v>济南青岛3号管道光缆</v>
      </c>
      <c r="J2784" s="3" t="str">
        <f>INDEX(子缆名称!$B$4:$B$29,纤芯!M2784)</f>
        <v>F缆</v>
      </c>
      <c r="K2784" s="3">
        <v>63</v>
      </c>
      <c r="L2784" s="3">
        <f t="shared" si="217"/>
        <v>3</v>
      </c>
      <c r="M2784" s="3">
        <f t="shared" si="218"/>
        <v>6</v>
      </c>
      <c r="N2784" s="3" t="s">
        <v>62</v>
      </c>
      <c r="O2784" s="3">
        <f>COUNTIF([1]局站!$D$4:$D$172,"="&amp;N2784)</f>
        <v>1</v>
      </c>
      <c r="P2784" s="3">
        <v>0</v>
      </c>
      <c r="Q2784" s="3">
        <v>0</v>
      </c>
      <c r="R2784" s="3">
        <v>0</v>
      </c>
      <c r="S2784" s="3" t="s">
        <v>154</v>
      </c>
      <c r="T2784" s="3">
        <f>COUNTIF([1]局站!$D$4:$D$172,"="&amp;S2784)</f>
        <v>1</v>
      </c>
      <c r="U2784" s="3">
        <v>0</v>
      </c>
      <c r="V2784" s="3">
        <v>0</v>
      </c>
      <c r="W2784" s="3">
        <v>0</v>
      </c>
      <c r="X2784" s="3" t="s">
        <v>1214</v>
      </c>
      <c r="Y2784" s="3" t="s">
        <v>880</v>
      </c>
      <c r="Z2784" s="3" t="str">
        <f>INDEX(业务类型!$C$4:$C$8,MATCH(纤芯!Y2784,业务类型!$B$4:$B$8,0))</f>
        <v>IDLE</v>
      </c>
      <c r="AA2784" s="3"/>
    </row>
    <row r="2785" spans="1:27" ht="33" x14ac:dyDescent="0.2">
      <c r="A2785" s="3">
        <v>2782</v>
      </c>
      <c r="B2785" s="3">
        <f t="shared" si="219"/>
        <v>37017303064</v>
      </c>
      <c r="C2785" s="3" t="s">
        <v>1166</v>
      </c>
      <c r="D2785" s="3" t="s">
        <v>217</v>
      </c>
      <c r="E2785" s="3" t="str">
        <f>INDEX(光放段!$G$4:$G$237,MATCH(纤芯!G2785,光放段!$C$4:$C$237,0))</f>
        <v>山东二干|济南青岛3号管道光缆:潍坊四平路-青岛辽阳东路</v>
      </c>
      <c r="F2785" s="3">
        <f>INDEX(光放段!$I$4:$I$237,MATCH(纤芯!H2785,光放段!$B$4:$B$237,0))</f>
        <v>37017300000</v>
      </c>
      <c r="G2785" s="3" t="str">
        <f t="shared" si="215"/>
        <v>山东二干|济南青岛3号管道光缆:城阳-青岛辽阳东路</v>
      </c>
      <c r="H2785" s="3">
        <f>INDEX(光放段!$B$4:$B$237,MATCH(纤芯!G2785,光放段!$C$4:$C$237,0))</f>
        <v>37017303000</v>
      </c>
      <c r="I2785" s="3" t="str">
        <f t="shared" si="216"/>
        <v>济南青岛3号管道光缆</v>
      </c>
      <c r="J2785" s="3" t="str">
        <f>INDEX(子缆名称!$B$4:$B$29,纤芯!M2785)</f>
        <v>F缆</v>
      </c>
      <c r="K2785" s="3">
        <v>64</v>
      </c>
      <c r="L2785" s="3">
        <f t="shared" si="217"/>
        <v>4</v>
      </c>
      <c r="M2785" s="3">
        <f t="shared" si="218"/>
        <v>6</v>
      </c>
      <c r="N2785" s="3" t="s">
        <v>62</v>
      </c>
      <c r="O2785" s="3">
        <f>COUNTIF([1]局站!$D$4:$D$172,"="&amp;N2785)</f>
        <v>1</v>
      </c>
      <c r="P2785" s="3">
        <v>0</v>
      </c>
      <c r="Q2785" s="3">
        <v>0</v>
      </c>
      <c r="R2785" s="3">
        <v>0</v>
      </c>
      <c r="S2785" s="3" t="s">
        <v>154</v>
      </c>
      <c r="T2785" s="3">
        <f>COUNTIF([1]局站!$D$4:$D$172,"="&amp;S2785)</f>
        <v>1</v>
      </c>
      <c r="U2785" s="3">
        <v>0</v>
      </c>
      <c r="V2785" s="3">
        <v>0</v>
      </c>
      <c r="W2785" s="3">
        <v>0</v>
      </c>
      <c r="X2785" s="3" t="s">
        <v>1214</v>
      </c>
      <c r="Y2785" s="3" t="s">
        <v>880</v>
      </c>
      <c r="Z2785" s="3" t="str">
        <f>INDEX(业务类型!$C$4:$C$8,MATCH(纤芯!Y2785,业务类型!$B$4:$B$8,0))</f>
        <v>IDLE</v>
      </c>
      <c r="AA2785" s="3"/>
    </row>
    <row r="2786" spans="1:27" ht="33" x14ac:dyDescent="0.2">
      <c r="A2786" s="3">
        <v>2783</v>
      </c>
      <c r="B2786" s="3">
        <f t="shared" si="219"/>
        <v>37017303065</v>
      </c>
      <c r="C2786" s="3" t="s">
        <v>1166</v>
      </c>
      <c r="D2786" s="3" t="s">
        <v>217</v>
      </c>
      <c r="E2786" s="3" t="str">
        <f>INDEX(光放段!$G$4:$G$237,MATCH(纤芯!G2786,光放段!$C$4:$C$237,0))</f>
        <v>山东二干|济南青岛3号管道光缆:潍坊四平路-青岛辽阳东路</v>
      </c>
      <c r="F2786" s="3">
        <f>INDEX(光放段!$I$4:$I$237,MATCH(纤芯!H2786,光放段!$B$4:$B$237,0))</f>
        <v>37017300000</v>
      </c>
      <c r="G2786" s="3" t="str">
        <f t="shared" si="215"/>
        <v>山东二干|济南青岛3号管道光缆:城阳-青岛辽阳东路</v>
      </c>
      <c r="H2786" s="3">
        <f>INDEX(光放段!$B$4:$B$237,MATCH(纤芯!G2786,光放段!$C$4:$C$237,0))</f>
        <v>37017303000</v>
      </c>
      <c r="I2786" s="3" t="str">
        <f t="shared" si="216"/>
        <v>济南青岛3号管道光缆</v>
      </c>
      <c r="J2786" s="3" t="str">
        <f>INDEX(子缆名称!$B$4:$B$29,纤芯!M2786)</f>
        <v>F缆</v>
      </c>
      <c r="K2786" s="3">
        <v>65</v>
      </c>
      <c r="L2786" s="3">
        <f t="shared" si="217"/>
        <v>5</v>
      </c>
      <c r="M2786" s="3">
        <f t="shared" si="218"/>
        <v>6</v>
      </c>
      <c r="N2786" s="3" t="s">
        <v>62</v>
      </c>
      <c r="O2786" s="3">
        <f>COUNTIF([1]局站!$D$4:$D$172,"="&amp;N2786)</f>
        <v>1</v>
      </c>
      <c r="P2786" s="3">
        <v>0</v>
      </c>
      <c r="Q2786" s="3">
        <v>0</v>
      </c>
      <c r="R2786" s="3">
        <v>0</v>
      </c>
      <c r="S2786" s="3" t="s">
        <v>154</v>
      </c>
      <c r="T2786" s="3">
        <f>COUNTIF([1]局站!$D$4:$D$172,"="&amp;S2786)</f>
        <v>1</v>
      </c>
      <c r="U2786" s="3">
        <v>0</v>
      </c>
      <c r="V2786" s="3">
        <v>0</v>
      </c>
      <c r="W2786" s="3">
        <v>0</v>
      </c>
      <c r="X2786" s="3" t="s">
        <v>1214</v>
      </c>
      <c r="Y2786" s="3" t="s">
        <v>880</v>
      </c>
      <c r="Z2786" s="3" t="str">
        <f>INDEX(业务类型!$C$4:$C$8,MATCH(纤芯!Y2786,业务类型!$B$4:$B$8,0))</f>
        <v>IDLE</v>
      </c>
      <c r="AA2786" s="3"/>
    </row>
    <row r="2787" spans="1:27" ht="33" x14ac:dyDescent="0.2">
      <c r="A2787" s="3">
        <v>2784</v>
      </c>
      <c r="B2787" s="3">
        <f t="shared" si="219"/>
        <v>37017303066</v>
      </c>
      <c r="C2787" s="3" t="s">
        <v>1166</v>
      </c>
      <c r="D2787" s="3" t="s">
        <v>217</v>
      </c>
      <c r="E2787" s="3" t="str">
        <f>INDEX(光放段!$G$4:$G$237,MATCH(纤芯!G2787,光放段!$C$4:$C$237,0))</f>
        <v>山东二干|济南青岛3号管道光缆:潍坊四平路-青岛辽阳东路</v>
      </c>
      <c r="F2787" s="3">
        <f>INDEX(光放段!$I$4:$I$237,MATCH(纤芯!H2787,光放段!$B$4:$B$237,0))</f>
        <v>37017300000</v>
      </c>
      <c r="G2787" s="3" t="str">
        <f t="shared" si="215"/>
        <v>山东二干|济南青岛3号管道光缆:城阳-青岛辽阳东路</v>
      </c>
      <c r="H2787" s="3">
        <f>INDEX(光放段!$B$4:$B$237,MATCH(纤芯!G2787,光放段!$C$4:$C$237,0))</f>
        <v>37017303000</v>
      </c>
      <c r="I2787" s="3" t="str">
        <f t="shared" si="216"/>
        <v>济南青岛3号管道光缆</v>
      </c>
      <c r="J2787" s="3" t="str">
        <f>INDEX(子缆名称!$B$4:$B$29,纤芯!M2787)</f>
        <v>F缆</v>
      </c>
      <c r="K2787" s="3">
        <v>66</v>
      </c>
      <c r="L2787" s="3">
        <f t="shared" si="217"/>
        <v>6</v>
      </c>
      <c r="M2787" s="3">
        <f t="shared" si="218"/>
        <v>6</v>
      </c>
      <c r="N2787" s="3" t="s">
        <v>62</v>
      </c>
      <c r="O2787" s="3">
        <f>COUNTIF([1]局站!$D$4:$D$172,"="&amp;N2787)</f>
        <v>1</v>
      </c>
      <c r="P2787" s="3">
        <v>0</v>
      </c>
      <c r="Q2787" s="3">
        <v>0</v>
      </c>
      <c r="R2787" s="3">
        <v>0</v>
      </c>
      <c r="S2787" s="3" t="s">
        <v>154</v>
      </c>
      <c r="T2787" s="3">
        <f>COUNTIF([1]局站!$D$4:$D$172,"="&amp;S2787)</f>
        <v>1</v>
      </c>
      <c r="U2787" s="3">
        <v>0</v>
      </c>
      <c r="V2787" s="3">
        <v>0</v>
      </c>
      <c r="W2787" s="3">
        <v>0</v>
      </c>
      <c r="X2787" s="3" t="s">
        <v>1214</v>
      </c>
      <c r="Y2787" s="3" t="s">
        <v>880</v>
      </c>
      <c r="Z2787" s="3" t="str">
        <f>INDEX(业务类型!$C$4:$C$8,MATCH(纤芯!Y2787,业务类型!$B$4:$B$8,0))</f>
        <v>IDLE</v>
      </c>
      <c r="AA2787" s="3"/>
    </row>
    <row r="2788" spans="1:27" ht="33" x14ac:dyDescent="0.2">
      <c r="A2788" s="3">
        <v>2785</v>
      </c>
      <c r="B2788" s="3">
        <f t="shared" si="219"/>
        <v>37017303067</v>
      </c>
      <c r="C2788" s="3" t="s">
        <v>1166</v>
      </c>
      <c r="D2788" s="3" t="s">
        <v>217</v>
      </c>
      <c r="E2788" s="3" t="str">
        <f>INDEX(光放段!$G$4:$G$237,MATCH(纤芯!G2788,光放段!$C$4:$C$237,0))</f>
        <v>山东二干|济南青岛3号管道光缆:潍坊四平路-青岛辽阳东路</v>
      </c>
      <c r="F2788" s="3">
        <f>INDEX(光放段!$I$4:$I$237,MATCH(纤芯!H2788,光放段!$B$4:$B$237,0))</f>
        <v>37017300000</v>
      </c>
      <c r="G2788" s="3" t="str">
        <f t="shared" si="215"/>
        <v>山东二干|济南青岛3号管道光缆:城阳-青岛辽阳东路</v>
      </c>
      <c r="H2788" s="3">
        <f>INDEX(光放段!$B$4:$B$237,MATCH(纤芯!G2788,光放段!$C$4:$C$237,0))</f>
        <v>37017303000</v>
      </c>
      <c r="I2788" s="3" t="str">
        <f t="shared" si="216"/>
        <v>济南青岛3号管道光缆</v>
      </c>
      <c r="J2788" s="3" t="str">
        <f>INDEX(子缆名称!$B$4:$B$29,纤芯!M2788)</f>
        <v>F缆</v>
      </c>
      <c r="K2788" s="3">
        <v>67</v>
      </c>
      <c r="L2788" s="3">
        <f t="shared" si="217"/>
        <v>7</v>
      </c>
      <c r="M2788" s="3">
        <f t="shared" si="218"/>
        <v>6</v>
      </c>
      <c r="N2788" s="3" t="s">
        <v>62</v>
      </c>
      <c r="O2788" s="3">
        <f>COUNTIF([1]局站!$D$4:$D$172,"="&amp;N2788)</f>
        <v>1</v>
      </c>
      <c r="P2788" s="3">
        <v>0</v>
      </c>
      <c r="Q2788" s="3">
        <v>0</v>
      </c>
      <c r="R2788" s="3">
        <v>0</v>
      </c>
      <c r="S2788" s="3" t="s">
        <v>154</v>
      </c>
      <c r="T2788" s="3">
        <f>COUNTIF([1]局站!$D$4:$D$172,"="&amp;S2788)</f>
        <v>1</v>
      </c>
      <c r="U2788" s="3">
        <v>0</v>
      </c>
      <c r="V2788" s="3">
        <v>0</v>
      </c>
      <c r="W2788" s="3">
        <v>0</v>
      </c>
      <c r="X2788" s="3" t="s">
        <v>1214</v>
      </c>
      <c r="Y2788" s="3" t="s">
        <v>880</v>
      </c>
      <c r="Z2788" s="3" t="str">
        <f>INDEX(业务类型!$C$4:$C$8,MATCH(纤芯!Y2788,业务类型!$B$4:$B$8,0))</f>
        <v>IDLE</v>
      </c>
      <c r="AA2788" s="3"/>
    </row>
    <row r="2789" spans="1:27" ht="33" x14ac:dyDescent="0.2">
      <c r="A2789" s="3">
        <v>2786</v>
      </c>
      <c r="B2789" s="3">
        <f t="shared" si="219"/>
        <v>37017303068</v>
      </c>
      <c r="C2789" s="3" t="s">
        <v>1166</v>
      </c>
      <c r="D2789" s="3" t="s">
        <v>217</v>
      </c>
      <c r="E2789" s="3" t="str">
        <f>INDEX(光放段!$G$4:$G$237,MATCH(纤芯!G2789,光放段!$C$4:$C$237,0))</f>
        <v>山东二干|济南青岛3号管道光缆:潍坊四平路-青岛辽阳东路</v>
      </c>
      <c r="F2789" s="3">
        <f>INDEX(光放段!$I$4:$I$237,MATCH(纤芯!H2789,光放段!$B$4:$B$237,0))</f>
        <v>37017300000</v>
      </c>
      <c r="G2789" s="3" t="str">
        <f t="shared" si="215"/>
        <v>山东二干|济南青岛3号管道光缆:城阳-青岛辽阳东路</v>
      </c>
      <c r="H2789" s="3">
        <f>INDEX(光放段!$B$4:$B$237,MATCH(纤芯!G2789,光放段!$C$4:$C$237,0))</f>
        <v>37017303000</v>
      </c>
      <c r="I2789" s="3" t="str">
        <f t="shared" si="216"/>
        <v>济南青岛3号管道光缆</v>
      </c>
      <c r="J2789" s="3" t="str">
        <f>INDEX(子缆名称!$B$4:$B$29,纤芯!M2789)</f>
        <v>F缆</v>
      </c>
      <c r="K2789" s="3">
        <v>68</v>
      </c>
      <c r="L2789" s="3">
        <f t="shared" si="217"/>
        <v>8</v>
      </c>
      <c r="M2789" s="3">
        <f t="shared" si="218"/>
        <v>6</v>
      </c>
      <c r="N2789" s="3" t="s">
        <v>62</v>
      </c>
      <c r="O2789" s="3">
        <f>COUNTIF([1]局站!$D$4:$D$172,"="&amp;N2789)</f>
        <v>1</v>
      </c>
      <c r="P2789" s="3">
        <v>0</v>
      </c>
      <c r="Q2789" s="3">
        <v>0</v>
      </c>
      <c r="R2789" s="3">
        <v>0</v>
      </c>
      <c r="S2789" s="3" t="s">
        <v>154</v>
      </c>
      <c r="T2789" s="3">
        <f>COUNTIF([1]局站!$D$4:$D$172,"="&amp;S2789)</f>
        <v>1</v>
      </c>
      <c r="U2789" s="3">
        <v>0</v>
      </c>
      <c r="V2789" s="3">
        <v>0</v>
      </c>
      <c r="W2789" s="3">
        <v>0</v>
      </c>
      <c r="X2789" s="3" t="s">
        <v>1214</v>
      </c>
      <c r="Y2789" s="3" t="s">
        <v>880</v>
      </c>
      <c r="Z2789" s="3" t="str">
        <f>INDEX(业务类型!$C$4:$C$8,MATCH(纤芯!Y2789,业务类型!$B$4:$B$8,0))</f>
        <v>IDLE</v>
      </c>
      <c r="AA2789" s="3"/>
    </row>
    <row r="2790" spans="1:27" ht="33" x14ac:dyDescent="0.2">
      <c r="A2790" s="3">
        <v>2787</v>
      </c>
      <c r="B2790" s="3">
        <f t="shared" si="219"/>
        <v>37017303069</v>
      </c>
      <c r="C2790" s="3" t="s">
        <v>1166</v>
      </c>
      <c r="D2790" s="3" t="s">
        <v>217</v>
      </c>
      <c r="E2790" s="3" t="str">
        <f>INDEX(光放段!$G$4:$G$237,MATCH(纤芯!G2790,光放段!$C$4:$C$237,0))</f>
        <v>山东二干|济南青岛3号管道光缆:潍坊四平路-青岛辽阳东路</v>
      </c>
      <c r="F2790" s="3">
        <f>INDEX(光放段!$I$4:$I$237,MATCH(纤芯!H2790,光放段!$B$4:$B$237,0))</f>
        <v>37017300000</v>
      </c>
      <c r="G2790" s="3" t="str">
        <f t="shared" si="215"/>
        <v>山东二干|济南青岛3号管道光缆:城阳-青岛辽阳东路</v>
      </c>
      <c r="H2790" s="3">
        <f>INDEX(光放段!$B$4:$B$237,MATCH(纤芯!G2790,光放段!$C$4:$C$237,0))</f>
        <v>37017303000</v>
      </c>
      <c r="I2790" s="3" t="str">
        <f t="shared" si="216"/>
        <v>济南青岛3号管道光缆</v>
      </c>
      <c r="J2790" s="3" t="str">
        <f>INDEX(子缆名称!$B$4:$B$29,纤芯!M2790)</f>
        <v>F缆</v>
      </c>
      <c r="K2790" s="3">
        <v>69</v>
      </c>
      <c r="L2790" s="3">
        <f t="shared" si="217"/>
        <v>9</v>
      </c>
      <c r="M2790" s="3">
        <f t="shared" si="218"/>
        <v>6</v>
      </c>
      <c r="N2790" s="3" t="s">
        <v>62</v>
      </c>
      <c r="O2790" s="3">
        <f>COUNTIF([1]局站!$D$4:$D$172,"="&amp;N2790)</f>
        <v>1</v>
      </c>
      <c r="P2790" s="3">
        <v>0</v>
      </c>
      <c r="Q2790" s="3">
        <v>0</v>
      </c>
      <c r="R2790" s="3">
        <v>0</v>
      </c>
      <c r="S2790" s="3" t="s">
        <v>154</v>
      </c>
      <c r="T2790" s="3">
        <f>COUNTIF([1]局站!$D$4:$D$172,"="&amp;S2790)</f>
        <v>1</v>
      </c>
      <c r="U2790" s="3">
        <v>0</v>
      </c>
      <c r="V2790" s="3">
        <v>0</v>
      </c>
      <c r="W2790" s="3">
        <v>0</v>
      </c>
      <c r="X2790" s="3" t="s">
        <v>1214</v>
      </c>
      <c r="Y2790" s="3" t="s">
        <v>880</v>
      </c>
      <c r="Z2790" s="3" t="str">
        <f>INDEX(业务类型!$C$4:$C$8,MATCH(纤芯!Y2790,业务类型!$B$4:$B$8,0))</f>
        <v>IDLE</v>
      </c>
      <c r="AA2790" s="3"/>
    </row>
    <row r="2791" spans="1:27" ht="33" x14ac:dyDescent="0.2">
      <c r="A2791" s="3">
        <v>2788</v>
      </c>
      <c r="B2791" s="3">
        <f t="shared" si="219"/>
        <v>37017303070</v>
      </c>
      <c r="C2791" s="3" t="s">
        <v>1166</v>
      </c>
      <c r="D2791" s="3" t="s">
        <v>217</v>
      </c>
      <c r="E2791" s="3" t="str">
        <f>INDEX(光放段!$G$4:$G$237,MATCH(纤芯!G2791,光放段!$C$4:$C$237,0))</f>
        <v>山东二干|济南青岛3号管道光缆:潍坊四平路-青岛辽阳东路</v>
      </c>
      <c r="F2791" s="3">
        <f>INDEX(光放段!$I$4:$I$237,MATCH(纤芯!H2791,光放段!$B$4:$B$237,0))</f>
        <v>37017300000</v>
      </c>
      <c r="G2791" s="3" t="str">
        <f t="shared" si="215"/>
        <v>山东二干|济南青岛3号管道光缆:城阳-青岛辽阳东路</v>
      </c>
      <c r="H2791" s="3">
        <f>INDEX(光放段!$B$4:$B$237,MATCH(纤芯!G2791,光放段!$C$4:$C$237,0))</f>
        <v>37017303000</v>
      </c>
      <c r="I2791" s="3" t="str">
        <f t="shared" si="216"/>
        <v>济南青岛3号管道光缆</v>
      </c>
      <c r="J2791" s="3" t="str">
        <f>INDEX(子缆名称!$B$4:$B$29,纤芯!M2791)</f>
        <v>F缆</v>
      </c>
      <c r="K2791" s="3">
        <v>70</v>
      </c>
      <c r="L2791" s="3">
        <f t="shared" si="217"/>
        <v>10</v>
      </c>
      <c r="M2791" s="3">
        <f t="shared" si="218"/>
        <v>6</v>
      </c>
      <c r="N2791" s="3" t="s">
        <v>62</v>
      </c>
      <c r="O2791" s="3">
        <f>COUNTIF([1]局站!$D$4:$D$172,"="&amp;N2791)</f>
        <v>1</v>
      </c>
      <c r="P2791" s="3">
        <v>0</v>
      </c>
      <c r="Q2791" s="3">
        <v>0</v>
      </c>
      <c r="R2791" s="3">
        <v>0</v>
      </c>
      <c r="S2791" s="3" t="s">
        <v>154</v>
      </c>
      <c r="T2791" s="3">
        <f>COUNTIF([1]局站!$D$4:$D$172,"="&amp;S2791)</f>
        <v>1</v>
      </c>
      <c r="U2791" s="3">
        <v>0</v>
      </c>
      <c r="V2791" s="3">
        <v>0</v>
      </c>
      <c r="W2791" s="3">
        <v>0</v>
      </c>
      <c r="X2791" s="3" t="s">
        <v>1214</v>
      </c>
      <c r="Y2791" s="3" t="s">
        <v>880</v>
      </c>
      <c r="Z2791" s="3" t="str">
        <f>INDEX(业务类型!$C$4:$C$8,MATCH(纤芯!Y2791,业务类型!$B$4:$B$8,0))</f>
        <v>IDLE</v>
      </c>
      <c r="AA2791" s="3"/>
    </row>
    <row r="2792" spans="1:27" ht="33" x14ac:dyDescent="0.2">
      <c r="A2792" s="3">
        <v>2789</v>
      </c>
      <c r="B2792" s="3">
        <f t="shared" si="219"/>
        <v>37017303071</v>
      </c>
      <c r="C2792" s="3" t="s">
        <v>1166</v>
      </c>
      <c r="D2792" s="3" t="s">
        <v>217</v>
      </c>
      <c r="E2792" s="3" t="str">
        <f>INDEX(光放段!$G$4:$G$237,MATCH(纤芯!G2792,光放段!$C$4:$C$237,0))</f>
        <v>山东二干|济南青岛3号管道光缆:潍坊四平路-青岛辽阳东路</v>
      </c>
      <c r="F2792" s="3">
        <f>INDEX(光放段!$I$4:$I$237,MATCH(纤芯!H2792,光放段!$B$4:$B$237,0))</f>
        <v>37017300000</v>
      </c>
      <c r="G2792" s="3" t="str">
        <f t="shared" si="215"/>
        <v>山东二干|济南青岛3号管道光缆:城阳-青岛辽阳东路</v>
      </c>
      <c r="H2792" s="3">
        <f>INDEX(光放段!$B$4:$B$237,MATCH(纤芯!G2792,光放段!$C$4:$C$237,0))</f>
        <v>37017303000</v>
      </c>
      <c r="I2792" s="3" t="str">
        <f t="shared" si="216"/>
        <v>济南青岛3号管道光缆</v>
      </c>
      <c r="J2792" s="3" t="str">
        <f>INDEX(子缆名称!$B$4:$B$29,纤芯!M2792)</f>
        <v>F缆</v>
      </c>
      <c r="K2792" s="3">
        <v>71</v>
      </c>
      <c r="L2792" s="3">
        <f t="shared" si="217"/>
        <v>11</v>
      </c>
      <c r="M2792" s="3">
        <f t="shared" si="218"/>
        <v>6</v>
      </c>
      <c r="N2792" s="3" t="s">
        <v>62</v>
      </c>
      <c r="O2792" s="3">
        <f>COUNTIF([1]局站!$D$4:$D$172,"="&amp;N2792)</f>
        <v>1</v>
      </c>
      <c r="P2792" s="3">
        <v>0</v>
      </c>
      <c r="Q2792" s="3">
        <v>0</v>
      </c>
      <c r="R2792" s="3">
        <v>0</v>
      </c>
      <c r="S2792" s="3" t="s">
        <v>154</v>
      </c>
      <c r="T2792" s="3">
        <f>COUNTIF([1]局站!$D$4:$D$172,"="&amp;S2792)</f>
        <v>1</v>
      </c>
      <c r="U2792" s="3">
        <v>0</v>
      </c>
      <c r="V2792" s="3">
        <v>0</v>
      </c>
      <c r="W2792" s="3">
        <v>0</v>
      </c>
      <c r="X2792" s="3" t="s">
        <v>1214</v>
      </c>
      <c r="Y2792" s="3" t="s">
        <v>880</v>
      </c>
      <c r="Z2792" s="3" t="str">
        <f>INDEX(业务类型!$C$4:$C$8,MATCH(纤芯!Y2792,业务类型!$B$4:$B$8,0))</f>
        <v>IDLE</v>
      </c>
      <c r="AA2792" s="3"/>
    </row>
    <row r="2793" spans="1:27" ht="33" x14ac:dyDescent="0.2">
      <c r="A2793" s="3">
        <v>2790</v>
      </c>
      <c r="B2793" s="3">
        <f t="shared" si="219"/>
        <v>37017303072</v>
      </c>
      <c r="C2793" s="3" t="s">
        <v>1166</v>
      </c>
      <c r="D2793" s="3" t="s">
        <v>217</v>
      </c>
      <c r="E2793" s="3" t="str">
        <f>INDEX(光放段!$G$4:$G$237,MATCH(纤芯!G2793,光放段!$C$4:$C$237,0))</f>
        <v>山东二干|济南青岛3号管道光缆:潍坊四平路-青岛辽阳东路</v>
      </c>
      <c r="F2793" s="3">
        <f>INDEX(光放段!$I$4:$I$237,MATCH(纤芯!H2793,光放段!$B$4:$B$237,0))</f>
        <v>37017300000</v>
      </c>
      <c r="G2793" s="3" t="str">
        <f t="shared" si="215"/>
        <v>山东二干|济南青岛3号管道光缆:城阳-青岛辽阳东路</v>
      </c>
      <c r="H2793" s="3">
        <f>INDEX(光放段!$B$4:$B$237,MATCH(纤芯!G2793,光放段!$C$4:$C$237,0))</f>
        <v>37017303000</v>
      </c>
      <c r="I2793" s="3" t="str">
        <f t="shared" si="216"/>
        <v>济南青岛3号管道光缆</v>
      </c>
      <c r="J2793" s="3" t="str">
        <f>INDEX(子缆名称!$B$4:$B$29,纤芯!M2793)</f>
        <v>F缆</v>
      </c>
      <c r="K2793" s="3">
        <v>72</v>
      </c>
      <c r="L2793" s="3">
        <f t="shared" si="217"/>
        <v>12</v>
      </c>
      <c r="M2793" s="3">
        <f t="shared" si="218"/>
        <v>6</v>
      </c>
      <c r="N2793" s="3" t="s">
        <v>62</v>
      </c>
      <c r="O2793" s="3">
        <f>COUNTIF([1]局站!$D$4:$D$172,"="&amp;N2793)</f>
        <v>1</v>
      </c>
      <c r="P2793" s="3">
        <v>0</v>
      </c>
      <c r="Q2793" s="3">
        <v>0</v>
      </c>
      <c r="R2793" s="3">
        <v>0</v>
      </c>
      <c r="S2793" s="3" t="s">
        <v>154</v>
      </c>
      <c r="T2793" s="3">
        <f>COUNTIF([1]局站!$D$4:$D$172,"="&amp;S2793)</f>
        <v>1</v>
      </c>
      <c r="U2793" s="3">
        <v>0</v>
      </c>
      <c r="V2793" s="3">
        <v>0</v>
      </c>
      <c r="W2793" s="3">
        <v>0</v>
      </c>
      <c r="X2793" s="3" t="s">
        <v>1214</v>
      </c>
      <c r="Y2793" s="3" t="s">
        <v>880</v>
      </c>
      <c r="Z2793" s="3" t="str">
        <f>INDEX(业务类型!$C$4:$C$8,MATCH(纤芯!Y2793,业务类型!$B$4:$B$8,0))</f>
        <v>IDLE</v>
      </c>
      <c r="AA2793" s="3"/>
    </row>
    <row r="2794" spans="1:27" ht="33" x14ac:dyDescent="0.2">
      <c r="A2794" s="3">
        <v>2791</v>
      </c>
      <c r="B2794" s="3">
        <f t="shared" si="219"/>
        <v>37017303073</v>
      </c>
      <c r="C2794" s="3" t="s">
        <v>1166</v>
      </c>
      <c r="D2794" s="3" t="s">
        <v>217</v>
      </c>
      <c r="E2794" s="3" t="str">
        <f>INDEX(光放段!$G$4:$G$237,MATCH(纤芯!G2794,光放段!$C$4:$C$237,0))</f>
        <v>山东二干|济南青岛3号管道光缆:潍坊四平路-青岛辽阳东路</v>
      </c>
      <c r="F2794" s="3">
        <f>INDEX(光放段!$I$4:$I$237,MATCH(纤芯!H2794,光放段!$B$4:$B$237,0))</f>
        <v>37017300000</v>
      </c>
      <c r="G2794" s="3" t="str">
        <f t="shared" si="215"/>
        <v>山东二干|济南青岛3号管道光缆:城阳-青岛辽阳东路</v>
      </c>
      <c r="H2794" s="3">
        <f>INDEX(光放段!$B$4:$B$237,MATCH(纤芯!G2794,光放段!$C$4:$C$237,0))</f>
        <v>37017303000</v>
      </c>
      <c r="I2794" s="3" t="str">
        <f t="shared" si="216"/>
        <v>济南青岛3号管道光缆</v>
      </c>
      <c r="J2794" s="3" t="str">
        <f>INDEX(子缆名称!$B$4:$B$29,纤芯!M2794)</f>
        <v>G缆</v>
      </c>
      <c r="K2794" s="3">
        <v>73</v>
      </c>
      <c r="L2794" s="3">
        <f t="shared" si="217"/>
        <v>1</v>
      </c>
      <c r="M2794" s="3">
        <f t="shared" si="218"/>
        <v>7</v>
      </c>
      <c r="N2794" s="3" t="s">
        <v>62</v>
      </c>
      <c r="O2794" s="3">
        <f>COUNTIF([1]局站!$D$4:$D$172,"="&amp;N2794)</f>
        <v>1</v>
      </c>
      <c r="P2794" s="3">
        <v>0</v>
      </c>
      <c r="Q2794" s="3">
        <v>0</v>
      </c>
      <c r="R2794" s="3">
        <v>0</v>
      </c>
      <c r="S2794" s="3" t="s">
        <v>154</v>
      </c>
      <c r="T2794" s="3">
        <f>COUNTIF([1]局站!$D$4:$D$172,"="&amp;S2794)</f>
        <v>1</v>
      </c>
      <c r="U2794" s="3">
        <v>0</v>
      </c>
      <c r="V2794" s="3">
        <v>0</v>
      </c>
      <c r="W2794" s="3">
        <v>0</v>
      </c>
      <c r="X2794" s="3" t="s">
        <v>1214</v>
      </c>
      <c r="Y2794" s="3" t="s">
        <v>880</v>
      </c>
      <c r="Z2794" s="3" t="str">
        <f>INDEX(业务类型!$C$4:$C$8,MATCH(纤芯!Y2794,业务类型!$B$4:$B$8,0))</f>
        <v>IDLE</v>
      </c>
      <c r="AA2794" s="3"/>
    </row>
    <row r="2795" spans="1:27" ht="33" x14ac:dyDescent="0.2">
      <c r="A2795" s="3">
        <v>2792</v>
      </c>
      <c r="B2795" s="3">
        <f t="shared" si="219"/>
        <v>37017303074</v>
      </c>
      <c r="C2795" s="3" t="s">
        <v>1166</v>
      </c>
      <c r="D2795" s="3" t="s">
        <v>217</v>
      </c>
      <c r="E2795" s="3" t="str">
        <f>INDEX(光放段!$G$4:$G$237,MATCH(纤芯!G2795,光放段!$C$4:$C$237,0))</f>
        <v>山东二干|济南青岛3号管道光缆:潍坊四平路-青岛辽阳东路</v>
      </c>
      <c r="F2795" s="3">
        <f>INDEX(光放段!$I$4:$I$237,MATCH(纤芯!H2795,光放段!$B$4:$B$237,0))</f>
        <v>37017300000</v>
      </c>
      <c r="G2795" s="3" t="str">
        <f t="shared" si="215"/>
        <v>山东二干|济南青岛3号管道光缆:城阳-青岛辽阳东路</v>
      </c>
      <c r="H2795" s="3">
        <f>INDEX(光放段!$B$4:$B$237,MATCH(纤芯!G2795,光放段!$C$4:$C$237,0))</f>
        <v>37017303000</v>
      </c>
      <c r="I2795" s="3" t="str">
        <f t="shared" si="216"/>
        <v>济南青岛3号管道光缆</v>
      </c>
      <c r="J2795" s="3" t="str">
        <f>INDEX(子缆名称!$B$4:$B$29,纤芯!M2795)</f>
        <v>G缆</v>
      </c>
      <c r="K2795" s="3">
        <v>74</v>
      </c>
      <c r="L2795" s="3">
        <f t="shared" si="217"/>
        <v>2</v>
      </c>
      <c r="M2795" s="3">
        <f t="shared" si="218"/>
        <v>7</v>
      </c>
      <c r="N2795" s="3" t="s">
        <v>62</v>
      </c>
      <c r="O2795" s="3">
        <f>COUNTIF([1]局站!$D$4:$D$172,"="&amp;N2795)</f>
        <v>1</v>
      </c>
      <c r="P2795" s="3">
        <v>0</v>
      </c>
      <c r="Q2795" s="3">
        <v>0</v>
      </c>
      <c r="R2795" s="3">
        <v>0</v>
      </c>
      <c r="S2795" s="3" t="s">
        <v>154</v>
      </c>
      <c r="T2795" s="3">
        <f>COUNTIF([1]局站!$D$4:$D$172,"="&amp;S2795)</f>
        <v>1</v>
      </c>
      <c r="U2795" s="3">
        <v>0</v>
      </c>
      <c r="V2795" s="3">
        <v>0</v>
      </c>
      <c r="W2795" s="3">
        <v>0</v>
      </c>
      <c r="X2795" s="3" t="s">
        <v>1214</v>
      </c>
      <c r="Y2795" s="3" t="s">
        <v>880</v>
      </c>
      <c r="Z2795" s="3" t="str">
        <f>INDEX(业务类型!$C$4:$C$8,MATCH(纤芯!Y2795,业务类型!$B$4:$B$8,0))</f>
        <v>IDLE</v>
      </c>
      <c r="AA2795" s="3"/>
    </row>
    <row r="2796" spans="1:27" ht="33" x14ac:dyDescent="0.2">
      <c r="A2796" s="3">
        <v>2793</v>
      </c>
      <c r="B2796" s="3">
        <f t="shared" si="219"/>
        <v>37017303075</v>
      </c>
      <c r="C2796" s="3" t="s">
        <v>1166</v>
      </c>
      <c r="D2796" s="3" t="s">
        <v>217</v>
      </c>
      <c r="E2796" s="3" t="str">
        <f>INDEX(光放段!$G$4:$G$237,MATCH(纤芯!G2796,光放段!$C$4:$C$237,0))</f>
        <v>山东二干|济南青岛3号管道光缆:潍坊四平路-青岛辽阳东路</v>
      </c>
      <c r="F2796" s="3">
        <f>INDEX(光放段!$I$4:$I$237,MATCH(纤芯!H2796,光放段!$B$4:$B$237,0))</f>
        <v>37017300000</v>
      </c>
      <c r="G2796" s="3" t="str">
        <f t="shared" si="215"/>
        <v>山东二干|济南青岛3号管道光缆:城阳-青岛辽阳东路</v>
      </c>
      <c r="H2796" s="3">
        <f>INDEX(光放段!$B$4:$B$237,MATCH(纤芯!G2796,光放段!$C$4:$C$237,0))</f>
        <v>37017303000</v>
      </c>
      <c r="I2796" s="3" t="str">
        <f t="shared" si="216"/>
        <v>济南青岛3号管道光缆</v>
      </c>
      <c r="J2796" s="3" t="str">
        <f>INDEX(子缆名称!$B$4:$B$29,纤芯!M2796)</f>
        <v>G缆</v>
      </c>
      <c r="K2796" s="3">
        <v>75</v>
      </c>
      <c r="L2796" s="3">
        <f t="shared" si="217"/>
        <v>3</v>
      </c>
      <c r="M2796" s="3">
        <f t="shared" si="218"/>
        <v>7</v>
      </c>
      <c r="N2796" s="3" t="s">
        <v>62</v>
      </c>
      <c r="O2796" s="3">
        <f>COUNTIF([1]局站!$D$4:$D$172,"="&amp;N2796)</f>
        <v>1</v>
      </c>
      <c r="P2796" s="3">
        <v>0</v>
      </c>
      <c r="Q2796" s="3">
        <v>0</v>
      </c>
      <c r="R2796" s="3">
        <v>0</v>
      </c>
      <c r="S2796" s="3" t="s">
        <v>154</v>
      </c>
      <c r="T2796" s="3">
        <f>COUNTIF([1]局站!$D$4:$D$172,"="&amp;S2796)</f>
        <v>1</v>
      </c>
      <c r="U2796" s="3">
        <v>0</v>
      </c>
      <c r="V2796" s="3">
        <v>0</v>
      </c>
      <c r="W2796" s="3">
        <v>0</v>
      </c>
      <c r="X2796" s="3" t="s">
        <v>1214</v>
      </c>
      <c r="Y2796" s="3" t="s">
        <v>880</v>
      </c>
      <c r="Z2796" s="3" t="str">
        <f>INDEX(业务类型!$C$4:$C$8,MATCH(纤芯!Y2796,业务类型!$B$4:$B$8,0))</f>
        <v>IDLE</v>
      </c>
      <c r="AA2796" s="3"/>
    </row>
    <row r="2797" spans="1:27" ht="33" x14ac:dyDescent="0.2">
      <c r="A2797" s="3">
        <v>2794</v>
      </c>
      <c r="B2797" s="3">
        <f t="shared" si="219"/>
        <v>37017303076</v>
      </c>
      <c r="C2797" s="3" t="s">
        <v>1166</v>
      </c>
      <c r="D2797" s="3" t="s">
        <v>217</v>
      </c>
      <c r="E2797" s="3" t="str">
        <f>INDEX(光放段!$G$4:$G$237,MATCH(纤芯!G2797,光放段!$C$4:$C$237,0))</f>
        <v>山东二干|济南青岛3号管道光缆:潍坊四平路-青岛辽阳东路</v>
      </c>
      <c r="F2797" s="3">
        <f>INDEX(光放段!$I$4:$I$237,MATCH(纤芯!H2797,光放段!$B$4:$B$237,0))</f>
        <v>37017300000</v>
      </c>
      <c r="G2797" s="3" t="str">
        <f t="shared" si="215"/>
        <v>山东二干|济南青岛3号管道光缆:城阳-青岛辽阳东路</v>
      </c>
      <c r="H2797" s="3">
        <f>INDEX(光放段!$B$4:$B$237,MATCH(纤芯!G2797,光放段!$C$4:$C$237,0))</f>
        <v>37017303000</v>
      </c>
      <c r="I2797" s="3" t="str">
        <f t="shared" si="216"/>
        <v>济南青岛3号管道光缆</v>
      </c>
      <c r="J2797" s="3" t="str">
        <f>INDEX(子缆名称!$B$4:$B$29,纤芯!M2797)</f>
        <v>G缆</v>
      </c>
      <c r="K2797" s="3">
        <v>76</v>
      </c>
      <c r="L2797" s="3">
        <f t="shared" si="217"/>
        <v>4</v>
      </c>
      <c r="M2797" s="3">
        <f t="shared" si="218"/>
        <v>7</v>
      </c>
      <c r="N2797" s="3" t="s">
        <v>62</v>
      </c>
      <c r="O2797" s="3">
        <f>COUNTIF([1]局站!$D$4:$D$172,"="&amp;N2797)</f>
        <v>1</v>
      </c>
      <c r="P2797" s="3">
        <v>0</v>
      </c>
      <c r="Q2797" s="3">
        <v>0</v>
      </c>
      <c r="R2797" s="3">
        <v>0</v>
      </c>
      <c r="S2797" s="3" t="s">
        <v>154</v>
      </c>
      <c r="T2797" s="3">
        <f>COUNTIF([1]局站!$D$4:$D$172,"="&amp;S2797)</f>
        <v>1</v>
      </c>
      <c r="U2797" s="3">
        <v>0</v>
      </c>
      <c r="V2797" s="3">
        <v>0</v>
      </c>
      <c r="W2797" s="3">
        <v>0</v>
      </c>
      <c r="X2797" s="3" t="s">
        <v>1214</v>
      </c>
      <c r="Y2797" s="3" t="s">
        <v>880</v>
      </c>
      <c r="Z2797" s="3" t="str">
        <f>INDEX(业务类型!$C$4:$C$8,MATCH(纤芯!Y2797,业务类型!$B$4:$B$8,0))</f>
        <v>IDLE</v>
      </c>
      <c r="AA2797" s="3"/>
    </row>
    <row r="2798" spans="1:27" ht="33" x14ac:dyDescent="0.2">
      <c r="A2798" s="3">
        <v>2795</v>
      </c>
      <c r="B2798" s="3">
        <f t="shared" si="219"/>
        <v>37017303077</v>
      </c>
      <c r="C2798" s="3" t="s">
        <v>1166</v>
      </c>
      <c r="D2798" s="3" t="s">
        <v>217</v>
      </c>
      <c r="E2798" s="3" t="str">
        <f>INDEX(光放段!$G$4:$G$237,MATCH(纤芯!G2798,光放段!$C$4:$C$237,0))</f>
        <v>山东二干|济南青岛3号管道光缆:潍坊四平路-青岛辽阳东路</v>
      </c>
      <c r="F2798" s="3">
        <f>INDEX(光放段!$I$4:$I$237,MATCH(纤芯!H2798,光放段!$B$4:$B$237,0))</f>
        <v>37017300000</v>
      </c>
      <c r="G2798" s="3" t="str">
        <f t="shared" si="215"/>
        <v>山东二干|济南青岛3号管道光缆:城阳-青岛辽阳东路</v>
      </c>
      <c r="H2798" s="3">
        <f>INDEX(光放段!$B$4:$B$237,MATCH(纤芯!G2798,光放段!$C$4:$C$237,0))</f>
        <v>37017303000</v>
      </c>
      <c r="I2798" s="3" t="str">
        <f t="shared" si="216"/>
        <v>济南青岛3号管道光缆</v>
      </c>
      <c r="J2798" s="3" t="str">
        <f>INDEX(子缆名称!$B$4:$B$29,纤芯!M2798)</f>
        <v>G缆</v>
      </c>
      <c r="K2798" s="3">
        <v>77</v>
      </c>
      <c r="L2798" s="3">
        <f t="shared" si="217"/>
        <v>5</v>
      </c>
      <c r="M2798" s="3">
        <f t="shared" si="218"/>
        <v>7</v>
      </c>
      <c r="N2798" s="3" t="s">
        <v>62</v>
      </c>
      <c r="O2798" s="3">
        <f>COUNTIF([1]局站!$D$4:$D$172,"="&amp;N2798)</f>
        <v>1</v>
      </c>
      <c r="P2798" s="3">
        <v>0</v>
      </c>
      <c r="Q2798" s="3">
        <v>0</v>
      </c>
      <c r="R2798" s="3">
        <v>0</v>
      </c>
      <c r="S2798" s="3" t="s">
        <v>154</v>
      </c>
      <c r="T2798" s="3">
        <f>COUNTIF([1]局站!$D$4:$D$172,"="&amp;S2798)</f>
        <v>1</v>
      </c>
      <c r="U2798" s="3">
        <v>0</v>
      </c>
      <c r="V2798" s="3">
        <v>0</v>
      </c>
      <c r="W2798" s="3">
        <v>0</v>
      </c>
      <c r="X2798" s="3" t="s">
        <v>1214</v>
      </c>
      <c r="Y2798" s="3" t="s">
        <v>880</v>
      </c>
      <c r="Z2798" s="3" t="str">
        <f>INDEX(业务类型!$C$4:$C$8,MATCH(纤芯!Y2798,业务类型!$B$4:$B$8,0))</f>
        <v>IDLE</v>
      </c>
      <c r="AA2798" s="3"/>
    </row>
    <row r="2799" spans="1:27" ht="33" x14ac:dyDescent="0.2">
      <c r="A2799" s="3">
        <v>2796</v>
      </c>
      <c r="B2799" s="3">
        <f t="shared" si="219"/>
        <v>37017303078</v>
      </c>
      <c r="C2799" s="3" t="s">
        <v>1166</v>
      </c>
      <c r="D2799" s="3" t="s">
        <v>217</v>
      </c>
      <c r="E2799" s="3" t="str">
        <f>INDEX(光放段!$G$4:$G$237,MATCH(纤芯!G2799,光放段!$C$4:$C$237,0))</f>
        <v>山东二干|济南青岛3号管道光缆:潍坊四平路-青岛辽阳东路</v>
      </c>
      <c r="F2799" s="3">
        <f>INDEX(光放段!$I$4:$I$237,MATCH(纤芯!H2799,光放段!$B$4:$B$237,0))</f>
        <v>37017300000</v>
      </c>
      <c r="G2799" s="3" t="str">
        <f t="shared" si="215"/>
        <v>山东二干|济南青岛3号管道光缆:城阳-青岛辽阳东路</v>
      </c>
      <c r="H2799" s="3">
        <f>INDEX(光放段!$B$4:$B$237,MATCH(纤芯!G2799,光放段!$C$4:$C$237,0))</f>
        <v>37017303000</v>
      </c>
      <c r="I2799" s="3" t="str">
        <f t="shared" si="216"/>
        <v>济南青岛3号管道光缆</v>
      </c>
      <c r="J2799" s="3" t="str">
        <f>INDEX(子缆名称!$B$4:$B$29,纤芯!M2799)</f>
        <v>G缆</v>
      </c>
      <c r="K2799" s="3">
        <v>78</v>
      </c>
      <c r="L2799" s="3">
        <f t="shared" si="217"/>
        <v>6</v>
      </c>
      <c r="M2799" s="3">
        <f t="shared" si="218"/>
        <v>7</v>
      </c>
      <c r="N2799" s="3" t="s">
        <v>62</v>
      </c>
      <c r="O2799" s="3">
        <f>COUNTIF([1]局站!$D$4:$D$172,"="&amp;N2799)</f>
        <v>1</v>
      </c>
      <c r="P2799" s="3">
        <v>0</v>
      </c>
      <c r="Q2799" s="3">
        <v>0</v>
      </c>
      <c r="R2799" s="3">
        <v>0</v>
      </c>
      <c r="S2799" s="3" t="s">
        <v>154</v>
      </c>
      <c r="T2799" s="3">
        <f>COUNTIF([1]局站!$D$4:$D$172,"="&amp;S2799)</f>
        <v>1</v>
      </c>
      <c r="U2799" s="3">
        <v>0</v>
      </c>
      <c r="V2799" s="3">
        <v>0</v>
      </c>
      <c r="W2799" s="3">
        <v>0</v>
      </c>
      <c r="X2799" s="3" t="s">
        <v>1214</v>
      </c>
      <c r="Y2799" s="3" t="s">
        <v>880</v>
      </c>
      <c r="Z2799" s="3" t="str">
        <f>INDEX(业务类型!$C$4:$C$8,MATCH(纤芯!Y2799,业务类型!$B$4:$B$8,0))</f>
        <v>IDLE</v>
      </c>
      <c r="AA2799" s="3"/>
    </row>
    <row r="2800" spans="1:27" ht="33" x14ac:dyDescent="0.2">
      <c r="A2800" s="3">
        <v>2797</v>
      </c>
      <c r="B2800" s="3">
        <f t="shared" si="219"/>
        <v>37017303079</v>
      </c>
      <c r="C2800" s="3" t="s">
        <v>1166</v>
      </c>
      <c r="D2800" s="3" t="s">
        <v>217</v>
      </c>
      <c r="E2800" s="3" t="str">
        <f>INDEX(光放段!$G$4:$G$237,MATCH(纤芯!G2800,光放段!$C$4:$C$237,0))</f>
        <v>山东二干|济南青岛3号管道光缆:潍坊四平路-青岛辽阳东路</v>
      </c>
      <c r="F2800" s="3">
        <f>INDEX(光放段!$I$4:$I$237,MATCH(纤芯!H2800,光放段!$B$4:$B$237,0))</f>
        <v>37017300000</v>
      </c>
      <c r="G2800" s="3" t="str">
        <f t="shared" si="215"/>
        <v>山东二干|济南青岛3号管道光缆:城阳-青岛辽阳东路</v>
      </c>
      <c r="H2800" s="3">
        <f>INDEX(光放段!$B$4:$B$237,MATCH(纤芯!G2800,光放段!$C$4:$C$237,0))</f>
        <v>37017303000</v>
      </c>
      <c r="I2800" s="3" t="str">
        <f t="shared" si="216"/>
        <v>济南青岛3号管道光缆</v>
      </c>
      <c r="J2800" s="3" t="str">
        <f>INDEX(子缆名称!$B$4:$B$29,纤芯!M2800)</f>
        <v>G缆</v>
      </c>
      <c r="K2800" s="3">
        <v>79</v>
      </c>
      <c r="L2800" s="3">
        <f t="shared" si="217"/>
        <v>7</v>
      </c>
      <c r="M2800" s="3">
        <f t="shared" si="218"/>
        <v>7</v>
      </c>
      <c r="N2800" s="3" t="s">
        <v>62</v>
      </c>
      <c r="O2800" s="3">
        <f>COUNTIF([1]局站!$D$4:$D$172,"="&amp;N2800)</f>
        <v>1</v>
      </c>
      <c r="P2800" s="3">
        <v>0</v>
      </c>
      <c r="Q2800" s="3">
        <v>0</v>
      </c>
      <c r="R2800" s="3">
        <v>0</v>
      </c>
      <c r="S2800" s="3" t="s">
        <v>154</v>
      </c>
      <c r="T2800" s="3">
        <f>COUNTIF([1]局站!$D$4:$D$172,"="&amp;S2800)</f>
        <v>1</v>
      </c>
      <c r="U2800" s="3">
        <v>0</v>
      </c>
      <c r="V2800" s="3">
        <v>0</v>
      </c>
      <c r="W2800" s="3">
        <v>0</v>
      </c>
      <c r="X2800" s="3" t="s">
        <v>1214</v>
      </c>
      <c r="Y2800" s="3" t="s">
        <v>880</v>
      </c>
      <c r="Z2800" s="3" t="str">
        <f>INDEX(业务类型!$C$4:$C$8,MATCH(纤芯!Y2800,业务类型!$B$4:$B$8,0))</f>
        <v>IDLE</v>
      </c>
      <c r="AA2800" s="3"/>
    </row>
    <row r="2801" spans="1:27" ht="33" x14ac:dyDescent="0.2">
      <c r="A2801" s="3">
        <v>2798</v>
      </c>
      <c r="B2801" s="3">
        <f t="shared" si="219"/>
        <v>37017303080</v>
      </c>
      <c r="C2801" s="3" t="s">
        <v>1166</v>
      </c>
      <c r="D2801" s="3" t="s">
        <v>217</v>
      </c>
      <c r="E2801" s="3" t="str">
        <f>INDEX(光放段!$G$4:$G$237,MATCH(纤芯!G2801,光放段!$C$4:$C$237,0))</f>
        <v>山东二干|济南青岛3号管道光缆:潍坊四平路-青岛辽阳东路</v>
      </c>
      <c r="F2801" s="3">
        <f>INDEX(光放段!$I$4:$I$237,MATCH(纤芯!H2801,光放段!$B$4:$B$237,0))</f>
        <v>37017300000</v>
      </c>
      <c r="G2801" s="3" t="str">
        <f t="shared" si="215"/>
        <v>山东二干|济南青岛3号管道光缆:城阳-青岛辽阳东路</v>
      </c>
      <c r="H2801" s="3">
        <f>INDEX(光放段!$B$4:$B$237,MATCH(纤芯!G2801,光放段!$C$4:$C$237,0))</f>
        <v>37017303000</v>
      </c>
      <c r="I2801" s="3" t="str">
        <f t="shared" si="216"/>
        <v>济南青岛3号管道光缆</v>
      </c>
      <c r="J2801" s="3" t="str">
        <f>INDEX(子缆名称!$B$4:$B$29,纤芯!M2801)</f>
        <v>G缆</v>
      </c>
      <c r="K2801" s="3">
        <v>80</v>
      </c>
      <c r="L2801" s="3">
        <f t="shared" si="217"/>
        <v>8</v>
      </c>
      <c r="M2801" s="3">
        <f t="shared" si="218"/>
        <v>7</v>
      </c>
      <c r="N2801" s="3" t="s">
        <v>62</v>
      </c>
      <c r="O2801" s="3">
        <f>COUNTIF([1]局站!$D$4:$D$172,"="&amp;N2801)</f>
        <v>1</v>
      </c>
      <c r="P2801" s="3">
        <v>0</v>
      </c>
      <c r="Q2801" s="3">
        <v>0</v>
      </c>
      <c r="R2801" s="3">
        <v>0</v>
      </c>
      <c r="S2801" s="3" t="s">
        <v>154</v>
      </c>
      <c r="T2801" s="3">
        <f>COUNTIF([1]局站!$D$4:$D$172,"="&amp;S2801)</f>
        <v>1</v>
      </c>
      <c r="U2801" s="3">
        <v>0</v>
      </c>
      <c r="V2801" s="3">
        <v>0</v>
      </c>
      <c r="W2801" s="3">
        <v>0</v>
      </c>
      <c r="X2801" s="3" t="s">
        <v>1214</v>
      </c>
      <c r="Y2801" s="3" t="s">
        <v>880</v>
      </c>
      <c r="Z2801" s="3" t="str">
        <f>INDEX(业务类型!$C$4:$C$8,MATCH(纤芯!Y2801,业务类型!$B$4:$B$8,0))</f>
        <v>IDLE</v>
      </c>
      <c r="AA2801" s="3"/>
    </row>
    <row r="2802" spans="1:27" ht="33" x14ac:dyDescent="0.2">
      <c r="A2802" s="3">
        <v>2799</v>
      </c>
      <c r="B2802" s="3">
        <f t="shared" si="219"/>
        <v>37017303081</v>
      </c>
      <c r="C2802" s="3" t="s">
        <v>1166</v>
      </c>
      <c r="D2802" s="3" t="s">
        <v>217</v>
      </c>
      <c r="E2802" s="3" t="str">
        <f>INDEX(光放段!$G$4:$G$237,MATCH(纤芯!G2802,光放段!$C$4:$C$237,0))</f>
        <v>山东二干|济南青岛3号管道光缆:潍坊四平路-青岛辽阳东路</v>
      </c>
      <c r="F2802" s="3">
        <f>INDEX(光放段!$I$4:$I$237,MATCH(纤芯!H2802,光放段!$B$4:$B$237,0))</f>
        <v>37017300000</v>
      </c>
      <c r="G2802" s="3" t="str">
        <f t="shared" si="215"/>
        <v>山东二干|济南青岛3号管道光缆:城阳-青岛辽阳东路</v>
      </c>
      <c r="H2802" s="3">
        <f>INDEX(光放段!$B$4:$B$237,MATCH(纤芯!G2802,光放段!$C$4:$C$237,0))</f>
        <v>37017303000</v>
      </c>
      <c r="I2802" s="3" t="str">
        <f t="shared" si="216"/>
        <v>济南青岛3号管道光缆</v>
      </c>
      <c r="J2802" s="3" t="str">
        <f>INDEX(子缆名称!$B$4:$B$29,纤芯!M2802)</f>
        <v>G缆</v>
      </c>
      <c r="K2802" s="3">
        <v>81</v>
      </c>
      <c r="L2802" s="3">
        <f t="shared" si="217"/>
        <v>9</v>
      </c>
      <c r="M2802" s="3">
        <f t="shared" si="218"/>
        <v>7</v>
      </c>
      <c r="N2802" s="3" t="s">
        <v>62</v>
      </c>
      <c r="O2802" s="3">
        <f>COUNTIF([1]局站!$D$4:$D$172,"="&amp;N2802)</f>
        <v>1</v>
      </c>
      <c r="P2802" s="3">
        <v>0</v>
      </c>
      <c r="Q2802" s="3">
        <v>0</v>
      </c>
      <c r="R2802" s="3">
        <v>0</v>
      </c>
      <c r="S2802" s="3" t="s">
        <v>154</v>
      </c>
      <c r="T2802" s="3">
        <f>COUNTIF([1]局站!$D$4:$D$172,"="&amp;S2802)</f>
        <v>1</v>
      </c>
      <c r="U2802" s="3">
        <v>0</v>
      </c>
      <c r="V2802" s="3">
        <v>0</v>
      </c>
      <c r="W2802" s="3">
        <v>0</v>
      </c>
      <c r="X2802" s="3" t="s">
        <v>1214</v>
      </c>
      <c r="Y2802" s="3" t="s">
        <v>880</v>
      </c>
      <c r="Z2802" s="3" t="str">
        <f>INDEX(业务类型!$C$4:$C$8,MATCH(纤芯!Y2802,业务类型!$B$4:$B$8,0))</f>
        <v>IDLE</v>
      </c>
      <c r="AA2802" s="3"/>
    </row>
    <row r="2803" spans="1:27" ht="33" x14ac:dyDescent="0.2">
      <c r="A2803" s="3">
        <v>2800</v>
      </c>
      <c r="B2803" s="3">
        <f t="shared" si="219"/>
        <v>37017303082</v>
      </c>
      <c r="C2803" s="3" t="s">
        <v>1166</v>
      </c>
      <c r="D2803" s="3" t="s">
        <v>217</v>
      </c>
      <c r="E2803" s="3" t="str">
        <f>INDEX(光放段!$G$4:$G$237,MATCH(纤芯!G2803,光放段!$C$4:$C$237,0))</f>
        <v>山东二干|济南青岛3号管道光缆:潍坊四平路-青岛辽阳东路</v>
      </c>
      <c r="F2803" s="3">
        <f>INDEX(光放段!$I$4:$I$237,MATCH(纤芯!H2803,光放段!$B$4:$B$237,0))</f>
        <v>37017300000</v>
      </c>
      <c r="G2803" s="3" t="str">
        <f t="shared" si="215"/>
        <v>山东二干|济南青岛3号管道光缆:城阳-青岛辽阳东路</v>
      </c>
      <c r="H2803" s="3">
        <f>INDEX(光放段!$B$4:$B$237,MATCH(纤芯!G2803,光放段!$C$4:$C$237,0))</f>
        <v>37017303000</v>
      </c>
      <c r="I2803" s="3" t="str">
        <f t="shared" si="216"/>
        <v>济南青岛3号管道光缆</v>
      </c>
      <c r="J2803" s="3" t="str">
        <f>INDEX(子缆名称!$B$4:$B$29,纤芯!M2803)</f>
        <v>G缆</v>
      </c>
      <c r="K2803" s="3">
        <v>82</v>
      </c>
      <c r="L2803" s="3">
        <f t="shared" si="217"/>
        <v>10</v>
      </c>
      <c r="M2803" s="3">
        <f t="shared" si="218"/>
        <v>7</v>
      </c>
      <c r="N2803" s="3" t="s">
        <v>62</v>
      </c>
      <c r="O2803" s="3">
        <f>COUNTIF([1]局站!$D$4:$D$172,"="&amp;N2803)</f>
        <v>1</v>
      </c>
      <c r="P2803" s="3">
        <v>0</v>
      </c>
      <c r="Q2803" s="3">
        <v>0</v>
      </c>
      <c r="R2803" s="3">
        <v>0</v>
      </c>
      <c r="S2803" s="3" t="s">
        <v>154</v>
      </c>
      <c r="T2803" s="3">
        <f>COUNTIF([1]局站!$D$4:$D$172,"="&amp;S2803)</f>
        <v>1</v>
      </c>
      <c r="U2803" s="3">
        <v>0</v>
      </c>
      <c r="V2803" s="3">
        <v>0</v>
      </c>
      <c r="W2803" s="3">
        <v>0</v>
      </c>
      <c r="X2803" s="3" t="s">
        <v>1214</v>
      </c>
      <c r="Y2803" s="3" t="s">
        <v>880</v>
      </c>
      <c r="Z2803" s="3" t="str">
        <f>INDEX(业务类型!$C$4:$C$8,MATCH(纤芯!Y2803,业务类型!$B$4:$B$8,0))</f>
        <v>IDLE</v>
      </c>
      <c r="AA2803" s="3"/>
    </row>
    <row r="2804" spans="1:27" ht="33" x14ac:dyDescent="0.2">
      <c r="A2804" s="3">
        <v>2801</v>
      </c>
      <c r="B2804" s="3">
        <f t="shared" si="219"/>
        <v>37017303083</v>
      </c>
      <c r="C2804" s="3" t="s">
        <v>1166</v>
      </c>
      <c r="D2804" s="3" t="s">
        <v>217</v>
      </c>
      <c r="E2804" s="3" t="str">
        <f>INDEX(光放段!$G$4:$G$237,MATCH(纤芯!G2804,光放段!$C$4:$C$237,0))</f>
        <v>山东二干|济南青岛3号管道光缆:潍坊四平路-青岛辽阳东路</v>
      </c>
      <c r="F2804" s="3">
        <f>INDEX(光放段!$I$4:$I$237,MATCH(纤芯!H2804,光放段!$B$4:$B$237,0))</f>
        <v>37017300000</v>
      </c>
      <c r="G2804" s="3" t="str">
        <f t="shared" si="215"/>
        <v>山东二干|济南青岛3号管道光缆:城阳-青岛辽阳东路</v>
      </c>
      <c r="H2804" s="3">
        <f>INDEX(光放段!$B$4:$B$237,MATCH(纤芯!G2804,光放段!$C$4:$C$237,0))</f>
        <v>37017303000</v>
      </c>
      <c r="I2804" s="3" t="str">
        <f t="shared" si="216"/>
        <v>济南青岛3号管道光缆</v>
      </c>
      <c r="J2804" s="3" t="str">
        <f>INDEX(子缆名称!$B$4:$B$29,纤芯!M2804)</f>
        <v>G缆</v>
      </c>
      <c r="K2804" s="3">
        <v>83</v>
      </c>
      <c r="L2804" s="3">
        <f t="shared" si="217"/>
        <v>11</v>
      </c>
      <c r="M2804" s="3">
        <f t="shared" si="218"/>
        <v>7</v>
      </c>
      <c r="N2804" s="3" t="s">
        <v>62</v>
      </c>
      <c r="O2804" s="3">
        <f>COUNTIF([1]局站!$D$4:$D$172,"="&amp;N2804)</f>
        <v>1</v>
      </c>
      <c r="P2804" s="3">
        <v>0</v>
      </c>
      <c r="Q2804" s="3">
        <v>0</v>
      </c>
      <c r="R2804" s="3">
        <v>0</v>
      </c>
      <c r="S2804" s="3" t="s">
        <v>154</v>
      </c>
      <c r="T2804" s="3">
        <f>COUNTIF([1]局站!$D$4:$D$172,"="&amp;S2804)</f>
        <v>1</v>
      </c>
      <c r="U2804" s="3">
        <v>0</v>
      </c>
      <c r="V2804" s="3">
        <v>0</v>
      </c>
      <c r="W2804" s="3">
        <v>0</v>
      </c>
      <c r="X2804" s="3" t="s">
        <v>1214</v>
      </c>
      <c r="Y2804" s="3" t="s">
        <v>880</v>
      </c>
      <c r="Z2804" s="3" t="str">
        <f>INDEX(业务类型!$C$4:$C$8,MATCH(纤芯!Y2804,业务类型!$B$4:$B$8,0))</f>
        <v>IDLE</v>
      </c>
      <c r="AA2804" s="3"/>
    </row>
    <row r="2805" spans="1:27" ht="33" x14ac:dyDescent="0.2">
      <c r="A2805" s="3">
        <v>2802</v>
      </c>
      <c r="B2805" s="3">
        <f t="shared" si="219"/>
        <v>37017303084</v>
      </c>
      <c r="C2805" s="3" t="s">
        <v>1166</v>
      </c>
      <c r="D2805" s="3" t="s">
        <v>217</v>
      </c>
      <c r="E2805" s="3" t="str">
        <f>INDEX(光放段!$G$4:$G$237,MATCH(纤芯!G2805,光放段!$C$4:$C$237,0))</f>
        <v>山东二干|济南青岛3号管道光缆:潍坊四平路-青岛辽阳东路</v>
      </c>
      <c r="F2805" s="3">
        <f>INDEX(光放段!$I$4:$I$237,MATCH(纤芯!H2805,光放段!$B$4:$B$237,0))</f>
        <v>37017300000</v>
      </c>
      <c r="G2805" s="3" t="str">
        <f t="shared" si="215"/>
        <v>山东二干|济南青岛3号管道光缆:城阳-青岛辽阳东路</v>
      </c>
      <c r="H2805" s="3">
        <f>INDEX(光放段!$B$4:$B$237,MATCH(纤芯!G2805,光放段!$C$4:$C$237,0))</f>
        <v>37017303000</v>
      </c>
      <c r="I2805" s="3" t="str">
        <f t="shared" si="216"/>
        <v>济南青岛3号管道光缆</v>
      </c>
      <c r="J2805" s="3" t="str">
        <f>INDEX(子缆名称!$B$4:$B$29,纤芯!M2805)</f>
        <v>G缆</v>
      </c>
      <c r="K2805" s="3">
        <v>84</v>
      </c>
      <c r="L2805" s="3">
        <f t="shared" si="217"/>
        <v>12</v>
      </c>
      <c r="M2805" s="3">
        <f t="shared" si="218"/>
        <v>7</v>
      </c>
      <c r="N2805" s="3" t="s">
        <v>62</v>
      </c>
      <c r="O2805" s="3">
        <f>COUNTIF([1]局站!$D$4:$D$172,"="&amp;N2805)</f>
        <v>1</v>
      </c>
      <c r="P2805" s="3">
        <v>0</v>
      </c>
      <c r="Q2805" s="3">
        <v>0</v>
      </c>
      <c r="R2805" s="3">
        <v>0</v>
      </c>
      <c r="S2805" s="3" t="s">
        <v>154</v>
      </c>
      <c r="T2805" s="3">
        <f>COUNTIF([1]局站!$D$4:$D$172,"="&amp;S2805)</f>
        <v>1</v>
      </c>
      <c r="U2805" s="3">
        <v>0</v>
      </c>
      <c r="V2805" s="3">
        <v>0</v>
      </c>
      <c r="W2805" s="3">
        <v>0</v>
      </c>
      <c r="X2805" s="3" t="s">
        <v>1214</v>
      </c>
      <c r="Y2805" s="3" t="s">
        <v>880</v>
      </c>
      <c r="Z2805" s="3" t="str">
        <f>INDEX(业务类型!$C$4:$C$8,MATCH(纤芯!Y2805,业务类型!$B$4:$B$8,0))</f>
        <v>IDLE</v>
      </c>
      <c r="AA2805" s="3"/>
    </row>
    <row r="2806" spans="1:27" ht="33" x14ac:dyDescent="0.2">
      <c r="A2806" s="3">
        <v>2803</v>
      </c>
      <c r="B2806" s="3">
        <f t="shared" si="219"/>
        <v>37017303085</v>
      </c>
      <c r="C2806" s="3" t="s">
        <v>1166</v>
      </c>
      <c r="D2806" s="3" t="s">
        <v>217</v>
      </c>
      <c r="E2806" s="3" t="str">
        <f>INDEX(光放段!$G$4:$G$237,MATCH(纤芯!G2806,光放段!$C$4:$C$237,0))</f>
        <v>山东二干|济南青岛3号管道光缆:潍坊四平路-青岛辽阳东路</v>
      </c>
      <c r="F2806" s="3">
        <f>INDEX(光放段!$I$4:$I$237,MATCH(纤芯!H2806,光放段!$B$4:$B$237,0))</f>
        <v>37017300000</v>
      </c>
      <c r="G2806" s="3" t="str">
        <f t="shared" si="215"/>
        <v>山东二干|济南青岛3号管道光缆:城阳-青岛辽阳东路</v>
      </c>
      <c r="H2806" s="3">
        <f>INDEX(光放段!$B$4:$B$237,MATCH(纤芯!G2806,光放段!$C$4:$C$237,0))</f>
        <v>37017303000</v>
      </c>
      <c r="I2806" s="3" t="str">
        <f t="shared" si="216"/>
        <v>济南青岛3号管道光缆</v>
      </c>
      <c r="J2806" s="3" t="str">
        <f>INDEX(子缆名称!$B$4:$B$29,纤芯!M2806)</f>
        <v>H缆</v>
      </c>
      <c r="K2806" s="3">
        <v>85</v>
      </c>
      <c r="L2806" s="3">
        <f t="shared" si="217"/>
        <v>1</v>
      </c>
      <c r="M2806" s="3">
        <f t="shared" si="218"/>
        <v>8</v>
      </c>
      <c r="N2806" s="3" t="s">
        <v>62</v>
      </c>
      <c r="O2806" s="3">
        <f>COUNTIF([1]局站!$D$4:$D$172,"="&amp;N2806)</f>
        <v>1</v>
      </c>
      <c r="P2806" s="3">
        <v>0</v>
      </c>
      <c r="Q2806" s="3">
        <v>0</v>
      </c>
      <c r="R2806" s="3">
        <v>0</v>
      </c>
      <c r="S2806" s="3" t="s">
        <v>154</v>
      </c>
      <c r="T2806" s="3">
        <f>COUNTIF([1]局站!$D$4:$D$172,"="&amp;S2806)</f>
        <v>1</v>
      </c>
      <c r="U2806" s="3">
        <v>0</v>
      </c>
      <c r="V2806" s="3">
        <v>0</v>
      </c>
      <c r="W2806" s="3">
        <v>0</v>
      </c>
      <c r="X2806" s="3" t="s">
        <v>1214</v>
      </c>
      <c r="Y2806" s="3" t="s">
        <v>880</v>
      </c>
      <c r="Z2806" s="3" t="str">
        <f>INDEX(业务类型!$C$4:$C$8,MATCH(纤芯!Y2806,业务类型!$B$4:$B$8,0))</f>
        <v>IDLE</v>
      </c>
      <c r="AA2806" s="3"/>
    </row>
    <row r="2807" spans="1:27" ht="33" x14ac:dyDescent="0.2">
      <c r="A2807" s="3">
        <v>2804</v>
      </c>
      <c r="B2807" s="3">
        <f t="shared" si="219"/>
        <v>37017303086</v>
      </c>
      <c r="C2807" s="3" t="s">
        <v>1166</v>
      </c>
      <c r="D2807" s="3" t="s">
        <v>217</v>
      </c>
      <c r="E2807" s="3" t="str">
        <f>INDEX(光放段!$G$4:$G$237,MATCH(纤芯!G2807,光放段!$C$4:$C$237,0))</f>
        <v>山东二干|济南青岛3号管道光缆:潍坊四平路-青岛辽阳东路</v>
      </c>
      <c r="F2807" s="3">
        <f>INDEX(光放段!$I$4:$I$237,MATCH(纤芯!H2807,光放段!$B$4:$B$237,0))</f>
        <v>37017300000</v>
      </c>
      <c r="G2807" s="3" t="str">
        <f t="shared" si="215"/>
        <v>山东二干|济南青岛3号管道光缆:城阳-青岛辽阳东路</v>
      </c>
      <c r="H2807" s="3">
        <f>INDEX(光放段!$B$4:$B$237,MATCH(纤芯!G2807,光放段!$C$4:$C$237,0))</f>
        <v>37017303000</v>
      </c>
      <c r="I2807" s="3" t="str">
        <f t="shared" si="216"/>
        <v>济南青岛3号管道光缆</v>
      </c>
      <c r="J2807" s="3" t="str">
        <f>INDEX(子缆名称!$B$4:$B$29,纤芯!M2807)</f>
        <v>H缆</v>
      </c>
      <c r="K2807" s="3">
        <v>86</v>
      </c>
      <c r="L2807" s="3">
        <f t="shared" si="217"/>
        <v>2</v>
      </c>
      <c r="M2807" s="3">
        <f t="shared" si="218"/>
        <v>8</v>
      </c>
      <c r="N2807" s="3" t="s">
        <v>62</v>
      </c>
      <c r="O2807" s="3">
        <f>COUNTIF([1]局站!$D$4:$D$172,"="&amp;N2807)</f>
        <v>1</v>
      </c>
      <c r="P2807" s="3">
        <v>0</v>
      </c>
      <c r="Q2807" s="3">
        <v>0</v>
      </c>
      <c r="R2807" s="3">
        <v>0</v>
      </c>
      <c r="S2807" s="3" t="s">
        <v>154</v>
      </c>
      <c r="T2807" s="3">
        <f>COUNTIF([1]局站!$D$4:$D$172,"="&amp;S2807)</f>
        <v>1</v>
      </c>
      <c r="U2807" s="3">
        <v>0</v>
      </c>
      <c r="V2807" s="3">
        <v>0</v>
      </c>
      <c r="W2807" s="3">
        <v>0</v>
      </c>
      <c r="X2807" s="3" t="s">
        <v>1214</v>
      </c>
      <c r="Y2807" s="3" t="s">
        <v>880</v>
      </c>
      <c r="Z2807" s="3" t="str">
        <f>INDEX(业务类型!$C$4:$C$8,MATCH(纤芯!Y2807,业务类型!$B$4:$B$8,0))</f>
        <v>IDLE</v>
      </c>
      <c r="AA2807" s="3"/>
    </row>
    <row r="2808" spans="1:27" ht="33" x14ac:dyDescent="0.2">
      <c r="A2808" s="3">
        <v>2805</v>
      </c>
      <c r="B2808" s="3">
        <f t="shared" si="219"/>
        <v>37017303087</v>
      </c>
      <c r="C2808" s="3" t="s">
        <v>1166</v>
      </c>
      <c r="D2808" s="3" t="s">
        <v>217</v>
      </c>
      <c r="E2808" s="3" t="str">
        <f>INDEX(光放段!$G$4:$G$237,MATCH(纤芯!G2808,光放段!$C$4:$C$237,0))</f>
        <v>山东二干|济南青岛3号管道光缆:潍坊四平路-青岛辽阳东路</v>
      </c>
      <c r="F2808" s="3">
        <f>INDEX(光放段!$I$4:$I$237,MATCH(纤芯!H2808,光放段!$B$4:$B$237,0))</f>
        <v>37017300000</v>
      </c>
      <c r="G2808" s="3" t="str">
        <f t="shared" si="215"/>
        <v>山东二干|济南青岛3号管道光缆:城阳-青岛辽阳东路</v>
      </c>
      <c r="H2808" s="3">
        <f>INDEX(光放段!$B$4:$B$237,MATCH(纤芯!G2808,光放段!$C$4:$C$237,0))</f>
        <v>37017303000</v>
      </c>
      <c r="I2808" s="3" t="str">
        <f t="shared" si="216"/>
        <v>济南青岛3号管道光缆</v>
      </c>
      <c r="J2808" s="3" t="str">
        <f>INDEX(子缆名称!$B$4:$B$29,纤芯!M2808)</f>
        <v>H缆</v>
      </c>
      <c r="K2808" s="3">
        <v>87</v>
      </c>
      <c r="L2808" s="3">
        <f t="shared" si="217"/>
        <v>3</v>
      </c>
      <c r="M2808" s="3">
        <f t="shared" si="218"/>
        <v>8</v>
      </c>
      <c r="N2808" s="3" t="s">
        <v>62</v>
      </c>
      <c r="O2808" s="3">
        <f>COUNTIF([1]局站!$D$4:$D$172,"="&amp;N2808)</f>
        <v>1</v>
      </c>
      <c r="P2808" s="3">
        <v>0</v>
      </c>
      <c r="Q2808" s="3">
        <v>0</v>
      </c>
      <c r="R2808" s="3">
        <v>0</v>
      </c>
      <c r="S2808" s="3" t="s">
        <v>154</v>
      </c>
      <c r="T2808" s="3">
        <f>COUNTIF([1]局站!$D$4:$D$172,"="&amp;S2808)</f>
        <v>1</v>
      </c>
      <c r="U2808" s="3">
        <v>0</v>
      </c>
      <c r="V2808" s="3">
        <v>0</v>
      </c>
      <c r="W2808" s="3">
        <v>0</v>
      </c>
      <c r="X2808" s="3" t="s">
        <v>1214</v>
      </c>
      <c r="Y2808" s="3" t="s">
        <v>880</v>
      </c>
      <c r="Z2808" s="3" t="str">
        <f>INDEX(业务类型!$C$4:$C$8,MATCH(纤芯!Y2808,业务类型!$B$4:$B$8,0))</f>
        <v>IDLE</v>
      </c>
      <c r="AA2808" s="3"/>
    </row>
    <row r="2809" spans="1:27" ht="33" x14ac:dyDescent="0.2">
      <c r="A2809" s="3">
        <v>2806</v>
      </c>
      <c r="B2809" s="3">
        <f t="shared" si="219"/>
        <v>37017303088</v>
      </c>
      <c r="C2809" s="3" t="s">
        <v>1166</v>
      </c>
      <c r="D2809" s="3" t="s">
        <v>217</v>
      </c>
      <c r="E2809" s="3" t="str">
        <f>INDEX(光放段!$G$4:$G$237,MATCH(纤芯!G2809,光放段!$C$4:$C$237,0))</f>
        <v>山东二干|济南青岛3号管道光缆:潍坊四平路-青岛辽阳东路</v>
      </c>
      <c r="F2809" s="3">
        <f>INDEX(光放段!$I$4:$I$237,MATCH(纤芯!H2809,光放段!$B$4:$B$237,0))</f>
        <v>37017300000</v>
      </c>
      <c r="G2809" s="3" t="str">
        <f t="shared" si="215"/>
        <v>山东二干|济南青岛3号管道光缆:城阳-青岛辽阳东路</v>
      </c>
      <c r="H2809" s="3">
        <f>INDEX(光放段!$B$4:$B$237,MATCH(纤芯!G2809,光放段!$C$4:$C$237,0))</f>
        <v>37017303000</v>
      </c>
      <c r="I2809" s="3" t="str">
        <f t="shared" si="216"/>
        <v>济南青岛3号管道光缆</v>
      </c>
      <c r="J2809" s="3" t="str">
        <f>INDEX(子缆名称!$B$4:$B$29,纤芯!M2809)</f>
        <v>H缆</v>
      </c>
      <c r="K2809" s="3">
        <v>88</v>
      </c>
      <c r="L2809" s="3">
        <f t="shared" si="217"/>
        <v>4</v>
      </c>
      <c r="M2809" s="3">
        <f t="shared" si="218"/>
        <v>8</v>
      </c>
      <c r="N2809" s="3" t="s">
        <v>62</v>
      </c>
      <c r="O2809" s="3">
        <f>COUNTIF([1]局站!$D$4:$D$172,"="&amp;N2809)</f>
        <v>1</v>
      </c>
      <c r="P2809" s="3">
        <v>0</v>
      </c>
      <c r="Q2809" s="3">
        <v>0</v>
      </c>
      <c r="R2809" s="3">
        <v>0</v>
      </c>
      <c r="S2809" s="3" t="s">
        <v>154</v>
      </c>
      <c r="T2809" s="3">
        <f>COUNTIF([1]局站!$D$4:$D$172,"="&amp;S2809)</f>
        <v>1</v>
      </c>
      <c r="U2809" s="3">
        <v>0</v>
      </c>
      <c r="V2809" s="3">
        <v>0</v>
      </c>
      <c r="W2809" s="3">
        <v>0</v>
      </c>
      <c r="X2809" s="3" t="s">
        <v>1214</v>
      </c>
      <c r="Y2809" s="3" t="s">
        <v>880</v>
      </c>
      <c r="Z2809" s="3" t="str">
        <f>INDEX(业务类型!$C$4:$C$8,MATCH(纤芯!Y2809,业务类型!$B$4:$B$8,0))</f>
        <v>IDLE</v>
      </c>
      <c r="AA2809" s="3"/>
    </row>
    <row r="2810" spans="1:27" ht="33" x14ac:dyDescent="0.2">
      <c r="A2810" s="3">
        <v>2807</v>
      </c>
      <c r="B2810" s="3">
        <f t="shared" si="219"/>
        <v>37017303089</v>
      </c>
      <c r="C2810" s="3" t="s">
        <v>1166</v>
      </c>
      <c r="D2810" s="3" t="s">
        <v>217</v>
      </c>
      <c r="E2810" s="3" t="str">
        <f>INDEX(光放段!$G$4:$G$237,MATCH(纤芯!G2810,光放段!$C$4:$C$237,0))</f>
        <v>山东二干|济南青岛3号管道光缆:潍坊四平路-青岛辽阳东路</v>
      </c>
      <c r="F2810" s="3">
        <f>INDEX(光放段!$I$4:$I$237,MATCH(纤芯!H2810,光放段!$B$4:$B$237,0))</f>
        <v>37017300000</v>
      </c>
      <c r="G2810" s="3" t="str">
        <f t="shared" si="215"/>
        <v>山东二干|济南青岛3号管道光缆:城阳-青岛辽阳东路</v>
      </c>
      <c r="H2810" s="3">
        <f>INDEX(光放段!$B$4:$B$237,MATCH(纤芯!G2810,光放段!$C$4:$C$237,0))</f>
        <v>37017303000</v>
      </c>
      <c r="I2810" s="3" t="str">
        <f t="shared" si="216"/>
        <v>济南青岛3号管道光缆</v>
      </c>
      <c r="J2810" s="3" t="str">
        <f>INDEX(子缆名称!$B$4:$B$29,纤芯!M2810)</f>
        <v>H缆</v>
      </c>
      <c r="K2810" s="3">
        <v>89</v>
      </c>
      <c r="L2810" s="3">
        <f t="shared" si="217"/>
        <v>5</v>
      </c>
      <c r="M2810" s="3">
        <f t="shared" si="218"/>
        <v>8</v>
      </c>
      <c r="N2810" s="3" t="s">
        <v>62</v>
      </c>
      <c r="O2810" s="3">
        <f>COUNTIF([1]局站!$D$4:$D$172,"="&amp;N2810)</f>
        <v>1</v>
      </c>
      <c r="P2810" s="3">
        <v>0</v>
      </c>
      <c r="Q2810" s="3">
        <v>0</v>
      </c>
      <c r="R2810" s="3">
        <v>0</v>
      </c>
      <c r="S2810" s="3" t="s">
        <v>154</v>
      </c>
      <c r="T2810" s="3">
        <f>COUNTIF([1]局站!$D$4:$D$172,"="&amp;S2810)</f>
        <v>1</v>
      </c>
      <c r="U2810" s="3">
        <v>0</v>
      </c>
      <c r="V2810" s="3">
        <v>0</v>
      </c>
      <c r="W2810" s="3">
        <v>0</v>
      </c>
      <c r="X2810" s="3" t="s">
        <v>1214</v>
      </c>
      <c r="Y2810" s="3" t="s">
        <v>880</v>
      </c>
      <c r="Z2810" s="3" t="str">
        <f>INDEX(业务类型!$C$4:$C$8,MATCH(纤芯!Y2810,业务类型!$B$4:$B$8,0))</f>
        <v>IDLE</v>
      </c>
      <c r="AA2810" s="3"/>
    </row>
    <row r="2811" spans="1:27" ht="33" x14ac:dyDescent="0.2">
      <c r="A2811" s="3">
        <v>2808</v>
      </c>
      <c r="B2811" s="3">
        <f t="shared" si="219"/>
        <v>37017303090</v>
      </c>
      <c r="C2811" s="3" t="s">
        <v>1166</v>
      </c>
      <c r="D2811" s="3" t="s">
        <v>217</v>
      </c>
      <c r="E2811" s="3" t="str">
        <f>INDEX(光放段!$G$4:$G$237,MATCH(纤芯!G2811,光放段!$C$4:$C$237,0))</f>
        <v>山东二干|济南青岛3号管道光缆:潍坊四平路-青岛辽阳东路</v>
      </c>
      <c r="F2811" s="3">
        <f>INDEX(光放段!$I$4:$I$237,MATCH(纤芯!H2811,光放段!$B$4:$B$237,0))</f>
        <v>37017300000</v>
      </c>
      <c r="G2811" s="3" t="str">
        <f t="shared" si="215"/>
        <v>山东二干|济南青岛3号管道光缆:城阳-青岛辽阳东路</v>
      </c>
      <c r="H2811" s="3">
        <f>INDEX(光放段!$B$4:$B$237,MATCH(纤芯!G2811,光放段!$C$4:$C$237,0))</f>
        <v>37017303000</v>
      </c>
      <c r="I2811" s="3" t="str">
        <f t="shared" si="216"/>
        <v>济南青岛3号管道光缆</v>
      </c>
      <c r="J2811" s="3" t="str">
        <f>INDEX(子缆名称!$B$4:$B$29,纤芯!M2811)</f>
        <v>H缆</v>
      </c>
      <c r="K2811" s="3">
        <v>90</v>
      </c>
      <c r="L2811" s="3">
        <f t="shared" si="217"/>
        <v>6</v>
      </c>
      <c r="M2811" s="3">
        <f t="shared" si="218"/>
        <v>8</v>
      </c>
      <c r="N2811" s="3" t="s">
        <v>62</v>
      </c>
      <c r="O2811" s="3">
        <f>COUNTIF([1]局站!$D$4:$D$172,"="&amp;N2811)</f>
        <v>1</v>
      </c>
      <c r="P2811" s="3">
        <v>0</v>
      </c>
      <c r="Q2811" s="3">
        <v>0</v>
      </c>
      <c r="R2811" s="3">
        <v>0</v>
      </c>
      <c r="S2811" s="3" t="s">
        <v>154</v>
      </c>
      <c r="T2811" s="3">
        <f>COUNTIF([1]局站!$D$4:$D$172,"="&amp;S2811)</f>
        <v>1</v>
      </c>
      <c r="U2811" s="3">
        <v>0</v>
      </c>
      <c r="V2811" s="3">
        <v>0</v>
      </c>
      <c r="W2811" s="3">
        <v>0</v>
      </c>
      <c r="X2811" s="3" t="s">
        <v>1214</v>
      </c>
      <c r="Y2811" s="3" t="s">
        <v>880</v>
      </c>
      <c r="Z2811" s="3" t="str">
        <f>INDEX(业务类型!$C$4:$C$8,MATCH(纤芯!Y2811,业务类型!$B$4:$B$8,0))</f>
        <v>IDLE</v>
      </c>
      <c r="AA2811" s="3"/>
    </row>
    <row r="2812" spans="1:27" ht="33" x14ac:dyDescent="0.2">
      <c r="A2812" s="3">
        <v>2809</v>
      </c>
      <c r="B2812" s="3">
        <f t="shared" si="219"/>
        <v>37017303091</v>
      </c>
      <c r="C2812" s="3" t="s">
        <v>1166</v>
      </c>
      <c r="D2812" s="3" t="s">
        <v>217</v>
      </c>
      <c r="E2812" s="3" t="str">
        <f>INDEX(光放段!$G$4:$G$237,MATCH(纤芯!G2812,光放段!$C$4:$C$237,0))</f>
        <v>山东二干|济南青岛3号管道光缆:潍坊四平路-青岛辽阳东路</v>
      </c>
      <c r="F2812" s="3">
        <f>INDEX(光放段!$I$4:$I$237,MATCH(纤芯!H2812,光放段!$B$4:$B$237,0))</f>
        <v>37017300000</v>
      </c>
      <c r="G2812" s="3" t="str">
        <f t="shared" si="215"/>
        <v>山东二干|济南青岛3号管道光缆:城阳-青岛辽阳东路</v>
      </c>
      <c r="H2812" s="3">
        <f>INDEX(光放段!$B$4:$B$237,MATCH(纤芯!G2812,光放段!$C$4:$C$237,0))</f>
        <v>37017303000</v>
      </c>
      <c r="I2812" s="3" t="str">
        <f t="shared" si="216"/>
        <v>济南青岛3号管道光缆</v>
      </c>
      <c r="J2812" s="3" t="str">
        <f>INDEX(子缆名称!$B$4:$B$29,纤芯!M2812)</f>
        <v>H缆</v>
      </c>
      <c r="K2812" s="3">
        <v>91</v>
      </c>
      <c r="L2812" s="3">
        <f t="shared" si="217"/>
        <v>7</v>
      </c>
      <c r="M2812" s="3">
        <f t="shared" si="218"/>
        <v>8</v>
      </c>
      <c r="N2812" s="3" t="s">
        <v>62</v>
      </c>
      <c r="O2812" s="3">
        <f>COUNTIF([1]局站!$D$4:$D$172,"="&amp;N2812)</f>
        <v>1</v>
      </c>
      <c r="P2812" s="3">
        <v>0</v>
      </c>
      <c r="Q2812" s="3">
        <v>0</v>
      </c>
      <c r="R2812" s="3">
        <v>0</v>
      </c>
      <c r="S2812" s="3" t="s">
        <v>154</v>
      </c>
      <c r="T2812" s="3">
        <f>COUNTIF([1]局站!$D$4:$D$172,"="&amp;S2812)</f>
        <v>1</v>
      </c>
      <c r="U2812" s="3">
        <v>0</v>
      </c>
      <c r="V2812" s="3">
        <v>0</v>
      </c>
      <c r="W2812" s="3">
        <v>0</v>
      </c>
      <c r="X2812" s="3" t="s">
        <v>1214</v>
      </c>
      <c r="Y2812" s="3" t="s">
        <v>880</v>
      </c>
      <c r="Z2812" s="3" t="str">
        <f>INDEX(业务类型!$C$4:$C$8,MATCH(纤芯!Y2812,业务类型!$B$4:$B$8,0))</f>
        <v>IDLE</v>
      </c>
      <c r="AA2812" s="3"/>
    </row>
    <row r="2813" spans="1:27" ht="33" x14ac:dyDescent="0.2">
      <c r="A2813" s="3">
        <v>2810</v>
      </c>
      <c r="B2813" s="3">
        <f t="shared" si="219"/>
        <v>37017303092</v>
      </c>
      <c r="C2813" s="3" t="s">
        <v>1166</v>
      </c>
      <c r="D2813" s="3" t="s">
        <v>217</v>
      </c>
      <c r="E2813" s="3" t="str">
        <f>INDEX(光放段!$G$4:$G$237,MATCH(纤芯!G2813,光放段!$C$4:$C$237,0))</f>
        <v>山东二干|济南青岛3号管道光缆:潍坊四平路-青岛辽阳东路</v>
      </c>
      <c r="F2813" s="3">
        <f>INDEX(光放段!$I$4:$I$237,MATCH(纤芯!H2813,光放段!$B$4:$B$237,0))</f>
        <v>37017300000</v>
      </c>
      <c r="G2813" s="3" t="str">
        <f t="shared" si="215"/>
        <v>山东二干|济南青岛3号管道光缆:城阳-青岛辽阳东路</v>
      </c>
      <c r="H2813" s="3">
        <f>INDEX(光放段!$B$4:$B$237,MATCH(纤芯!G2813,光放段!$C$4:$C$237,0))</f>
        <v>37017303000</v>
      </c>
      <c r="I2813" s="3" t="str">
        <f t="shared" si="216"/>
        <v>济南青岛3号管道光缆</v>
      </c>
      <c r="J2813" s="3" t="str">
        <f>INDEX(子缆名称!$B$4:$B$29,纤芯!M2813)</f>
        <v>H缆</v>
      </c>
      <c r="K2813" s="3">
        <v>92</v>
      </c>
      <c r="L2813" s="3">
        <f t="shared" si="217"/>
        <v>8</v>
      </c>
      <c r="M2813" s="3">
        <f t="shared" si="218"/>
        <v>8</v>
      </c>
      <c r="N2813" s="3" t="s">
        <v>62</v>
      </c>
      <c r="O2813" s="3">
        <f>COUNTIF([1]局站!$D$4:$D$172,"="&amp;N2813)</f>
        <v>1</v>
      </c>
      <c r="P2813" s="3">
        <v>0</v>
      </c>
      <c r="Q2813" s="3">
        <v>0</v>
      </c>
      <c r="R2813" s="3">
        <v>0</v>
      </c>
      <c r="S2813" s="3" t="s">
        <v>154</v>
      </c>
      <c r="T2813" s="3">
        <f>COUNTIF([1]局站!$D$4:$D$172,"="&amp;S2813)</f>
        <v>1</v>
      </c>
      <c r="U2813" s="3">
        <v>0</v>
      </c>
      <c r="V2813" s="3">
        <v>0</v>
      </c>
      <c r="W2813" s="3">
        <v>0</v>
      </c>
      <c r="X2813" s="3" t="s">
        <v>1214</v>
      </c>
      <c r="Y2813" s="3" t="s">
        <v>880</v>
      </c>
      <c r="Z2813" s="3" t="str">
        <f>INDEX(业务类型!$C$4:$C$8,MATCH(纤芯!Y2813,业务类型!$B$4:$B$8,0))</f>
        <v>IDLE</v>
      </c>
      <c r="AA2813" s="3"/>
    </row>
    <row r="2814" spans="1:27" ht="33" x14ac:dyDescent="0.2">
      <c r="A2814" s="3">
        <v>2811</v>
      </c>
      <c r="B2814" s="3">
        <f t="shared" si="219"/>
        <v>37017303093</v>
      </c>
      <c r="C2814" s="3" t="s">
        <v>1166</v>
      </c>
      <c r="D2814" s="3" t="s">
        <v>217</v>
      </c>
      <c r="E2814" s="3" t="str">
        <f>INDEX(光放段!$G$4:$G$237,MATCH(纤芯!G2814,光放段!$C$4:$C$237,0))</f>
        <v>山东二干|济南青岛3号管道光缆:潍坊四平路-青岛辽阳东路</v>
      </c>
      <c r="F2814" s="3">
        <f>INDEX(光放段!$I$4:$I$237,MATCH(纤芯!H2814,光放段!$B$4:$B$237,0))</f>
        <v>37017300000</v>
      </c>
      <c r="G2814" s="3" t="str">
        <f t="shared" si="215"/>
        <v>山东二干|济南青岛3号管道光缆:城阳-青岛辽阳东路</v>
      </c>
      <c r="H2814" s="3">
        <f>INDEX(光放段!$B$4:$B$237,MATCH(纤芯!G2814,光放段!$C$4:$C$237,0))</f>
        <v>37017303000</v>
      </c>
      <c r="I2814" s="3" t="str">
        <f t="shared" si="216"/>
        <v>济南青岛3号管道光缆</v>
      </c>
      <c r="J2814" s="3" t="str">
        <f>INDEX(子缆名称!$B$4:$B$29,纤芯!M2814)</f>
        <v>H缆</v>
      </c>
      <c r="K2814" s="3">
        <v>93</v>
      </c>
      <c r="L2814" s="3">
        <f t="shared" si="217"/>
        <v>9</v>
      </c>
      <c r="M2814" s="3">
        <f t="shared" si="218"/>
        <v>8</v>
      </c>
      <c r="N2814" s="3" t="s">
        <v>62</v>
      </c>
      <c r="O2814" s="3">
        <f>COUNTIF([1]局站!$D$4:$D$172,"="&amp;N2814)</f>
        <v>1</v>
      </c>
      <c r="P2814" s="3">
        <v>0</v>
      </c>
      <c r="Q2814" s="3">
        <v>0</v>
      </c>
      <c r="R2814" s="3">
        <v>0</v>
      </c>
      <c r="S2814" s="3" t="s">
        <v>154</v>
      </c>
      <c r="T2814" s="3">
        <f>COUNTIF([1]局站!$D$4:$D$172,"="&amp;S2814)</f>
        <v>1</v>
      </c>
      <c r="U2814" s="3">
        <v>0</v>
      </c>
      <c r="V2814" s="3">
        <v>0</v>
      </c>
      <c r="W2814" s="3">
        <v>0</v>
      </c>
      <c r="X2814" s="3" t="s">
        <v>1214</v>
      </c>
      <c r="Y2814" s="3" t="s">
        <v>880</v>
      </c>
      <c r="Z2814" s="3" t="str">
        <f>INDEX(业务类型!$C$4:$C$8,MATCH(纤芯!Y2814,业务类型!$B$4:$B$8,0))</f>
        <v>IDLE</v>
      </c>
      <c r="AA2814" s="3"/>
    </row>
    <row r="2815" spans="1:27" ht="33" x14ac:dyDescent="0.2">
      <c r="A2815" s="3">
        <v>2812</v>
      </c>
      <c r="B2815" s="3">
        <f t="shared" si="219"/>
        <v>37017303094</v>
      </c>
      <c r="C2815" s="3" t="s">
        <v>1166</v>
      </c>
      <c r="D2815" s="3" t="s">
        <v>217</v>
      </c>
      <c r="E2815" s="3" t="str">
        <f>INDEX(光放段!$G$4:$G$237,MATCH(纤芯!G2815,光放段!$C$4:$C$237,0))</f>
        <v>山东二干|济南青岛3号管道光缆:潍坊四平路-青岛辽阳东路</v>
      </c>
      <c r="F2815" s="3">
        <f>INDEX(光放段!$I$4:$I$237,MATCH(纤芯!H2815,光放段!$B$4:$B$237,0))</f>
        <v>37017300000</v>
      </c>
      <c r="G2815" s="3" t="str">
        <f t="shared" si="215"/>
        <v>山东二干|济南青岛3号管道光缆:城阳-青岛辽阳东路</v>
      </c>
      <c r="H2815" s="3">
        <f>INDEX(光放段!$B$4:$B$237,MATCH(纤芯!G2815,光放段!$C$4:$C$237,0))</f>
        <v>37017303000</v>
      </c>
      <c r="I2815" s="3" t="str">
        <f t="shared" si="216"/>
        <v>济南青岛3号管道光缆</v>
      </c>
      <c r="J2815" s="3" t="str">
        <f>INDEX(子缆名称!$B$4:$B$29,纤芯!M2815)</f>
        <v>H缆</v>
      </c>
      <c r="K2815" s="3">
        <v>94</v>
      </c>
      <c r="L2815" s="3">
        <f t="shared" si="217"/>
        <v>10</v>
      </c>
      <c r="M2815" s="3">
        <f t="shared" si="218"/>
        <v>8</v>
      </c>
      <c r="N2815" s="3" t="s">
        <v>62</v>
      </c>
      <c r="O2815" s="3">
        <f>COUNTIF([1]局站!$D$4:$D$172,"="&amp;N2815)</f>
        <v>1</v>
      </c>
      <c r="P2815" s="3">
        <v>0</v>
      </c>
      <c r="Q2815" s="3">
        <v>0</v>
      </c>
      <c r="R2815" s="3">
        <v>0</v>
      </c>
      <c r="S2815" s="3" t="s">
        <v>154</v>
      </c>
      <c r="T2815" s="3">
        <f>COUNTIF([1]局站!$D$4:$D$172,"="&amp;S2815)</f>
        <v>1</v>
      </c>
      <c r="U2815" s="3">
        <v>0</v>
      </c>
      <c r="V2815" s="3">
        <v>0</v>
      </c>
      <c r="W2815" s="3">
        <v>0</v>
      </c>
      <c r="X2815" s="3" t="s">
        <v>1214</v>
      </c>
      <c r="Y2815" s="3" t="s">
        <v>880</v>
      </c>
      <c r="Z2815" s="3" t="str">
        <f>INDEX(业务类型!$C$4:$C$8,MATCH(纤芯!Y2815,业务类型!$B$4:$B$8,0))</f>
        <v>IDLE</v>
      </c>
      <c r="AA2815" s="3"/>
    </row>
    <row r="2816" spans="1:27" ht="33" x14ac:dyDescent="0.2">
      <c r="A2816" s="3">
        <v>2813</v>
      </c>
      <c r="B2816" s="3">
        <f t="shared" si="219"/>
        <v>37017303095</v>
      </c>
      <c r="C2816" s="3" t="s">
        <v>1166</v>
      </c>
      <c r="D2816" s="3" t="s">
        <v>217</v>
      </c>
      <c r="E2816" s="3" t="str">
        <f>INDEX(光放段!$G$4:$G$237,MATCH(纤芯!G2816,光放段!$C$4:$C$237,0))</f>
        <v>山东二干|济南青岛3号管道光缆:潍坊四平路-青岛辽阳东路</v>
      </c>
      <c r="F2816" s="3">
        <f>INDEX(光放段!$I$4:$I$237,MATCH(纤芯!H2816,光放段!$B$4:$B$237,0))</f>
        <v>37017300000</v>
      </c>
      <c r="G2816" s="3" t="str">
        <f t="shared" si="215"/>
        <v>山东二干|济南青岛3号管道光缆:城阳-青岛辽阳东路</v>
      </c>
      <c r="H2816" s="3">
        <f>INDEX(光放段!$B$4:$B$237,MATCH(纤芯!G2816,光放段!$C$4:$C$237,0))</f>
        <v>37017303000</v>
      </c>
      <c r="I2816" s="3" t="str">
        <f t="shared" si="216"/>
        <v>济南青岛3号管道光缆</v>
      </c>
      <c r="J2816" s="3" t="str">
        <f>INDEX(子缆名称!$B$4:$B$29,纤芯!M2816)</f>
        <v>H缆</v>
      </c>
      <c r="K2816" s="3">
        <v>95</v>
      </c>
      <c r="L2816" s="3">
        <f t="shared" si="217"/>
        <v>11</v>
      </c>
      <c r="M2816" s="3">
        <f t="shared" si="218"/>
        <v>8</v>
      </c>
      <c r="N2816" s="3" t="s">
        <v>62</v>
      </c>
      <c r="O2816" s="3">
        <f>COUNTIF([1]局站!$D$4:$D$172,"="&amp;N2816)</f>
        <v>1</v>
      </c>
      <c r="P2816" s="3">
        <v>0</v>
      </c>
      <c r="Q2816" s="3">
        <v>0</v>
      </c>
      <c r="R2816" s="3">
        <v>0</v>
      </c>
      <c r="S2816" s="3" t="s">
        <v>154</v>
      </c>
      <c r="T2816" s="3">
        <f>COUNTIF([1]局站!$D$4:$D$172,"="&amp;S2816)</f>
        <v>1</v>
      </c>
      <c r="U2816" s="3">
        <v>0</v>
      </c>
      <c r="V2816" s="3">
        <v>0</v>
      </c>
      <c r="W2816" s="3">
        <v>0</v>
      </c>
      <c r="X2816" s="3" t="s">
        <v>1214</v>
      </c>
      <c r="Y2816" s="3" t="s">
        <v>880</v>
      </c>
      <c r="Z2816" s="3" t="str">
        <f>INDEX(业务类型!$C$4:$C$8,MATCH(纤芯!Y2816,业务类型!$B$4:$B$8,0))</f>
        <v>IDLE</v>
      </c>
      <c r="AA2816" s="3"/>
    </row>
    <row r="2817" spans="1:27" ht="33" x14ac:dyDescent="0.2">
      <c r="A2817" s="3">
        <v>2814</v>
      </c>
      <c r="B2817" s="3">
        <f t="shared" si="219"/>
        <v>37017303096</v>
      </c>
      <c r="C2817" s="3" t="s">
        <v>1166</v>
      </c>
      <c r="D2817" s="3" t="s">
        <v>217</v>
      </c>
      <c r="E2817" s="3" t="str">
        <f>INDEX(光放段!$G$4:$G$237,MATCH(纤芯!G2817,光放段!$C$4:$C$237,0))</f>
        <v>山东二干|济南青岛3号管道光缆:潍坊四平路-青岛辽阳东路</v>
      </c>
      <c r="F2817" s="3">
        <f>INDEX(光放段!$I$4:$I$237,MATCH(纤芯!H2817,光放段!$B$4:$B$237,0))</f>
        <v>37017300000</v>
      </c>
      <c r="G2817" s="3" t="str">
        <f t="shared" si="215"/>
        <v>山东二干|济南青岛3号管道光缆:城阳-青岛辽阳东路</v>
      </c>
      <c r="H2817" s="3">
        <f>INDEX(光放段!$B$4:$B$237,MATCH(纤芯!G2817,光放段!$C$4:$C$237,0))</f>
        <v>37017303000</v>
      </c>
      <c r="I2817" s="3" t="str">
        <f t="shared" si="216"/>
        <v>济南青岛3号管道光缆</v>
      </c>
      <c r="J2817" s="3" t="str">
        <f>INDEX(子缆名称!$B$4:$B$29,纤芯!M2817)</f>
        <v>H缆</v>
      </c>
      <c r="K2817" s="3">
        <v>96</v>
      </c>
      <c r="L2817" s="3">
        <f t="shared" si="217"/>
        <v>12</v>
      </c>
      <c r="M2817" s="3">
        <f t="shared" si="218"/>
        <v>8</v>
      </c>
      <c r="N2817" s="3" t="s">
        <v>62</v>
      </c>
      <c r="O2817" s="3">
        <f>COUNTIF([1]局站!$D$4:$D$172,"="&amp;N2817)</f>
        <v>1</v>
      </c>
      <c r="P2817" s="3">
        <v>0</v>
      </c>
      <c r="Q2817" s="3">
        <v>0</v>
      </c>
      <c r="R2817" s="3">
        <v>0</v>
      </c>
      <c r="S2817" s="3" t="s">
        <v>154</v>
      </c>
      <c r="T2817" s="3">
        <f>COUNTIF([1]局站!$D$4:$D$172,"="&amp;S2817)</f>
        <v>1</v>
      </c>
      <c r="U2817" s="3">
        <v>0</v>
      </c>
      <c r="V2817" s="3">
        <v>0</v>
      </c>
      <c r="W2817" s="3">
        <v>0</v>
      </c>
      <c r="X2817" s="3" t="s">
        <v>1214</v>
      </c>
      <c r="Y2817" s="3" t="s">
        <v>850</v>
      </c>
      <c r="Z2817" s="3" t="str">
        <f>INDEX(业务类型!$C$4:$C$8,MATCH(纤芯!Y2817,业务类型!$B$4:$B$8,0))</f>
        <v>ONE</v>
      </c>
      <c r="AA2817" s="3" t="s">
        <v>991</v>
      </c>
    </row>
    <row r="2818" spans="1:27" ht="16.5" x14ac:dyDescent="0.2">
      <c r="A2818" s="3">
        <v>2815</v>
      </c>
      <c r="B2818" s="3">
        <f t="shared" si="219"/>
        <v>37018101001</v>
      </c>
      <c r="C2818" s="3" t="s">
        <v>1166</v>
      </c>
      <c r="D2818" s="3" t="s">
        <v>218</v>
      </c>
      <c r="E2818" s="3" t="str">
        <f>INDEX(光放段!$G$4:$G$237,MATCH(纤芯!G2818,光放段!$C$4:$C$237,0))</f>
        <v>山东二干|济南青岛4号光缆:济南山大路-淄博人民路</v>
      </c>
      <c r="F2818" s="3">
        <f>INDEX(光放段!$I$4:$I$237,MATCH(纤芯!H2818,光放段!$B$4:$B$237,0))</f>
        <v>37018100000</v>
      </c>
      <c r="G2818" s="3" t="str">
        <f t="shared" si="215"/>
        <v>山东二干|济南青岛4号光缆:济南山大路-章丘普集</v>
      </c>
      <c r="H2818" s="3">
        <f>INDEX(光放段!$B$4:$B$237,MATCH(纤芯!G2818,光放段!$C$4:$C$237,0))</f>
        <v>37018101000</v>
      </c>
      <c r="I2818" s="3" t="str">
        <f t="shared" si="216"/>
        <v>济南青岛4号光缆</v>
      </c>
      <c r="J2818" s="3" t="str">
        <f>INDEX(子缆名称!$B$4:$B$29,纤芯!M2818)</f>
        <v>A缆</v>
      </c>
      <c r="K2818" s="3">
        <v>1</v>
      </c>
      <c r="L2818" s="3">
        <f t="shared" si="217"/>
        <v>1</v>
      </c>
      <c r="M2818" s="3">
        <f t="shared" si="218"/>
        <v>1</v>
      </c>
      <c r="N2818" s="3" t="s">
        <v>44</v>
      </c>
      <c r="O2818" s="3">
        <f>COUNTIF([1]局站!$D$4:$D$172,"="&amp;N2818)</f>
        <v>1</v>
      </c>
      <c r="P2818" s="3">
        <v>0</v>
      </c>
      <c r="Q2818" s="3">
        <v>0</v>
      </c>
      <c r="R2818" s="3">
        <v>0</v>
      </c>
      <c r="S2818" s="3" t="s">
        <v>67</v>
      </c>
      <c r="T2818" s="3">
        <f>COUNTIF([1]局站!$D$4:$D$172,"="&amp;S2818)</f>
        <v>1</v>
      </c>
      <c r="U2818" s="3">
        <v>0</v>
      </c>
      <c r="V2818" s="3">
        <v>0</v>
      </c>
      <c r="W2818" s="3">
        <v>0</v>
      </c>
      <c r="X2818" s="3" t="s">
        <v>1215</v>
      </c>
      <c r="Y2818" s="3" t="s">
        <v>880</v>
      </c>
      <c r="Z2818" s="3" t="str">
        <f>INDEX(业务类型!$C$4:$C$8,MATCH(纤芯!Y2818,业务类型!$B$4:$B$8,0))</f>
        <v>IDLE</v>
      </c>
      <c r="AA2818" s="3"/>
    </row>
    <row r="2819" spans="1:27" ht="16.5" x14ac:dyDescent="0.2">
      <c r="A2819" s="3">
        <v>2816</v>
      </c>
      <c r="B2819" s="3">
        <f t="shared" si="219"/>
        <v>37018101002</v>
      </c>
      <c r="C2819" s="3" t="s">
        <v>1166</v>
      </c>
      <c r="D2819" s="3" t="s">
        <v>218</v>
      </c>
      <c r="E2819" s="3" t="str">
        <f>INDEX(光放段!$G$4:$G$237,MATCH(纤芯!G2819,光放段!$C$4:$C$237,0))</f>
        <v>山东二干|济南青岛4号光缆:济南山大路-淄博人民路</v>
      </c>
      <c r="F2819" s="3">
        <f>INDEX(光放段!$I$4:$I$237,MATCH(纤芯!H2819,光放段!$B$4:$B$237,0))</f>
        <v>37018100000</v>
      </c>
      <c r="G2819" s="3" t="str">
        <f t="shared" si="215"/>
        <v>山东二干|济南青岛4号光缆:济南山大路-章丘普集</v>
      </c>
      <c r="H2819" s="3">
        <f>INDEX(光放段!$B$4:$B$237,MATCH(纤芯!G2819,光放段!$C$4:$C$237,0))</f>
        <v>37018101000</v>
      </c>
      <c r="I2819" s="3" t="str">
        <f t="shared" si="216"/>
        <v>济南青岛4号光缆</v>
      </c>
      <c r="J2819" s="3" t="str">
        <f>INDEX(子缆名称!$B$4:$B$29,纤芯!M2819)</f>
        <v>A缆</v>
      </c>
      <c r="K2819" s="3">
        <v>2</v>
      </c>
      <c r="L2819" s="3">
        <f t="shared" si="217"/>
        <v>2</v>
      </c>
      <c r="M2819" s="3">
        <f t="shared" si="218"/>
        <v>1</v>
      </c>
      <c r="N2819" s="3" t="s">
        <v>44</v>
      </c>
      <c r="O2819" s="3">
        <f>COUNTIF([1]局站!$D$4:$D$172,"="&amp;N2819)</f>
        <v>1</v>
      </c>
      <c r="P2819" s="3">
        <v>0</v>
      </c>
      <c r="Q2819" s="3">
        <v>0</v>
      </c>
      <c r="R2819" s="3">
        <v>0</v>
      </c>
      <c r="S2819" s="3" t="s">
        <v>67</v>
      </c>
      <c r="T2819" s="3">
        <f>COUNTIF([1]局站!$D$4:$D$172,"="&amp;S2819)</f>
        <v>1</v>
      </c>
      <c r="U2819" s="3">
        <v>0</v>
      </c>
      <c r="V2819" s="3">
        <v>0</v>
      </c>
      <c r="W2819" s="3">
        <v>0</v>
      </c>
      <c r="X2819" s="3" t="s">
        <v>1215</v>
      </c>
      <c r="Y2819" s="3" t="s">
        <v>880</v>
      </c>
      <c r="Z2819" s="3" t="str">
        <f>INDEX(业务类型!$C$4:$C$8,MATCH(纤芯!Y2819,业务类型!$B$4:$B$8,0))</f>
        <v>IDLE</v>
      </c>
      <c r="AA2819" s="3"/>
    </row>
    <row r="2820" spans="1:27" ht="16.5" x14ac:dyDescent="0.2">
      <c r="A2820" s="3">
        <v>2817</v>
      </c>
      <c r="B2820" s="3">
        <f t="shared" si="219"/>
        <v>37018101003</v>
      </c>
      <c r="C2820" s="3" t="s">
        <v>1166</v>
      </c>
      <c r="D2820" s="3" t="s">
        <v>218</v>
      </c>
      <c r="E2820" s="3" t="str">
        <f>INDEX(光放段!$G$4:$G$237,MATCH(纤芯!G2820,光放段!$C$4:$C$237,0))</f>
        <v>山东二干|济南青岛4号光缆:济南山大路-淄博人民路</v>
      </c>
      <c r="F2820" s="3">
        <f>INDEX(光放段!$I$4:$I$237,MATCH(纤芯!H2820,光放段!$B$4:$B$237,0))</f>
        <v>37018100000</v>
      </c>
      <c r="G2820" s="3" t="str">
        <f t="shared" si="215"/>
        <v>山东二干|济南青岛4号光缆:济南山大路-章丘普集</v>
      </c>
      <c r="H2820" s="3">
        <f>INDEX(光放段!$B$4:$B$237,MATCH(纤芯!G2820,光放段!$C$4:$C$237,0))</f>
        <v>37018101000</v>
      </c>
      <c r="I2820" s="3" t="str">
        <f t="shared" si="216"/>
        <v>济南青岛4号光缆</v>
      </c>
      <c r="J2820" s="3" t="str">
        <f>INDEX(子缆名称!$B$4:$B$29,纤芯!M2820)</f>
        <v>A缆</v>
      </c>
      <c r="K2820" s="3">
        <v>3</v>
      </c>
      <c r="L2820" s="3">
        <f t="shared" si="217"/>
        <v>3</v>
      </c>
      <c r="M2820" s="3">
        <f t="shared" si="218"/>
        <v>1</v>
      </c>
      <c r="N2820" s="3" t="s">
        <v>44</v>
      </c>
      <c r="O2820" s="3">
        <f>COUNTIF([1]局站!$D$4:$D$172,"="&amp;N2820)</f>
        <v>1</v>
      </c>
      <c r="P2820" s="3">
        <v>0</v>
      </c>
      <c r="Q2820" s="3">
        <v>0</v>
      </c>
      <c r="R2820" s="3">
        <v>0</v>
      </c>
      <c r="S2820" s="3" t="s">
        <v>67</v>
      </c>
      <c r="T2820" s="3">
        <f>COUNTIF([1]局站!$D$4:$D$172,"="&amp;S2820)</f>
        <v>1</v>
      </c>
      <c r="U2820" s="3">
        <v>0</v>
      </c>
      <c r="V2820" s="3">
        <v>0</v>
      </c>
      <c r="W2820" s="3">
        <v>0</v>
      </c>
      <c r="X2820" s="3" t="s">
        <v>1215</v>
      </c>
      <c r="Y2820" s="3" t="s">
        <v>880</v>
      </c>
      <c r="Z2820" s="3" t="str">
        <f>INDEX(业务类型!$C$4:$C$8,MATCH(纤芯!Y2820,业务类型!$B$4:$B$8,0))</f>
        <v>IDLE</v>
      </c>
      <c r="AA2820" s="3"/>
    </row>
    <row r="2821" spans="1:27" ht="16.5" x14ac:dyDescent="0.2">
      <c r="A2821" s="3">
        <v>2818</v>
      </c>
      <c r="B2821" s="3">
        <f t="shared" si="219"/>
        <v>37018101004</v>
      </c>
      <c r="C2821" s="3" t="s">
        <v>1166</v>
      </c>
      <c r="D2821" s="3" t="s">
        <v>218</v>
      </c>
      <c r="E2821" s="3" t="str">
        <f>INDEX(光放段!$G$4:$G$237,MATCH(纤芯!G2821,光放段!$C$4:$C$237,0))</f>
        <v>山东二干|济南青岛4号光缆:济南山大路-淄博人民路</v>
      </c>
      <c r="F2821" s="3">
        <f>INDEX(光放段!$I$4:$I$237,MATCH(纤芯!H2821,光放段!$B$4:$B$237,0))</f>
        <v>37018100000</v>
      </c>
      <c r="G2821" s="3" t="str">
        <f t="shared" ref="G2821:G2884" si="220">C2821&amp;"|"&amp;D2821&amp;":"&amp;N2821&amp;"-"&amp;S2821</f>
        <v>山东二干|济南青岛4号光缆:济南山大路-章丘普集</v>
      </c>
      <c r="H2821" s="3">
        <f>INDEX(光放段!$B$4:$B$237,MATCH(纤芯!G2821,光放段!$C$4:$C$237,0))</f>
        <v>37018101000</v>
      </c>
      <c r="I2821" s="3" t="str">
        <f t="shared" ref="I2821:I2884" si="221">D2821</f>
        <v>济南青岛4号光缆</v>
      </c>
      <c r="J2821" s="3" t="str">
        <f>INDEX(子缆名称!$B$4:$B$29,纤芯!M2821)</f>
        <v>A缆</v>
      </c>
      <c r="K2821" s="3">
        <v>4</v>
      </c>
      <c r="L2821" s="3">
        <f t="shared" ref="L2821:L2884" si="222">MOD(K2821-1,12)+1</f>
        <v>4</v>
      </c>
      <c r="M2821" s="3">
        <f t="shared" ref="M2821:M2884" si="223">INT((K2821-1)/12)+1</f>
        <v>1</v>
      </c>
      <c r="N2821" s="3" t="s">
        <v>44</v>
      </c>
      <c r="O2821" s="3">
        <f>COUNTIF([1]局站!$D$4:$D$172,"="&amp;N2821)</f>
        <v>1</v>
      </c>
      <c r="P2821" s="3">
        <v>0</v>
      </c>
      <c r="Q2821" s="3">
        <v>0</v>
      </c>
      <c r="R2821" s="3">
        <v>0</v>
      </c>
      <c r="S2821" s="3" t="s">
        <v>67</v>
      </c>
      <c r="T2821" s="3">
        <f>COUNTIF([1]局站!$D$4:$D$172,"="&amp;S2821)</f>
        <v>1</v>
      </c>
      <c r="U2821" s="3">
        <v>0</v>
      </c>
      <c r="V2821" s="3">
        <v>0</v>
      </c>
      <c r="W2821" s="3">
        <v>0</v>
      </c>
      <c r="X2821" s="3" t="s">
        <v>1215</v>
      </c>
      <c r="Y2821" s="3" t="s">
        <v>880</v>
      </c>
      <c r="Z2821" s="3" t="str">
        <f>INDEX(业务类型!$C$4:$C$8,MATCH(纤芯!Y2821,业务类型!$B$4:$B$8,0))</f>
        <v>IDLE</v>
      </c>
      <c r="AA2821" s="3"/>
    </row>
    <row r="2822" spans="1:27" ht="16.5" x14ac:dyDescent="0.2">
      <c r="A2822" s="3">
        <v>2819</v>
      </c>
      <c r="B2822" s="3">
        <f t="shared" si="219"/>
        <v>37018101005</v>
      </c>
      <c r="C2822" s="3" t="s">
        <v>1166</v>
      </c>
      <c r="D2822" s="3" t="s">
        <v>218</v>
      </c>
      <c r="E2822" s="3" t="str">
        <f>INDEX(光放段!$G$4:$G$237,MATCH(纤芯!G2822,光放段!$C$4:$C$237,0))</f>
        <v>山东二干|济南青岛4号光缆:济南山大路-淄博人民路</v>
      </c>
      <c r="F2822" s="3">
        <f>INDEX(光放段!$I$4:$I$237,MATCH(纤芯!H2822,光放段!$B$4:$B$237,0))</f>
        <v>37018100000</v>
      </c>
      <c r="G2822" s="3" t="str">
        <f t="shared" si="220"/>
        <v>山东二干|济南青岛4号光缆:济南山大路-章丘普集</v>
      </c>
      <c r="H2822" s="3">
        <f>INDEX(光放段!$B$4:$B$237,MATCH(纤芯!G2822,光放段!$C$4:$C$237,0))</f>
        <v>37018101000</v>
      </c>
      <c r="I2822" s="3" t="str">
        <f t="shared" si="221"/>
        <v>济南青岛4号光缆</v>
      </c>
      <c r="J2822" s="3" t="str">
        <f>INDEX(子缆名称!$B$4:$B$29,纤芯!M2822)</f>
        <v>A缆</v>
      </c>
      <c r="K2822" s="3">
        <v>5</v>
      </c>
      <c r="L2822" s="3">
        <f t="shared" si="222"/>
        <v>5</v>
      </c>
      <c r="M2822" s="3">
        <f t="shared" si="223"/>
        <v>1</v>
      </c>
      <c r="N2822" s="3" t="s">
        <v>44</v>
      </c>
      <c r="O2822" s="3">
        <f>COUNTIF([1]局站!$D$4:$D$172,"="&amp;N2822)</f>
        <v>1</v>
      </c>
      <c r="P2822" s="3">
        <v>0</v>
      </c>
      <c r="Q2822" s="3">
        <v>0</v>
      </c>
      <c r="R2822" s="3">
        <v>0</v>
      </c>
      <c r="S2822" s="3" t="s">
        <v>67</v>
      </c>
      <c r="T2822" s="3">
        <f>COUNTIF([1]局站!$D$4:$D$172,"="&amp;S2822)</f>
        <v>1</v>
      </c>
      <c r="U2822" s="3">
        <v>0</v>
      </c>
      <c r="V2822" s="3">
        <v>0</v>
      </c>
      <c r="W2822" s="3">
        <v>0</v>
      </c>
      <c r="X2822" s="3" t="s">
        <v>1215</v>
      </c>
      <c r="Y2822" s="3" t="s">
        <v>880</v>
      </c>
      <c r="Z2822" s="3" t="str">
        <f>INDEX(业务类型!$C$4:$C$8,MATCH(纤芯!Y2822,业务类型!$B$4:$B$8,0))</f>
        <v>IDLE</v>
      </c>
      <c r="AA2822" s="3"/>
    </row>
    <row r="2823" spans="1:27" ht="16.5" x14ac:dyDescent="0.2">
      <c r="A2823" s="3">
        <v>2820</v>
      </c>
      <c r="B2823" s="3">
        <f t="shared" si="219"/>
        <v>37018101006</v>
      </c>
      <c r="C2823" s="3" t="s">
        <v>1166</v>
      </c>
      <c r="D2823" s="3" t="s">
        <v>218</v>
      </c>
      <c r="E2823" s="3" t="str">
        <f>INDEX(光放段!$G$4:$G$237,MATCH(纤芯!G2823,光放段!$C$4:$C$237,0))</f>
        <v>山东二干|济南青岛4号光缆:济南山大路-淄博人民路</v>
      </c>
      <c r="F2823" s="3">
        <f>INDEX(光放段!$I$4:$I$237,MATCH(纤芯!H2823,光放段!$B$4:$B$237,0))</f>
        <v>37018100000</v>
      </c>
      <c r="G2823" s="3" t="str">
        <f t="shared" si="220"/>
        <v>山东二干|济南青岛4号光缆:济南山大路-章丘普集</v>
      </c>
      <c r="H2823" s="3">
        <f>INDEX(光放段!$B$4:$B$237,MATCH(纤芯!G2823,光放段!$C$4:$C$237,0))</f>
        <v>37018101000</v>
      </c>
      <c r="I2823" s="3" t="str">
        <f t="shared" si="221"/>
        <v>济南青岛4号光缆</v>
      </c>
      <c r="J2823" s="3" t="str">
        <f>INDEX(子缆名称!$B$4:$B$29,纤芯!M2823)</f>
        <v>A缆</v>
      </c>
      <c r="K2823" s="3">
        <v>6</v>
      </c>
      <c r="L2823" s="3">
        <f t="shared" si="222"/>
        <v>6</v>
      </c>
      <c r="M2823" s="3">
        <f t="shared" si="223"/>
        <v>1</v>
      </c>
      <c r="N2823" s="3" t="s">
        <v>44</v>
      </c>
      <c r="O2823" s="3">
        <f>COUNTIF([1]局站!$D$4:$D$172,"="&amp;N2823)</f>
        <v>1</v>
      </c>
      <c r="P2823" s="3">
        <v>0</v>
      </c>
      <c r="Q2823" s="3">
        <v>0</v>
      </c>
      <c r="R2823" s="3">
        <v>0</v>
      </c>
      <c r="S2823" s="3" t="s">
        <v>67</v>
      </c>
      <c r="T2823" s="3">
        <f>COUNTIF([1]局站!$D$4:$D$172,"="&amp;S2823)</f>
        <v>1</v>
      </c>
      <c r="U2823" s="3">
        <v>0</v>
      </c>
      <c r="V2823" s="3">
        <v>0</v>
      </c>
      <c r="W2823" s="3">
        <v>0</v>
      </c>
      <c r="X2823" s="3" t="s">
        <v>1215</v>
      </c>
      <c r="Y2823" s="3" t="s">
        <v>880</v>
      </c>
      <c r="Z2823" s="3" t="str">
        <f>INDEX(业务类型!$C$4:$C$8,MATCH(纤芯!Y2823,业务类型!$B$4:$B$8,0))</f>
        <v>IDLE</v>
      </c>
      <c r="AA2823" s="3"/>
    </row>
    <row r="2824" spans="1:27" ht="16.5" x14ac:dyDescent="0.2">
      <c r="A2824" s="3">
        <v>2821</v>
      </c>
      <c r="B2824" s="3">
        <f t="shared" si="219"/>
        <v>37018101007</v>
      </c>
      <c r="C2824" s="3" t="s">
        <v>1166</v>
      </c>
      <c r="D2824" s="3" t="s">
        <v>218</v>
      </c>
      <c r="E2824" s="3" t="str">
        <f>INDEX(光放段!$G$4:$G$237,MATCH(纤芯!G2824,光放段!$C$4:$C$237,0))</f>
        <v>山东二干|济南青岛4号光缆:济南山大路-淄博人民路</v>
      </c>
      <c r="F2824" s="3">
        <f>INDEX(光放段!$I$4:$I$237,MATCH(纤芯!H2824,光放段!$B$4:$B$237,0))</f>
        <v>37018100000</v>
      </c>
      <c r="G2824" s="3" t="str">
        <f t="shared" si="220"/>
        <v>山东二干|济南青岛4号光缆:济南山大路-章丘普集</v>
      </c>
      <c r="H2824" s="3">
        <f>INDEX(光放段!$B$4:$B$237,MATCH(纤芯!G2824,光放段!$C$4:$C$237,0))</f>
        <v>37018101000</v>
      </c>
      <c r="I2824" s="3" t="str">
        <f t="shared" si="221"/>
        <v>济南青岛4号光缆</v>
      </c>
      <c r="J2824" s="3" t="str">
        <f>INDEX(子缆名称!$B$4:$B$29,纤芯!M2824)</f>
        <v>A缆</v>
      </c>
      <c r="K2824" s="3">
        <v>7</v>
      </c>
      <c r="L2824" s="3">
        <f t="shared" si="222"/>
        <v>7</v>
      </c>
      <c r="M2824" s="3">
        <f t="shared" si="223"/>
        <v>1</v>
      </c>
      <c r="N2824" s="3" t="s">
        <v>44</v>
      </c>
      <c r="O2824" s="3">
        <f>COUNTIF([1]局站!$D$4:$D$172,"="&amp;N2824)</f>
        <v>1</v>
      </c>
      <c r="P2824" s="3">
        <v>0</v>
      </c>
      <c r="Q2824" s="3">
        <v>0</v>
      </c>
      <c r="R2824" s="3">
        <v>0</v>
      </c>
      <c r="S2824" s="3" t="s">
        <v>67</v>
      </c>
      <c r="T2824" s="3">
        <f>COUNTIF([1]局站!$D$4:$D$172,"="&amp;S2824)</f>
        <v>1</v>
      </c>
      <c r="U2824" s="3">
        <v>0</v>
      </c>
      <c r="V2824" s="3">
        <v>0</v>
      </c>
      <c r="W2824" s="3">
        <v>0</v>
      </c>
      <c r="X2824" s="3" t="s">
        <v>1215</v>
      </c>
      <c r="Y2824" s="3" t="s">
        <v>880</v>
      </c>
      <c r="Z2824" s="3" t="str">
        <f>INDEX(业务类型!$C$4:$C$8,MATCH(纤芯!Y2824,业务类型!$B$4:$B$8,0))</f>
        <v>IDLE</v>
      </c>
      <c r="AA2824" s="3"/>
    </row>
    <row r="2825" spans="1:27" ht="16.5" x14ac:dyDescent="0.2">
      <c r="A2825" s="3">
        <v>2822</v>
      </c>
      <c r="B2825" s="3">
        <f t="shared" si="219"/>
        <v>37018101008</v>
      </c>
      <c r="C2825" s="3" t="s">
        <v>1166</v>
      </c>
      <c r="D2825" s="3" t="s">
        <v>218</v>
      </c>
      <c r="E2825" s="3" t="str">
        <f>INDEX(光放段!$G$4:$G$237,MATCH(纤芯!G2825,光放段!$C$4:$C$237,0))</f>
        <v>山东二干|济南青岛4号光缆:济南山大路-淄博人民路</v>
      </c>
      <c r="F2825" s="3">
        <f>INDEX(光放段!$I$4:$I$237,MATCH(纤芯!H2825,光放段!$B$4:$B$237,0))</f>
        <v>37018100000</v>
      </c>
      <c r="G2825" s="3" t="str">
        <f t="shared" si="220"/>
        <v>山东二干|济南青岛4号光缆:济南山大路-章丘普集</v>
      </c>
      <c r="H2825" s="3">
        <f>INDEX(光放段!$B$4:$B$237,MATCH(纤芯!G2825,光放段!$C$4:$C$237,0))</f>
        <v>37018101000</v>
      </c>
      <c r="I2825" s="3" t="str">
        <f t="shared" si="221"/>
        <v>济南青岛4号光缆</v>
      </c>
      <c r="J2825" s="3" t="str">
        <f>INDEX(子缆名称!$B$4:$B$29,纤芯!M2825)</f>
        <v>A缆</v>
      </c>
      <c r="K2825" s="3">
        <v>8</v>
      </c>
      <c r="L2825" s="3">
        <f t="shared" si="222"/>
        <v>8</v>
      </c>
      <c r="M2825" s="3">
        <f t="shared" si="223"/>
        <v>1</v>
      </c>
      <c r="N2825" s="3" t="s">
        <v>44</v>
      </c>
      <c r="O2825" s="3">
        <f>COUNTIF([1]局站!$D$4:$D$172,"="&amp;N2825)</f>
        <v>1</v>
      </c>
      <c r="P2825" s="3">
        <v>0</v>
      </c>
      <c r="Q2825" s="3">
        <v>0</v>
      </c>
      <c r="R2825" s="3">
        <v>0</v>
      </c>
      <c r="S2825" s="3" t="s">
        <v>67</v>
      </c>
      <c r="T2825" s="3">
        <f>COUNTIF([1]局站!$D$4:$D$172,"="&amp;S2825)</f>
        <v>1</v>
      </c>
      <c r="U2825" s="3">
        <v>0</v>
      </c>
      <c r="V2825" s="3">
        <v>0</v>
      </c>
      <c r="W2825" s="3">
        <v>0</v>
      </c>
      <c r="X2825" s="3" t="s">
        <v>1215</v>
      </c>
      <c r="Y2825" s="3" t="s">
        <v>880</v>
      </c>
      <c r="Z2825" s="3" t="str">
        <f>INDEX(业务类型!$C$4:$C$8,MATCH(纤芯!Y2825,业务类型!$B$4:$B$8,0))</f>
        <v>IDLE</v>
      </c>
      <c r="AA2825" s="3"/>
    </row>
    <row r="2826" spans="1:27" ht="16.5" x14ac:dyDescent="0.2">
      <c r="A2826" s="3">
        <v>2823</v>
      </c>
      <c r="B2826" s="3">
        <f t="shared" si="219"/>
        <v>37018101009</v>
      </c>
      <c r="C2826" s="3" t="s">
        <v>1166</v>
      </c>
      <c r="D2826" s="3" t="s">
        <v>218</v>
      </c>
      <c r="E2826" s="3" t="str">
        <f>INDEX(光放段!$G$4:$G$237,MATCH(纤芯!G2826,光放段!$C$4:$C$237,0))</f>
        <v>山东二干|济南青岛4号光缆:济南山大路-淄博人民路</v>
      </c>
      <c r="F2826" s="3">
        <f>INDEX(光放段!$I$4:$I$237,MATCH(纤芯!H2826,光放段!$B$4:$B$237,0))</f>
        <v>37018100000</v>
      </c>
      <c r="G2826" s="3" t="str">
        <f t="shared" si="220"/>
        <v>山东二干|济南青岛4号光缆:济南山大路-章丘普集</v>
      </c>
      <c r="H2826" s="3">
        <f>INDEX(光放段!$B$4:$B$237,MATCH(纤芯!G2826,光放段!$C$4:$C$237,0))</f>
        <v>37018101000</v>
      </c>
      <c r="I2826" s="3" t="str">
        <f t="shared" si="221"/>
        <v>济南青岛4号光缆</v>
      </c>
      <c r="J2826" s="3" t="str">
        <f>INDEX(子缆名称!$B$4:$B$29,纤芯!M2826)</f>
        <v>A缆</v>
      </c>
      <c r="K2826" s="3">
        <v>9</v>
      </c>
      <c r="L2826" s="3">
        <f t="shared" si="222"/>
        <v>9</v>
      </c>
      <c r="M2826" s="3">
        <f t="shared" si="223"/>
        <v>1</v>
      </c>
      <c r="N2826" s="3" t="s">
        <v>44</v>
      </c>
      <c r="O2826" s="3">
        <f>COUNTIF([1]局站!$D$4:$D$172,"="&amp;N2826)</f>
        <v>1</v>
      </c>
      <c r="P2826" s="3">
        <v>0</v>
      </c>
      <c r="Q2826" s="3">
        <v>0</v>
      </c>
      <c r="R2826" s="3">
        <v>0</v>
      </c>
      <c r="S2826" s="3" t="s">
        <v>67</v>
      </c>
      <c r="T2826" s="3">
        <f>COUNTIF([1]局站!$D$4:$D$172,"="&amp;S2826)</f>
        <v>1</v>
      </c>
      <c r="U2826" s="3">
        <v>0</v>
      </c>
      <c r="V2826" s="3">
        <v>0</v>
      </c>
      <c r="W2826" s="3">
        <v>0</v>
      </c>
      <c r="X2826" s="3" t="s">
        <v>1215</v>
      </c>
      <c r="Y2826" s="3" t="s">
        <v>880</v>
      </c>
      <c r="Z2826" s="3" t="str">
        <f>INDEX(业务类型!$C$4:$C$8,MATCH(纤芯!Y2826,业务类型!$B$4:$B$8,0))</f>
        <v>IDLE</v>
      </c>
      <c r="AA2826" s="3"/>
    </row>
    <row r="2827" spans="1:27" ht="16.5" x14ac:dyDescent="0.2">
      <c r="A2827" s="3">
        <v>2824</v>
      </c>
      <c r="B2827" s="3">
        <f t="shared" si="219"/>
        <v>37018101010</v>
      </c>
      <c r="C2827" s="3" t="s">
        <v>1166</v>
      </c>
      <c r="D2827" s="3" t="s">
        <v>218</v>
      </c>
      <c r="E2827" s="3" t="str">
        <f>INDEX(光放段!$G$4:$G$237,MATCH(纤芯!G2827,光放段!$C$4:$C$237,0))</f>
        <v>山东二干|济南青岛4号光缆:济南山大路-淄博人民路</v>
      </c>
      <c r="F2827" s="3">
        <f>INDEX(光放段!$I$4:$I$237,MATCH(纤芯!H2827,光放段!$B$4:$B$237,0))</f>
        <v>37018100000</v>
      </c>
      <c r="G2827" s="3" t="str">
        <f t="shared" si="220"/>
        <v>山东二干|济南青岛4号光缆:济南山大路-章丘普集</v>
      </c>
      <c r="H2827" s="3">
        <f>INDEX(光放段!$B$4:$B$237,MATCH(纤芯!G2827,光放段!$C$4:$C$237,0))</f>
        <v>37018101000</v>
      </c>
      <c r="I2827" s="3" t="str">
        <f t="shared" si="221"/>
        <v>济南青岛4号光缆</v>
      </c>
      <c r="J2827" s="3" t="str">
        <f>INDEX(子缆名称!$B$4:$B$29,纤芯!M2827)</f>
        <v>A缆</v>
      </c>
      <c r="K2827" s="3">
        <v>10</v>
      </c>
      <c r="L2827" s="3">
        <f t="shared" si="222"/>
        <v>10</v>
      </c>
      <c r="M2827" s="3">
        <f t="shared" si="223"/>
        <v>1</v>
      </c>
      <c r="N2827" s="3" t="s">
        <v>44</v>
      </c>
      <c r="O2827" s="3">
        <f>COUNTIF([1]局站!$D$4:$D$172,"="&amp;N2827)</f>
        <v>1</v>
      </c>
      <c r="P2827" s="3">
        <v>0</v>
      </c>
      <c r="Q2827" s="3">
        <v>0</v>
      </c>
      <c r="R2827" s="3">
        <v>0</v>
      </c>
      <c r="S2827" s="3" t="s">
        <v>67</v>
      </c>
      <c r="T2827" s="3">
        <f>COUNTIF([1]局站!$D$4:$D$172,"="&amp;S2827)</f>
        <v>1</v>
      </c>
      <c r="U2827" s="3">
        <v>0</v>
      </c>
      <c r="V2827" s="3">
        <v>0</v>
      </c>
      <c r="W2827" s="3">
        <v>0</v>
      </c>
      <c r="X2827" s="3" t="s">
        <v>1215</v>
      </c>
      <c r="Y2827" s="3" t="s">
        <v>880</v>
      </c>
      <c r="Z2827" s="3" t="str">
        <f>INDEX(业务类型!$C$4:$C$8,MATCH(纤芯!Y2827,业务类型!$B$4:$B$8,0))</f>
        <v>IDLE</v>
      </c>
      <c r="AA2827" s="3"/>
    </row>
    <row r="2828" spans="1:27" ht="16.5" x14ac:dyDescent="0.2">
      <c r="A2828" s="3">
        <v>2825</v>
      </c>
      <c r="B2828" s="3">
        <f t="shared" si="219"/>
        <v>37018101011</v>
      </c>
      <c r="C2828" s="3" t="s">
        <v>1166</v>
      </c>
      <c r="D2828" s="3" t="s">
        <v>218</v>
      </c>
      <c r="E2828" s="3" t="str">
        <f>INDEX(光放段!$G$4:$G$237,MATCH(纤芯!G2828,光放段!$C$4:$C$237,0))</f>
        <v>山东二干|济南青岛4号光缆:济南山大路-淄博人民路</v>
      </c>
      <c r="F2828" s="3">
        <f>INDEX(光放段!$I$4:$I$237,MATCH(纤芯!H2828,光放段!$B$4:$B$237,0))</f>
        <v>37018100000</v>
      </c>
      <c r="G2828" s="3" t="str">
        <f t="shared" si="220"/>
        <v>山东二干|济南青岛4号光缆:济南山大路-章丘普集</v>
      </c>
      <c r="H2828" s="3">
        <f>INDEX(光放段!$B$4:$B$237,MATCH(纤芯!G2828,光放段!$C$4:$C$237,0))</f>
        <v>37018101000</v>
      </c>
      <c r="I2828" s="3" t="str">
        <f t="shared" si="221"/>
        <v>济南青岛4号光缆</v>
      </c>
      <c r="J2828" s="3" t="str">
        <f>INDEX(子缆名称!$B$4:$B$29,纤芯!M2828)</f>
        <v>A缆</v>
      </c>
      <c r="K2828" s="3">
        <v>11</v>
      </c>
      <c r="L2828" s="3">
        <f t="shared" si="222"/>
        <v>11</v>
      </c>
      <c r="M2828" s="3">
        <f t="shared" si="223"/>
        <v>1</v>
      </c>
      <c r="N2828" s="3" t="s">
        <v>44</v>
      </c>
      <c r="O2828" s="3">
        <f>COUNTIF([1]局站!$D$4:$D$172,"="&amp;N2828)</f>
        <v>1</v>
      </c>
      <c r="P2828" s="3">
        <v>0</v>
      </c>
      <c r="Q2828" s="3">
        <v>0</v>
      </c>
      <c r="R2828" s="3">
        <v>0</v>
      </c>
      <c r="S2828" s="3" t="s">
        <v>67</v>
      </c>
      <c r="T2828" s="3">
        <f>COUNTIF([1]局站!$D$4:$D$172,"="&amp;S2828)</f>
        <v>1</v>
      </c>
      <c r="U2828" s="3">
        <v>0</v>
      </c>
      <c r="V2828" s="3">
        <v>0</v>
      </c>
      <c r="W2828" s="3">
        <v>0</v>
      </c>
      <c r="X2828" s="3" t="s">
        <v>1215</v>
      </c>
      <c r="Y2828" s="3" t="s">
        <v>880</v>
      </c>
      <c r="Z2828" s="3" t="str">
        <f>INDEX(业务类型!$C$4:$C$8,MATCH(纤芯!Y2828,业务类型!$B$4:$B$8,0))</f>
        <v>IDLE</v>
      </c>
      <c r="AA2828" s="3"/>
    </row>
    <row r="2829" spans="1:27" ht="16.5" x14ac:dyDescent="0.2">
      <c r="A2829" s="3">
        <v>2826</v>
      </c>
      <c r="B2829" s="3">
        <f t="shared" si="219"/>
        <v>37018101012</v>
      </c>
      <c r="C2829" s="3" t="s">
        <v>1166</v>
      </c>
      <c r="D2829" s="3" t="s">
        <v>218</v>
      </c>
      <c r="E2829" s="3" t="str">
        <f>INDEX(光放段!$G$4:$G$237,MATCH(纤芯!G2829,光放段!$C$4:$C$237,0))</f>
        <v>山东二干|济南青岛4号光缆:济南山大路-淄博人民路</v>
      </c>
      <c r="F2829" s="3">
        <f>INDEX(光放段!$I$4:$I$237,MATCH(纤芯!H2829,光放段!$B$4:$B$237,0))</f>
        <v>37018100000</v>
      </c>
      <c r="G2829" s="3" t="str">
        <f t="shared" si="220"/>
        <v>山东二干|济南青岛4号光缆:济南山大路-章丘普集</v>
      </c>
      <c r="H2829" s="3">
        <f>INDEX(光放段!$B$4:$B$237,MATCH(纤芯!G2829,光放段!$C$4:$C$237,0))</f>
        <v>37018101000</v>
      </c>
      <c r="I2829" s="3" t="str">
        <f t="shared" si="221"/>
        <v>济南青岛4号光缆</v>
      </c>
      <c r="J2829" s="3" t="str">
        <f>INDEX(子缆名称!$B$4:$B$29,纤芯!M2829)</f>
        <v>A缆</v>
      </c>
      <c r="K2829" s="3">
        <v>12</v>
      </c>
      <c r="L2829" s="3">
        <f t="shared" si="222"/>
        <v>12</v>
      </c>
      <c r="M2829" s="3">
        <f t="shared" si="223"/>
        <v>1</v>
      </c>
      <c r="N2829" s="3" t="s">
        <v>44</v>
      </c>
      <c r="O2829" s="3">
        <f>COUNTIF([1]局站!$D$4:$D$172,"="&amp;N2829)</f>
        <v>1</v>
      </c>
      <c r="P2829" s="3">
        <v>0</v>
      </c>
      <c r="Q2829" s="3">
        <v>0</v>
      </c>
      <c r="R2829" s="3">
        <v>0</v>
      </c>
      <c r="S2829" s="3" t="s">
        <v>67</v>
      </c>
      <c r="T2829" s="3">
        <f>COUNTIF([1]局站!$D$4:$D$172,"="&amp;S2829)</f>
        <v>1</v>
      </c>
      <c r="U2829" s="3">
        <v>0</v>
      </c>
      <c r="V2829" s="3">
        <v>0</v>
      </c>
      <c r="W2829" s="3">
        <v>0</v>
      </c>
      <c r="X2829" s="3" t="s">
        <v>1215</v>
      </c>
      <c r="Y2829" s="3" t="s">
        <v>880</v>
      </c>
      <c r="Z2829" s="3" t="str">
        <f>INDEX(业务类型!$C$4:$C$8,MATCH(纤芯!Y2829,业务类型!$B$4:$B$8,0))</f>
        <v>IDLE</v>
      </c>
      <c r="AA2829" s="3"/>
    </row>
    <row r="2830" spans="1:27" ht="16.5" x14ac:dyDescent="0.2">
      <c r="A2830" s="3">
        <v>2827</v>
      </c>
      <c r="B2830" s="3">
        <f t="shared" si="219"/>
        <v>37018101013</v>
      </c>
      <c r="C2830" s="3" t="s">
        <v>1166</v>
      </c>
      <c r="D2830" s="3" t="s">
        <v>218</v>
      </c>
      <c r="E2830" s="3" t="str">
        <f>INDEX(光放段!$G$4:$G$237,MATCH(纤芯!G2830,光放段!$C$4:$C$237,0))</f>
        <v>山东二干|济南青岛4号光缆:济南山大路-淄博人民路</v>
      </c>
      <c r="F2830" s="3">
        <f>INDEX(光放段!$I$4:$I$237,MATCH(纤芯!H2830,光放段!$B$4:$B$237,0))</f>
        <v>37018100000</v>
      </c>
      <c r="G2830" s="3" t="str">
        <f t="shared" si="220"/>
        <v>山东二干|济南青岛4号光缆:济南山大路-章丘普集</v>
      </c>
      <c r="H2830" s="3">
        <f>INDEX(光放段!$B$4:$B$237,MATCH(纤芯!G2830,光放段!$C$4:$C$237,0))</f>
        <v>37018101000</v>
      </c>
      <c r="I2830" s="3" t="str">
        <f t="shared" si="221"/>
        <v>济南青岛4号光缆</v>
      </c>
      <c r="J2830" s="3" t="str">
        <f>INDEX(子缆名称!$B$4:$B$29,纤芯!M2830)</f>
        <v>B缆</v>
      </c>
      <c r="K2830" s="3">
        <v>13</v>
      </c>
      <c r="L2830" s="3">
        <f t="shared" si="222"/>
        <v>1</v>
      </c>
      <c r="M2830" s="3">
        <f t="shared" si="223"/>
        <v>2</v>
      </c>
      <c r="N2830" s="3" t="s">
        <v>44</v>
      </c>
      <c r="O2830" s="3">
        <f>COUNTIF([1]局站!$D$4:$D$172,"="&amp;N2830)</f>
        <v>1</v>
      </c>
      <c r="P2830" s="3">
        <v>0</v>
      </c>
      <c r="Q2830" s="3">
        <v>0</v>
      </c>
      <c r="R2830" s="3">
        <v>0</v>
      </c>
      <c r="S2830" s="3" t="s">
        <v>67</v>
      </c>
      <c r="T2830" s="3">
        <f>COUNTIF([1]局站!$D$4:$D$172,"="&amp;S2830)</f>
        <v>1</v>
      </c>
      <c r="U2830" s="3">
        <v>0</v>
      </c>
      <c r="V2830" s="3">
        <v>0</v>
      </c>
      <c r="W2830" s="3">
        <v>0</v>
      </c>
      <c r="X2830" s="3" t="s">
        <v>1215</v>
      </c>
      <c r="Y2830" s="3" t="s">
        <v>880</v>
      </c>
      <c r="Z2830" s="3" t="str">
        <f>INDEX(业务类型!$C$4:$C$8,MATCH(纤芯!Y2830,业务类型!$B$4:$B$8,0))</f>
        <v>IDLE</v>
      </c>
      <c r="AA2830" s="3"/>
    </row>
    <row r="2831" spans="1:27" ht="16.5" x14ac:dyDescent="0.2">
      <c r="A2831" s="3">
        <v>2828</v>
      </c>
      <c r="B2831" s="3">
        <f t="shared" si="219"/>
        <v>37018101014</v>
      </c>
      <c r="C2831" s="3" t="s">
        <v>1166</v>
      </c>
      <c r="D2831" s="3" t="s">
        <v>218</v>
      </c>
      <c r="E2831" s="3" t="str">
        <f>INDEX(光放段!$G$4:$G$237,MATCH(纤芯!G2831,光放段!$C$4:$C$237,0))</f>
        <v>山东二干|济南青岛4号光缆:济南山大路-淄博人民路</v>
      </c>
      <c r="F2831" s="3">
        <f>INDEX(光放段!$I$4:$I$237,MATCH(纤芯!H2831,光放段!$B$4:$B$237,0))</f>
        <v>37018100000</v>
      </c>
      <c r="G2831" s="3" t="str">
        <f t="shared" si="220"/>
        <v>山东二干|济南青岛4号光缆:济南山大路-章丘普集</v>
      </c>
      <c r="H2831" s="3">
        <f>INDEX(光放段!$B$4:$B$237,MATCH(纤芯!G2831,光放段!$C$4:$C$237,0))</f>
        <v>37018101000</v>
      </c>
      <c r="I2831" s="3" t="str">
        <f t="shared" si="221"/>
        <v>济南青岛4号光缆</v>
      </c>
      <c r="J2831" s="3" t="str">
        <f>INDEX(子缆名称!$B$4:$B$29,纤芯!M2831)</f>
        <v>B缆</v>
      </c>
      <c r="K2831" s="3">
        <v>14</v>
      </c>
      <c r="L2831" s="3">
        <f t="shared" si="222"/>
        <v>2</v>
      </c>
      <c r="M2831" s="3">
        <f t="shared" si="223"/>
        <v>2</v>
      </c>
      <c r="N2831" s="3" t="s">
        <v>44</v>
      </c>
      <c r="O2831" s="3">
        <f>COUNTIF([1]局站!$D$4:$D$172,"="&amp;N2831)</f>
        <v>1</v>
      </c>
      <c r="P2831" s="3">
        <v>0</v>
      </c>
      <c r="Q2831" s="3">
        <v>0</v>
      </c>
      <c r="R2831" s="3">
        <v>0</v>
      </c>
      <c r="S2831" s="3" t="s">
        <v>67</v>
      </c>
      <c r="T2831" s="3">
        <f>COUNTIF([1]局站!$D$4:$D$172,"="&amp;S2831)</f>
        <v>1</v>
      </c>
      <c r="U2831" s="3">
        <v>0</v>
      </c>
      <c r="V2831" s="3">
        <v>0</v>
      </c>
      <c r="W2831" s="3">
        <v>0</v>
      </c>
      <c r="X2831" s="3" t="s">
        <v>1215</v>
      </c>
      <c r="Y2831" s="3" t="s">
        <v>880</v>
      </c>
      <c r="Z2831" s="3" t="str">
        <f>INDEX(业务类型!$C$4:$C$8,MATCH(纤芯!Y2831,业务类型!$B$4:$B$8,0))</f>
        <v>IDLE</v>
      </c>
      <c r="AA2831" s="3"/>
    </row>
    <row r="2832" spans="1:27" ht="16.5" x14ac:dyDescent="0.2">
      <c r="A2832" s="3">
        <v>2829</v>
      </c>
      <c r="B2832" s="3">
        <f t="shared" si="219"/>
        <v>37018101015</v>
      </c>
      <c r="C2832" s="3" t="s">
        <v>1166</v>
      </c>
      <c r="D2832" s="3" t="s">
        <v>218</v>
      </c>
      <c r="E2832" s="3" t="str">
        <f>INDEX(光放段!$G$4:$G$237,MATCH(纤芯!G2832,光放段!$C$4:$C$237,0))</f>
        <v>山东二干|济南青岛4号光缆:济南山大路-淄博人民路</v>
      </c>
      <c r="F2832" s="3">
        <f>INDEX(光放段!$I$4:$I$237,MATCH(纤芯!H2832,光放段!$B$4:$B$237,0))</f>
        <v>37018100000</v>
      </c>
      <c r="G2832" s="3" t="str">
        <f t="shared" si="220"/>
        <v>山东二干|济南青岛4号光缆:济南山大路-章丘普集</v>
      </c>
      <c r="H2832" s="3">
        <f>INDEX(光放段!$B$4:$B$237,MATCH(纤芯!G2832,光放段!$C$4:$C$237,0))</f>
        <v>37018101000</v>
      </c>
      <c r="I2832" s="3" t="str">
        <f t="shared" si="221"/>
        <v>济南青岛4号光缆</v>
      </c>
      <c r="J2832" s="3" t="str">
        <f>INDEX(子缆名称!$B$4:$B$29,纤芯!M2832)</f>
        <v>B缆</v>
      </c>
      <c r="K2832" s="3">
        <v>15</v>
      </c>
      <c r="L2832" s="3">
        <f t="shared" si="222"/>
        <v>3</v>
      </c>
      <c r="M2832" s="3">
        <f t="shared" si="223"/>
        <v>2</v>
      </c>
      <c r="N2832" s="3" t="s">
        <v>44</v>
      </c>
      <c r="O2832" s="3">
        <f>COUNTIF([1]局站!$D$4:$D$172,"="&amp;N2832)</f>
        <v>1</v>
      </c>
      <c r="P2832" s="3">
        <v>0</v>
      </c>
      <c r="Q2832" s="3">
        <v>0</v>
      </c>
      <c r="R2832" s="3">
        <v>0</v>
      </c>
      <c r="S2832" s="3" t="s">
        <v>67</v>
      </c>
      <c r="T2832" s="3">
        <f>COUNTIF([1]局站!$D$4:$D$172,"="&amp;S2832)</f>
        <v>1</v>
      </c>
      <c r="U2832" s="3">
        <v>0</v>
      </c>
      <c r="V2832" s="3">
        <v>0</v>
      </c>
      <c r="W2832" s="3">
        <v>0</v>
      </c>
      <c r="X2832" s="3" t="s">
        <v>1215</v>
      </c>
      <c r="Y2832" s="3" t="s">
        <v>880</v>
      </c>
      <c r="Z2832" s="3" t="str">
        <f>INDEX(业务类型!$C$4:$C$8,MATCH(纤芯!Y2832,业务类型!$B$4:$B$8,0))</f>
        <v>IDLE</v>
      </c>
      <c r="AA2832" s="3"/>
    </row>
    <row r="2833" spans="1:27" ht="16.5" x14ac:dyDescent="0.2">
      <c r="A2833" s="3">
        <v>2830</v>
      </c>
      <c r="B2833" s="3">
        <f t="shared" si="219"/>
        <v>37018101016</v>
      </c>
      <c r="C2833" s="3" t="s">
        <v>1166</v>
      </c>
      <c r="D2833" s="3" t="s">
        <v>218</v>
      </c>
      <c r="E2833" s="3" t="str">
        <f>INDEX(光放段!$G$4:$G$237,MATCH(纤芯!G2833,光放段!$C$4:$C$237,0))</f>
        <v>山东二干|济南青岛4号光缆:济南山大路-淄博人民路</v>
      </c>
      <c r="F2833" s="3">
        <f>INDEX(光放段!$I$4:$I$237,MATCH(纤芯!H2833,光放段!$B$4:$B$237,0))</f>
        <v>37018100000</v>
      </c>
      <c r="G2833" s="3" t="str">
        <f t="shared" si="220"/>
        <v>山东二干|济南青岛4号光缆:济南山大路-章丘普集</v>
      </c>
      <c r="H2833" s="3">
        <f>INDEX(光放段!$B$4:$B$237,MATCH(纤芯!G2833,光放段!$C$4:$C$237,0))</f>
        <v>37018101000</v>
      </c>
      <c r="I2833" s="3" t="str">
        <f t="shared" si="221"/>
        <v>济南青岛4号光缆</v>
      </c>
      <c r="J2833" s="3" t="str">
        <f>INDEX(子缆名称!$B$4:$B$29,纤芯!M2833)</f>
        <v>B缆</v>
      </c>
      <c r="K2833" s="3">
        <v>16</v>
      </c>
      <c r="L2833" s="3">
        <f t="shared" si="222"/>
        <v>4</v>
      </c>
      <c r="M2833" s="3">
        <f t="shared" si="223"/>
        <v>2</v>
      </c>
      <c r="N2833" s="3" t="s">
        <v>44</v>
      </c>
      <c r="O2833" s="3">
        <f>COUNTIF([1]局站!$D$4:$D$172,"="&amp;N2833)</f>
        <v>1</v>
      </c>
      <c r="P2833" s="3">
        <v>0</v>
      </c>
      <c r="Q2833" s="3">
        <v>0</v>
      </c>
      <c r="R2833" s="3">
        <v>0</v>
      </c>
      <c r="S2833" s="3" t="s">
        <v>67</v>
      </c>
      <c r="T2833" s="3">
        <f>COUNTIF([1]局站!$D$4:$D$172,"="&amp;S2833)</f>
        <v>1</v>
      </c>
      <c r="U2833" s="3">
        <v>0</v>
      </c>
      <c r="V2833" s="3">
        <v>0</v>
      </c>
      <c r="W2833" s="3">
        <v>0</v>
      </c>
      <c r="X2833" s="3" t="s">
        <v>1215</v>
      </c>
      <c r="Y2833" s="3" t="s">
        <v>880</v>
      </c>
      <c r="Z2833" s="3" t="str">
        <f>INDEX(业务类型!$C$4:$C$8,MATCH(纤芯!Y2833,业务类型!$B$4:$B$8,0))</f>
        <v>IDLE</v>
      </c>
      <c r="AA2833" s="3"/>
    </row>
    <row r="2834" spans="1:27" ht="16.5" x14ac:dyDescent="0.2">
      <c r="A2834" s="3">
        <v>2831</v>
      </c>
      <c r="B2834" s="3">
        <f t="shared" si="219"/>
        <v>37018101017</v>
      </c>
      <c r="C2834" s="3" t="s">
        <v>1166</v>
      </c>
      <c r="D2834" s="3" t="s">
        <v>218</v>
      </c>
      <c r="E2834" s="3" t="str">
        <f>INDEX(光放段!$G$4:$G$237,MATCH(纤芯!G2834,光放段!$C$4:$C$237,0))</f>
        <v>山东二干|济南青岛4号光缆:济南山大路-淄博人民路</v>
      </c>
      <c r="F2834" s="3">
        <f>INDEX(光放段!$I$4:$I$237,MATCH(纤芯!H2834,光放段!$B$4:$B$237,0))</f>
        <v>37018100000</v>
      </c>
      <c r="G2834" s="3" t="str">
        <f t="shared" si="220"/>
        <v>山东二干|济南青岛4号光缆:济南山大路-章丘普集</v>
      </c>
      <c r="H2834" s="3">
        <f>INDEX(光放段!$B$4:$B$237,MATCH(纤芯!G2834,光放段!$C$4:$C$237,0))</f>
        <v>37018101000</v>
      </c>
      <c r="I2834" s="3" t="str">
        <f t="shared" si="221"/>
        <v>济南青岛4号光缆</v>
      </c>
      <c r="J2834" s="3" t="str">
        <f>INDEX(子缆名称!$B$4:$B$29,纤芯!M2834)</f>
        <v>B缆</v>
      </c>
      <c r="K2834" s="3">
        <v>17</v>
      </c>
      <c r="L2834" s="3">
        <f t="shared" si="222"/>
        <v>5</v>
      </c>
      <c r="M2834" s="3">
        <f t="shared" si="223"/>
        <v>2</v>
      </c>
      <c r="N2834" s="3" t="s">
        <v>44</v>
      </c>
      <c r="O2834" s="3">
        <f>COUNTIF([1]局站!$D$4:$D$172,"="&amp;N2834)</f>
        <v>1</v>
      </c>
      <c r="P2834" s="3">
        <v>0</v>
      </c>
      <c r="Q2834" s="3">
        <v>0</v>
      </c>
      <c r="R2834" s="3">
        <v>0</v>
      </c>
      <c r="S2834" s="3" t="s">
        <v>67</v>
      </c>
      <c r="T2834" s="3">
        <f>COUNTIF([1]局站!$D$4:$D$172,"="&amp;S2834)</f>
        <v>1</v>
      </c>
      <c r="U2834" s="3">
        <v>0</v>
      </c>
      <c r="V2834" s="3">
        <v>0</v>
      </c>
      <c r="W2834" s="3">
        <v>0</v>
      </c>
      <c r="X2834" s="3" t="s">
        <v>1215</v>
      </c>
      <c r="Y2834" s="3" t="s">
        <v>880</v>
      </c>
      <c r="Z2834" s="3" t="str">
        <f>INDEX(业务类型!$C$4:$C$8,MATCH(纤芯!Y2834,业务类型!$B$4:$B$8,0))</f>
        <v>IDLE</v>
      </c>
      <c r="AA2834" s="3"/>
    </row>
    <row r="2835" spans="1:27" ht="16.5" x14ac:dyDescent="0.2">
      <c r="A2835" s="3">
        <v>2832</v>
      </c>
      <c r="B2835" s="3">
        <f t="shared" si="219"/>
        <v>37018101018</v>
      </c>
      <c r="C2835" s="3" t="s">
        <v>1166</v>
      </c>
      <c r="D2835" s="3" t="s">
        <v>218</v>
      </c>
      <c r="E2835" s="3" t="str">
        <f>INDEX(光放段!$G$4:$G$237,MATCH(纤芯!G2835,光放段!$C$4:$C$237,0))</f>
        <v>山东二干|济南青岛4号光缆:济南山大路-淄博人民路</v>
      </c>
      <c r="F2835" s="3">
        <f>INDEX(光放段!$I$4:$I$237,MATCH(纤芯!H2835,光放段!$B$4:$B$237,0))</f>
        <v>37018100000</v>
      </c>
      <c r="G2835" s="3" t="str">
        <f t="shared" si="220"/>
        <v>山东二干|济南青岛4号光缆:济南山大路-章丘普集</v>
      </c>
      <c r="H2835" s="3">
        <f>INDEX(光放段!$B$4:$B$237,MATCH(纤芯!G2835,光放段!$C$4:$C$237,0))</f>
        <v>37018101000</v>
      </c>
      <c r="I2835" s="3" t="str">
        <f t="shared" si="221"/>
        <v>济南青岛4号光缆</v>
      </c>
      <c r="J2835" s="3" t="str">
        <f>INDEX(子缆名称!$B$4:$B$29,纤芯!M2835)</f>
        <v>B缆</v>
      </c>
      <c r="K2835" s="3">
        <v>18</v>
      </c>
      <c r="L2835" s="3">
        <f t="shared" si="222"/>
        <v>6</v>
      </c>
      <c r="M2835" s="3">
        <f t="shared" si="223"/>
        <v>2</v>
      </c>
      <c r="N2835" s="3" t="s">
        <v>44</v>
      </c>
      <c r="O2835" s="3">
        <f>COUNTIF([1]局站!$D$4:$D$172,"="&amp;N2835)</f>
        <v>1</v>
      </c>
      <c r="P2835" s="3">
        <v>0</v>
      </c>
      <c r="Q2835" s="3">
        <v>0</v>
      </c>
      <c r="R2835" s="3">
        <v>0</v>
      </c>
      <c r="S2835" s="3" t="s">
        <v>67</v>
      </c>
      <c r="T2835" s="3">
        <f>COUNTIF([1]局站!$D$4:$D$172,"="&amp;S2835)</f>
        <v>1</v>
      </c>
      <c r="U2835" s="3">
        <v>0</v>
      </c>
      <c r="V2835" s="3">
        <v>0</v>
      </c>
      <c r="W2835" s="3">
        <v>0</v>
      </c>
      <c r="X2835" s="3" t="s">
        <v>1215</v>
      </c>
      <c r="Y2835" s="3" t="s">
        <v>880</v>
      </c>
      <c r="Z2835" s="3" t="str">
        <f>INDEX(业务类型!$C$4:$C$8,MATCH(纤芯!Y2835,业务类型!$B$4:$B$8,0))</f>
        <v>IDLE</v>
      </c>
      <c r="AA2835" s="3"/>
    </row>
    <row r="2836" spans="1:27" ht="16.5" x14ac:dyDescent="0.2">
      <c r="A2836" s="3">
        <v>2833</v>
      </c>
      <c r="B2836" s="3">
        <f t="shared" si="219"/>
        <v>37018101019</v>
      </c>
      <c r="C2836" s="3" t="s">
        <v>1166</v>
      </c>
      <c r="D2836" s="3" t="s">
        <v>218</v>
      </c>
      <c r="E2836" s="3" t="str">
        <f>INDEX(光放段!$G$4:$G$237,MATCH(纤芯!G2836,光放段!$C$4:$C$237,0))</f>
        <v>山东二干|济南青岛4号光缆:济南山大路-淄博人民路</v>
      </c>
      <c r="F2836" s="3">
        <f>INDEX(光放段!$I$4:$I$237,MATCH(纤芯!H2836,光放段!$B$4:$B$237,0))</f>
        <v>37018100000</v>
      </c>
      <c r="G2836" s="3" t="str">
        <f t="shared" si="220"/>
        <v>山东二干|济南青岛4号光缆:济南山大路-章丘普集</v>
      </c>
      <c r="H2836" s="3">
        <f>INDEX(光放段!$B$4:$B$237,MATCH(纤芯!G2836,光放段!$C$4:$C$237,0))</f>
        <v>37018101000</v>
      </c>
      <c r="I2836" s="3" t="str">
        <f t="shared" si="221"/>
        <v>济南青岛4号光缆</v>
      </c>
      <c r="J2836" s="3" t="str">
        <f>INDEX(子缆名称!$B$4:$B$29,纤芯!M2836)</f>
        <v>B缆</v>
      </c>
      <c r="K2836" s="3">
        <v>19</v>
      </c>
      <c r="L2836" s="3">
        <f t="shared" si="222"/>
        <v>7</v>
      </c>
      <c r="M2836" s="3">
        <f t="shared" si="223"/>
        <v>2</v>
      </c>
      <c r="N2836" s="3" t="s">
        <v>44</v>
      </c>
      <c r="O2836" s="3">
        <f>COUNTIF([1]局站!$D$4:$D$172,"="&amp;N2836)</f>
        <v>1</v>
      </c>
      <c r="P2836" s="3">
        <v>0</v>
      </c>
      <c r="Q2836" s="3">
        <v>0</v>
      </c>
      <c r="R2836" s="3">
        <v>0</v>
      </c>
      <c r="S2836" s="3" t="s">
        <v>67</v>
      </c>
      <c r="T2836" s="3">
        <f>COUNTIF([1]局站!$D$4:$D$172,"="&amp;S2836)</f>
        <v>1</v>
      </c>
      <c r="U2836" s="3">
        <v>0</v>
      </c>
      <c r="V2836" s="3">
        <v>0</v>
      </c>
      <c r="W2836" s="3">
        <v>0</v>
      </c>
      <c r="X2836" s="3" t="s">
        <v>1215</v>
      </c>
      <c r="Y2836" s="3" t="s">
        <v>880</v>
      </c>
      <c r="Z2836" s="3" t="str">
        <f>INDEX(业务类型!$C$4:$C$8,MATCH(纤芯!Y2836,业务类型!$B$4:$B$8,0))</f>
        <v>IDLE</v>
      </c>
      <c r="AA2836" s="3"/>
    </row>
    <row r="2837" spans="1:27" ht="16.5" x14ac:dyDescent="0.2">
      <c r="A2837" s="3">
        <v>2834</v>
      </c>
      <c r="B2837" s="3">
        <f t="shared" ref="B2837:B2900" si="224">H2837+K2837</f>
        <v>37018101020</v>
      </c>
      <c r="C2837" s="3" t="s">
        <v>1166</v>
      </c>
      <c r="D2837" s="3" t="s">
        <v>218</v>
      </c>
      <c r="E2837" s="3" t="str">
        <f>INDEX(光放段!$G$4:$G$237,MATCH(纤芯!G2837,光放段!$C$4:$C$237,0))</f>
        <v>山东二干|济南青岛4号光缆:济南山大路-淄博人民路</v>
      </c>
      <c r="F2837" s="3">
        <f>INDEX(光放段!$I$4:$I$237,MATCH(纤芯!H2837,光放段!$B$4:$B$237,0))</f>
        <v>37018100000</v>
      </c>
      <c r="G2837" s="3" t="str">
        <f t="shared" si="220"/>
        <v>山东二干|济南青岛4号光缆:济南山大路-章丘普集</v>
      </c>
      <c r="H2837" s="3">
        <f>INDEX(光放段!$B$4:$B$237,MATCH(纤芯!G2837,光放段!$C$4:$C$237,0))</f>
        <v>37018101000</v>
      </c>
      <c r="I2837" s="3" t="str">
        <f t="shared" si="221"/>
        <v>济南青岛4号光缆</v>
      </c>
      <c r="J2837" s="3" t="str">
        <f>INDEX(子缆名称!$B$4:$B$29,纤芯!M2837)</f>
        <v>B缆</v>
      </c>
      <c r="K2837" s="3">
        <v>20</v>
      </c>
      <c r="L2837" s="3">
        <f t="shared" si="222"/>
        <v>8</v>
      </c>
      <c r="M2837" s="3">
        <f t="shared" si="223"/>
        <v>2</v>
      </c>
      <c r="N2837" s="3" t="s">
        <v>44</v>
      </c>
      <c r="O2837" s="3">
        <f>COUNTIF([1]局站!$D$4:$D$172,"="&amp;N2837)</f>
        <v>1</v>
      </c>
      <c r="P2837" s="3">
        <v>0</v>
      </c>
      <c r="Q2837" s="3">
        <v>0</v>
      </c>
      <c r="R2837" s="3">
        <v>0</v>
      </c>
      <c r="S2837" s="3" t="s">
        <v>67</v>
      </c>
      <c r="T2837" s="3">
        <f>COUNTIF([1]局站!$D$4:$D$172,"="&amp;S2837)</f>
        <v>1</v>
      </c>
      <c r="U2837" s="3">
        <v>0</v>
      </c>
      <c r="V2837" s="3">
        <v>0</v>
      </c>
      <c r="W2837" s="3">
        <v>0</v>
      </c>
      <c r="X2837" s="3" t="s">
        <v>1215</v>
      </c>
      <c r="Y2837" s="3" t="s">
        <v>880</v>
      </c>
      <c r="Z2837" s="3" t="str">
        <f>INDEX(业务类型!$C$4:$C$8,MATCH(纤芯!Y2837,业务类型!$B$4:$B$8,0))</f>
        <v>IDLE</v>
      </c>
      <c r="AA2837" s="3"/>
    </row>
    <row r="2838" spans="1:27" ht="16.5" x14ac:dyDescent="0.2">
      <c r="A2838" s="3">
        <v>2835</v>
      </c>
      <c r="B2838" s="3">
        <f t="shared" si="224"/>
        <v>37018101021</v>
      </c>
      <c r="C2838" s="3" t="s">
        <v>1166</v>
      </c>
      <c r="D2838" s="3" t="s">
        <v>218</v>
      </c>
      <c r="E2838" s="3" t="str">
        <f>INDEX(光放段!$G$4:$G$237,MATCH(纤芯!G2838,光放段!$C$4:$C$237,0))</f>
        <v>山东二干|济南青岛4号光缆:济南山大路-淄博人民路</v>
      </c>
      <c r="F2838" s="3">
        <f>INDEX(光放段!$I$4:$I$237,MATCH(纤芯!H2838,光放段!$B$4:$B$237,0))</f>
        <v>37018100000</v>
      </c>
      <c r="G2838" s="3" t="str">
        <f t="shared" si="220"/>
        <v>山东二干|济南青岛4号光缆:济南山大路-章丘普集</v>
      </c>
      <c r="H2838" s="3">
        <f>INDEX(光放段!$B$4:$B$237,MATCH(纤芯!G2838,光放段!$C$4:$C$237,0))</f>
        <v>37018101000</v>
      </c>
      <c r="I2838" s="3" t="str">
        <f t="shared" si="221"/>
        <v>济南青岛4号光缆</v>
      </c>
      <c r="J2838" s="3" t="str">
        <f>INDEX(子缆名称!$B$4:$B$29,纤芯!M2838)</f>
        <v>B缆</v>
      </c>
      <c r="K2838" s="3">
        <v>21</v>
      </c>
      <c r="L2838" s="3">
        <f t="shared" si="222"/>
        <v>9</v>
      </c>
      <c r="M2838" s="3">
        <f t="shared" si="223"/>
        <v>2</v>
      </c>
      <c r="N2838" s="3" t="s">
        <v>44</v>
      </c>
      <c r="O2838" s="3">
        <f>COUNTIF([1]局站!$D$4:$D$172,"="&amp;N2838)</f>
        <v>1</v>
      </c>
      <c r="P2838" s="3">
        <v>0</v>
      </c>
      <c r="Q2838" s="3">
        <v>0</v>
      </c>
      <c r="R2838" s="3">
        <v>0</v>
      </c>
      <c r="S2838" s="3" t="s">
        <v>67</v>
      </c>
      <c r="T2838" s="3">
        <f>COUNTIF([1]局站!$D$4:$D$172,"="&amp;S2838)</f>
        <v>1</v>
      </c>
      <c r="U2838" s="3">
        <v>0</v>
      </c>
      <c r="V2838" s="3">
        <v>0</v>
      </c>
      <c r="W2838" s="3">
        <v>0</v>
      </c>
      <c r="X2838" s="3" t="s">
        <v>1215</v>
      </c>
      <c r="Y2838" s="3" t="s">
        <v>880</v>
      </c>
      <c r="Z2838" s="3" t="str">
        <f>INDEX(业务类型!$C$4:$C$8,MATCH(纤芯!Y2838,业务类型!$B$4:$B$8,0))</f>
        <v>IDLE</v>
      </c>
      <c r="AA2838" s="3"/>
    </row>
    <row r="2839" spans="1:27" ht="16.5" x14ac:dyDescent="0.2">
      <c r="A2839" s="3">
        <v>2836</v>
      </c>
      <c r="B2839" s="3">
        <f t="shared" si="224"/>
        <v>37018101022</v>
      </c>
      <c r="C2839" s="3" t="s">
        <v>1166</v>
      </c>
      <c r="D2839" s="3" t="s">
        <v>218</v>
      </c>
      <c r="E2839" s="3" t="str">
        <f>INDEX(光放段!$G$4:$G$237,MATCH(纤芯!G2839,光放段!$C$4:$C$237,0))</f>
        <v>山东二干|济南青岛4号光缆:济南山大路-淄博人民路</v>
      </c>
      <c r="F2839" s="3">
        <f>INDEX(光放段!$I$4:$I$237,MATCH(纤芯!H2839,光放段!$B$4:$B$237,0))</f>
        <v>37018100000</v>
      </c>
      <c r="G2839" s="3" t="str">
        <f t="shared" si="220"/>
        <v>山东二干|济南青岛4号光缆:济南山大路-章丘普集</v>
      </c>
      <c r="H2839" s="3">
        <f>INDEX(光放段!$B$4:$B$237,MATCH(纤芯!G2839,光放段!$C$4:$C$237,0))</f>
        <v>37018101000</v>
      </c>
      <c r="I2839" s="3" t="str">
        <f t="shared" si="221"/>
        <v>济南青岛4号光缆</v>
      </c>
      <c r="J2839" s="3" t="str">
        <f>INDEX(子缆名称!$B$4:$B$29,纤芯!M2839)</f>
        <v>B缆</v>
      </c>
      <c r="K2839" s="3">
        <v>22</v>
      </c>
      <c r="L2839" s="3">
        <f t="shared" si="222"/>
        <v>10</v>
      </c>
      <c r="M2839" s="3">
        <f t="shared" si="223"/>
        <v>2</v>
      </c>
      <c r="N2839" s="3" t="s">
        <v>44</v>
      </c>
      <c r="O2839" s="3">
        <f>COUNTIF([1]局站!$D$4:$D$172,"="&amp;N2839)</f>
        <v>1</v>
      </c>
      <c r="P2839" s="3">
        <v>0</v>
      </c>
      <c r="Q2839" s="3">
        <v>0</v>
      </c>
      <c r="R2839" s="3">
        <v>0</v>
      </c>
      <c r="S2839" s="3" t="s">
        <v>67</v>
      </c>
      <c r="T2839" s="3">
        <f>COUNTIF([1]局站!$D$4:$D$172,"="&amp;S2839)</f>
        <v>1</v>
      </c>
      <c r="U2839" s="3">
        <v>0</v>
      </c>
      <c r="V2839" s="3">
        <v>0</v>
      </c>
      <c r="W2839" s="3">
        <v>0</v>
      </c>
      <c r="X2839" s="3" t="s">
        <v>1215</v>
      </c>
      <c r="Y2839" s="3" t="s">
        <v>880</v>
      </c>
      <c r="Z2839" s="3" t="str">
        <f>INDEX(业务类型!$C$4:$C$8,MATCH(纤芯!Y2839,业务类型!$B$4:$B$8,0))</f>
        <v>IDLE</v>
      </c>
      <c r="AA2839" s="3"/>
    </row>
    <row r="2840" spans="1:27" ht="16.5" x14ac:dyDescent="0.2">
      <c r="A2840" s="3">
        <v>2837</v>
      </c>
      <c r="B2840" s="3">
        <f t="shared" si="224"/>
        <v>37018101023</v>
      </c>
      <c r="C2840" s="3" t="s">
        <v>1166</v>
      </c>
      <c r="D2840" s="3" t="s">
        <v>218</v>
      </c>
      <c r="E2840" s="3" t="str">
        <f>INDEX(光放段!$G$4:$G$237,MATCH(纤芯!G2840,光放段!$C$4:$C$237,0))</f>
        <v>山东二干|济南青岛4号光缆:济南山大路-淄博人民路</v>
      </c>
      <c r="F2840" s="3">
        <f>INDEX(光放段!$I$4:$I$237,MATCH(纤芯!H2840,光放段!$B$4:$B$237,0))</f>
        <v>37018100000</v>
      </c>
      <c r="G2840" s="3" t="str">
        <f t="shared" si="220"/>
        <v>山东二干|济南青岛4号光缆:济南山大路-章丘普集</v>
      </c>
      <c r="H2840" s="3">
        <f>INDEX(光放段!$B$4:$B$237,MATCH(纤芯!G2840,光放段!$C$4:$C$237,0))</f>
        <v>37018101000</v>
      </c>
      <c r="I2840" s="3" t="str">
        <f t="shared" si="221"/>
        <v>济南青岛4号光缆</v>
      </c>
      <c r="J2840" s="3" t="str">
        <f>INDEX(子缆名称!$B$4:$B$29,纤芯!M2840)</f>
        <v>B缆</v>
      </c>
      <c r="K2840" s="3">
        <v>23</v>
      </c>
      <c r="L2840" s="3">
        <f t="shared" si="222"/>
        <v>11</v>
      </c>
      <c r="M2840" s="3">
        <f t="shared" si="223"/>
        <v>2</v>
      </c>
      <c r="N2840" s="3" t="s">
        <v>44</v>
      </c>
      <c r="O2840" s="3">
        <f>COUNTIF([1]局站!$D$4:$D$172,"="&amp;N2840)</f>
        <v>1</v>
      </c>
      <c r="P2840" s="3">
        <v>0</v>
      </c>
      <c r="Q2840" s="3">
        <v>0</v>
      </c>
      <c r="R2840" s="3">
        <v>0</v>
      </c>
      <c r="S2840" s="3" t="s">
        <v>67</v>
      </c>
      <c r="T2840" s="3">
        <f>COUNTIF([1]局站!$D$4:$D$172,"="&amp;S2840)</f>
        <v>1</v>
      </c>
      <c r="U2840" s="3">
        <v>0</v>
      </c>
      <c r="V2840" s="3">
        <v>0</v>
      </c>
      <c r="W2840" s="3">
        <v>0</v>
      </c>
      <c r="X2840" s="3" t="s">
        <v>1215</v>
      </c>
      <c r="Y2840" s="3" t="s">
        <v>880</v>
      </c>
      <c r="Z2840" s="3" t="str">
        <f>INDEX(业务类型!$C$4:$C$8,MATCH(纤芯!Y2840,业务类型!$B$4:$B$8,0))</f>
        <v>IDLE</v>
      </c>
      <c r="AA2840" s="3"/>
    </row>
    <row r="2841" spans="1:27" ht="16.5" x14ac:dyDescent="0.2">
      <c r="A2841" s="3">
        <v>2838</v>
      </c>
      <c r="B2841" s="3">
        <f t="shared" si="224"/>
        <v>37018101024</v>
      </c>
      <c r="C2841" s="3" t="s">
        <v>1166</v>
      </c>
      <c r="D2841" s="3" t="s">
        <v>218</v>
      </c>
      <c r="E2841" s="3" t="str">
        <f>INDEX(光放段!$G$4:$G$237,MATCH(纤芯!G2841,光放段!$C$4:$C$237,0))</f>
        <v>山东二干|济南青岛4号光缆:济南山大路-淄博人民路</v>
      </c>
      <c r="F2841" s="3">
        <f>INDEX(光放段!$I$4:$I$237,MATCH(纤芯!H2841,光放段!$B$4:$B$237,0))</f>
        <v>37018100000</v>
      </c>
      <c r="G2841" s="3" t="str">
        <f t="shared" si="220"/>
        <v>山东二干|济南青岛4号光缆:济南山大路-章丘普集</v>
      </c>
      <c r="H2841" s="3">
        <f>INDEX(光放段!$B$4:$B$237,MATCH(纤芯!G2841,光放段!$C$4:$C$237,0))</f>
        <v>37018101000</v>
      </c>
      <c r="I2841" s="3" t="str">
        <f t="shared" si="221"/>
        <v>济南青岛4号光缆</v>
      </c>
      <c r="J2841" s="3" t="str">
        <f>INDEX(子缆名称!$B$4:$B$29,纤芯!M2841)</f>
        <v>B缆</v>
      </c>
      <c r="K2841" s="3">
        <v>24</v>
      </c>
      <c r="L2841" s="3">
        <f t="shared" si="222"/>
        <v>12</v>
      </c>
      <c r="M2841" s="3">
        <f t="shared" si="223"/>
        <v>2</v>
      </c>
      <c r="N2841" s="3" t="s">
        <v>44</v>
      </c>
      <c r="O2841" s="3">
        <f>COUNTIF([1]局站!$D$4:$D$172,"="&amp;N2841)</f>
        <v>1</v>
      </c>
      <c r="P2841" s="3">
        <v>0</v>
      </c>
      <c r="Q2841" s="3">
        <v>0</v>
      </c>
      <c r="R2841" s="3">
        <v>0</v>
      </c>
      <c r="S2841" s="3" t="s">
        <v>67</v>
      </c>
      <c r="T2841" s="3">
        <f>COUNTIF([1]局站!$D$4:$D$172,"="&amp;S2841)</f>
        <v>1</v>
      </c>
      <c r="U2841" s="3">
        <v>0</v>
      </c>
      <c r="V2841" s="3">
        <v>0</v>
      </c>
      <c r="W2841" s="3">
        <v>0</v>
      </c>
      <c r="X2841" s="3" t="s">
        <v>1215</v>
      </c>
      <c r="Y2841" s="3" t="s">
        <v>880</v>
      </c>
      <c r="Z2841" s="3" t="str">
        <f>INDEX(业务类型!$C$4:$C$8,MATCH(纤芯!Y2841,业务类型!$B$4:$B$8,0))</f>
        <v>IDLE</v>
      </c>
      <c r="AA2841" s="3"/>
    </row>
    <row r="2842" spans="1:27" ht="16.5" x14ac:dyDescent="0.2">
      <c r="A2842" s="3">
        <v>2839</v>
      </c>
      <c r="B2842" s="3">
        <f t="shared" si="224"/>
        <v>37018101025</v>
      </c>
      <c r="C2842" s="3" t="s">
        <v>1166</v>
      </c>
      <c r="D2842" s="3" t="s">
        <v>218</v>
      </c>
      <c r="E2842" s="3" t="str">
        <f>INDEX(光放段!$G$4:$G$237,MATCH(纤芯!G2842,光放段!$C$4:$C$237,0))</f>
        <v>山东二干|济南青岛4号光缆:济南山大路-淄博人民路</v>
      </c>
      <c r="F2842" s="3">
        <f>INDEX(光放段!$I$4:$I$237,MATCH(纤芯!H2842,光放段!$B$4:$B$237,0))</f>
        <v>37018100000</v>
      </c>
      <c r="G2842" s="3" t="str">
        <f t="shared" si="220"/>
        <v>山东二干|济南青岛4号光缆:济南山大路-章丘普集</v>
      </c>
      <c r="H2842" s="3">
        <f>INDEX(光放段!$B$4:$B$237,MATCH(纤芯!G2842,光放段!$C$4:$C$237,0))</f>
        <v>37018101000</v>
      </c>
      <c r="I2842" s="3" t="str">
        <f t="shared" si="221"/>
        <v>济南青岛4号光缆</v>
      </c>
      <c r="J2842" s="3" t="str">
        <f>INDEX(子缆名称!$B$4:$B$29,纤芯!M2842)</f>
        <v>C缆</v>
      </c>
      <c r="K2842" s="3">
        <v>25</v>
      </c>
      <c r="L2842" s="3">
        <f t="shared" si="222"/>
        <v>1</v>
      </c>
      <c r="M2842" s="3">
        <f t="shared" si="223"/>
        <v>3</v>
      </c>
      <c r="N2842" s="3" t="s">
        <v>44</v>
      </c>
      <c r="O2842" s="3">
        <f>COUNTIF([1]局站!$D$4:$D$172,"="&amp;N2842)</f>
        <v>1</v>
      </c>
      <c r="P2842" s="3">
        <v>0</v>
      </c>
      <c r="Q2842" s="3">
        <v>0</v>
      </c>
      <c r="R2842" s="3">
        <v>0</v>
      </c>
      <c r="S2842" s="3" t="s">
        <v>67</v>
      </c>
      <c r="T2842" s="3">
        <f>COUNTIF([1]局站!$D$4:$D$172,"="&amp;S2842)</f>
        <v>1</v>
      </c>
      <c r="U2842" s="3">
        <v>0</v>
      </c>
      <c r="V2842" s="3">
        <v>0</v>
      </c>
      <c r="W2842" s="3">
        <v>0</v>
      </c>
      <c r="X2842" s="3" t="s">
        <v>1215</v>
      </c>
      <c r="Y2842" s="3" t="s">
        <v>880</v>
      </c>
      <c r="Z2842" s="3" t="str">
        <f>INDEX(业务类型!$C$4:$C$8,MATCH(纤芯!Y2842,业务类型!$B$4:$B$8,0))</f>
        <v>IDLE</v>
      </c>
      <c r="AA2842" s="3"/>
    </row>
    <row r="2843" spans="1:27" ht="16.5" x14ac:dyDescent="0.2">
      <c r="A2843" s="3">
        <v>2840</v>
      </c>
      <c r="B2843" s="3">
        <f t="shared" si="224"/>
        <v>37018101026</v>
      </c>
      <c r="C2843" s="3" t="s">
        <v>1166</v>
      </c>
      <c r="D2843" s="3" t="s">
        <v>218</v>
      </c>
      <c r="E2843" s="3" t="str">
        <f>INDEX(光放段!$G$4:$G$237,MATCH(纤芯!G2843,光放段!$C$4:$C$237,0))</f>
        <v>山东二干|济南青岛4号光缆:济南山大路-淄博人民路</v>
      </c>
      <c r="F2843" s="3">
        <f>INDEX(光放段!$I$4:$I$237,MATCH(纤芯!H2843,光放段!$B$4:$B$237,0))</f>
        <v>37018100000</v>
      </c>
      <c r="G2843" s="3" t="str">
        <f t="shared" si="220"/>
        <v>山东二干|济南青岛4号光缆:济南山大路-章丘普集</v>
      </c>
      <c r="H2843" s="3">
        <f>INDEX(光放段!$B$4:$B$237,MATCH(纤芯!G2843,光放段!$C$4:$C$237,0))</f>
        <v>37018101000</v>
      </c>
      <c r="I2843" s="3" t="str">
        <f t="shared" si="221"/>
        <v>济南青岛4号光缆</v>
      </c>
      <c r="J2843" s="3" t="str">
        <f>INDEX(子缆名称!$B$4:$B$29,纤芯!M2843)</f>
        <v>C缆</v>
      </c>
      <c r="K2843" s="3">
        <v>26</v>
      </c>
      <c r="L2843" s="3">
        <f t="shared" si="222"/>
        <v>2</v>
      </c>
      <c r="M2843" s="3">
        <f t="shared" si="223"/>
        <v>3</v>
      </c>
      <c r="N2843" s="3" t="s">
        <v>44</v>
      </c>
      <c r="O2843" s="3">
        <f>COUNTIF([1]局站!$D$4:$D$172,"="&amp;N2843)</f>
        <v>1</v>
      </c>
      <c r="P2843" s="3">
        <v>0</v>
      </c>
      <c r="Q2843" s="3">
        <v>0</v>
      </c>
      <c r="R2843" s="3">
        <v>0</v>
      </c>
      <c r="S2843" s="3" t="s">
        <v>67</v>
      </c>
      <c r="T2843" s="3">
        <f>COUNTIF([1]局站!$D$4:$D$172,"="&amp;S2843)</f>
        <v>1</v>
      </c>
      <c r="U2843" s="3">
        <v>0</v>
      </c>
      <c r="V2843" s="3">
        <v>0</v>
      </c>
      <c r="W2843" s="3">
        <v>0</v>
      </c>
      <c r="X2843" s="3" t="s">
        <v>1215</v>
      </c>
      <c r="Y2843" s="3" t="s">
        <v>880</v>
      </c>
      <c r="Z2843" s="3" t="str">
        <f>INDEX(业务类型!$C$4:$C$8,MATCH(纤芯!Y2843,业务类型!$B$4:$B$8,0))</f>
        <v>IDLE</v>
      </c>
      <c r="AA2843" s="3"/>
    </row>
    <row r="2844" spans="1:27" ht="16.5" x14ac:dyDescent="0.2">
      <c r="A2844" s="3">
        <v>2841</v>
      </c>
      <c r="B2844" s="3">
        <f t="shared" si="224"/>
        <v>37018101027</v>
      </c>
      <c r="C2844" s="3" t="s">
        <v>1166</v>
      </c>
      <c r="D2844" s="3" t="s">
        <v>218</v>
      </c>
      <c r="E2844" s="3" t="str">
        <f>INDEX(光放段!$G$4:$G$237,MATCH(纤芯!G2844,光放段!$C$4:$C$237,0))</f>
        <v>山东二干|济南青岛4号光缆:济南山大路-淄博人民路</v>
      </c>
      <c r="F2844" s="3">
        <f>INDEX(光放段!$I$4:$I$237,MATCH(纤芯!H2844,光放段!$B$4:$B$237,0))</f>
        <v>37018100000</v>
      </c>
      <c r="G2844" s="3" t="str">
        <f t="shared" si="220"/>
        <v>山东二干|济南青岛4号光缆:济南山大路-章丘普集</v>
      </c>
      <c r="H2844" s="3">
        <f>INDEX(光放段!$B$4:$B$237,MATCH(纤芯!G2844,光放段!$C$4:$C$237,0))</f>
        <v>37018101000</v>
      </c>
      <c r="I2844" s="3" t="str">
        <f t="shared" si="221"/>
        <v>济南青岛4号光缆</v>
      </c>
      <c r="J2844" s="3" t="str">
        <f>INDEX(子缆名称!$B$4:$B$29,纤芯!M2844)</f>
        <v>C缆</v>
      </c>
      <c r="K2844" s="3">
        <v>27</v>
      </c>
      <c r="L2844" s="3">
        <f t="shared" si="222"/>
        <v>3</v>
      </c>
      <c r="M2844" s="3">
        <f t="shared" si="223"/>
        <v>3</v>
      </c>
      <c r="N2844" s="3" t="s">
        <v>44</v>
      </c>
      <c r="O2844" s="3">
        <f>COUNTIF([1]局站!$D$4:$D$172,"="&amp;N2844)</f>
        <v>1</v>
      </c>
      <c r="P2844" s="3">
        <v>0</v>
      </c>
      <c r="Q2844" s="3">
        <v>0</v>
      </c>
      <c r="R2844" s="3">
        <v>0</v>
      </c>
      <c r="S2844" s="3" t="s">
        <v>67</v>
      </c>
      <c r="T2844" s="3">
        <f>COUNTIF([1]局站!$D$4:$D$172,"="&amp;S2844)</f>
        <v>1</v>
      </c>
      <c r="U2844" s="3">
        <v>0</v>
      </c>
      <c r="V2844" s="3">
        <v>0</v>
      </c>
      <c r="W2844" s="3">
        <v>0</v>
      </c>
      <c r="X2844" s="3" t="s">
        <v>1215</v>
      </c>
      <c r="Y2844" s="3" t="s">
        <v>880</v>
      </c>
      <c r="Z2844" s="3" t="str">
        <f>INDEX(业务类型!$C$4:$C$8,MATCH(纤芯!Y2844,业务类型!$B$4:$B$8,0))</f>
        <v>IDLE</v>
      </c>
      <c r="AA2844" s="3"/>
    </row>
    <row r="2845" spans="1:27" ht="16.5" x14ac:dyDescent="0.2">
      <c r="A2845" s="3">
        <v>2842</v>
      </c>
      <c r="B2845" s="3">
        <f t="shared" si="224"/>
        <v>37018101028</v>
      </c>
      <c r="C2845" s="3" t="s">
        <v>1166</v>
      </c>
      <c r="D2845" s="3" t="s">
        <v>218</v>
      </c>
      <c r="E2845" s="3" t="str">
        <f>INDEX(光放段!$G$4:$G$237,MATCH(纤芯!G2845,光放段!$C$4:$C$237,0))</f>
        <v>山东二干|济南青岛4号光缆:济南山大路-淄博人民路</v>
      </c>
      <c r="F2845" s="3">
        <f>INDEX(光放段!$I$4:$I$237,MATCH(纤芯!H2845,光放段!$B$4:$B$237,0))</f>
        <v>37018100000</v>
      </c>
      <c r="G2845" s="3" t="str">
        <f t="shared" si="220"/>
        <v>山东二干|济南青岛4号光缆:济南山大路-章丘普集</v>
      </c>
      <c r="H2845" s="3">
        <f>INDEX(光放段!$B$4:$B$237,MATCH(纤芯!G2845,光放段!$C$4:$C$237,0))</f>
        <v>37018101000</v>
      </c>
      <c r="I2845" s="3" t="str">
        <f t="shared" si="221"/>
        <v>济南青岛4号光缆</v>
      </c>
      <c r="J2845" s="3" t="str">
        <f>INDEX(子缆名称!$B$4:$B$29,纤芯!M2845)</f>
        <v>C缆</v>
      </c>
      <c r="K2845" s="3">
        <v>28</v>
      </c>
      <c r="L2845" s="3">
        <f t="shared" si="222"/>
        <v>4</v>
      </c>
      <c r="M2845" s="3">
        <f t="shared" si="223"/>
        <v>3</v>
      </c>
      <c r="N2845" s="3" t="s">
        <v>44</v>
      </c>
      <c r="O2845" s="3">
        <f>COUNTIF([1]局站!$D$4:$D$172,"="&amp;N2845)</f>
        <v>1</v>
      </c>
      <c r="P2845" s="3">
        <v>0</v>
      </c>
      <c r="Q2845" s="3">
        <v>0</v>
      </c>
      <c r="R2845" s="3">
        <v>0</v>
      </c>
      <c r="S2845" s="3" t="s">
        <v>67</v>
      </c>
      <c r="T2845" s="3">
        <f>COUNTIF([1]局站!$D$4:$D$172,"="&amp;S2845)</f>
        <v>1</v>
      </c>
      <c r="U2845" s="3">
        <v>0</v>
      </c>
      <c r="V2845" s="3">
        <v>0</v>
      </c>
      <c r="W2845" s="3">
        <v>0</v>
      </c>
      <c r="X2845" s="3" t="s">
        <v>1215</v>
      </c>
      <c r="Y2845" s="3" t="s">
        <v>880</v>
      </c>
      <c r="Z2845" s="3" t="str">
        <f>INDEX(业务类型!$C$4:$C$8,MATCH(纤芯!Y2845,业务类型!$B$4:$B$8,0))</f>
        <v>IDLE</v>
      </c>
      <c r="AA2845" s="3"/>
    </row>
    <row r="2846" spans="1:27" ht="16.5" x14ac:dyDescent="0.2">
      <c r="A2846" s="3">
        <v>2843</v>
      </c>
      <c r="B2846" s="3">
        <f t="shared" si="224"/>
        <v>37018102001</v>
      </c>
      <c r="C2846" s="3" t="s">
        <v>1166</v>
      </c>
      <c r="D2846" s="3" t="s">
        <v>218</v>
      </c>
      <c r="E2846" s="3" t="str">
        <f>INDEX(光放段!$G$4:$G$237,MATCH(纤芯!G2846,光放段!$C$4:$C$237,0))</f>
        <v>山东二干|济南青岛4号光缆:济南山大路-淄博人民路</v>
      </c>
      <c r="F2846" s="3">
        <f>INDEX(光放段!$I$4:$I$237,MATCH(纤芯!H2846,光放段!$B$4:$B$237,0))</f>
        <v>37018100000</v>
      </c>
      <c r="G2846" s="3" t="str">
        <f t="shared" si="220"/>
        <v>山东二干|济南青岛4号光缆:章丘普集-淄博人民路</v>
      </c>
      <c r="H2846" s="3">
        <f>INDEX(光放段!$B$4:$B$237,MATCH(纤芯!G2846,光放段!$C$4:$C$237,0))</f>
        <v>37018102000</v>
      </c>
      <c r="I2846" s="3" t="str">
        <f t="shared" si="221"/>
        <v>济南青岛4号光缆</v>
      </c>
      <c r="J2846" s="3" t="str">
        <f>INDEX(子缆名称!$B$4:$B$29,纤芯!M2846)</f>
        <v>A缆</v>
      </c>
      <c r="K2846" s="3">
        <v>1</v>
      </c>
      <c r="L2846" s="3">
        <f t="shared" si="222"/>
        <v>1</v>
      </c>
      <c r="M2846" s="3">
        <f t="shared" si="223"/>
        <v>1</v>
      </c>
      <c r="N2846" s="3" t="s">
        <v>67</v>
      </c>
      <c r="O2846" s="3">
        <f>COUNTIF([1]局站!$D$4:$D$172,"="&amp;N2846)</f>
        <v>1</v>
      </c>
      <c r="P2846" s="3">
        <v>0</v>
      </c>
      <c r="Q2846" s="3">
        <v>0</v>
      </c>
      <c r="R2846" s="3">
        <v>0</v>
      </c>
      <c r="S2846" s="3" t="s">
        <v>68</v>
      </c>
      <c r="T2846" s="3">
        <f>COUNTIF([1]局站!$D$4:$D$172,"="&amp;S2846)</f>
        <v>1</v>
      </c>
      <c r="U2846" s="3">
        <v>0</v>
      </c>
      <c r="V2846" s="3">
        <v>0</v>
      </c>
      <c r="W2846" s="3">
        <v>0</v>
      </c>
      <c r="X2846" s="3" t="s">
        <v>1215</v>
      </c>
      <c r="Y2846" s="3" t="s">
        <v>880</v>
      </c>
      <c r="Z2846" s="3" t="str">
        <f>INDEX(业务类型!$C$4:$C$8,MATCH(纤芯!Y2846,业务类型!$B$4:$B$8,0))</f>
        <v>IDLE</v>
      </c>
      <c r="AA2846" s="3"/>
    </row>
    <row r="2847" spans="1:27" ht="16.5" x14ac:dyDescent="0.2">
      <c r="A2847" s="3">
        <v>2844</v>
      </c>
      <c r="B2847" s="3">
        <f t="shared" si="224"/>
        <v>37018102002</v>
      </c>
      <c r="C2847" s="3" t="s">
        <v>1166</v>
      </c>
      <c r="D2847" s="3" t="s">
        <v>218</v>
      </c>
      <c r="E2847" s="3" t="str">
        <f>INDEX(光放段!$G$4:$G$237,MATCH(纤芯!G2847,光放段!$C$4:$C$237,0))</f>
        <v>山东二干|济南青岛4号光缆:济南山大路-淄博人民路</v>
      </c>
      <c r="F2847" s="3">
        <f>INDEX(光放段!$I$4:$I$237,MATCH(纤芯!H2847,光放段!$B$4:$B$237,0))</f>
        <v>37018100000</v>
      </c>
      <c r="G2847" s="3" t="str">
        <f t="shared" si="220"/>
        <v>山东二干|济南青岛4号光缆:章丘普集-淄博人民路</v>
      </c>
      <c r="H2847" s="3">
        <f>INDEX(光放段!$B$4:$B$237,MATCH(纤芯!G2847,光放段!$C$4:$C$237,0))</f>
        <v>37018102000</v>
      </c>
      <c r="I2847" s="3" t="str">
        <f t="shared" si="221"/>
        <v>济南青岛4号光缆</v>
      </c>
      <c r="J2847" s="3" t="str">
        <f>INDEX(子缆名称!$B$4:$B$29,纤芯!M2847)</f>
        <v>A缆</v>
      </c>
      <c r="K2847" s="3">
        <v>2</v>
      </c>
      <c r="L2847" s="3">
        <f t="shared" si="222"/>
        <v>2</v>
      </c>
      <c r="M2847" s="3">
        <f t="shared" si="223"/>
        <v>1</v>
      </c>
      <c r="N2847" s="3" t="s">
        <v>67</v>
      </c>
      <c r="O2847" s="3">
        <f>COUNTIF([1]局站!$D$4:$D$172,"="&amp;N2847)</f>
        <v>1</v>
      </c>
      <c r="P2847" s="3">
        <v>0</v>
      </c>
      <c r="Q2847" s="3">
        <v>0</v>
      </c>
      <c r="R2847" s="3">
        <v>0</v>
      </c>
      <c r="S2847" s="3" t="s">
        <v>68</v>
      </c>
      <c r="T2847" s="3">
        <f>COUNTIF([1]局站!$D$4:$D$172,"="&amp;S2847)</f>
        <v>1</v>
      </c>
      <c r="U2847" s="3">
        <v>0</v>
      </c>
      <c r="V2847" s="3">
        <v>0</v>
      </c>
      <c r="W2847" s="3">
        <v>0</v>
      </c>
      <c r="X2847" s="3" t="s">
        <v>1215</v>
      </c>
      <c r="Y2847" s="3" t="s">
        <v>880</v>
      </c>
      <c r="Z2847" s="3" t="str">
        <f>INDEX(业务类型!$C$4:$C$8,MATCH(纤芯!Y2847,业务类型!$B$4:$B$8,0))</f>
        <v>IDLE</v>
      </c>
      <c r="AA2847" s="3"/>
    </row>
    <row r="2848" spans="1:27" ht="16.5" x14ac:dyDescent="0.2">
      <c r="A2848" s="3">
        <v>2845</v>
      </c>
      <c r="B2848" s="3">
        <f t="shared" si="224"/>
        <v>37018102003</v>
      </c>
      <c r="C2848" s="3" t="s">
        <v>1166</v>
      </c>
      <c r="D2848" s="3" t="s">
        <v>218</v>
      </c>
      <c r="E2848" s="3" t="str">
        <f>INDEX(光放段!$G$4:$G$237,MATCH(纤芯!G2848,光放段!$C$4:$C$237,0))</f>
        <v>山东二干|济南青岛4号光缆:济南山大路-淄博人民路</v>
      </c>
      <c r="F2848" s="3">
        <f>INDEX(光放段!$I$4:$I$237,MATCH(纤芯!H2848,光放段!$B$4:$B$237,0))</f>
        <v>37018100000</v>
      </c>
      <c r="G2848" s="3" t="str">
        <f t="shared" si="220"/>
        <v>山东二干|济南青岛4号光缆:章丘普集-淄博人民路</v>
      </c>
      <c r="H2848" s="3">
        <f>INDEX(光放段!$B$4:$B$237,MATCH(纤芯!G2848,光放段!$C$4:$C$237,0))</f>
        <v>37018102000</v>
      </c>
      <c r="I2848" s="3" t="str">
        <f t="shared" si="221"/>
        <v>济南青岛4号光缆</v>
      </c>
      <c r="J2848" s="3" t="str">
        <f>INDEX(子缆名称!$B$4:$B$29,纤芯!M2848)</f>
        <v>A缆</v>
      </c>
      <c r="K2848" s="3">
        <v>3</v>
      </c>
      <c r="L2848" s="3">
        <f t="shared" si="222"/>
        <v>3</v>
      </c>
      <c r="M2848" s="3">
        <f t="shared" si="223"/>
        <v>1</v>
      </c>
      <c r="N2848" s="3" t="s">
        <v>67</v>
      </c>
      <c r="O2848" s="3">
        <f>COUNTIF([1]局站!$D$4:$D$172,"="&amp;N2848)</f>
        <v>1</v>
      </c>
      <c r="P2848" s="3">
        <v>0</v>
      </c>
      <c r="Q2848" s="3">
        <v>0</v>
      </c>
      <c r="R2848" s="3">
        <v>0</v>
      </c>
      <c r="S2848" s="3" t="s">
        <v>68</v>
      </c>
      <c r="T2848" s="3">
        <f>COUNTIF([1]局站!$D$4:$D$172,"="&amp;S2848)</f>
        <v>1</v>
      </c>
      <c r="U2848" s="3">
        <v>0</v>
      </c>
      <c r="V2848" s="3">
        <v>0</v>
      </c>
      <c r="W2848" s="3">
        <v>0</v>
      </c>
      <c r="X2848" s="3" t="s">
        <v>1215</v>
      </c>
      <c r="Y2848" s="3" t="s">
        <v>880</v>
      </c>
      <c r="Z2848" s="3" t="str">
        <f>INDEX(业务类型!$C$4:$C$8,MATCH(纤芯!Y2848,业务类型!$B$4:$B$8,0))</f>
        <v>IDLE</v>
      </c>
      <c r="AA2848" s="3"/>
    </row>
    <row r="2849" spans="1:27" ht="16.5" x14ac:dyDescent="0.2">
      <c r="A2849" s="3">
        <v>2846</v>
      </c>
      <c r="B2849" s="3">
        <f t="shared" si="224"/>
        <v>37018102004</v>
      </c>
      <c r="C2849" s="3" t="s">
        <v>1166</v>
      </c>
      <c r="D2849" s="3" t="s">
        <v>218</v>
      </c>
      <c r="E2849" s="3" t="str">
        <f>INDEX(光放段!$G$4:$G$237,MATCH(纤芯!G2849,光放段!$C$4:$C$237,0))</f>
        <v>山东二干|济南青岛4号光缆:济南山大路-淄博人民路</v>
      </c>
      <c r="F2849" s="3">
        <f>INDEX(光放段!$I$4:$I$237,MATCH(纤芯!H2849,光放段!$B$4:$B$237,0))</f>
        <v>37018100000</v>
      </c>
      <c r="G2849" s="3" t="str">
        <f t="shared" si="220"/>
        <v>山东二干|济南青岛4号光缆:章丘普集-淄博人民路</v>
      </c>
      <c r="H2849" s="3">
        <f>INDEX(光放段!$B$4:$B$237,MATCH(纤芯!G2849,光放段!$C$4:$C$237,0))</f>
        <v>37018102000</v>
      </c>
      <c r="I2849" s="3" t="str">
        <f t="shared" si="221"/>
        <v>济南青岛4号光缆</v>
      </c>
      <c r="J2849" s="3" t="str">
        <f>INDEX(子缆名称!$B$4:$B$29,纤芯!M2849)</f>
        <v>A缆</v>
      </c>
      <c r="K2849" s="3">
        <v>4</v>
      </c>
      <c r="L2849" s="3">
        <f t="shared" si="222"/>
        <v>4</v>
      </c>
      <c r="M2849" s="3">
        <f t="shared" si="223"/>
        <v>1</v>
      </c>
      <c r="N2849" s="3" t="s">
        <v>67</v>
      </c>
      <c r="O2849" s="3">
        <f>COUNTIF([1]局站!$D$4:$D$172,"="&amp;N2849)</f>
        <v>1</v>
      </c>
      <c r="P2849" s="3">
        <v>0</v>
      </c>
      <c r="Q2849" s="3">
        <v>0</v>
      </c>
      <c r="R2849" s="3">
        <v>0</v>
      </c>
      <c r="S2849" s="3" t="s">
        <v>68</v>
      </c>
      <c r="T2849" s="3">
        <f>COUNTIF([1]局站!$D$4:$D$172,"="&amp;S2849)</f>
        <v>1</v>
      </c>
      <c r="U2849" s="3">
        <v>0</v>
      </c>
      <c r="V2849" s="3">
        <v>0</v>
      </c>
      <c r="W2849" s="3">
        <v>0</v>
      </c>
      <c r="X2849" s="3" t="s">
        <v>1215</v>
      </c>
      <c r="Y2849" s="3" t="s">
        <v>880</v>
      </c>
      <c r="Z2849" s="3" t="str">
        <f>INDEX(业务类型!$C$4:$C$8,MATCH(纤芯!Y2849,业务类型!$B$4:$B$8,0))</f>
        <v>IDLE</v>
      </c>
      <c r="AA2849" s="3"/>
    </row>
    <row r="2850" spans="1:27" ht="16.5" x14ac:dyDescent="0.2">
      <c r="A2850" s="3">
        <v>2847</v>
      </c>
      <c r="B2850" s="3">
        <f t="shared" si="224"/>
        <v>37018102005</v>
      </c>
      <c r="C2850" s="3" t="s">
        <v>1166</v>
      </c>
      <c r="D2850" s="3" t="s">
        <v>218</v>
      </c>
      <c r="E2850" s="3" t="str">
        <f>INDEX(光放段!$G$4:$G$237,MATCH(纤芯!G2850,光放段!$C$4:$C$237,0))</f>
        <v>山东二干|济南青岛4号光缆:济南山大路-淄博人民路</v>
      </c>
      <c r="F2850" s="3">
        <f>INDEX(光放段!$I$4:$I$237,MATCH(纤芯!H2850,光放段!$B$4:$B$237,0))</f>
        <v>37018100000</v>
      </c>
      <c r="G2850" s="3" t="str">
        <f t="shared" si="220"/>
        <v>山东二干|济南青岛4号光缆:章丘普集-淄博人民路</v>
      </c>
      <c r="H2850" s="3">
        <f>INDEX(光放段!$B$4:$B$237,MATCH(纤芯!G2850,光放段!$C$4:$C$237,0))</f>
        <v>37018102000</v>
      </c>
      <c r="I2850" s="3" t="str">
        <f t="shared" si="221"/>
        <v>济南青岛4号光缆</v>
      </c>
      <c r="J2850" s="3" t="str">
        <f>INDEX(子缆名称!$B$4:$B$29,纤芯!M2850)</f>
        <v>A缆</v>
      </c>
      <c r="K2850" s="3">
        <v>5</v>
      </c>
      <c r="L2850" s="3">
        <f t="shared" si="222"/>
        <v>5</v>
      </c>
      <c r="M2850" s="3">
        <f t="shared" si="223"/>
        <v>1</v>
      </c>
      <c r="N2850" s="3" t="s">
        <v>67</v>
      </c>
      <c r="O2850" s="3">
        <f>COUNTIF([1]局站!$D$4:$D$172,"="&amp;N2850)</f>
        <v>1</v>
      </c>
      <c r="P2850" s="3">
        <v>0</v>
      </c>
      <c r="Q2850" s="3">
        <v>0</v>
      </c>
      <c r="R2850" s="3">
        <v>0</v>
      </c>
      <c r="S2850" s="3" t="s">
        <v>68</v>
      </c>
      <c r="T2850" s="3">
        <f>COUNTIF([1]局站!$D$4:$D$172,"="&amp;S2850)</f>
        <v>1</v>
      </c>
      <c r="U2850" s="3">
        <v>0</v>
      </c>
      <c r="V2850" s="3">
        <v>0</v>
      </c>
      <c r="W2850" s="3">
        <v>0</v>
      </c>
      <c r="X2850" s="3" t="s">
        <v>1215</v>
      </c>
      <c r="Y2850" s="3" t="s">
        <v>880</v>
      </c>
      <c r="Z2850" s="3" t="str">
        <f>INDEX(业务类型!$C$4:$C$8,MATCH(纤芯!Y2850,业务类型!$B$4:$B$8,0))</f>
        <v>IDLE</v>
      </c>
      <c r="AA2850" s="3"/>
    </row>
    <row r="2851" spans="1:27" ht="16.5" x14ac:dyDescent="0.2">
      <c r="A2851" s="3">
        <v>2848</v>
      </c>
      <c r="B2851" s="3">
        <f t="shared" si="224"/>
        <v>37018102006</v>
      </c>
      <c r="C2851" s="3" t="s">
        <v>1166</v>
      </c>
      <c r="D2851" s="3" t="s">
        <v>218</v>
      </c>
      <c r="E2851" s="3" t="str">
        <f>INDEX(光放段!$G$4:$G$237,MATCH(纤芯!G2851,光放段!$C$4:$C$237,0))</f>
        <v>山东二干|济南青岛4号光缆:济南山大路-淄博人民路</v>
      </c>
      <c r="F2851" s="3">
        <f>INDEX(光放段!$I$4:$I$237,MATCH(纤芯!H2851,光放段!$B$4:$B$237,0))</f>
        <v>37018100000</v>
      </c>
      <c r="G2851" s="3" t="str">
        <f t="shared" si="220"/>
        <v>山东二干|济南青岛4号光缆:章丘普集-淄博人民路</v>
      </c>
      <c r="H2851" s="3">
        <f>INDEX(光放段!$B$4:$B$237,MATCH(纤芯!G2851,光放段!$C$4:$C$237,0))</f>
        <v>37018102000</v>
      </c>
      <c r="I2851" s="3" t="str">
        <f t="shared" si="221"/>
        <v>济南青岛4号光缆</v>
      </c>
      <c r="J2851" s="3" t="str">
        <f>INDEX(子缆名称!$B$4:$B$29,纤芯!M2851)</f>
        <v>A缆</v>
      </c>
      <c r="K2851" s="3">
        <v>6</v>
      </c>
      <c r="L2851" s="3">
        <f t="shared" si="222"/>
        <v>6</v>
      </c>
      <c r="M2851" s="3">
        <f t="shared" si="223"/>
        <v>1</v>
      </c>
      <c r="N2851" s="3" t="s">
        <v>67</v>
      </c>
      <c r="O2851" s="3">
        <f>COUNTIF([1]局站!$D$4:$D$172,"="&amp;N2851)</f>
        <v>1</v>
      </c>
      <c r="P2851" s="3">
        <v>0</v>
      </c>
      <c r="Q2851" s="3">
        <v>0</v>
      </c>
      <c r="R2851" s="3">
        <v>0</v>
      </c>
      <c r="S2851" s="3" t="s">
        <v>68</v>
      </c>
      <c r="T2851" s="3">
        <f>COUNTIF([1]局站!$D$4:$D$172,"="&amp;S2851)</f>
        <v>1</v>
      </c>
      <c r="U2851" s="3">
        <v>0</v>
      </c>
      <c r="V2851" s="3">
        <v>0</v>
      </c>
      <c r="W2851" s="3">
        <v>0</v>
      </c>
      <c r="X2851" s="3" t="s">
        <v>1215</v>
      </c>
      <c r="Y2851" s="3" t="s">
        <v>880</v>
      </c>
      <c r="Z2851" s="3" t="str">
        <f>INDEX(业务类型!$C$4:$C$8,MATCH(纤芯!Y2851,业务类型!$B$4:$B$8,0))</f>
        <v>IDLE</v>
      </c>
      <c r="AA2851" s="3"/>
    </row>
    <row r="2852" spans="1:27" ht="16.5" x14ac:dyDescent="0.2">
      <c r="A2852" s="3">
        <v>2849</v>
      </c>
      <c r="B2852" s="3">
        <f t="shared" si="224"/>
        <v>37018102007</v>
      </c>
      <c r="C2852" s="3" t="s">
        <v>1166</v>
      </c>
      <c r="D2852" s="3" t="s">
        <v>218</v>
      </c>
      <c r="E2852" s="3" t="str">
        <f>INDEX(光放段!$G$4:$G$237,MATCH(纤芯!G2852,光放段!$C$4:$C$237,0))</f>
        <v>山东二干|济南青岛4号光缆:济南山大路-淄博人民路</v>
      </c>
      <c r="F2852" s="3">
        <f>INDEX(光放段!$I$4:$I$237,MATCH(纤芯!H2852,光放段!$B$4:$B$237,0))</f>
        <v>37018100000</v>
      </c>
      <c r="G2852" s="3" t="str">
        <f t="shared" si="220"/>
        <v>山东二干|济南青岛4号光缆:章丘普集-淄博人民路</v>
      </c>
      <c r="H2852" s="3">
        <f>INDEX(光放段!$B$4:$B$237,MATCH(纤芯!G2852,光放段!$C$4:$C$237,0))</f>
        <v>37018102000</v>
      </c>
      <c r="I2852" s="3" t="str">
        <f t="shared" si="221"/>
        <v>济南青岛4号光缆</v>
      </c>
      <c r="J2852" s="3" t="str">
        <f>INDEX(子缆名称!$B$4:$B$29,纤芯!M2852)</f>
        <v>A缆</v>
      </c>
      <c r="K2852" s="3">
        <v>7</v>
      </c>
      <c r="L2852" s="3">
        <f t="shared" si="222"/>
        <v>7</v>
      </c>
      <c r="M2852" s="3">
        <f t="shared" si="223"/>
        <v>1</v>
      </c>
      <c r="N2852" s="3" t="s">
        <v>67</v>
      </c>
      <c r="O2852" s="3">
        <f>COUNTIF([1]局站!$D$4:$D$172,"="&amp;N2852)</f>
        <v>1</v>
      </c>
      <c r="P2852" s="3">
        <v>0</v>
      </c>
      <c r="Q2852" s="3">
        <v>0</v>
      </c>
      <c r="R2852" s="3">
        <v>0</v>
      </c>
      <c r="S2852" s="3" t="s">
        <v>68</v>
      </c>
      <c r="T2852" s="3">
        <f>COUNTIF([1]局站!$D$4:$D$172,"="&amp;S2852)</f>
        <v>1</v>
      </c>
      <c r="U2852" s="3">
        <v>0</v>
      </c>
      <c r="V2852" s="3">
        <v>0</v>
      </c>
      <c r="W2852" s="3">
        <v>0</v>
      </c>
      <c r="X2852" s="3" t="s">
        <v>1215</v>
      </c>
      <c r="Y2852" s="3" t="s">
        <v>880</v>
      </c>
      <c r="Z2852" s="3" t="str">
        <f>INDEX(业务类型!$C$4:$C$8,MATCH(纤芯!Y2852,业务类型!$B$4:$B$8,0))</f>
        <v>IDLE</v>
      </c>
      <c r="AA2852" s="3"/>
    </row>
    <row r="2853" spans="1:27" ht="16.5" x14ac:dyDescent="0.2">
      <c r="A2853" s="3">
        <v>2850</v>
      </c>
      <c r="B2853" s="3">
        <f t="shared" si="224"/>
        <v>37018102008</v>
      </c>
      <c r="C2853" s="3" t="s">
        <v>1166</v>
      </c>
      <c r="D2853" s="3" t="s">
        <v>218</v>
      </c>
      <c r="E2853" s="3" t="str">
        <f>INDEX(光放段!$G$4:$G$237,MATCH(纤芯!G2853,光放段!$C$4:$C$237,0))</f>
        <v>山东二干|济南青岛4号光缆:济南山大路-淄博人民路</v>
      </c>
      <c r="F2853" s="3">
        <f>INDEX(光放段!$I$4:$I$237,MATCH(纤芯!H2853,光放段!$B$4:$B$237,0))</f>
        <v>37018100000</v>
      </c>
      <c r="G2853" s="3" t="str">
        <f t="shared" si="220"/>
        <v>山东二干|济南青岛4号光缆:章丘普集-淄博人民路</v>
      </c>
      <c r="H2853" s="3">
        <f>INDEX(光放段!$B$4:$B$237,MATCH(纤芯!G2853,光放段!$C$4:$C$237,0))</f>
        <v>37018102000</v>
      </c>
      <c r="I2853" s="3" t="str">
        <f t="shared" si="221"/>
        <v>济南青岛4号光缆</v>
      </c>
      <c r="J2853" s="3" t="str">
        <f>INDEX(子缆名称!$B$4:$B$29,纤芯!M2853)</f>
        <v>A缆</v>
      </c>
      <c r="K2853" s="3">
        <v>8</v>
      </c>
      <c r="L2853" s="3">
        <f t="shared" si="222"/>
        <v>8</v>
      </c>
      <c r="M2853" s="3">
        <f t="shared" si="223"/>
        <v>1</v>
      </c>
      <c r="N2853" s="3" t="s">
        <v>67</v>
      </c>
      <c r="O2853" s="3">
        <f>COUNTIF([1]局站!$D$4:$D$172,"="&amp;N2853)</f>
        <v>1</v>
      </c>
      <c r="P2853" s="3">
        <v>0</v>
      </c>
      <c r="Q2853" s="3">
        <v>0</v>
      </c>
      <c r="R2853" s="3">
        <v>0</v>
      </c>
      <c r="S2853" s="3" t="s">
        <v>68</v>
      </c>
      <c r="T2853" s="3">
        <f>COUNTIF([1]局站!$D$4:$D$172,"="&amp;S2853)</f>
        <v>1</v>
      </c>
      <c r="U2853" s="3">
        <v>0</v>
      </c>
      <c r="V2853" s="3">
        <v>0</v>
      </c>
      <c r="W2853" s="3">
        <v>0</v>
      </c>
      <c r="X2853" s="3" t="s">
        <v>1215</v>
      </c>
      <c r="Y2853" s="3" t="s">
        <v>880</v>
      </c>
      <c r="Z2853" s="3" t="str">
        <f>INDEX(业务类型!$C$4:$C$8,MATCH(纤芯!Y2853,业务类型!$B$4:$B$8,0))</f>
        <v>IDLE</v>
      </c>
      <c r="AA2853" s="3"/>
    </row>
    <row r="2854" spans="1:27" ht="16.5" x14ac:dyDescent="0.2">
      <c r="A2854" s="3">
        <v>2851</v>
      </c>
      <c r="B2854" s="3">
        <f t="shared" si="224"/>
        <v>37018102009</v>
      </c>
      <c r="C2854" s="3" t="s">
        <v>1166</v>
      </c>
      <c r="D2854" s="3" t="s">
        <v>218</v>
      </c>
      <c r="E2854" s="3" t="str">
        <f>INDEX(光放段!$G$4:$G$237,MATCH(纤芯!G2854,光放段!$C$4:$C$237,0))</f>
        <v>山东二干|济南青岛4号光缆:济南山大路-淄博人民路</v>
      </c>
      <c r="F2854" s="3">
        <f>INDEX(光放段!$I$4:$I$237,MATCH(纤芯!H2854,光放段!$B$4:$B$237,0))</f>
        <v>37018100000</v>
      </c>
      <c r="G2854" s="3" t="str">
        <f t="shared" si="220"/>
        <v>山东二干|济南青岛4号光缆:章丘普集-淄博人民路</v>
      </c>
      <c r="H2854" s="3">
        <f>INDEX(光放段!$B$4:$B$237,MATCH(纤芯!G2854,光放段!$C$4:$C$237,0))</f>
        <v>37018102000</v>
      </c>
      <c r="I2854" s="3" t="str">
        <f t="shared" si="221"/>
        <v>济南青岛4号光缆</v>
      </c>
      <c r="J2854" s="3" t="str">
        <f>INDEX(子缆名称!$B$4:$B$29,纤芯!M2854)</f>
        <v>A缆</v>
      </c>
      <c r="K2854" s="3">
        <v>9</v>
      </c>
      <c r="L2854" s="3">
        <f t="shared" si="222"/>
        <v>9</v>
      </c>
      <c r="M2854" s="3">
        <f t="shared" si="223"/>
        <v>1</v>
      </c>
      <c r="N2854" s="3" t="s">
        <v>67</v>
      </c>
      <c r="O2854" s="3">
        <f>COUNTIF([1]局站!$D$4:$D$172,"="&amp;N2854)</f>
        <v>1</v>
      </c>
      <c r="P2854" s="3">
        <v>0</v>
      </c>
      <c r="Q2854" s="3">
        <v>0</v>
      </c>
      <c r="R2854" s="3">
        <v>0</v>
      </c>
      <c r="S2854" s="3" t="s">
        <v>68</v>
      </c>
      <c r="T2854" s="3">
        <f>COUNTIF([1]局站!$D$4:$D$172,"="&amp;S2854)</f>
        <v>1</v>
      </c>
      <c r="U2854" s="3">
        <v>0</v>
      </c>
      <c r="V2854" s="3">
        <v>0</v>
      </c>
      <c r="W2854" s="3">
        <v>0</v>
      </c>
      <c r="X2854" s="3" t="s">
        <v>1215</v>
      </c>
      <c r="Y2854" s="3" t="s">
        <v>880</v>
      </c>
      <c r="Z2854" s="3" t="str">
        <f>INDEX(业务类型!$C$4:$C$8,MATCH(纤芯!Y2854,业务类型!$B$4:$B$8,0))</f>
        <v>IDLE</v>
      </c>
      <c r="AA2854" s="3"/>
    </row>
    <row r="2855" spans="1:27" ht="16.5" x14ac:dyDescent="0.2">
      <c r="A2855" s="3">
        <v>2852</v>
      </c>
      <c r="B2855" s="3">
        <f t="shared" si="224"/>
        <v>37018102010</v>
      </c>
      <c r="C2855" s="3" t="s">
        <v>1166</v>
      </c>
      <c r="D2855" s="3" t="s">
        <v>218</v>
      </c>
      <c r="E2855" s="3" t="str">
        <f>INDEX(光放段!$G$4:$G$237,MATCH(纤芯!G2855,光放段!$C$4:$C$237,0))</f>
        <v>山东二干|济南青岛4号光缆:济南山大路-淄博人民路</v>
      </c>
      <c r="F2855" s="3">
        <f>INDEX(光放段!$I$4:$I$237,MATCH(纤芯!H2855,光放段!$B$4:$B$237,0))</f>
        <v>37018100000</v>
      </c>
      <c r="G2855" s="3" t="str">
        <f t="shared" si="220"/>
        <v>山东二干|济南青岛4号光缆:章丘普集-淄博人民路</v>
      </c>
      <c r="H2855" s="3">
        <f>INDEX(光放段!$B$4:$B$237,MATCH(纤芯!G2855,光放段!$C$4:$C$237,0))</f>
        <v>37018102000</v>
      </c>
      <c r="I2855" s="3" t="str">
        <f t="shared" si="221"/>
        <v>济南青岛4号光缆</v>
      </c>
      <c r="J2855" s="3" t="str">
        <f>INDEX(子缆名称!$B$4:$B$29,纤芯!M2855)</f>
        <v>A缆</v>
      </c>
      <c r="K2855" s="3">
        <v>10</v>
      </c>
      <c r="L2855" s="3">
        <f t="shared" si="222"/>
        <v>10</v>
      </c>
      <c r="M2855" s="3">
        <f t="shared" si="223"/>
        <v>1</v>
      </c>
      <c r="N2855" s="3" t="s">
        <v>67</v>
      </c>
      <c r="O2855" s="3">
        <f>COUNTIF([1]局站!$D$4:$D$172,"="&amp;N2855)</f>
        <v>1</v>
      </c>
      <c r="P2855" s="3">
        <v>0</v>
      </c>
      <c r="Q2855" s="3">
        <v>0</v>
      </c>
      <c r="R2855" s="3">
        <v>0</v>
      </c>
      <c r="S2855" s="3" t="s">
        <v>68</v>
      </c>
      <c r="T2855" s="3">
        <f>COUNTIF([1]局站!$D$4:$D$172,"="&amp;S2855)</f>
        <v>1</v>
      </c>
      <c r="U2855" s="3">
        <v>0</v>
      </c>
      <c r="V2855" s="3">
        <v>0</v>
      </c>
      <c r="W2855" s="3">
        <v>0</v>
      </c>
      <c r="X2855" s="3" t="s">
        <v>1215</v>
      </c>
      <c r="Y2855" s="3" t="s">
        <v>880</v>
      </c>
      <c r="Z2855" s="3" t="str">
        <f>INDEX(业务类型!$C$4:$C$8,MATCH(纤芯!Y2855,业务类型!$B$4:$B$8,0))</f>
        <v>IDLE</v>
      </c>
      <c r="AA2855" s="3"/>
    </row>
    <row r="2856" spans="1:27" ht="16.5" x14ac:dyDescent="0.2">
      <c r="A2856" s="3">
        <v>2853</v>
      </c>
      <c r="B2856" s="3">
        <f t="shared" si="224"/>
        <v>37018102011</v>
      </c>
      <c r="C2856" s="3" t="s">
        <v>1166</v>
      </c>
      <c r="D2856" s="3" t="s">
        <v>218</v>
      </c>
      <c r="E2856" s="3" t="str">
        <f>INDEX(光放段!$G$4:$G$237,MATCH(纤芯!G2856,光放段!$C$4:$C$237,0))</f>
        <v>山东二干|济南青岛4号光缆:济南山大路-淄博人民路</v>
      </c>
      <c r="F2856" s="3">
        <f>INDEX(光放段!$I$4:$I$237,MATCH(纤芯!H2856,光放段!$B$4:$B$237,0))</f>
        <v>37018100000</v>
      </c>
      <c r="G2856" s="3" t="str">
        <f t="shared" si="220"/>
        <v>山东二干|济南青岛4号光缆:章丘普集-淄博人民路</v>
      </c>
      <c r="H2856" s="3">
        <f>INDEX(光放段!$B$4:$B$237,MATCH(纤芯!G2856,光放段!$C$4:$C$237,0))</f>
        <v>37018102000</v>
      </c>
      <c r="I2856" s="3" t="str">
        <f t="shared" si="221"/>
        <v>济南青岛4号光缆</v>
      </c>
      <c r="J2856" s="3" t="str">
        <f>INDEX(子缆名称!$B$4:$B$29,纤芯!M2856)</f>
        <v>A缆</v>
      </c>
      <c r="K2856" s="3">
        <v>11</v>
      </c>
      <c r="L2856" s="3">
        <f t="shared" si="222"/>
        <v>11</v>
      </c>
      <c r="M2856" s="3">
        <f t="shared" si="223"/>
        <v>1</v>
      </c>
      <c r="N2856" s="3" t="s">
        <v>67</v>
      </c>
      <c r="O2856" s="3">
        <f>COUNTIF([1]局站!$D$4:$D$172,"="&amp;N2856)</f>
        <v>1</v>
      </c>
      <c r="P2856" s="3">
        <v>0</v>
      </c>
      <c r="Q2856" s="3">
        <v>0</v>
      </c>
      <c r="R2856" s="3">
        <v>0</v>
      </c>
      <c r="S2856" s="3" t="s">
        <v>68</v>
      </c>
      <c r="T2856" s="3">
        <f>COUNTIF([1]局站!$D$4:$D$172,"="&amp;S2856)</f>
        <v>1</v>
      </c>
      <c r="U2856" s="3">
        <v>0</v>
      </c>
      <c r="V2856" s="3">
        <v>0</v>
      </c>
      <c r="W2856" s="3">
        <v>0</v>
      </c>
      <c r="X2856" s="3" t="s">
        <v>1215</v>
      </c>
      <c r="Y2856" s="3" t="s">
        <v>880</v>
      </c>
      <c r="Z2856" s="3" t="str">
        <f>INDEX(业务类型!$C$4:$C$8,MATCH(纤芯!Y2856,业务类型!$B$4:$B$8,0))</f>
        <v>IDLE</v>
      </c>
      <c r="AA2856" s="3"/>
    </row>
    <row r="2857" spans="1:27" ht="16.5" x14ac:dyDescent="0.2">
      <c r="A2857" s="3">
        <v>2854</v>
      </c>
      <c r="B2857" s="3">
        <f t="shared" si="224"/>
        <v>37018102012</v>
      </c>
      <c r="C2857" s="3" t="s">
        <v>1166</v>
      </c>
      <c r="D2857" s="3" t="s">
        <v>218</v>
      </c>
      <c r="E2857" s="3" t="str">
        <f>INDEX(光放段!$G$4:$G$237,MATCH(纤芯!G2857,光放段!$C$4:$C$237,0))</f>
        <v>山东二干|济南青岛4号光缆:济南山大路-淄博人民路</v>
      </c>
      <c r="F2857" s="3">
        <f>INDEX(光放段!$I$4:$I$237,MATCH(纤芯!H2857,光放段!$B$4:$B$237,0))</f>
        <v>37018100000</v>
      </c>
      <c r="G2857" s="3" t="str">
        <f t="shared" si="220"/>
        <v>山东二干|济南青岛4号光缆:章丘普集-淄博人民路</v>
      </c>
      <c r="H2857" s="3">
        <f>INDEX(光放段!$B$4:$B$237,MATCH(纤芯!G2857,光放段!$C$4:$C$237,0))</f>
        <v>37018102000</v>
      </c>
      <c r="I2857" s="3" t="str">
        <f t="shared" si="221"/>
        <v>济南青岛4号光缆</v>
      </c>
      <c r="J2857" s="3" t="str">
        <f>INDEX(子缆名称!$B$4:$B$29,纤芯!M2857)</f>
        <v>A缆</v>
      </c>
      <c r="K2857" s="3">
        <v>12</v>
      </c>
      <c r="L2857" s="3">
        <f t="shared" si="222"/>
        <v>12</v>
      </c>
      <c r="M2857" s="3">
        <f t="shared" si="223"/>
        <v>1</v>
      </c>
      <c r="N2857" s="3" t="s">
        <v>67</v>
      </c>
      <c r="O2857" s="3">
        <f>COUNTIF([1]局站!$D$4:$D$172,"="&amp;N2857)</f>
        <v>1</v>
      </c>
      <c r="P2857" s="3">
        <v>0</v>
      </c>
      <c r="Q2857" s="3">
        <v>0</v>
      </c>
      <c r="R2857" s="3">
        <v>0</v>
      </c>
      <c r="S2857" s="3" t="s">
        <v>68</v>
      </c>
      <c r="T2857" s="3">
        <f>COUNTIF([1]局站!$D$4:$D$172,"="&amp;S2857)</f>
        <v>1</v>
      </c>
      <c r="U2857" s="3">
        <v>0</v>
      </c>
      <c r="V2857" s="3">
        <v>0</v>
      </c>
      <c r="W2857" s="3">
        <v>0</v>
      </c>
      <c r="X2857" s="3" t="s">
        <v>1215</v>
      </c>
      <c r="Y2857" s="3" t="s">
        <v>880</v>
      </c>
      <c r="Z2857" s="3" t="str">
        <f>INDEX(业务类型!$C$4:$C$8,MATCH(纤芯!Y2857,业务类型!$B$4:$B$8,0))</f>
        <v>IDLE</v>
      </c>
      <c r="AA2857" s="3"/>
    </row>
    <row r="2858" spans="1:27" ht="16.5" x14ac:dyDescent="0.2">
      <c r="A2858" s="3">
        <v>2855</v>
      </c>
      <c r="B2858" s="3">
        <f t="shared" si="224"/>
        <v>37018102013</v>
      </c>
      <c r="C2858" s="3" t="s">
        <v>1166</v>
      </c>
      <c r="D2858" s="3" t="s">
        <v>218</v>
      </c>
      <c r="E2858" s="3" t="str">
        <f>INDEX(光放段!$G$4:$G$237,MATCH(纤芯!G2858,光放段!$C$4:$C$237,0))</f>
        <v>山东二干|济南青岛4号光缆:济南山大路-淄博人民路</v>
      </c>
      <c r="F2858" s="3">
        <f>INDEX(光放段!$I$4:$I$237,MATCH(纤芯!H2858,光放段!$B$4:$B$237,0))</f>
        <v>37018100000</v>
      </c>
      <c r="G2858" s="3" t="str">
        <f t="shared" si="220"/>
        <v>山东二干|济南青岛4号光缆:章丘普集-淄博人民路</v>
      </c>
      <c r="H2858" s="3">
        <f>INDEX(光放段!$B$4:$B$237,MATCH(纤芯!G2858,光放段!$C$4:$C$237,0))</f>
        <v>37018102000</v>
      </c>
      <c r="I2858" s="3" t="str">
        <f t="shared" si="221"/>
        <v>济南青岛4号光缆</v>
      </c>
      <c r="J2858" s="3" t="str">
        <f>INDEX(子缆名称!$B$4:$B$29,纤芯!M2858)</f>
        <v>B缆</v>
      </c>
      <c r="K2858" s="3">
        <v>13</v>
      </c>
      <c r="L2858" s="3">
        <f t="shared" si="222"/>
        <v>1</v>
      </c>
      <c r="M2858" s="3">
        <f t="shared" si="223"/>
        <v>2</v>
      </c>
      <c r="N2858" s="3" t="s">
        <v>67</v>
      </c>
      <c r="O2858" s="3">
        <f>COUNTIF([1]局站!$D$4:$D$172,"="&amp;N2858)</f>
        <v>1</v>
      </c>
      <c r="P2858" s="3">
        <v>0</v>
      </c>
      <c r="Q2858" s="3">
        <v>0</v>
      </c>
      <c r="R2858" s="3">
        <v>0</v>
      </c>
      <c r="S2858" s="3" t="s">
        <v>68</v>
      </c>
      <c r="T2858" s="3">
        <f>COUNTIF([1]局站!$D$4:$D$172,"="&amp;S2858)</f>
        <v>1</v>
      </c>
      <c r="U2858" s="3">
        <v>0</v>
      </c>
      <c r="V2858" s="3">
        <v>0</v>
      </c>
      <c r="W2858" s="3">
        <v>0</v>
      </c>
      <c r="X2858" s="3" t="s">
        <v>1215</v>
      </c>
      <c r="Y2858" s="3" t="s">
        <v>880</v>
      </c>
      <c r="Z2858" s="3" t="str">
        <f>INDEX(业务类型!$C$4:$C$8,MATCH(纤芯!Y2858,业务类型!$B$4:$B$8,0))</f>
        <v>IDLE</v>
      </c>
      <c r="AA2858" s="3"/>
    </row>
    <row r="2859" spans="1:27" ht="16.5" x14ac:dyDescent="0.2">
      <c r="A2859" s="3">
        <v>2856</v>
      </c>
      <c r="B2859" s="3">
        <f t="shared" si="224"/>
        <v>37018102014</v>
      </c>
      <c r="C2859" s="3" t="s">
        <v>1166</v>
      </c>
      <c r="D2859" s="3" t="s">
        <v>218</v>
      </c>
      <c r="E2859" s="3" t="str">
        <f>INDEX(光放段!$G$4:$G$237,MATCH(纤芯!G2859,光放段!$C$4:$C$237,0))</f>
        <v>山东二干|济南青岛4号光缆:济南山大路-淄博人民路</v>
      </c>
      <c r="F2859" s="3">
        <f>INDEX(光放段!$I$4:$I$237,MATCH(纤芯!H2859,光放段!$B$4:$B$237,0))</f>
        <v>37018100000</v>
      </c>
      <c r="G2859" s="3" t="str">
        <f t="shared" si="220"/>
        <v>山东二干|济南青岛4号光缆:章丘普集-淄博人民路</v>
      </c>
      <c r="H2859" s="3">
        <f>INDEX(光放段!$B$4:$B$237,MATCH(纤芯!G2859,光放段!$C$4:$C$237,0))</f>
        <v>37018102000</v>
      </c>
      <c r="I2859" s="3" t="str">
        <f t="shared" si="221"/>
        <v>济南青岛4号光缆</v>
      </c>
      <c r="J2859" s="3" t="str">
        <f>INDEX(子缆名称!$B$4:$B$29,纤芯!M2859)</f>
        <v>B缆</v>
      </c>
      <c r="K2859" s="3">
        <v>14</v>
      </c>
      <c r="L2859" s="3">
        <f t="shared" si="222"/>
        <v>2</v>
      </c>
      <c r="M2859" s="3">
        <f t="shared" si="223"/>
        <v>2</v>
      </c>
      <c r="N2859" s="3" t="s">
        <v>67</v>
      </c>
      <c r="O2859" s="3">
        <f>COUNTIF([1]局站!$D$4:$D$172,"="&amp;N2859)</f>
        <v>1</v>
      </c>
      <c r="P2859" s="3">
        <v>0</v>
      </c>
      <c r="Q2859" s="3">
        <v>0</v>
      </c>
      <c r="R2859" s="3">
        <v>0</v>
      </c>
      <c r="S2859" s="3" t="s">
        <v>68</v>
      </c>
      <c r="T2859" s="3">
        <f>COUNTIF([1]局站!$D$4:$D$172,"="&amp;S2859)</f>
        <v>1</v>
      </c>
      <c r="U2859" s="3">
        <v>0</v>
      </c>
      <c r="V2859" s="3">
        <v>0</v>
      </c>
      <c r="W2859" s="3">
        <v>0</v>
      </c>
      <c r="X2859" s="3" t="s">
        <v>1215</v>
      </c>
      <c r="Y2859" s="3" t="s">
        <v>880</v>
      </c>
      <c r="Z2859" s="3" t="str">
        <f>INDEX(业务类型!$C$4:$C$8,MATCH(纤芯!Y2859,业务类型!$B$4:$B$8,0))</f>
        <v>IDLE</v>
      </c>
      <c r="AA2859" s="3"/>
    </row>
    <row r="2860" spans="1:27" ht="16.5" x14ac:dyDescent="0.2">
      <c r="A2860" s="3">
        <v>2857</v>
      </c>
      <c r="B2860" s="3">
        <f t="shared" si="224"/>
        <v>37018102015</v>
      </c>
      <c r="C2860" s="3" t="s">
        <v>1166</v>
      </c>
      <c r="D2860" s="3" t="s">
        <v>218</v>
      </c>
      <c r="E2860" s="3" t="str">
        <f>INDEX(光放段!$G$4:$G$237,MATCH(纤芯!G2860,光放段!$C$4:$C$237,0))</f>
        <v>山东二干|济南青岛4号光缆:济南山大路-淄博人民路</v>
      </c>
      <c r="F2860" s="3">
        <f>INDEX(光放段!$I$4:$I$237,MATCH(纤芯!H2860,光放段!$B$4:$B$237,0))</f>
        <v>37018100000</v>
      </c>
      <c r="G2860" s="3" t="str">
        <f t="shared" si="220"/>
        <v>山东二干|济南青岛4号光缆:章丘普集-淄博人民路</v>
      </c>
      <c r="H2860" s="3">
        <f>INDEX(光放段!$B$4:$B$237,MATCH(纤芯!G2860,光放段!$C$4:$C$237,0))</f>
        <v>37018102000</v>
      </c>
      <c r="I2860" s="3" t="str">
        <f t="shared" si="221"/>
        <v>济南青岛4号光缆</v>
      </c>
      <c r="J2860" s="3" t="str">
        <f>INDEX(子缆名称!$B$4:$B$29,纤芯!M2860)</f>
        <v>B缆</v>
      </c>
      <c r="K2860" s="3">
        <v>15</v>
      </c>
      <c r="L2860" s="3">
        <f t="shared" si="222"/>
        <v>3</v>
      </c>
      <c r="M2860" s="3">
        <f t="shared" si="223"/>
        <v>2</v>
      </c>
      <c r="N2860" s="3" t="s">
        <v>67</v>
      </c>
      <c r="O2860" s="3">
        <f>COUNTIF([1]局站!$D$4:$D$172,"="&amp;N2860)</f>
        <v>1</v>
      </c>
      <c r="P2860" s="3">
        <v>0</v>
      </c>
      <c r="Q2860" s="3">
        <v>0</v>
      </c>
      <c r="R2860" s="3">
        <v>0</v>
      </c>
      <c r="S2860" s="3" t="s">
        <v>68</v>
      </c>
      <c r="T2860" s="3">
        <f>COUNTIF([1]局站!$D$4:$D$172,"="&amp;S2860)</f>
        <v>1</v>
      </c>
      <c r="U2860" s="3">
        <v>0</v>
      </c>
      <c r="V2860" s="3">
        <v>0</v>
      </c>
      <c r="W2860" s="3">
        <v>0</v>
      </c>
      <c r="X2860" s="3" t="s">
        <v>1215</v>
      </c>
      <c r="Y2860" s="3" t="s">
        <v>880</v>
      </c>
      <c r="Z2860" s="3" t="str">
        <f>INDEX(业务类型!$C$4:$C$8,MATCH(纤芯!Y2860,业务类型!$B$4:$B$8,0))</f>
        <v>IDLE</v>
      </c>
      <c r="AA2860" s="3"/>
    </row>
    <row r="2861" spans="1:27" ht="16.5" x14ac:dyDescent="0.2">
      <c r="A2861" s="3">
        <v>2858</v>
      </c>
      <c r="B2861" s="3">
        <f t="shared" si="224"/>
        <v>37018102016</v>
      </c>
      <c r="C2861" s="3" t="s">
        <v>1166</v>
      </c>
      <c r="D2861" s="3" t="s">
        <v>218</v>
      </c>
      <c r="E2861" s="3" t="str">
        <f>INDEX(光放段!$G$4:$G$237,MATCH(纤芯!G2861,光放段!$C$4:$C$237,0))</f>
        <v>山东二干|济南青岛4号光缆:济南山大路-淄博人民路</v>
      </c>
      <c r="F2861" s="3">
        <f>INDEX(光放段!$I$4:$I$237,MATCH(纤芯!H2861,光放段!$B$4:$B$237,0))</f>
        <v>37018100000</v>
      </c>
      <c r="G2861" s="3" t="str">
        <f t="shared" si="220"/>
        <v>山东二干|济南青岛4号光缆:章丘普集-淄博人民路</v>
      </c>
      <c r="H2861" s="3">
        <f>INDEX(光放段!$B$4:$B$237,MATCH(纤芯!G2861,光放段!$C$4:$C$237,0))</f>
        <v>37018102000</v>
      </c>
      <c r="I2861" s="3" t="str">
        <f t="shared" si="221"/>
        <v>济南青岛4号光缆</v>
      </c>
      <c r="J2861" s="3" t="str">
        <f>INDEX(子缆名称!$B$4:$B$29,纤芯!M2861)</f>
        <v>B缆</v>
      </c>
      <c r="K2861" s="3">
        <v>16</v>
      </c>
      <c r="L2861" s="3">
        <f t="shared" si="222"/>
        <v>4</v>
      </c>
      <c r="M2861" s="3">
        <f t="shared" si="223"/>
        <v>2</v>
      </c>
      <c r="N2861" s="3" t="s">
        <v>67</v>
      </c>
      <c r="O2861" s="3">
        <f>COUNTIF([1]局站!$D$4:$D$172,"="&amp;N2861)</f>
        <v>1</v>
      </c>
      <c r="P2861" s="3">
        <v>0</v>
      </c>
      <c r="Q2861" s="3">
        <v>0</v>
      </c>
      <c r="R2861" s="3">
        <v>0</v>
      </c>
      <c r="S2861" s="3" t="s">
        <v>68</v>
      </c>
      <c r="T2861" s="3">
        <f>COUNTIF([1]局站!$D$4:$D$172,"="&amp;S2861)</f>
        <v>1</v>
      </c>
      <c r="U2861" s="3">
        <v>0</v>
      </c>
      <c r="V2861" s="3">
        <v>0</v>
      </c>
      <c r="W2861" s="3">
        <v>0</v>
      </c>
      <c r="X2861" s="3" t="s">
        <v>1215</v>
      </c>
      <c r="Y2861" s="3" t="s">
        <v>880</v>
      </c>
      <c r="Z2861" s="3" t="str">
        <f>INDEX(业务类型!$C$4:$C$8,MATCH(纤芯!Y2861,业务类型!$B$4:$B$8,0))</f>
        <v>IDLE</v>
      </c>
      <c r="AA2861" s="3"/>
    </row>
    <row r="2862" spans="1:27" ht="16.5" x14ac:dyDescent="0.2">
      <c r="A2862" s="3">
        <v>2859</v>
      </c>
      <c r="B2862" s="3">
        <f t="shared" si="224"/>
        <v>37018102017</v>
      </c>
      <c r="C2862" s="3" t="s">
        <v>1166</v>
      </c>
      <c r="D2862" s="3" t="s">
        <v>218</v>
      </c>
      <c r="E2862" s="3" t="str">
        <f>INDEX(光放段!$G$4:$G$237,MATCH(纤芯!G2862,光放段!$C$4:$C$237,0))</f>
        <v>山东二干|济南青岛4号光缆:济南山大路-淄博人民路</v>
      </c>
      <c r="F2862" s="3">
        <f>INDEX(光放段!$I$4:$I$237,MATCH(纤芯!H2862,光放段!$B$4:$B$237,0))</f>
        <v>37018100000</v>
      </c>
      <c r="G2862" s="3" t="str">
        <f t="shared" si="220"/>
        <v>山东二干|济南青岛4号光缆:章丘普集-淄博人民路</v>
      </c>
      <c r="H2862" s="3">
        <f>INDEX(光放段!$B$4:$B$237,MATCH(纤芯!G2862,光放段!$C$4:$C$237,0))</f>
        <v>37018102000</v>
      </c>
      <c r="I2862" s="3" t="str">
        <f t="shared" si="221"/>
        <v>济南青岛4号光缆</v>
      </c>
      <c r="J2862" s="3" t="str">
        <f>INDEX(子缆名称!$B$4:$B$29,纤芯!M2862)</f>
        <v>B缆</v>
      </c>
      <c r="K2862" s="3">
        <v>17</v>
      </c>
      <c r="L2862" s="3">
        <f t="shared" si="222"/>
        <v>5</v>
      </c>
      <c r="M2862" s="3">
        <f t="shared" si="223"/>
        <v>2</v>
      </c>
      <c r="N2862" s="3" t="s">
        <v>67</v>
      </c>
      <c r="O2862" s="3">
        <f>COUNTIF([1]局站!$D$4:$D$172,"="&amp;N2862)</f>
        <v>1</v>
      </c>
      <c r="P2862" s="3">
        <v>0</v>
      </c>
      <c r="Q2862" s="3">
        <v>0</v>
      </c>
      <c r="R2862" s="3">
        <v>0</v>
      </c>
      <c r="S2862" s="3" t="s">
        <v>68</v>
      </c>
      <c r="T2862" s="3">
        <f>COUNTIF([1]局站!$D$4:$D$172,"="&amp;S2862)</f>
        <v>1</v>
      </c>
      <c r="U2862" s="3">
        <v>0</v>
      </c>
      <c r="V2862" s="3">
        <v>0</v>
      </c>
      <c r="W2862" s="3">
        <v>0</v>
      </c>
      <c r="X2862" s="3" t="s">
        <v>1215</v>
      </c>
      <c r="Y2862" s="3" t="s">
        <v>880</v>
      </c>
      <c r="Z2862" s="3" t="str">
        <f>INDEX(业务类型!$C$4:$C$8,MATCH(纤芯!Y2862,业务类型!$B$4:$B$8,0))</f>
        <v>IDLE</v>
      </c>
      <c r="AA2862" s="3"/>
    </row>
    <row r="2863" spans="1:27" ht="16.5" x14ac:dyDescent="0.2">
      <c r="A2863" s="3">
        <v>2860</v>
      </c>
      <c r="B2863" s="3">
        <f t="shared" si="224"/>
        <v>37018102018</v>
      </c>
      <c r="C2863" s="3" t="s">
        <v>1166</v>
      </c>
      <c r="D2863" s="3" t="s">
        <v>218</v>
      </c>
      <c r="E2863" s="3" t="str">
        <f>INDEX(光放段!$G$4:$G$237,MATCH(纤芯!G2863,光放段!$C$4:$C$237,0))</f>
        <v>山东二干|济南青岛4号光缆:济南山大路-淄博人民路</v>
      </c>
      <c r="F2863" s="3">
        <f>INDEX(光放段!$I$4:$I$237,MATCH(纤芯!H2863,光放段!$B$4:$B$237,0))</f>
        <v>37018100000</v>
      </c>
      <c r="G2863" s="3" t="str">
        <f t="shared" si="220"/>
        <v>山东二干|济南青岛4号光缆:章丘普集-淄博人民路</v>
      </c>
      <c r="H2863" s="3">
        <f>INDEX(光放段!$B$4:$B$237,MATCH(纤芯!G2863,光放段!$C$4:$C$237,0))</f>
        <v>37018102000</v>
      </c>
      <c r="I2863" s="3" t="str">
        <f t="shared" si="221"/>
        <v>济南青岛4号光缆</v>
      </c>
      <c r="J2863" s="3" t="str">
        <f>INDEX(子缆名称!$B$4:$B$29,纤芯!M2863)</f>
        <v>B缆</v>
      </c>
      <c r="K2863" s="3">
        <v>18</v>
      </c>
      <c r="L2863" s="3">
        <f t="shared" si="222"/>
        <v>6</v>
      </c>
      <c r="M2863" s="3">
        <f t="shared" si="223"/>
        <v>2</v>
      </c>
      <c r="N2863" s="3" t="s">
        <v>67</v>
      </c>
      <c r="O2863" s="3">
        <f>COUNTIF([1]局站!$D$4:$D$172,"="&amp;N2863)</f>
        <v>1</v>
      </c>
      <c r="P2863" s="3">
        <v>0</v>
      </c>
      <c r="Q2863" s="3">
        <v>0</v>
      </c>
      <c r="R2863" s="3">
        <v>0</v>
      </c>
      <c r="S2863" s="3" t="s">
        <v>68</v>
      </c>
      <c r="T2863" s="3">
        <f>COUNTIF([1]局站!$D$4:$D$172,"="&amp;S2863)</f>
        <v>1</v>
      </c>
      <c r="U2863" s="3">
        <v>0</v>
      </c>
      <c r="V2863" s="3">
        <v>0</v>
      </c>
      <c r="W2863" s="3">
        <v>0</v>
      </c>
      <c r="X2863" s="3" t="s">
        <v>1215</v>
      </c>
      <c r="Y2863" s="3" t="s">
        <v>880</v>
      </c>
      <c r="Z2863" s="3" t="str">
        <f>INDEX(业务类型!$C$4:$C$8,MATCH(纤芯!Y2863,业务类型!$B$4:$B$8,0))</f>
        <v>IDLE</v>
      </c>
      <c r="AA2863" s="3"/>
    </row>
    <row r="2864" spans="1:27" ht="16.5" x14ac:dyDescent="0.2">
      <c r="A2864" s="3">
        <v>2861</v>
      </c>
      <c r="B2864" s="3">
        <f t="shared" si="224"/>
        <v>37018102019</v>
      </c>
      <c r="C2864" s="3" t="s">
        <v>1166</v>
      </c>
      <c r="D2864" s="3" t="s">
        <v>218</v>
      </c>
      <c r="E2864" s="3" t="str">
        <f>INDEX(光放段!$G$4:$G$237,MATCH(纤芯!G2864,光放段!$C$4:$C$237,0))</f>
        <v>山东二干|济南青岛4号光缆:济南山大路-淄博人民路</v>
      </c>
      <c r="F2864" s="3">
        <f>INDEX(光放段!$I$4:$I$237,MATCH(纤芯!H2864,光放段!$B$4:$B$237,0))</f>
        <v>37018100000</v>
      </c>
      <c r="G2864" s="3" t="str">
        <f t="shared" si="220"/>
        <v>山东二干|济南青岛4号光缆:章丘普集-淄博人民路</v>
      </c>
      <c r="H2864" s="3">
        <f>INDEX(光放段!$B$4:$B$237,MATCH(纤芯!G2864,光放段!$C$4:$C$237,0))</f>
        <v>37018102000</v>
      </c>
      <c r="I2864" s="3" t="str">
        <f t="shared" si="221"/>
        <v>济南青岛4号光缆</v>
      </c>
      <c r="J2864" s="3" t="str">
        <f>INDEX(子缆名称!$B$4:$B$29,纤芯!M2864)</f>
        <v>B缆</v>
      </c>
      <c r="K2864" s="3">
        <v>19</v>
      </c>
      <c r="L2864" s="3">
        <f t="shared" si="222"/>
        <v>7</v>
      </c>
      <c r="M2864" s="3">
        <f t="shared" si="223"/>
        <v>2</v>
      </c>
      <c r="N2864" s="3" t="s">
        <v>67</v>
      </c>
      <c r="O2864" s="3">
        <f>COUNTIF([1]局站!$D$4:$D$172,"="&amp;N2864)</f>
        <v>1</v>
      </c>
      <c r="P2864" s="3">
        <v>0</v>
      </c>
      <c r="Q2864" s="3">
        <v>0</v>
      </c>
      <c r="R2864" s="3">
        <v>0</v>
      </c>
      <c r="S2864" s="3" t="s">
        <v>68</v>
      </c>
      <c r="T2864" s="3">
        <f>COUNTIF([1]局站!$D$4:$D$172,"="&amp;S2864)</f>
        <v>1</v>
      </c>
      <c r="U2864" s="3">
        <v>0</v>
      </c>
      <c r="V2864" s="3">
        <v>0</v>
      </c>
      <c r="W2864" s="3">
        <v>0</v>
      </c>
      <c r="X2864" s="3" t="s">
        <v>1215</v>
      </c>
      <c r="Y2864" s="3" t="s">
        <v>880</v>
      </c>
      <c r="Z2864" s="3" t="str">
        <f>INDEX(业务类型!$C$4:$C$8,MATCH(纤芯!Y2864,业务类型!$B$4:$B$8,0))</f>
        <v>IDLE</v>
      </c>
      <c r="AA2864" s="3"/>
    </row>
    <row r="2865" spans="1:27" ht="16.5" x14ac:dyDescent="0.2">
      <c r="A2865" s="3">
        <v>2862</v>
      </c>
      <c r="B2865" s="3">
        <f t="shared" si="224"/>
        <v>37018102020</v>
      </c>
      <c r="C2865" s="3" t="s">
        <v>1166</v>
      </c>
      <c r="D2865" s="3" t="s">
        <v>218</v>
      </c>
      <c r="E2865" s="3" t="str">
        <f>INDEX(光放段!$G$4:$G$237,MATCH(纤芯!G2865,光放段!$C$4:$C$237,0))</f>
        <v>山东二干|济南青岛4号光缆:济南山大路-淄博人民路</v>
      </c>
      <c r="F2865" s="3">
        <f>INDEX(光放段!$I$4:$I$237,MATCH(纤芯!H2865,光放段!$B$4:$B$237,0))</f>
        <v>37018100000</v>
      </c>
      <c r="G2865" s="3" t="str">
        <f t="shared" si="220"/>
        <v>山东二干|济南青岛4号光缆:章丘普集-淄博人民路</v>
      </c>
      <c r="H2865" s="3">
        <f>INDEX(光放段!$B$4:$B$237,MATCH(纤芯!G2865,光放段!$C$4:$C$237,0))</f>
        <v>37018102000</v>
      </c>
      <c r="I2865" s="3" t="str">
        <f t="shared" si="221"/>
        <v>济南青岛4号光缆</v>
      </c>
      <c r="J2865" s="3" t="str">
        <f>INDEX(子缆名称!$B$4:$B$29,纤芯!M2865)</f>
        <v>B缆</v>
      </c>
      <c r="K2865" s="3">
        <v>20</v>
      </c>
      <c r="L2865" s="3">
        <f t="shared" si="222"/>
        <v>8</v>
      </c>
      <c r="M2865" s="3">
        <f t="shared" si="223"/>
        <v>2</v>
      </c>
      <c r="N2865" s="3" t="s">
        <v>67</v>
      </c>
      <c r="O2865" s="3">
        <f>COUNTIF([1]局站!$D$4:$D$172,"="&amp;N2865)</f>
        <v>1</v>
      </c>
      <c r="P2865" s="3">
        <v>0</v>
      </c>
      <c r="Q2865" s="3">
        <v>0</v>
      </c>
      <c r="R2865" s="3">
        <v>0</v>
      </c>
      <c r="S2865" s="3" t="s">
        <v>68</v>
      </c>
      <c r="T2865" s="3">
        <f>COUNTIF([1]局站!$D$4:$D$172,"="&amp;S2865)</f>
        <v>1</v>
      </c>
      <c r="U2865" s="3">
        <v>0</v>
      </c>
      <c r="V2865" s="3">
        <v>0</v>
      </c>
      <c r="W2865" s="3">
        <v>0</v>
      </c>
      <c r="X2865" s="3" t="s">
        <v>1215</v>
      </c>
      <c r="Y2865" s="3" t="s">
        <v>880</v>
      </c>
      <c r="Z2865" s="3" t="str">
        <f>INDEX(业务类型!$C$4:$C$8,MATCH(纤芯!Y2865,业务类型!$B$4:$B$8,0))</f>
        <v>IDLE</v>
      </c>
      <c r="AA2865" s="3"/>
    </row>
    <row r="2866" spans="1:27" ht="16.5" x14ac:dyDescent="0.2">
      <c r="A2866" s="3">
        <v>2863</v>
      </c>
      <c r="B2866" s="3">
        <f t="shared" si="224"/>
        <v>37018102021</v>
      </c>
      <c r="C2866" s="3" t="s">
        <v>1166</v>
      </c>
      <c r="D2866" s="3" t="s">
        <v>218</v>
      </c>
      <c r="E2866" s="3" t="str">
        <f>INDEX(光放段!$G$4:$G$237,MATCH(纤芯!G2866,光放段!$C$4:$C$237,0))</f>
        <v>山东二干|济南青岛4号光缆:济南山大路-淄博人民路</v>
      </c>
      <c r="F2866" s="3">
        <f>INDEX(光放段!$I$4:$I$237,MATCH(纤芯!H2866,光放段!$B$4:$B$237,0))</f>
        <v>37018100000</v>
      </c>
      <c r="G2866" s="3" t="str">
        <f t="shared" si="220"/>
        <v>山东二干|济南青岛4号光缆:章丘普集-淄博人民路</v>
      </c>
      <c r="H2866" s="3">
        <f>INDEX(光放段!$B$4:$B$237,MATCH(纤芯!G2866,光放段!$C$4:$C$237,0))</f>
        <v>37018102000</v>
      </c>
      <c r="I2866" s="3" t="str">
        <f t="shared" si="221"/>
        <v>济南青岛4号光缆</v>
      </c>
      <c r="J2866" s="3" t="str">
        <f>INDEX(子缆名称!$B$4:$B$29,纤芯!M2866)</f>
        <v>B缆</v>
      </c>
      <c r="K2866" s="3">
        <v>21</v>
      </c>
      <c r="L2866" s="3">
        <f t="shared" si="222"/>
        <v>9</v>
      </c>
      <c r="M2866" s="3">
        <f t="shared" si="223"/>
        <v>2</v>
      </c>
      <c r="N2866" s="3" t="s">
        <v>67</v>
      </c>
      <c r="O2866" s="3">
        <f>COUNTIF([1]局站!$D$4:$D$172,"="&amp;N2866)</f>
        <v>1</v>
      </c>
      <c r="P2866" s="3">
        <v>0</v>
      </c>
      <c r="Q2866" s="3">
        <v>0</v>
      </c>
      <c r="R2866" s="3">
        <v>0</v>
      </c>
      <c r="S2866" s="3" t="s">
        <v>68</v>
      </c>
      <c r="T2866" s="3">
        <f>COUNTIF([1]局站!$D$4:$D$172,"="&amp;S2866)</f>
        <v>1</v>
      </c>
      <c r="U2866" s="3">
        <v>0</v>
      </c>
      <c r="V2866" s="3">
        <v>0</v>
      </c>
      <c r="W2866" s="3">
        <v>0</v>
      </c>
      <c r="X2866" s="3" t="s">
        <v>1215</v>
      </c>
      <c r="Y2866" s="3" t="s">
        <v>880</v>
      </c>
      <c r="Z2866" s="3" t="str">
        <f>INDEX(业务类型!$C$4:$C$8,MATCH(纤芯!Y2866,业务类型!$B$4:$B$8,0))</f>
        <v>IDLE</v>
      </c>
      <c r="AA2866" s="3"/>
    </row>
    <row r="2867" spans="1:27" ht="16.5" x14ac:dyDescent="0.2">
      <c r="A2867" s="3">
        <v>2864</v>
      </c>
      <c r="B2867" s="3">
        <f t="shared" si="224"/>
        <v>37018102022</v>
      </c>
      <c r="C2867" s="3" t="s">
        <v>1166</v>
      </c>
      <c r="D2867" s="3" t="s">
        <v>218</v>
      </c>
      <c r="E2867" s="3" t="str">
        <f>INDEX(光放段!$G$4:$G$237,MATCH(纤芯!G2867,光放段!$C$4:$C$237,0))</f>
        <v>山东二干|济南青岛4号光缆:济南山大路-淄博人民路</v>
      </c>
      <c r="F2867" s="3">
        <f>INDEX(光放段!$I$4:$I$237,MATCH(纤芯!H2867,光放段!$B$4:$B$237,0))</f>
        <v>37018100000</v>
      </c>
      <c r="G2867" s="3" t="str">
        <f t="shared" si="220"/>
        <v>山东二干|济南青岛4号光缆:章丘普集-淄博人民路</v>
      </c>
      <c r="H2867" s="3">
        <f>INDEX(光放段!$B$4:$B$237,MATCH(纤芯!G2867,光放段!$C$4:$C$237,0))</f>
        <v>37018102000</v>
      </c>
      <c r="I2867" s="3" t="str">
        <f t="shared" si="221"/>
        <v>济南青岛4号光缆</v>
      </c>
      <c r="J2867" s="3" t="str">
        <f>INDEX(子缆名称!$B$4:$B$29,纤芯!M2867)</f>
        <v>B缆</v>
      </c>
      <c r="K2867" s="3">
        <v>22</v>
      </c>
      <c r="L2867" s="3">
        <f t="shared" si="222"/>
        <v>10</v>
      </c>
      <c r="M2867" s="3">
        <f t="shared" si="223"/>
        <v>2</v>
      </c>
      <c r="N2867" s="3" t="s">
        <v>67</v>
      </c>
      <c r="O2867" s="3">
        <f>COUNTIF([1]局站!$D$4:$D$172,"="&amp;N2867)</f>
        <v>1</v>
      </c>
      <c r="P2867" s="3">
        <v>0</v>
      </c>
      <c r="Q2867" s="3">
        <v>0</v>
      </c>
      <c r="R2867" s="3">
        <v>0</v>
      </c>
      <c r="S2867" s="3" t="s">
        <v>68</v>
      </c>
      <c r="T2867" s="3">
        <f>COUNTIF([1]局站!$D$4:$D$172,"="&amp;S2867)</f>
        <v>1</v>
      </c>
      <c r="U2867" s="3">
        <v>0</v>
      </c>
      <c r="V2867" s="3">
        <v>0</v>
      </c>
      <c r="W2867" s="3">
        <v>0</v>
      </c>
      <c r="X2867" s="3" t="s">
        <v>1215</v>
      </c>
      <c r="Y2867" s="3" t="s">
        <v>880</v>
      </c>
      <c r="Z2867" s="3" t="str">
        <f>INDEX(业务类型!$C$4:$C$8,MATCH(纤芯!Y2867,业务类型!$B$4:$B$8,0))</f>
        <v>IDLE</v>
      </c>
      <c r="AA2867" s="3"/>
    </row>
    <row r="2868" spans="1:27" ht="16.5" x14ac:dyDescent="0.2">
      <c r="A2868" s="3">
        <v>2865</v>
      </c>
      <c r="B2868" s="3">
        <f t="shared" si="224"/>
        <v>37018102023</v>
      </c>
      <c r="C2868" s="3" t="s">
        <v>1166</v>
      </c>
      <c r="D2868" s="3" t="s">
        <v>218</v>
      </c>
      <c r="E2868" s="3" t="str">
        <f>INDEX(光放段!$G$4:$G$237,MATCH(纤芯!G2868,光放段!$C$4:$C$237,0))</f>
        <v>山东二干|济南青岛4号光缆:济南山大路-淄博人民路</v>
      </c>
      <c r="F2868" s="3">
        <f>INDEX(光放段!$I$4:$I$237,MATCH(纤芯!H2868,光放段!$B$4:$B$237,0))</f>
        <v>37018100000</v>
      </c>
      <c r="G2868" s="3" t="str">
        <f t="shared" si="220"/>
        <v>山东二干|济南青岛4号光缆:章丘普集-淄博人民路</v>
      </c>
      <c r="H2868" s="3">
        <f>INDEX(光放段!$B$4:$B$237,MATCH(纤芯!G2868,光放段!$C$4:$C$237,0))</f>
        <v>37018102000</v>
      </c>
      <c r="I2868" s="3" t="str">
        <f t="shared" si="221"/>
        <v>济南青岛4号光缆</v>
      </c>
      <c r="J2868" s="3" t="str">
        <f>INDEX(子缆名称!$B$4:$B$29,纤芯!M2868)</f>
        <v>B缆</v>
      </c>
      <c r="K2868" s="3">
        <v>23</v>
      </c>
      <c r="L2868" s="3">
        <f t="shared" si="222"/>
        <v>11</v>
      </c>
      <c r="M2868" s="3">
        <f t="shared" si="223"/>
        <v>2</v>
      </c>
      <c r="N2868" s="3" t="s">
        <v>67</v>
      </c>
      <c r="O2868" s="3">
        <f>COUNTIF([1]局站!$D$4:$D$172,"="&amp;N2868)</f>
        <v>1</v>
      </c>
      <c r="P2868" s="3">
        <v>0</v>
      </c>
      <c r="Q2868" s="3">
        <v>0</v>
      </c>
      <c r="R2868" s="3">
        <v>0</v>
      </c>
      <c r="S2868" s="3" t="s">
        <v>68</v>
      </c>
      <c r="T2868" s="3">
        <f>COUNTIF([1]局站!$D$4:$D$172,"="&amp;S2868)</f>
        <v>1</v>
      </c>
      <c r="U2868" s="3">
        <v>0</v>
      </c>
      <c r="V2868" s="3">
        <v>0</v>
      </c>
      <c r="W2868" s="3">
        <v>0</v>
      </c>
      <c r="X2868" s="3" t="s">
        <v>1215</v>
      </c>
      <c r="Y2868" s="3" t="s">
        <v>880</v>
      </c>
      <c r="Z2868" s="3" t="str">
        <f>INDEX(业务类型!$C$4:$C$8,MATCH(纤芯!Y2868,业务类型!$B$4:$B$8,0))</f>
        <v>IDLE</v>
      </c>
      <c r="AA2868" s="3"/>
    </row>
    <row r="2869" spans="1:27" ht="16.5" x14ac:dyDescent="0.2">
      <c r="A2869" s="3">
        <v>2866</v>
      </c>
      <c r="B2869" s="3">
        <f t="shared" si="224"/>
        <v>37018102024</v>
      </c>
      <c r="C2869" s="3" t="s">
        <v>1166</v>
      </c>
      <c r="D2869" s="3" t="s">
        <v>218</v>
      </c>
      <c r="E2869" s="3" t="str">
        <f>INDEX(光放段!$G$4:$G$237,MATCH(纤芯!G2869,光放段!$C$4:$C$237,0))</f>
        <v>山东二干|济南青岛4号光缆:济南山大路-淄博人民路</v>
      </c>
      <c r="F2869" s="3">
        <f>INDEX(光放段!$I$4:$I$237,MATCH(纤芯!H2869,光放段!$B$4:$B$237,0))</f>
        <v>37018100000</v>
      </c>
      <c r="G2869" s="3" t="str">
        <f t="shared" si="220"/>
        <v>山东二干|济南青岛4号光缆:章丘普集-淄博人民路</v>
      </c>
      <c r="H2869" s="3">
        <f>INDEX(光放段!$B$4:$B$237,MATCH(纤芯!G2869,光放段!$C$4:$C$237,0))</f>
        <v>37018102000</v>
      </c>
      <c r="I2869" s="3" t="str">
        <f t="shared" si="221"/>
        <v>济南青岛4号光缆</v>
      </c>
      <c r="J2869" s="3" t="str">
        <f>INDEX(子缆名称!$B$4:$B$29,纤芯!M2869)</f>
        <v>B缆</v>
      </c>
      <c r="K2869" s="3">
        <v>24</v>
      </c>
      <c r="L2869" s="3">
        <f t="shared" si="222"/>
        <v>12</v>
      </c>
      <c r="M2869" s="3">
        <f t="shared" si="223"/>
        <v>2</v>
      </c>
      <c r="N2869" s="3" t="s">
        <v>67</v>
      </c>
      <c r="O2869" s="3">
        <f>COUNTIF([1]局站!$D$4:$D$172,"="&amp;N2869)</f>
        <v>1</v>
      </c>
      <c r="P2869" s="3">
        <v>0</v>
      </c>
      <c r="Q2869" s="3">
        <v>0</v>
      </c>
      <c r="R2869" s="3">
        <v>0</v>
      </c>
      <c r="S2869" s="3" t="s">
        <v>68</v>
      </c>
      <c r="T2869" s="3">
        <f>COUNTIF([1]局站!$D$4:$D$172,"="&amp;S2869)</f>
        <v>1</v>
      </c>
      <c r="U2869" s="3">
        <v>0</v>
      </c>
      <c r="V2869" s="3">
        <v>0</v>
      </c>
      <c r="W2869" s="3">
        <v>0</v>
      </c>
      <c r="X2869" s="3" t="s">
        <v>1215</v>
      </c>
      <c r="Y2869" s="3" t="s">
        <v>880</v>
      </c>
      <c r="Z2869" s="3" t="str">
        <f>INDEX(业务类型!$C$4:$C$8,MATCH(纤芯!Y2869,业务类型!$B$4:$B$8,0))</f>
        <v>IDLE</v>
      </c>
      <c r="AA2869" s="3"/>
    </row>
    <row r="2870" spans="1:27" ht="16.5" x14ac:dyDescent="0.2">
      <c r="A2870" s="3">
        <v>2867</v>
      </c>
      <c r="B2870" s="3">
        <f t="shared" si="224"/>
        <v>37018102025</v>
      </c>
      <c r="C2870" s="3" t="s">
        <v>1166</v>
      </c>
      <c r="D2870" s="3" t="s">
        <v>218</v>
      </c>
      <c r="E2870" s="3" t="str">
        <f>INDEX(光放段!$G$4:$G$237,MATCH(纤芯!G2870,光放段!$C$4:$C$237,0))</f>
        <v>山东二干|济南青岛4号光缆:济南山大路-淄博人民路</v>
      </c>
      <c r="F2870" s="3">
        <f>INDEX(光放段!$I$4:$I$237,MATCH(纤芯!H2870,光放段!$B$4:$B$237,0))</f>
        <v>37018100000</v>
      </c>
      <c r="G2870" s="3" t="str">
        <f t="shared" si="220"/>
        <v>山东二干|济南青岛4号光缆:章丘普集-淄博人民路</v>
      </c>
      <c r="H2870" s="3">
        <f>INDEX(光放段!$B$4:$B$237,MATCH(纤芯!G2870,光放段!$C$4:$C$237,0))</f>
        <v>37018102000</v>
      </c>
      <c r="I2870" s="3" t="str">
        <f t="shared" si="221"/>
        <v>济南青岛4号光缆</v>
      </c>
      <c r="J2870" s="3" t="str">
        <f>INDEX(子缆名称!$B$4:$B$29,纤芯!M2870)</f>
        <v>C缆</v>
      </c>
      <c r="K2870" s="3">
        <v>25</v>
      </c>
      <c r="L2870" s="3">
        <f t="shared" si="222"/>
        <v>1</v>
      </c>
      <c r="M2870" s="3">
        <f t="shared" si="223"/>
        <v>3</v>
      </c>
      <c r="N2870" s="3" t="s">
        <v>67</v>
      </c>
      <c r="O2870" s="3">
        <f>COUNTIF([1]局站!$D$4:$D$172,"="&amp;N2870)</f>
        <v>1</v>
      </c>
      <c r="P2870" s="3">
        <v>0</v>
      </c>
      <c r="Q2870" s="3">
        <v>0</v>
      </c>
      <c r="R2870" s="3">
        <v>0</v>
      </c>
      <c r="S2870" s="3" t="s">
        <v>68</v>
      </c>
      <c r="T2870" s="3">
        <f>COUNTIF([1]局站!$D$4:$D$172,"="&amp;S2870)</f>
        <v>1</v>
      </c>
      <c r="U2870" s="3">
        <v>0</v>
      </c>
      <c r="V2870" s="3">
        <v>0</v>
      </c>
      <c r="W2870" s="3">
        <v>0</v>
      </c>
      <c r="X2870" s="3" t="s">
        <v>1215</v>
      </c>
      <c r="Y2870" s="3" t="s">
        <v>880</v>
      </c>
      <c r="Z2870" s="3" t="str">
        <f>INDEX(业务类型!$C$4:$C$8,MATCH(纤芯!Y2870,业务类型!$B$4:$B$8,0))</f>
        <v>IDLE</v>
      </c>
      <c r="AA2870" s="3"/>
    </row>
    <row r="2871" spans="1:27" ht="16.5" x14ac:dyDescent="0.2">
      <c r="A2871" s="3">
        <v>2868</v>
      </c>
      <c r="B2871" s="3">
        <f t="shared" si="224"/>
        <v>37018102026</v>
      </c>
      <c r="C2871" s="3" t="s">
        <v>1166</v>
      </c>
      <c r="D2871" s="3" t="s">
        <v>218</v>
      </c>
      <c r="E2871" s="3" t="str">
        <f>INDEX(光放段!$G$4:$G$237,MATCH(纤芯!G2871,光放段!$C$4:$C$237,0))</f>
        <v>山东二干|济南青岛4号光缆:济南山大路-淄博人民路</v>
      </c>
      <c r="F2871" s="3">
        <f>INDEX(光放段!$I$4:$I$237,MATCH(纤芯!H2871,光放段!$B$4:$B$237,0))</f>
        <v>37018100000</v>
      </c>
      <c r="G2871" s="3" t="str">
        <f t="shared" si="220"/>
        <v>山东二干|济南青岛4号光缆:章丘普集-淄博人民路</v>
      </c>
      <c r="H2871" s="3">
        <f>INDEX(光放段!$B$4:$B$237,MATCH(纤芯!G2871,光放段!$C$4:$C$237,0))</f>
        <v>37018102000</v>
      </c>
      <c r="I2871" s="3" t="str">
        <f t="shared" si="221"/>
        <v>济南青岛4号光缆</v>
      </c>
      <c r="J2871" s="3" t="str">
        <f>INDEX(子缆名称!$B$4:$B$29,纤芯!M2871)</f>
        <v>C缆</v>
      </c>
      <c r="K2871" s="3">
        <v>26</v>
      </c>
      <c r="L2871" s="3">
        <f t="shared" si="222"/>
        <v>2</v>
      </c>
      <c r="M2871" s="3">
        <f t="shared" si="223"/>
        <v>3</v>
      </c>
      <c r="N2871" s="3" t="s">
        <v>67</v>
      </c>
      <c r="O2871" s="3">
        <f>COUNTIF([1]局站!$D$4:$D$172,"="&amp;N2871)</f>
        <v>1</v>
      </c>
      <c r="P2871" s="3">
        <v>0</v>
      </c>
      <c r="Q2871" s="3">
        <v>0</v>
      </c>
      <c r="R2871" s="3">
        <v>0</v>
      </c>
      <c r="S2871" s="3" t="s">
        <v>68</v>
      </c>
      <c r="T2871" s="3">
        <f>COUNTIF([1]局站!$D$4:$D$172,"="&amp;S2871)</f>
        <v>1</v>
      </c>
      <c r="U2871" s="3">
        <v>0</v>
      </c>
      <c r="V2871" s="3">
        <v>0</v>
      </c>
      <c r="W2871" s="3">
        <v>0</v>
      </c>
      <c r="X2871" s="3" t="s">
        <v>1215</v>
      </c>
      <c r="Y2871" s="3" t="s">
        <v>880</v>
      </c>
      <c r="Z2871" s="3" t="str">
        <f>INDEX(业务类型!$C$4:$C$8,MATCH(纤芯!Y2871,业务类型!$B$4:$B$8,0))</f>
        <v>IDLE</v>
      </c>
      <c r="AA2871" s="3"/>
    </row>
    <row r="2872" spans="1:27" ht="16.5" x14ac:dyDescent="0.2">
      <c r="A2872" s="3">
        <v>2869</v>
      </c>
      <c r="B2872" s="3">
        <f t="shared" si="224"/>
        <v>37018102027</v>
      </c>
      <c r="C2872" s="3" t="s">
        <v>1166</v>
      </c>
      <c r="D2872" s="3" t="s">
        <v>218</v>
      </c>
      <c r="E2872" s="3" t="str">
        <f>INDEX(光放段!$G$4:$G$237,MATCH(纤芯!G2872,光放段!$C$4:$C$237,0))</f>
        <v>山东二干|济南青岛4号光缆:济南山大路-淄博人民路</v>
      </c>
      <c r="F2872" s="3">
        <f>INDEX(光放段!$I$4:$I$237,MATCH(纤芯!H2872,光放段!$B$4:$B$237,0))</f>
        <v>37018100000</v>
      </c>
      <c r="G2872" s="3" t="str">
        <f t="shared" si="220"/>
        <v>山东二干|济南青岛4号光缆:章丘普集-淄博人民路</v>
      </c>
      <c r="H2872" s="3">
        <f>INDEX(光放段!$B$4:$B$237,MATCH(纤芯!G2872,光放段!$C$4:$C$237,0))</f>
        <v>37018102000</v>
      </c>
      <c r="I2872" s="3" t="str">
        <f t="shared" si="221"/>
        <v>济南青岛4号光缆</v>
      </c>
      <c r="J2872" s="3" t="str">
        <f>INDEX(子缆名称!$B$4:$B$29,纤芯!M2872)</f>
        <v>C缆</v>
      </c>
      <c r="K2872" s="3">
        <v>27</v>
      </c>
      <c r="L2872" s="3">
        <f t="shared" si="222"/>
        <v>3</v>
      </c>
      <c r="M2872" s="3">
        <f t="shared" si="223"/>
        <v>3</v>
      </c>
      <c r="N2872" s="3" t="s">
        <v>67</v>
      </c>
      <c r="O2872" s="3">
        <f>COUNTIF([1]局站!$D$4:$D$172,"="&amp;N2872)</f>
        <v>1</v>
      </c>
      <c r="P2872" s="3">
        <v>0</v>
      </c>
      <c r="Q2872" s="3">
        <v>0</v>
      </c>
      <c r="R2872" s="3">
        <v>0</v>
      </c>
      <c r="S2872" s="3" t="s">
        <v>68</v>
      </c>
      <c r="T2872" s="3">
        <f>COUNTIF([1]局站!$D$4:$D$172,"="&amp;S2872)</f>
        <v>1</v>
      </c>
      <c r="U2872" s="3">
        <v>0</v>
      </c>
      <c r="V2872" s="3">
        <v>0</v>
      </c>
      <c r="W2872" s="3">
        <v>0</v>
      </c>
      <c r="X2872" s="3" t="s">
        <v>1215</v>
      </c>
      <c r="Y2872" s="3" t="s">
        <v>880</v>
      </c>
      <c r="Z2872" s="3" t="str">
        <f>INDEX(业务类型!$C$4:$C$8,MATCH(纤芯!Y2872,业务类型!$B$4:$B$8,0))</f>
        <v>IDLE</v>
      </c>
      <c r="AA2872" s="3"/>
    </row>
    <row r="2873" spans="1:27" ht="16.5" x14ac:dyDescent="0.2">
      <c r="A2873" s="3">
        <v>2870</v>
      </c>
      <c r="B2873" s="3">
        <f t="shared" si="224"/>
        <v>37018102028</v>
      </c>
      <c r="C2873" s="3" t="s">
        <v>1166</v>
      </c>
      <c r="D2873" s="3" t="s">
        <v>218</v>
      </c>
      <c r="E2873" s="3" t="str">
        <f>INDEX(光放段!$G$4:$G$237,MATCH(纤芯!G2873,光放段!$C$4:$C$237,0))</f>
        <v>山东二干|济南青岛4号光缆:济南山大路-淄博人民路</v>
      </c>
      <c r="F2873" s="3">
        <f>INDEX(光放段!$I$4:$I$237,MATCH(纤芯!H2873,光放段!$B$4:$B$237,0))</f>
        <v>37018100000</v>
      </c>
      <c r="G2873" s="3" t="str">
        <f t="shared" si="220"/>
        <v>山东二干|济南青岛4号光缆:章丘普集-淄博人民路</v>
      </c>
      <c r="H2873" s="3">
        <f>INDEX(光放段!$B$4:$B$237,MATCH(纤芯!G2873,光放段!$C$4:$C$237,0))</f>
        <v>37018102000</v>
      </c>
      <c r="I2873" s="3" t="str">
        <f t="shared" si="221"/>
        <v>济南青岛4号光缆</v>
      </c>
      <c r="J2873" s="3" t="str">
        <f>INDEX(子缆名称!$B$4:$B$29,纤芯!M2873)</f>
        <v>C缆</v>
      </c>
      <c r="K2873" s="3">
        <v>28</v>
      </c>
      <c r="L2873" s="3">
        <f t="shared" si="222"/>
        <v>4</v>
      </c>
      <c r="M2873" s="3">
        <f t="shared" si="223"/>
        <v>3</v>
      </c>
      <c r="N2873" s="3" t="s">
        <v>67</v>
      </c>
      <c r="O2873" s="3">
        <f>COUNTIF([1]局站!$D$4:$D$172,"="&amp;N2873)</f>
        <v>1</v>
      </c>
      <c r="P2873" s="3">
        <v>0</v>
      </c>
      <c r="Q2873" s="3">
        <v>0</v>
      </c>
      <c r="R2873" s="3">
        <v>0</v>
      </c>
      <c r="S2873" s="3" t="s">
        <v>68</v>
      </c>
      <c r="T2873" s="3">
        <f>COUNTIF([1]局站!$D$4:$D$172,"="&amp;S2873)</f>
        <v>1</v>
      </c>
      <c r="U2873" s="3">
        <v>0</v>
      </c>
      <c r="V2873" s="3">
        <v>0</v>
      </c>
      <c r="W2873" s="3">
        <v>0</v>
      </c>
      <c r="X2873" s="3" t="s">
        <v>1215</v>
      </c>
      <c r="Y2873" s="3" t="s">
        <v>880</v>
      </c>
      <c r="Z2873" s="3" t="str">
        <f>INDEX(业务类型!$C$4:$C$8,MATCH(纤芯!Y2873,业务类型!$B$4:$B$8,0))</f>
        <v>IDLE</v>
      </c>
      <c r="AA2873" s="3"/>
    </row>
    <row r="2874" spans="1:27" ht="16.5" x14ac:dyDescent="0.2">
      <c r="A2874" s="3">
        <v>2871</v>
      </c>
      <c r="B2874" s="3">
        <f t="shared" si="224"/>
        <v>37018201001</v>
      </c>
      <c r="C2874" s="3" t="s">
        <v>1166</v>
      </c>
      <c r="D2874" s="3" t="s">
        <v>218</v>
      </c>
      <c r="E2874" s="3" t="str">
        <f>INDEX(光放段!$G$4:$G$237,MATCH(纤芯!G2874,光放段!$C$4:$C$237,0))</f>
        <v>山东二干|济南青岛4号光缆:淄博人民路-潍坊东方路</v>
      </c>
      <c r="F2874" s="3">
        <f>INDEX(光放段!$I$4:$I$237,MATCH(纤芯!H2874,光放段!$B$4:$B$237,0))</f>
        <v>37018200000</v>
      </c>
      <c r="G2874" s="3" t="str">
        <f t="shared" si="220"/>
        <v>山东二干|济南青岛4号光缆:淄博人民路-潍坊东方路</v>
      </c>
      <c r="H2874" s="3">
        <f>INDEX(光放段!$B$4:$B$237,MATCH(纤芯!G2874,光放段!$C$4:$C$237,0))</f>
        <v>37018201000</v>
      </c>
      <c r="I2874" s="3" t="str">
        <f t="shared" si="221"/>
        <v>济南青岛4号光缆</v>
      </c>
      <c r="J2874" s="3" t="str">
        <f>INDEX(子缆名称!$B$4:$B$29,纤芯!M2874)</f>
        <v>A缆</v>
      </c>
      <c r="K2874" s="3">
        <v>1</v>
      </c>
      <c r="L2874" s="3">
        <f t="shared" si="222"/>
        <v>1</v>
      </c>
      <c r="M2874" s="3">
        <f t="shared" si="223"/>
        <v>1</v>
      </c>
      <c r="N2874" s="3" t="s">
        <v>68</v>
      </c>
      <c r="O2874" s="3">
        <f>COUNTIF([1]局站!$D$4:$D$172,"="&amp;N2874)</f>
        <v>1</v>
      </c>
      <c r="P2874" s="3">
        <v>0</v>
      </c>
      <c r="Q2874" s="3">
        <v>0</v>
      </c>
      <c r="R2874" s="3">
        <v>0</v>
      </c>
      <c r="S2874" s="3" t="s">
        <v>69</v>
      </c>
      <c r="T2874" s="3">
        <f>COUNTIF([1]局站!$D$4:$D$172,"="&amp;S2874)</f>
        <v>1</v>
      </c>
      <c r="U2874" s="3">
        <v>0</v>
      </c>
      <c r="V2874" s="3">
        <v>0</v>
      </c>
      <c r="W2874" s="3">
        <v>0</v>
      </c>
      <c r="X2874" s="3" t="s">
        <v>1215</v>
      </c>
      <c r="Y2874" s="3" t="s">
        <v>852</v>
      </c>
      <c r="Z2874" s="3" t="str">
        <f>INDEX(业务类型!$C$4:$C$8,MATCH(纤芯!Y2874,业务类型!$B$4:$B$8,0))</f>
        <v>TWO</v>
      </c>
      <c r="AA2874" s="3" t="s">
        <v>1001</v>
      </c>
    </row>
    <row r="2875" spans="1:27" ht="16.5" x14ac:dyDescent="0.2">
      <c r="A2875" s="3">
        <v>2872</v>
      </c>
      <c r="B2875" s="3">
        <f t="shared" si="224"/>
        <v>37018201002</v>
      </c>
      <c r="C2875" s="3" t="s">
        <v>1166</v>
      </c>
      <c r="D2875" s="3" t="s">
        <v>218</v>
      </c>
      <c r="E2875" s="3" t="str">
        <f>INDEX(光放段!$G$4:$G$237,MATCH(纤芯!G2875,光放段!$C$4:$C$237,0))</f>
        <v>山东二干|济南青岛4号光缆:淄博人民路-潍坊东方路</v>
      </c>
      <c r="F2875" s="3">
        <f>INDEX(光放段!$I$4:$I$237,MATCH(纤芯!H2875,光放段!$B$4:$B$237,0))</f>
        <v>37018200000</v>
      </c>
      <c r="G2875" s="3" t="str">
        <f t="shared" si="220"/>
        <v>山东二干|济南青岛4号光缆:淄博人民路-潍坊东方路</v>
      </c>
      <c r="H2875" s="3">
        <f>INDEX(光放段!$B$4:$B$237,MATCH(纤芯!G2875,光放段!$C$4:$C$237,0))</f>
        <v>37018201000</v>
      </c>
      <c r="I2875" s="3" t="str">
        <f t="shared" si="221"/>
        <v>济南青岛4号光缆</v>
      </c>
      <c r="J2875" s="3" t="str">
        <f>INDEX(子缆名称!$B$4:$B$29,纤芯!M2875)</f>
        <v>A缆</v>
      </c>
      <c r="K2875" s="3">
        <v>2</v>
      </c>
      <c r="L2875" s="3">
        <f t="shared" si="222"/>
        <v>2</v>
      </c>
      <c r="M2875" s="3">
        <f t="shared" si="223"/>
        <v>1</v>
      </c>
      <c r="N2875" s="3" t="s">
        <v>68</v>
      </c>
      <c r="O2875" s="3">
        <f>COUNTIF([1]局站!$D$4:$D$172,"="&amp;N2875)</f>
        <v>1</v>
      </c>
      <c r="P2875" s="3">
        <v>0</v>
      </c>
      <c r="Q2875" s="3">
        <v>0</v>
      </c>
      <c r="R2875" s="3">
        <v>0</v>
      </c>
      <c r="S2875" s="3" t="s">
        <v>69</v>
      </c>
      <c r="T2875" s="3">
        <f>COUNTIF([1]局站!$D$4:$D$172,"="&amp;S2875)</f>
        <v>1</v>
      </c>
      <c r="U2875" s="3">
        <v>0</v>
      </c>
      <c r="V2875" s="3">
        <v>0</v>
      </c>
      <c r="W2875" s="3">
        <v>0</v>
      </c>
      <c r="X2875" s="3" t="s">
        <v>1215</v>
      </c>
      <c r="Y2875" s="3" t="s">
        <v>880</v>
      </c>
      <c r="Z2875" s="3" t="str">
        <f>INDEX(业务类型!$C$4:$C$8,MATCH(纤芯!Y2875,业务类型!$B$4:$B$8,0))</f>
        <v>IDLE</v>
      </c>
      <c r="AA2875" s="3"/>
    </row>
    <row r="2876" spans="1:27" ht="16.5" x14ac:dyDescent="0.2">
      <c r="A2876" s="3">
        <v>2873</v>
      </c>
      <c r="B2876" s="3">
        <f t="shared" si="224"/>
        <v>37018201003</v>
      </c>
      <c r="C2876" s="3" t="s">
        <v>1166</v>
      </c>
      <c r="D2876" s="3" t="s">
        <v>218</v>
      </c>
      <c r="E2876" s="3" t="str">
        <f>INDEX(光放段!$G$4:$G$237,MATCH(纤芯!G2876,光放段!$C$4:$C$237,0))</f>
        <v>山东二干|济南青岛4号光缆:淄博人民路-潍坊东方路</v>
      </c>
      <c r="F2876" s="3">
        <f>INDEX(光放段!$I$4:$I$237,MATCH(纤芯!H2876,光放段!$B$4:$B$237,0))</f>
        <v>37018200000</v>
      </c>
      <c r="G2876" s="3" t="str">
        <f t="shared" si="220"/>
        <v>山东二干|济南青岛4号光缆:淄博人民路-潍坊东方路</v>
      </c>
      <c r="H2876" s="3">
        <f>INDEX(光放段!$B$4:$B$237,MATCH(纤芯!G2876,光放段!$C$4:$C$237,0))</f>
        <v>37018201000</v>
      </c>
      <c r="I2876" s="3" t="str">
        <f t="shared" si="221"/>
        <v>济南青岛4号光缆</v>
      </c>
      <c r="J2876" s="3" t="str">
        <f>INDEX(子缆名称!$B$4:$B$29,纤芯!M2876)</f>
        <v>A缆</v>
      </c>
      <c r="K2876" s="3">
        <v>3</v>
      </c>
      <c r="L2876" s="3">
        <f t="shared" si="222"/>
        <v>3</v>
      </c>
      <c r="M2876" s="3">
        <f t="shared" si="223"/>
        <v>1</v>
      </c>
      <c r="N2876" s="3" t="s">
        <v>68</v>
      </c>
      <c r="O2876" s="3">
        <f>COUNTIF([1]局站!$D$4:$D$172,"="&amp;N2876)</f>
        <v>1</v>
      </c>
      <c r="P2876" s="3">
        <v>0</v>
      </c>
      <c r="Q2876" s="3">
        <v>0</v>
      </c>
      <c r="R2876" s="3">
        <v>0</v>
      </c>
      <c r="S2876" s="3" t="s">
        <v>69</v>
      </c>
      <c r="T2876" s="3">
        <f>COUNTIF([1]局站!$D$4:$D$172,"="&amp;S2876)</f>
        <v>1</v>
      </c>
      <c r="U2876" s="3">
        <v>0</v>
      </c>
      <c r="V2876" s="3">
        <v>0</v>
      </c>
      <c r="W2876" s="3">
        <v>0</v>
      </c>
      <c r="X2876" s="3" t="s">
        <v>1215</v>
      </c>
      <c r="Y2876" s="3" t="s">
        <v>880</v>
      </c>
      <c r="Z2876" s="3" t="str">
        <f>INDEX(业务类型!$C$4:$C$8,MATCH(纤芯!Y2876,业务类型!$B$4:$B$8,0))</f>
        <v>IDLE</v>
      </c>
      <c r="AA2876" s="3"/>
    </row>
    <row r="2877" spans="1:27" ht="16.5" x14ac:dyDescent="0.2">
      <c r="A2877" s="3">
        <v>2874</v>
      </c>
      <c r="B2877" s="3">
        <f t="shared" si="224"/>
        <v>37018201004</v>
      </c>
      <c r="C2877" s="3" t="s">
        <v>1166</v>
      </c>
      <c r="D2877" s="3" t="s">
        <v>218</v>
      </c>
      <c r="E2877" s="3" t="str">
        <f>INDEX(光放段!$G$4:$G$237,MATCH(纤芯!G2877,光放段!$C$4:$C$237,0))</f>
        <v>山东二干|济南青岛4号光缆:淄博人民路-潍坊东方路</v>
      </c>
      <c r="F2877" s="3">
        <f>INDEX(光放段!$I$4:$I$237,MATCH(纤芯!H2877,光放段!$B$4:$B$237,0))</f>
        <v>37018200000</v>
      </c>
      <c r="G2877" s="3" t="str">
        <f t="shared" si="220"/>
        <v>山东二干|济南青岛4号光缆:淄博人民路-潍坊东方路</v>
      </c>
      <c r="H2877" s="3">
        <f>INDEX(光放段!$B$4:$B$237,MATCH(纤芯!G2877,光放段!$C$4:$C$237,0))</f>
        <v>37018201000</v>
      </c>
      <c r="I2877" s="3" t="str">
        <f t="shared" si="221"/>
        <v>济南青岛4号光缆</v>
      </c>
      <c r="J2877" s="3" t="str">
        <f>INDEX(子缆名称!$B$4:$B$29,纤芯!M2877)</f>
        <v>A缆</v>
      </c>
      <c r="K2877" s="3">
        <v>4</v>
      </c>
      <c r="L2877" s="3">
        <f t="shared" si="222"/>
        <v>4</v>
      </c>
      <c r="M2877" s="3">
        <f t="shared" si="223"/>
        <v>1</v>
      </c>
      <c r="N2877" s="3" t="s">
        <v>68</v>
      </c>
      <c r="O2877" s="3">
        <f>COUNTIF([1]局站!$D$4:$D$172,"="&amp;N2877)</f>
        <v>1</v>
      </c>
      <c r="P2877" s="3">
        <v>0</v>
      </c>
      <c r="Q2877" s="3">
        <v>0</v>
      </c>
      <c r="R2877" s="3">
        <v>0</v>
      </c>
      <c r="S2877" s="3" t="s">
        <v>69</v>
      </c>
      <c r="T2877" s="3">
        <f>COUNTIF([1]局站!$D$4:$D$172,"="&amp;S2877)</f>
        <v>1</v>
      </c>
      <c r="U2877" s="3">
        <v>0</v>
      </c>
      <c r="V2877" s="3">
        <v>0</v>
      </c>
      <c r="W2877" s="3">
        <v>0</v>
      </c>
      <c r="X2877" s="3" t="s">
        <v>1215</v>
      </c>
      <c r="Y2877" s="3" t="s">
        <v>880</v>
      </c>
      <c r="Z2877" s="3" t="str">
        <f>INDEX(业务类型!$C$4:$C$8,MATCH(纤芯!Y2877,业务类型!$B$4:$B$8,0))</f>
        <v>IDLE</v>
      </c>
      <c r="AA2877" s="3"/>
    </row>
    <row r="2878" spans="1:27" ht="16.5" x14ac:dyDescent="0.2">
      <c r="A2878" s="3">
        <v>2875</v>
      </c>
      <c r="B2878" s="3">
        <f t="shared" si="224"/>
        <v>37018201005</v>
      </c>
      <c r="C2878" s="3" t="s">
        <v>1166</v>
      </c>
      <c r="D2878" s="3" t="s">
        <v>218</v>
      </c>
      <c r="E2878" s="3" t="str">
        <f>INDEX(光放段!$G$4:$G$237,MATCH(纤芯!G2878,光放段!$C$4:$C$237,0))</f>
        <v>山东二干|济南青岛4号光缆:淄博人民路-潍坊东方路</v>
      </c>
      <c r="F2878" s="3">
        <f>INDEX(光放段!$I$4:$I$237,MATCH(纤芯!H2878,光放段!$B$4:$B$237,0))</f>
        <v>37018200000</v>
      </c>
      <c r="G2878" s="3" t="str">
        <f t="shared" si="220"/>
        <v>山东二干|济南青岛4号光缆:淄博人民路-潍坊东方路</v>
      </c>
      <c r="H2878" s="3">
        <f>INDEX(光放段!$B$4:$B$237,MATCH(纤芯!G2878,光放段!$C$4:$C$237,0))</f>
        <v>37018201000</v>
      </c>
      <c r="I2878" s="3" t="str">
        <f t="shared" si="221"/>
        <v>济南青岛4号光缆</v>
      </c>
      <c r="J2878" s="3" t="str">
        <f>INDEX(子缆名称!$B$4:$B$29,纤芯!M2878)</f>
        <v>A缆</v>
      </c>
      <c r="K2878" s="3">
        <v>5</v>
      </c>
      <c r="L2878" s="3">
        <f t="shared" si="222"/>
        <v>5</v>
      </c>
      <c r="M2878" s="3">
        <f t="shared" si="223"/>
        <v>1</v>
      </c>
      <c r="N2878" s="3" t="s">
        <v>68</v>
      </c>
      <c r="O2878" s="3">
        <f>COUNTIF([1]局站!$D$4:$D$172,"="&amp;N2878)</f>
        <v>1</v>
      </c>
      <c r="P2878" s="3">
        <v>0</v>
      </c>
      <c r="Q2878" s="3">
        <v>0</v>
      </c>
      <c r="R2878" s="3">
        <v>0</v>
      </c>
      <c r="S2878" s="3" t="s">
        <v>69</v>
      </c>
      <c r="T2878" s="3">
        <f>COUNTIF([1]局站!$D$4:$D$172,"="&amp;S2878)</f>
        <v>1</v>
      </c>
      <c r="U2878" s="3">
        <v>0</v>
      </c>
      <c r="V2878" s="3">
        <v>0</v>
      </c>
      <c r="W2878" s="3">
        <v>0</v>
      </c>
      <c r="X2878" s="3" t="s">
        <v>1215</v>
      </c>
      <c r="Y2878" s="3" t="s">
        <v>852</v>
      </c>
      <c r="Z2878" s="3" t="str">
        <f>INDEX(业务类型!$C$4:$C$8,MATCH(纤芯!Y2878,业务类型!$B$4:$B$8,0))</f>
        <v>TWO</v>
      </c>
      <c r="AA2878" s="3" t="s">
        <v>1001</v>
      </c>
    </row>
    <row r="2879" spans="1:27" ht="16.5" x14ac:dyDescent="0.2">
      <c r="A2879" s="3">
        <v>2876</v>
      </c>
      <c r="B2879" s="3">
        <f t="shared" si="224"/>
        <v>37018201006</v>
      </c>
      <c r="C2879" s="3" t="s">
        <v>1166</v>
      </c>
      <c r="D2879" s="3" t="s">
        <v>218</v>
      </c>
      <c r="E2879" s="3" t="str">
        <f>INDEX(光放段!$G$4:$G$237,MATCH(纤芯!G2879,光放段!$C$4:$C$237,0))</f>
        <v>山东二干|济南青岛4号光缆:淄博人民路-潍坊东方路</v>
      </c>
      <c r="F2879" s="3">
        <f>INDEX(光放段!$I$4:$I$237,MATCH(纤芯!H2879,光放段!$B$4:$B$237,0))</f>
        <v>37018200000</v>
      </c>
      <c r="G2879" s="3" t="str">
        <f t="shared" si="220"/>
        <v>山东二干|济南青岛4号光缆:淄博人民路-潍坊东方路</v>
      </c>
      <c r="H2879" s="3">
        <f>INDEX(光放段!$B$4:$B$237,MATCH(纤芯!G2879,光放段!$C$4:$C$237,0))</f>
        <v>37018201000</v>
      </c>
      <c r="I2879" s="3" t="str">
        <f t="shared" si="221"/>
        <v>济南青岛4号光缆</v>
      </c>
      <c r="J2879" s="3" t="str">
        <f>INDEX(子缆名称!$B$4:$B$29,纤芯!M2879)</f>
        <v>A缆</v>
      </c>
      <c r="K2879" s="3">
        <v>6</v>
      </c>
      <c r="L2879" s="3">
        <f t="shared" si="222"/>
        <v>6</v>
      </c>
      <c r="M2879" s="3">
        <f t="shared" si="223"/>
        <v>1</v>
      </c>
      <c r="N2879" s="3" t="s">
        <v>68</v>
      </c>
      <c r="O2879" s="3">
        <f>COUNTIF([1]局站!$D$4:$D$172,"="&amp;N2879)</f>
        <v>1</v>
      </c>
      <c r="P2879" s="3">
        <v>0</v>
      </c>
      <c r="Q2879" s="3">
        <v>0</v>
      </c>
      <c r="R2879" s="3">
        <v>0</v>
      </c>
      <c r="S2879" s="3" t="s">
        <v>69</v>
      </c>
      <c r="T2879" s="3">
        <f>COUNTIF([1]局站!$D$4:$D$172,"="&amp;S2879)</f>
        <v>1</v>
      </c>
      <c r="U2879" s="3">
        <v>0</v>
      </c>
      <c r="V2879" s="3">
        <v>0</v>
      </c>
      <c r="W2879" s="3">
        <v>0</v>
      </c>
      <c r="X2879" s="3" t="s">
        <v>1215</v>
      </c>
      <c r="Y2879" s="3" t="s">
        <v>880</v>
      </c>
      <c r="Z2879" s="3" t="str">
        <f>INDEX(业务类型!$C$4:$C$8,MATCH(纤芯!Y2879,业务类型!$B$4:$B$8,0))</f>
        <v>IDLE</v>
      </c>
      <c r="AA2879" s="3"/>
    </row>
    <row r="2880" spans="1:27" ht="16.5" x14ac:dyDescent="0.2">
      <c r="A2880" s="3">
        <v>2877</v>
      </c>
      <c r="B2880" s="3">
        <f t="shared" si="224"/>
        <v>37018201007</v>
      </c>
      <c r="C2880" s="3" t="s">
        <v>1166</v>
      </c>
      <c r="D2880" s="3" t="s">
        <v>218</v>
      </c>
      <c r="E2880" s="3" t="str">
        <f>INDEX(光放段!$G$4:$G$237,MATCH(纤芯!G2880,光放段!$C$4:$C$237,0))</f>
        <v>山东二干|济南青岛4号光缆:淄博人民路-潍坊东方路</v>
      </c>
      <c r="F2880" s="3">
        <f>INDEX(光放段!$I$4:$I$237,MATCH(纤芯!H2880,光放段!$B$4:$B$237,0))</f>
        <v>37018200000</v>
      </c>
      <c r="G2880" s="3" t="str">
        <f t="shared" si="220"/>
        <v>山东二干|济南青岛4号光缆:淄博人民路-潍坊东方路</v>
      </c>
      <c r="H2880" s="3">
        <f>INDEX(光放段!$B$4:$B$237,MATCH(纤芯!G2880,光放段!$C$4:$C$237,0))</f>
        <v>37018201000</v>
      </c>
      <c r="I2880" s="3" t="str">
        <f t="shared" si="221"/>
        <v>济南青岛4号光缆</v>
      </c>
      <c r="J2880" s="3" t="str">
        <f>INDEX(子缆名称!$B$4:$B$29,纤芯!M2880)</f>
        <v>A缆</v>
      </c>
      <c r="K2880" s="3">
        <v>7</v>
      </c>
      <c r="L2880" s="3">
        <f t="shared" si="222"/>
        <v>7</v>
      </c>
      <c r="M2880" s="3">
        <f t="shared" si="223"/>
        <v>1</v>
      </c>
      <c r="N2880" s="3" t="s">
        <v>68</v>
      </c>
      <c r="O2880" s="3">
        <f>COUNTIF([1]局站!$D$4:$D$172,"="&amp;N2880)</f>
        <v>1</v>
      </c>
      <c r="P2880" s="3">
        <v>0</v>
      </c>
      <c r="Q2880" s="3">
        <v>0</v>
      </c>
      <c r="R2880" s="3">
        <v>0</v>
      </c>
      <c r="S2880" s="3" t="s">
        <v>69</v>
      </c>
      <c r="T2880" s="3">
        <f>COUNTIF([1]局站!$D$4:$D$172,"="&amp;S2880)</f>
        <v>1</v>
      </c>
      <c r="U2880" s="3">
        <v>0</v>
      </c>
      <c r="V2880" s="3">
        <v>0</v>
      </c>
      <c r="W2880" s="3">
        <v>0</v>
      </c>
      <c r="X2880" s="3" t="s">
        <v>1215</v>
      </c>
      <c r="Y2880" s="3" t="s">
        <v>881</v>
      </c>
      <c r="Z2880" s="3" t="str">
        <f>INDEX(业务类型!$C$4:$C$8,MATCH(纤芯!Y2880,业务类型!$B$4:$B$8,0))</f>
        <v>OTHER</v>
      </c>
      <c r="AA2880" s="3" t="s">
        <v>1002</v>
      </c>
    </row>
    <row r="2881" spans="1:27" ht="16.5" x14ac:dyDescent="0.2">
      <c r="A2881" s="3">
        <v>2878</v>
      </c>
      <c r="B2881" s="3">
        <f t="shared" si="224"/>
        <v>37018201008</v>
      </c>
      <c r="C2881" s="3" t="s">
        <v>1166</v>
      </c>
      <c r="D2881" s="3" t="s">
        <v>218</v>
      </c>
      <c r="E2881" s="3" t="str">
        <f>INDEX(光放段!$G$4:$G$237,MATCH(纤芯!G2881,光放段!$C$4:$C$237,0))</f>
        <v>山东二干|济南青岛4号光缆:淄博人民路-潍坊东方路</v>
      </c>
      <c r="F2881" s="3">
        <f>INDEX(光放段!$I$4:$I$237,MATCH(纤芯!H2881,光放段!$B$4:$B$237,0))</f>
        <v>37018200000</v>
      </c>
      <c r="G2881" s="3" t="str">
        <f t="shared" si="220"/>
        <v>山东二干|济南青岛4号光缆:淄博人民路-潍坊东方路</v>
      </c>
      <c r="H2881" s="3">
        <f>INDEX(光放段!$B$4:$B$237,MATCH(纤芯!G2881,光放段!$C$4:$C$237,0))</f>
        <v>37018201000</v>
      </c>
      <c r="I2881" s="3" t="str">
        <f t="shared" si="221"/>
        <v>济南青岛4号光缆</v>
      </c>
      <c r="J2881" s="3" t="str">
        <f>INDEX(子缆名称!$B$4:$B$29,纤芯!M2881)</f>
        <v>A缆</v>
      </c>
      <c r="K2881" s="3">
        <v>8</v>
      </c>
      <c r="L2881" s="3">
        <f t="shared" si="222"/>
        <v>8</v>
      </c>
      <c r="M2881" s="3">
        <f t="shared" si="223"/>
        <v>1</v>
      </c>
      <c r="N2881" s="3" t="s">
        <v>68</v>
      </c>
      <c r="O2881" s="3">
        <f>COUNTIF([1]局站!$D$4:$D$172,"="&amp;N2881)</f>
        <v>1</v>
      </c>
      <c r="P2881" s="3">
        <v>0</v>
      </c>
      <c r="Q2881" s="3">
        <v>0</v>
      </c>
      <c r="R2881" s="3">
        <v>0</v>
      </c>
      <c r="S2881" s="3" t="s">
        <v>69</v>
      </c>
      <c r="T2881" s="3">
        <f>COUNTIF([1]局站!$D$4:$D$172,"="&amp;S2881)</f>
        <v>1</v>
      </c>
      <c r="U2881" s="3">
        <v>0</v>
      </c>
      <c r="V2881" s="3">
        <v>0</v>
      </c>
      <c r="W2881" s="3">
        <v>0</v>
      </c>
      <c r="X2881" s="3" t="s">
        <v>1215</v>
      </c>
      <c r="Y2881" s="3" t="s">
        <v>880</v>
      </c>
      <c r="Z2881" s="3" t="str">
        <f>INDEX(业务类型!$C$4:$C$8,MATCH(纤芯!Y2881,业务类型!$B$4:$B$8,0))</f>
        <v>IDLE</v>
      </c>
      <c r="AA2881" s="3"/>
    </row>
    <row r="2882" spans="1:27" ht="16.5" x14ac:dyDescent="0.2">
      <c r="A2882" s="3">
        <v>2879</v>
      </c>
      <c r="B2882" s="3">
        <f t="shared" si="224"/>
        <v>37018201009</v>
      </c>
      <c r="C2882" s="3" t="s">
        <v>1166</v>
      </c>
      <c r="D2882" s="3" t="s">
        <v>218</v>
      </c>
      <c r="E2882" s="3" t="str">
        <f>INDEX(光放段!$G$4:$G$237,MATCH(纤芯!G2882,光放段!$C$4:$C$237,0))</f>
        <v>山东二干|济南青岛4号光缆:淄博人民路-潍坊东方路</v>
      </c>
      <c r="F2882" s="3">
        <f>INDEX(光放段!$I$4:$I$237,MATCH(纤芯!H2882,光放段!$B$4:$B$237,0))</f>
        <v>37018200000</v>
      </c>
      <c r="G2882" s="3" t="str">
        <f t="shared" si="220"/>
        <v>山东二干|济南青岛4号光缆:淄博人民路-潍坊东方路</v>
      </c>
      <c r="H2882" s="3">
        <f>INDEX(光放段!$B$4:$B$237,MATCH(纤芯!G2882,光放段!$C$4:$C$237,0))</f>
        <v>37018201000</v>
      </c>
      <c r="I2882" s="3" t="str">
        <f t="shared" si="221"/>
        <v>济南青岛4号光缆</v>
      </c>
      <c r="J2882" s="3" t="str">
        <f>INDEX(子缆名称!$B$4:$B$29,纤芯!M2882)</f>
        <v>A缆</v>
      </c>
      <c r="K2882" s="3">
        <v>9</v>
      </c>
      <c r="L2882" s="3">
        <f t="shared" si="222"/>
        <v>9</v>
      </c>
      <c r="M2882" s="3">
        <f t="shared" si="223"/>
        <v>1</v>
      </c>
      <c r="N2882" s="3" t="s">
        <v>68</v>
      </c>
      <c r="O2882" s="3">
        <f>COUNTIF([1]局站!$D$4:$D$172,"="&amp;N2882)</f>
        <v>1</v>
      </c>
      <c r="P2882" s="3">
        <v>0</v>
      </c>
      <c r="Q2882" s="3">
        <v>0</v>
      </c>
      <c r="R2882" s="3">
        <v>0</v>
      </c>
      <c r="S2882" s="3" t="s">
        <v>69</v>
      </c>
      <c r="T2882" s="3">
        <f>COUNTIF([1]局站!$D$4:$D$172,"="&amp;S2882)</f>
        <v>1</v>
      </c>
      <c r="U2882" s="3">
        <v>0</v>
      </c>
      <c r="V2882" s="3">
        <v>0</v>
      </c>
      <c r="W2882" s="3">
        <v>0</v>
      </c>
      <c r="X2882" s="3" t="s">
        <v>1215</v>
      </c>
      <c r="Y2882" s="3" t="s">
        <v>854</v>
      </c>
      <c r="Z2882" s="3" t="str">
        <f>INDEX(业务类型!$C$4:$C$8,MATCH(纤芯!Y2882,业务类型!$B$4:$B$8,0))</f>
        <v>LOCAL</v>
      </c>
      <c r="AA2882" s="3" t="s">
        <v>879</v>
      </c>
    </row>
    <row r="2883" spans="1:27" ht="16.5" x14ac:dyDescent="0.2">
      <c r="A2883" s="3">
        <v>2880</v>
      </c>
      <c r="B2883" s="3">
        <f t="shared" si="224"/>
        <v>37018201010</v>
      </c>
      <c r="C2883" s="3" t="s">
        <v>1166</v>
      </c>
      <c r="D2883" s="3" t="s">
        <v>218</v>
      </c>
      <c r="E2883" s="3" t="str">
        <f>INDEX(光放段!$G$4:$G$237,MATCH(纤芯!G2883,光放段!$C$4:$C$237,0))</f>
        <v>山东二干|济南青岛4号光缆:淄博人民路-潍坊东方路</v>
      </c>
      <c r="F2883" s="3">
        <f>INDEX(光放段!$I$4:$I$237,MATCH(纤芯!H2883,光放段!$B$4:$B$237,0))</f>
        <v>37018200000</v>
      </c>
      <c r="G2883" s="3" t="str">
        <f t="shared" si="220"/>
        <v>山东二干|济南青岛4号光缆:淄博人民路-潍坊东方路</v>
      </c>
      <c r="H2883" s="3">
        <f>INDEX(光放段!$B$4:$B$237,MATCH(纤芯!G2883,光放段!$C$4:$C$237,0))</f>
        <v>37018201000</v>
      </c>
      <c r="I2883" s="3" t="str">
        <f t="shared" si="221"/>
        <v>济南青岛4号光缆</v>
      </c>
      <c r="J2883" s="3" t="str">
        <f>INDEX(子缆名称!$B$4:$B$29,纤芯!M2883)</f>
        <v>A缆</v>
      </c>
      <c r="K2883" s="3">
        <v>10</v>
      </c>
      <c r="L2883" s="3">
        <f t="shared" si="222"/>
        <v>10</v>
      </c>
      <c r="M2883" s="3">
        <f t="shared" si="223"/>
        <v>1</v>
      </c>
      <c r="N2883" s="3" t="s">
        <v>68</v>
      </c>
      <c r="O2883" s="3">
        <f>COUNTIF([1]局站!$D$4:$D$172,"="&amp;N2883)</f>
        <v>1</v>
      </c>
      <c r="P2883" s="3">
        <v>0</v>
      </c>
      <c r="Q2883" s="3">
        <v>0</v>
      </c>
      <c r="R2883" s="3">
        <v>0</v>
      </c>
      <c r="S2883" s="3" t="s">
        <v>69</v>
      </c>
      <c r="T2883" s="3">
        <f>COUNTIF([1]局站!$D$4:$D$172,"="&amp;S2883)</f>
        <v>1</v>
      </c>
      <c r="U2883" s="3">
        <v>0</v>
      </c>
      <c r="V2883" s="3">
        <v>0</v>
      </c>
      <c r="W2883" s="3">
        <v>0</v>
      </c>
      <c r="X2883" s="3" t="s">
        <v>1215</v>
      </c>
      <c r="Y2883" s="3" t="s">
        <v>854</v>
      </c>
      <c r="Z2883" s="3" t="str">
        <f>INDEX(业务类型!$C$4:$C$8,MATCH(纤芯!Y2883,业务类型!$B$4:$B$8,0))</f>
        <v>LOCAL</v>
      </c>
      <c r="AA2883" s="3" t="s">
        <v>879</v>
      </c>
    </row>
    <row r="2884" spans="1:27" ht="16.5" x14ac:dyDescent="0.2">
      <c r="A2884" s="3">
        <v>2881</v>
      </c>
      <c r="B2884" s="3">
        <f t="shared" si="224"/>
        <v>37018201011</v>
      </c>
      <c r="C2884" s="3" t="s">
        <v>1166</v>
      </c>
      <c r="D2884" s="3" t="s">
        <v>218</v>
      </c>
      <c r="E2884" s="3" t="str">
        <f>INDEX(光放段!$G$4:$G$237,MATCH(纤芯!G2884,光放段!$C$4:$C$237,0))</f>
        <v>山东二干|济南青岛4号光缆:淄博人民路-潍坊东方路</v>
      </c>
      <c r="F2884" s="3">
        <f>INDEX(光放段!$I$4:$I$237,MATCH(纤芯!H2884,光放段!$B$4:$B$237,0))</f>
        <v>37018200000</v>
      </c>
      <c r="G2884" s="3" t="str">
        <f t="shared" si="220"/>
        <v>山东二干|济南青岛4号光缆:淄博人民路-潍坊东方路</v>
      </c>
      <c r="H2884" s="3">
        <f>INDEX(光放段!$B$4:$B$237,MATCH(纤芯!G2884,光放段!$C$4:$C$237,0))</f>
        <v>37018201000</v>
      </c>
      <c r="I2884" s="3" t="str">
        <f t="shared" si="221"/>
        <v>济南青岛4号光缆</v>
      </c>
      <c r="J2884" s="3" t="str">
        <f>INDEX(子缆名称!$B$4:$B$29,纤芯!M2884)</f>
        <v>A缆</v>
      </c>
      <c r="K2884" s="3">
        <v>11</v>
      </c>
      <c r="L2884" s="3">
        <f t="shared" si="222"/>
        <v>11</v>
      </c>
      <c r="M2884" s="3">
        <f t="shared" si="223"/>
        <v>1</v>
      </c>
      <c r="N2884" s="3" t="s">
        <v>68</v>
      </c>
      <c r="O2884" s="3">
        <f>COUNTIF([1]局站!$D$4:$D$172,"="&amp;N2884)</f>
        <v>1</v>
      </c>
      <c r="P2884" s="3">
        <v>0</v>
      </c>
      <c r="Q2884" s="3">
        <v>0</v>
      </c>
      <c r="R2884" s="3">
        <v>0</v>
      </c>
      <c r="S2884" s="3" t="s">
        <v>69</v>
      </c>
      <c r="T2884" s="3">
        <f>COUNTIF([1]局站!$D$4:$D$172,"="&amp;S2884)</f>
        <v>1</v>
      </c>
      <c r="U2884" s="3">
        <v>0</v>
      </c>
      <c r="V2884" s="3">
        <v>0</v>
      </c>
      <c r="W2884" s="3">
        <v>0</v>
      </c>
      <c r="X2884" s="3" t="s">
        <v>1215</v>
      </c>
      <c r="Y2884" s="3" t="s">
        <v>854</v>
      </c>
      <c r="Z2884" s="3" t="str">
        <f>INDEX(业务类型!$C$4:$C$8,MATCH(纤芯!Y2884,业务类型!$B$4:$B$8,0))</f>
        <v>LOCAL</v>
      </c>
      <c r="AA2884" s="3" t="s">
        <v>879</v>
      </c>
    </row>
    <row r="2885" spans="1:27" ht="16.5" x14ac:dyDescent="0.2">
      <c r="A2885" s="3">
        <v>2882</v>
      </c>
      <c r="B2885" s="3">
        <f t="shared" si="224"/>
        <v>37018201012</v>
      </c>
      <c r="C2885" s="3" t="s">
        <v>1166</v>
      </c>
      <c r="D2885" s="3" t="s">
        <v>218</v>
      </c>
      <c r="E2885" s="3" t="str">
        <f>INDEX(光放段!$G$4:$G$237,MATCH(纤芯!G2885,光放段!$C$4:$C$237,0))</f>
        <v>山东二干|济南青岛4号光缆:淄博人民路-潍坊东方路</v>
      </c>
      <c r="F2885" s="3">
        <f>INDEX(光放段!$I$4:$I$237,MATCH(纤芯!H2885,光放段!$B$4:$B$237,0))</f>
        <v>37018200000</v>
      </c>
      <c r="G2885" s="3" t="str">
        <f t="shared" ref="G2885:G2948" si="225">C2885&amp;"|"&amp;D2885&amp;":"&amp;N2885&amp;"-"&amp;S2885</f>
        <v>山东二干|济南青岛4号光缆:淄博人民路-潍坊东方路</v>
      </c>
      <c r="H2885" s="3">
        <f>INDEX(光放段!$B$4:$B$237,MATCH(纤芯!G2885,光放段!$C$4:$C$237,0))</f>
        <v>37018201000</v>
      </c>
      <c r="I2885" s="3" t="str">
        <f t="shared" ref="I2885:I2948" si="226">D2885</f>
        <v>济南青岛4号光缆</v>
      </c>
      <c r="J2885" s="3" t="str">
        <f>INDEX(子缆名称!$B$4:$B$29,纤芯!M2885)</f>
        <v>A缆</v>
      </c>
      <c r="K2885" s="3">
        <v>12</v>
      </c>
      <c r="L2885" s="3">
        <f t="shared" ref="L2885:L2948" si="227">MOD(K2885-1,12)+1</f>
        <v>12</v>
      </c>
      <c r="M2885" s="3">
        <f t="shared" ref="M2885:M2948" si="228">INT((K2885-1)/12)+1</f>
        <v>1</v>
      </c>
      <c r="N2885" s="3" t="s">
        <v>68</v>
      </c>
      <c r="O2885" s="3">
        <f>COUNTIF([1]局站!$D$4:$D$172,"="&amp;N2885)</f>
        <v>1</v>
      </c>
      <c r="P2885" s="3">
        <v>0</v>
      </c>
      <c r="Q2885" s="3">
        <v>0</v>
      </c>
      <c r="R2885" s="3">
        <v>0</v>
      </c>
      <c r="S2885" s="3" t="s">
        <v>69</v>
      </c>
      <c r="T2885" s="3">
        <f>COUNTIF([1]局站!$D$4:$D$172,"="&amp;S2885)</f>
        <v>1</v>
      </c>
      <c r="U2885" s="3">
        <v>0</v>
      </c>
      <c r="V2885" s="3">
        <v>0</v>
      </c>
      <c r="W2885" s="3">
        <v>0</v>
      </c>
      <c r="X2885" s="3" t="s">
        <v>1215</v>
      </c>
      <c r="Y2885" s="3" t="s">
        <v>854</v>
      </c>
      <c r="Z2885" s="3" t="str">
        <f>INDEX(业务类型!$C$4:$C$8,MATCH(纤芯!Y2885,业务类型!$B$4:$B$8,0))</f>
        <v>LOCAL</v>
      </c>
      <c r="AA2885" s="3" t="s">
        <v>879</v>
      </c>
    </row>
    <row r="2886" spans="1:27" ht="16.5" x14ac:dyDescent="0.2">
      <c r="A2886" s="3">
        <v>2883</v>
      </c>
      <c r="B2886" s="3">
        <f t="shared" si="224"/>
        <v>37018201013</v>
      </c>
      <c r="C2886" s="3" t="s">
        <v>1166</v>
      </c>
      <c r="D2886" s="3" t="s">
        <v>218</v>
      </c>
      <c r="E2886" s="3" t="str">
        <f>INDEX(光放段!$G$4:$G$237,MATCH(纤芯!G2886,光放段!$C$4:$C$237,0))</f>
        <v>山东二干|济南青岛4号光缆:淄博人民路-潍坊东方路</v>
      </c>
      <c r="F2886" s="3">
        <f>INDEX(光放段!$I$4:$I$237,MATCH(纤芯!H2886,光放段!$B$4:$B$237,0))</f>
        <v>37018200000</v>
      </c>
      <c r="G2886" s="3" t="str">
        <f t="shared" si="225"/>
        <v>山东二干|济南青岛4号光缆:淄博人民路-潍坊东方路</v>
      </c>
      <c r="H2886" s="3">
        <f>INDEX(光放段!$B$4:$B$237,MATCH(纤芯!G2886,光放段!$C$4:$C$237,0))</f>
        <v>37018201000</v>
      </c>
      <c r="I2886" s="3" t="str">
        <f t="shared" si="226"/>
        <v>济南青岛4号光缆</v>
      </c>
      <c r="J2886" s="3" t="str">
        <f>INDEX(子缆名称!$B$4:$B$29,纤芯!M2886)</f>
        <v>B缆</v>
      </c>
      <c r="K2886" s="3">
        <v>13</v>
      </c>
      <c r="L2886" s="3">
        <f t="shared" si="227"/>
        <v>1</v>
      </c>
      <c r="M2886" s="3">
        <f t="shared" si="228"/>
        <v>2</v>
      </c>
      <c r="N2886" s="3" t="s">
        <v>68</v>
      </c>
      <c r="O2886" s="3">
        <f>COUNTIF([1]局站!$D$4:$D$172,"="&amp;N2886)</f>
        <v>1</v>
      </c>
      <c r="P2886" s="3">
        <v>0</v>
      </c>
      <c r="Q2886" s="3">
        <v>0</v>
      </c>
      <c r="R2886" s="3">
        <v>0</v>
      </c>
      <c r="S2886" s="3" t="s">
        <v>69</v>
      </c>
      <c r="T2886" s="3">
        <f>COUNTIF([1]局站!$D$4:$D$172,"="&amp;S2886)</f>
        <v>1</v>
      </c>
      <c r="U2886" s="3">
        <v>0</v>
      </c>
      <c r="V2886" s="3">
        <v>0</v>
      </c>
      <c r="W2886" s="3">
        <v>0</v>
      </c>
      <c r="X2886" s="3" t="s">
        <v>1215</v>
      </c>
      <c r="Y2886" s="3" t="s">
        <v>880</v>
      </c>
      <c r="Z2886" s="3" t="str">
        <f>INDEX(业务类型!$C$4:$C$8,MATCH(纤芯!Y2886,业务类型!$B$4:$B$8,0))</f>
        <v>IDLE</v>
      </c>
      <c r="AA2886" s="3"/>
    </row>
    <row r="2887" spans="1:27" ht="16.5" x14ac:dyDescent="0.2">
      <c r="A2887" s="3">
        <v>2884</v>
      </c>
      <c r="B2887" s="3">
        <f t="shared" si="224"/>
        <v>37018201014</v>
      </c>
      <c r="C2887" s="3" t="s">
        <v>1166</v>
      </c>
      <c r="D2887" s="3" t="s">
        <v>218</v>
      </c>
      <c r="E2887" s="3" t="str">
        <f>INDEX(光放段!$G$4:$G$237,MATCH(纤芯!G2887,光放段!$C$4:$C$237,0))</f>
        <v>山东二干|济南青岛4号光缆:淄博人民路-潍坊东方路</v>
      </c>
      <c r="F2887" s="3">
        <f>INDEX(光放段!$I$4:$I$237,MATCH(纤芯!H2887,光放段!$B$4:$B$237,0))</f>
        <v>37018200000</v>
      </c>
      <c r="G2887" s="3" t="str">
        <f t="shared" si="225"/>
        <v>山东二干|济南青岛4号光缆:淄博人民路-潍坊东方路</v>
      </c>
      <c r="H2887" s="3">
        <f>INDEX(光放段!$B$4:$B$237,MATCH(纤芯!G2887,光放段!$C$4:$C$237,0))</f>
        <v>37018201000</v>
      </c>
      <c r="I2887" s="3" t="str">
        <f t="shared" si="226"/>
        <v>济南青岛4号光缆</v>
      </c>
      <c r="J2887" s="3" t="str">
        <f>INDEX(子缆名称!$B$4:$B$29,纤芯!M2887)</f>
        <v>B缆</v>
      </c>
      <c r="K2887" s="3">
        <v>14</v>
      </c>
      <c r="L2887" s="3">
        <f t="shared" si="227"/>
        <v>2</v>
      </c>
      <c r="M2887" s="3">
        <f t="shared" si="228"/>
        <v>2</v>
      </c>
      <c r="N2887" s="3" t="s">
        <v>68</v>
      </c>
      <c r="O2887" s="3">
        <f>COUNTIF([1]局站!$D$4:$D$172,"="&amp;N2887)</f>
        <v>1</v>
      </c>
      <c r="P2887" s="3">
        <v>0</v>
      </c>
      <c r="Q2887" s="3">
        <v>0</v>
      </c>
      <c r="R2887" s="3">
        <v>0</v>
      </c>
      <c r="S2887" s="3" t="s">
        <v>69</v>
      </c>
      <c r="T2887" s="3">
        <f>COUNTIF([1]局站!$D$4:$D$172,"="&amp;S2887)</f>
        <v>1</v>
      </c>
      <c r="U2887" s="3">
        <v>0</v>
      </c>
      <c r="V2887" s="3">
        <v>0</v>
      </c>
      <c r="W2887" s="3">
        <v>0</v>
      </c>
      <c r="X2887" s="3" t="s">
        <v>1215</v>
      </c>
      <c r="Y2887" s="3" t="s">
        <v>880</v>
      </c>
      <c r="Z2887" s="3" t="str">
        <f>INDEX(业务类型!$C$4:$C$8,MATCH(纤芯!Y2887,业务类型!$B$4:$B$8,0))</f>
        <v>IDLE</v>
      </c>
      <c r="AA2887" s="3"/>
    </row>
    <row r="2888" spans="1:27" ht="16.5" x14ac:dyDescent="0.2">
      <c r="A2888" s="3">
        <v>2885</v>
      </c>
      <c r="B2888" s="3">
        <f t="shared" si="224"/>
        <v>37018201015</v>
      </c>
      <c r="C2888" s="3" t="s">
        <v>1166</v>
      </c>
      <c r="D2888" s="3" t="s">
        <v>218</v>
      </c>
      <c r="E2888" s="3" t="str">
        <f>INDEX(光放段!$G$4:$G$237,MATCH(纤芯!G2888,光放段!$C$4:$C$237,0))</f>
        <v>山东二干|济南青岛4号光缆:淄博人民路-潍坊东方路</v>
      </c>
      <c r="F2888" s="3">
        <f>INDEX(光放段!$I$4:$I$237,MATCH(纤芯!H2888,光放段!$B$4:$B$237,0))</f>
        <v>37018200000</v>
      </c>
      <c r="G2888" s="3" t="str">
        <f t="shared" si="225"/>
        <v>山东二干|济南青岛4号光缆:淄博人民路-潍坊东方路</v>
      </c>
      <c r="H2888" s="3">
        <f>INDEX(光放段!$B$4:$B$237,MATCH(纤芯!G2888,光放段!$C$4:$C$237,0))</f>
        <v>37018201000</v>
      </c>
      <c r="I2888" s="3" t="str">
        <f t="shared" si="226"/>
        <v>济南青岛4号光缆</v>
      </c>
      <c r="J2888" s="3" t="str">
        <f>INDEX(子缆名称!$B$4:$B$29,纤芯!M2888)</f>
        <v>B缆</v>
      </c>
      <c r="K2888" s="3">
        <v>15</v>
      </c>
      <c r="L2888" s="3">
        <f t="shared" si="227"/>
        <v>3</v>
      </c>
      <c r="M2888" s="3">
        <f t="shared" si="228"/>
        <v>2</v>
      </c>
      <c r="N2888" s="3" t="s">
        <v>68</v>
      </c>
      <c r="O2888" s="3">
        <f>COUNTIF([1]局站!$D$4:$D$172,"="&amp;N2888)</f>
        <v>1</v>
      </c>
      <c r="P2888" s="3">
        <v>0</v>
      </c>
      <c r="Q2888" s="3">
        <v>0</v>
      </c>
      <c r="R2888" s="3">
        <v>0</v>
      </c>
      <c r="S2888" s="3" t="s">
        <v>69</v>
      </c>
      <c r="T2888" s="3">
        <f>COUNTIF([1]局站!$D$4:$D$172,"="&amp;S2888)</f>
        <v>1</v>
      </c>
      <c r="U2888" s="3">
        <v>0</v>
      </c>
      <c r="V2888" s="3">
        <v>0</v>
      </c>
      <c r="W2888" s="3">
        <v>0</v>
      </c>
      <c r="X2888" s="3" t="s">
        <v>1215</v>
      </c>
      <c r="Y2888" s="3" t="s">
        <v>880</v>
      </c>
      <c r="Z2888" s="3" t="str">
        <f>INDEX(业务类型!$C$4:$C$8,MATCH(纤芯!Y2888,业务类型!$B$4:$B$8,0))</f>
        <v>IDLE</v>
      </c>
      <c r="AA2888" s="3"/>
    </row>
    <row r="2889" spans="1:27" ht="16.5" x14ac:dyDescent="0.2">
      <c r="A2889" s="3">
        <v>2886</v>
      </c>
      <c r="B2889" s="3">
        <f t="shared" si="224"/>
        <v>37018201016</v>
      </c>
      <c r="C2889" s="3" t="s">
        <v>1166</v>
      </c>
      <c r="D2889" s="3" t="s">
        <v>218</v>
      </c>
      <c r="E2889" s="3" t="str">
        <f>INDEX(光放段!$G$4:$G$237,MATCH(纤芯!G2889,光放段!$C$4:$C$237,0))</f>
        <v>山东二干|济南青岛4号光缆:淄博人民路-潍坊东方路</v>
      </c>
      <c r="F2889" s="3">
        <f>INDEX(光放段!$I$4:$I$237,MATCH(纤芯!H2889,光放段!$B$4:$B$237,0))</f>
        <v>37018200000</v>
      </c>
      <c r="G2889" s="3" t="str">
        <f t="shared" si="225"/>
        <v>山东二干|济南青岛4号光缆:淄博人民路-潍坊东方路</v>
      </c>
      <c r="H2889" s="3">
        <f>INDEX(光放段!$B$4:$B$237,MATCH(纤芯!G2889,光放段!$C$4:$C$237,0))</f>
        <v>37018201000</v>
      </c>
      <c r="I2889" s="3" t="str">
        <f t="shared" si="226"/>
        <v>济南青岛4号光缆</v>
      </c>
      <c r="J2889" s="3" t="str">
        <f>INDEX(子缆名称!$B$4:$B$29,纤芯!M2889)</f>
        <v>B缆</v>
      </c>
      <c r="K2889" s="3">
        <v>16</v>
      </c>
      <c r="L2889" s="3">
        <f t="shared" si="227"/>
        <v>4</v>
      </c>
      <c r="M2889" s="3">
        <f t="shared" si="228"/>
        <v>2</v>
      </c>
      <c r="N2889" s="3" t="s">
        <v>68</v>
      </c>
      <c r="O2889" s="3">
        <f>COUNTIF([1]局站!$D$4:$D$172,"="&amp;N2889)</f>
        <v>1</v>
      </c>
      <c r="P2889" s="3">
        <v>0</v>
      </c>
      <c r="Q2889" s="3">
        <v>0</v>
      </c>
      <c r="R2889" s="3">
        <v>0</v>
      </c>
      <c r="S2889" s="3" t="s">
        <v>69</v>
      </c>
      <c r="T2889" s="3">
        <f>COUNTIF([1]局站!$D$4:$D$172,"="&amp;S2889)</f>
        <v>1</v>
      </c>
      <c r="U2889" s="3">
        <v>0</v>
      </c>
      <c r="V2889" s="3">
        <v>0</v>
      </c>
      <c r="W2889" s="3">
        <v>0</v>
      </c>
      <c r="X2889" s="3" t="s">
        <v>1215</v>
      </c>
      <c r="Y2889" s="3" t="s">
        <v>880</v>
      </c>
      <c r="Z2889" s="3" t="str">
        <f>INDEX(业务类型!$C$4:$C$8,MATCH(纤芯!Y2889,业务类型!$B$4:$B$8,0))</f>
        <v>IDLE</v>
      </c>
      <c r="AA2889" s="3"/>
    </row>
    <row r="2890" spans="1:27" ht="16.5" x14ac:dyDescent="0.2">
      <c r="A2890" s="3">
        <v>2887</v>
      </c>
      <c r="B2890" s="3">
        <f t="shared" si="224"/>
        <v>37018201017</v>
      </c>
      <c r="C2890" s="3" t="s">
        <v>1166</v>
      </c>
      <c r="D2890" s="3" t="s">
        <v>218</v>
      </c>
      <c r="E2890" s="3" t="str">
        <f>INDEX(光放段!$G$4:$G$237,MATCH(纤芯!G2890,光放段!$C$4:$C$237,0))</f>
        <v>山东二干|济南青岛4号光缆:淄博人民路-潍坊东方路</v>
      </c>
      <c r="F2890" s="3">
        <f>INDEX(光放段!$I$4:$I$237,MATCH(纤芯!H2890,光放段!$B$4:$B$237,0))</f>
        <v>37018200000</v>
      </c>
      <c r="G2890" s="3" t="str">
        <f t="shared" si="225"/>
        <v>山东二干|济南青岛4号光缆:淄博人民路-潍坊东方路</v>
      </c>
      <c r="H2890" s="3">
        <f>INDEX(光放段!$B$4:$B$237,MATCH(纤芯!G2890,光放段!$C$4:$C$237,0))</f>
        <v>37018201000</v>
      </c>
      <c r="I2890" s="3" t="str">
        <f t="shared" si="226"/>
        <v>济南青岛4号光缆</v>
      </c>
      <c r="J2890" s="3" t="str">
        <f>INDEX(子缆名称!$B$4:$B$29,纤芯!M2890)</f>
        <v>B缆</v>
      </c>
      <c r="K2890" s="3">
        <v>17</v>
      </c>
      <c r="L2890" s="3">
        <f t="shared" si="227"/>
        <v>5</v>
      </c>
      <c r="M2890" s="3">
        <f t="shared" si="228"/>
        <v>2</v>
      </c>
      <c r="N2890" s="3" t="s">
        <v>68</v>
      </c>
      <c r="O2890" s="3">
        <f>COUNTIF([1]局站!$D$4:$D$172,"="&amp;N2890)</f>
        <v>1</v>
      </c>
      <c r="P2890" s="3">
        <v>0</v>
      </c>
      <c r="Q2890" s="3">
        <v>0</v>
      </c>
      <c r="R2890" s="3">
        <v>0</v>
      </c>
      <c r="S2890" s="3" t="s">
        <v>69</v>
      </c>
      <c r="T2890" s="3">
        <f>COUNTIF([1]局站!$D$4:$D$172,"="&amp;S2890)</f>
        <v>1</v>
      </c>
      <c r="U2890" s="3">
        <v>0</v>
      </c>
      <c r="V2890" s="3">
        <v>0</v>
      </c>
      <c r="W2890" s="3">
        <v>0</v>
      </c>
      <c r="X2890" s="3" t="s">
        <v>1215</v>
      </c>
      <c r="Y2890" s="3" t="s">
        <v>880</v>
      </c>
      <c r="Z2890" s="3" t="str">
        <f>INDEX(业务类型!$C$4:$C$8,MATCH(纤芯!Y2890,业务类型!$B$4:$B$8,0))</f>
        <v>IDLE</v>
      </c>
      <c r="AA2890" s="3"/>
    </row>
    <row r="2891" spans="1:27" ht="16.5" x14ac:dyDescent="0.2">
      <c r="A2891" s="3">
        <v>2888</v>
      </c>
      <c r="B2891" s="3">
        <f t="shared" si="224"/>
        <v>37018201018</v>
      </c>
      <c r="C2891" s="3" t="s">
        <v>1166</v>
      </c>
      <c r="D2891" s="3" t="s">
        <v>218</v>
      </c>
      <c r="E2891" s="3" t="str">
        <f>INDEX(光放段!$G$4:$G$237,MATCH(纤芯!G2891,光放段!$C$4:$C$237,0))</f>
        <v>山东二干|济南青岛4号光缆:淄博人民路-潍坊东方路</v>
      </c>
      <c r="F2891" s="3">
        <f>INDEX(光放段!$I$4:$I$237,MATCH(纤芯!H2891,光放段!$B$4:$B$237,0))</f>
        <v>37018200000</v>
      </c>
      <c r="G2891" s="3" t="str">
        <f t="shared" si="225"/>
        <v>山东二干|济南青岛4号光缆:淄博人民路-潍坊东方路</v>
      </c>
      <c r="H2891" s="3">
        <f>INDEX(光放段!$B$4:$B$237,MATCH(纤芯!G2891,光放段!$C$4:$C$237,0))</f>
        <v>37018201000</v>
      </c>
      <c r="I2891" s="3" t="str">
        <f t="shared" si="226"/>
        <v>济南青岛4号光缆</v>
      </c>
      <c r="J2891" s="3" t="str">
        <f>INDEX(子缆名称!$B$4:$B$29,纤芯!M2891)</f>
        <v>B缆</v>
      </c>
      <c r="K2891" s="3">
        <v>18</v>
      </c>
      <c r="L2891" s="3">
        <f t="shared" si="227"/>
        <v>6</v>
      </c>
      <c r="M2891" s="3">
        <f t="shared" si="228"/>
        <v>2</v>
      </c>
      <c r="N2891" s="3" t="s">
        <v>68</v>
      </c>
      <c r="O2891" s="3">
        <f>COUNTIF([1]局站!$D$4:$D$172,"="&amp;N2891)</f>
        <v>1</v>
      </c>
      <c r="P2891" s="3">
        <v>0</v>
      </c>
      <c r="Q2891" s="3">
        <v>0</v>
      </c>
      <c r="R2891" s="3">
        <v>0</v>
      </c>
      <c r="S2891" s="3" t="s">
        <v>69</v>
      </c>
      <c r="T2891" s="3">
        <f>COUNTIF([1]局站!$D$4:$D$172,"="&amp;S2891)</f>
        <v>1</v>
      </c>
      <c r="U2891" s="3">
        <v>0</v>
      </c>
      <c r="V2891" s="3">
        <v>0</v>
      </c>
      <c r="W2891" s="3">
        <v>0</v>
      </c>
      <c r="X2891" s="3" t="s">
        <v>1215</v>
      </c>
      <c r="Y2891" s="3" t="s">
        <v>880</v>
      </c>
      <c r="Z2891" s="3" t="str">
        <f>INDEX(业务类型!$C$4:$C$8,MATCH(纤芯!Y2891,业务类型!$B$4:$B$8,0))</f>
        <v>IDLE</v>
      </c>
      <c r="AA2891" s="3"/>
    </row>
    <row r="2892" spans="1:27" ht="16.5" x14ac:dyDescent="0.2">
      <c r="A2892" s="3">
        <v>2889</v>
      </c>
      <c r="B2892" s="3">
        <f t="shared" si="224"/>
        <v>37018201019</v>
      </c>
      <c r="C2892" s="3" t="s">
        <v>1166</v>
      </c>
      <c r="D2892" s="3" t="s">
        <v>218</v>
      </c>
      <c r="E2892" s="3" t="str">
        <f>INDEX(光放段!$G$4:$G$237,MATCH(纤芯!G2892,光放段!$C$4:$C$237,0))</f>
        <v>山东二干|济南青岛4号光缆:淄博人民路-潍坊东方路</v>
      </c>
      <c r="F2892" s="3">
        <f>INDEX(光放段!$I$4:$I$237,MATCH(纤芯!H2892,光放段!$B$4:$B$237,0))</f>
        <v>37018200000</v>
      </c>
      <c r="G2892" s="3" t="str">
        <f t="shared" si="225"/>
        <v>山东二干|济南青岛4号光缆:淄博人民路-潍坊东方路</v>
      </c>
      <c r="H2892" s="3">
        <f>INDEX(光放段!$B$4:$B$237,MATCH(纤芯!G2892,光放段!$C$4:$C$237,0))</f>
        <v>37018201000</v>
      </c>
      <c r="I2892" s="3" t="str">
        <f t="shared" si="226"/>
        <v>济南青岛4号光缆</v>
      </c>
      <c r="J2892" s="3" t="str">
        <f>INDEX(子缆名称!$B$4:$B$29,纤芯!M2892)</f>
        <v>B缆</v>
      </c>
      <c r="K2892" s="3">
        <v>19</v>
      </c>
      <c r="L2892" s="3">
        <f t="shared" si="227"/>
        <v>7</v>
      </c>
      <c r="M2892" s="3">
        <f t="shared" si="228"/>
        <v>2</v>
      </c>
      <c r="N2892" s="3" t="s">
        <v>68</v>
      </c>
      <c r="O2892" s="3">
        <f>COUNTIF([1]局站!$D$4:$D$172,"="&amp;N2892)</f>
        <v>1</v>
      </c>
      <c r="P2892" s="3">
        <v>0</v>
      </c>
      <c r="Q2892" s="3">
        <v>0</v>
      </c>
      <c r="R2892" s="3">
        <v>0</v>
      </c>
      <c r="S2892" s="3" t="s">
        <v>69</v>
      </c>
      <c r="T2892" s="3">
        <f>COUNTIF([1]局站!$D$4:$D$172,"="&amp;S2892)</f>
        <v>1</v>
      </c>
      <c r="U2892" s="3">
        <v>0</v>
      </c>
      <c r="V2892" s="3">
        <v>0</v>
      </c>
      <c r="W2892" s="3">
        <v>0</v>
      </c>
      <c r="X2892" s="3" t="s">
        <v>1215</v>
      </c>
      <c r="Y2892" s="3" t="s">
        <v>880</v>
      </c>
      <c r="Z2892" s="3" t="str">
        <f>INDEX(业务类型!$C$4:$C$8,MATCH(纤芯!Y2892,业务类型!$B$4:$B$8,0))</f>
        <v>IDLE</v>
      </c>
      <c r="AA2892" s="3"/>
    </row>
    <row r="2893" spans="1:27" ht="16.5" x14ac:dyDescent="0.2">
      <c r="A2893" s="3">
        <v>2890</v>
      </c>
      <c r="B2893" s="3">
        <f t="shared" si="224"/>
        <v>37018201020</v>
      </c>
      <c r="C2893" s="3" t="s">
        <v>1166</v>
      </c>
      <c r="D2893" s="3" t="s">
        <v>218</v>
      </c>
      <c r="E2893" s="3" t="str">
        <f>INDEX(光放段!$G$4:$G$237,MATCH(纤芯!G2893,光放段!$C$4:$C$237,0))</f>
        <v>山东二干|济南青岛4号光缆:淄博人民路-潍坊东方路</v>
      </c>
      <c r="F2893" s="3">
        <f>INDEX(光放段!$I$4:$I$237,MATCH(纤芯!H2893,光放段!$B$4:$B$237,0))</f>
        <v>37018200000</v>
      </c>
      <c r="G2893" s="3" t="str">
        <f t="shared" si="225"/>
        <v>山东二干|济南青岛4号光缆:淄博人民路-潍坊东方路</v>
      </c>
      <c r="H2893" s="3">
        <f>INDEX(光放段!$B$4:$B$237,MATCH(纤芯!G2893,光放段!$C$4:$C$237,0))</f>
        <v>37018201000</v>
      </c>
      <c r="I2893" s="3" t="str">
        <f t="shared" si="226"/>
        <v>济南青岛4号光缆</v>
      </c>
      <c r="J2893" s="3" t="str">
        <f>INDEX(子缆名称!$B$4:$B$29,纤芯!M2893)</f>
        <v>B缆</v>
      </c>
      <c r="K2893" s="3">
        <v>20</v>
      </c>
      <c r="L2893" s="3">
        <f t="shared" si="227"/>
        <v>8</v>
      </c>
      <c r="M2893" s="3">
        <f t="shared" si="228"/>
        <v>2</v>
      </c>
      <c r="N2893" s="3" t="s">
        <v>68</v>
      </c>
      <c r="O2893" s="3">
        <f>COUNTIF([1]局站!$D$4:$D$172,"="&amp;N2893)</f>
        <v>1</v>
      </c>
      <c r="P2893" s="3">
        <v>0</v>
      </c>
      <c r="Q2893" s="3">
        <v>0</v>
      </c>
      <c r="R2893" s="3">
        <v>0</v>
      </c>
      <c r="S2893" s="3" t="s">
        <v>69</v>
      </c>
      <c r="T2893" s="3">
        <f>COUNTIF([1]局站!$D$4:$D$172,"="&amp;S2893)</f>
        <v>1</v>
      </c>
      <c r="U2893" s="3">
        <v>0</v>
      </c>
      <c r="V2893" s="3">
        <v>0</v>
      </c>
      <c r="W2893" s="3">
        <v>0</v>
      </c>
      <c r="X2893" s="3" t="s">
        <v>1215</v>
      </c>
      <c r="Y2893" s="3" t="s">
        <v>880</v>
      </c>
      <c r="Z2893" s="3" t="str">
        <f>INDEX(业务类型!$C$4:$C$8,MATCH(纤芯!Y2893,业务类型!$B$4:$B$8,0))</f>
        <v>IDLE</v>
      </c>
      <c r="AA2893" s="3"/>
    </row>
    <row r="2894" spans="1:27" ht="16.5" x14ac:dyDescent="0.2">
      <c r="A2894" s="3">
        <v>2891</v>
      </c>
      <c r="B2894" s="3">
        <f t="shared" si="224"/>
        <v>37018201021</v>
      </c>
      <c r="C2894" s="3" t="s">
        <v>1166</v>
      </c>
      <c r="D2894" s="3" t="s">
        <v>218</v>
      </c>
      <c r="E2894" s="3" t="str">
        <f>INDEX(光放段!$G$4:$G$237,MATCH(纤芯!G2894,光放段!$C$4:$C$237,0))</f>
        <v>山东二干|济南青岛4号光缆:淄博人民路-潍坊东方路</v>
      </c>
      <c r="F2894" s="3">
        <f>INDEX(光放段!$I$4:$I$237,MATCH(纤芯!H2894,光放段!$B$4:$B$237,0))</f>
        <v>37018200000</v>
      </c>
      <c r="G2894" s="3" t="str">
        <f t="shared" si="225"/>
        <v>山东二干|济南青岛4号光缆:淄博人民路-潍坊东方路</v>
      </c>
      <c r="H2894" s="3">
        <f>INDEX(光放段!$B$4:$B$237,MATCH(纤芯!G2894,光放段!$C$4:$C$237,0))</f>
        <v>37018201000</v>
      </c>
      <c r="I2894" s="3" t="str">
        <f t="shared" si="226"/>
        <v>济南青岛4号光缆</v>
      </c>
      <c r="J2894" s="3" t="str">
        <f>INDEX(子缆名称!$B$4:$B$29,纤芯!M2894)</f>
        <v>B缆</v>
      </c>
      <c r="K2894" s="3">
        <v>21</v>
      </c>
      <c r="L2894" s="3">
        <f t="shared" si="227"/>
        <v>9</v>
      </c>
      <c r="M2894" s="3">
        <f t="shared" si="228"/>
        <v>2</v>
      </c>
      <c r="N2894" s="3" t="s">
        <v>68</v>
      </c>
      <c r="O2894" s="3">
        <f>COUNTIF([1]局站!$D$4:$D$172,"="&amp;N2894)</f>
        <v>1</v>
      </c>
      <c r="P2894" s="3">
        <v>0</v>
      </c>
      <c r="Q2894" s="3">
        <v>0</v>
      </c>
      <c r="R2894" s="3">
        <v>0</v>
      </c>
      <c r="S2894" s="3" t="s">
        <v>69</v>
      </c>
      <c r="T2894" s="3">
        <f>COUNTIF([1]局站!$D$4:$D$172,"="&amp;S2894)</f>
        <v>1</v>
      </c>
      <c r="U2894" s="3">
        <v>0</v>
      </c>
      <c r="V2894" s="3">
        <v>0</v>
      </c>
      <c r="W2894" s="3">
        <v>0</v>
      </c>
      <c r="X2894" s="3" t="s">
        <v>1215</v>
      </c>
      <c r="Y2894" s="3" t="s">
        <v>880</v>
      </c>
      <c r="Z2894" s="3" t="str">
        <f>INDEX(业务类型!$C$4:$C$8,MATCH(纤芯!Y2894,业务类型!$B$4:$B$8,0))</f>
        <v>IDLE</v>
      </c>
      <c r="AA2894" s="3"/>
    </row>
    <row r="2895" spans="1:27" ht="16.5" x14ac:dyDescent="0.2">
      <c r="A2895" s="3">
        <v>2892</v>
      </c>
      <c r="B2895" s="3">
        <f t="shared" si="224"/>
        <v>37018201022</v>
      </c>
      <c r="C2895" s="3" t="s">
        <v>1166</v>
      </c>
      <c r="D2895" s="3" t="s">
        <v>218</v>
      </c>
      <c r="E2895" s="3" t="str">
        <f>INDEX(光放段!$G$4:$G$237,MATCH(纤芯!G2895,光放段!$C$4:$C$237,0))</f>
        <v>山东二干|济南青岛4号光缆:淄博人民路-潍坊东方路</v>
      </c>
      <c r="F2895" s="3">
        <f>INDEX(光放段!$I$4:$I$237,MATCH(纤芯!H2895,光放段!$B$4:$B$237,0))</f>
        <v>37018200000</v>
      </c>
      <c r="G2895" s="3" t="str">
        <f t="shared" si="225"/>
        <v>山东二干|济南青岛4号光缆:淄博人民路-潍坊东方路</v>
      </c>
      <c r="H2895" s="3">
        <f>INDEX(光放段!$B$4:$B$237,MATCH(纤芯!G2895,光放段!$C$4:$C$237,0))</f>
        <v>37018201000</v>
      </c>
      <c r="I2895" s="3" t="str">
        <f t="shared" si="226"/>
        <v>济南青岛4号光缆</v>
      </c>
      <c r="J2895" s="3" t="str">
        <f>INDEX(子缆名称!$B$4:$B$29,纤芯!M2895)</f>
        <v>B缆</v>
      </c>
      <c r="K2895" s="3">
        <v>22</v>
      </c>
      <c r="L2895" s="3">
        <f t="shared" si="227"/>
        <v>10</v>
      </c>
      <c r="M2895" s="3">
        <f t="shared" si="228"/>
        <v>2</v>
      </c>
      <c r="N2895" s="3" t="s">
        <v>68</v>
      </c>
      <c r="O2895" s="3">
        <f>COUNTIF([1]局站!$D$4:$D$172,"="&amp;N2895)</f>
        <v>1</v>
      </c>
      <c r="P2895" s="3">
        <v>0</v>
      </c>
      <c r="Q2895" s="3">
        <v>0</v>
      </c>
      <c r="R2895" s="3">
        <v>0</v>
      </c>
      <c r="S2895" s="3" t="s">
        <v>69</v>
      </c>
      <c r="T2895" s="3">
        <f>COUNTIF([1]局站!$D$4:$D$172,"="&amp;S2895)</f>
        <v>1</v>
      </c>
      <c r="U2895" s="3">
        <v>0</v>
      </c>
      <c r="V2895" s="3">
        <v>0</v>
      </c>
      <c r="W2895" s="3">
        <v>0</v>
      </c>
      <c r="X2895" s="3" t="s">
        <v>1215</v>
      </c>
      <c r="Y2895" s="3" t="s">
        <v>880</v>
      </c>
      <c r="Z2895" s="3" t="str">
        <f>INDEX(业务类型!$C$4:$C$8,MATCH(纤芯!Y2895,业务类型!$B$4:$B$8,0))</f>
        <v>IDLE</v>
      </c>
      <c r="AA2895" s="3"/>
    </row>
    <row r="2896" spans="1:27" ht="16.5" x14ac:dyDescent="0.2">
      <c r="A2896" s="3">
        <v>2893</v>
      </c>
      <c r="B2896" s="3">
        <f t="shared" si="224"/>
        <v>37018201023</v>
      </c>
      <c r="C2896" s="3" t="s">
        <v>1166</v>
      </c>
      <c r="D2896" s="3" t="s">
        <v>218</v>
      </c>
      <c r="E2896" s="3" t="str">
        <f>INDEX(光放段!$G$4:$G$237,MATCH(纤芯!G2896,光放段!$C$4:$C$237,0))</f>
        <v>山东二干|济南青岛4号光缆:淄博人民路-潍坊东方路</v>
      </c>
      <c r="F2896" s="3">
        <f>INDEX(光放段!$I$4:$I$237,MATCH(纤芯!H2896,光放段!$B$4:$B$237,0))</f>
        <v>37018200000</v>
      </c>
      <c r="G2896" s="3" t="str">
        <f t="shared" si="225"/>
        <v>山东二干|济南青岛4号光缆:淄博人民路-潍坊东方路</v>
      </c>
      <c r="H2896" s="3">
        <f>INDEX(光放段!$B$4:$B$237,MATCH(纤芯!G2896,光放段!$C$4:$C$237,0))</f>
        <v>37018201000</v>
      </c>
      <c r="I2896" s="3" t="str">
        <f t="shared" si="226"/>
        <v>济南青岛4号光缆</v>
      </c>
      <c r="J2896" s="3" t="str">
        <f>INDEX(子缆名称!$B$4:$B$29,纤芯!M2896)</f>
        <v>B缆</v>
      </c>
      <c r="K2896" s="3">
        <v>23</v>
      </c>
      <c r="L2896" s="3">
        <f t="shared" si="227"/>
        <v>11</v>
      </c>
      <c r="M2896" s="3">
        <f t="shared" si="228"/>
        <v>2</v>
      </c>
      <c r="N2896" s="3" t="s">
        <v>68</v>
      </c>
      <c r="O2896" s="3">
        <f>COUNTIF([1]局站!$D$4:$D$172,"="&amp;N2896)</f>
        <v>1</v>
      </c>
      <c r="P2896" s="3">
        <v>0</v>
      </c>
      <c r="Q2896" s="3">
        <v>0</v>
      </c>
      <c r="R2896" s="3">
        <v>0</v>
      </c>
      <c r="S2896" s="3" t="s">
        <v>69</v>
      </c>
      <c r="T2896" s="3">
        <f>COUNTIF([1]局站!$D$4:$D$172,"="&amp;S2896)</f>
        <v>1</v>
      </c>
      <c r="U2896" s="3">
        <v>0</v>
      </c>
      <c r="V2896" s="3">
        <v>0</v>
      </c>
      <c r="W2896" s="3">
        <v>0</v>
      </c>
      <c r="X2896" s="3" t="s">
        <v>1215</v>
      </c>
      <c r="Y2896" s="3" t="s">
        <v>880</v>
      </c>
      <c r="Z2896" s="3" t="str">
        <f>INDEX(业务类型!$C$4:$C$8,MATCH(纤芯!Y2896,业务类型!$B$4:$B$8,0))</f>
        <v>IDLE</v>
      </c>
      <c r="AA2896" s="3"/>
    </row>
    <row r="2897" spans="1:27" ht="16.5" x14ac:dyDescent="0.2">
      <c r="A2897" s="3">
        <v>2894</v>
      </c>
      <c r="B2897" s="3">
        <f t="shared" si="224"/>
        <v>37018201024</v>
      </c>
      <c r="C2897" s="3" t="s">
        <v>1166</v>
      </c>
      <c r="D2897" s="3" t="s">
        <v>218</v>
      </c>
      <c r="E2897" s="3" t="str">
        <f>INDEX(光放段!$G$4:$G$237,MATCH(纤芯!G2897,光放段!$C$4:$C$237,0))</f>
        <v>山东二干|济南青岛4号光缆:淄博人民路-潍坊东方路</v>
      </c>
      <c r="F2897" s="3">
        <f>INDEX(光放段!$I$4:$I$237,MATCH(纤芯!H2897,光放段!$B$4:$B$237,0))</f>
        <v>37018200000</v>
      </c>
      <c r="G2897" s="3" t="str">
        <f t="shared" si="225"/>
        <v>山东二干|济南青岛4号光缆:淄博人民路-潍坊东方路</v>
      </c>
      <c r="H2897" s="3">
        <f>INDEX(光放段!$B$4:$B$237,MATCH(纤芯!G2897,光放段!$C$4:$C$237,0))</f>
        <v>37018201000</v>
      </c>
      <c r="I2897" s="3" t="str">
        <f t="shared" si="226"/>
        <v>济南青岛4号光缆</v>
      </c>
      <c r="J2897" s="3" t="str">
        <f>INDEX(子缆名称!$B$4:$B$29,纤芯!M2897)</f>
        <v>B缆</v>
      </c>
      <c r="K2897" s="3">
        <v>24</v>
      </c>
      <c r="L2897" s="3">
        <f t="shared" si="227"/>
        <v>12</v>
      </c>
      <c r="M2897" s="3">
        <f t="shared" si="228"/>
        <v>2</v>
      </c>
      <c r="N2897" s="3" t="s">
        <v>68</v>
      </c>
      <c r="O2897" s="3">
        <f>COUNTIF([1]局站!$D$4:$D$172,"="&amp;N2897)</f>
        <v>1</v>
      </c>
      <c r="P2897" s="3">
        <v>0</v>
      </c>
      <c r="Q2897" s="3">
        <v>0</v>
      </c>
      <c r="R2897" s="3">
        <v>0</v>
      </c>
      <c r="S2897" s="3" t="s">
        <v>69</v>
      </c>
      <c r="T2897" s="3">
        <f>COUNTIF([1]局站!$D$4:$D$172,"="&amp;S2897)</f>
        <v>1</v>
      </c>
      <c r="U2897" s="3">
        <v>0</v>
      </c>
      <c r="V2897" s="3">
        <v>0</v>
      </c>
      <c r="W2897" s="3">
        <v>0</v>
      </c>
      <c r="X2897" s="3" t="s">
        <v>1215</v>
      </c>
      <c r="Y2897" s="3" t="s">
        <v>880</v>
      </c>
      <c r="Z2897" s="3" t="str">
        <f>INDEX(业务类型!$C$4:$C$8,MATCH(纤芯!Y2897,业务类型!$B$4:$B$8,0))</f>
        <v>IDLE</v>
      </c>
      <c r="AA2897" s="3"/>
    </row>
    <row r="2898" spans="1:27" ht="16.5" x14ac:dyDescent="0.2">
      <c r="A2898" s="3">
        <v>2895</v>
      </c>
      <c r="B2898" s="3">
        <f t="shared" si="224"/>
        <v>37018201025</v>
      </c>
      <c r="C2898" s="3" t="s">
        <v>1166</v>
      </c>
      <c r="D2898" s="3" t="s">
        <v>218</v>
      </c>
      <c r="E2898" s="3" t="str">
        <f>INDEX(光放段!$G$4:$G$237,MATCH(纤芯!G2898,光放段!$C$4:$C$237,0))</f>
        <v>山东二干|济南青岛4号光缆:淄博人民路-潍坊东方路</v>
      </c>
      <c r="F2898" s="3">
        <f>INDEX(光放段!$I$4:$I$237,MATCH(纤芯!H2898,光放段!$B$4:$B$237,0))</f>
        <v>37018200000</v>
      </c>
      <c r="G2898" s="3" t="str">
        <f t="shared" si="225"/>
        <v>山东二干|济南青岛4号光缆:淄博人民路-潍坊东方路</v>
      </c>
      <c r="H2898" s="3">
        <f>INDEX(光放段!$B$4:$B$237,MATCH(纤芯!G2898,光放段!$C$4:$C$237,0))</f>
        <v>37018201000</v>
      </c>
      <c r="I2898" s="3" t="str">
        <f t="shared" si="226"/>
        <v>济南青岛4号光缆</v>
      </c>
      <c r="J2898" s="3" t="str">
        <f>INDEX(子缆名称!$B$4:$B$29,纤芯!M2898)</f>
        <v>C缆</v>
      </c>
      <c r="K2898" s="3">
        <v>25</v>
      </c>
      <c r="L2898" s="3">
        <f t="shared" si="227"/>
        <v>1</v>
      </c>
      <c r="M2898" s="3">
        <f t="shared" si="228"/>
        <v>3</v>
      </c>
      <c r="N2898" s="3" t="s">
        <v>68</v>
      </c>
      <c r="O2898" s="3">
        <f>COUNTIF([1]局站!$D$4:$D$172,"="&amp;N2898)</f>
        <v>1</v>
      </c>
      <c r="P2898" s="3">
        <v>0</v>
      </c>
      <c r="Q2898" s="3">
        <v>0</v>
      </c>
      <c r="R2898" s="3">
        <v>0</v>
      </c>
      <c r="S2898" s="3" t="s">
        <v>69</v>
      </c>
      <c r="T2898" s="3">
        <f>COUNTIF([1]局站!$D$4:$D$172,"="&amp;S2898)</f>
        <v>1</v>
      </c>
      <c r="U2898" s="3">
        <v>0</v>
      </c>
      <c r="V2898" s="3">
        <v>0</v>
      </c>
      <c r="W2898" s="3">
        <v>0</v>
      </c>
      <c r="X2898" s="3" t="s">
        <v>1215</v>
      </c>
      <c r="Y2898" s="3" t="s">
        <v>880</v>
      </c>
      <c r="Z2898" s="3" t="str">
        <f>INDEX(业务类型!$C$4:$C$8,MATCH(纤芯!Y2898,业务类型!$B$4:$B$8,0))</f>
        <v>IDLE</v>
      </c>
      <c r="AA2898" s="3"/>
    </row>
    <row r="2899" spans="1:27" ht="16.5" x14ac:dyDescent="0.2">
      <c r="A2899" s="3">
        <v>2896</v>
      </c>
      <c r="B2899" s="3">
        <f t="shared" si="224"/>
        <v>37018201026</v>
      </c>
      <c r="C2899" s="3" t="s">
        <v>1166</v>
      </c>
      <c r="D2899" s="3" t="s">
        <v>218</v>
      </c>
      <c r="E2899" s="3" t="str">
        <f>INDEX(光放段!$G$4:$G$237,MATCH(纤芯!G2899,光放段!$C$4:$C$237,0))</f>
        <v>山东二干|济南青岛4号光缆:淄博人民路-潍坊东方路</v>
      </c>
      <c r="F2899" s="3">
        <f>INDEX(光放段!$I$4:$I$237,MATCH(纤芯!H2899,光放段!$B$4:$B$237,0))</f>
        <v>37018200000</v>
      </c>
      <c r="G2899" s="3" t="str">
        <f t="shared" si="225"/>
        <v>山东二干|济南青岛4号光缆:淄博人民路-潍坊东方路</v>
      </c>
      <c r="H2899" s="3">
        <f>INDEX(光放段!$B$4:$B$237,MATCH(纤芯!G2899,光放段!$C$4:$C$237,0))</f>
        <v>37018201000</v>
      </c>
      <c r="I2899" s="3" t="str">
        <f t="shared" si="226"/>
        <v>济南青岛4号光缆</v>
      </c>
      <c r="J2899" s="3" t="str">
        <f>INDEX(子缆名称!$B$4:$B$29,纤芯!M2899)</f>
        <v>C缆</v>
      </c>
      <c r="K2899" s="3">
        <v>26</v>
      </c>
      <c r="L2899" s="3">
        <f t="shared" si="227"/>
        <v>2</v>
      </c>
      <c r="M2899" s="3">
        <f t="shared" si="228"/>
        <v>3</v>
      </c>
      <c r="N2899" s="3" t="s">
        <v>68</v>
      </c>
      <c r="O2899" s="3">
        <f>COUNTIF([1]局站!$D$4:$D$172,"="&amp;N2899)</f>
        <v>1</v>
      </c>
      <c r="P2899" s="3">
        <v>0</v>
      </c>
      <c r="Q2899" s="3">
        <v>0</v>
      </c>
      <c r="R2899" s="3">
        <v>0</v>
      </c>
      <c r="S2899" s="3" t="s">
        <v>69</v>
      </c>
      <c r="T2899" s="3">
        <f>COUNTIF([1]局站!$D$4:$D$172,"="&amp;S2899)</f>
        <v>1</v>
      </c>
      <c r="U2899" s="3">
        <v>0</v>
      </c>
      <c r="V2899" s="3">
        <v>0</v>
      </c>
      <c r="W2899" s="3">
        <v>0</v>
      </c>
      <c r="X2899" s="3" t="s">
        <v>1215</v>
      </c>
      <c r="Y2899" s="3" t="s">
        <v>880</v>
      </c>
      <c r="Z2899" s="3" t="str">
        <f>INDEX(业务类型!$C$4:$C$8,MATCH(纤芯!Y2899,业务类型!$B$4:$B$8,0))</f>
        <v>IDLE</v>
      </c>
      <c r="AA2899" s="3"/>
    </row>
    <row r="2900" spans="1:27" ht="16.5" x14ac:dyDescent="0.2">
      <c r="A2900" s="3">
        <v>2897</v>
      </c>
      <c r="B2900" s="3">
        <f t="shared" si="224"/>
        <v>37018201027</v>
      </c>
      <c r="C2900" s="3" t="s">
        <v>1166</v>
      </c>
      <c r="D2900" s="3" t="s">
        <v>218</v>
      </c>
      <c r="E2900" s="3" t="str">
        <f>INDEX(光放段!$G$4:$G$237,MATCH(纤芯!G2900,光放段!$C$4:$C$237,0))</f>
        <v>山东二干|济南青岛4号光缆:淄博人民路-潍坊东方路</v>
      </c>
      <c r="F2900" s="3">
        <f>INDEX(光放段!$I$4:$I$237,MATCH(纤芯!H2900,光放段!$B$4:$B$237,0))</f>
        <v>37018200000</v>
      </c>
      <c r="G2900" s="3" t="str">
        <f t="shared" si="225"/>
        <v>山东二干|济南青岛4号光缆:淄博人民路-潍坊东方路</v>
      </c>
      <c r="H2900" s="3">
        <f>INDEX(光放段!$B$4:$B$237,MATCH(纤芯!G2900,光放段!$C$4:$C$237,0))</f>
        <v>37018201000</v>
      </c>
      <c r="I2900" s="3" t="str">
        <f t="shared" si="226"/>
        <v>济南青岛4号光缆</v>
      </c>
      <c r="J2900" s="3" t="str">
        <f>INDEX(子缆名称!$B$4:$B$29,纤芯!M2900)</f>
        <v>C缆</v>
      </c>
      <c r="K2900" s="3">
        <v>27</v>
      </c>
      <c r="L2900" s="3">
        <f t="shared" si="227"/>
        <v>3</v>
      </c>
      <c r="M2900" s="3">
        <f t="shared" si="228"/>
        <v>3</v>
      </c>
      <c r="N2900" s="3" t="s">
        <v>68</v>
      </c>
      <c r="O2900" s="3">
        <f>COUNTIF([1]局站!$D$4:$D$172,"="&amp;N2900)</f>
        <v>1</v>
      </c>
      <c r="P2900" s="3">
        <v>0</v>
      </c>
      <c r="Q2900" s="3">
        <v>0</v>
      </c>
      <c r="R2900" s="3">
        <v>0</v>
      </c>
      <c r="S2900" s="3" t="s">
        <v>69</v>
      </c>
      <c r="T2900" s="3">
        <f>COUNTIF([1]局站!$D$4:$D$172,"="&amp;S2900)</f>
        <v>1</v>
      </c>
      <c r="U2900" s="3">
        <v>0</v>
      </c>
      <c r="V2900" s="3">
        <v>0</v>
      </c>
      <c r="W2900" s="3">
        <v>0</v>
      </c>
      <c r="X2900" s="3" t="s">
        <v>1215</v>
      </c>
      <c r="Y2900" s="3" t="s">
        <v>880</v>
      </c>
      <c r="Z2900" s="3" t="str">
        <f>INDEX(业务类型!$C$4:$C$8,MATCH(纤芯!Y2900,业务类型!$B$4:$B$8,0))</f>
        <v>IDLE</v>
      </c>
      <c r="AA2900" s="3"/>
    </row>
    <row r="2901" spans="1:27" ht="16.5" x14ac:dyDescent="0.2">
      <c r="A2901" s="3">
        <v>2898</v>
      </c>
      <c r="B2901" s="3">
        <f t="shared" ref="B2901:B2964" si="229">H2901+K2901</f>
        <v>37018201028</v>
      </c>
      <c r="C2901" s="3" t="s">
        <v>1166</v>
      </c>
      <c r="D2901" s="3" t="s">
        <v>218</v>
      </c>
      <c r="E2901" s="3" t="str">
        <f>INDEX(光放段!$G$4:$G$237,MATCH(纤芯!G2901,光放段!$C$4:$C$237,0))</f>
        <v>山东二干|济南青岛4号光缆:淄博人民路-潍坊东方路</v>
      </c>
      <c r="F2901" s="3">
        <f>INDEX(光放段!$I$4:$I$237,MATCH(纤芯!H2901,光放段!$B$4:$B$237,0))</f>
        <v>37018200000</v>
      </c>
      <c r="G2901" s="3" t="str">
        <f t="shared" si="225"/>
        <v>山东二干|济南青岛4号光缆:淄博人民路-潍坊东方路</v>
      </c>
      <c r="H2901" s="3">
        <f>INDEX(光放段!$B$4:$B$237,MATCH(纤芯!G2901,光放段!$C$4:$C$237,0))</f>
        <v>37018201000</v>
      </c>
      <c r="I2901" s="3" t="str">
        <f t="shared" si="226"/>
        <v>济南青岛4号光缆</v>
      </c>
      <c r="J2901" s="3" t="str">
        <f>INDEX(子缆名称!$B$4:$B$29,纤芯!M2901)</f>
        <v>C缆</v>
      </c>
      <c r="K2901" s="3">
        <v>28</v>
      </c>
      <c r="L2901" s="3">
        <f t="shared" si="227"/>
        <v>4</v>
      </c>
      <c r="M2901" s="3">
        <f t="shared" si="228"/>
        <v>3</v>
      </c>
      <c r="N2901" s="3" t="s">
        <v>68</v>
      </c>
      <c r="O2901" s="3">
        <f>COUNTIF([1]局站!$D$4:$D$172,"="&amp;N2901)</f>
        <v>1</v>
      </c>
      <c r="P2901" s="3">
        <v>0</v>
      </c>
      <c r="Q2901" s="3">
        <v>0</v>
      </c>
      <c r="R2901" s="3">
        <v>0</v>
      </c>
      <c r="S2901" s="3" t="s">
        <v>69</v>
      </c>
      <c r="T2901" s="3">
        <f>COUNTIF([1]局站!$D$4:$D$172,"="&amp;S2901)</f>
        <v>1</v>
      </c>
      <c r="U2901" s="3">
        <v>0</v>
      </c>
      <c r="V2901" s="3">
        <v>0</v>
      </c>
      <c r="W2901" s="3">
        <v>0</v>
      </c>
      <c r="X2901" s="3" t="s">
        <v>1215</v>
      </c>
      <c r="Y2901" s="3" t="s">
        <v>880</v>
      </c>
      <c r="Z2901" s="3" t="str">
        <f>INDEX(业务类型!$C$4:$C$8,MATCH(纤芯!Y2901,业务类型!$B$4:$B$8,0))</f>
        <v>IDLE</v>
      </c>
      <c r="AA2901" s="3"/>
    </row>
    <row r="2902" spans="1:27" ht="16.5" x14ac:dyDescent="0.2">
      <c r="A2902" s="3">
        <v>2899</v>
      </c>
      <c r="B2902" s="3">
        <f t="shared" si="229"/>
        <v>37018301001</v>
      </c>
      <c r="C2902" s="3" t="s">
        <v>1166</v>
      </c>
      <c r="D2902" s="3" t="s">
        <v>218</v>
      </c>
      <c r="E2902" s="3" t="str">
        <f>INDEX(光放段!$G$4:$G$237,MATCH(纤芯!G2902,光放段!$C$4:$C$237,0))</f>
        <v>山东二干|济南青岛4号光缆:潍坊东方路-青岛振华路</v>
      </c>
      <c r="F2902" s="3">
        <f>INDEX(光放段!$I$4:$I$237,MATCH(纤芯!H2902,光放段!$B$4:$B$237,0))</f>
        <v>37018300000</v>
      </c>
      <c r="G2902" s="3" t="str">
        <f t="shared" si="225"/>
        <v>山东二干|济南青岛4号光缆:潍坊东方路-高密火车站</v>
      </c>
      <c r="H2902" s="3">
        <f>INDEX(光放段!$B$4:$B$237,MATCH(纤芯!G2902,光放段!$C$4:$C$237,0))</f>
        <v>37018301000</v>
      </c>
      <c r="I2902" s="3" t="str">
        <f t="shared" si="226"/>
        <v>济南青岛4号光缆</v>
      </c>
      <c r="J2902" s="3" t="str">
        <f>INDEX(子缆名称!$B$4:$B$29,纤芯!M2902)</f>
        <v>A缆</v>
      </c>
      <c r="K2902" s="3">
        <v>1</v>
      </c>
      <c r="L2902" s="3">
        <f t="shared" si="227"/>
        <v>1</v>
      </c>
      <c r="M2902" s="3">
        <f t="shared" si="228"/>
        <v>1</v>
      </c>
      <c r="N2902" s="3" t="s">
        <v>69</v>
      </c>
      <c r="O2902" s="3">
        <f>COUNTIF([1]局站!$D$4:$D$172,"="&amp;N2902)</f>
        <v>1</v>
      </c>
      <c r="P2902" s="3">
        <v>0</v>
      </c>
      <c r="Q2902" s="3">
        <v>0</v>
      </c>
      <c r="R2902" s="3">
        <v>0</v>
      </c>
      <c r="S2902" s="3" t="s">
        <v>70</v>
      </c>
      <c r="T2902" s="3">
        <f>COUNTIF([1]局站!$D$4:$D$172,"="&amp;S2902)</f>
        <v>1</v>
      </c>
      <c r="U2902" s="3">
        <v>0</v>
      </c>
      <c r="V2902" s="3">
        <v>0</v>
      </c>
      <c r="W2902" s="3">
        <v>0</v>
      </c>
      <c r="X2902" s="3" t="s">
        <v>1215</v>
      </c>
      <c r="Y2902" s="3" t="s">
        <v>881</v>
      </c>
      <c r="Z2902" s="3" t="str">
        <f>INDEX(业务类型!$C$4:$C$8,MATCH(纤芯!Y2902,业务类型!$B$4:$B$8,0))</f>
        <v>OTHER</v>
      </c>
      <c r="AA2902" s="3" t="s">
        <v>882</v>
      </c>
    </row>
    <row r="2903" spans="1:27" ht="16.5" x14ac:dyDescent="0.2">
      <c r="A2903" s="3">
        <v>2900</v>
      </c>
      <c r="B2903" s="3">
        <f t="shared" si="229"/>
        <v>37018301002</v>
      </c>
      <c r="C2903" s="3" t="s">
        <v>1166</v>
      </c>
      <c r="D2903" s="3" t="s">
        <v>218</v>
      </c>
      <c r="E2903" s="3" t="str">
        <f>INDEX(光放段!$G$4:$G$237,MATCH(纤芯!G2903,光放段!$C$4:$C$237,0))</f>
        <v>山东二干|济南青岛4号光缆:潍坊东方路-青岛振华路</v>
      </c>
      <c r="F2903" s="3">
        <f>INDEX(光放段!$I$4:$I$237,MATCH(纤芯!H2903,光放段!$B$4:$B$237,0))</f>
        <v>37018300000</v>
      </c>
      <c r="G2903" s="3" t="str">
        <f t="shared" si="225"/>
        <v>山东二干|济南青岛4号光缆:潍坊东方路-高密火车站</v>
      </c>
      <c r="H2903" s="3">
        <f>INDEX(光放段!$B$4:$B$237,MATCH(纤芯!G2903,光放段!$C$4:$C$237,0))</f>
        <v>37018301000</v>
      </c>
      <c r="I2903" s="3" t="str">
        <f t="shared" si="226"/>
        <v>济南青岛4号光缆</v>
      </c>
      <c r="J2903" s="3" t="str">
        <f>INDEX(子缆名称!$B$4:$B$29,纤芯!M2903)</f>
        <v>A缆</v>
      </c>
      <c r="K2903" s="3">
        <v>2</v>
      </c>
      <c r="L2903" s="3">
        <f t="shared" si="227"/>
        <v>2</v>
      </c>
      <c r="M2903" s="3">
        <f t="shared" si="228"/>
        <v>1</v>
      </c>
      <c r="N2903" s="3" t="s">
        <v>69</v>
      </c>
      <c r="O2903" s="3">
        <f>COUNTIF([1]局站!$D$4:$D$172,"="&amp;N2903)</f>
        <v>1</v>
      </c>
      <c r="P2903" s="3">
        <v>0</v>
      </c>
      <c r="Q2903" s="3">
        <v>0</v>
      </c>
      <c r="R2903" s="3">
        <v>0</v>
      </c>
      <c r="S2903" s="3" t="s">
        <v>70</v>
      </c>
      <c r="T2903" s="3">
        <f>COUNTIF([1]局站!$D$4:$D$172,"="&amp;S2903)</f>
        <v>1</v>
      </c>
      <c r="U2903" s="3">
        <v>0</v>
      </c>
      <c r="V2903" s="3">
        <v>0</v>
      </c>
      <c r="W2903" s="3">
        <v>0</v>
      </c>
      <c r="X2903" s="3" t="s">
        <v>1215</v>
      </c>
      <c r="Y2903" s="3" t="s">
        <v>881</v>
      </c>
      <c r="Z2903" s="3" t="str">
        <f>INDEX(业务类型!$C$4:$C$8,MATCH(纤芯!Y2903,业务类型!$B$4:$B$8,0))</f>
        <v>OTHER</v>
      </c>
      <c r="AA2903" s="3" t="s">
        <v>882</v>
      </c>
    </row>
    <row r="2904" spans="1:27" ht="16.5" x14ac:dyDescent="0.2">
      <c r="A2904" s="3">
        <v>2901</v>
      </c>
      <c r="B2904" s="3">
        <f t="shared" si="229"/>
        <v>37018301003</v>
      </c>
      <c r="C2904" s="3" t="s">
        <v>1166</v>
      </c>
      <c r="D2904" s="3" t="s">
        <v>218</v>
      </c>
      <c r="E2904" s="3" t="str">
        <f>INDEX(光放段!$G$4:$G$237,MATCH(纤芯!G2904,光放段!$C$4:$C$237,0))</f>
        <v>山东二干|济南青岛4号光缆:潍坊东方路-青岛振华路</v>
      </c>
      <c r="F2904" s="3">
        <f>INDEX(光放段!$I$4:$I$237,MATCH(纤芯!H2904,光放段!$B$4:$B$237,0))</f>
        <v>37018300000</v>
      </c>
      <c r="G2904" s="3" t="str">
        <f t="shared" si="225"/>
        <v>山东二干|济南青岛4号光缆:潍坊东方路-高密火车站</v>
      </c>
      <c r="H2904" s="3">
        <f>INDEX(光放段!$B$4:$B$237,MATCH(纤芯!G2904,光放段!$C$4:$C$237,0))</f>
        <v>37018301000</v>
      </c>
      <c r="I2904" s="3" t="str">
        <f t="shared" si="226"/>
        <v>济南青岛4号光缆</v>
      </c>
      <c r="J2904" s="3" t="str">
        <f>INDEX(子缆名称!$B$4:$B$29,纤芯!M2904)</f>
        <v>A缆</v>
      </c>
      <c r="K2904" s="3">
        <v>3</v>
      </c>
      <c r="L2904" s="3">
        <f t="shared" si="227"/>
        <v>3</v>
      </c>
      <c r="M2904" s="3">
        <f t="shared" si="228"/>
        <v>1</v>
      </c>
      <c r="N2904" s="3" t="s">
        <v>69</v>
      </c>
      <c r="O2904" s="3">
        <f>COUNTIF([1]局站!$D$4:$D$172,"="&amp;N2904)</f>
        <v>1</v>
      </c>
      <c r="P2904" s="3">
        <v>0</v>
      </c>
      <c r="Q2904" s="3">
        <v>0</v>
      </c>
      <c r="R2904" s="3">
        <v>0</v>
      </c>
      <c r="S2904" s="3" t="s">
        <v>70</v>
      </c>
      <c r="T2904" s="3">
        <f>COUNTIF([1]局站!$D$4:$D$172,"="&amp;S2904)</f>
        <v>1</v>
      </c>
      <c r="U2904" s="3">
        <v>0</v>
      </c>
      <c r="V2904" s="3">
        <v>0</v>
      </c>
      <c r="W2904" s="3">
        <v>0</v>
      </c>
      <c r="X2904" s="3" t="s">
        <v>1215</v>
      </c>
      <c r="Y2904" s="3" t="s">
        <v>880</v>
      </c>
      <c r="Z2904" s="3" t="str">
        <f>INDEX(业务类型!$C$4:$C$8,MATCH(纤芯!Y2904,业务类型!$B$4:$B$8,0))</f>
        <v>IDLE</v>
      </c>
      <c r="AA2904" s="3"/>
    </row>
    <row r="2905" spans="1:27" ht="16.5" x14ac:dyDescent="0.2">
      <c r="A2905" s="3">
        <v>2902</v>
      </c>
      <c r="B2905" s="3">
        <f t="shared" si="229"/>
        <v>37018301004</v>
      </c>
      <c r="C2905" s="3" t="s">
        <v>1166</v>
      </c>
      <c r="D2905" s="3" t="s">
        <v>218</v>
      </c>
      <c r="E2905" s="3" t="str">
        <f>INDEX(光放段!$G$4:$G$237,MATCH(纤芯!G2905,光放段!$C$4:$C$237,0))</f>
        <v>山东二干|济南青岛4号光缆:潍坊东方路-青岛振华路</v>
      </c>
      <c r="F2905" s="3">
        <f>INDEX(光放段!$I$4:$I$237,MATCH(纤芯!H2905,光放段!$B$4:$B$237,0))</f>
        <v>37018300000</v>
      </c>
      <c r="G2905" s="3" t="str">
        <f t="shared" si="225"/>
        <v>山东二干|济南青岛4号光缆:潍坊东方路-高密火车站</v>
      </c>
      <c r="H2905" s="3">
        <f>INDEX(光放段!$B$4:$B$237,MATCH(纤芯!G2905,光放段!$C$4:$C$237,0))</f>
        <v>37018301000</v>
      </c>
      <c r="I2905" s="3" t="str">
        <f t="shared" si="226"/>
        <v>济南青岛4号光缆</v>
      </c>
      <c r="J2905" s="3" t="str">
        <f>INDEX(子缆名称!$B$4:$B$29,纤芯!M2905)</f>
        <v>A缆</v>
      </c>
      <c r="K2905" s="3">
        <v>4</v>
      </c>
      <c r="L2905" s="3">
        <f t="shared" si="227"/>
        <v>4</v>
      </c>
      <c r="M2905" s="3">
        <f t="shared" si="228"/>
        <v>1</v>
      </c>
      <c r="N2905" s="3" t="s">
        <v>69</v>
      </c>
      <c r="O2905" s="3">
        <f>COUNTIF([1]局站!$D$4:$D$172,"="&amp;N2905)</f>
        <v>1</v>
      </c>
      <c r="P2905" s="3">
        <v>0</v>
      </c>
      <c r="Q2905" s="3">
        <v>0</v>
      </c>
      <c r="R2905" s="3">
        <v>0</v>
      </c>
      <c r="S2905" s="3" t="s">
        <v>70</v>
      </c>
      <c r="T2905" s="3">
        <f>COUNTIF([1]局站!$D$4:$D$172,"="&amp;S2905)</f>
        <v>1</v>
      </c>
      <c r="U2905" s="3">
        <v>0</v>
      </c>
      <c r="V2905" s="3">
        <v>0</v>
      </c>
      <c r="W2905" s="3">
        <v>0</v>
      </c>
      <c r="X2905" s="3" t="s">
        <v>1215</v>
      </c>
      <c r="Y2905" s="3" t="s">
        <v>880</v>
      </c>
      <c r="Z2905" s="3" t="str">
        <f>INDEX(业务类型!$C$4:$C$8,MATCH(纤芯!Y2905,业务类型!$B$4:$B$8,0))</f>
        <v>IDLE</v>
      </c>
      <c r="AA2905" s="3"/>
    </row>
    <row r="2906" spans="1:27" ht="16.5" x14ac:dyDescent="0.2">
      <c r="A2906" s="3">
        <v>2903</v>
      </c>
      <c r="B2906" s="3">
        <f t="shared" si="229"/>
        <v>37018301005</v>
      </c>
      <c r="C2906" s="3" t="s">
        <v>1166</v>
      </c>
      <c r="D2906" s="3" t="s">
        <v>218</v>
      </c>
      <c r="E2906" s="3" t="str">
        <f>INDEX(光放段!$G$4:$G$237,MATCH(纤芯!G2906,光放段!$C$4:$C$237,0))</f>
        <v>山东二干|济南青岛4号光缆:潍坊东方路-青岛振华路</v>
      </c>
      <c r="F2906" s="3">
        <f>INDEX(光放段!$I$4:$I$237,MATCH(纤芯!H2906,光放段!$B$4:$B$237,0))</f>
        <v>37018300000</v>
      </c>
      <c r="G2906" s="3" t="str">
        <f t="shared" si="225"/>
        <v>山东二干|济南青岛4号光缆:潍坊东方路-高密火车站</v>
      </c>
      <c r="H2906" s="3">
        <f>INDEX(光放段!$B$4:$B$237,MATCH(纤芯!G2906,光放段!$C$4:$C$237,0))</f>
        <v>37018301000</v>
      </c>
      <c r="I2906" s="3" t="str">
        <f t="shared" si="226"/>
        <v>济南青岛4号光缆</v>
      </c>
      <c r="J2906" s="3" t="str">
        <f>INDEX(子缆名称!$B$4:$B$29,纤芯!M2906)</f>
        <v>A缆</v>
      </c>
      <c r="K2906" s="3">
        <v>5</v>
      </c>
      <c r="L2906" s="3">
        <f t="shared" si="227"/>
        <v>5</v>
      </c>
      <c r="M2906" s="3">
        <f t="shared" si="228"/>
        <v>1</v>
      </c>
      <c r="N2906" s="3" t="s">
        <v>69</v>
      </c>
      <c r="O2906" s="3">
        <f>COUNTIF([1]局站!$D$4:$D$172,"="&amp;N2906)</f>
        <v>1</v>
      </c>
      <c r="P2906" s="3">
        <v>0</v>
      </c>
      <c r="Q2906" s="3">
        <v>0</v>
      </c>
      <c r="R2906" s="3">
        <v>0</v>
      </c>
      <c r="S2906" s="3" t="s">
        <v>70</v>
      </c>
      <c r="T2906" s="3">
        <f>COUNTIF([1]局站!$D$4:$D$172,"="&amp;S2906)</f>
        <v>1</v>
      </c>
      <c r="U2906" s="3">
        <v>0</v>
      </c>
      <c r="V2906" s="3">
        <v>0</v>
      </c>
      <c r="W2906" s="3">
        <v>0</v>
      </c>
      <c r="X2906" s="3" t="s">
        <v>1215</v>
      </c>
      <c r="Y2906" s="3" t="s">
        <v>880</v>
      </c>
      <c r="Z2906" s="3" t="str">
        <f>INDEX(业务类型!$C$4:$C$8,MATCH(纤芯!Y2906,业务类型!$B$4:$B$8,0))</f>
        <v>IDLE</v>
      </c>
      <c r="AA2906" s="3"/>
    </row>
    <row r="2907" spans="1:27" ht="16.5" x14ac:dyDescent="0.2">
      <c r="A2907" s="3">
        <v>2904</v>
      </c>
      <c r="B2907" s="3">
        <f t="shared" si="229"/>
        <v>37018301006</v>
      </c>
      <c r="C2907" s="3" t="s">
        <v>1166</v>
      </c>
      <c r="D2907" s="3" t="s">
        <v>218</v>
      </c>
      <c r="E2907" s="3" t="str">
        <f>INDEX(光放段!$G$4:$G$237,MATCH(纤芯!G2907,光放段!$C$4:$C$237,0))</f>
        <v>山东二干|济南青岛4号光缆:潍坊东方路-青岛振华路</v>
      </c>
      <c r="F2907" s="3">
        <f>INDEX(光放段!$I$4:$I$237,MATCH(纤芯!H2907,光放段!$B$4:$B$237,0))</f>
        <v>37018300000</v>
      </c>
      <c r="G2907" s="3" t="str">
        <f t="shared" si="225"/>
        <v>山东二干|济南青岛4号光缆:潍坊东方路-高密火车站</v>
      </c>
      <c r="H2907" s="3">
        <f>INDEX(光放段!$B$4:$B$237,MATCH(纤芯!G2907,光放段!$C$4:$C$237,0))</f>
        <v>37018301000</v>
      </c>
      <c r="I2907" s="3" t="str">
        <f t="shared" si="226"/>
        <v>济南青岛4号光缆</v>
      </c>
      <c r="J2907" s="3" t="str">
        <f>INDEX(子缆名称!$B$4:$B$29,纤芯!M2907)</f>
        <v>A缆</v>
      </c>
      <c r="K2907" s="3">
        <v>6</v>
      </c>
      <c r="L2907" s="3">
        <f t="shared" si="227"/>
        <v>6</v>
      </c>
      <c r="M2907" s="3">
        <f t="shared" si="228"/>
        <v>1</v>
      </c>
      <c r="N2907" s="3" t="s">
        <v>69</v>
      </c>
      <c r="O2907" s="3">
        <f>COUNTIF([1]局站!$D$4:$D$172,"="&amp;N2907)</f>
        <v>1</v>
      </c>
      <c r="P2907" s="3">
        <v>0</v>
      </c>
      <c r="Q2907" s="3">
        <v>0</v>
      </c>
      <c r="R2907" s="3">
        <v>0</v>
      </c>
      <c r="S2907" s="3" t="s">
        <v>70</v>
      </c>
      <c r="T2907" s="3">
        <f>COUNTIF([1]局站!$D$4:$D$172,"="&amp;S2907)</f>
        <v>1</v>
      </c>
      <c r="U2907" s="3">
        <v>0</v>
      </c>
      <c r="V2907" s="3">
        <v>0</v>
      </c>
      <c r="W2907" s="3">
        <v>0</v>
      </c>
      <c r="X2907" s="3" t="s">
        <v>1215</v>
      </c>
      <c r="Y2907" s="3" t="s">
        <v>880</v>
      </c>
      <c r="Z2907" s="3" t="str">
        <f>INDEX(业务类型!$C$4:$C$8,MATCH(纤芯!Y2907,业务类型!$B$4:$B$8,0))</f>
        <v>IDLE</v>
      </c>
      <c r="AA2907" s="3"/>
    </row>
    <row r="2908" spans="1:27" ht="16.5" x14ac:dyDescent="0.2">
      <c r="A2908" s="3">
        <v>2905</v>
      </c>
      <c r="B2908" s="3">
        <f t="shared" si="229"/>
        <v>37018301007</v>
      </c>
      <c r="C2908" s="3" t="s">
        <v>1166</v>
      </c>
      <c r="D2908" s="3" t="s">
        <v>218</v>
      </c>
      <c r="E2908" s="3" t="str">
        <f>INDEX(光放段!$G$4:$G$237,MATCH(纤芯!G2908,光放段!$C$4:$C$237,0))</f>
        <v>山东二干|济南青岛4号光缆:潍坊东方路-青岛振华路</v>
      </c>
      <c r="F2908" s="3">
        <f>INDEX(光放段!$I$4:$I$237,MATCH(纤芯!H2908,光放段!$B$4:$B$237,0))</f>
        <v>37018300000</v>
      </c>
      <c r="G2908" s="3" t="str">
        <f t="shared" si="225"/>
        <v>山东二干|济南青岛4号光缆:潍坊东方路-高密火车站</v>
      </c>
      <c r="H2908" s="3">
        <f>INDEX(光放段!$B$4:$B$237,MATCH(纤芯!G2908,光放段!$C$4:$C$237,0))</f>
        <v>37018301000</v>
      </c>
      <c r="I2908" s="3" t="str">
        <f t="shared" si="226"/>
        <v>济南青岛4号光缆</v>
      </c>
      <c r="J2908" s="3" t="str">
        <f>INDEX(子缆名称!$B$4:$B$29,纤芯!M2908)</f>
        <v>A缆</v>
      </c>
      <c r="K2908" s="3">
        <v>7</v>
      </c>
      <c r="L2908" s="3">
        <f t="shared" si="227"/>
        <v>7</v>
      </c>
      <c r="M2908" s="3">
        <f t="shared" si="228"/>
        <v>1</v>
      </c>
      <c r="N2908" s="3" t="s">
        <v>69</v>
      </c>
      <c r="O2908" s="3">
        <f>COUNTIF([1]局站!$D$4:$D$172,"="&amp;N2908)</f>
        <v>1</v>
      </c>
      <c r="P2908" s="3">
        <v>0</v>
      </c>
      <c r="Q2908" s="3">
        <v>0</v>
      </c>
      <c r="R2908" s="3">
        <v>0</v>
      </c>
      <c r="S2908" s="3" t="s">
        <v>70</v>
      </c>
      <c r="T2908" s="3">
        <f>COUNTIF([1]局站!$D$4:$D$172,"="&amp;S2908)</f>
        <v>1</v>
      </c>
      <c r="U2908" s="3">
        <v>0</v>
      </c>
      <c r="V2908" s="3">
        <v>0</v>
      </c>
      <c r="W2908" s="3">
        <v>0</v>
      </c>
      <c r="X2908" s="3" t="s">
        <v>1215</v>
      </c>
      <c r="Y2908" s="3" t="s">
        <v>880</v>
      </c>
      <c r="Z2908" s="3" t="str">
        <f>INDEX(业务类型!$C$4:$C$8,MATCH(纤芯!Y2908,业务类型!$B$4:$B$8,0))</f>
        <v>IDLE</v>
      </c>
      <c r="AA2908" s="3"/>
    </row>
    <row r="2909" spans="1:27" ht="16.5" x14ac:dyDescent="0.2">
      <c r="A2909" s="3">
        <v>2906</v>
      </c>
      <c r="B2909" s="3">
        <f t="shared" si="229"/>
        <v>37018301008</v>
      </c>
      <c r="C2909" s="3" t="s">
        <v>1166</v>
      </c>
      <c r="D2909" s="3" t="s">
        <v>218</v>
      </c>
      <c r="E2909" s="3" t="str">
        <f>INDEX(光放段!$G$4:$G$237,MATCH(纤芯!G2909,光放段!$C$4:$C$237,0))</f>
        <v>山东二干|济南青岛4号光缆:潍坊东方路-青岛振华路</v>
      </c>
      <c r="F2909" s="3">
        <f>INDEX(光放段!$I$4:$I$237,MATCH(纤芯!H2909,光放段!$B$4:$B$237,0))</f>
        <v>37018300000</v>
      </c>
      <c r="G2909" s="3" t="str">
        <f t="shared" si="225"/>
        <v>山东二干|济南青岛4号光缆:潍坊东方路-高密火车站</v>
      </c>
      <c r="H2909" s="3">
        <f>INDEX(光放段!$B$4:$B$237,MATCH(纤芯!G2909,光放段!$C$4:$C$237,0))</f>
        <v>37018301000</v>
      </c>
      <c r="I2909" s="3" t="str">
        <f t="shared" si="226"/>
        <v>济南青岛4号光缆</v>
      </c>
      <c r="J2909" s="3" t="str">
        <f>INDEX(子缆名称!$B$4:$B$29,纤芯!M2909)</f>
        <v>A缆</v>
      </c>
      <c r="K2909" s="3">
        <v>8</v>
      </c>
      <c r="L2909" s="3">
        <f t="shared" si="227"/>
        <v>8</v>
      </c>
      <c r="M2909" s="3">
        <f t="shared" si="228"/>
        <v>1</v>
      </c>
      <c r="N2909" s="3" t="s">
        <v>69</v>
      </c>
      <c r="O2909" s="3">
        <f>COUNTIF([1]局站!$D$4:$D$172,"="&amp;N2909)</f>
        <v>1</v>
      </c>
      <c r="P2909" s="3">
        <v>0</v>
      </c>
      <c r="Q2909" s="3">
        <v>0</v>
      </c>
      <c r="R2909" s="3">
        <v>0</v>
      </c>
      <c r="S2909" s="3" t="s">
        <v>70</v>
      </c>
      <c r="T2909" s="3">
        <f>COUNTIF([1]局站!$D$4:$D$172,"="&amp;S2909)</f>
        <v>1</v>
      </c>
      <c r="U2909" s="3">
        <v>0</v>
      </c>
      <c r="V2909" s="3">
        <v>0</v>
      </c>
      <c r="W2909" s="3">
        <v>0</v>
      </c>
      <c r="X2909" s="3" t="s">
        <v>1215</v>
      </c>
      <c r="Y2909" s="3" t="s">
        <v>880</v>
      </c>
      <c r="Z2909" s="3" t="str">
        <f>INDEX(业务类型!$C$4:$C$8,MATCH(纤芯!Y2909,业务类型!$B$4:$B$8,0))</f>
        <v>IDLE</v>
      </c>
      <c r="AA2909" s="3"/>
    </row>
    <row r="2910" spans="1:27" ht="16.5" x14ac:dyDescent="0.2">
      <c r="A2910" s="3">
        <v>2907</v>
      </c>
      <c r="B2910" s="3">
        <f t="shared" si="229"/>
        <v>37018301009</v>
      </c>
      <c r="C2910" s="3" t="s">
        <v>1166</v>
      </c>
      <c r="D2910" s="3" t="s">
        <v>218</v>
      </c>
      <c r="E2910" s="3" t="str">
        <f>INDEX(光放段!$G$4:$G$237,MATCH(纤芯!G2910,光放段!$C$4:$C$237,0))</f>
        <v>山东二干|济南青岛4号光缆:潍坊东方路-青岛振华路</v>
      </c>
      <c r="F2910" s="3">
        <f>INDEX(光放段!$I$4:$I$237,MATCH(纤芯!H2910,光放段!$B$4:$B$237,0))</f>
        <v>37018300000</v>
      </c>
      <c r="G2910" s="3" t="str">
        <f t="shared" si="225"/>
        <v>山东二干|济南青岛4号光缆:潍坊东方路-高密火车站</v>
      </c>
      <c r="H2910" s="3">
        <f>INDEX(光放段!$B$4:$B$237,MATCH(纤芯!G2910,光放段!$C$4:$C$237,0))</f>
        <v>37018301000</v>
      </c>
      <c r="I2910" s="3" t="str">
        <f t="shared" si="226"/>
        <v>济南青岛4号光缆</v>
      </c>
      <c r="J2910" s="3" t="str">
        <f>INDEX(子缆名称!$B$4:$B$29,纤芯!M2910)</f>
        <v>A缆</v>
      </c>
      <c r="K2910" s="3">
        <v>9</v>
      </c>
      <c r="L2910" s="3">
        <f t="shared" si="227"/>
        <v>9</v>
      </c>
      <c r="M2910" s="3">
        <f t="shared" si="228"/>
        <v>1</v>
      </c>
      <c r="N2910" s="3" t="s">
        <v>69</v>
      </c>
      <c r="O2910" s="3">
        <f>COUNTIF([1]局站!$D$4:$D$172,"="&amp;N2910)</f>
        <v>1</v>
      </c>
      <c r="P2910" s="3">
        <v>0</v>
      </c>
      <c r="Q2910" s="3">
        <v>0</v>
      </c>
      <c r="R2910" s="3">
        <v>0</v>
      </c>
      <c r="S2910" s="3" t="s">
        <v>70</v>
      </c>
      <c r="T2910" s="3">
        <f>COUNTIF([1]局站!$D$4:$D$172,"="&amp;S2910)</f>
        <v>1</v>
      </c>
      <c r="U2910" s="3">
        <v>0</v>
      </c>
      <c r="V2910" s="3">
        <v>0</v>
      </c>
      <c r="W2910" s="3">
        <v>0</v>
      </c>
      <c r="X2910" s="3" t="s">
        <v>1215</v>
      </c>
      <c r="Y2910" s="3" t="s">
        <v>854</v>
      </c>
      <c r="Z2910" s="3" t="str">
        <f>INDEX(业务类型!$C$4:$C$8,MATCH(纤芯!Y2910,业务类型!$B$4:$B$8,0))</f>
        <v>LOCAL</v>
      </c>
      <c r="AA2910" s="3" t="s">
        <v>879</v>
      </c>
    </row>
    <row r="2911" spans="1:27" ht="16.5" x14ac:dyDescent="0.2">
      <c r="A2911" s="3">
        <v>2908</v>
      </c>
      <c r="B2911" s="3">
        <f t="shared" si="229"/>
        <v>37018301010</v>
      </c>
      <c r="C2911" s="3" t="s">
        <v>1166</v>
      </c>
      <c r="D2911" s="3" t="s">
        <v>218</v>
      </c>
      <c r="E2911" s="3" t="str">
        <f>INDEX(光放段!$G$4:$G$237,MATCH(纤芯!G2911,光放段!$C$4:$C$237,0))</f>
        <v>山东二干|济南青岛4号光缆:潍坊东方路-青岛振华路</v>
      </c>
      <c r="F2911" s="3">
        <f>INDEX(光放段!$I$4:$I$237,MATCH(纤芯!H2911,光放段!$B$4:$B$237,0))</f>
        <v>37018300000</v>
      </c>
      <c r="G2911" s="3" t="str">
        <f t="shared" si="225"/>
        <v>山东二干|济南青岛4号光缆:潍坊东方路-高密火车站</v>
      </c>
      <c r="H2911" s="3">
        <f>INDEX(光放段!$B$4:$B$237,MATCH(纤芯!G2911,光放段!$C$4:$C$237,0))</f>
        <v>37018301000</v>
      </c>
      <c r="I2911" s="3" t="str">
        <f t="shared" si="226"/>
        <v>济南青岛4号光缆</v>
      </c>
      <c r="J2911" s="3" t="str">
        <f>INDEX(子缆名称!$B$4:$B$29,纤芯!M2911)</f>
        <v>A缆</v>
      </c>
      <c r="K2911" s="3">
        <v>10</v>
      </c>
      <c r="L2911" s="3">
        <f t="shared" si="227"/>
        <v>10</v>
      </c>
      <c r="M2911" s="3">
        <f t="shared" si="228"/>
        <v>1</v>
      </c>
      <c r="N2911" s="3" t="s">
        <v>69</v>
      </c>
      <c r="O2911" s="3">
        <f>COUNTIF([1]局站!$D$4:$D$172,"="&amp;N2911)</f>
        <v>1</v>
      </c>
      <c r="P2911" s="3">
        <v>0</v>
      </c>
      <c r="Q2911" s="3">
        <v>0</v>
      </c>
      <c r="R2911" s="3">
        <v>0</v>
      </c>
      <c r="S2911" s="3" t="s">
        <v>70</v>
      </c>
      <c r="T2911" s="3">
        <f>COUNTIF([1]局站!$D$4:$D$172,"="&amp;S2911)</f>
        <v>1</v>
      </c>
      <c r="U2911" s="3">
        <v>0</v>
      </c>
      <c r="V2911" s="3">
        <v>0</v>
      </c>
      <c r="W2911" s="3">
        <v>0</v>
      </c>
      <c r="X2911" s="3" t="s">
        <v>1215</v>
      </c>
      <c r="Y2911" s="3" t="s">
        <v>854</v>
      </c>
      <c r="Z2911" s="3" t="str">
        <f>INDEX(业务类型!$C$4:$C$8,MATCH(纤芯!Y2911,业务类型!$B$4:$B$8,0))</f>
        <v>LOCAL</v>
      </c>
      <c r="AA2911" s="3" t="s">
        <v>879</v>
      </c>
    </row>
    <row r="2912" spans="1:27" ht="16.5" x14ac:dyDescent="0.2">
      <c r="A2912" s="3">
        <v>2909</v>
      </c>
      <c r="B2912" s="3">
        <f t="shared" si="229"/>
        <v>37018301011</v>
      </c>
      <c r="C2912" s="3" t="s">
        <v>1166</v>
      </c>
      <c r="D2912" s="3" t="s">
        <v>218</v>
      </c>
      <c r="E2912" s="3" t="str">
        <f>INDEX(光放段!$G$4:$G$237,MATCH(纤芯!G2912,光放段!$C$4:$C$237,0))</f>
        <v>山东二干|济南青岛4号光缆:潍坊东方路-青岛振华路</v>
      </c>
      <c r="F2912" s="3">
        <f>INDEX(光放段!$I$4:$I$237,MATCH(纤芯!H2912,光放段!$B$4:$B$237,0))</f>
        <v>37018300000</v>
      </c>
      <c r="G2912" s="3" t="str">
        <f t="shared" si="225"/>
        <v>山东二干|济南青岛4号光缆:潍坊东方路-高密火车站</v>
      </c>
      <c r="H2912" s="3">
        <f>INDEX(光放段!$B$4:$B$237,MATCH(纤芯!G2912,光放段!$C$4:$C$237,0))</f>
        <v>37018301000</v>
      </c>
      <c r="I2912" s="3" t="str">
        <f t="shared" si="226"/>
        <v>济南青岛4号光缆</v>
      </c>
      <c r="J2912" s="3" t="str">
        <f>INDEX(子缆名称!$B$4:$B$29,纤芯!M2912)</f>
        <v>A缆</v>
      </c>
      <c r="K2912" s="3">
        <v>11</v>
      </c>
      <c r="L2912" s="3">
        <f t="shared" si="227"/>
        <v>11</v>
      </c>
      <c r="M2912" s="3">
        <f t="shared" si="228"/>
        <v>1</v>
      </c>
      <c r="N2912" s="3" t="s">
        <v>69</v>
      </c>
      <c r="O2912" s="3">
        <f>COUNTIF([1]局站!$D$4:$D$172,"="&amp;N2912)</f>
        <v>1</v>
      </c>
      <c r="P2912" s="3">
        <v>0</v>
      </c>
      <c r="Q2912" s="3">
        <v>0</v>
      </c>
      <c r="R2912" s="3">
        <v>0</v>
      </c>
      <c r="S2912" s="3" t="s">
        <v>70</v>
      </c>
      <c r="T2912" s="3">
        <f>COUNTIF([1]局站!$D$4:$D$172,"="&amp;S2912)</f>
        <v>1</v>
      </c>
      <c r="U2912" s="3">
        <v>0</v>
      </c>
      <c r="V2912" s="3">
        <v>0</v>
      </c>
      <c r="W2912" s="3">
        <v>0</v>
      </c>
      <c r="X2912" s="3" t="s">
        <v>1215</v>
      </c>
      <c r="Y2912" s="3" t="s">
        <v>854</v>
      </c>
      <c r="Z2912" s="3" t="str">
        <f>INDEX(业务类型!$C$4:$C$8,MATCH(纤芯!Y2912,业务类型!$B$4:$B$8,0))</f>
        <v>LOCAL</v>
      </c>
      <c r="AA2912" s="3" t="s">
        <v>879</v>
      </c>
    </row>
    <row r="2913" spans="1:27" ht="16.5" x14ac:dyDescent="0.2">
      <c r="A2913" s="3">
        <v>2910</v>
      </c>
      <c r="B2913" s="3">
        <f t="shared" si="229"/>
        <v>37018301012</v>
      </c>
      <c r="C2913" s="3" t="s">
        <v>1166</v>
      </c>
      <c r="D2913" s="3" t="s">
        <v>218</v>
      </c>
      <c r="E2913" s="3" t="str">
        <f>INDEX(光放段!$G$4:$G$237,MATCH(纤芯!G2913,光放段!$C$4:$C$237,0))</f>
        <v>山东二干|济南青岛4号光缆:潍坊东方路-青岛振华路</v>
      </c>
      <c r="F2913" s="3">
        <f>INDEX(光放段!$I$4:$I$237,MATCH(纤芯!H2913,光放段!$B$4:$B$237,0))</f>
        <v>37018300000</v>
      </c>
      <c r="G2913" s="3" t="str">
        <f t="shared" si="225"/>
        <v>山东二干|济南青岛4号光缆:潍坊东方路-高密火车站</v>
      </c>
      <c r="H2913" s="3">
        <f>INDEX(光放段!$B$4:$B$237,MATCH(纤芯!G2913,光放段!$C$4:$C$237,0))</f>
        <v>37018301000</v>
      </c>
      <c r="I2913" s="3" t="str">
        <f t="shared" si="226"/>
        <v>济南青岛4号光缆</v>
      </c>
      <c r="J2913" s="3" t="str">
        <f>INDEX(子缆名称!$B$4:$B$29,纤芯!M2913)</f>
        <v>A缆</v>
      </c>
      <c r="K2913" s="3">
        <v>12</v>
      </c>
      <c r="L2913" s="3">
        <f t="shared" si="227"/>
        <v>12</v>
      </c>
      <c r="M2913" s="3">
        <f t="shared" si="228"/>
        <v>1</v>
      </c>
      <c r="N2913" s="3" t="s">
        <v>69</v>
      </c>
      <c r="O2913" s="3">
        <f>COUNTIF([1]局站!$D$4:$D$172,"="&amp;N2913)</f>
        <v>1</v>
      </c>
      <c r="P2913" s="3">
        <v>0</v>
      </c>
      <c r="Q2913" s="3">
        <v>0</v>
      </c>
      <c r="R2913" s="3">
        <v>0</v>
      </c>
      <c r="S2913" s="3" t="s">
        <v>70</v>
      </c>
      <c r="T2913" s="3">
        <f>COUNTIF([1]局站!$D$4:$D$172,"="&amp;S2913)</f>
        <v>1</v>
      </c>
      <c r="U2913" s="3">
        <v>0</v>
      </c>
      <c r="V2913" s="3">
        <v>0</v>
      </c>
      <c r="W2913" s="3">
        <v>0</v>
      </c>
      <c r="X2913" s="3" t="s">
        <v>1215</v>
      </c>
      <c r="Y2913" s="3" t="s">
        <v>881</v>
      </c>
      <c r="Z2913" s="3" t="str">
        <f>INDEX(业务类型!$C$4:$C$8,MATCH(纤芯!Y2913,业务类型!$B$4:$B$8,0))</f>
        <v>OTHER</v>
      </c>
      <c r="AA2913" s="3" t="s">
        <v>1003</v>
      </c>
    </row>
    <row r="2914" spans="1:27" ht="16.5" x14ac:dyDescent="0.2">
      <c r="A2914" s="3">
        <v>2911</v>
      </c>
      <c r="B2914" s="3">
        <f t="shared" si="229"/>
        <v>37018301013</v>
      </c>
      <c r="C2914" s="3" t="s">
        <v>1166</v>
      </c>
      <c r="D2914" s="3" t="s">
        <v>218</v>
      </c>
      <c r="E2914" s="3" t="str">
        <f>INDEX(光放段!$G$4:$G$237,MATCH(纤芯!G2914,光放段!$C$4:$C$237,0))</f>
        <v>山东二干|济南青岛4号光缆:潍坊东方路-青岛振华路</v>
      </c>
      <c r="F2914" s="3">
        <f>INDEX(光放段!$I$4:$I$237,MATCH(纤芯!H2914,光放段!$B$4:$B$237,0))</f>
        <v>37018300000</v>
      </c>
      <c r="G2914" s="3" t="str">
        <f t="shared" si="225"/>
        <v>山东二干|济南青岛4号光缆:潍坊东方路-高密火车站</v>
      </c>
      <c r="H2914" s="3">
        <f>INDEX(光放段!$B$4:$B$237,MATCH(纤芯!G2914,光放段!$C$4:$C$237,0))</f>
        <v>37018301000</v>
      </c>
      <c r="I2914" s="3" t="str">
        <f t="shared" si="226"/>
        <v>济南青岛4号光缆</v>
      </c>
      <c r="J2914" s="3" t="str">
        <f>INDEX(子缆名称!$B$4:$B$29,纤芯!M2914)</f>
        <v>B缆</v>
      </c>
      <c r="K2914" s="3">
        <v>13</v>
      </c>
      <c r="L2914" s="3">
        <f t="shared" si="227"/>
        <v>1</v>
      </c>
      <c r="M2914" s="3">
        <f t="shared" si="228"/>
        <v>2</v>
      </c>
      <c r="N2914" s="3" t="s">
        <v>69</v>
      </c>
      <c r="O2914" s="3">
        <f>COUNTIF([1]局站!$D$4:$D$172,"="&amp;N2914)</f>
        <v>1</v>
      </c>
      <c r="P2914" s="3">
        <v>0</v>
      </c>
      <c r="Q2914" s="3">
        <v>0</v>
      </c>
      <c r="R2914" s="3">
        <v>0</v>
      </c>
      <c r="S2914" s="3" t="s">
        <v>70</v>
      </c>
      <c r="T2914" s="3">
        <f>COUNTIF([1]局站!$D$4:$D$172,"="&amp;S2914)</f>
        <v>1</v>
      </c>
      <c r="U2914" s="3">
        <v>0</v>
      </c>
      <c r="V2914" s="3">
        <v>0</v>
      </c>
      <c r="W2914" s="3">
        <v>0</v>
      </c>
      <c r="X2914" s="3" t="s">
        <v>1215</v>
      </c>
      <c r="Y2914" s="3" t="s">
        <v>880</v>
      </c>
      <c r="Z2914" s="3" t="str">
        <f>INDEX(业务类型!$C$4:$C$8,MATCH(纤芯!Y2914,业务类型!$B$4:$B$8,0))</f>
        <v>IDLE</v>
      </c>
      <c r="AA2914" s="3"/>
    </row>
    <row r="2915" spans="1:27" ht="16.5" x14ac:dyDescent="0.2">
      <c r="A2915" s="3">
        <v>2912</v>
      </c>
      <c r="B2915" s="3">
        <f t="shared" si="229"/>
        <v>37018301014</v>
      </c>
      <c r="C2915" s="3" t="s">
        <v>1166</v>
      </c>
      <c r="D2915" s="3" t="s">
        <v>218</v>
      </c>
      <c r="E2915" s="3" t="str">
        <f>INDEX(光放段!$G$4:$G$237,MATCH(纤芯!G2915,光放段!$C$4:$C$237,0))</f>
        <v>山东二干|济南青岛4号光缆:潍坊东方路-青岛振华路</v>
      </c>
      <c r="F2915" s="3">
        <f>INDEX(光放段!$I$4:$I$237,MATCH(纤芯!H2915,光放段!$B$4:$B$237,0))</f>
        <v>37018300000</v>
      </c>
      <c r="G2915" s="3" t="str">
        <f t="shared" si="225"/>
        <v>山东二干|济南青岛4号光缆:潍坊东方路-高密火车站</v>
      </c>
      <c r="H2915" s="3">
        <f>INDEX(光放段!$B$4:$B$237,MATCH(纤芯!G2915,光放段!$C$4:$C$237,0))</f>
        <v>37018301000</v>
      </c>
      <c r="I2915" s="3" t="str">
        <f t="shared" si="226"/>
        <v>济南青岛4号光缆</v>
      </c>
      <c r="J2915" s="3" t="str">
        <f>INDEX(子缆名称!$B$4:$B$29,纤芯!M2915)</f>
        <v>B缆</v>
      </c>
      <c r="K2915" s="3">
        <v>14</v>
      </c>
      <c r="L2915" s="3">
        <f t="shared" si="227"/>
        <v>2</v>
      </c>
      <c r="M2915" s="3">
        <f t="shared" si="228"/>
        <v>2</v>
      </c>
      <c r="N2915" s="3" t="s">
        <v>69</v>
      </c>
      <c r="O2915" s="3">
        <f>COUNTIF([1]局站!$D$4:$D$172,"="&amp;N2915)</f>
        <v>1</v>
      </c>
      <c r="P2915" s="3">
        <v>0</v>
      </c>
      <c r="Q2915" s="3">
        <v>0</v>
      </c>
      <c r="R2915" s="3">
        <v>0</v>
      </c>
      <c r="S2915" s="3" t="s">
        <v>70</v>
      </c>
      <c r="T2915" s="3">
        <f>COUNTIF([1]局站!$D$4:$D$172,"="&amp;S2915)</f>
        <v>1</v>
      </c>
      <c r="U2915" s="3">
        <v>0</v>
      </c>
      <c r="V2915" s="3">
        <v>0</v>
      </c>
      <c r="W2915" s="3">
        <v>0</v>
      </c>
      <c r="X2915" s="3" t="s">
        <v>1215</v>
      </c>
      <c r="Y2915" s="3" t="s">
        <v>880</v>
      </c>
      <c r="Z2915" s="3" t="str">
        <f>INDEX(业务类型!$C$4:$C$8,MATCH(纤芯!Y2915,业务类型!$B$4:$B$8,0))</f>
        <v>IDLE</v>
      </c>
      <c r="AA2915" s="3"/>
    </row>
    <row r="2916" spans="1:27" ht="16.5" x14ac:dyDescent="0.2">
      <c r="A2916" s="3">
        <v>2913</v>
      </c>
      <c r="B2916" s="3">
        <f t="shared" si="229"/>
        <v>37018301015</v>
      </c>
      <c r="C2916" s="3" t="s">
        <v>1166</v>
      </c>
      <c r="D2916" s="3" t="s">
        <v>218</v>
      </c>
      <c r="E2916" s="3" t="str">
        <f>INDEX(光放段!$G$4:$G$237,MATCH(纤芯!G2916,光放段!$C$4:$C$237,0))</f>
        <v>山东二干|济南青岛4号光缆:潍坊东方路-青岛振华路</v>
      </c>
      <c r="F2916" s="3">
        <f>INDEX(光放段!$I$4:$I$237,MATCH(纤芯!H2916,光放段!$B$4:$B$237,0))</f>
        <v>37018300000</v>
      </c>
      <c r="G2916" s="3" t="str">
        <f t="shared" si="225"/>
        <v>山东二干|济南青岛4号光缆:潍坊东方路-高密火车站</v>
      </c>
      <c r="H2916" s="3">
        <f>INDEX(光放段!$B$4:$B$237,MATCH(纤芯!G2916,光放段!$C$4:$C$237,0))</f>
        <v>37018301000</v>
      </c>
      <c r="I2916" s="3" t="str">
        <f t="shared" si="226"/>
        <v>济南青岛4号光缆</v>
      </c>
      <c r="J2916" s="3" t="str">
        <f>INDEX(子缆名称!$B$4:$B$29,纤芯!M2916)</f>
        <v>B缆</v>
      </c>
      <c r="K2916" s="3">
        <v>15</v>
      </c>
      <c r="L2916" s="3">
        <f t="shared" si="227"/>
        <v>3</v>
      </c>
      <c r="M2916" s="3">
        <f t="shared" si="228"/>
        <v>2</v>
      </c>
      <c r="N2916" s="3" t="s">
        <v>69</v>
      </c>
      <c r="O2916" s="3">
        <f>COUNTIF([1]局站!$D$4:$D$172,"="&amp;N2916)</f>
        <v>1</v>
      </c>
      <c r="P2916" s="3">
        <v>0</v>
      </c>
      <c r="Q2916" s="3">
        <v>0</v>
      </c>
      <c r="R2916" s="3">
        <v>0</v>
      </c>
      <c r="S2916" s="3" t="s">
        <v>70</v>
      </c>
      <c r="T2916" s="3">
        <f>COUNTIF([1]局站!$D$4:$D$172,"="&amp;S2916)</f>
        <v>1</v>
      </c>
      <c r="U2916" s="3">
        <v>0</v>
      </c>
      <c r="V2916" s="3">
        <v>0</v>
      </c>
      <c r="W2916" s="3">
        <v>0</v>
      </c>
      <c r="X2916" s="3" t="s">
        <v>1215</v>
      </c>
      <c r="Y2916" s="3" t="s">
        <v>880</v>
      </c>
      <c r="Z2916" s="3" t="str">
        <f>INDEX(业务类型!$C$4:$C$8,MATCH(纤芯!Y2916,业务类型!$B$4:$B$8,0))</f>
        <v>IDLE</v>
      </c>
      <c r="AA2916" s="3"/>
    </row>
    <row r="2917" spans="1:27" ht="16.5" x14ac:dyDescent="0.2">
      <c r="A2917" s="3">
        <v>2914</v>
      </c>
      <c r="B2917" s="3">
        <f t="shared" si="229"/>
        <v>37018301016</v>
      </c>
      <c r="C2917" s="3" t="s">
        <v>1166</v>
      </c>
      <c r="D2917" s="3" t="s">
        <v>218</v>
      </c>
      <c r="E2917" s="3" t="str">
        <f>INDEX(光放段!$G$4:$G$237,MATCH(纤芯!G2917,光放段!$C$4:$C$237,0))</f>
        <v>山东二干|济南青岛4号光缆:潍坊东方路-青岛振华路</v>
      </c>
      <c r="F2917" s="3">
        <f>INDEX(光放段!$I$4:$I$237,MATCH(纤芯!H2917,光放段!$B$4:$B$237,0))</f>
        <v>37018300000</v>
      </c>
      <c r="G2917" s="3" t="str">
        <f t="shared" si="225"/>
        <v>山东二干|济南青岛4号光缆:潍坊东方路-高密火车站</v>
      </c>
      <c r="H2917" s="3">
        <f>INDEX(光放段!$B$4:$B$237,MATCH(纤芯!G2917,光放段!$C$4:$C$237,0))</f>
        <v>37018301000</v>
      </c>
      <c r="I2917" s="3" t="str">
        <f t="shared" si="226"/>
        <v>济南青岛4号光缆</v>
      </c>
      <c r="J2917" s="3" t="str">
        <f>INDEX(子缆名称!$B$4:$B$29,纤芯!M2917)</f>
        <v>B缆</v>
      </c>
      <c r="K2917" s="3">
        <v>16</v>
      </c>
      <c r="L2917" s="3">
        <f t="shared" si="227"/>
        <v>4</v>
      </c>
      <c r="M2917" s="3">
        <f t="shared" si="228"/>
        <v>2</v>
      </c>
      <c r="N2917" s="3" t="s">
        <v>69</v>
      </c>
      <c r="O2917" s="3">
        <f>COUNTIF([1]局站!$D$4:$D$172,"="&amp;N2917)</f>
        <v>1</v>
      </c>
      <c r="P2917" s="3">
        <v>0</v>
      </c>
      <c r="Q2917" s="3">
        <v>0</v>
      </c>
      <c r="R2917" s="3">
        <v>0</v>
      </c>
      <c r="S2917" s="3" t="s">
        <v>70</v>
      </c>
      <c r="T2917" s="3">
        <f>COUNTIF([1]局站!$D$4:$D$172,"="&amp;S2917)</f>
        <v>1</v>
      </c>
      <c r="U2917" s="3">
        <v>0</v>
      </c>
      <c r="V2917" s="3">
        <v>0</v>
      </c>
      <c r="W2917" s="3">
        <v>0</v>
      </c>
      <c r="X2917" s="3" t="s">
        <v>1215</v>
      </c>
      <c r="Y2917" s="3" t="s">
        <v>880</v>
      </c>
      <c r="Z2917" s="3" t="str">
        <f>INDEX(业务类型!$C$4:$C$8,MATCH(纤芯!Y2917,业务类型!$B$4:$B$8,0))</f>
        <v>IDLE</v>
      </c>
      <c r="AA2917" s="3"/>
    </row>
    <row r="2918" spans="1:27" ht="16.5" x14ac:dyDescent="0.2">
      <c r="A2918" s="3">
        <v>2915</v>
      </c>
      <c r="B2918" s="3">
        <f t="shared" si="229"/>
        <v>37018301017</v>
      </c>
      <c r="C2918" s="3" t="s">
        <v>1166</v>
      </c>
      <c r="D2918" s="3" t="s">
        <v>218</v>
      </c>
      <c r="E2918" s="3" t="str">
        <f>INDEX(光放段!$G$4:$G$237,MATCH(纤芯!G2918,光放段!$C$4:$C$237,0))</f>
        <v>山东二干|济南青岛4号光缆:潍坊东方路-青岛振华路</v>
      </c>
      <c r="F2918" s="3">
        <f>INDEX(光放段!$I$4:$I$237,MATCH(纤芯!H2918,光放段!$B$4:$B$237,0))</f>
        <v>37018300000</v>
      </c>
      <c r="G2918" s="3" t="str">
        <f t="shared" si="225"/>
        <v>山东二干|济南青岛4号光缆:潍坊东方路-高密火车站</v>
      </c>
      <c r="H2918" s="3">
        <f>INDEX(光放段!$B$4:$B$237,MATCH(纤芯!G2918,光放段!$C$4:$C$237,0))</f>
        <v>37018301000</v>
      </c>
      <c r="I2918" s="3" t="str">
        <f t="shared" si="226"/>
        <v>济南青岛4号光缆</v>
      </c>
      <c r="J2918" s="3" t="str">
        <f>INDEX(子缆名称!$B$4:$B$29,纤芯!M2918)</f>
        <v>B缆</v>
      </c>
      <c r="K2918" s="3">
        <v>17</v>
      </c>
      <c r="L2918" s="3">
        <f t="shared" si="227"/>
        <v>5</v>
      </c>
      <c r="M2918" s="3">
        <f t="shared" si="228"/>
        <v>2</v>
      </c>
      <c r="N2918" s="3" t="s">
        <v>69</v>
      </c>
      <c r="O2918" s="3">
        <f>COUNTIF([1]局站!$D$4:$D$172,"="&amp;N2918)</f>
        <v>1</v>
      </c>
      <c r="P2918" s="3">
        <v>0</v>
      </c>
      <c r="Q2918" s="3">
        <v>0</v>
      </c>
      <c r="R2918" s="3">
        <v>0</v>
      </c>
      <c r="S2918" s="3" t="s">
        <v>70</v>
      </c>
      <c r="T2918" s="3">
        <f>COUNTIF([1]局站!$D$4:$D$172,"="&amp;S2918)</f>
        <v>1</v>
      </c>
      <c r="U2918" s="3">
        <v>0</v>
      </c>
      <c r="V2918" s="3">
        <v>0</v>
      </c>
      <c r="W2918" s="3">
        <v>0</v>
      </c>
      <c r="X2918" s="3" t="s">
        <v>1215</v>
      </c>
      <c r="Y2918" s="3" t="s">
        <v>880</v>
      </c>
      <c r="Z2918" s="3" t="str">
        <f>INDEX(业务类型!$C$4:$C$8,MATCH(纤芯!Y2918,业务类型!$B$4:$B$8,0))</f>
        <v>IDLE</v>
      </c>
      <c r="AA2918" s="3"/>
    </row>
    <row r="2919" spans="1:27" ht="16.5" x14ac:dyDescent="0.2">
      <c r="A2919" s="3">
        <v>2916</v>
      </c>
      <c r="B2919" s="3">
        <f t="shared" si="229"/>
        <v>37018301018</v>
      </c>
      <c r="C2919" s="3" t="s">
        <v>1166</v>
      </c>
      <c r="D2919" s="3" t="s">
        <v>218</v>
      </c>
      <c r="E2919" s="3" t="str">
        <f>INDEX(光放段!$G$4:$G$237,MATCH(纤芯!G2919,光放段!$C$4:$C$237,0))</f>
        <v>山东二干|济南青岛4号光缆:潍坊东方路-青岛振华路</v>
      </c>
      <c r="F2919" s="3">
        <f>INDEX(光放段!$I$4:$I$237,MATCH(纤芯!H2919,光放段!$B$4:$B$237,0))</f>
        <v>37018300000</v>
      </c>
      <c r="G2919" s="3" t="str">
        <f t="shared" si="225"/>
        <v>山东二干|济南青岛4号光缆:潍坊东方路-高密火车站</v>
      </c>
      <c r="H2919" s="3">
        <f>INDEX(光放段!$B$4:$B$237,MATCH(纤芯!G2919,光放段!$C$4:$C$237,0))</f>
        <v>37018301000</v>
      </c>
      <c r="I2919" s="3" t="str">
        <f t="shared" si="226"/>
        <v>济南青岛4号光缆</v>
      </c>
      <c r="J2919" s="3" t="str">
        <f>INDEX(子缆名称!$B$4:$B$29,纤芯!M2919)</f>
        <v>B缆</v>
      </c>
      <c r="K2919" s="3">
        <v>18</v>
      </c>
      <c r="L2919" s="3">
        <f t="shared" si="227"/>
        <v>6</v>
      </c>
      <c r="M2919" s="3">
        <f t="shared" si="228"/>
        <v>2</v>
      </c>
      <c r="N2919" s="3" t="s">
        <v>69</v>
      </c>
      <c r="O2919" s="3">
        <f>COUNTIF([1]局站!$D$4:$D$172,"="&amp;N2919)</f>
        <v>1</v>
      </c>
      <c r="P2919" s="3">
        <v>0</v>
      </c>
      <c r="Q2919" s="3">
        <v>0</v>
      </c>
      <c r="R2919" s="3">
        <v>0</v>
      </c>
      <c r="S2919" s="3" t="s">
        <v>70</v>
      </c>
      <c r="T2919" s="3">
        <f>COUNTIF([1]局站!$D$4:$D$172,"="&amp;S2919)</f>
        <v>1</v>
      </c>
      <c r="U2919" s="3">
        <v>0</v>
      </c>
      <c r="V2919" s="3">
        <v>0</v>
      </c>
      <c r="W2919" s="3">
        <v>0</v>
      </c>
      <c r="X2919" s="3" t="s">
        <v>1215</v>
      </c>
      <c r="Y2919" s="3" t="s">
        <v>880</v>
      </c>
      <c r="Z2919" s="3" t="str">
        <f>INDEX(业务类型!$C$4:$C$8,MATCH(纤芯!Y2919,业务类型!$B$4:$B$8,0))</f>
        <v>IDLE</v>
      </c>
      <c r="AA2919" s="3"/>
    </row>
    <row r="2920" spans="1:27" ht="16.5" x14ac:dyDescent="0.2">
      <c r="A2920" s="3">
        <v>2917</v>
      </c>
      <c r="B2920" s="3">
        <f t="shared" si="229"/>
        <v>37018301019</v>
      </c>
      <c r="C2920" s="3" t="s">
        <v>1166</v>
      </c>
      <c r="D2920" s="3" t="s">
        <v>218</v>
      </c>
      <c r="E2920" s="3" t="str">
        <f>INDEX(光放段!$G$4:$G$237,MATCH(纤芯!G2920,光放段!$C$4:$C$237,0))</f>
        <v>山东二干|济南青岛4号光缆:潍坊东方路-青岛振华路</v>
      </c>
      <c r="F2920" s="3">
        <f>INDEX(光放段!$I$4:$I$237,MATCH(纤芯!H2920,光放段!$B$4:$B$237,0))</f>
        <v>37018300000</v>
      </c>
      <c r="G2920" s="3" t="str">
        <f t="shared" si="225"/>
        <v>山东二干|济南青岛4号光缆:潍坊东方路-高密火车站</v>
      </c>
      <c r="H2920" s="3">
        <f>INDEX(光放段!$B$4:$B$237,MATCH(纤芯!G2920,光放段!$C$4:$C$237,0))</f>
        <v>37018301000</v>
      </c>
      <c r="I2920" s="3" t="str">
        <f t="shared" si="226"/>
        <v>济南青岛4号光缆</v>
      </c>
      <c r="J2920" s="3" t="str">
        <f>INDEX(子缆名称!$B$4:$B$29,纤芯!M2920)</f>
        <v>B缆</v>
      </c>
      <c r="K2920" s="3">
        <v>19</v>
      </c>
      <c r="L2920" s="3">
        <f t="shared" si="227"/>
        <v>7</v>
      </c>
      <c r="M2920" s="3">
        <f t="shared" si="228"/>
        <v>2</v>
      </c>
      <c r="N2920" s="3" t="s">
        <v>69</v>
      </c>
      <c r="O2920" s="3">
        <f>COUNTIF([1]局站!$D$4:$D$172,"="&amp;N2920)</f>
        <v>1</v>
      </c>
      <c r="P2920" s="3">
        <v>0</v>
      </c>
      <c r="Q2920" s="3">
        <v>0</v>
      </c>
      <c r="R2920" s="3">
        <v>0</v>
      </c>
      <c r="S2920" s="3" t="s">
        <v>70</v>
      </c>
      <c r="T2920" s="3">
        <f>COUNTIF([1]局站!$D$4:$D$172,"="&amp;S2920)</f>
        <v>1</v>
      </c>
      <c r="U2920" s="3">
        <v>0</v>
      </c>
      <c r="V2920" s="3">
        <v>0</v>
      </c>
      <c r="W2920" s="3">
        <v>0</v>
      </c>
      <c r="X2920" s="3" t="s">
        <v>1215</v>
      </c>
      <c r="Y2920" s="3" t="s">
        <v>880</v>
      </c>
      <c r="Z2920" s="3" t="str">
        <f>INDEX(业务类型!$C$4:$C$8,MATCH(纤芯!Y2920,业务类型!$B$4:$B$8,0))</f>
        <v>IDLE</v>
      </c>
      <c r="AA2920" s="3"/>
    </row>
    <row r="2921" spans="1:27" ht="16.5" x14ac:dyDescent="0.2">
      <c r="A2921" s="3">
        <v>2918</v>
      </c>
      <c r="B2921" s="3">
        <f t="shared" si="229"/>
        <v>37018301020</v>
      </c>
      <c r="C2921" s="3" t="s">
        <v>1166</v>
      </c>
      <c r="D2921" s="3" t="s">
        <v>218</v>
      </c>
      <c r="E2921" s="3" t="str">
        <f>INDEX(光放段!$G$4:$G$237,MATCH(纤芯!G2921,光放段!$C$4:$C$237,0))</f>
        <v>山东二干|济南青岛4号光缆:潍坊东方路-青岛振华路</v>
      </c>
      <c r="F2921" s="3">
        <f>INDEX(光放段!$I$4:$I$237,MATCH(纤芯!H2921,光放段!$B$4:$B$237,0))</f>
        <v>37018300000</v>
      </c>
      <c r="G2921" s="3" t="str">
        <f t="shared" si="225"/>
        <v>山东二干|济南青岛4号光缆:潍坊东方路-高密火车站</v>
      </c>
      <c r="H2921" s="3">
        <f>INDEX(光放段!$B$4:$B$237,MATCH(纤芯!G2921,光放段!$C$4:$C$237,0))</f>
        <v>37018301000</v>
      </c>
      <c r="I2921" s="3" t="str">
        <f t="shared" si="226"/>
        <v>济南青岛4号光缆</v>
      </c>
      <c r="J2921" s="3" t="str">
        <f>INDEX(子缆名称!$B$4:$B$29,纤芯!M2921)</f>
        <v>B缆</v>
      </c>
      <c r="K2921" s="3">
        <v>20</v>
      </c>
      <c r="L2921" s="3">
        <f t="shared" si="227"/>
        <v>8</v>
      </c>
      <c r="M2921" s="3">
        <f t="shared" si="228"/>
        <v>2</v>
      </c>
      <c r="N2921" s="3" t="s">
        <v>69</v>
      </c>
      <c r="O2921" s="3">
        <f>COUNTIF([1]局站!$D$4:$D$172,"="&amp;N2921)</f>
        <v>1</v>
      </c>
      <c r="P2921" s="3">
        <v>0</v>
      </c>
      <c r="Q2921" s="3">
        <v>0</v>
      </c>
      <c r="R2921" s="3">
        <v>0</v>
      </c>
      <c r="S2921" s="3" t="s">
        <v>70</v>
      </c>
      <c r="T2921" s="3">
        <f>COUNTIF([1]局站!$D$4:$D$172,"="&amp;S2921)</f>
        <v>1</v>
      </c>
      <c r="U2921" s="3">
        <v>0</v>
      </c>
      <c r="V2921" s="3">
        <v>0</v>
      </c>
      <c r="W2921" s="3">
        <v>0</v>
      </c>
      <c r="X2921" s="3" t="s">
        <v>1215</v>
      </c>
      <c r="Y2921" s="3" t="s">
        <v>880</v>
      </c>
      <c r="Z2921" s="3" t="str">
        <f>INDEX(业务类型!$C$4:$C$8,MATCH(纤芯!Y2921,业务类型!$B$4:$B$8,0))</f>
        <v>IDLE</v>
      </c>
      <c r="AA2921" s="3"/>
    </row>
    <row r="2922" spans="1:27" ht="16.5" x14ac:dyDescent="0.2">
      <c r="A2922" s="3">
        <v>2919</v>
      </c>
      <c r="B2922" s="3">
        <f t="shared" si="229"/>
        <v>37018301021</v>
      </c>
      <c r="C2922" s="3" t="s">
        <v>1166</v>
      </c>
      <c r="D2922" s="3" t="s">
        <v>218</v>
      </c>
      <c r="E2922" s="3" t="str">
        <f>INDEX(光放段!$G$4:$G$237,MATCH(纤芯!G2922,光放段!$C$4:$C$237,0))</f>
        <v>山东二干|济南青岛4号光缆:潍坊东方路-青岛振华路</v>
      </c>
      <c r="F2922" s="3">
        <f>INDEX(光放段!$I$4:$I$237,MATCH(纤芯!H2922,光放段!$B$4:$B$237,0))</f>
        <v>37018300000</v>
      </c>
      <c r="G2922" s="3" t="str">
        <f t="shared" si="225"/>
        <v>山东二干|济南青岛4号光缆:潍坊东方路-高密火车站</v>
      </c>
      <c r="H2922" s="3">
        <f>INDEX(光放段!$B$4:$B$237,MATCH(纤芯!G2922,光放段!$C$4:$C$237,0))</f>
        <v>37018301000</v>
      </c>
      <c r="I2922" s="3" t="str">
        <f t="shared" si="226"/>
        <v>济南青岛4号光缆</v>
      </c>
      <c r="J2922" s="3" t="str">
        <f>INDEX(子缆名称!$B$4:$B$29,纤芯!M2922)</f>
        <v>B缆</v>
      </c>
      <c r="K2922" s="3">
        <v>21</v>
      </c>
      <c r="L2922" s="3">
        <f t="shared" si="227"/>
        <v>9</v>
      </c>
      <c r="M2922" s="3">
        <f t="shared" si="228"/>
        <v>2</v>
      </c>
      <c r="N2922" s="3" t="s">
        <v>69</v>
      </c>
      <c r="O2922" s="3">
        <f>COUNTIF([1]局站!$D$4:$D$172,"="&amp;N2922)</f>
        <v>1</v>
      </c>
      <c r="P2922" s="3">
        <v>0</v>
      </c>
      <c r="Q2922" s="3">
        <v>0</v>
      </c>
      <c r="R2922" s="3">
        <v>0</v>
      </c>
      <c r="S2922" s="3" t="s">
        <v>70</v>
      </c>
      <c r="T2922" s="3">
        <f>COUNTIF([1]局站!$D$4:$D$172,"="&amp;S2922)</f>
        <v>1</v>
      </c>
      <c r="U2922" s="3">
        <v>0</v>
      </c>
      <c r="V2922" s="3">
        <v>0</v>
      </c>
      <c r="W2922" s="3">
        <v>0</v>
      </c>
      <c r="X2922" s="3" t="s">
        <v>1215</v>
      </c>
      <c r="Y2922" s="3" t="s">
        <v>880</v>
      </c>
      <c r="Z2922" s="3" t="str">
        <f>INDEX(业务类型!$C$4:$C$8,MATCH(纤芯!Y2922,业务类型!$B$4:$B$8,0))</f>
        <v>IDLE</v>
      </c>
      <c r="AA2922" s="3"/>
    </row>
    <row r="2923" spans="1:27" ht="16.5" x14ac:dyDescent="0.2">
      <c r="A2923" s="3">
        <v>2920</v>
      </c>
      <c r="B2923" s="3">
        <f t="shared" si="229"/>
        <v>37018301022</v>
      </c>
      <c r="C2923" s="3" t="s">
        <v>1166</v>
      </c>
      <c r="D2923" s="3" t="s">
        <v>218</v>
      </c>
      <c r="E2923" s="3" t="str">
        <f>INDEX(光放段!$G$4:$G$237,MATCH(纤芯!G2923,光放段!$C$4:$C$237,0))</f>
        <v>山东二干|济南青岛4号光缆:潍坊东方路-青岛振华路</v>
      </c>
      <c r="F2923" s="3">
        <f>INDEX(光放段!$I$4:$I$237,MATCH(纤芯!H2923,光放段!$B$4:$B$237,0))</f>
        <v>37018300000</v>
      </c>
      <c r="G2923" s="3" t="str">
        <f t="shared" si="225"/>
        <v>山东二干|济南青岛4号光缆:潍坊东方路-高密火车站</v>
      </c>
      <c r="H2923" s="3">
        <f>INDEX(光放段!$B$4:$B$237,MATCH(纤芯!G2923,光放段!$C$4:$C$237,0))</f>
        <v>37018301000</v>
      </c>
      <c r="I2923" s="3" t="str">
        <f t="shared" si="226"/>
        <v>济南青岛4号光缆</v>
      </c>
      <c r="J2923" s="3" t="str">
        <f>INDEX(子缆名称!$B$4:$B$29,纤芯!M2923)</f>
        <v>B缆</v>
      </c>
      <c r="K2923" s="3">
        <v>22</v>
      </c>
      <c r="L2923" s="3">
        <f t="shared" si="227"/>
        <v>10</v>
      </c>
      <c r="M2923" s="3">
        <f t="shared" si="228"/>
        <v>2</v>
      </c>
      <c r="N2923" s="3" t="s">
        <v>69</v>
      </c>
      <c r="O2923" s="3">
        <f>COUNTIF([1]局站!$D$4:$D$172,"="&amp;N2923)</f>
        <v>1</v>
      </c>
      <c r="P2923" s="3">
        <v>0</v>
      </c>
      <c r="Q2923" s="3">
        <v>0</v>
      </c>
      <c r="R2923" s="3">
        <v>0</v>
      </c>
      <c r="S2923" s="3" t="s">
        <v>70</v>
      </c>
      <c r="T2923" s="3">
        <f>COUNTIF([1]局站!$D$4:$D$172,"="&amp;S2923)</f>
        <v>1</v>
      </c>
      <c r="U2923" s="3">
        <v>0</v>
      </c>
      <c r="V2923" s="3">
        <v>0</v>
      </c>
      <c r="W2923" s="3">
        <v>0</v>
      </c>
      <c r="X2923" s="3" t="s">
        <v>1215</v>
      </c>
      <c r="Y2923" s="3" t="s">
        <v>880</v>
      </c>
      <c r="Z2923" s="3" t="str">
        <f>INDEX(业务类型!$C$4:$C$8,MATCH(纤芯!Y2923,业务类型!$B$4:$B$8,0))</f>
        <v>IDLE</v>
      </c>
      <c r="AA2923" s="3"/>
    </row>
    <row r="2924" spans="1:27" ht="16.5" x14ac:dyDescent="0.2">
      <c r="A2924" s="3">
        <v>2921</v>
      </c>
      <c r="B2924" s="3">
        <f t="shared" si="229"/>
        <v>37018301023</v>
      </c>
      <c r="C2924" s="3" t="s">
        <v>1166</v>
      </c>
      <c r="D2924" s="3" t="s">
        <v>218</v>
      </c>
      <c r="E2924" s="3" t="str">
        <f>INDEX(光放段!$G$4:$G$237,MATCH(纤芯!G2924,光放段!$C$4:$C$237,0))</f>
        <v>山东二干|济南青岛4号光缆:潍坊东方路-青岛振华路</v>
      </c>
      <c r="F2924" s="3">
        <f>INDEX(光放段!$I$4:$I$237,MATCH(纤芯!H2924,光放段!$B$4:$B$237,0))</f>
        <v>37018300000</v>
      </c>
      <c r="G2924" s="3" t="str">
        <f t="shared" si="225"/>
        <v>山东二干|济南青岛4号光缆:潍坊东方路-高密火车站</v>
      </c>
      <c r="H2924" s="3">
        <f>INDEX(光放段!$B$4:$B$237,MATCH(纤芯!G2924,光放段!$C$4:$C$237,0))</f>
        <v>37018301000</v>
      </c>
      <c r="I2924" s="3" t="str">
        <f t="shared" si="226"/>
        <v>济南青岛4号光缆</v>
      </c>
      <c r="J2924" s="3" t="str">
        <f>INDEX(子缆名称!$B$4:$B$29,纤芯!M2924)</f>
        <v>B缆</v>
      </c>
      <c r="K2924" s="3">
        <v>23</v>
      </c>
      <c r="L2924" s="3">
        <f t="shared" si="227"/>
        <v>11</v>
      </c>
      <c r="M2924" s="3">
        <f t="shared" si="228"/>
        <v>2</v>
      </c>
      <c r="N2924" s="3" t="s">
        <v>69</v>
      </c>
      <c r="O2924" s="3">
        <f>COUNTIF([1]局站!$D$4:$D$172,"="&amp;N2924)</f>
        <v>1</v>
      </c>
      <c r="P2924" s="3">
        <v>0</v>
      </c>
      <c r="Q2924" s="3">
        <v>0</v>
      </c>
      <c r="R2924" s="3">
        <v>0</v>
      </c>
      <c r="S2924" s="3" t="s">
        <v>70</v>
      </c>
      <c r="T2924" s="3">
        <f>COUNTIF([1]局站!$D$4:$D$172,"="&amp;S2924)</f>
        <v>1</v>
      </c>
      <c r="U2924" s="3">
        <v>0</v>
      </c>
      <c r="V2924" s="3">
        <v>0</v>
      </c>
      <c r="W2924" s="3">
        <v>0</v>
      </c>
      <c r="X2924" s="3" t="s">
        <v>1215</v>
      </c>
      <c r="Y2924" s="3" t="s">
        <v>880</v>
      </c>
      <c r="Z2924" s="3" t="str">
        <f>INDEX(业务类型!$C$4:$C$8,MATCH(纤芯!Y2924,业务类型!$B$4:$B$8,0))</f>
        <v>IDLE</v>
      </c>
      <c r="AA2924" s="3"/>
    </row>
    <row r="2925" spans="1:27" ht="16.5" x14ac:dyDescent="0.2">
      <c r="A2925" s="3">
        <v>2922</v>
      </c>
      <c r="B2925" s="3">
        <f t="shared" si="229"/>
        <v>37018301024</v>
      </c>
      <c r="C2925" s="3" t="s">
        <v>1166</v>
      </c>
      <c r="D2925" s="3" t="s">
        <v>218</v>
      </c>
      <c r="E2925" s="3" t="str">
        <f>INDEX(光放段!$G$4:$G$237,MATCH(纤芯!G2925,光放段!$C$4:$C$237,0))</f>
        <v>山东二干|济南青岛4号光缆:潍坊东方路-青岛振华路</v>
      </c>
      <c r="F2925" s="3">
        <f>INDEX(光放段!$I$4:$I$237,MATCH(纤芯!H2925,光放段!$B$4:$B$237,0))</f>
        <v>37018300000</v>
      </c>
      <c r="G2925" s="3" t="str">
        <f t="shared" si="225"/>
        <v>山东二干|济南青岛4号光缆:潍坊东方路-高密火车站</v>
      </c>
      <c r="H2925" s="3">
        <f>INDEX(光放段!$B$4:$B$237,MATCH(纤芯!G2925,光放段!$C$4:$C$237,0))</f>
        <v>37018301000</v>
      </c>
      <c r="I2925" s="3" t="str">
        <f t="shared" si="226"/>
        <v>济南青岛4号光缆</v>
      </c>
      <c r="J2925" s="3" t="str">
        <f>INDEX(子缆名称!$B$4:$B$29,纤芯!M2925)</f>
        <v>B缆</v>
      </c>
      <c r="K2925" s="3">
        <v>24</v>
      </c>
      <c r="L2925" s="3">
        <f t="shared" si="227"/>
        <v>12</v>
      </c>
      <c r="M2925" s="3">
        <f t="shared" si="228"/>
        <v>2</v>
      </c>
      <c r="N2925" s="3" t="s">
        <v>69</v>
      </c>
      <c r="O2925" s="3">
        <f>COUNTIF([1]局站!$D$4:$D$172,"="&amp;N2925)</f>
        <v>1</v>
      </c>
      <c r="P2925" s="3">
        <v>0</v>
      </c>
      <c r="Q2925" s="3">
        <v>0</v>
      </c>
      <c r="R2925" s="3">
        <v>0</v>
      </c>
      <c r="S2925" s="3" t="s">
        <v>70</v>
      </c>
      <c r="T2925" s="3">
        <f>COUNTIF([1]局站!$D$4:$D$172,"="&amp;S2925)</f>
        <v>1</v>
      </c>
      <c r="U2925" s="3">
        <v>0</v>
      </c>
      <c r="V2925" s="3">
        <v>0</v>
      </c>
      <c r="W2925" s="3">
        <v>0</v>
      </c>
      <c r="X2925" s="3" t="s">
        <v>1215</v>
      </c>
      <c r="Y2925" s="3" t="s">
        <v>880</v>
      </c>
      <c r="Z2925" s="3" t="str">
        <f>INDEX(业务类型!$C$4:$C$8,MATCH(纤芯!Y2925,业务类型!$B$4:$B$8,0))</f>
        <v>IDLE</v>
      </c>
      <c r="AA2925" s="3"/>
    </row>
    <row r="2926" spans="1:27" ht="16.5" x14ac:dyDescent="0.2">
      <c r="A2926" s="3">
        <v>2923</v>
      </c>
      <c r="B2926" s="3">
        <f t="shared" si="229"/>
        <v>37018301025</v>
      </c>
      <c r="C2926" s="3" t="s">
        <v>1166</v>
      </c>
      <c r="D2926" s="3" t="s">
        <v>218</v>
      </c>
      <c r="E2926" s="3" t="str">
        <f>INDEX(光放段!$G$4:$G$237,MATCH(纤芯!G2926,光放段!$C$4:$C$237,0))</f>
        <v>山东二干|济南青岛4号光缆:潍坊东方路-青岛振华路</v>
      </c>
      <c r="F2926" s="3">
        <f>INDEX(光放段!$I$4:$I$237,MATCH(纤芯!H2926,光放段!$B$4:$B$237,0))</f>
        <v>37018300000</v>
      </c>
      <c r="G2926" s="3" t="str">
        <f t="shared" si="225"/>
        <v>山东二干|济南青岛4号光缆:潍坊东方路-高密火车站</v>
      </c>
      <c r="H2926" s="3">
        <f>INDEX(光放段!$B$4:$B$237,MATCH(纤芯!G2926,光放段!$C$4:$C$237,0))</f>
        <v>37018301000</v>
      </c>
      <c r="I2926" s="3" t="str">
        <f t="shared" si="226"/>
        <v>济南青岛4号光缆</v>
      </c>
      <c r="J2926" s="3" t="str">
        <f>INDEX(子缆名称!$B$4:$B$29,纤芯!M2926)</f>
        <v>C缆</v>
      </c>
      <c r="K2926" s="3">
        <v>25</v>
      </c>
      <c r="L2926" s="3">
        <f t="shared" si="227"/>
        <v>1</v>
      </c>
      <c r="M2926" s="3">
        <f t="shared" si="228"/>
        <v>3</v>
      </c>
      <c r="N2926" s="3" t="s">
        <v>69</v>
      </c>
      <c r="O2926" s="3">
        <f>COUNTIF([1]局站!$D$4:$D$172,"="&amp;N2926)</f>
        <v>1</v>
      </c>
      <c r="P2926" s="3">
        <v>0</v>
      </c>
      <c r="Q2926" s="3">
        <v>0</v>
      </c>
      <c r="R2926" s="3">
        <v>0</v>
      </c>
      <c r="S2926" s="3" t="s">
        <v>70</v>
      </c>
      <c r="T2926" s="3">
        <f>COUNTIF([1]局站!$D$4:$D$172,"="&amp;S2926)</f>
        <v>1</v>
      </c>
      <c r="U2926" s="3">
        <v>0</v>
      </c>
      <c r="V2926" s="3">
        <v>0</v>
      </c>
      <c r="W2926" s="3">
        <v>0</v>
      </c>
      <c r="X2926" s="3" t="s">
        <v>1215</v>
      </c>
      <c r="Y2926" s="3" t="s">
        <v>880</v>
      </c>
      <c r="Z2926" s="3" t="str">
        <f>INDEX(业务类型!$C$4:$C$8,MATCH(纤芯!Y2926,业务类型!$B$4:$B$8,0))</f>
        <v>IDLE</v>
      </c>
      <c r="AA2926" s="3"/>
    </row>
    <row r="2927" spans="1:27" ht="16.5" x14ac:dyDescent="0.2">
      <c r="A2927" s="3">
        <v>2924</v>
      </c>
      <c r="B2927" s="3">
        <f t="shared" si="229"/>
        <v>37018301026</v>
      </c>
      <c r="C2927" s="3" t="s">
        <v>1166</v>
      </c>
      <c r="D2927" s="3" t="s">
        <v>218</v>
      </c>
      <c r="E2927" s="3" t="str">
        <f>INDEX(光放段!$G$4:$G$237,MATCH(纤芯!G2927,光放段!$C$4:$C$237,0))</f>
        <v>山东二干|济南青岛4号光缆:潍坊东方路-青岛振华路</v>
      </c>
      <c r="F2927" s="3">
        <f>INDEX(光放段!$I$4:$I$237,MATCH(纤芯!H2927,光放段!$B$4:$B$237,0))</f>
        <v>37018300000</v>
      </c>
      <c r="G2927" s="3" t="str">
        <f t="shared" si="225"/>
        <v>山东二干|济南青岛4号光缆:潍坊东方路-高密火车站</v>
      </c>
      <c r="H2927" s="3">
        <f>INDEX(光放段!$B$4:$B$237,MATCH(纤芯!G2927,光放段!$C$4:$C$237,0))</f>
        <v>37018301000</v>
      </c>
      <c r="I2927" s="3" t="str">
        <f t="shared" si="226"/>
        <v>济南青岛4号光缆</v>
      </c>
      <c r="J2927" s="3" t="str">
        <f>INDEX(子缆名称!$B$4:$B$29,纤芯!M2927)</f>
        <v>C缆</v>
      </c>
      <c r="K2927" s="3">
        <v>26</v>
      </c>
      <c r="L2927" s="3">
        <f t="shared" si="227"/>
        <v>2</v>
      </c>
      <c r="M2927" s="3">
        <f t="shared" si="228"/>
        <v>3</v>
      </c>
      <c r="N2927" s="3" t="s">
        <v>69</v>
      </c>
      <c r="O2927" s="3">
        <f>COUNTIF([1]局站!$D$4:$D$172,"="&amp;N2927)</f>
        <v>1</v>
      </c>
      <c r="P2927" s="3">
        <v>0</v>
      </c>
      <c r="Q2927" s="3">
        <v>0</v>
      </c>
      <c r="R2927" s="3">
        <v>0</v>
      </c>
      <c r="S2927" s="3" t="s">
        <v>70</v>
      </c>
      <c r="T2927" s="3">
        <f>COUNTIF([1]局站!$D$4:$D$172,"="&amp;S2927)</f>
        <v>1</v>
      </c>
      <c r="U2927" s="3">
        <v>0</v>
      </c>
      <c r="V2927" s="3">
        <v>0</v>
      </c>
      <c r="W2927" s="3">
        <v>0</v>
      </c>
      <c r="X2927" s="3" t="s">
        <v>1215</v>
      </c>
      <c r="Y2927" s="3" t="s">
        <v>880</v>
      </c>
      <c r="Z2927" s="3" t="str">
        <f>INDEX(业务类型!$C$4:$C$8,MATCH(纤芯!Y2927,业务类型!$B$4:$B$8,0))</f>
        <v>IDLE</v>
      </c>
      <c r="AA2927" s="3"/>
    </row>
    <row r="2928" spans="1:27" ht="16.5" x14ac:dyDescent="0.2">
      <c r="A2928" s="3">
        <v>2925</v>
      </c>
      <c r="B2928" s="3">
        <f t="shared" si="229"/>
        <v>37018301027</v>
      </c>
      <c r="C2928" s="3" t="s">
        <v>1166</v>
      </c>
      <c r="D2928" s="3" t="s">
        <v>218</v>
      </c>
      <c r="E2928" s="3" t="str">
        <f>INDEX(光放段!$G$4:$G$237,MATCH(纤芯!G2928,光放段!$C$4:$C$237,0))</f>
        <v>山东二干|济南青岛4号光缆:潍坊东方路-青岛振华路</v>
      </c>
      <c r="F2928" s="3">
        <f>INDEX(光放段!$I$4:$I$237,MATCH(纤芯!H2928,光放段!$B$4:$B$237,0))</f>
        <v>37018300000</v>
      </c>
      <c r="G2928" s="3" t="str">
        <f t="shared" si="225"/>
        <v>山东二干|济南青岛4号光缆:潍坊东方路-高密火车站</v>
      </c>
      <c r="H2928" s="3">
        <f>INDEX(光放段!$B$4:$B$237,MATCH(纤芯!G2928,光放段!$C$4:$C$237,0))</f>
        <v>37018301000</v>
      </c>
      <c r="I2928" s="3" t="str">
        <f t="shared" si="226"/>
        <v>济南青岛4号光缆</v>
      </c>
      <c r="J2928" s="3" t="str">
        <f>INDEX(子缆名称!$B$4:$B$29,纤芯!M2928)</f>
        <v>C缆</v>
      </c>
      <c r="K2928" s="3">
        <v>27</v>
      </c>
      <c r="L2928" s="3">
        <f t="shared" si="227"/>
        <v>3</v>
      </c>
      <c r="M2928" s="3">
        <f t="shared" si="228"/>
        <v>3</v>
      </c>
      <c r="N2928" s="3" t="s">
        <v>69</v>
      </c>
      <c r="O2928" s="3">
        <f>COUNTIF([1]局站!$D$4:$D$172,"="&amp;N2928)</f>
        <v>1</v>
      </c>
      <c r="P2928" s="3">
        <v>0</v>
      </c>
      <c r="Q2928" s="3">
        <v>0</v>
      </c>
      <c r="R2928" s="3">
        <v>0</v>
      </c>
      <c r="S2928" s="3" t="s">
        <v>70</v>
      </c>
      <c r="T2928" s="3">
        <f>COUNTIF([1]局站!$D$4:$D$172,"="&amp;S2928)</f>
        <v>1</v>
      </c>
      <c r="U2928" s="3">
        <v>0</v>
      </c>
      <c r="V2928" s="3">
        <v>0</v>
      </c>
      <c r="W2928" s="3">
        <v>0</v>
      </c>
      <c r="X2928" s="3" t="s">
        <v>1215</v>
      </c>
      <c r="Y2928" s="3" t="s">
        <v>880</v>
      </c>
      <c r="Z2928" s="3" t="str">
        <f>INDEX(业务类型!$C$4:$C$8,MATCH(纤芯!Y2928,业务类型!$B$4:$B$8,0))</f>
        <v>IDLE</v>
      </c>
      <c r="AA2928" s="3"/>
    </row>
    <row r="2929" spans="1:27" ht="16.5" x14ac:dyDescent="0.2">
      <c r="A2929" s="3">
        <v>2926</v>
      </c>
      <c r="B2929" s="3">
        <f t="shared" si="229"/>
        <v>37018301028</v>
      </c>
      <c r="C2929" s="3" t="s">
        <v>1166</v>
      </c>
      <c r="D2929" s="3" t="s">
        <v>218</v>
      </c>
      <c r="E2929" s="3" t="str">
        <f>INDEX(光放段!$G$4:$G$237,MATCH(纤芯!G2929,光放段!$C$4:$C$237,0))</f>
        <v>山东二干|济南青岛4号光缆:潍坊东方路-青岛振华路</v>
      </c>
      <c r="F2929" s="3">
        <f>INDEX(光放段!$I$4:$I$237,MATCH(纤芯!H2929,光放段!$B$4:$B$237,0))</f>
        <v>37018300000</v>
      </c>
      <c r="G2929" s="3" t="str">
        <f t="shared" si="225"/>
        <v>山东二干|济南青岛4号光缆:潍坊东方路-高密火车站</v>
      </c>
      <c r="H2929" s="3">
        <f>INDEX(光放段!$B$4:$B$237,MATCH(纤芯!G2929,光放段!$C$4:$C$237,0))</f>
        <v>37018301000</v>
      </c>
      <c r="I2929" s="3" t="str">
        <f t="shared" si="226"/>
        <v>济南青岛4号光缆</v>
      </c>
      <c r="J2929" s="3" t="str">
        <f>INDEX(子缆名称!$B$4:$B$29,纤芯!M2929)</f>
        <v>C缆</v>
      </c>
      <c r="K2929" s="3">
        <v>28</v>
      </c>
      <c r="L2929" s="3">
        <f t="shared" si="227"/>
        <v>4</v>
      </c>
      <c r="M2929" s="3">
        <f t="shared" si="228"/>
        <v>3</v>
      </c>
      <c r="N2929" s="3" t="s">
        <v>69</v>
      </c>
      <c r="O2929" s="3">
        <f>COUNTIF([1]局站!$D$4:$D$172,"="&amp;N2929)</f>
        <v>1</v>
      </c>
      <c r="P2929" s="3">
        <v>0</v>
      </c>
      <c r="Q2929" s="3">
        <v>0</v>
      </c>
      <c r="R2929" s="3">
        <v>0</v>
      </c>
      <c r="S2929" s="3" t="s">
        <v>70</v>
      </c>
      <c r="T2929" s="3">
        <f>COUNTIF([1]局站!$D$4:$D$172,"="&amp;S2929)</f>
        <v>1</v>
      </c>
      <c r="U2929" s="3">
        <v>0</v>
      </c>
      <c r="V2929" s="3">
        <v>0</v>
      </c>
      <c r="W2929" s="3">
        <v>0</v>
      </c>
      <c r="X2929" s="3" t="s">
        <v>1215</v>
      </c>
      <c r="Y2929" s="3" t="s">
        <v>880</v>
      </c>
      <c r="Z2929" s="3" t="str">
        <f>INDEX(业务类型!$C$4:$C$8,MATCH(纤芯!Y2929,业务类型!$B$4:$B$8,0))</f>
        <v>IDLE</v>
      </c>
      <c r="AA2929" s="3"/>
    </row>
    <row r="2930" spans="1:27" ht="16.5" x14ac:dyDescent="0.2">
      <c r="A2930" s="3">
        <v>2927</v>
      </c>
      <c r="B2930" s="3">
        <f t="shared" si="229"/>
        <v>37018302001</v>
      </c>
      <c r="C2930" s="3" t="s">
        <v>1166</v>
      </c>
      <c r="D2930" s="3" t="s">
        <v>218</v>
      </c>
      <c r="E2930" s="3" t="str">
        <f>INDEX(光放段!$G$4:$G$237,MATCH(纤芯!G2930,光放段!$C$4:$C$237,0))</f>
        <v>山东二干|济南青岛4号光缆:潍坊东方路-青岛振华路</v>
      </c>
      <c r="F2930" s="3">
        <f>INDEX(光放段!$I$4:$I$237,MATCH(纤芯!H2930,光放段!$B$4:$B$237,0))</f>
        <v>37018300000</v>
      </c>
      <c r="G2930" s="3" t="str">
        <f t="shared" si="225"/>
        <v>山东二干|济南青岛4号光缆:高密火车站-即墨蓝村</v>
      </c>
      <c r="H2930" s="3">
        <f>INDEX(光放段!$B$4:$B$237,MATCH(纤芯!G2930,光放段!$C$4:$C$237,0))</f>
        <v>37018302000</v>
      </c>
      <c r="I2930" s="3" t="str">
        <f t="shared" si="226"/>
        <v>济南青岛4号光缆</v>
      </c>
      <c r="J2930" s="3" t="str">
        <f>INDEX(子缆名称!$B$4:$B$29,纤芯!M2930)</f>
        <v>A缆</v>
      </c>
      <c r="K2930" s="3">
        <v>1</v>
      </c>
      <c r="L2930" s="3">
        <f t="shared" si="227"/>
        <v>1</v>
      </c>
      <c r="M2930" s="3">
        <f t="shared" si="228"/>
        <v>1</v>
      </c>
      <c r="N2930" s="3" t="s">
        <v>70</v>
      </c>
      <c r="O2930" s="3">
        <f>COUNTIF([1]局站!$D$4:$D$172,"="&amp;N2930)</f>
        <v>1</v>
      </c>
      <c r="P2930" s="3">
        <v>0</v>
      </c>
      <c r="Q2930" s="3">
        <v>0</v>
      </c>
      <c r="R2930" s="3">
        <v>0</v>
      </c>
      <c r="S2930" s="3" t="s">
        <v>71</v>
      </c>
      <c r="T2930" s="3">
        <f>COUNTIF([1]局站!$D$4:$D$172,"="&amp;S2930)</f>
        <v>1</v>
      </c>
      <c r="U2930" s="3">
        <v>0</v>
      </c>
      <c r="V2930" s="3">
        <v>0</v>
      </c>
      <c r="W2930" s="3">
        <v>0</v>
      </c>
      <c r="X2930" s="3" t="s">
        <v>1215</v>
      </c>
      <c r="Y2930" s="3" t="s">
        <v>880</v>
      </c>
      <c r="Z2930" s="3" t="str">
        <f>INDEX(业务类型!$C$4:$C$8,MATCH(纤芯!Y2930,业务类型!$B$4:$B$8,0))</f>
        <v>IDLE</v>
      </c>
      <c r="AA2930" s="3"/>
    </row>
    <row r="2931" spans="1:27" ht="16.5" x14ac:dyDescent="0.2">
      <c r="A2931" s="3">
        <v>2928</v>
      </c>
      <c r="B2931" s="3">
        <f t="shared" si="229"/>
        <v>37018302002</v>
      </c>
      <c r="C2931" s="3" t="s">
        <v>1166</v>
      </c>
      <c r="D2931" s="3" t="s">
        <v>218</v>
      </c>
      <c r="E2931" s="3" t="str">
        <f>INDEX(光放段!$G$4:$G$237,MATCH(纤芯!G2931,光放段!$C$4:$C$237,0))</f>
        <v>山东二干|济南青岛4号光缆:潍坊东方路-青岛振华路</v>
      </c>
      <c r="F2931" s="3">
        <f>INDEX(光放段!$I$4:$I$237,MATCH(纤芯!H2931,光放段!$B$4:$B$237,0))</f>
        <v>37018300000</v>
      </c>
      <c r="G2931" s="3" t="str">
        <f t="shared" si="225"/>
        <v>山东二干|济南青岛4号光缆:高密火车站-即墨蓝村</v>
      </c>
      <c r="H2931" s="3">
        <f>INDEX(光放段!$B$4:$B$237,MATCH(纤芯!G2931,光放段!$C$4:$C$237,0))</f>
        <v>37018302000</v>
      </c>
      <c r="I2931" s="3" t="str">
        <f t="shared" si="226"/>
        <v>济南青岛4号光缆</v>
      </c>
      <c r="J2931" s="3" t="str">
        <f>INDEX(子缆名称!$B$4:$B$29,纤芯!M2931)</f>
        <v>A缆</v>
      </c>
      <c r="K2931" s="3">
        <v>2</v>
      </c>
      <c r="L2931" s="3">
        <f t="shared" si="227"/>
        <v>2</v>
      </c>
      <c r="M2931" s="3">
        <f t="shared" si="228"/>
        <v>1</v>
      </c>
      <c r="N2931" s="3" t="s">
        <v>70</v>
      </c>
      <c r="O2931" s="3">
        <f>COUNTIF([1]局站!$D$4:$D$172,"="&amp;N2931)</f>
        <v>1</v>
      </c>
      <c r="P2931" s="3">
        <v>0</v>
      </c>
      <c r="Q2931" s="3">
        <v>0</v>
      </c>
      <c r="R2931" s="3">
        <v>0</v>
      </c>
      <c r="S2931" s="3" t="s">
        <v>71</v>
      </c>
      <c r="T2931" s="3">
        <f>COUNTIF([1]局站!$D$4:$D$172,"="&amp;S2931)</f>
        <v>1</v>
      </c>
      <c r="U2931" s="3">
        <v>0</v>
      </c>
      <c r="V2931" s="3">
        <v>0</v>
      </c>
      <c r="W2931" s="3">
        <v>0</v>
      </c>
      <c r="X2931" s="3" t="s">
        <v>1215</v>
      </c>
      <c r="Y2931" s="3" t="s">
        <v>880</v>
      </c>
      <c r="Z2931" s="3" t="str">
        <f>INDEX(业务类型!$C$4:$C$8,MATCH(纤芯!Y2931,业务类型!$B$4:$B$8,0))</f>
        <v>IDLE</v>
      </c>
      <c r="AA2931" s="3"/>
    </row>
    <row r="2932" spans="1:27" ht="16.5" x14ac:dyDescent="0.2">
      <c r="A2932" s="3">
        <v>2929</v>
      </c>
      <c r="B2932" s="3">
        <f t="shared" si="229"/>
        <v>37018302003</v>
      </c>
      <c r="C2932" s="3" t="s">
        <v>1166</v>
      </c>
      <c r="D2932" s="3" t="s">
        <v>218</v>
      </c>
      <c r="E2932" s="3" t="str">
        <f>INDEX(光放段!$G$4:$G$237,MATCH(纤芯!G2932,光放段!$C$4:$C$237,0))</f>
        <v>山东二干|济南青岛4号光缆:潍坊东方路-青岛振华路</v>
      </c>
      <c r="F2932" s="3">
        <f>INDEX(光放段!$I$4:$I$237,MATCH(纤芯!H2932,光放段!$B$4:$B$237,0))</f>
        <v>37018300000</v>
      </c>
      <c r="G2932" s="3" t="str">
        <f t="shared" si="225"/>
        <v>山东二干|济南青岛4号光缆:高密火车站-即墨蓝村</v>
      </c>
      <c r="H2932" s="3">
        <f>INDEX(光放段!$B$4:$B$237,MATCH(纤芯!G2932,光放段!$C$4:$C$237,0))</f>
        <v>37018302000</v>
      </c>
      <c r="I2932" s="3" t="str">
        <f t="shared" si="226"/>
        <v>济南青岛4号光缆</v>
      </c>
      <c r="J2932" s="3" t="str">
        <f>INDEX(子缆名称!$B$4:$B$29,纤芯!M2932)</f>
        <v>A缆</v>
      </c>
      <c r="K2932" s="3">
        <v>3</v>
      </c>
      <c r="L2932" s="3">
        <f t="shared" si="227"/>
        <v>3</v>
      </c>
      <c r="M2932" s="3">
        <f t="shared" si="228"/>
        <v>1</v>
      </c>
      <c r="N2932" s="3" t="s">
        <v>70</v>
      </c>
      <c r="O2932" s="3">
        <f>COUNTIF([1]局站!$D$4:$D$172,"="&amp;N2932)</f>
        <v>1</v>
      </c>
      <c r="P2932" s="3">
        <v>0</v>
      </c>
      <c r="Q2932" s="3">
        <v>0</v>
      </c>
      <c r="R2932" s="3">
        <v>0</v>
      </c>
      <c r="S2932" s="3" t="s">
        <v>71</v>
      </c>
      <c r="T2932" s="3">
        <f>COUNTIF([1]局站!$D$4:$D$172,"="&amp;S2932)</f>
        <v>1</v>
      </c>
      <c r="U2932" s="3">
        <v>0</v>
      </c>
      <c r="V2932" s="3">
        <v>0</v>
      </c>
      <c r="W2932" s="3">
        <v>0</v>
      </c>
      <c r="X2932" s="3" t="s">
        <v>1215</v>
      </c>
      <c r="Y2932" s="3" t="s">
        <v>880</v>
      </c>
      <c r="Z2932" s="3" t="str">
        <f>INDEX(业务类型!$C$4:$C$8,MATCH(纤芯!Y2932,业务类型!$B$4:$B$8,0))</f>
        <v>IDLE</v>
      </c>
      <c r="AA2932" s="3"/>
    </row>
    <row r="2933" spans="1:27" ht="16.5" x14ac:dyDescent="0.2">
      <c r="A2933" s="3">
        <v>2930</v>
      </c>
      <c r="B2933" s="3">
        <f t="shared" si="229"/>
        <v>37018302004</v>
      </c>
      <c r="C2933" s="3" t="s">
        <v>1166</v>
      </c>
      <c r="D2933" s="3" t="s">
        <v>218</v>
      </c>
      <c r="E2933" s="3" t="str">
        <f>INDEX(光放段!$G$4:$G$237,MATCH(纤芯!G2933,光放段!$C$4:$C$237,0))</f>
        <v>山东二干|济南青岛4号光缆:潍坊东方路-青岛振华路</v>
      </c>
      <c r="F2933" s="3">
        <f>INDEX(光放段!$I$4:$I$237,MATCH(纤芯!H2933,光放段!$B$4:$B$237,0))</f>
        <v>37018300000</v>
      </c>
      <c r="G2933" s="3" t="str">
        <f t="shared" si="225"/>
        <v>山东二干|济南青岛4号光缆:高密火车站-即墨蓝村</v>
      </c>
      <c r="H2933" s="3">
        <f>INDEX(光放段!$B$4:$B$237,MATCH(纤芯!G2933,光放段!$C$4:$C$237,0))</f>
        <v>37018302000</v>
      </c>
      <c r="I2933" s="3" t="str">
        <f t="shared" si="226"/>
        <v>济南青岛4号光缆</v>
      </c>
      <c r="J2933" s="3" t="str">
        <f>INDEX(子缆名称!$B$4:$B$29,纤芯!M2933)</f>
        <v>A缆</v>
      </c>
      <c r="K2933" s="3">
        <v>4</v>
      </c>
      <c r="L2933" s="3">
        <f t="shared" si="227"/>
        <v>4</v>
      </c>
      <c r="M2933" s="3">
        <f t="shared" si="228"/>
        <v>1</v>
      </c>
      <c r="N2933" s="3" t="s">
        <v>70</v>
      </c>
      <c r="O2933" s="3">
        <f>COUNTIF([1]局站!$D$4:$D$172,"="&amp;N2933)</f>
        <v>1</v>
      </c>
      <c r="P2933" s="3">
        <v>0</v>
      </c>
      <c r="Q2933" s="3">
        <v>0</v>
      </c>
      <c r="R2933" s="3">
        <v>0</v>
      </c>
      <c r="S2933" s="3" t="s">
        <v>71</v>
      </c>
      <c r="T2933" s="3">
        <f>COUNTIF([1]局站!$D$4:$D$172,"="&amp;S2933)</f>
        <v>1</v>
      </c>
      <c r="U2933" s="3">
        <v>0</v>
      </c>
      <c r="V2933" s="3">
        <v>0</v>
      </c>
      <c r="W2933" s="3">
        <v>0</v>
      </c>
      <c r="X2933" s="3" t="s">
        <v>1215</v>
      </c>
      <c r="Y2933" s="3" t="s">
        <v>880</v>
      </c>
      <c r="Z2933" s="3" t="str">
        <f>INDEX(业务类型!$C$4:$C$8,MATCH(纤芯!Y2933,业务类型!$B$4:$B$8,0))</f>
        <v>IDLE</v>
      </c>
      <c r="AA2933" s="3"/>
    </row>
    <row r="2934" spans="1:27" ht="16.5" x14ac:dyDescent="0.2">
      <c r="A2934" s="3">
        <v>2931</v>
      </c>
      <c r="B2934" s="3">
        <f t="shared" si="229"/>
        <v>37018302005</v>
      </c>
      <c r="C2934" s="3" t="s">
        <v>1166</v>
      </c>
      <c r="D2934" s="3" t="s">
        <v>218</v>
      </c>
      <c r="E2934" s="3" t="str">
        <f>INDEX(光放段!$G$4:$G$237,MATCH(纤芯!G2934,光放段!$C$4:$C$237,0))</f>
        <v>山东二干|济南青岛4号光缆:潍坊东方路-青岛振华路</v>
      </c>
      <c r="F2934" s="3">
        <f>INDEX(光放段!$I$4:$I$237,MATCH(纤芯!H2934,光放段!$B$4:$B$237,0))</f>
        <v>37018300000</v>
      </c>
      <c r="G2934" s="3" t="str">
        <f t="shared" si="225"/>
        <v>山东二干|济南青岛4号光缆:高密火车站-即墨蓝村</v>
      </c>
      <c r="H2934" s="3">
        <f>INDEX(光放段!$B$4:$B$237,MATCH(纤芯!G2934,光放段!$C$4:$C$237,0))</f>
        <v>37018302000</v>
      </c>
      <c r="I2934" s="3" t="str">
        <f t="shared" si="226"/>
        <v>济南青岛4号光缆</v>
      </c>
      <c r="J2934" s="3" t="str">
        <f>INDEX(子缆名称!$B$4:$B$29,纤芯!M2934)</f>
        <v>A缆</v>
      </c>
      <c r="K2934" s="3">
        <v>5</v>
      </c>
      <c r="L2934" s="3">
        <f t="shared" si="227"/>
        <v>5</v>
      </c>
      <c r="M2934" s="3">
        <f t="shared" si="228"/>
        <v>1</v>
      </c>
      <c r="N2934" s="3" t="s">
        <v>70</v>
      </c>
      <c r="O2934" s="3">
        <f>COUNTIF([1]局站!$D$4:$D$172,"="&amp;N2934)</f>
        <v>1</v>
      </c>
      <c r="P2934" s="3">
        <v>0</v>
      </c>
      <c r="Q2934" s="3">
        <v>0</v>
      </c>
      <c r="R2934" s="3">
        <v>0</v>
      </c>
      <c r="S2934" s="3" t="s">
        <v>71</v>
      </c>
      <c r="T2934" s="3">
        <f>COUNTIF([1]局站!$D$4:$D$172,"="&amp;S2934)</f>
        <v>1</v>
      </c>
      <c r="U2934" s="3">
        <v>0</v>
      </c>
      <c r="V2934" s="3">
        <v>0</v>
      </c>
      <c r="W2934" s="3">
        <v>0</v>
      </c>
      <c r="X2934" s="3" t="s">
        <v>1215</v>
      </c>
      <c r="Y2934" s="3" t="s">
        <v>880</v>
      </c>
      <c r="Z2934" s="3" t="str">
        <f>INDEX(业务类型!$C$4:$C$8,MATCH(纤芯!Y2934,业务类型!$B$4:$B$8,0))</f>
        <v>IDLE</v>
      </c>
      <c r="AA2934" s="3"/>
    </row>
    <row r="2935" spans="1:27" ht="16.5" x14ac:dyDescent="0.2">
      <c r="A2935" s="3">
        <v>2932</v>
      </c>
      <c r="B2935" s="3">
        <f t="shared" si="229"/>
        <v>37018302006</v>
      </c>
      <c r="C2935" s="3" t="s">
        <v>1166</v>
      </c>
      <c r="D2935" s="3" t="s">
        <v>218</v>
      </c>
      <c r="E2935" s="3" t="str">
        <f>INDEX(光放段!$G$4:$G$237,MATCH(纤芯!G2935,光放段!$C$4:$C$237,0))</f>
        <v>山东二干|济南青岛4号光缆:潍坊东方路-青岛振华路</v>
      </c>
      <c r="F2935" s="3">
        <f>INDEX(光放段!$I$4:$I$237,MATCH(纤芯!H2935,光放段!$B$4:$B$237,0))</f>
        <v>37018300000</v>
      </c>
      <c r="G2935" s="3" t="str">
        <f t="shared" si="225"/>
        <v>山东二干|济南青岛4号光缆:高密火车站-即墨蓝村</v>
      </c>
      <c r="H2935" s="3">
        <f>INDEX(光放段!$B$4:$B$237,MATCH(纤芯!G2935,光放段!$C$4:$C$237,0))</f>
        <v>37018302000</v>
      </c>
      <c r="I2935" s="3" t="str">
        <f t="shared" si="226"/>
        <v>济南青岛4号光缆</v>
      </c>
      <c r="J2935" s="3" t="str">
        <f>INDEX(子缆名称!$B$4:$B$29,纤芯!M2935)</f>
        <v>A缆</v>
      </c>
      <c r="K2935" s="3">
        <v>6</v>
      </c>
      <c r="L2935" s="3">
        <f t="shared" si="227"/>
        <v>6</v>
      </c>
      <c r="M2935" s="3">
        <f t="shared" si="228"/>
        <v>1</v>
      </c>
      <c r="N2935" s="3" t="s">
        <v>70</v>
      </c>
      <c r="O2935" s="3">
        <f>COUNTIF([1]局站!$D$4:$D$172,"="&amp;N2935)</f>
        <v>1</v>
      </c>
      <c r="P2935" s="3">
        <v>0</v>
      </c>
      <c r="Q2935" s="3">
        <v>0</v>
      </c>
      <c r="R2935" s="3">
        <v>0</v>
      </c>
      <c r="S2935" s="3" t="s">
        <v>71</v>
      </c>
      <c r="T2935" s="3">
        <f>COUNTIF([1]局站!$D$4:$D$172,"="&amp;S2935)</f>
        <v>1</v>
      </c>
      <c r="U2935" s="3">
        <v>0</v>
      </c>
      <c r="V2935" s="3">
        <v>0</v>
      </c>
      <c r="W2935" s="3">
        <v>0</v>
      </c>
      <c r="X2935" s="3" t="s">
        <v>1215</v>
      </c>
      <c r="Y2935" s="3" t="s">
        <v>880</v>
      </c>
      <c r="Z2935" s="3" t="str">
        <f>INDEX(业务类型!$C$4:$C$8,MATCH(纤芯!Y2935,业务类型!$B$4:$B$8,0))</f>
        <v>IDLE</v>
      </c>
      <c r="AA2935" s="3"/>
    </row>
    <row r="2936" spans="1:27" ht="16.5" x14ac:dyDescent="0.2">
      <c r="A2936" s="3">
        <v>2933</v>
      </c>
      <c r="B2936" s="3">
        <f t="shared" si="229"/>
        <v>37018302007</v>
      </c>
      <c r="C2936" s="3" t="s">
        <v>1166</v>
      </c>
      <c r="D2936" s="3" t="s">
        <v>218</v>
      </c>
      <c r="E2936" s="3" t="str">
        <f>INDEX(光放段!$G$4:$G$237,MATCH(纤芯!G2936,光放段!$C$4:$C$237,0))</f>
        <v>山东二干|济南青岛4号光缆:潍坊东方路-青岛振华路</v>
      </c>
      <c r="F2936" s="3">
        <f>INDEX(光放段!$I$4:$I$237,MATCH(纤芯!H2936,光放段!$B$4:$B$237,0))</f>
        <v>37018300000</v>
      </c>
      <c r="G2936" s="3" t="str">
        <f t="shared" si="225"/>
        <v>山东二干|济南青岛4号光缆:高密火车站-即墨蓝村</v>
      </c>
      <c r="H2936" s="3">
        <f>INDEX(光放段!$B$4:$B$237,MATCH(纤芯!G2936,光放段!$C$4:$C$237,0))</f>
        <v>37018302000</v>
      </c>
      <c r="I2936" s="3" t="str">
        <f t="shared" si="226"/>
        <v>济南青岛4号光缆</v>
      </c>
      <c r="J2936" s="3" t="str">
        <f>INDEX(子缆名称!$B$4:$B$29,纤芯!M2936)</f>
        <v>A缆</v>
      </c>
      <c r="K2936" s="3">
        <v>7</v>
      </c>
      <c r="L2936" s="3">
        <f t="shared" si="227"/>
        <v>7</v>
      </c>
      <c r="M2936" s="3">
        <f t="shared" si="228"/>
        <v>1</v>
      </c>
      <c r="N2936" s="3" t="s">
        <v>70</v>
      </c>
      <c r="O2936" s="3">
        <f>COUNTIF([1]局站!$D$4:$D$172,"="&amp;N2936)</f>
        <v>1</v>
      </c>
      <c r="P2936" s="3">
        <v>0</v>
      </c>
      <c r="Q2936" s="3">
        <v>0</v>
      </c>
      <c r="R2936" s="3">
        <v>0</v>
      </c>
      <c r="S2936" s="3" t="s">
        <v>71</v>
      </c>
      <c r="T2936" s="3">
        <f>COUNTIF([1]局站!$D$4:$D$172,"="&amp;S2936)</f>
        <v>1</v>
      </c>
      <c r="U2936" s="3">
        <v>0</v>
      </c>
      <c r="V2936" s="3">
        <v>0</v>
      </c>
      <c r="W2936" s="3">
        <v>0</v>
      </c>
      <c r="X2936" s="3" t="s">
        <v>1215</v>
      </c>
      <c r="Y2936" s="3" t="s">
        <v>880</v>
      </c>
      <c r="Z2936" s="3" t="str">
        <f>INDEX(业务类型!$C$4:$C$8,MATCH(纤芯!Y2936,业务类型!$B$4:$B$8,0))</f>
        <v>IDLE</v>
      </c>
      <c r="AA2936" s="3"/>
    </row>
    <row r="2937" spans="1:27" ht="16.5" x14ac:dyDescent="0.2">
      <c r="A2937" s="3">
        <v>2934</v>
      </c>
      <c r="B2937" s="3">
        <f t="shared" si="229"/>
        <v>37018302008</v>
      </c>
      <c r="C2937" s="3" t="s">
        <v>1166</v>
      </c>
      <c r="D2937" s="3" t="s">
        <v>218</v>
      </c>
      <c r="E2937" s="3" t="str">
        <f>INDEX(光放段!$G$4:$G$237,MATCH(纤芯!G2937,光放段!$C$4:$C$237,0))</f>
        <v>山东二干|济南青岛4号光缆:潍坊东方路-青岛振华路</v>
      </c>
      <c r="F2937" s="3">
        <f>INDEX(光放段!$I$4:$I$237,MATCH(纤芯!H2937,光放段!$B$4:$B$237,0))</f>
        <v>37018300000</v>
      </c>
      <c r="G2937" s="3" t="str">
        <f t="shared" si="225"/>
        <v>山东二干|济南青岛4号光缆:高密火车站-即墨蓝村</v>
      </c>
      <c r="H2937" s="3">
        <f>INDEX(光放段!$B$4:$B$237,MATCH(纤芯!G2937,光放段!$C$4:$C$237,0))</f>
        <v>37018302000</v>
      </c>
      <c r="I2937" s="3" t="str">
        <f t="shared" si="226"/>
        <v>济南青岛4号光缆</v>
      </c>
      <c r="J2937" s="3" t="str">
        <f>INDEX(子缆名称!$B$4:$B$29,纤芯!M2937)</f>
        <v>A缆</v>
      </c>
      <c r="K2937" s="3">
        <v>8</v>
      </c>
      <c r="L2937" s="3">
        <f t="shared" si="227"/>
        <v>8</v>
      </c>
      <c r="M2937" s="3">
        <f t="shared" si="228"/>
        <v>1</v>
      </c>
      <c r="N2937" s="3" t="s">
        <v>70</v>
      </c>
      <c r="O2937" s="3">
        <f>COUNTIF([1]局站!$D$4:$D$172,"="&amp;N2937)</f>
        <v>1</v>
      </c>
      <c r="P2937" s="3">
        <v>0</v>
      </c>
      <c r="Q2937" s="3">
        <v>0</v>
      </c>
      <c r="R2937" s="3">
        <v>0</v>
      </c>
      <c r="S2937" s="3" t="s">
        <v>71</v>
      </c>
      <c r="T2937" s="3">
        <f>COUNTIF([1]局站!$D$4:$D$172,"="&amp;S2937)</f>
        <v>1</v>
      </c>
      <c r="U2937" s="3">
        <v>0</v>
      </c>
      <c r="V2937" s="3">
        <v>0</v>
      </c>
      <c r="W2937" s="3">
        <v>0</v>
      </c>
      <c r="X2937" s="3" t="s">
        <v>1215</v>
      </c>
      <c r="Y2937" s="3" t="s">
        <v>880</v>
      </c>
      <c r="Z2937" s="3" t="str">
        <f>INDEX(业务类型!$C$4:$C$8,MATCH(纤芯!Y2937,业务类型!$B$4:$B$8,0))</f>
        <v>IDLE</v>
      </c>
      <c r="AA2937" s="3"/>
    </row>
    <row r="2938" spans="1:27" ht="16.5" x14ac:dyDescent="0.2">
      <c r="A2938" s="3">
        <v>2935</v>
      </c>
      <c r="B2938" s="3">
        <f t="shared" si="229"/>
        <v>37018302009</v>
      </c>
      <c r="C2938" s="3" t="s">
        <v>1166</v>
      </c>
      <c r="D2938" s="3" t="s">
        <v>218</v>
      </c>
      <c r="E2938" s="3" t="str">
        <f>INDEX(光放段!$G$4:$G$237,MATCH(纤芯!G2938,光放段!$C$4:$C$237,0))</f>
        <v>山东二干|济南青岛4号光缆:潍坊东方路-青岛振华路</v>
      </c>
      <c r="F2938" s="3">
        <f>INDEX(光放段!$I$4:$I$237,MATCH(纤芯!H2938,光放段!$B$4:$B$237,0))</f>
        <v>37018300000</v>
      </c>
      <c r="G2938" s="3" t="str">
        <f t="shared" si="225"/>
        <v>山东二干|济南青岛4号光缆:高密火车站-即墨蓝村</v>
      </c>
      <c r="H2938" s="3">
        <f>INDEX(光放段!$B$4:$B$237,MATCH(纤芯!G2938,光放段!$C$4:$C$237,0))</f>
        <v>37018302000</v>
      </c>
      <c r="I2938" s="3" t="str">
        <f t="shared" si="226"/>
        <v>济南青岛4号光缆</v>
      </c>
      <c r="J2938" s="3" t="str">
        <f>INDEX(子缆名称!$B$4:$B$29,纤芯!M2938)</f>
        <v>A缆</v>
      </c>
      <c r="K2938" s="3">
        <v>9</v>
      </c>
      <c r="L2938" s="3">
        <f t="shared" si="227"/>
        <v>9</v>
      </c>
      <c r="M2938" s="3">
        <f t="shared" si="228"/>
        <v>1</v>
      </c>
      <c r="N2938" s="3" t="s">
        <v>70</v>
      </c>
      <c r="O2938" s="3">
        <f>COUNTIF([1]局站!$D$4:$D$172,"="&amp;N2938)</f>
        <v>1</v>
      </c>
      <c r="P2938" s="3">
        <v>0</v>
      </c>
      <c r="Q2938" s="3">
        <v>0</v>
      </c>
      <c r="R2938" s="3">
        <v>0</v>
      </c>
      <c r="S2938" s="3" t="s">
        <v>71</v>
      </c>
      <c r="T2938" s="3">
        <f>COUNTIF([1]局站!$D$4:$D$172,"="&amp;S2938)</f>
        <v>1</v>
      </c>
      <c r="U2938" s="3">
        <v>0</v>
      </c>
      <c r="V2938" s="3">
        <v>0</v>
      </c>
      <c r="W2938" s="3">
        <v>0</v>
      </c>
      <c r="X2938" s="3" t="s">
        <v>1215</v>
      </c>
      <c r="Y2938" s="3" t="s">
        <v>880</v>
      </c>
      <c r="Z2938" s="3" t="str">
        <f>INDEX(业务类型!$C$4:$C$8,MATCH(纤芯!Y2938,业务类型!$B$4:$B$8,0))</f>
        <v>IDLE</v>
      </c>
      <c r="AA2938" s="3"/>
    </row>
    <row r="2939" spans="1:27" ht="16.5" x14ac:dyDescent="0.2">
      <c r="A2939" s="3">
        <v>2936</v>
      </c>
      <c r="B2939" s="3">
        <f t="shared" si="229"/>
        <v>37018302010</v>
      </c>
      <c r="C2939" s="3" t="s">
        <v>1166</v>
      </c>
      <c r="D2939" s="3" t="s">
        <v>218</v>
      </c>
      <c r="E2939" s="3" t="str">
        <f>INDEX(光放段!$G$4:$G$237,MATCH(纤芯!G2939,光放段!$C$4:$C$237,0))</f>
        <v>山东二干|济南青岛4号光缆:潍坊东方路-青岛振华路</v>
      </c>
      <c r="F2939" s="3">
        <f>INDEX(光放段!$I$4:$I$237,MATCH(纤芯!H2939,光放段!$B$4:$B$237,0))</f>
        <v>37018300000</v>
      </c>
      <c r="G2939" s="3" t="str">
        <f t="shared" si="225"/>
        <v>山东二干|济南青岛4号光缆:高密火车站-即墨蓝村</v>
      </c>
      <c r="H2939" s="3">
        <f>INDEX(光放段!$B$4:$B$237,MATCH(纤芯!G2939,光放段!$C$4:$C$237,0))</f>
        <v>37018302000</v>
      </c>
      <c r="I2939" s="3" t="str">
        <f t="shared" si="226"/>
        <v>济南青岛4号光缆</v>
      </c>
      <c r="J2939" s="3" t="str">
        <f>INDEX(子缆名称!$B$4:$B$29,纤芯!M2939)</f>
        <v>A缆</v>
      </c>
      <c r="K2939" s="3">
        <v>10</v>
      </c>
      <c r="L2939" s="3">
        <f t="shared" si="227"/>
        <v>10</v>
      </c>
      <c r="M2939" s="3">
        <f t="shared" si="228"/>
        <v>1</v>
      </c>
      <c r="N2939" s="3" t="s">
        <v>70</v>
      </c>
      <c r="O2939" s="3">
        <f>COUNTIF([1]局站!$D$4:$D$172,"="&amp;N2939)</f>
        <v>1</v>
      </c>
      <c r="P2939" s="3">
        <v>0</v>
      </c>
      <c r="Q2939" s="3">
        <v>0</v>
      </c>
      <c r="R2939" s="3">
        <v>0</v>
      </c>
      <c r="S2939" s="3" t="s">
        <v>71</v>
      </c>
      <c r="T2939" s="3">
        <f>COUNTIF([1]局站!$D$4:$D$172,"="&amp;S2939)</f>
        <v>1</v>
      </c>
      <c r="U2939" s="3">
        <v>0</v>
      </c>
      <c r="V2939" s="3">
        <v>0</v>
      </c>
      <c r="W2939" s="3">
        <v>0</v>
      </c>
      <c r="X2939" s="3" t="s">
        <v>1215</v>
      </c>
      <c r="Y2939" s="3" t="s">
        <v>880</v>
      </c>
      <c r="Z2939" s="3" t="str">
        <f>INDEX(业务类型!$C$4:$C$8,MATCH(纤芯!Y2939,业务类型!$B$4:$B$8,0))</f>
        <v>IDLE</v>
      </c>
      <c r="AA2939" s="3"/>
    </row>
    <row r="2940" spans="1:27" ht="16.5" x14ac:dyDescent="0.2">
      <c r="A2940" s="3">
        <v>2937</v>
      </c>
      <c r="B2940" s="3">
        <f t="shared" si="229"/>
        <v>37018302011</v>
      </c>
      <c r="C2940" s="3" t="s">
        <v>1166</v>
      </c>
      <c r="D2940" s="3" t="s">
        <v>218</v>
      </c>
      <c r="E2940" s="3" t="str">
        <f>INDEX(光放段!$G$4:$G$237,MATCH(纤芯!G2940,光放段!$C$4:$C$237,0))</f>
        <v>山东二干|济南青岛4号光缆:潍坊东方路-青岛振华路</v>
      </c>
      <c r="F2940" s="3">
        <f>INDEX(光放段!$I$4:$I$237,MATCH(纤芯!H2940,光放段!$B$4:$B$237,0))</f>
        <v>37018300000</v>
      </c>
      <c r="G2940" s="3" t="str">
        <f t="shared" si="225"/>
        <v>山东二干|济南青岛4号光缆:高密火车站-即墨蓝村</v>
      </c>
      <c r="H2940" s="3">
        <f>INDEX(光放段!$B$4:$B$237,MATCH(纤芯!G2940,光放段!$C$4:$C$237,0))</f>
        <v>37018302000</v>
      </c>
      <c r="I2940" s="3" t="str">
        <f t="shared" si="226"/>
        <v>济南青岛4号光缆</v>
      </c>
      <c r="J2940" s="3" t="str">
        <f>INDEX(子缆名称!$B$4:$B$29,纤芯!M2940)</f>
        <v>A缆</v>
      </c>
      <c r="K2940" s="3">
        <v>11</v>
      </c>
      <c r="L2940" s="3">
        <f t="shared" si="227"/>
        <v>11</v>
      </c>
      <c r="M2940" s="3">
        <f t="shared" si="228"/>
        <v>1</v>
      </c>
      <c r="N2940" s="3" t="s">
        <v>70</v>
      </c>
      <c r="O2940" s="3">
        <f>COUNTIF([1]局站!$D$4:$D$172,"="&amp;N2940)</f>
        <v>1</v>
      </c>
      <c r="P2940" s="3">
        <v>0</v>
      </c>
      <c r="Q2940" s="3">
        <v>0</v>
      </c>
      <c r="R2940" s="3">
        <v>0</v>
      </c>
      <c r="S2940" s="3" t="s">
        <v>71</v>
      </c>
      <c r="T2940" s="3">
        <f>COUNTIF([1]局站!$D$4:$D$172,"="&amp;S2940)</f>
        <v>1</v>
      </c>
      <c r="U2940" s="3">
        <v>0</v>
      </c>
      <c r="V2940" s="3">
        <v>0</v>
      </c>
      <c r="W2940" s="3">
        <v>0</v>
      </c>
      <c r="X2940" s="3" t="s">
        <v>1215</v>
      </c>
      <c r="Y2940" s="3" t="s">
        <v>880</v>
      </c>
      <c r="Z2940" s="3" t="str">
        <f>INDEX(业务类型!$C$4:$C$8,MATCH(纤芯!Y2940,业务类型!$B$4:$B$8,0))</f>
        <v>IDLE</v>
      </c>
      <c r="AA2940" s="3"/>
    </row>
    <row r="2941" spans="1:27" ht="16.5" x14ac:dyDescent="0.2">
      <c r="A2941" s="3">
        <v>2938</v>
      </c>
      <c r="B2941" s="3">
        <f t="shared" si="229"/>
        <v>37018302012</v>
      </c>
      <c r="C2941" s="3" t="s">
        <v>1166</v>
      </c>
      <c r="D2941" s="3" t="s">
        <v>218</v>
      </c>
      <c r="E2941" s="3" t="str">
        <f>INDEX(光放段!$G$4:$G$237,MATCH(纤芯!G2941,光放段!$C$4:$C$237,0))</f>
        <v>山东二干|济南青岛4号光缆:潍坊东方路-青岛振华路</v>
      </c>
      <c r="F2941" s="3">
        <f>INDEX(光放段!$I$4:$I$237,MATCH(纤芯!H2941,光放段!$B$4:$B$237,0))</f>
        <v>37018300000</v>
      </c>
      <c r="G2941" s="3" t="str">
        <f t="shared" si="225"/>
        <v>山东二干|济南青岛4号光缆:高密火车站-即墨蓝村</v>
      </c>
      <c r="H2941" s="3">
        <f>INDEX(光放段!$B$4:$B$237,MATCH(纤芯!G2941,光放段!$C$4:$C$237,0))</f>
        <v>37018302000</v>
      </c>
      <c r="I2941" s="3" t="str">
        <f t="shared" si="226"/>
        <v>济南青岛4号光缆</v>
      </c>
      <c r="J2941" s="3" t="str">
        <f>INDEX(子缆名称!$B$4:$B$29,纤芯!M2941)</f>
        <v>A缆</v>
      </c>
      <c r="K2941" s="3">
        <v>12</v>
      </c>
      <c r="L2941" s="3">
        <f t="shared" si="227"/>
        <v>12</v>
      </c>
      <c r="M2941" s="3">
        <f t="shared" si="228"/>
        <v>1</v>
      </c>
      <c r="N2941" s="3" t="s">
        <v>70</v>
      </c>
      <c r="O2941" s="3">
        <f>COUNTIF([1]局站!$D$4:$D$172,"="&amp;N2941)</f>
        <v>1</v>
      </c>
      <c r="P2941" s="3">
        <v>0</v>
      </c>
      <c r="Q2941" s="3">
        <v>0</v>
      </c>
      <c r="R2941" s="3">
        <v>0</v>
      </c>
      <c r="S2941" s="3" t="s">
        <v>71</v>
      </c>
      <c r="T2941" s="3">
        <f>COUNTIF([1]局站!$D$4:$D$172,"="&amp;S2941)</f>
        <v>1</v>
      </c>
      <c r="U2941" s="3">
        <v>0</v>
      </c>
      <c r="V2941" s="3">
        <v>0</v>
      </c>
      <c r="W2941" s="3">
        <v>0</v>
      </c>
      <c r="X2941" s="3" t="s">
        <v>1215</v>
      </c>
      <c r="Y2941" s="3" t="s">
        <v>881</v>
      </c>
      <c r="Z2941" s="3" t="str">
        <f>INDEX(业务类型!$C$4:$C$8,MATCH(纤芯!Y2941,业务类型!$B$4:$B$8,0))</f>
        <v>OTHER</v>
      </c>
      <c r="AA2941" s="3" t="s">
        <v>1004</v>
      </c>
    </row>
    <row r="2942" spans="1:27" ht="16.5" x14ac:dyDescent="0.2">
      <c r="A2942" s="3">
        <v>2939</v>
      </c>
      <c r="B2942" s="3">
        <f t="shared" si="229"/>
        <v>37018302013</v>
      </c>
      <c r="C2942" s="3" t="s">
        <v>1166</v>
      </c>
      <c r="D2942" s="3" t="s">
        <v>218</v>
      </c>
      <c r="E2942" s="3" t="str">
        <f>INDEX(光放段!$G$4:$G$237,MATCH(纤芯!G2942,光放段!$C$4:$C$237,0))</f>
        <v>山东二干|济南青岛4号光缆:潍坊东方路-青岛振华路</v>
      </c>
      <c r="F2942" s="3">
        <f>INDEX(光放段!$I$4:$I$237,MATCH(纤芯!H2942,光放段!$B$4:$B$237,0))</f>
        <v>37018300000</v>
      </c>
      <c r="G2942" s="3" t="str">
        <f t="shared" si="225"/>
        <v>山东二干|济南青岛4号光缆:高密火车站-即墨蓝村</v>
      </c>
      <c r="H2942" s="3">
        <f>INDEX(光放段!$B$4:$B$237,MATCH(纤芯!G2942,光放段!$C$4:$C$237,0))</f>
        <v>37018302000</v>
      </c>
      <c r="I2942" s="3" t="str">
        <f t="shared" si="226"/>
        <v>济南青岛4号光缆</v>
      </c>
      <c r="J2942" s="3" t="str">
        <f>INDEX(子缆名称!$B$4:$B$29,纤芯!M2942)</f>
        <v>B缆</v>
      </c>
      <c r="K2942" s="3">
        <v>13</v>
      </c>
      <c r="L2942" s="3">
        <f t="shared" si="227"/>
        <v>1</v>
      </c>
      <c r="M2942" s="3">
        <f t="shared" si="228"/>
        <v>2</v>
      </c>
      <c r="N2942" s="3" t="s">
        <v>70</v>
      </c>
      <c r="O2942" s="3">
        <f>COUNTIF([1]局站!$D$4:$D$172,"="&amp;N2942)</f>
        <v>1</v>
      </c>
      <c r="P2942" s="3">
        <v>0</v>
      </c>
      <c r="Q2942" s="3">
        <v>0</v>
      </c>
      <c r="R2942" s="3">
        <v>0</v>
      </c>
      <c r="S2942" s="3" t="s">
        <v>71</v>
      </c>
      <c r="T2942" s="3">
        <f>COUNTIF([1]局站!$D$4:$D$172,"="&amp;S2942)</f>
        <v>1</v>
      </c>
      <c r="U2942" s="3">
        <v>0</v>
      </c>
      <c r="V2942" s="3">
        <v>0</v>
      </c>
      <c r="W2942" s="3">
        <v>0</v>
      </c>
      <c r="X2942" s="3" t="s">
        <v>1215</v>
      </c>
      <c r="Y2942" s="3" t="s">
        <v>881</v>
      </c>
      <c r="Z2942" s="3" t="str">
        <f>INDEX(业务类型!$C$4:$C$8,MATCH(纤芯!Y2942,业务类型!$B$4:$B$8,0))</f>
        <v>OTHER</v>
      </c>
      <c r="AA2942" s="3" t="s">
        <v>1005</v>
      </c>
    </row>
    <row r="2943" spans="1:27" ht="16.5" x14ac:dyDescent="0.2">
      <c r="A2943" s="3">
        <v>2940</v>
      </c>
      <c r="B2943" s="3">
        <f t="shared" si="229"/>
        <v>37018302014</v>
      </c>
      <c r="C2943" s="3" t="s">
        <v>1166</v>
      </c>
      <c r="D2943" s="3" t="s">
        <v>218</v>
      </c>
      <c r="E2943" s="3" t="str">
        <f>INDEX(光放段!$G$4:$G$237,MATCH(纤芯!G2943,光放段!$C$4:$C$237,0))</f>
        <v>山东二干|济南青岛4号光缆:潍坊东方路-青岛振华路</v>
      </c>
      <c r="F2943" s="3">
        <f>INDEX(光放段!$I$4:$I$237,MATCH(纤芯!H2943,光放段!$B$4:$B$237,0))</f>
        <v>37018300000</v>
      </c>
      <c r="G2943" s="3" t="str">
        <f t="shared" si="225"/>
        <v>山东二干|济南青岛4号光缆:高密火车站-即墨蓝村</v>
      </c>
      <c r="H2943" s="3">
        <f>INDEX(光放段!$B$4:$B$237,MATCH(纤芯!G2943,光放段!$C$4:$C$237,0))</f>
        <v>37018302000</v>
      </c>
      <c r="I2943" s="3" t="str">
        <f t="shared" si="226"/>
        <v>济南青岛4号光缆</v>
      </c>
      <c r="J2943" s="3" t="str">
        <f>INDEX(子缆名称!$B$4:$B$29,纤芯!M2943)</f>
        <v>B缆</v>
      </c>
      <c r="K2943" s="3">
        <v>14</v>
      </c>
      <c r="L2943" s="3">
        <f t="shared" si="227"/>
        <v>2</v>
      </c>
      <c r="M2943" s="3">
        <f t="shared" si="228"/>
        <v>2</v>
      </c>
      <c r="N2943" s="3" t="s">
        <v>70</v>
      </c>
      <c r="O2943" s="3">
        <f>COUNTIF([1]局站!$D$4:$D$172,"="&amp;N2943)</f>
        <v>1</v>
      </c>
      <c r="P2943" s="3">
        <v>0</v>
      </c>
      <c r="Q2943" s="3">
        <v>0</v>
      </c>
      <c r="R2943" s="3">
        <v>0</v>
      </c>
      <c r="S2943" s="3" t="s">
        <v>71</v>
      </c>
      <c r="T2943" s="3">
        <f>COUNTIF([1]局站!$D$4:$D$172,"="&amp;S2943)</f>
        <v>1</v>
      </c>
      <c r="U2943" s="3">
        <v>0</v>
      </c>
      <c r="V2943" s="3">
        <v>0</v>
      </c>
      <c r="W2943" s="3">
        <v>0</v>
      </c>
      <c r="X2943" s="3" t="s">
        <v>1215</v>
      </c>
      <c r="Y2943" s="3" t="s">
        <v>881</v>
      </c>
      <c r="Z2943" s="3" t="str">
        <f>INDEX(业务类型!$C$4:$C$8,MATCH(纤芯!Y2943,业务类型!$B$4:$B$8,0))</f>
        <v>OTHER</v>
      </c>
      <c r="AA2943" s="3" t="s">
        <v>1005</v>
      </c>
    </row>
    <row r="2944" spans="1:27" ht="16.5" x14ac:dyDescent="0.2">
      <c r="A2944" s="3">
        <v>2941</v>
      </c>
      <c r="B2944" s="3">
        <f t="shared" si="229"/>
        <v>37018302015</v>
      </c>
      <c r="C2944" s="3" t="s">
        <v>1166</v>
      </c>
      <c r="D2944" s="3" t="s">
        <v>218</v>
      </c>
      <c r="E2944" s="3" t="str">
        <f>INDEX(光放段!$G$4:$G$237,MATCH(纤芯!G2944,光放段!$C$4:$C$237,0))</f>
        <v>山东二干|济南青岛4号光缆:潍坊东方路-青岛振华路</v>
      </c>
      <c r="F2944" s="3">
        <f>INDEX(光放段!$I$4:$I$237,MATCH(纤芯!H2944,光放段!$B$4:$B$237,0))</f>
        <v>37018300000</v>
      </c>
      <c r="G2944" s="3" t="str">
        <f t="shared" si="225"/>
        <v>山东二干|济南青岛4号光缆:高密火车站-即墨蓝村</v>
      </c>
      <c r="H2944" s="3">
        <f>INDEX(光放段!$B$4:$B$237,MATCH(纤芯!G2944,光放段!$C$4:$C$237,0))</f>
        <v>37018302000</v>
      </c>
      <c r="I2944" s="3" t="str">
        <f t="shared" si="226"/>
        <v>济南青岛4号光缆</v>
      </c>
      <c r="J2944" s="3" t="str">
        <f>INDEX(子缆名称!$B$4:$B$29,纤芯!M2944)</f>
        <v>B缆</v>
      </c>
      <c r="K2944" s="3">
        <v>15</v>
      </c>
      <c r="L2944" s="3">
        <f t="shared" si="227"/>
        <v>3</v>
      </c>
      <c r="M2944" s="3">
        <f t="shared" si="228"/>
        <v>2</v>
      </c>
      <c r="N2944" s="3" t="s">
        <v>70</v>
      </c>
      <c r="O2944" s="3">
        <f>COUNTIF([1]局站!$D$4:$D$172,"="&amp;N2944)</f>
        <v>1</v>
      </c>
      <c r="P2944" s="3">
        <v>0</v>
      </c>
      <c r="Q2944" s="3">
        <v>0</v>
      </c>
      <c r="R2944" s="3">
        <v>0</v>
      </c>
      <c r="S2944" s="3" t="s">
        <v>71</v>
      </c>
      <c r="T2944" s="3">
        <f>COUNTIF([1]局站!$D$4:$D$172,"="&amp;S2944)</f>
        <v>1</v>
      </c>
      <c r="U2944" s="3">
        <v>0</v>
      </c>
      <c r="V2944" s="3">
        <v>0</v>
      </c>
      <c r="W2944" s="3">
        <v>0</v>
      </c>
      <c r="X2944" s="3" t="s">
        <v>1215</v>
      </c>
      <c r="Y2944" s="3" t="s">
        <v>881</v>
      </c>
      <c r="Z2944" s="3" t="str">
        <f>INDEX(业务类型!$C$4:$C$8,MATCH(纤芯!Y2944,业务类型!$B$4:$B$8,0))</f>
        <v>OTHER</v>
      </c>
      <c r="AA2944" s="3" t="s">
        <v>1005</v>
      </c>
    </row>
    <row r="2945" spans="1:27" ht="16.5" x14ac:dyDescent="0.2">
      <c r="A2945" s="3">
        <v>2942</v>
      </c>
      <c r="B2945" s="3">
        <f t="shared" si="229"/>
        <v>37018302016</v>
      </c>
      <c r="C2945" s="3" t="s">
        <v>1166</v>
      </c>
      <c r="D2945" s="3" t="s">
        <v>218</v>
      </c>
      <c r="E2945" s="3" t="str">
        <f>INDEX(光放段!$G$4:$G$237,MATCH(纤芯!G2945,光放段!$C$4:$C$237,0))</f>
        <v>山东二干|济南青岛4号光缆:潍坊东方路-青岛振华路</v>
      </c>
      <c r="F2945" s="3">
        <f>INDEX(光放段!$I$4:$I$237,MATCH(纤芯!H2945,光放段!$B$4:$B$237,0))</f>
        <v>37018300000</v>
      </c>
      <c r="G2945" s="3" t="str">
        <f t="shared" si="225"/>
        <v>山东二干|济南青岛4号光缆:高密火车站-即墨蓝村</v>
      </c>
      <c r="H2945" s="3">
        <f>INDEX(光放段!$B$4:$B$237,MATCH(纤芯!G2945,光放段!$C$4:$C$237,0))</f>
        <v>37018302000</v>
      </c>
      <c r="I2945" s="3" t="str">
        <f t="shared" si="226"/>
        <v>济南青岛4号光缆</v>
      </c>
      <c r="J2945" s="3" t="str">
        <f>INDEX(子缆名称!$B$4:$B$29,纤芯!M2945)</f>
        <v>B缆</v>
      </c>
      <c r="K2945" s="3">
        <v>16</v>
      </c>
      <c r="L2945" s="3">
        <f t="shared" si="227"/>
        <v>4</v>
      </c>
      <c r="M2945" s="3">
        <f t="shared" si="228"/>
        <v>2</v>
      </c>
      <c r="N2945" s="3" t="s">
        <v>70</v>
      </c>
      <c r="O2945" s="3">
        <f>COUNTIF([1]局站!$D$4:$D$172,"="&amp;N2945)</f>
        <v>1</v>
      </c>
      <c r="P2945" s="3">
        <v>0</v>
      </c>
      <c r="Q2945" s="3">
        <v>0</v>
      </c>
      <c r="R2945" s="3">
        <v>0</v>
      </c>
      <c r="S2945" s="3" t="s">
        <v>71</v>
      </c>
      <c r="T2945" s="3">
        <f>COUNTIF([1]局站!$D$4:$D$172,"="&amp;S2945)</f>
        <v>1</v>
      </c>
      <c r="U2945" s="3">
        <v>0</v>
      </c>
      <c r="V2945" s="3">
        <v>0</v>
      </c>
      <c r="W2945" s="3">
        <v>0</v>
      </c>
      <c r="X2945" s="3" t="s">
        <v>1215</v>
      </c>
      <c r="Y2945" s="3" t="s">
        <v>881</v>
      </c>
      <c r="Z2945" s="3" t="str">
        <f>INDEX(业务类型!$C$4:$C$8,MATCH(纤芯!Y2945,业务类型!$B$4:$B$8,0))</f>
        <v>OTHER</v>
      </c>
      <c r="AA2945" s="3" t="s">
        <v>1005</v>
      </c>
    </row>
    <row r="2946" spans="1:27" ht="16.5" x14ac:dyDescent="0.2">
      <c r="A2946" s="3">
        <v>2943</v>
      </c>
      <c r="B2946" s="3">
        <f t="shared" si="229"/>
        <v>37018302017</v>
      </c>
      <c r="C2946" s="3" t="s">
        <v>1166</v>
      </c>
      <c r="D2946" s="3" t="s">
        <v>218</v>
      </c>
      <c r="E2946" s="3" t="str">
        <f>INDEX(光放段!$G$4:$G$237,MATCH(纤芯!G2946,光放段!$C$4:$C$237,0))</f>
        <v>山东二干|济南青岛4号光缆:潍坊东方路-青岛振华路</v>
      </c>
      <c r="F2946" s="3">
        <f>INDEX(光放段!$I$4:$I$237,MATCH(纤芯!H2946,光放段!$B$4:$B$237,0))</f>
        <v>37018300000</v>
      </c>
      <c r="G2946" s="3" t="str">
        <f t="shared" si="225"/>
        <v>山东二干|济南青岛4号光缆:高密火车站-即墨蓝村</v>
      </c>
      <c r="H2946" s="3">
        <f>INDEX(光放段!$B$4:$B$237,MATCH(纤芯!G2946,光放段!$C$4:$C$237,0))</f>
        <v>37018302000</v>
      </c>
      <c r="I2946" s="3" t="str">
        <f t="shared" si="226"/>
        <v>济南青岛4号光缆</v>
      </c>
      <c r="J2946" s="3" t="str">
        <f>INDEX(子缆名称!$B$4:$B$29,纤芯!M2946)</f>
        <v>B缆</v>
      </c>
      <c r="K2946" s="3">
        <v>17</v>
      </c>
      <c r="L2946" s="3">
        <f t="shared" si="227"/>
        <v>5</v>
      </c>
      <c r="M2946" s="3">
        <f t="shared" si="228"/>
        <v>2</v>
      </c>
      <c r="N2946" s="3" t="s">
        <v>70</v>
      </c>
      <c r="O2946" s="3">
        <f>COUNTIF([1]局站!$D$4:$D$172,"="&amp;N2946)</f>
        <v>1</v>
      </c>
      <c r="P2946" s="3">
        <v>0</v>
      </c>
      <c r="Q2946" s="3">
        <v>0</v>
      </c>
      <c r="R2946" s="3">
        <v>0</v>
      </c>
      <c r="S2946" s="3" t="s">
        <v>71</v>
      </c>
      <c r="T2946" s="3">
        <f>COUNTIF([1]局站!$D$4:$D$172,"="&amp;S2946)</f>
        <v>1</v>
      </c>
      <c r="U2946" s="3">
        <v>0</v>
      </c>
      <c r="V2946" s="3">
        <v>0</v>
      </c>
      <c r="W2946" s="3">
        <v>0</v>
      </c>
      <c r="X2946" s="3" t="s">
        <v>1215</v>
      </c>
      <c r="Y2946" s="3" t="s">
        <v>881</v>
      </c>
      <c r="Z2946" s="3" t="str">
        <f>INDEX(业务类型!$C$4:$C$8,MATCH(纤芯!Y2946,业务类型!$B$4:$B$8,0))</f>
        <v>OTHER</v>
      </c>
      <c r="AA2946" s="3" t="s">
        <v>1005</v>
      </c>
    </row>
    <row r="2947" spans="1:27" ht="16.5" x14ac:dyDescent="0.2">
      <c r="A2947" s="3">
        <v>2944</v>
      </c>
      <c r="B2947" s="3">
        <f t="shared" si="229"/>
        <v>37018302018</v>
      </c>
      <c r="C2947" s="3" t="s">
        <v>1166</v>
      </c>
      <c r="D2947" s="3" t="s">
        <v>218</v>
      </c>
      <c r="E2947" s="3" t="str">
        <f>INDEX(光放段!$G$4:$G$237,MATCH(纤芯!G2947,光放段!$C$4:$C$237,0))</f>
        <v>山东二干|济南青岛4号光缆:潍坊东方路-青岛振华路</v>
      </c>
      <c r="F2947" s="3">
        <f>INDEX(光放段!$I$4:$I$237,MATCH(纤芯!H2947,光放段!$B$4:$B$237,0))</f>
        <v>37018300000</v>
      </c>
      <c r="G2947" s="3" t="str">
        <f t="shared" si="225"/>
        <v>山东二干|济南青岛4号光缆:高密火车站-即墨蓝村</v>
      </c>
      <c r="H2947" s="3">
        <f>INDEX(光放段!$B$4:$B$237,MATCH(纤芯!G2947,光放段!$C$4:$C$237,0))</f>
        <v>37018302000</v>
      </c>
      <c r="I2947" s="3" t="str">
        <f t="shared" si="226"/>
        <v>济南青岛4号光缆</v>
      </c>
      <c r="J2947" s="3" t="str">
        <f>INDEX(子缆名称!$B$4:$B$29,纤芯!M2947)</f>
        <v>B缆</v>
      </c>
      <c r="K2947" s="3">
        <v>18</v>
      </c>
      <c r="L2947" s="3">
        <f t="shared" si="227"/>
        <v>6</v>
      </c>
      <c r="M2947" s="3">
        <f t="shared" si="228"/>
        <v>2</v>
      </c>
      <c r="N2947" s="3" t="s">
        <v>70</v>
      </c>
      <c r="O2947" s="3">
        <f>COUNTIF([1]局站!$D$4:$D$172,"="&amp;N2947)</f>
        <v>1</v>
      </c>
      <c r="P2947" s="3">
        <v>0</v>
      </c>
      <c r="Q2947" s="3">
        <v>0</v>
      </c>
      <c r="R2947" s="3">
        <v>0</v>
      </c>
      <c r="S2947" s="3" t="s">
        <v>71</v>
      </c>
      <c r="T2947" s="3">
        <f>COUNTIF([1]局站!$D$4:$D$172,"="&amp;S2947)</f>
        <v>1</v>
      </c>
      <c r="U2947" s="3">
        <v>0</v>
      </c>
      <c r="V2947" s="3">
        <v>0</v>
      </c>
      <c r="W2947" s="3">
        <v>0</v>
      </c>
      <c r="X2947" s="3" t="s">
        <v>1215</v>
      </c>
      <c r="Y2947" s="3" t="s">
        <v>881</v>
      </c>
      <c r="Z2947" s="3" t="str">
        <f>INDEX(业务类型!$C$4:$C$8,MATCH(纤芯!Y2947,业务类型!$B$4:$B$8,0))</f>
        <v>OTHER</v>
      </c>
      <c r="AA2947" s="3" t="s">
        <v>1005</v>
      </c>
    </row>
    <row r="2948" spans="1:27" ht="16.5" x14ac:dyDescent="0.2">
      <c r="A2948" s="3">
        <v>2945</v>
      </c>
      <c r="B2948" s="3">
        <f t="shared" si="229"/>
        <v>37018302019</v>
      </c>
      <c r="C2948" s="3" t="s">
        <v>1166</v>
      </c>
      <c r="D2948" s="3" t="s">
        <v>218</v>
      </c>
      <c r="E2948" s="3" t="str">
        <f>INDEX(光放段!$G$4:$G$237,MATCH(纤芯!G2948,光放段!$C$4:$C$237,0))</f>
        <v>山东二干|济南青岛4号光缆:潍坊东方路-青岛振华路</v>
      </c>
      <c r="F2948" s="3">
        <f>INDEX(光放段!$I$4:$I$237,MATCH(纤芯!H2948,光放段!$B$4:$B$237,0))</f>
        <v>37018300000</v>
      </c>
      <c r="G2948" s="3" t="str">
        <f t="shared" si="225"/>
        <v>山东二干|济南青岛4号光缆:高密火车站-即墨蓝村</v>
      </c>
      <c r="H2948" s="3">
        <f>INDEX(光放段!$B$4:$B$237,MATCH(纤芯!G2948,光放段!$C$4:$C$237,0))</f>
        <v>37018302000</v>
      </c>
      <c r="I2948" s="3" t="str">
        <f t="shared" si="226"/>
        <v>济南青岛4号光缆</v>
      </c>
      <c r="J2948" s="3" t="str">
        <f>INDEX(子缆名称!$B$4:$B$29,纤芯!M2948)</f>
        <v>B缆</v>
      </c>
      <c r="K2948" s="3">
        <v>19</v>
      </c>
      <c r="L2948" s="3">
        <f t="shared" si="227"/>
        <v>7</v>
      </c>
      <c r="M2948" s="3">
        <f t="shared" si="228"/>
        <v>2</v>
      </c>
      <c r="N2948" s="3" t="s">
        <v>70</v>
      </c>
      <c r="O2948" s="3">
        <f>COUNTIF([1]局站!$D$4:$D$172,"="&amp;N2948)</f>
        <v>1</v>
      </c>
      <c r="P2948" s="3">
        <v>0</v>
      </c>
      <c r="Q2948" s="3">
        <v>0</v>
      </c>
      <c r="R2948" s="3">
        <v>0</v>
      </c>
      <c r="S2948" s="3" t="s">
        <v>71</v>
      </c>
      <c r="T2948" s="3">
        <f>COUNTIF([1]局站!$D$4:$D$172,"="&amp;S2948)</f>
        <v>1</v>
      </c>
      <c r="U2948" s="3">
        <v>0</v>
      </c>
      <c r="V2948" s="3">
        <v>0</v>
      </c>
      <c r="W2948" s="3">
        <v>0</v>
      </c>
      <c r="X2948" s="3" t="s">
        <v>1215</v>
      </c>
      <c r="Y2948" s="3" t="s">
        <v>881</v>
      </c>
      <c r="Z2948" s="3" t="str">
        <f>INDEX(业务类型!$C$4:$C$8,MATCH(纤芯!Y2948,业务类型!$B$4:$B$8,0))</f>
        <v>OTHER</v>
      </c>
      <c r="AA2948" s="3" t="s">
        <v>1005</v>
      </c>
    </row>
    <row r="2949" spans="1:27" ht="16.5" x14ac:dyDescent="0.2">
      <c r="A2949" s="3">
        <v>2946</v>
      </c>
      <c r="B2949" s="3">
        <f t="shared" si="229"/>
        <v>37018302020</v>
      </c>
      <c r="C2949" s="3" t="s">
        <v>1166</v>
      </c>
      <c r="D2949" s="3" t="s">
        <v>218</v>
      </c>
      <c r="E2949" s="3" t="str">
        <f>INDEX(光放段!$G$4:$G$237,MATCH(纤芯!G2949,光放段!$C$4:$C$237,0))</f>
        <v>山东二干|济南青岛4号光缆:潍坊东方路-青岛振华路</v>
      </c>
      <c r="F2949" s="3">
        <f>INDEX(光放段!$I$4:$I$237,MATCH(纤芯!H2949,光放段!$B$4:$B$237,0))</f>
        <v>37018300000</v>
      </c>
      <c r="G2949" s="3" t="str">
        <f t="shared" ref="G2949:G3012" si="230">C2949&amp;"|"&amp;D2949&amp;":"&amp;N2949&amp;"-"&amp;S2949</f>
        <v>山东二干|济南青岛4号光缆:高密火车站-即墨蓝村</v>
      </c>
      <c r="H2949" s="3">
        <f>INDEX(光放段!$B$4:$B$237,MATCH(纤芯!G2949,光放段!$C$4:$C$237,0))</f>
        <v>37018302000</v>
      </c>
      <c r="I2949" s="3" t="str">
        <f t="shared" ref="I2949:I3012" si="231">D2949</f>
        <v>济南青岛4号光缆</v>
      </c>
      <c r="J2949" s="3" t="str">
        <f>INDEX(子缆名称!$B$4:$B$29,纤芯!M2949)</f>
        <v>B缆</v>
      </c>
      <c r="K2949" s="3">
        <v>20</v>
      </c>
      <c r="L2949" s="3">
        <f t="shared" ref="L2949:L3012" si="232">MOD(K2949-1,12)+1</f>
        <v>8</v>
      </c>
      <c r="M2949" s="3">
        <f t="shared" ref="M2949:M3012" si="233">INT((K2949-1)/12)+1</f>
        <v>2</v>
      </c>
      <c r="N2949" s="3" t="s">
        <v>70</v>
      </c>
      <c r="O2949" s="3">
        <f>COUNTIF([1]局站!$D$4:$D$172,"="&amp;N2949)</f>
        <v>1</v>
      </c>
      <c r="P2949" s="3">
        <v>0</v>
      </c>
      <c r="Q2949" s="3">
        <v>0</v>
      </c>
      <c r="R2949" s="3">
        <v>0</v>
      </c>
      <c r="S2949" s="3" t="s">
        <v>71</v>
      </c>
      <c r="T2949" s="3">
        <f>COUNTIF([1]局站!$D$4:$D$172,"="&amp;S2949)</f>
        <v>1</v>
      </c>
      <c r="U2949" s="3">
        <v>0</v>
      </c>
      <c r="V2949" s="3">
        <v>0</v>
      </c>
      <c r="W2949" s="3">
        <v>0</v>
      </c>
      <c r="X2949" s="3" t="s">
        <v>1215</v>
      </c>
      <c r="Y2949" s="3" t="s">
        <v>881</v>
      </c>
      <c r="Z2949" s="3" t="str">
        <f>INDEX(业务类型!$C$4:$C$8,MATCH(纤芯!Y2949,业务类型!$B$4:$B$8,0))</f>
        <v>OTHER</v>
      </c>
      <c r="AA2949" s="3" t="s">
        <v>1005</v>
      </c>
    </row>
    <row r="2950" spans="1:27" ht="16.5" x14ac:dyDescent="0.2">
      <c r="A2950" s="3">
        <v>2947</v>
      </c>
      <c r="B2950" s="3">
        <f t="shared" si="229"/>
        <v>37018302021</v>
      </c>
      <c r="C2950" s="3" t="s">
        <v>1166</v>
      </c>
      <c r="D2950" s="3" t="s">
        <v>218</v>
      </c>
      <c r="E2950" s="3" t="str">
        <f>INDEX(光放段!$G$4:$G$237,MATCH(纤芯!G2950,光放段!$C$4:$C$237,0))</f>
        <v>山东二干|济南青岛4号光缆:潍坊东方路-青岛振华路</v>
      </c>
      <c r="F2950" s="3">
        <f>INDEX(光放段!$I$4:$I$237,MATCH(纤芯!H2950,光放段!$B$4:$B$237,0))</f>
        <v>37018300000</v>
      </c>
      <c r="G2950" s="3" t="str">
        <f t="shared" si="230"/>
        <v>山东二干|济南青岛4号光缆:高密火车站-即墨蓝村</v>
      </c>
      <c r="H2950" s="3">
        <f>INDEX(光放段!$B$4:$B$237,MATCH(纤芯!G2950,光放段!$C$4:$C$237,0))</f>
        <v>37018302000</v>
      </c>
      <c r="I2950" s="3" t="str">
        <f t="shared" si="231"/>
        <v>济南青岛4号光缆</v>
      </c>
      <c r="J2950" s="3" t="str">
        <f>INDEX(子缆名称!$B$4:$B$29,纤芯!M2950)</f>
        <v>B缆</v>
      </c>
      <c r="K2950" s="3">
        <v>21</v>
      </c>
      <c r="L2950" s="3">
        <f t="shared" si="232"/>
        <v>9</v>
      </c>
      <c r="M2950" s="3">
        <f t="shared" si="233"/>
        <v>2</v>
      </c>
      <c r="N2950" s="3" t="s">
        <v>70</v>
      </c>
      <c r="O2950" s="3">
        <f>COUNTIF([1]局站!$D$4:$D$172,"="&amp;N2950)</f>
        <v>1</v>
      </c>
      <c r="P2950" s="3">
        <v>0</v>
      </c>
      <c r="Q2950" s="3">
        <v>0</v>
      </c>
      <c r="R2950" s="3">
        <v>0</v>
      </c>
      <c r="S2950" s="3" t="s">
        <v>71</v>
      </c>
      <c r="T2950" s="3">
        <f>COUNTIF([1]局站!$D$4:$D$172,"="&amp;S2950)</f>
        <v>1</v>
      </c>
      <c r="U2950" s="3">
        <v>0</v>
      </c>
      <c r="V2950" s="3">
        <v>0</v>
      </c>
      <c r="W2950" s="3">
        <v>0</v>
      </c>
      <c r="X2950" s="3" t="s">
        <v>1215</v>
      </c>
      <c r="Y2950" s="3" t="s">
        <v>881</v>
      </c>
      <c r="Z2950" s="3" t="str">
        <f>INDEX(业务类型!$C$4:$C$8,MATCH(纤芯!Y2950,业务类型!$B$4:$B$8,0))</f>
        <v>OTHER</v>
      </c>
      <c r="AA2950" s="3" t="s">
        <v>1005</v>
      </c>
    </row>
    <row r="2951" spans="1:27" ht="16.5" x14ac:dyDescent="0.2">
      <c r="A2951" s="3">
        <v>2948</v>
      </c>
      <c r="B2951" s="3">
        <f t="shared" si="229"/>
        <v>37018302022</v>
      </c>
      <c r="C2951" s="3" t="s">
        <v>1166</v>
      </c>
      <c r="D2951" s="3" t="s">
        <v>218</v>
      </c>
      <c r="E2951" s="3" t="str">
        <f>INDEX(光放段!$G$4:$G$237,MATCH(纤芯!G2951,光放段!$C$4:$C$237,0))</f>
        <v>山东二干|济南青岛4号光缆:潍坊东方路-青岛振华路</v>
      </c>
      <c r="F2951" s="3">
        <f>INDEX(光放段!$I$4:$I$237,MATCH(纤芯!H2951,光放段!$B$4:$B$237,0))</f>
        <v>37018300000</v>
      </c>
      <c r="G2951" s="3" t="str">
        <f t="shared" si="230"/>
        <v>山东二干|济南青岛4号光缆:高密火车站-即墨蓝村</v>
      </c>
      <c r="H2951" s="3">
        <f>INDEX(光放段!$B$4:$B$237,MATCH(纤芯!G2951,光放段!$C$4:$C$237,0))</f>
        <v>37018302000</v>
      </c>
      <c r="I2951" s="3" t="str">
        <f t="shared" si="231"/>
        <v>济南青岛4号光缆</v>
      </c>
      <c r="J2951" s="3" t="str">
        <f>INDEX(子缆名称!$B$4:$B$29,纤芯!M2951)</f>
        <v>B缆</v>
      </c>
      <c r="K2951" s="3">
        <v>22</v>
      </c>
      <c r="L2951" s="3">
        <f t="shared" si="232"/>
        <v>10</v>
      </c>
      <c r="M2951" s="3">
        <f t="shared" si="233"/>
        <v>2</v>
      </c>
      <c r="N2951" s="3" t="s">
        <v>70</v>
      </c>
      <c r="O2951" s="3">
        <f>COUNTIF([1]局站!$D$4:$D$172,"="&amp;N2951)</f>
        <v>1</v>
      </c>
      <c r="P2951" s="3">
        <v>0</v>
      </c>
      <c r="Q2951" s="3">
        <v>0</v>
      </c>
      <c r="R2951" s="3">
        <v>0</v>
      </c>
      <c r="S2951" s="3" t="s">
        <v>71</v>
      </c>
      <c r="T2951" s="3">
        <f>COUNTIF([1]局站!$D$4:$D$172,"="&amp;S2951)</f>
        <v>1</v>
      </c>
      <c r="U2951" s="3">
        <v>0</v>
      </c>
      <c r="V2951" s="3">
        <v>0</v>
      </c>
      <c r="W2951" s="3">
        <v>0</v>
      </c>
      <c r="X2951" s="3" t="s">
        <v>1215</v>
      </c>
      <c r="Y2951" s="3" t="s">
        <v>881</v>
      </c>
      <c r="Z2951" s="3" t="str">
        <f>INDEX(业务类型!$C$4:$C$8,MATCH(纤芯!Y2951,业务类型!$B$4:$B$8,0))</f>
        <v>OTHER</v>
      </c>
      <c r="AA2951" s="3" t="s">
        <v>1005</v>
      </c>
    </row>
    <row r="2952" spans="1:27" ht="16.5" x14ac:dyDescent="0.2">
      <c r="A2952" s="3">
        <v>2949</v>
      </c>
      <c r="B2952" s="3">
        <f t="shared" si="229"/>
        <v>37018302023</v>
      </c>
      <c r="C2952" s="3" t="s">
        <v>1166</v>
      </c>
      <c r="D2952" s="3" t="s">
        <v>218</v>
      </c>
      <c r="E2952" s="3" t="str">
        <f>INDEX(光放段!$G$4:$G$237,MATCH(纤芯!G2952,光放段!$C$4:$C$237,0))</f>
        <v>山东二干|济南青岛4号光缆:潍坊东方路-青岛振华路</v>
      </c>
      <c r="F2952" s="3">
        <f>INDEX(光放段!$I$4:$I$237,MATCH(纤芯!H2952,光放段!$B$4:$B$237,0))</f>
        <v>37018300000</v>
      </c>
      <c r="G2952" s="3" t="str">
        <f t="shared" si="230"/>
        <v>山东二干|济南青岛4号光缆:高密火车站-即墨蓝村</v>
      </c>
      <c r="H2952" s="3">
        <f>INDEX(光放段!$B$4:$B$237,MATCH(纤芯!G2952,光放段!$C$4:$C$237,0))</f>
        <v>37018302000</v>
      </c>
      <c r="I2952" s="3" t="str">
        <f t="shared" si="231"/>
        <v>济南青岛4号光缆</v>
      </c>
      <c r="J2952" s="3" t="str">
        <f>INDEX(子缆名称!$B$4:$B$29,纤芯!M2952)</f>
        <v>B缆</v>
      </c>
      <c r="K2952" s="3">
        <v>23</v>
      </c>
      <c r="L2952" s="3">
        <f t="shared" si="232"/>
        <v>11</v>
      </c>
      <c r="M2952" s="3">
        <f t="shared" si="233"/>
        <v>2</v>
      </c>
      <c r="N2952" s="3" t="s">
        <v>70</v>
      </c>
      <c r="O2952" s="3">
        <f>COUNTIF([1]局站!$D$4:$D$172,"="&amp;N2952)</f>
        <v>1</v>
      </c>
      <c r="P2952" s="3">
        <v>0</v>
      </c>
      <c r="Q2952" s="3">
        <v>0</v>
      </c>
      <c r="R2952" s="3">
        <v>0</v>
      </c>
      <c r="S2952" s="3" t="s">
        <v>71</v>
      </c>
      <c r="T2952" s="3">
        <f>COUNTIF([1]局站!$D$4:$D$172,"="&amp;S2952)</f>
        <v>1</v>
      </c>
      <c r="U2952" s="3">
        <v>0</v>
      </c>
      <c r="V2952" s="3">
        <v>0</v>
      </c>
      <c r="W2952" s="3">
        <v>0</v>
      </c>
      <c r="X2952" s="3" t="s">
        <v>1215</v>
      </c>
      <c r="Y2952" s="3" t="s">
        <v>881</v>
      </c>
      <c r="Z2952" s="3" t="str">
        <f>INDEX(业务类型!$C$4:$C$8,MATCH(纤芯!Y2952,业务类型!$B$4:$B$8,0))</f>
        <v>OTHER</v>
      </c>
      <c r="AA2952" s="3" t="s">
        <v>1005</v>
      </c>
    </row>
    <row r="2953" spans="1:27" ht="16.5" x14ac:dyDescent="0.2">
      <c r="A2953" s="3">
        <v>2950</v>
      </c>
      <c r="B2953" s="3">
        <f t="shared" si="229"/>
        <v>37018302024</v>
      </c>
      <c r="C2953" s="3" t="s">
        <v>1166</v>
      </c>
      <c r="D2953" s="3" t="s">
        <v>218</v>
      </c>
      <c r="E2953" s="3" t="str">
        <f>INDEX(光放段!$G$4:$G$237,MATCH(纤芯!G2953,光放段!$C$4:$C$237,0))</f>
        <v>山东二干|济南青岛4号光缆:潍坊东方路-青岛振华路</v>
      </c>
      <c r="F2953" s="3">
        <f>INDEX(光放段!$I$4:$I$237,MATCH(纤芯!H2953,光放段!$B$4:$B$237,0))</f>
        <v>37018300000</v>
      </c>
      <c r="G2953" s="3" t="str">
        <f t="shared" si="230"/>
        <v>山东二干|济南青岛4号光缆:高密火车站-即墨蓝村</v>
      </c>
      <c r="H2953" s="3">
        <f>INDEX(光放段!$B$4:$B$237,MATCH(纤芯!G2953,光放段!$C$4:$C$237,0))</f>
        <v>37018302000</v>
      </c>
      <c r="I2953" s="3" t="str">
        <f t="shared" si="231"/>
        <v>济南青岛4号光缆</v>
      </c>
      <c r="J2953" s="3" t="str">
        <f>INDEX(子缆名称!$B$4:$B$29,纤芯!M2953)</f>
        <v>B缆</v>
      </c>
      <c r="K2953" s="3">
        <v>24</v>
      </c>
      <c r="L2953" s="3">
        <f t="shared" si="232"/>
        <v>12</v>
      </c>
      <c r="M2953" s="3">
        <f t="shared" si="233"/>
        <v>2</v>
      </c>
      <c r="N2953" s="3" t="s">
        <v>70</v>
      </c>
      <c r="O2953" s="3">
        <f>COUNTIF([1]局站!$D$4:$D$172,"="&amp;N2953)</f>
        <v>1</v>
      </c>
      <c r="P2953" s="3">
        <v>0</v>
      </c>
      <c r="Q2953" s="3">
        <v>0</v>
      </c>
      <c r="R2953" s="3">
        <v>0</v>
      </c>
      <c r="S2953" s="3" t="s">
        <v>71</v>
      </c>
      <c r="T2953" s="3">
        <f>COUNTIF([1]局站!$D$4:$D$172,"="&amp;S2953)</f>
        <v>1</v>
      </c>
      <c r="U2953" s="3">
        <v>0</v>
      </c>
      <c r="V2953" s="3">
        <v>0</v>
      </c>
      <c r="W2953" s="3">
        <v>0</v>
      </c>
      <c r="X2953" s="3" t="s">
        <v>1215</v>
      </c>
      <c r="Y2953" s="3" t="s">
        <v>881</v>
      </c>
      <c r="Z2953" s="3" t="str">
        <f>INDEX(业务类型!$C$4:$C$8,MATCH(纤芯!Y2953,业务类型!$B$4:$B$8,0))</f>
        <v>OTHER</v>
      </c>
      <c r="AA2953" s="3" t="s">
        <v>1005</v>
      </c>
    </row>
    <row r="2954" spans="1:27" ht="16.5" x14ac:dyDescent="0.2">
      <c r="A2954" s="3">
        <v>2951</v>
      </c>
      <c r="B2954" s="3">
        <f t="shared" si="229"/>
        <v>37018302025</v>
      </c>
      <c r="C2954" s="3" t="s">
        <v>1166</v>
      </c>
      <c r="D2954" s="3" t="s">
        <v>218</v>
      </c>
      <c r="E2954" s="3" t="str">
        <f>INDEX(光放段!$G$4:$G$237,MATCH(纤芯!G2954,光放段!$C$4:$C$237,0))</f>
        <v>山东二干|济南青岛4号光缆:潍坊东方路-青岛振华路</v>
      </c>
      <c r="F2954" s="3">
        <f>INDEX(光放段!$I$4:$I$237,MATCH(纤芯!H2954,光放段!$B$4:$B$237,0))</f>
        <v>37018300000</v>
      </c>
      <c r="G2954" s="3" t="str">
        <f t="shared" si="230"/>
        <v>山东二干|济南青岛4号光缆:高密火车站-即墨蓝村</v>
      </c>
      <c r="H2954" s="3">
        <f>INDEX(光放段!$B$4:$B$237,MATCH(纤芯!G2954,光放段!$C$4:$C$237,0))</f>
        <v>37018302000</v>
      </c>
      <c r="I2954" s="3" t="str">
        <f t="shared" si="231"/>
        <v>济南青岛4号光缆</v>
      </c>
      <c r="J2954" s="3" t="str">
        <f>INDEX(子缆名称!$B$4:$B$29,纤芯!M2954)</f>
        <v>C缆</v>
      </c>
      <c r="K2954" s="3">
        <v>25</v>
      </c>
      <c r="L2954" s="3">
        <f t="shared" si="232"/>
        <v>1</v>
      </c>
      <c r="M2954" s="3">
        <f t="shared" si="233"/>
        <v>3</v>
      </c>
      <c r="N2954" s="3" t="s">
        <v>70</v>
      </c>
      <c r="O2954" s="3">
        <f>COUNTIF([1]局站!$D$4:$D$172,"="&amp;N2954)</f>
        <v>1</v>
      </c>
      <c r="P2954" s="3">
        <v>0</v>
      </c>
      <c r="Q2954" s="3">
        <v>0</v>
      </c>
      <c r="R2954" s="3">
        <v>0</v>
      </c>
      <c r="S2954" s="3" t="s">
        <v>71</v>
      </c>
      <c r="T2954" s="3">
        <f>COUNTIF([1]局站!$D$4:$D$172,"="&amp;S2954)</f>
        <v>1</v>
      </c>
      <c r="U2954" s="3">
        <v>0</v>
      </c>
      <c r="V2954" s="3">
        <v>0</v>
      </c>
      <c r="W2954" s="3">
        <v>0</v>
      </c>
      <c r="X2954" s="3" t="s">
        <v>1215</v>
      </c>
      <c r="Y2954" s="3" t="s">
        <v>881</v>
      </c>
      <c r="Z2954" s="3" t="str">
        <f>INDEX(业务类型!$C$4:$C$8,MATCH(纤芯!Y2954,业务类型!$B$4:$B$8,0))</f>
        <v>OTHER</v>
      </c>
      <c r="AA2954" s="3" t="s">
        <v>1005</v>
      </c>
    </row>
    <row r="2955" spans="1:27" ht="16.5" x14ac:dyDescent="0.2">
      <c r="A2955" s="3">
        <v>2952</v>
      </c>
      <c r="B2955" s="3">
        <f t="shared" si="229"/>
        <v>37018302026</v>
      </c>
      <c r="C2955" s="3" t="s">
        <v>1166</v>
      </c>
      <c r="D2955" s="3" t="s">
        <v>218</v>
      </c>
      <c r="E2955" s="3" t="str">
        <f>INDEX(光放段!$G$4:$G$237,MATCH(纤芯!G2955,光放段!$C$4:$C$237,0))</f>
        <v>山东二干|济南青岛4号光缆:潍坊东方路-青岛振华路</v>
      </c>
      <c r="F2955" s="3">
        <f>INDEX(光放段!$I$4:$I$237,MATCH(纤芯!H2955,光放段!$B$4:$B$237,0))</f>
        <v>37018300000</v>
      </c>
      <c r="G2955" s="3" t="str">
        <f t="shared" si="230"/>
        <v>山东二干|济南青岛4号光缆:高密火车站-即墨蓝村</v>
      </c>
      <c r="H2955" s="3">
        <f>INDEX(光放段!$B$4:$B$237,MATCH(纤芯!G2955,光放段!$C$4:$C$237,0))</f>
        <v>37018302000</v>
      </c>
      <c r="I2955" s="3" t="str">
        <f t="shared" si="231"/>
        <v>济南青岛4号光缆</v>
      </c>
      <c r="J2955" s="3" t="str">
        <f>INDEX(子缆名称!$B$4:$B$29,纤芯!M2955)</f>
        <v>C缆</v>
      </c>
      <c r="K2955" s="3">
        <v>26</v>
      </c>
      <c r="L2955" s="3">
        <f t="shared" si="232"/>
        <v>2</v>
      </c>
      <c r="M2955" s="3">
        <f t="shared" si="233"/>
        <v>3</v>
      </c>
      <c r="N2955" s="3" t="s">
        <v>70</v>
      </c>
      <c r="O2955" s="3">
        <f>COUNTIF([1]局站!$D$4:$D$172,"="&amp;N2955)</f>
        <v>1</v>
      </c>
      <c r="P2955" s="3">
        <v>0</v>
      </c>
      <c r="Q2955" s="3">
        <v>0</v>
      </c>
      <c r="R2955" s="3">
        <v>0</v>
      </c>
      <c r="S2955" s="3" t="s">
        <v>71</v>
      </c>
      <c r="T2955" s="3">
        <f>COUNTIF([1]局站!$D$4:$D$172,"="&amp;S2955)</f>
        <v>1</v>
      </c>
      <c r="U2955" s="3">
        <v>0</v>
      </c>
      <c r="V2955" s="3">
        <v>0</v>
      </c>
      <c r="W2955" s="3">
        <v>0</v>
      </c>
      <c r="X2955" s="3" t="s">
        <v>1215</v>
      </c>
      <c r="Y2955" s="3" t="s">
        <v>881</v>
      </c>
      <c r="Z2955" s="3" t="str">
        <f>INDEX(业务类型!$C$4:$C$8,MATCH(纤芯!Y2955,业务类型!$B$4:$B$8,0))</f>
        <v>OTHER</v>
      </c>
      <c r="AA2955" s="3" t="s">
        <v>1005</v>
      </c>
    </row>
    <row r="2956" spans="1:27" ht="16.5" x14ac:dyDescent="0.2">
      <c r="A2956" s="3">
        <v>2953</v>
      </c>
      <c r="B2956" s="3">
        <f t="shared" si="229"/>
        <v>37018302027</v>
      </c>
      <c r="C2956" s="3" t="s">
        <v>1166</v>
      </c>
      <c r="D2956" s="3" t="s">
        <v>218</v>
      </c>
      <c r="E2956" s="3" t="str">
        <f>INDEX(光放段!$G$4:$G$237,MATCH(纤芯!G2956,光放段!$C$4:$C$237,0))</f>
        <v>山东二干|济南青岛4号光缆:潍坊东方路-青岛振华路</v>
      </c>
      <c r="F2956" s="3">
        <f>INDEX(光放段!$I$4:$I$237,MATCH(纤芯!H2956,光放段!$B$4:$B$237,0))</f>
        <v>37018300000</v>
      </c>
      <c r="G2956" s="3" t="str">
        <f t="shared" si="230"/>
        <v>山东二干|济南青岛4号光缆:高密火车站-即墨蓝村</v>
      </c>
      <c r="H2956" s="3">
        <f>INDEX(光放段!$B$4:$B$237,MATCH(纤芯!G2956,光放段!$C$4:$C$237,0))</f>
        <v>37018302000</v>
      </c>
      <c r="I2956" s="3" t="str">
        <f t="shared" si="231"/>
        <v>济南青岛4号光缆</v>
      </c>
      <c r="J2956" s="3" t="str">
        <f>INDEX(子缆名称!$B$4:$B$29,纤芯!M2956)</f>
        <v>C缆</v>
      </c>
      <c r="K2956" s="3">
        <v>27</v>
      </c>
      <c r="L2956" s="3">
        <f t="shared" si="232"/>
        <v>3</v>
      </c>
      <c r="M2956" s="3">
        <f t="shared" si="233"/>
        <v>3</v>
      </c>
      <c r="N2956" s="3" t="s">
        <v>70</v>
      </c>
      <c r="O2956" s="3">
        <f>COUNTIF([1]局站!$D$4:$D$172,"="&amp;N2956)</f>
        <v>1</v>
      </c>
      <c r="P2956" s="3">
        <v>0</v>
      </c>
      <c r="Q2956" s="3">
        <v>0</v>
      </c>
      <c r="R2956" s="3">
        <v>0</v>
      </c>
      <c r="S2956" s="3" t="s">
        <v>71</v>
      </c>
      <c r="T2956" s="3">
        <f>COUNTIF([1]局站!$D$4:$D$172,"="&amp;S2956)</f>
        <v>1</v>
      </c>
      <c r="U2956" s="3">
        <v>0</v>
      </c>
      <c r="V2956" s="3">
        <v>0</v>
      </c>
      <c r="W2956" s="3">
        <v>0</v>
      </c>
      <c r="X2956" s="3" t="s">
        <v>1215</v>
      </c>
      <c r="Y2956" s="3" t="s">
        <v>881</v>
      </c>
      <c r="Z2956" s="3" t="str">
        <f>INDEX(业务类型!$C$4:$C$8,MATCH(纤芯!Y2956,业务类型!$B$4:$B$8,0))</f>
        <v>OTHER</v>
      </c>
      <c r="AA2956" s="3" t="s">
        <v>1005</v>
      </c>
    </row>
    <row r="2957" spans="1:27" ht="16.5" x14ac:dyDescent="0.2">
      <c r="A2957" s="3">
        <v>2954</v>
      </c>
      <c r="B2957" s="3">
        <f t="shared" si="229"/>
        <v>37018302028</v>
      </c>
      <c r="C2957" s="3" t="s">
        <v>1166</v>
      </c>
      <c r="D2957" s="3" t="s">
        <v>218</v>
      </c>
      <c r="E2957" s="3" t="str">
        <f>INDEX(光放段!$G$4:$G$237,MATCH(纤芯!G2957,光放段!$C$4:$C$237,0))</f>
        <v>山东二干|济南青岛4号光缆:潍坊东方路-青岛振华路</v>
      </c>
      <c r="F2957" s="3">
        <f>INDEX(光放段!$I$4:$I$237,MATCH(纤芯!H2957,光放段!$B$4:$B$237,0))</f>
        <v>37018300000</v>
      </c>
      <c r="G2957" s="3" t="str">
        <f t="shared" si="230"/>
        <v>山东二干|济南青岛4号光缆:高密火车站-即墨蓝村</v>
      </c>
      <c r="H2957" s="3">
        <f>INDEX(光放段!$B$4:$B$237,MATCH(纤芯!G2957,光放段!$C$4:$C$237,0))</f>
        <v>37018302000</v>
      </c>
      <c r="I2957" s="3" t="str">
        <f t="shared" si="231"/>
        <v>济南青岛4号光缆</v>
      </c>
      <c r="J2957" s="3" t="str">
        <f>INDEX(子缆名称!$B$4:$B$29,纤芯!M2957)</f>
        <v>C缆</v>
      </c>
      <c r="K2957" s="3">
        <v>28</v>
      </c>
      <c r="L2957" s="3">
        <f t="shared" si="232"/>
        <v>4</v>
      </c>
      <c r="M2957" s="3">
        <f t="shared" si="233"/>
        <v>3</v>
      </c>
      <c r="N2957" s="3" t="s">
        <v>70</v>
      </c>
      <c r="O2957" s="3">
        <f>COUNTIF([1]局站!$D$4:$D$172,"="&amp;N2957)</f>
        <v>1</v>
      </c>
      <c r="P2957" s="3">
        <v>0</v>
      </c>
      <c r="Q2957" s="3">
        <v>0</v>
      </c>
      <c r="R2957" s="3">
        <v>0</v>
      </c>
      <c r="S2957" s="3" t="s">
        <v>71</v>
      </c>
      <c r="T2957" s="3">
        <f>COUNTIF([1]局站!$D$4:$D$172,"="&amp;S2957)</f>
        <v>1</v>
      </c>
      <c r="U2957" s="3">
        <v>0</v>
      </c>
      <c r="V2957" s="3">
        <v>0</v>
      </c>
      <c r="W2957" s="3">
        <v>0</v>
      </c>
      <c r="X2957" s="3" t="s">
        <v>1215</v>
      </c>
      <c r="Y2957" s="3" t="s">
        <v>881</v>
      </c>
      <c r="Z2957" s="3" t="str">
        <f>INDEX(业务类型!$C$4:$C$8,MATCH(纤芯!Y2957,业务类型!$B$4:$B$8,0))</f>
        <v>OTHER</v>
      </c>
      <c r="AA2957" s="3" t="s">
        <v>1005</v>
      </c>
    </row>
    <row r="2958" spans="1:27" ht="16.5" x14ac:dyDescent="0.2">
      <c r="A2958" s="3">
        <v>2955</v>
      </c>
      <c r="B2958" s="3">
        <f t="shared" si="229"/>
        <v>37018303001</v>
      </c>
      <c r="C2958" s="3" t="s">
        <v>1166</v>
      </c>
      <c r="D2958" s="3" t="s">
        <v>218</v>
      </c>
      <c r="E2958" s="3" t="str">
        <f>INDEX(光放段!$G$4:$G$237,MATCH(纤芯!G2958,光放段!$C$4:$C$237,0))</f>
        <v>山东二干|济南青岛4号光缆:潍坊东方路-青岛振华路</v>
      </c>
      <c r="F2958" s="3">
        <f>INDEX(光放段!$I$4:$I$237,MATCH(纤芯!H2958,光放段!$B$4:$B$237,0))</f>
        <v>37018300000</v>
      </c>
      <c r="G2958" s="3" t="str">
        <f t="shared" si="230"/>
        <v>山东二干|济南青岛4号光缆:即墨蓝村-青岛振华路</v>
      </c>
      <c r="H2958" s="3">
        <f>INDEX(光放段!$B$4:$B$237,MATCH(纤芯!G2958,光放段!$C$4:$C$237,0))</f>
        <v>37018303000</v>
      </c>
      <c r="I2958" s="3" t="str">
        <f t="shared" si="231"/>
        <v>济南青岛4号光缆</v>
      </c>
      <c r="J2958" s="3" t="str">
        <f>INDEX(子缆名称!$B$4:$B$29,纤芯!M2958)</f>
        <v>A缆</v>
      </c>
      <c r="K2958" s="3">
        <v>1</v>
      </c>
      <c r="L2958" s="3">
        <f t="shared" si="232"/>
        <v>1</v>
      </c>
      <c r="M2958" s="3">
        <f t="shared" si="233"/>
        <v>1</v>
      </c>
      <c r="N2958" s="3" t="s">
        <v>71</v>
      </c>
      <c r="O2958" s="3">
        <f>COUNTIF([1]局站!$D$4:$D$172,"="&amp;N2958)</f>
        <v>1</v>
      </c>
      <c r="P2958" s="3">
        <v>0</v>
      </c>
      <c r="Q2958" s="3">
        <v>0</v>
      </c>
      <c r="R2958" s="3">
        <v>0</v>
      </c>
      <c r="S2958" s="3" t="s">
        <v>102</v>
      </c>
      <c r="T2958" s="3">
        <f>COUNTIF([1]局站!$D$4:$D$172,"="&amp;S2958)</f>
        <v>1</v>
      </c>
      <c r="U2958" s="3">
        <v>0</v>
      </c>
      <c r="V2958" s="3">
        <v>0</v>
      </c>
      <c r="W2958" s="3">
        <v>0</v>
      </c>
      <c r="X2958" s="3" t="s">
        <v>1215</v>
      </c>
      <c r="Y2958" s="3" t="s">
        <v>880</v>
      </c>
      <c r="Z2958" s="3" t="str">
        <f>INDEX(业务类型!$C$4:$C$8,MATCH(纤芯!Y2958,业务类型!$B$4:$B$8,0))</f>
        <v>IDLE</v>
      </c>
      <c r="AA2958" s="3"/>
    </row>
    <row r="2959" spans="1:27" ht="16.5" x14ac:dyDescent="0.2">
      <c r="A2959" s="3">
        <v>2956</v>
      </c>
      <c r="B2959" s="3">
        <f t="shared" si="229"/>
        <v>37018303002</v>
      </c>
      <c r="C2959" s="3" t="s">
        <v>1166</v>
      </c>
      <c r="D2959" s="3" t="s">
        <v>218</v>
      </c>
      <c r="E2959" s="3" t="str">
        <f>INDEX(光放段!$G$4:$G$237,MATCH(纤芯!G2959,光放段!$C$4:$C$237,0))</f>
        <v>山东二干|济南青岛4号光缆:潍坊东方路-青岛振华路</v>
      </c>
      <c r="F2959" s="3">
        <f>INDEX(光放段!$I$4:$I$237,MATCH(纤芯!H2959,光放段!$B$4:$B$237,0))</f>
        <v>37018300000</v>
      </c>
      <c r="G2959" s="3" t="str">
        <f t="shared" si="230"/>
        <v>山东二干|济南青岛4号光缆:即墨蓝村-青岛振华路</v>
      </c>
      <c r="H2959" s="3">
        <f>INDEX(光放段!$B$4:$B$237,MATCH(纤芯!G2959,光放段!$C$4:$C$237,0))</f>
        <v>37018303000</v>
      </c>
      <c r="I2959" s="3" t="str">
        <f t="shared" si="231"/>
        <v>济南青岛4号光缆</v>
      </c>
      <c r="J2959" s="3" t="str">
        <f>INDEX(子缆名称!$B$4:$B$29,纤芯!M2959)</f>
        <v>A缆</v>
      </c>
      <c r="K2959" s="3">
        <v>2</v>
      </c>
      <c r="L2959" s="3">
        <f t="shared" si="232"/>
        <v>2</v>
      </c>
      <c r="M2959" s="3">
        <f t="shared" si="233"/>
        <v>1</v>
      </c>
      <c r="N2959" s="3" t="s">
        <v>71</v>
      </c>
      <c r="O2959" s="3">
        <f>COUNTIF([1]局站!$D$4:$D$172,"="&amp;N2959)</f>
        <v>1</v>
      </c>
      <c r="P2959" s="3">
        <v>0</v>
      </c>
      <c r="Q2959" s="3">
        <v>0</v>
      </c>
      <c r="R2959" s="3">
        <v>0</v>
      </c>
      <c r="S2959" s="3" t="s">
        <v>102</v>
      </c>
      <c r="T2959" s="3">
        <f>COUNTIF([1]局站!$D$4:$D$172,"="&amp;S2959)</f>
        <v>1</v>
      </c>
      <c r="U2959" s="3">
        <v>0</v>
      </c>
      <c r="V2959" s="3">
        <v>0</v>
      </c>
      <c r="W2959" s="3">
        <v>0</v>
      </c>
      <c r="X2959" s="3" t="s">
        <v>1215</v>
      </c>
      <c r="Y2959" s="3" t="s">
        <v>880</v>
      </c>
      <c r="Z2959" s="3" t="str">
        <f>INDEX(业务类型!$C$4:$C$8,MATCH(纤芯!Y2959,业务类型!$B$4:$B$8,0))</f>
        <v>IDLE</v>
      </c>
      <c r="AA2959" s="3"/>
    </row>
    <row r="2960" spans="1:27" ht="16.5" x14ac:dyDescent="0.2">
      <c r="A2960" s="3">
        <v>2957</v>
      </c>
      <c r="B2960" s="3">
        <f t="shared" si="229"/>
        <v>37018303003</v>
      </c>
      <c r="C2960" s="3" t="s">
        <v>1166</v>
      </c>
      <c r="D2960" s="3" t="s">
        <v>218</v>
      </c>
      <c r="E2960" s="3" t="str">
        <f>INDEX(光放段!$G$4:$G$237,MATCH(纤芯!G2960,光放段!$C$4:$C$237,0))</f>
        <v>山东二干|济南青岛4号光缆:潍坊东方路-青岛振华路</v>
      </c>
      <c r="F2960" s="3">
        <f>INDEX(光放段!$I$4:$I$237,MATCH(纤芯!H2960,光放段!$B$4:$B$237,0))</f>
        <v>37018300000</v>
      </c>
      <c r="G2960" s="3" t="str">
        <f t="shared" si="230"/>
        <v>山东二干|济南青岛4号光缆:即墨蓝村-青岛振华路</v>
      </c>
      <c r="H2960" s="3">
        <f>INDEX(光放段!$B$4:$B$237,MATCH(纤芯!G2960,光放段!$C$4:$C$237,0))</f>
        <v>37018303000</v>
      </c>
      <c r="I2960" s="3" t="str">
        <f t="shared" si="231"/>
        <v>济南青岛4号光缆</v>
      </c>
      <c r="J2960" s="3" t="str">
        <f>INDEX(子缆名称!$B$4:$B$29,纤芯!M2960)</f>
        <v>A缆</v>
      </c>
      <c r="K2960" s="3">
        <v>3</v>
      </c>
      <c r="L2960" s="3">
        <f t="shared" si="232"/>
        <v>3</v>
      </c>
      <c r="M2960" s="3">
        <f t="shared" si="233"/>
        <v>1</v>
      </c>
      <c r="N2960" s="3" t="s">
        <v>71</v>
      </c>
      <c r="O2960" s="3">
        <f>COUNTIF([1]局站!$D$4:$D$172,"="&amp;N2960)</f>
        <v>1</v>
      </c>
      <c r="P2960" s="3">
        <v>0</v>
      </c>
      <c r="Q2960" s="3">
        <v>0</v>
      </c>
      <c r="R2960" s="3">
        <v>0</v>
      </c>
      <c r="S2960" s="3" t="s">
        <v>102</v>
      </c>
      <c r="T2960" s="3">
        <f>COUNTIF([1]局站!$D$4:$D$172,"="&amp;S2960)</f>
        <v>1</v>
      </c>
      <c r="U2960" s="3">
        <v>0</v>
      </c>
      <c r="V2960" s="3">
        <v>0</v>
      </c>
      <c r="W2960" s="3">
        <v>0</v>
      </c>
      <c r="X2960" s="3" t="s">
        <v>1215</v>
      </c>
      <c r="Y2960" s="3" t="s">
        <v>880</v>
      </c>
      <c r="Z2960" s="3" t="str">
        <f>INDEX(业务类型!$C$4:$C$8,MATCH(纤芯!Y2960,业务类型!$B$4:$B$8,0))</f>
        <v>IDLE</v>
      </c>
      <c r="AA2960" s="3"/>
    </row>
    <row r="2961" spans="1:27" ht="16.5" x14ac:dyDescent="0.2">
      <c r="A2961" s="3">
        <v>2958</v>
      </c>
      <c r="B2961" s="3">
        <f t="shared" si="229"/>
        <v>37018303004</v>
      </c>
      <c r="C2961" s="3" t="s">
        <v>1166</v>
      </c>
      <c r="D2961" s="3" t="s">
        <v>218</v>
      </c>
      <c r="E2961" s="3" t="str">
        <f>INDEX(光放段!$G$4:$G$237,MATCH(纤芯!G2961,光放段!$C$4:$C$237,0))</f>
        <v>山东二干|济南青岛4号光缆:潍坊东方路-青岛振华路</v>
      </c>
      <c r="F2961" s="3">
        <f>INDEX(光放段!$I$4:$I$237,MATCH(纤芯!H2961,光放段!$B$4:$B$237,0))</f>
        <v>37018300000</v>
      </c>
      <c r="G2961" s="3" t="str">
        <f t="shared" si="230"/>
        <v>山东二干|济南青岛4号光缆:即墨蓝村-青岛振华路</v>
      </c>
      <c r="H2961" s="3">
        <f>INDEX(光放段!$B$4:$B$237,MATCH(纤芯!G2961,光放段!$C$4:$C$237,0))</f>
        <v>37018303000</v>
      </c>
      <c r="I2961" s="3" t="str">
        <f t="shared" si="231"/>
        <v>济南青岛4号光缆</v>
      </c>
      <c r="J2961" s="3" t="str">
        <f>INDEX(子缆名称!$B$4:$B$29,纤芯!M2961)</f>
        <v>A缆</v>
      </c>
      <c r="K2961" s="3">
        <v>4</v>
      </c>
      <c r="L2961" s="3">
        <f t="shared" si="232"/>
        <v>4</v>
      </c>
      <c r="M2961" s="3">
        <f t="shared" si="233"/>
        <v>1</v>
      </c>
      <c r="N2961" s="3" t="s">
        <v>71</v>
      </c>
      <c r="O2961" s="3">
        <f>COUNTIF([1]局站!$D$4:$D$172,"="&amp;N2961)</f>
        <v>1</v>
      </c>
      <c r="P2961" s="3">
        <v>0</v>
      </c>
      <c r="Q2961" s="3">
        <v>0</v>
      </c>
      <c r="R2961" s="3">
        <v>0</v>
      </c>
      <c r="S2961" s="3" t="s">
        <v>102</v>
      </c>
      <c r="T2961" s="3">
        <f>COUNTIF([1]局站!$D$4:$D$172,"="&amp;S2961)</f>
        <v>1</v>
      </c>
      <c r="U2961" s="3">
        <v>0</v>
      </c>
      <c r="V2961" s="3">
        <v>0</v>
      </c>
      <c r="W2961" s="3">
        <v>0</v>
      </c>
      <c r="X2961" s="3" t="s">
        <v>1215</v>
      </c>
      <c r="Y2961" s="3" t="s">
        <v>880</v>
      </c>
      <c r="Z2961" s="3" t="str">
        <f>INDEX(业务类型!$C$4:$C$8,MATCH(纤芯!Y2961,业务类型!$B$4:$B$8,0))</f>
        <v>IDLE</v>
      </c>
      <c r="AA2961" s="3"/>
    </row>
    <row r="2962" spans="1:27" ht="16.5" x14ac:dyDescent="0.2">
      <c r="A2962" s="3">
        <v>2959</v>
      </c>
      <c r="B2962" s="3">
        <f t="shared" si="229"/>
        <v>37018303005</v>
      </c>
      <c r="C2962" s="3" t="s">
        <v>1166</v>
      </c>
      <c r="D2962" s="3" t="s">
        <v>218</v>
      </c>
      <c r="E2962" s="3" t="str">
        <f>INDEX(光放段!$G$4:$G$237,MATCH(纤芯!G2962,光放段!$C$4:$C$237,0))</f>
        <v>山东二干|济南青岛4号光缆:潍坊东方路-青岛振华路</v>
      </c>
      <c r="F2962" s="3">
        <f>INDEX(光放段!$I$4:$I$237,MATCH(纤芯!H2962,光放段!$B$4:$B$237,0))</f>
        <v>37018300000</v>
      </c>
      <c r="G2962" s="3" t="str">
        <f t="shared" si="230"/>
        <v>山东二干|济南青岛4号光缆:即墨蓝村-青岛振华路</v>
      </c>
      <c r="H2962" s="3">
        <f>INDEX(光放段!$B$4:$B$237,MATCH(纤芯!G2962,光放段!$C$4:$C$237,0))</f>
        <v>37018303000</v>
      </c>
      <c r="I2962" s="3" t="str">
        <f t="shared" si="231"/>
        <v>济南青岛4号光缆</v>
      </c>
      <c r="J2962" s="3" t="str">
        <f>INDEX(子缆名称!$B$4:$B$29,纤芯!M2962)</f>
        <v>A缆</v>
      </c>
      <c r="K2962" s="3">
        <v>5</v>
      </c>
      <c r="L2962" s="3">
        <f t="shared" si="232"/>
        <v>5</v>
      </c>
      <c r="M2962" s="3">
        <f t="shared" si="233"/>
        <v>1</v>
      </c>
      <c r="N2962" s="3" t="s">
        <v>71</v>
      </c>
      <c r="O2962" s="3">
        <f>COUNTIF([1]局站!$D$4:$D$172,"="&amp;N2962)</f>
        <v>1</v>
      </c>
      <c r="P2962" s="3">
        <v>0</v>
      </c>
      <c r="Q2962" s="3">
        <v>0</v>
      </c>
      <c r="R2962" s="3">
        <v>0</v>
      </c>
      <c r="S2962" s="3" t="s">
        <v>102</v>
      </c>
      <c r="T2962" s="3">
        <f>COUNTIF([1]局站!$D$4:$D$172,"="&amp;S2962)</f>
        <v>1</v>
      </c>
      <c r="U2962" s="3">
        <v>0</v>
      </c>
      <c r="V2962" s="3">
        <v>0</v>
      </c>
      <c r="W2962" s="3">
        <v>0</v>
      </c>
      <c r="X2962" s="3" t="s">
        <v>1215</v>
      </c>
      <c r="Y2962" s="3" t="s">
        <v>880</v>
      </c>
      <c r="Z2962" s="3" t="str">
        <f>INDEX(业务类型!$C$4:$C$8,MATCH(纤芯!Y2962,业务类型!$B$4:$B$8,0))</f>
        <v>IDLE</v>
      </c>
      <c r="AA2962" s="3"/>
    </row>
    <row r="2963" spans="1:27" ht="16.5" x14ac:dyDescent="0.2">
      <c r="A2963" s="3">
        <v>2960</v>
      </c>
      <c r="B2963" s="3">
        <f t="shared" si="229"/>
        <v>37018303006</v>
      </c>
      <c r="C2963" s="3" t="s">
        <v>1166</v>
      </c>
      <c r="D2963" s="3" t="s">
        <v>218</v>
      </c>
      <c r="E2963" s="3" t="str">
        <f>INDEX(光放段!$G$4:$G$237,MATCH(纤芯!G2963,光放段!$C$4:$C$237,0))</f>
        <v>山东二干|济南青岛4号光缆:潍坊东方路-青岛振华路</v>
      </c>
      <c r="F2963" s="3">
        <f>INDEX(光放段!$I$4:$I$237,MATCH(纤芯!H2963,光放段!$B$4:$B$237,0))</f>
        <v>37018300000</v>
      </c>
      <c r="G2963" s="3" t="str">
        <f t="shared" si="230"/>
        <v>山东二干|济南青岛4号光缆:即墨蓝村-青岛振华路</v>
      </c>
      <c r="H2963" s="3">
        <f>INDEX(光放段!$B$4:$B$237,MATCH(纤芯!G2963,光放段!$C$4:$C$237,0))</f>
        <v>37018303000</v>
      </c>
      <c r="I2963" s="3" t="str">
        <f t="shared" si="231"/>
        <v>济南青岛4号光缆</v>
      </c>
      <c r="J2963" s="3" t="str">
        <f>INDEX(子缆名称!$B$4:$B$29,纤芯!M2963)</f>
        <v>A缆</v>
      </c>
      <c r="K2963" s="3">
        <v>6</v>
      </c>
      <c r="L2963" s="3">
        <f t="shared" si="232"/>
        <v>6</v>
      </c>
      <c r="M2963" s="3">
        <f t="shared" si="233"/>
        <v>1</v>
      </c>
      <c r="N2963" s="3" t="s">
        <v>71</v>
      </c>
      <c r="O2963" s="3">
        <f>COUNTIF([1]局站!$D$4:$D$172,"="&amp;N2963)</f>
        <v>1</v>
      </c>
      <c r="P2963" s="3">
        <v>0</v>
      </c>
      <c r="Q2963" s="3">
        <v>0</v>
      </c>
      <c r="R2963" s="3">
        <v>0</v>
      </c>
      <c r="S2963" s="3" t="s">
        <v>102</v>
      </c>
      <c r="T2963" s="3">
        <f>COUNTIF([1]局站!$D$4:$D$172,"="&amp;S2963)</f>
        <v>1</v>
      </c>
      <c r="U2963" s="3">
        <v>0</v>
      </c>
      <c r="V2963" s="3">
        <v>0</v>
      </c>
      <c r="W2963" s="3">
        <v>0</v>
      </c>
      <c r="X2963" s="3" t="s">
        <v>1215</v>
      </c>
      <c r="Y2963" s="3" t="s">
        <v>880</v>
      </c>
      <c r="Z2963" s="3" t="str">
        <f>INDEX(业务类型!$C$4:$C$8,MATCH(纤芯!Y2963,业务类型!$B$4:$B$8,0))</f>
        <v>IDLE</v>
      </c>
      <c r="AA2963" s="3"/>
    </row>
    <row r="2964" spans="1:27" ht="16.5" x14ac:dyDescent="0.2">
      <c r="A2964" s="3">
        <v>2961</v>
      </c>
      <c r="B2964" s="3">
        <f t="shared" si="229"/>
        <v>37018303007</v>
      </c>
      <c r="C2964" s="3" t="s">
        <v>1166</v>
      </c>
      <c r="D2964" s="3" t="s">
        <v>218</v>
      </c>
      <c r="E2964" s="3" t="str">
        <f>INDEX(光放段!$G$4:$G$237,MATCH(纤芯!G2964,光放段!$C$4:$C$237,0))</f>
        <v>山东二干|济南青岛4号光缆:潍坊东方路-青岛振华路</v>
      </c>
      <c r="F2964" s="3">
        <f>INDEX(光放段!$I$4:$I$237,MATCH(纤芯!H2964,光放段!$B$4:$B$237,0))</f>
        <v>37018300000</v>
      </c>
      <c r="G2964" s="3" t="str">
        <f t="shared" si="230"/>
        <v>山东二干|济南青岛4号光缆:即墨蓝村-青岛振华路</v>
      </c>
      <c r="H2964" s="3">
        <f>INDEX(光放段!$B$4:$B$237,MATCH(纤芯!G2964,光放段!$C$4:$C$237,0))</f>
        <v>37018303000</v>
      </c>
      <c r="I2964" s="3" t="str">
        <f t="shared" si="231"/>
        <v>济南青岛4号光缆</v>
      </c>
      <c r="J2964" s="3" t="str">
        <f>INDEX(子缆名称!$B$4:$B$29,纤芯!M2964)</f>
        <v>A缆</v>
      </c>
      <c r="K2964" s="3">
        <v>7</v>
      </c>
      <c r="L2964" s="3">
        <f t="shared" si="232"/>
        <v>7</v>
      </c>
      <c r="M2964" s="3">
        <f t="shared" si="233"/>
        <v>1</v>
      </c>
      <c r="N2964" s="3" t="s">
        <v>71</v>
      </c>
      <c r="O2964" s="3">
        <f>COUNTIF([1]局站!$D$4:$D$172,"="&amp;N2964)</f>
        <v>1</v>
      </c>
      <c r="P2964" s="3">
        <v>0</v>
      </c>
      <c r="Q2964" s="3">
        <v>0</v>
      </c>
      <c r="R2964" s="3">
        <v>0</v>
      </c>
      <c r="S2964" s="3" t="s">
        <v>102</v>
      </c>
      <c r="T2964" s="3">
        <f>COUNTIF([1]局站!$D$4:$D$172,"="&amp;S2964)</f>
        <v>1</v>
      </c>
      <c r="U2964" s="3">
        <v>0</v>
      </c>
      <c r="V2964" s="3">
        <v>0</v>
      </c>
      <c r="W2964" s="3">
        <v>0</v>
      </c>
      <c r="X2964" s="3" t="s">
        <v>1215</v>
      </c>
      <c r="Y2964" s="3" t="s">
        <v>880</v>
      </c>
      <c r="Z2964" s="3" t="str">
        <f>INDEX(业务类型!$C$4:$C$8,MATCH(纤芯!Y2964,业务类型!$B$4:$B$8,0))</f>
        <v>IDLE</v>
      </c>
      <c r="AA2964" s="3"/>
    </row>
    <row r="2965" spans="1:27" ht="16.5" x14ac:dyDescent="0.2">
      <c r="A2965" s="3">
        <v>2962</v>
      </c>
      <c r="B2965" s="3">
        <f t="shared" ref="B2965:B3028" si="234">H2965+K2965</f>
        <v>37018303008</v>
      </c>
      <c r="C2965" s="3" t="s">
        <v>1166</v>
      </c>
      <c r="D2965" s="3" t="s">
        <v>218</v>
      </c>
      <c r="E2965" s="3" t="str">
        <f>INDEX(光放段!$G$4:$G$237,MATCH(纤芯!G2965,光放段!$C$4:$C$237,0))</f>
        <v>山东二干|济南青岛4号光缆:潍坊东方路-青岛振华路</v>
      </c>
      <c r="F2965" s="3">
        <f>INDEX(光放段!$I$4:$I$237,MATCH(纤芯!H2965,光放段!$B$4:$B$237,0))</f>
        <v>37018300000</v>
      </c>
      <c r="G2965" s="3" t="str">
        <f t="shared" si="230"/>
        <v>山东二干|济南青岛4号光缆:即墨蓝村-青岛振华路</v>
      </c>
      <c r="H2965" s="3">
        <f>INDEX(光放段!$B$4:$B$237,MATCH(纤芯!G2965,光放段!$C$4:$C$237,0))</f>
        <v>37018303000</v>
      </c>
      <c r="I2965" s="3" t="str">
        <f t="shared" si="231"/>
        <v>济南青岛4号光缆</v>
      </c>
      <c r="J2965" s="3" t="str">
        <f>INDEX(子缆名称!$B$4:$B$29,纤芯!M2965)</f>
        <v>A缆</v>
      </c>
      <c r="K2965" s="3">
        <v>8</v>
      </c>
      <c r="L2965" s="3">
        <f t="shared" si="232"/>
        <v>8</v>
      </c>
      <c r="M2965" s="3">
        <f t="shared" si="233"/>
        <v>1</v>
      </c>
      <c r="N2965" s="3" t="s">
        <v>71</v>
      </c>
      <c r="O2965" s="3">
        <f>COUNTIF([1]局站!$D$4:$D$172,"="&amp;N2965)</f>
        <v>1</v>
      </c>
      <c r="P2965" s="3">
        <v>0</v>
      </c>
      <c r="Q2965" s="3">
        <v>0</v>
      </c>
      <c r="R2965" s="3">
        <v>0</v>
      </c>
      <c r="S2965" s="3" t="s">
        <v>102</v>
      </c>
      <c r="T2965" s="3">
        <f>COUNTIF([1]局站!$D$4:$D$172,"="&amp;S2965)</f>
        <v>1</v>
      </c>
      <c r="U2965" s="3">
        <v>0</v>
      </c>
      <c r="V2965" s="3">
        <v>0</v>
      </c>
      <c r="W2965" s="3">
        <v>0</v>
      </c>
      <c r="X2965" s="3" t="s">
        <v>1215</v>
      </c>
      <c r="Y2965" s="3" t="s">
        <v>880</v>
      </c>
      <c r="Z2965" s="3" t="str">
        <f>INDEX(业务类型!$C$4:$C$8,MATCH(纤芯!Y2965,业务类型!$B$4:$B$8,0))</f>
        <v>IDLE</v>
      </c>
      <c r="AA2965" s="3"/>
    </row>
    <row r="2966" spans="1:27" ht="16.5" x14ac:dyDescent="0.2">
      <c r="A2966" s="3">
        <v>2963</v>
      </c>
      <c r="B2966" s="3">
        <f t="shared" si="234"/>
        <v>37018303009</v>
      </c>
      <c r="C2966" s="3" t="s">
        <v>1166</v>
      </c>
      <c r="D2966" s="3" t="s">
        <v>218</v>
      </c>
      <c r="E2966" s="3" t="str">
        <f>INDEX(光放段!$G$4:$G$237,MATCH(纤芯!G2966,光放段!$C$4:$C$237,0))</f>
        <v>山东二干|济南青岛4号光缆:潍坊东方路-青岛振华路</v>
      </c>
      <c r="F2966" s="3">
        <f>INDEX(光放段!$I$4:$I$237,MATCH(纤芯!H2966,光放段!$B$4:$B$237,0))</f>
        <v>37018300000</v>
      </c>
      <c r="G2966" s="3" t="str">
        <f t="shared" si="230"/>
        <v>山东二干|济南青岛4号光缆:即墨蓝村-青岛振华路</v>
      </c>
      <c r="H2966" s="3">
        <f>INDEX(光放段!$B$4:$B$237,MATCH(纤芯!G2966,光放段!$C$4:$C$237,0))</f>
        <v>37018303000</v>
      </c>
      <c r="I2966" s="3" t="str">
        <f t="shared" si="231"/>
        <v>济南青岛4号光缆</v>
      </c>
      <c r="J2966" s="3" t="str">
        <f>INDEX(子缆名称!$B$4:$B$29,纤芯!M2966)</f>
        <v>A缆</v>
      </c>
      <c r="K2966" s="3">
        <v>9</v>
      </c>
      <c r="L2966" s="3">
        <f t="shared" si="232"/>
        <v>9</v>
      </c>
      <c r="M2966" s="3">
        <f t="shared" si="233"/>
        <v>1</v>
      </c>
      <c r="N2966" s="3" t="s">
        <v>71</v>
      </c>
      <c r="O2966" s="3">
        <f>COUNTIF([1]局站!$D$4:$D$172,"="&amp;N2966)</f>
        <v>1</v>
      </c>
      <c r="P2966" s="3">
        <v>0</v>
      </c>
      <c r="Q2966" s="3">
        <v>0</v>
      </c>
      <c r="R2966" s="3">
        <v>0</v>
      </c>
      <c r="S2966" s="3" t="s">
        <v>102</v>
      </c>
      <c r="T2966" s="3">
        <f>COUNTIF([1]局站!$D$4:$D$172,"="&amp;S2966)</f>
        <v>1</v>
      </c>
      <c r="U2966" s="3">
        <v>0</v>
      </c>
      <c r="V2966" s="3">
        <v>0</v>
      </c>
      <c r="W2966" s="3">
        <v>0</v>
      </c>
      <c r="X2966" s="3" t="s">
        <v>1215</v>
      </c>
      <c r="Y2966" s="3" t="s">
        <v>880</v>
      </c>
      <c r="Z2966" s="3" t="str">
        <f>INDEX(业务类型!$C$4:$C$8,MATCH(纤芯!Y2966,业务类型!$B$4:$B$8,0))</f>
        <v>IDLE</v>
      </c>
      <c r="AA2966" s="3"/>
    </row>
    <row r="2967" spans="1:27" ht="16.5" x14ac:dyDescent="0.2">
      <c r="A2967" s="3">
        <v>2964</v>
      </c>
      <c r="B2967" s="3">
        <f t="shared" si="234"/>
        <v>37018303010</v>
      </c>
      <c r="C2967" s="3" t="s">
        <v>1166</v>
      </c>
      <c r="D2967" s="3" t="s">
        <v>218</v>
      </c>
      <c r="E2967" s="3" t="str">
        <f>INDEX(光放段!$G$4:$G$237,MATCH(纤芯!G2967,光放段!$C$4:$C$237,0))</f>
        <v>山东二干|济南青岛4号光缆:潍坊东方路-青岛振华路</v>
      </c>
      <c r="F2967" s="3">
        <f>INDEX(光放段!$I$4:$I$237,MATCH(纤芯!H2967,光放段!$B$4:$B$237,0))</f>
        <v>37018300000</v>
      </c>
      <c r="G2967" s="3" t="str">
        <f t="shared" si="230"/>
        <v>山东二干|济南青岛4号光缆:即墨蓝村-青岛振华路</v>
      </c>
      <c r="H2967" s="3">
        <f>INDEX(光放段!$B$4:$B$237,MATCH(纤芯!G2967,光放段!$C$4:$C$237,0))</f>
        <v>37018303000</v>
      </c>
      <c r="I2967" s="3" t="str">
        <f t="shared" si="231"/>
        <v>济南青岛4号光缆</v>
      </c>
      <c r="J2967" s="3" t="str">
        <f>INDEX(子缆名称!$B$4:$B$29,纤芯!M2967)</f>
        <v>A缆</v>
      </c>
      <c r="K2967" s="3">
        <v>10</v>
      </c>
      <c r="L2967" s="3">
        <f t="shared" si="232"/>
        <v>10</v>
      </c>
      <c r="M2967" s="3">
        <f t="shared" si="233"/>
        <v>1</v>
      </c>
      <c r="N2967" s="3" t="s">
        <v>71</v>
      </c>
      <c r="O2967" s="3">
        <f>COUNTIF([1]局站!$D$4:$D$172,"="&amp;N2967)</f>
        <v>1</v>
      </c>
      <c r="P2967" s="3">
        <v>0</v>
      </c>
      <c r="Q2967" s="3">
        <v>0</v>
      </c>
      <c r="R2967" s="3">
        <v>0</v>
      </c>
      <c r="S2967" s="3" t="s">
        <v>102</v>
      </c>
      <c r="T2967" s="3">
        <f>COUNTIF([1]局站!$D$4:$D$172,"="&amp;S2967)</f>
        <v>1</v>
      </c>
      <c r="U2967" s="3">
        <v>0</v>
      </c>
      <c r="V2967" s="3">
        <v>0</v>
      </c>
      <c r="W2967" s="3">
        <v>0</v>
      </c>
      <c r="X2967" s="3" t="s">
        <v>1215</v>
      </c>
      <c r="Y2967" s="3" t="s">
        <v>880</v>
      </c>
      <c r="Z2967" s="3" t="str">
        <f>INDEX(业务类型!$C$4:$C$8,MATCH(纤芯!Y2967,业务类型!$B$4:$B$8,0))</f>
        <v>IDLE</v>
      </c>
      <c r="AA2967" s="3"/>
    </row>
    <row r="2968" spans="1:27" ht="16.5" x14ac:dyDescent="0.2">
      <c r="A2968" s="3">
        <v>2965</v>
      </c>
      <c r="B2968" s="3">
        <f t="shared" si="234"/>
        <v>37018303011</v>
      </c>
      <c r="C2968" s="3" t="s">
        <v>1166</v>
      </c>
      <c r="D2968" s="3" t="s">
        <v>218</v>
      </c>
      <c r="E2968" s="3" t="str">
        <f>INDEX(光放段!$G$4:$G$237,MATCH(纤芯!G2968,光放段!$C$4:$C$237,0))</f>
        <v>山东二干|济南青岛4号光缆:潍坊东方路-青岛振华路</v>
      </c>
      <c r="F2968" s="3">
        <f>INDEX(光放段!$I$4:$I$237,MATCH(纤芯!H2968,光放段!$B$4:$B$237,0))</f>
        <v>37018300000</v>
      </c>
      <c r="G2968" s="3" t="str">
        <f t="shared" si="230"/>
        <v>山东二干|济南青岛4号光缆:即墨蓝村-青岛振华路</v>
      </c>
      <c r="H2968" s="3">
        <f>INDEX(光放段!$B$4:$B$237,MATCH(纤芯!G2968,光放段!$C$4:$C$237,0))</f>
        <v>37018303000</v>
      </c>
      <c r="I2968" s="3" t="str">
        <f t="shared" si="231"/>
        <v>济南青岛4号光缆</v>
      </c>
      <c r="J2968" s="3" t="str">
        <f>INDEX(子缆名称!$B$4:$B$29,纤芯!M2968)</f>
        <v>A缆</v>
      </c>
      <c r="K2968" s="3">
        <v>11</v>
      </c>
      <c r="L2968" s="3">
        <f t="shared" si="232"/>
        <v>11</v>
      </c>
      <c r="M2968" s="3">
        <f t="shared" si="233"/>
        <v>1</v>
      </c>
      <c r="N2968" s="3" t="s">
        <v>71</v>
      </c>
      <c r="O2968" s="3">
        <f>COUNTIF([1]局站!$D$4:$D$172,"="&amp;N2968)</f>
        <v>1</v>
      </c>
      <c r="P2968" s="3">
        <v>0</v>
      </c>
      <c r="Q2968" s="3">
        <v>0</v>
      </c>
      <c r="R2968" s="3">
        <v>0</v>
      </c>
      <c r="S2968" s="3" t="s">
        <v>102</v>
      </c>
      <c r="T2968" s="3">
        <f>COUNTIF([1]局站!$D$4:$D$172,"="&amp;S2968)</f>
        <v>1</v>
      </c>
      <c r="U2968" s="3">
        <v>0</v>
      </c>
      <c r="V2968" s="3">
        <v>0</v>
      </c>
      <c r="W2968" s="3">
        <v>0</v>
      </c>
      <c r="X2968" s="3" t="s">
        <v>1215</v>
      </c>
      <c r="Y2968" s="3" t="s">
        <v>880</v>
      </c>
      <c r="Z2968" s="3" t="str">
        <f>INDEX(业务类型!$C$4:$C$8,MATCH(纤芯!Y2968,业务类型!$B$4:$B$8,0))</f>
        <v>IDLE</v>
      </c>
      <c r="AA2968" s="3"/>
    </row>
    <row r="2969" spans="1:27" ht="16.5" x14ac:dyDescent="0.2">
      <c r="A2969" s="3">
        <v>2966</v>
      </c>
      <c r="B2969" s="3">
        <f t="shared" si="234"/>
        <v>37018303012</v>
      </c>
      <c r="C2969" s="3" t="s">
        <v>1166</v>
      </c>
      <c r="D2969" s="3" t="s">
        <v>218</v>
      </c>
      <c r="E2969" s="3" t="str">
        <f>INDEX(光放段!$G$4:$G$237,MATCH(纤芯!G2969,光放段!$C$4:$C$237,0))</f>
        <v>山东二干|济南青岛4号光缆:潍坊东方路-青岛振华路</v>
      </c>
      <c r="F2969" s="3">
        <f>INDEX(光放段!$I$4:$I$237,MATCH(纤芯!H2969,光放段!$B$4:$B$237,0))</f>
        <v>37018300000</v>
      </c>
      <c r="G2969" s="3" t="str">
        <f t="shared" si="230"/>
        <v>山东二干|济南青岛4号光缆:即墨蓝村-青岛振华路</v>
      </c>
      <c r="H2969" s="3">
        <f>INDEX(光放段!$B$4:$B$237,MATCH(纤芯!G2969,光放段!$C$4:$C$237,0))</f>
        <v>37018303000</v>
      </c>
      <c r="I2969" s="3" t="str">
        <f t="shared" si="231"/>
        <v>济南青岛4号光缆</v>
      </c>
      <c r="J2969" s="3" t="str">
        <f>INDEX(子缆名称!$B$4:$B$29,纤芯!M2969)</f>
        <v>A缆</v>
      </c>
      <c r="K2969" s="3">
        <v>12</v>
      </c>
      <c r="L2969" s="3">
        <f t="shared" si="232"/>
        <v>12</v>
      </c>
      <c r="M2969" s="3">
        <f t="shared" si="233"/>
        <v>1</v>
      </c>
      <c r="N2969" s="3" t="s">
        <v>71</v>
      </c>
      <c r="O2969" s="3">
        <f>COUNTIF([1]局站!$D$4:$D$172,"="&amp;N2969)</f>
        <v>1</v>
      </c>
      <c r="P2969" s="3">
        <v>0</v>
      </c>
      <c r="Q2969" s="3">
        <v>0</v>
      </c>
      <c r="R2969" s="3">
        <v>0</v>
      </c>
      <c r="S2969" s="3" t="s">
        <v>102</v>
      </c>
      <c r="T2969" s="3">
        <f>COUNTIF([1]局站!$D$4:$D$172,"="&amp;S2969)</f>
        <v>1</v>
      </c>
      <c r="U2969" s="3">
        <v>0</v>
      </c>
      <c r="V2969" s="3">
        <v>0</v>
      </c>
      <c r="W2969" s="3">
        <v>0</v>
      </c>
      <c r="X2969" s="3" t="s">
        <v>1215</v>
      </c>
      <c r="Y2969" s="3" t="s">
        <v>880</v>
      </c>
      <c r="Z2969" s="3" t="str">
        <f>INDEX(业务类型!$C$4:$C$8,MATCH(纤芯!Y2969,业务类型!$B$4:$B$8,0))</f>
        <v>IDLE</v>
      </c>
      <c r="AA2969" s="3"/>
    </row>
    <row r="2970" spans="1:27" ht="16.5" x14ac:dyDescent="0.2">
      <c r="A2970" s="3">
        <v>2967</v>
      </c>
      <c r="B2970" s="3">
        <f t="shared" si="234"/>
        <v>37018303013</v>
      </c>
      <c r="C2970" s="3" t="s">
        <v>1166</v>
      </c>
      <c r="D2970" s="3" t="s">
        <v>218</v>
      </c>
      <c r="E2970" s="3" t="str">
        <f>INDEX(光放段!$G$4:$G$237,MATCH(纤芯!G2970,光放段!$C$4:$C$237,0))</f>
        <v>山东二干|济南青岛4号光缆:潍坊东方路-青岛振华路</v>
      </c>
      <c r="F2970" s="3">
        <f>INDEX(光放段!$I$4:$I$237,MATCH(纤芯!H2970,光放段!$B$4:$B$237,0))</f>
        <v>37018300000</v>
      </c>
      <c r="G2970" s="3" t="str">
        <f t="shared" si="230"/>
        <v>山东二干|济南青岛4号光缆:即墨蓝村-青岛振华路</v>
      </c>
      <c r="H2970" s="3">
        <f>INDEX(光放段!$B$4:$B$237,MATCH(纤芯!G2970,光放段!$C$4:$C$237,0))</f>
        <v>37018303000</v>
      </c>
      <c r="I2970" s="3" t="str">
        <f t="shared" si="231"/>
        <v>济南青岛4号光缆</v>
      </c>
      <c r="J2970" s="3" t="str">
        <f>INDEX(子缆名称!$B$4:$B$29,纤芯!M2970)</f>
        <v>B缆</v>
      </c>
      <c r="K2970" s="3">
        <v>13</v>
      </c>
      <c r="L2970" s="3">
        <f t="shared" si="232"/>
        <v>1</v>
      </c>
      <c r="M2970" s="3">
        <f t="shared" si="233"/>
        <v>2</v>
      </c>
      <c r="N2970" s="3" t="s">
        <v>71</v>
      </c>
      <c r="O2970" s="3">
        <f>COUNTIF([1]局站!$D$4:$D$172,"="&amp;N2970)</f>
        <v>1</v>
      </c>
      <c r="P2970" s="3">
        <v>0</v>
      </c>
      <c r="Q2970" s="3">
        <v>0</v>
      </c>
      <c r="R2970" s="3">
        <v>0</v>
      </c>
      <c r="S2970" s="3" t="s">
        <v>102</v>
      </c>
      <c r="T2970" s="3">
        <f>COUNTIF([1]局站!$D$4:$D$172,"="&amp;S2970)</f>
        <v>1</v>
      </c>
      <c r="U2970" s="3">
        <v>0</v>
      </c>
      <c r="V2970" s="3">
        <v>0</v>
      </c>
      <c r="W2970" s="3">
        <v>0</v>
      </c>
      <c r="X2970" s="3" t="s">
        <v>1215</v>
      </c>
      <c r="Y2970" s="3" t="s">
        <v>880</v>
      </c>
      <c r="Z2970" s="3" t="str">
        <f>INDEX(业务类型!$C$4:$C$8,MATCH(纤芯!Y2970,业务类型!$B$4:$B$8,0))</f>
        <v>IDLE</v>
      </c>
      <c r="AA2970" s="3"/>
    </row>
    <row r="2971" spans="1:27" ht="16.5" x14ac:dyDescent="0.2">
      <c r="A2971" s="3">
        <v>2968</v>
      </c>
      <c r="B2971" s="3">
        <f t="shared" si="234"/>
        <v>37018303014</v>
      </c>
      <c r="C2971" s="3" t="s">
        <v>1166</v>
      </c>
      <c r="D2971" s="3" t="s">
        <v>218</v>
      </c>
      <c r="E2971" s="3" t="str">
        <f>INDEX(光放段!$G$4:$G$237,MATCH(纤芯!G2971,光放段!$C$4:$C$237,0))</f>
        <v>山东二干|济南青岛4号光缆:潍坊东方路-青岛振华路</v>
      </c>
      <c r="F2971" s="3">
        <f>INDEX(光放段!$I$4:$I$237,MATCH(纤芯!H2971,光放段!$B$4:$B$237,0))</f>
        <v>37018300000</v>
      </c>
      <c r="G2971" s="3" t="str">
        <f t="shared" si="230"/>
        <v>山东二干|济南青岛4号光缆:即墨蓝村-青岛振华路</v>
      </c>
      <c r="H2971" s="3">
        <f>INDEX(光放段!$B$4:$B$237,MATCH(纤芯!G2971,光放段!$C$4:$C$237,0))</f>
        <v>37018303000</v>
      </c>
      <c r="I2971" s="3" t="str">
        <f t="shared" si="231"/>
        <v>济南青岛4号光缆</v>
      </c>
      <c r="J2971" s="3" t="str">
        <f>INDEX(子缆名称!$B$4:$B$29,纤芯!M2971)</f>
        <v>B缆</v>
      </c>
      <c r="K2971" s="3">
        <v>14</v>
      </c>
      <c r="L2971" s="3">
        <f t="shared" si="232"/>
        <v>2</v>
      </c>
      <c r="M2971" s="3">
        <f t="shared" si="233"/>
        <v>2</v>
      </c>
      <c r="N2971" s="3" t="s">
        <v>71</v>
      </c>
      <c r="O2971" s="3">
        <f>COUNTIF([1]局站!$D$4:$D$172,"="&amp;N2971)</f>
        <v>1</v>
      </c>
      <c r="P2971" s="3">
        <v>0</v>
      </c>
      <c r="Q2971" s="3">
        <v>0</v>
      </c>
      <c r="R2971" s="3">
        <v>0</v>
      </c>
      <c r="S2971" s="3" t="s">
        <v>102</v>
      </c>
      <c r="T2971" s="3">
        <f>COUNTIF([1]局站!$D$4:$D$172,"="&amp;S2971)</f>
        <v>1</v>
      </c>
      <c r="U2971" s="3">
        <v>0</v>
      </c>
      <c r="V2971" s="3">
        <v>0</v>
      </c>
      <c r="W2971" s="3">
        <v>0</v>
      </c>
      <c r="X2971" s="3" t="s">
        <v>1215</v>
      </c>
      <c r="Y2971" s="3" t="s">
        <v>880</v>
      </c>
      <c r="Z2971" s="3" t="str">
        <f>INDEX(业务类型!$C$4:$C$8,MATCH(纤芯!Y2971,业务类型!$B$4:$B$8,0))</f>
        <v>IDLE</v>
      </c>
      <c r="AA2971" s="3"/>
    </row>
    <row r="2972" spans="1:27" ht="16.5" x14ac:dyDescent="0.2">
      <c r="A2972" s="3">
        <v>2969</v>
      </c>
      <c r="B2972" s="3">
        <f t="shared" si="234"/>
        <v>37018303015</v>
      </c>
      <c r="C2972" s="3" t="s">
        <v>1166</v>
      </c>
      <c r="D2972" s="3" t="s">
        <v>218</v>
      </c>
      <c r="E2972" s="3" t="str">
        <f>INDEX(光放段!$G$4:$G$237,MATCH(纤芯!G2972,光放段!$C$4:$C$237,0))</f>
        <v>山东二干|济南青岛4号光缆:潍坊东方路-青岛振华路</v>
      </c>
      <c r="F2972" s="3">
        <f>INDEX(光放段!$I$4:$I$237,MATCH(纤芯!H2972,光放段!$B$4:$B$237,0))</f>
        <v>37018300000</v>
      </c>
      <c r="G2972" s="3" t="str">
        <f t="shared" si="230"/>
        <v>山东二干|济南青岛4号光缆:即墨蓝村-青岛振华路</v>
      </c>
      <c r="H2972" s="3">
        <f>INDEX(光放段!$B$4:$B$237,MATCH(纤芯!G2972,光放段!$C$4:$C$237,0))</f>
        <v>37018303000</v>
      </c>
      <c r="I2972" s="3" t="str">
        <f t="shared" si="231"/>
        <v>济南青岛4号光缆</v>
      </c>
      <c r="J2972" s="3" t="str">
        <f>INDEX(子缆名称!$B$4:$B$29,纤芯!M2972)</f>
        <v>B缆</v>
      </c>
      <c r="K2972" s="3">
        <v>15</v>
      </c>
      <c r="L2972" s="3">
        <f t="shared" si="232"/>
        <v>3</v>
      </c>
      <c r="M2972" s="3">
        <f t="shared" si="233"/>
        <v>2</v>
      </c>
      <c r="N2972" s="3" t="s">
        <v>71</v>
      </c>
      <c r="O2972" s="3">
        <f>COUNTIF([1]局站!$D$4:$D$172,"="&amp;N2972)</f>
        <v>1</v>
      </c>
      <c r="P2972" s="3">
        <v>0</v>
      </c>
      <c r="Q2972" s="3">
        <v>0</v>
      </c>
      <c r="R2972" s="3">
        <v>0</v>
      </c>
      <c r="S2972" s="3" t="s">
        <v>102</v>
      </c>
      <c r="T2972" s="3">
        <f>COUNTIF([1]局站!$D$4:$D$172,"="&amp;S2972)</f>
        <v>1</v>
      </c>
      <c r="U2972" s="3">
        <v>0</v>
      </c>
      <c r="V2972" s="3">
        <v>0</v>
      </c>
      <c r="W2972" s="3">
        <v>0</v>
      </c>
      <c r="X2972" s="3" t="s">
        <v>1215</v>
      </c>
      <c r="Y2972" s="3" t="s">
        <v>880</v>
      </c>
      <c r="Z2972" s="3" t="str">
        <f>INDEX(业务类型!$C$4:$C$8,MATCH(纤芯!Y2972,业务类型!$B$4:$B$8,0))</f>
        <v>IDLE</v>
      </c>
      <c r="AA2972" s="3"/>
    </row>
    <row r="2973" spans="1:27" ht="16.5" x14ac:dyDescent="0.2">
      <c r="A2973" s="3">
        <v>2970</v>
      </c>
      <c r="B2973" s="3">
        <f t="shared" si="234"/>
        <v>37018303016</v>
      </c>
      <c r="C2973" s="3" t="s">
        <v>1166</v>
      </c>
      <c r="D2973" s="3" t="s">
        <v>218</v>
      </c>
      <c r="E2973" s="3" t="str">
        <f>INDEX(光放段!$G$4:$G$237,MATCH(纤芯!G2973,光放段!$C$4:$C$237,0))</f>
        <v>山东二干|济南青岛4号光缆:潍坊东方路-青岛振华路</v>
      </c>
      <c r="F2973" s="3">
        <f>INDEX(光放段!$I$4:$I$237,MATCH(纤芯!H2973,光放段!$B$4:$B$237,0))</f>
        <v>37018300000</v>
      </c>
      <c r="G2973" s="3" t="str">
        <f t="shared" si="230"/>
        <v>山东二干|济南青岛4号光缆:即墨蓝村-青岛振华路</v>
      </c>
      <c r="H2973" s="3">
        <f>INDEX(光放段!$B$4:$B$237,MATCH(纤芯!G2973,光放段!$C$4:$C$237,0))</f>
        <v>37018303000</v>
      </c>
      <c r="I2973" s="3" t="str">
        <f t="shared" si="231"/>
        <v>济南青岛4号光缆</v>
      </c>
      <c r="J2973" s="3" t="str">
        <f>INDEX(子缆名称!$B$4:$B$29,纤芯!M2973)</f>
        <v>B缆</v>
      </c>
      <c r="K2973" s="3">
        <v>16</v>
      </c>
      <c r="L2973" s="3">
        <f t="shared" si="232"/>
        <v>4</v>
      </c>
      <c r="M2973" s="3">
        <f t="shared" si="233"/>
        <v>2</v>
      </c>
      <c r="N2973" s="3" t="s">
        <v>71</v>
      </c>
      <c r="O2973" s="3">
        <f>COUNTIF([1]局站!$D$4:$D$172,"="&amp;N2973)</f>
        <v>1</v>
      </c>
      <c r="P2973" s="3">
        <v>0</v>
      </c>
      <c r="Q2973" s="3">
        <v>0</v>
      </c>
      <c r="R2973" s="3">
        <v>0</v>
      </c>
      <c r="S2973" s="3" t="s">
        <v>102</v>
      </c>
      <c r="T2973" s="3">
        <f>COUNTIF([1]局站!$D$4:$D$172,"="&amp;S2973)</f>
        <v>1</v>
      </c>
      <c r="U2973" s="3">
        <v>0</v>
      </c>
      <c r="V2973" s="3">
        <v>0</v>
      </c>
      <c r="W2973" s="3">
        <v>0</v>
      </c>
      <c r="X2973" s="3" t="s">
        <v>1215</v>
      </c>
      <c r="Y2973" s="3" t="s">
        <v>880</v>
      </c>
      <c r="Z2973" s="3" t="str">
        <f>INDEX(业务类型!$C$4:$C$8,MATCH(纤芯!Y2973,业务类型!$B$4:$B$8,0))</f>
        <v>IDLE</v>
      </c>
      <c r="AA2973" s="3"/>
    </row>
    <row r="2974" spans="1:27" ht="16.5" x14ac:dyDescent="0.2">
      <c r="A2974" s="3">
        <v>2971</v>
      </c>
      <c r="B2974" s="3">
        <f t="shared" si="234"/>
        <v>37018303017</v>
      </c>
      <c r="C2974" s="3" t="s">
        <v>1166</v>
      </c>
      <c r="D2974" s="3" t="s">
        <v>218</v>
      </c>
      <c r="E2974" s="3" t="str">
        <f>INDEX(光放段!$G$4:$G$237,MATCH(纤芯!G2974,光放段!$C$4:$C$237,0))</f>
        <v>山东二干|济南青岛4号光缆:潍坊东方路-青岛振华路</v>
      </c>
      <c r="F2974" s="3">
        <f>INDEX(光放段!$I$4:$I$237,MATCH(纤芯!H2974,光放段!$B$4:$B$237,0))</f>
        <v>37018300000</v>
      </c>
      <c r="G2974" s="3" t="str">
        <f t="shared" si="230"/>
        <v>山东二干|济南青岛4号光缆:即墨蓝村-青岛振华路</v>
      </c>
      <c r="H2974" s="3">
        <f>INDEX(光放段!$B$4:$B$237,MATCH(纤芯!G2974,光放段!$C$4:$C$237,0))</f>
        <v>37018303000</v>
      </c>
      <c r="I2974" s="3" t="str">
        <f t="shared" si="231"/>
        <v>济南青岛4号光缆</v>
      </c>
      <c r="J2974" s="3" t="str">
        <f>INDEX(子缆名称!$B$4:$B$29,纤芯!M2974)</f>
        <v>B缆</v>
      </c>
      <c r="K2974" s="3">
        <v>17</v>
      </c>
      <c r="L2974" s="3">
        <f t="shared" si="232"/>
        <v>5</v>
      </c>
      <c r="M2974" s="3">
        <f t="shared" si="233"/>
        <v>2</v>
      </c>
      <c r="N2974" s="3" t="s">
        <v>71</v>
      </c>
      <c r="O2974" s="3">
        <f>COUNTIF([1]局站!$D$4:$D$172,"="&amp;N2974)</f>
        <v>1</v>
      </c>
      <c r="P2974" s="3">
        <v>0</v>
      </c>
      <c r="Q2974" s="3">
        <v>0</v>
      </c>
      <c r="R2974" s="3">
        <v>0</v>
      </c>
      <c r="S2974" s="3" t="s">
        <v>102</v>
      </c>
      <c r="T2974" s="3">
        <f>COUNTIF([1]局站!$D$4:$D$172,"="&amp;S2974)</f>
        <v>1</v>
      </c>
      <c r="U2974" s="3">
        <v>0</v>
      </c>
      <c r="V2974" s="3">
        <v>0</v>
      </c>
      <c r="W2974" s="3">
        <v>0</v>
      </c>
      <c r="X2974" s="3" t="s">
        <v>1215</v>
      </c>
      <c r="Y2974" s="3" t="s">
        <v>881</v>
      </c>
      <c r="Z2974" s="3" t="str">
        <f>INDEX(业务类型!$C$4:$C$8,MATCH(纤芯!Y2974,业务类型!$B$4:$B$8,0))</f>
        <v>OTHER</v>
      </c>
      <c r="AA2974" s="3" t="s">
        <v>1005</v>
      </c>
    </row>
    <row r="2975" spans="1:27" ht="16.5" x14ac:dyDescent="0.2">
      <c r="A2975" s="3">
        <v>2972</v>
      </c>
      <c r="B2975" s="3">
        <f t="shared" si="234"/>
        <v>37018303018</v>
      </c>
      <c r="C2975" s="3" t="s">
        <v>1166</v>
      </c>
      <c r="D2975" s="3" t="s">
        <v>218</v>
      </c>
      <c r="E2975" s="3" t="str">
        <f>INDEX(光放段!$G$4:$G$237,MATCH(纤芯!G2975,光放段!$C$4:$C$237,0))</f>
        <v>山东二干|济南青岛4号光缆:潍坊东方路-青岛振华路</v>
      </c>
      <c r="F2975" s="3">
        <f>INDEX(光放段!$I$4:$I$237,MATCH(纤芯!H2975,光放段!$B$4:$B$237,0))</f>
        <v>37018300000</v>
      </c>
      <c r="G2975" s="3" t="str">
        <f t="shared" si="230"/>
        <v>山东二干|济南青岛4号光缆:即墨蓝村-青岛振华路</v>
      </c>
      <c r="H2975" s="3">
        <f>INDEX(光放段!$B$4:$B$237,MATCH(纤芯!G2975,光放段!$C$4:$C$237,0))</f>
        <v>37018303000</v>
      </c>
      <c r="I2975" s="3" t="str">
        <f t="shared" si="231"/>
        <v>济南青岛4号光缆</v>
      </c>
      <c r="J2975" s="3" t="str">
        <f>INDEX(子缆名称!$B$4:$B$29,纤芯!M2975)</f>
        <v>B缆</v>
      </c>
      <c r="K2975" s="3">
        <v>18</v>
      </c>
      <c r="L2975" s="3">
        <f t="shared" si="232"/>
        <v>6</v>
      </c>
      <c r="M2975" s="3">
        <f t="shared" si="233"/>
        <v>2</v>
      </c>
      <c r="N2975" s="3" t="s">
        <v>71</v>
      </c>
      <c r="O2975" s="3">
        <f>COUNTIF([1]局站!$D$4:$D$172,"="&amp;N2975)</f>
        <v>1</v>
      </c>
      <c r="P2975" s="3">
        <v>0</v>
      </c>
      <c r="Q2975" s="3">
        <v>0</v>
      </c>
      <c r="R2975" s="3">
        <v>0</v>
      </c>
      <c r="S2975" s="3" t="s">
        <v>102</v>
      </c>
      <c r="T2975" s="3">
        <f>COUNTIF([1]局站!$D$4:$D$172,"="&amp;S2975)</f>
        <v>1</v>
      </c>
      <c r="U2975" s="3">
        <v>0</v>
      </c>
      <c r="V2975" s="3">
        <v>0</v>
      </c>
      <c r="W2975" s="3">
        <v>0</v>
      </c>
      <c r="X2975" s="3" t="s">
        <v>1215</v>
      </c>
      <c r="Y2975" s="3" t="s">
        <v>881</v>
      </c>
      <c r="Z2975" s="3" t="str">
        <f>INDEX(业务类型!$C$4:$C$8,MATCH(纤芯!Y2975,业务类型!$B$4:$B$8,0))</f>
        <v>OTHER</v>
      </c>
      <c r="AA2975" s="3" t="s">
        <v>1005</v>
      </c>
    </row>
    <row r="2976" spans="1:27" ht="16.5" x14ac:dyDescent="0.2">
      <c r="A2976" s="3">
        <v>2973</v>
      </c>
      <c r="B2976" s="3">
        <f t="shared" si="234"/>
        <v>37018303019</v>
      </c>
      <c r="C2976" s="3" t="s">
        <v>1166</v>
      </c>
      <c r="D2976" s="3" t="s">
        <v>218</v>
      </c>
      <c r="E2976" s="3" t="str">
        <f>INDEX(光放段!$G$4:$G$237,MATCH(纤芯!G2976,光放段!$C$4:$C$237,0))</f>
        <v>山东二干|济南青岛4号光缆:潍坊东方路-青岛振华路</v>
      </c>
      <c r="F2976" s="3">
        <f>INDEX(光放段!$I$4:$I$237,MATCH(纤芯!H2976,光放段!$B$4:$B$237,0))</f>
        <v>37018300000</v>
      </c>
      <c r="G2976" s="3" t="str">
        <f t="shared" si="230"/>
        <v>山东二干|济南青岛4号光缆:即墨蓝村-青岛振华路</v>
      </c>
      <c r="H2976" s="3">
        <f>INDEX(光放段!$B$4:$B$237,MATCH(纤芯!G2976,光放段!$C$4:$C$237,0))</f>
        <v>37018303000</v>
      </c>
      <c r="I2976" s="3" t="str">
        <f t="shared" si="231"/>
        <v>济南青岛4号光缆</v>
      </c>
      <c r="J2976" s="3" t="str">
        <f>INDEX(子缆名称!$B$4:$B$29,纤芯!M2976)</f>
        <v>B缆</v>
      </c>
      <c r="K2976" s="3">
        <v>19</v>
      </c>
      <c r="L2976" s="3">
        <f t="shared" si="232"/>
        <v>7</v>
      </c>
      <c r="M2976" s="3">
        <f t="shared" si="233"/>
        <v>2</v>
      </c>
      <c r="N2976" s="3" t="s">
        <v>71</v>
      </c>
      <c r="O2976" s="3">
        <f>COUNTIF([1]局站!$D$4:$D$172,"="&amp;N2976)</f>
        <v>1</v>
      </c>
      <c r="P2976" s="3">
        <v>0</v>
      </c>
      <c r="Q2976" s="3">
        <v>0</v>
      </c>
      <c r="R2976" s="3">
        <v>0</v>
      </c>
      <c r="S2976" s="3" t="s">
        <v>102</v>
      </c>
      <c r="T2976" s="3">
        <f>COUNTIF([1]局站!$D$4:$D$172,"="&amp;S2976)</f>
        <v>1</v>
      </c>
      <c r="U2976" s="3">
        <v>0</v>
      </c>
      <c r="V2976" s="3">
        <v>0</v>
      </c>
      <c r="W2976" s="3">
        <v>0</v>
      </c>
      <c r="X2976" s="3" t="s">
        <v>1215</v>
      </c>
      <c r="Y2976" s="3" t="s">
        <v>881</v>
      </c>
      <c r="Z2976" s="3" t="str">
        <f>INDEX(业务类型!$C$4:$C$8,MATCH(纤芯!Y2976,业务类型!$B$4:$B$8,0))</f>
        <v>OTHER</v>
      </c>
      <c r="AA2976" s="3" t="s">
        <v>1005</v>
      </c>
    </row>
    <row r="2977" spans="1:27" ht="16.5" x14ac:dyDescent="0.2">
      <c r="A2977" s="3">
        <v>2974</v>
      </c>
      <c r="B2977" s="3">
        <f t="shared" si="234"/>
        <v>37018303020</v>
      </c>
      <c r="C2977" s="3" t="s">
        <v>1166</v>
      </c>
      <c r="D2977" s="3" t="s">
        <v>218</v>
      </c>
      <c r="E2977" s="3" t="str">
        <f>INDEX(光放段!$G$4:$G$237,MATCH(纤芯!G2977,光放段!$C$4:$C$237,0))</f>
        <v>山东二干|济南青岛4号光缆:潍坊东方路-青岛振华路</v>
      </c>
      <c r="F2977" s="3">
        <f>INDEX(光放段!$I$4:$I$237,MATCH(纤芯!H2977,光放段!$B$4:$B$237,0))</f>
        <v>37018300000</v>
      </c>
      <c r="G2977" s="3" t="str">
        <f t="shared" si="230"/>
        <v>山东二干|济南青岛4号光缆:即墨蓝村-青岛振华路</v>
      </c>
      <c r="H2977" s="3">
        <f>INDEX(光放段!$B$4:$B$237,MATCH(纤芯!G2977,光放段!$C$4:$C$237,0))</f>
        <v>37018303000</v>
      </c>
      <c r="I2977" s="3" t="str">
        <f t="shared" si="231"/>
        <v>济南青岛4号光缆</v>
      </c>
      <c r="J2977" s="3" t="str">
        <f>INDEX(子缆名称!$B$4:$B$29,纤芯!M2977)</f>
        <v>B缆</v>
      </c>
      <c r="K2977" s="3">
        <v>20</v>
      </c>
      <c r="L2977" s="3">
        <f t="shared" si="232"/>
        <v>8</v>
      </c>
      <c r="M2977" s="3">
        <f t="shared" si="233"/>
        <v>2</v>
      </c>
      <c r="N2977" s="3" t="s">
        <v>71</v>
      </c>
      <c r="O2977" s="3">
        <f>COUNTIF([1]局站!$D$4:$D$172,"="&amp;N2977)</f>
        <v>1</v>
      </c>
      <c r="P2977" s="3">
        <v>0</v>
      </c>
      <c r="Q2977" s="3">
        <v>0</v>
      </c>
      <c r="R2977" s="3">
        <v>0</v>
      </c>
      <c r="S2977" s="3" t="s">
        <v>102</v>
      </c>
      <c r="T2977" s="3">
        <f>COUNTIF([1]局站!$D$4:$D$172,"="&amp;S2977)</f>
        <v>1</v>
      </c>
      <c r="U2977" s="3">
        <v>0</v>
      </c>
      <c r="V2977" s="3">
        <v>0</v>
      </c>
      <c r="W2977" s="3">
        <v>0</v>
      </c>
      <c r="X2977" s="3" t="s">
        <v>1215</v>
      </c>
      <c r="Y2977" s="3" t="s">
        <v>881</v>
      </c>
      <c r="Z2977" s="3" t="str">
        <f>INDEX(业务类型!$C$4:$C$8,MATCH(纤芯!Y2977,业务类型!$B$4:$B$8,0))</f>
        <v>OTHER</v>
      </c>
      <c r="AA2977" s="3" t="s">
        <v>1005</v>
      </c>
    </row>
    <row r="2978" spans="1:27" ht="16.5" x14ac:dyDescent="0.2">
      <c r="A2978" s="3">
        <v>2975</v>
      </c>
      <c r="B2978" s="3">
        <f t="shared" si="234"/>
        <v>37018303021</v>
      </c>
      <c r="C2978" s="3" t="s">
        <v>1166</v>
      </c>
      <c r="D2978" s="3" t="s">
        <v>218</v>
      </c>
      <c r="E2978" s="3" t="str">
        <f>INDEX(光放段!$G$4:$G$237,MATCH(纤芯!G2978,光放段!$C$4:$C$237,0))</f>
        <v>山东二干|济南青岛4号光缆:潍坊东方路-青岛振华路</v>
      </c>
      <c r="F2978" s="3">
        <f>INDEX(光放段!$I$4:$I$237,MATCH(纤芯!H2978,光放段!$B$4:$B$237,0))</f>
        <v>37018300000</v>
      </c>
      <c r="G2978" s="3" t="str">
        <f t="shared" si="230"/>
        <v>山东二干|济南青岛4号光缆:即墨蓝村-青岛振华路</v>
      </c>
      <c r="H2978" s="3">
        <f>INDEX(光放段!$B$4:$B$237,MATCH(纤芯!G2978,光放段!$C$4:$C$237,0))</f>
        <v>37018303000</v>
      </c>
      <c r="I2978" s="3" t="str">
        <f t="shared" si="231"/>
        <v>济南青岛4号光缆</v>
      </c>
      <c r="J2978" s="3" t="str">
        <f>INDEX(子缆名称!$B$4:$B$29,纤芯!M2978)</f>
        <v>B缆</v>
      </c>
      <c r="K2978" s="3">
        <v>21</v>
      </c>
      <c r="L2978" s="3">
        <f t="shared" si="232"/>
        <v>9</v>
      </c>
      <c r="M2978" s="3">
        <f t="shared" si="233"/>
        <v>2</v>
      </c>
      <c r="N2978" s="3" t="s">
        <v>71</v>
      </c>
      <c r="O2978" s="3">
        <f>COUNTIF([1]局站!$D$4:$D$172,"="&amp;N2978)</f>
        <v>1</v>
      </c>
      <c r="P2978" s="3">
        <v>0</v>
      </c>
      <c r="Q2978" s="3">
        <v>0</v>
      </c>
      <c r="R2978" s="3">
        <v>0</v>
      </c>
      <c r="S2978" s="3" t="s">
        <v>102</v>
      </c>
      <c r="T2978" s="3">
        <f>COUNTIF([1]局站!$D$4:$D$172,"="&amp;S2978)</f>
        <v>1</v>
      </c>
      <c r="U2978" s="3">
        <v>0</v>
      </c>
      <c r="V2978" s="3">
        <v>0</v>
      </c>
      <c r="W2978" s="3">
        <v>0</v>
      </c>
      <c r="X2978" s="3" t="s">
        <v>1215</v>
      </c>
      <c r="Y2978" s="3" t="s">
        <v>881</v>
      </c>
      <c r="Z2978" s="3" t="str">
        <f>INDEX(业务类型!$C$4:$C$8,MATCH(纤芯!Y2978,业务类型!$B$4:$B$8,0))</f>
        <v>OTHER</v>
      </c>
      <c r="AA2978" s="3" t="s">
        <v>1005</v>
      </c>
    </row>
    <row r="2979" spans="1:27" ht="16.5" x14ac:dyDescent="0.2">
      <c r="A2979" s="3">
        <v>2976</v>
      </c>
      <c r="B2979" s="3">
        <f t="shared" si="234"/>
        <v>37018303022</v>
      </c>
      <c r="C2979" s="3" t="s">
        <v>1166</v>
      </c>
      <c r="D2979" s="3" t="s">
        <v>218</v>
      </c>
      <c r="E2979" s="3" t="str">
        <f>INDEX(光放段!$G$4:$G$237,MATCH(纤芯!G2979,光放段!$C$4:$C$237,0))</f>
        <v>山东二干|济南青岛4号光缆:潍坊东方路-青岛振华路</v>
      </c>
      <c r="F2979" s="3">
        <f>INDEX(光放段!$I$4:$I$237,MATCH(纤芯!H2979,光放段!$B$4:$B$237,0))</f>
        <v>37018300000</v>
      </c>
      <c r="G2979" s="3" t="str">
        <f t="shared" si="230"/>
        <v>山东二干|济南青岛4号光缆:即墨蓝村-青岛振华路</v>
      </c>
      <c r="H2979" s="3">
        <f>INDEX(光放段!$B$4:$B$237,MATCH(纤芯!G2979,光放段!$C$4:$C$237,0))</f>
        <v>37018303000</v>
      </c>
      <c r="I2979" s="3" t="str">
        <f t="shared" si="231"/>
        <v>济南青岛4号光缆</v>
      </c>
      <c r="J2979" s="3" t="str">
        <f>INDEX(子缆名称!$B$4:$B$29,纤芯!M2979)</f>
        <v>B缆</v>
      </c>
      <c r="K2979" s="3">
        <v>22</v>
      </c>
      <c r="L2979" s="3">
        <f t="shared" si="232"/>
        <v>10</v>
      </c>
      <c r="M2979" s="3">
        <f t="shared" si="233"/>
        <v>2</v>
      </c>
      <c r="N2979" s="3" t="s">
        <v>71</v>
      </c>
      <c r="O2979" s="3">
        <f>COUNTIF([1]局站!$D$4:$D$172,"="&amp;N2979)</f>
        <v>1</v>
      </c>
      <c r="P2979" s="3">
        <v>0</v>
      </c>
      <c r="Q2979" s="3">
        <v>0</v>
      </c>
      <c r="R2979" s="3">
        <v>0</v>
      </c>
      <c r="S2979" s="3" t="s">
        <v>102</v>
      </c>
      <c r="T2979" s="3">
        <f>COUNTIF([1]局站!$D$4:$D$172,"="&amp;S2979)</f>
        <v>1</v>
      </c>
      <c r="U2979" s="3">
        <v>0</v>
      </c>
      <c r="V2979" s="3">
        <v>0</v>
      </c>
      <c r="W2979" s="3">
        <v>0</v>
      </c>
      <c r="X2979" s="3" t="s">
        <v>1215</v>
      </c>
      <c r="Y2979" s="3" t="s">
        <v>881</v>
      </c>
      <c r="Z2979" s="3" t="str">
        <f>INDEX(业务类型!$C$4:$C$8,MATCH(纤芯!Y2979,业务类型!$B$4:$B$8,0))</f>
        <v>OTHER</v>
      </c>
      <c r="AA2979" s="3" t="s">
        <v>1005</v>
      </c>
    </row>
    <row r="2980" spans="1:27" ht="16.5" x14ac:dyDescent="0.2">
      <c r="A2980" s="3">
        <v>2977</v>
      </c>
      <c r="B2980" s="3">
        <f t="shared" si="234"/>
        <v>37018303023</v>
      </c>
      <c r="C2980" s="3" t="s">
        <v>1166</v>
      </c>
      <c r="D2980" s="3" t="s">
        <v>218</v>
      </c>
      <c r="E2980" s="3" t="str">
        <f>INDEX(光放段!$G$4:$G$237,MATCH(纤芯!G2980,光放段!$C$4:$C$237,0))</f>
        <v>山东二干|济南青岛4号光缆:潍坊东方路-青岛振华路</v>
      </c>
      <c r="F2980" s="3">
        <f>INDEX(光放段!$I$4:$I$237,MATCH(纤芯!H2980,光放段!$B$4:$B$237,0))</f>
        <v>37018300000</v>
      </c>
      <c r="G2980" s="3" t="str">
        <f t="shared" si="230"/>
        <v>山东二干|济南青岛4号光缆:即墨蓝村-青岛振华路</v>
      </c>
      <c r="H2980" s="3">
        <f>INDEX(光放段!$B$4:$B$237,MATCH(纤芯!G2980,光放段!$C$4:$C$237,0))</f>
        <v>37018303000</v>
      </c>
      <c r="I2980" s="3" t="str">
        <f t="shared" si="231"/>
        <v>济南青岛4号光缆</v>
      </c>
      <c r="J2980" s="3" t="str">
        <f>INDEX(子缆名称!$B$4:$B$29,纤芯!M2980)</f>
        <v>B缆</v>
      </c>
      <c r="K2980" s="3">
        <v>23</v>
      </c>
      <c r="L2980" s="3">
        <f t="shared" si="232"/>
        <v>11</v>
      </c>
      <c r="M2980" s="3">
        <f t="shared" si="233"/>
        <v>2</v>
      </c>
      <c r="N2980" s="3" t="s">
        <v>71</v>
      </c>
      <c r="O2980" s="3">
        <f>COUNTIF([1]局站!$D$4:$D$172,"="&amp;N2980)</f>
        <v>1</v>
      </c>
      <c r="P2980" s="3">
        <v>0</v>
      </c>
      <c r="Q2980" s="3">
        <v>0</v>
      </c>
      <c r="R2980" s="3">
        <v>0</v>
      </c>
      <c r="S2980" s="3" t="s">
        <v>102</v>
      </c>
      <c r="T2980" s="3">
        <f>COUNTIF([1]局站!$D$4:$D$172,"="&amp;S2980)</f>
        <v>1</v>
      </c>
      <c r="U2980" s="3">
        <v>0</v>
      </c>
      <c r="V2980" s="3">
        <v>0</v>
      </c>
      <c r="W2980" s="3">
        <v>0</v>
      </c>
      <c r="X2980" s="3" t="s">
        <v>1215</v>
      </c>
      <c r="Y2980" s="3" t="s">
        <v>881</v>
      </c>
      <c r="Z2980" s="3" t="str">
        <f>INDEX(业务类型!$C$4:$C$8,MATCH(纤芯!Y2980,业务类型!$B$4:$B$8,0))</f>
        <v>OTHER</v>
      </c>
      <c r="AA2980" s="3" t="s">
        <v>1005</v>
      </c>
    </row>
    <row r="2981" spans="1:27" ht="16.5" x14ac:dyDescent="0.2">
      <c r="A2981" s="3">
        <v>2978</v>
      </c>
      <c r="B2981" s="3">
        <f t="shared" si="234"/>
        <v>37018303024</v>
      </c>
      <c r="C2981" s="3" t="s">
        <v>1166</v>
      </c>
      <c r="D2981" s="3" t="s">
        <v>218</v>
      </c>
      <c r="E2981" s="3" t="str">
        <f>INDEX(光放段!$G$4:$G$237,MATCH(纤芯!G2981,光放段!$C$4:$C$237,0))</f>
        <v>山东二干|济南青岛4号光缆:潍坊东方路-青岛振华路</v>
      </c>
      <c r="F2981" s="3">
        <f>INDEX(光放段!$I$4:$I$237,MATCH(纤芯!H2981,光放段!$B$4:$B$237,0))</f>
        <v>37018300000</v>
      </c>
      <c r="G2981" s="3" t="str">
        <f t="shared" si="230"/>
        <v>山东二干|济南青岛4号光缆:即墨蓝村-青岛振华路</v>
      </c>
      <c r="H2981" s="3">
        <f>INDEX(光放段!$B$4:$B$237,MATCH(纤芯!G2981,光放段!$C$4:$C$237,0))</f>
        <v>37018303000</v>
      </c>
      <c r="I2981" s="3" t="str">
        <f t="shared" si="231"/>
        <v>济南青岛4号光缆</v>
      </c>
      <c r="J2981" s="3" t="str">
        <f>INDEX(子缆名称!$B$4:$B$29,纤芯!M2981)</f>
        <v>B缆</v>
      </c>
      <c r="K2981" s="3">
        <v>24</v>
      </c>
      <c r="L2981" s="3">
        <f t="shared" si="232"/>
        <v>12</v>
      </c>
      <c r="M2981" s="3">
        <f t="shared" si="233"/>
        <v>2</v>
      </c>
      <c r="N2981" s="3" t="s">
        <v>71</v>
      </c>
      <c r="O2981" s="3">
        <f>COUNTIF([1]局站!$D$4:$D$172,"="&amp;N2981)</f>
        <v>1</v>
      </c>
      <c r="P2981" s="3">
        <v>0</v>
      </c>
      <c r="Q2981" s="3">
        <v>0</v>
      </c>
      <c r="R2981" s="3">
        <v>0</v>
      </c>
      <c r="S2981" s="3" t="s">
        <v>102</v>
      </c>
      <c r="T2981" s="3">
        <f>COUNTIF([1]局站!$D$4:$D$172,"="&amp;S2981)</f>
        <v>1</v>
      </c>
      <c r="U2981" s="3">
        <v>0</v>
      </c>
      <c r="V2981" s="3">
        <v>0</v>
      </c>
      <c r="W2981" s="3">
        <v>0</v>
      </c>
      <c r="X2981" s="3" t="s">
        <v>1215</v>
      </c>
      <c r="Y2981" s="3" t="s">
        <v>881</v>
      </c>
      <c r="Z2981" s="3" t="str">
        <f>INDEX(业务类型!$C$4:$C$8,MATCH(纤芯!Y2981,业务类型!$B$4:$B$8,0))</f>
        <v>OTHER</v>
      </c>
      <c r="AA2981" s="3" t="s">
        <v>1005</v>
      </c>
    </row>
    <row r="2982" spans="1:27" ht="16.5" x14ac:dyDescent="0.2">
      <c r="A2982" s="3">
        <v>2979</v>
      </c>
      <c r="B2982" s="3">
        <f t="shared" si="234"/>
        <v>37019101001</v>
      </c>
      <c r="C2982" s="3" t="s">
        <v>1166</v>
      </c>
      <c r="D2982" s="3" t="s">
        <v>219</v>
      </c>
      <c r="E2982" s="3" t="str">
        <f>INDEX(光放段!$G$4:$G$237,MATCH(纤芯!G2982,光放段!$C$4:$C$237,0))</f>
        <v>山东二干|济南泰安光缆:济南经十路-泰安东岳大街</v>
      </c>
      <c r="F2982" s="3">
        <f>INDEX(光放段!$I$4:$I$237,MATCH(纤芯!H2982,光放段!$B$4:$B$237,0))</f>
        <v>37019100000</v>
      </c>
      <c r="G2982" s="3" t="str">
        <f t="shared" si="230"/>
        <v>山东二干|济南泰安光缆:济南经十路-泰安东岳大街</v>
      </c>
      <c r="H2982" s="3">
        <f>INDEX(光放段!$B$4:$B$237,MATCH(纤芯!G2982,光放段!$C$4:$C$237,0))</f>
        <v>37019101000</v>
      </c>
      <c r="I2982" s="3" t="str">
        <f t="shared" si="231"/>
        <v>济南泰安光缆</v>
      </c>
      <c r="J2982" s="3" t="str">
        <f>INDEX(子缆名称!$B$4:$B$29,纤芯!M2982)</f>
        <v>A缆</v>
      </c>
      <c r="K2982" s="3">
        <v>1</v>
      </c>
      <c r="L2982" s="3">
        <f t="shared" si="232"/>
        <v>1</v>
      </c>
      <c r="M2982" s="3">
        <f t="shared" si="233"/>
        <v>1</v>
      </c>
      <c r="N2982" s="3" t="s">
        <v>41</v>
      </c>
      <c r="O2982" s="3">
        <f>COUNTIF([1]局站!$D$4:$D$172,"="&amp;N2982)</f>
        <v>1</v>
      </c>
      <c r="P2982" s="3">
        <v>0</v>
      </c>
      <c r="Q2982" s="3">
        <v>0</v>
      </c>
      <c r="R2982" s="3">
        <v>0</v>
      </c>
      <c r="S2982" s="3" t="s">
        <v>72</v>
      </c>
      <c r="T2982" s="3">
        <f>COUNTIF([1]局站!$D$4:$D$172,"="&amp;S2982)</f>
        <v>1</v>
      </c>
      <c r="U2982" s="3">
        <v>0</v>
      </c>
      <c r="V2982" s="3">
        <v>0</v>
      </c>
      <c r="W2982" s="3">
        <v>0</v>
      </c>
      <c r="X2982" s="3" t="s">
        <v>1215</v>
      </c>
      <c r="Y2982" s="3" t="s">
        <v>880</v>
      </c>
      <c r="Z2982" s="3" t="str">
        <f>INDEX(业务类型!$C$4:$C$8,MATCH(纤芯!Y2982,业务类型!$B$4:$B$8,0))</f>
        <v>IDLE</v>
      </c>
      <c r="AA2982" s="3"/>
    </row>
    <row r="2983" spans="1:27" ht="16.5" x14ac:dyDescent="0.2">
      <c r="A2983" s="3">
        <v>2980</v>
      </c>
      <c r="B2983" s="3">
        <f t="shared" si="234"/>
        <v>37019101002</v>
      </c>
      <c r="C2983" s="3" t="s">
        <v>1166</v>
      </c>
      <c r="D2983" s="3" t="s">
        <v>219</v>
      </c>
      <c r="E2983" s="3" t="str">
        <f>INDEX(光放段!$G$4:$G$237,MATCH(纤芯!G2983,光放段!$C$4:$C$237,0))</f>
        <v>山东二干|济南泰安光缆:济南经十路-泰安东岳大街</v>
      </c>
      <c r="F2983" s="3">
        <f>INDEX(光放段!$I$4:$I$237,MATCH(纤芯!H2983,光放段!$B$4:$B$237,0))</f>
        <v>37019100000</v>
      </c>
      <c r="G2983" s="3" t="str">
        <f t="shared" si="230"/>
        <v>山东二干|济南泰安光缆:济南经十路-泰安东岳大街</v>
      </c>
      <c r="H2983" s="3">
        <f>INDEX(光放段!$B$4:$B$237,MATCH(纤芯!G2983,光放段!$C$4:$C$237,0))</f>
        <v>37019101000</v>
      </c>
      <c r="I2983" s="3" t="str">
        <f t="shared" si="231"/>
        <v>济南泰安光缆</v>
      </c>
      <c r="J2983" s="3" t="str">
        <f>INDEX(子缆名称!$B$4:$B$29,纤芯!M2983)</f>
        <v>A缆</v>
      </c>
      <c r="K2983" s="3">
        <v>2</v>
      </c>
      <c r="L2983" s="3">
        <f t="shared" si="232"/>
        <v>2</v>
      </c>
      <c r="M2983" s="3">
        <f t="shared" si="233"/>
        <v>1</v>
      </c>
      <c r="N2983" s="3" t="s">
        <v>41</v>
      </c>
      <c r="O2983" s="3">
        <f>COUNTIF([1]局站!$D$4:$D$172,"="&amp;N2983)</f>
        <v>1</v>
      </c>
      <c r="P2983" s="3">
        <v>0</v>
      </c>
      <c r="Q2983" s="3">
        <v>0</v>
      </c>
      <c r="R2983" s="3">
        <v>0</v>
      </c>
      <c r="S2983" s="3" t="s">
        <v>72</v>
      </c>
      <c r="T2983" s="3">
        <f>COUNTIF([1]局站!$D$4:$D$172,"="&amp;S2983)</f>
        <v>1</v>
      </c>
      <c r="U2983" s="3">
        <v>0</v>
      </c>
      <c r="V2983" s="3">
        <v>0</v>
      </c>
      <c r="W2983" s="3">
        <v>0</v>
      </c>
      <c r="X2983" s="3" t="s">
        <v>1215</v>
      </c>
      <c r="Y2983" s="3" t="s">
        <v>880</v>
      </c>
      <c r="Z2983" s="3" t="str">
        <f>INDEX(业务类型!$C$4:$C$8,MATCH(纤芯!Y2983,业务类型!$B$4:$B$8,0))</f>
        <v>IDLE</v>
      </c>
      <c r="AA2983" s="3"/>
    </row>
    <row r="2984" spans="1:27" ht="16.5" x14ac:dyDescent="0.2">
      <c r="A2984" s="3">
        <v>2981</v>
      </c>
      <c r="B2984" s="3">
        <f t="shared" si="234"/>
        <v>37019101003</v>
      </c>
      <c r="C2984" s="3" t="s">
        <v>1166</v>
      </c>
      <c r="D2984" s="3" t="s">
        <v>219</v>
      </c>
      <c r="E2984" s="3" t="str">
        <f>INDEX(光放段!$G$4:$G$237,MATCH(纤芯!G2984,光放段!$C$4:$C$237,0))</f>
        <v>山东二干|济南泰安光缆:济南经十路-泰安东岳大街</v>
      </c>
      <c r="F2984" s="3">
        <f>INDEX(光放段!$I$4:$I$237,MATCH(纤芯!H2984,光放段!$B$4:$B$237,0))</f>
        <v>37019100000</v>
      </c>
      <c r="G2984" s="3" t="str">
        <f t="shared" si="230"/>
        <v>山东二干|济南泰安光缆:济南经十路-泰安东岳大街</v>
      </c>
      <c r="H2984" s="3">
        <f>INDEX(光放段!$B$4:$B$237,MATCH(纤芯!G2984,光放段!$C$4:$C$237,0))</f>
        <v>37019101000</v>
      </c>
      <c r="I2984" s="3" t="str">
        <f t="shared" si="231"/>
        <v>济南泰安光缆</v>
      </c>
      <c r="J2984" s="3" t="str">
        <f>INDEX(子缆名称!$B$4:$B$29,纤芯!M2984)</f>
        <v>A缆</v>
      </c>
      <c r="K2984" s="3">
        <v>3</v>
      </c>
      <c r="L2984" s="3">
        <f t="shared" si="232"/>
        <v>3</v>
      </c>
      <c r="M2984" s="3">
        <f t="shared" si="233"/>
        <v>1</v>
      </c>
      <c r="N2984" s="3" t="s">
        <v>41</v>
      </c>
      <c r="O2984" s="3">
        <f>COUNTIF([1]局站!$D$4:$D$172,"="&amp;N2984)</f>
        <v>1</v>
      </c>
      <c r="P2984" s="3">
        <v>0</v>
      </c>
      <c r="Q2984" s="3">
        <v>0</v>
      </c>
      <c r="R2984" s="3">
        <v>0</v>
      </c>
      <c r="S2984" s="3" t="s">
        <v>72</v>
      </c>
      <c r="T2984" s="3">
        <f>COUNTIF([1]局站!$D$4:$D$172,"="&amp;S2984)</f>
        <v>1</v>
      </c>
      <c r="U2984" s="3">
        <v>0</v>
      </c>
      <c r="V2984" s="3">
        <v>0</v>
      </c>
      <c r="W2984" s="3">
        <v>0</v>
      </c>
      <c r="X2984" s="3" t="s">
        <v>1215</v>
      </c>
      <c r="Y2984" s="3" t="s">
        <v>880</v>
      </c>
      <c r="Z2984" s="3" t="str">
        <f>INDEX(业务类型!$C$4:$C$8,MATCH(纤芯!Y2984,业务类型!$B$4:$B$8,0))</f>
        <v>IDLE</v>
      </c>
      <c r="AA2984" s="3"/>
    </row>
    <row r="2985" spans="1:27" ht="16.5" x14ac:dyDescent="0.2">
      <c r="A2985" s="3">
        <v>2982</v>
      </c>
      <c r="B2985" s="3">
        <f t="shared" si="234"/>
        <v>37019101004</v>
      </c>
      <c r="C2985" s="3" t="s">
        <v>1166</v>
      </c>
      <c r="D2985" s="3" t="s">
        <v>219</v>
      </c>
      <c r="E2985" s="3" t="str">
        <f>INDEX(光放段!$G$4:$G$237,MATCH(纤芯!G2985,光放段!$C$4:$C$237,0))</f>
        <v>山东二干|济南泰安光缆:济南经十路-泰安东岳大街</v>
      </c>
      <c r="F2985" s="3">
        <f>INDEX(光放段!$I$4:$I$237,MATCH(纤芯!H2985,光放段!$B$4:$B$237,0))</f>
        <v>37019100000</v>
      </c>
      <c r="G2985" s="3" t="str">
        <f t="shared" si="230"/>
        <v>山东二干|济南泰安光缆:济南经十路-泰安东岳大街</v>
      </c>
      <c r="H2985" s="3">
        <f>INDEX(光放段!$B$4:$B$237,MATCH(纤芯!G2985,光放段!$C$4:$C$237,0))</f>
        <v>37019101000</v>
      </c>
      <c r="I2985" s="3" t="str">
        <f t="shared" si="231"/>
        <v>济南泰安光缆</v>
      </c>
      <c r="J2985" s="3" t="str">
        <f>INDEX(子缆名称!$B$4:$B$29,纤芯!M2985)</f>
        <v>A缆</v>
      </c>
      <c r="K2985" s="3">
        <v>4</v>
      </c>
      <c r="L2985" s="3">
        <f t="shared" si="232"/>
        <v>4</v>
      </c>
      <c r="M2985" s="3">
        <f t="shared" si="233"/>
        <v>1</v>
      </c>
      <c r="N2985" s="3" t="s">
        <v>41</v>
      </c>
      <c r="O2985" s="3">
        <f>COUNTIF([1]局站!$D$4:$D$172,"="&amp;N2985)</f>
        <v>1</v>
      </c>
      <c r="P2985" s="3">
        <v>0</v>
      </c>
      <c r="Q2985" s="3">
        <v>0</v>
      </c>
      <c r="R2985" s="3">
        <v>0</v>
      </c>
      <c r="S2985" s="3" t="s">
        <v>72</v>
      </c>
      <c r="T2985" s="3">
        <f>COUNTIF([1]局站!$D$4:$D$172,"="&amp;S2985)</f>
        <v>1</v>
      </c>
      <c r="U2985" s="3">
        <v>0</v>
      </c>
      <c r="V2985" s="3">
        <v>0</v>
      </c>
      <c r="W2985" s="3">
        <v>0</v>
      </c>
      <c r="X2985" s="3" t="s">
        <v>1215</v>
      </c>
      <c r="Y2985" s="3" t="s">
        <v>880</v>
      </c>
      <c r="Z2985" s="3" t="str">
        <f>INDEX(业务类型!$C$4:$C$8,MATCH(纤芯!Y2985,业务类型!$B$4:$B$8,0))</f>
        <v>IDLE</v>
      </c>
      <c r="AA2985" s="3"/>
    </row>
    <row r="2986" spans="1:27" ht="16.5" x14ac:dyDescent="0.2">
      <c r="A2986" s="3">
        <v>2983</v>
      </c>
      <c r="B2986" s="3">
        <f t="shared" si="234"/>
        <v>37019101005</v>
      </c>
      <c r="C2986" s="3" t="s">
        <v>1166</v>
      </c>
      <c r="D2986" s="3" t="s">
        <v>219</v>
      </c>
      <c r="E2986" s="3" t="str">
        <f>INDEX(光放段!$G$4:$G$237,MATCH(纤芯!G2986,光放段!$C$4:$C$237,0))</f>
        <v>山东二干|济南泰安光缆:济南经十路-泰安东岳大街</v>
      </c>
      <c r="F2986" s="3">
        <f>INDEX(光放段!$I$4:$I$237,MATCH(纤芯!H2986,光放段!$B$4:$B$237,0))</f>
        <v>37019100000</v>
      </c>
      <c r="G2986" s="3" t="str">
        <f t="shared" si="230"/>
        <v>山东二干|济南泰安光缆:济南经十路-泰安东岳大街</v>
      </c>
      <c r="H2986" s="3">
        <f>INDEX(光放段!$B$4:$B$237,MATCH(纤芯!G2986,光放段!$C$4:$C$237,0))</f>
        <v>37019101000</v>
      </c>
      <c r="I2986" s="3" t="str">
        <f t="shared" si="231"/>
        <v>济南泰安光缆</v>
      </c>
      <c r="J2986" s="3" t="str">
        <f>INDEX(子缆名称!$B$4:$B$29,纤芯!M2986)</f>
        <v>A缆</v>
      </c>
      <c r="K2986" s="3">
        <v>5</v>
      </c>
      <c r="L2986" s="3">
        <f t="shared" si="232"/>
        <v>5</v>
      </c>
      <c r="M2986" s="3">
        <f t="shared" si="233"/>
        <v>1</v>
      </c>
      <c r="N2986" s="3" t="s">
        <v>41</v>
      </c>
      <c r="O2986" s="3">
        <f>COUNTIF([1]局站!$D$4:$D$172,"="&amp;N2986)</f>
        <v>1</v>
      </c>
      <c r="P2986" s="3">
        <v>0</v>
      </c>
      <c r="Q2986" s="3">
        <v>0</v>
      </c>
      <c r="R2986" s="3">
        <v>0</v>
      </c>
      <c r="S2986" s="3" t="s">
        <v>72</v>
      </c>
      <c r="T2986" s="3">
        <f>COUNTIF([1]局站!$D$4:$D$172,"="&amp;S2986)</f>
        <v>1</v>
      </c>
      <c r="U2986" s="3">
        <v>0</v>
      </c>
      <c r="V2986" s="3">
        <v>0</v>
      </c>
      <c r="W2986" s="3">
        <v>0</v>
      </c>
      <c r="X2986" s="3" t="s">
        <v>1215</v>
      </c>
      <c r="Y2986" s="3" t="s">
        <v>880</v>
      </c>
      <c r="Z2986" s="3" t="str">
        <f>INDEX(业务类型!$C$4:$C$8,MATCH(纤芯!Y2986,业务类型!$B$4:$B$8,0))</f>
        <v>IDLE</v>
      </c>
      <c r="AA2986" s="3"/>
    </row>
    <row r="2987" spans="1:27" ht="16.5" x14ac:dyDescent="0.2">
      <c r="A2987" s="3">
        <v>2984</v>
      </c>
      <c r="B2987" s="3">
        <f t="shared" si="234"/>
        <v>37019101006</v>
      </c>
      <c r="C2987" s="3" t="s">
        <v>1166</v>
      </c>
      <c r="D2987" s="3" t="s">
        <v>219</v>
      </c>
      <c r="E2987" s="3" t="str">
        <f>INDEX(光放段!$G$4:$G$237,MATCH(纤芯!G2987,光放段!$C$4:$C$237,0))</f>
        <v>山东二干|济南泰安光缆:济南经十路-泰安东岳大街</v>
      </c>
      <c r="F2987" s="3">
        <f>INDEX(光放段!$I$4:$I$237,MATCH(纤芯!H2987,光放段!$B$4:$B$237,0))</f>
        <v>37019100000</v>
      </c>
      <c r="G2987" s="3" t="str">
        <f t="shared" si="230"/>
        <v>山东二干|济南泰安光缆:济南经十路-泰安东岳大街</v>
      </c>
      <c r="H2987" s="3">
        <f>INDEX(光放段!$B$4:$B$237,MATCH(纤芯!G2987,光放段!$C$4:$C$237,0))</f>
        <v>37019101000</v>
      </c>
      <c r="I2987" s="3" t="str">
        <f t="shared" si="231"/>
        <v>济南泰安光缆</v>
      </c>
      <c r="J2987" s="3" t="str">
        <f>INDEX(子缆名称!$B$4:$B$29,纤芯!M2987)</f>
        <v>A缆</v>
      </c>
      <c r="K2987" s="3">
        <v>6</v>
      </c>
      <c r="L2987" s="3">
        <f t="shared" si="232"/>
        <v>6</v>
      </c>
      <c r="M2987" s="3">
        <f t="shared" si="233"/>
        <v>1</v>
      </c>
      <c r="N2987" s="3" t="s">
        <v>41</v>
      </c>
      <c r="O2987" s="3">
        <f>COUNTIF([1]局站!$D$4:$D$172,"="&amp;N2987)</f>
        <v>1</v>
      </c>
      <c r="P2987" s="3">
        <v>0</v>
      </c>
      <c r="Q2987" s="3">
        <v>0</v>
      </c>
      <c r="R2987" s="3">
        <v>0</v>
      </c>
      <c r="S2987" s="3" t="s">
        <v>72</v>
      </c>
      <c r="T2987" s="3">
        <f>COUNTIF([1]局站!$D$4:$D$172,"="&amp;S2987)</f>
        <v>1</v>
      </c>
      <c r="U2987" s="3">
        <v>0</v>
      </c>
      <c r="V2987" s="3">
        <v>0</v>
      </c>
      <c r="W2987" s="3">
        <v>0</v>
      </c>
      <c r="X2987" s="3" t="s">
        <v>1215</v>
      </c>
      <c r="Y2987" s="3" t="s">
        <v>880</v>
      </c>
      <c r="Z2987" s="3" t="str">
        <f>INDEX(业务类型!$C$4:$C$8,MATCH(纤芯!Y2987,业务类型!$B$4:$B$8,0))</f>
        <v>IDLE</v>
      </c>
      <c r="AA2987" s="3"/>
    </row>
    <row r="2988" spans="1:27" ht="16.5" x14ac:dyDescent="0.2">
      <c r="A2988" s="3">
        <v>2985</v>
      </c>
      <c r="B2988" s="3">
        <f t="shared" si="234"/>
        <v>37020101001</v>
      </c>
      <c r="C2988" s="3" t="s">
        <v>1166</v>
      </c>
      <c r="D2988" s="3" t="s">
        <v>220</v>
      </c>
      <c r="E2988" s="3" t="str">
        <f>INDEX(光放段!$G$4:$G$237,MATCH(纤芯!G2988,光放段!$C$4:$C$237,0))</f>
        <v>山东二干|济南兖州光缆:济南四里村-泰安东岳大街</v>
      </c>
      <c r="F2988" s="3">
        <f>INDEX(光放段!$I$4:$I$237,MATCH(纤芯!H2988,光放段!$B$4:$B$237,0))</f>
        <v>37020100000</v>
      </c>
      <c r="G2988" s="3" t="str">
        <f t="shared" si="230"/>
        <v>山东二干|济南兖州光缆:济南四里村-泰安东岳大街</v>
      </c>
      <c r="H2988" s="3">
        <f>INDEX(光放段!$B$4:$B$237,MATCH(纤芯!G2988,光放段!$C$4:$C$237,0))</f>
        <v>37020101000</v>
      </c>
      <c r="I2988" s="3" t="str">
        <f t="shared" si="231"/>
        <v>济南兖州光缆</v>
      </c>
      <c r="J2988" s="3" t="str">
        <f>INDEX(子缆名称!$B$4:$B$29,纤芯!M2988)</f>
        <v>A缆</v>
      </c>
      <c r="K2988" s="3">
        <v>1</v>
      </c>
      <c r="L2988" s="3">
        <f t="shared" si="232"/>
        <v>1</v>
      </c>
      <c r="M2988" s="3">
        <f t="shared" si="233"/>
        <v>1</v>
      </c>
      <c r="N2988" s="3" t="s">
        <v>47</v>
      </c>
      <c r="O2988" s="3">
        <f>COUNTIF([1]局站!$D$4:$D$172,"="&amp;N2988)</f>
        <v>1</v>
      </c>
      <c r="P2988" s="3">
        <v>0</v>
      </c>
      <c r="Q2988" s="3">
        <v>0</v>
      </c>
      <c r="R2988" s="3">
        <v>0</v>
      </c>
      <c r="S2988" s="3" t="s">
        <v>72</v>
      </c>
      <c r="T2988" s="3">
        <f>COUNTIF([1]局站!$D$4:$D$172,"="&amp;S2988)</f>
        <v>1</v>
      </c>
      <c r="U2988" s="3">
        <v>0</v>
      </c>
      <c r="V2988" s="3">
        <v>0</v>
      </c>
      <c r="W2988" s="3">
        <v>0</v>
      </c>
      <c r="X2988" s="3" t="s">
        <v>1214</v>
      </c>
      <c r="Y2988" s="3" t="s">
        <v>880</v>
      </c>
      <c r="Z2988" s="3" t="str">
        <f>INDEX(业务类型!$C$4:$C$8,MATCH(纤芯!Y2988,业务类型!$B$4:$B$8,0))</f>
        <v>IDLE</v>
      </c>
      <c r="AA2988" s="3"/>
    </row>
    <row r="2989" spans="1:27" ht="16.5" x14ac:dyDescent="0.2">
      <c r="A2989" s="3">
        <v>2986</v>
      </c>
      <c r="B2989" s="3">
        <f t="shared" si="234"/>
        <v>37020101002</v>
      </c>
      <c r="C2989" s="3" t="s">
        <v>1166</v>
      </c>
      <c r="D2989" s="3" t="s">
        <v>220</v>
      </c>
      <c r="E2989" s="3" t="str">
        <f>INDEX(光放段!$G$4:$G$237,MATCH(纤芯!G2989,光放段!$C$4:$C$237,0))</f>
        <v>山东二干|济南兖州光缆:济南四里村-泰安东岳大街</v>
      </c>
      <c r="F2989" s="3">
        <f>INDEX(光放段!$I$4:$I$237,MATCH(纤芯!H2989,光放段!$B$4:$B$237,0))</f>
        <v>37020100000</v>
      </c>
      <c r="G2989" s="3" t="str">
        <f t="shared" si="230"/>
        <v>山东二干|济南兖州光缆:济南四里村-泰安东岳大街</v>
      </c>
      <c r="H2989" s="3">
        <f>INDEX(光放段!$B$4:$B$237,MATCH(纤芯!G2989,光放段!$C$4:$C$237,0))</f>
        <v>37020101000</v>
      </c>
      <c r="I2989" s="3" t="str">
        <f t="shared" si="231"/>
        <v>济南兖州光缆</v>
      </c>
      <c r="J2989" s="3" t="str">
        <f>INDEX(子缆名称!$B$4:$B$29,纤芯!M2989)</f>
        <v>A缆</v>
      </c>
      <c r="K2989" s="3">
        <v>2</v>
      </c>
      <c r="L2989" s="3">
        <f t="shared" si="232"/>
        <v>2</v>
      </c>
      <c r="M2989" s="3">
        <f t="shared" si="233"/>
        <v>1</v>
      </c>
      <c r="N2989" s="3" t="s">
        <v>47</v>
      </c>
      <c r="O2989" s="3">
        <f>COUNTIF([1]局站!$D$4:$D$172,"="&amp;N2989)</f>
        <v>1</v>
      </c>
      <c r="P2989" s="3">
        <v>0</v>
      </c>
      <c r="Q2989" s="3">
        <v>0</v>
      </c>
      <c r="R2989" s="3">
        <v>0</v>
      </c>
      <c r="S2989" s="3" t="s">
        <v>72</v>
      </c>
      <c r="T2989" s="3">
        <f>COUNTIF([1]局站!$D$4:$D$172,"="&amp;S2989)</f>
        <v>1</v>
      </c>
      <c r="U2989" s="3">
        <v>0</v>
      </c>
      <c r="V2989" s="3">
        <v>0</v>
      </c>
      <c r="W2989" s="3">
        <v>0</v>
      </c>
      <c r="X2989" s="3" t="s">
        <v>1214</v>
      </c>
      <c r="Y2989" s="3" t="s">
        <v>880</v>
      </c>
      <c r="Z2989" s="3" t="str">
        <f>INDEX(业务类型!$C$4:$C$8,MATCH(纤芯!Y2989,业务类型!$B$4:$B$8,0))</f>
        <v>IDLE</v>
      </c>
      <c r="AA2989" s="3"/>
    </row>
    <row r="2990" spans="1:27" ht="16.5" x14ac:dyDescent="0.2">
      <c r="A2990" s="3">
        <v>2987</v>
      </c>
      <c r="B2990" s="3">
        <f t="shared" si="234"/>
        <v>37020101003</v>
      </c>
      <c r="C2990" s="3" t="s">
        <v>1166</v>
      </c>
      <c r="D2990" s="3" t="s">
        <v>220</v>
      </c>
      <c r="E2990" s="3" t="str">
        <f>INDEX(光放段!$G$4:$G$237,MATCH(纤芯!G2990,光放段!$C$4:$C$237,0))</f>
        <v>山东二干|济南兖州光缆:济南四里村-泰安东岳大街</v>
      </c>
      <c r="F2990" s="3">
        <f>INDEX(光放段!$I$4:$I$237,MATCH(纤芯!H2990,光放段!$B$4:$B$237,0))</f>
        <v>37020100000</v>
      </c>
      <c r="G2990" s="3" t="str">
        <f t="shared" si="230"/>
        <v>山东二干|济南兖州光缆:济南四里村-泰安东岳大街</v>
      </c>
      <c r="H2990" s="3">
        <f>INDEX(光放段!$B$4:$B$237,MATCH(纤芯!G2990,光放段!$C$4:$C$237,0))</f>
        <v>37020101000</v>
      </c>
      <c r="I2990" s="3" t="str">
        <f t="shared" si="231"/>
        <v>济南兖州光缆</v>
      </c>
      <c r="J2990" s="3" t="str">
        <f>INDEX(子缆名称!$B$4:$B$29,纤芯!M2990)</f>
        <v>A缆</v>
      </c>
      <c r="K2990" s="3">
        <v>3</v>
      </c>
      <c r="L2990" s="3">
        <f t="shared" si="232"/>
        <v>3</v>
      </c>
      <c r="M2990" s="3">
        <f t="shared" si="233"/>
        <v>1</v>
      </c>
      <c r="N2990" s="3" t="s">
        <v>47</v>
      </c>
      <c r="O2990" s="3">
        <f>COUNTIF([1]局站!$D$4:$D$172,"="&amp;N2990)</f>
        <v>1</v>
      </c>
      <c r="P2990" s="3">
        <v>0</v>
      </c>
      <c r="Q2990" s="3">
        <v>0</v>
      </c>
      <c r="R2990" s="3">
        <v>0</v>
      </c>
      <c r="S2990" s="3" t="s">
        <v>72</v>
      </c>
      <c r="T2990" s="3">
        <f>COUNTIF([1]局站!$D$4:$D$172,"="&amp;S2990)</f>
        <v>1</v>
      </c>
      <c r="U2990" s="3">
        <v>0</v>
      </c>
      <c r="V2990" s="3">
        <v>0</v>
      </c>
      <c r="W2990" s="3">
        <v>0</v>
      </c>
      <c r="X2990" s="3" t="s">
        <v>1214</v>
      </c>
      <c r="Y2990" s="3" t="s">
        <v>852</v>
      </c>
      <c r="Z2990" s="3" t="str">
        <f>INDEX(业务类型!$C$4:$C$8,MATCH(纤芯!Y2990,业务类型!$B$4:$B$8,0))</f>
        <v>TWO</v>
      </c>
      <c r="AA2990" s="3" t="s">
        <v>1001</v>
      </c>
    </row>
    <row r="2991" spans="1:27" ht="16.5" x14ac:dyDescent="0.2">
      <c r="A2991" s="3">
        <v>2988</v>
      </c>
      <c r="B2991" s="3">
        <f t="shared" si="234"/>
        <v>37020101004</v>
      </c>
      <c r="C2991" s="3" t="s">
        <v>1166</v>
      </c>
      <c r="D2991" s="3" t="s">
        <v>220</v>
      </c>
      <c r="E2991" s="3" t="str">
        <f>INDEX(光放段!$G$4:$G$237,MATCH(纤芯!G2991,光放段!$C$4:$C$237,0))</f>
        <v>山东二干|济南兖州光缆:济南四里村-泰安东岳大街</v>
      </c>
      <c r="F2991" s="3">
        <f>INDEX(光放段!$I$4:$I$237,MATCH(纤芯!H2991,光放段!$B$4:$B$237,0))</f>
        <v>37020100000</v>
      </c>
      <c r="G2991" s="3" t="str">
        <f t="shared" si="230"/>
        <v>山东二干|济南兖州光缆:济南四里村-泰安东岳大街</v>
      </c>
      <c r="H2991" s="3">
        <f>INDEX(光放段!$B$4:$B$237,MATCH(纤芯!G2991,光放段!$C$4:$C$237,0))</f>
        <v>37020101000</v>
      </c>
      <c r="I2991" s="3" t="str">
        <f t="shared" si="231"/>
        <v>济南兖州光缆</v>
      </c>
      <c r="J2991" s="3" t="str">
        <f>INDEX(子缆名称!$B$4:$B$29,纤芯!M2991)</f>
        <v>A缆</v>
      </c>
      <c r="K2991" s="3">
        <v>4</v>
      </c>
      <c r="L2991" s="3">
        <f t="shared" si="232"/>
        <v>4</v>
      </c>
      <c r="M2991" s="3">
        <f t="shared" si="233"/>
        <v>1</v>
      </c>
      <c r="N2991" s="3" t="s">
        <v>47</v>
      </c>
      <c r="O2991" s="3">
        <f>COUNTIF([1]局站!$D$4:$D$172,"="&amp;N2991)</f>
        <v>1</v>
      </c>
      <c r="P2991" s="3">
        <v>0</v>
      </c>
      <c r="Q2991" s="3">
        <v>0</v>
      </c>
      <c r="R2991" s="3">
        <v>0</v>
      </c>
      <c r="S2991" s="3" t="s">
        <v>72</v>
      </c>
      <c r="T2991" s="3">
        <f>COUNTIF([1]局站!$D$4:$D$172,"="&amp;S2991)</f>
        <v>1</v>
      </c>
      <c r="U2991" s="3">
        <v>0</v>
      </c>
      <c r="V2991" s="3">
        <v>0</v>
      </c>
      <c r="W2991" s="3">
        <v>0</v>
      </c>
      <c r="X2991" s="3" t="s">
        <v>1214</v>
      </c>
      <c r="Y2991" s="3" t="s">
        <v>852</v>
      </c>
      <c r="Z2991" s="3" t="str">
        <f>INDEX(业务类型!$C$4:$C$8,MATCH(纤芯!Y2991,业务类型!$B$4:$B$8,0))</f>
        <v>TWO</v>
      </c>
      <c r="AA2991" s="3" t="s">
        <v>1001</v>
      </c>
    </row>
    <row r="2992" spans="1:27" ht="16.5" x14ac:dyDescent="0.2">
      <c r="A2992" s="3">
        <v>2989</v>
      </c>
      <c r="B2992" s="3">
        <f t="shared" si="234"/>
        <v>37020101005</v>
      </c>
      <c r="C2992" s="3" t="s">
        <v>1166</v>
      </c>
      <c r="D2992" s="3" t="s">
        <v>220</v>
      </c>
      <c r="E2992" s="3" t="str">
        <f>INDEX(光放段!$G$4:$G$237,MATCH(纤芯!G2992,光放段!$C$4:$C$237,0))</f>
        <v>山东二干|济南兖州光缆:济南四里村-泰安东岳大街</v>
      </c>
      <c r="F2992" s="3">
        <f>INDEX(光放段!$I$4:$I$237,MATCH(纤芯!H2992,光放段!$B$4:$B$237,0))</f>
        <v>37020100000</v>
      </c>
      <c r="G2992" s="3" t="str">
        <f t="shared" si="230"/>
        <v>山东二干|济南兖州光缆:济南四里村-泰安东岳大街</v>
      </c>
      <c r="H2992" s="3">
        <f>INDEX(光放段!$B$4:$B$237,MATCH(纤芯!G2992,光放段!$C$4:$C$237,0))</f>
        <v>37020101000</v>
      </c>
      <c r="I2992" s="3" t="str">
        <f t="shared" si="231"/>
        <v>济南兖州光缆</v>
      </c>
      <c r="J2992" s="3" t="str">
        <f>INDEX(子缆名称!$B$4:$B$29,纤芯!M2992)</f>
        <v>A缆</v>
      </c>
      <c r="K2992" s="3">
        <v>5</v>
      </c>
      <c r="L2992" s="3">
        <f t="shared" si="232"/>
        <v>5</v>
      </c>
      <c r="M2992" s="3">
        <f t="shared" si="233"/>
        <v>1</v>
      </c>
      <c r="N2992" s="3" t="s">
        <v>47</v>
      </c>
      <c r="O2992" s="3">
        <f>COUNTIF([1]局站!$D$4:$D$172,"="&amp;N2992)</f>
        <v>1</v>
      </c>
      <c r="P2992" s="3">
        <v>0</v>
      </c>
      <c r="Q2992" s="3">
        <v>0</v>
      </c>
      <c r="R2992" s="3">
        <v>0</v>
      </c>
      <c r="S2992" s="3" t="s">
        <v>72</v>
      </c>
      <c r="T2992" s="3">
        <f>COUNTIF([1]局站!$D$4:$D$172,"="&amp;S2992)</f>
        <v>1</v>
      </c>
      <c r="U2992" s="3">
        <v>0</v>
      </c>
      <c r="V2992" s="3">
        <v>0</v>
      </c>
      <c r="W2992" s="3">
        <v>0</v>
      </c>
      <c r="X2992" s="3" t="s">
        <v>1214</v>
      </c>
      <c r="Y2992" s="3" t="s">
        <v>880</v>
      </c>
      <c r="Z2992" s="3" t="str">
        <f>INDEX(业务类型!$C$4:$C$8,MATCH(纤芯!Y2992,业务类型!$B$4:$B$8,0))</f>
        <v>IDLE</v>
      </c>
      <c r="AA2992" s="3"/>
    </row>
    <row r="2993" spans="1:27" ht="16.5" x14ac:dyDescent="0.2">
      <c r="A2993" s="3">
        <v>2990</v>
      </c>
      <c r="B2993" s="3">
        <f t="shared" si="234"/>
        <v>37020101006</v>
      </c>
      <c r="C2993" s="3" t="s">
        <v>1166</v>
      </c>
      <c r="D2993" s="3" t="s">
        <v>220</v>
      </c>
      <c r="E2993" s="3" t="str">
        <f>INDEX(光放段!$G$4:$G$237,MATCH(纤芯!G2993,光放段!$C$4:$C$237,0))</f>
        <v>山东二干|济南兖州光缆:济南四里村-泰安东岳大街</v>
      </c>
      <c r="F2993" s="3">
        <f>INDEX(光放段!$I$4:$I$237,MATCH(纤芯!H2993,光放段!$B$4:$B$237,0))</f>
        <v>37020100000</v>
      </c>
      <c r="G2993" s="3" t="str">
        <f t="shared" si="230"/>
        <v>山东二干|济南兖州光缆:济南四里村-泰安东岳大街</v>
      </c>
      <c r="H2993" s="3">
        <f>INDEX(光放段!$B$4:$B$237,MATCH(纤芯!G2993,光放段!$C$4:$C$237,0))</f>
        <v>37020101000</v>
      </c>
      <c r="I2993" s="3" t="str">
        <f t="shared" si="231"/>
        <v>济南兖州光缆</v>
      </c>
      <c r="J2993" s="3" t="str">
        <f>INDEX(子缆名称!$B$4:$B$29,纤芯!M2993)</f>
        <v>A缆</v>
      </c>
      <c r="K2993" s="3">
        <v>6</v>
      </c>
      <c r="L2993" s="3">
        <f t="shared" si="232"/>
        <v>6</v>
      </c>
      <c r="M2993" s="3">
        <f t="shared" si="233"/>
        <v>1</v>
      </c>
      <c r="N2993" s="3" t="s">
        <v>47</v>
      </c>
      <c r="O2993" s="3">
        <f>COUNTIF([1]局站!$D$4:$D$172,"="&amp;N2993)</f>
        <v>1</v>
      </c>
      <c r="P2993" s="3">
        <v>0</v>
      </c>
      <c r="Q2993" s="3">
        <v>0</v>
      </c>
      <c r="R2993" s="3">
        <v>0</v>
      </c>
      <c r="S2993" s="3" t="s">
        <v>72</v>
      </c>
      <c r="T2993" s="3">
        <f>COUNTIF([1]局站!$D$4:$D$172,"="&amp;S2993)</f>
        <v>1</v>
      </c>
      <c r="U2993" s="3">
        <v>0</v>
      </c>
      <c r="V2993" s="3">
        <v>0</v>
      </c>
      <c r="W2993" s="3">
        <v>0</v>
      </c>
      <c r="X2993" s="3" t="s">
        <v>1214</v>
      </c>
      <c r="Y2993" s="3" t="s">
        <v>880</v>
      </c>
      <c r="Z2993" s="3" t="str">
        <f>INDEX(业务类型!$C$4:$C$8,MATCH(纤芯!Y2993,业务类型!$B$4:$B$8,0))</f>
        <v>IDLE</v>
      </c>
      <c r="AA2993" s="3"/>
    </row>
    <row r="2994" spans="1:27" ht="16.5" x14ac:dyDescent="0.2">
      <c r="A2994" s="3">
        <v>2991</v>
      </c>
      <c r="B2994" s="3">
        <f t="shared" si="234"/>
        <v>37020101007</v>
      </c>
      <c r="C2994" s="3" t="s">
        <v>1166</v>
      </c>
      <c r="D2994" s="3" t="s">
        <v>220</v>
      </c>
      <c r="E2994" s="3" t="str">
        <f>INDEX(光放段!$G$4:$G$237,MATCH(纤芯!G2994,光放段!$C$4:$C$237,0))</f>
        <v>山东二干|济南兖州光缆:济南四里村-泰安东岳大街</v>
      </c>
      <c r="F2994" s="3">
        <f>INDEX(光放段!$I$4:$I$237,MATCH(纤芯!H2994,光放段!$B$4:$B$237,0))</f>
        <v>37020100000</v>
      </c>
      <c r="G2994" s="3" t="str">
        <f t="shared" si="230"/>
        <v>山东二干|济南兖州光缆:济南四里村-泰安东岳大街</v>
      </c>
      <c r="H2994" s="3">
        <f>INDEX(光放段!$B$4:$B$237,MATCH(纤芯!G2994,光放段!$C$4:$C$237,0))</f>
        <v>37020101000</v>
      </c>
      <c r="I2994" s="3" t="str">
        <f t="shared" si="231"/>
        <v>济南兖州光缆</v>
      </c>
      <c r="J2994" s="3" t="str">
        <f>INDEX(子缆名称!$B$4:$B$29,纤芯!M2994)</f>
        <v>A缆</v>
      </c>
      <c r="K2994" s="3">
        <v>7</v>
      </c>
      <c r="L2994" s="3">
        <f t="shared" si="232"/>
        <v>7</v>
      </c>
      <c r="M2994" s="3">
        <f t="shared" si="233"/>
        <v>1</v>
      </c>
      <c r="N2994" s="3" t="s">
        <v>47</v>
      </c>
      <c r="O2994" s="3">
        <f>COUNTIF([1]局站!$D$4:$D$172,"="&amp;N2994)</f>
        <v>1</v>
      </c>
      <c r="P2994" s="3">
        <v>0</v>
      </c>
      <c r="Q2994" s="3">
        <v>0</v>
      </c>
      <c r="R2994" s="3">
        <v>0</v>
      </c>
      <c r="S2994" s="3" t="s">
        <v>72</v>
      </c>
      <c r="T2994" s="3">
        <f>COUNTIF([1]局站!$D$4:$D$172,"="&amp;S2994)</f>
        <v>1</v>
      </c>
      <c r="U2994" s="3">
        <v>0</v>
      </c>
      <c r="V2994" s="3">
        <v>0</v>
      </c>
      <c r="W2994" s="3">
        <v>0</v>
      </c>
      <c r="X2994" s="3" t="s">
        <v>1214</v>
      </c>
      <c r="Y2994" s="3" t="s">
        <v>880</v>
      </c>
      <c r="Z2994" s="3" t="str">
        <f>INDEX(业务类型!$C$4:$C$8,MATCH(纤芯!Y2994,业务类型!$B$4:$B$8,0))</f>
        <v>IDLE</v>
      </c>
      <c r="AA2994" s="3"/>
    </row>
    <row r="2995" spans="1:27" ht="16.5" x14ac:dyDescent="0.2">
      <c r="A2995" s="3">
        <v>2992</v>
      </c>
      <c r="B2995" s="3">
        <f t="shared" si="234"/>
        <v>37020101008</v>
      </c>
      <c r="C2995" s="3" t="s">
        <v>1166</v>
      </c>
      <c r="D2995" s="3" t="s">
        <v>220</v>
      </c>
      <c r="E2995" s="3" t="str">
        <f>INDEX(光放段!$G$4:$G$237,MATCH(纤芯!G2995,光放段!$C$4:$C$237,0))</f>
        <v>山东二干|济南兖州光缆:济南四里村-泰安东岳大街</v>
      </c>
      <c r="F2995" s="3">
        <f>INDEX(光放段!$I$4:$I$237,MATCH(纤芯!H2995,光放段!$B$4:$B$237,0))</f>
        <v>37020100000</v>
      </c>
      <c r="G2995" s="3" t="str">
        <f t="shared" si="230"/>
        <v>山东二干|济南兖州光缆:济南四里村-泰安东岳大街</v>
      </c>
      <c r="H2995" s="3">
        <f>INDEX(光放段!$B$4:$B$237,MATCH(纤芯!G2995,光放段!$C$4:$C$237,0))</f>
        <v>37020101000</v>
      </c>
      <c r="I2995" s="3" t="str">
        <f t="shared" si="231"/>
        <v>济南兖州光缆</v>
      </c>
      <c r="J2995" s="3" t="str">
        <f>INDEX(子缆名称!$B$4:$B$29,纤芯!M2995)</f>
        <v>A缆</v>
      </c>
      <c r="K2995" s="3">
        <v>8</v>
      </c>
      <c r="L2995" s="3">
        <f t="shared" si="232"/>
        <v>8</v>
      </c>
      <c r="M2995" s="3">
        <f t="shared" si="233"/>
        <v>1</v>
      </c>
      <c r="N2995" s="3" t="s">
        <v>47</v>
      </c>
      <c r="O2995" s="3">
        <f>COUNTIF([1]局站!$D$4:$D$172,"="&amp;N2995)</f>
        <v>1</v>
      </c>
      <c r="P2995" s="3">
        <v>0</v>
      </c>
      <c r="Q2995" s="3">
        <v>0</v>
      </c>
      <c r="R2995" s="3">
        <v>0</v>
      </c>
      <c r="S2995" s="3" t="s">
        <v>72</v>
      </c>
      <c r="T2995" s="3">
        <f>COUNTIF([1]局站!$D$4:$D$172,"="&amp;S2995)</f>
        <v>1</v>
      </c>
      <c r="U2995" s="3">
        <v>0</v>
      </c>
      <c r="V2995" s="3">
        <v>0</v>
      </c>
      <c r="W2995" s="3">
        <v>0</v>
      </c>
      <c r="X2995" s="3" t="s">
        <v>1214</v>
      </c>
      <c r="Y2995" s="3" t="s">
        <v>880</v>
      </c>
      <c r="Z2995" s="3" t="str">
        <f>INDEX(业务类型!$C$4:$C$8,MATCH(纤芯!Y2995,业务类型!$B$4:$B$8,0))</f>
        <v>IDLE</v>
      </c>
      <c r="AA2995" s="3"/>
    </row>
    <row r="2996" spans="1:27" ht="16.5" x14ac:dyDescent="0.2">
      <c r="A2996" s="3">
        <v>2993</v>
      </c>
      <c r="B2996" s="3">
        <f t="shared" si="234"/>
        <v>37020101009</v>
      </c>
      <c r="C2996" s="3" t="s">
        <v>1166</v>
      </c>
      <c r="D2996" s="3" t="s">
        <v>220</v>
      </c>
      <c r="E2996" s="3" t="str">
        <f>INDEX(光放段!$G$4:$G$237,MATCH(纤芯!G2996,光放段!$C$4:$C$237,0))</f>
        <v>山东二干|济南兖州光缆:济南四里村-泰安东岳大街</v>
      </c>
      <c r="F2996" s="3">
        <f>INDEX(光放段!$I$4:$I$237,MATCH(纤芯!H2996,光放段!$B$4:$B$237,0))</f>
        <v>37020100000</v>
      </c>
      <c r="G2996" s="3" t="str">
        <f t="shared" si="230"/>
        <v>山东二干|济南兖州光缆:济南四里村-泰安东岳大街</v>
      </c>
      <c r="H2996" s="3">
        <f>INDEX(光放段!$B$4:$B$237,MATCH(纤芯!G2996,光放段!$C$4:$C$237,0))</f>
        <v>37020101000</v>
      </c>
      <c r="I2996" s="3" t="str">
        <f t="shared" si="231"/>
        <v>济南兖州光缆</v>
      </c>
      <c r="J2996" s="3" t="str">
        <f>INDEX(子缆名称!$B$4:$B$29,纤芯!M2996)</f>
        <v>A缆</v>
      </c>
      <c r="K2996" s="3">
        <v>9</v>
      </c>
      <c r="L2996" s="3">
        <f t="shared" si="232"/>
        <v>9</v>
      </c>
      <c r="M2996" s="3">
        <f t="shared" si="233"/>
        <v>1</v>
      </c>
      <c r="N2996" s="3" t="s">
        <v>47</v>
      </c>
      <c r="O2996" s="3">
        <f>COUNTIF([1]局站!$D$4:$D$172,"="&amp;N2996)</f>
        <v>1</v>
      </c>
      <c r="P2996" s="3">
        <v>0</v>
      </c>
      <c r="Q2996" s="3">
        <v>0</v>
      </c>
      <c r="R2996" s="3">
        <v>0</v>
      </c>
      <c r="S2996" s="3" t="s">
        <v>72</v>
      </c>
      <c r="T2996" s="3">
        <f>COUNTIF([1]局站!$D$4:$D$172,"="&amp;S2996)</f>
        <v>1</v>
      </c>
      <c r="U2996" s="3">
        <v>0</v>
      </c>
      <c r="V2996" s="3">
        <v>0</v>
      </c>
      <c r="W2996" s="3">
        <v>0</v>
      </c>
      <c r="X2996" s="3" t="s">
        <v>1214</v>
      </c>
      <c r="Y2996" s="3" t="s">
        <v>852</v>
      </c>
      <c r="Z2996" s="3" t="str">
        <f>INDEX(业务类型!$C$4:$C$8,MATCH(纤芯!Y2996,业务类型!$B$4:$B$8,0))</f>
        <v>TWO</v>
      </c>
      <c r="AA2996" s="3" t="s">
        <v>886</v>
      </c>
    </row>
    <row r="2997" spans="1:27" ht="16.5" x14ac:dyDescent="0.2">
      <c r="A2997" s="3">
        <v>2994</v>
      </c>
      <c r="B2997" s="3">
        <f t="shared" si="234"/>
        <v>37020101010</v>
      </c>
      <c r="C2997" s="3" t="s">
        <v>1166</v>
      </c>
      <c r="D2997" s="3" t="s">
        <v>220</v>
      </c>
      <c r="E2997" s="3" t="str">
        <f>INDEX(光放段!$G$4:$G$237,MATCH(纤芯!G2997,光放段!$C$4:$C$237,0))</f>
        <v>山东二干|济南兖州光缆:济南四里村-泰安东岳大街</v>
      </c>
      <c r="F2997" s="3">
        <f>INDEX(光放段!$I$4:$I$237,MATCH(纤芯!H2997,光放段!$B$4:$B$237,0))</f>
        <v>37020100000</v>
      </c>
      <c r="G2997" s="3" t="str">
        <f t="shared" si="230"/>
        <v>山东二干|济南兖州光缆:济南四里村-泰安东岳大街</v>
      </c>
      <c r="H2997" s="3">
        <f>INDEX(光放段!$B$4:$B$237,MATCH(纤芯!G2997,光放段!$C$4:$C$237,0))</f>
        <v>37020101000</v>
      </c>
      <c r="I2997" s="3" t="str">
        <f t="shared" si="231"/>
        <v>济南兖州光缆</v>
      </c>
      <c r="J2997" s="3" t="str">
        <f>INDEX(子缆名称!$B$4:$B$29,纤芯!M2997)</f>
        <v>A缆</v>
      </c>
      <c r="K2997" s="3">
        <v>10</v>
      </c>
      <c r="L2997" s="3">
        <f t="shared" si="232"/>
        <v>10</v>
      </c>
      <c r="M2997" s="3">
        <f t="shared" si="233"/>
        <v>1</v>
      </c>
      <c r="N2997" s="3" t="s">
        <v>47</v>
      </c>
      <c r="O2997" s="3">
        <f>COUNTIF([1]局站!$D$4:$D$172,"="&amp;N2997)</f>
        <v>1</v>
      </c>
      <c r="P2997" s="3">
        <v>0</v>
      </c>
      <c r="Q2997" s="3">
        <v>0</v>
      </c>
      <c r="R2997" s="3">
        <v>0</v>
      </c>
      <c r="S2997" s="3" t="s">
        <v>72</v>
      </c>
      <c r="T2997" s="3">
        <f>COUNTIF([1]局站!$D$4:$D$172,"="&amp;S2997)</f>
        <v>1</v>
      </c>
      <c r="U2997" s="3">
        <v>0</v>
      </c>
      <c r="V2997" s="3">
        <v>0</v>
      </c>
      <c r="W2997" s="3">
        <v>0</v>
      </c>
      <c r="X2997" s="3" t="s">
        <v>1214</v>
      </c>
      <c r="Y2997" s="3" t="s">
        <v>880</v>
      </c>
      <c r="Z2997" s="3" t="str">
        <f>INDEX(业务类型!$C$4:$C$8,MATCH(纤芯!Y2997,业务类型!$B$4:$B$8,0))</f>
        <v>IDLE</v>
      </c>
      <c r="AA2997" s="3"/>
    </row>
    <row r="2998" spans="1:27" ht="16.5" x14ac:dyDescent="0.2">
      <c r="A2998" s="3">
        <v>2995</v>
      </c>
      <c r="B2998" s="3">
        <f t="shared" si="234"/>
        <v>37020101011</v>
      </c>
      <c r="C2998" s="3" t="s">
        <v>1166</v>
      </c>
      <c r="D2998" s="3" t="s">
        <v>220</v>
      </c>
      <c r="E2998" s="3" t="str">
        <f>INDEX(光放段!$G$4:$G$237,MATCH(纤芯!G2998,光放段!$C$4:$C$237,0))</f>
        <v>山东二干|济南兖州光缆:济南四里村-泰安东岳大街</v>
      </c>
      <c r="F2998" s="3">
        <f>INDEX(光放段!$I$4:$I$237,MATCH(纤芯!H2998,光放段!$B$4:$B$237,0))</f>
        <v>37020100000</v>
      </c>
      <c r="G2998" s="3" t="str">
        <f t="shared" si="230"/>
        <v>山东二干|济南兖州光缆:济南四里村-泰安东岳大街</v>
      </c>
      <c r="H2998" s="3">
        <f>INDEX(光放段!$B$4:$B$237,MATCH(纤芯!G2998,光放段!$C$4:$C$237,0))</f>
        <v>37020101000</v>
      </c>
      <c r="I2998" s="3" t="str">
        <f t="shared" si="231"/>
        <v>济南兖州光缆</v>
      </c>
      <c r="J2998" s="3" t="str">
        <f>INDEX(子缆名称!$B$4:$B$29,纤芯!M2998)</f>
        <v>A缆</v>
      </c>
      <c r="K2998" s="3">
        <v>11</v>
      </c>
      <c r="L2998" s="3">
        <f t="shared" si="232"/>
        <v>11</v>
      </c>
      <c r="M2998" s="3">
        <f t="shared" si="233"/>
        <v>1</v>
      </c>
      <c r="N2998" s="3" t="s">
        <v>47</v>
      </c>
      <c r="O2998" s="3">
        <f>COUNTIF([1]局站!$D$4:$D$172,"="&amp;N2998)</f>
        <v>1</v>
      </c>
      <c r="P2998" s="3">
        <v>0</v>
      </c>
      <c r="Q2998" s="3">
        <v>0</v>
      </c>
      <c r="R2998" s="3">
        <v>0</v>
      </c>
      <c r="S2998" s="3" t="s">
        <v>72</v>
      </c>
      <c r="T2998" s="3">
        <f>COUNTIF([1]局站!$D$4:$D$172,"="&amp;S2998)</f>
        <v>1</v>
      </c>
      <c r="U2998" s="3">
        <v>0</v>
      </c>
      <c r="V2998" s="3">
        <v>0</v>
      </c>
      <c r="W2998" s="3">
        <v>0</v>
      </c>
      <c r="X2998" s="3" t="s">
        <v>1214</v>
      </c>
      <c r="Y2998" s="3" t="s">
        <v>880</v>
      </c>
      <c r="Z2998" s="3" t="str">
        <f>INDEX(业务类型!$C$4:$C$8,MATCH(纤芯!Y2998,业务类型!$B$4:$B$8,0))</f>
        <v>IDLE</v>
      </c>
      <c r="AA2998" s="3"/>
    </row>
    <row r="2999" spans="1:27" ht="16.5" x14ac:dyDescent="0.2">
      <c r="A2999" s="3">
        <v>2996</v>
      </c>
      <c r="B2999" s="3">
        <f t="shared" si="234"/>
        <v>37020101012</v>
      </c>
      <c r="C2999" s="3" t="s">
        <v>1166</v>
      </c>
      <c r="D2999" s="3" t="s">
        <v>220</v>
      </c>
      <c r="E2999" s="3" t="str">
        <f>INDEX(光放段!$G$4:$G$237,MATCH(纤芯!G2999,光放段!$C$4:$C$237,0))</f>
        <v>山东二干|济南兖州光缆:济南四里村-泰安东岳大街</v>
      </c>
      <c r="F2999" s="3">
        <f>INDEX(光放段!$I$4:$I$237,MATCH(纤芯!H2999,光放段!$B$4:$B$237,0))</f>
        <v>37020100000</v>
      </c>
      <c r="G2999" s="3" t="str">
        <f t="shared" si="230"/>
        <v>山东二干|济南兖州光缆:济南四里村-泰安东岳大街</v>
      </c>
      <c r="H2999" s="3">
        <f>INDEX(光放段!$B$4:$B$237,MATCH(纤芯!G2999,光放段!$C$4:$C$237,0))</f>
        <v>37020101000</v>
      </c>
      <c r="I2999" s="3" t="str">
        <f t="shared" si="231"/>
        <v>济南兖州光缆</v>
      </c>
      <c r="J2999" s="3" t="str">
        <f>INDEX(子缆名称!$B$4:$B$29,纤芯!M2999)</f>
        <v>A缆</v>
      </c>
      <c r="K2999" s="3">
        <v>12</v>
      </c>
      <c r="L2999" s="3">
        <f t="shared" si="232"/>
        <v>12</v>
      </c>
      <c r="M2999" s="3">
        <f t="shared" si="233"/>
        <v>1</v>
      </c>
      <c r="N2999" s="3" t="s">
        <v>47</v>
      </c>
      <c r="O2999" s="3">
        <f>COUNTIF([1]局站!$D$4:$D$172,"="&amp;N2999)</f>
        <v>1</v>
      </c>
      <c r="P2999" s="3">
        <v>0</v>
      </c>
      <c r="Q2999" s="3">
        <v>0</v>
      </c>
      <c r="R2999" s="3">
        <v>0</v>
      </c>
      <c r="S2999" s="3" t="s">
        <v>72</v>
      </c>
      <c r="T2999" s="3">
        <f>COUNTIF([1]局站!$D$4:$D$172,"="&amp;S2999)</f>
        <v>1</v>
      </c>
      <c r="U2999" s="3">
        <v>0</v>
      </c>
      <c r="V2999" s="3">
        <v>0</v>
      </c>
      <c r="W2999" s="3">
        <v>0</v>
      </c>
      <c r="X2999" s="3" t="s">
        <v>1214</v>
      </c>
      <c r="Y2999" s="3" t="s">
        <v>880</v>
      </c>
      <c r="Z2999" s="3" t="str">
        <f>INDEX(业务类型!$C$4:$C$8,MATCH(纤芯!Y2999,业务类型!$B$4:$B$8,0))</f>
        <v>IDLE</v>
      </c>
      <c r="AA2999" s="3"/>
    </row>
    <row r="3000" spans="1:27" ht="16.5" x14ac:dyDescent="0.2">
      <c r="A3000" s="3">
        <v>2997</v>
      </c>
      <c r="B3000" s="3">
        <f t="shared" si="234"/>
        <v>37020101013</v>
      </c>
      <c r="C3000" s="3" t="s">
        <v>1166</v>
      </c>
      <c r="D3000" s="3" t="s">
        <v>220</v>
      </c>
      <c r="E3000" s="3" t="str">
        <f>INDEX(光放段!$G$4:$G$237,MATCH(纤芯!G3000,光放段!$C$4:$C$237,0))</f>
        <v>山东二干|济南兖州光缆:济南四里村-泰安东岳大街</v>
      </c>
      <c r="F3000" s="3">
        <f>INDEX(光放段!$I$4:$I$237,MATCH(纤芯!H3000,光放段!$B$4:$B$237,0))</f>
        <v>37020100000</v>
      </c>
      <c r="G3000" s="3" t="str">
        <f t="shared" si="230"/>
        <v>山东二干|济南兖州光缆:济南四里村-泰安东岳大街</v>
      </c>
      <c r="H3000" s="3">
        <f>INDEX(光放段!$B$4:$B$237,MATCH(纤芯!G3000,光放段!$C$4:$C$237,0))</f>
        <v>37020101000</v>
      </c>
      <c r="I3000" s="3" t="str">
        <f t="shared" si="231"/>
        <v>济南兖州光缆</v>
      </c>
      <c r="J3000" s="3" t="str">
        <f>INDEX(子缆名称!$B$4:$B$29,纤芯!M3000)</f>
        <v>B缆</v>
      </c>
      <c r="K3000" s="3">
        <v>13</v>
      </c>
      <c r="L3000" s="3">
        <f t="shared" si="232"/>
        <v>1</v>
      </c>
      <c r="M3000" s="3">
        <f t="shared" si="233"/>
        <v>2</v>
      </c>
      <c r="N3000" s="3" t="s">
        <v>47</v>
      </c>
      <c r="O3000" s="3">
        <f>COUNTIF([1]局站!$D$4:$D$172,"="&amp;N3000)</f>
        <v>1</v>
      </c>
      <c r="P3000" s="3">
        <v>0</v>
      </c>
      <c r="Q3000" s="3">
        <v>0</v>
      </c>
      <c r="R3000" s="3">
        <v>0</v>
      </c>
      <c r="S3000" s="3" t="s">
        <v>72</v>
      </c>
      <c r="T3000" s="3">
        <f>COUNTIF([1]局站!$D$4:$D$172,"="&amp;S3000)</f>
        <v>1</v>
      </c>
      <c r="U3000" s="3">
        <v>0</v>
      </c>
      <c r="V3000" s="3">
        <v>0</v>
      </c>
      <c r="W3000" s="3">
        <v>0</v>
      </c>
      <c r="X3000" s="3" t="s">
        <v>1215</v>
      </c>
      <c r="Y3000" s="3" t="s">
        <v>880</v>
      </c>
      <c r="Z3000" s="3" t="str">
        <f>INDEX(业务类型!$C$4:$C$8,MATCH(纤芯!Y3000,业务类型!$B$4:$B$8,0))</f>
        <v>IDLE</v>
      </c>
      <c r="AA3000" s="3"/>
    </row>
    <row r="3001" spans="1:27" ht="16.5" x14ac:dyDescent="0.2">
      <c r="A3001" s="3">
        <v>2998</v>
      </c>
      <c r="B3001" s="3">
        <f t="shared" si="234"/>
        <v>37020101014</v>
      </c>
      <c r="C3001" s="3" t="s">
        <v>1166</v>
      </c>
      <c r="D3001" s="3" t="s">
        <v>220</v>
      </c>
      <c r="E3001" s="3" t="str">
        <f>INDEX(光放段!$G$4:$G$237,MATCH(纤芯!G3001,光放段!$C$4:$C$237,0))</f>
        <v>山东二干|济南兖州光缆:济南四里村-泰安东岳大街</v>
      </c>
      <c r="F3001" s="3">
        <f>INDEX(光放段!$I$4:$I$237,MATCH(纤芯!H3001,光放段!$B$4:$B$237,0))</f>
        <v>37020100000</v>
      </c>
      <c r="G3001" s="3" t="str">
        <f t="shared" si="230"/>
        <v>山东二干|济南兖州光缆:济南四里村-泰安东岳大街</v>
      </c>
      <c r="H3001" s="3">
        <f>INDEX(光放段!$B$4:$B$237,MATCH(纤芯!G3001,光放段!$C$4:$C$237,0))</f>
        <v>37020101000</v>
      </c>
      <c r="I3001" s="3" t="str">
        <f t="shared" si="231"/>
        <v>济南兖州光缆</v>
      </c>
      <c r="J3001" s="3" t="str">
        <f>INDEX(子缆名称!$B$4:$B$29,纤芯!M3001)</f>
        <v>B缆</v>
      </c>
      <c r="K3001" s="3">
        <v>14</v>
      </c>
      <c r="L3001" s="3">
        <f t="shared" si="232"/>
        <v>2</v>
      </c>
      <c r="M3001" s="3">
        <f t="shared" si="233"/>
        <v>2</v>
      </c>
      <c r="N3001" s="3" t="s">
        <v>47</v>
      </c>
      <c r="O3001" s="3">
        <f>COUNTIF([1]局站!$D$4:$D$172,"="&amp;N3001)</f>
        <v>1</v>
      </c>
      <c r="P3001" s="3">
        <v>0</v>
      </c>
      <c r="Q3001" s="3">
        <v>0</v>
      </c>
      <c r="R3001" s="3">
        <v>0</v>
      </c>
      <c r="S3001" s="3" t="s">
        <v>72</v>
      </c>
      <c r="T3001" s="3">
        <f>COUNTIF([1]局站!$D$4:$D$172,"="&amp;S3001)</f>
        <v>1</v>
      </c>
      <c r="U3001" s="3">
        <v>0</v>
      </c>
      <c r="V3001" s="3">
        <v>0</v>
      </c>
      <c r="W3001" s="3">
        <v>0</v>
      </c>
      <c r="X3001" s="3" t="s">
        <v>1215</v>
      </c>
      <c r="Y3001" s="3" t="s">
        <v>880</v>
      </c>
      <c r="Z3001" s="3" t="str">
        <f>INDEX(业务类型!$C$4:$C$8,MATCH(纤芯!Y3001,业务类型!$B$4:$B$8,0))</f>
        <v>IDLE</v>
      </c>
      <c r="AA3001" s="3"/>
    </row>
    <row r="3002" spans="1:27" ht="16.5" x14ac:dyDescent="0.2">
      <c r="A3002" s="3">
        <v>2999</v>
      </c>
      <c r="B3002" s="3">
        <f t="shared" si="234"/>
        <v>37020101015</v>
      </c>
      <c r="C3002" s="3" t="s">
        <v>1166</v>
      </c>
      <c r="D3002" s="3" t="s">
        <v>220</v>
      </c>
      <c r="E3002" s="3" t="str">
        <f>INDEX(光放段!$G$4:$G$237,MATCH(纤芯!G3002,光放段!$C$4:$C$237,0))</f>
        <v>山东二干|济南兖州光缆:济南四里村-泰安东岳大街</v>
      </c>
      <c r="F3002" s="3">
        <f>INDEX(光放段!$I$4:$I$237,MATCH(纤芯!H3002,光放段!$B$4:$B$237,0))</f>
        <v>37020100000</v>
      </c>
      <c r="G3002" s="3" t="str">
        <f t="shared" si="230"/>
        <v>山东二干|济南兖州光缆:济南四里村-泰安东岳大街</v>
      </c>
      <c r="H3002" s="3">
        <f>INDEX(光放段!$B$4:$B$237,MATCH(纤芯!G3002,光放段!$C$4:$C$237,0))</f>
        <v>37020101000</v>
      </c>
      <c r="I3002" s="3" t="str">
        <f t="shared" si="231"/>
        <v>济南兖州光缆</v>
      </c>
      <c r="J3002" s="3" t="str">
        <f>INDEX(子缆名称!$B$4:$B$29,纤芯!M3002)</f>
        <v>B缆</v>
      </c>
      <c r="K3002" s="3">
        <v>15</v>
      </c>
      <c r="L3002" s="3">
        <f t="shared" si="232"/>
        <v>3</v>
      </c>
      <c r="M3002" s="3">
        <f t="shared" si="233"/>
        <v>2</v>
      </c>
      <c r="N3002" s="3" t="s">
        <v>47</v>
      </c>
      <c r="O3002" s="3">
        <f>COUNTIF([1]局站!$D$4:$D$172,"="&amp;N3002)</f>
        <v>1</v>
      </c>
      <c r="P3002" s="3">
        <v>0</v>
      </c>
      <c r="Q3002" s="3">
        <v>0</v>
      </c>
      <c r="R3002" s="3">
        <v>0</v>
      </c>
      <c r="S3002" s="3" t="s">
        <v>72</v>
      </c>
      <c r="T3002" s="3">
        <f>COUNTIF([1]局站!$D$4:$D$172,"="&amp;S3002)</f>
        <v>1</v>
      </c>
      <c r="U3002" s="3">
        <v>0</v>
      </c>
      <c r="V3002" s="3">
        <v>0</v>
      </c>
      <c r="W3002" s="3">
        <v>0</v>
      </c>
      <c r="X3002" s="3" t="s">
        <v>1215</v>
      </c>
      <c r="Y3002" s="3" t="s">
        <v>880</v>
      </c>
      <c r="Z3002" s="3" t="str">
        <f>INDEX(业务类型!$C$4:$C$8,MATCH(纤芯!Y3002,业务类型!$B$4:$B$8,0))</f>
        <v>IDLE</v>
      </c>
      <c r="AA3002" s="3"/>
    </row>
    <row r="3003" spans="1:27" ht="16.5" x14ac:dyDescent="0.2">
      <c r="A3003" s="3">
        <v>3000</v>
      </c>
      <c r="B3003" s="3">
        <f t="shared" si="234"/>
        <v>37020101016</v>
      </c>
      <c r="C3003" s="3" t="s">
        <v>1166</v>
      </c>
      <c r="D3003" s="3" t="s">
        <v>220</v>
      </c>
      <c r="E3003" s="3" t="str">
        <f>INDEX(光放段!$G$4:$G$237,MATCH(纤芯!G3003,光放段!$C$4:$C$237,0))</f>
        <v>山东二干|济南兖州光缆:济南四里村-泰安东岳大街</v>
      </c>
      <c r="F3003" s="3">
        <f>INDEX(光放段!$I$4:$I$237,MATCH(纤芯!H3003,光放段!$B$4:$B$237,0))</f>
        <v>37020100000</v>
      </c>
      <c r="G3003" s="3" t="str">
        <f t="shared" si="230"/>
        <v>山东二干|济南兖州光缆:济南四里村-泰安东岳大街</v>
      </c>
      <c r="H3003" s="3">
        <f>INDEX(光放段!$B$4:$B$237,MATCH(纤芯!G3003,光放段!$C$4:$C$237,0))</f>
        <v>37020101000</v>
      </c>
      <c r="I3003" s="3" t="str">
        <f t="shared" si="231"/>
        <v>济南兖州光缆</v>
      </c>
      <c r="J3003" s="3" t="str">
        <f>INDEX(子缆名称!$B$4:$B$29,纤芯!M3003)</f>
        <v>B缆</v>
      </c>
      <c r="K3003" s="3">
        <v>16</v>
      </c>
      <c r="L3003" s="3">
        <f t="shared" si="232"/>
        <v>4</v>
      </c>
      <c r="M3003" s="3">
        <f t="shared" si="233"/>
        <v>2</v>
      </c>
      <c r="N3003" s="3" t="s">
        <v>47</v>
      </c>
      <c r="O3003" s="3">
        <f>COUNTIF([1]局站!$D$4:$D$172,"="&amp;N3003)</f>
        <v>1</v>
      </c>
      <c r="P3003" s="3">
        <v>0</v>
      </c>
      <c r="Q3003" s="3">
        <v>0</v>
      </c>
      <c r="R3003" s="3">
        <v>0</v>
      </c>
      <c r="S3003" s="3" t="s">
        <v>72</v>
      </c>
      <c r="T3003" s="3">
        <f>COUNTIF([1]局站!$D$4:$D$172,"="&amp;S3003)</f>
        <v>1</v>
      </c>
      <c r="U3003" s="3">
        <v>0</v>
      </c>
      <c r="V3003" s="3">
        <v>0</v>
      </c>
      <c r="W3003" s="3">
        <v>0</v>
      </c>
      <c r="X3003" s="3" t="s">
        <v>1215</v>
      </c>
      <c r="Y3003" s="3" t="s">
        <v>852</v>
      </c>
      <c r="Z3003" s="3" t="str">
        <f>INDEX(业务类型!$C$4:$C$8,MATCH(纤芯!Y3003,业务类型!$B$4:$B$8,0))</f>
        <v>TWO</v>
      </c>
      <c r="AA3003" s="3" t="s">
        <v>886</v>
      </c>
    </row>
    <row r="3004" spans="1:27" ht="16.5" x14ac:dyDescent="0.2">
      <c r="A3004" s="3">
        <v>3001</v>
      </c>
      <c r="B3004" s="3">
        <f t="shared" si="234"/>
        <v>37020101017</v>
      </c>
      <c r="C3004" s="3" t="s">
        <v>1166</v>
      </c>
      <c r="D3004" s="3" t="s">
        <v>220</v>
      </c>
      <c r="E3004" s="3" t="str">
        <f>INDEX(光放段!$G$4:$G$237,MATCH(纤芯!G3004,光放段!$C$4:$C$237,0))</f>
        <v>山东二干|济南兖州光缆:济南四里村-泰安东岳大街</v>
      </c>
      <c r="F3004" s="3">
        <f>INDEX(光放段!$I$4:$I$237,MATCH(纤芯!H3004,光放段!$B$4:$B$237,0))</f>
        <v>37020100000</v>
      </c>
      <c r="G3004" s="3" t="str">
        <f t="shared" si="230"/>
        <v>山东二干|济南兖州光缆:济南四里村-泰安东岳大街</v>
      </c>
      <c r="H3004" s="3">
        <f>INDEX(光放段!$B$4:$B$237,MATCH(纤芯!G3004,光放段!$C$4:$C$237,0))</f>
        <v>37020101000</v>
      </c>
      <c r="I3004" s="3" t="str">
        <f t="shared" si="231"/>
        <v>济南兖州光缆</v>
      </c>
      <c r="J3004" s="3" t="str">
        <f>INDEX(子缆名称!$B$4:$B$29,纤芯!M3004)</f>
        <v>B缆</v>
      </c>
      <c r="K3004" s="3">
        <v>17</v>
      </c>
      <c r="L3004" s="3">
        <f t="shared" si="232"/>
        <v>5</v>
      </c>
      <c r="M3004" s="3">
        <f t="shared" si="233"/>
        <v>2</v>
      </c>
      <c r="N3004" s="3" t="s">
        <v>47</v>
      </c>
      <c r="O3004" s="3">
        <f>COUNTIF([1]局站!$D$4:$D$172,"="&amp;N3004)</f>
        <v>1</v>
      </c>
      <c r="P3004" s="3">
        <v>0</v>
      </c>
      <c r="Q3004" s="3">
        <v>0</v>
      </c>
      <c r="R3004" s="3">
        <v>0</v>
      </c>
      <c r="S3004" s="3" t="s">
        <v>72</v>
      </c>
      <c r="T3004" s="3">
        <f>COUNTIF([1]局站!$D$4:$D$172,"="&amp;S3004)</f>
        <v>1</v>
      </c>
      <c r="U3004" s="3">
        <v>0</v>
      </c>
      <c r="V3004" s="3">
        <v>0</v>
      </c>
      <c r="W3004" s="3">
        <v>0</v>
      </c>
      <c r="X3004" s="3" t="s">
        <v>1215</v>
      </c>
      <c r="Y3004" s="3" t="s">
        <v>880</v>
      </c>
      <c r="Z3004" s="3" t="str">
        <f>INDEX(业务类型!$C$4:$C$8,MATCH(纤芯!Y3004,业务类型!$B$4:$B$8,0))</f>
        <v>IDLE</v>
      </c>
      <c r="AA3004" s="3"/>
    </row>
    <row r="3005" spans="1:27" ht="16.5" x14ac:dyDescent="0.2">
      <c r="A3005" s="3">
        <v>3002</v>
      </c>
      <c r="B3005" s="3">
        <f t="shared" si="234"/>
        <v>37020101018</v>
      </c>
      <c r="C3005" s="3" t="s">
        <v>1166</v>
      </c>
      <c r="D3005" s="3" t="s">
        <v>220</v>
      </c>
      <c r="E3005" s="3" t="str">
        <f>INDEX(光放段!$G$4:$G$237,MATCH(纤芯!G3005,光放段!$C$4:$C$237,0))</f>
        <v>山东二干|济南兖州光缆:济南四里村-泰安东岳大街</v>
      </c>
      <c r="F3005" s="3">
        <f>INDEX(光放段!$I$4:$I$237,MATCH(纤芯!H3005,光放段!$B$4:$B$237,0))</f>
        <v>37020100000</v>
      </c>
      <c r="G3005" s="3" t="str">
        <f t="shared" si="230"/>
        <v>山东二干|济南兖州光缆:济南四里村-泰安东岳大街</v>
      </c>
      <c r="H3005" s="3">
        <f>INDEX(光放段!$B$4:$B$237,MATCH(纤芯!G3005,光放段!$C$4:$C$237,0))</f>
        <v>37020101000</v>
      </c>
      <c r="I3005" s="3" t="str">
        <f t="shared" si="231"/>
        <v>济南兖州光缆</v>
      </c>
      <c r="J3005" s="3" t="str">
        <f>INDEX(子缆名称!$B$4:$B$29,纤芯!M3005)</f>
        <v>B缆</v>
      </c>
      <c r="K3005" s="3">
        <v>18</v>
      </c>
      <c r="L3005" s="3">
        <f t="shared" si="232"/>
        <v>6</v>
      </c>
      <c r="M3005" s="3">
        <f t="shared" si="233"/>
        <v>2</v>
      </c>
      <c r="N3005" s="3" t="s">
        <v>47</v>
      </c>
      <c r="O3005" s="3">
        <f>COUNTIF([1]局站!$D$4:$D$172,"="&amp;N3005)</f>
        <v>1</v>
      </c>
      <c r="P3005" s="3">
        <v>0</v>
      </c>
      <c r="Q3005" s="3">
        <v>0</v>
      </c>
      <c r="R3005" s="3">
        <v>0</v>
      </c>
      <c r="S3005" s="3" t="s">
        <v>72</v>
      </c>
      <c r="T3005" s="3">
        <f>COUNTIF([1]局站!$D$4:$D$172,"="&amp;S3005)</f>
        <v>1</v>
      </c>
      <c r="U3005" s="3">
        <v>0</v>
      </c>
      <c r="V3005" s="3">
        <v>0</v>
      </c>
      <c r="W3005" s="3">
        <v>0</v>
      </c>
      <c r="X3005" s="3" t="s">
        <v>1215</v>
      </c>
      <c r="Y3005" s="3" t="s">
        <v>880</v>
      </c>
      <c r="Z3005" s="3" t="str">
        <f>INDEX(业务类型!$C$4:$C$8,MATCH(纤芯!Y3005,业务类型!$B$4:$B$8,0))</f>
        <v>IDLE</v>
      </c>
      <c r="AA3005" s="3"/>
    </row>
    <row r="3006" spans="1:27" ht="16.5" x14ac:dyDescent="0.2">
      <c r="A3006" s="3">
        <v>3003</v>
      </c>
      <c r="B3006" s="3">
        <f t="shared" si="234"/>
        <v>37020101019</v>
      </c>
      <c r="C3006" s="3" t="s">
        <v>1166</v>
      </c>
      <c r="D3006" s="3" t="s">
        <v>220</v>
      </c>
      <c r="E3006" s="3" t="str">
        <f>INDEX(光放段!$G$4:$G$237,MATCH(纤芯!G3006,光放段!$C$4:$C$237,0))</f>
        <v>山东二干|济南兖州光缆:济南四里村-泰安东岳大街</v>
      </c>
      <c r="F3006" s="3">
        <f>INDEX(光放段!$I$4:$I$237,MATCH(纤芯!H3006,光放段!$B$4:$B$237,0))</f>
        <v>37020100000</v>
      </c>
      <c r="G3006" s="3" t="str">
        <f t="shared" si="230"/>
        <v>山东二干|济南兖州光缆:济南四里村-泰安东岳大街</v>
      </c>
      <c r="H3006" s="3">
        <f>INDEX(光放段!$B$4:$B$237,MATCH(纤芯!G3006,光放段!$C$4:$C$237,0))</f>
        <v>37020101000</v>
      </c>
      <c r="I3006" s="3" t="str">
        <f t="shared" si="231"/>
        <v>济南兖州光缆</v>
      </c>
      <c r="J3006" s="3" t="str">
        <f>INDEX(子缆名称!$B$4:$B$29,纤芯!M3006)</f>
        <v>B缆</v>
      </c>
      <c r="K3006" s="3">
        <v>19</v>
      </c>
      <c r="L3006" s="3">
        <f t="shared" si="232"/>
        <v>7</v>
      </c>
      <c r="M3006" s="3">
        <f t="shared" si="233"/>
        <v>2</v>
      </c>
      <c r="N3006" s="3" t="s">
        <v>47</v>
      </c>
      <c r="O3006" s="3">
        <f>COUNTIF([1]局站!$D$4:$D$172,"="&amp;N3006)</f>
        <v>1</v>
      </c>
      <c r="P3006" s="3">
        <v>0</v>
      </c>
      <c r="Q3006" s="3">
        <v>0</v>
      </c>
      <c r="R3006" s="3">
        <v>0</v>
      </c>
      <c r="S3006" s="3" t="s">
        <v>72</v>
      </c>
      <c r="T3006" s="3">
        <f>COUNTIF([1]局站!$D$4:$D$172,"="&amp;S3006)</f>
        <v>1</v>
      </c>
      <c r="U3006" s="3">
        <v>0</v>
      </c>
      <c r="V3006" s="3">
        <v>0</v>
      </c>
      <c r="W3006" s="3">
        <v>0</v>
      </c>
      <c r="X3006" s="3" t="s">
        <v>1215</v>
      </c>
      <c r="Y3006" s="3" t="s">
        <v>852</v>
      </c>
      <c r="Z3006" s="3" t="str">
        <f>INDEX(业务类型!$C$4:$C$8,MATCH(纤芯!Y3006,业务类型!$B$4:$B$8,0))</f>
        <v>TWO</v>
      </c>
      <c r="AA3006" s="3" t="s">
        <v>1006</v>
      </c>
    </row>
    <row r="3007" spans="1:27" ht="16.5" x14ac:dyDescent="0.2">
      <c r="A3007" s="3">
        <v>3004</v>
      </c>
      <c r="B3007" s="3">
        <f t="shared" si="234"/>
        <v>37020101020</v>
      </c>
      <c r="C3007" s="3" t="s">
        <v>1166</v>
      </c>
      <c r="D3007" s="3" t="s">
        <v>220</v>
      </c>
      <c r="E3007" s="3" t="str">
        <f>INDEX(光放段!$G$4:$G$237,MATCH(纤芯!G3007,光放段!$C$4:$C$237,0))</f>
        <v>山东二干|济南兖州光缆:济南四里村-泰安东岳大街</v>
      </c>
      <c r="F3007" s="3">
        <f>INDEX(光放段!$I$4:$I$237,MATCH(纤芯!H3007,光放段!$B$4:$B$237,0))</f>
        <v>37020100000</v>
      </c>
      <c r="G3007" s="3" t="str">
        <f t="shared" si="230"/>
        <v>山东二干|济南兖州光缆:济南四里村-泰安东岳大街</v>
      </c>
      <c r="H3007" s="3">
        <f>INDEX(光放段!$B$4:$B$237,MATCH(纤芯!G3007,光放段!$C$4:$C$237,0))</f>
        <v>37020101000</v>
      </c>
      <c r="I3007" s="3" t="str">
        <f t="shared" si="231"/>
        <v>济南兖州光缆</v>
      </c>
      <c r="J3007" s="3" t="str">
        <f>INDEX(子缆名称!$B$4:$B$29,纤芯!M3007)</f>
        <v>B缆</v>
      </c>
      <c r="K3007" s="3">
        <v>20</v>
      </c>
      <c r="L3007" s="3">
        <f t="shared" si="232"/>
        <v>8</v>
      </c>
      <c r="M3007" s="3">
        <f t="shared" si="233"/>
        <v>2</v>
      </c>
      <c r="N3007" s="3" t="s">
        <v>47</v>
      </c>
      <c r="O3007" s="3">
        <f>COUNTIF([1]局站!$D$4:$D$172,"="&amp;N3007)</f>
        <v>1</v>
      </c>
      <c r="P3007" s="3">
        <v>0</v>
      </c>
      <c r="Q3007" s="3">
        <v>0</v>
      </c>
      <c r="R3007" s="3">
        <v>0</v>
      </c>
      <c r="S3007" s="3" t="s">
        <v>72</v>
      </c>
      <c r="T3007" s="3">
        <f>COUNTIF([1]局站!$D$4:$D$172,"="&amp;S3007)</f>
        <v>1</v>
      </c>
      <c r="U3007" s="3">
        <v>0</v>
      </c>
      <c r="V3007" s="3">
        <v>0</v>
      </c>
      <c r="W3007" s="3">
        <v>0</v>
      </c>
      <c r="X3007" s="3" t="s">
        <v>1215</v>
      </c>
      <c r="Y3007" s="3" t="s">
        <v>852</v>
      </c>
      <c r="Z3007" s="3" t="str">
        <f>INDEX(业务类型!$C$4:$C$8,MATCH(纤芯!Y3007,业务类型!$B$4:$B$8,0))</f>
        <v>TWO</v>
      </c>
      <c r="AA3007" s="3" t="s">
        <v>1006</v>
      </c>
    </row>
    <row r="3008" spans="1:27" ht="16.5" x14ac:dyDescent="0.2">
      <c r="A3008" s="3">
        <v>3005</v>
      </c>
      <c r="B3008" s="3">
        <f t="shared" si="234"/>
        <v>37020101021</v>
      </c>
      <c r="C3008" s="3" t="s">
        <v>1166</v>
      </c>
      <c r="D3008" s="3" t="s">
        <v>220</v>
      </c>
      <c r="E3008" s="3" t="str">
        <f>INDEX(光放段!$G$4:$G$237,MATCH(纤芯!G3008,光放段!$C$4:$C$237,0))</f>
        <v>山东二干|济南兖州光缆:济南四里村-泰安东岳大街</v>
      </c>
      <c r="F3008" s="3">
        <f>INDEX(光放段!$I$4:$I$237,MATCH(纤芯!H3008,光放段!$B$4:$B$237,0))</f>
        <v>37020100000</v>
      </c>
      <c r="G3008" s="3" t="str">
        <f t="shared" si="230"/>
        <v>山东二干|济南兖州光缆:济南四里村-泰安东岳大街</v>
      </c>
      <c r="H3008" s="3">
        <f>INDEX(光放段!$B$4:$B$237,MATCH(纤芯!G3008,光放段!$C$4:$C$237,0))</f>
        <v>37020101000</v>
      </c>
      <c r="I3008" s="3" t="str">
        <f t="shared" si="231"/>
        <v>济南兖州光缆</v>
      </c>
      <c r="J3008" s="3" t="str">
        <f>INDEX(子缆名称!$B$4:$B$29,纤芯!M3008)</f>
        <v>B缆</v>
      </c>
      <c r="K3008" s="3">
        <v>21</v>
      </c>
      <c r="L3008" s="3">
        <f t="shared" si="232"/>
        <v>9</v>
      </c>
      <c r="M3008" s="3">
        <f t="shared" si="233"/>
        <v>2</v>
      </c>
      <c r="N3008" s="3" t="s">
        <v>47</v>
      </c>
      <c r="O3008" s="3">
        <f>COUNTIF([1]局站!$D$4:$D$172,"="&amp;N3008)</f>
        <v>1</v>
      </c>
      <c r="P3008" s="3">
        <v>0</v>
      </c>
      <c r="Q3008" s="3">
        <v>0</v>
      </c>
      <c r="R3008" s="3">
        <v>0</v>
      </c>
      <c r="S3008" s="3" t="s">
        <v>72</v>
      </c>
      <c r="T3008" s="3">
        <f>COUNTIF([1]局站!$D$4:$D$172,"="&amp;S3008)</f>
        <v>1</v>
      </c>
      <c r="U3008" s="3">
        <v>0</v>
      </c>
      <c r="V3008" s="3">
        <v>0</v>
      </c>
      <c r="W3008" s="3">
        <v>0</v>
      </c>
      <c r="X3008" s="3" t="s">
        <v>1215</v>
      </c>
      <c r="Y3008" s="3" t="s">
        <v>880</v>
      </c>
      <c r="Z3008" s="3" t="str">
        <f>INDEX(业务类型!$C$4:$C$8,MATCH(纤芯!Y3008,业务类型!$B$4:$B$8,0))</f>
        <v>IDLE</v>
      </c>
      <c r="AA3008" s="3"/>
    </row>
    <row r="3009" spans="1:27" ht="16.5" x14ac:dyDescent="0.2">
      <c r="A3009" s="3">
        <v>3006</v>
      </c>
      <c r="B3009" s="3">
        <f t="shared" si="234"/>
        <v>37020101022</v>
      </c>
      <c r="C3009" s="3" t="s">
        <v>1166</v>
      </c>
      <c r="D3009" s="3" t="s">
        <v>220</v>
      </c>
      <c r="E3009" s="3" t="str">
        <f>INDEX(光放段!$G$4:$G$237,MATCH(纤芯!G3009,光放段!$C$4:$C$237,0))</f>
        <v>山东二干|济南兖州光缆:济南四里村-泰安东岳大街</v>
      </c>
      <c r="F3009" s="3">
        <f>INDEX(光放段!$I$4:$I$237,MATCH(纤芯!H3009,光放段!$B$4:$B$237,0))</f>
        <v>37020100000</v>
      </c>
      <c r="G3009" s="3" t="str">
        <f t="shared" si="230"/>
        <v>山东二干|济南兖州光缆:济南四里村-泰安东岳大街</v>
      </c>
      <c r="H3009" s="3">
        <f>INDEX(光放段!$B$4:$B$237,MATCH(纤芯!G3009,光放段!$C$4:$C$237,0))</f>
        <v>37020101000</v>
      </c>
      <c r="I3009" s="3" t="str">
        <f t="shared" si="231"/>
        <v>济南兖州光缆</v>
      </c>
      <c r="J3009" s="3" t="str">
        <f>INDEX(子缆名称!$B$4:$B$29,纤芯!M3009)</f>
        <v>B缆</v>
      </c>
      <c r="K3009" s="3">
        <v>22</v>
      </c>
      <c r="L3009" s="3">
        <f t="shared" si="232"/>
        <v>10</v>
      </c>
      <c r="M3009" s="3">
        <f t="shared" si="233"/>
        <v>2</v>
      </c>
      <c r="N3009" s="3" t="s">
        <v>47</v>
      </c>
      <c r="O3009" s="3">
        <f>COUNTIF([1]局站!$D$4:$D$172,"="&amp;N3009)</f>
        <v>1</v>
      </c>
      <c r="P3009" s="3">
        <v>0</v>
      </c>
      <c r="Q3009" s="3">
        <v>0</v>
      </c>
      <c r="R3009" s="3">
        <v>0</v>
      </c>
      <c r="S3009" s="3" t="s">
        <v>72</v>
      </c>
      <c r="T3009" s="3">
        <f>COUNTIF([1]局站!$D$4:$D$172,"="&amp;S3009)</f>
        <v>1</v>
      </c>
      <c r="U3009" s="3">
        <v>0</v>
      </c>
      <c r="V3009" s="3">
        <v>0</v>
      </c>
      <c r="W3009" s="3">
        <v>0</v>
      </c>
      <c r="X3009" s="3" t="s">
        <v>1215</v>
      </c>
      <c r="Y3009" s="3" t="s">
        <v>880</v>
      </c>
      <c r="Z3009" s="3" t="str">
        <f>INDEX(业务类型!$C$4:$C$8,MATCH(纤芯!Y3009,业务类型!$B$4:$B$8,0))</f>
        <v>IDLE</v>
      </c>
      <c r="AA3009" s="3"/>
    </row>
    <row r="3010" spans="1:27" ht="16.5" x14ac:dyDescent="0.2">
      <c r="A3010" s="3">
        <v>3007</v>
      </c>
      <c r="B3010" s="3">
        <f t="shared" si="234"/>
        <v>37020101023</v>
      </c>
      <c r="C3010" s="3" t="s">
        <v>1166</v>
      </c>
      <c r="D3010" s="3" t="s">
        <v>220</v>
      </c>
      <c r="E3010" s="3" t="str">
        <f>INDEX(光放段!$G$4:$G$237,MATCH(纤芯!G3010,光放段!$C$4:$C$237,0))</f>
        <v>山东二干|济南兖州光缆:济南四里村-泰安东岳大街</v>
      </c>
      <c r="F3010" s="3">
        <f>INDEX(光放段!$I$4:$I$237,MATCH(纤芯!H3010,光放段!$B$4:$B$237,0))</f>
        <v>37020100000</v>
      </c>
      <c r="G3010" s="3" t="str">
        <f t="shared" si="230"/>
        <v>山东二干|济南兖州光缆:济南四里村-泰安东岳大街</v>
      </c>
      <c r="H3010" s="3">
        <f>INDEX(光放段!$B$4:$B$237,MATCH(纤芯!G3010,光放段!$C$4:$C$237,0))</f>
        <v>37020101000</v>
      </c>
      <c r="I3010" s="3" t="str">
        <f t="shared" si="231"/>
        <v>济南兖州光缆</v>
      </c>
      <c r="J3010" s="3" t="str">
        <f>INDEX(子缆名称!$B$4:$B$29,纤芯!M3010)</f>
        <v>B缆</v>
      </c>
      <c r="K3010" s="3">
        <v>23</v>
      </c>
      <c r="L3010" s="3">
        <f t="shared" si="232"/>
        <v>11</v>
      </c>
      <c r="M3010" s="3">
        <f t="shared" si="233"/>
        <v>2</v>
      </c>
      <c r="N3010" s="3" t="s">
        <v>47</v>
      </c>
      <c r="O3010" s="3">
        <f>COUNTIF([1]局站!$D$4:$D$172,"="&amp;N3010)</f>
        <v>1</v>
      </c>
      <c r="P3010" s="3">
        <v>0</v>
      </c>
      <c r="Q3010" s="3">
        <v>0</v>
      </c>
      <c r="R3010" s="3">
        <v>0</v>
      </c>
      <c r="S3010" s="3" t="s">
        <v>72</v>
      </c>
      <c r="T3010" s="3">
        <f>COUNTIF([1]局站!$D$4:$D$172,"="&amp;S3010)</f>
        <v>1</v>
      </c>
      <c r="U3010" s="3">
        <v>0</v>
      </c>
      <c r="V3010" s="3">
        <v>0</v>
      </c>
      <c r="W3010" s="3">
        <v>0</v>
      </c>
      <c r="X3010" s="3" t="s">
        <v>1215</v>
      </c>
      <c r="Y3010" s="3" t="s">
        <v>852</v>
      </c>
      <c r="Z3010" s="3" t="str">
        <f>INDEX(业务类型!$C$4:$C$8,MATCH(纤芯!Y3010,业务类型!$B$4:$B$8,0))</f>
        <v>TWO</v>
      </c>
      <c r="AA3010" s="3" t="s">
        <v>951</v>
      </c>
    </row>
    <row r="3011" spans="1:27" ht="16.5" x14ac:dyDescent="0.2">
      <c r="A3011" s="3">
        <v>3008</v>
      </c>
      <c r="B3011" s="3">
        <f t="shared" si="234"/>
        <v>37020101024</v>
      </c>
      <c r="C3011" s="3" t="s">
        <v>1166</v>
      </c>
      <c r="D3011" s="3" t="s">
        <v>220</v>
      </c>
      <c r="E3011" s="3" t="str">
        <f>INDEX(光放段!$G$4:$G$237,MATCH(纤芯!G3011,光放段!$C$4:$C$237,0))</f>
        <v>山东二干|济南兖州光缆:济南四里村-泰安东岳大街</v>
      </c>
      <c r="F3011" s="3">
        <f>INDEX(光放段!$I$4:$I$237,MATCH(纤芯!H3011,光放段!$B$4:$B$237,0))</f>
        <v>37020100000</v>
      </c>
      <c r="G3011" s="3" t="str">
        <f t="shared" si="230"/>
        <v>山东二干|济南兖州光缆:济南四里村-泰安东岳大街</v>
      </c>
      <c r="H3011" s="3">
        <f>INDEX(光放段!$B$4:$B$237,MATCH(纤芯!G3011,光放段!$C$4:$C$237,0))</f>
        <v>37020101000</v>
      </c>
      <c r="I3011" s="3" t="str">
        <f t="shared" si="231"/>
        <v>济南兖州光缆</v>
      </c>
      <c r="J3011" s="3" t="str">
        <f>INDEX(子缆名称!$B$4:$B$29,纤芯!M3011)</f>
        <v>B缆</v>
      </c>
      <c r="K3011" s="3">
        <v>24</v>
      </c>
      <c r="L3011" s="3">
        <f t="shared" si="232"/>
        <v>12</v>
      </c>
      <c r="M3011" s="3">
        <f t="shared" si="233"/>
        <v>2</v>
      </c>
      <c r="N3011" s="3" t="s">
        <v>47</v>
      </c>
      <c r="O3011" s="3">
        <f>COUNTIF([1]局站!$D$4:$D$172,"="&amp;N3011)</f>
        <v>1</v>
      </c>
      <c r="P3011" s="3">
        <v>0</v>
      </c>
      <c r="Q3011" s="3">
        <v>0</v>
      </c>
      <c r="R3011" s="3">
        <v>0</v>
      </c>
      <c r="S3011" s="3" t="s">
        <v>72</v>
      </c>
      <c r="T3011" s="3">
        <f>COUNTIF([1]局站!$D$4:$D$172,"="&amp;S3011)</f>
        <v>1</v>
      </c>
      <c r="U3011" s="3">
        <v>0</v>
      </c>
      <c r="V3011" s="3">
        <v>0</v>
      </c>
      <c r="W3011" s="3">
        <v>0</v>
      </c>
      <c r="X3011" s="3" t="s">
        <v>1215</v>
      </c>
      <c r="Y3011" s="3" t="s">
        <v>852</v>
      </c>
      <c r="Z3011" s="3" t="str">
        <f>INDEX(业务类型!$C$4:$C$8,MATCH(纤芯!Y3011,业务类型!$B$4:$B$8,0))</f>
        <v>TWO</v>
      </c>
      <c r="AA3011" s="3" t="s">
        <v>951</v>
      </c>
    </row>
    <row r="3012" spans="1:27" ht="16.5" x14ac:dyDescent="0.2">
      <c r="A3012" s="3">
        <v>3009</v>
      </c>
      <c r="B3012" s="3">
        <f t="shared" si="234"/>
        <v>37020101025</v>
      </c>
      <c r="C3012" s="3" t="s">
        <v>1166</v>
      </c>
      <c r="D3012" s="3" t="s">
        <v>220</v>
      </c>
      <c r="E3012" s="3" t="str">
        <f>INDEX(光放段!$G$4:$G$237,MATCH(纤芯!G3012,光放段!$C$4:$C$237,0))</f>
        <v>山东二干|济南兖州光缆:济南四里村-泰安东岳大街</v>
      </c>
      <c r="F3012" s="3">
        <f>INDEX(光放段!$I$4:$I$237,MATCH(纤芯!H3012,光放段!$B$4:$B$237,0))</f>
        <v>37020100000</v>
      </c>
      <c r="G3012" s="3" t="str">
        <f t="shared" si="230"/>
        <v>山东二干|济南兖州光缆:济南四里村-泰安东岳大街</v>
      </c>
      <c r="H3012" s="3">
        <f>INDEX(光放段!$B$4:$B$237,MATCH(纤芯!G3012,光放段!$C$4:$C$237,0))</f>
        <v>37020101000</v>
      </c>
      <c r="I3012" s="3" t="str">
        <f t="shared" si="231"/>
        <v>济南兖州光缆</v>
      </c>
      <c r="J3012" s="3" t="str">
        <f>INDEX(子缆名称!$B$4:$B$29,纤芯!M3012)</f>
        <v>C缆</v>
      </c>
      <c r="K3012" s="3">
        <v>25</v>
      </c>
      <c r="L3012" s="3">
        <f t="shared" si="232"/>
        <v>1</v>
      </c>
      <c r="M3012" s="3">
        <f t="shared" si="233"/>
        <v>3</v>
      </c>
      <c r="N3012" s="3" t="s">
        <v>47</v>
      </c>
      <c r="O3012" s="3">
        <f>COUNTIF([1]局站!$D$4:$D$172,"="&amp;N3012)</f>
        <v>1</v>
      </c>
      <c r="P3012" s="3">
        <v>0</v>
      </c>
      <c r="Q3012" s="3">
        <v>0</v>
      </c>
      <c r="R3012" s="3">
        <v>0</v>
      </c>
      <c r="S3012" s="3" t="s">
        <v>72</v>
      </c>
      <c r="T3012" s="3">
        <f>COUNTIF([1]局站!$D$4:$D$172,"="&amp;S3012)</f>
        <v>1</v>
      </c>
      <c r="U3012" s="3">
        <v>0</v>
      </c>
      <c r="V3012" s="3">
        <v>0</v>
      </c>
      <c r="W3012" s="3">
        <v>0</v>
      </c>
      <c r="X3012" s="3" t="s">
        <v>1215</v>
      </c>
      <c r="Y3012" s="3" t="s">
        <v>880</v>
      </c>
      <c r="Z3012" s="3" t="str">
        <f>INDEX(业务类型!$C$4:$C$8,MATCH(纤芯!Y3012,业务类型!$B$4:$B$8,0))</f>
        <v>IDLE</v>
      </c>
      <c r="AA3012" s="3"/>
    </row>
    <row r="3013" spans="1:27" ht="16.5" x14ac:dyDescent="0.2">
      <c r="A3013" s="3">
        <v>3010</v>
      </c>
      <c r="B3013" s="3">
        <f t="shared" si="234"/>
        <v>37020101026</v>
      </c>
      <c r="C3013" s="3" t="s">
        <v>1166</v>
      </c>
      <c r="D3013" s="3" t="s">
        <v>220</v>
      </c>
      <c r="E3013" s="3" t="str">
        <f>INDEX(光放段!$G$4:$G$237,MATCH(纤芯!G3013,光放段!$C$4:$C$237,0))</f>
        <v>山东二干|济南兖州光缆:济南四里村-泰安东岳大街</v>
      </c>
      <c r="F3013" s="3">
        <f>INDEX(光放段!$I$4:$I$237,MATCH(纤芯!H3013,光放段!$B$4:$B$237,0))</f>
        <v>37020100000</v>
      </c>
      <c r="G3013" s="3" t="str">
        <f t="shared" ref="G3013:G3076" si="235">C3013&amp;"|"&amp;D3013&amp;":"&amp;N3013&amp;"-"&amp;S3013</f>
        <v>山东二干|济南兖州光缆:济南四里村-泰安东岳大街</v>
      </c>
      <c r="H3013" s="3">
        <f>INDEX(光放段!$B$4:$B$237,MATCH(纤芯!G3013,光放段!$C$4:$C$237,0))</f>
        <v>37020101000</v>
      </c>
      <c r="I3013" s="3" t="str">
        <f t="shared" ref="I3013:I3076" si="236">D3013</f>
        <v>济南兖州光缆</v>
      </c>
      <c r="J3013" s="3" t="str">
        <f>INDEX(子缆名称!$B$4:$B$29,纤芯!M3013)</f>
        <v>C缆</v>
      </c>
      <c r="K3013" s="3">
        <v>26</v>
      </c>
      <c r="L3013" s="3">
        <f t="shared" ref="L3013:L3076" si="237">MOD(K3013-1,12)+1</f>
        <v>2</v>
      </c>
      <c r="M3013" s="3">
        <f t="shared" ref="M3013:M3076" si="238">INT((K3013-1)/12)+1</f>
        <v>3</v>
      </c>
      <c r="N3013" s="3" t="s">
        <v>47</v>
      </c>
      <c r="O3013" s="3">
        <f>COUNTIF([1]局站!$D$4:$D$172,"="&amp;N3013)</f>
        <v>1</v>
      </c>
      <c r="P3013" s="3">
        <v>0</v>
      </c>
      <c r="Q3013" s="3">
        <v>0</v>
      </c>
      <c r="R3013" s="3">
        <v>0</v>
      </c>
      <c r="S3013" s="3" t="s">
        <v>72</v>
      </c>
      <c r="T3013" s="3">
        <f>COUNTIF([1]局站!$D$4:$D$172,"="&amp;S3013)</f>
        <v>1</v>
      </c>
      <c r="U3013" s="3">
        <v>0</v>
      </c>
      <c r="V3013" s="3">
        <v>0</v>
      </c>
      <c r="W3013" s="3">
        <v>0</v>
      </c>
      <c r="X3013" s="3" t="s">
        <v>1215</v>
      </c>
      <c r="Y3013" s="3" t="s">
        <v>880</v>
      </c>
      <c r="Z3013" s="3" t="str">
        <f>INDEX(业务类型!$C$4:$C$8,MATCH(纤芯!Y3013,业务类型!$B$4:$B$8,0))</f>
        <v>IDLE</v>
      </c>
      <c r="AA3013" s="3"/>
    </row>
    <row r="3014" spans="1:27" ht="16.5" x14ac:dyDescent="0.2">
      <c r="A3014" s="3">
        <v>3011</v>
      </c>
      <c r="B3014" s="3">
        <f t="shared" si="234"/>
        <v>37020101027</v>
      </c>
      <c r="C3014" s="3" t="s">
        <v>1166</v>
      </c>
      <c r="D3014" s="3" t="s">
        <v>220</v>
      </c>
      <c r="E3014" s="3" t="str">
        <f>INDEX(光放段!$G$4:$G$237,MATCH(纤芯!G3014,光放段!$C$4:$C$237,0))</f>
        <v>山东二干|济南兖州光缆:济南四里村-泰安东岳大街</v>
      </c>
      <c r="F3014" s="3">
        <f>INDEX(光放段!$I$4:$I$237,MATCH(纤芯!H3014,光放段!$B$4:$B$237,0))</f>
        <v>37020100000</v>
      </c>
      <c r="G3014" s="3" t="str">
        <f t="shared" si="235"/>
        <v>山东二干|济南兖州光缆:济南四里村-泰安东岳大街</v>
      </c>
      <c r="H3014" s="3">
        <f>INDEX(光放段!$B$4:$B$237,MATCH(纤芯!G3014,光放段!$C$4:$C$237,0))</f>
        <v>37020101000</v>
      </c>
      <c r="I3014" s="3" t="str">
        <f t="shared" si="236"/>
        <v>济南兖州光缆</v>
      </c>
      <c r="J3014" s="3" t="str">
        <f>INDEX(子缆名称!$B$4:$B$29,纤芯!M3014)</f>
        <v>C缆</v>
      </c>
      <c r="K3014" s="3">
        <v>27</v>
      </c>
      <c r="L3014" s="3">
        <f t="shared" si="237"/>
        <v>3</v>
      </c>
      <c r="M3014" s="3">
        <f t="shared" si="238"/>
        <v>3</v>
      </c>
      <c r="N3014" s="3" t="s">
        <v>47</v>
      </c>
      <c r="O3014" s="3">
        <f>COUNTIF([1]局站!$D$4:$D$172,"="&amp;N3014)</f>
        <v>1</v>
      </c>
      <c r="P3014" s="3">
        <v>0</v>
      </c>
      <c r="Q3014" s="3">
        <v>0</v>
      </c>
      <c r="R3014" s="3">
        <v>0</v>
      </c>
      <c r="S3014" s="3" t="s">
        <v>72</v>
      </c>
      <c r="T3014" s="3">
        <f>COUNTIF([1]局站!$D$4:$D$172,"="&amp;S3014)</f>
        <v>1</v>
      </c>
      <c r="U3014" s="3">
        <v>0</v>
      </c>
      <c r="V3014" s="3">
        <v>0</v>
      </c>
      <c r="W3014" s="3">
        <v>0</v>
      </c>
      <c r="X3014" s="3" t="s">
        <v>1215</v>
      </c>
      <c r="Y3014" s="3" t="s">
        <v>852</v>
      </c>
      <c r="Z3014" s="3" t="str">
        <f>INDEX(业务类型!$C$4:$C$8,MATCH(纤芯!Y3014,业务类型!$B$4:$B$8,0))</f>
        <v>TWO</v>
      </c>
      <c r="AA3014" s="3" t="s">
        <v>891</v>
      </c>
    </row>
    <row r="3015" spans="1:27" ht="16.5" x14ac:dyDescent="0.2">
      <c r="A3015" s="3">
        <v>3012</v>
      </c>
      <c r="B3015" s="3">
        <f t="shared" si="234"/>
        <v>37020101028</v>
      </c>
      <c r="C3015" s="3" t="s">
        <v>1166</v>
      </c>
      <c r="D3015" s="3" t="s">
        <v>220</v>
      </c>
      <c r="E3015" s="3" t="str">
        <f>INDEX(光放段!$G$4:$G$237,MATCH(纤芯!G3015,光放段!$C$4:$C$237,0))</f>
        <v>山东二干|济南兖州光缆:济南四里村-泰安东岳大街</v>
      </c>
      <c r="F3015" s="3">
        <f>INDEX(光放段!$I$4:$I$237,MATCH(纤芯!H3015,光放段!$B$4:$B$237,0))</f>
        <v>37020100000</v>
      </c>
      <c r="G3015" s="3" t="str">
        <f t="shared" si="235"/>
        <v>山东二干|济南兖州光缆:济南四里村-泰安东岳大街</v>
      </c>
      <c r="H3015" s="3">
        <f>INDEX(光放段!$B$4:$B$237,MATCH(纤芯!G3015,光放段!$C$4:$C$237,0))</f>
        <v>37020101000</v>
      </c>
      <c r="I3015" s="3" t="str">
        <f t="shared" si="236"/>
        <v>济南兖州光缆</v>
      </c>
      <c r="J3015" s="3" t="str">
        <f>INDEX(子缆名称!$B$4:$B$29,纤芯!M3015)</f>
        <v>C缆</v>
      </c>
      <c r="K3015" s="3">
        <v>28</v>
      </c>
      <c r="L3015" s="3">
        <f t="shared" si="237"/>
        <v>4</v>
      </c>
      <c r="M3015" s="3">
        <f t="shared" si="238"/>
        <v>3</v>
      </c>
      <c r="N3015" s="3" t="s">
        <v>47</v>
      </c>
      <c r="O3015" s="3">
        <f>COUNTIF([1]局站!$D$4:$D$172,"="&amp;N3015)</f>
        <v>1</v>
      </c>
      <c r="P3015" s="3">
        <v>0</v>
      </c>
      <c r="Q3015" s="3">
        <v>0</v>
      </c>
      <c r="R3015" s="3">
        <v>0</v>
      </c>
      <c r="S3015" s="3" t="s">
        <v>72</v>
      </c>
      <c r="T3015" s="3">
        <f>COUNTIF([1]局站!$D$4:$D$172,"="&amp;S3015)</f>
        <v>1</v>
      </c>
      <c r="U3015" s="3">
        <v>0</v>
      </c>
      <c r="V3015" s="3">
        <v>0</v>
      </c>
      <c r="W3015" s="3">
        <v>0</v>
      </c>
      <c r="X3015" s="3" t="s">
        <v>1215</v>
      </c>
      <c r="Y3015" s="3" t="s">
        <v>880</v>
      </c>
      <c r="Z3015" s="3" t="str">
        <f>INDEX(业务类型!$C$4:$C$8,MATCH(纤芯!Y3015,业务类型!$B$4:$B$8,0))</f>
        <v>IDLE</v>
      </c>
      <c r="AA3015" s="3"/>
    </row>
    <row r="3016" spans="1:27" ht="16.5" x14ac:dyDescent="0.2">
      <c r="A3016" s="3">
        <v>3013</v>
      </c>
      <c r="B3016" s="3">
        <f t="shared" si="234"/>
        <v>37020101029</v>
      </c>
      <c r="C3016" s="3" t="s">
        <v>1166</v>
      </c>
      <c r="D3016" s="3" t="s">
        <v>220</v>
      </c>
      <c r="E3016" s="3" t="str">
        <f>INDEX(光放段!$G$4:$G$237,MATCH(纤芯!G3016,光放段!$C$4:$C$237,0))</f>
        <v>山东二干|济南兖州光缆:济南四里村-泰安东岳大街</v>
      </c>
      <c r="F3016" s="3">
        <f>INDEX(光放段!$I$4:$I$237,MATCH(纤芯!H3016,光放段!$B$4:$B$237,0))</f>
        <v>37020100000</v>
      </c>
      <c r="G3016" s="3" t="str">
        <f t="shared" si="235"/>
        <v>山东二干|济南兖州光缆:济南四里村-泰安东岳大街</v>
      </c>
      <c r="H3016" s="3">
        <f>INDEX(光放段!$B$4:$B$237,MATCH(纤芯!G3016,光放段!$C$4:$C$237,0))</f>
        <v>37020101000</v>
      </c>
      <c r="I3016" s="3" t="str">
        <f t="shared" si="236"/>
        <v>济南兖州光缆</v>
      </c>
      <c r="J3016" s="3" t="str">
        <f>INDEX(子缆名称!$B$4:$B$29,纤芯!M3016)</f>
        <v>C缆</v>
      </c>
      <c r="K3016" s="3">
        <v>29</v>
      </c>
      <c r="L3016" s="3">
        <f t="shared" si="237"/>
        <v>5</v>
      </c>
      <c r="M3016" s="3">
        <f t="shared" si="238"/>
        <v>3</v>
      </c>
      <c r="N3016" s="3" t="s">
        <v>47</v>
      </c>
      <c r="O3016" s="3">
        <f>COUNTIF([1]局站!$D$4:$D$172,"="&amp;N3016)</f>
        <v>1</v>
      </c>
      <c r="P3016" s="3">
        <v>0</v>
      </c>
      <c r="Q3016" s="3">
        <v>0</v>
      </c>
      <c r="R3016" s="3">
        <v>0</v>
      </c>
      <c r="S3016" s="3" t="s">
        <v>72</v>
      </c>
      <c r="T3016" s="3">
        <f>COUNTIF([1]局站!$D$4:$D$172,"="&amp;S3016)</f>
        <v>1</v>
      </c>
      <c r="U3016" s="3">
        <v>0</v>
      </c>
      <c r="V3016" s="3">
        <v>0</v>
      </c>
      <c r="W3016" s="3">
        <v>0</v>
      </c>
      <c r="X3016" s="3" t="s">
        <v>1215</v>
      </c>
      <c r="Y3016" s="3" t="s">
        <v>880</v>
      </c>
      <c r="Z3016" s="3" t="str">
        <f>INDEX(业务类型!$C$4:$C$8,MATCH(纤芯!Y3016,业务类型!$B$4:$B$8,0))</f>
        <v>IDLE</v>
      </c>
      <c r="AA3016" s="3"/>
    </row>
    <row r="3017" spans="1:27" ht="16.5" x14ac:dyDescent="0.2">
      <c r="A3017" s="3">
        <v>3014</v>
      </c>
      <c r="B3017" s="3">
        <f t="shared" si="234"/>
        <v>37020101030</v>
      </c>
      <c r="C3017" s="3" t="s">
        <v>1166</v>
      </c>
      <c r="D3017" s="3" t="s">
        <v>220</v>
      </c>
      <c r="E3017" s="3" t="str">
        <f>INDEX(光放段!$G$4:$G$237,MATCH(纤芯!G3017,光放段!$C$4:$C$237,0))</f>
        <v>山东二干|济南兖州光缆:济南四里村-泰安东岳大街</v>
      </c>
      <c r="F3017" s="3">
        <f>INDEX(光放段!$I$4:$I$237,MATCH(纤芯!H3017,光放段!$B$4:$B$237,0))</f>
        <v>37020100000</v>
      </c>
      <c r="G3017" s="3" t="str">
        <f t="shared" si="235"/>
        <v>山东二干|济南兖州光缆:济南四里村-泰安东岳大街</v>
      </c>
      <c r="H3017" s="3">
        <f>INDEX(光放段!$B$4:$B$237,MATCH(纤芯!G3017,光放段!$C$4:$C$237,0))</f>
        <v>37020101000</v>
      </c>
      <c r="I3017" s="3" t="str">
        <f t="shared" si="236"/>
        <v>济南兖州光缆</v>
      </c>
      <c r="J3017" s="3" t="str">
        <f>INDEX(子缆名称!$B$4:$B$29,纤芯!M3017)</f>
        <v>C缆</v>
      </c>
      <c r="K3017" s="3">
        <v>30</v>
      </c>
      <c r="L3017" s="3">
        <f t="shared" si="237"/>
        <v>6</v>
      </c>
      <c r="M3017" s="3">
        <f t="shared" si="238"/>
        <v>3</v>
      </c>
      <c r="N3017" s="3" t="s">
        <v>47</v>
      </c>
      <c r="O3017" s="3">
        <f>COUNTIF([1]局站!$D$4:$D$172,"="&amp;N3017)</f>
        <v>1</v>
      </c>
      <c r="P3017" s="3">
        <v>0</v>
      </c>
      <c r="Q3017" s="3">
        <v>0</v>
      </c>
      <c r="R3017" s="3">
        <v>0</v>
      </c>
      <c r="S3017" s="3" t="s">
        <v>72</v>
      </c>
      <c r="T3017" s="3">
        <f>COUNTIF([1]局站!$D$4:$D$172,"="&amp;S3017)</f>
        <v>1</v>
      </c>
      <c r="U3017" s="3">
        <v>0</v>
      </c>
      <c r="V3017" s="3">
        <v>0</v>
      </c>
      <c r="W3017" s="3">
        <v>0</v>
      </c>
      <c r="X3017" s="3" t="s">
        <v>1215</v>
      </c>
      <c r="Y3017" s="3" t="s">
        <v>852</v>
      </c>
      <c r="Z3017" s="3" t="str">
        <f>INDEX(业务类型!$C$4:$C$8,MATCH(纤芯!Y3017,业务类型!$B$4:$B$8,0))</f>
        <v>TWO</v>
      </c>
      <c r="AA3017" s="3" t="s">
        <v>891</v>
      </c>
    </row>
    <row r="3018" spans="1:27" ht="16.5" x14ac:dyDescent="0.2">
      <c r="A3018" s="3">
        <v>3015</v>
      </c>
      <c r="B3018" s="3">
        <f t="shared" si="234"/>
        <v>37020101031</v>
      </c>
      <c r="C3018" s="3" t="s">
        <v>1166</v>
      </c>
      <c r="D3018" s="3" t="s">
        <v>220</v>
      </c>
      <c r="E3018" s="3" t="str">
        <f>INDEX(光放段!$G$4:$G$237,MATCH(纤芯!G3018,光放段!$C$4:$C$237,0))</f>
        <v>山东二干|济南兖州光缆:济南四里村-泰安东岳大街</v>
      </c>
      <c r="F3018" s="3">
        <f>INDEX(光放段!$I$4:$I$237,MATCH(纤芯!H3018,光放段!$B$4:$B$237,0))</f>
        <v>37020100000</v>
      </c>
      <c r="G3018" s="3" t="str">
        <f t="shared" si="235"/>
        <v>山东二干|济南兖州光缆:济南四里村-泰安东岳大街</v>
      </c>
      <c r="H3018" s="3">
        <f>INDEX(光放段!$B$4:$B$237,MATCH(纤芯!G3018,光放段!$C$4:$C$237,0))</f>
        <v>37020101000</v>
      </c>
      <c r="I3018" s="3" t="str">
        <f t="shared" si="236"/>
        <v>济南兖州光缆</v>
      </c>
      <c r="J3018" s="3" t="str">
        <f>INDEX(子缆名称!$B$4:$B$29,纤芯!M3018)</f>
        <v>C缆</v>
      </c>
      <c r="K3018" s="3">
        <v>31</v>
      </c>
      <c r="L3018" s="3">
        <f t="shared" si="237"/>
        <v>7</v>
      </c>
      <c r="M3018" s="3">
        <f t="shared" si="238"/>
        <v>3</v>
      </c>
      <c r="N3018" s="3" t="s">
        <v>47</v>
      </c>
      <c r="O3018" s="3">
        <f>COUNTIF([1]局站!$D$4:$D$172,"="&amp;N3018)</f>
        <v>1</v>
      </c>
      <c r="P3018" s="3">
        <v>0</v>
      </c>
      <c r="Q3018" s="3">
        <v>0</v>
      </c>
      <c r="R3018" s="3">
        <v>0</v>
      </c>
      <c r="S3018" s="3" t="s">
        <v>72</v>
      </c>
      <c r="T3018" s="3">
        <f>COUNTIF([1]局站!$D$4:$D$172,"="&amp;S3018)</f>
        <v>1</v>
      </c>
      <c r="U3018" s="3">
        <v>0</v>
      </c>
      <c r="V3018" s="3">
        <v>0</v>
      </c>
      <c r="W3018" s="3">
        <v>0</v>
      </c>
      <c r="X3018" s="3" t="s">
        <v>1215</v>
      </c>
      <c r="Y3018" s="3" t="s">
        <v>852</v>
      </c>
      <c r="Z3018" s="3" t="str">
        <f>INDEX(业务类型!$C$4:$C$8,MATCH(纤芯!Y3018,业务类型!$B$4:$B$8,0))</f>
        <v>TWO</v>
      </c>
      <c r="AA3018" s="3" t="s">
        <v>1006</v>
      </c>
    </row>
    <row r="3019" spans="1:27" ht="16.5" x14ac:dyDescent="0.2">
      <c r="A3019" s="3">
        <v>3016</v>
      </c>
      <c r="B3019" s="3">
        <f t="shared" si="234"/>
        <v>37020101032</v>
      </c>
      <c r="C3019" s="3" t="s">
        <v>1166</v>
      </c>
      <c r="D3019" s="3" t="s">
        <v>220</v>
      </c>
      <c r="E3019" s="3" t="str">
        <f>INDEX(光放段!$G$4:$G$237,MATCH(纤芯!G3019,光放段!$C$4:$C$237,0))</f>
        <v>山东二干|济南兖州光缆:济南四里村-泰安东岳大街</v>
      </c>
      <c r="F3019" s="3">
        <f>INDEX(光放段!$I$4:$I$237,MATCH(纤芯!H3019,光放段!$B$4:$B$237,0))</f>
        <v>37020100000</v>
      </c>
      <c r="G3019" s="3" t="str">
        <f t="shared" si="235"/>
        <v>山东二干|济南兖州光缆:济南四里村-泰安东岳大街</v>
      </c>
      <c r="H3019" s="3">
        <f>INDEX(光放段!$B$4:$B$237,MATCH(纤芯!G3019,光放段!$C$4:$C$237,0))</f>
        <v>37020101000</v>
      </c>
      <c r="I3019" s="3" t="str">
        <f t="shared" si="236"/>
        <v>济南兖州光缆</v>
      </c>
      <c r="J3019" s="3" t="str">
        <f>INDEX(子缆名称!$B$4:$B$29,纤芯!M3019)</f>
        <v>C缆</v>
      </c>
      <c r="K3019" s="3">
        <v>32</v>
      </c>
      <c r="L3019" s="3">
        <f t="shared" si="237"/>
        <v>8</v>
      </c>
      <c r="M3019" s="3">
        <f t="shared" si="238"/>
        <v>3</v>
      </c>
      <c r="N3019" s="3" t="s">
        <v>47</v>
      </c>
      <c r="O3019" s="3">
        <f>COUNTIF([1]局站!$D$4:$D$172,"="&amp;N3019)</f>
        <v>1</v>
      </c>
      <c r="P3019" s="3">
        <v>0</v>
      </c>
      <c r="Q3019" s="3">
        <v>0</v>
      </c>
      <c r="R3019" s="3">
        <v>0</v>
      </c>
      <c r="S3019" s="3" t="s">
        <v>72</v>
      </c>
      <c r="T3019" s="3">
        <f>COUNTIF([1]局站!$D$4:$D$172,"="&amp;S3019)</f>
        <v>1</v>
      </c>
      <c r="U3019" s="3">
        <v>0</v>
      </c>
      <c r="V3019" s="3">
        <v>0</v>
      </c>
      <c r="W3019" s="3">
        <v>0</v>
      </c>
      <c r="X3019" s="3" t="s">
        <v>1215</v>
      </c>
      <c r="Y3019" s="3" t="s">
        <v>852</v>
      </c>
      <c r="Z3019" s="3" t="str">
        <f>INDEX(业务类型!$C$4:$C$8,MATCH(纤芯!Y3019,业务类型!$B$4:$B$8,0))</f>
        <v>TWO</v>
      </c>
      <c r="AA3019" s="3" t="s">
        <v>926</v>
      </c>
    </row>
    <row r="3020" spans="1:27" ht="16.5" x14ac:dyDescent="0.2">
      <c r="A3020" s="3">
        <v>3017</v>
      </c>
      <c r="B3020" s="3">
        <f t="shared" si="234"/>
        <v>37020101033</v>
      </c>
      <c r="C3020" s="3" t="s">
        <v>1166</v>
      </c>
      <c r="D3020" s="3" t="s">
        <v>220</v>
      </c>
      <c r="E3020" s="3" t="str">
        <f>INDEX(光放段!$G$4:$G$237,MATCH(纤芯!G3020,光放段!$C$4:$C$237,0))</f>
        <v>山东二干|济南兖州光缆:济南四里村-泰安东岳大街</v>
      </c>
      <c r="F3020" s="3">
        <f>INDEX(光放段!$I$4:$I$237,MATCH(纤芯!H3020,光放段!$B$4:$B$237,0))</f>
        <v>37020100000</v>
      </c>
      <c r="G3020" s="3" t="str">
        <f t="shared" si="235"/>
        <v>山东二干|济南兖州光缆:济南四里村-泰安东岳大街</v>
      </c>
      <c r="H3020" s="3">
        <f>INDEX(光放段!$B$4:$B$237,MATCH(纤芯!G3020,光放段!$C$4:$C$237,0))</f>
        <v>37020101000</v>
      </c>
      <c r="I3020" s="3" t="str">
        <f t="shared" si="236"/>
        <v>济南兖州光缆</v>
      </c>
      <c r="J3020" s="3" t="str">
        <f>INDEX(子缆名称!$B$4:$B$29,纤芯!M3020)</f>
        <v>C缆</v>
      </c>
      <c r="K3020" s="3">
        <v>33</v>
      </c>
      <c r="L3020" s="3">
        <f t="shared" si="237"/>
        <v>9</v>
      </c>
      <c r="M3020" s="3">
        <f t="shared" si="238"/>
        <v>3</v>
      </c>
      <c r="N3020" s="3" t="s">
        <v>47</v>
      </c>
      <c r="O3020" s="3">
        <f>COUNTIF([1]局站!$D$4:$D$172,"="&amp;N3020)</f>
        <v>1</v>
      </c>
      <c r="P3020" s="3">
        <v>0</v>
      </c>
      <c r="Q3020" s="3">
        <v>0</v>
      </c>
      <c r="R3020" s="3">
        <v>0</v>
      </c>
      <c r="S3020" s="3" t="s">
        <v>72</v>
      </c>
      <c r="T3020" s="3">
        <f>COUNTIF([1]局站!$D$4:$D$172,"="&amp;S3020)</f>
        <v>1</v>
      </c>
      <c r="U3020" s="3">
        <v>0</v>
      </c>
      <c r="V3020" s="3">
        <v>0</v>
      </c>
      <c r="W3020" s="3">
        <v>0</v>
      </c>
      <c r="X3020" s="3" t="s">
        <v>1215</v>
      </c>
      <c r="Y3020" s="3" t="s">
        <v>852</v>
      </c>
      <c r="Z3020" s="3" t="str">
        <f>INDEX(业务类型!$C$4:$C$8,MATCH(纤芯!Y3020,业务类型!$B$4:$B$8,0))</f>
        <v>TWO</v>
      </c>
      <c r="AA3020" s="3" t="s">
        <v>926</v>
      </c>
    </row>
    <row r="3021" spans="1:27" ht="16.5" x14ac:dyDescent="0.2">
      <c r="A3021" s="3">
        <v>3018</v>
      </c>
      <c r="B3021" s="3">
        <f t="shared" si="234"/>
        <v>37020101034</v>
      </c>
      <c r="C3021" s="3" t="s">
        <v>1166</v>
      </c>
      <c r="D3021" s="3" t="s">
        <v>220</v>
      </c>
      <c r="E3021" s="3" t="str">
        <f>INDEX(光放段!$G$4:$G$237,MATCH(纤芯!G3021,光放段!$C$4:$C$237,0))</f>
        <v>山东二干|济南兖州光缆:济南四里村-泰安东岳大街</v>
      </c>
      <c r="F3021" s="3">
        <f>INDEX(光放段!$I$4:$I$237,MATCH(纤芯!H3021,光放段!$B$4:$B$237,0))</f>
        <v>37020100000</v>
      </c>
      <c r="G3021" s="3" t="str">
        <f t="shared" si="235"/>
        <v>山东二干|济南兖州光缆:济南四里村-泰安东岳大街</v>
      </c>
      <c r="H3021" s="3">
        <f>INDEX(光放段!$B$4:$B$237,MATCH(纤芯!G3021,光放段!$C$4:$C$237,0))</f>
        <v>37020101000</v>
      </c>
      <c r="I3021" s="3" t="str">
        <f t="shared" si="236"/>
        <v>济南兖州光缆</v>
      </c>
      <c r="J3021" s="3" t="str">
        <f>INDEX(子缆名称!$B$4:$B$29,纤芯!M3021)</f>
        <v>C缆</v>
      </c>
      <c r="K3021" s="3">
        <v>34</v>
      </c>
      <c r="L3021" s="3">
        <f t="shared" si="237"/>
        <v>10</v>
      </c>
      <c r="M3021" s="3">
        <f t="shared" si="238"/>
        <v>3</v>
      </c>
      <c r="N3021" s="3" t="s">
        <v>47</v>
      </c>
      <c r="O3021" s="3">
        <f>COUNTIF([1]局站!$D$4:$D$172,"="&amp;N3021)</f>
        <v>1</v>
      </c>
      <c r="P3021" s="3">
        <v>0</v>
      </c>
      <c r="Q3021" s="3">
        <v>0</v>
      </c>
      <c r="R3021" s="3">
        <v>0</v>
      </c>
      <c r="S3021" s="3" t="s">
        <v>72</v>
      </c>
      <c r="T3021" s="3">
        <f>COUNTIF([1]局站!$D$4:$D$172,"="&amp;S3021)</f>
        <v>1</v>
      </c>
      <c r="U3021" s="3">
        <v>0</v>
      </c>
      <c r="V3021" s="3">
        <v>0</v>
      </c>
      <c r="W3021" s="3">
        <v>0</v>
      </c>
      <c r="X3021" s="3" t="s">
        <v>1215</v>
      </c>
      <c r="Y3021" s="3" t="s">
        <v>880</v>
      </c>
      <c r="Z3021" s="3" t="str">
        <f>INDEX(业务类型!$C$4:$C$8,MATCH(纤芯!Y3021,业务类型!$B$4:$B$8,0))</f>
        <v>IDLE</v>
      </c>
      <c r="AA3021" s="3"/>
    </row>
    <row r="3022" spans="1:27" ht="16.5" x14ac:dyDescent="0.2">
      <c r="A3022" s="3">
        <v>3019</v>
      </c>
      <c r="B3022" s="3">
        <f t="shared" si="234"/>
        <v>37020101035</v>
      </c>
      <c r="C3022" s="3" t="s">
        <v>1166</v>
      </c>
      <c r="D3022" s="3" t="s">
        <v>220</v>
      </c>
      <c r="E3022" s="3" t="str">
        <f>INDEX(光放段!$G$4:$G$237,MATCH(纤芯!G3022,光放段!$C$4:$C$237,0))</f>
        <v>山东二干|济南兖州光缆:济南四里村-泰安东岳大街</v>
      </c>
      <c r="F3022" s="3">
        <f>INDEX(光放段!$I$4:$I$237,MATCH(纤芯!H3022,光放段!$B$4:$B$237,0))</f>
        <v>37020100000</v>
      </c>
      <c r="G3022" s="3" t="str">
        <f t="shared" si="235"/>
        <v>山东二干|济南兖州光缆:济南四里村-泰安东岳大街</v>
      </c>
      <c r="H3022" s="3">
        <f>INDEX(光放段!$B$4:$B$237,MATCH(纤芯!G3022,光放段!$C$4:$C$237,0))</f>
        <v>37020101000</v>
      </c>
      <c r="I3022" s="3" t="str">
        <f t="shared" si="236"/>
        <v>济南兖州光缆</v>
      </c>
      <c r="J3022" s="3" t="str">
        <f>INDEX(子缆名称!$B$4:$B$29,纤芯!M3022)</f>
        <v>C缆</v>
      </c>
      <c r="K3022" s="3">
        <v>35</v>
      </c>
      <c r="L3022" s="3">
        <f t="shared" si="237"/>
        <v>11</v>
      </c>
      <c r="M3022" s="3">
        <f t="shared" si="238"/>
        <v>3</v>
      </c>
      <c r="N3022" s="3" t="s">
        <v>47</v>
      </c>
      <c r="O3022" s="3">
        <f>COUNTIF([1]局站!$D$4:$D$172,"="&amp;N3022)</f>
        <v>1</v>
      </c>
      <c r="P3022" s="3">
        <v>0</v>
      </c>
      <c r="Q3022" s="3">
        <v>0</v>
      </c>
      <c r="R3022" s="3">
        <v>0</v>
      </c>
      <c r="S3022" s="3" t="s">
        <v>72</v>
      </c>
      <c r="T3022" s="3">
        <f>COUNTIF([1]局站!$D$4:$D$172,"="&amp;S3022)</f>
        <v>1</v>
      </c>
      <c r="U3022" s="3">
        <v>0</v>
      </c>
      <c r="V3022" s="3">
        <v>0</v>
      </c>
      <c r="W3022" s="3">
        <v>0</v>
      </c>
      <c r="X3022" s="3" t="s">
        <v>1215</v>
      </c>
      <c r="Y3022" s="3" t="s">
        <v>880</v>
      </c>
      <c r="Z3022" s="3" t="str">
        <f>INDEX(业务类型!$C$4:$C$8,MATCH(纤芯!Y3022,业务类型!$B$4:$B$8,0))</f>
        <v>IDLE</v>
      </c>
      <c r="AA3022" s="3"/>
    </row>
    <row r="3023" spans="1:27" ht="16.5" x14ac:dyDescent="0.2">
      <c r="A3023" s="3">
        <v>3020</v>
      </c>
      <c r="B3023" s="3">
        <f t="shared" si="234"/>
        <v>37020101036</v>
      </c>
      <c r="C3023" s="3" t="s">
        <v>1166</v>
      </c>
      <c r="D3023" s="3" t="s">
        <v>220</v>
      </c>
      <c r="E3023" s="3" t="str">
        <f>INDEX(光放段!$G$4:$G$237,MATCH(纤芯!G3023,光放段!$C$4:$C$237,0))</f>
        <v>山东二干|济南兖州光缆:济南四里村-泰安东岳大街</v>
      </c>
      <c r="F3023" s="3">
        <f>INDEX(光放段!$I$4:$I$237,MATCH(纤芯!H3023,光放段!$B$4:$B$237,0))</f>
        <v>37020100000</v>
      </c>
      <c r="G3023" s="3" t="str">
        <f t="shared" si="235"/>
        <v>山东二干|济南兖州光缆:济南四里村-泰安东岳大街</v>
      </c>
      <c r="H3023" s="3">
        <f>INDEX(光放段!$B$4:$B$237,MATCH(纤芯!G3023,光放段!$C$4:$C$237,0))</f>
        <v>37020101000</v>
      </c>
      <c r="I3023" s="3" t="str">
        <f t="shared" si="236"/>
        <v>济南兖州光缆</v>
      </c>
      <c r="J3023" s="3" t="str">
        <f>INDEX(子缆名称!$B$4:$B$29,纤芯!M3023)</f>
        <v>C缆</v>
      </c>
      <c r="K3023" s="3">
        <v>36</v>
      </c>
      <c r="L3023" s="3">
        <f t="shared" si="237"/>
        <v>12</v>
      </c>
      <c r="M3023" s="3">
        <f t="shared" si="238"/>
        <v>3</v>
      </c>
      <c r="N3023" s="3" t="s">
        <v>47</v>
      </c>
      <c r="O3023" s="3">
        <f>COUNTIF([1]局站!$D$4:$D$172,"="&amp;N3023)</f>
        <v>1</v>
      </c>
      <c r="P3023" s="3">
        <v>0</v>
      </c>
      <c r="Q3023" s="3">
        <v>0</v>
      </c>
      <c r="R3023" s="3">
        <v>0</v>
      </c>
      <c r="S3023" s="3" t="s">
        <v>72</v>
      </c>
      <c r="T3023" s="3">
        <f>COUNTIF([1]局站!$D$4:$D$172,"="&amp;S3023)</f>
        <v>1</v>
      </c>
      <c r="U3023" s="3">
        <v>0</v>
      </c>
      <c r="V3023" s="3">
        <v>0</v>
      </c>
      <c r="W3023" s="3">
        <v>0</v>
      </c>
      <c r="X3023" s="3" t="s">
        <v>1215</v>
      </c>
      <c r="Y3023" s="3" t="s">
        <v>852</v>
      </c>
      <c r="Z3023" s="3" t="str">
        <f>INDEX(业务类型!$C$4:$C$8,MATCH(纤芯!Y3023,业务类型!$B$4:$B$8,0))</f>
        <v>TWO</v>
      </c>
      <c r="AA3023" s="3" t="s">
        <v>955</v>
      </c>
    </row>
    <row r="3024" spans="1:27" ht="16.5" x14ac:dyDescent="0.2">
      <c r="A3024" s="3">
        <v>3021</v>
      </c>
      <c r="B3024" s="3">
        <f t="shared" si="234"/>
        <v>37020101037</v>
      </c>
      <c r="C3024" s="3" t="s">
        <v>1166</v>
      </c>
      <c r="D3024" s="3" t="s">
        <v>220</v>
      </c>
      <c r="E3024" s="3" t="str">
        <f>INDEX(光放段!$G$4:$G$237,MATCH(纤芯!G3024,光放段!$C$4:$C$237,0))</f>
        <v>山东二干|济南兖州光缆:济南四里村-泰安东岳大街</v>
      </c>
      <c r="F3024" s="3">
        <f>INDEX(光放段!$I$4:$I$237,MATCH(纤芯!H3024,光放段!$B$4:$B$237,0))</f>
        <v>37020100000</v>
      </c>
      <c r="G3024" s="3" t="str">
        <f t="shared" si="235"/>
        <v>山东二干|济南兖州光缆:济南四里村-泰安东岳大街</v>
      </c>
      <c r="H3024" s="3">
        <f>INDEX(光放段!$B$4:$B$237,MATCH(纤芯!G3024,光放段!$C$4:$C$237,0))</f>
        <v>37020101000</v>
      </c>
      <c r="I3024" s="3" t="str">
        <f t="shared" si="236"/>
        <v>济南兖州光缆</v>
      </c>
      <c r="J3024" s="3" t="str">
        <f>INDEX(子缆名称!$B$4:$B$29,纤芯!M3024)</f>
        <v>D缆</v>
      </c>
      <c r="K3024" s="3">
        <v>37</v>
      </c>
      <c r="L3024" s="3">
        <f t="shared" si="237"/>
        <v>1</v>
      </c>
      <c r="M3024" s="3">
        <f t="shared" si="238"/>
        <v>4</v>
      </c>
      <c r="N3024" s="3" t="s">
        <v>47</v>
      </c>
      <c r="O3024" s="3">
        <f>COUNTIF([1]局站!$D$4:$D$172,"="&amp;N3024)</f>
        <v>1</v>
      </c>
      <c r="P3024" s="3">
        <v>0</v>
      </c>
      <c r="Q3024" s="3">
        <v>0</v>
      </c>
      <c r="R3024" s="3">
        <v>0</v>
      </c>
      <c r="S3024" s="3" t="s">
        <v>72</v>
      </c>
      <c r="T3024" s="3">
        <f>COUNTIF([1]局站!$D$4:$D$172,"="&amp;S3024)</f>
        <v>1</v>
      </c>
      <c r="U3024" s="3">
        <v>0</v>
      </c>
      <c r="V3024" s="3">
        <v>0</v>
      </c>
      <c r="W3024" s="3">
        <v>0</v>
      </c>
      <c r="X3024" s="3" t="s">
        <v>1215</v>
      </c>
      <c r="Y3024" s="3" t="s">
        <v>880</v>
      </c>
      <c r="Z3024" s="3" t="str">
        <f>INDEX(业务类型!$C$4:$C$8,MATCH(纤芯!Y3024,业务类型!$B$4:$B$8,0))</f>
        <v>IDLE</v>
      </c>
      <c r="AA3024" s="3"/>
    </row>
    <row r="3025" spans="1:27" ht="16.5" x14ac:dyDescent="0.2">
      <c r="A3025" s="3">
        <v>3022</v>
      </c>
      <c r="B3025" s="3">
        <f t="shared" si="234"/>
        <v>37020101038</v>
      </c>
      <c r="C3025" s="3" t="s">
        <v>1166</v>
      </c>
      <c r="D3025" s="3" t="s">
        <v>220</v>
      </c>
      <c r="E3025" s="3" t="str">
        <f>INDEX(光放段!$G$4:$G$237,MATCH(纤芯!G3025,光放段!$C$4:$C$237,0))</f>
        <v>山东二干|济南兖州光缆:济南四里村-泰安东岳大街</v>
      </c>
      <c r="F3025" s="3">
        <f>INDEX(光放段!$I$4:$I$237,MATCH(纤芯!H3025,光放段!$B$4:$B$237,0))</f>
        <v>37020100000</v>
      </c>
      <c r="G3025" s="3" t="str">
        <f t="shared" si="235"/>
        <v>山东二干|济南兖州光缆:济南四里村-泰安东岳大街</v>
      </c>
      <c r="H3025" s="3">
        <f>INDEX(光放段!$B$4:$B$237,MATCH(纤芯!G3025,光放段!$C$4:$C$237,0))</f>
        <v>37020101000</v>
      </c>
      <c r="I3025" s="3" t="str">
        <f t="shared" si="236"/>
        <v>济南兖州光缆</v>
      </c>
      <c r="J3025" s="3" t="str">
        <f>INDEX(子缆名称!$B$4:$B$29,纤芯!M3025)</f>
        <v>D缆</v>
      </c>
      <c r="K3025" s="3">
        <v>38</v>
      </c>
      <c r="L3025" s="3">
        <f t="shared" si="237"/>
        <v>2</v>
      </c>
      <c r="M3025" s="3">
        <f t="shared" si="238"/>
        <v>4</v>
      </c>
      <c r="N3025" s="3" t="s">
        <v>47</v>
      </c>
      <c r="O3025" s="3">
        <f>COUNTIF([1]局站!$D$4:$D$172,"="&amp;N3025)</f>
        <v>1</v>
      </c>
      <c r="P3025" s="3">
        <v>0</v>
      </c>
      <c r="Q3025" s="3">
        <v>0</v>
      </c>
      <c r="R3025" s="3">
        <v>0</v>
      </c>
      <c r="S3025" s="3" t="s">
        <v>72</v>
      </c>
      <c r="T3025" s="3">
        <f>COUNTIF([1]局站!$D$4:$D$172,"="&amp;S3025)</f>
        <v>1</v>
      </c>
      <c r="U3025" s="3">
        <v>0</v>
      </c>
      <c r="V3025" s="3">
        <v>0</v>
      </c>
      <c r="W3025" s="3">
        <v>0</v>
      </c>
      <c r="X3025" s="3" t="s">
        <v>1215</v>
      </c>
      <c r="Y3025" s="3" t="s">
        <v>852</v>
      </c>
      <c r="Z3025" s="3" t="str">
        <f>INDEX(业务类型!$C$4:$C$8,MATCH(纤芯!Y3025,业务类型!$B$4:$B$8,0))</f>
        <v>TWO</v>
      </c>
      <c r="AA3025" s="3" t="s">
        <v>891</v>
      </c>
    </row>
    <row r="3026" spans="1:27" ht="16.5" x14ac:dyDescent="0.2">
      <c r="A3026" s="3">
        <v>3023</v>
      </c>
      <c r="B3026" s="3">
        <f t="shared" si="234"/>
        <v>37020101039</v>
      </c>
      <c r="C3026" s="3" t="s">
        <v>1166</v>
      </c>
      <c r="D3026" s="3" t="s">
        <v>220</v>
      </c>
      <c r="E3026" s="3" t="str">
        <f>INDEX(光放段!$G$4:$G$237,MATCH(纤芯!G3026,光放段!$C$4:$C$237,0))</f>
        <v>山东二干|济南兖州光缆:济南四里村-泰安东岳大街</v>
      </c>
      <c r="F3026" s="3">
        <f>INDEX(光放段!$I$4:$I$237,MATCH(纤芯!H3026,光放段!$B$4:$B$237,0))</f>
        <v>37020100000</v>
      </c>
      <c r="G3026" s="3" t="str">
        <f t="shared" si="235"/>
        <v>山东二干|济南兖州光缆:济南四里村-泰安东岳大街</v>
      </c>
      <c r="H3026" s="3">
        <f>INDEX(光放段!$B$4:$B$237,MATCH(纤芯!G3026,光放段!$C$4:$C$237,0))</f>
        <v>37020101000</v>
      </c>
      <c r="I3026" s="3" t="str">
        <f t="shared" si="236"/>
        <v>济南兖州光缆</v>
      </c>
      <c r="J3026" s="3" t="str">
        <f>INDEX(子缆名称!$B$4:$B$29,纤芯!M3026)</f>
        <v>D缆</v>
      </c>
      <c r="K3026" s="3">
        <v>39</v>
      </c>
      <c r="L3026" s="3">
        <f t="shared" si="237"/>
        <v>3</v>
      </c>
      <c r="M3026" s="3">
        <f t="shared" si="238"/>
        <v>4</v>
      </c>
      <c r="N3026" s="3" t="s">
        <v>47</v>
      </c>
      <c r="O3026" s="3">
        <f>COUNTIF([1]局站!$D$4:$D$172,"="&amp;N3026)</f>
        <v>1</v>
      </c>
      <c r="P3026" s="3">
        <v>0</v>
      </c>
      <c r="Q3026" s="3">
        <v>0</v>
      </c>
      <c r="R3026" s="3">
        <v>0</v>
      </c>
      <c r="S3026" s="3" t="s">
        <v>72</v>
      </c>
      <c r="T3026" s="3">
        <f>COUNTIF([1]局站!$D$4:$D$172,"="&amp;S3026)</f>
        <v>1</v>
      </c>
      <c r="U3026" s="3">
        <v>0</v>
      </c>
      <c r="V3026" s="3">
        <v>0</v>
      </c>
      <c r="W3026" s="3">
        <v>0</v>
      </c>
      <c r="X3026" s="3" t="s">
        <v>1215</v>
      </c>
      <c r="Y3026" s="3" t="s">
        <v>852</v>
      </c>
      <c r="Z3026" s="3" t="str">
        <f>INDEX(业务类型!$C$4:$C$8,MATCH(纤芯!Y3026,业务类型!$B$4:$B$8,0))</f>
        <v>TWO</v>
      </c>
      <c r="AA3026" s="3" t="s">
        <v>891</v>
      </c>
    </row>
    <row r="3027" spans="1:27" ht="16.5" x14ac:dyDescent="0.2">
      <c r="A3027" s="3">
        <v>3024</v>
      </c>
      <c r="B3027" s="3">
        <f t="shared" si="234"/>
        <v>37020101040</v>
      </c>
      <c r="C3027" s="3" t="s">
        <v>1166</v>
      </c>
      <c r="D3027" s="3" t="s">
        <v>220</v>
      </c>
      <c r="E3027" s="3" t="str">
        <f>INDEX(光放段!$G$4:$G$237,MATCH(纤芯!G3027,光放段!$C$4:$C$237,0))</f>
        <v>山东二干|济南兖州光缆:济南四里村-泰安东岳大街</v>
      </c>
      <c r="F3027" s="3">
        <f>INDEX(光放段!$I$4:$I$237,MATCH(纤芯!H3027,光放段!$B$4:$B$237,0))</f>
        <v>37020100000</v>
      </c>
      <c r="G3027" s="3" t="str">
        <f t="shared" si="235"/>
        <v>山东二干|济南兖州光缆:济南四里村-泰安东岳大街</v>
      </c>
      <c r="H3027" s="3">
        <f>INDEX(光放段!$B$4:$B$237,MATCH(纤芯!G3027,光放段!$C$4:$C$237,0))</f>
        <v>37020101000</v>
      </c>
      <c r="I3027" s="3" t="str">
        <f t="shared" si="236"/>
        <v>济南兖州光缆</v>
      </c>
      <c r="J3027" s="3" t="str">
        <f>INDEX(子缆名称!$B$4:$B$29,纤芯!M3027)</f>
        <v>D缆</v>
      </c>
      <c r="K3027" s="3">
        <v>40</v>
      </c>
      <c r="L3027" s="3">
        <f t="shared" si="237"/>
        <v>4</v>
      </c>
      <c r="M3027" s="3">
        <f t="shared" si="238"/>
        <v>4</v>
      </c>
      <c r="N3027" s="3" t="s">
        <v>47</v>
      </c>
      <c r="O3027" s="3">
        <f>COUNTIF([1]局站!$D$4:$D$172,"="&amp;N3027)</f>
        <v>1</v>
      </c>
      <c r="P3027" s="3">
        <v>0</v>
      </c>
      <c r="Q3027" s="3">
        <v>0</v>
      </c>
      <c r="R3027" s="3">
        <v>0</v>
      </c>
      <c r="S3027" s="3" t="s">
        <v>72</v>
      </c>
      <c r="T3027" s="3">
        <f>COUNTIF([1]局站!$D$4:$D$172,"="&amp;S3027)</f>
        <v>1</v>
      </c>
      <c r="U3027" s="3">
        <v>0</v>
      </c>
      <c r="V3027" s="3">
        <v>0</v>
      </c>
      <c r="W3027" s="3">
        <v>0</v>
      </c>
      <c r="X3027" s="3" t="s">
        <v>1215</v>
      </c>
      <c r="Y3027" s="3" t="s">
        <v>852</v>
      </c>
      <c r="Z3027" s="3" t="str">
        <f>INDEX(业务类型!$C$4:$C$8,MATCH(纤芯!Y3027,业务类型!$B$4:$B$8,0))</f>
        <v>TWO</v>
      </c>
      <c r="AA3027" s="3" t="s">
        <v>955</v>
      </c>
    </row>
    <row r="3028" spans="1:27" ht="16.5" x14ac:dyDescent="0.2">
      <c r="A3028" s="3">
        <v>3025</v>
      </c>
      <c r="B3028" s="3">
        <f t="shared" si="234"/>
        <v>37020101041</v>
      </c>
      <c r="C3028" s="3" t="s">
        <v>1166</v>
      </c>
      <c r="D3028" s="3" t="s">
        <v>220</v>
      </c>
      <c r="E3028" s="3" t="str">
        <f>INDEX(光放段!$G$4:$G$237,MATCH(纤芯!G3028,光放段!$C$4:$C$237,0))</f>
        <v>山东二干|济南兖州光缆:济南四里村-泰安东岳大街</v>
      </c>
      <c r="F3028" s="3">
        <f>INDEX(光放段!$I$4:$I$237,MATCH(纤芯!H3028,光放段!$B$4:$B$237,0))</f>
        <v>37020100000</v>
      </c>
      <c r="G3028" s="3" t="str">
        <f t="shared" si="235"/>
        <v>山东二干|济南兖州光缆:济南四里村-泰安东岳大街</v>
      </c>
      <c r="H3028" s="3">
        <f>INDEX(光放段!$B$4:$B$237,MATCH(纤芯!G3028,光放段!$C$4:$C$237,0))</f>
        <v>37020101000</v>
      </c>
      <c r="I3028" s="3" t="str">
        <f t="shared" si="236"/>
        <v>济南兖州光缆</v>
      </c>
      <c r="J3028" s="3" t="str">
        <f>INDEX(子缆名称!$B$4:$B$29,纤芯!M3028)</f>
        <v>D缆</v>
      </c>
      <c r="K3028" s="3">
        <v>41</v>
      </c>
      <c r="L3028" s="3">
        <f t="shared" si="237"/>
        <v>5</v>
      </c>
      <c r="M3028" s="3">
        <f t="shared" si="238"/>
        <v>4</v>
      </c>
      <c r="N3028" s="3" t="s">
        <v>47</v>
      </c>
      <c r="O3028" s="3">
        <f>COUNTIF([1]局站!$D$4:$D$172,"="&amp;N3028)</f>
        <v>1</v>
      </c>
      <c r="P3028" s="3">
        <v>0</v>
      </c>
      <c r="Q3028" s="3">
        <v>0</v>
      </c>
      <c r="R3028" s="3">
        <v>0</v>
      </c>
      <c r="S3028" s="3" t="s">
        <v>72</v>
      </c>
      <c r="T3028" s="3">
        <f>COUNTIF([1]局站!$D$4:$D$172,"="&amp;S3028)</f>
        <v>1</v>
      </c>
      <c r="U3028" s="3">
        <v>0</v>
      </c>
      <c r="V3028" s="3">
        <v>0</v>
      </c>
      <c r="W3028" s="3">
        <v>0</v>
      </c>
      <c r="X3028" s="3" t="s">
        <v>1215</v>
      </c>
      <c r="Y3028" s="3" t="s">
        <v>880</v>
      </c>
      <c r="Z3028" s="3" t="str">
        <f>INDEX(业务类型!$C$4:$C$8,MATCH(纤芯!Y3028,业务类型!$B$4:$B$8,0))</f>
        <v>IDLE</v>
      </c>
      <c r="AA3028" s="3"/>
    </row>
    <row r="3029" spans="1:27" ht="16.5" x14ac:dyDescent="0.2">
      <c r="A3029" s="3">
        <v>3026</v>
      </c>
      <c r="B3029" s="3">
        <f t="shared" ref="B3029:B3092" si="239">H3029+K3029</f>
        <v>37020101042</v>
      </c>
      <c r="C3029" s="3" t="s">
        <v>1166</v>
      </c>
      <c r="D3029" s="3" t="s">
        <v>220</v>
      </c>
      <c r="E3029" s="3" t="str">
        <f>INDEX(光放段!$G$4:$G$237,MATCH(纤芯!G3029,光放段!$C$4:$C$237,0))</f>
        <v>山东二干|济南兖州光缆:济南四里村-泰安东岳大街</v>
      </c>
      <c r="F3029" s="3">
        <f>INDEX(光放段!$I$4:$I$237,MATCH(纤芯!H3029,光放段!$B$4:$B$237,0))</f>
        <v>37020100000</v>
      </c>
      <c r="G3029" s="3" t="str">
        <f t="shared" si="235"/>
        <v>山东二干|济南兖州光缆:济南四里村-泰安东岳大街</v>
      </c>
      <c r="H3029" s="3">
        <f>INDEX(光放段!$B$4:$B$237,MATCH(纤芯!G3029,光放段!$C$4:$C$237,0))</f>
        <v>37020101000</v>
      </c>
      <c r="I3029" s="3" t="str">
        <f t="shared" si="236"/>
        <v>济南兖州光缆</v>
      </c>
      <c r="J3029" s="3" t="str">
        <f>INDEX(子缆名称!$B$4:$B$29,纤芯!M3029)</f>
        <v>D缆</v>
      </c>
      <c r="K3029" s="3">
        <v>42</v>
      </c>
      <c r="L3029" s="3">
        <f t="shared" si="237"/>
        <v>6</v>
      </c>
      <c r="M3029" s="3">
        <f t="shared" si="238"/>
        <v>4</v>
      </c>
      <c r="N3029" s="3" t="s">
        <v>47</v>
      </c>
      <c r="O3029" s="3">
        <f>COUNTIF([1]局站!$D$4:$D$172,"="&amp;N3029)</f>
        <v>1</v>
      </c>
      <c r="P3029" s="3">
        <v>0</v>
      </c>
      <c r="Q3029" s="3">
        <v>0</v>
      </c>
      <c r="R3029" s="3">
        <v>0</v>
      </c>
      <c r="S3029" s="3" t="s">
        <v>72</v>
      </c>
      <c r="T3029" s="3">
        <f>COUNTIF([1]局站!$D$4:$D$172,"="&amp;S3029)</f>
        <v>1</v>
      </c>
      <c r="U3029" s="3">
        <v>0</v>
      </c>
      <c r="V3029" s="3">
        <v>0</v>
      </c>
      <c r="W3029" s="3">
        <v>0</v>
      </c>
      <c r="X3029" s="3" t="s">
        <v>1215</v>
      </c>
      <c r="Y3029" s="3" t="s">
        <v>880</v>
      </c>
      <c r="Z3029" s="3" t="str">
        <f>INDEX(业务类型!$C$4:$C$8,MATCH(纤芯!Y3029,业务类型!$B$4:$B$8,0))</f>
        <v>IDLE</v>
      </c>
      <c r="AA3029" s="3"/>
    </row>
    <row r="3030" spans="1:27" ht="16.5" x14ac:dyDescent="0.2">
      <c r="A3030" s="3">
        <v>3027</v>
      </c>
      <c r="B3030" s="3">
        <f t="shared" si="239"/>
        <v>37020101043</v>
      </c>
      <c r="C3030" s="3" t="s">
        <v>1166</v>
      </c>
      <c r="D3030" s="3" t="s">
        <v>220</v>
      </c>
      <c r="E3030" s="3" t="str">
        <f>INDEX(光放段!$G$4:$G$237,MATCH(纤芯!G3030,光放段!$C$4:$C$237,0))</f>
        <v>山东二干|济南兖州光缆:济南四里村-泰安东岳大街</v>
      </c>
      <c r="F3030" s="3">
        <f>INDEX(光放段!$I$4:$I$237,MATCH(纤芯!H3030,光放段!$B$4:$B$237,0))</f>
        <v>37020100000</v>
      </c>
      <c r="G3030" s="3" t="str">
        <f t="shared" si="235"/>
        <v>山东二干|济南兖州光缆:济南四里村-泰安东岳大街</v>
      </c>
      <c r="H3030" s="3">
        <f>INDEX(光放段!$B$4:$B$237,MATCH(纤芯!G3030,光放段!$C$4:$C$237,0))</f>
        <v>37020101000</v>
      </c>
      <c r="I3030" s="3" t="str">
        <f t="shared" si="236"/>
        <v>济南兖州光缆</v>
      </c>
      <c r="J3030" s="3" t="str">
        <f>INDEX(子缆名称!$B$4:$B$29,纤芯!M3030)</f>
        <v>D缆</v>
      </c>
      <c r="K3030" s="3">
        <v>43</v>
      </c>
      <c r="L3030" s="3">
        <f t="shared" si="237"/>
        <v>7</v>
      </c>
      <c r="M3030" s="3">
        <f t="shared" si="238"/>
        <v>4</v>
      </c>
      <c r="N3030" s="3" t="s">
        <v>47</v>
      </c>
      <c r="O3030" s="3">
        <f>COUNTIF([1]局站!$D$4:$D$172,"="&amp;N3030)</f>
        <v>1</v>
      </c>
      <c r="P3030" s="3">
        <v>0</v>
      </c>
      <c r="Q3030" s="3">
        <v>0</v>
      </c>
      <c r="R3030" s="3">
        <v>0</v>
      </c>
      <c r="S3030" s="3" t="s">
        <v>72</v>
      </c>
      <c r="T3030" s="3">
        <f>COUNTIF([1]局站!$D$4:$D$172,"="&amp;S3030)</f>
        <v>1</v>
      </c>
      <c r="U3030" s="3">
        <v>0</v>
      </c>
      <c r="V3030" s="3">
        <v>0</v>
      </c>
      <c r="W3030" s="3">
        <v>0</v>
      </c>
      <c r="X3030" s="3" t="s">
        <v>1215</v>
      </c>
      <c r="Y3030" s="3" t="s">
        <v>852</v>
      </c>
      <c r="Z3030" s="3" t="str">
        <f>INDEX(业务类型!$C$4:$C$8,MATCH(纤芯!Y3030,业务类型!$B$4:$B$8,0))</f>
        <v>TWO</v>
      </c>
      <c r="AA3030" s="3" t="s">
        <v>1007</v>
      </c>
    </row>
    <row r="3031" spans="1:27" ht="16.5" x14ac:dyDescent="0.2">
      <c r="A3031" s="3">
        <v>3028</v>
      </c>
      <c r="B3031" s="3">
        <f t="shared" si="239"/>
        <v>37020101044</v>
      </c>
      <c r="C3031" s="3" t="s">
        <v>1166</v>
      </c>
      <c r="D3031" s="3" t="s">
        <v>220</v>
      </c>
      <c r="E3031" s="3" t="str">
        <f>INDEX(光放段!$G$4:$G$237,MATCH(纤芯!G3031,光放段!$C$4:$C$237,0))</f>
        <v>山东二干|济南兖州光缆:济南四里村-泰安东岳大街</v>
      </c>
      <c r="F3031" s="3">
        <f>INDEX(光放段!$I$4:$I$237,MATCH(纤芯!H3031,光放段!$B$4:$B$237,0))</f>
        <v>37020100000</v>
      </c>
      <c r="G3031" s="3" t="str">
        <f t="shared" si="235"/>
        <v>山东二干|济南兖州光缆:济南四里村-泰安东岳大街</v>
      </c>
      <c r="H3031" s="3">
        <f>INDEX(光放段!$B$4:$B$237,MATCH(纤芯!G3031,光放段!$C$4:$C$237,0))</f>
        <v>37020101000</v>
      </c>
      <c r="I3031" s="3" t="str">
        <f t="shared" si="236"/>
        <v>济南兖州光缆</v>
      </c>
      <c r="J3031" s="3" t="str">
        <f>INDEX(子缆名称!$B$4:$B$29,纤芯!M3031)</f>
        <v>D缆</v>
      </c>
      <c r="K3031" s="3">
        <v>44</v>
      </c>
      <c r="L3031" s="3">
        <f t="shared" si="237"/>
        <v>8</v>
      </c>
      <c r="M3031" s="3">
        <f t="shared" si="238"/>
        <v>4</v>
      </c>
      <c r="N3031" s="3" t="s">
        <v>47</v>
      </c>
      <c r="O3031" s="3">
        <f>COUNTIF([1]局站!$D$4:$D$172,"="&amp;N3031)</f>
        <v>1</v>
      </c>
      <c r="P3031" s="3">
        <v>0</v>
      </c>
      <c r="Q3031" s="3">
        <v>0</v>
      </c>
      <c r="R3031" s="3">
        <v>0</v>
      </c>
      <c r="S3031" s="3" t="s">
        <v>72</v>
      </c>
      <c r="T3031" s="3">
        <f>COUNTIF([1]局站!$D$4:$D$172,"="&amp;S3031)</f>
        <v>1</v>
      </c>
      <c r="U3031" s="3">
        <v>0</v>
      </c>
      <c r="V3031" s="3">
        <v>0</v>
      </c>
      <c r="W3031" s="3">
        <v>0</v>
      </c>
      <c r="X3031" s="3" t="s">
        <v>1215</v>
      </c>
      <c r="Y3031" s="3" t="s">
        <v>852</v>
      </c>
      <c r="Z3031" s="3" t="str">
        <f>INDEX(业务类型!$C$4:$C$8,MATCH(纤芯!Y3031,业务类型!$B$4:$B$8,0))</f>
        <v>TWO</v>
      </c>
      <c r="AA3031" s="3" t="s">
        <v>1007</v>
      </c>
    </row>
    <row r="3032" spans="1:27" ht="16.5" x14ac:dyDescent="0.2">
      <c r="A3032" s="3">
        <v>3029</v>
      </c>
      <c r="B3032" s="3">
        <f t="shared" si="239"/>
        <v>37020101045</v>
      </c>
      <c r="C3032" s="3" t="s">
        <v>1166</v>
      </c>
      <c r="D3032" s="3" t="s">
        <v>220</v>
      </c>
      <c r="E3032" s="3" t="str">
        <f>INDEX(光放段!$G$4:$G$237,MATCH(纤芯!G3032,光放段!$C$4:$C$237,0))</f>
        <v>山东二干|济南兖州光缆:济南四里村-泰安东岳大街</v>
      </c>
      <c r="F3032" s="3">
        <f>INDEX(光放段!$I$4:$I$237,MATCH(纤芯!H3032,光放段!$B$4:$B$237,0))</f>
        <v>37020100000</v>
      </c>
      <c r="G3032" s="3" t="str">
        <f t="shared" si="235"/>
        <v>山东二干|济南兖州光缆:济南四里村-泰安东岳大街</v>
      </c>
      <c r="H3032" s="3">
        <f>INDEX(光放段!$B$4:$B$237,MATCH(纤芯!G3032,光放段!$C$4:$C$237,0))</f>
        <v>37020101000</v>
      </c>
      <c r="I3032" s="3" t="str">
        <f t="shared" si="236"/>
        <v>济南兖州光缆</v>
      </c>
      <c r="J3032" s="3" t="str">
        <f>INDEX(子缆名称!$B$4:$B$29,纤芯!M3032)</f>
        <v>D缆</v>
      </c>
      <c r="K3032" s="3">
        <v>45</v>
      </c>
      <c r="L3032" s="3">
        <f t="shared" si="237"/>
        <v>9</v>
      </c>
      <c r="M3032" s="3">
        <f t="shared" si="238"/>
        <v>4</v>
      </c>
      <c r="N3032" s="3" t="s">
        <v>47</v>
      </c>
      <c r="O3032" s="3">
        <f>COUNTIF([1]局站!$D$4:$D$172,"="&amp;N3032)</f>
        <v>1</v>
      </c>
      <c r="P3032" s="3">
        <v>0</v>
      </c>
      <c r="Q3032" s="3">
        <v>0</v>
      </c>
      <c r="R3032" s="3">
        <v>0</v>
      </c>
      <c r="S3032" s="3" t="s">
        <v>72</v>
      </c>
      <c r="T3032" s="3">
        <f>COUNTIF([1]局站!$D$4:$D$172,"="&amp;S3032)</f>
        <v>1</v>
      </c>
      <c r="U3032" s="3">
        <v>0</v>
      </c>
      <c r="V3032" s="3">
        <v>0</v>
      </c>
      <c r="W3032" s="3">
        <v>0</v>
      </c>
      <c r="X3032" s="3" t="s">
        <v>1215</v>
      </c>
      <c r="Y3032" s="3" t="s">
        <v>852</v>
      </c>
      <c r="Z3032" s="3" t="str">
        <f>INDEX(业务类型!$C$4:$C$8,MATCH(纤芯!Y3032,业务类型!$B$4:$B$8,0))</f>
        <v>TWO</v>
      </c>
      <c r="AA3032" s="3" t="s">
        <v>954</v>
      </c>
    </row>
    <row r="3033" spans="1:27" ht="16.5" x14ac:dyDescent="0.2">
      <c r="A3033" s="3">
        <v>3030</v>
      </c>
      <c r="B3033" s="3">
        <f t="shared" si="239"/>
        <v>37020101046</v>
      </c>
      <c r="C3033" s="3" t="s">
        <v>1166</v>
      </c>
      <c r="D3033" s="3" t="s">
        <v>220</v>
      </c>
      <c r="E3033" s="3" t="str">
        <f>INDEX(光放段!$G$4:$G$237,MATCH(纤芯!G3033,光放段!$C$4:$C$237,0))</f>
        <v>山东二干|济南兖州光缆:济南四里村-泰安东岳大街</v>
      </c>
      <c r="F3033" s="3">
        <f>INDEX(光放段!$I$4:$I$237,MATCH(纤芯!H3033,光放段!$B$4:$B$237,0))</f>
        <v>37020100000</v>
      </c>
      <c r="G3033" s="3" t="str">
        <f t="shared" si="235"/>
        <v>山东二干|济南兖州光缆:济南四里村-泰安东岳大街</v>
      </c>
      <c r="H3033" s="3">
        <f>INDEX(光放段!$B$4:$B$237,MATCH(纤芯!G3033,光放段!$C$4:$C$237,0))</f>
        <v>37020101000</v>
      </c>
      <c r="I3033" s="3" t="str">
        <f t="shared" si="236"/>
        <v>济南兖州光缆</v>
      </c>
      <c r="J3033" s="3" t="str">
        <f>INDEX(子缆名称!$B$4:$B$29,纤芯!M3033)</f>
        <v>D缆</v>
      </c>
      <c r="K3033" s="3">
        <v>46</v>
      </c>
      <c r="L3033" s="3">
        <f t="shared" si="237"/>
        <v>10</v>
      </c>
      <c r="M3033" s="3">
        <f t="shared" si="238"/>
        <v>4</v>
      </c>
      <c r="N3033" s="3" t="s">
        <v>47</v>
      </c>
      <c r="O3033" s="3">
        <f>COUNTIF([1]局站!$D$4:$D$172,"="&amp;N3033)</f>
        <v>1</v>
      </c>
      <c r="P3033" s="3">
        <v>0</v>
      </c>
      <c r="Q3033" s="3">
        <v>0</v>
      </c>
      <c r="R3033" s="3">
        <v>0</v>
      </c>
      <c r="S3033" s="3" t="s">
        <v>72</v>
      </c>
      <c r="T3033" s="3">
        <f>COUNTIF([1]局站!$D$4:$D$172,"="&amp;S3033)</f>
        <v>1</v>
      </c>
      <c r="U3033" s="3">
        <v>0</v>
      </c>
      <c r="V3033" s="3">
        <v>0</v>
      </c>
      <c r="W3033" s="3">
        <v>0</v>
      </c>
      <c r="X3033" s="3" t="s">
        <v>1215</v>
      </c>
      <c r="Y3033" s="3" t="s">
        <v>852</v>
      </c>
      <c r="Z3033" s="3" t="str">
        <f>INDEX(业务类型!$C$4:$C$8,MATCH(纤芯!Y3033,业务类型!$B$4:$B$8,0))</f>
        <v>TWO</v>
      </c>
      <c r="AA3033" s="3" t="s">
        <v>954</v>
      </c>
    </row>
    <row r="3034" spans="1:27" ht="16.5" x14ac:dyDescent="0.2">
      <c r="A3034" s="3">
        <v>3031</v>
      </c>
      <c r="B3034" s="3">
        <f t="shared" si="239"/>
        <v>37020101047</v>
      </c>
      <c r="C3034" s="3" t="s">
        <v>1166</v>
      </c>
      <c r="D3034" s="3" t="s">
        <v>220</v>
      </c>
      <c r="E3034" s="3" t="str">
        <f>INDEX(光放段!$G$4:$G$237,MATCH(纤芯!G3034,光放段!$C$4:$C$237,0))</f>
        <v>山东二干|济南兖州光缆:济南四里村-泰安东岳大街</v>
      </c>
      <c r="F3034" s="3">
        <f>INDEX(光放段!$I$4:$I$237,MATCH(纤芯!H3034,光放段!$B$4:$B$237,0))</f>
        <v>37020100000</v>
      </c>
      <c r="G3034" s="3" t="str">
        <f t="shared" si="235"/>
        <v>山东二干|济南兖州光缆:济南四里村-泰安东岳大街</v>
      </c>
      <c r="H3034" s="3">
        <f>INDEX(光放段!$B$4:$B$237,MATCH(纤芯!G3034,光放段!$C$4:$C$237,0))</f>
        <v>37020101000</v>
      </c>
      <c r="I3034" s="3" t="str">
        <f t="shared" si="236"/>
        <v>济南兖州光缆</v>
      </c>
      <c r="J3034" s="3" t="str">
        <f>INDEX(子缆名称!$B$4:$B$29,纤芯!M3034)</f>
        <v>D缆</v>
      </c>
      <c r="K3034" s="3">
        <v>47</v>
      </c>
      <c r="L3034" s="3">
        <f t="shared" si="237"/>
        <v>11</v>
      </c>
      <c r="M3034" s="3">
        <f t="shared" si="238"/>
        <v>4</v>
      </c>
      <c r="N3034" s="3" t="s">
        <v>47</v>
      </c>
      <c r="O3034" s="3">
        <f>COUNTIF([1]局站!$D$4:$D$172,"="&amp;N3034)</f>
        <v>1</v>
      </c>
      <c r="P3034" s="3">
        <v>0</v>
      </c>
      <c r="Q3034" s="3">
        <v>0</v>
      </c>
      <c r="R3034" s="3">
        <v>0</v>
      </c>
      <c r="S3034" s="3" t="s">
        <v>72</v>
      </c>
      <c r="T3034" s="3">
        <f>COUNTIF([1]局站!$D$4:$D$172,"="&amp;S3034)</f>
        <v>1</v>
      </c>
      <c r="U3034" s="3">
        <v>0</v>
      </c>
      <c r="V3034" s="3">
        <v>0</v>
      </c>
      <c r="W3034" s="3">
        <v>0</v>
      </c>
      <c r="X3034" s="3" t="s">
        <v>1215</v>
      </c>
      <c r="Y3034" s="3" t="s">
        <v>880</v>
      </c>
      <c r="Z3034" s="3" t="str">
        <f>INDEX(业务类型!$C$4:$C$8,MATCH(纤芯!Y3034,业务类型!$B$4:$B$8,0))</f>
        <v>IDLE</v>
      </c>
      <c r="AA3034" s="3"/>
    </row>
    <row r="3035" spans="1:27" ht="16.5" x14ac:dyDescent="0.2">
      <c r="A3035" s="3">
        <v>3032</v>
      </c>
      <c r="B3035" s="3">
        <f t="shared" si="239"/>
        <v>37020101048</v>
      </c>
      <c r="C3035" s="3" t="s">
        <v>1166</v>
      </c>
      <c r="D3035" s="3" t="s">
        <v>220</v>
      </c>
      <c r="E3035" s="3" t="str">
        <f>INDEX(光放段!$G$4:$G$237,MATCH(纤芯!G3035,光放段!$C$4:$C$237,0))</f>
        <v>山东二干|济南兖州光缆:济南四里村-泰安东岳大街</v>
      </c>
      <c r="F3035" s="3">
        <f>INDEX(光放段!$I$4:$I$237,MATCH(纤芯!H3035,光放段!$B$4:$B$237,0))</f>
        <v>37020100000</v>
      </c>
      <c r="G3035" s="3" t="str">
        <f t="shared" si="235"/>
        <v>山东二干|济南兖州光缆:济南四里村-泰安东岳大街</v>
      </c>
      <c r="H3035" s="3">
        <f>INDEX(光放段!$B$4:$B$237,MATCH(纤芯!G3035,光放段!$C$4:$C$237,0))</f>
        <v>37020101000</v>
      </c>
      <c r="I3035" s="3" t="str">
        <f t="shared" si="236"/>
        <v>济南兖州光缆</v>
      </c>
      <c r="J3035" s="3" t="str">
        <f>INDEX(子缆名称!$B$4:$B$29,纤芯!M3035)</f>
        <v>D缆</v>
      </c>
      <c r="K3035" s="3">
        <v>48</v>
      </c>
      <c r="L3035" s="3">
        <f t="shared" si="237"/>
        <v>12</v>
      </c>
      <c r="M3035" s="3">
        <f t="shared" si="238"/>
        <v>4</v>
      </c>
      <c r="N3035" s="3" t="s">
        <v>47</v>
      </c>
      <c r="O3035" s="3">
        <f>COUNTIF([1]局站!$D$4:$D$172,"="&amp;N3035)</f>
        <v>1</v>
      </c>
      <c r="P3035" s="3">
        <v>0</v>
      </c>
      <c r="Q3035" s="3">
        <v>0</v>
      </c>
      <c r="R3035" s="3">
        <v>0</v>
      </c>
      <c r="S3035" s="3" t="s">
        <v>72</v>
      </c>
      <c r="T3035" s="3">
        <f>COUNTIF([1]局站!$D$4:$D$172,"="&amp;S3035)</f>
        <v>1</v>
      </c>
      <c r="U3035" s="3">
        <v>0</v>
      </c>
      <c r="V3035" s="3">
        <v>0</v>
      </c>
      <c r="W3035" s="3">
        <v>0</v>
      </c>
      <c r="X3035" s="3" t="s">
        <v>1215</v>
      </c>
      <c r="Y3035" s="3" t="s">
        <v>880</v>
      </c>
      <c r="Z3035" s="3" t="str">
        <f>INDEX(业务类型!$C$4:$C$8,MATCH(纤芯!Y3035,业务类型!$B$4:$B$8,0))</f>
        <v>IDLE</v>
      </c>
      <c r="AA3035" s="3"/>
    </row>
    <row r="3036" spans="1:27" ht="16.5" x14ac:dyDescent="0.2">
      <c r="A3036" s="3">
        <v>3033</v>
      </c>
      <c r="B3036" s="3">
        <f t="shared" si="239"/>
        <v>37020201001</v>
      </c>
      <c r="C3036" s="3" t="s">
        <v>1166</v>
      </c>
      <c r="D3036" s="3" t="s">
        <v>220</v>
      </c>
      <c r="E3036" s="3" t="str">
        <f>INDEX(光放段!$G$4:$G$237,MATCH(纤芯!G3036,光放段!$C$4:$C$237,0))</f>
        <v>山东二干|济南兖州光缆:泰安东岳大街-兖州建设路</v>
      </c>
      <c r="F3036" s="3">
        <f>INDEX(光放段!$I$4:$I$237,MATCH(纤芯!H3036,光放段!$B$4:$B$237,0))</f>
        <v>37020200000</v>
      </c>
      <c r="G3036" s="3" t="str">
        <f t="shared" si="235"/>
        <v>山东二干|济南兖州光缆:泰安东岳大街-兖州建设路</v>
      </c>
      <c r="H3036" s="3">
        <f>INDEX(光放段!$B$4:$B$237,MATCH(纤芯!G3036,光放段!$C$4:$C$237,0))</f>
        <v>37020201000</v>
      </c>
      <c r="I3036" s="3" t="str">
        <f t="shared" si="236"/>
        <v>济南兖州光缆</v>
      </c>
      <c r="J3036" s="3" t="str">
        <f>INDEX(子缆名称!$B$4:$B$29,纤芯!M3036)</f>
        <v>A缆</v>
      </c>
      <c r="K3036" s="3">
        <v>1</v>
      </c>
      <c r="L3036" s="3">
        <f t="shared" si="237"/>
        <v>1</v>
      </c>
      <c r="M3036" s="3">
        <f t="shared" si="238"/>
        <v>1</v>
      </c>
      <c r="N3036" s="3" t="s">
        <v>72</v>
      </c>
      <c r="O3036" s="3">
        <f>COUNTIF([1]局站!$D$4:$D$172,"="&amp;N3036)</f>
        <v>1</v>
      </c>
      <c r="P3036" s="3">
        <v>0</v>
      </c>
      <c r="Q3036" s="3">
        <v>0</v>
      </c>
      <c r="R3036" s="3">
        <v>0</v>
      </c>
      <c r="S3036" s="3" t="s">
        <v>74</v>
      </c>
      <c r="T3036" s="3">
        <f>COUNTIF([1]局站!$D$4:$D$172,"="&amp;S3036)</f>
        <v>1</v>
      </c>
      <c r="U3036" s="3">
        <v>0</v>
      </c>
      <c r="V3036" s="3">
        <v>0</v>
      </c>
      <c r="W3036" s="3">
        <v>0</v>
      </c>
      <c r="X3036" s="3" t="s">
        <v>1214</v>
      </c>
      <c r="Y3036" s="3" t="s">
        <v>880</v>
      </c>
      <c r="Z3036" s="3" t="str">
        <f>INDEX(业务类型!$C$4:$C$8,MATCH(纤芯!Y3036,业务类型!$B$4:$B$8,0))</f>
        <v>IDLE</v>
      </c>
      <c r="AA3036" s="3"/>
    </row>
    <row r="3037" spans="1:27" ht="16.5" x14ac:dyDescent="0.2">
      <c r="A3037" s="3">
        <v>3034</v>
      </c>
      <c r="B3037" s="3">
        <f t="shared" si="239"/>
        <v>37020201002</v>
      </c>
      <c r="C3037" s="3" t="s">
        <v>1166</v>
      </c>
      <c r="D3037" s="3" t="s">
        <v>220</v>
      </c>
      <c r="E3037" s="3" t="str">
        <f>INDEX(光放段!$G$4:$G$237,MATCH(纤芯!G3037,光放段!$C$4:$C$237,0))</f>
        <v>山东二干|济南兖州光缆:泰安东岳大街-兖州建设路</v>
      </c>
      <c r="F3037" s="3">
        <f>INDEX(光放段!$I$4:$I$237,MATCH(纤芯!H3037,光放段!$B$4:$B$237,0))</f>
        <v>37020200000</v>
      </c>
      <c r="G3037" s="3" t="str">
        <f t="shared" si="235"/>
        <v>山东二干|济南兖州光缆:泰安东岳大街-兖州建设路</v>
      </c>
      <c r="H3037" s="3">
        <f>INDEX(光放段!$B$4:$B$237,MATCH(纤芯!G3037,光放段!$C$4:$C$237,0))</f>
        <v>37020201000</v>
      </c>
      <c r="I3037" s="3" t="str">
        <f t="shared" si="236"/>
        <v>济南兖州光缆</v>
      </c>
      <c r="J3037" s="3" t="str">
        <f>INDEX(子缆名称!$B$4:$B$29,纤芯!M3037)</f>
        <v>A缆</v>
      </c>
      <c r="K3037" s="3">
        <v>2</v>
      </c>
      <c r="L3037" s="3">
        <f t="shared" si="237"/>
        <v>2</v>
      </c>
      <c r="M3037" s="3">
        <f t="shared" si="238"/>
        <v>1</v>
      </c>
      <c r="N3037" s="3" t="s">
        <v>72</v>
      </c>
      <c r="O3037" s="3">
        <f>COUNTIF([1]局站!$D$4:$D$172,"="&amp;N3037)</f>
        <v>1</v>
      </c>
      <c r="P3037" s="3">
        <v>0</v>
      </c>
      <c r="Q3037" s="3">
        <v>0</v>
      </c>
      <c r="R3037" s="3">
        <v>0</v>
      </c>
      <c r="S3037" s="3" t="s">
        <v>74</v>
      </c>
      <c r="T3037" s="3">
        <f>COUNTIF([1]局站!$D$4:$D$172,"="&amp;S3037)</f>
        <v>1</v>
      </c>
      <c r="U3037" s="3">
        <v>0</v>
      </c>
      <c r="V3037" s="3">
        <v>0</v>
      </c>
      <c r="W3037" s="3">
        <v>0</v>
      </c>
      <c r="X3037" s="3" t="s">
        <v>1214</v>
      </c>
      <c r="Y3037" s="3" t="s">
        <v>880</v>
      </c>
      <c r="Z3037" s="3" t="str">
        <f>INDEX(业务类型!$C$4:$C$8,MATCH(纤芯!Y3037,业务类型!$B$4:$B$8,0))</f>
        <v>IDLE</v>
      </c>
      <c r="AA3037" s="3"/>
    </row>
    <row r="3038" spans="1:27" ht="16.5" x14ac:dyDescent="0.2">
      <c r="A3038" s="3">
        <v>3035</v>
      </c>
      <c r="B3038" s="3">
        <f t="shared" si="239"/>
        <v>37020201003</v>
      </c>
      <c r="C3038" s="3" t="s">
        <v>1166</v>
      </c>
      <c r="D3038" s="3" t="s">
        <v>220</v>
      </c>
      <c r="E3038" s="3" t="str">
        <f>INDEX(光放段!$G$4:$G$237,MATCH(纤芯!G3038,光放段!$C$4:$C$237,0))</f>
        <v>山东二干|济南兖州光缆:泰安东岳大街-兖州建设路</v>
      </c>
      <c r="F3038" s="3">
        <f>INDEX(光放段!$I$4:$I$237,MATCH(纤芯!H3038,光放段!$B$4:$B$237,0))</f>
        <v>37020200000</v>
      </c>
      <c r="G3038" s="3" t="str">
        <f t="shared" si="235"/>
        <v>山东二干|济南兖州光缆:泰安东岳大街-兖州建设路</v>
      </c>
      <c r="H3038" s="3">
        <f>INDEX(光放段!$B$4:$B$237,MATCH(纤芯!G3038,光放段!$C$4:$C$237,0))</f>
        <v>37020201000</v>
      </c>
      <c r="I3038" s="3" t="str">
        <f t="shared" si="236"/>
        <v>济南兖州光缆</v>
      </c>
      <c r="J3038" s="3" t="str">
        <f>INDEX(子缆名称!$B$4:$B$29,纤芯!M3038)</f>
        <v>A缆</v>
      </c>
      <c r="K3038" s="3">
        <v>3</v>
      </c>
      <c r="L3038" s="3">
        <f t="shared" si="237"/>
        <v>3</v>
      </c>
      <c r="M3038" s="3">
        <f t="shared" si="238"/>
        <v>1</v>
      </c>
      <c r="N3038" s="3" t="s">
        <v>72</v>
      </c>
      <c r="O3038" s="3">
        <f>COUNTIF([1]局站!$D$4:$D$172,"="&amp;N3038)</f>
        <v>1</v>
      </c>
      <c r="P3038" s="3">
        <v>0</v>
      </c>
      <c r="Q3038" s="3">
        <v>0</v>
      </c>
      <c r="R3038" s="3">
        <v>0</v>
      </c>
      <c r="S3038" s="3" t="s">
        <v>74</v>
      </c>
      <c r="T3038" s="3">
        <f>COUNTIF([1]局站!$D$4:$D$172,"="&amp;S3038)</f>
        <v>1</v>
      </c>
      <c r="U3038" s="3">
        <v>0</v>
      </c>
      <c r="V3038" s="3">
        <v>0</v>
      </c>
      <c r="W3038" s="3">
        <v>0</v>
      </c>
      <c r="X3038" s="3" t="s">
        <v>1214</v>
      </c>
      <c r="Y3038" s="3" t="s">
        <v>850</v>
      </c>
      <c r="Z3038" s="3" t="str">
        <f>INDEX(业务类型!$C$4:$C$8,MATCH(纤芯!Y3038,业务类型!$B$4:$B$8,0))</f>
        <v>ONE</v>
      </c>
      <c r="AA3038" s="3" t="s">
        <v>1008</v>
      </c>
    </row>
    <row r="3039" spans="1:27" ht="16.5" x14ac:dyDescent="0.2">
      <c r="A3039" s="3">
        <v>3036</v>
      </c>
      <c r="B3039" s="3">
        <f t="shared" si="239"/>
        <v>37020201004</v>
      </c>
      <c r="C3039" s="3" t="s">
        <v>1166</v>
      </c>
      <c r="D3039" s="3" t="s">
        <v>220</v>
      </c>
      <c r="E3039" s="3" t="str">
        <f>INDEX(光放段!$G$4:$G$237,MATCH(纤芯!G3039,光放段!$C$4:$C$237,0))</f>
        <v>山东二干|济南兖州光缆:泰安东岳大街-兖州建设路</v>
      </c>
      <c r="F3039" s="3">
        <f>INDEX(光放段!$I$4:$I$237,MATCH(纤芯!H3039,光放段!$B$4:$B$237,0))</f>
        <v>37020200000</v>
      </c>
      <c r="G3039" s="3" t="str">
        <f t="shared" si="235"/>
        <v>山东二干|济南兖州光缆:泰安东岳大街-兖州建设路</v>
      </c>
      <c r="H3039" s="3">
        <f>INDEX(光放段!$B$4:$B$237,MATCH(纤芯!G3039,光放段!$C$4:$C$237,0))</f>
        <v>37020201000</v>
      </c>
      <c r="I3039" s="3" t="str">
        <f t="shared" si="236"/>
        <v>济南兖州光缆</v>
      </c>
      <c r="J3039" s="3" t="str">
        <f>INDEX(子缆名称!$B$4:$B$29,纤芯!M3039)</f>
        <v>A缆</v>
      </c>
      <c r="K3039" s="3">
        <v>4</v>
      </c>
      <c r="L3039" s="3">
        <f t="shared" si="237"/>
        <v>4</v>
      </c>
      <c r="M3039" s="3">
        <f t="shared" si="238"/>
        <v>1</v>
      </c>
      <c r="N3039" s="3" t="s">
        <v>72</v>
      </c>
      <c r="O3039" s="3">
        <f>COUNTIF([1]局站!$D$4:$D$172,"="&amp;N3039)</f>
        <v>1</v>
      </c>
      <c r="P3039" s="3">
        <v>0</v>
      </c>
      <c r="Q3039" s="3">
        <v>0</v>
      </c>
      <c r="R3039" s="3">
        <v>0</v>
      </c>
      <c r="S3039" s="3" t="s">
        <v>74</v>
      </c>
      <c r="T3039" s="3">
        <f>COUNTIF([1]局站!$D$4:$D$172,"="&amp;S3039)</f>
        <v>1</v>
      </c>
      <c r="U3039" s="3">
        <v>0</v>
      </c>
      <c r="V3039" s="3">
        <v>0</v>
      </c>
      <c r="W3039" s="3">
        <v>0</v>
      </c>
      <c r="X3039" s="3" t="s">
        <v>1214</v>
      </c>
      <c r="Y3039" s="3" t="s">
        <v>850</v>
      </c>
      <c r="Z3039" s="3" t="str">
        <f>INDEX(业务类型!$C$4:$C$8,MATCH(纤芯!Y3039,业务类型!$B$4:$B$8,0))</f>
        <v>ONE</v>
      </c>
      <c r="AA3039" s="3" t="s">
        <v>1008</v>
      </c>
    </row>
    <row r="3040" spans="1:27" ht="16.5" x14ac:dyDescent="0.2">
      <c r="A3040" s="3">
        <v>3037</v>
      </c>
      <c r="B3040" s="3">
        <f t="shared" si="239"/>
        <v>37020201005</v>
      </c>
      <c r="C3040" s="3" t="s">
        <v>1166</v>
      </c>
      <c r="D3040" s="3" t="s">
        <v>220</v>
      </c>
      <c r="E3040" s="3" t="str">
        <f>INDEX(光放段!$G$4:$G$237,MATCH(纤芯!G3040,光放段!$C$4:$C$237,0))</f>
        <v>山东二干|济南兖州光缆:泰安东岳大街-兖州建设路</v>
      </c>
      <c r="F3040" s="3">
        <f>INDEX(光放段!$I$4:$I$237,MATCH(纤芯!H3040,光放段!$B$4:$B$237,0))</f>
        <v>37020200000</v>
      </c>
      <c r="G3040" s="3" t="str">
        <f t="shared" si="235"/>
        <v>山东二干|济南兖州光缆:泰安东岳大街-兖州建设路</v>
      </c>
      <c r="H3040" s="3">
        <f>INDEX(光放段!$B$4:$B$237,MATCH(纤芯!G3040,光放段!$C$4:$C$237,0))</f>
        <v>37020201000</v>
      </c>
      <c r="I3040" s="3" t="str">
        <f t="shared" si="236"/>
        <v>济南兖州光缆</v>
      </c>
      <c r="J3040" s="3" t="str">
        <f>INDEX(子缆名称!$B$4:$B$29,纤芯!M3040)</f>
        <v>A缆</v>
      </c>
      <c r="K3040" s="3">
        <v>5</v>
      </c>
      <c r="L3040" s="3">
        <f t="shared" si="237"/>
        <v>5</v>
      </c>
      <c r="M3040" s="3">
        <f t="shared" si="238"/>
        <v>1</v>
      </c>
      <c r="N3040" s="3" t="s">
        <v>72</v>
      </c>
      <c r="O3040" s="3">
        <f>COUNTIF([1]局站!$D$4:$D$172,"="&amp;N3040)</f>
        <v>1</v>
      </c>
      <c r="P3040" s="3">
        <v>0</v>
      </c>
      <c r="Q3040" s="3">
        <v>0</v>
      </c>
      <c r="R3040" s="3">
        <v>0</v>
      </c>
      <c r="S3040" s="3" t="s">
        <v>74</v>
      </c>
      <c r="T3040" s="3">
        <f>COUNTIF([1]局站!$D$4:$D$172,"="&amp;S3040)</f>
        <v>1</v>
      </c>
      <c r="U3040" s="3">
        <v>0</v>
      </c>
      <c r="V3040" s="3">
        <v>0</v>
      </c>
      <c r="W3040" s="3">
        <v>0</v>
      </c>
      <c r="X3040" s="3" t="s">
        <v>1214</v>
      </c>
      <c r="Y3040" s="3" t="s">
        <v>880</v>
      </c>
      <c r="Z3040" s="3" t="str">
        <f>INDEX(业务类型!$C$4:$C$8,MATCH(纤芯!Y3040,业务类型!$B$4:$B$8,0))</f>
        <v>IDLE</v>
      </c>
      <c r="AA3040" s="3"/>
    </row>
    <row r="3041" spans="1:27" ht="16.5" x14ac:dyDescent="0.2">
      <c r="A3041" s="3">
        <v>3038</v>
      </c>
      <c r="B3041" s="3">
        <f t="shared" si="239"/>
        <v>37020201006</v>
      </c>
      <c r="C3041" s="3" t="s">
        <v>1166</v>
      </c>
      <c r="D3041" s="3" t="s">
        <v>220</v>
      </c>
      <c r="E3041" s="3" t="str">
        <f>INDEX(光放段!$G$4:$G$237,MATCH(纤芯!G3041,光放段!$C$4:$C$237,0))</f>
        <v>山东二干|济南兖州光缆:泰安东岳大街-兖州建设路</v>
      </c>
      <c r="F3041" s="3">
        <f>INDEX(光放段!$I$4:$I$237,MATCH(纤芯!H3041,光放段!$B$4:$B$237,0))</f>
        <v>37020200000</v>
      </c>
      <c r="G3041" s="3" t="str">
        <f t="shared" si="235"/>
        <v>山东二干|济南兖州光缆:泰安东岳大街-兖州建设路</v>
      </c>
      <c r="H3041" s="3">
        <f>INDEX(光放段!$B$4:$B$237,MATCH(纤芯!G3041,光放段!$C$4:$C$237,0))</f>
        <v>37020201000</v>
      </c>
      <c r="I3041" s="3" t="str">
        <f t="shared" si="236"/>
        <v>济南兖州光缆</v>
      </c>
      <c r="J3041" s="3" t="str">
        <f>INDEX(子缆名称!$B$4:$B$29,纤芯!M3041)</f>
        <v>A缆</v>
      </c>
      <c r="K3041" s="3">
        <v>6</v>
      </c>
      <c r="L3041" s="3">
        <f t="shared" si="237"/>
        <v>6</v>
      </c>
      <c r="M3041" s="3">
        <f t="shared" si="238"/>
        <v>1</v>
      </c>
      <c r="N3041" s="3" t="s">
        <v>72</v>
      </c>
      <c r="O3041" s="3">
        <f>COUNTIF([1]局站!$D$4:$D$172,"="&amp;N3041)</f>
        <v>1</v>
      </c>
      <c r="P3041" s="3">
        <v>0</v>
      </c>
      <c r="Q3041" s="3">
        <v>0</v>
      </c>
      <c r="R3041" s="3">
        <v>0</v>
      </c>
      <c r="S3041" s="3" t="s">
        <v>74</v>
      </c>
      <c r="T3041" s="3">
        <f>COUNTIF([1]局站!$D$4:$D$172,"="&amp;S3041)</f>
        <v>1</v>
      </c>
      <c r="U3041" s="3">
        <v>0</v>
      </c>
      <c r="V3041" s="3">
        <v>0</v>
      </c>
      <c r="W3041" s="3">
        <v>0</v>
      </c>
      <c r="X3041" s="3" t="s">
        <v>1214</v>
      </c>
      <c r="Y3041" s="3" t="s">
        <v>880</v>
      </c>
      <c r="Z3041" s="3" t="str">
        <f>INDEX(业务类型!$C$4:$C$8,MATCH(纤芯!Y3041,业务类型!$B$4:$B$8,0))</f>
        <v>IDLE</v>
      </c>
      <c r="AA3041" s="3"/>
    </row>
    <row r="3042" spans="1:27" ht="16.5" x14ac:dyDescent="0.2">
      <c r="A3042" s="3">
        <v>3039</v>
      </c>
      <c r="B3042" s="3">
        <f t="shared" si="239"/>
        <v>37020201007</v>
      </c>
      <c r="C3042" s="3" t="s">
        <v>1166</v>
      </c>
      <c r="D3042" s="3" t="s">
        <v>220</v>
      </c>
      <c r="E3042" s="3" t="str">
        <f>INDEX(光放段!$G$4:$G$237,MATCH(纤芯!G3042,光放段!$C$4:$C$237,0))</f>
        <v>山东二干|济南兖州光缆:泰安东岳大街-兖州建设路</v>
      </c>
      <c r="F3042" s="3">
        <f>INDEX(光放段!$I$4:$I$237,MATCH(纤芯!H3042,光放段!$B$4:$B$237,0))</f>
        <v>37020200000</v>
      </c>
      <c r="G3042" s="3" t="str">
        <f t="shared" si="235"/>
        <v>山东二干|济南兖州光缆:泰安东岳大街-兖州建设路</v>
      </c>
      <c r="H3042" s="3">
        <f>INDEX(光放段!$B$4:$B$237,MATCH(纤芯!G3042,光放段!$C$4:$C$237,0))</f>
        <v>37020201000</v>
      </c>
      <c r="I3042" s="3" t="str">
        <f t="shared" si="236"/>
        <v>济南兖州光缆</v>
      </c>
      <c r="J3042" s="3" t="str">
        <f>INDEX(子缆名称!$B$4:$B$29,纤芯!M3042)</f>
        <v>A缆</v>
      </c>
      <c r="K3042" s="3">
        <v>7</v>
      </c>
      <c r="L3042" s="3">
        <f t="shared" si="237"/>
        <v>7</v>
      </c>
      <c r="M3042" s="3">
        <f t="shared" si="238"/>
        <v>1</v>
      </c>
      <c r="N3042" s="3" t="s">
        <v>72</v>
      </c>
      <c r="O3042" s="3">
        <f>COUNTIF([1]局站!$D$4:$D$172,"="&amp;N3042)</f>
        <v>1</v>
      </c>
      <c r="P3042" s="3">
        <v>0</v>
      </c>
      <c r="Q3042" s="3">
        <v>0</v>
      </c>
      <c r="R3042" s="3">
        <v>0</v>
      </c>
      <c r="S3042" s="3" t="s">
        <v>74</v>
      </c>
      <c r="T3042" s="3">
        <f>COUNTIF([1]局站!$D$4:$D$172,"="&amp;S3042)</f>
        <v>1</v>
      </c>
      <c r="U3042" s="3">
        <v>0</v>
      </c>
      <c r="V3042" s="3">
        <v>0</v>
      </c>
      <c r="W3042" s="3">
        <v>0</v>
      </c>
      <c r="X3042" s="3" t="s">
        <v>1214</v>
      </c>
      <c r="Y3042" s="3" t="s">
        <v>880</v>
      </c>
      <c r="Z3042" s="3" t="str">
        <f>INDEX(业务类型!$C$4:$C$8,MATCH(纤芯!Y3042,业务类型!$B$4:$B$8,0))</f>
        <v>IDLE</v>
      </c>
      <c r="AA3042" s="3"/>
    </row>
    <row r="3043" spans="1:27" ht="16.5" x14ac:dyDescent="0.2">
      <c r="A3043" s="3">
        <v>3040</v>
      </c>
      <c r="B3043" s="3">
        <f t="shared" si="239"/>
        <v>37020201008</v>
      </c>
      <c r="C3043" s="3" t="s">
        <v>1166</v>
      </c>
      <c r="D3043" s="3" t="s">
        <v>220</v>
      </c>
      <c r="E3043" s="3" t="str">
        <f>INDEX(光放段!$G$4:$G$237,MATCH(纤芯!G3043,光放段!$C$4:$C$237,0))</f>
        <v>山东二干|济南兖州光缆:泰安东岳大街-兖州建设路</v>
      </c>
      <c r="F3043" s="3">
        <f>INDEX(光放段!$I$4:$I$237,MATCH(纤芯!H3043,光放段!$B$4:$B$237,0))</f>
        <v>37020200000</v>
      </c>
      <c r="G3043" s="3" t="str">
        <f t="shared" si="235"/>
        <v>山东二干|济南兖州光缆:泰安东岳大街-兖州建设路</v>
      </c>
      <c r="H3043" s="3">
        <f>INDEX(光放段!$B$4:$B$237,MATCH(纤芯!G3043,光放段!$C$4:$C$237,0))</f>
        <v>37020201000</v>
      </c>
      <c r="I3043" s="3" t="str">
        <f t="shared" si="236"/>
        <v>济南兖州光缆</v>
      </c>
      <c r="J3043" s="3" t="str">
        <f>INDEX(子缆名称!$B$4:$B$29,纤芯!M3043)</f>
        <v>A缆</v>
      </c>
      <c r="K3043" s="3">
        <v>8</v>
      </c>
      <c r="L3043" s="3">
        <f t="shared" si="237"/>
        <v>8</v>
      </c>
      <c r="M3043" s="3">
        <f t="shared" si="238"/>
        <v>1</v>
      </c>
      <c r="N3043" s="3" t="s">
        <v>72</v>
      </c>
      <c r="O3043" s="3">
        <f>COUNTIF([1]局站!$D$4:$D$172,"="&amp;N3043)</f>
        <v>1</v>
      </c>
      <c r="P3043" s="3">
        <v>0</v>
      </c>
      <c r="Q3043" s="3">
        <v>0</v>
      </c>
      <c r="R3043" s="3">
        <v>0</v>
      </c>
      <c r="S3043" s="3" t="s">
        <v>74</v>
      </c>
      <c r="T3043" s="3">
        <f>COUNTIF([1]局站!$D$4:$D$172,"="&amp;S3043)</f>
        <v>1</v>
      </c>
      <c r="U3043" s="3">
        <v>0</v>
      </c>
      <c r="V3043" s="3">
        <v>0</v>
      </c>
      <c r="W3043" s="3">
        <v>0</v>
      </c>
      <c r="X3043" s="3" t="s">
        <v>1214</v>
      </c>
      <c r="Y3043" s="3" t="s">
        <v>880</v>
      </c>
      <c r="Z3043" s="3" t="str">
        <f>INDEX(业务类型!$C$4:$C$8,MATCH(纤芯!Y3043,业务类型!$B$4:$B$8,0))</f>
        <v>IDLE</v>
      </c>
      <c r="AA3043" s="3"/>
    </row>
    <row r="3044" spans="1:27" ht="16.5" x14ac:dyDescent="0.2">
      <c r="A3044" s="3">
        <v>3041</v>
      </c>
      <c r="B3044" s="3">
        <f t="shared" si="239"/>
        <v>37020201009</v>
      </c>
      <c r="C3044" s="3" t="s">
        <v>1166</v>
      </c>
      <c r="D3044" s="3" t="s">
        <v>220</v>
      </c>
      <c r="E3044" s="3" t="str">
        <f>INDEX(光放段!$G$4:$G$237,MATCH(纤芯!G3044,光放段!$C$4:$C$237,0))</f>
        <v>山东二干|济南兖州光缆:泰安东岳大街-兖州建设路</v>
      </c>
      <c r="F3044" s="3">
        <f>INDEX(光放段!$I$4:$I$237,MATCH(纤芯!H3044,光放段!$B$4:$B$237,0))</f>
        <v>37020200000</v>
      </c>
      <c r="G3044" s="3" t="str">
        <f t="shared" si="235"/>
        <v>山东二干|济南兖州光缆:泰安东岳大街-兖州建设路</v>
      </c>
      <c r="H3044" s="3">
        <f>INDEX(光放段!$B$4:$B$237,MATCH(纤芯!G3044,光放段!$C$4:$C$237,0))</f>
        <v>37020201000</v>
      </c>
      <c r="I3044" s="3" t="str">
        <f t="shared" si="236"/>
        <v>济南兖州光缆</v>
      </c>
      <c r="J3044" s="3" t="str">
        <f>INDEX(子缆名称!$B$4:$B$29,纤芯!M3044)</f>
        <v>A缆</v>
      </c>
      <c r="K3044" s="3">
        <v>9</v>
      </c>
      <c r="L3044" s="3">
        <f t="shared" si="237"/>
        <v>9</v>
      </c>
      <c r="M3044" s="3">
        <f t="shared" si="238"/>
        <v>1</v>
      </c>
      <c r="N3044" s="3" t="s">
        <v>72</v>
      </c>
      <c r="O3044" s="3">
        <f>COUNTIF([1]局站!$D$4:$D$172,"="&amp;N3044)</f>
        <v>1</v>
      </c>
      <c r="P3044" s="3">
        <v>0</v>
      </c>
      <c r="Q3044" s="3">
        <v>0</v>
      </c>
      <c r="R3044" s="3">
        <v>0</v>
      </c>
      <c r="S3044" s="3" t="s">
        <v>74</v>
      </c>
      <c r="T3044" s="3">
        <f>COUNTIF([1]局站!$D$4:$D$172,"="&amp;S3044)</f>
        <v>1</v>
      </c>
      <c r="U3044" s="3">
        <v>0</v>
      </c>
      <c r="V3044" s="3">
        <v>0</v>
      </c>
      <c r="W3044" s="3">
        <v>0</v>
      </c>
      <c r="X3044" s="3" t="s">
        <v>1214</v>
      </c>
      <c r="Y3044" s="3" t="s">
        <v>880</v>
      </c>
      <c r="Z3044" s="3" t="str">
        <f>INDEX(业务类型!$C$4:$C$8,MATCH(纤芯!Y3044,业务类型!$B$4:$B$8,0))</f>
        <v>IDLE</v>
      </c>
      <c r="AA3044" s="3"/>
    </row>
    <row r="3045" spans="1:27" ht="16.5" x14ac:dyDescent="0.2">
      <c r="A3045" s="3">
        <v>3042</v>
      </c>
      <c r="B3045" s="3">
        <f t="shared" si="239"/>
        <v>37020201010</v>
      </c>
      <c r="C3045" s="3" t="s">
        <v>1166</v>
      </c>
      <c r="D3045" s="3" t="s">
        <v>220</v>
      </c>
      <c r="E3045" s="3" t="str">
        <f>INDEX(光放段!$G$4:$G$237,MATCH(纤芯!G3045,光放段!$C$4:$C$237,0))</f>
        <v>山东二干|济南兖州光缆:泰安东岳大街-兖州建设路</v>
      </c>
      <c r="F3045" s="3">
        <f>INDEX(光放段!$I$4:$I$237,MATCH(纤芯!H3045,光放段!$B$4:$B$237,0))</f>
        <v>37020200000</v>
      </c>
      <c r="G3045" s="3" t="str">
        <f t="shared" si="235"/>
        <v>山东二干|济南兖州光缆:泰安东岳大街-兖州建设路</v>
      </c>
      <c r="H3045" s="3">
        <f>INDEX(光放段!$B$4:$B$237,MATCH(纤芯!G3045,光放段!$C$4:$C$237,0))</f>
        <v>37020201000</v>
      </c>
      <c r="I3045" s="3" t="str">
        <f t="shared" si="236"/>
        <v>济南兖州光缆</v>
      </c>
      <c r="J3045" s="3" t="str">
        <f>INDEX(子缆名称!$B$4:$B$29,纤芯!M3045)</f>
        <v>A缆</v>
      </c>
      <c r="K3045" s="3">
        <v>10</v>
      </c>
      <c r="L3045" s="3">
        <f t="shared" si="237"/>
        <v>10</v>
      </c>
      <c r="M3045" s="3">
        <f t="shared" si="238"/>
        <v>1</v>
      </c>
      <c r="N3045" s="3" t="s">
        <v>72</v>
      </c>
      <c r="O3045" s="3">
        <f>COUNTIF([1]局站!$D$4:$D$172,"="&amp;N3045)</f>
        <v>1</v>
      </c>
      <c r="P3045" s="3">
        <v>0</v>
      </c>
      <c r="Q3045" s="3">
        <v>0</v>
      </c>
      <c r="R3045" s="3">
        <v>0</v>
      </c>
      <c r="S3045" s="3" t="s">
        <v>74</v>
      </c>
      <c r="T3045" s="3">
        <f>COUNTIF([1]局站!$D$4:$D$172,"="&amp;S3045)</f>
        <v>1</v>
      </c>
      <c r="U3045" s="3">
        <v>0</v>
      </c>
      <c r="V3045" s="3">
        <v>0</v>
      </c>
      <c r="W3045" s="3">
        <v>0</v>
      </c>
      <c r="X3045" s="3" t="s">
        <v>1214</v>
      </c>
      <c r="Y3045" s="3" t="s">
        <v>881</v>
      </c>
      <c r="Z3045" s="3" t="str">
        <f>INDEX(业务类型!$C$4:$C$8,MATCH(纤芯!Y3045,业务类型!$B$4:$B$8,0))</f>
        <v>OTHER</v>
      </c>
      <c r="AA3045" s="3" t="s">
        <v>1009</v>
      </c>
    </row>
    <row r="3046" spans="1:27" ht="16.5" x14ac:dyDescent="0.2">
      <c r="A3046" s="3">
        <v>3043</v>
      </c>
      <c r="B3046" s="3">
        <f t="shared" si="239"/>
        <v>37020201011</v>
      </c>
      <c r="C3046" s="3" t="s">
        <v>1166</v>
      </c>
      <c r="D3046" s="3" t="s">
        <v>220</v>
      </c>
      <c r="E3046" s="3" t="str">
        <f>INDEX(光放段!$G$4:$G$237,MATCH(纤芯!G3046,光放段!$C$4:$C$237,0))</f>
        <v>山东二干|济南兖州光缆:泰安东岳大街-兖州建设路</v>
      </c>
      <c r="F3046" s="3">
        <f>INDEX(光放段!$I$4:$I$237,MATCH(纤芯!H3046,光放段!$B$4:$B$237,0))</f>
        <v>37020200000</v>
      </c>
      <c r="G3046" s="3" t="str">
        <f t="shared" si="235"/>
        <v>山东二干|济南兖州光缆:泰安东岳大街-兖州建设路</v>
      </c>
      <c r="H3046" s="3">
        <f>INDEX(光放段!$B$4:$B$237,MATCH(纤芯!G3046,光放段!$C$4:$C$237,0))</f>
        <v>37020201000</v>
      </c>
      <c r="I3046" s="3" t="str">
        <f t="shared" si="236"/>
        <v>济南兖州光缆</v>
      </c>
      <c r="J3046" s="3" t="str">
        <f>INDEX(子缆名称!$B$4:$B$29,纤芯!M3046)</f>
        <v>A缆</v>
      </c>
      <c r="K3046" s="3">
        <v>11</v>
      </c>
      <c r="L3046" s="3">
        <f t="shared" si="237"/>
        <v>11</v>
      </c>
      <c r="M3046" s="3">
        <f t="shared" si="238"/>
        <v>1</v>
      </c>
      <c r="N3046" s="3" t="s">
        <v>72</v>
      </c>
      <c r="O3046" s="3">
        <f>COUNTIF([1]局站!$D$4:$D$172,"="&amp;N3046)</f>
        <v>1</v>
      </c>
      <c r="P3046" s="3">
        <v>0</v>
      </c>
      <c r="Q3046" s="3">
        <v>0</v>
      </c>
      <c r="R3046" s="3">
        <v>0</v>
      </c>
      <c r="S3046" s="3" t="s">
        <v>74</v>
      </c>
      <c r="T3046" s="3">
        <f>COUNTIF([1]局站!$D$4:$D$172,"="&amp;S3046)</f>
        <v>1</v>
      </c>
      <c r="U3046" s="3">
        <v>0</v>
      </c>
      <c r="V3046" s="3">
        <v>0</v>
      </c>
      <c r="W3046" s="3">
        <v>0</v>
      </c>
      <c r="X3046" s="3" t="s">
        <v>1214</v>
      </c>
      <c r="Y3046" s="3" t="s">
        <v>850</v>
      </c>
      <c r="Z3046" s="3" t="str">
        <f>INDEX(业务类型!$C$4:$C$8,MATCH(纤芯!Y3046,业务类型!$B$4:$B$8,0))</f>
        <v>ONE</v>
      </c>
      <c r="AA3046" s="3" t="s">
        <v>1010</v>
      </c>
    </row>
    <row r="3047" spans="1:27" ht="16.5" x14ac:dyDescent="0.2">
      <c r="A3047" s="3">
        <v>3044</v>
      </c>
      <c r="B3047" s="3">
        <f t="shared" si="239"/>
        <v>37020201012</v>
      </c>
      <c r="C3047" s="3" t="s">
        <v>1166</v>
      </c>
      <c r="D3047" s="3" t="s">
        <v>220</v>
      </c>
      <c r="E3047" s="3" t="str">
        <f>INDEX(光放段!$G$4:$G$237,MATCH(纤芯!G3047,光放段!$C$4:$C$237,0))</f>
        <v>山东二干|济南兖州光缆:泰安东岳大街-兖州建设路</v>
      </c>
      <c r="F3047" s="3">
        <f>INDEX(光放段!$I$4:$I$237,MATCH(纤芯!H3047,光放段!$B$4:$B$237,0))</f>
        <v>37020200000</v>
      </c>
      <c r="G3047" s="3" t="str">
        <f t="shared" si="235"/>
        <v>山东二干|济南兖州光缆:泰安东岳大街-兖州建设路</v>
      </c>
      <c r="H3047" s="3">
        <f>INDEX(光放段!$B$4:$B$237,MATCH(纤芯!G3047,光放段!$C$4:$C$237,0))</f>
        <v>37020201000</v>
      </c>
      <c r="I3047" s="3" t="str">
        <f t="shared" si="236"/>
        <v>济南兖州光缆</v>
      </c>
      <c r="J3047" s="3" t="str">
        <f>INDEX(子缆名称!$B$4:$B$29,纤芯!M3047)</f>
        <v>A缆</v>
      </c>
      <c r="K3047" s="3">
        <v>12</v>
      </c>
      <c r="L3047" s="3">
        <f t="shared" si="237"/>
        <v>12</v>
      </c>
      <c r="M3047" s="3">
        <f t="shared" si="238"/>
        <v>1</v>
      </c>
      <c r="N3047" s="3" t="s">
        <v>72</v>
      </c>
      <c r="O3047" s="3">
        <f>COUNTIF([1]局站!$D$4:$D$172,"="&amp;N3047)</f>
        <v>1</v>
      </c>
      <c r="P3047" s="3">
        <v>0</v>
      </c>
      <c r="Q3047" s="3">
        <v>0</v>
      </c>
      <c r="R3047" s="3">
        <v>0</v>
      </c>
      <c r="S3047" s="3" t="s">
        <v>74</v>
      </c>
      <c r="T3047" s="3">
        <f>COUNTIF([1]局站!$D$4:$D$172,"="&amp;S3047)</f>
        <v>1</v>
      </c>
      <c r="U3047" s="3">
        <v>0</v>
      </c>
      <c r="V3047" s="3">
        <v>0</v>
      </c>
      <c r="W3047" s="3">
        <v>0</v>
      </c>
      <c r="X3047" s="3" t="s">
        <v>1214</v>
      </c>
      <c r="Y3047" s="3" t="s">
        <v>850</v>
      </c>
      <c r="Z3047" s="3" t="str">
        <f>INDEX(业务类型!$C$4:$C$8,MATCH(纤芯!Y3047,业务类型!$B$4:$B$8,0))</f>
        <v>ONE</v>
      </c>
      <c r="AA3047" s="3" t="s">
        <v>1010</v>
      </c>
    </row>
    <row r="3048" spans="1:27" ht="16.5" x14ac:dyDescent="0.2">
      <c r="A3048" s="3">
        <v>3045</v>
      </c>
      <c r="B3048" s="3">
        <f t="shared" si="239"/>
        <v>37020201013</v>
      </c>
      <c r="C3048" s="3" t="s">
        <v>1166</v>
      </c>
      <c r="D3048" s="3" t="s">
        <v>220</v>
      </c>
      <c r="E3048" s="3" t="str">
        <f>INDEX(光放段!$G$4:$G$237,MATCH(纤芯!G3048,光放段!$C$4:$C$237,0))</f>
        <v>山东二干|济南兖州光缆:泰安东岳大街-兖州建设路</v>
      </c>
      <c r="F3048" s="3">
        <f>INDEX(光放段!$I$4:$I$237,MATCH(纤芯!H3048,光放段!$B$4:$B$237,0))</f>
        <v>37020200000</v>
      </c>
      <c r="G3048" s="3" t="str">
        <f t="shared" si="235"/>
        <v>山东二干|济南兖州光缆:泰安东岳大街-兖州建设路</v>
      </c>
      <c r="H3048" s="3">
        <f>INDEX(光放段!$B$4:$B$237,MATCH(纤芯!G3048,光放段!$C$4:$C$237,0))</f>
        <v>37020201000</v>
      </c>
      <c r="I3048" s="3" t="str">
        <f t="shared" si="236"/>
        <v>济南兖州光缆</v>
      </c>
      <c r="J3048" s="3" t="str">
        <f>INDEX(子缆名称!$B$4:$B$29,纤芯!M3048)</f>
        <v>B缆</v>
      </c>
      <c r="K3048" s="3">
        <v>13</v>
      </c>
      <c r="L3048" s="3">
        <f t="shared" si="237"/>
        <v>1</v>
      </c>
      <c r="M3048" s="3">
        <f t="shared" si="238"/>
        <v>2</v>
      </c>
      <c r="N3048" s="3" t="s">
        <v>72</v>
      </c>
      <c r="O3048" s="3">
        <f>COUNTIF([1]局站!$D$4:$D$172,"="&amp;N3048)</f>
        <v>1</v>
      </c>
      <c r="P3048" s="3">
        <v>0</v>
      </c>
      <c r="Q3048" s="3">
        <v>0</v>
      </c>
      <c r="R3048" s="3">
        <v>0</v>
      </c>
      <c r="S3048" s="3" t="s">
        <v>74</v>
      </c>
      <c r="T3048" s="3">
        <f>COUNTIF([1]局站!$D$4:$D$172,"="&amp;S3048)</f>
        <v>1</v>
      </c>
      <c r="U3048" s="3">
        <v>0</v>
      </c>
      <c r="V3048" s="3">
        <v>0</v>
      </c>
      <c r="W3048" s="3">
        <v>0</v>
      </c>
      <c r="X3048" s="3" t="s">
        <v>1215</v>
      </c>
      <c r="Y3048" s="3" t="s">
        <v>880</v>
      </c>
      <c r="Z3048" s="3" t="str">
        <f>INDEX(业务类型!$C$4:$C$8,MATCH(纤芯!Y3048,业务类型!$B$4:$B$8,0))</f>
        <v>IDLE</v>
      </c>
      <c r="AA3048" s="3"/>
    </row>
    <row r="3049" spans="1:27" ht="16.5" x14ac:dyDescent="0.2">
      <c r="A3049" s="3">
        <v>3046</v>
      </c>
      <c r="B3049" s="3">
        <f t="shared" si="239"/>
        <v>37020201014</v>
      </c>
      <c r="C3049" s="3" t="s">
        <v>1166</v>
      </c>
      <c r="D3049" s="3" t="s">
        <v>220</v>
      </c>
      <c r="E3049" s="3" t="str">
        <f>INDEX(光放段!$G$4:$G$237,MATCH(纤芯!G3049,光放段!$C$4:$C$237,0))</f>
        <v>山东二干|济南兖州光缆:泰安东岳大街-兖州建设路</v>
      </c>
      <c r="F3049" s="3">
        <f>INDEX(光放段!$I$4:$I$237,MATCH(纤芯!H3049,光放段!$B$4:$B$237,0))</f>
        <v>37020200000</v>
      </c>
      <c r="G3049" s="3" t="str">
        <f t="shared" si="235"/>
        <v>山东二干|济南兖州光缆:泰安东岳大街-兖州建设路</v>
      </c>
      <c r="H3049" s="3">
        <f>INDEX(光放段!$B$4:$B$237,MATCH(纤芯!G3049,光放段!$C$4:$C$237,0))</f>
        <v>37020201000</v>
      </c>
      <c r="I3049" s="3" t="str">
        <f t="shared" si="236"/>
        <v>济南兖州光缆</v>
      </c>
      <c r="J3049" s="3" t="str">
        <f>INDEX(子缆名称!$B$4:$B$29,纤芯!M3049)</f>
        <v>B缆</v>
      </c>
      <c r="K3049" s="3">
        <v>14</v>
      </c>
      <c r="L3049" s="3">
        <f t="shared" si="237"/>
        <v>2</v>
      </c>
      <c r="M3049" s="3">
        <f t="shared" si="238"/>
        <v>2</v>
      </c>
      <c r="N3049" s="3" t="s">
        <v>72</v>
      </c>
      <c r="O3049" s="3">
        <f>COUNTIF([1]局站!$D$4:$D$172,"="&amp;N3049)</f>
        <v>1</v>
      </c>
      <c r="P3049" s="3">
        <v>0</v>
      </c>
      <c r="Q3049" s="3">
        <v>0</v>
      </c>
      <c r="R3049" s="3">
        <v>0</v>
      </c>
      <c r="S3049" s="3" t="s">
        <v>74</v>
      </c>
      <c r="T3049" s="3">
        <f>COUNTIF([1]局站!$D$4:$D$172,"="&amp;S3049)</f>
        <v>1</v>
      </c>
      <c r="U3049" s="3">
        <v>0</v>
      </c>
      <c r="V3049" s="3">
        <v>0</v>
      </c>
      <c r="W3049" s="3">
        <v>0</v>
      </c>
      <c r="X3049" s="3" t="s">
        <v>1215</v>
      </c>
      <c r="Y3049" s="3" t="s">
        <v>880</v>
      </c>
      <c r="Z3049" s="3" t="str">
        <f>INDEX(业务类型!$C$4:$C$8,MATCH(纤芯!Y3049,业务类型!$B$4:$B$8,0))</f>
        <v>IDLE</v>
      </c>
      <c r="AA3049" s="3"/>
    </row>
    <row r="3050" spans="1:27" ht="16.5" x14ac:dyDescent="0.2">
      <c r="A3050" s="3">
        <v>3047</v>
      </c>
      <c r="B3050" s="3">
        <f t="shared" si="239"/>
        <v>37020201015</v>
      </c>
      <c r="C3050" s="3" t="s">
        <v>1166</v>
      </c>
      <c r="D3050" s="3" t="s">
        <v>220</v>
      </c>
      <c r="E3050" s="3" t="str">
        <f>INDEX(光放段!$G$4:$G$237,MATCH(纤芯!G3050,光放段!$C$4:$C$237,0))</f>
        <v>山东二干|济南兖州光缆:泰安东岳大街-兖州建设路</v>
      </c>
      <c r="F3050" s="3">
        <f>INDEX(光放段!$I$4:$I$237,MATCH(纤芯!H3050,光放段!$B$4:$B$237,0))</f>
        <v>37020200000</v>
      </c>
      <c r="G3050" s="3" t="str">
        <f t="shared" si="235"/>
        <v>山东二干|济南兖州光缆:泰安东岳大街-兖州建设路</v>
      </c>
      <c r="H3050" s="3">
        <f>INDEX(光放段!$B$4:$B$237,MATCH(纤芯!G3050,光放段!$C$4:$C$237,0))</f>
        <v>37020201000</v>
      </c>
      <c r="I3050" s="3" t="str">
        <f t="shared" si="236"/>
        <v>济南兖州光缆</v>
      </c>
      <c r="J3050" s="3" t="str">
        <f>INDEX(子缆名称!$B$4:$B$29,纤芯!M3050)</f>
        <v>B缆</v>
      </c>
      <c r="K3050" s="3">
        <v>15</v>
      </c>
      <c r="L3050" s="3">
        <f t="shared" si="237"/>
        <v>3</v>
      </c>
      <c r="M3050" s="3">
        <f t="shared" si="238"/>
        <v>2</v>
      </c>
      <c r="N3050" s="3" t="s">
        <v>72</v>
      </c>
      <c r="O3050" s="3">
        <f>COUNTIF([1]局站!$D$4:$D$172,"="&amp;N3050)</f>
        <v>1</v>
      </c>
      <c r="P3050" s="3">
        <v>0</v>
      </c>
      <c r="Q3050" s="3">
        <v>0</v>
      </c>
      <c r="R3050" s="3">
        <v>0</v>
      </c>
      <c r="S3050" s="3" t="s">
        <v>74</v>
      </c>
      <c r="T3050" s="3">
        <f>COUNTIF([1]局站!$D$4:$D$172,"="&amp;S3050)</f>
        <v>1</v>
      </c>
      <c r="U3050" s="3">
        <v>0</v>
      </c>
      <c r="V3050" s="3">
        <v>0</v>
      </c>
      <c r="W3050" s="3">
        <v>0</v>
      </c>
      <c r="X3050" s="3" t="s">
        <v>1215</v>
      </c>
      <c r="Y3050" s="3" t="s">
        <v>880</v>
      </c>
      <c r="Z3050" s="3" t="str">
        <f>INDEX(业务类型!$C$4:$C$8,MATCH(纤芯!Y3050,业务类型!$B$4:$B$8,0))</f>
        <v>IDLE</v>
      </c>
      <c r="AA3050" s="3"/>
    </row>
    <row r="3051" spans="1:27" ht="16.5" x14ac:dyDescent="0.2">
      <c r="A3051" s="3">
        <v>3048</v>
      </c>
      <c r="B3051" s="3">
        <f t="shared" si="239"/>
        <v>37020201016</v>
      </c>
      <c r="C3051" s="3" t="s">
        <v>1166</v>
      </c>
      <c r="D3051" s="3" t="s">
        <v>220</v>
      </c>
      <c r="E3051" s="3" t="str">
        <f>INDEX(光放段!$G$4:$G$237,MATCH(纤芯!G3051,光放段!$C$4:$C$237,0))</f>
        <v>山东二干|济南兖州光缆:泰安东岳大街-兖州建设路</v>
      </c>
      <c r="F3051" s="3">
        <f>INDEX(光放段!$I$4:$I$237,MATCH(纤芯!H3051,光放段!$B$4:$B$237,0))</f>
        <v>37020200000</v>
      </c>
      <c r="G3051" s="3" t="str">
        <f t="shared" si="235"/>
        <v>山东二干|济南兖州光缆:泰安东岳大街-兖州建设路</v>
      </c>
      <c r="H3051" s="3">
        <f>INDEX(光放段!$B$4:$B$237,MATCH(纤芯!G3051,光放段!$C$4:$C$237,0))</f>
        <v>37020201000</v>
      </c>
      <c r="I3051" s="3" t="str">
        <f t="shared" si="236"/>
        <v>济南兖州光缆</v>
      </c>
      <c r="J3051" s="3" t="str">
        <f>INDEX(子缆名称!$B$4:$B$29,纤芯!M3051)</f>
        <v>B缆</v>
      </c>
      <c r="K3051" s="3">
        <v>16</v>
      </c>
      <c r="L3051" s="3">
        <f t="shared" si="237"/>
        <v>4</v>
      </c>
      <c r="M3051" s="3">
        <f t="shared" si="238"/>
        <v>2</v>
      </c>
      <c r="N3051" s="3" t="s">
        <v>72</v>
      </c>
      <c r="O3051" s="3">
        <f>COUNTIF([1]局站!$D$4:$D$172,"="&amp;N3051)</f>
        <v>1</v>
      </c>
      <c r="P3051" s="3">
        <v>0</v>
      </c>
      <c r="Q3051" s="3">
        <v>0</v>
      </c>
      <c r="R3051" s="3">
        <v>0</v>
      </c>
      <c r="S3051" s="3" t="s">
        <v>74</v>
      </c>
      <c r="T3051" s="3">
        <f>COUNTIF([1]局站!$D$4:$D$172,"="&amp;S3051)</f>
        <v>1</v>
      </c>
      <c r="U3051" s="3">
        <v>0</v>
      </c>
      <c r="V3051" s="3">
        <v>0</v>
      </c>
      <c r="W3051" s="3">
        <v>0</v>
      </c>
      <c r="X3051" s="3" t="s">
        <v>1215</v>
      </c>
      <c r="Y3051" s="3" t="s">
        <v>880</v>
      </c>
      <c r="Z3051" s="3" t="str">
        <f>INDEX(业务类型!$C$4:$C$8,MATCH(纤芯!Y3051,业务类型!$B$4:$B$8,0))</f>
        <v>IDLE</v>
      </c>
      <c r="AA3051" s="3"/>
    </row>
    <row r="3052" spans="1:27" ht="16.5" x14ac:dyDescent="0.2">
      <c r="A3052" s="3">
        <v>3049</v>
      </c>
      <c r="B3052" s="3">
        <f t="shared" si="239"/>
        <v>37020201017</v>
      </c>
      <c r="C3052" s="3" t="s">
        <v>1166</v>
      </c>
      <c r="D3052" s="3" t="s">
        <v>220</v>
      </c>
      <c r="E3052" s="3" t="str">
        <f>INDEX(光放段!$G$4:$G$237,MATCH(纤芯!G3052,光放段!$C$4:$C$237,0))</f>
        <v>山东二干|济南兖州光缆:泰安东岳大街-兖州建设路</v>
      </c>
      <c r="F3052" s="3">
        <f>INDEX(光放段!$I$4:$I$237,MATCH(纤芯!H3052,光放段!$B$4:$B$237,0))</f>
        <v>37020200000</v>
      </c>
      <c r="G3052" s="3" t="str">
        <f t="shared" si="235"/>
        <v>山东二干|济南兖州光缆:泰安东岳大街-兖州建设路</v>
      </c>
      <c r="H3052" s="3">
        <f>INDEX(光放段!$B$4:$B$237,MATCH(纤芯!G3052,光放段!$C$4:$C$237,0))</f>
        <v>37020201000</v>
      </c>
      <c r="I3052" s="3" t="str">
        <f t="shared" si="236"/>
        <v>济南兖州光缆</v>
      </c>
      <c r="J3052" s="3" t="str">
        <f>INDEX(子缆名称!$B$4:$B$29,纤芯!M3052)</f>
        <v>B缆</v>
      </c>
      <c r="K3052" s="3">
        <v>17</v>
      </c>
      <c r="L3052" s="3">
        <f t="shared" si="237"/>
        <v>5</v>
      </c>
      <c r="M3052" s="3">
        <f t="shared" si="238"/>
        <v>2</v>
      </c>
      <c r="N3052" s="3" t="s">
        <v>72</v>
      </c>
      <c r="O3052" s="3">
        <f>COUNTIF([1]局站!$D$4:$D$172,"="&amp;N3052)</f>
        <v>1</v>
      </c>
      <c r="P3052" s="3">
        <v>0</v>
      </c>
      <c r="Q3052" s="3">
        <v>0</v>
      </c>
      <c r="R3052" s="3">
        <v>0</v>
      </c>
      <c r="S3052" s="3" t="s">
        <v>74</v>
      </c>
      <c r="T3052" s="3">
        <f>COUNTIF([1]局站!$D$4:$D$172,"="&amp;S3052)</f>
        <v>1</v>
      </c>
      <c r="U3052" s="3">
        <v>0</v>
      </c>
      <c r="V3052" s="3">
        <v>0</v>
      </c>
      <c r="W3052" s="3">
        <v>0</v>
      </c>
      <c r="X3052" s="3" t="s">
        <v>1215</v>
      </c>
      <c r="Y3052" s="3" t="s">
        <v>880</v>
      </c>
      <c r="Z3052" s="3" t="str">
        <f>INDEX(业务类型!$C$4:$C$8,MATCH(纤芯!Y3052,业务类型!$B$4:$B$8,0))</f>
        <v>IDLE</v>
      </c>
      <c r="AA3052" s="3"/>
    </row>
    <row r="3053" spans="1:27" ht="16.5" x14ac:dyDescent="0.2">
      <c r="A3053" s="3">
        <v>3050</v>
      </c>
      <c r="B3053" s="3">
        <f t="shared" si="239"/>
        <v>37020201018</v>
      </c>
      <c r="C3053" s="3" t="s">
        <v>1166</v>
      </c>
      <c r="D3053" s="3" t="s">
        <v>220</v>
      </c>
      <c r="E3053" s="3" t="str">
        <f>INDEX(光放段!$G$4:$G$237,MATCH(纤芯!G3053,光放段!$C$4:$C$237,0))</f>
        <v>山东二干|济南兖州光缆:泰安东岳大街-兖州建设路</v>
      </c>
      <c r="F3053" s="3">
        <f>INDEX(光放段!$I$4:$I$237,MATCH(纤芯!H3053,光放段!$B$4:$B$237,0))</f>
        <v>37020200000</v>
      </c>
      <c r="G3053" s="3" t="str">
        <f t="shared" si="235"/>
        <v>山东二干|济南兖州光缆:泰安东岳大街-兖州建设路</v>
      </c>
      <c r="H3053" s="3">
        <f>INDEX(光放段!$B$4:$B$237,MATCH(纤芯!G3053,光放段!$C$4:$C$237,0))</f>
        <v>37020201000</v>
      </c>
      <c r="I3053" s="3" t="str">
        <f t="shared" si="236"/>
        <v>济南兖州光缆</v>
      </c>
      <c r="J3053" s="3" t="str">
        <f>INDEX(子缆名称!$B$4:$B$29,纤芯!M3053)</f>
        <v>B缆</v>
      </c>
      <c r="K3053" s="3">
        <v>18</v>
      </c>
      <c r="L3053" s="3">
        <f t="shared" si="237"/>
        <v>6</v>
      </c>
      <c r="M3053" s="3">
        <f t="shared" si="238"/>
        <v>2</v>
      </c>
      <c r="N3053" s="3" t="s">
        <v>72</v>
      </c>
      <c r="O3053" s="3">
        <f>COUNTIF([1]局站!$D$4:$D$172,"="&amp;N3053)</f>
        <v>1</v>
      </c>
      <c r="P3053" s="3">
        <v>0</v>
      </c>
      <c r="Q3053" s="3">
        <v>0</v>
      </c>
      <c r="R3053" s="3">
        <v>0</v>
      </c>
      <c r="S3053" s="3" t="s">
        <v>74</v>
      </c>
      <c r="T3053" s="3">
        <f>COUNTIF([1]局站!$D$4:$D$172,"="&amp;S3053)</f>
        <v>1</v>
      </c>
      <c r="U3053" s="3">
        <v>0</v>
      </c>
      <c r="V3053" s="3">
        <v>0</v>
      </c>
      <c r="W3053" s="3">
        <v>0</v>
      </c>
      <c r="X3053" s="3" t="s">
        <v>1215</v>
      </c>
      <c r="Y3053" s="3" t="s">
        <v>880</v>
      </c>
      <c r="Z3053" s="3" t="str">
        <f>INDEX(业务类型!$C$4:$C$8,MATCH(纤芯!Y3053,业务类型!$B$4:$B$8,0))</f>
        <v>IDLE</v>
      </c>
      <c r="AA3053" s="3"/>
    </row>
    <row r="3054" spans="1:27" ht="16.5" x14ac:dyDescent="0.2">
      <c r="A3054" s="3">
        <v>3051</v>
      </c>
      <c r="B3054" s="3">
        <f t="shared" si="239"/>
        <v>37020201019</v>
      </c>
      <c r="C3054" s="3" t="s">
        <v>1166</v>
      </c>
      <c r="D3054" s="3" t="s">
        <v>220</v>
      </c>
      <c r="E3054" s="3" t="str">
        <f>INDEX(光放段!$G$4:$G$237,MATCH(纤芯!G3054,光放段!$C$4:$C$237,0))</f>
        <v>山东二干|济南兖州光缆:泰安东岳大街-兖州建设路</v>
      </c>
      <c r="F3054" s="3">
        <f>INDEX(光放段!$I$4:$I$237,MATCH(纤芯!H3054,光放段!$B$4:$B$237,0))</f>
        <v>37020200000</v>
      </c>
      <c r="G3054" s="3" t="str">
        <f t="shared" si="235"/>
        <v>山东二干|济南兖州光缆:泰安东岳大街-兖州建设路</v>
      </c>
      <c r="H3054" s="3">
        <f>INDEX(光放段!$B$4:$B$237,MATCH(纤芯!G3054,光放段!$C$4:$C$237,0))</f>
        <v>37020201000</v>
      </c>
      <c r="I3054" s="3" t="str">
        <f t="shared" si="236"/>
        <v>济南兖州光缆</v>
      </c>
      <c r="J3054" s="3" t="str">
        <f>INDEX(子缆名称!$B$4:$B$29,纤芯!M3054)</f>
        <v>B缆</v>
      </c>
      <c r="K3054" s="3">
        <v>19</v>
      </c>
      <c r="L3054" s="3">
        <f t="shared" si="237"/>
        <v>7</v>
      </c>
      <c r="M3054" s="3">
        <f t="shared" si="238"/>
        <v>2</v>
      </c>
      <c r="N3054" s="3" t="s">
        <v>72</v>
      </c>
      <c r="O3054" s="3">
        <f>COUNTIF([1]局站!$D$4:$D$172,"="&amp;N3054)</f>
        <v>1</v>
      </c>
      <c r="P3054" s="3">
        <v>0</v>
      </c>
      <c r="Q3054" s="3">
        <v>0</v>
      </c>
      <c r="R3054" s="3">
        <v>0</v>
      </c>
      <c r="S3054" s="3" t="s">
        <v>74</v>
      </c>
      <c r="T3054" s="3">
        <f>COUNTIF([1]局站!$D$4:$D$172,"="&amp;S3054)</f>
        <v>1</v>
      </c>
      <c r="U3054" s="3">
        <v>0</v>
      </c>
      <c r="V3054" s="3">
        <v>0</v>
      </c>
      <c r="W3054" s="3">
        <v>0</v>
      </c>
      <c r="X3054" s="3" t="s">
        <v>1215</v>
      </c>
      <c r="Y3054" s="3" t="s">
        <v>880</v>
      </c>
      <c r="Z3054" s="3" t="str">
        <f>INDEX(业务类型!$C$4:$C$8,MATCH(纤芯!Y3054,业务类型!$B$4:$B$8,0))</f>
        <v>IDLE</v>
      </c>
      <c r="AA3054" s="3"/>
    </row>
    <row r="3055" spans="1:27" ht="16.5" x14ac:dyDescent="0.2">
      <c r="A3055" s="3">
        <v>3052</v>
      </c>
      <c r="B3055" s="3">
        <f t="shared" si="239"/>
        <v>37020201020</v>
      </c>
      <c r="C3055" s="3" t="s">
        <v>1166</v>
      </c>
      <c r="D3055" s="3" t="s">
        <v>220</v>
      </c>
      <c r="E3055" s="3" t="str">
        <f>INDEX(光放段!$G$4:$G$237,MATCH(纤芯!G3055,光放段!$C$4:$C$237,0))</f>
        <v>山东二干|济南兖州光缆:泰安东岳大街-兖州建设路</v>
      </c>
      <c r="F3055" s="3">
        <f>INDEX(光放段!$I$4:$I$237,MATCH(纤芯!H3055,光放段!$B$4:$B$237,0))</f>
        <v>37020200000</v>
      </c>
      <c r="G3055" s="3" t="str">
        <f t="shared" si="235"/>
        <v>山东二干|济南兖州光缆:泰安东岳大街-兖州建设路</v>
      </c>
      <c r="H3055" s="3">
        <f>INDEX(光放段!$B$4:$B$237,MATCH(纤芯!G3055,光放段!$C$4:$C$237,0))</f>
        <v>37020201000</v>
      </c>
      <c r="I3055" s="3" t="str">
        <f t="shared" si="236"/>
        <v>济南兖州光缆</v>
      </c>
      <c r="J3055" s="3" t="str">
        <f>INDEX(子缆名称!$B$4:$B$29,纤芯!M3055)</f>
        <v>B缆</v>
      </c>
      <c r="K3055" s="3">
        <v>20</v>
      </c>
      <c r="L3055" s="3">
        <f t="shared" si="237"/>
        <v>8</v>
      </c>
      <c r="M3055" s="3">
        <f t="shared" si="238"/>
        <v>2</v>
      </c>
      <c r="N3055" s="3" t="s">
        <v>72</v>
      </c>
      <c r="O3055" s="3">
        <f>COUNTIF([1]局站!$D$4:$D$172,"="&amp;N3055)</f>
        <v>1</v>
      </c>
      <c r="P3055" s="3">
        <v>0</v>
      </c>
      <c r="Q3055" s="3">
        <v>0</v>
      </c>
      <c r="R3055" s="3">
        <v>0</v>
      </c>
      <c r="S3055" s="3" t="s">
        <v>74</v>
      </c>
      <c r="T3055" s="3">
        <f>COUNTIF([1]局站!$D$4:$D$172,"="&amp;S3055)</f>
        <v>1</v>
      </c>
      <c r="U3055" s="3">
        <v>0</v>
      </c>
      <c r="V3055" s="3">
        <v>0</v>
      </c>
      <c r="W3055" s="3">
        <v>0</v>
      </c>
      <c r="X3055" s="3" t="s">
        <v>1215</v>
      </c>
      <c r="Y3055" s="3" t="s">
        <v>880</v>
      </c>
      <c r="Z3055" s="3" t="str">
        <f>INDEX(业务类型!$C$4:$C$8,MATCH(纤芯!Y3055,业务类型!$B$4:$B$8,0))</f>
        <v>IDLE</v>
      </c>
      <c r="AA3055" s="3"/>
    </row>
    <row r="3056" spans="1:27" ht="16.5" x14ac:dyDescent="0.2">
      <c r="A3056" s="3">
        <v>3053</v>
      </c>
      <c r="B3056" s="3">
        <f t="shared" si="239"/>
        <v>37020201021</v>
      </c>
      <c r="C3056" s="3" t="s">
        <v>1166</v>
      </c>
      <c r="D3056" s="3" t="s">
        <v>220</v>
      </c>
      <c r="E3056" s="3" t="str">
        <f>INDEX(光放段!$G$4:$G$237,MATCH(纤芯!G3056,光放段!$C$4:$C$237,0))</f>
        <v>山东二干|济南兖州光缆:泰安东岳大街-兖州建设路</v>
      </c>
      <c r="F3056" s="3">
        <f>INDEX(光放段!$I$4:$I$237,MATCH(纤芯!H3056,光放段!$B$4:$B$237,0))</f>
        <v>37020200000</v>
      </c>
      <c r="G3056" s="3" t="str">
        <f t="shared" si="235"/>
        <v>山东二干|济南兖州光缆:泰安东岳大街-兖州建设路</v>
      </c>
      <c r="H3056" s="3">
        <f>INDEX(光放段!$B$4:$B$237,MATCH(纤芯!G3056,光放段!$C$4:$C$237,0))</f>
        <v>37020201000</v>
      </c>
      <c r="I3056" s="3" t="str">
        <f t="shared" si="236"/>
        <v>济南兖州光缆</v>
      </c>
      <c r="J3056" s="3" t="str">
        <f>INDEX(子缆名称!$B$4:$B$29,纤芯!M3056)</f>
        <v>B缆</v>
      </c>
      <c r="K3056" s="3">
        <v>21</v>
      </c>
      <c r="L3056" s="3">
        <f t="shared" si="237"/>
        <v>9</v>
      </c>
      <c r="M3056" s="3">
        <f t="shared" si="238"/>
        <v>2</v>
      </c>
      <c r="N3056" s="3" t="s">
        <v>72</v>
      </c>
      <c r="O3056" s="3">
        <f>COUNTIF([1]局站!$D$4:$D$172,"="&amp;N3056)</f>
        <v>1</v>
      </c>
      <c r="P3056" s="3">
        <v>0</v>
      </c>
      <c r="Q3056" s="3">
        <v>0</v>
      </c>
      <c r="R3056" s="3">
        <v>0</v>
      </c>
      <c r="S3056" s="3" t="s">
        <v>74</v>
      </c>
      <c r="T3056" s="3">
        <f>COUNTIF([1]局站!$D$4:$D$172,"="&amp;S3056)</f>
        <v>1</v>
      </c>
      <c r="U3056" s="3">
        <v>0</v>
      </c>
      <c r="V3056" s="3">
        <v>0</v>
      </c>
      <c r="W3056" s="3">
        <v>0</v>
      </c>
      <c r="X3056" s="3" t="s">
        <v>1215</v>
      </c>
      <c r="Y3056" s="3" t="s">
        <v>881</v>
      </c>
      <c r="Z3056" s="3" t="str">
        <f>INDEX(业务类型!$C$4:$C$8,MATCH(纤芯!Y3056,业务类型!$B$4:$B$8,0))</f>
        <v>OTHER</v>
      </c>
      <c r="AA3056" s="3" t="s">
        <v>1011</v>
      </c>
    </row>
    <row r="3057" spans="1:27" ht="16.5" x14ac:dyDescent="0.2">
      <c r="A3057" s="3">
        <v>3054</v>
      </c>
      <c r="B3057" s="3">
        <f t="shared" si="239"/>
        <v>37020201022</v>
      </c>
      <c r="C3057" s="3" t="s">
        <v>1166</v>
      </c>
      <c r="D3057" s="3" t="s">
        <v>220</v>
      </c>
      <c r="E3057" s="3" t="str">
        <f>INDEX(光放段!$G$4:$G$237,MATCH(纤芯!G3057,光放段!$C$4:$C$237,0))</f>
        <v>山东二干|济南兖州光缆:泰安东岳大街-兖州建设路</v>
      </c>
      <c r="F3057" s="3">
        <f>INDEX(光放段!$I$4:$I$237,MATCH(纤芯!H3057,光放段!$B$4:$B$237,0))</f>
        <v>37020200000</v>
      </c>
      <c r="G3057" s="3" t="str">
        <f t="shared" si="235"/>
        <v>山东二干|济南兖州光缆:泰安东岳大街-兖州建设路</v>
      </c>
      <c r="H3057" s="3">
        <f>INDEX(光放段!$B$4:$B$237,MATCH(纤芯!G3057,光放段!$C$4:$C$237,0))</f>
        <v>37020201000</v>
      </c>
      <c r="I3057" s="3" t="str">
        <f t="shared" si="236"/>
        <v>济南兖州光缆</v>
      </c>
      <c r="J3057" s="3" t="str">
        <f>INDEX(子缆名称!$B$4:$B$29,纤芯!M3057)</f>
        <v>B缆</v>
      </c>
      <c r="K3057" s="3">
        <v>22</v>
      </c>
      <c r="L3057" s="3">
        <f t="shared" si="237"/>
        <v>10</v>
      </c>
      <c r="M3057" s="3">
        <f t="shared" si="238"/>
        <v>2</v>
      </c>
      <c r="N3057" s="3" t="s">
        <v>72</v>
      </c>
      <c r="O3057" s="3">
        <f>COUNTIF([1]局站!$D$4:$D$172,"="&amp;N3057)</f>
        <v>1</v>
      </c>
      <c r="P3057" s="3">
        <v>0</v>
      </c>
      <c r="Q3057" s="3">
        <v>0</v>
      </c>
      <c r="R3057" s="3">
        <v>0</v>
      </c>
      <c r="S3057" s="3" t="s">
        <v>74</v>
      </c>
      <c r="T3057" s="3">
        <f>COUNTIF([1]局站!$D$4:$D$172,"="&amp;S3057)</f>
        <v>1</v>
      </c>
      <c r="U3057" s="3">
        <v>0</v>
      </c>
      <c r="V3057" s="3">
        <v>0</v>
      </c>
      <c r="W3057" s="3">
        <v>0</v>
      </c>
      <c r="X3057" s="3" t="s">
        <v>1215</v>
      </c>
      <c r="Y3057" s="3" t="s">
        <v>852</v>
      </c>
      <c r="Z3057" s="3" t="str">
        <f>INDEX(业务类型!$C$4:$C$8,MATCH(纤芯!Y3057,业务类型!$B$4:$B$8,0))</f>
        <v>TWO</v>
      </c>
      <c r="AA3057" s="3" t="s">
        <v>891</v>
      </c>
    </row>
    <row r="3058" spans="1:27" ht="16.5" x14ac:dyDescent="0.2">
      <c r="A3058" s="3">
        <v>3055</v>
      </c>
      <c r="B3058" s="3">
        <f t="shared" si="239"/>
        <v>37020201023</v>
      </c>
      <c r="C3058" s="3" t="s">
        <v>1166</v>
      </c>
      <c r="D3058" s="3" t="s">
        <v>220</v>
      </c>
      <c r="E3058" s="3" t="str">
        <f>INDEX(光放段!$G$4:$G$237,MATCH(纤芯!G3058,光放段!$C$4:$C$237,0))</f>
        <v>山东二干|济南兖州光缆:泰安东岳大街-兖州建设路</v>
      </c>
      <c r="F3058" s="3">
        <f>INDEX(光放段!$I$4:$I$237,MATCH(纤芯!H3058,光放段!$B$4:$B$237,0))</f>
        <v>37020200000</v>
      </c>
      <c r="G3058" s="3" t="str">
        <f t="shared" si="235"/>
        <v>山东二干|济南兖州光缆:泰安东岳大街-兖州建设路</v>
      </c>
      <c r="H3058" s="3">
        <f>INDEX(光放段!$B$4:$B$237,MATCH(纤芯!G3058,光放段!$C$4:$C$237,0))</f>
        <v>37020201000</v>
      </c>
      <c r="I3058" s="3" t="str">
        <f t="shared" si="236"/>
        <v>济南兖州光缆</v>
      </c>
      <c r="J3058" s="3" t="str">
        <f>INDEX(子缆名称!$B$4:$B$29,纤芯!M3058)</f>
        <v>B缆</v>
      </c>
      <c r="K3058" s="3">
        <v>23</v>
      </c>
      <c r="L3058" s="3">
        <f t="shared" si="237"/>
        <v>11</v>
      </c>
      <c r="M3058" s="3">
        <f t="shared" si="238"/>
        <v>2</v>
      </c>
      <c r="N3058" s="3" t="s">
        <v>72</v>
      </c>
      <c r="O3058" s="3">
        <f>COUNTIF([1]局站!$D$4:$D$172,"="&amp;N3058)</f>
        <v>1</v>
      </c>
      <c r="P3058" s="3">
        <v>0</v>
      </c>
      <c r="Q3058" s="3">
        <v>0</v>
      </c>
      <c r="R3058" s="3">
        <v>0</v>
      </c>
      <c r="S3058" s="3" t="s">
        <v>74</v>
      </c>
      <c r="T3058" s="3">
        <f>COUNTIF([1]局站!$D$4:$D$172,"="&amp;S3058)</f>
        <v>1</v>
      </c>
      <c r="U3058" s="3">
        <v>0</v>
      </c>
      <c r="V3058" s="3">
        <v>0</v>
      </c>
      <c r="W3058" s="3">
        <v>0</v>
      </c>
      <c r="X3058" s="3" t="s">
        <v>1215</v>
      </c>
      <c r="Y3058" s="3" t="s">
        <v>880</v>
      </c>
      <c r="Z3058" s="3" t="str">
        <f>INDEX(业务类型!$C$4:$C$8,MATCH(纤芯!Y3058,业务类型!$B$4:$B$8,0))</f>
        <v>IDLE</v>
      </c>
      <c r="AA3058" s="3"/>
    </row>
    <row r="3059" spans="1:27" ht="16.5" x14ac:dyDescent="0.2">
      <c r="A3059" s="3">
        <v>3056</v>
      </c>
      <c r="B3059" s="3">
        <f t="shared" si="239"/>
        <v>37020201024</v>
      </c>
      <c r="C3059" s="3" t="s">
        <v>1166</v>
      </c>
      <c r="D3059" s="3" t="s">
        <v>220</v>
      </c>
      <c r="E3059" s="3" t="str">
        <f>INDEX(光放段!$G$4:$G$237,MATCH(纤芯!G3059,光放段!$C$4:$C$237,0))</f>
        <v>山东二干|济南兖州光缆:泰安东岳大街-兖州建设路</v>
      </c>
      <c r="F3059" s="3">
        <f>INDEX(光放段!$I$4:$I$237,MATCH(纤芯!H3059,光放段!$B$4:$B$237,0))</f>
        <v>37020200000</v>
      </c>
      <c r="G3059" s="3" t="str">
        <f t="shared" si="235"/>
        <v>山东二干|济南兖州光缆:泰安东岳大街-兖州建设路</v>
      </c>
      <c r="H3059" s="3">
        <f>INDEX(光放段!$B$4:$B$237,MATCH(纤芯!G3059,光放段!$C$4:$C$237,0))</f>
        <v>37020201000</v>
      </c>
      <c r="I3059" s="3" t="str">
        <f t="shared" si="236"/>
        <v>济南兖州光缆</v>
      </c>
      <c r="J3059" s="3" t="str">
        <f>INDEX(子缆名称!$B$4:$B$29,纤芯!M3059)</f>
        <v>B缆</v>
      </c>
      <c r="K3059" s="3">
        <v>24</v>
      </c>
      <c r="L3059" s="3">
        <f t="shared" si="237"/>
        <v>12</v>
      </c>
      <c r="M3059" s="3">
        <f t="shared" si="238"/>
        <v>2</v>
      </c>
      <c r="N3059" s="3" t="s">
        <v>72</v>
      </c>
      <c r="O3059" s="3">
        <f>COUNTIF([1]局站!$D$4:$D$172,"="&amp;N3059)</f>
        <v>1</v>
      </c>
      <c r="P3059" s="3">
        <v>0</v>
      </c>
      <c r="Q3059" s="3">
        <v>0</v>
      </c>
      <c r="R3059" s="3">
        <v>0</v>
      </c>
      <c r="S3059" s="3" t="s">
        <v>74</v>
      </c>
      <c r="T3059" s="3">
        <f>COUNTIF([1]局站!$D$4:$D$172,"="&amp;S3059)</f>
        <v>1</v>
      </c>
      <c r="U3059" s="3">
        <v>0</v>
      </c>
      <c r="V3059" s="3">
        <v>0</v>
      </c>
      <c r="W3059" s="3">
        <v>0</v>
      </c>
      <c r="X3059" s="3" t="s">
        <v>1215</v>
      </c>
      <c r="Y3059" s="3" t="s">
        <v>852</v>
      </c>
      <c r="Z3059" s="3" t="str">
        <f>INDEX(业务类型!$C$4:$C$8,MATCH(纤芯!Y3059,业务类型!$B$4:$B$8,0))</f>
        <v>TWO</v>
      </c>
      <c r="AA3059" s="3" t="s">
        <v>891</v>
      </c>
    </row>
    <row r="3060" spans="1:27" ht="16.5" x14ac:dyDescent="0.2">
      <c r="A3060" s="3">
        <v>3057</v>
      </c>
      <c r="B3060" s="3">
        <f t="shared" si="239"/>
        <v>37020201025</v>
      </c>
      <c r="C3060" s="3" t="s">
        <v>1166</v>
      </c>
      <c r="D3060" s="3" t="s">
        <v>220</v>
      </c>
      <c r="E3060" s="3" t="str">
        <f>INDEX(光放段!$G$4:$G$237,MATCH(纤芯!G3060,光放段!$C$4:$C$237,0))</f>
        <v>山东二干|济南兖州光缆:泰安东岳大街-兖州建设路</v>
      </c>
      <c r="F3060" s="3">
        <f>INDEX(光放段!$I$4:$I$237,MATCH(纤芯!H3060,光放段!$B$4:$B$237,0))</f>
        <v>37020200000</v>
      </c>
      <c r="G3060" s="3" t="str">
        <f t="shared" si="235"/>
        <v>山东二干|济南兖州光缆:泰安东岳大街-兖州建设路</v>
      </c>
      <c r="H3060" s="3">
        <f>INDEX(光放段!$B$4:$B$237,MATCH(纤芯!G3060,光放段!$C$4:$C$237,0))</f>
        <v>37020201000</v>
      </c>
      <c r="I3060" s="3" t="str">
        <f t="shared" si="236"/>
        <v>济南兖州光缆</v>
      </c>
      <c r="J3060" s="3" t="str">
        <f>INDEX(子缆名称!$B$4:$B$29,纤芯!M3060)</f>
        <v>C缆</v>
      </c>
      <c r="K3060" s="3">
        <v>25</v>
      </c>
      <c r="L3060" s="3">
        <f t="shared" si="237"/>
        <v>1</v>
      </c>
      <c r="M3060" s="3">
        <f t="shared" si="238"/>
        <v>3</v>
      </c>
      <c r="N3060" s="3" t="s">
        <v>72</v>
      </c>
      <c r="O3060" s="3">
        <f>COUNTIF([1]局站!$D$4:$D$172,"="&amp;N3060)</f>
        <v>1</v>
      </c>
      <c r="P3060" s="3">
        <v>0</v>
      </c>
      <c r="Q3060" s="3">
        <v>0</v>
      </c>
      <c r="R3060" s="3">
        <v>0</v>
      </c>
      <c r="S3060" s="3" t="s">
        <v>74</v>
      </c>
      <c r="T3060" s="3">
        <f>COUNTIF([1]局站!$D$4:$D$172,"="&amp;S3060)</f>
        <v>1</v>
      </c>
      <c r="U3060" s="3">
        <v>0</v>
      </c>
      <c r="V3060" s="3">
        <v>0</v>
      </c>
      <c r="W3060" s="3">
        <v>0</v>
      </c>
      <c r="X3060" s="3" t="s">
        <v>1215</v>
      </c>
      <c r="Y3060" s="3" t="s">
        <v>852</v>
      </c>
      <c r="Z3060" s="3" t="str">
        <f>INDEX(业务类型!$C$4:$C$8,MATCH(纤芯!Y3060,业务类型!$B$4:$B$8,0))</f>
        <v>TWO</v>
      </c>
      <c r="AA3060" s="3" t="s">
        <v>951</v>
      </c>
    </row>
    <row r="3061" spans="1:27" ht="16.5" x14ac:dyDescent="0.2">
      <c r="A3061" s="3">
        <v>3058</v>
      </c>
      <c r="B3061" s="3">
        <f t="shared" si="239"/>
        <v>37020201026</v>
      </c>
      <c r="C3061" s="3" t="s">
        <v>1166</v>
      </c>
      <c r="D3061" s="3" t="s">
        <v>220</v>
      </c>
      <c r="E3061" s="3" t="str">
        <f>INDEX(光放段!$G$4:$G$237,MATCH(纤芯!G3061,光放段!$C$4:$C$237,0))</f>
        <v>山东二干|济南兖州光缆:泰安东岳大街-兖州建设路</v>
      </c>
      <c r="F3061" s="3">
        <f>INDEX(光放段!$I$4:$I$237,MATCH(纤芯!H3061,光放段!$B$4:$B$237,0))</f>
        <v>37020200000</v>
      </c>
      <c r="G3061" s="3" t="str">
        <f t="shared" si="235"/>
        <v>山东二干|济南兖州光缆:泰安东岳大街-兖州建设路</v>
      </c>
      <c r="H3061" s="3">
        <f>INDEX(光放段!$B$4:$B$237,MATCH(纤芯!G3061,光放段!$C$4:$C$237,0))</f>
        <v>37020201000</v>
      </c>
      <c r="I3061" s="3" t="str">
        <f t="shared" si="236"/>
        <v>济南兖州光缆</v>
      </c>
      <c r="J3061" s="3" t="str">
        <f>INDEX(子缆名称!$B$4:$B$29,纤芯!M3061)</f>
        <v>C缆</v>
      </c>
      <c r="K3061" s="3">
        <v>26</v>
      </c>
      <c r="L3061" s="3">
        <f t="shared" si="237"/>
        <v>2</v>
      </c>
      <c r="M3061" s="3">
        <f t="shared" si="238"/>
        <v>3</v>
      </c>
      <c r="N3061" s="3" t="s">
        <v>72</v>
      </c>
      <c r="O3061" s="3">
        <f>COUNTIF([1]局站!$D$4:$D$172,"="&amp;N3061)</f>
        <v>1</v>
      </c>
      <c r="P3061" s="3">
        <v>0</v>
      </c>
      <c r="Q3061" s="3">
        <v>0</v>
      </c>
      <c r="R3061" s="3">
        <v>0</v>
      </c>
      <c r="S3061" s="3" t="s">
        <v>74</v>
      </c>
      <c r="T3061" s="3">
        <f>COUNTIF([1]局站!$D$4:$D$172,"="&amp;S3061)</f>
        <v>1</v>
      </c>
      <c r="U3061" s="3">
        <v>0</v>
      </c>
      <c r="V3061" s="3">
        <v>0</v>
      </c>
      <c r="W3061" s="3">
        <v>0</v>
      </c>
      <c r="X3061" s="3" t="s">
        <v>1215</v>
      </c>
      <c r="Y3061" s="3" t="s">
        <v>852</v>
      </c>
      <c r="Z3061" s="3" t="str">
        <f>INDEX(业务类型!$C$4:$C$8,MATCH(纤芯!Y3061,业务类型!$B$4:$B$8,0))</f>
        <v>TWO</v>
      </c>
      <c r="AA3061" s="3" t="s">
        <v>951</v>
      </c>
    </row>
    <row r="3062" spans="1:27" ht="16.5" x14ac:dyDescent="0.2">
      <c r="A3062" s="3">
        <v>3059</v>
      </c>
      <c r="B3062" s="3">
        <f t="shared" si="239"/>
        <v>37020201027</v>
      </c>
      <c r="C3062" s="3" t="s">
        <v>1166</v>
      </c>
      <c r="D3062" s="3" t="s">
        <v>220</v>
      </c>
      <c r="E3062" s="3" t="str">
        <f>INDEX(光放段!$G$4:$G$237,MATCH(纤芯!G3062,光放段!$C$4:$C$237,0))</f>
        <v>山东二干|济南兖州光缆:泰安东岳大街-兖州建设路</v>
      </c>
      <c r="F3062" s="3">
        <f>INDEX(光放段!$I$4:$I$237,MATCH(纤芯!H3062,光放段!$B$4:$B$237,0))</f>
        <v>37020200000</v>
      </c>
      <c r="G3062" s="3" t="str">
        <f t="shared" si="235"/>
        <v>山东二干|济南兖州光缆:泰安东岳大街-兖州建设路</v>
      </c>
      <c r="H3062" s="3">
        <f>INDEX(光放段!$B$4:$B$237,MATCH(纤芯!G3062,光放段!$C$4:$C$237,0))</f>
        <v>37020201000</v>
      </c>
      <c r="I3062" s="3" t="str">
        <f t="shared" si="236"/>
        <v>济南兖州光缆</v>
      </c>
      <c r="J3062" s="3" t="str">
        <f>INDEX(子缆名称!$B$4:$B$29,纤芯!M3062)</f>
        <v>C缆</v>
      </c>
      <c r="K3062" s="3">
        <v>27</v>
      </c>
      <c r="L3062" s="3">
        <f t="shared" si="237"/>
        <v>3</v>
      </c>
      <c r="M3062" s="3">
        <f t="shared" si="238"/>
        <v>3</v>
      </c>
      <c r="N3062" s="3" t="s">
        <v>72</v>
      </c>
      <c r="O3062" s="3">
        <f>COUNTIF([1]局站!$D$4:$D$172,"="&amp;N3062)</f>
        <v>1</v>
      </c>
      <c r="P3062" s="3">
        <v>0</v>
      </c>
      <c r="Q3062" s="3">
        <v>0</v>
      </c>
      <c r="R3062" s="3">
        <v>0</v>
      </c>
      <c r="S3062" s="3" t="s">
        <v>74</v>
      </c>
      <c r="T3062" s="3">
        <f>COUNTIF([1]局站!$D$4:$D$172,"="&amp;S3062)</f>
        <v>1</v>
      </c>
      <c r="U3062" s="3">
        <v>0</v>
      </c>
      <c r="V3062" s="3">
        <v>0</v>
      </c>
      <c r="W3062" s="3">
        <v>0</v>
      </c>
      <c r="X3062" s="3" t="s">
        <v>1215</v>
      </c>
      <c r="Y3062" s="3" t="s">
        <v>852</v>
      </c>
      <c r="Z3062" s="3" t="str">
        <f>INDEX(业务类型!$C$4:$C$8,MATCH(纤芯!Y3062,业务类型!$B$4:$B$8,0))</f>
        <v>TWO</v>
      </c>
      <c r="AA3062" s="3" t="s">
        <v>926</v>
      </c>
    </row>
    <row r="3063" spans="1:27" ht="16.5" x14ac:dyDescent="0.2">
      <c r="A3063" s="3">
        <v>3060</v>
      </c>
      <c r="B3063" s="3">
        <f t="shared" si="239"/>
        <v>37020201028</v>
      </c>
      <c r="C3063" s="3" t="s">
        <v>1166</v>
      </c>
      <c r="D3063" s="3" t="s">
        <v>220</v>
      </c>
      <c r="E3063" s="3" t="str">
        <f>INDEX(光放段!$G$4:$G$237,MATCH(纤芯!G3063,光放段!$C$4:$C$237,0))</f>
        <v>山东二干|济南兖州光缆:泰安东岳大街-兖州建设路</v>
      </c>
      <c r="F3063" s="3">
        <f>INDEX(光放段!$I$4:$I$237,MATCH(纤芯!H3063,光放段!$B$4:$B$237,0))</f>
        <v>37020200000</v>
      </c>
      <c r="G3063" s="3" t="str">
        <f t="shared" si="235"/>
        <v>山东二干|济南兖州光缆:泰安东岳大街-兖州建设路</v>
      </c>
      <c r="H3063" s="3">
        <f>INDEX(光放段!$B$4:$B$237,MATCH(纤芯!G3063,光放段!$C$4:$C$237,0))</f>
        <v>37020201000</v>
      </c>
      <c r="I3063" s="3" t="str">
        <f t="shared" si="236"/>
        <v>济南兖州光缆</v>
      </c>
      <c r="J3063" s="3" t="str">
        <f>INDEX(子缆名称!$B$4:$B$29,纤芯!M3063)</f>
        <v>C缆</v>
      </c>
      <c r="K3063" s="3">
        <v>28</v>
      </c>
      <c r="L3063" s="3">
        <f t="shared" si="237"/>
        <v>4</v>
      </c>
      <c r="M3063" s="3">
        <f t="shared" si="238"/>
        <v>3</v>
      </c>
      <c r="N3063" s="3" t="s">
        <v>72</v>
      </c>
      <c r="O3063" s="3">
        <f>COUNTIF([1]局站!$D$4:$D$172,"="&amp;N3063)</f>
        <v>1</v>
      </c>
      <c r="P3063" s="3">
        <v>0</v>
      </c>
      <c r="Q3063" s="3">
        <v>0</v>
      </c>
      <c r="R3063" s="3">
        <v>0</v>
      </c>
      <c r="S3063" s="3" t="s">
        <v>74</v>
      </c>
      <c r="T3063" s="3">
        <f>COUNTIF([1]局站!$D$4:$D$172,"="&amp;S3063)</f>
        <v>1</v>
      </c>
      <c r="U3063" s="3">
        <v>0</v>
      </c>
      <c r="V3063" s="3">
        <v>0</v>
      </c>
      <c r="W3063" s="3">
        <v>0</v>
      </c>
      <c r="X3063" s="3" t="s">
        <v>1215</v>
      </c>
      <c r="Y3063" s="3" t="s">
        <v>852</v>
      </c>
      <c r="Z3063" s="3" t="str">
        <f>INDEX(业务类型!$C$4:$C$8,MATCH(纤芯!Y3063,业务类型!$B$4:$B$8,0))</f>
        <v>TWO</v>
      </c>
      <c r="AA3063" s="3" t="s">
        <v>926</v>
      </c>
    </row>
    <row r="3064" spans="1:27" ht="16.5" x14ac:dyDescent="0.2">
      <c r="A3064" s="3">
        <v>3061</v>
      </c>
      <c r="B3064" s="3">
        <f t="shared" si="239"/>
        <v>37020201029</v>
      </c>
      <c r="C3064" s="3" t="s">
        <v>1166</v>
      </c>
      <c r="D3064" s="3" t="s">
        <v>220</v>
      </c>
      <c r="E3064" s="3" t="str">
        <f>INDEX(光放段!$G$4:$G$237,MATCH(纤芯!G3064,光放段!$C$4:$C$237,0))</f>
        <v>山东二干|济南兖州光缆:泰安东岳大街-兖州建设路</v>
      </c>
      <c r="F3064" s="3">
        <f>INDEX(光放段!$I$4:$I$237,MATCH(纤芯!H3064,光放段!$B$4:$B$237,0))</f>
        <v>37020200000</v>
      </c>
      <c r="G3064" s="3" t="str">
        <f t="shared" si="235"/>
        <v>山东二干|济南兖州光缆:泰安东岳大街-兖州建设路</v>
      </c>
      <c r="H3064" s="3">
        <f>INDEX(光放段!$B$4:$B$237,MATCH(纤芯!G3064,光放段!$C$4:$C$237,0))</f>
        <v>37020201000</v>
      </c>
      <c r="I3064" s="3" t="str">
        <f t="shared" si="236"/>
        <v>济南兖州光缆</v>
      </c>
      <c r="J3064" s="3" t="str">
        <f>INDEX(子缆名称!$B$4:$B$29,纤芯!M3064)</f>
        <v>C缆</v>
      </c>
      <c r="K3064" s="3">
        <v>29</v>
      </c>
      <c r="L3064" s="3">
        <f t="shared" si="237"/>
        <v>5</v>
      </c>
      <c r="M3064" s="3">
        <f t="shared" si="238"/>
        <v>3</v>
      </c>
      <c r="N3064" s="3" t="s">
        <v>72</v>
      </c>
      <c r="O3064" s="3">
        <f>COUNTIF([1]局站!$D$4:$D$172,"="&amp;N3064)</f>
        <v>1</v>
      </c>
      <c r="P3064" s="3">
        <v>0</v>
      </c>
      <c r="Q3064" s="3">
        <v>0</v>
      </c>
      <c r="R3064" s="3">
        <v>0</v>
      </c>
      <c r="S3064" s="3" t="s">
        <v>74</v>
      </c>
      <c r="T3064" s="3">
        <f>COUNTIF([1]局站!$D$4:$D$172,"="&amp;S3064)</f>
        <v>1</v>
      </c>
      <c r="U3064" s="3">
        <v>0</v>
      </c>
      <c r="V3064" s="3">
        <v>0</v>
      </c>
      <c r="W3064" s="3">
        <v>0</v>
      </c>
      <c r="X3064" s="3" t="s">
        <v>1215</v>
      </c>
      <c r="Y3064" s="3" t="s">
        <v>852</v>
      </c>
      <c r="Z3064" s="3" t="str">
        <f>INDEX(业务类型!$C$4:$C$8,MATCH(纤芯!Y3064,业务类型!$B$4:$B$8,0))</f>
        <v>TWO</v>
      </c>
      <c r="AA3064" s="3" t="s">
        <v>954</v>
      </c>
    </row>
    <row r="3065" spans="1:27" ht="16.5" x14ac:dyDescent="0.2">
      <c r="A3065" s="3">
        <v>3062</v>
      </c>
      <c r="B3065" s="3">
        <f t="shared" si="239"/>
        <v>37020201030</v>
      </c>
      <c r="C3065" s="3" t="s">
        <v>1166</v>
      </c>
      <c r="D3065" s="3" t="s">
        <v>220</v>
      </c>
      <c r="E3065" s="3" t="str">
        <f>INDEX(光放段!$G$4:$G$237,MATCH(纤芯!G3065,光放段!$C$4:$C$237,0))</f>
        <v>山东二干|济南兖州光缆:泰安东岳大街-兖州建设路</v>
      </c>
      <c r="F3065" s="3">
        <f>INDEX(光放段!$I$4:$I$237,MATCH(纤芯!H3065,光放段!$B$4:$B$237,0))</f>
        <v>37020200000</v>
      </c>
      <c r="G3065" s="3" t="str">
        <f t="shared" si="235"/>
        <v>山东二干|济南兖州光缆:泰安东岳大街-兖州建设路</v>
      </c>
      <c r="H3065" s="3">
        <f>INDEX(光放段!$B$4:$B$237,MATCH(纤芯!G3065,光放段!$C$4:$C$237,0))</f>
        <v>37020201000</v>
      </c>
      <c r="I3065" s="3" t="str">
        <f t="shared" si="236"/>
        <v>济南兖州光缆</v>
      </c>
      <c r="J3065" s="3" t="str">
        <f>INDEX(子缆名称!$B$4:$B$29,纤芯!M3065)</f>
        <v>C缆</v>
      </c>
      <c r="K3065" s="3">
        <v>30</v>
      </c>
      <c r="L3065" s="3">
        <f t="shared" si="237"/>
        <v>6</v>
      </c>
      <c r="M3065" s="3">
        <f t="shared" si="238"/>
        <v>3</v>
      </c>
      <c r="N3065" s="3" t="s">
        <v>72</v>
      </c>
      <c r="O3065" s="3">
        <f>COUNTIF([1]局站!$D$4:$D$172,"="&amp;N3065)</f>
        <v>1</v>
      </c>
      <c r="P3065" s="3">
        <v>0</v>
      </c>
      <c r="Q3065" s="3">
        <v>0</v>
      </c>
      <c r="R3065" s="3">
        <v>0</v>
      </c>
      <c r="S3065" s="3" t="s">
        <v>74</v>
      </c>
      <c r="T3065" s="3">
        <f>COUNTIF([1]局站!$D$4:$D$172,"="&amp;S3065)</f>
        <v>1</v>
      </c>
      <c r="U3065" s="3">
        <v>0</v>
      </c>
      <c r="V3065" s="3">
        <v>0</v>
      </c>
      <c r="W3065" s="3">
        <v>0</v>
      </c>
      <c r="X3065" s="3" t="s">
        <v>1215</v>
      </c>
      <c r="Y3065" s="3" t="s">
        <v>852</v>
      </c>
      <c r="Z3065" s="3" t="str">
        <f>INDEX(业务类型!$C$4:$C$8,MATCH(纤芯!Y3065,业务类型!$B$4:$B$8,0))</f>
        <v>TWO</v>
      </c>
      <c r="AA3065" s="3" t="s">
        <v>954</v>
      </c>
    </row>
    <row r="3066" spans="1:27" ht="16.5" x14ac:dyDescent="0.2">
      <c r="A3066" s="3">
        <v>3063</v>
      </c>
      <c r="B3066" s="3">
        <f t="shared" si="239"/>
        <v>37020201031</v>
      </c>
      <c r="C3066" s="3" t="s">
        <v>1166</v>
      </c>
      <c r="D3066" s="3" t="s">
        <v>220</v>
      </c>
      <c r="E3066" s="3" t="str">
        <f>INDEX(光放段!$G$4:$G$237,MATCH(纤芯!G3066,光放段!$C$4:$C$237,0))</f>
        <v>山东二干|济南兖州光缆:泰安东岳大街-兖州建设路</v>
      </c>
      <c r="F3066" s="3">
        <f>INDEX(光放段!$I$4:$I$237,MATCH(纤芯!H3066,光放段!$B$4:$B$237,0))</f>
        <v>37020200000</v>
      </c>
      <c r="G3066" s="3" t="str">
        <f t="shared" si="235"/>
        <v>山东二干|济南兖州光缆:泰安东岳大街-兖州建设路</v>
      </c>
      <c r="H3066" s="3">
        <f>INDEX(光放段!$B$4:$B$237,MATCH(纤芯!G3066,光放段!$C$4:$C$237,0))</f>
        <v>37020201000</v>
      </c>
      <c r="I3066" s="3" t="str">
        <f t="shared" si="236"/>
        <v>济南兖州光缆</v>
      </c>
      <c r="J3066" s="3" t="str">
        <f>INDEX(子缆名称!$B$4:$B$29,纤芯!M3066)</f>
        <v>C缆</v>
      </c>
      <c r="K3066" s="3">
        <v>31</v>
      </c>
      <c r="L3066" s="3">
        <f t="shared" si="237"/>
        <v>7</v>
      </c>
      <c r="M3066" s="3">
        <f t="shared" si="238"/>
        <v>3</v>
      </c>
      <c r="N3066" s="3" t="s">
        <v>72</v>
      </c>
      <c r="O3066" s="3">
        <f>COUNTIF([1]局站!$D$4:$D$172,"="&amp;N3066)</f>
        <v>1</v>
      </c>
      <c r="P3066" s="3">
        <v>0</v>
      </c>
      <c r="Q3066" s="3">
        <v>0</v>
      </c>
      <c r="R3066" s="3">
        <v>0</v>
      </c>
      <c r="S3066" s="3" t="s">
        <v>74</v>
      </c>
      <c r="T3066" s="3">
        <f>COUNTIF([1]局站!$D$4:$D$172,"="&amp;S3066)</f>
        <v>1</v>
      </c>
      <c r="U3066" s="3">
        <v>0</v>
      </c>
      <c r="V3066" s="3">
        <v>0</v>
      </c>
      <c r="W3066" s="3">
        <v>0</v>
      </c>
      <c r="X3066" s="3" t="s">
        <v>1215</v>
      </c>
      <c r="Y3066" s="3" t="s">
        <v>852</v>
      </c>
      <c r="Z3066" s="3" t="str">
        <f>INDEX(业务类型!$C$4:$C$8,MATCH(纤芯!Y3066,业务类型!$B$4:$B$8,0))</f>
        <v>TWO</v>
      </c>
      <c r="AA3066" s="3" t="s">
        <v>955</v>
      </c>
    </row>
    <row r="3067" spans="1:27" ht="16.5" x14ac:dyDescent="0.2">
      <c r="A3067" s="3">
        <v>3064</v>
      </c>
      <c r="B3067" s="3">
        <f t="shared" si="239"/>
        <v>37020201032</v>
      </c>
      <c r="C3067" s="3" t="s">
        <v>1166</v>
      </c>
      <c r="D3067" s="3" t="s">
        <v>220</v>
      </c>
      <c r="E3067" s="3" t="str">
        <f>INDEX(光放段!$G$4:$G$237,MATCH(纤芯!G3067,光放段!$C$4:$C$237,0))</f>
        <v>山东二干|济南兖州光缆:泰安东岳大街-兖州建设路</v>
      </c>
      <c r="F3067" s="3">
        <f>INDEX(光放段!$I$4:$I$237,MATCH(纤芯!H3067,光放段!$B$4:$B$237,0))</f>
        <v>37020200000</v>
      </c>
      <c r="G3067" s="3" t="str">
        <f t="shared" si="235"/>
        <v>山东二干|济南兖州光缆:泰安东岳大街-兖州建设路</v>
      </c>
      <c r="H3067" s="3">
        <f>INDEX(光放段!$B$4:$B$237,MATCH(纤芯!G3067,光放段!$C$4:$C$237,0))</f>
        <v>37020201000</v>
      </c>
      <c r="I3067" s="3" t="str">
        <f t="shared" si="236"/>
        <v>济南兖州光缆</v>
      </c>
      <c r="J3067" s="3" t="str">
        <f>INDEX(子缆名称!$B$4:$B$29,纤芯!M3067)</f>
        <v>C缆</v>
      </c>
      <c r="K3067" s="3">
        <v>32</v>
      </c>
      <c r="L3067" s="3">
        <f t="shared" si="237"/>
        <v>8</v>
      </c>
      <c r="M3067" s="3">
        <f t="shared" si="238"/>
        <v>3</v>
      </c>
      <c r="N3067" s="3" t="s">
        <v>72</v>
      </c>
      <c r="O3067" s="3">
        <f>COUNTIF([1]局站!$D$4:$D$172,"="&amp;N3067)</f>
        <v>1</v>
      </c>
      <c r="P3067" s="3">
        <v>0</v>
      </c>
      <c r="Q3067" s="3">
        <v>0</v>
      </c>
      <c r="R3067" s="3">
        <v>0</v>
      </c>
      <c r="S3067" s="3" t="s">
        <v>74</v>
      </c>
      <c r="T3067" s="3">
        <f>COUNTIF([1]局站!$D$4:$D$172,"="&amp;S3067)</f>
        <v>1</v>
      </c>
      <c r="U3067" s="3">
        <v>0</v>
      </c>
      <c r="V3067" s="3">
        <v>0</v>
      </c>
      <c r="W3067" s="3">
        <v>0</v>
      </c>
      <c r="X3067" s="3" t="s">
        <v>1215</v>
      </c>
      <c r="Y3067" s="3" t="s">
        <v>852</v>
      </c>
      <c r="Z3067" s="3" t="str">
        <f>INDEX(业务类型!$C$4:$C$8,MATCH(纤芯!Y3067,业务类型!$B$4:$B$8,0))</f>
        <v>TWO</v>
      </c>
      <c r="AA3067" s="3" t="s">
        <v>955</v>
      </c>
    </row>
    <row r="3068" spans="1:27" ht="16.5" x14ac:dyDescent="0.2">
      <c r="A3068" s="3">
        <v>3065</v>
      </c>
      <c r="B3068" s="3">
        <f t="shared" si="239"/>
        <v>37020201033</v>
      </c>
      <c r="C3068" s="3" t="s">
        <v>1166</v>
      </c>
      <c r="D3068" s="3" t="s">
        <v>220</v>
      </c>
      <c r="E3068" s="3" t="str">
        <f>INDEX(光放段!$G$4:$G$237,MATCH(纤芯!G3068,光放段!$C$4:$C$237,0))</f>
        <v>山东二干|济南兖州光缆:泰安东岳大街-兖州建设路</v>
      </c>
      <c r="F3068" s="3">
        <f>INDEX(光放段!$I$4:$I$237,MATCH(纤芯!H3068,光放段!$B$4:$B$237,0))</f>
        <v>37020200000</v>
      </c>
      <c r="G3068" s="3" t="str">
        <f t="shared" si="235"/>
        <v>山东二干|济南兖州光缆:泰安东岳大街-兖州建设路</v>
      </c>
      <c r="H3068" s="3">
        <f>INDEX(光放段!$B$4:$B$237,MATCH(纤芯!G3068,光放段!$C$4:$C$237,0))</f>
        <v>37020201000</v>
      </c>
      <c r="I3068" s="3" t="str">
        <f t="shared" si="236"/>
        <v>济南兖州光缆</v>
      </c>
      <c r="J3068" s="3" t="str">
        <f>INDEX(子缆名称!$B$4:$B$29,纤芯!M3068)</f>
        <v>C缆</v>
      </c>
      <c r="K3068" s="3">
        <v>33</v>
      </c>
      <c r="L3068" s="3">
        <f t="shared" si="237"/>
        <v>9</v>
      </c>
      <c r="M3068" s="3">
        <f t="shared" si="238"/>
        <v>3</v>
      </c>
      <c r="N3068" s="3" t="s">
        <v>72</v>
      </c>
      <c r="O3068" s="3">
        <f>COUNTIF([1]局站!$D$4:$D$172,"="&amp;N3068)</f>
        <v>1</v>
      </c>
      <c r="P3068" s="3">
        <v>0</v>
      </c>
      <c r="Q3068" s="3">
        <v>0</v>
      </c>
      <c r="R3068" s="3">
        <v>0</v>
      </c>
      <c r="S3068" s="3" t="s">
        <v>74</v>
      </c>
      <c r="T3068" s="3">
        <f>COUNTIF([1]局站!$D$4:$D$172,"="&amp;S3068)</f>
        <v>1</v>
      </c>
      <c r="U3068" s="3">
        <v>0</v>
      </c>
      <c r="V3068" s="3">
        <v>0</v>
      </c>
      <c r="W3068" s="3">
        <v>0</v>
      </c>
      <c r="X3068" s="3" t="s">
        <v>1215</v>
      </c>
      <c r="Y3068" s="3" t="s">
        <v>852</v>
      </c>
      <c r="Z3068" s="3" t="str">
        <f>INDEX(业务类型!$C$4:$C$8,MATCH(纤芯!Y3068,业务类型!$B$4:$B$8,0))</f>
        <v>TWO</v>
      </c>
      <c r="AA3068" s="3" t="s">
        <v>956</v>
      </c>
    </row>
    <row r="3069" spans="1:27" ht="16.5" x14ac:dyDescent="0.2">
      <c r="A3069" s="3">
        <v>3066</v>
      </c>
      <c r="B3069" s="3">
        <f t="shared" si="239"/>
        <v>37020201034</v>
      </c>
      <c r="C3069" s="3" t="s">
        <v>1166</v>
      </c>
      <c r="D3069" s="3" t="s">
        <v>220</v>
      </c>
      <c r="E3069" s="3" t="str">
        <f>INDEX(光放段!$G$4:$G$237,MATCH(纤芯!G3069,光放段!$C$4:$C$237,0))</f>
        <v>山东二干|济南兖州光缆:泰安东岳大街-兖州建设路</v>
      </c>
      <c r="F3069" s="3">
        <f>INDEX(光放段!$I$4:$I$237,MATCH(纤芯!H3069,光放段!$B$4:$B$237,0))</f>
        <v>37020200000</v>
      </c>
      <c r="G3069" s="3" t="str">
        <f t="shared" si="235"/>
        <v>山东二干|济南兖州光缆:泰安东岳大街-兖州建设路</v>
      </c>
      <c r="H3069" s="3">
        <f>INDEX(光放段!$B$4:$B$237,MATCH(纤芯!G3069,光放段!$C$4:$C$237,0))</f>
        <v>37020201000</v>
      </c>
      <c r="I3069" s="3" t="str">
        <f t="shared" si="236"/>
        <v>济南兖州光缆</v>
      </c>
      <c r="J3069" s="3" t="str">
        <f>INDEX(子缆名称!$B$4:$B$29,纤芯!M3069)</f>
        <v>C缆</v>
      </c>
      <c r="K3069" s="3">
        <v>34</v>
      </c>
      <c r="L3069" s="3">
        <f t="shared" si="237"/>
        <v>10</v>
      </c>
      <c r="M3069" s="3">
        <f t="shared" si="238"/>
        <v>3</v>
      </c>
      <c r="N3069" s="3" t="s">
        <v>72</v>
      </c>
      <c r="O3069" s="3">
        <f>COUNTIF([1]局站!$D$4:$D$172,"="&amp;N3069)</f>
        <v>1</v>
      </c>
      <c r="P3069" s="3">
        <v>0</v>
      </c>
      <c r="Q3069" s="3">
        <v>0</v>
      </c>
      <c r="R3069" s="3">
        <v>0</v>
      </c>
      <c r="S3069" s="3" t="s">
        <v>74</v>
      </c>
      <c r="T3069" s="3">
        <f>COUNTIF([1]局站!$D$4:$D$172,"="&amp;S3069)</f>
        <v>1</v>
      </c>
      <c r="U3069" s="3">
        <v>0</v>
      </c>
      <c r="V3069" s="3">
        <v>0</v>
      </c>
      <c r="W3069" s="3">
        <v>0</v>
      </c>
      <c r="X3069" s="3" t="s">
        <v>1215</v>
      </c>
      <c r="Y3069" s="3" t="s">
        <v>852</v>
      </c>
      <c r="Z3069" s="3" t="str">
        <f>INDEX(业务类型!$C$4:$C$8,MATCH(纤芯!Y3069,业务类型!$B$4:$B$8,0))</f>
        <v>TWO</v>
      </c>
      <c r="AA3069" s="3" t="s">
        <v>956</v>
      </c>
    </row>
    <row r="3070" spans="1:27" ht="16.5" x14ac:dyDescent="0.2">
      <c r="A3070" s="3">
        <v>3067</v>
      </c>
      <c r="B3070" s="3">
        <f t="shared" si="239"/>
        <v>37020201035</v>
      </c>
      <c r="C3070" s="3" t="s">
        <v>1166</v>
      </c>
      <c r="D3070" s="3" t="s">
        <v>220</v>
      </c>
      <c r="E3070" s="3" t="str">
        <f>INDEX(光放段!$G$4:$G$237,MATCH(纤芯!G3070,光放段!$C$4:$C$237,0))</f>
        <v>山东二干|济南兖州光缆:泰安东岳大街-兖州建设路</v>
      </c>
      <c r="F3070" s="3">
        <f>INDEX(光放段!$I$4:$I$237,MATCH(纤芯!H3070,光放段!$B$4:$B$237,0))</f>
        <v>37020200000</v>
      </c>
      <c r="G3070" s="3" t="str">
        <f t="shared" si="235"/>
        <v>山东二干|济南兖州光缆:泰安东岳大街-兖州建设路</v>
      </c>
      <c r="H3070" s="3">
        <f>INDEX(光放段!$B$4:$B$237,MATCH(纤芯!G3070,光放段!$C$4:$C$237,0))</f>
        <v>37020201000</v>
      </c>
      <c r="I3070" s="3" t="str">
        <f t="shared" si="236"/>
        <v>济南兖州光缆</v>
      </c>
      <c r="J3070" s="3" t="str">
        <f>INDEX(子缆名称!$B$4:$B$29,纤芯!M3070)</f>
        <v>C缆</v>
      </c>
      <c r="K3070" s="3">
        <v>35</v>
      </c>
      <c r="L3070" s="3">
        <f t="shared" si="237"/>
        <v>11</v>
      </c>
      <c r="M3070" s="3">
        <f t="shared" si="238"/>
        <v>3</v>
      </c>
      <c r="N3070" s="3" t="s">
        <v>72</v>
      </c>
      <c r="O3070" s="3">
        <f>COUNTIF([1]局站!$D$4:$D$172,"="&amp;N3070)</f>
        <v>1</v>
      </c>
      <c r="P3070" s="3">
        <v>0</v>
      </c>
      <c r="Q3070" s="3">
        <v>0</v>
      </c>
      <c r="R3070" s="3">
        <v>0</v>
      </c>
      <c r="S3070" s="3" t="s">
        <v>74</v>
      </c>
      <c r="T3070" s="3">
        <f>COUNTIF([1]局站!$D$4:$D$172,"="&amp;S3070)</f>
        <v>1</v>
      </c>
      <c r="U3070" s="3">
        <v>0</v>
      </c>
      <c r="V3070" s="3">
        <v>0</v>
      </c>
      <c r="W3070" s="3">
        <v>0</v>
      </c>
      <c r="X3070" s="3" t="s">
        <v>1215</v>
      </c>
      <c r="Y3070" s="3" t="s">
        <v>880</v>
      </c>
      <c r="Z3070" s="3" t="str">
        <f>INDEX(业务类型!$C$4:$C$8,MATCH(纤芯!Y3070,业务类型!$B$4:$B$8,0))</f>
        <v>IDLE</v>
      </c>
      <c r="AA3070" s="3"/>
    </row>
    <row r="3071" spans="1:27" ht="16.5" x14ac:dyDescent="0.2">
      <c r="A3071" s="3">
        <v>3068</v>
      </c>
      <c r="B3071" s="3">
        <f t="shared" si="239"/>
        <v>37020201036</v>
      </c>
      <c r="C3071" s="3" t="s">
        <v>1166</v>
      </c>
      <c r="D3071" s="3" t="s">
        <v>220</v>
      </c>
      <c r="E3071" s="3" t="str">
        <f>INDEX(光放段!$G$4:$G$237,MATCH(纤芯!G3071,光放段!$C$4:$C$237,0))</f>
        <v>山东二干|济南兖州光缆:泰安东岳大街-兖州建设路</v>
      </c>
      <c r="F3071" s="3">
        <f>INDEX(光放段!$I$4:$I$237,MATCH(纤芯!H3071,光放段!$B$4:$B$237,0))</f>
        <v>37020200000</v>
      </c>
      <c r="G3071" s="3" t="str">
        <f t="shared" si="235"/>
        <v>山东二干|济南兖州光缆:泰安东岳大街-兖州建设路</v>
      </c>
      <c r="H3071" s="3">
        <f>INDEX(光放段!$B$4:$B$237,MATCH(纤芯!G3071,光放段!$C$4:$C$237,0))</f>
        <v>37020201000</v>
      </c>
      <c r="I3071" s="3" t="str">
        <f t="shared" si="236"/>
        <v>济南兖州光缆</v>
      </c>
      <c r="J3071" s="3" t="str">
        <f>INDEX(子缆名称!$B$4:$B$29,纤芯!M3071)</f>
        <v>C缆</v>
      </c>
      <c r="K3071" s="3">
        <v>36</v>
      </c>
      <c r="L3071" s="3">
        <f t="shared" si="237"/>
        <v>12</v>
      </c>
      <c r="M3071" s="3">
        <f t="shared" si="238"/>
        <v>3</v>
      </c>
      <c r="N3071" s="3" t="s">
        <v>72</v>
      </c>
      <c r="O3071" s="3">
        <f>COUNTIF([1]局站!$D$4:$D$172,"="&amp;N3071)</f>
        <v>1</v>
      </c>
      <c r="P3071" s="3">
        <v>0</v>
      </c>
      <c r="Q3071" s="3">
        <v>0</v>
      </c>
      <c r="R3071" s="3">
        <v>0</v>
      </c>
      <c r="S3071" s="3" t="s">
        <v>74</v>
      </c>
      <c r="T3071" s="3">
        <f>COUNTIF([1]局站!$D$4:$D$172,"="&amp;S3071)</f>
        <v>1</v>
      </c>
      <c r="U3071" s="3">
        <v>0</v>
      </c>
      <c r="V3071" s="3">
        <v>0</v>
      </c>
      <c r="W3071" s="3">
        <v>0</v>
      </c>
      <c r="X3071" s="3" t="s">
        <v>1215</v>
      </c>
      <c r="Y3071" s="3" t="s">
        <v>880</v>
      </c>
      <c r="Z3071" s="3" t="str">
        <f>INDEX(业务类型!$C$4:$C$8,MATCH(纤芯!Y3071,业务类型!$B$4:$B$8,0))</f>
        <v>IDLE</v>
      </c>
      <c r="AA3071" s="3"/>
    </row>
    <row r="3072" spans="1:27" ht="16.5" x14ac:dyDescent="0.2">
      <c r="A3072" s="3">
        <v>3069</v>
      </c>
      <c r="B3072" s="3">
        <f t="shared" si="239"/>
        <v>37020201037</v>
      </c>
      <c r="C3072" s="3" t="s">
        <v>1166</v>
      </c>
      <c r="D3072" s="3" t="s">
        <v>220</v>
      </c>
      <c r="E3072" s="3" t="str">
        <f>INDEX(光放段!$G$4:$G$237,MATCH(纤芯!G3072,光放段!$C$4:$C$237,0))</f>
        <v>山东二干|济南兖州光缆:泰安东岳大街-兖州建设路</v>
      </c>
      <c r="F3072" s="3">
        <f>INDEX(光放段!$I$4:$I$237,MATCH(纤芯!H3072,光放段!$B$4:$B$237,0))</f>
        <v>37020200000</v>
      </c>
      <c r="G3072" s="3" t="str">
        <f t="shared" si="235"/>
        <v>山东二干|济南兖州光缆:泰安东岳大街-兖州建设路</v>
      </c>
      <c r="H3072" s="3">
        <f>INDEX(光放段!$B$4:$B$237,MATCH(纤芯!G3072,光放段!$C$4:$C$237,0))</f>
        <v>37020201000</v>
      </c>
      <c r="I3072" s="3" t="str">
        <f t="shared" si="236"/>
        <v>济南兖州光缆</v>
      </c>
      <c r="J3072" s="3" t="str">
        <f>INDEX(子缆名称!$B$4:$B$29,纤芯!M3072)</f>
        <v>D缆</v>
      </c>
      <c r="K3072" s="3">
        <v>37</v>
      </c>
      <c r="L3072" s="3">
        <f t="shared" si="237"/>
        <v>1</v>
      </c>
      <c r="M3072" s="3">
        <f t="shared" si="238"/>
        <v>4</v>
      </c>
      <c r="N3072" s="3" t="s">
        <v>72</v>
      </c>
      <c r="O3072" s="3">
        <f>COUNTIF([1]局站!$D$4:$D$172,"="&amp;N3072)</f>
        <v>1</v>
      </c>
      <c r="P3072" s="3">
        <v>0</v>
      </c>
      <c r="Q3072" s="3">
        <v>0</v>
      </c>
      <c r="R3072" s="3">
        <v>0</v>
      </c>
      <c r="S3072" s="3" t="s">
        <v>74</v>
      </c>
      <c r="T3072" s="3">
        <f>COUNTIF([1]局站!$D$4:$D$172,"="&amp;S3072)</f>
        <v>1</v>
      </c>
      <c r="U3072" s="3">
        <v>0</v>
      </c>
      <c r="V3072" s="3">
        <v>0</v>
      </c>
      <c r="W3072" s="3">
        <v>0</v>
      </c>
      <c r="X3072" s="3" t="s">
        <v>1215</v>
      </c>
      <c r="Y3072" s="3" t="s">
        <v>880</v>
      </c>
      <c r="Z3072" s="3" t="str">
        <f>INDEX(业务类型!$C$4:$C$8,MATCH(纤芯!Y3072,业务类型!$B$4:$B$8,0))</f>
        <v>IDLE</v>
      </c>
      <c r="AA3072" s="3"/>
    </row>
    <row r="3073" spans="1:27" ht="16.5" x14ac:dyDescent="0.2">
      <c r="A3073" s="3">
        <v>3070</v>
      </c>
      <c r="B3073" s="3">
        <f t="shared" si="239"/>
        <v>37020201038</v>
      </c>
      <c r="C3073" s="3" t="s">
        <v>1166</v>
      </c>
      <c r="D3073" s="3" t="s">
        <v>220</v>
      </c>
      <c r="E3073" s="3" t="str">
        <f>INDEX(光放段!$G$4:$G$237,MATCH(纤芯!G3073,光放段!$C$4:$C$237,0))</f>
        <v>山东二干|济南兖州光缆:泰安东岳大街-兖州建设路</v>
      </c>
      <c r="F3073" s="3">
        <f>INDEX(光放段!$I$4:$I$237,MATCH(纤芯!H3073,光放段!$B$4:$B$237,0))</f>
        <v>37020200000</v>
      </c>
      <c r="G3073" s="3" t="str">
        <f t="shared" si="235"/>
        <v>山东二干|济南兖州光缆:泰安东岳大街-兖州建设路</v>
      </c>
      <c r="H3073" s="3">
        <f>INDEX(光放段!$B$4:$B$237,MATCH(纤芯!G3073,光放段!$C$4:$C$237,0))</f>
        <v>37020201000</v>
      </c>
      <c r="I3073" s="3" t="str">
        <f t="shared" si="236"/>
        <v>济南兖州光缆</v>
      </c>
      <c r="J3073" s="3" t="str">
        <f>INDEX(子缆名称!$B$4:$B$29,纤芯!M3073)</f>
        <v>D缆</v>
      </c>
      <c r="K3073" s="3">
        <v>38</v>
      </c>
      <c r="L3073" s="3">
        <f t="shared" si="237"/>
        <v>2</v>
      </c>
      <c r="M3073" s="3">
        <f t="shared" si="238"/>
        <v>4</v>
      </c>
      <c r="N3073" s="3" t="s">
        <v>72</v>
      </c>
      <c r="O3073" s="3">
        <f>COUNTIF([1]局站!$D$4:$D$172,"="&amp;N3073)</f>
        <v>1</v>
      </c>
      <c r="P3073" s="3">
        <v>0</v>
      </c>
      <c r="Q3073" s="3">
        <v>0</v>
      </c>
      <c r="R3073" s="3">
        <v>0</v>
      </c>
      <c r="S3073" s="3" t="s">
        <v>74</v>
      </c>
      <c r="T3073" s="3">
        <f>COUNTIF([1]局站!$D$4:$D$172,"="&amp;S3073)</f>
        <v>1</v>
      </c>
      <c r="U3073" s="3">
        <v>0</v>
      </c>
      <c r="V3073" s="3">
        <v>0</v>
      </c>
      <c r="W3073" s="3">
        <v>0</v>
      </c>
      <c r="X3073" s="3" t="s">
        <v>1215</v>
      </c>
      <c r="Y3073" s="3" t="s">
        <v>880</v>
      </c>
      <c r="Z3073" s="3" t="str">
        <f>INDEX(业务类型!$C$4:$C$8,MATCH(纤芯!Y3073,业务类型!$B$4:$B$8,0))</f>
        <v>IDLE</v>
      </c>
      <c r="AA3073" s="3"/>
    </row>
    <row r="3074" spans="1:27" ht="16.5" x14ac:dyDescent="0.2">
      <c r="A3074" s="3">
        <v>3071</v>
      </c>
      <c r="B3074" s="3">
        <f t="shared" si="239"/>
        <v>37020201039</v>
      </c>
      <c r="C3074" s="3" t="s">
        <v>1166</v>
      </c>
      <c r="D3074" s="3" t="s">
        <v>220</v>
      </c>
      <c r="E3074" s="3" t="str">
        <f>INDEX(光放段!$G$4:$G$237,MATCH(纤芯!G3074,光放段!$C$4:$C$237,0))</f>
        <v>山东二干|济南兖州光缆:泰安东岳大街-兖州建设路</v>
      </c>
      <c r="F3074" s="3">
        <f>INDEX(光放段!$I$4:$I$237,MATCH(纤芯!H3074,光放段!$B$4:$B$237,0))</f>
        <v>37020200000</v>
      </c>
      <c r="G3074" s="3" t="str">
        <f t="shared" si="235"/>
        <v>山东二干|济南兖州光缆:泰安东岳大街-兖州建设路</v>
      </c>
      <c r="H3074" s="3">
        <f>INDEX(光放段!$B$4:$B$237,MATCH(纤芯!G3074,光放段!$C$4:$C$237,0))</f>
        <v>37020201000</v>
      </c>
      <c r="I3074" s="3" t="str">
        <f t="shared" si="236"/>
        <v>济南兖州光缆</v>
      </c>
      <c r="J3074" s="3" t="str">
        <f>INDEX(子缆名称!$B$4:$B$29,纤芯!M3074)</f>
        <v>D缆</v>
      </c>
      <c r="K3074" s="3">
        <v>39</v>
      </c>
      <c r="L3074" s="3">
        <f t="shared" si="237"/>
        <v>3</v>
      </c>
      <c r="M3074" s="3">
        <f t="shared" si="238"/>
        <v>4</v>
      </c>
      <c r="N3074" s="3" t="s">
        <v>72</v>
      </c>
      <c r="O3074" s="3">
        <f>COUNTIF([1]局站!$D$4:$D$172,"="&amp;N3074)</f>
        <v>1</v>
      </c>
      <c r="P3074" s="3">
        <v>0</v>
      </c>
      <c r="Q3074" s="3">
        <v>0</v>
      </c>
      <c r="R3074" s="3">
        <v>0</v>
      </c>
      <c r="S3074" s="3" t="s">
        <v>74</v>
      </c>
      <c r="T3074" s="3">
        <f>COUNTIF([1]局站!$D$4:$D$172,"="&amp;S3074)</f>
        <v>1</v>
      </c>
      <c r="U3074" s="3">
        <v>0</v>
      </c>
      <c r="V3074" s="3">
        <v>0</v>
      </c>
      <c r="W3074" s="3">
        <v>0</v>
      </c>
      <c r="X3074" s="3" t="s">
        <v>1215</v>
      </c>
      <c r="Y3074" s="3" t="s">
        <v>880</v>
      </c>
      <c r="Z3074" s="3" t="str">
        <f>INDEX(业务类型!$C$4:$C$8,MATCH(纤芯!Y3074,业务类型!$B$4:$B$8,0))</f>
        <v>IDLE</v>
      </c>
      <c r="AA3074" s="3"/>
    </row>
    <row r="3075" spans="1:27" ht="16.5" x14ac:dyDescent="0.2">
      <c r="A3075" s="3">
        <v>3072</v>
      </c>
      <c r="B3075" s="3">
        <f t="shared" si="239"/>
        <v>37020201040</v>
      </c>
      <c r="C3075" s="3" t="s">
        <v>1166</v>
      </c>
      <c r="D3075" s="3" t="s">
        <v>220</v>
      </c>
      <c r="E3075" s="3" t="str">
        <f>INDEX(光放段!$G$4:$G$237,MATCH(纤芯!G3075,光放段!$C$4:$C$237,0))</f>
        <v>山东二干|济南兖州光缆:泰安东岳大街-兖州建设路</v>
      </c>
      <c r="F3075" s="3">
        <f>INDEX(光放段!$I$4:$I$237,MATCH(纤芯!H3075,光放段!$B$4:$B$237,0))</f>
        <v>37020200000</v>
      </c>
      <c r="G3075" s="3" t="str">
        <f t="shared" si="235"/>
        <v>山东二干|济南兖州光缆:泰安东岳大街-兖州建设路</v>
      </c>
      <c r="H3075" s="3">
        <f>INDEX(光放段!$B$4:$B$237,MATCH(纤芯!G3075,光放段!$C$4:$C$237,0))</f>
        <v>37020201000</v>
      </c>
      <c r="I3075" s="3" t="str">
        <f t="shared" si="236"/>
        <v>济南兖州光缆</v>
      </c>
      <c r="J3075" s="3" t="str">
        <f>INDEX(子缆名称!$B$4:$B$29,纤芯!M3075)</f>
        <v>D缆</v>
      </c>
      <c r="K3075" s="3">
        <v>40</v>
      </c>
      <c r="L3075" s="3">
        <f t="shared" si="237"/>
        <v>4</v>
      </c>
      <c r="M3075" s="3">
        <f t="shared" si="238"/>
        <v>4</v>
      </c>
      <c r="N3075" s="3" t="s">
        <v>72</v>
      </c>
      <c r="O3075" s="3">
        <f>COUNTIF([1]局站!$D$4:$D$172,"="&amp;N3075)</f>
        <v>1</v>
      </c>
      <c r="P3075" s="3">
        <v>0</v>
      </c>
      <c r="Q3075" s="3">
        <v>0</v>
      </c>
      <c r="R3075" s="3">
        <v>0</v>
      </c>
      <c r="S3075" s="3" t="s">
        <v>74</v>
      </c>
      <c r="T3075" s="3">
        <f>COUNTIF([1]局站!$D$4:$D$172,"="&amp;S3075)</f>
        <v>1</v>
      </c>
      <c r="U3075" s="3">
        <v>0</v>
      </c>
      <c r="V3075" s="3">
        <v>0</v>
      </c>
      <c r="W3075" s="3">
        <v>0</v>
      </c>
      <c r="X3075" s="3" t="s">
        <v>1215</v>
      </c>
      <c r="Y3075" s="3" t="s">
        <v>880</v>
      </c>
      <c r="Z3075" s="3" t="str">
        <f>INDEX(业务类型!$C$4:$C$8,MATCH(纤芯!Y3075,业务类型!$B$4:$B$8,0))</f>
        <v>IDLE</v>
      </c>
      <c r="AA3075" s="3"/>
    </row>
    <row r="3076" spans="1:27" ht="16.5" x14ac:dyDescent="0.2">
      <c r="A3076" s="3">
        <v>3073</v>
      </c>
      <c r="B3076" s="3">
        <f t="shared" si="239"/>
        <v>37020201041</v>
      </c>
      <c r="C3076" s="3" t="s">
        <v>1166</v>
      </c>
      <c r="D3076" s="3" t="s">
        <v>220</v>
      </c>
      <c r="E3076" s="3" t="str">
        <f>INDEX(光放段!$G$4:$G$237,MATCH(纤芯!G3076,光放段!$C$4:$C$237,0))</f>
        <v>山东二干|济南兖州光缆:泰安东岳大街-兖州建设路</v>
      </c>
      <c r="F3076" s="3">
        <f>INDEX(光放段!$I$4:$I$237,MATCH(纤芯!H3076,光放段!$B$4:$B$237,0))</f>
        <v>37020200000</v>
      </c>
      <c r="G3076" s="3" t="str">
        <f t="shared" si="235"/>
        <v>山东二干|济南兖州光缆:泰安东岳大街-兖州建设路</v>
      </c>
      <c r="H3076" s="3">
        <f>INDEX(光放段!$B$4:$B$237,MATCH(纤芯!G3076,光放段!$C$4:$C$237,0))</f>
        <v>37020201000</v>
      </c>
      <c r="I3076" s="3" t="str">
        <f t="shared" si="236"/>
        <v>济南兖州光缆</v>
      </c>
      <c r="J3076" s="3" t="str">
        <f>INDEX(子缆名称!$B$4:$B$29,纤芯!M3076)</f>
        <v>D缆</v>
      </c>
      <c r="K3076" s="3">
        <v>41</v>
      </c>
      <c r="L3076" s="3">
        <f t="shared" si="237"/>
        <v>5</v>
      </c>
      <c r="M3076" s="3">
        <f t="shared" si="238"/>
        <v>4</v>
      </c>
      <c r="N3076" s="3" t="s">
        <v>72</v>
      </c>
      <c r="O3076" s="3">
        <f>COUNTIF([1]局站!$D$4:$D$172,"="&amp;N3076)</f>
        <v>1</v>
      </c>
      <c r="P3076" s="3">
        <v>0</v>
      </c>
      <c r="Q3076" s="3">
        <v>0</v>
      </c>
      <c r="R3076" s="3">
        <v>0</v>
      </c>
      <c r="S3076" s="3" t="s">
        <v>74</v>
      </c>
      <c r="T3076" s="3">
        <f>COUNTIF([1]局站!$D$4:$D$172,"="&amp;S3076)</f>
        <v>1</v>
      </c>
      <c r="U3076" s="3">
        <v>0</v>
      </c>
      <c r="V3076" s="3">
        <v>0</v>
      </c>
      <c r="W3076" s="3">
        <v>0</v>
      </c>
      <c r="X3076" s="3" t="s">
        <v>1215</v>
      </c>
      <c r="Y3076" s="3" t="s">
        <v>880</v>
      </c>
      <c r="Z3076" s="3" t="str">
        <f>INDEX(业务类型!$C$4:$C$8,MATCH(纤芯!Y3076,业务类型!$B$4:$B$8,0))</f>
        <v>IDLE</v>
      </c>
      <c r="AA3076" s="3"/>
    </row>
    <row r="3077" spans="1:27" ht="16.5" x14ac:dyDescent="0.2">
      <c r="A3077" s="3">
        <v>3074</v>
      </c>
      <c r="B3077" s="3">
        <f t="shared" si="239"/>
        <v>37020201042</v>
      </c>
      <c r="C3077" s="3" t="s">
        <v>1166</v>
      </c>
      <c r="D3077" s="3" t="s">
        <v>220</v>
      </c>
      <c r="E3077" s="3" t="str">
        <f>INDEX(光放段!$G$4:$G$237,MATCH(纤芯!G3077,光放段!$C$4:$C$237,0))</f>
        <v>山东二干|济南兖州光缆:泰安东岳大街-兖州建设路</v>
      </c>
      <c r="F3077" s="3">
        <f>INDEX(光放段!$I$4:$I$237,MATCH(纤芯!H3077,光放段!$B$4:$B$237,0))</f>
        <v>37020200000</v>
      </c>
      <c r="G3077" s="3" t="str">
        <f t="shared" ref="G3077:G3140" si="240">C3077&amp;"|"&amp;D3077&amp;":"&amp;N3077&amp;"-"&amp;S3077</f>
        <v>山东二干|济南兖州光缆:泰安东岳大街-兖州建设路</v>
      </c>
      <c r="H3077" s="3">
        <f>INDEX(光放段!$B$4:$B$237,MATCH(纤芯!G3077,光放段!$C$4:$C$237,0))</f>
        <v>37020201000</v>
      </c>
      <c r="I3077" s="3" t="str">
        <f t="shared" ref="I3077:I3140" si="241">D3077</f>
        <v>济南兖州光缆</v>
      </c>
      <c r="J3077" s="3" t="str">
        <f>INDEX(子缆名称!$B$4:$B$29,纤芯!M3077)</f>
        <v>D缆</v>
      </c>
      <c r="K3077" s="3">
        <v>42</v>
      </c>
      <c r="L3077" s="3">
        <f t="shared" ref="L3077:L3140" si="242">MOD(K3077-1,12)+1</f>
        <v>6</v>
      </c>
      <c r="M3077" s="3">
        <f t="shared" ref="M3077:M3140" si="243">INT((K3077-1)/12)+1</f>
        <v>4</v>
      </c>
      <c r="N3077" s="3" t="s">
        <v>72</v>
      </c>
      <c r="O3077" s="3">
        <f>COUNTIF([1]局站!$D$4:$D$172,"="&amp;N3077)</f>
        <v>1</v>
      </c>
      <c r="P3077" s="3">
        <v>0</v>
      </c>
      <c r="Q3077" s="3">
        <v>0</v>
      </c>
      <c r="R3077" s="3">
        <v>0</v>
      </c>
      <c r="S3077" s="3" t="s">
        <v>74</v>
      </c>
      <c r="T3077" s="3">
        <f>COUNTIF([1]局站!$D$4:$D$172,"="&amp;S3077)</f>
        <v>1</v>
      </c>
      <c r="U3077" s="3">
        <v>0</v>
      </c>
      <c r="V3077" s="3">
        <v>0</v>
      </c>
      <c r="W3077" s="3">
        <v>0</v>
      </c>
      <c r="X3077" s="3" t="s">
        <v>1215</v>
      </c>
      <c r="Y3077" s="3" t="s">
        <v>880</v>
      </c>
      <c r="Z3077" s="3" t="str">
        <f>INDEX(业务类型!$C$4:$C$8,MATCH(纤芯!Y3077,业务类型!$B$4:$B$8,0))</f>
        <v>IDLE</v>
      </c>
      <c r="AA3077" s="3"/>
    </row>
    <row r="3078" spans="1:27" ht="16.5" x14ac:dyDescent="0.2">
      <c r="A3078" s="3">
        <v>3075</v>
      </c>
      <c r="B3078" s="3">
        <f t="shared" si="239"/>
        <v>37020201043</v>
      </c>
      <c r="C3078" s="3" t="s">
        <v>1166</v>
      </c>
      <c r="D3078" s="3" t="s">
        <v>220</v>
      </c>
      <c r="E3078" s="3" t="str">
        <f>INDEX(光放段!$G$4:$G$237,MATCH(纤芯!G3078,光放段!$C$4:$C$237,0))</f>
        <v>山东二干|济南兖州光缆:泰安东岳大街-兖州建设路</v>
      </c>
      <c r="F3078" s="3">
        <f>INDEX(光放段!$I$4:$I$237,MATCH(纤芯!H3078,光放段!$B$4:$B$237,0))</f>
        <v>37020200000</v>
      </c>
      <c r="G3078" s="3" t="str">
        <f t="shared" si="240"/>
        <v>山东二干|济南兖州光缆:泰安东岳大街-兖州建设路</v>
      </c>
      <c r="H3078" s="3">
        <f>INDEX(光放段!$B$4:$B$237,MATCH(纤芯!G3078,光放段!$C$4:$C$237,0))</f>
        <v>37020201000</v>
      </c>
      <c r="I3078" s="3" t="str">
        <f t="shared" si="241"/>
        <v>济南兖州光缆</v>
      </c>
      <c r="J3078" s="3" t="str">
        <f>INDEX(子缆名称!$B$4:$B$29,纤芯!M3078)</f>
        <v>D缆</v>
      </c>
      <c r="K3078" s="3">
        <v>43</v>
      </c>
      <c r="L3078" s="3">
        <f t="shared" si="242"/>
        <v>7</v>
      </c>
      <c r="M3078" s="3">
        <f t="shared" si="243"/>
        <v>4</v>
      </c>
      <c r="N3078" s="3" t="s">
        <v>72</v>
      </c>
      <c r="O3078" s="3">
        <f>COUNTIF([1]局站!$D$4:$D$172,"="&amp;N3078)</f>
        <v>1</v>
      </c>
      <c r="P3078" s="3">
        <v>0</v>
      </c>
      <c r="Q3078" s="3">
        <v>0</v>
      </c>
      <c r="R3078" s="3">
        <v>0</v>
      </c>
      <c r="S3078" s="3" t="s">
        <v>74</v>
      </c>
      <c r="T3078" s="3">
        <f>COUNTIF([1]局站!$D$4:$D$172,"="&amp;S3078)</f>
        <v>1</v>
      </c>
      <c r="U3078" s="3">
        <v>0</v>
      </c>
      <c r="V3078" s="3">
        <v>0</v>
      </c>
      <c r="W3078" s="3">
        <v>0</v>
      </c>
      <c r="X3078" s="3" t="s">
        <v>1215</v>
      </c>
      <c r="Y3078" s="3" t="s">
        <v>880</v>
      </c>
      <c r="Z3078" s="3" t="str">
        <f>INDEX(业务类型!$C$4:$C$8,MATCH(纤芯!Y3078,业务类型!$B$4:$B$8,0))</f>
        <v>IDLE</v>
      </c>
      <c r="AA3078" s="3"/>
    </row>
    <row r="3079" spans="1:27" ht="16.5" x14ac:dyDescent="0.2">
      <c r="A3079" s="3">
        <v>3076</v>
      </c>
      <c r="B3079" s="3">
        <f t="shared" si="239"/>
        <v>37020201044</v>
      </c>
      <c r="C3079" s="3" t="s">
        <v>1166</v>
      </c>
      <c r="D3079" s="3" t="s">
        <v>220</v>
      </c>
      <c r="E3079" s="3" t="str">
        <f>INDEX(光放段!$G$4:$G$237,MATCH(纤芯!G3079,光放段!$C$4:$C$237,0))</f>
        <v>山东二干|济南兖州光缆:泰安东岳大街-兖州建设路</v>
      </c>
      <c r="F3079" s="3">
        <f>INDEX(光放段!$I$4:$I$237,MATCH(纤芯!H3079,光放段!$B$4:$B$237,0))</f>
        <v>37020200000</v>
      </c>
      <c r="G3079" s="3" t="str">
        <f t="shared" si="240"/>
        <v>山东二干|济南兖州光缆:泰安东岳大街-兖州建设路</v>
      </c>
      <c r="H3079" s="3">
        <f>INDEX(光放段!$B$4:$B$237,MATCH(纤芯!G3079,光放段!$C$4:$C$237,0))</f>
        <v>37020201000</v>
      </c>
      <c r="I3079" s="3" t="str">
        <f t="shared" si="241"/>
        <v>济南兖州光缆</v>
      </c>
      <c r="J3079" s="3" t="str">
        <f>INDEX(子缆名称!$B$4:$B$29,纤芯!M3079)</f>
        <v>D缆</v>
      </c>
      <c r="K3079" s="3">
        <v>44</v>
      </c>
      <c r="L3079" s="3">
        <f t="shared" si="242"/>
        <v>8</v>
      </c>
      <c r="M3079" s="3">
        <f t="shared" si="243"/>
        <v>4</v>
      </c>
      <c r="N3079" s="3" t="s">
        <v>72</v>
      </c>
      <c r="O3079" s="3">
        <f>COUNTIF([1]局站!$D$4:$D$172,"="&amp;N3079)</f>
        <v>1</v>
      </c>
      <c r="P3079" s="3">
        <v>0</v>
      </c>
      <c r="Q3079" s="3">
        <v>0</v>
      </c>
      <c r="R3079" s="3">
        <v>0</v>
      </c>
      <c r="S3079" s="3" t="s">
        <v>74</v>
      </c>
      <c r="T3079" s="3">
        <f>COUNTIF([1]局站!$D$4:$D$172,"="&amp;S3079)</f>
        <v>1</v>
      </c>
      <c r="U3079" s="3">
        <v>0</v>
      </c>
      <c r="V3079" s="3">
        <v>0</v>
      </c>
      <c r="W3079" s="3">
        <v>0</v>
      </c>
      <c r="X3079" s="3" t="s">
        <v>1215</v>
      </c>
      <c r="Y3079" s="3" t="s">
        <v>880</v>
      </c>
      <c r="Z3079" s="3" t="str">
        <f>INDEX(业务类型!$C$4:$C$8,MATCH(纤芯!Y3079,业务类型!$B$4:$B$8,0))</f>
        <v>IDLE</v>
      </c>
      <c r="AA3079" s="3"/>
    </row>
    <row r="3080" spans="1:27" ht="16.5" x14ac:dyDescent="0.2">
      <c r="A3080" s="3">
        <v>3077</v>
      </c>
      <c r="B3080" s="3">
        <f t="shared" si="239"/>
        <v>37020201045</v>
      </c>
      <c r="C3080" s="3" t="s">
        <v>1166</v>
      </c>
      <c r="D3080" s="3" t="s">
        <v>220</v>
      </c>
      <c r="E3080" s="3" t="str">
        <f>INDEX(光放段!$G$4:$G$237,MATCH(纤芯!G3080,光放段!$C$4:$C$237,0))</f>
        <v>山东二干|济南兖州光缆:泰安东岳大街-兖州建设路</v>
      </c>
      <c r="F3080" s="3">
        <f>INDEX(光放段!$I$4:$I$237,MATCH(纤芯!H3080,光放段!$B$4:$B$237,0))</f>
        <v>37020200000</v>
      </c>
      <c r="G3080" s="3" t="str">
        <f t="shared" si="240"/>
        <v>山东二干|济南兖州光缆:泰安东岳大街-兖州建设路</v>
      </c>
      <c r="H3080" s="3">
        <f>INDEX(光放段!$B$4:$B$237,MATCH(纤芯!G3080,光放段!$C$4:$C$237,0))</f>
        <v>37020201000</v>
      </c>
      <c r="I3080" s="3" t="str">
        <f t="shared" si="241"/>
        <v>济南兖州光缆</v>
      </c>
      <c r="J3080" s="3" t="str">
        <f>INDEX(子缆名称!$B$4:$B$29,纤芯!M3080)</f>
        <v>D缆</v>
      </c>
      <c r="K3080" s="3">
        <v>45</v>
      </c>
      <c r="L3080" s="3">
        <f t="shared" si="242"/>
        <v>9</v>
      </c>
      <c r="M3080" s="3">
        <f t="shared" si="243"/>
        <v>4</v>
      </c>
      <c r="N3080" s="3" t="s">
        <v>72</v>
      </c>
      <c r="O3080" s="3">
        <f>COUNTIF([1]局站!$D$4:$D$172,"="&amp;N3080)</f>
        <v>1</v>
      </c>
      <c r="P3080" s="3">
        <v>0</v>
      </c>
      <c r="Q3080" s="3">
        <v>0</v>
      </c>
      <c r="R3080" s="3">
        <v>0</v>
      </c>
      <c r="S3080" s="3" t="s">
        <v>74</v>
      </c>
      <c r="T3080" s="3">
        <f>COUNTIF([1]局站!$D$4:$D$172,"="&amp;S3080)</f>
        <v>1</v>
      </c>
      <c r="U3080" s="3">
        <v>0</v>
      </c>
      <c r="V3080" s="3">
        <v>0</v>
      </c>
      <c r="W3080" s="3">
        <v>0</v>
      </c>
      <c r="X3080" s="3" t="s">
        <v>1215</v>
      </c>
      <c r="Y3080" s="3" t="s">
        <v>880</v>
      </c>
      <c r="Z3080" s="3" t="str">
        <f>INDEX(业务类型!$C$4:$C$8,MATCH(纤芯!Y3080,业务类型!$B$4:$B$8,0))</f>
        <v>IDLE</v>
      </c>
      <c r="AA3080" s="3"/>
    </row>
    <row r="3081" spans="1:27" ht="16.5" x14ac:dyDescent="0.2">
      <c r="A3081" s="3">
        <v>3078</v>
      </c>
      <c r="B3081" s="3">
        <f t="shared" si="239"/>
        <v>37020201046</v>
      </c>
      <c r="C3081" s="3" t="s">
        <v>1166</v>
      </c>
      <c r="D3081" s="3" t="s">
        <v>220</v>
      </c>
      <c r="E3081" s="3" t="str">
        <f>INDEX(光放段!$G$4:$G$237,MATCH(纤芯!G3081,光放段!$C$4:$C$237,0))</f>
        <v>山东二干|济南兖州光缆:泰安东岳大街-兖州建设路</v>
      </c>
      <c r="F3081" s="3">
        <f>INDEX(光放段!$I$4:$I$237,MATCH(纤芯!H3081,光放段!$B$4:$B$237,0))</f>
        <v>37020200000</v>
      </c>
      <c r="G3081" s="3" t="str">
        <f t="shared" si="240"/>
        <v>山东二干|济南兖州光缆:泰安东岳大街-兖州建设路</v>
      </c>
      <c r="H3081" s="3">
        <f>INDEX(光放段!$B$4:$B$237,MATCH(纤芯!G3081,光放段!$C$4:$C$237,0))</f>
        <v>37020201000</v>
      </c>
      <c r="I3081" s="3" t="str">
        <f t="shared" si="241"/>
        <v>济南兖州光缆</v>
      </c>
      <c r="J3081" s="3" t="str">
        <f>INDEX(子缆名称!$B$4:$B$29,纤芯!M3081)</f>
        <v>D缆</v>
      </c>
      <c r="K3081" s="3">
        <v>46</v>
      </c>
      <c r="L3081" s="3">
        <f t="shared" si="242"/>
        <v>10</v>
      </c>
      <c r="M3081" s="3">
        <f t="shared" si="243"/>
        <v>4</v>
      </c>
      <c r="N3081" s="3" t="s">
        <v>72</v>
      </c>
      <c r="O3081" s="3">
        <f>COUNTIF([1]局站!$D$4:$D$172,"="&amp;N3081)</f>
        <v>1</v>
      </c>
      <c r="P3081" s="3">
        <v>0</v>
      </c>
      <c r="Q3081" s="3">
        <v>0</v>
      </c>
      <c r="R3081" s="3">
        <v>0</v>
      </c>
      <c r="S3081" s="3" t="s">
        <v>74</v>
      </c>
      <c r="T3081" s="3">
        <f>COUNTIF([1]局站!$D$4:$D$172,"="&amp;S3081)</f>
        <v>1</v>
      </c>
      <c r="U3081" s="3">
        <v>0</v>
      </c>
      <c r="V3081" s="3">
        <v>0</v>
      </c>
      <c r="W3081" s="3">
        <v>0</v>
      </c>
      <c r="X3081" s="3" t="s">
        <v>1215</v>
      </c>
      <c r="Y3081" s="3" t="s">
        <v>880</v>
      </c>
      <c r="Z3081" s="3" t="str">
        <f>INDEX(业务类型!$C$4:$C$8,MATCH(纤芯!Y3081,业务类型!$B$4:$B$8,0))</f>
        <v>IDLE</v>
      </c>
      <c r="AA3081" s="3"/>
    </row>
    <row r="3082" spans="1:27" ht="16.5" x14ac:dyDescent="0.2">
      <c r="A3082" s="3">
        <v>3079</v>
      </c>
      <c r="B3082" s="3">
        <f t="shared" si="239"/>
        <v>37020201047</v>
      </c>
      <c r="C3082" s="3" t="s">
        <v>1166</v>
      </c>
      <c r="D3082" s="3" t="s">
        <v>220</v>
      </c>
      <c r="E3082" s="3" t="str">
        <f>INDEX(光放段!$G$4:$G$237,MATCH(纤芯!G3082,光放段!$C$4:$C$237,0))</f>
        <v>山东二干|济南兖州光缆:泰安东岳大街-兖州建设路</v>
      </c>
      <c r="F3082" s="3">
        <f>INDEX(光放段!$I$4:$I$237,MATCH(纤芯!H3082,光放段!$B$4:$B$237,0))</f>
        <v>37020200000</v>
      </c>
      <c r="G3082" s="3" t="str">
        <f t="shared" si="240"/>
        <v>山东二干|济南兖州光缆:泰安东岳大街-兖州建设路</v>
      </c>
      <c r="H3082" s="3">
        <f>INDEX(光放段!$B$4:$B$237,MATCH(纤芯!G3082,光放段!$C$4:$C$237,0))</f>
        <v>37020201000</v>
      </c>
      <c r="I3082" s="3" t="str">
        <f t="shared" si="241"/>
        <v>济南兖州光缆</v>
      </c>
      <c r="J3082" s="3" t="str">
        <f>INDEX(子缆名称!$B$4:$B$29,纤芯!M3082)</f>
        <v>D缆</v>
      </c>
      <c r="K3082" s="3">
        <v>47</v>
      </c>
      <c r="L3082" s="3">
        <f t="shared" si="242"/>
        <v>11</v>
      </c>
      <c r="M3082" s="3">
        <f t="shared" si="243"/>
        <v>4</v>
      </c>
      <c r="N3082" s="3" t="s">
        <v>72</v>
      </c>
      <c r="O3082" s="3">
        <f>COUNTIF([1]局站!$D$4:$D$172,"="&amp;N3082)</f>
        <v>1</v>
      </c>
      <c r="P3082" s="3">
        <v>0</v>
      </c>
      <c r="Q3082" s="3">
        <v>0</v>
      </c>
      <c r="R3082" s="3">
        <v>0</v>
      </c>
      <c r="S3082" s="3" t="s">
        <v>74</v>
      </c>
      <c r="T3082" s="3">
        <f>COUNTIF([1]局站!$D$4:$D$172,"="&amp;S3082)</f>
        <v>1</v>
      </c>
      <c r="U3082" s="3">
        <v>0</v>
      </c>
      <c r="V3082" s="3">
        <v>0</v>
      </c>
      <c r="W3082" s="3">
        <v>0</v>
      </c>
      <c r="X3082" s="3" t="s">
        <v>1215</v>
      </c>
      <c r="Y3082" s="3" t="s">
        <v>880</v>
      </c>
      <c r="Z3082" s="3" t="str">
        <f>INDEX(业务类型!$C$4:$C$8,MATCH(纤芯!Y3082,业务类型!$B$4:$B$8,0))</f>
        <v>IDLE</v>
      </c>
      <c r="AA3082" s="3"/>
    </row>
    <row r="3083" spans="1:27" ht="16.5" x14ac:dyDescent="0.2">
      <c r="A3083" s="3">
        <v>3080</v>
      </c>
      <c r="B3083" s="3">
        <f t="shared" si="239"/>
        <v>37020201048</v>
      </c>
      <c r="C3083" s="3" t="s">
        <v>1166</v>
      </c>
      <c r="D3083" s="3" t="s">
        <v>220</v>
      </c>
      <c r="E3083" s="3" t="str">
        <f>INDEX(光放段!$G$4:$G$237,MATCH(纤芯!G3083,光放段!$C$4:$C$237,0))</f>
        <v>山东二干|济南兖州光缆:泰安东岳大街-兖州建设路</v>
      </c>
      <c r="F3083" s="3">
        <f>INDEX(光放段!$I$4:$I$237,MATCH(纤芯!H3083,光放段!$B$4:$B$237,0))</f>
        <v>37020200000</v>
      </c>
      <c r="G3083" s="3" t="str">
        <f t="shared" si="240"/>
        <v>山东二干|济南兖州光缆:泰安东岳大街-兖州建设路</v>
      </c>
      <c r="H3083" s="3">
        <f>INDEX(光放段!$B$4:$B$237,MATCH(纤芯!G3083,光放段!$C$4:$C$237,0))</f>
        <v>37020201000</v>
      </c>
      <c r="I3083" s="3" t="str">
        <f t="shared" si="241"/>
        <v>济南兖州光缆</v>
      </c>
      <c r="J3083" s="3" t="str">
        <f>INDEX(子缆名称!$B$4:$B$29,纤芯!M3083)</f>
        <v>D缆</v>
      </c>
      <c r="K3083" s="3">
        <v>48</v>
      </c>
      <c r="L3083" s="3">
        <f t="shared" si="242"/>
        <v>12</v>
      </c>
      <c r="M3083" s="3">
        <f t="shared" si="243"/>
        <v>4</v>
      </c>
      <c r="N3083" s="3" t="s">
        <v>72</v>
      </c>
      <c r="O3083" s="3">
        <f>COUNTIF([1]局站!$D$4:$D$172,"="&amp;N3083)</f>
        <v>1</v>
      </c>
      <c r="P3083" s="3">
        <v>0</v>
      </c>
      <c r="Q3083" s="3">
        <v>0</v>
      </c>
      <c r="R3083" s="3">
        <v>0</v>
      </c>
      <c r="S3083" s="3" t="s">
        <v>74</v>
      </c>
      <c r="T3083" s="3">
        <f>COUNTIF([1]局站!$D$4:$D$172,"="&amp;S3083)</f>
        <v>1</v>
      </c>
      <c r="U3083" s="3">
        <v>0</v>
      </c>
      <c r="V3083" s="3">
        <v>0</v>
      </c>
      <c r="W3083" s="3">
        <v>0</v>
      </c>
      <c r="X3083" s="3" t="s">
        <v>1215</v>
      </c>
      <c r="Y3083" s="3" t="s">
        <v>880</v>
      </c>
      <c r="Z3083" s="3" t="str">
        <f>INDEX(业务类型!$C$4:$C$8,MATCH(纤芯!Y3083,业务类型!$B$4:$B$8,0))</f>
        <v>IDLE</v>
      </c>
      <c r="AA3083" s="3"/>
    </row>
    <row r="3084" spans="1:27" ht="16.5" x14ac:dyDescent="0.2">
      <c r="A3084" s="3">
        <v>3081</v>
      </c>
      <c r="B3084" s="3">
        <f t="shared" si="239"/>
        <v>37021101001</v>
      </c>
      <c r="C3084" s="3" t="s">
        <v>1166</v>
      </c>
      <c r="D3084" s="3" t="s">
        <v>221</v>
      </c>
      <c r="E3084" s="3" t="str">
        <f>INDEX(光放段!$G$4:$G$237,MATCH(纤芯!G3084,光放段!$C$4:$C$237,0))</f>
        <v>山东二干|济宁曲阜架空光缆:曲阜鼓楼街-济宁红星东路</v>
      </c>
      <c r="F3084" s="3">
        <f>INDEX(光放段!$I$4:$I$237,MATCH(纤芯!H3084,光放段!$B$4:$B$237,0))</f>
        <v>37021100000</v>
      </c>
      <c r="G3084" s="3" t="str">
        <f t="shared" si="240"/>
        <v>山东二干|济宁曲阜架空光缆:曲阜鼓楼街-兖州建设路</v>
      </c>
      <c r="H3084" s="3">
        <f>INDEX(光放段!$B$4:$B$237,MATCH(纤芯!G3084,光放段!$C$4:$C$237,0))</f>
        <v>37021101000</v>
      </c>
      <c r="I3084" s="3" t="str">
        <f t="shared" si="241"/>
        <v>济宁曲阜架空光缆</v>
      </c>
      <c r="J3084" s="3" t="str">
        <f>INDEX(子缆名称!$B$4:$B$29,纤芯!M3084)</f>
        <v>A缆</v>
      </c>
      <c r="K3084" s="3">
        <v>1</v>
      </c>
      <c r="L3084" s="3">
        <f t="shared" si="242"/>
        <v>1</v>
      </c>
      <c r="M3084" s="3">
        <f t="shared" si="243"/>
        <v>1</v>
      </c>
      <c r="N3084" s="3" t="s">
        <v>73</v>
      </c>
      <c r="O3084" s="3">
        <f>COUNTIF([1]局站!$D$4:$D$172,"="&amp;N3084)</f>
        <v>1</v>
      </c>
      <c r="P3084" s="3">
        <v>0</v>
      </c>
      <c r="Q3084" s="3">
        <v>0</v>
      </c>
      <c r="R3084" s="3">
        <v>0</v>
      </c>
      <c r="S3084" s="3" t="s">
        <v>74</v>
      </c>
      <c r="T3084" s="3">
        <f>COUNTIF([1]局站!$D$4:$D$172,"="&amp;S3084)</f>
        <v>1</v>
      </c>
      <c r="U3084" s="3">
        <v>0</v>
      </c>
      <c r="V3084" s="3">
        <v>0</v>
      </c>
      <c r="W3084" s="3">
        <v>0</v>
      </c>
      <c r="X3084" s="3" t="s">
        <v>1215</v>
      </c>
      <c r="Y3084" s="3" t="s">
        <v>852</v>
      </c>
      <c r="Z3084" s="3" t="str">
        <f>INDEX(业务类型!$C$4:$C$8,MATCH(纤芯!Y3084,业务类型!$B$4:$B$8,0))</f>
        <v>TWO</v>
      </c>
      <c r="AA3084" s="3" t="s">
        <v>986</v>
      </c>
    </row>
    <row r="3085" spans="1:27" ht="16.5" x14ac:dyDescent="0.2">
      <c r="A3085" s="3">
        <v>3082</v>
      </c>
      <c r="B3085" s="3">
        <f t="shared" si="239"/>
        <v>37021101002</v>
      </c>
      <c r="C3085" s="3" t="s">
        <v>1166</v>
      </c>
      <c r="D3085" s="3" t="s">
        <v>221</v>
      </c>
      <c r="E3085" s="3" t="str">
        <f>INDEX(光放段!$G$4:$G$237,MATCH(纤芯!G3085,光放段!$C$4:$C$237,0))</f>
        <v>山东二干|济宁曲阜架空光缆:曲阜鼓楼街-济宁红星东路</v>
      </c>
      <c r="F3085" s="3">
        <f>INDEX(光放段!$I$4:$I$237,MATCH(纤芯!H3085,光放段!$B$4:$B$237,0))</f>
        <v>37021100000</v>
      </c>
      <c r="G3085" s="3" t="str">
        <f t="shared" si="240"/>
        <v>山东二干|济宁曲阜架空光缆:曲阜鼓楼街-兖州建设路</v>
      </c>
      <c r="H3085" s="3">
        <f>INDEX(光放段!$B$4:$B$237,MATCH(纤芯!G3085,光放段!$C$4:$C$237,0))</f>
        <v>37021101000</v>
      </c>
      <c r="I3085" s="3" t="str">
        <f t="shared" si="241"/>
        <v>济宁曲阜架空光缆</v>
      </c>
      <c r="J3085" s="3" t="str">
        <f>INDEX(子缆名称!$B$4:$B$29,纤芯!M3085)</f>
        <v>A缆</v>
      </c>
      <c r="K3085" s="3">
        <v>2</v>
      </c>
      <c r="L3085" s="3">
        <f t="shared" si="242"/>
        <v>2</v>
      </c>
      <c r="M3085" s="3">
        <f t="shared" si="243"/>
        <v>1</v>
      </c>
      <c r="N3085" s="3" t="s">
        <v>73</v>
      </c>
      <c r="O3085" s="3">
        <f>COUNTIF([1]局站!$D$4:$D$172,"="&amp;N3085)</f>
        <v>1</v>
      </c>
      <c r="P3085" s="3">
        <v>0</v>
      </c>
      <c r="Q3085" s="3">
        <v>0</v>
      </c>
      <c r="R3085" s="3">
        <v>0</v>
      </c>
      <c r="S3085" s="3" t="s">
        <v>74</v>
      </c>
      <c r="T3085" s="3">
        <f>COUNTIF([1]局站!$D$4:$D$172,"="&amp;S3085)</f>
        <v>1</v>
      </c>
      <c r="U3085" s="3">
        <v>0</v>
      </c>
      <c r="V3085" s="3">
        <v>0</v>
      </c>
      <c r="W3085" s="3">
        <v>0</v>
      </c>
      <c r="X3085" s="3" t="s">
        <v>1215</v>
      </c>
      <c r="Y3085" s="3" t="s">
        <v>852</v>
      </c>
      <c r="Z3085" s="3" t="str">
        <f>INDEX(业务类型!$C$4:$C$8,MATCH(纤芯!Y3085,业务类型!$B$4:$B$8,0))</f>
        <v>TWO</v>
      </c>
      <c r="AA3085" s="3" t="s">
        <v>986</v>
      </c>
    </row>
    <row r="3086" spans="1:27" ht="16.5" x14ac:dyDescent="0.2">
      <c r="A3086" s="3">
        <v>3083</v>
      </c>
      <c r="B3086" s="3">
        <f t="shared" si="239"/>
        <v>37021101003</v>
      </c>
      <c r="C3086" s="3" t="s">
        <v>1166</v>
      </c>
      <c r="D3086" s="3" t="s">
        <v>221</v>
      </c>
      <c r="E3086" s="3" t="str">
        <f>INDEX(光放段!$G$4:$G$237,MATCH(纤芯!G3086,光放段!$C$4:$C$237,0))</f>
        <v>山东二干|济宁曲阜架空光缆:曲阜鼓楼街-济宁红星东路</v>
      </c>
      <c r="F3086" s="3">
        <f>INDEX(光放段!$I$4:$I$237,MATCH(纤芯!H3086,光放段!$B$4:$B$237,0))</f>
        <v>37021100000</v>
      </c>
      <c r="G3086" s="3" t="str">
        <f t="shared" si="240"/>
        <v>山东二干|济宁曲阜架空光缆:曲阜鼓楼街-兖州建设路</v>
      </c>
      <c r="H3086" s="3">
        <f>INDEX(光放段!$B$4:$B$237,MATCH(纤芯!G3086,光放段!$C$4:$C$237,0))</f>
        <v>37021101000</v>
      </c>
      <c r="I3086" s="3" t="str">
        <f t="shared" si="241"/>
        <v>济宁曲阜架空光缆</v>
      </c>
      <c r="J3086" s="3" t="str">
        <f>INDEX(子缆名称!$B$4:$B$29,纤芯!M3086)</f>
        <v>A缆</v>
      </c>
      <c r="K3086" s="3">
        <v>3</v>
      </c>
      <c r="L3086" s="3">
        <f t="shared" si="242"/>
        <v>3</v>
      </c>
      <c r="M3086" s="3">
        <f t="shared" si="243"/>
        <v>1</v>
      </c>
      <c r="N3086" s="3" t="s">
        <v>73</v>
      </c>
      <c r="O3086" s="3">
        <f>COUNTIF([1]局站!$D$4:$D$172,"="&amp;N3086)</f>
        <v>1</v>
      </c>
      <c r="P3086" s="3">
        <v>0</v>
      </c>
      <c r="Q3086" s="3">
        <v>0</v>
      </c>
      <c r="R3086" s="3">
        <v>0</v>
      </c>
      <c r="S3086" s="3" t="s">
        <v>74</v>
      </c>
      <c r="T3086" s="3">
        <f>COUNTIF([1]局站!$D$4:$D$172,"="&amp;S3086)</f>
        <v>1</v>
      </c>
      <c r="U3086" s="3">
        <v>0</v>
      </c>
      <c r="V3086" s="3">
        <v>0</v>
      </c>
      <c r="W3086" s="3">
        <v>0</v>
      </c>
      <c r="X3086" s="3" t="s">
        <v>1215</v>
      </c>
      <c r="Y3086" s="3" t="s">
        <v>880</v>
      </c>
      <c r="Z3086" s="3" t="str">
        <f>INDEX(业务类型!$C$4:$C$8,MATCH(纤芯!Y3086,业务类型!$B$4:$B$8,0))</f>
        <v>IDLE</v>
      </c>
      <c r="AA3086" s="3"/>
    </row>
    <row r="3087" spans="1:27" ht="16.5" x14ac:dyDescent="0.2">
      <c r="A3087" s="3">
        <v>3084</v>
      </c>
      <c r="B3087" s="3">
        <f t="shared" si="239"/>
        <v>37021101004</v>
      </c>
      <c r="C3087" s="3" t="s">
        <v>1166</v>
      </c>
      <c r="D3087" s="3" t="s">
        <v>221</v>
      </c>
      <c r="E3087" s="3" t="str">
        <f>INDEX(光放段!$G$4:$G$237,MATCH(纤芯!G3087,光放段!$C$4:$C$237,0))</f>
        <v>山东二干|济宁曲阜架空光缆:曲阜鼓楼街-济宁红星东路</v>
      </c>
      <c r="F3087" s="3">
        <f>INDEX(光放段!$I$4:$I$237,MATCH(纤芯!H3087,光放段!$B$4:$B$237,0))</f>
        <v>37021100000</v>
      </c>
      <c r="G3087" s="3" t="str">
        <f t="shared" si="240"/>
        <v>山东二干|济宁曲阜架空光缆:曲阜鼓楼街-兖州建设路</v>
      </c>
      <c r="H3087" s="3">
        <f>INDEX(光放段!$B$4:$B$237,MATCH(纤芯!G3087,光放段!$C$4:$C$237,0))</f>
        <v>37021101000</v>
      </c>
      <c r="I3087" s="3" t="str">
        <f t="shared" si="241"/>
        <v>济宁曲阜架空光缆</v>
      </c>
      <c r="J3087" s="3" t="str">
        <f>INDEX(子缆名称!$B$4:$B$29,纤芯!M3087)</f>
        <v>A缆</v>
      </c>
      <c r="K3087" s="3">
        <v>4</v>
      </c>
      <c r="L3087" s="3">
        <f t="shared" si="242"/>
        <v>4</v>
      </c>
      <c r="M3087" s="3">
        <f t="shared" si="243"/>
        <v>1</v>
      </c>
      <c r="N3087" s="3" t="s">
        <v>73</v>
      </c>
      <c r="O3087" s="3">
        <f>COUNTIF([1]局站!$D$4:$D$172,"="&amp;N3087)</f>
        <v>1</v>
      </c>
      <c r="P3087" s="3">
        <v>0</v>
      </c>
      <c r="Q3087" s="3">
        <v>0</v>
      </c>
      <c r="R3087" s="3">
        <v>0</v>
      </c>
      <c r="S3087" s="3" t="s">
        <v>74</v>
      </c>
      <c r="T3087" s="3">
        <f>COUNTIF([1]局站!$D$4:$D$172,"="&amp;S3087)</f>
        <v>1</v>
      </c>
      <c r="U3087" s="3">
        <v>0</v>
      </c>
      <c r="V3087" s="3">
        <v>0</v>
      </c>
      <c r="W3087" s="3">
        <v>0</v>
      </c>
      <c r="X3087" s="3" t="s">
        <v>1215</v>
      </c>
      <c r="Y3087" s="3" t="s">
        <v>880</v>
      </c>
      <c r="Z3087" s="3" t="str">
        <f>INDEX(业务类型!$C$4:$C$8,MATCH(纤芯!Y3087,业务类型!$B$4:$B$8,0))</f>
        <v>IDLE</v>
      </c>
      <c r="AA3087" s="3"/>
    </row>
    <row r="3088" spans="1:27" ht="16.5" x14ac:dyDescent="0.2">
      <c r="A3088" s="3">
        <v>3085</v>
      </c>
      <c r="B3088" s="3">
        <f t="shared" si="239"/>
        <v>37021101005</v>
      </c>
      <c r="C3088" s="3" t="s">
        <v>1166</v>
      </c>
      <c r="D3088" s="3" t="s">
        <v>221</v>
      </c>
      <c r="E3088" s="3" t="str">
        <f>INDEX(光放段!$G$4:$G$237,MATCH(纤芯!G3088,光放段!$C$4:$C$237,0))</f>
        <v>山东二干|济宁曲阜架空光缆:曲阜鼓楼街-济宁红星东路</v>
      </c>
      <c r="F3088" s="3">
        <f>INDEX(光放段!$I$4:$I$237,MATCH(纤芯!H3088,光放段!$B$4:$B$237,0))</f>
        <v>37021100000</v>
      </c>
      <c r="G3088" s="3" t="str">
        <f t="shared" si="240"/>
        <v>山东二干|济宁曲阜架空光缆:曲阜鼓楼街-兖州建设路</v>
      </c>
      <c r="H3088" s="3">
        <f>INDEX(光放段!$B$4:$B$237,MATCH(纤芯!G3088,光放段!$C$4:$C$237,0))</f>
        <v>37021101000</v>
      </c>
      <c r="I3088" s="3" t="str">
        <f t="shared" si="241"/>
        <v>济宁曲阜架空光缆</v>
      </c>
      <c r="J3088" s="3" t="str">
        <f>INDEX(子缆名称!$B$4:$B$29,纤芯!M3088)</f>
        <v>A缆</v>
      </c>
      <c r="K3088" s="3">
        <v>5</v>
      </c>
      <c r="L3088" s="3">
        <f t="shared" si="242"/>
        <v>5</v>
      </c>
      <c r="M3088" s="3">
        <f t="shared" si="243"/>
        <v>1</v>
      </c>
      <c r="N3088" s="3" t="s">
        <v>73</v>
      </c>
      <c r="O3088" s="3">
        <f>COUNTIF([1]局站!$D$4:$D$172,"="&amp;N3088)</f>
        <v>1</v>
      </c>
      <c r="P3088" s="3">
        <v>0</v>
      </c>
      <c r="Q3088" s="3">
        <v>0</v>
      </c>
      <c r="R3088" s="3">
        <v>0</v>
      </c>
      <c r="S3088" s="3" t="s">
        <v>74</v>
      </c>
      <c r="T3088" s="3">
        <f>COUNTIF([1]局站!$D$4:$D$172,"="&amp;S3088)</f>
        <v>1</v>
      </c>
      <c r="U3088" s="3">
        <v>0</v>
      </c>
      <c r="V3088" s="3">
        <v>0</v>
      </c>
      <c r="W3088" s="3">
        <v>0</v>
      </c>
      <c r="X3088" s="3" t="s">
        <v>1215</v>
      </c>
      <c r="Y3088" s="3" t="s">
        <v>854</v>
      </c>
      <c r="Z3088" s="3" t="str">
        <f>INDEX(业务类型!$C$4:$C$8,MATCH(纤芯!Y3088,业务类型!$B$4:$B$8,0))</f>
        <v>LOCAL</v>
      </c>
      <c r="AA3088" s="3" t="s">
        <v>879</v>
      </c>
    </row>
    <row r="3089" spans="1:27" ht="16.5" x14ac:dyDescent="0.2">
      <c r="A3089" s="3">
        <v>3086</v>
      </c>
      <c r="B3089" s="3">
        <f t="shared" si="239"/>
        <v>37021101006</v>
      </c>
      <c r="C3089" s="3" t="s">
        <v>1166</v>
      </c>
      <c r="D3089" s="3" t="s">
        <v>221</v>
      </c>
      <c r="E3089" s="3" t="str">
        <f>INDEX(光放段!$G$4:$G$237,MATCH(纤芯!G3089,光放段!$C$4:$C$237,0))</f>
        <v>山东二干|济宁曲阜架空光缆:曲阜鼓楼街-济宁红星东路</v>
      </c>
      <c r="F3089" s="3">
        <f>INDEX(光放段!$I$4:$I$237,MATCH(纤芯!H3089,光放段!$B$4:$B$237,0))</f>
        <v>37021100000</v>
      </c>
      <c r="G3089" s="3" t="str">
        <f t="shared" si="240"/>
        <v>山东二干|济宁曲阜架空光缆:曲阜鼓楼街-兖州建设路</v>
      </c>
      <c r="H3089" s="3">
        <f>INDEX(光放段!$B$4:$B$237,MATCH(纤芯!G3089,光放段!$C$4:$C$237,0))</f>
        <v>37021101000</v>
      </c>
      <c r="I3089" s="3" t="str">
        <f t="shared" si="241"/>
        <v>济宁曲阜架空光缆</v>
      </c>
      <c r="J3089" s="3" t="str">
        <f>INDEX(子缆名称!$B$4:$B$29,纤芯!M3089)</f>
        <v>A缆</v>
      </c>
      <c r="K3089" s="3">
        <v>6</v>
      </c>
      <c r="L3089" s="3">
        <f t="shared" si="242"/>
        <v>6</v>
      </c>
      <c r="M3089" s="3">
        <f t="shared" si="243"/>
        <v>1</v>
      </c>
      <c r="N3089" s="3" t="s">
        <v>73</v>
      </c>
      <c r="O3089" s="3">
        <f>COUNTIF([1]局站!$D$4:$D$172,"="&amp;N3089)</f>
        <v>1</v>
      </c>
      <c r="P3089" s="3">
        <v>0</v>
      </c>
      <c r="Q3089" s="3">
        <v>0</v>
      </c>
      <c r="R3089" s="3">
        <v>0</v>
      </c>
      <c r="S3089" s="3" t="s">
        <v>74</v>
      </c>
      <c r="T3089" s="3">
        <f>COUNTIF([1]局站!$D$4:$D$172,"="&amp;S3089)</f>
        <v>1</v>
      </c>
      <c r="U3089" s="3">
        <v>0</v>
      </c>
      <c r="V3089" s="3">
        <v>0</v>
      </c>
      <c r="W3089" s="3">
        <v>0</v>
      </c>
      <c r="X3089" s="3" t="s">
        <v>1215</v>
      </c>
      <c r="Y3089" s="3" t="s">
        <v>880</v>
      </c>
      <c r="Z3089" s="3" t="str">
        <f>INDEX(业务类型!$C$4:$C$8,MATCH(纤芯!Y3089,业务类型!$B$4:$B$8,0))</f>
        <v>IDLE</v>
      </c>
      <c r="AA3089" s="3"/>
    </row>
    <row r="3090" spans="1:27" ht="16.5" x14ac:dyDescent="0.2">
      <c r="A3090" s="3">
        <v>3087</v>
      </c>
      <c r="B3090" s="3">
        <f t="shared" si="239"/>
        <v>37021101007</v>
      </c>
      <c r="C3090" s="3" t="s">
        <v>1166</v>
      </c>
      <c r="D3090" s="3" t="s">
        <v>221</v>
      </c>
      <c r="E3090" s="3" t="str">
        <f>INDEX(光放段!$G$4:$G$237,MATCH(纤芯!G3090,光放段!$C$4:$C$237,0))</f>
        <v>山东二干|济宁曲阜架空光缆:曲阜鼓楼街-济宁红星东路</v>
      </c>
      <c r="F3090" s="3">
        <f>INDEX(光放段!$I$4:$I$237,MATCH(纤芯!H3090,光放段!$B$4:$B$237,0))</f>
        <v>37021100000</v>
      </c>
      <c r="G3090" s="3" t="str">
        <f t="shared" si="240"/>
        <v>山东二干|济宁曲阜架空光缆:曲阜鼓楼街-兖州建设路</v>
      </c>
      <c r="H3090" s="3">
        <f>INDEX(光放段!$B$4:$B$237,MATCH(纤芯!G3090,光放段!$C$4:$C$237,0))</f>
        <v>37021101000</v>
      </c>
      <c r="I3090" s="3" t="str">
        <f t="shared" si="241"/>
        <v>济宁曲阜架空光缆</v>
      </c>
      <c r="J3090" s="3" t="str">
        <f>INDEX(子缆名称!$B$4:$B$29,纤芯!M3090)</f>
        <v>A缆</v>
      </c>
      <c r="K3090" s="3">
        <v>7</v>
      </c>
      <c r="L3090" s="3">
        <f t="shared" si="242"/>
        <v>7</v>
      </c>
      <c r="M3090" s="3">
        <f t="shared" si="243"/>
        <v>1</v>
      </c>
      <c r="N3090" s="3" t="s">
        <v>73</v>
      </c>
      <c r="O3090" s="3">
        <f>COUNTIF([1]局站!$D$4:$D$172,"="&amp;N3090)</f>
        <v>1</v>
      </c>
      <c r="P3090" s="3">
        <v>0</v>
      </c>
      <c r="Q3090" s="3">
        <v>0</v>
      </c>
      <c r="R3090" s="3">
        <v>0</v>
      </c>
      <c r="S3090" s="3" t="s">
        <v>74</v>
      </c>
      <c r="T3090" s="3">
        <f>COUNTIF([1]局站!$D$4:$D$172,"="&amp;S3090)</f>
        <v>1</v>
      </c>
      <c r="U3090" s="3">
        <v>0</v>
      </c>
      <c r="V3090" s="3">
        <v>0</v>
      </c>
      <c r="W3090" s="3">
        <v>0</v>
      </c>
      <c r="X3090" s="3" t="s">
        <v>1215</v>
      </c>
      <c r="Y3090" s="3" t="s">
        <v>854</v>
      </c>
      <c r="Z3090" s="3" t="str">
        <f>INDEX(业务类型!$C$4:$C$8,MATCH(纤芯!Y3090,业务类型!$B$4:$B$8,0))</f>
        <v>LOCAL</v>
      </c>
      <c r="AA3090" s="3" t="s">
        <v>879</v>
      </c>
    </row>
    <row r="3091" spans="1:27" ht="16.5" x14ac:dyDescent="0.2">
      <c r="A3091" s="3">
        <v>3088</v>
      </c>
      <c r="B3091" s="3">
        <f t="shared" si="239"/>
        <v>37021101008</v>
      </c>
      <c r="C3091" s="3" t="s">
        <v>1166</v>
      </c>
      <c r="D3091" s="3" t="s">
        <v>221</v>
      </c>
      <c r="E3091" s="3" t="str">
        <f>INDEX(光放段!$G$4:$G$237,MATCH(纤芯!G3091,光放段!$C$4:$C$237,0))</f>
        <v>山东二干|济宁曲阜架空光缆:曲阜鼓楼街-济宁红星东路</v>
      </c>
      <c r="F3091" s="3">
        <f>INDEX(光放段!$I$4:$I$237,MATCH(纤芯!H3091,光放段!$B$4:$B$237,0))</f>
        <v>37021100000</v>
      </c>
      <c r="G3091" s="3" t="str">
        <f t="shared" si="240"/>
        <v>山东二干|济宁曲阜架空光缆:曲阜鼓楼街-兖州建设路</v>
      </c>
      <c r="H3091" s="3">
        <f>INDEX(光放段!$B$4:$B$237,MATCH(纤芯!G3091,光放段!$C$4:$C$237,0))</f>
        <v>37021101000</v>
      </c>
      <c r="I3091" s="3" t="str">
        <f t="shared" si="241"/>
        <v>济宁曲阜架空光缆</v>
      </c>
      <c r="J3091" s="3" t="str">
        <f>INDEX(子缆名称!$B$4:$B$29,纤芯!M3091)</f>
        <v>A缆</v>
      </c>
      <c r="K3091" s="3">
        <v>8</v>
      </c>
      <c r="L3091" s="3">
        <f t="shared" si="242"/>
        <v>8</v>
      </c>
      <c r="M3091" s="3">
        <f t="shared" si="243"/>
        <v>1</v>
      </c>
      <c r="N3091" s="3" t="s">
        <v>73</v>
      </c>
      <c r="O3091" s="3">
        <f>COUNTIF([1]局站!$D$4:$D$172,"="&amp;N3091)</f>
        <v>1</v>
      </c>
      <c r="P3091" s="3">
        <v>0</v>
      </c>
      <c r="Q3091" s="3">
        <v>0</v>
      </c>
      <c r="R3091" s="3">
        <v>0</v>
      </c>
      <c r="S3091" s="3" t="s">
        <v>74</v>
      </c>
      <c r="T3091" s="3">
        <f>COUNTIF([1]局站!$D$4:$D$172,"="&amp;S3091)</f>
        <v>1</v>
      </c>
      <c r="U3091" s="3">
        <v>0</v>
      </c>
      <c r="V3091" s="3">
        <v>0</v>
      </c>
      <c r="W3091" s="3">
        <v>0</v>
      </c>
      <c r="X3091" s="3" t="s">
        <v>1215</v>
      </c>
      <c r="Y3091" s="3" t="s">
        <v>880</v>
      </c>
      <c r="Z3091" s="3" t="str">
        <f>INDEX(业务类型!$C$4:$C$8,MATCH(纤芯!Y3091,业务类型!$B$4:$B$8,0))</f>
        <v>IDLE</v>
      </c>
      <c r="AA3091" s="3"/>
    </row>
    <row r="3092" spans="1:27" ht="16.5" x14ac:dyDescent="0.2">
      <c r="A3092" s="3">
        <v>3089</v>
      </c>
      <c r="B3092" s="3">
        <f t="shared" si="239"/>
        <v>37021101009</v>
      </c>
      <c r="C3092" s="3" t="s">
        <v>1166</v>
      </c>
      <c r="D3092" s="3" t="s">
        <v>221</v>
      </c>
      <c r="E3092" s="3" t="str">
        <f>INDEX(光放段!$G$4:$G$237,MATCH(纤芯!G3092,光放段!$C$4:$C$237,0))</f>
        <v>山东二干|济宁曲阜架空光缆:曲阜鼓楼街-济宁红星东路</v>
      </c>
      <c r="F3092" s="3">
        <f>INDEX(光放段!$I$4:$I$237,MATCH(纤芯!H3092,光放段!$B$4:$B$237,0))</f>
        <v>37021100000</v>
      </c>
      <c r="G3092" s="3" t="str">
        <f t="shared" si="240"/>
        <v>山东二干|济宁曲阜架空光缆:曲阜鼓楼街-兖州建设路</v>
      </c>
      <c r="H3092" s="3">
        <f>INDEX(光放段!$B$4:$B$237,MATCH(纤芯!G3092,光放段!$C$4:$C$237,0))</f>
        <v>37021101000</v>
      </c>
      <c r="I3092" s="3" t="str">
        <f t="shared" si="241"/>
        <v>济宁曲阜架空光缆</v>
      </c>
      <c r="J3092" s="3" t="str">
        <f>INDEX(子缆名称!$B$4:$B$29,纤芯!M3092)</f>
        <v>A缆</v>
      </c>
      <c r="K3092" s="3">
        <v>9</v>
      </c>
      <c r="L3092" s="3">
        <f t="shared" si="242"/>
        <v>9</v>
      </c>
      <c r="M3092" s="3">
        <f t="shared" si="243"/>
        <v>1</v>
      </c>
      <c r="N3092" s="3" t="s">
        <v>73</v>
      </c>
      <c r="O3092" s="3">
        <f>COUNTIF([1]局站!$D$4:$D$172,"="&amp;N3092)</f>
        <v>1</v>
      </c>
      <c r="P3092" s="3">
        <v>0</v>
      </c>
      <c r="Q3092" s="3">
        <v>0</v>
      </c>
      <c r="R3092" s="3">
        <v>0</v>
      </c>
      <c r="S3092" s="3" t="s">
        <v>74</v>
      </c>
      <c r="T3092" s="3">
        <f>COUNTIF([1]局站!$D$4:$D$172,"="&amp;S3092)</f>
        <v>1</v>
      </c>
      <c r="U3092" s="3">
        <v>0</v>
      </c>
      <c r="V3092" s="3">
        <v>0</v>
      </c>
      <c r="W3092" s="3">
        <v>0</v>
      </c>
      <c r="X3092" s="3" t="s">
        <v>1215</v>
      </c>
      <c r="Y3092" s="3" t="s">
        <v>880</v>
      </c>
      <c r="Z3092" s="3" t="str">
        <f>INDEX(业务类型!$C$4:$C$8,MATCH(纤芯!Y3092,业务类型!$B$4:$B$8,0))</f>
        <v>IDLE</v>
      </c>
      <c r="AA3092" s="3"/>
    </row>
    <row r="3093" spans="1:27" ht="16.5" x14ac:dyDescent="0.2">
      <c r="A3093" s="3">
        <v>3090</v>
      </c>
      <c r="B3093" s="3">
        <f t="shared" ref="B3093:B3156" si="244">H3093+K3093</f>
        <v>37021101010</v>
      </c>
      <c r="C3093" s="3" t="s">
        <v>1166</v>
      </c>
      <c r="D3093" s="3" t="s">
        <v>221</v>
      </c>
      <c r="E3093" s="3" t="str">
        <f>INDEX(光放段!$G$4:$G$237,MATCH(纤芯!G3093,光放段!$C$4:$C$237,0))</f>
        <v>山东二干|济宁曲阜架空光缆:曲阜鼓楼街-济宁红星东路</v>
      </c>
      <c r="F3093" s="3">
        <f>INDEX(光放段!$I$4:$I$237,MATCH(纤芯!H3093,光放段!$B$4:$B$237,0))</f>
        <v>37021100000</v>
      </c>
      <c r="G3093" s="3" t="str">
        <f t="shared" si="240"/>
        <v>山东二干|济宁曲阜架空光缆:曲阜鼓楼街-兖州建设路</v>
      </c>
      <c r="H3093" s="3">
        <f>INDEX(光放段!$B$4:$B$237,MATCH(纤芯!G3093,光放段!$C$4:$C$237,0))</f>
        <v>37021101000</v>
      </c>
      <c r="I3093" s="3" t="str">
        <f t="shared" si="241"/>
        <v>济宁曲阜架空光缆</v>
      </c>
      <c r="J3093" s="3" t="str">
        <f>INDEX(子缆名称!$B$4:$B$29,纤芯!M3093)</f>
        <v>A缆</v>
      </c>
      <c r="K3093" s="3">
        <v>10</v>
      </c>
      <c r="L3093" s="3">
        <f t="shared" si="242"/>
        <v>10</v>
      </c>
      <c r="M3093" s="3">
        <f t="shared" si="243"/>
        <v>1</v>
      </c>
      <c r="N3093" s="3" t="s">
        <v>73</v>
      </c>
      <c r="O3093" s="3">
        <f>COUNTIF([1]局站!$D$4:$D$172,"="&amp;N3093)</f>
        <v>1</v>
      </c>
      <c r="P3093" s="3">
        <v>0</v>
      </c>
      <c r="Q3093" s="3">
        <v>0</v>
      </c>
      <c r="R3093" s="3">
        <v>0</v>
      </c>
      <c r="S3093" s="3" t="s">
        <v>74</v>
      </c>
      <c r="T3093" s="3">
        <f>COUNTIF([1]局站!$D$4:$D$172,"="&amp;S3093)</f>
        <v>1</v>
      </c>
      <c r="U3093" s="3">
        <v>0</v>
      </c>
      <c r="V3093" s="3">
        <v>0</v>
      </c>
      <c r="W3093" s="3">
        <v>0</v>
      </c>
      <c r="X3093" s="3" t="s">
        <v>1215</v>
      </c>
      <c r="Y3093" s="3" t="s">
        <v>881</v>
      </c>
      <c r="Z3093" s="3" t="str">
        <f>INDEX(业务类型!$C$4:$C$8,MATCH(纤芯!Y3093,业务类型!$B$4:$B$8,0))</f>
        <v>OTHER</v>
      </c>
      <c r="AA3093" s="3" t="s">
        <v>888</v>
      </c>
    </row>
    <row r="3094" spans="1:27" ht="16.5" x14ac:dyDescent="0.2">
      <c r="A3094" s="3">
        <v>3091</v>
      </c>
      <c r="B3094" s="3">
        <f t="shared" si="244"/>
        <v>37021101011</v>
      </c>
      <c r="C3094" s="3" t="s">
        <v>1166</v>
      </c>
      <c r="D3094" s="3" t="s">
        <v>221</v>
      </c>
      <c r="E3094" s="3" t="str">
        <f>INDEX(光放段!$G$4:$G$237,MATCH(纤芯!G3094,光放段!$C$4:$C$237,0))</f>
        <v>山东二干|济宁曲阜架空光缆:曲阜鼓楼街-济宁红星东路</v>
      </c>
      <c r="F3094" s="3">
        <f>INDEX(光放段!$I$4:$I$237,MATCH(纤芯!H3094,光放段!$B$4:$B$237,0))</f>
        <v>37021100000</v>
      </c>
      <c r="G3094" s="3" t="str">
        <f t="shared" si="240"/>
        <v>山东二干|济宁曲阜架空光缆:曲阜鼓楼街-兖州建设路</v>
      </c>
      <c r="H3094" s="3">
        <f>INDEX(光放段!$B$4:$B$237,MATCH(纤芯!G3094,光放段!$C$4:$C$237,0))</f>
        <v>37021101000</v>
      </c>
      <c r="I3094" s="3" t="str">
        <f t="shared" si="241"/>
        <v>济宁曲阜架空光缆</v>
      </c>
      <c r="J3094" s="3" t="str">
        <f>INDEX(子缆名称!$B$4:$B$29,纤芯!M3094)</f>
        <v>A缆</v>
      </c>
      <c r="K3094" s="3">
        <v>11</v>
      </c>
      <c r="L3094" s="3">
        <f t="shared" si="242"/>
        <v>11</v>
      </c>
      <c r="M3094" s="3">
        <f t="shared" si="243"/>
        <v>1</v>
      </c>
      <c r="N3094" s="3" t="s">
        <v>73</v>
      </c>
      <c r="O3094" s="3">
        <f>COUNTIF([1]局站!$D$4:$D$172,"="&amp;N3094)</f>
        <v>1</v>
      </c>
      <c r="P3094" s="3">
        <v>0</v>
      </c>
      <c r="Q3094" s="3">
        <v>0</v>
      </c>
      <c r="R3094" s="3">
        <v>0</v>
      </c>
      <c r="S3094" s="3" t="s">
        <v>74</v>
      </c>
      <c r="T3094" s="3">
        <f>COUNTIF([1]局站!$D$4:$D$172,"="&amp;S3094)</f>
        <v>1</v>
      </c>
      <c r="U3094" s="3">
        <v>0</v>
      </c>
      <c r="V3094" s="3">
        <v>0</v>
      </c>
      <c r="W3094" s="3">
        <v>0</v>
      </c>
      <c r="X3094" s="3" t="s">
        <v>1215</v>
      </c>
      <c r="Y3094" s="3" t="s">
        <v>880</v>
      </c>
      <c r="Z3094" s="3" t="str">
        <f>INDEX(业务类型!$C$4:$C$8,MATCH(纤芯!Y3094,业务类型!$B$4:$B$8,0))</f>
        <v>IDLE</v>
      </c>
      <c r="AA3094" s="3"/>
    </row>
    <row r="3095" spans="1:27" ht="16.5" x14ac:dyDescent="0.2">
      <c r="A3095" s="3">
        <v>3092</v>
      </c>
      <c r="B3095" s="3">
        <f t="shared" si="244"/>
        <v>37021101012</v>
      </c>
      <c r="C3095" s="3" t="s">
        <v>1166</v>
      </c>
      <c r="D3095" s="3" t="s">
        <v>221</v>
      </c>
      <c r="E3095" s="3" t="str">
        <f>INDEX(光放段!$G$4:$G$237,MATCH(纤芯!G3095,光放段!$C$4:$C$237,0))</f>
        <v>山东二干|济宁曲阜架空光缆:曲阜鼓楼街-济宁红星东路</v>
      </c>
      <c r="F3095" s="3">
        <f>INDEX(光放段!$I$4:$I$237,MATCH(纤芯!H3095,光放段!$B$4:$B$237,0))</f>
        <v>37021100000</v>
      </c>
      <c r="G3095" s="3" t="str">
        <f t="shared" si="240"/>
        <v>山东二干|济宁曲阜架空光缆:曲阜鼓楼街-兖州建设路</v>
      </c>
      <c r="H3095" s="3">
        <f>INDEX(光放段!$B$4:$B$237,MATCH(纤芯!G3095,光放段!$C$4:$C$237,0))</f>
        <v>37021101000</v>
      </c>
      <c r="I3095" s="3" t="str">
        <f t="shared" si="241"/>
        <v>济宁曲阜架空光缆</v>
      </c>
      <c r="J3095" s="3" t="str">
        <f>INDEX(子缆名称!$B$4:$B$29,纤芯!M3095)</f>
        <v>A缆</v>
      </c>
      <c r="K3095" s="3">
        <v>12</v>
      </c>
      <c r="L3095" s="3">
        <f t="shared" si="242"/>
        <v>12</v>
      </c>
      <c r="M3095" s="3">
        <f t="shared" si="243"/>
        <v>1</v>
      </c>
      <c r="N3095" s="3" t="s">
        <v>73</v>
      </c>
      <c r="O3095" s="3">
        <f>COUNTIF([1]局站!$D$4:$D$172,"="&amp;N3095)</f>
        <v>1</v>
      </c>
      <c r="P3095" s="3">
        <v>0</v>
      </c>
      <c r="Q3095" s="3">
        <v>0</v>
      </c>
      <c r="R3095" s="3">
        <v>0</v>
      </c>
      <c r="S3095" s="3" t="s">
        <v>74</v>
      </c>
      <c r="T3095" s="3">
        <f>COUNTIF([1]局站!$D$4:$D$172,"="&amp;S3095)</f>
        <v>1</v>
      </c>
      <c r="U3095" s="3">
        <v>0</v>
      </c>
      <c r="V3095" s="3">
        <v>0</v>
      </c>
      <c r="W3095" s="3">
        <v>0</v>
      </c>
      <c r="X3095" s="3" t="s">
        <v>1215</v>
      </c>
      <c r="Y3095" s="3" t="s">
        <v>880</v>
      </c>
      <c r="Z3095" s="3" t="str">
        <f>INDEX(业务类型!$C$4:$C$8,MATCH(纤芯!Y3095,业务类型!$B$4:$B$8,0))</f>
        <v>IDLE</v>
      </c>
      <c r="AA3095" s="3"/>
    </row>
    <row r="3096" spans="1:27" ht="16.5" x14ac:dyDescent="0.2">
      <c r="A3096" s="3">
        <v>3093</v>
      </c>
      <c r="B3096" s="3">
        <f t="shared" si="244"/>
        <v>37021102001</v>
      </c>
      <c r="C3096" s="3" t="s">
        <v>1166</v>
      </c>
      <c r="D3096" s="3" t="s">
        <v>221</v>
      </c>
      <c r="E3096" s="3" t="str">
        <f>INDEX(光放段!$G$4:$G$237,MATCH(纤芯!G3096,光放段!$C$4:$C$237,0))</f>
        <v>山东二干|济宁曲阜架空光缆:曲阜鼓楼街-济宁红星东路</v>
      </c>
      <c r="F3096" s="3">
        <f>INDEX(光放段!$I$4:$I$237,MATCH(纤芯!H3096,光放段!$B$4:$B$237,0))</f>
        <v>37021100000</v>
      </c>
      <c r="G3096" s="3" t="str">
        <f t="shared" si="240"/>
        <v>山东二干|济宁曲阜架空光缆:兖州建设路-济宁红星东路</v>
      </c>
      <c r="H3096" s="3">
        <f>INDEX(光放段!$B$4:$B$237,MATCH(纤芯!G3096,光放段!$C$4:$C$237,0))</f>
        <v>37021102000</v>
      </c>
      <c r="I3096" s="3" t="str">
        <f t="shared" si="241"/>
        <v>济宁曲阜架空光缆</v>
      </c>
      <c r="J3096" s="3" t="str">
        <f>INDEX(子缆名称!$B$4:$B$29,纤芯!M3096)</f>
        <v>A缆</v>
      </c>
      <c r="K3096" s="3">
        <v>1</v>
      </c>
      <c r="L3096" s="3">
        <f t="shared" si="242"/>
        <v>1</v>
      </c>
      <c r="M3096" s="3">
        <f t="shared" si="243"/>
        <v>1</v>
      </c>
      <c r="N3096" s="3" t="s">
        <v>74</v>
      </c>
      <c r="O3096" s="3">
        <f>COUNTIF([1]局站!$D$4:$D$172,"="&amp;N3096)</f>
        <v>1</v>
      </c>
      <c r="P3096" s="3">
        <v>0</v>
      </c>
      <c r="Q3096" s="3">
        <v>0</v>
      </c>
      <c r="R3096" s="3">
        <v>0</v>
      </c>
      <c r="S3096" s="3" t="s">
        <v>75</v>
      </c>
      <c r="T3096" s="3">
        <f>COUNTIF([1]局站!$D$4:$D$172,"="&amp;S3096)</f>
        <v>1</v>
      </c>
      <c r="U3096" s="3">
        <v>0</v>
      </c>
      <c r="V3096" s="3">
        <v>0</v>
      </c>
      <c r="W3096" s="3">
        <v>0</v>
      </c>
      <c r="X3096" s="3" t="s">
        <v>1215</v>
      </c>
      <c r="Y3096" s="3" t="s">
        <v>852</v>
      </c>
      <c r="Z3096" s="3" t="str">
        <f>INDEX(业务类型!$C$4:$C$8,MATCH(纤芯!Y3096,业务类型!$B$4:$B$8,0))</f>
        <v>TWO</v>
      </c>
      <c r="AA3096" s="3" t="s">
        <v>986</v>
      </c>
    </row>
    <row r="3097" spans="1:27" ht="16.5" x14ac:dyDescent="0.2">
      <c r="A3097" s="3">
        <v>3094</v>
      </c>
      <c r="B3097" s="3">
        <f t="shared" si="244"/>
        <v>37021102002</v>
      </c>
      <c r="C3097" s="3" t="s">
        <v>1166</v>
      </c>
      <c r="D3097" s="3" t="s">
        <v>221</v>
      </c>
      <c r="E3097" s="3" t="str">
        <f>INDEX(光放段!$G$4:$G$237,MATCH(纤芯!G3097,光放段!$C$4:$C$237,0))</f>
        <v>山东二干|济宁曲阜架空光缆:曲阜鼓楼街-济宁红星东路</v>
      </c>
      <c r="F3097" s="3">
        <f>INDEX(光放段!$I$4:$I$237,MATCH(纤芯!H3097,光放段!$B$4:$B$237,0))</f>
        <v>37021100000</v>
      </c>
      <c r="G3097" s="3" t="str">
        <f t="shared" si="240"/>
        <v>山东二干|济宁曲阜架空光缆:兖州建设路-济宁红星东路</v>
      </c>
      <c r="H3097" s="3">
        <f>INDEX(光放段!$B$4:$B$237,MATCH(纤芯!G3097,光放段!$C$4:$C$237,0))</f>
        <v>37021102000</v>
      </c>
      <c r="I3097" s="3" t="str">
        <f t="shared" si="241"/>
        <v>济宁曲阜架空光缆</v>
      </c>
      <c r="J3097" s="3" t="str">
        <f>INDEX(子缆名称!$B$4:$B$29,纤芯!M3097)</f>
        <v>A缆</v>
      </c>
      <c r="K3097" s="3">
        <v>2</v>
      </c>
      <c r="L3097" s="3">
        <f t="shared" si="242"/>
        <v>2</v>
      </c>
      <c r="M3097" s="3">
        <f t="shared" si="243"/>
        <v>1</v>
      </c>
      <c r="N3097" s="3" t="s">
        <v>74</v>
      </c>
      <c r="O3097" s="3">
        <f>COUNTIF([1]局站!$D$4:$D$172,"="&amp;N3097)</f>
        <v>1</v>
      </c>
      <c r="P3097" s="3">
        <v>0</v>
      </c>
      <c r="Q3097" s="3">
        <v>0</v>
      </c>
      <c r="R3097" s="3">
        <v>0</v>
      </c>
      <c r="S3097" s="3" t="s">
        <v>75</v>
      </c>
      <c r="T3097" s="3">
        <f>COUNTIF([1]局站!$D$4:$D$172,"="&amp;S3097)</f>
        <v>1</v>
      </c>
      <c r="U3097" s="3">
        <v>0</v>
      </c>
      <c r="V3097" s="3">
        <v>0</v>
      </c>
      <c r="W3097" s="3">
        <v>0</v>
      </c>
      <c r="X3097" s="3" t="s">
        <v>1215</v>
      </c>
      <c r="Y3097" s="3" t="s">
        <v>852</v>
      </c>
      <c r="Z3097" s="3" t="str">
        <f>INDEX(业务类型!$C$4:$C$8,MATCH(纤芯!Y3097,业务类型!$B$4:$B$8,0))</f>
        <v>TWO</v>
      </c>
      <c r="AA3097" s="3" t="s">
        <v>986</v>
      </c>
    </row>
    <row r="3098" spans="1:27" ht="16.5" x14ac:dyDescent="0.2">
      <c r="A3098" s="3">
        <v>3095</v>
      </c>
      <c r="B3098" s="3">
        <f t="shared" si="244"/>
        <v>37021102003</v>
      </c>
      <c r="C3098" s="3" t="s">
        <v>1166</v>
      </c>
      <c r="D3098" s="3" t="s">
        <v>221</v>
      </c>
      <c r="E3098" s="3" t="str">
        <f>INDEX(光放段!$G$4:$G$237,MATCH(纤芯!G3098,光放段!$C$4:$C$237,0))</f>
        <v>山东二干|济宁曲阜架空光缆:曲阜鼓楼街-济宁红星东路</v>
      </c>
      <c r="F3098" s="3">
        <f>INDEX(光放段!$I$4:$I$237,MATCH(纤芯!H3098,光放段!$B$4:$B$237,0))</f>
        <v>37021100000</v>
      </c>
      <c r="G3098" s="3" t="str">
        <f t="shared" si="240"/>
        <v>山东二干|济宁曲阜架空光缆:兖州建设路-济宁红星东路</v>
      </c>
      <c r="H3098" s="3">
        <f>INDEX(光放段!$B$4:$B$237,MATCH(纤芯!G3098,光放段!$C$4:$C$237,0))</f>
        <v>37021102000</v>
      </c>
      <c r="I3098" s="3" t="str">
        <f t="shared" si="241"/>
        <v>济宁曲阜架空光缆</v>
      </c>
      <c r="J3098" s="3" t="str">
        <f>INDEX(子缆名称!$B$4:$B$29,纤芯!M3098)</f>
        <v>A缆</v>
      </c>
      <c r="K3098" s="3">
        <v>3</v>
      </c>
      <c r="L3098" s="3">
        <f t="shared" si="242"/>
        <v>3</v>
      </c>
      <c r="M3098" s="3">
        <f t="shared" si="243"/>
        <v>1</v>
      </c>
      <c r="N3098" s="3" t="s">
        <v>74</v>
      </c>
      <c r="O3098" s="3">
        <f>COUNTIF([1]局站!$D$4:$D$172,"="&amp;N3098)</f>
        <v>1</v>
      </c>
      <c r="P3098" s="3">
        <v>0</v>
      </c>
      <c r="Q3098" s="3">
        <v>0</v>
      </c>
      <c r="R3098" s="3">
        <v>0</v>
      </c>
      <c r="S3098" s="3" t="s">
        <v>75</v>
      </c>
      <c r="T3098" s="3">
        <f>COUNTIF([1]局站!$D$4:$D$172,"="&amp;S3098)</f>
        <v>1</v>
      </c>
      <c r="U3098" s="3">
        <v>0</v>
      </c>
      <c r="V3098" s="3">
        <v>0</v>
      </c>
      <c r="W3098" s="3">
        <v>0</v>
      </c>
      <c r="X3098" s="3" t="s">
        <v>1215</v>
      </c>
      <c r="Y3098" s="3" t="s">
        <v>880</v>
      </c>
      <c r="Z3098" s="3" t="str">
        <f>INDEX(业务类型!$C$4:$C$8,MATCH(纤芯!Y3098,业务类型!$B$4:$B$8,0))</f>
        <v>IDLE</v>
      </c>
      <c r="AA3098" s="3"/>
    </row>
    <row r="3099" spans="1:27" ht="16.5" x14ac:dyDescent="0.2">
      <c r="A3099" s="3">
        <v>3096</v>
      </c>
      <c r="B3099" s="3">
        <f t="shared" si="244"/>
        <v>37021102004</v>
      </c>
      <c r="C3099" s="3" t="s">
        <v>1166</v>
      </c>
      <c r="D3099" s="3" t="s">
        <v>221</v>
      </c>
      <c r="E3099" s="3" t="str">
        <f>INDEX(光放段!$G$4:$G$237,MATCH(纤芯!G3099,光放段!$C$4:$C$237,0))</f>
        <v>山东二干|济宁曲阜架空光缆:曲阜鼓楼街-济宁红星东路</v>
      </c>
      <c r="F3099" s="3">
        <f>INDEX(光放段!$I$4:$I$237,MATCH(纤芯!H3099,光放段!$B$4:$B$237,0))</f>
        <v>37021100000</v>
      </c>
      <c r="G3099" s="3" t="str">
        <f t="shared" si="240"/>
        <v>山东二干|济宁曲阜架空光缆:兖州建设路-济宁红星东路</v>
      </c>
      <c r="H3099" s="3">
        <f>INDEX(光放段!$B$4:$B$237,MATCH(纤芯!G3099,光放段!$C$4:$C$237,0))</f>
        <v>37021102000</v>
      </c>
      <c r="I3099" s="3" t="str">
        <f t="shared" si="241"/>
        <v>济宁曲阜架空光缆</v>
      </c>
      <c r="J3099" s="3" t="str">
        <f>INDEX(子缆名称!$B$4:$B$29,纤芯!M3099)</f>
        <v>A缆</v>
      </c>
      <c r="K3099" s="3">
        <v>4</v>
      </c>
      <c r="L3099" s="3">
        <f t="shared" si="242"/>
        <v>4</v>
      </c>
      <c r="M3099" s="3">
        <f t="shared" si="243"/>
        <v>1</v>
      </c>
      <c r="N3099" s="3" t="s">
        <v>74</v>
      </c>
      <c r="O3099" s="3">
        <f>COUNTIF([1]局站!$D$4:$D$172,"="&amp;N3099)</f>
        <v>1</v>
      </c>
      <c r="P3099" s="3">
        <v>0</v>
      </c>
      <c r="Q3099" s="3">
        <v>0</v>
      </c>
      <c r="R3099" s="3">
        <v>0</v>
      </c>
      <c r="S3099" s="3" t="s">
        <v>75</v>
      </c>
      <c r="T3099" s="3">
        <f>COUNTIF([1]局站!$D$4:$D$172,"="&amp;S3099)</f>
        <v>1</v>
      </c>
      <c r="U3099" s="3">
        <v>0</v>
      </c>
      <c r="V3099" s="3">
        <v>0</v>
      </c>
      <c r="W3099" s="3">
        <v>0</v>
      </c>
      <c r="X3099" s="3" t="s">
        <v>1215</v>
      </c>
      <c r="Y3099" s="3" t="s">
        <v>880</v>
      </c>
      <c r="Z3099" s="3" t="str">
        <f>INDEX(业务类型!$C$4:$C$8,MATCH(纤芯!Y3099,业务类型!$B$4:$B$8,0))</f>
        <v>IDLE</v>
      </c>
      <c r="AA3099" s="3"/>
    </row>
    <row r="3100" spans="1:27" ht="16.5" x14ac:dyDescent="0.2">
      <c r="A3100" s="3">
        <v>3097</v>
      </c>
      <c r="B3100" s="3">
        <f t="shared" si="244"/>
        <v>37021102005</v>
      </c>
      <c r="C3100" s="3" t="s">
        <v>1166</v>
      </c>
      <c r="D3100" s="3" t="s">
        <v>221</v>
      </c>
      <c r="E3100" s="3" t="str">
        <f>INDEX(光放段!$G$4:$G$237,MATCH(纤芯!G3100,光放段!$C$4:$C$237,0))</f>
        <v>山东二干|济宁曲阜架空光缆:曲阜鼓楼街-济宁红星东路</v>
      </c>
      <c r="F3100" s="3">
        <f>INDEX(光放段!$I$4:$I$237,MATCH(纤芯!H3100,光放段!$B$4:$B$237,0))</f>
        <v>37021100000</v>
      </c>
      <c r="G3100" s="3" t="str">
        <f t="shared" si="240"/>
        <v>山东二干|济宁曲阜架空光缆:兖州建设路-济宁红星东路</v>
      </c>
      <c r="H3100" s="3">
        <f>INDEX(光放段!$B$4:$B$237,MATCH(纤芯!G3100,光放段!$C$4:$C$237,0))</f>
        <v>37021102000</v>
      </c>
      <c r="I3100" s="3" t="str">
        <f t="shared" si="241"/>
        <v>济宁曲阜架空光缆</v>
      </c>
      <c r="J3100" s="3" t="str">
        <f>INDEX(子缆名称!$B$4:$B$29,纤芯!M3100)</f>
        <v>A缆</v>
      </c>
      <c r="K3100" s="3">
        <v>5</v>
      </c>
      <c r="L3100" s="3">
        <f t="shared" si="242"/>
        <v>5</v>
      </c>
      <c r="M3100" s="3">
        <f t="shared" si="243"/>
        <v>1</v>
      </c>
      <c r="N3100" s="3" t="s">
        <v>74</v>
      </c>
      <c r="O3100" s="3">
        <f>COUNTIF([1]局站!$D$4:$D$172,"="&amp;N3100)</f>
        <v>1</v>
      </c>
      <c r="P3100" s="3">
        <v>0</v>
      </c>
      <c r="Q3100" s="3">
        <v>0</v>
      </c>
      <c r="R3100" s="3">
        <v>0</v>
      </c>
      <c r="S3100" s="3" t="s">
        <v>75</v>
      </c>
      <c r="T3100" s="3">
        <f>COUNTIF([1]局站!$D$4:$D$172,"="&amp;S3100)</f>
        <v>1</v>
      </c>
      <c r="U3100" s="3">
        <v>0</v>
      </c>
      <c r="V3100" s="3">
        <v>0</v>
      </c>
      <c r="W3100" s="3">
        <v>0</v>
      </c>
      <c r="X3100" s="3" t="s">
        <v>1215</v>
      </c>
      <c r="Y3100" s="3" t="s">
        <v>881</v>
      </c>
      <c r="Z3100" s="3" t="str">
        <f>INDEX(业务类型!$C$4:$C$8,MATCH(纤芯!Y3100,业务类型!$B$4:$B$8,0))</f>
        <v>OTHER</v>
      </c>
      <c r="AA3100" s="3" t="s">
        <v>1012</v>
      </c>
    </row>
    <row r="3101" spans="1:27" ht="16.5" x14ac:dyDescent="0.2">
      <c r="A3101" s="3">
        <v>3098</v>
      </c>
      <c r="B3101" s="3">
        <f t="shared" si="244"/>
        <v>37021102006</v>
      </c>
      <c r="C3101" s="3" t="s">
        <v>1166</v>
      </c>
      <c r="D3101" s="3" t="s">
        <v>221</v>
      </c>
      <c r="E3101" s="3" t="str">
        <f>INDEX(光放段!$G$4:$G$237,MATCH(纤芯!G3101,光放段!$C$4:$C$237,0))</f>
        <v>山东二干|济宁曲阜架空光缆:曲阜鼓楼街-济宁红星东路</v>
      </c>
      <c r="F3101" s="3">
        <f>INDEX(光放段!$I$4:$I$237,MATCH(纤芯!H3101,光放段!$B$4:$B$237,0))</f>
        <v>37021100000</v>
      </c>
      <c r="G3101" s="3" t="str">
        <f t="shared" si="240"/>
        <v>山东二干|济宁曲阜架空光缆:兖州建设路-济宁红星东路</v>
      </c>
      <c r="H3101" s="3">
        <f>INDEX(光放段!$B$4:$B$237,MATCH(纤芯!G3101,光放段!$C$4:$C$237,0))</f>
        <v>37021102000</v>
      </c>
      <c r="I3101" s="3" t="str">
        <f t="shared" si="241"/>
        <v>济宁曲阜架空光缆</v>
      </c>
      <c r="J3101" s="3" t="str">
        <f>INDEX(子缆名称!$B$4:$B$29,纤芯!M3101)</f>
        <v>A缆</v>
      </c>
      <c r="K3101" s="3">
        <v>6</v>
      </c>
      <c r="L3101" s="3">
        <f t="shared" si="242"/>
        <v>6</v>
      </c>
      <c r="M3101" s="3">
        <f t="shared" si="243"/>
        <v>1</v>
      </c>
      <c r="N3101" s="3" t="s">
        <v>74</v>
      </c>
      <c r="O3101" s="3">
        <f>COUNTIF([1]局站!$D$4:$D$172,"="&amp;N3101)</f>
        <v>1</v>
      </c>
      <c r="P3101" s="3">
        <v>0</v>
      </c>
      <c r="Q3101" s="3">
        <v>0</v>
      </c>
      <c r="R3101" s="3">
        <v>0</v>
      </c>
      <c r="S3101" s="3" t="s">
        <v>75</v>
      </c>
      <c r="T3101" s="3">
        <f>COUNTIF([1]局站!$D$4:$D$172,"="&amp;S3101)</f>
        <v>1</v>
      </c>
      <c r="U3101" s="3">
        <v>0</v>
      </c>
      <c r="V3101" s="3">
        <v>0</v>
      </c>
      <c r="W3101" s="3">
        <v>0</v>
      </c>
      <c r="X3101" s="3" t="s">
        <v>1215</v>
      </c>
      <c r="Y3101" s="3" t="s">
        <v>880</v>
      </c>
      <c r="Z3101" s="3" t="str">
        <f>INDEX(业务类型!$C$4:$C$8,MATCH(纤芯!Y3101,业务类型!$B$4:$B$8,0))</f>
        <v>IDLE</v>
      </c>
      <c r="AA3101" s="3"/>
    </row>
    <row r="3102" spans="1:27" ht="16.5" x14ac:dyDescent="0.2">
      <c r="A3102" s="3">
        <v>3099</v>
      </c>
      <c r="B3102" s="3">
        <f t="shared" si="244"/>
        <v>37021102007</v>
      </c>
      <c r="C3102" s="3" t="s">
        <v>1166</v>
      </c>
      <c r="D3102" s="3" t="s">
        <v>221</v>
      </c>
      <c r="E3102" s="3" t="str">
        <f>INDEX(光放段!$G$4:$G$237,MATCH(纤芯!G3102,光放段!$C$4:$C$237,0))</f>
        <v>山东二干|济宁曲阜架空光缆:曲阜鼓楼街-济宁红星东路</v>
      </c>
      <c r="F3102" s="3">
        <f>INDEX(光放段!$I$4:$I$237,MATCH(纤芯!H3102,光放段!$B$4:$B$237,0))</f>
        <v>37021100000</v>
      </c>
      <c r="G3102" s="3" t="str">
        <f t="shared" si="240"/>
        <v>山东二干|济宁曲阜架空光缆:兖州建设路-济宁红星东路</v>
      </c>
      <c r="H3102" s="3">
        <f>INDEX(光放段!$B$4:$B$237,MATCH(纤芯!G3102,光放段!$C$4:$C$237,0))</f>
        <v>37021102000</v>
      </c>
      <c r="I3102" s="3" t="str">
        <f t="shared" si="241"/>
        <v>济宁曲阜架空光缆</v>
      </c>
      <c r="J3102" s="3" t="str">
        <f>INDEX(子缆名称!$B$4:$B$29,纤芯!M3102)</f>
        <v>A缆</v>
      </c>
      <c r="K3102" s="3">
        <v>7</v>
      </c>
      <c r="L3102" s="3">
        <f t="shared" si="242"/>
        <v>7</v>
      </c>
      <c r="M3102" s="3">
        <f t="shared" si="243"/>
        <v>1</v>
      </c>
      <c r="N3102" s="3" t="s">
        <v>74</v>
      </c>
      <c r="O3102" s="3">
        <f>COUNTIF([1]局站!$D$4:$D$172,"="&amp;N3102)</f>
        <v>1</v>
      </c>
      <c r="P3102" s="3">
        <v>0</v>
      </c>
      <c r="Q3102" s="3">
        <v>0</v>
      </c>
      <c r="R3102" s="3">
        <v>0</v>
      </c>
      <c r="S3102" s="3" t="s">
        <v>75</v>
      </c>
      <c r="T3102" s="3">
        <f>COUNTIF([1]局站!$D$4:$D$172,"="&amp;S3102)</f>
        <v>1</v>
      </c>
      <c r="U3102" s="3">
        <v>0</v>
      </c>
      <c r="V3102" s="3">
        <v>0</v>
      </c>
      <c r="W3102" s="3">
        <v>0</v>
      </c>
      <c r="X3102" s="3" t="s">
        <v>1215</v>
      </c>
      <c r="Y3102" s="3" t="s">
        <v>881</v>
      </c>
      <c r="Z3102" s="3" t="str">
        <f>INDEX(业务类型!$C$4:$C$8,MATCH(纤芯!Y3102,业务类型!$B$4:$B$8,0))</f>
        <v>OTHER</v>
      </c>
      <c r="AA3102" s="3" t="s">
        <v>1013</v>
      </c>
    </row>
    <row r="3103" spans="1:27" ht="16.5" x14ac:dyDescent="0.2">
      <c r="A3103" s="3">
        <v>3100</v>
      </c>
      <c r="B3103" s="3">
        <f t="shared" si="244"/>
        <v>37021102008</v>
      </c>
      <c r="C3103" s="3" t="s">
        <v>1166</v>
      </c>
      <c r="D3103" s="3" t="s">
        <v>221</v>
      </c>
      <c r="E3103" s="3" t="str">
        <f>INDEX(光放段!$G$4:$G$237,MATCH(纤芯!G3103,光放段!$C$4:$C$237,0))</f>
        <v>山东二干|济宁曲阜架空光缆:曲阜鼓楼街-济宁红星东路</v>
      </c>
      <c r="F3103" s="3">
        <f>INDEX(光放段!$I$4:$I$237,MATCH(纤芯!H3103,光放段!$B$4:$B$237,0))</f>
        <v>37021100000</v>
      </c>
      <c r="G3103" s="3" t="str">
        <f t="shared" si="240"/>
        <v>山东二干|济宁曲阜架空光缆:兖州建设路-济宁红星东路</v>
      </c>
      <c r="H3103" s="3">
        <f>INDEX(光放段!$B$4:$B$237,MATCH(纤芯!G3103,光放段!$C$4:$C$237,0))</f>
        <v>37021102000</v>
      </c>
      <c r="I3103" s="3" t="str">
        <f t="shared" si="241"/>
        <v>济宁曲阜架空光缆</v>
      </c>
      <c r="J3103" s="3" t="str">
        <f>INDEX(子缆名称!$B$4:$B$29,纤芯!M3103)</f>
        <v>A缆</v>
      </c>
      <c r="K3103" s="3">
        <v>8</v>
      </c>
      <c r="L3103" s="3">
        <f t="shared" si="242"/>
        <v>8</v>
      </c>
      <c r="M3103" s="3">
        <f t="shared" si="243"/>
        <v>1</v>
      </c>
      <c r="N3103" s="3" t="s">
        <v>74</v>
      </c>
      <c r="O3103" s="3">
        <f>COUNTIF([1]局站!$D$4:$D$172,"="&amp;N3103)</f>
        <v>1</v>
      </c>
      <c r="P3103" s="3">
        <v>0</v>
      </c>
      <c r="Q3103" s="3">
        <v>0</v>
      </c>
      <c r="R3103" s="3">
        <v>0</v>
      </c>
      <c r="S3103" s="3" t="s">
        <v>75</v>
      </c>
      <c r="T3103" s="3">
        <f>COUNTIF([1]局站!$D$4:$D$172,"="&amp;S3103)</f>
        <v>1</v>
      </c>
      <c r="U3103" s="3">
        <v>0</v>
      </c>
      <c r="V3103" s="3">
        <v>0</v>
      </c>
      <c r="W3103" s="3">
        <v>0</v>
      </c>
      <c r="X3103" s="3" t="s">
        <v>1215</v>
      </c>
      <c r="Y3103" s="3" t="s">
        <v>880</v>
      </c>
      <c r="Z3103" s="3" t="str">
        <f>INDEX(业务类型!$C$4:$C$8,MATCH(纤芯!Y3103,业务类型!$B$4:$B$8,0))</f>
        <v>IDLE</v>
      </c>
      <c r="AA3103" s="3"/>
    </row>
    <row r="3104" spans="1:27" ht="16.5" x14ac:dyDescent="0.2">
      <c r="A3104" s="3">
        <v>3101</v>
      </c>
      <c r="B3104" s="3">
        <f t="shared" si="244"/>
        <v>37021102009</v>
      </c>
      <c r="C3104" s="3" t="s">
        <v>1166</v>
      </c>
      <c r="D3104" s="3" t="s">
        <v>221</v>
      </c>
      <c r="E3104" s="3" t="str">
        <f>INDEX(光放段!$G$4:$G$237,MATCH(纤芯!G3104,光放段!$C$4:$C$237,0))</f>
        <v>山东二干|济宁曲阜架空光缆:曲阜鼓楼街-济宁红星东路</v>
      </c>
      <c r="F3104" s="3">
        <f>INDEX(光放段!$I$4:$I$237,MATCH(纤芯!H3104,光放段!$B$4:$B$237,0))</f>
        <v>37021100000</v>
      </c>
      <c r="G3104" s="3" t="str">
        <f t="shared" si="240"/>
        <v>山东二干|济宁曲阜架空光缆:兖州建设路-济宁红星东路</v>
      </c>
      <c r="H3104" s="3">
        <f>INDEX(光放段!$B$4:$B$237,MATCH(纤芯!G3104,光放段!$C$4:$C$237,0))</f>
        <v>37021102000</v>
      </c>
      <c r="I3104" s="3" t="str">
        <f t="shared" si="241"/>
        <v>济宁曲阜架空光缆</v>
      </c>
      <c r="J3104" s="3" t="str">
        <f>INDEX(子缆名称!$B$4:$B$29,纤芯!M3104)</f>
        <v>A缆</v>
      </c>
      <c r="K3104" s="3">
        <v>9</v>
      </c>
      <c r="L3104" s="3">
        <f t="shared" si="242"/>
        <v>9</v>
      </c>
      <c r="M3104" s="3">
        <f t="shared" si="243"/>
        <v>1</v>
      </c>
      <c r="N3104" s="3" t="s">
        <v>74</v>
      </c>
      <c r="O3104" s="3">
        <f>COUNTIF([1]局站!$D$4:$D$172,"="&amp;N3104)</f>
        <v>1</v>
      </c>
      <c r="P3104" s="3">
        <v>0</v>
      </c>
      <c r="Q3104" s="3">
        <v>0</v>
      </c>
      <c r="R3104" s="3">
        <v>0</v>
      </c>
      <c r="S3104" s="3" t="s">
        <v>75</v>
      </c>
      <c r="T3104" s="3">
        <f>COUNTIF([1]局站!$D$4:$D$172,"="&amp;S3104)</f>
        <v>1</v>
      </c>
      <c r="U3104" s="3">
        <v>0</v>
      </c>
      <c r="V3104" s="3">
        <v>0</v>
      </c>
      <c r="W3104" s="3">
        <v>0</v>
      </c>
      <c r="X3104" s="3" t="s">
        <v>1215</v>
      </c>
      <c r="Y3104" s="3" t="s">
        <v>880</v>
      </c>
      <c r="Z3104" s="3" t="str">
        <f>INDEX(业务类型!$C$4:$C$8,MATCH(纤芯!Y3104,业务类型!$B$4:$B$8,0))</f>
        <v>IDLE</v>
      </c>
      <c r="AA3104" s="3"/>
    </row>
    <row r="3105" spans="1:27" ht="16.5" x14ac:dyDescent="0.2">
      <c r="A3105" s="3">
        <v>3102</v>
      </c>
      <c r="B3105" s="3">
        <f t="shared" si="244"/>
        <v>37021102010</v>
      </c>
      <c r="C3105" s="3" t="s">
        <v>1166</v>
      </c>
      <c r="D3105" s="3" t="s">
        <v>221</v>
      </c>
      <c r="E3105" s="3" t="str">
        <f>INDEX(光放段!$G$4:$G$237,MATCH(纤芯!G3105,光放段!$C$4:$C$237,0))</f>
        <v>山东二干|济宁曲阜架空光缆:曲阜鼓楼街-济宁红星东路</v>
      </c>
      <c r="F3105" s="3">
        <f>INDEX(光放段!$I$4:$I$237,MATCH(纤芯!H3105,光放段!$B$4:$B$237,0))</f>
        <v>37021100000</v>
      </c>
      <c r="G3105" s="3" t="str">
        <f t="shared" si="240"/>
        <v>山东二干|济宁曲阜架空光缆:兖州建设路-济宁红星东路</v>
      </c>
      <c r="H3105" s="3">
        <f>INDEX(光放段!$B$4:$B$237,MATCH(纤芯!G3105,光放段!$C$4:$C$237,0))</f>
        <v>37021102000</v>
      </c>
      <c r="I3105" s="3" t="str">
        <f t="shared" si="241"/>
        <v>济宁曲阜架空光缆</v>
      </c>
      <c r="J3105" s="3" t="str">
        <f>INDEX(子缆名称!$B$4:$B$29,纤芯!M3105)</f>
        <v>A缆</v>
      </c>
      <c r="K3105" s="3">
        <v>10</v>
      </c>
      <c r="L3105" s="3">
        <f t="shared" si="242"/>
        <v>10</v>
      </c>
      <c r="M3105" s="3">
        <f t="shared" si="243"/>
        <v>1</v>
      </c>
      <c r="N3105" s="3" t="s">
        <v>74</v>
      </c>
      <c r="O3105" s="3">
        <f>COUNTIF([1]局站!$D$4:$D$172,"="&amp;N3105)</f>
        <v>1</v>
      </c>
      <c r="P3105" s="3">
        <v>0</v>
      </c>
      <c r="Q3105" s="3">
        <v>0</v>
      </c>
      <c r="R3105" s="3">
        <v>0</v>
      </c>
      <c r="S3105" s="3" t="s">
        <v>75</v>
      </c>
      <c r="T3105" s="3">
        <f>COUNTIF([1]局站!$D$4:$D$172,"="&amp;S3105)</f>
        <v>1</v>
      </c>
      <c r="U3105" s="3">
        <v>0</v>
      </c>
      <c r="V3105" s="3">
        <v>0</v>
      </c>
      <c r="W3105" s="3">
        <v>0</v>
      </c>
      <c r="X3105" s="3" t="s">
        <v>1215</v>
      </c>
      <c r="Y3105" s="3" t="s">
        <v>881</v>
      </c>
      <c r="Z3105" s="3" t="str">
        <f>INDEX(业务类型!$C$4:$C$8,MATCH(纤芯!Y3105,业务类型!$B$4:$B$8,0))</f>
        <v>OTHER</v>
      </c>
      <c r="AA3105" s="3" t="s">
        <v>888</v>
      </c>
    </row>
    <row r="3106" spans="1:27" ht="16.5" x14ac:dyDescent="0.2">
      <c r="A3106" s="3">
        <v>3103</v>
      </c>
      <c r="B3106" s="3">
        <f t="shared" si="244"/>
        <v>37021102011</v>
      </c>
      <c r="C3106" s="3" t="s">
        <v>1166</v>
      </c>
      <c r="D3106" s="3" t="s">
        <v>221</v>
      </c>
      <c r="E3106" s="3" t="str">
        <f>INDEX(光放段!$G$4:$G$237,MATCH(纤芯!G3106,光放段!$C$4:$C$237,0))</f>
        <v>山东二干|济宁曲阜架空光缆:曲阜鼓楼街-济宁红星东路</v>
      </c>
      <c r="F3106" s="3">
        <f>INDEX(光放段!$I$4:$I$237,MATCH(纤芯!H3106,光放段!$B$4:$B$237,0))</f>
        <v>37021100000</v>
      </c>
      <c r="G3106" s="3" t="str">
        <f t="shared" si="240"/>
        <v>山东二干|济宁曲阜架空光缆:兖州建设路-济宁红星东路</v>
      </c>
      <c r="H3106" s="3">
        <f>INDEX(光放段!$B$4:$B$237,MATCH(纤芯!G3106,光放段!$C$4:$C$237,0))</f>
        <v>37021102000</v>
      </c>
      <c r="I3106" s="3" t="str">
        <f t="shared" si="241"/>
        <v>济宁曲阜架空光缆</v>
      </c>
      <c r="J3106" s="3" t="str">
        <f>INDEX(子缆名称!$B$4:$B$29,纤芯!M3106)</f>
        <v>A缆</v>
      </c>
      <c r="K3106" s="3">
        <v>11</v>
      </c>
      <c r="L3106" s="3">
        <f t="shared" si="242"/>
        <v>11</v>
      </c>
      <c r="M3106" s="3">
        <f t="shared" si="243"/>
        <v>1</v>
      </c>
      <c r="N3106" s="3" t="s">
        <v>74</v>
      </c>
      <c r="O3106" s="3">
        <f>COUNTIF([1]局站!$D$4:$D$172,"="&amp;N3106)</f>
        <v>1</v>
      </c>
      <c r="P3106" s="3">
        <v>0</v>
      </c>
      <c r="Q3106" s="3">
        <v>0</v>
      </c>
      <c r="R3106" s="3">
        <v>0</v>
      </c>
      <c r="S3106" s="3" t="s">
        <v>75</v>
      </c>
      <c r="T3106" s="3">
        <f>COUNTIF([1]局站!$D$4:$D$172,"="&amp;S3106)</f>
        <v>1</v>
      </c>
      <c r="U3106" s="3">
        <v>0</v>
      </c>
      <c r="V3106" s="3">
        <v>0</v>
      </c>
      <c r="W3106" s="3">
        <v>0</v>
      </c>
      <c r="X3106" s="3" t="s">
        <v>1215</v>
      </c>
      <c r="Y3106" s="3" t="s">
        <v>880</v>
      </c>
      <c r="Z3106" s="3" t="str">
        <f>INDEX(业务类型!$C$4:$C$8,MATCH(纤芯!Y3106,业务类型!$B$4:$B$8,0))</f>
        <v>IDLE</v>
      </c>
      <c r="AA3106" s="3"/>
    </row>
    <row r="3107" spans="1:27" ht="16.5" x14ac:dyDescent="0.2">
      <c r="A3107" s="3">
        <v>3104</v>
      </c>
      <c r="B3107" s="3">
        <f t="shared" si="244"/>
        <v>37021102012</v>
      </c>
      <c r="C3107" s="3" t="s">
        <v>1166</v>
      </c>
      <c r="D3107" s="3" t="s">
        <v>221</v>
      </c>
      <c r="E3107" s="3" t="str">
        <f>INDEX(光放段!$G$4:$G$237,MATCH(纤芯!G3107,光放段!$C$4:$C$237,0))</f>
        <v>山东二干|济宁曲阜架空光缆:曲阜鼓楼街-济宁红星东路</v>
      </c>
      <c r="F3107" s="3">
        <f>INDEX(光放段!$I$4:$I$237,MATCH(纤芯!H3107,光放段!$B$4:$B$237,0))</f>
        <v>37021100000</v>
      </c>
      <c r="G3107" s="3" t="str">
        <f t="shared" si="240"/>
        <v>山东二干|济宁曲阜架空光缆:兖州建设路-济宁红星东路</v>
      </c>
      <c r="H3107" s="3">
        <f>INDEX(光放段!$B$4:$B$237,MATCH(纤芯!G3107,光放段!$C$4:$C$237,0))</f>
        <v>37021102000</v>
      </c>
      <c r="I3107" s="3" t="str">
        <f t="shared" si="241"/>
        <v>济宁曲阜架空光缆</v>
      </c>
      <c r="J3107" s="3" t="str">
        <f>INDEX(子缆名称!$B$4:$B$29,纤芯!M3107)</f>
        <v>A缆</v>
      </c>
      <c r="K3107" s="3">
        <v>12</v>
      </c>
      <c r="L3107" s="3">
        <f t="shared" si="242"/>
        <v>12</v>
      </c>
      <c r="M3107" s="3">
        <f t="shared" si="243"/>
        <v>1</v>
      </c>
      <c r="N3107" s="3" t="s">
        <v>74</v>
      </c>
      <c r="O3107" s="3">
        <f>COUNTIF([1]局站!$D$4:$D$172,"="&amp;N3107)</f>
        <v>1</v>
      </c>
      <c r="P3107" s="3">
        <v>0</v>
      </c>
      <c r="Q3107" s="3">
        <v>0</v>
      </c>
      <c r="R3107" s="3">
        <v>0</v>
      </c>
      <c r="S3107" s="3" t="s">
        <v>75</v>
      </c>
      <c r="T3107" s="3">
        <f>COUNTIF([1]局站!$D$4:$D$172,"="&amp;S3107)</f>
        <v>1</v>
      </c>
      <c r="U3107" s="3">
        <v>0</v>
      </c>
      <c r="V3107" s="3">
        <v>0</v>
      </c>
      <c r="W3107" s="3">
        <v>0</v>
      </c>
      <c r="X3107" s="3" t="s">
        <v>1215</v>
      </c>
      <c r="Y3107" s="3" t="s">
        <v>880</v>
      </c>
      <c r="Z3107" s="3" t="str">
        <f>INDEX(业务类型!$C$4:$C$8,MATCH(纤芯!Y3107,业务类型!$B$4:$B$8,0))</f>
        <v>IDLE</v>
      </c>
      <c r="AA3107" s="3"/>
    </row>
    <row r="3108" spans="1:27" ht="16.5" x14ac:dyDescent="0.2">
      <c r="A3108" s="3">
        <v>3105</v>
      </c>
      <c r="B3108" s="3">
        <f t="shared" si="244"/>
        <v>37022101001</v>
      </c>
      <c r="C3108" s="3" t="s">
        <v>1166</v>
      </c>
      <c r="D3108" s="3" t="s">
        <v>222</v>
      </c>
      <c r="E3108" s="3" t="str">
        <f>INDEX(光放段!$G$4:$G$237,MATCH(纤芯!G3108,光放段!$C$4:$C$237,0))</f>
        <v>山东二干|济宁枣庄光缆:济宁红星东路-枣庄振兴路</v>
      </c>
      <c r="F3108" s="3">
        <f>INDEX(光放段!$I$4:$I$237,MATCH(纤芯!H3108,光放段!$B$4:$B$237,0))</f>
        <v>37022100000</v>
      </c>
      <c r="G3108" s="3" t="str">
        <f t="shared" si="240"/>
        <v>山东二干|济宁枣庄光缆:济宁红星东路-邹城太平西路</v>
      </c>
      <c r="H3108" s="3">
        <f>INDEX(光放段!$B$4:$B$237,MATCH(纤芯!G3108,光放段!$C$4:$C$237,0))</f>
        <v>37022101000</v>
      </c>
      <c r="I3108" s="3" t="str">
        <f t="shared" si="241"/>
        <v>济宁枣庄光缆</v>
      </c>
      <c r="J3108" s="3" t="str">
        <f>INDEX(子缆名称!$B$4:$B$29,纤芯!M3108)</f>
        <v>A缆</v>
      </c>
      <c r="K3108" s="3">
        <v>1</v>
      </c>
      <c r="L3108" s="3">
        <f t="shared" si="242"/>
        <v>1</v>
      </c>
      <c r="M3108" s="3">
        <f t="shared" si="243"/>
        <v>1</v>
      </c>
      <c r="N3108" s="3" t="s">
        <v>75</v>
      </c>
      <c r="O3108" s="3">
        <f>COUNTIF([1]局站!$D$4:$D$172,"="&amp;N3108)</f>
        <v>1</v>
      </c>
      <c r="P3108" s="3">
        <v>0</v>
      </c>
      <c r="Q3108" s="3">
        <v>0</v>
      </c>
      <c r="R3108" s="3">
        <v>0</v>
      </c>
      <c r="S3108" s="3" t="s">
        <v>76</v>
      </c>
      <c r="T3108" s="3">
        <f>COUNTIF([1]局站!$D$4:$D$172,"="&amp;S3108)</f>
        <v>1</v>
      </c>
      <c r="U3108" s="3">
        <v>0</v>
      </c>
      <c r="V3108" s="3">
        <v>0</v>
      </c>
      <c r="W3108" s="3">
        <v>0</v>
      </c>
      <c r="X3108" s="3" t="s">
        <v>1215</v>
      </c>
      <c r="Y3108" s="3" t="s">
        <v>852</v>
      </c>
      <c r="Z3108" s="3" t="str">
        <f>INDEX(业务类型!$C$4:$C$8,MATCH(纤芯!Y3108,业务类型!$B$4:$B$8,0))</f>
        <v>TWO</v>
      </c>
      <c r="AA3108" s="3" t="s">
        <v>954</v>
      </c>
    </row>
    <row r="3109" spans="1:27" ht="16.5" x14ac:dyDescent="0.2">
      <c r="A3109" s="3">
        <v>3106</v>
      </c>
      <c r="B3109" s="3">
        <f t="shared" si="244"/>
        <v>37022101002</v>
      </c>
      <c r="C3109" s="3" t="s">
        <v>1166</v>
      </c>
      <c r="D3109" s="3" t="s">
        <v>222</v>
      </c>
      <c r="E3109" s="3" t="str">
        <f>INDEX(光放段!$G$4:$G$237,MATCH(纤芯!G3109,光放段!$C$4:$C$237,0))</f>
        <v>山东二干|济宁枣庄光缆:济宁红星东路-枣庄振兴路</v>
      </c>
      <c r="F3109" s="3">
        <f>INDEX(光放段!$I$4:$I$237,MATCH(纤芯!H3109,光放段!$B$4:$B$237,0))</f>
        <v>37022100000</v>
      </c>
      <c r="G3109" s="3" t="str">
        <f t="shared" si="240"/>
        <v>山东二干|济宁枣庄光缆:济宁红星东路-邹城太平西路</v>
      </c>
      <c r="H3109" s="3">
        <f>INDEX(光放段!$B$4:$B$237,MATCH(纤芯!G3109,光放段!$C$4:$C$237,0))</f>
        <v>37022101000</v>
      </c>
      <c r="I3109" s="3" t="str">
        <f t="shared" si="241"/>
        <v>济宁枣庄光缆</v>
      </c>
      <c r="J3109" s="3" t="str">
        <f>INDEX(子缆名称!$B$4:$B$29,纤芯!M3109)</f>
        <v>A缆</v>
      </c>
      <c r="K3109" s="3">
        <v>2</v>
      </c>
      <c r="L3109" s="3">
        <f t="shared" si="242"/>
        <v>2</v>
      </c>
      <c r="M3109" s="3">
        <f t="shared" si="243"/>
        <v>1</v>
      </c>
      <c r="N3109" s="3" t="s">
        <v>75</v>
      </c>
      <c r="O3109" s="3">
        <f>COUNTIF([1]局站!$D$4:$D$172,"="&amp;N3109)</f>
        <v>1</v>
      </c>
      <c r="P3109" s="3">
        <v>0</v>
      </c>
      <c r="Q3109" s="3">
        <v>0</v>
      </c>
      <c r="R3109" s="3">
        <v>0</v>
      </c>
      <c r="S3109" s="3" t="s">
        <v>76</v>
      </c>
      <c r="T3109" s="3">
        <f>COUNTIF([1]局站!$D$4:$D$172,"="&amp;S3109)</f>
        <v>1</v>
      </c>
      <c r="U3109" s="3">
        <v>0</v>
      </c>
      <c r="V3109" s="3">
        <v>0</v>
      </c>
      <c r="W3109" s="3">
        <v>0</v>
      </c>
      <c r="X3109" s="3" t="s">
        <v>1215</v>
      </c>
      <c r="Y3109" s="3" t="s">
        <v>880</v>
      </c>
      <c r="Z3109" s="3" t="str">
        <f>INDEX(业务类型!$C$4:$C$8,MATCH(纤芯!Y3109,业务类型!$B$4:$B$8,0))</f>
        <v>IDLE</v>
      </c>
      <c r="AA3109" s="3"/>
    </row>
    <row r="3110" spans="1:27" ht="16.5" x14ac:dyDescent="0.2">
      <c r="A3110" s="3">
        <v>3107</v>
      </c>
      <c r="B3110" s="3">
        <f t="shared" si="244"/>
        <v>37022101003</v>
      </c>
      <c r="C3110" s="3" t="s">
        <v>1166</v>
      </c>
      <c r="D3110" s="3" t="s">
        <v>222</v>
      </c>
      <c r="E3110" s="3" t="str">
        <f>INDEX(光放段!$G$4:$G$237,MATCH(纤芯!G3110,光放段!$C$4:$C$237,0))</f>
        <v>山东二干|济宁枣庄光缆:济宁红星东路-枣庄振兴路</v>
      </c>
      <c r="F3110" s="3">
        <f>INDEX(光放段!$I$4:$I$237,MATCH(纤芯!H3110,光放段!$B$4:$B$237,0))</f>
        <v>37022100000</v>
      </c>
      <c r="G3110" s="3" t="str">
        <f t="shared" si="240"/>
        <v>山东二干|济宁枣庄光缆:济宁红星东路-邹城太平西路</v>
      </c>
      <c r="H3110" s="3">
        <f>INDEX(光放段!$B$4:$B$237,MATCH(纤芯!G3110,光放段!$C$4:$C$237,0))</f>
        <v>37022101000</v>
      </c>
      <c r="I3110" s="3" t="str">
        <f t="shared" si="241"/>
        <v>济宁枣庄光缆</v>
      </c>
      <c r="J3110" s="3" t="str">
        <f>INDEX(子缆名称!$B$4:$B$29,纤芯!M3110)</f>
        <v>A缆</v>
      </c>
      <c r="K3110" s="3">
        <v>3</v>
      </c>
      <c r="L3110" s="3">
        <f t="shared" si="242"/>
        <v>3</v>
      </c>
      <c r="M3110" s="3">
        <f t="shared" si="243"/>
        <v>1</v>
      </c>
      <c r="N3110" s="3" t="s">
        <v>75</v>
      </c>
      <c r="O3110" s="3">
        <f>COUNTIF([1]局站!$D$4:$D$172,"="&amp;N3110)</f>
        <v>1</v>
      </c>
      <c r="P3110" s="3">
        <v>0</v>
      </c>
      <c r="Q3110" s="3">
        <v>0</v>
      </c>
      <c r="R3110" s="3">
        <v>0</v>
      </c>
      <c r="S3110" s="3" t="s">
        <v>76</v>
      </c>
      <c r="T3110" s="3">
        <f>COUNTIF([1]局站!$D$4:$D$172,"="&amp;S3110)</f>
        <v>1</v>
      </c>
      <c r="U3110" s="3">
        <v>0</v>
      </c>
      <c r="V3110" s="3">
        <v>0</v>
      </c>
      <c r="W3110" s="3">
        <v>0</v>
      </c>
      <c r="X3110" s="3" t="s">
        <v>1215</v>
      </c>
      <c r="Y3110" s="3" t="s">
        <v>852</v>
      </c>
      <c r="Z3110" s="3" t="str">
        <f>INDEX(业务类型!$C$4:$C$8,MATCH(纤芯!Y3110,业务类型!$B$4:$B$8,0))</f>
        <v>TWO</v>
      </c>
      <c r="AA3110" s="3" t="s">
        <v>954</v>
      </c>
    </row>
    <row r="3111" spans="1:27" ht="16.5" x14ac:dyDescent="0.2">
      <c r="A3111" s="3">
        <v>3108</v>
      </c>
      <c r="B3111" s="3">
        <f t="shared" si="244"/>
        <v>37022101004</v>
      </c>
      <c r="C3111" s="3" t="s">
        <v>1166</v>
      </c>
      <c r="D3111" s="3" t="s">
        <v>222</v>
      </c>
      <c r="E3111" s="3" t="str">
        <f>INDEX(光放段!$G$4:$G$237,MATCH(纤芯!G3111,光放段!$C$4:$C$237,0))</f>
        <v>山东二干|济宁枣庄光缆:济宁红星东路-枣庄振兴路</v>
      </c>
      <c r="F3111" s="3">
        <f>INDEX(光放段!$I$4:$I$237,MATCH(纤芯!H3111,光放段!$B$4:$B$237,0))</f>
        <v>37022100000</v>
      </c>
      <c r="G3111" s="3" t="str">
        <f t="shared" si="240"/>
        <v>山东二干|济宁枣庄光缆:济宁红星东路-邹城太平西路</v>
      </c>
      <c r="H3111" s="3">
        <f>INDEX(光放段!$B$4:$B$237,MATCH(纤芯!G3111,光放段!$C$4:$C$237,0))</f>
        <v>37022101000</v>
      </c>
      <c r="I3111" s="3" t="str">
        <f t="shared" si="241"/>
        <v>济宁枣庄光缆</v>
      </c>
      <c r="J3111" s="3" t="str">
        <f>INDEX(子缆名称!$B$4:$B$29,纤芯!M3111)</f>
        <v>A缆</v>
      </c>
      <c r="K3111" s="3">
        <v>4</v>
      </c>
      <c r="L3111" s="3">
        <f t="shared" si="242"/>
        <v>4</v>
      </c>
      <c r="M3111" s="3">
        <f t="shared" si="243"/>
        <v>1</v>
      </c>
      <c r="N3111" s="3" t="s">
        <v>75</v>
      </c>
      <c r="O3111" s="3">
        <f>COUNTIF([1]局站!$D$4:$D$172,"="&amp;N3111)</f>
        <v>1</v>
      </c>
      <c r="P3111" s="3">
        <v>0</v>
      </c>
      <c r="Q3111" s="3">
        <v>0</v>
      </c>
      <c r="R3111" s="3">
        <v>0</v>
      </c>
      <c r="S3111" s="3" t="s">
        <v>76</v>
      </c>
      <c r="T3111" s="3">
        <f>COUNTIF([1]局站!$D$4:$D$172,"="&amp;S3111)</f>
        <v>1</v>
      </c>
      <c r="U3111" s="3">
        <v>0</v>
      </c>
      <c r="V3111" s="3">
        <v>0</v>
      </c>
      <c r="W3111" s="3">
        <v>0</v>
      </c>
      <c r="X3111" s="3" t="s">
        <v>1215</v>
      </c>
      <c r="Y3111" s="3" t="s">
        <v>880</v>
      </c>
      <c r="Z3111" s="3" t="str">
        <f>INDEX(业务类型!$C$4:$C$8,MATCH(纤芯!Y3111,业务类型!$B$4:$B$8,0))</f>
        <v>IDLE</v>
      </c>
      <c r="AA3111" s="3"/>
    </row>
    <row r="3112" spans="1:27" ht="16.5" x14ac:dyDescent="0.2">
      <c r="A3112" s="3">
        <v>3109</v>
      </c>
      <c r="B3112" s="3">
        <f t="shared" si="244"/>
        <v>37022101005</v>
      </c>
      <c r="C3112" s="3" t="s">
        <v>1166</v>
      </c>
      <c r="D3112" s="3" t="s">
        <v>222</v>
      </c>
      <c r="E3112" s="3" t="str">
        <f>INDEX(光放段!$G$4:$G$237,MATCH(纤芯!G3112,光放段!$C$4:$C$237,0))</f>
        <v>山东二干|济宁枣庄光缆:济宁红星东路-枣庄振兴路</v>
      </c>
      <c r="F3112" s="3">
        <f>INDEX(光放段!$I$4:$I$237,MATCH(纤芯!H3112,光放段!$B$4:$B$237,0))</f>
        <v>37022100000</v>
      </c>
      <c r="G3112" s="3" t="str">
        <f t="shared" si="240"/>
        <v>山东二干|济宁枣庄光缆:济宁红星东路-邹城太平西路</v>
      </c>
      <c r="H3112" s="3">
        <f>INDEX(光放段!$B$4:$B$237,MATCH(纤芯!G3112,光放段!$C$4:$C$237,0))</f>
        <v>37022101000</v>
      </c>
      <c r="I3112" s="3" t="str">
        <f t="shared" si="241"/>
        <v>济宁枣庄光缆</v>
      </c>
      <c r="J3112" s="3" t="str">
        <f>INDEX(子缆名称!$B$4:$B$29,纤芯!M3112)</f>
        <v>A缆</v>
      </c>
      <c r="K3112" s="3">
        <v>5</v>
      </c>
      <c r="L3112" s="3">
        <f t="shared" si="242"/>
        <v>5</v>
      </c>
      <c r="M3112" s="3">
        <f t="shared" si="243"/>
        <v>1</v>
      </c>
      <c r="N3112" s="3" t="s">
        <v>75</v>
      </c>
      <c r="O3112" s="3">
        <f>COUNTIF([1]局站!$D$4:$D$172,"="&amp;N3112)</f>
        <v>1</v>
      </c>
      <c r="P3112" s="3">
        <v>0</v>
      </c>
      <c r="Q3112" s="3">
        <v>0</v>
      </c>
      <c r="R3112" s="3">
        <v>0</v>
      </c>
      <c r="S3112" s="3" t="s">
        <v>76</v>
      </c>
      <c r="T3112" s="3">
        <f>COUNTIF([1]局站!$D$4:$D$172,"="&amp;S3112)</f>
        <v>1</v>
      </c>
      <c r="U3112" s="3">
        <v>0</v>
      </c>
      <c r="V3112" s="3">
        <v>0</v>
      </c>
      <c r="W3112" s="3">
        <v>0</v>
      </c>
      <c r="X3112" s="3" t="s">
        <v>1215</v>
      </c>
      <c r="Y3112" s="3" t="s">
        <v>881</v>
      </c>
      <c r="Z3112" s="3" t="str">
        <f>INDEX(业务类型!$C$4:$C$8,MATCH(纤芯!Y3112,业务类型!$B$4:$B$8,0))</f>
        <v>OTHER</v>
      </c>
      <c r="AA3112" s="3" t="s">
        <v>919</v>
      </c>
    </row>
    <row r="3113" spans="1:27" ht="16.5" x14ac:dyDescent="0.2">
      <c r="A3113" s="3">
        <v>3110</v>
      </c>
      <c r="B3113" s="3">
        <f t="shared" si="244"/>
        <v>37022101006</v>
      </c>
      <c r="C3113" s="3" t="s">
        <v>1166</v>
      </c>
      <c r="D3113" s="3" t="s">
        <v>222</v>
      </c>
      <c r="E3113" s="3" t="str">
        <f>INDEX(光放段!$G$4:$G$237,MATCH(纤芯!G3113,光放段!$C$4:$C$237,0))</f>
        <v>山东二干|济宁枣庄光缆:济宁红星东路-枣庄振兴路</v>
      </c>
      <c r="F3113" s="3">
        <f>INDEX(光放段!$I$4:$I$237,MATCH(纤芯!H3113,光放段!$B$4:$B$237,0))</f>
        <v>37022100000</v>
      </c>
      <c r="G3113" s="3" t="str">
        <f t="shared" si="240"/>
        <v>山东二干|济宁枣庄光缆:济宁红星东路-邹城太平西路</v>
      </c>
      <c r="H3113" s="3">
        <f>INDEX(光放段!$B$4:$B$237,MATCH(纤芯!G3113,光放段!$C$4:$C$237,0))</f>
        <v>37022101000</v>
      </c>
      <c r="I3113" s="3" t="str">
        <f t="shared" si="241"/>
        <v>济宁枣庄光缆</v>
      </c>
      <c r="J3113" s="3" t="str">
        <f>INDEX(子缆名称!$B$4:$B$29,纤芯!M3113)</f>
        <v>A缆</v>
      </c>
      <c r="K3113" s="3">
        <v>6</v>
      </c>
      <c r="L3113" s="3">
        <f t="shared" si="242"/>
        <v>6</v>
      </c>
      <c r="M3113" s="3">
        <f t="shared" si="243"/>
        <v>1</v>
      </c>
      <c r="N3113" s="3" t="s">
        <v>75</v>
      </c>
      <c r="O3113" s="3">
        <f>COUNTIF([1]局站!$D$4:$D$172,"="&amp;N3113)</f>
        <v>1</v>
      </c>
      <c r="P3113" s="3">
        <v>0</v>
      </c>
      <c r="Q3113" s="3">
        <v>0</v>
      </c>
      <c r="R3113" s="3">
        <v>0</v>
      </c>
      <c r="S3113" s="3" t="s">
        <v>76</v>
      </c>
      <c r="T3113" s="3">
        <f>COUNTIF([1]局站!$D$4:$D$172,"="&amp;S3113)</f>
        <v>1</v>
      </c>
      <c r="U3113" s="3">
        <v>0</v>
      </c>
      <c r="V3113" s="3">
        <v>0</v>
      </c>
      <c r="W3113" s="3">
        <v>0</v>
      </c>
      <c r="X3113" s="3" t="s">
        <v>1215</v>
      </c>
      <c r="Y3113" s="3" t="s">
        <v>880</v>
      </c>
      <c r="Z3113" s="3" t="str">
        <f>INDEX(业务类型!$C$4:$C$8,MATCH(纤芯!Y3113,业务类型!$B$4:$B$8,0))</f>
        <v>IDLE</v>
      </c>
      <c r="AA3113" s="3"/>
    </row>
    <row r="3114" spans="1:27" ht="16.5" x14ac:dyDescent="0.2">
      <c r="A3114" s="3">
        <v>3111</v>
      </c>
      <c r="B3114" s="3">
        <f t="shared" si="244"/>
        <v>37022101007</v>
      </c>
      <c r="C3114" s="3" t="s">
        <v>1166</v>
      </c>
      <c r="D3114" s="3" t="s">
        <v>222</v>
      </c>
      <c r="E3114" s="3" t="str">
        <f>INDEX(光放段!$G$4:$G$237,MATCH(纤芯!G3114,光放段!$C$4:$C$237,0))</f>
        <v>山东二干|济宁枣庄光缆:济宁红星东路-枣庄振兴路</v>
      </c>
      <c r="F3114" s="3">
        <f>INDEX(光放段!$I$4:$I$237,MATCH(纤芯!H3114,光放段!$B$4:$B$237,0))</f>
        <v>37022100000</v>
      </c>
      <c r="G3114" s="3" t="str">
        <f t="shared" si="240"/>
        <v>山东二干|济宁枣庄光缆:济宁红星东路-邹城太平西路</v>
      </c>
      <c r="H3114" s="3">
        <f>INDEX(光放段!$B$4:$B$237,MATCH(纤芯!G3114,光放段!$C$4:$C$237,0))</f>
        <v>37022101000</v>
      </c>
      <c r="I3114" s="3" t="str">
        <f t="shared" si="241"/>
        <v>济宁枣庄光缆</v>
      </c>
      <c r="J3114" s="3" t="str">
        <f>INDEX(子缆名称!$B$4:$B$29,纤芯!M3114)</f>
        <v>A缆</v>
      </c>
      <c r="K3114" s="3">
        <v>7</v>
      </c>
      <c r="L3114" s="3">
        <f t="shared" si="242"/>
        <v>7</v>
      </c>
      <c r="M3114" s="3">
        <f t="shared" si="243"/>
        <v>1</v>
      </c>
      <c r="N3114" s="3" t="s">
        <v>75</v>
      </c>
      <c r="O3114" s="3">
        <f>COUNTIF([1]局站!$D$4:$D$172,"="&amp;N3114)</f>
        <v>1</v>
      </c>
      <c r="P3114" s="3">
        <v>0</v>
      </c>
      <c r="Q3114" s="3">
        <v>0</v>
      </c>
      <c r="R3114" s="3">
        <v>0</v>
      </c>
      <c r="S3114" s="3" t="s">
        <v>76</v>
      </c>
      <c r="T3114" s="3">
        <f>COUNTIF([1]局站!$D$4:$D$172,"="&amp;S3114)</f>
        <v>1</v>
      </c>
      <c r="U3114" s="3">
        <v>0</v>
      </c>
      <c r="V3114" s="3">
        <v>0</v>
      </c>
      <c r="W3114" s="3">
        <v>0</v>
      </c>
      <c r="X3114" s="3" t="s">
        <v>1215</v>
      </c>
      <c r="Y3114" s="3" t="s">
        <v>852</v>
      </c>
      <c r="Z3114" s="3" t="str">
        <f>INDEX(业务类型!$C$4:$C$8,MATCH(纤芯!Y3114,业务类型!$B$4:$B$8,0))</f>
        <v>TWO</v>
      </c>
      <c r="AA3114" s="3" t="s">
        <v>955</v>
      </c>
    </row>
    <row r="3115" spans="1:27" ht="16.5" x14ac:dyDescent="0.2">
      <c r="A3115" s="3">
        <v>3112</v>
      </c>
      <c r="B3115" s="3">
        <f t="shared" si="244"/>
        <v>37022101008</v>
      </c>
      <c r="C3115" s="3" t="s">
        <v>1166</v>
      </c>
      <c r="D3115" s="3" t="s">
        <v>222</v>
      </c>
      <c r="E3115" s="3" t="str">
        <f>INDEX(光放段!$G$4:$G$237,MATCH(纤芯!G3115,光放段!$C$4:$C$237,0))</f>
        <v>山东二干|济宁枣庄光缆:济宁红星东路-枣庄振兴路</v>
      </c>
      <c r="F3115" s="3">
        <f>INDEX(光放段!$I$4:$I$237,MATCH(纤芯!H3115,光放段!$B$4:$B$237,0))</f>
        <v>37022100000</v>
      </c>
      <c r="G3115" s="3" t="str">
        <f t="shared" si="240"/>
        <v>山东二干|济宁枣庄光缆:济宁红星东路-邹城太平西路</v>
      </c>
      <c r="H3115" s="3">
        <f>INDEX(光放段!$B$4:$B$237,MATCH(纤芯!G3115,光放段!$C$4:$C$237,0))</f>
        <v>37022101000</v>
      </c>
      <c r="I3115" s="3" t="str">
        <f t="shared" si="241"/>
        <v>济宁枣庄光缆</v>
      </c>
      <c r="J3115" s="3" t="str">
        <f>INDEX(子缆名称!$B$4:$B$29,纤芯!M3115)</f>
        <v>A缆</v>
      </c>
      <c r="K3115" s="3">
        <v>8</v>
      </c>
      <c r="L3115" s="3">
        <f t="shared" si="242"/>
        <v>8</v>
      </c>
      <c r="M3115" s="3">
        <f t="shared" si="243"/>
        <v>1</v>
      </c>
      <c r="N3115" s="3" t="s">
        <v>75</v>
      </c>
      <c r="O3115" s="3">
        <f>COUNTIF([1]局站!$D$4:$D$172,"="&amp;N3115)</f>
        <v>1</v>
      </c>
      <c r="P3115" s="3">
        <v>0</v>
      </c>
      <c r="Q3115" s="3">
        <v>0</v>
      </c>
      <c r="R3115" s="3">
        <v>0</v>
      </c>
      <c r="S3115" s="3" t="s">
        <v>76</v>
      </c>
      <c r="T3115" s="3">
        <f>COUNTIF([1]局站!$D$4:$D$172,"="&amp;S3115)</f>
        <v>1</v>
      </c>
      <c r="U3115" s="3">
        <v>0</v>
      </c>
      <c r="V3115" s="3">
        <v>0</v>
      </c>
      <c r="W3115" s="3">
        <v>0</v>
      </c>
      <c r="X3115" s="3" t="s">
        <v>1215</v>
      </c>
      <c r="Y3115" s="3" t="s">
        <v>852</v>
      </c>
      <c r="Z3115" s="3" t="str">
        <f>INDEX(业务类型!$C$4:$C$8,MATCH(纤芯!Y3115,业务类型!$B$4:$B$8,0))</f>
        <v>TWO</v>
      </c>
      <c r="AA3115" s="3" t="s">
        <v>955</v>
      </c>
    </row>
    <row r="3116" spans="1:27" ht="16.5" x14ac:dyDescent="0.2">
      <c r="A3116" s="3">
        <v>3113</v>
      </c>
      <c r="B3116" s="3">
        <f t="shared" si="244"/>
        <v>37022101009</v>
      </c>
      <c r="C3116" s="3" t="s">
        <v>1166</v>
      </c>
      <c r="D3116" s="3" t="s">
        <v>222</v>
      </c>
      <c r="E3116" s="3" t="str">
        <f>INDEX(光放段!$G$4:$G$237,MATCH(纤芯!G3116,光放段!$C$4:$C$237,0))</f>
        <v>山东二干|济宁枣庄光缆:济宁红星东路-枣庄振兴路</v>
      </c>
      <c r="F3116" s="3">
        <f>INDEX(光放段!$I$4:$I$237,MATCH(纤芯!H3116,光放段!$B$4:$B$237,0))</f>
        <v>37022100000</v>
      </c>
      <c r="G3116" s="3" t="str">
        <f t="shared" si="240"/>
        <v>山东二干|济宁枣庄光缆:济宁红星东路-邹城太平西路</v>
      </c>
      <c r="H3116" s="3">
        <f>INDEX(光放段!$B$4:$B$237,MATCH(纤芯!G3116,光放段!$C$4:$C$237,0))</f>
        <v>37022101000</v>
      </c>
      <c r="I3116" s="3" t="str">
        <f t="shared" si="241"/>
        <v>济宁枣庄光缆</v>
      </c>
      <c r="J3116" s="3" t="str">
        <f>INDEX(子缆名称!$B$4:$B$29,纤芯!M3116)</f>
        <v>A缆</v>
      </c>
      <c r="K3116" s="3">
        <v>9</v>
      </c>
      <c r="L3116" s="3">
        <f t="shared" si="242"/>
        <v>9</v>
      </c>
      <c r="M3116" s="3">
        <f t="shared" si="243"/>
        <v>1</v>
      </c>
      <c r="N3116" s="3" t="s">
        <v>75</v>
      </c>
      <c r="O3116" s="3">
        <f>COUNTIF([1]局站!$D$4:$D$172,"="&amp;N3116)</f>
        <v>1</v>
      </c>
      <c r="P3116" s="3">
        <v>0</v>
      </c>
      <c r="Q3116" s="3">
        <v>0</v>
      </c>
      <c r="R3116" s="3">
        <v>0</v>
      </c>
      <c r="S3116" s="3" t="s">
        <v>76</v>
      </c>
      <c r="T3116" s="3">
        <f>COUNTIF([1]局站!$D$4:$D$172,"="&amp;S3116)</f>
        <v>1</v>
      </c>
      <c r="U3116" s="3">
        <v>0</v>
      </c>
      <c r="V3116" s="3">
        <v>0</v>
      </c>
      <c r="W3116" s="3">
        <v>0</v>
      </c>
      <c r="X3116" s="3" t="s">
        <v>1215</v>
      </c>
      <c r="Y3116" s="3" t="s">
        <v>852</v>
      </c>
      <c r="Z3116" s="3" t="str">
        <f>INDEX(业务类型!$C$4:$C$8,MATCH(纤芯!Y3116,业务类型!$B$4:$B$8,0))</f>
        <v>TWO</v>
      </c>
      <c r="AA3116" s="3" t="s">
        <v>1014</v>
      </c>
    </row>
    <row r="3117" spans="1:27" ht="16.5" x14ac:dyDescent="0.2">
      <c r="A3117" s="3">
        <v>3114</v>
      </c>
      <c r="B3117" s="3">
        <f t="shared" si="244"/>
        <v>37022101010</v>
      </c>
      <c r="C3117" s="3" t="s">
        <v>1166</v>
      </c>
      <c r="D3117" s="3" t="s">
        <v>222</v>
      </c>
      <c r="E3117" s="3" t="str">
        <f>INDEX(光放段!$G$4:$G$237,MATCH(纤芯!G3117,光放段!$C$4:$C$237,0))</f>
        <v>山东二干|济宁枣庄光缆:济宁红星东路-枣庄振兴路</v>
      </c>
      <c r="F3117" s="3">
        <f>INDEX(光放段!$I$4:$I$237,MATCH(纤芯!H3117,光放段!$B$4:$B$237,0))</f>
        <v>37022100000</v>
      </c>
      <c r="G3117" s="3" t="str">
        <f t="shared" si="240"/>
        <v>山东二干|济宁枣庄光缆:济宁红星东路-邹城太平西路</v>
      </c>
      <c r="H3117" s="3">
        <f>INDEX(光放段!$B$4:$B$237,MATCH(纤芯!G3117,光放段!$C$4:$C$237,0))</f>
        <v>37022101000</v>
      </c>
      <c r="I3117" s="3" t="str">
        <f t="shared" si="241"/>
        <v>济宁枣庄光缆</v>
      </c>
      <c r="J3117" s="3" t="str">
        <f>INDEX(子缆名称!$B$4:$B$29,纤芯!M3117)</f>
        <v>A缆</v>
      </c>
      <c r="K3117" s="3">
        <v>10</v>
      </c>
      <c r="L3117" s="3">
        <f t="shared" si="242"/>
        <v>10</v>
      </c>
      <c r="M3117" s="3">
        <f t="shared" si="243"/>
        <v>1</v>
      </c>
      <c r="N3117" s="3" t="s">
        <v>75</v>
      </c>
      <c r="O3117" s="3">
        <f>COUNTIF([1]局站!$D$4:$D$172,"="&amp;N3117)</f>
        <v>1</v>
      </c>
      <c r="P3117" s="3">
        <v>0</v>
      </c>
      <c r="Q3117" s="3">
        <v>0</v>
      </c>
      <c r="R3117" s="3">
        <v>0</v>
      </c>
      <c r="S3117" s="3" t="s">
        <v>76</v>
      </c>
      <c r="T3117" s="3">
        <f>COUNTIF([1]局站!$D$4:$D$172,"="&amp;S3117)</f>
        <v>1</v>
      </c>
      <c r="U3117" s="3">
        <v>0</v>
      </c>
      <c r="V3117" s="3">
        <v>0</v>
      </c>
      <c r="W3117" s="3">
        <v>0</v>
      </c>
      <c r="X3117" s="3" t="s">
        <v>1215</v>
      </c>
      <c r="Y3117" s="3" t="s">
        <v>852</v>
      </c>
      <c r="Z3117" s="3" t="str">
        <f>INDEX(业务类型!$C$4:$C$8,MATCH(纤芯!Y3117,业务类型!$B$4:$B$8,0))</f>
        <v>TWO</v>
      </c>
      <c r="AA3117" s="3" t="s">
        <v>891</v>
      </c>
    </row>
    <row r="3118" spans="1:27" ht="16.5" x14ac:dyDescent="0.2">
      <c r="A3118" s="3">
        <v>3115</v>
      </c>
      <c r="B3118" s="3">
        <f t="shared" si="244"/>
        <v>37022101011</v>
      </c>
      <c r="C3118" s="3" t="s">
        <v>1166</v>
      </c>
      <c r="D3118" s="3" t="s">
        <v>222</v>
      </c>
      <c r="E3118" s="3" t="str">
        <f>INDEX(光放段!$G$4:$G$237,MATCH(纤芯!G3118,光放段!$C$4:$C$237,0))</f>
        <v>山东二干|济宁枣庄光缆:济宁红星东路-枣庄振兴路</v>
      </c>
      <c r="F3118" s="3">
        <f>INDEX(光放段!$I$4:$I$237,MATCH(纤芯!H3118,光放段!$B$4:$B$237,0))</f>
        <v>37022100000</v>
      </c>
      <c r="G3118" s="3" t="str">
        <f t="shared" si="240"/>
        <v>山东二干|济宁枣庄光缆:济宁红星东路-邹城太平西路</v>
      </c>
      <c r="H3118" s="3">
        <f>INDEX(光放段!$B$4:$B$237,MATCH(纤芯!G3118,光放段!$C$4:$C$237,0))</f>
        <v>37022101000</v>
      </c>
      <c r="I3118" s="3" t="str">
        <f t="shared" si="241"/>
        <v>济宁枣庄光缆</v>
      </c>
      <c r="J3118" s="3" t="str">
        <f>INDEX(子缆名称!$B$4:$B$29,纤芯!M3118)</f>
        <v>A缆</v>
      </c>
      <c r="K3118" s="3">
        <v>11</v>
      </c>
      <c r="L3118" s="3">
        <f t="shared" si="242"/>
        <v>11</v>
      </c>
      <c r="M3118" s="3">
        <f t="shared" si="243"/>
        <v>1</v>
      </c>
      <c r="N3118" s="3" t="s">
        <v>75</v>
      </c>
      <c r="O3118" s="3">
        <f>COUNTIF([1]局站!$D$4:$D$172,"="&amp;N3118)</f>
        <v>1</v>
      </c>
      <c r="P3118" s="3">
        <v>0</v>
      </c>
      <c r="Q3118" s="3">
        <v>0</v>
      </c>
      <c r="R3118" s="3">
        <v>0</v>
      </c>
      <c r="S3118" s="3" t="s">
        <v>76</v>
      </c>
      <c r="T3118" s="3">
        <f>COUNTIF([1]局站!$D$4:$D$172,"="&amp;S3118)</f>
        <v>1</v>
      </c>
      <c r="U3118" s="3">
        <v>0</v>
      </c>
      <c r="V3118" s="3">
        <v>0</v>
      </c>
      <c r="W3118" s="3">
        <v>0</v>
      </c>
      <c r="X3118" s="3" t="s">
        <v>1215</v>
      </c>
      <c r="Y3118" s="3" t="s">
        <v>881</v>
      </c>
      <c r="Z3118" s="3" t="str">
        <f>INDEX(业务类型!$C$4:$C$8,MATCH(纤芯!Y3118,业务类型!$B$4:$B$8,0))</f>
        <v>OTHER</v>
      </c>
      <c r="AA3118" s="3" t="s">
        <v>888</v>
      </c>
    </row>
    <row r="3119" spans="1:27" ht="16.5" x14ac:dyDescent="0.2">
      <c r="A3119" s="3">
        <v>3116</v>
      </c>
      <c r="B3119" s="3">
        <f t="shared" si="244"/>
        <v>37022101012</v>
      </c>
      <c r="C3119" s="3" t="s">
        <v>1166</v>
      </c>
      <c r="D3119" s="3" t="s">
        <v>222</v>
      </c>
      <c r="E3119" s="3" t="str">
        <f>INDEX(光放段!$G$4:$G$237,MATCH(纤芯!G3119,光放段!$C$4:$C$237,0))</f>
        <v>山东二干|济宁枣庄光缆:济宁红星东路-枣庄振兴路</v>
      </c>
      <c r="F3119" s="3">
        <f>INDEX(光放段!$I$4:$I$237,MATCH(纤芯!H3119,光放段!$B$4:$B$237,0))</f>
        <v>37022100000</v>
      </c>
      <c r="G3119" s="3" t="str">
        <f t="shared" si="240"/>
        <v>山东二干|济宁枣庄光缆:济宁红星东路-邹城太平西路</v>
      </c>
      <c r="H3119" s="3">
        <f>INDEX(光放段!$B$4:$B$237,MATCH(纤芯!G3119,光放段!$C$4:$C$237,0))</f>
        <v>37022101000</v>
      </c>
      <c r="I3119" s="3" t="str">
        <f t="shared" si="241"/>
        <v>济宁枣庄光缆</v>
      </c>
      <c r="J3119" s="3" t="str">
        <f>INDEX(子缆名称!$B$4:$B$29,纤芯!M3119)</f>
        <v>A缆</v>
      </c>
      <c r="K3119" s="3">
        <v>12</v>
      </c>
      <c r="L3119" s="3">
        <f t="shared" si="242"/>
        <v>12</v>
      </c>
      <c r="M3119" s="3">
        <f t="shared" si="243"/>
        <v>1</v>
      </c>
      <c r="N3119" s="3" t="s">
        <v>75</v>
      </c>
      <c r="O3119" s="3">
        <f>COUNTIF([1]局站!$D$4:$D$172,"="&amp;N3119)</f>
        <v>1</v>
      </c>
      <c r="P3119" s="3">
        <v>0</v>
      </c>
      <c r="Q3119" s="3">
        <v>0</v>
      </c>
      <c r="R3119" s="3">
        <v>0</v>
      </c>
      <c r="S3119" s="3" t="s">
        <v>76</v>
      </c>
      <c r="T3119" s="3">
        <f>COUNTIF([1]局站!$D$4:$D$172,"="&amp;S3119)</f>
        <v>1</v>
      </c>
      <c r="U3119" s="3">
        <v>0</v>
      </c>
      <c r="V3119" s="3">
        <v>0</v>
      </c>
      <c r="W3119" s="3">
        <v>0</v>
      </c>
      <c r="X3119" s="3" t="s">
        <v>1215</v>
      </c>
      <c r="Y3119" s="3" t="s">
        <v>881</v>
      </c>
      <c r="Z3119" s="3" t="str">
        <f>INDEX(业务类型!$C$4:$C$8,MATCH(纤芯!Y3119,业务类型!$B$4:$B$8,0))</f>
        <v>OTHER</v>
      </c>
      <c r="AA3119" s="3" t="s">
        <v>888</v>
      </c>
    </row>
    <row r="3120" spans="1:27" ht="16.5" x14ac:dyDescent="0.2">
      <c r="A3120" s="3">
        <v>3117</v>
      </c>
      <c r="B3120" s="3">
        <f t="shared" si="244"/>
        <v>37022101013</v>
      </c>
      <c r="C3120" s="3" t="s">
        <v>1166</v>
      </c>
      <c r="D3120" s="3" t="s">
        <v>222</v>
      </c>
      <c r="E3120" s="3" t="str">
        <f>INDEX(光放段!$G$4:$G$237,MATCH(纤芯!G3120,光放段!$C$4:$C$237,0))</f>
        <v>山东二干|济宁枣庄光缆:济宁红星东路-枣庄振兴路</v>
      </c>
      <c r="F3120" s="3">
        <f>INDEX(光放段!$I$4:$I$237,MATCH(纤芯!H3120,光放段!$B$4:$B$237,0))</f>
        <v>37022100000</v>
      </c>
      <c r="G3120" s="3" t="str">
        <f t="shared" si="240"/>
        <v>山东二干|济宁枣庄光缆:济宁红星东路-邹城太平西路</v>
      </c>
      <c r="H3120" s="3">
        <f>INDEX(光放段!$B$4:$B$237,MATCH(纤芯!G3120,光放段!$C$4:$C$237,0))</f>
        <v>37022101000</v>
      </c>
      <c r="I3120" s="3" t="str">
        <f t="shared" si="241"/>
        <v>济宁枣庄光缆</v>
      </c>
      <c r="J3120" s="3" t="str">
        <f>INDEX(子缆名称!$B$4:$B$29,纤芯!M3120)</f>
        <v>B缆</v>
      </c>
      <c r="K3120" s="3">
        <v>13</v>
      </c>
      <c r="L3120" s="3">
        <f t="shared" si="242"/>
        <v>1</v>
      </c>
      <c r="M3120" s="3">
        <f t="shared" si="243"/>
        <v>2</v>
      </c>
      <c r="N3120" s="3" t="s">
        <v>75</v>
      </c>
      <c r="O3120" s="3">
        <f>COUNTIF([1]局站!$D$4:$D$172,"="&amp;N3120)</f>
        <v>1</v>
      </c>
      <c r="P3120" s="3">
        <v>0</v>
      </c>
      <c r="Q3120" s="3">
        <v>0</v>
      </c>
      <c r="R3120" s="3">
        <v>0</v>
      </c>
      <c r="S3120" s="3" t="s">
        <v>76</v>
      </c>
      <c r="T3120" s="3">
        <f>COUNTIF([1]局站!$D$4:$D$172,"="&amp;S3120)</f>
        <v>1</v>
      </c>
      <c r="U3120" s="3">
        <v>0</v>
      </c>
      <c r="V3120" s="3">
        <v>0</v>
      </c>
      <c r="W3120" s="3">
        <v>0</v>
      </c>
      <c r="X3120" s="3" t="s">
        <v>1215</v>
      </c>
      <c r="Y3120" s="3" t="s">
        <v>852</v>
      </c>
      <c r="Z3120" s="3" t="str">
        <f>INDEX(业务类型!$C$4:$C$8,MATCH(纤芯!Y3120,业务类型!$B$4:$B$8,0))</f>
        <v>TWO</v>
      </c>
      <c r="AA3120" s="3" t="s">
        <v>891</v>
      </c>
    </row>
    <row r="3121" spans="1:27" ht="16.5" x14ac:dyDescent="0.2">
      <c r="A3121" s="3">
        <v>3118</v>
      </c>
      <c r="B3121" s="3">
        <f t="shared" si="244"/>
        <v>37022101014</v>
      </c>
      <c r="C3121" s="3" t="s">
        <v>1166</v>
      </c>
      <c r="D3121" s="3" t="s">
        <v>222</v>
      </c>
      <c r="E3121" s="3" t="str">
        <f>INDEX(光放段!$G$4:$G$237,MATCH(纤芯!G3121,光放段!$C$4:$C$237,0))</f>
        <v>山东二干|济宁枣庄光缆:济宁红星东路-枣庄振兴路</v>
      </c>
      <c r="F3121" s="3">
        <f>INDEX(光放段!$I$4:$I$237,MATCH(纤芯!H3121,光放段!$B$4:$B$237,0))</f>
        <v>37022100000</v>
      </c>
      <c r="G3121" s="3" t="str">
        <f t="shared" si="240"/>
        <v>山东二干|济宁枣庄光缆:济宁红星东路-邹城太平西路</v>
      </c>
      <c r="H3121" s="3">
        <f>INDEX(光放段!$B$4:$B$237,MATCH(纤芯!G3121,光放段!$C$4:$C$237,0))</f>
        <v>37022101000</v>
      </c>
      <c r="I3121" s="3" t="str">
        <f t="shared" si="241"/>
        <v>济宁枣庄光缆</v>
      </c>
      <c r="J3121" s="3" t="str">
        <f>INDEX(子缆名称!$B$4:$B$29,纤芯!M3121)</f>
        <v>B缆</v>
      </c>
      <c r="K3121" s="3">
        <v>14</v>
      </c>
      <c r="L3121" s="3">
        <f t="shared" si="242"/>
        <v>2</v>
      </c>
      <c r="M3121" s="3">
        <f t="shared" si="243"/>
        <v>2</v>
      </c>
      <c r="N3121" s="3" t="s">
        <v>75</v>
      </c>
      <c r="O3121" s="3">
        <f>COUNTIF([1]局站!$D$4:$D$172,"="&amp;N3121)</f>
        <v>1</v>
      </c>
      <c r="P3121" s="3">
        <v>0</v>
      </c>
      <c r="Q3121" s="3">
        <v>0</v>
      </c>
      <c r="R3121" s="3">
        <v>0</v>
      </c>
      <c r="S3121" s="3" t="s">
        <v>76</v>
      </c>
      <c r="T3121" s="3">
        <f>COUNTIF([1]局站!$D$4:$D$172,"="&amp;S3121)</f>
        <v>1</v>
      </c>
      <c r="U3121" s="3">
        <v>0</v>
      </c>
      <c r="V3121" s="3">
        <v>0</v>
      </c>
      <c r="W3121" s="3">
        <v>0</v>
      </c>
      <c r="X3121" s="3" t="s">
        <v>1215</v>
      </c>
      <c r="Y3121" s="3" t="s">
        <v>880</v>
      </c>
      <c r="Z3121" s="3" t="str">
        <f>INDEX(业务类型!$C$4:$C$8,MATCH(纤芯!Y3121,业务类型!$B$4:$B$8,0))</f>
        <v>IDLE</v>
      </c>
      <c r="AA3121" s="3"/>
    </row>
    <row r="3122" spans="1:27" ht="16.5" x14ac:dyDescent="0.2">
      <c r="A3122" s="3">
        <v>3119</v>
      </c>
      <c r="B3122" s="3">
        <f t="shared" si="244"/>
        <v>37022101015</v>
      </c>
      <c r="C3122" s="3" t="s">
        <v>1166</v>
      </c>
      <c r="D3122" s="3" t="s">
        <v>222</v>
      </c>
      <c r="E3122" s="3" t="str">
        <f>INDEX(光放段!$G$4:$G$237,MATCH(纤芯!G3122,光放段!$C$4:$C$237,0))</f>
        <v>山东二干|济宁枣庄光缆:济宁红星东路-枣庄振兴路</v>
      </c>
      <c r="F3122" s="3">
        <f>INDEX(光放段!$I$4:$I$237,MATCH(纤芯!H3122,光放段!$B$4:$B$237,0))</f>
        <v>37022100000</v>
      </c>
      <c r="G3122" s="3" t="str">
        <f t="shared" si="240"/>
        <v>山东二干|济宁枣庄光缆:济宁红星东路-邹城太平西路</v>
      </c>
      <c r="H3122" s="3">
        <f>INDEX(光放段!$B$4:$B$237,MATCH(纤芯!G3122,光放段!$C$4:$C$237,0))</f>
        <v>37022101000</v>
      </c>
      <c r="I3122" s="3" t="str">
        <f t="shared" si="241"/>
        <v>济宁枣庄光缆</v>
      </c>
      <c r="J3122" s="3" t="str">
        <f>INDEX(子缆名称!$B$4:$B$29,纤芯!M3122)</f>
        <v>B缆</v>
      </c>
      <c r="K3122" s="3">
        <v>15</v>
      </c>
      <c r="L3122" s="3">
        <f t="shared" si="242"/>
        <v>3</v>
      </c>
      <c r="M3122" s="3">
        <f t="shared" si="243"/>
        <v>2</v>
      </c>
      <c r="N3122" s="3" t="s">
        <v>75</v>
      </c>
      <c r="O3122" s="3">
        <f>COUNTIF([1]局站!$D$4:$D$172,"="&amp;N3122)</f>
        <v>1</v>
      </c>
      <c r="P3122" s="3">
        <v>0</v>
      </c>
      <c r="Q3122" s="3">
        <v>0</v>
      </c>
      <c r="R3122" s="3">
        <v>0</v>
      </c>
      <c r="S3122" s="3" t="s">
        <v>76</v>
      </c>
      <c r="T3122" s="3">
        <f>COUNTIF([1]局站!$D$4:$D$172,"="&amp;S3122)</f>
        <v>1</v>
      </c>
      <c r="U3122" s="3">
        <v>0</v>
      </c>
      <c r="V3122" s="3">
        <v>0</v>
      </c>
      <c r="W3122" s="3">
        <v>0</v>
      </c>
      <c r="X3122" s="3" t="s">
        <v>1215</v>
      </c>
      <c r="Y3122" s="3" t="s">
        <v>880</v>
      </c>
      <c r="Z3122" s="3" t="str">
        <f>INDEX(业务类型!$C$4:$C$8,MATCH(纤芯!Y3122,业务类型!$B$4:$B$8,0))</f>
        <v>IDLE</v>
      </c>
      <c r="AA3122" s="3"/>
    </row>
    <row r="3123" spans="1:27" ht="16.5" x14ac:dyDescent="0.2">
      <c r="A3123" s="3">
        <v>3120</v>
      </c>
      <c r="B3123" s="3">
        <f t="shared" si="244"/>
        <v>37022101016</v>
      </c>
      <c r="C3123" s="3" t="s">
        <v>1166</v>
      </c>
      <c r="D3123" s="3" t="s">
        <v>222</v>
      </c>
      <c r="E3123" s="3" t="str">
        <f>INDEX(光放段!$G$4:$G$237,MATCH(纤芯!G3123,光放段!$C$4:$C$237,0))</f>
        <v>山东二干|济宁枣庄光缆:济宁红星东路-枣庄振兴路</v>
      </c>
      <c r="F3123" s="3">
        <f>INDEX(光放段!$I$4:$I$237,MATCH(纤芯!H3123,光放段!$B$4:$B$237,0))</f>
        <v>37022100000</v>
      </c>
      <c r="G3123" s="3" t="str">
        <f t="shared" si="240"/>
        <v>山东二干|济宁枣庄光缆:济宁红星东路-邹城太平西路</v>
      </c>
      <c r="H3123" s="3">
        <f>INDEX(光放段!$B$4:$B$237,MATCH(纤芯!G3123,光放段!$C$4:$C$237,0))</f>
        <v>37022101000</v>
      </c>
      <c r="I3123" s="3" t="str">
        <f t="shared" si="241"/>
        <v>济宁枣庄光缆</v>
      </c>
      <c r="J3123" s="3" t="str">
        <f>INDEX(子缆名称!$B$4:$B$29,纤芯!M3123)</f>
        <v>B缆</v>
      </c>
      <c r="K3123" s="3">
        <v>16</v>
      </c>
      <c r="L3123" s="3">
        <f t="shared" si="242"/>
        <v>4</v>
      </c>
      <c r="M3123" s="3">
        <f t="shared" si="243"/>
        <v>2</v>
      </c>
      <c r="N3123" s="3" t="s">
        <v>75</v>
      </c>
      <c r="O3123" s="3">
        <f>COUNTIF([1]局站!$D$4:$D$172,"="&amp;N3123)</f>
        <v>1</v>
      </c>
      <c r="P3123" s="3">
        <v>0</v>
      </c>
      <c r="Q3123" s="3">
        <v>0</v>
      </c>
      <c r="R3123" s="3">
        <v>0</v>
      </c>
      <c r="S3123" s="3" t="s">
        <v>76</v>
      </c>
      <c r="T3123" s="3">
        <f>COUNTIF([1]局站!$D$4:$D$172,"="&amp;S3123)</f>
        <v>1</v>
      </c>
      <c r="U3123" s="3">
        <v>0</v>
      </c>
      <c r="V3123" s="3">
        <v>0</v>
      </c>
      <c r="W3123" s="3">
        <v>0</v>
      </c>
      <c r="X3123" s="3" t="s">
        <v>1215</v>
      </c>
      <c r="Y3123" s="3" t="s">
        <v>880</v>
      </c>
      <c r="Z3123" s="3" t="str">
        <f>INDEX(业务类型!$C$4:$C$8,MATCH(纤芯!Y3123,业务类型!$B$4:$B$8,0))</f>
        <v>IDLE</v>
      </c>
      <c r="AA3123" s="3"/>
    </row>
    <row r="3124" spans="1:27" ht="16.5" x14ac:dyDescent="0.2">
      <c r="A3124" s="3">
        <v>3121</v>
      </c>
      <c r="B3124" s="3">
        <f t="shared" si="244"/>
        <v>37022101017</v>
      </c>
      <c r="C3124" s="3" t="s">
        <v>1166</v>
      </c>
      <c r="D3124" s="3" t="s">
        <v>222</v>
      </c>
      <c r="E3124" s="3" t="str">
        <f>INDEX(光放段!$G$4:$G$237,MATCH(纤芯!G3124,光放段!$C$4:$C$237,0))</f>
        <v>山东二干|济宁枣庄光缆:济宁红星东路-枣庄振兴路</v>
      </c>
      <c r="F3124" s="3">
        <f>INDEX(光放段!$I$4:$I$237,MATCH(纤芯!H3124,光放段!$B$4:$B$237,0))</f>
        <v>37022100000</v>
      </c>
      <c r="G3124" s="3" t="str">
        <f t="shared" si="240"/>
        <v>山东二干|济宁枣庄光缆:济宁红星东路-邹城太平西路</v>
      </c>
      <c r="H3124" s="3">
        <f>INDEX(光放段!$B$4:$B$237,MATCH(纤芯!G3124,光放段!$C$4:$C$237,0))</f>
        <v>37022101000</v>
      </c>
      <c r="I3124" s="3" t="str">
        <f t="shared" si="241"/>
        <v>济宁枣庄光缆</v>
      </c>
      <c r="J3124" s="3" t="str">
        <f>INDEX(子缆名称!$B$4:$B$29,纤芯!M3124)</f>
        <v>B缆</v>
      </c>
      <c r="K3124" s="3">
        <v>17</v>
      </c>
      <c r="L3124" s="3">
        <f t="shared" si="242"/>
        <v>5</v>
      </c>
      <c r="M3124" s="3">
        <f t="shared" si="243"/>
        <v>2</v>
      </c>
      <c r="N3124" s="3" t="s">
        <v>75</v>
      </c>
      <c r="O3124" s="3">
        <f>COUNTIF([1]局站!$D$4:$D$172,"="&amp;N3124)</f>
        <v>1</v>
      </c>
      <c r="P3124" s="3">
        <v>0</v>
      </c>
      <c r="Q3124" s="3">
        <v>0</v>
      </c>
      <c r="R3124" s="3">
        <v>0</v>
      </c>
      <c r="S3124" s="3" t="s">
        <v>76</v>
      </c>
      <c r="T3124" s="3">
        <f>COUNTIF([1]局站!$D$4:$D$172,"="&amp;S3124)</f>
        <v>1</v>
      </c>
      <c r="U3124" s="3">
        <v>0</v>
      </c>
      <c r="V3124" s="3">
        <v>0</v>
      </c>
      <c r="W3124" s="3">
        <v>0</v>
      </c>
      <c r="X3124" s="3" t="s">
        <v>1215</v>
      </c>
      <c r="Y3124" s="3" t="s">
        <v>880</v>
      </c>
      <c r="Z3124" s="3" t="str">
        <f>INDEX(业务类型!$C$4:$C$8,MATCH(纤芯!Y3124,业务类型!$B$4:$B$8,0))</f>
        <v>IDLE</v>
      </c>
      <c r="AA3124" s="3"/>
    </row>
    <row r="3125" spans="1:27" ht="16.5" x14ac:dyDescent="0.2">
      <c r="A3125" s="3">
        <v>3122</v>
      </c>
      <c r="B3125" s="3">
        <f t="shared" si="244"/>
        <v>37022101018</v>
      </c>
      <c r="C3125" s="3" t="s">
        <v>1166</v>
      </c>
      <c r="D3125" s="3" t="s">
        <v>222</v>
      </c>
      <c r="E3125" s="3" t="str">
        <f>INDEX(光放段!$G$4:$G$237,MATCH(纤芯!G3125,光放段!$C$4:$C$237,0))</f>
        <v>山东二干|济宁枣庄光缆:济宁红星东路-枣庄振兴路</v>
      </c>
      <c r="F3125" s="3">
        <f>INDEX(光放段!$I$4:$I$237,MATCH(纤芯!H3125,光放段!$B$4:$B$237,0))</f>
        <v>37022100000</v>
      </c>
      <c r="G3125" s="3" t="str">
        <f t="shared" si="240"/>
        <v>山东二干|济宁枣庄光缆:济宁红星东路-邹城太平西路</v>
      </c>
      <c r="H3125" s="3">
        <f>INDEX(光放段!$B$4:$B$237,MATCH(纤芯!G3125,光放段!$C$4:$C$237,0))</f>
        <v>37022101000</v>
      </c>
      <c r="I3125" s="3" t="str">
        <f t="shared" si="241"/>
        <v>济宁枣庄光缆</v>
      </c>
      <c r="J3125" s="3" t="str">
        <f>INDEX(子缆名称!$B$4:$B$29,纤芯!M3125)</f>
        <v>B缆</v>
      </c>
      <c r="K3125" s="3">
        <v>18</v>
      </c>
      <c r="L3125" s="3">
        <f t="shared" si="242"/>
        <v>6</v>
      </c>
      <c r="M3125" s="3">
        <f t="shared" si="243"/>
        <v>2</v>
      </c>
      <c r="N3125" s="3" t="s">
        <v>75</v>
      </c>
      <c r="O3125" s="3">
        <f>COUNTIF([1]局站!$D$4:$D$172,"="&amp;N3125)</f>
        <v>1</v>
      </c>
      <c r="P3125" s="3">
        <v>0</v>
      </c>
      <c r="Q3125" s="3">
        <v>0</v>
      </c>
      <c r="R3125" s="3">
        <v>0</v>
      </c>
      <c r="S3125" s="3" t="s">
        <v>76</v>
      </c>
      <c r="T3125" s="3">
        <f>COUNTIF([1]局站!$D$4:$D$172,"="&amp;S3125)</f>
        <v>1</v>
      </c>
      <c r="U3125" s="3">
        <v>0</v>
      </c>
      <c r="V3125" s="3">
        <v>0</v>
      </c>
      <c r="W3125" s="3">
        <v>0</v>
      </c>
      <c r="X3125" s="3" t="s">
        <v>1215</v>
      </c>
      <c r="Y3125" s="3" t="s">
        <v>881</v>
      </c>
      <c r="Z3125" s="3" t="str">
        <f>INDEX(业务类型!$C$4:$C$8,MATCH(纤芯!Y3125,业务类型!$B$4:$B$8,0))</f>
        <v>OTHER</v>
      </c>
      <c r="AA3125" s="3" t="s">
        <v>888</v>
      </c>
    </row>
    <row r="3126" spans="1:27" ht="16.5" x14ac:dyDescent="0.2">
      <c r="A3126" s="3">
        <v>3123</v>
      </c>
      <c r="B3126" s="3">
        <f t="shared" si="244"/>
        <v>37022101019</v>
      </c>
      <c r="C3126" s="3" t="s">
        <v>1166</v>
      </c>
      <c r="D3126" s="3" t="s">
        <v>222</v>
      </c>
      <c r="E3126" s="3" t="str">
        <f>INDEX(光放段!$G$4:$G$237,MATCH(纤芯!G3126,光放段!$C$4:$C$237,0))</f>
        <v>山东二干|济宁枣庄光缆:济宁红星东路-枣庄振兴路</v>
      </c>
      <c r="F3126" s="3">
        <f>INDEX(光放段!$I$4:$I$237,MATCH(纤芯!H3126,光放段!$B$4:$B$237,0))</f>
        <v>37022100000</v>
      </c>
      <c r="G3126" s="3" t="str">
        <f t="shared" si="240"/>
        <v>山东二干|济宁枣庄光缆:济宁红星东路-邹城太平西路</v>
      </c>
      <c r="H3126" s="3">
        <f>INDEX(光放段!$B$4:$B$237,MATCH(纤芯!G3126,光放段!$C$4:$C$237,0))</f>
        <v>37022101000</v>
      </c>
      <c r="I3126" s="3" t="str">
        <f t="shared" si="241"/>
        <v>济宁枣庄光缆</v>
      </c>
      <c r="J3126" s="3" t="str">
        <f>INDEX(子缆名称!$B$4:$B$29,纤芯!M3126)</f>
        <v>B缆</v>
      </c>
      <c r="K3126" s="3">
        <v>19</v>
      </c>
      <c r="L3126" s="3">
        <f t="shared" si="242"/>
        <v>7</v>
      </c>
      <c r="M3126" s="3">
        <f t="shared" si="243"/>
        <v>2</v>
      </c>
      <c r="N3126" s="3" t="s">
        <v>75</v>
      </c>
      <c r="O3126" s="3">
        <f>COUNTIF([1]局站!$D$4:$D$172,"="&amp;N3126)</f>
        <v>1</v>
      </c>
      <c r="P3126" s="3">
        <v>0</v>
      </c>
      <c r="Q3126" s="3">
        <v>0</v>
      </c>
      <c r="R3126" s="3">
        <v>0</v>
      </c>
      <c r="S3126" s="3" t="s">
        <v>76</v>
      </c>
      <c r="T3126" s="3">
        <f>COUNTIF([1]局站!$D$4:$D$172,"="&amp;S3126)</f>
        <v>1</v>
      </c>
      <c r="U3126" s="3">
        <v>0</v>
      </c>
      <c r="V3126" s="3">
        <v>0</v>
      </c>
      <c r="W3126" s="3">
        <v>0</v>
      </c>
      <c r="X3126" s="3" t="s">
        <v>1215</v>
      </c>
      <c r="Y3126" s="3" t="s">
        <v>852</v>
      </c>
      <c r="Z3126" s="3" t="str">
        <f>INDEX(业务类型!$C$4:$C$8,MATCH(纤芯!Y3126,业务类型!$B$4:$B$8,0))</f>
        <v>TWO</v>
      </c>
      <c r="AA3126" s="3" t="s">
        <v>1014</v>
      </c>
    </row>
    <row r="3127" spans="1:27" ht="16.5" x14ac:dyDescent="0.2">
      <c r="A3127" s="3">
        <v>3124</v>
      </c>
      <c r="B3127" s="3">
        <f t="shared" si="244"/>
        <v>37022101020</v>
      </c>
      <c r="C3127" s="3" t="s">
        <v>1166</v>
      </c>
      <c r="D3127" s="3" t="s">
        <v>222</v>
      </c>
      <c r="E3127" s="3" t="str">
        <f>INDEX(光放段!$G$4:$G$237,MATCH(纤芯!G3127,光放段!$C$4:$C$237,0))</f>
        <v>山东二干|济宁枣庄光缆:济宁红星东路-枣庄振兴路</v>
      </c>
      <c r="F3127" s="3">
        <f>INDEX(光放段!$I$4:$I$237,MATCH(纤芯!H3127,光放段!$B$4:$B$237,0))</f>
        <v>37022100000</v>
      </c>
      <c r="G3127" s="3" t="str">
        <f t="shared" si="240"/>
        <v>山东二干|济宁枣庄光缆:济宁红星东路-邹城太平西路</v>
      </c>
      <c r="H3127" s="3">
        <f>INDEX(光放段!$B$4:$B$237,MATCH(纤芯!G3127,光放段!$C$4:$C$237,0))</f>
        <v>37022101000</v>
      </c>
      <c r="I3127" s="3" t="str">
        <f t="shared" si="241"/>
        <v>济宁枣庄光缆</v>
      </c>
      <c r="J3127" s="3" t="str">
        <f>INDEX(子缆名称!$B$4:$B$29,纤芯!M3127)</f>
        <v>B缆</v>
      </c>
      <c r="K3127" s="3">
        <v>20</v>
      </c>
      <c r="L3127" s="3">
        <f t="shared" si="242"/>
        <v>8</v>
      </c>
      <c r="M3127" s="3">
        <f t="shared" si="243"/>
        <v>2</v>
      </c>
      <c r="N3127" s="3" t="s">
        <v>75</v>
      </c>
      <c r="O3127" s="3">
        <f>COUNTIF([1]局站!$D$4:$D$172,"="&amp;N3127)</f>
        <v>1</v>
      </c>
      <c r="P3127" s="3">
        <v>0</v>
      </c>
      <c r="Q3127" s="3">
        <v>0</v>
      </c>
      <c r="R3127" s="3">
        <v>0</v>
      </c>
      <c r="S3127" s="3" t="s">
        <v>76</v>
      </c>
      <c r="T3127" s="3">
        <f>COUNTIF([1]局站!$D$4:$D$172,"="&amp;S3127)</f>
        <v>1</v>
      </c>
      <c r="U3127" s="3">
        <v>0</v>
      </c>
      <c r="V3127" s="3">
        <v>0</v>
      </c>
      <c r="W3127" s="3">
        <v>0</v>
      </c>
      <c r="X3127" s="3" t="s">
        <v>1215</v>
      </c>
      <c r="Y3127" s="3" t="s">
        <v>881</v>
      </c>
      <c r="Z3127" s="3" t="str">
        <f>INDEX(业务类型!$C$4:$C$8,MATCH(纤芯!Y3127,业务类型!$B$4:$B$8,0))</f>
        <v>OTHER</v>
      </c>
      <c r="AA3127" s="3" t="s">
        <v>919</v>
      </c>
    </row>
    <row r="3128" spans="1:27" ht="16.5" x14ac:dyDescent="0.2">
      <c r="A3128" s="3">
        <v>3125</v>
      </c>
      <c r="B3128" s="3">
        <f t="shared" si="244"/>
        <v>37022102001</v>
      </c>
      <c r="C3128" s="3" t="s">
        <v>1166</v>
      </c>
      <c r="D3128" s="3" t="s">
        <v>222</v>
      </c>
      <c r="E3128" s="3" t="str">
        <f>INDEX(光放段!$G$4:$G$237,MATCH(纤芯!G3128,光放段!$C$4:$C$237,0))</f>
        <v>山东二干|济宁枣庄光缆:济宁红星东路-枣庄振兴路</v>
      </c>
      <c r="F3128" s="3">
        <f>INDEX(光放段!$I$4:$I$237,MATCH(纤芯!H3128,光放段!$B$4:$B$237,0))</f>
        <v>37022100000</v>
      </c>
      <c r="G3128" s="3" t="str">
        <f t="shared" si="240"/>
        <v>山东二干|济宁枣庄光缆:邹城太平西路-滕州51中心局</v>
      </c>
      <c r="H3128" s="3">
        <f>INDEX(光放段!$B$4:$B$237,MATCH(纤芯!G3128,光放段!$C$4:$C$237,0))</f>
        <v>37022102000</v>
      </c>
      <c r="I3128" s="3" t="str">
        <f t="shared" si="241"/>
        <v>济宁枣庄光缆</v>
      </c>
      <c r="J3128" s="3" t="str">
        <f>INDEX(子缆名称!$B$4:$B$29,纤芯!M3128)</f>
        <v>A缆</v>
      </c>
      <c r="K3128" s="3">
        <v>1</v>
      </c>
      <c r="L3128" s="3">
        <f t="shared" si="242"/>
        <v>1</v>
      </c>
      <c r="M3128" s="3">
        <f t="shared" si="243"/>
        <v>1</v>
      </c>
      <c r="N3128" s="3" t="s">
        <v>76</v>
      </c>
      <c r="O3128" s="3">
        <f>COUNTIF([1]局站!$D$4:$D$172,"="&amp;N3128)</f>
        <v>1</v>
      </c>
      <c r="P3128" s="3">
        <v>0</v>
      </c>
      <c r="Q3128" s="3">
        <v>0</v>
      </c>
      <c r="R3128" s="3">
        <v>0</v>
      </c>
      <c r="S3128" s="3" t="s">
        <v>77</v>
      </c>
      <c r="T3128" s="3">
        <f>COUNTIF([1]局站!$D$4:$D$172,"="&amp;S3128)</f>
        <v>1</v>
      </c>
      <c r="U3128" s="3">
        <v>0</v>
      </c>
      <c r="V3128" s="3">
        <v>0</v>
      </c>
      <c r="W3128" s="3">
        <v>0</v>
      </c>
      <c r="X3128" s="3" t="s">
        <v>1215</v>
      </c>
      <c r="Y3128" s="3" t="s">
        <v>854</v>
      </c>
      <c r="Z3128" s="3" t="str">
        <f>INDEX(业务类型!$C$4:$C$8,MATCH(纤芯!Y3128,业务类型!$B$4:$B$8,0))</f>
        <v>LOCAL</v>
      </c>
      <c r="AA3128" s="3" t="s">
        <v>879</v>
      </c>
    </row>
    <row r="3129" spans="1:27" ht="16.5" x14ac:dyDescent="0.2">
      <c r="A3129" s="3">
        <v>3126</v>
      </c>
      <c r="B3129" s="3">
        <f t="shared" si="244"/>
        <v>37022102002</v>
      </c>
      <c r="C3129" s="3" t="s">
        <v>1166</v>
      </c>
      <c r="D3129" s="3" t="s">
        <v>222</v>
      </c>
      <c r="E3129" s="3" t="str">
        <f>INDEX(光放段!$G$4:$G$237,MATCH(纤芯!G3129,光放段!$C$4:$C$237,0))</f>
        <v>山东二干|济宁枣庄光缆:济宁红星东路-枣庄振兴路</v>
      </c>
      <c r="F3129" s="3">
        <f>INDEX(光放段!$I$4:$I$237,MATCH(纤芯!H3129,光放段!$B$4:$B$237,0))</f>
        <v>37022100000</v>
      </c>
      <c r="G3129" s="3" t="str">
        <f t="shared" si="240"/>
        <v>山东二干|济宁枣庄光缆:邹城太平西路-滕州51中心局</v>
      </c>
      <c r="H3129" s="3">
        <f>INDEX(光放段!$B$4:$B$237,MATCH(纤芯!G3129,光放段!$C$4:$C$237,0))</f>
        <v>37022102000</v>
      </c>
      <c r="I3129" s="3" t="str">
        <f t="shared" si="241"/>
        <v>济宁枣庄光缆</v>
      </c>
      <c r="J3129" s="3" t="str">
        <f>INDEX(子缆名称!$B$4:$B$29,纤芯!M3129)</f>
        <v>A缆</v>
      </c>
      <c r="K3129" s="3">
        <v>2</v>
      </c>
      <c r="L3129" s="3">
        <f t="shared" si="242"/>
        <v>2</v>
      </c>
      <c r="M3129" s="3">
        <f t="shared" si="243"/>
        <v>1</v>
      </c>
      <c r="N3129" s="3" t="s">
        <v>76</v>
      </c>
      <c r="O3129" s="3">
        <f>COUNTIF([1]局站!$D$4:$D$172,"="&amp;N3129)</f>
        <v>1</v>
      </c>
      <c r="P3129" s="3">
        <v>0</v>
      </c>
      <c r="Q3129" s="3">
        <v>0</v>
      </c>
      <c r="R3129" s="3">
        <v>0</v>
      </c>
      <c r="S3129" s="3" t="s">
        <v>77</v>
      </c>
      <c r="T3129" s="3">
        <f>COUNTIF([1]局站!$D$4:$D$172,"="&amp;S3129)</f>
        <v>1</v>
      </c>
      <c r="U3129" s="3">
        <v>0</v>
      </c>
      <c r="V3129" s="3">
        <v>0</v>
      </c>
      <c r="W3129" s="3">
        <v>0</v>
      </c>
      <c r="X3129" s="3" t="s">
        <v>1215</v>
      </c>
      <c r="Y3129" s="3" t="s">
        <v>854</v>
      </c>
      <c r="Z3129" s="3" t="str">
        <f>INDEX(业务类型!$C$4:$C$8,MATCH(纤芯!Y3129,业务类型!$B$4:$B$8,0))</f>
        <v>LOCAL</v>
      </c>
      <c r="AA3129" s="3" t="s">
        <v>879</v>
      </c>
    </row>
    <row r="3130" spans="1:27" ht="16.5" x14ac:dyDescent="0.2">
      <c r="A3130" s="3">
        <v>3127</v>
      </c>
      <c r="B3130" s="3">
        <f t="shared" si="244"/>
        <v>37022102003</v>
      </c>
      <c r="C3130" s="3" t="s">
        <v>1166</v>
      </c>
      <c r="D3130" s="3" t="s">
        <v>222</v>
      </c>
      <c r="E3130" s="3" t="str">
        <f>INDEX(光放段!$G$4:$G$237,MATCH(纤芯!G3130,光放段!$C$4:$C$237,0))</f>
        <v>山东二干|济宁枣庄光缆:济宁红星东路-枣庄振兴路</v>
      </c>
      <c r="F3130" s="3">
        <f>INDEX(光放段!$I$4:$I$237,MATCH(纤芯!H3130,光放段!$B$4:$B$237,0))</f>
        <v>37022100000</v>
      </c>
      <c r="G3130" s="3" t="str">
        <f t="shared" si="240"/>
        <v>山东二干|济宁枣庄光缆:邹城太平西路-滕州51中心局</v>
      </c>
      <c r="H3130" s="3">
        <f>INDEX(光放段!$B$4:$B$237,MATCH(纤芯!G3130,光放段!$C$4:$C$237,0))</f>
        <v>37022102000</v>
      </c>
      <c r="I3130" s="3" t="str">
        <f t="shared" si="241"/>
        <v>济宁枣庄光缆</v>
      </c>
      <c r="J3130" s="3" t="str">
        <f>INDEX(子缆名称!$B$4:$B$29,纤芯!M3130)</f>
        <v>A缆</v>
      </c>
      <c r="K3130" s="3">
        <v>3</v>
      </c>
      <c r="L3130" s="3">
        <f t="shared" si="242"/>
        <v>3</v>
      </c>
      <c r="M3130" s="3">
        <f t="shared" si="243"/>
        <v>1</v>
      </c>
      <c r="N3130" s="3" t="s">
        <v>76</v>
      </c>
      <c r="O3130" s="3">
        <f>COUNTIF([1]局站!$D$4:$D$172,"="&amp;N3130)</f>
        <v>1</v>
      </c>
      <c r="P3130" s="3">
        <v>0</v>
      </c>
      <c r="Q3130" s="3">
        <v>0</v>
      </c>
      <c r="R3130" s="3">
        <v>0</v>
      </c>
      <c r="S3130" s="3" t="s">
        <v>77</v>
      </c>
      <c r="T3130" s="3">
        <f>COUNTIF([1]局站!$D$4:$D$172,"="&amp;S3130)</f>
        <v>1</v>
      </c>
      <c r="U3130" s="3">
        <v>0</v>
      </c>
      <c r="V3130" s="3">
        <v>0</v>
      </c>
      <c r="W3130" s="3">
        <v>0</v>
      </c>
      <c r="X3130" s="3" t="s">
        <v>1215</v>
      </c>
      <c r="Y3130" s="3" t="s">
        <v>881</v>
      </c>
      <c r="Z3130" s="3" t="str">
        <f>INDEX(业务类型!$C$4:$C$8,MATCH(纤芯!Y3130,业务类型!$B$4:$B$8,0))</f>
        <v>OTHER</v>
      </c>
      <c r="AA3130" s="3" t="s">
        <v>1015</v>
      </c>
    </row>
    <row r="3131" spans="1:27" ht="16.5" x14ac:dyDescent="0.2">
      <c r="A3131" s="3">
        <v>3128</v>
      </c>
      <c r="B3131" s="3">
        <f t="shared" si="244"/>
        <v>37022102004</v>
      </c>
      <c r="C3131" s="3" t="s">
        <v>1166</v>
      </c>
      <c r="D3131" s="3" t="s">
        <v>222</v>
      </c>
      <c r="E3131" s="3" t="str">
        <f>INDEX(光放段!$G$4:$G$237,MATCH(纤芯!G3131,光放段!$C$4:$C$237,0))</f>
        <v>山东二干|济宁枣庄光缆:济宁红星东路-枣庄振兴路</v>
      </c>
      <c r="F3131" s="3">
        <f>INDEX(光放段!$I$4:$I$237,MATCH(纤芯!H3131,光放段!$B$4:$B$237,0))</f>
        <v>37022100000</v>
      </c>
      <c r="G3131" s="3" t="str">
        <f t="shared" si="240"/>
        <v>山东二干|济宁枣庄光缆:邹城太平西路-滕州51中心局</v>
      </c>
      <c r="H3131" s="3">
        <f>INDEX(光放段!$B$4:$B$237,MATCH(纤芯!G3131,光放段!$C$4:$C$237,0))</f>
        <v>37022102000</v>
      </c>
      <c r="I3131" s="3" t="str">
        <f t="shared" si="241"/>
        <v>济宁枣庄光缆</v>
      </c>
      <c r="J3131" s="3" t="str">
        <f>INDEX(子缆名称!$B$4:$B$29,纤芯!M3131)</f>
        <v>A缆</v>
      </c>
      <c r="K3131" s="3">
        <v>4</v>
      </c>
      <c r="L3131" s="3">
        <f t="shared" si="242"/>
        <v>4</v>
      </c>
      <c r="M3131" s="3">
        <f t="shared" si="243"/>
        <v>1</v>
      </c>
      <c r="N3131" s="3" t="s">
        <v>76</v>
      </c>
      <c r="O3131" s="3">
        <f>COUNTIF([1]局站!$D$4:$D$172,"="&amp;N3131)</f>
        <v>1</v>
      </c>
      <c r="P3131" s="3">
        <v>0</v>
      </c>
      <c r="Q3131" s="3">
        <v>0</v>
      </c>
      <c r="R3131" s="3">
        <v>0</v>
      </c>
      <c r="S3131" s="3" t="s">
        <v>77</v>
      </c>
      <c r="T3131" s="3">
        <f>COUNTIF([1]局站!$D$4:$D$172,"="&amp;S3131)</f>
        <v>1</v>
      </c>
      <c r="U3131" s="3">
        <v>0</v>
      </c>
      <c r="V3131" s="3">
        <v>0</v>
      </c>
      <c r="W3131" s="3">
        <v>0</v>
      </c>
      <c r="X3131" s="3" t="s">
        <v>1215</v>
      </c>
      <c r="Y3131" s="3" t="s">
        <v>852</v>
      </c>
      <c r="Z3131" s="3" t="str">
        <f>INDEX(业务类型!$C$4:$C$8,MATCH(纤芯!Y3131,业务类型!$B$4:$B$8,0))</f>
        <v>TWO</v>
      </c>
      <c r="AA3131" s="3" t="s">
        <v>954</v>
      </c>
    </row>
    <row r="3132" spans="1:27" ht="16.5" x14ac:dyDescent="0.2">
      <c r="A3132" s="3">
        <v>3129</v>
      </c>
      <c r="B3132" s="3">
        <f t="shared" si="244"/>
        <v>37022102005</v>
      </c>
      <c r="C3132" s="3" t="s">
        <v>1166</v>
      </c>
      <c r="D3132" s="3" t="s">
        <v>222</v>
      </c>
      <c r="E3132" s="3" t="str">
        <f>INDEX(光放段!$G$4:$G$237,MATCH(纤芯!G3132,光放段!$C$4:$C$237,0))</f>
        <v>山东二干|济宁枣庄光缆:济宁红星东路-枣庄振兴路</v>
      </c>
      <c r="F3132" s="3">
        <f>INDEX(光放段!$I$4:$I$237,MATCH(纤芯!H3132,光放段!$B$4:$B$237,0))</f>
        <v>37022100000</v>
      </c>
      <c r="G3132" s="3" t="str">
        <f t="shared" si="240"/>
        <v>山东二干|济宁枣庄光缆:邹城太平西路-滕州51中心局</v>
      </c>
      <c r="H3132" s="3">
        <f>INDEX(光放段!$B$4:$B$237,MATCH(纤芯!G3132,光放段!$C$4:$C$237,0))</f>
        <v>37022102000</v>
      </c>
      <c r="I3132" s="3" t="str">
        <f t="shared" si="241"/>
        <v>济宁枣庄光缆</v>
      </c>
      <c r="J3132" s="3" t="str">
        <f>INDEX(子缆名称!$B$4:$B$29,纤芯!M3132)</f>
        <v>A缆</v>
      </c>
      <c r="K3132" s="3">
        <v>5</v>
      </c>
      <c r="L3132" s="3">
        <f t="shared" si="242"/>
        <v>5</v>
      </c>
      <c r="M3132" s="3">
        <f t="shared" si="243"/>
        <v>1</v>
      </c>
      <c r="N3132" s="3" t="s">
        <v>76</v>
      </c>
      <c r="O3132" s="3">
        <f>COUNTIF([1]局站!$D$4:$D$172,"="&amp;N3132)</f>
        <v>1</v>
      </c>
      <c r="P3132" s="3">
        <v>0</v>
      </c>
      <c r="Q3132" s="3">
        <v>0</v>
      </c>
      <c r="R3132" s="3">
        <v>0</v>
      </c>
      <c r="S3132" s="3" t="s">
        <v>77</v>
      </c>
      <c r="T3132" s="3">
        <f>COUNTIF([1]局站!$D$4:$D$172,"="&amp;S3132)</f>
        <v>1</v>
      </c>
      <c r="U3132" s="3">
        <v>0</v>
      </c>
      <c r="V3132" s="3">
        <v>0</v>
      </c>
      <c r="W3132" s="3">
        <v>0</v>
      </c>
      <c r="X3132" s="3" t="s">
        <v>1215</v>
      </c>
      <c r="Y3132" s="3" t="s">
        <v>854</v>
      </c>
      <c r="Z3132" s="3" t="str">
        <f>INDEX(业务类型!$C$4:$C$8,MATCH(纤芯!Y3132,业务类型!$B$4:$B$8,0))</f>
        <v>LOCAL</v>
      </c>
      <c r="AA3132" s="3" t="s">
        <v>879</v>
      </c>
    </row>
    <row r="3133" spans="1:27" ht="16.5" x14ac:dyDescent="0.2">
      <c r="A3133" s="3">
        <v>3130</v>
      </c>
      <c r="B3133" s="3">
        <f t="shared" si="244"/>
        <v>37022102006</v>
      </c>
      <c r="C3133" s="3" t="s">
        <v>1166</v>
      </c>
      <c r="D3133" s="3" t="s">
        <v>222</v>
      </c>
      <c r="E3133" s="3" t="str">
        <f>INDEX(光放段!$G$4:$G$237,MATCH(纤芯!G3133,光放段!$C$4:$C$237,0))</f>
        <v>山东二干|济宁枣庄光缆:济宁红星东路-枣庄振兴路</v>
      </c>
      <c r="F3133" s="3">
        <f>INDEX(光放段!$I$4:$I$237,MATCH(纤芯!H3133,光放段!$B$4:$B$237,0))</f>
        <v>37022100000</v>
      </c>
      <c r="G3133" s="3" t="str">
        <f t="shared" si="240"/>
        <v>山东二干|济宁枣庄光缆:邹城太平西路-滕州51中心局</v>
      </c>
      <c r="H3133" s="3">
        <f>INDEX(光放段!$B$4:$B$237,MATCH(纤芯!G3133,光放段!$C$4:$C$237,0))</f>
        <v>37022102000</v>
      </c>
      <c r="I3133" s="3" t="str">
        <f t="shared" si="241"/>
        <v>济宁枣庄光缆</v>
      </c>
      <c r="J3133" s="3" t="str">
        <f>INDEX(子缆名称!$B$4:$B$29,纤芯!M3133)</f>
        <v>A缆</v>
      </c>
      <c r="K3133" s="3">
        <v>6</v>
      </c>
      <c r="L3133" s="3">
        <f t="shared" si="242"/>
        <v>6</v>
      </c>
      <c r="M3133" s="3">
        <f t="shared" si="243"/>
        <v>1</v>
      </c>
      <c r="N3133" s="3" t="s">
        <v>76</v>
      </c>
      <c r="O3133" s="3">
        <f>COUNTIF([1]局站!$D$4:$D$172,"="&amp;N3133)</f>
        <v>1</v>
      </c>
      <c r="P3133" s="3">
        <v>0</v>
      </c>
      <c r="Q3133" s="3">
        <v>0</v>
      </c>
      <c r="R3133" s="3">
        <v>0</v>
      </c>
      <c r="S3133" s="3" t="s">
        <v>77</v>
      </c>
      <c r="T3133" s="3">
        <f>COUNTIF([1]局站!$D$4:$D$172,"="&amp;S3133)</f>
        <v>1</v>
      </c>
      <c r="U3133" s="3">
        <v>0</v>
      </c>
      <c r="V3133" s="3">
        <v>0</v>
      </c>
      <c r="W3133" s="3">
        <v>0</v>
      </c>
      <c r="X3133" s="3" t="s">
        <v>1215</v>
      </c>
      <c r="Y3133" s="3" t="s">
        <v>881</v>
      </c>
      <c r="Z3133" s="3" t="str">
        <f>INDEX(业务类型!$C$4:$C$8,MATCH(纤芯!Y3133,业务类型!$B$4:$B$8,0))</f>
        <v>OTHER</v>
      </c>
      <c r="AA3133" s="3" t="s">
        <v>888</v>
      </c>
    </row>
    <row r="3134" spans="1:27" ht="16.5" x14ac:dyDescent="0.2">
      <c r="A3134" s="3">
        <v>3131</v>
      </c>
      <c r="B3134" s="3">
        <f t="shared" si="244"/>
        <v>37022102007</v>
      </c>
      <c r="C3134" s="3" t="s">
        <v>1166</v>
      </c>
      <c r="D3134" s="3" t="s">
        <v>222</v>
      </c>
      <c r="E3134" s="3" t="str">
        <f>INDEX(光放段!$G$4:$G$237,MATCH(纤芯!G3134,光放段!$C$4:$C$237,0))</f>
        <v>山东二干|济宁枣庄光缆:济宁红星东路-枣庄振兴路</v>
      </c>
      <c r="F3134" s="3">
        <f>INDEX(光放段!$I$4:$I$237,MATCH(纤芯!H3134,光放段!$B$4:$B$237,0))</f>
        <v>37022100000</v>
      </c>
      <c r="G3134" s="3" t="str">
        <f t="shared" si="240"/>
        <v>山东二干|济宁枣庄光缆:邹城太平西路-滕州51中心局</v>
      </c>
      <c r="H3134" s="3">
        <f>INDEX(光放段!$B$4:$B$237,MATCH(纤芯!G3134,光放段!$C$4:$C$237,0))</f>
        <v>37022102000</v>
      </c>
      <c r="I3134" s="3" t="str">
        <f t="shared" si="241"/>
        <v>济宁枣庄光缆</v>
      </c>
      <c r="J3134" s="3" t="str">
        <f>INDEX(子缆名称!$B$4:$B$29,纤芯!M3134)</f>
        <v>A缆</v>
      </c>
      <c r="K3134" s="3">
        <v>7</v>
      </c>
      <c r="L3134" s="3">
        <f t="shared" si="242"/>
        <v>7</v>
      </c>
      <c r="M3134" s="3">
        <f t="shared" si="243"/>
        <v>1</v>
      </c>
      <c r="N3134" s="3" t="s">
        <v>76</v>
      </c>
      <c r="O3134" s="3">
        <f>COUNTIF([1]局站!$D$4:$D$172,"="&amp;N3134)</f>
        <v>1</v>
      </c>
      <c r="P3134" s="3">
        <v>0</v>
      </c>
      <c r="Q3134" s="3">
        <v>0</v>
      </c>
      <c r="R3134" s="3">
        <v>0</v>
      </c>
      <c r="S3134" s="3" t="s">
        <v>77</v>
      </c>
      <c r="T3134" s="3">
        <f>COUNTIF([1]局站!$D$4:$D$172,"="&amp;S3134)</f>
        <v>1</v>
      </c>
      <c r="U3134" s="3">
        <v>0</v>
      </c>
      <c r="V3134" s="3">
        <v>0</v>
      </c>
      <c r="W3134" s="3">
        <v>0</v>
      </c>
      <c r="X3134" s="3" t="s">
        <v>1215</v>
      </c>
      <c r="Y3134" s="3" t="s">
        <v>852</v>
      </c>
      <c r="Z3134" s="3" t="str">
        <f>INDEX(业务类型!$C$4:$C$8,MATCH(纤芯!Y3134,业务类型!$B$4:$B$8,0))</f>
        <v>TWO</v>
      </c>
      <c r="AA3134" s="3" t="s">
        <v>955</v>
      </c>
    </row>
    <row r="3135" spans="1:27" ht="16.5" x14ac:dyDescent="0.2">
      <c r="A3135" s="3">
        <v>3132</v>
      </c>
      <c r="B3135" s="3">
        <f t="shared" si="244"/>
        <v>37022102008</v>
      </c>
      <c r="C3135" s="3" t="s">
        <v>1166</v>
      </c>
      <c r="D3135" s="3" t="s">
        <v>222</v>
      </c>
      <c r="E3135" s="3" t="str">
        <f>INDEX(光放段!$G$4:$G$237,MATCH(纤芯!G3135,光放段!$C$4:$C$237,0))</f>
        <v>山东二干|济宁枣庄光缆:济宁红星东路-枣庄振兴路</v>
      </c>
      <c r="F3135" s="3">
        <f>INDEX(光放段!$I$4:$I$237,MATCH(纤芯!H3135,光放段!$B$4:$B$237,0))</f>
        <v>37022100000</v>
      </c>
      <c r="G3135" s="3" t="str">
        <f t="shared" si="240"/>
        <v>山东二干|济宁枣庄光缆:邹城太平西路-滕州51中心局</v>
      </c>
      <c r="H3135" s="3">
        <f>INDEX(光放段!$B$4:$B$237,MATCH(纤芯!G3135,光放段!$C$4:$C$237,0))</f>
        <v>37022102000</v>
      </c>
      <c r="I3135" s="3" t="str">
        <f t="shared" si="241"/>
        <v>济宁枣庄光缆</v>
      </c>
      <c r="J3135" s="3" t="str">
        <f>INDEX(子缆名称!$B$4:$B$29,纤芯!M3135)</f>
        <v>A缆</v>
      </c>
      <c r="K3135" s="3">
        <v>8</v>
      </c>
      <c r="L3135" s="3">
        <f t="shared" si="242"/>
        <v>8</v>
      </c>
      <c r="M3135" s="3">
        <f t="shared" si="243"/>
        <v>1</v>
      </c>
      <c r="N3135" s="3" t="s">
        <v>76</v>
      </c>
      <c r="O3135" s="3">
        <f>COUNTIF([1]局站!$D$4:$D$172,"="&amp;N3135)</f>
        <v>1</v>
      </c>
      <c r="P3135" s="3">
        <v>0</v>
      </c>
      <c r="Q3135" s="3">
        <v>0</v>
      </c>
      <c r="R3135" s="3">
        <v>0</v>
      </c>
      <c r="S3135" s="3" t="s">
        <v>77</v>
      </c>
      <c r="T3135" s="3">
        <f>COUNTIF([1]局站!$D$4:$D$172,"="&amp;S3135)</f>
        <v>1</v>
      </c>
      <c r="U3135" s="3">
        <v>0</v>
      </c>
      <c r="V3135" s="3">
        <v>0</v>
      </c>
      <c r="W3135" s="3">
        <v>0</v>
      </c>
      <c r="X3135" s="3" t="s">
        <v>1215</v>
      </c>
      <c r="Y3135" s="3" t="s">
        <v>852</v>
      </c>
      <c r="Z3135" s="3" t="str">
        <f>INDEX(业务类型!$C$4:$C$8,MATCH(纤芯!Y3135,业务类型!$B$4:$B$8,0))</f>
        <v>TWO</v>
      </c>
      <c r="AA3135" s="3" t="s">
        <v>955</v>
      </c>
    </row>
    <row r="3136" spans="1:27" ht="16.5" x14ac:dyDescent="0.2">
      <c r="A3136" s="3">
        <v>3133</v>
      </c>
      <c r="B3136" s="3">
        <f t="shared" si="244"/>
        <v>37022102009</v>
      </c>
      <c r="C3136" s="3" t="s">
        <v>1166</v>
      </c>
      <c r="D3136" s="3" t="s">
        <v>222</v>
      </c>
      <c r="E3136" s="3" t="str">
        <f>INDEX(光放段!$G$4:$G$237,MATCH(纤芯!G3136,光放段!$C$4:$C$237,0))</f>
        <v>山东二干|济宁枣庄光缆:济宁红星东路-枣庄振兴路</v>
      </c>
      <c r="F3136" s="3">
        <f>INDEX(光放段!$I$4:$I$237,MATCH(纤芯!H3136,光放段!$B$4:$B$237,0))</f>
        <v>37022100000</v>
      </c>
      <c r="G3136" s="3" t="str">
        <f t="shared" si="240"/>
        <v>山东二干|济宁枣庄光缆:邹城太平西路-滕州51中心局</v>
      </c>
      <c r="H3136" s="3">
        <f>INDEX(光放段!$B$4:$B$237,MATCH(纤芯!G3136,光放段!$C$4:$C$237,0))</f>
        <v>37022102000</v>
      </c>
      <c r="I3136" s="3" t="str">
        <f t="shared" si="241"/>
        <v>济宁枣庄光缆</v>
      </c>
      <c r="J3136" s="3" t="str">
        <f>INDEX(子缆名称!$B$4:$B$29,纤芯!M3136)</f>
        <v>A缆</v>
      </c>
      <c r="K3136" s="3">
        <v>9</v>
      </c>
      <c r="L3136" s="3">
        <f t="shared" si="242"/>
        <v>9</v>
      </c>
      <c r="M3136" s="3">
        <f t="shared" si="243"/>
        <v>1</v>
      </c>
      <c r="N3136" s="3" t="s">
        <v>76</v>
      </c>
      <c r="O3136" s="3">
        <f>COUNTIF([1]局站!$D$4:$D$172,"="&amp;N3136)</f>
        <v>1</v>
      </c>
      <c r="P3136" s="3">
        <v>0</v>
      </c>
      <c r="Q3136" s="3">
        <v>0</v>
      </c>
      <c r="R3136" s="3">
        <v>0</v>
      </c>
      <c r="S3136" s="3" t="s">
        <v>77</v>
      </c>
      <c r="T3136" s="3">
        <f>COUNTIF([1]局站!$D$4:$D$172,"="&amp;S3136)</f>
        <v>1</v>
      </c>
      <c r="U3136" s="3">
        <v>0</v>
      </c>
      <c r="V3136" s="3">
        <v>0</v>
      </c>
      <c r="W3136" s="3">
        <v>0</v>
      </c>
      <c r="X3136" s="3" t="s">
        <v>1215</v>
      </c>
      <c r="Y3136" s="3" t="s">
        <v>852</v>
      </c>
      <c r="Z3136" s="3" t="str">
        <f>INDEX(业务类型!$C$4:$C$8,MATCH(纤芯!Y3136,业务类型!$B$4:$B$8,0))</f>
        <v>TWO</v>
      </c>
      <c r="AA3136" s="3" t="s">
        <v>1014</v>
      </c>
    </row>
    <row r="3137" spans="1:27" ht="16.5" x14ac:dyDescent="0.2">
      <c r="A3137" s="3">
        <v>3134</v>
      </c>
      <c r="B3137" s="3">
        <f t="shared" si="244"/>
        <v>37022102010</v>
      </c>
      <c r="C3137" s="3" t="s">
        <v>1166</v>
      </c>
      <c r="D3137" s="3" t="s">
        <v>222</v>
      </c>
      <c r="E3137" s="3" t="str">
        <f>INDEX(光放段!$G$4:$G$237,MATCH(纤芯!G3137,光放段!$C$4:$C$237,0))</f>
        <v>山东二干|济宁枣庄光缆:济宁红星东路-枣庄振兴路</v>
      </c>
      <c r="F3137" s="3">
        <f>INDEX(光放段!$I$4:$I$237,MATCH(纤芯!H3137,光放段!$B$4:$B$237,0))</f>
        <v>37022100000</v>
      </c>
      <c r="G3137" s="3" t="str">
        <f t="shared" si="240"/>
        <v>山东二干|济宁枣庄光缆:邹城太平西路-滕州51中心局</v>
      </c>
      <c r="H3137" s="3">
        <f>INDEX(光放段!$B$4:$B$237,MATCH(纤芯!G3137,光放段!$C$4:$C$237,0))</f>
        <v>37022102000</v>
      </c>
      <c r="I3137" s="3" t="str">
        <f t="shared" si="241"/>
        <v>济宁枣庄光缆</v>
      </c>
      <c r="J3137" s="3" t="str">
        <f>INDEX(子缆名称!$B$4:$B$29,纤芯!M3137)</f>
        <v>A缆</v>
      </c>
      <c r="K3137" s="3">
        <v>10</v>
      </c>
      <c r="L3137" s="3">
        <f t="shared" si="242"/>
        <v>10</v>
      </c>
      <c r="M3137" s="3">
        <f t="shared" si="243"/>
        <v>1</v>
      </c>
      <c r="N3137" s="3" t="s">
        <v>76</v>
      </c>
      <c r="O3137" s="3">
        <f>COUNTIF([1]局站!$D$4:$D$172,"="&amp;N3137)</f>
        <v>1</v>
      </c>
      <c r="P3137" s="3">
        <v>0</v>
      </c>
      <c r="Q3137" s="3">
        <v>0</v>
      </c>
      <c r="R3137" s="3">
        <v>0</v>
      </c>
      <c r="S3137" s="3" t="s">
        <v>77</v>
      </c>
      <c r="T3137" s="3">
        <f>COUNTIF([1]局站!$D$4:$D$172,"="&amp;S3137)</f>
        <v>1</v>
      </c>
      <c r="U3137" s="3">
        <v>0</v>
      </c>
      <c r="V3137" s="3">
        <v>0</v>
      </c>
      <c r="W3137" s="3">
        <v>0</v>
      </c>
      <c r="X3137" s="3" t="s">
        <v>1215</v>
      </c>
      <c r="Y3137" s="3" t="s">
        <v>852</v>
      </c>
      <c r="Z3137" s="3" t="str">
        <f>INDEX(业务类型!$C$4:$C$8,MATCH(纤芯!Y3137,业务类型!$B$4:$B$8,0))</f>
        <v>TWO</v>
      </c>
      <c r="AA3137" s="3" t="s">
        <v>1014</v>
      </c>
    </row>
    <row r="3138" spans="1:27" ht="16.5" x14ac:dyDescent="0.2">
      <c r="A3138" s="3">
        <v>3135</v>
      </c>
      <c r="B3138" s="3">
        <f t="shared" si="244"/>
        <v>37022102011</v>
      </c>
      <c r="C3138" s="3" t="s">
        <v>1166</v>
      </c>
      <c r="D3138" s="3" t="s">
        <v>222</v>
      </c>
      <c r="E3138" s="3" t="str">
        <f>INDEX(光放段!$G$4:$G$237,MATCH(纤芯!G3138,光放段!$C$4:$C$237,0))</f>
        <v>山东二干|济宁枣庄光缆:济宁红星东路-枣庄振兴路</v>
      </c>
      <c r="F3138" s="3">
        <f>INDEX(光放段!$I$4:$I$237,MATCH(纤芯!H3138,光放段!$B$4:$B$237,0))</f>
        <v>37022100000</v>
      </c>
      <c r="G3138" s="3" t="str">
        <f t="shared" si="240"/>
        <v>山东二干|济宁枣庄光缆:邹城太平西路-滕州51中心局</v>
      </c>
      <c r="H3138" s="3">
        <f>INDEX(光放段!$B$4:$B$237,MATCH(纤芯!G3138,光放段!$C$4:$C$237,0))</f>
        <v>37022102000</v>
      </c>
      <c r="I3138" s="3" t="str">
        <f t="shared" si="241"/>
        <v>济宁枣庄光缆</v>
      </c>
      <c r="J3138" s="3" t="str">
        <f>INDEX(子缆名称!$B$4:$B$29,纤芯!M3138)</f>
        <v>A缆</v>
      </c>
      <c r="K3138" s="3">
        <v>11</v>
      </c>
      <c r="L3138" s="3">
        <f t="shared" si="242"/>
        <v>11</v>
      </c>
      <c r="M3138" s="3">
        <f t="shared" si="243"/>
        <v>1</v>
      </c>
      <c r="N3138" s="3" t="s">
        <v>76</v>
      </c>
      <c r="O3138" s="3">
        <f>COUNTIF([1]局站!$D$4:$D$172,"="&amp;N3138)</f>
        <v>1</v>
      </c>
      <c r="P3138" s="3">
        <v>0</v>
      </c>
      <c r="Q3138" s="3">
        <v>0</v>
      </c>
      <c r="R3138" s="3">
        <v>0</v>
      </c>
      <c r="S3138" s="3" t="s">
        <v>77</v>
      </c>
      <c r="T3138" s="3">
        <f>COUNTIF([1]局站!$D$4:$D$172,"="&amp;S3138)</f>
        <v>1</v>
      </c>
      <c r="U3138" s="3">
        <v>0</v>
      </c>
      <c r="V3138" s="3">
        <v>0</v>
      </c>
      <c r="W3138" s="3">
        <v>0</v>
      </c>
      <c r="X3138" s="3" t="s">
        <v>1215</v>
      </c>
      <c r="Y3138" s="3" t="s">
        <v>881</v>
      </c>
      <c r="Z3138" s="3" t="str">
        <f>INDEX(业务类型!$C$4:$C$8,MATCH(纤芯!Y3138,业务类型!$B$4:$B$8,0))</f>
        <v>OTHER</v>
      </c>
      <c r="AA3138" s="3" t="s">
        <v>888</v>
      </c>
    </row>
    <row r="3139" spans="1:27" ht="16.5" x14ac:dyDescent="0.2">
      <c r="A3139" s="3">
        <v>3136</v>
      </c>
      <c r="B3139" s="3">
        <f t="shared" si="244"/>
        <v>37022102012</v>
      </c>
      <c r="C3139" s="3" t="s">
        <v>1166</v>
      </c>
      <c r="D3139" s="3" t="s">
        <v>222</v>
      </c>
      <c r="E3139" s="3" t="str">
        <f>INDEX(光放段!$G$4:$G$237,MATCH(纤芯!G3139,光放段!$C$4:$C$237,0))</f>
        <v>山东二干|济宁枣庄光缆:济宁红星东路-枣庄振兴路</v>
      </c>
      <c r="F3139" s="3">
        <f>INDEX(光放段!$I$4:$I$237,MATCH(纤芯!H3139,光放段!$B$4:$B$237,0))</f>
        <v>37022100000</v>
      </c>
      <c r="G3139" s="3" t="str">
        <f t="shared" si="240"/>
        <v>山东二干|济宁枣庄光缆:邹城太平西路-滕州51中心局</v>
      </c>
      <c r="H3139" s="3">
        <f>INDEX(光放段!$B$4:$B$237,MATCH(纤芯!G3139,光放段!$C$4:$C$237,0))</f>
        <v>37022102000</v>
      </c>
      <c r="I3139" s="3" t="str">
        <f t="shared" si="241"/>
        <v>济宁枣庄光缆</v>
      </c>
      <c r="J3139" s="3" t="str">
        <f>INDEX(子缆名称!$B$4:$B$29,纤芯!M3139)</f>
        <v>A缆</v>
      </c>
      <c r="K3139" s="3">
        <v>12</v>
      </c>
      <c r="L3139" s="3">
        <f t="shared" si="242"/>
        <v>12</v>
      </c>
      <c r="M3139" s="3">
        <f t="shared" si="243"/>
        <v>1</v>
      </c>
      <c r="N3139" s="3" t="s">
        <v>76</v>
      </c>
      <c r="O3139" s="3">
        <f>COUNTIF([1]局站!$D$4:$D$172,"="&amp;N3139)</f>
        <v>1</v>
      </c>
      <c r="P3139" s="3">
        <v>0</v>
      </c>
      <c r="Q3139" s="3">
        <v>0</v>
      </c>
      <c r="R3139" s="3">
        <v>0</v>
      </c>
      <c r="S3139" s="3" t="s">
        <v>77</v>
      </c>
      <c r="T3139" s="3">
        <f>COUNTIF([1]局站!$D$4:$D$172,"="&amp;S3139)</f>
        <v>1</v>
      </c>
      <c r="U3139" s="3">
        <v>0</v>
      </c>
      <c r="V3139" s="3">
        <v>0</v>
      </c>
      <c r="W3139" s="3">
        <v>0</v>
      </c>
      <c r="X3139" s="3" t="s">
        <v>1215</v>
      </c>
      <c r="Y3139" s="3" t="s">
        <v>881</v>
      </c>
      <c r="Z3139" s="3" t="str">
        <f>INDEX(业务类型!$C$4:$C$8,MATCH(纤芯!Y3139,业务类型!$B$4:$B$8,0))</f>
        <v>OTHER</v>
      </c>
      <c r="AA3139" s="3" t="s">
        <v>888</v>
      </c>
    </row>
    <row r="3140" spans="1:27" ht="16.5" x14ac:dyDescent="0.2">
      <c r="A3140" s="3">
        <v>3137</v>
      </c>
      <c r="B3140" s="3">
        <f t="shared" si="244"/>
        <v>37022102013</v>
      </c>
      <c r="C3140" s="3" t="s">
        <v>1166</v>
      </c>
      <c r="D3140" s="3" t="s">
        <v>222</v>
      </c>
      <c r="E3140" s="3" t="str">
        <f>INDEX(光放段!$G$4:$G$237,MATCH(纤芯!G3140,光放段!$C$4:$C$237,0))</f>
        <v>山东二干|济宁枣庄光缆:济宁红星东路-枣庄振兴路</v>
      </c>
      <c r="F3140" s="3">
        <f>INDEX(光放段!$I$4:$I$237,MATCH(纤芯!H3140,光放段!$B$4:$B$237,0))</f>
        <v>37022100000</v>
      </c>
      <c r="G3140" s="3" t="str">
        <f t="shared" si="240"/>
        <v>山东二干|济宁枣庄光缆:邹城太平西路-滕州51中心局</v>
      </c>
      <c r="H3140" s="3">
        <f>INDEX(光放段!$B$4:$B$237,MATCH(纤芯!G3140,光放段!$C$4:$C$237,0))</f>
        <v>37022102000</v>
      </c>
      <c r="I3140" s="3" t="str">
        <f t="shared" si="241"/>
        <v>济宁枣庄光缆</v>
      </c>
      <c r="J3140" s="3" t="str">
        <f>INDEX(子缆名称!$B$4:$B$29,纤芯!M3140)</f>
        <v>B缆</v>
      </c>
      <c r="K3140" s="3">
        <v>13</v>
      </c>
      <c r="L3140" s="3">
        <f t="shared" si="242"/>
        <v>1</v>
      </c>
      <c r="M3140" s="3">
        <f t="shared" si="243"/>
        <v>2</v>
      </c>
      <c r="N3140" s="3" t="s">
        <v>76</v>
      </c>
      <c r="O3140" s="3">
        <f>COUNTIF([1]局站!$D$4:$D$172,"="&amp;N3140)</f>
        <v>1</v>
      </c>
      <c r="P3140" s="3">
        <v>0</v>
      </c>
      <c r="Q3140" s="3">
        <v>0</v>
      </c>
      <c r="R3140" s="3">
        <v>0</v>
      </c>
      <c r="S3140" s="3" t="s">
        <v>77</v>
      </c>
      <c r="T3140" s="3">
        <f>COUNTIF([1]局站!$D$4:$D$172,"="&amp;S3140)</f>
        <v>1</v>
      </c>
      <c r="U3140" s="3">
        <v>0</v>
      </c>
      <c r="V3140" s="3">
        <v>0</v>
      </c>
      <c r="W3140" s="3">
        <v>0</v>
      </c>
      <c r="X3140" s="3" t="s">
        <v>1215</v>
      </c>
      <c r="Y3140" s="3" t="s">
        <v>852</v>
      </c>
      <c r="Z3140" s="3" t="str">
        <f>INDEX(业务类型!$C$4:$C$8,MATCH(纤芯!Y3140,业务类型!$B$4:$B$8,0))</f>
        <v>TWO</v>
      </c>
      <c r="AA3140" s="3" t="s">
        <v>891</v>
      </c>
    </row>
    <row r="3141" spans="1:27" ht="16.5" x14ac:dyDescent="0.2">
      <c r="A3141" s="3">
        <v>3138</v>
      </c>
      <c r="B3141" s="3">
        <f t="shared" si="244"/>
        <v>37022102014</v>
      </c>
      <c r="C3141" s="3" t="s">
        <v>1166</v>
      </c>
      <c r="D3141" s="3" t="s">
        <v>222</v>
      </c>
      <c r="E3141" s="3" t="str">
        <f>INDEX(光放段!$G$4:$G$237,MATCH(纤芯!G3141,光放段!$C$4:$C$237,0))</f>
        <v>山东二干|济宁枣庄光缆:济宁红星东路-枣庄振兴路</v>
      </c>
      <c r="F3141" s="3">
        <f>INDEX(光放段!$I$4:$I$237,MATCH(纤芯!H3141,光放段!$B$4:$B$237,0))</f>
        <v>37022100000</v>
      </c>
      <c r="G3141" s="3" t="str">
        <f t="shared" ref="G3141:G3204" si="245">C3141&amp;"|"&amp;D3141&amp;":"&amp;N3141&amp;"-"&amp;S3141</f>
        <v>山东二干|济宁枣庄光缆:邹城太平西路-滕州51中心局</v>
      </c>
      <c r="H3141" s="3">
        <f>INDEX(光放段!$B$4:$B$237,MATCH(纤芯!G3141,光放段!$C$4:$C$237,0))</f>
        <v>37022102000</v>
      </c>
      <c r="I3141" s="3" t="str">
        <f t="shared" ref="I3141:I3204" si="246">D3141</f>
        <v>济宁枣庄光缆</v>
      </c>
      <c r="J3141" s="3" t="str">
        <f>INDEX(子缆名称!$B$4:$B$29,纤芯!M3141)</f>
        <v>B缆</v>
      </c>
      <c r="K3141" s="3">
        <v>14</v>
      </c>
      <c r="L3141" s="3">
        <f t="shared" ref="L3141:L3204" si="247">MOD(K3141-1,12)+1</f>
        <v>2</v>
      </c>
      <c r="M3141" s="3">
        <f t="shared" ref="M3141:M3204" si="248">INT((K3141-1)/12)+1</f>
        <v>2</v>
      </c>
      <c r="N3141" s="3" t="s">
        <v>76</v>
      </c>
      <c r="O3141" s="3">
        <f>COUNTIF([1]局站!$D$4:$D$172,"="&amp;N3141)</f>
        <v>1</v>
      </c>
      <c r="P3141" s="3">
        <v>0</v>
      </c>
      <c r="Q3141" s="3">
        <v>0</v>
      </c>
      <c r="R3141" s="3">
        <v>0</v>
      </c>
      <c r="S3141" s="3" t="s">
        <v>77</v>
      </c>
      <c r="T3141" s="3">
        <f>COUNTIF([1]局站!$D$4:$D$172,"="&amp;S3141)</f>
        <v>1</v>
      </c>
      <c r="U3141" s="3">
        <v>0</v>
      </c>
      <c r="V3141" s="3">
        <v>0</v>
      </c>
      <c r="W3141" s="3">
        <v>0</v>
      </c>
      <c r="X3141" s="3" t="s">
        <v>1215</v>
      </c>
      <c r="Y3141" s="3" t="s">
        <v>852</v>
      </c>
      <c r="Z3141" s="3" t="str">
        <f>INDEX(业务类型!$C$4:$C$8,MATCH(纤芯!Y3141,业务类型!$B$4:$B$8,0))</f>
        <v>TWO</v>
      </c>
      <c r="AA3141" s="3" t="s">
        <v>891</v>
      </c>
    </row>
    <row r="3142" spans="1:27" ht="16.5" x14ac:dyDescent="0.2">
      <c r="A3142" s="3">
        <v>3139</v>
      </c>
      <c r="B3142" s="3">
        <f t="shared" si="244"/>
        <v>37022102015</v>
      </c>
      <c r="C3142" s="3" t="s">
        <v>1166</v>
      </c>
      <c r="D3142" s="3" t="s">
        <v>222</v>
      </c>
      <c r="E3142" s="3" t="str">
        <f>INDEX(光放段!$G$4:$G$237,MATCH(纤芯!G3142,光放段!$C$4:$C$237,0))</f>
        <v>山东二干|济宁枣庄光缆:济宁红星东路-枣庄振兴路</v>
      </c>
      <c r="F3142" s="3">
        <f>INDEX(光放段!$I$4:$I$237,MATCH(纤芯!H3142,光放段!$B$4:$B$237,0))</f>
        <v>37022100000</v>
      </c>
      <c r="G3142" s="3" t="str">
        <f t="shared" si="245"/>
        <v>山东二干|济宁枣庄光缆:邹城太平西路-滕州51中心局</v>
      </c>
      <c r="H3142" s="3">
        <f>INDEX(光放段!$B$4:$B$237,MATCH(纤芯!G3142,光放段!$C$4:$C$237,0))</f>
        <v>37022102000</v>
      </c>
      <c r="I3142" s="3" t="str">
        <f t="shared" si="246"/>
        <v>济宁枣庄光缆</v>
      </c>
      <c r="J3142" s="3" t="str">
        <f>INDEX(子缆名称!$B$4:$B$29,纤芯!M3142)</f>
        <v>B缆</v>
      </c>
      <c r="K3142" s="3">
        <v>15</v>
      </c>
      <c r="L3142" s="3">
        <f t="shared" si="247"/>
        <v>3</v>
      </c>
      <c r="M3142" s="3">
        <f t="shared" si="248"/>
        <v>2</v>
      </c>
      <c r="N3142" s="3" t="s">
        <v>76</v>
      </c>
      <c r="O3142" s="3">
        <f>COUNTIF([1]局站!$D$4:$D$172,"="&amp;N3142)</f>
        <v>1</v>
      </c>
      <c r="P3142" s="3">
        <v>0</v>
      </c>
      <c r="Q3142" s="3">
        <v>0</v>
      </c>
      <c r="R3142" s="3">
        <v>0</v>
      </c>
      <c r="S3142" s="3" t="s">
        <v>77</v>
      </c>
      <c r="T3142" s="3">
        <f>COUNTIF([1]局站!$D$4:$D$172,"="&amp;S3142)</f>
        <v>1</v>
      </c>
      <c r="U3142" s="3">
        <v>0</v>
      </c>
      <c r="V3142" s="3">
        <v>0</v>
      </c>
      <c r="W3142" s="3">
        <v>0</v>
      </c>
      <c r="X3142" s="3" t="s">
        <v>1215</v>
      </c>
      <c r="Y3142" s="3" t="s">
        <v>854</v>
      </c>
      <c r="Z3142" s="3" t="str">
        <f>INDEX(业务类型!$C$4:$C$8,MATCH(纤芯!Y3142,业务类型!$B$4:$B$8,0))</f>
        <v>LOCAL</v>
      </c>
      <c r="AA3142" s="3" t="s">
        <v>879</v>
      </c>
    </row>
    <row r="3143" spans="1:27" ht="16.5" x14ac:dyDescent="0.2">
      <c r="A3143" s="3">
        <v>3140</v>
      </c>
      <c r="B3143" s="3">
        <f t="shared" si="244"/>
        <v>37022102016</v>
      </c>
      <c r="C3143" s="3" t="s">
        <v>1166</v>
      </c>
      <c r="D3143" s="3" t="s">
        <v>222</v>
      </c>
      <c r="E3143" s="3" t="str">
        <f>INDEX(光放段!$G$4:$G$237,MATCH(纤芯!G3143,光放段!$C$4:$C$237,0))</f>
        <v>山东二干|济宁枣庄光缆:济宁红星东路-枣庄振兴路</v>
      </c>
      <c r="F3143" s="3">
        <f>INDEX(光放段!$I$4:$I$237,MATCH(纤芯!H3143,光放段!$B$4:$B$237,0))</f>
        <v>37022100000</v>
      </c>
      <c r="G3143" s="3" t="str">
        <f t="shared" si="245"/>
        <v>山东二干|济宁枣庄光缆:邹城太平西路-滕州51中心局</v>
      </c>
      <c r="H3143" s="3">
        <f>INDEX(光放段!$B$4:$B$237,MATCH(纤芯!G3143,光放段!$C$4:$C$237,0))</f>
        <v>37022102000</v>
      </c>
      <c r="I3143" s="3" t="str">
        <f t="shared" si="246"/>
        <v>济宁枣庄光缆</v>
      </c>
      <c r="J3143" s="3" t="str">
        <f>INDEX(子缆名称!$B$4:$B$29,纤芯!M3143)</f>
        <v>B缆</v>
      </c>
      <c r="K3143" s="3">
        <v>16</v>
      </c>
      <c r="L3143" s="3">
        <f t="shared" si="247"/>
        <v>4</v>
      </c>
      <c r="M3143" s="3">
        <f t="shared" si="248"/>
        <v>2</v>
      </c>
      <c r="N3143" s="3" t="s">
        <v>76</v>
      </c>
      <c r="O3143" s="3">
        <f>COUNTIF([1]局站!$D$4:$D$172,"="&amp;N3143)</f>
        <v>1</v>
      </c>
      <c r="P3143" s="3">
        <v>0</v>
      </c>
      <c r="Q3143" s="3">
        <v>0</v>
      </c>
      <c r="R3143" s="3">
        <v>0</v>
      </c>
      <c r="S3143" s="3" t="s">
        <v>77</v>
      </c>
      <c r="T3143" s="3">
        <f>COUNTIF([1]局站!$D$4:$D$172,"="&amp;S3143)</f>
        <v>1</v>
      </c>
      <c r="U3143" s="3">
        <v>0</v>
      </c>
      <c r="V3143" s="3">
        <v>0</v>
      </c>
      <c r="W3143" s="3">
        <v>0</v>
      </c>
      <c r="X3143" s="3" t="s">
        <v>1215</v>
      </c>
      <c r="Y3143" s="3" t="s">
        <v>854</v>
      </c>
      <c r="Z3143" s="3" t="str">
        <f>INDEX(业务类型!$C$4:$C$8,MATCH(纤芯!Y3143,业务类型!$B$4:$B$8,0))</f>
        <v>LOCAL</v>
      </c>
      <c r="AA3143" s="3" t="s">
        <v>879</v>
      </c>
    </row>
    <row r="3144" spans="1:27" ht="16.5" x14ac:dyDescent="0.2">
      <c r="A3144" s="3">
        <v>3141</v>
      </c>
      <c r="B3144" s="3">
        <f t="shared" si="244"/>
        <v>37022102017</v>
      </c>
      <c r="C3144" s="3" t="s">
        <v>1166</v>
      </c>
      <c r="D3144" s="3" t="s">
        <v>222</v>
      </c>
      <c r="E3144" s="3" t="str">
        <f>INDEX(光放段!$G$4:$G$237,MATCH(纤芯!G3144,光放段!$C$4:$C$237,0))</f>
        <v>山东二干|济宁枣庄光缆:济宁红星东路-枣庄振兴路</v>
      </c>
      <c r="F3144" s="3">
        <f>INDEX(光放段!$I$4:$I$237,MATCH(纤芯!H3144,光放段!$B$4:$B$237,0))</f>
        <v>37022100000</v>
      </c>
      <c r="G3144" s="3" t="str">
        <f t="shared" si="245"/>
        <v>山东二干|济宁枣庄光缆:邹城太平西路-滕州51中心局</v>
      </c>
      <c r="H3144" s="3">
        <f>INDEX(光放段!$B$4:$B$237,MATCH(纤芯!G3144,光放段!$C$4:$C$237,0))</f>
        <v>37022102000</v>
      </c>
      <c r="I3144" s="3" t="str">
        <f t="shared" si="246"/>
        <v>济宁枣庄光缆</v>
      </c>
      <c r="J3144" s="3" t="str">
        <f>INDEX(子缆名称!$B$4:$B$29,纤芯!M3144)</f>
        <v>B缆</v>
      </c>
      <c r="K3144" s="3">
        <v>17</v>
      </c>
      <c r="L3144" s="3">
        <f t="shared" si="247"/>
        <v>5</v>
      </c>
      <c r="M3144" s="3">
        <f t="shared" si="248"/>
        <v>2</v>
      </c>
      <c r="N3144" s="3" t="s">
        <v>76</v>
      </c>
      <c r="O3144" s="3">
        <f>COUNTIF([1]局站!$D$4:$D$172,"="&amp;N3144)</f>
        <v>1</v>
      </c>
      <c r="P3144" s="3">
        <v>0</v>
      </c>
      <c r="Q3144" s="3">
        <v>0</v>
      </c>
      <c r="R3144" s="3">
        <v>0</v>
      </c>
      <c r="S3144" s="3" t="s">
        <v>77</v>
      </c>
      <c r="T3144" s="3">
        <f>COUNTIF([1]局站!$D$4:$D$172,"="&amp;S3144)</f>
        <v>1</v>
      </c>
      <c r="U3144" s="3">
        <v>0</v>
      </c>
      <c r="V3144" s="3">
        <v>0</v>
      </c>
      <c r="W3144" s="3">
        <v>0</v>
      </c>
      <c r="X3144" s="3" t="s">
        <v>1215</v>
      </c>
      <c r="Y3144" s="3" t="s">
        <v>854</v>
      </c>
      <c r="Z3144" s="3" t="str">
        <f>INDEX(业务类型!$C$4:$C$8,MATCH(纤芯!Y3144,业务类型!$B$4:$B$8,0))</f>
        <v>LOCAL</v>
      </c>
      <c r="AA3144" s="3" t="s">
        <v>879</v>
      </c>
    </row>
    <row r="3145" spans="1:27" ht="16.5" x14ac:dyDescent="0.2">
      <c r="A3145" s="3">
        <v>3142</v>
      </c>
      <c r="B3145" s="3">
        <f t="shared" si="244"/>
        <v>37022102018</v>
      </c>
      <c r="C3145" s="3" t="s">
        <v>1166</v>
      </c>
      <c r="D3145" s="3" t="s">
        <v>222</v>
      </c>
      <c r="E3145" s="3" t="str">
        <f>INDEX(光放段!$G$4:$G$237,MATCH(纤芯!G3145,光放段!$C$4:$C$237,0))</f>
        <v>山东二干|济宁枣庄光缆:济宁红星东路-枣庄振兴路</v>
      </c>
      <c r="F3145" s="3">
        <f>INDEX(光放段!$I$4:$I$237,MATCH(纤芯!H3145,光放段!$B$4:$B$237,0))</f>
        <v>37022100000</v>
      </c>
      <c r="G3145" s="3" t="str">
        <f t="shared" si="245"/>
        <v>山东二干|济宁枣庄光缆:邹城太平西路-滕州51中心局</v>
      </c>
      <c r="H3145" s="3">
        <f>INDEX(光放段!$B$4:$B$237,MATCH(纤芯!G3145,光放段!$C$4:$C$237,0))</f>
        <v>37022102000</v>
      </c>
      <c r="I3145" s="3" t="str">
        <f t="shared" si="246"/>
        <v>济宁枣庄光缆</v>
      </c>
      <c r="J3145" s="3" t="str">
        <f>INDEX(子缆名称!$B$4:$B$29,纤芯!M3145)</f>
        <v>B缆</v>
      </c>
      <c r="K3145" s="3">
        <v>18</v>
      </c>
      <c r="L3145" s="3">
        <f t="shared" si="247"/>
        <v>6</v>
      </c>
      <c r="M3145" s="3">
        <f t="shared" si="248"/>
        <v>2</v>
      </c>
      <c r="N3145" s="3" t="s">
        <v>76</v>
      </c>
      <c r="O3145" s="3">
        <f>COUNTIF([1]局站!$D$4:$D$172,"="&amp;N3145)</f>
        <v>1</v>
      </c>
      <c r="P3145" s="3">
        <v>0</v>
      </c>
      <c r="Q3145" s="3">
        <v>0</v>
      </c>
      <c r="R3145" s="3">
        <v>0</v>
      </c>
      <c r="S3145" s="3" t="s">
        <v>77</v>
      </c>
      <c r="T3145" s="3">
        <f>COUNTIF([1]局站!$D$4:$D$172,"="&amp;S3145)</f>
        <v>1</v>
      </c>
      <c r="U3145" s="3">
        <v>0</v>
      </c>
      <c r="V3145" s="3">
        <v>0</v>
      </c>
      <c r="W3145" s="3">
        <v>0</v>
      </c>
      <c r="X3145" s="3" t="s">
        <v>1215</v>
      </c>
      <c r="Y3145" s="3" t="s">
        <v>852</v>
      </c>
      <c r="Z3145" s="3" t="str">
        <f>INDEX(业务类型!$C$4:$C$8,MATCH(纤芯!Y3145,业务类型!$B$4:$B$8,0))</f>
        <v>TWO</v>
      </c>
      <c r="AA3145" s="3" t="s">
        <v>954</v>
      </c>
    </row>
    <row r="3146" spans="1:27" ht="16.5" x14ac:dyDescent="0.2">
      <c r="A3146" s="3">
        <v>3143</v>
      </c>
      <c r="B3146" s="3">
        <f t="shared" si="244"/>
        <v>37022102019</v>
      </c>
      <c r="C3146" s="3" t="s">
        <v>1166</v>
      </c>
      <c r="D3146" s="3" t="s">
        <v>222</v>
      </c>
      <c r="E3146" s="3" t="str">
        <f>INDEX(光放段!$G$4:$G$237,MATCH(纤芯!G3146,光放段!$C$4:$C$237,0))</f>
        <v>山东二干|济宁枣庄光缆:济宁红星东路-枣庄振兴路</v>
      </c>
      <c r="F3146" s="3">
        <f>INDEX(光放段!$I$4:$I$237,MATCH(纤芯!H3146,光放段!$B$4:$B$237,0))</f>
        <v>37022100000</v>
      </c>
      <c r="G3146" s="3" t="str">
        <f t="shared" si="245"/>
        <v>山东二干|济宁枣庄光缆:邹城太平西路-滕州51中心局</v>
      </c>
      <c r="H3146" s="3">
        <f>INDEX(光放段!$B$4:$B$237,MATCH(纤芯!G3146,光放段!$C$4:$C$237,0))</f>
        <v>37022102000</v>
      </c>
      <c r="I3146" s="3" t="str">
        <f t="shared" si="246"/>
        <v>济宁枣庄光缆</v>
      </c>
      <c r="J3146" s="3" t="str">
        <f>INDEX(子缆名称!$B$4:$B$29,纤芯!M3146)</f>
        <v>B缆</v>
      </c>
      <c r="K3146" s="3">
        <v>19</v>
      </c>
      <c r="L3146" s="3">
        <f t="shared" si="247"/>
        <v>7</v>
      </c>
      <c r="M3146" s="3">
        <f t="shared" si="248"/>
        <v>2</v>
      </c>
      <c r="N3146" s="3" t="s">
        <v>76</v>
      </c>
      <c r="O3146" s="3">
        <f>COUNTIF([1]局站!$D$4:$D$172,"="&amp;N3146)</f>
        <v>1</v>
      </c>
      <c r="P3146" s="3">
        <v>0</v>
      </c>
      <c r="Q3146" s="3">
        <v>0</v>
      </c>
      <c r="R3146" s="3">
        <v>0</v>
      </c>
      <c r="S3146" s="3" t="s">
        <v>77</v>
      </c>
      <c r="T3146" s="3">
        <f>COUNTIF([1]局站!$D$4:$D$172,"="&amp;S3146)</f>
        <v>1</v>
      </c>
      <c r="U3146" s="3">
        <v>0</v>
      </c>
      <c r="V3146" s="3">
        <v>0</v>
      </c>
      <c r="W3146" s="3">
        <v>0</v>
      </c>
      <c r="X3146" s="3" t="s">
        <v>1215</v>
      </c>
      <c r="Y3146" s="3" t="s">
        <v>881</v>
      </c>
      <c r="Z3146" s="3" t="str">
        <f>INDEX(业务类型!$C$4:$C$8,MATCH(纤芯!Y3146,业务类型!$B$4:$B$8,0))</f>
        <v>OTHER</v>
      </c>
      <c r="AA3146" s="3" t="s">
        <v>919</v>
      </c>
    </row>
    <row r="3147" spans="1:27" ht="16.5" x14ac:dyDescent="0.2">
      <c r="A3147" s="3">
        <v>3144</v>
      </c>
      <c r="B3147" s="3">
        <f t="shared" si="244"/>
        <v>37022102020</v>
      </c>
      <c r="C3147" s="3" t="s">
        <v>1166</v>
      </c>
      <c r="D3147" s="3" t="s">
        <v>222</v>
      </c>
      <c r="E3147" s="3" t="str">
        <f>INDEX(光放段!$G$4:$G$237,MATCH(纤芯!G3147,光放段!$C$4:$C$237,0))</f>
        <v>山东二干|济宁枣庄光缆:济宁红星东路-枣庄振兴路</v>
      </c>
      <c r="F3147" s="3">
        <f>INDEX(光放段!$I$4:$I$237,MATCH(纤芯!H3147,光放段!$B$4:$B$237,0))</f>
        <v>37022100000</v>
      </c>
      <c r="G3147" s="3" t="str">
        <f t="shared" si="245"/>
        <v>山东二干|济宁枣庄光缆:邹城太平西路-滕州51中心局</v>
      </c>
      <c r="H3147" s="3">
        <f>INDEX(光放段!$B$4:$B$237,MATCH(纤芯!G3147,光放段!$C$4:$C$237,0))</f>
        <v>37022102000</v>
      </c>
      <c r="I3147" s="3" t="str">
        <f t="shared" si="246"/>
        <v>济宁枣庄光缆</v>
      </c>
      <c r="J3147" s="3" t="str">
        <f>INDEX(子缆名称!$B$4:$B$29,纤芯!M3147)</f>
        <v>B缆</v>
      </c>
      <c r="K3147" s="3">
        <v>20</v>
      </c>
      <c r="L3147" s="3">
        <f t="shared" si="247"/>
        <v>8</v>
      </c>
      <c r="M3147" s="3">
        <f t="shared" si="248"/>
        <v>2</v>
      </c>
      <c r="N3147" s="3" t="s">
        <v>76</v>
      </c>
      <c r="O3147" s="3">
        <f>COUNTIF([1]局站!$D$4:$D$172,"="&amp;N3147)</f>
        <v>1</v>
      </c>
      <c r="P3147" s="3">
        <v>0</v>
      </c>
      <c r="Q3147" s="3">
        <v>0</v>
      </c>
      <c r="R3147" s="3">
        <v>0</v>
      </c>
      <c r="S3147" s="3" t="s">
        <v>77</v>
      </c>
      <c r="T3147" s="3">
        <f>COUNTIF([1]局站!$D$4:$D$172,"="&amp;S3147)</f>
        <v>1</v>
      </c>
      <c r="U3147" s="3">
        <v>0</v>
      </c>
      <c r="V3147" s="3">
        <v>0</v>
      </c>
      <c r="W3147" s="3">
        <v>0</v>
      </c>
      <c r="X3147" s="3" t="s">
        <v>1215</v>
      </c>
      <c r="Y3147" s="3" t="s">
        <v>881</v>
      </c>
      <c r="Z3147" s="3" t="str">
        <f>INDEX(业务类型!$C$4:$C$8,MATCH(纤芯!Y3147,业务类型!$B$4:$B$8,0))</f>
        <v>OTHER</v>
      </c>
      <c r="AA3147" s="3" t="s">
        <v>919</v>
      </c>
    </row>
    <row r="3148" spans="1:27" ht="16.5" x14ac:dyDescent="0.2">
      <c r="A3148" s="3">
        <v>3145</v>
      </c>
      <c r="B3148" s="3">
        <f t="shared" si="244"/>
        <v>37022103001</v>
      </c>
      <c r="C3148" s="3" t="s">
        <v>1166</v>
      </c>
      <c r="D3148" s="3" t="s">
        <v>222</v>
      </c>
      <c r="E3148" s="3" t="str">
        <f>INDEX(光放段!$G$4:$G$237,MATCH(纤芯!G3148,光放段!$C$4:$C$237,0))</f>
        <v>山东二干|济宁枣庄光缆:济宁红星东路-枣庄振兴路</v>
      </c>
      <c r="F3148" s="3">
        <f>INDEX(光放段!$I$4:$I$237,MATCH(纤芯!H3148,光放段!$B$4:$B$237,0))</f>
        <v>37022100000</v>
      </c>
      <c r="G3148" s="3" t="str">
        <f t="shared" si="245"/>
        <v>山东二干|济宁枣庄光缆:滕州51中心局-薛城441局</v>
      </c>
      <c r="H3148" s="3">
        <f>INDEX(光放段!$B$4:$B$237,MATCH(纤芯!G3148,光放段!$C$4:$C$237,0))</f>
        <v>37022103000</v>
      </c>
      <c r="I3148" s="3" t="str">
        <f t="shared" si="246"/>
        <v>济宁枣庄光缆</v>
      </c>
      <c r="J3148" s="3" t="str">
        <f>INDEX(子缆名称!$B$4:$B$29,纤芯!M3148)</f>
        <v>A缆</v>
      </c>
      <c r="K3148" s="3">
        <v>1</v>
      </c>
      <c r="L3148" s="3">
        <f t="shared" si="247"/>
        <v>1</v>
      </c>
      <c r="M3148" s="3">
        <f t="shared" si="248"/>
        <v>1</v>
      </c>
      <c r="N3148" s="3" t="s">
        <v>77</v>
      </c>
      <c r="O3148" s="3">
        <f>COUNTIF([1]局站!$D$4:$D$172,"="&amp;N3148)</f>
        <v>1</v>
      </c>
      <c r="P3148" s="3">
        <v>0</v>
      </c>
      <c r="Q3148" s="3">
        <v>0</v>
      </c>
      <c r="R3148" s="3">
        <v>0</v>
      </c>
      <c r="S3148" s="3" t="s">
        <v>78</v>
      </c>
      <c r="T3148" s="3">
        <f>COUNTIF([1]局站!$D$4:$D$172,"="&amp;S3148)</f>
        <v>1</v>
      </c>
      <c r="U3148" s="3">
        <v>0</v>
      </c>
      <c r="V3148" s="3">
        <v>0</v>
      </c>
      <c r="W3148" s="3">
        <v>0</v>
      </c>
      <c r="X3148" s="3" t="s">
        <v>1215</v>
      </c>
      <c r="Y3148" s="3" t="s">
        <v>880</v>
      </c>
      <c r="Z3148" s="3" t="str">
        <f>INDEX(业务类型!$C$4:$C$8,MATCH(纤芯!Y3148,业务类型!$B$4:$B$8,0))</f>
        <v>IDLE</v>
      </c>
      <c r="AA3148" s="3"/>
    </row>
    <row r="3149" spans="1:27" ht="16.5" x14ac:dyDescent="0.2">
      <c r="A3149" s="3">
        <v>3146</v>
      </c>
      <c r="B3149" s="3">
        <f t="shared" si="244"/>
        <v>37022103002</v>
      </c>
      <c r="C3149" s="3" t="s">
        <v>1166</v>
      </c>
      <c r="D3149" s="3" t="s">
        <v>222</v>
      </c>
      <c r="E3149" s="3" t="str">
        <f>INDEX(光放段!$G$4:$G$237,MATCH(纤芯!G3149,光放段!$C$4:$C$237,0))</f>
        <v>山东二干|济宁枣庄光缆:济宁红星东路-枣庄振兴路</v>
      </c>
      <c r="F3149" s="3">
        <f>INDEX(光放段!$I$4:$I$237,MATCH(纤芯!H3149,光放段!$B$4:$B$237,0))</f>
        <v>37022100000</v>
      </c>
      <c r="G3149" s="3" t="str">
        <f t="shared" si="245"/>
        <v>山东二干|济宁枣庄光缆:滕州51中心局-薛城441局</v>
      </c>
      <c r="H3149" s="3">
        <f>INDEX(光放段!$B$4:$B$237,MATCH(纤芯!G3149,光放段!$C$4:$C$237,0))</f>
        <v>37022103000</v>
      </c>
      <c r="I3149" s="3" t="str">
        <f t="shared" si="246"/>
        <v>济宁枣庄光缆</v>
      </c>
      <c r="J3149" s="3" t="str">
        <f>INDEX(子缆名称!$B$4:$B$29,纤芯!M3149)</f>
        <v>A缆</v>
      </c>
      <c r="K3149" s="3">
        <v>2</v>
      </c>
      <c r="L3149" s="3">
        <f t="shared" si="247"/>
        <v>2</v>
      </c>
      <c r="M3149" s="3">
        <f t="shared" si="248"/>
        <v>1</v>
      </c>
      <c r="N3149" s="3" t="s">
        <v>77</v>
      </c>
      <c r="O3149" s="3">
        <f>COUNTIF([1]局站!$D$4:$D$172,"="&amp;N3149)</f>
        <v>1</v>
      </c>
      <c r="P3149" s="3">
        <v>0</v>
      </c>
      <c r="Q3149" s="3">
        <v>0</v>
      </c>
      <c r="R3149" s="3">
        <v>0</v>
      </c>
      <c r="S3149" s="3" t="s">
        <v>78</v>
      </c>
      <c r="T3149" s="3">
        <f>COUNTIF([1]局站!$D$4:$D$172,"="&amp;S3149)</f>
        <v>1</v>
      </c>
      <c r="U3149" s="3">
        <v>0</v>
      </c>
      <c r="V3149" s="3">
        <v>0</v>
      </c>
      <c r="W3149" s="3">
        <v>0</v>
      </c>
      <c r="X3149" s="3" t="s">
        <v>1215</v>
      </c>
      <c r="Y3149" s="3" t="s">
        <v>880</v>
      </c>
      <c r="Z3149" s="3" t="str">
        <f>INDEX(业务类型!$C$4:$C$8,MATCH(纤芯!Y3149,业务类型!$B$4:$B$8,0))</f>
        <v>IDLE</v>
      </c>
      <c r="AA3149" s="3"/>
    </row>
    <row r="3150" spans="1:27" ht="16.5" x14ac:dyDescent="0.2">
      <c r="A3150" s="3">
        <v>3147</v>
      </c>
      <c r="B3150" s="3">
        <f t="shared" si="244"/>
        <v>37022103003</v>
      </c>
      <c r="C3150" s="3" t="s">
        <v>1166</v>
      </c>
      <c r="D3150" s="3" t="s">
        <v>222</v>
      </c>
      <c r="E3150" s="3" t="str">
        <f>INDEX(光放段!$G$4:$G$237,MATCH(纤芯!G3150,光放段!$C$4:$C$237,0))</f>
        <v>山东二干|济宁枣庄光缆:济宁红星东路-枣庄振兴路</v>
      </c>
      <c r="F3150" s="3">
        <f>INDEX(光放段!$I$4:$I$237,MATCH(纤芯!H3150,光放段!$B$4:$B$237,0))</f>
        <v>37022100000</v>
      </c>
      <c r="G3150" s="3" t="str">
        <f t="shared" si="245"/>
        <v>山东二干|济宁枣庄光缆:滕州51中心局-薛城441局</v>
      </c>
      <c r="H3150" s="3">
        <f>INDEX(光放段!$B$4:$B$237,MATCH(纤芯!G3150,光放段!$C$4:$C$237,0))</f>
        <v>37022103000</v>
      </c>
      <c r="I3150" s="3" t="str">
        <f t="shared" si="246"/>
        <v>济宁枣庄光缆</v>
      </c>
      <c r="J3150" s="3" t="str">
        <f>INDEX(子缆名称!$B$4:$B$29,纤芯!M3150)</f>
        <v>A缆</v>
      </c>
      <c r="K3150" s="3">
        <v>3</v>
      </c>
      <c r="L3150" s="3">
        <f t="shared" si="247"/>
        <v>3</v>
      </c>
      <c r="M3150" s="3">
        <f t="shared" si="248"/>
        <v>1</v>
      </c>
      <c r="N3150" s="3" t="s">
        <v>77</v>
      </c>
      <c r="O3150" s="3">
        <f>COUNTIF([1]局站!$D$4:$D$172,"="&amp;N3150)</f>
        <v>1</v>
      </c>
      <c r="P3150" s="3">
        <v>0</v>
      </c>
      <c r="Q3150" s="3">
        <v>0</v>
      </c>
      <c r="R3150" s="3">
        <v>0</v>
      </c>
      <c r="S3150" s="3" t="s">
        <v>78</v>
      </c>
      <c r="T3150" s="3">
        <f>COUNTIF([1]局站!$D$4:$D$172,"="&amp;S3150)</f>
        <v>1</v>
      </c>
      <c r="U3150" s="3">
        <v>0</v>
      </c>
      <c r="V3150" s="3">
        <v>0</v>
      </c>
      <c r="W3150" s="3">
        <v>0</v>
      </c>
      <c r="X3150" s="3" t="s">
        <v>1215</v>
      </c>
      <c r="Y3150" s="3" t="s">
        <v>880</v>
      </c>
      <c r="Z3150" s="3" t="str">
        <f>INDEX(业务类型!$C$4:$C$8,MATCH(纤芯!Y3150,业务类型!$B$4:$B$8,0))</f>
        <v>IDLE</v>
      </c>
      <c r="AA3150" s="3"/>
    </row>
    <row r="3151" spans="1:27" ht="16.5" x14ac:dyDescent="0.2">
      <c r="A3151" s="3">
        <v>3148</v>
      </c>
      <c r="B3151" s="3">
        <f t="shared" si="244"/>
        <v>37022103004</v>
      </c>
      <c r="C3151" s="3" t="s">
        <v>1166</v>
      </c>
      <c r="D3151" s="3" t="s">
        <v>222</v>
      </c>
      <c r="E3151" s="3" t="str">
        <f>INDEX(光放段!$G$4:$G$237,MATCH(纤芯!G3151,光放段!$C$4:$C$237,0))</f>
        <v>山东二干|济宁枣庄光缆:济宁红星东路-枣庄振兴路</v>
      </c>
      <c r="F3151" s="3">
        <f>INDEX(光放段!$I$4:$I$237,MATCH(纤芯!H3151,光放段!$B$4:$B$237,0))</f>
        <v>37022100000</v>
      </c>
      <c r="G3151" s="3" t="str">
        <f t="shared" si="245"/>
        <v>山东二干|济宁枣庄光缆:滕州51中心局-薛城441局</v>
      </c>
      <c r="H3151" s="3">
        <f>INDEX(光放段!$B$4:$B$237,MATCH(纤芯!G3151,光放段!$C$4:$C$237,0))</f>
        <v>37022103000</v>
      </c>
      <c r="I3151" s="3" t="str">
        <f t="shared" si="246"/>
        <v>济宁枣庄光缆</v>
      </c>
      <c r="J3151" s="3" t="str">
        <f>INDEX(子缆名称!$B$4:$B$29,纤芯!M3151)</f>
        <v>A缆</v>
      </c>
      <c r="K3151" s="3">
        <v>4</v>
      </c>
      <c r="L3151" s="3">
        <f t="shared" si="247"/>
        <v>4</v>
      </c>
      <c r="M3151" s="3">
        <f t="shared" si="248"/>
        <v>1</v>
      </c>
      <c r="N3151" s="3" t="s">
        <v>77</v>
      </c>
      <c r="O3151" s="3">
        <f>COUNTIF([1]局站!$D$4:$D$172,"="&amp;N3151)</f>
        <v>1</v>
      </c>
      <c r="P3151" s="3">
        <v>0</v>
      </c>
      <c r="Q3151" s="3">
        <v>0</v>
      </c>
      <c r="R3151" s="3">
        <v>0</v>
      </c>
      <c r="S3151" s="3" t="s">
        <v>78</v>
      </c>
      <c r="T3151" s="3">
        <f>COUNTIF([1]局站!$D$4:$D$172,"="&amp;S3151)</f>
        <v>1</v>
      </c>
      <c r="U3151" s="3">
        <v>0</v>
      </c>
      <c r="V3151" s="3">
        <v>0</v>
      </c>
      <c r="W3151" s="3">
        <v>0</v>
      </c>
      <c r="X3151" s="3" t="s">
        <v>1215</v>
      </c>
      <c r="Y3151" s="3" t="s">
        <v>881</v>
      </c>
      <c r="Z3151" s="3" t="str">
        <f>INDEX(业务类型!$C$4:$C$8,MATCH(纤芯!Y3151,业务类型!$B$4:$B$8,0))</f>
        <v>OTHER</v>
      </c>
      <c r="AA3151" s="3" t="s">
        <v>1016</v>
      </c>
    </row>
    <row r="3152" spans="1:27" ht="16.5" x14ac:dyDescent="0.2">
      <c r="A3152" s="3">
        <v>3149</v>
      </c>
      <c r="B3152" s="3">
        <f t="shared" si="244"/>
        <v>37022103005</v>
      </c>
      <c r="C3152" s="3" t="s">
        <v>1166</v>
      </c>
      <c r="D3152" s="3" t="s">
        <v>222</v>
      </c>
      <c r="E3152" s="3" t="str">
        <f>INDEX(光放段!$G$4:$G$237,MATCH(纤芯!G3152,光放段!$C$4:$C$237,0))</f>
        <v>山东二干|济宁枣庄光缆:济宁红星东路-枣庄振兴路</v>
      </c>
      <c r="F3152" s="3">
        <f>INDEX(光放段!$I$4:$I$237,MATCH(纤芯!H3152,光放段!$B$4:$B$237,0))</f>
        <v>37022100000</v>
      </c>
      <c r="G3152" s="3" t="str">
        <f t="shared" si="245"/>
        <v>山东二干|济宁枣庄光缆:滕州51中心局-薛城441局</v>
      </c>
      <c r="H3152" s="3">
        <f>INDEX(光放段!$B$4:$B$237,MATCH(纤芯!G3152,光放段!$C$4:$C$237,0))</f>
        <v>37022103000</v>
      </c>
      <c r="I3152" s="3" t="str">
        <f t="shared" si="246"/>
        <v>济宁枣庄光缆</v>
      </c>
      <c r="J3152" s="3" t="str">
        <f>INDEX(子缆名称!$B$4:$B$29,纤芯!M3152)</f>
        <v>A缆</v>
      </c>
      <c r="K3152" s="3">
        <v>5</v>
      </c>
      <c r="L3152" s="3">
        <f t="shared" si="247"/>
        <v>5</v>
      </c>
      <c r="M3152" s="3">
        <f t="shared" si="248"/>
        <v>1</v>
      </c>
      <c r="N3152" s="3" t="s">
        <v>77</v>
      </c>
      <c r="O3152" s="3">
        <f>COUNTIF([1]局站!$D$4:$D$172,"="&amp;N3152)</f>
        <v>1</v>
      </c>
      <c r="P3152" s="3">
        <v>0</v>
      </c>
      <c r="Q3152" s="3">
        <v>0</v>
      </c>
      <c r="R3152" s="3">
        <v>0</v>
      </c>
      <c r="S3152" s="3" t="s">
        <v>78</v>
      </c>
      <c r="T3152" s="3">
        <f>COUNTIF([1]局站!$D$4:$D$172,"="&amp;S3152)</f>
        <v>1</v>
      </c>
      <c r="U3152" s="3">
        <v>0</v>
      </c>
      <c r="V3152" s="3">
        <v>0</v>
      </c>
      <c r="W3152" s="3">
        <v>0</v>
      </c>
      <c r="X3152" s="3" t="s">
        <v>1215</v>
      </c>
      <c r="Y3152" s="3" t="s">
        <v>880</v>
      </c>
      <c r="Z3152" s="3" t="str">
        <f>INDEX(业务类型!$C$4:$C$8,MATCH(纤芯!Y3152,业务类型!$B$4:$B$8,0))</f>
        <v>IDLE</v>
      </c>
      <c r="AA3152" s="3"/>
    </row>
    <row r="3153" spans="1:27" ht="16.5" x14ac:dyDescent="0.2">
      <c r="A3153" s="3">
        <v>3150</v>
      </c>
      <c r="B3153" s="3">
        <f t="shared" si="244"/>
        <v>37022103006</v>
      </c>
      <c r="C3153" s="3" t="s">
        <v>1166</v>
      </c>
      <c r="D3153" s="3" t="s">
        <v>222</v>
      </c>
      <c r="E3153" s="3" t="str">
        <f>INDEX(光放段!$G$4:$G$237,MATCH(纤芯!G3153,光放段!$C$4:$C$237,0))</f>
        <v>山东二干|济宁枣庄光缆:济宁红星东路-枣庄振兴路</v>
      </c>
      <c r="F3153" s="3">
        <f>INDEX(光放段!$I$4:$I$237,MATCH(纤芯!H3153,光放段!$B$4:$B$237,0))</f>
        <v>37022100000</v>
      </c>
      <c r="G3153" s="3" t="str">
        <f t="shared" si="245"/>
        <v>山东二干|济宁枣庄光缆:滕州51中心局-薛城441局</v>
      </c>
      <c r="H3153" s="3">
        <f>INDEX(光放段!$B$4:$B$237,MATCH(纤芯!G3153,光放段!$C$4:$C$237,0))</f>
        <v>37022103000</v>
      </c>
      <c r="I3153" s="3" t="str">
        <f t="shared" si="246"/>
        <v>济宁枣庄光缆</v>
      </c>
      <c r="J3153" s="3" t="str">
        <f>INDEX(子缆名称!$B$4:$B$29,纤芯!M3153)</f>
        <v>A缆</v>
      </c>
      <c r="K3153" s="3">
        <v>6</v>
      </c>
      <c r="L3153" s="3">
        <f t="shared" si="247"/>
        <v>6</v>
      </c>
      <c r="M3153" s="3">
        <f t="shared" si="248"/>
        <v>1</v>
      </c>
      <c r="N3153" s="3" t="s">
        <v>77</v>
      </c>
      <c r="O3153" s="3">
        <f>COUNTIF([1]局站!$D$4:$D$172,"="&amp;N3153)</f>
        <v>1</v>
      </c>
      <c r="P3153" s="3">
        <v>0</v>
      </c>
      <c r="Q3153" s="3">
        <v>0</v>
      </c>
      <c r="R3153" s="3">
        <v>0</v>
      </c>
      <c r="S3153" s="3" t="s">
        <v>78</v>
      </c>
      <c r="T3153" s="3">
        <f>COUNTIF([1]局站!$D$4:$D$172,"="&amp;S3153)</f>
        <v>1</v>
      </c>
      <c r="U3153" s="3">
        <v>0</v>
      </c>
      <c r="V3153" s="3">
        <v>0</v>
      </c>
      <c r="W3153" s="3">
        <v>0</v>
      </c>
      <c r="X3153" s="3" t="s">
        <v>1215</v>
      </c>
      <c r="Y3153" s="3" t="s">
        <v>880</v>
      </c>
      <c r="Z3153" s="3" t="str">
        <f>INDEX(业务类型!$C$4:$C$8,MATCH(纤芯!Y3153,业务类型!$B$4:$B$8,0))</f>
        <v>IDLE</v>
      </c>
      <c r="AA3153" s="3"/>
    </row>
    <row r="3154" spans="1:27" ht="16.5" x14ac:dyDescent="0.2">
      <c r="A3154" s="3">
        <v>3151</v>
      </c>
      <c r="B3154" s="3">
        <f t="shared" si="244"/>
        <v>37022103007</v>
      </c>
      <c r="C3154" s="3" t="s">
        <v>1166</v>
      </c>
      <c r="D3154" s="3" t="s">
        <v>222</v>
      </c>
      <c r="E3154" s="3" t="str">
        <f>INDEX(光放段!$G$4:$G$237,MATCH(纤芯!G3154,光放段!$C$4:$C$237,0))</f>
        <v>山东二干|济宁枣庄光缆:济宁红星东路-枣庄振兴路</v>
      </c>
      <c r="F3154" s="3">
        <f>INDEX(光放段!$I$4:$I$237,MATCH(纤芯!H3154,光放段!$B$4:$B$237,0))</f>
        <v>37022100000</v>
      </c>
      <c r="G3154" s="3" t="str">
        <f t="shared" si="245"/>
        <v>山东二干|济宁枣庄光缆:滕州51中心局-薛城441局</v>
      </c>
      <c r="H3154" s="3">
        <f>INDEX(光放段!$B$4:$B$237,MATCH(纤芯!G3154,光放段!$C$4:$C$237,0))</f>
        <v>37022103000</v>
      </c>
      <c r="I3154" s="3" t="str">
        <f t="shared" si="246"/>
        <v>济宁枣庄光缆</v>
      </c>
      <c r="J3154" s="3" t="str">
        <f>INDEX(子缆名称!$B$4:$B$29,纤芯!M3154)</f>
        <v>A缆</v>
      </c>
      <c r="K3154" s="3">
        <v>7</v>
      </c>
      <c r="L3154" s="3">
        <f t="shared" si="247"/>
        <v>7</v>
      </c>
      <c r="M3154" s="3">
        <f t="shared" si="248"/>
        <v>1</v>
      </c>
      <c r="N3154" s="3" t="s">
        <v>77</v>
      </c>
      <c r="O3154" s="3">
        <f>COUNTIF([1]局站!$D$4:$D$172,"="&amp;N3154)</f>
        <v>1</v>
      </c>
      <c r="P3154" s="3">
        <v>0</v>
      </c>
      <c r="Q3154" s="3">
        <v>0</v>
      </c>
      <c r="R3154" s="3">
        <v>0</v>
      </c>
      <c r="S3154" s="3" t="s">
        <v>78</v>
      </c>
      <c r="T3154" s="3">
        <f>COUNTIF([1]局站!$D$4:$D$172,"="&amp;S3154)</f>
        <v>1</v>
      </c>
      <c r="U3154" s="3">
        <v>0</v>
      </c>
      <c r="V3154" s="3">
        <v>0</v>
      </c>
      <c r="W3154" s="3">
        <v>0</v>
      </c>
      <c r="X3154" s="3" t="s">
        <v>1215</v>
      </c>
      <c r="Y3154" s="3" t="s">
        <v>880</v>
      </c>
      <c r="Z3154" s="3" t="str">
        <f>INDEX(业务类型!$C$4:$C$8,MATCH(纤芯!Y3154,业务类型!$B$4:$B$8,0))</f>
        <v>IDLE</v>
      </c>
      <c r="AA3154" s="3"/>
    </row>
    <row r="3155" spans="1:27" ht="16.5" x14ac:dyDescent="0.2">
      <c r="A3155" s="3">
        <v>3152</v>
      </c>
      <c r="B3155" s="3">
        <f t="shared" si="244"/>
        <v>37022103008</v>
      </c>
      <c r="C3155" s="3" t="s">
        <v>1166</v>
      </c>
      <c r="D3155" s="3" t="s">
        <v>222</v>
      </c>
      <c r="E3155" s="3" t="str">
        <f>INDEX(光放段!$G$4:$G$237,MATCH(纤芯!G3155,光放段!$C$4:$C$237,0))</f>
        <v>山东二干|济宁枣庄光缆:济宁红星东路-枣庄振兴路</v>
      </c>
      <c r="F3155" s="3">
        <f>INDEX(光放段!$I$4:$I$237,MATCH(纤芯!H3155,光放段!$B$4:$B$237,0))</f>
        <v>37022100000</v>
      </c>
      <c r="G3155" s="3" t="str">
        <f t="shared" si="245"/>
        <v>山东二干|济宁枣庄光缆:滕州51中心局-薛城441局</v>
      </c>
      <c r="H3155" s="3">
        <f>INDEX(光放段!$B$4:$B$237,MATCH(纤芯!G3155,光放段!$C$4:$C$237,0))</f>
        <v>37022103000</v>
      </c>
      <c r="I3155" s="3" t="str">
        <f t="shared" si="246"/>
        <v>济宁枣庄光缆</v>
      </c>
      <c r="J3155" s="3" t="str">
        <f>INDEX(子缆名称!$B$4:$B$29,纤芯!M3155)</f>
        <v>A缆</v>
      </c>
      <c r="K3155" s="3">
        <v>8</v>
      </c>
      <c r="L3155" s="3">
        <f t="shared" si="247"/>
        <v>8</v>
      </c>
      <c r="M3155" s="3">
        <f t="shared" si="248"/>
        <v>1</v>
      </c>
      <c r="N3155" s="3" t="s">
        <v>77</v>
      </c>
      <c r="O3155" s="3">
        <f>COUNTIF([1]局站!$D$4:$D$172,"="&amp;N3155)</f>
        <v>1</v>
      </c>
      <c r="P3155" s="3">
        <v>0</v>
      </c>
      <c r="Q3155" s="3">
        <v>0</v>
      </c>
      <c r="R3155" s="3">
        <v>0</v>
      </c>
      <c r="S3155" s="3" t="s">
        <v>78</v>
      </c>
      <c r="T3155" s="3">
        <f>COUNTIF([1]局站!$D$4:$D$172,"="&amp;S3155)</f>
        <v>1</v>
      </c>
      <c r="U3155" s="3">
        <v>0</v>
      </c>
      <c r="V3155" s="3">
        <v>0</v>
      </c>
      <c r="W3155" s="3">
        <v>0</v>
      </c>
      <c r="X3155" s="3" t="s">
        <v>1215</v>
      </c>
      <c r="Y3155" s="3" t="s">
        <v>880</v>
      </c>
      <c r="Z3155" s="3" t="str">
        <f>INDEX(业务类型!$C$4:$C$8,MATCH(纤芯!Y3155,业务类型!$B$4:$B$8,0))</f>
        <v>IDLE</v>
      </c>
      <c r="AA3155" s="3"/>
    </row>
    <row r="3156" spans="1:27" ht="16.5" x14ac:dyDescent="0.2">
      <c r="A3156" s="3">
        <v>3153</v>
      </c>
      <c r="B3156" s="3">
        <f t="shared" si="244"/>
        <v>37022103009</v>
      </c>
      <c r="C3156" s="3" t="s">
        <v>1166</v>
      </c>
      <c r="D3156" s="3" t="s">
        <v>222</v>
      </c>
      <c r="E3156" s="3" t="str">
        <f>INDEX(光放段!$G$4:$G$237,MATCH(纤芯!G3156,光放段!$C$4:$C$237,0))</f>
        <v>山东二干|济宁枣庄光缆:济宁红星东路-枣庄振兴路</v>
      </c>
      <c r="F3156" s="3">
        <f>INDEX(光放段!$I$4:$I$237,MATCH(纤芯!H3156,光放段!$B$4:$B$237,0))</f>
        <v>37022100000</v>
      </c>
      <c r="G3156" s="3" t="str">
        <f t="shared" si="245"/>
        <v>山东二干|济宁枣庄光缆:滕州51中心局-薛城441局</v>
      </c>
      <c r="H3156" s="3">
        <f>INDEX(光放段!$B$4:$B$237,MATCH(纤芯!G3156,光放段!$C$4:$C$237,0))</f>
        <v>37022103000</v>
      </c>
      <c r="I3156" s="3" t="str">
        <f t="shared" si="246"/>
        <v>济宁枣庄光缆</v>
      </c>
      <c r="J3156" s="3" t="str">
        <f>INDEX(子缆名称!$B$4:$B$29,纤芯!M3156)</f>
        <v>A缆</v>
      </c>
      <c r="K3156" s="3">
        <v>9</v>
      </c>
      <c r="L3156" s="3">
        <f t="shared" si="247"/>
        <v>9</v>
      </c>
      <c r="M3156" s="3">
        <f t="shared" si="248"/>
        <v>1</v>
      </c>
      <c r="N3156" s="3" t="s">
        <v>77</v>
      </c>
      <c r="O3156" s="3">
        <f>COUNTIF([1]局站!$D$4:$D$172,"="&amp;N3156)</f>
        <v>1</v>
      </c>
      <c r="P3156" s="3">
        <v>0</v>
      </c>
      <c r="Q3156" s="3">
        <v>0</v>
      </c>
      <c r="R3156" s="3">
        <v>0</v>
      </c>
      <c r="S3156" s="3" t="s">
        <v>78</v>
      </c>
      <c r="T3156" s="3">
        <f>COUNTIF([1]局站!$D$4:$D$172,"="&amp;S3156)</f>
        <v>1</v>
      </c>
      <c r="U3156" s="3">
        <v>0</v>
      </c>
      <c r="V3156" s="3">
        <v>0</v>
      </c>
      <c r="W3156" s="3">
        <v>0</v>
      </c>
      <c r="X3156" s="3" t="s">
        <v>1215</v>
      </c>
      <c r="Y3156" s="3" t="s">
        <v>854</v>
      </c>
      <c r="Z3156" s="3" t="str">
        <f>INDEX(业务类型!$C$4:$C$8,MATCH(纤芯!Y3156,业务类型!$B$4:$B$8,0))</f>
        <v>LOCAL</v>
      </c>
      <c r="AA3156" s="3" t="s">
        <v>1017</v>
      </c>
    </row>
    <row r="3157" spans="1:27" ht="16.5" x14ac:dyDescent="0.2">
      <c r="A3157" s="3">
        <v>3154</v>
      </c>
      <c r="B3157" s="3">
        <f t="shared" ref="B3157:B3220" si="249">H3157+K3157</f>
        <v>37022103010</v>
      </c>
      <c r="C3157" s="3" t="s">
        <v>1166</v>
      </c>
      <c r="D3157" s="3" t="s">
        <v>222</v>
      </c>
      <c r="E3157" s="3" t="str">
        <f>INDEX(光放段!$G$4:$G$237,MATCH(纤芯!G3157,光放段!$C$4:$C$237,0))</f>
        <v>山东二干|济宁枣庄光缆:济宁红星东路-枣庄振兴路</v>
      </c>
      <c r="F3157" s="3">
        <f>INDEX(光放段!$I$4:$I$237,MATCH(纤芯!H3157,光放段!$B$4:$B$237,0))</f>
        <v>37022100000</v>
      </c>
      <c r="G3157" s="3" t="str">
        <f t="shared" si="245"/>
        <v>山东二干|济宁枣庄光缆:滕州51中心局-薛城441局</v>
      </c>
      <c r="H3157" s="3">
        <f>INDEX(光放段!$B$4:$B$237,MATCH(纤芯!G3157,光放段!$C$4:$C$237,0))</f>
        <v>37022103000</v>
      </c>
      <c r="I3157" s="3" t="str">
        <f t="shared" si="246"/>
        <v>济宁枣庄光缆</v>
      </c>
      <c r="J3157" s="3" t="str">
        <f>INDEX(子缆名称!$B$4:$B$29,纤芯!M3157)</f>
        <v>A缆</v>
      </c>
      <c r="K3157" s="3">
        <v>10</v>
      </c>
      <c r="L3157" s="3">
        <f t="shared" si="247"/>
        <v>10</v>
      </c>
      <c r="M3157" s="3">
        <f t="shared" si="248"/>
        <v>1</v>
      </c>
      <c r="N3157" s="3" t="s">
        <v>77</v>
      </c>
      <c r="O3157" s="3">
        <f>COUNTIF([1]局站!$D$4:$D$172,"="&amp;N3157)</f>
        <v>1</v>
      </c>
      <c r="P3157" s="3">
        <v>0</v>
      </c>
      <c r="Q3157" s="3">
        <v>0</v>
      </c>
      <c r="R3157" s="3">
        <v>0</v>
      </c>
      <c r="S3157" s="3" t="s">
        <v>78</v>
      </c>
      <c r="T3157" s="3">
        <f>COUNTIF([1]局站!$D$4:$D$172,"="&amp;S3157)</f>
        <v>1</v>
      </c>
      <c r="U3157" s="3">
        <v>0</v>
      </c>
      <c r="V3157" s="3">
        <v>0</v>
      </c>
      <c r="W3157" s="3">
        <v>0</v>
      </c>
      <c r="X3157" s="3" t="s">
        <v>1215</v>
      </c>
      <c r="Y3157" s="3" t="s">
        <v>854</v>
      </c>
      <c r="Z3157" s="3" t="str">
        <f>INDEX(业务类型!$C$4:$C$8,MATCH(纤芯!Y3157,业务类型!$B$4:$B$8,0))</f>
        <v>LOCAL</v>
      </c>
      <c r="AA3157" s="3" t="s">
        <v>1017</v>
      </c>
    </row>
    <row r="3158" spans="1:27" ht="16.5" x14ac:dyDescent="0.2">
      <c r="A3158" s="3">
        <v>3155</v>
      </c>
      <c r="B3158" s="3">
        <f t="shared" si="249"/>
        <v>37022103011</v>
      </c>
      <c r="C3158" s="3" t="s">
        <v>1166</v>
      </c>
      <c r="D3158" s="3" t="s">
        <v>222</v>
      </c>
      <c r="E3158" s="3" t="str">
        <f>INDEX(光放段!$G$4:$G$237,MATCH(纤芯!G3158,光放段!$C$4:$C$237,0))</f>
        <v>山东二干|济宁枣庄光缆:济宁红星东路-枣庄振兴路</v>
      </c>
      <c r="F3158" s="3">
        <f>INDEX(光放段!$I$4:$I$237,MATCH(纤芯!H3158,光放段!$B$4:$B$237,0))</f>
        <v>37022100000</v>
      </c>
      <c r="G3158" s="3" t="str">
        <f t="shared" si="245"/>
        <v>山东二干|济宁枣庄光缆:滕州51中心局-薛城441局</v>
      </c>
      <c r="H3158" s="3">
        <f>INDEX(光放段!$B$4:$B$237,MATCH(纤芯!G3158,光放段!$C$4:$C$237,0))</f>
        <v>37022103000</v>
      </c>
      <c r="I3158" s="3" t="str">
        <f t="shared" si="246"/>
        <v>济宁枣庄光缆</v>
      </c>
      <c r="J3158" s="3" t="str">
        <f>INDEX(子缆名称!$B$4:$B$29,纤芯!M3158)</f>
        <v>A缆</v>
      </c>
      <c r="K3158" s="3">
        <v>11</v>
      </c>
      <c r="L3158" s="3">
        <f t="shared" si="247"/>
        <v>11</v>
      </c>
      <c r="M3158" s="3">
        <f t="shared" si="248"/>
        <v>1</v>
      </c>
      <c r="N3158" s="3" t="s">
        <v>77</v>
      </c>
      <c r="O3158" s="3">
        <f>COUNTIF([1]局站!$D$4:$D$172,"="&amp;N3158)</f>
        <v>1</v>
      </c>
      <c r="P3158" s="3">
        <v>0</v>
      </c>
      <c r="Q3158" s="3">
        <v>0</v>
      </c>
      <c r="R3158" s="3">
        <v>0</v>
      </c>
      <c r="S3158" s="3" t="s">
        <v>78</v>
      </c>
      <c r="T3158" s="3">
        <f>COUNTIF([1]局站!$D$4:$D$172,"="&amp;S3158)</f>
        <v>1</v>
      </c>
      <c r="U3158" s="3">
        <v>0</v>
      </c>
      <c r="V3158" s="3">
        <v>0</v>
      </c>
      <c r="W3158" s="3">
        <v>0</v>
      </c>
      <c r="X3158" s="3" t="s">
        <v>1215</v>
      </c>
      <c r="Y3158" s="3" t="s">
        <v>852</v>
      </c>
      <c r="Z3158" s="3" t="str">
        <f>INDEX(业务类型!$C$4:$C$8,MATCH(纤芯!Y3158,业务类型!$B$4:$B$8,0))</f>
        <v>TWO</v>
      </c>
      <c r="AA3158" s="3" t="s">
        <v>891</v>
      </c>
    </row>
    <row r="3159" spans="1:27" ht="16.5" x14ac:dyDescent="0.2">
      <c r="A3159" s="3">
        <v>3156</v>
      </c>
      <c r="B3159" s="3">
        <f t="shared" si="249"/>
        <v>37022103012</v>
      </c>
      <c r="C3159" s="3" t="s">
        <v>1166</v>
      </c>
      <c r="D3159" s="3" t="s">
        <v>222</v>
      </c>
      <c r="E3159" s="3" t="str">
        <f>INDEX(光放段!$G$4:$G$237,MATCH(纤芯!G3159,光放段!$C$4:$C$237,0))</f>
        <v>山东二干|济宁枣庄光缆:济宁红星东路-枣庄振兴路</v>
      </c>
      <c r="F3159" s="3">
        <f>INDEX(光放段!$I$4:$I$237,MATCH(纤芯!H3159,光放段!$B$4:$B$237,0))</f>
        <v>37022100000</v>
      </c>
      <c r="G3159" s="3" t="str">
        <f t="shared" si="245"/>
        <v>山东二干|济宁枣庄光缆:滕州51中心局-薛城441局</v>
      </c>
      <c r="H3159" s="3">
        <f>INDEX(光放段!$B$4:$B$237,MATCH(纤芯!G3159,光放段!$C$4:$C$237,0))</f>
        <v>37022103000</v>
      </c>
      <c r="I3159" s="3" t="str">
        <f t="shared" si="246"/>
        <v>济宁枣庄光缆</v>
      </c>
      <c r="J3159" s="3" t="str">
        <f>INDEX(子缆名称!$B$4:$B$29,纤芯!M3159)</f>
        <v>A缆</v>
      </c>
      <c r="K3159" s="3">
        <v>12</v>
      </c>
      <c r="L3159" s="3">
        <f t="shared" si="247"/>
        <v>12</v>
      </c>
      <c r="M3159" s="3">
        <f t="shared" si="248"/>
        <v>1</v>
      </c>
      <c r="N3159" s="3" t="s">
        <v>77</v>
      </c>
      <c r="O3159" s="3">
        <f>COUNTIF([1]局站!$D$4:$D$172,"="&amp;N3159)</f>
        <v>1</v>
      </c>
      <c r="P3159" s="3">
        <v>0</v>
      </c>
      <c r="Q3159" s="3">
        <v>0</v>
      </c>
      <c r="R3159" s="3">
        <v>0</v>
      </c>
      <c r="S3159" s="3" t="s">
        <v>78</v>
      </c>
      <c r="T3159" s="3">
        <f>COUNTIF([1]局站!$D$4:$D$172,"="&amp;S3159)</f>
        <v>1</v>
      </c>
      <c r="U3159" s="3">
        <v>0</v>
      </c>
      <c r="V3159" s="3">
        <v>0</v>
      </c>
      <c r="W3159" s="3">
        <v>0</v>
      </c>
      <c r="X3159" s="3" t="s">
        <v>1215</v>
      </c>
      <c r="Y3159" s="3" t="s">
        <v>852</v>
      </c>
      <c r="Z3159" s="3" t="str">
        <f>INDEX(业务类型!$C$4:$C$8,MATCH(纤芯!Y3159,业务类型!$B$4:$B$8,0))</f>
        <v>TWO</v>
      </c>
      <c r="AA3159" s="3" t="s">
        <v>891</v>
      </c>
    </row>
    <row r="3160" spans="1:27" ht="16.5" x14ac:dyDescent="0.2">
      <c r="A3160" s="3">
        <v>3157</v>
      </c>
      <c r="B3160" s="3">
        <f t="shared" si="249"/>
        <v>37022103013</v>
      </c>
      <c r="C3160" s="3" t="s">
        <v>1166</v>
      </c>
      <c r="D3160" s="3" t="s">
        <v>222</v>
      </c>
      <c r="E3160" s="3" t="str">
        <f>INDEX(光放段!$G$4:$G$237,MATCH(纤芯!G3160,光放段!$C$4:$C$237,0))</f>
        <v>山东二干|济宁枣庄光缆:济宁红星东路-枣庄振兴路</v>
      </c>
      <c r="F3160" s="3">
        <f>INDEX(光放段!$I$4:$I$237,MATCH(纤芯!H3160,光放段!$B$4:$B$237,0))</f>
        <v>37022100000</v>
      </c>
      <c r="G3160" s="3" t="str">
        <f t="shared" si="245"/>
        <v>山东二干|济宁枣庄光缆:滕州51中心局-薛城441局</v>
      </c>
      <c r="H3160" s="3">
        <f>INDEX(光放段!$B$4:$B$237,MATCH(纤芯!G3160,光放段!$C$4:$C$237,0))</f>
        <v>37022103000</v>
      </c>
      <c r="I3160" s="3" t="str">
        <f t="shared" si="246"/>
        <v>济宁枣庄光缆</v>
      </c>
      <c r="J3160" s="3" t="str">
        <f>INDEX(子缆名称!$B$4:$B$29,纤芯!M3160)</f>
        <v>B缆</v>
      </c>
      <c r="K3160" s="3">
        <v>13</v>
      </c>
      <c r="L3160" s="3">
        <f t="shared" si="247"/>
        <v>1</v>
      </c>
      <c r="M3160" s="3">
        <f t="shared" si="248"/>
        <v>2</v>
      </c>
      <c r="N3160" s="3" t="s">
        <v>77</v>
      </c>
      <c r="O3160" s="3">
        <f>COUNTIF([1]局站!$D$4:$D$172,"="&amp;N3160)</f>
        <v>1</v>
      </c>
      <c r="P3160" s="3">
        <v>0</v>
      </c>
      <c r="Q3160" s="3">
        <v>0</v>
      </c>
      <c r="R3160" s="3">
        <v>0</v>
      </c>
      <c r="S3160" s="3" t="s">
        <v>78</v>
      </c>
      <c r="T3160" s="3">
        <f>COUNTIF([1]局站!$D$4:$D$172,"="&amp;S3160)</f>
        <v>1</v>
      </c>
      <c r="U3160" s="3">
        <v>0</v>
      </c>
      <c r="V3160" s="3">
        <v>0</v>
      </c>
      <c r="W3160" s="3">
        <v>0</v>
      </c>
      <c r="X3160" s="3" t="s">
        <v>1215</v>
      </c>
      <c r="Y3160" s="3" t="s">
        <v>854</v>
      </c>
      <c r="Z3160" s="3" t="str">
        <f>INDEX(业务类型!$C$4:$C$8,MATCH(纤芯!Y3160,业务类型!$B$4:$B$8,0))</f>
        <v>LOCAL</v>
      </c>
      <c r="AA3160" s="3" t="s">
        <v>1018</v>
      </c>
    </row>
    <row r="3161" spans="1:27" ht="16.5" x14ac:dyDescent="0.2">
      <c r="A3161" s="3">
        <v>3158</v>
      </c>
      <c r="B3161" s="3">
        <f t="shared" si="249"/>
        <v>37022103014</v>
      </c>
      <c r="C3161" s="3" t="s">
        <v>1166</v>
      </c>
      <c r="D3161" s="3" t="s">
        <v>222</v>
      </c>
      <c r="E3161" s="3" t="str">
        <f>INDEX(光放段!$G$4:$G$237,MATCH(纤芯!G3161,光放段!$C$4:$C$237,0))</f>
        <v>山东二干|济宁枣庄光缆:济宁红星东路-枣庄振兴路</v>
      </c>
      <c r="F3161" s="3">
        <f>INDEX(光放段!$I$4:$I$237,MATCH(纤芯!H3161,光放段!$B$4:$B$237,0))</f>
        <v>37022100000</v>
      </c>
      <c r="G3161" s="3" t="str">
        <f t="shared" si="245"/>
        <v>山东二干|济宁枣庄光缆:滕州51中心局-薛城441局</v>
      </c>
      <c r="H3161" s="3">
        <f>INDEX(光放段!$B$4:$B$237,MATCH(纤芯!G3161,光放段!$C$4:$C$237,0))</f>
        <v>37022103000</v>
      </c>
      <c r="I3161" s="3" t="str">
        <f t="shared" si="246"/>
        <v>济宁枣庄光缆</v>
      </c>
      <c r="J3161" s="3" t="str">
        <f>INDEX(子缆名称!$B$4:$B$29,纤芯!M3161)</f>
        <v>B缆</v>
      </c>
      <c r="K3161" s="3">
        <v>14</v>
      </c>
      <c r="L3161" s="3">
        <f t="shared" si="247"/>
        <v>2</v>
      </c>
      <c r="M3161" s="3">
        <f t="shared" si="248"/>
        <v>2</v>
      </c>
      <c r="N3161" s="3" t="s">
        <v>77</v>
      </c>
      <c r="O3161" s="3">
        <f>COUNTIF([1]局站!$D$4:$D$172,"="&amp;N3161)</f>
        <v>1</v>
      </c>
      <c r="P3161" s="3">
        <v>0</v>
      </c>
      <c r="Q3161" s="3">
        <v>0</v>
      </c>
      <c r="R3161" s="3">
        <v>0</v>
      </c>
      <c r="S3161" s="3" t="s">
        <v>78</v>
      </c>
      <c r="T3161" s="3">
        <f>COUNTIF([1]局站!$D$4:$D$172,"="&amp;S3161)</f>
        <v>1</v>
      </c>
      <c r="U3161" s="3">
        <v>0</v>
      </c>
      <c r="V3161" s="3">
        <v>0</v>
      </c>
      <c r="W3161" s="3">
        <v>0</v>
      </c>
      <c r="X3161" s="3" t="s">
        <v>1215</v>
      </c>
      <c r="Y3161" s="3" t="s">
        <v>854</v>
      </c>
      <c r="Z3161" s="3" t="str">
        <f>INDEX(业务类型!$C$4:$C$8,MATCH(纤芯!Y3161,业务类型!$B$4:$B$8,0))</f>
        <v>LOCAL</v>
      </c>
      <c r="AA3161" s="3" t="s">
        <v>1018</v>
      </c>
    </row>
    <row r="3162" spans="1:27" ht="16.5" x14ac:dyDescent="0.2">
      <c r="A3162" s="3">
        <v>3159</v>
      </c>
      <c r="B3162" s="3">
        <f t="shared" si="249"/>
        <v>37022103015</v>
      </c>
      <c r="C3162" s="3" t="s">
        <v>1166</v>
      </c>
      <c r="D3162" s="3" t="s">
        <v>222</v>
      </c>
      <c r="E3162" s="3" t="str">
        <f>INDEX(光放段!$G$4:$G$237,MATCH(纤芯!G3162,光放段!$C$4:$C$237,0))</f>
        <v>山东二干|济宁枣庄光缆:济宁红星东路-枣庄振兴路</v>
      </c>
      <c r="F3162" s="3">
        <f>INDEX(光放段!$I$4:$I$237,MATCH(纤芯!H3162,光放段!$B$4:$B$237,0))</f>
        <v>37022100000</v>
      </c>
      <c r="G3162" s="3" t="str">
        <f t="shared" si="245"/>
        <v>山东二干|济宁枣庄光缆:滕州51中心局-薛城441局</v>
      </c>
      <c r="H3162" s="3">
        <f>INDEX(光放段!$B$4:$B$237,MATCH(纤芯!G3162,光放段!$C$4:$C$237,0))</f>
        <v>37022103000</v>
      </c>
      <c r="I3162" s="3" t="str">
        <f t="shared" si="246"/>
        <v>济宁枣庄光缆</v>
      </c>
      <c r="J3162" s="3" t="str">
        <f>INDEX(子缆名称!$B$4:$B$29,纤芯!M3162)</f>
        <v>B缆</v>
      </c>
      <c r="K3162" s="3">
        <v>15</v>
      </c>
      <c r="L3162" s="3">
        <f t="shared" si="247"/>
        <v>3</v>
      </c>
      <c r="M3162" s="3">
        <f t="shared" si="248"/>
        <v>2</v>
      </c>
      <c r="N3162" s="3" t="s">
        <v>77</v>
      </c>
      <c r="O3162" s="3">
        <f>COUNTIF([1]局站!$D$4:$D$172,"="&amp;N3162)</f>
        <v>1</v>
      </c>
      <c r="P3162" s="3">
        <v>0</v>
      </c>
      <c r="Q3162" s="3">
        <v>0</v>
      </c>
      <c r="R3162" s="3">
        <v>0</v>
      </c>
      <c r="S3162" s="3" t="s">
        <v>78</v>
      </c>
      <c r="T3162" s="3">
        <f>COUNTIF([1]局站!$D$4:$D$172,"="&amp;S3162)</f>
        <v>1</v>
      </c>
      <c r="U3162" s="3">
        <v>0</v>
      </c>
      <c r="V3162" s="3">
        <v>0</v>
      </c>
      <c r="W3162" s="3">
        <v>0</v>
      </c>
      <c r="X3162" s="3" t="s">
        <v>1215</v>
      </c>
      <c r="Y3162" s="3" t="s">
        <v>854</v>
      </c>
      <c r="Z3162" s="3" t="str">
        <f>INDEX(业务类型!$C$4:$C$8,MATCH(纤芯!Y3162,业务类型!$B$4:$B$8,0))</f>
        <v>LOCAL</v>
      </c>
      <c r="AA3162" s="3" t="s">
        <v>1019</v>
      </c>
    </row>
    <row r="3163" spans="1:27" ht="16.5" x14ac:dyDescent="0.2">
      <c r="A3163" s="3">
        <v>3160</v>
      </c>
      <c r="B3163" s="3">
        <f t="shared" si="249"/>
        <v>37022103016</v>
      </c>
      <c r="C3163" s="3" t="s">
        <v>1166</v>
      </c>
      <c r="D3163" s="3" t="s">
        <v>222</v>
      </c>
      <c r="E3163" s="3" t="str">
        <f>INDEX(光放段!$G$4:$G$237,MATCH(纤芯!G3163,光放段!$C$4:$C$237,0))</f>
        <v>山东二干|济宁枣庄光缆:济宁红星东路-枣庄振兴路</v>
      </c>
      <c r="F3163" s="3">
        <f>INDEX(光放段!$I$4:$I$237,MATCH(纤芯!H3163,光放段!$B$4:$B$237,0))</f>
        <v>37022100000</v>
      </c>
      <c r="G3163" s="3" t="str">
        <f t="shared" si="245"/>
        <v>山东二干|济宁枣庄光缆:滕州51中心局-薛城441局</v>
      </c>
      <c r="H3163" s="3">
        <f>INDEX(光放段!$B$4:$B$237,MATCH(纤芯!G3163,光放段!$C$4:$C$237,0))</f>
        <v>37022103000</v>
      </c>
      <c r="I3163" s="3" t="str">
        <f t="shared" si="246"/>
        <v>济宁枣庄光缆</v>
      </c>
      <c r="J3163" s="3" t="str">
        <f>INDEX(子缆名称!$B$4:$B$29,纤芯!M3163)</f>
        <v>B缆</v>
      </c>
      <c r="K3163" s="3">
        <v>16</v>
      </c>
      <c r="L3163" s="3">
        <f t="shared" si="247"/>
        <v>4</v>
      </c>
      <c r="M3163" s="3">
        <f t="shared" si="248"/>
        <v>2</v>
      </c>
      <c r="N3163" s="3" t="s">
        <v>77</v>
      </c>
      <c r="O3163" s="3">
        <f>COUNTIF([1]局站!$D$4:$D$172,"="&amp;N3163)</f>
        <v>1</v>
      </c>
      <c r="P3163" s="3">
        <v>0</v>
      </c>
      <c r="Q3163" s="3">
        <v>0</v>
      </c>
      <c r="R3163" s="3">
        <v>0</v>
      </c>
      <c r="S3163" s="3" t="s">
        <v>78</v>
      </c>
      <c r="T3163" s="3">
        <f>COUNTIF([1]局站!$D$4:$D$172,"="&amp;S3163)</f>
        <v>1</v>
      </c>
      <c r="U3163" s="3">
        <v>0</v>
      </c>
      <c r="V3163" s="3">
        <v>0</v>
      </c>
      <c r="W3163" s="3">
        <v>0</v>
      </c>
      <c r="X3163" s="3" t="s">
        <v>1215</v>
      </c>
      <c r="Y3163" s="3" t="s">
        <v>854</v>
      </c>
      <c r="Z3163" s="3" t="str">
        <f>INDEX(业务类型!$C$4:$C$8,MATCH(纤芯!Y3163,业务类型!$B$4:$B$8,0))</f>
        <v>LOCAL</v>
      </c>
      <c r="AA3163" s="3" t="s">
        <v>1019</v>
      </c>
    </row>
    <row r="3164" spans="1:27" ht="16.5" x14ac:dyDescent="0.2">
      <c r="A3164" s="3">
        <v>3161</v>
      </c>
      <c r="B3164" s="3">
        <f t="shared" si="249"/>
        <v>37022103017</v>
      </c>
      <c r="C3164" s="3" t="s">
        <v>1166</v>
      </c>
      <c r="D3164" s="3" t="s">
        <v>222</v>
      </c>
      <c r="E3164" s="3" t="str">
        <f>INDEX(光放段!$G$4:$G$237,MATCH(纤芯!G3164,光放段!$C$4:$C$237,0))</f>
        <v>山东二干|济宁枣庄光缆:济宁红星东路-枣庄振兴路</v>
      </c>
      <c r="F3164" s="3">
        <f>INDEX(光放段!$I$4:$I$237,MATCH(纤芯!H3164,光放段!$B$4:$B$237,0))</f>
        <v>37022100000</v>
      </c>
      <c r="G3164" s="3" t="str">
        <f t="shared" si="245"/>
        <v>山东二干|济宁枣庄光缆:滕州51中心局-薛城441局</v>
      </c>
      <c r="H3164" s="3">
        <f>INDEX(光放段!$B$4:$B$237,MATCH(纤芯!G3164,光放段!$C$4:$C$237,0))</f>
        <v>37022103000</v>
      </c>
      <c r="I3164" s="3" t="str">
        <f t="shared" si="246"/>
        <v>济宁枣庄光缆</v>
      </c>
      <c r="J3164" s="3" t="str">
        <f>INDEX(子缆名称!$B$4:$B$29,纤芯!M3164)</f>
        <v>B缆</v>
      </c>
      <c r="K3164" s="3">
        <v>17</v>
      </c>
      <c r="L3164" s="3">
        <f t="shared" si="247"/>
        <v>5</v>
      </c>
      <c r="M3164" s="3">
        <f t="shared" si="248"/>
        <v>2</v>
      </c>
      <c r="N3164" s="3" t="s">
        <v>77</v>
      </c>
      <c r="O3164" s="3">
        <f>COUNTIF([1]局站!$D$4:$D$172,"="&amp;N3164)</f>
        <v>1</v>
      </c>
      <c r="P3164" s="3">
        <v>0</v>
      </c>
      <c r="Q3164" s="3">
        <v>0</v>
      </c>
      <c r="R3164" s="3">
        <v>0</v>
      </c>
      <c r="S3164" s="3" t="s">
        <v>78</v>
      </c>
      <c r="T3164" s="3">
        <f>COUNTIF([1]局站!$D$4:$D$172,"="&amp;S3164)</f>
        <v>1</v>
      </c>
      <c r="U3164" s="3">
        <v>0</v>
      </c>
      <c r="V3164" s="3">
        <v>0</v>
      </c>
      <c r="W3164" s="3">
        <v>0</v>
      </c>
      <c r="X3164" s="3" t="s">
        <v>1215</v>
      </c>
      <c r="Y3164" s="3" t="s">
        <v>854</v>
      </c>
      <c r="Z3164" s="3" t="str">
        <f>INDEX(业务类型!$C$4:$C$8,MATCH(纤芯!Y3164,业务类型!$B$4:$B$8,0))</f>
        <v>LOCAL</v>
      </c>
      <c r="AA3164" s="3" t="s">
        <v>1020</v>
      </c>
    </row>
    <row r="3165" spans="1:27" ht="16.5" x14ac:dyDescent="0.2">
      <c r="A3165" s="3">
        <v>3162</v>
      </c>
      <c r="B3165" s="3">
        <f t="shared" si="249"/>
        <v>37022103018</v>
      </c>
      <c r="C3165" s="3" t="s">
        <v>1166</v>
      </c>
      <c r="D3165" s="3" t="s">
        <v>222</v>
      </c>
      <c r="E3165" s="3" t="str">
        <f>INDEX(光放段!$G$4:$G$237,MATCH(纤芯!G3165,光放段!$C$4:$C$237,0))</f>
        <v>山东二干|济宁枣庄光缆:济宁红星东路-枣庄振兴路</v>
      </c>
      <c r="F3165" s="3">
        <f>INDEX(光放段!$I$4:$I$237,MATCH(纤芯!H3165,光放段!$B$4:$B$237,0))</f>
        <v>37022100000</v>
      </c>
      <c r="G3165" s="3" t="str">
        <f t="shared" si="245"/>
        <v>山东二干|济宁枣庄光缆:滕州51中心局-薛城441局</v>
      </c>
      <c r="H3165" s="3">
        <f>INDEX(光放段!$B$4:$B$237,MATCH(纤芯!G3165,光放段!$C$4:$C$237,0))</f>
        <v>37022103000</v>
      </c>
      <c r="I3165" s="3" t="str">
        <f t="shared" si="246"/>
        <v>济宁枣庄光缆</v>
      </c>
      <c r="J3165" s="3" t="str">
        <f>INDEX(子缆名称!$B$4:$B$29,纤芯!M3165)</f>
        <v>B缆</v>
      </c>
      <c r="K3165" s="3">
        <v>18</v>
      </c>
      <c r="L3165" s="3">
        <f t="shared" si="247"/>
        <v>6</v>
      </c>
      <c r="M3165" s="3">
        <f t="shared" si="248"/>
        <v>2</v>
      </c>
      <c r="N3165" s="3" t="s">
        <v>77</v>
      </c>
      <c r="O3165" s="3">
        <f>COUNTIF([1]局站!$D$4:$D$172,"="&amp;N3165)</f>
        <v>1</v>
      </c>
      <c r="P3165" s="3">
        <v>0</v>
      </c>
      <c r="Q3165" s="3">
        <v>0</v>
      </c>
      <c r="R3165" s="3">
        <v>0</v>
      </c>
      <c r="S3165" s="3" t="s">
        <v>78</v>
      </c>
      <c r="T3165" s="3">
        <f>COUNTIF([1]局站!$D$4:$D$172,"="&amp;S3165)</f>
        <v>1</v>
      </c>
      <c r="U3165" s="3">
        <v>0</v>
      </c>
      <c r="V3165" s="3">
        <v>0</v>
      </c>
      <c r="W3165" s="3">
        <v>0</v>
      </c>
      <c r="X3165" s="3" t="s">
        <v>1215</v>
      </c>
      <c r="Y3165" s="3" t="s">
        <v>854</v>
      </c>
      <c r="Z3165" s="3" t="str">
        <f>INDEX(业务类型!$C$4:$C$8,MATCH(纤芯!Y3165,业务类型!$B$4:$B$8,0))</f>
        <v>LOCAL</v>
      </c>
      <c r="AA3165" s="3" t="s">
        <v>1020</v>
      </c>
    </row>
    <row r="3166" spans="1:27" ht="16.5" x14ac:dyDescent="0.2">
      <c r="A3166" s="3">
        <v>3163</v>
      </c>
      <c r="B3166" s="3">
        <f t="shared" si="249"/>
        <v>37022103019</v>
      </c>
      <c r="C3166" s="3" t="s">
        <v>1166</v>
      </c>
      <c r="D3166" s="3" t="s">
        <v>222</v>
      </c>
      <c r="E3166" s="3" t="str">
        <f>INDEX(光放段!$G$4:$G$237,MATCH(纤芯!G3166,光放段!$C$4:$C$237,0))</f>
        <v>山东二干|济宁枣庄光缆:济宁红星东路-枣庄振兴路</v>
      </c>
      <c r="F3166" s="3">
        <f>INDEX(光放段!$I$4:$I$237,MATCH(纤芯!H3166,光放段!$B$4:$B$237,0))</f>
        <v>37022100000</v>
      </c>
      <c r="G3166" s="3" t="str">
        <f t="shared" si="245"/>
        <v>山东二干|济宁枣庄光缆:滕州51中心局-薛城441局</v>
      </c>
      <c r="H3166" s="3">
        <f>INDEX(光放段!$B$4:$B$237,MATCH(纤芯!G3166,光放段!$C$4:$C$237,0))</f>
        <v>37022103000</v>
      </c>
      <c r="I3166" s="3" t="str">
        <f t="shared" si="246"/>
        <v>济宁枣庄光缆</v>
      </c>
      <c r="J3166" s="3" t="str">
        <f>INDEX(子缆名称!$B$4:$B$29,纤芯!M3166)</f>
        <v>B缆</v>
      </c>
      <c r="K3166" s="3">
        <v>19</v>
      </c>
      <c r="L3166" s="3">
        <f t="shared" si="247"/>
        <v>7</v>
      </c>
      <c r="M3166" s="3">
        <f t="shared" si="248"/>
        <v>2</v>
      </c>
      <c r="N3166" s="3" t="s">
        <v>77</v>
      </c>
      <c r="O3166" s="3">
        <f>COUNTIF([1]局站!$D$4:$D$172,"="&amp;N3166)</f>
        <v>1</v>
      </c>
      <c r="P3166" s="3">
        <v>0</v>
      </c>
      <c r="Q3166" s="3">
        <v>0</v>
      </c>
      <c r="R3166" s="3">
        <v>0</v>
      </c>
      <c r="S3166" s="3" t="s">
        <v>78</v>
      </c>
      <c r="T3166" s="3">
        <f>COUNTIF([1]局站!$D$4:$D$172,"="&amp;S3166)</f>
        <v>1</v>
      </c>
      <c r="U3166" s="3">
        <v>0</v>
      </c>
      <c r="V3166" s="3">
        <v>0</v>
      </c>
      <c r="W3166" s="3">
        <v>0</v>
      </c>
      <c r="X3166" s="3" t="s">
        <v>1215</v>
      </c>
      <c r="Y3166" s="3" t="s">
        <v>881</v>
      </c>
      <c r="Z3166" s="3" t="str">
        <f>INDEX(业务类型!$C$4:$C$8,MATCH(纤芯!Y3166,业务类型!$B$4:$B$8,0))</f>
        <v>OTHER</v>
      </c>
      <c r="AA3166" s="3" t="s">
        <v>919</v>
      </c>
    </row>
    <row r="3167" spans="1:27" ht="16.5" x14ac:dyDescent="0.2">
      <c r="A3167" s="3">
        <v>3164</v>
      </c>
      <c r="B3167" s="3">
        <f t="shared" si="249"/>
        <v>37022103020</v>
      </c>
      <c r="C3167" s="3" t="s">
        <v>1166</v>
      </c>
      <c r="D3167" s="3" t="s">
        <v>222</v>
      </c>
      <c r="E3167" s="3" t="str">
        <f>INDEX(光放段!$G$4:$G$237,MATCH(纤芯!G3167,光放段!$C$4:$C$237,0))</f>
        <v>山东二干|济宁枣庄光缆:济宁红星东路-枣庄振兴路</v>
      </c>
      <c r="F3167" s="3">
        <f>INDEX(光放段!$I$4:$I$237,MATCH(纤芯!H3167,光放段!$B$4:$B$237,0))</f>
        <v>37022100000</v>
      </c>
      <c r="G3167" s="3" t="str">
        <f t="shared" si="245"/>
        <v>山东二干|济宁枣庄光缆:滕州51中心局-薛城441局</v>
      </c>
      <c r="H3167" s="3">
        <f>INDEX(光放段!$B$4:$B$237,MATCH(纤芯!G3167,光放段!$C$4:$C$237,0))</f>
        <v>37022103000</v>
      </c>
      <c r="I3167" s="3" t="str">
        <f t="shared" si="246"/>
        <v>济宁枣庄光缆</v>
      </c>
      <c r="J3167" s="3" t="str">
        <f>INDEX(子缆名称!$B$4:$B$29,纤芯!M3167)</f>
        <v>B缆</v>
      </c>
      <c r="K3167" s="3">
        <v>20</v>
      </c>
      <c r="L3167" s="3">
        <f t="shared" si="247"/>
        <v>8</v>
      </c>
      <c r="M3167" s="3">
        <f t="shared" si="248"/>
        <v>2</v>
      </c>
      <c r="N3167" s="3" t="s">
        <v>77</v>
      </c>
      <c r="O3167" s="3">
        <f>COUNTIF([1]局站!$D$4:$D$172,"="&amp;N3167)</f>
        <v>1</v>
      </c>
      <c r="P3167" s="3">
        <v>0</v>
      </c>
      <c r="Q3167" s="3">
        <v>0</v>
      </c>
      <c r="R3167" s="3">
        <v>0</v>
      </c>
      <c r="S3167" s="3" t="s">
        <v>78</v>
      </c>
      <c r="T3167" s="3">
        <f>COUNTIF([1]局站!$D$4:$D$172,"="&amp;S3167)</f>
        <v>1</v>
      </c>
      <c r="U3167" s="3">
        <v>0</v>
      </c>
      <c r="V3167" s="3">
        <v>0</v>
      </c>
      <c r="W3167" s="3">
        <v>0</v>
      </c>
      <c r="X3167" s="3" t="s">
        <v>1215</v>
      </c>
      <c r="Y3167" s="3" t="s">
        <v>881</v>
      </c>
      <c r="Z3167" s="3" t="str">
        <f>INDEX(业务类型!$C$4:$C$8,MATCH(纤芯!Y3167,业务类型!$B$4:$B$8,0))</f>
        <v>OTHER</v>
      </c>
      <c r="AA3167" s="3" t="s">
        <v>919</v>
      </c>
    </row>
    <row r="3168" spans="1:27" ht="16.5" x14ac:dyDescent="0.2">
      <c r="A3168" s="3">
        <v>3165</v>
      </c>
      <c r="B3168" s="3">
        <f t="shared" si="249"/>
        <v>37022103021</v>
      </c>
      <c r="C3168" s="3" t="s">
        <v>1166</v>
      </c>
      <c r="D3168" s="3" t="s">
        <v>222</v>
      </c>
      <c r="E3168" s="3" t="str">
        <f>INDEX(光放段!$G$4:$G$237,MATCH(纤芯!G3168,光放段!$C$4:$C$237,0))</f>
        <v>山东二干|济宁枣庄光缆:济宁红星东路-枣庄振兴路</v>
      </c>
      <c r="F3168" s="3">
        <f>INDEX(光放段!$I$4:$I$237,MATCH(纤芯!H3168,光放段!$B$4:$B$237,0))</f>
        <v>37022100000</v>
      </c>
      <c r="G3168" s="3" t="str">
        <f t="shared" si="245"/>
        <v>山东二干|济宁枣庄光缆:滕州51中心局-薛城441局</v>
      </c>
      <c r="H3168" s="3">
        <f>INDEX(光放段!$B$4:$B$237,MATCH(纤芯!G3168,光放段!$C$4:$C$237,0))</f>
        <v>37022103000</v>
      </c>
      <c r="I3168" s="3" t="str">
        <f t="shared" si="246"/>
        <v>济宁枣庄光缆</v>
      </c>
      <c r="J3168" s="3" t="str">
        <f>INDEX(子缆名称!$B$4:$B$29,纤芯!M3168)</f>
        <v>B缆</v>
      </c>
      <c r="K3168" s="3">
        <v>21</v>
      </c>
      <c r="L3168" s="3">
        <f t="shared" si="247"/>
        <v>9</v>
      </c>
      <c r="M3168" s="3">
        <f t="shared" si="248"/>
        <v>2</v>
      </c>
      <c r="N3168" s="3" t="s">
        <v>77</v>
      </c>
      <c r="O3168" s="3">
        <f>COUNTIF([1]局站!$D$4:$D$172,"="&amp;N3168)</f>
        <v>1</v>
      </c>
      <c r="P3168" s="3">
        <v>0</v>
      </c>
      <c r="Q3168" s="3">
        <v>0</v>
      </c>
      <c r="R3168" s="3">
        <v>0</v>
      </c>
      <c r="S3168" s="3" t="s">
        <v>78</v>
      </c>
      <c r="T3168" s="3">
        <f>COUNTIF([1]局站!$D$4:$D$172,"="&amp;S3168)</f>
        <v>1</v>
      </c>
      <c r="U3168" s="3">
        <v>0</v>
      </c>
      <c r="V3168" s="3">
        <v>0</v>
      </c>
      <c r="W3168" s="3">
        <v>0</v>
      </c>
      <c r="X3168" s="3" t="s">
        <v>1215</v>
      </c>
      <c r="Y3168" s="3" t="s">
        <v>881</v>
      </c>
      <c r="Z3168" s="3" t="str">
        <f>INDEX(业务类型!$C$4:$C$8,MATCH(纤芯!Y3168,业务类型!$B$4:$B$8,0))</f>
        <v>OTHER</v>
      </c>
      <c r="AA3168" s="3" t="s">
        <v>888</v>
      </c>
    </row>
    <row r="3169" spans="1:27" ht="16.5" x14ac:dyDescent="0.2">
      <c r="A3169" s="3">
        <v>3166</v>
      </c>
      <c r="B3169" s="3">
        <f t="shared" si="249"/>
        <v>37022103022</v>
      </c>
      <c r="C3169" s="3" t="s">
        <v>1166</v>
      </c>
      <c r="D3169" s="3" t="s">
        <v>222</v>
      </c>
      <c r="E3169" s="3" t="str">
        <f>INDEX(光放段!$G$4:$G$237,MATCH(纤芯!G3169,光放段!$C$4:$C$237,0))</f>
        <v>山东二干|济宁枣庄光缆:济宁红星东路-枣庄振兴路</v>
      </c>
      <c r="F3169" s="3">
        <f>INDEX(光放段!$I$4:$I$237,MATCH(纤芯!H3169,光放段!$B$4:$B$237,0))</f>
        <v>37022100000</v>
      </c>
      <c r="G3169" s="3" t="str">
        <f t="shared" si="245"/>
        <v>山东二干|济宁枣庄光缆:滕州51中心局-薛城441局</v>
      </c>
      <c r="H3169" s="3">
        <f>INDEX(光放段!$B$4:$B$237,MATCH(纤芯!G3169,光放段!$C$4:$C$237,0))</f>
        <v>37022103000</v>
      </c>
      <c r="I3169" s="3" t="str">
        <f t="shared" si="246"/>
        <v>济宁枣庄光缆</v>
      </c>
      <c r="J3169" s="3" t="str">
        <f>INDEX(子缆名称!$B$4:$B$29,纤芯!M3169)</f>
        <v>B缆</v>
      </c>
      <c r="K3169" s="3">
        <v>22</v>
      </c>
      <c r="L3169" s="3">
        <f t="shared" si="247"/>
        <v>10</v>
      </c>
      <c r="M3169" s="3">
        <f t="shared" si="248"/>
        <v>2</v>
      </c>
      <c r="N3169" s="3" t="s">
        <v>77</v>
      </c>
      <c r="O3169" s="3">
        <f>COUNTIF([1]局站!$D$4:$D$172,"="&amp;N3169)</f>
        <v>1</v>
      </c>
      <c r="P3169" s="3">
        <v>0</v>
      </c>
      <c r="Q3169" s="3">
        <v>0</v>
      </c>
      <c r="R3169" s="3">
        <v>0</v>
      </c>
      <c r="S3169" s="3" t="s">
        <v>78</v>
      </c>
      <c r="T3169" s="3">
        <f>COUNTIF([1]局站!$D$4:$D$172,"="&amp;S3169)</f>
        <v>1</v>
      </c>
      <c r="U3169" s="3">
        <v>0</v>
      </c>
      <c r="V3169" s="3">
        <v>0</v>
      </c>
      <c r="W3169" s="3">
        <v>0</v>
      </c>
      <c r="X3169" s="3" t="s">
        <v>1215</v>
      </c>
      <c r="Y3169" s="3" t="s">
        <v>880</v>
      </c>
      <c r="Z3169" s="3" t="str">
        <f>INDEX(业务类型!$C$4:$C$8,MATCH(纤芯!Y3169,业务类型!$B$4:$B$8,0))</f>
        <v>IDLE</v>
      </c>
      <c r="AA3169" s="3"/>
    </row>
    <row r="3170" spans="1:27" ht="16.5" x14ac:dyDescent="0.2">
      <c r="A3170" s="3">
        <v>3167</v>
      </c>
      <c r="B3170" s="3">
        <f t="shared" si="249"/>
        <v>37022103023</v>
      </c>
      <c r="C3170" s="3" t="s">
        <v>1166</v>
      </c>
      <c r="D3170" s="3" t="s">
        <v>222</v>
      </c>
      <c r="E3170" s="3" t="str">
        <f>INDEX(光放段!$G$4:$G$237,MATCH(纤芯!G3170,光放段!$C$4:$C$237,0))</f>
        <v>山东二干|济宁枣庄光缆:济宁红星东路-枣庄振兴路</v>
      </c>
      <c r="F3170" s="3">
        <f>INDEX(光放段!$I$4:$I$237,MATCH(纤芯!H3170,光放段!$B$4:$B$237,0))</f>
        <v>37022100000</v>
      </c>
      <c r="G3170" s="3" t="str">
        <f t="shared" si="245"/>
        <v>山东二干|济宁枣庄光缆:滕州51中心局-薛城441局</v>
      </c>
      <c r="H3170" s="3">
        <f>INDEX(光放段!$B$4:$B$237,MATCH(纤芯!G3170,光放段!$C$4:$C$237,0))</f>
        <v>37022103000</v>
      </c>
      <c r="I3170" s="3" t="str">
        <f t="shared" si="246"/>
        <v>济宁枣庄光缆</v>
      </c>
      <c r="J3170" s="3" t="str">
        <f>INDEX(子缆名称!$B$4:$B$29,纤芯!M3170)</f>
        <v>B缆</v>
      </c>
      <c r="K3170" s="3">
        <v>23</v>
      </c>
      <c r="L3170" s="3">
        <f t="shared" si="247"/>
        <v>11</v>
      </c>
      <c r="M3170" s="3">
        <f t="shared" si="248"/>
        <v>2</v>
      </c>
      <c r="N3170" s="3" t="s">
        <v>77</v>
      </c>
      <c r="O3170" s="3">
        <f>COUNTIF([1]局站!$D$4:$D$172,"="&amp;N3170)</f>
        <v>1</v>
      </c>
      <c r="P3170" s="3">
        <v>0</v>
      </c>
      <c r="Q3170" s="3">
        <v>0</v>
      </c>
      <c r="R3170" s="3">
        <v>0</v>
      </c>
      <c r="S3170" s="3" t="s">
        <v>78</v>
      </c>
      <c r="T3170" s="3">
        <f>COUNTIF([1]局站!$D$4:$D$172,"="&amp;S3170)</f>
        <v>1</v>
      </c>
      <c r="U3170" s="3">
        <v>0</v>
      </c>
      <c r="V3170" s="3">
        <v>0</v>
      </c>
      <c r="W3170" s="3">
        <v>0</v>
      </c>
      <c r="X3170" s="3" t="s">
        <v>1215</v>
      </c>
      <c r="Y3170" s="3" t="s">
        <v>880</v>
      </c>
      <c r="Z3170" s="3" t="str">
        <f>INDEX(业务类型!$C$4:$C$8,MATCH(纤芯!Y3170,业务类型!$B$4:$B$8,0))</f>
        <v>IDLE</v>
      </c>
      <c r="AA3170" s="3"/>
    </row>
    <row r="3171" spans="1:27" ht="16.5" x14ac:dyDescent="0.2">
      <c r="A3171" s="3">
        <v>3168</v>
      </c>
      <c r="B3171" s="3">
        <f t="shared" si="249"/>
        <v>37022103024</v>
      </c>
      <c r="C3171" s="3" t="s">
        <v>1166</v>
      </c>
      <c r="D3171" s="3" t="s">
        <v>222</v>
      </c>
      <c r="E3171" s="3" t="str">
        <f>INDEX(光放段!$G$4:$G$237,MATCH(纤芯!G3171,光放段!$C$4:$C$237,0))</f>
        <v>山东二干|济宁枣庄光缆:济宁红星东路-枣庄振兴路</v>
      </c>
      <c r="F3171" s="3">
        <f>INDEX(光放段!$I$4:$I$237,MATCH(纤芯!H3171,光放段!$B$4:$B$237,0))</f>
        <v>37022100000</v>
      </c>
      <c r="G3171" s="3" t="str">
        <f t="shared" si="245"/>
        <v>山东二干|济宁枣庄光缆:滕州51中心局-薛城441局</v>
      </c>
      <c r="H3171" s="3">
        <f>INDEX(光放段!$B$4:$B$237,MATCH(纤芯!G3171,光放段!$C$4:$C$237,0))</f>
        <v>37022103000</v>
      </c>
      <c r="I3171" s="3" t="str">
        <f t="shared" si="246"/>
        <v>济宁枣庄光缆</v>
      </c>
      <c r="J3171" s="3" t="str">
        <f>INDEX(子缆名称!$B$4:$B$29,纤芯!M3171)</f>
        <v>B缆</v>
      </c>
      <c r="K3171" s="3">
        <v>24</v>
      </c>
      <c r="L3171" s="3">
        <f t="shared" si="247"/>
        <v>12</v>
      </c>
      <c r="M3171" s="3">
        <f t="shared" si="248"/>
        <v>2</v>
      </c>
      <c r="N3171" s="3" t="s">
        <v>77</v>
      </c>
      <c r="O3171" s="3">
        <f>COUNTIF([1]局站!$D$4:$D$172,"="&amp;N3171)</f>
        <v>1</v>
      </c>
      <c r="P3171" s="3">
        <v>0</v>
      </c>
      <c r="Q3171" s="3">
        <v>0</v>
      </c>
      <c r="R3171" s="3">
        <v>0</v>
      </c>
      <c r="S3171" s="3" t="s">
        <v>78</v>
      </c>
      <c r="T3171" s="3">
        <f>COUNTIF([1]局站!$D$4:$D$172,"="&amp;S3171)</f>
        <v>1</v>
      </c>
      <c r="U3171" s="3">
        <v>0</v>
      </c>
      <c r="V3171" s="3">
        <v>0</v>
      </c>
      <c r="W3171" s="3">
        <v>0</v>
      </c>
      <c r="X3171" s="3" t="s">
        <v>1215</v>
      </c>
      <c r="Y3171" s="3" t="s">
        <v>880</v>
      </c>
      <c r="Z3171" s="3" t="str">
        <f>INDEX(业务类型!$C$4:$C$8,MATCH(纤芯!Y3171,业务类型!$B$4:$B$8,0))</f>
        <v>IDLE</v>
      </c>
      <c r="AA3171" s="3"/>
    </row>
    <row r="3172" spans="1:27" ht="16.5" x14ac:dyDescent="0.2">
      <c r="A3172" s="3">
        <v>3169</v>
      </c>
      <c r="B3172" s="3">
        <f t="shared" si="249"/>
        <v>37022103025</v>
      </c>
      <c r="C3172" s="3" t="s">
        <v>1166</v>
      </c>
      <c r="D3172" s="3" t="s">
        <v>222</v>
      </c>
      <c r="E3172" s="3" t="str">
        <f>INDEX(光放段!$G$4:$G$237,MATCH(纤芯!G3172,光放段!$C$4:$C$237,0))</f>
        <v>山东二干|济宁枣庄光缆:济宁红星东路-枣庄振兴路</v>
      </c>
      <c r="F3172" s="3">
        <f>INDEX(光放段!$I$4:$I$237,MATCH(纤芯!H3172,光放段!$B$4:$B$237,0))</f>
        <v>37022100000</v>
      </c>
      <c r="G3172" s="3" t="str">
        <f t="shared" si="245"/>
        <v>山东二干|济宁枣庄光缆:滕州51中心局-薛城441局</v>
      </c>
      <c r="H3172" s="3">
        <f>INDEX(光放段!$B$4:$B$237,MATCH(纤芯!G3172,光放段!$C$4:$C$237,0))</f>
        <v>37022103000</v>
      </c>
      <c r="I3172" s="3" t="str">
        <f t="shared" si="246"/>
        <v>济宁枣庄光缆</v>
      </c>
      <c r="J3172" s="3" t="str">
        <f>INDEX(子缆名称!$B$4:$B$29,纤芯!M3172)</f>
        <v>C缆</v>
      </c>
      <c r="K3172" s="3">
        <v>25</v>
      </c>
      <c r="L3172" s="3">
        <f t="shared" si="247"/>
        <v>1</v>
      </c>
      <c r="M3172" s="3">
        <f t="shared" si="248"/>
        <v>3</v>
      </c>
      <c r="N3172" s="3" t="s">
        <v>77</v>
      </c>
      <c r="O3172" s="3">
        <f>COUNTIF([1]局站!$D$4:$D$172,"="&amp;N3172)</f>
        <v>1</v>
      </c>
      <c r="P3172" s="3">
        <v>0</v>
      </c>
      <c r="Q3172" s="3">
        <v>0</v>
      </c>
      <c r="R3172" s="3">
        <v>0</v>
      </c>
      <c r="S3172" s="3" t="s">
        <v>78</v>
      </c>
      <c r="T3172" s="3">
        <f>COUNTIF([1]局站!$D$4:$D$172,"="&amp;S3172)</f>
        <v>1</v>
      </c>
      <c r="U3172" s="3">
        <v>0</v>
      </c>
      <c r="V3172" s="3">
        <v>0</v>
      </c>
      <c r="W3172" s="3">
        <v>0</v>
      </c>
      <c r="X3172" s="3" t="s">
        <v>1215</v>
      </c>
      <c r="Y3172" s="3" t="s">
        <v>880</v>
      </c>
      <c r="Z3172" s="3" t="str">
        <f>INDEX(业务类型!$C$4:$C$8,MATCH(纤芯!Y3172,业务类型!$B$4:$B$8,0))</f>
        <v>IDLE</v>
      </c>
      <c r="AA3172" s="3"/>
    </row>
    <row r="3173" spans="1:27" ht="16.5" x14ac:dyDescent="0.2">
      <c r="A3173" s="3">
        <v>3170</v>
      </c>
      <c r="B3173" s="3">
        <f t="shared" si="249"/>
        <v>37022103026</v>
      </c>
      <c r="C3173" s="3" t="s">
        <v>1166</v>
      </c>
      <c r="D3173" s="3" t="s">
        <v>222</v>
      </c>
      <c r="E3173" s="3" t="str">
        <f>INDEX(光放段!$G$4:$G$237,MATCH(纤芯!G3173,光放段!$C$4:$C$237,0))</f>
        <v>山东二干|济宁枣庄光缆:济宁红星东路-枣庄振兴路</v>
      </c>
      <c r="F3173" s="3">
        <f>INDEX(光放段!$I$4:$I$237,MATCH(纤芯!H3173,光放段!$B$4:$B$237,0))</f>
        <v>37022100000</v>
      </c>
      <c r="G3173" s="3" t="str">
        <f t="shared" si="245"/>
        <v>山东二干|济宁枣庄光缆:滕州51中心局-薛城441局</v>
      </c>
      <c r="H3173" s="3">
        <f>INDEX(光放段!$B$4:$B$237,MATCH(纤芯!G3173,光放段!$C$4:$C$237,0))</f>
        <v>37022103000</v>
      </c>
      <c r="I3173" s="3" t="str">
        <f t="shared" si="246"/>
        <v>济宁枣庄光缆</v>
      </c>
      <c r="J3173" s="3" t="str">
        <f>INDEX(子缆名称!$B$4:$B$29,纤芯!M3173)</f>
        <v>C缆</v>
      </c>
      <c r="K3173" s="3">
        <v>26</v>
      </c>
      <c r="L3173" s="3">
        <f t="shared" si="247"/>
        <v>2</v>
      </c>
      <c r="M3173" s="3">
        <f t="shared" si="248"/>
        <v>3</v>
      </c>
      <c r="N3173" s="3" t="s">
        <v>77</v>
      </c>
      <c r="O3173" s="3">
        <f>COUNTIF([1]局站!$D$4:$D$172,"="&amp;N3173)</f>
        <v>1</v>
      </c>
      <c r="P3173" s="3">
        <v>0</v>
      </c>
      <c r="Q3173" s="3">
        <v>0</v>
      </c>
      <c r="R3173" s="3">
        <v>0</v>
      </c>
      <c r="S3173" s="3" t="s">
        <v>78</v>
      </c>
      <c r="T3173" s="3">
        <f>COUNTIF([1]局站!$D$4:$D$172,"="&amp;S3173)</f>
        <v>1</v>
      </c>
      <c r="U3173" s="3">
        <v>0</v>
      </c>
      <c r="V3173" s="3">
        <v>0</v>
      </c>
      <c r="W3173" s="3">
        <v>0</v>
      </c>
      <c r="X3173" s="3" t="s">
        <v>1215</v>
      </c>
      <c r="Y3173" s="3" t="s">
        <v>880</v>
      </c>
      <c r="Z3173" s="3" t="str">
        <f>INDEX(业务类型!$C$4:$C$8,MATCH(纤芯!Y3173,业务类型!$B$4:$B$8,0))</f>
        <v>IDLE</v>
      </c>
      <c r="AA3173" s="3"/>
    </row>
    <row r="3174" spans="1:27" ht="16.5" x14ac:dyDescent="0.2">
      <c r="A3174" s="3">
        <v>3171</v>
      </c>
      <c r="B3174" s="3">
        <f t="shared" si="249"/>
        <v>37022103027</v>
      </c>
      <c r="C3174" s="3" t="s">
        <v>1166</v>
      </c>
      <c r="D3174" s="3" t="s">
        <v>222</v>
      </c>
      <c r="E3174" s="3" t="str">
        <f>INDEX(光放段!$G$4:$G$237,MATCH(纤芯!G3174,光放段!$C$4:$C$237,0))</f>
        <v>山东二干|济宁枣庄光缆:济宁红星东路-枣庄振兴路</v>
      </c>
      <c r="F3174" s="3">
        <f>INDEX(光放段!$I$4:$I$237,MATCH(纤芯!H3174,光放段!$B$4:$B$237,0))</f>
        <v>37022100000</v>
      </c>
      <c r="G3174" s="3" t="str">
        <f t="shared" si="245"/>
        <v>山东二干|济宁枣庄光缆:滕州51中心局-薛城441局</v>
      </c>
      <c r="H3174" s="3">
        <f>INDEX(光放段!$B$4:$B$237,MATCH(纤芯!G3174,光放段!$C$4:$C$237,0))</f>
        <v>37022103000</v>
      </c>
      <c r="I3174" s="3" t="str">
        <f t="shared" si="246"/>
        <v>济宁枣庄光缆</v>
      </c>
      <c r="J3174" s="3" t="str">
        <f>INDEX(子缆名称!$B$4:$B$29,纤芯!M3174)</f>
        <v>C缆</v>
      </c>
      <c r="K3174" s="3">
        <v>27</v>
      </c>
      <c r="L3174" s="3">
        <f t="shared" si="247"/>
        <v>3</v>
      </c>
      <c r="M3174" s="3">
        <f t="shared" si="248"/>
        <v>3</v>
      </c>
      <c r="N3174" s="3" t="s">
        <v>77</v>
      </c>
      <c r="O3174" s="3">
        <f>COUNTIF([1]局站!$D$4:$D$172,"="&amp;N3174)</f>
        <v>1</v>
      </c>
      <c r="P3174" s="3">
        <v>0</v>
      </c>
      <c r="Q3174" s="3">
        <v>0</v>
      </c>
      <c r="R3174" s="3">
        <v>0</v>
      </c>
      <c r="S3174" s="3" t="s">
        <v>78</v>
      </c>
      <c r="T3174" s="3">
        <f>COUNTIF([1]局站!$D$4:$D$172,"="&amp;S3174)</f>
        <v>1</v>
      </c>
      <c r="U3174" s="3">
        <v>0</v>
      </c>
      <c r="V3174" s="3">
        <v>0</v>
      </c>
      <c r="W3174" s="3">
        <v>0</v>
      </c>
      <c r="X3174" s="3" t="s">
        <v>1215</v>
      </c>
      <c r="Y3174" s="3" t="s">
        <v>880</v>
      </c>
      <c r="Z3174" s="3" t="str">
        <f>INDEX(业务类型!$C$4:$C$8,MATCH(纤芯!Y3174,业务类型!$B$4:$B$8,0))</f>
        <v>IDLE</v>
      </c>
      <c r="AA3174" s="3"/>
    </row>
    <row r="3175" spans="1:27" ht="16.5" x14ac:dyDescent="0.2">
      <c r="A3175" s="3">
        <v>3172</v>
      </c>
      <c r="B3175" s="3">
        <f t="shared" si="249"/>
        <v>37022103028</v>
      </c>
      <c r="C3175" s="3" t="s">
        <v>1166</v>
      </c>
      <c r="D3175" s="3" t="s">
        <v>222</v>
      </c>
      <c r="E3175" s="3" t="str">
        <f>INDEX(光放段!$G$4:$G$237,MATCH(纤芯!G3175,光放段!$C$4:$C$237,0))</f>
        <v>山东二干|济宁枣庄光缆:济宁红星东路-枣庄振兴路</v>
      </c>
      <c r="F3175" s="3">
        <f>INDEX(光放段!$I$4:$I$237,MATCH(纤芯!H3175,光放段!$B$4:$B$237,0))</f>
        <v>37022100000</v>
      </c>
      <c r="G3175" s="3" t="str">
        <f t="shared" si="245"/>
        <v>山东二干|济宁枣庄光缆:滕州51中心局-薛城441局</v>
      </c>
      <c r="H3175" s="3">
        <f>INDEX(光放段!$B$4:$B$237,MATCH(纤芯!G3175,光放段!$C$4:$C$237,0))</f>
        <v>37022103000</v>
      </c>
      <c r="I3175" s="3" t="str">
        <f t="shared" si="246"/>
        <v>济宁枣庄光缆</v>
      </c>
      <c r="J3175" s="3" t="str">
        <f>INDEX(子缆名称!$B$4:$B$29,纤芯!M3175)</f>
        <v>C缆</v>
      </c>
      <c r="K3175" s="3">
        <v>28</v>
      </c>
      <c r="L3175" s="3">
        <f t="shared" si="247"/>
        <v>4</v>
      </c>
      <c r="M3175" s="3">
        <f t="shared" si="248"/>
        <v>3</v>
      </c>
      <c r="N3175" s="3" t="s">
        <v>77</v>
      </c>
      <c r="O3175" s="3">
        <f>COUNTIF([1]局站!$D$4:$D$172,"="&amp;N3175)</f>
        <v>1</v>
      </c>
      <c r="P3175" s="3">
        <v>0</v>
      </c>
      <c r="Q3175" s="3">
        <v>0</v>
      </c>
      <c r="R3175" s="3">
        <v>0</v>
      </c>
      <c r="S3175" s="3" t="s">
        <v>78</v>
      </c>
      <c r="T3175" s="3">
        <f>COUNTIF([1]局站!$D$4:$D$172,"="&amp;S3175)</f>
        <v>1</v>
      </c>
      <c r="U3175" s="3">
        <v>0</v>
      </c>
      <c r="V3175" s="3">
        <v>0</v>
      </c>
      <c r="W3175" s="3">
        <v>0</v>
      </c>
      <c r="X3175" s="3" t="s">
        <v>1215</v>
      </c>
      <c r="Y3175" s="3" t="s">
        <v>880</v>
      </c>
      <c r="Z3175" s="3" t="str">
        <f>INDEX(业务类型!$C$4:$C$8,MATCH(纤芯!Y3175,业务类型!$B$4:$B$8,0))</f>
        <v>IDLE</v>
      </c>
      <c r="AA3175" s="3"/>
    </row>
    <row r="3176" spans="1:27" ht="16.5" x14ac:dyDescent="0.2">
      <c r="A3176" s="3">
        <v>3173</v>
      </c>
      <c r="B3176" s="3">
        <f t="shared" si="249"/>
        <v>37022103029</v>
      </c>
      <c r="C3176" s="3" t="s">
        <v>1166</v>
      </c>
      <c r="D3176" s="3" t="s">
        <v>222</v>
      </c>
      <c r="E3176" s="3" t="str">
        <f>INDEX(光放段!$G$4:$G$237,MATCH(纤芯!G3176,光放段!$C$4:$C$237,0))</f>
        <v>山东二干|济宁枣庄光缆:济宁红星东路-枣庄振兴路</v>
      </c>
      <c r="F3176" s="3">
        <f>INDEX(光放段!$I$4:$I$237,MATCH(纤芯!H3176,光放段!$B$4:$B$237,0))</f>
        <v>37022100000</v>
      </c>
      <c r="G3176" s="3" t="str">
        <f t="shared" si="245"/>
        <v>山东二干|济宁枣庄光缆:滕州51中心局-薛城441局</v>
      </c>
      <c r="H3176" s="3">
        <f>INDEX(光放段!$B$4:$B$237,MATCH(纤芯!G3176,光放段!$C$4:$C$237,0))</f>
        <v>37022103000</v>
      </c>
      <c r="I3176" s="3" t="str">
        <f t="shared" si="246"/>
        <v>济宁枣庄光缆</v>
      </c>
      <c r="J3176" s="3" t="str">
        <f>INDEX(子缆名称!$B$4:$B$29,纤芯!M3176)</f>
        <v>C缆</v>
      </c>
      <c r="K3176" s="3">
        <v>29</v>
      </c>
      <c r="L3176" s="3">
        <f t="shared" si="247"/>
        <v>5</v>
      </c>
      <c r="M3176" s="3">
        <f t="shared" si="248"/>
        <v>3</v>
      </c>
      <c r="N3176" s="3" t="s">
        <v>77</v>
      </c>
      <c r="O3176" s="3">
        <f>COUNTIF([1]局站!$D$4:$D$172,"="&amp;N3176)</f>
        <v>1</v>
      </c>
      <c r="P3176" s="3">
        <v>0</v>
      </c>
      <c r="Q3176" s="3">
        <v>0</v>
      </c>
      <c r="R3176" s="3">
        <v>0</v>
      </c>
      <c r="S3176" s="3" t="s">
        <v>78</v>
      </c>
      <c r="T3176" s="3">
        <f>COUNTIF([1]局站!$D$4:$D$172,"="&amp;S3176)</f>
        <v>1</v>
      </c>
      <c r="U3176" s="3">
        <v>0</v>
      </c>
      <c r="V3176" s="3">
        <v>0</v>
      </c>
      <c r="W3176" s="3">
        <v>0</v>
      </c>
      <c r="X3176" s="3" t="s">
        <v>1215</v>
      </c>
      <c r="Y3176" s="3" t="s">
        <v>880</v>
      </c>
      <c r="Z3176" s="3" t="str">
        <f>INDEX(业务类型!$C$4:$C$8,MATCH(纤芯!Y3176,业务类型!$B$4:$B$8,0))</f>
        <v>IDLE</v>
      </c>
      <c r="AA3176" s="3"/>
    </row>
    <row r="3177" spans="1:27" ht="16.5" x14ac:dyDescent="0.2">
      <c r="A3177" s="3">
        <v>3174</v>
      </c>
      <c r="B3177" s="3">
        <f t="shared" si="249"/>
        <v>37022103030</v>
      </c>
      <c r="C3177" s="3" t="s">
        <v>1166</v>
      </c>
      <c r="D3177" s="3" t="s">
        <v>222</v>
      </c>
      <c r="E3177" s="3" t="str">
        <f>INDEX(光放段!$G$4:$G$237,MATCH(纤芯!G3177,光放段!$C$4:$C$237,0))</f>
        <v>山东二干|济宁枣庄光缆:济宁红星东路-枣庄振兴路</v>
      </c>
      <c r="F3177" s="3">
        <f>INDEX(光放段!$I$4:$I$237,MATCH(纤芯!H3177,光放段!$B$4:$B$237,0))</f>
        <v>37022100000</v>
      </c>
      <c r="G3177" s="3" t="str">
        <f t="shared" si="245"/>
        <v>山东二干|济宁枣庄光缆:滕州51中心局-薛城441局</v>
      </c>
      <c r="H3177" s="3">
        <f>INDEX(光放段!$B$4:$B$237,MATCH(纤芯!G3177,光放段!$C$4:$C$237,0))</f>
        <v>37022103000</v>
      </c>
      <c r="I3177" s="3" t="str">
        <f t="shared" si="246"/>
        <v>济宁枣庄光缆</v>
      </c>
      <c r="J3177" s="3" t="str">
        <f>INDEX(子缆名称!$B$4:$B$29,纤芯!M3177)</f>
        <v>C缆</v>
      </c>
      <c r="K3177" s="3">
        <v>30</v>
      </c>
      <c r="L3177" s="3">
        <f t="shared" si="247"/>
        <v>6</v>
      </c>
      <c r="M3177" s="3">
        <f t="shared" si="248"/>
        <v>3</v>
      </c>
      <c r="N3177" s="3" t="s">
        <v>77</v>
      </c>
      <c r="O3177" s="3">
        <f>COUNTIF([1]局站!$D$4:$D$172,"="&amp;N3177)</f>
        <v>1</v>
      </c>
      <c r="P3177" s="3">
        <v>0</v>
      </c>
      <c r="Q3177" s="3">
        <v>0</v>
      </c>
      <c r="R3177" s="3">
        <v>0</v>
      </c>
      <c r="S3177" s="3" t="s">
        <v>78</v>
      </c>
      <c r="T3177" s="3">
        <f>COUNTIF([1]局站!$D$4:$D$172,"="&amp;S3177)</f>
        <v>1</v>
      </c>
      <c r="U3177" s="3">
        <v>0</v>
      </c>
      <c r="V3177" s="3">
        <v>0</v>
      </c>
      <c r="W3177" s="3">
        <v>0</v>
      </c>
      <c r="X3177" s="3" t="s">
        <v>1215</v>
      </c>
      <c r="Y3177" s="3" t="s">
        <v>880</v>
      </c>
      <c r="Z3177" s="3" t="str">
        <f>INDEX(业务类型!$C$4:$C$8,MATCH(纤芯!Y3177,业务类型!$B$4:$B$8,0))</f>
        <v>IDLE</v>
      </c>
      <c r="AA3177" s="3"/>
    </row>
    <row r="3178" spans="1:27" ht="16.5" x14ac:dyDescent="0.2">
      <c r="A3178" s="3">
        <v>3175</v>
      </c>
      <c r="B3178" s="3">
        <f t="shared" si="249"/>
        <v>37022104001</v>
      </c>
      <c r="C3178" s="3" t="s">
        <v>1166</v>
      </c>
      <c r="D3178" s="3" t="s">
        <v>222</v>
      </c>
      <c r="E3178" s="3" t="str">
        <f>INDEX(光放段!$G$4:$G$237,MATCH(纤芯!G3178,光放段!$C$4:$C$237,0))</f>
        <v>山东二干|济宁枣庄光缆:济宁红星东路-枣庄振兴路</v>
      </c>
      <c r="F3178" s="3">
        <f>INDEX(光放段!$I$4:$I$237,MATCH(纤芯!H3178,光放段!$B$4:$B$237,0))</f>
        <v>37022100000</v>
      </c>
      <c r="G3178" s="3" t="str">
        <f t="shared" si="245"/>
        <v>山东二干|济宁枣庄光缆:薛城441局-枣庄振兴路</v>
      </c>
      <c r="H3178" s="3">
        <f>INDEX(光放段!$B$4:$B$237,MATCH(纤芯!G3178,光放段!$C$4:$C$237,0))</f>
        <v>37022104000</v>
      </c>
      <c r="I3178" s="3" t="str">
        <f t="shared" si="246"/>
        <v>济宁枣庄光缆</v>
      </c>
      <c r="J3178" s="3" t="str">
        <f>INDEX(子缆名称!$B$4:$B$29,纤芯!M3178)</f>
        <v>A缆</v>
      </c>
      <c r="K3178" s="3">
        <v>1</v>
      </c>
      <c r="L3178" s="3">
        <f t="shared" si="247"/>
        <v>1</v>
      </c>
      <c r="M3178" s="3">
        <f t="shared" si="248"/>
        <v>1</v>
      </c>
      <c r="N3178" s="3" t="s">
        <v>78</v>
      </c>
      <c r="O3178" s="3">
        <f>COUNTIF([1]局站!$D$4:$D$172,"="&amp;N3178)</f>
        <v>1</v>
      </c>
      <c r="P3178" s="3">
        <v>0</v>
      </c>
      <c r="Q3178" s="3">
        <v>0</v>
      </c>
      <c r="R3178" s="3">
        <v>0</v>
      </c>
      <c r="S3178" s="3" t="s">
        <v>138</v>
      </c>
      <c r="T3178" s="3">
        <f>COUNTIF([1]局站!$D$4:$D$172,"="&amp;S3178)</f>
        <v>1</v>
      </c>
      <c r="U3178" s="3">
        <v>0</v>
      </c>
      <c r="V3178" s="3">
        <v>0</v>
      </c>
      <c r="W3178" s="3">
        <v>0</v>
      </c>
      <c r="X3178" s="3" t="s">
        <v>1215</v>
      </c>
      <c r="Y3178" s="3" t="s">
        <v>880</v>
      </c>
      <c r="Z3178" s="3" t="str">
        <f>INDEX(业务类型!$C$4:$C$8,MATCH(纤芯!Y3178,业务类型!$B$4:$B$8,0))</f>
        <v>IDLE</v>
      </c>
      <c r="AA3178" s="3"/>
    </row>
    <row r="3179" spans="1:27" ht="16.5" x14ac:dyDescent="0.2">
      <c r="A3179" s="3">
        <v>3176</v>
      </c>
      <c r="B3179" s="3">
        <f t="shared" si="249"/>
        <v>37022104002</v>
      </c>
      <c r="C3179" s="3" t="s">
        <v>1166</v>
      </c>
      <c r="D3179" s="3" t="s">
        <v>222</v>
      </c>
      <c r="E3179" s="3" t="str">
        <f>INDEX(光放段!$G$4:$G$237,MATCH(纤芯!G3179,光放段!$C$4:$C$237,0))</f>
        <v>山东二干|济宁枣庄光缆:济宁红星东路-枣庄振兴路</v>
      </c>
      <c r="F3179" s="3">
        <f>INDEX(光放段!$I$4:$I$237,MATCH(纤芯!H3179,光放段!$B$4:$B$237,0))</f>
        <v>37022100000</v>
      </c>
      <c r="G3179" s="3" t="str">
        <f t="shared" si="245"/>
        <v>山东二干|济宁枣庄光缆:薛城441局-枣庄振兴路</v>
      </c>
      <c r="H3179" s="3">
        <f>INDEX(光放段!$B$4:$B$237,MATCH(纤芯!G3179,光放段!$C$4:$C$237,0))</f>
        <v>37022104000</v>
      </c>
      <c r="I3179" s="3" t="str">
        <f t="shared" si="246"/>
        <v>济宁枣庄光缆</v>
      </c>
      <c r="J3179" s="3" t="str">
        <f>INDEX(子缆名称!$B$4:$B$29,纤芯!M3179)</f>
        <v>A缆</v>
      </c>
      <c r="K3179" s="3">
        <v>2</v>
      </c>
      <c r="L3179" s="3">
        <f t="shared" si="247"/>
        <v>2</v>
      </c>
      <c r="M3179" s="3">
        <f t="shared" si="248"/>
        <v>1</v>
      </c>
      <c r="N3179" s="3" t="s">
        <v>78</v>
      </c>
      <c r="O3179" s="3">
        <f>COUNTIF([1]局站!$D$4:$D$172,"="&amp;N3179)</f>
        <v>1</v>
      </c>
      <c r="P3179" s="3">
        <v>0</v>
      </c>
      <c r="Q3179" s="3">
        <v>0</v>
      </c>
      <c r="R3179" s="3">
        <v>0</v>
      </c>
      <c r="S3179" s="3" t="s">
        <v>138</v>
      </c>
      <c r="T3179" s="3">
        <f>COUNTIF([1]局站!$D$4:$D$172,"="&amp;S3179)</f>
        <v>1</v>
      </c>
      <c r="U3179" s="3">
        <v>0</v>
      </c>
      <c r="V3179" s="3">
        <v>0</v>
      </c>
      <c r="W3179" s="3">
        <v>0</v>
      </c>
      <c r="X3179" s="3" t="s">
        <v>1215</v>
      </c>
      <c r="Y3179" s="3" t="s">
        <v>880</v>
      </c>
      <c r="Z3179" s="3" t="str">
        <f>INDEX(业务类型!$C$4:$C$8,MATCH(纤芯!Y3179,业务类型!$B$4:$B$8,0))</f>
        <v>IDLE</v>
      </c>
      <c r="AA3179" s="3"/>
    </row>
    <row r="3180" spans="1:27" ht="16.5" x14ac:dyDescent="0.2">
      <c r="A3180" s="3">
        <v>3177</v>
      </c>
      <c r="B3180" s="3">
        <f t="shared" si="249"/>
        <v>37022104003</v>
      </c>
      <c r="C3180" s="3" t="s">
        <v>1166</v>
      </c>
      <c r="D3180" s="3" t="s">
        <v>222</v>
      </c>
      <c r="E3180" s="3" t="str">
        <f>INDEX(光放段!$G$4:$G$237,MATCH(纤芯!G3180,光放段!$C$4:$C$237,0))</f>
        <v>山东二干|济宁枣庄光缆:济宁红星东路-枣庄振兴路</v>
      </c>
      <c r="F3180" s="3">
        <f>INDEX(光放段!$I$4:$I$237,MATCH(纤芯!H3180,光放段!$B$4:$B$237,0))</f>
        <v>37022100000</v>
      </c>
      <c r="G3180" s="3" t="str">
        <f t="shared" si="245"/>
        <v>山东二干|济宁枣庄光缆:薛城441局-枣庄振兴路</v>
      </c>
      <c r="H3180" s="3">
        <f>INDEX(光放段!$B$4:$B$237,MATCH(纤芯!G3180,光放段!$C$4:$C$237,0))</f>
        <v>37022104000</v>
      </c>
      <c r="I3180" s="3" t="str">
        <f t="shared" si="246"/>
        <v>济宁枣庄光缆</v>
      </c>
      <c r="J3180" s="3" t="str">
        <f>INDEX(子缆名称!$B$4:$B$29,纤芯!M3180)</f>
        <v>A缆</v>
      </c>
      <c r="K3180" s="3">
        <v>3</v>
      </c>
      <c r="L3180" s="3">
        <f t="shared" si="247"/>
        <v>3</v>
      </c>
      <c r="M3180" s="3">
        <f t="shared" si="248"/>
        <v>1</v>
      </c>
      <c r="N3180" s="3" t="s">
        <v>78</v>
      </c>
      <c r="O3180" s="3">
        <f>COUNTIF([1]局站!$D$4:$D$172,"="&amp;N3180)</f>
        <v>1</v>
      </c>
      <c r="P3180" s="3">
        <v>0</v>
      </c>
      <c r="Q3180" s="3">
        <v>0</v>
      </c>
      <c r="R3180" s="3">
        <v>0</v>
      </c>
      <c r="S3180" s="3" t="s">
        <v>138</v>
      </c>
      <c r="T3180" s="3">
        <f>COUNTIF([1]局站!$D$4:$D$172,"="&amp;S3180)</f>
        <v>1</v>
      </c>
      <c r="U3180" s="3">
        <v>0</v>
      </c>
      <c r="V3180" s="3">
        <v>0</v>
      </c>
      <c r="W3180" s="3">
        <v>0</v>
      </c>
      <c r="X3180" s="3" t="s">
        <v>1215</v>
      </c>
      <c r="Y3180" s="3" t="s">
        <v>880</v>
      </c>
      <c r="Z3180" s="3" t="str">
        <f>INDEX(业务类型!$C$4:$C$8,MATCH(纤芯!Y3180,业务类型!$B$4:$B$8,0))</f>
        <v>IDLE</v>
      </c>
      <c r="AA3180" s="3"/>
    </row>
    <row r="3181" spans="1:27" ht="16.5" x14ac:dyDescent="0.2">
      <c r="A3181" s="3">
        <v>3178</v>
      </c>
      <c r="B3181" s="3">
        <f t="shared" si="249"/>
        <v>37022104004</v>
      </c>
      <c r="C3181" s="3" t="s">
        <v>1166</v>
      </c>
      <c r="D3181" s="3" t="s">
        <v>222</v>
      </c>
      <c r="E3181" s="3" t="str">
        <f>INDEX(光放段!$G$4:$G$237,MATCH(纤芯!G3181,光放段!$C$4:$C$237,0))</f>
        <v>山东二干|济宁枣庄光缆:济宁红星东路-枣庄振兴路</v>
      </c>
      <c r="F3181" s="3">
        <f>INDEX(光放段!$I$4:$I$237,MATCH(纤芯!H3181,光放段!$B$4:$B$237,0))</f>
        <v>37022100000</v>
      </c>
      <c r="G3181" s="3" t="str">
        <f t="shared" si="245"/>
        <v>山东二干|济宁枣庄光缆:薛城441局-枣庄振兴路</v>
      </c>
      <c r="H3181" s="3">
        <f>INDEX(光放段!$B$4:$B$237,MATCH(纤芯!G3181,光放段!$C$4:$C$237,0))</f>
        <v>37022104000</v>
      </c>
      <c r="I3181" s="3" t="str">
        <f t="shared" si="246"/>
        <v>济宁枣庄光缆</v>
      </c>
      <c r="J3181" s="3" t="str">
        <f>INDEX(子缆名称!$B$4:$B$29,纤芯!M3181)</f>
        <v>A缆</v>
      </c>
      <c r="K3181" s="3">
        <v>4</v>
      </c>
      <c r="L3181" s="3">
        <f t="shared" si="247"/>
        <v>4</v>
      </c>
      <c r="M3181" s="3">
        <f t="shared" si="248"/>
        <v>1</v>
      </c>
      <c r="N3181" s="3" t="s">
        <v>78</v>
      </c>
      <c r="O3181" s="3">
        <f>COUNTIF([1]局站!$D$4:$D$172,"="&amp;N3181)</f>
        <v>1</v>
      </c>
      <c r="P3181" s="3">
        <v>0</v>
      </c>
      <c r="Q3181" s="3">
        <v>0</v>
      </c>
      <c r="R3181" s="3">
        <v>0</v>
      </c>
      <c r="S3181" s="3" t="s">
        <v>138</v>
      </c>
      <c r="T3181" s="3">
        <f>COUNTIF([1]局站!$D$4:$D$172,"="&amp;S3181)</f>
        <v>1</v>
      </c>
      <c r="U3181" s="3">
        <v>0</v>
      </c>
      <c r="V3181" s="3">
        <v>0</v>
      </c>
      <c r="W3181" s="3">
        <v>0</v>
      </c>
      <c r="X3181" s="3" t="s">
        <v>1215</v>
      </c>
      <c r="Y3181" s="3" t="s">
        <v>852</v>
      </c>
      <c r="Z3181" s="3" t="str">
        <f>INDEX(业务类型!$C$4:$C$8,MATCH(纤芯!Y3181,业务类型!$B$4:$B$8,0))</f>
        <v>TWO</v>
      </c>
      <c r="AA3181" s="3" t="s">
        <v>891</v>
      </c>
    </row>
    <row r="3182" spans="1:27" ht="16.5" x14ac:dyDescent="0.2">
      <c r="A3182" s="3">
        <v>3179</v>
      </c>
      <c r="B3182" s="3">
        <f t="shared" si="249"/>
        <v>37022104005</v>
      </c>
      <c r="C3182" s="3" t="s">
        <v>1166</v>
      </c>
      <c r="D3182" s="3" t="s">
        <v>222</v>
      </c>
      <c r="E3182" s="3" t="str">
        <f>INDEX(光放段!$G$4:$G$237,MATCH(纤芯!G3182,光放段!$C$4:$C$237,0))</f>
        <v>山东二干|济宁枣庄光缆:济宁红星东路-枣庄振兴路</v>
      </c>
      <c r="F3182" s="3">
        <f>INDEX(光放段!$I$4:$I$237,MATCH(纤芯!H3182,光放段!$B$4:$B$237,0))</f>
        <v>37022100000</v>
      </c>
      <c r="G3182" s="3" t="str">
        <f t="shared" si="245"/>
        <v>山东二干|济宁枣庄光缆:薛城441局-枣庄振兴路</v>
      </c>
      <c r="H3182" s="3">
        <f>INDEX(光放段!$B$4:$B$237,MATCH(纤芯!G3182,光放段!$C$4:$C$237,0))</f>
        <v>37022104000</v>
      </c>
      <c r="I3182" s="3" t="str">
        <f t="shared" si="246"/>
        <v>济宁枣庄光缆</v>
      </c>
      <c r="J3182" s="3" t="str">
        <f>INDEX(子缆名称!$B$4:$B$29,纤芯!M3182)</f>
        <v>A缆</v>
      </c>
      <c r="K3182" s="3">
        <v>5</v>
      </c>
      <c r="L3182" s="3">
        <f t="shared" si="247"/>
        <v>5</v>
      </c>
      <c r="M3182" s="3">
        <f t="shared" si="248"/>
        <v>1</v>
      </c>
      <c r="N3182" s="3" t="s">
        <v>78</v>
      </c>
      <c r="O3182" s="3">
        <f>COUNTIF([1]局站!$D$4:$D$172,"="&amp;N3182)</f>
        <v>1</v>
      </c>
      <c r="P3182" s="3">
        <v>0</v>
      </c>
      <c r="Q3182" s="3">
        <v>0</v>
      </c>
      <c r="R3182" s="3">
        <v>0</v>
      </c>
      <c r="S3182" s="3" t="s">
        <v>138</v>
      </c>
      <c r="T3182" s="3">
        <f>COUNTIF([1]局站!$D$4:$D$172,"="&amp;S3182)</f>
        <v>1</v>
      </c>
      <c r="U3182" s="3">
        <v>0</v>
      </c>
      <c r="V3182" s="3">
        <v>0</v>
      </c>
      <c r="W3182" s="3">
        <v>0</v>
      </c>
      <c r="X3182" s="3" t="s">
        <v>1215</v>
      </c>
      <c r="Y3182" s="3" t="s">
        <v>880</v>
      </c>
      <c r="Z3182" s="3" t="str">
        <f>INDEX(业务类型!$C$4:$C$8,MATCH(纤芯!Y3182,业务类型!$B$4:$B$8,0))</f>
        <v>IDLE</v>
      </c>
      <c r="AA3182" s="3"/>
    </row>
    <row r="3183" spans="1:27" ht="16.5" x14ac:dyDescent="0.2">
      <c r="A3183" s="3">
        <v>3180</v>
      </c>
      <c r="B3183" s="3">
        <f t="shared" si="249"/>
        <v>37022104006</v>
      </c>
      <c r="C3183" s="3" t="s">
        <v>1166</v>
      </c>
      <c r="D3183" s="3" t="s">
        <v>222</v>
      </c>
      <c r="E3183" s="3" t="str">
        <f>INDEX(光放段!$G$4:$G$237,MATCH(纤芯!G3183,光放段!$C$4:$C$237,0))</f>
        <v>山东二干|济宁枣庄光缆:济宁红星东路-枣庄振兴路</v>
      </c>
      <c r="F3183" s="3">
        <f>INDEX(光放段!$I$4:$I$237,MATCH(纤芯!H3183,光放段!$B$4:$B$237,0))</f>
        <v>37022100000</v>
      </c>
      <c r="G3183" s="3" t="str">
        <f t="shared" si="245"/>
        <v>山东二干|济宁枣庄光缆:薛城441局-枣庄振兴路</v>
      </c>
      <c r="H3183" s="3">
        <f>INDEX(光放段!$B$4:$B$237,MATCH(纤芯!G3183,光放段!$C$4:$C$237,0))</f>
        <v>37022104000</v>
      </c>
      <c r="I3183" s="3" t="str">
        <f t="shared" si="246"/>
        <v>济宁枣庄光缆</v>
      </c>
      <c r="J3183" s="3" t="str">
        <f>INDEX(子缆名称!$B$4:$B$29,纤芯!M3183)</f>
        <v>A缆</v>
      </c>
      <c r="K3183" s="3">
        <v>6</v>
      </c>
      <c r="L3183" s="3">
        <f t="shared" si="247"/>
        <v>6</v>
      </c>
      <c r="M3183" s="3">
        <f t="shared" si="248"/>
        <v>1</v>
      </c>
      <c r="N3183" s="3" t="s">
        <v>78</v>
      </c>
      <c r="O3183" s="3">
        <f>COUNTIF([1]局站!$D$4:$D$172,"="&amp;N3183)</f>
        <v>1</v>
      </c>
      <c r="P3183" s="3">
        <v>0</v>
      </c>
      <c r="Q3183" s="3">
        <v>0</v>
      </c>
      <c r="R3183" s="3">
        <v>0</v>
      </c>
      <c r="S3183" s="3" t="s">
        <v>138</v>
      </c>
      <c r="T3183" s="3">
        <f>COUNTIF([1]局站!$D$4:$D$172,"="&amp;S3183)</f>
        <v>1</v>
      </c>
      <c r="U3183" s="3">
        <v>0</v>
      </c>
      <c r="V3183" s="3">
        <v>0</v>
      </c>
      <c r="W3183" s="3">
        <v>0</v>
      </c>
      <c r="X3183" s="3" t="s">
        <v>1215</v>
      </c>
      <c r="Y3183" s="3" t="s">
        <v>852</v>
      </c>
      <c r="Z3183" s="3" t="str">
        <f>INDEX(业务类型!$C$4:$C$8,MATCH(纤芯!Y3183,业务类型!$B$4:$B$8,0))</f>
        <v>TWO</v>
      </c>
      <c r="AA3183" s="3" t="s">
        <v>891</v>
      </c>
    </row>
    <row r="3184" spans="1:27" ht="16.5" x14ac:dyDescent="0.2">
      <c r="A3184" s="3">
        <v>3181</v>
      </c>
      <c r="B3184" s="3">
        <f t="shared" si="249"/>
        <v>37022104007</v>
      </c>
      <c r="C3184" s="3" t="s">
        <v>1166</v>
      </c>
      <c r="D3184" s="3" t="s">
        <v>222</v>
      </c>
      <c r="E3184" s="3" t="str">
        <f>INDEX(光放段!$G$4:$G$237,MATCH(纤芯!G3184,光放段!$C$4:$C$237,0))</f>
        <v>山东二干|济宁枣庄光缆:济宁红星东路-枣庄振兴路</v>
      </c>
      <c r="F3184" s="3">
        <f>INDEX(光放段!$I$4:$I$237,MATCH(纤芯!H3184,光放段!$B$4:$B$237,0))</f>
        <v>37022100000</v>
      </c>
      <c r="G3184" s="3" t="str">
        <f t="shared" si="245"/>
        <v>山东二干|济宁枣庄光缆:薛城441局-枣庄振兴路</v>
      </c>
      <c r="H3184" s="3">
        <f>INDEX(光放段!$B$4:$B$237,MATCH(纤芯!G3184,光放段!$C$4:$C$237,0))</f>
        <v>37022104000</v>
      </c>
      <c r="I3184" s="3" t="str">
        <f t="shared" si="246"/>
        <v>济宁枣庄光缆</v>
      </c>
      <c r="J3184" s="3" t="str">
        <f>INDEX(子缆名称!$B$4:$B$29,纤芯!M3184)</f>
        <v>A缆</v>
      </c>
      <c r="K3184" s="3">
        <v>7</v>
      </c>
      <c r="L3184" s="3">
        <f t="shared" si="247"/>
        <v>7</v>
      </c>
      <c r="M3184" s="3">
        <f t="shared" si="248"/>
        <v>1</v>
      </c>
      <c r="N3184" s="3" t="s">
        <v>78</v>
      </c>
      <c r="O3184" s="3">
        <f>COUNTIF([1]局站!$D$4:$D$172,"="&amp;N3184)</f>
        <v>1</v>
      </c>
      <c r="P3184" s="3">
        <v>0</v>
      </c>
      <c r="Q3184" s="3">
        <v>0</v>
      </c>
      <c r="R3184" s="3">
        <v>0</v>
      </c>
      <c r="S3184" s="3" t="s">
        <v>138</v>
      </c>
      <c r="T3184" s="3">
        <f>COUNTIF([1]局站!$D$4:$D$172,"="&amp;S3184)</f>
        <v>1</v>
      </c>
      <c r="U3184" s="3">
        <v>0</v>
      </c>
      <c r="V3184" s="3">
        <v>0</v>
      </c>
      <c r="W3184" s="3">
        <v>0</v>
      </c>
      <c r="X3184" s="3" t="s">
        <v>1215</v>
      </c>
      <c r="Y3184" s="3" t="s">
        <v>852</v>
      </c>
      <c r="Z3184" s="3" t="str">
        <f>INDEX(业务类型!$C$4:$C$8,MATCH(纤芯!Y3184,业务类型!$B$4:$B$8,0))</f>
        <v>TWO</v>
      </c>
      <c r="AA3184" s="3" t="s">
        <v>954</v>
      </c>
    </row>
    <row r="3185" spans="1:27" ht="16.5" x14ac:dyDescent="0.2">
      <c r="A3185" s="3">
        <v>3182</v>
      </c>
      <c r="B3185" s="3">
        <f t="shared" si="249"/>
        <v>37022104008</v>
      </c>
      <c r="C3185" s="3" t="s">
        <v>1166</v>
      </c>
      <c r="D3185" s="3" t="s">
        <v>222</v>
      </c>
      <c r="E3185" s="3" t="str">
        <f>INDEX(光放段!$G$4:$G$237,MATCH(纤芯!G3185,光放段!$C$4:$C$237,0))</f>
        <v>山东二干|济宁枣庄光缆:济宁红星东路-枣庄振兴路</v>
      </c>
      <c r="F3185" s="3">
        <f>INDEX(光放段!$I$4:$I$237,MATCH(纤芯!H3185,光放段!$B$4:$B$237,0))</f>
        <v>37022100000</v>
      </c>
      <c r="G3185" s="3" t="str">
        <f t="shared" si="245"/>
        <v>山东二干|济宁枣庄光缆:薛城441局-枣庄振兴路</v>
      </c>
      <c r="H3185" s="3">
        <f>INDEX(光放段!$B$4:$B$237,MATCH(纤芯!G3185,光放段!$C$4:$C$237,0))</f>
        <v>37022104000</v>
      </c>
      <c r="I3185" s="3" t="str">
        <f t="shared" si="246"/>
        <v>济宁枣庄光缆</v>
      </c>
      <c r="J3185" s="3" t="str">
        <f>INDEX(子缆名称!$B$4:$B$29,纤芯!M3185)</f>
        <v>A缆</v>
      </c>
      <c r="K3185" s="3">
        <v>8</v>
      </c>
      <c r="L3185" s="3">
        <f t="shared" si="247"/>
        <v>8</v>
      </c>
      <c r="M3185" s="3">
        <f t="shared" si="248"/>
        <v>1</v>
      </c>
      <c r="N3185" s="3" t="s">
        <v>78</v>
      </c>
      <c r="O3185" s="3">
        <f>COUNTIF([1]局站!$D$4:$D$172,"="&amp;N3185)</f>
        <v>1</v>
      </c>
      <c r="P3185" s="3">
        <v>0</v>
      </c>
      <c r="Q3185" s="3">
        <v>0</v>
      </c>
      <c r="R3185" s="3">
        <v>0</v>
      </c>
      <c r="S3185" s="3" t="s">
        <v>138</v>
      </c>
      <c r="T3185" s="3">
        <f>COUNTIF([1]局站!$D$4:$D$172,"="&amp;S3185)</f>
        <v>1</v>
      </c>
      <c r="U3185" s="3">
        <v>0</v>
      </c>
      <c r="V3185" s="3">
        <v>0</v>
      </c>
      <c r="W3185" s="3">
        <v>0</v>
      </c>
      <c r="X3185" s="3" t="s">
        <v>1215</v>
      </c>
      <c r="Y3185" s="3" t="s">
        <v>852</v>
      </c>
      <c r="Z3185" s="3" t="str">
        <f>INDEX(业务类型!$C$4:$C$8,MATCH(纤芯!Y3185,业务类型!$B$4:$B$8,0))</f>
        <v>TWO</v>
      </c>
      <c r="AA3185" s="3" t="s">
        <v>954</v>
      </c>
    </row>
    <row r="3186" spans="1:27" ht="16.5" x14ac:dyDescent="0.2">
      <c r="A3186" s="3">
        <v>3183</v>
      </c>
      <c r="B3186" s="3">
        <f t="shared" si="249"/>
        <v>37022104009</v>
      </c>
      <c r="C3186" s="3" t="s">
        <v>1166</v>
      </c>
      <c r="D3186" s="3" t="s">
        <v>222</v>
      </c>
      <c r="E3186" s="3" t="str">
        <f>INDEX(光放段!$G$4:$G$237,MATCH(纤芯!G3186,光放段!$C$4:$C$237,0))</f>
        <v>山东二干|济宁枣庄光缆:济宁红星东路-枣庄振兴路</v>
      </c>
      <c r="F3186" s="3">
        <f>INDEX(光放段!$I$4:$I$237,MATCH(纤芯!H3186,光放段!$B$4:$B$237,0))</f>
        <v>37022100000</v>
      </c>
      <c r="G3186" s="3" t="str">
        <f t="shared" si="245"/>
        <v>山东二干|济宁枣庄光缆:薛城441局-枣庄振兴路</v>
      </c>
      <c r="H3186" s="3">
        <f>INDEX(光放段!$B$4:$B$237,MATCH(纤芯!G3186,光放段!$C$4:$C$237,0))</f>
        <v>37022104000</v>
      </c>
      <c r="I3186" s="3" t="str">
        <f t="shared" si="246"/>
        <v>济宁枣庄光缆</v>
      </c>
      <c r="J3186" s="3" t="str">
        <f>INDEX(子缆名称!$B$4:$B$29,纤芯!M3186)</f>
        <v>A缆</v>
      </c>
      <c r="K3186" s="3">
        <v>9</v>
      </c>
      <c r="L3186" s="3">
        <f t="shared" si="247"/>
        <v>9</v>
      </c>
      <c r="M3186" s="3">
        <f t="shared" si="248"/>
        <v>1</v>
      </c>
      <c r="N3186" s="3" t="s">
        <v>78</v>
      </c>
      <c r="O3186" s="3">
        <f>COUNTIF([1]局站!$D$4:$D$172,"="&amp;N3186)</f>
        <v>1</v>
      </c>
      <c r="P3186" s="3">
        <v>0</v>
      </c>
      <c r="Q3186" s="3">
        <v>0</v>
      </c>
      <c r="R3186" s="3">
        <v>0</v>
      </c>
      <c r="S3186" s="3" t="s">
        <v>138</v>
      </c>
      <c r="T3186" s="3">
        <f>COUNTIF([1]局站!$D$4:$D$172,"="&amp;S3186)</f>
        <v>1</v>
      </c>
      <c r="U3186" s="3">
        <v>0</v>
      </c>
      <c r="V3186" s="3">
        <v>0</v>
      </c>
      <c r="W3186" s="3">
        <v>0</v>
      </c>
      <c r="X3186" s="3" t="s">
        <v>1215</v>
      </c>
      <c r="Y3186" s="3" t="s">
        <v>880</v>
      </c>
      <c r="Z3186" s="3" t="str">
        <f>INDEX(业务类型!$C$4:$C$8,MATCH(纤芯!Y3186,业务类型!$B$4:$B$8,0))</f>
        <v>IDLE</v>
      </c>
      <c r="AA3186" s="3"/>
    </row>
    <row r="3187" spans="1:27" ht="16.5" x14ac:dyDescent="0.2">
      <c r="A3187" s="3">
        <v>3184</v>
      </c>
      <c r="B3187" s="3">
        <f t="shared" si="249"/>
        <v>37022104010</v>
      </c>
      <c r="C3187" s="3" t="s">
        <v>1166</v>
      </c>
      <c r="D3187" s="3" t="s">
        <v>222</v>
      </c>
      <c r="E3187" s="3" t="str">
        <f>INDEX(光放段!$G$4:$G$237,MATCH(纤芯!G3187,光放段!$C$4:$C$237,0))</f>
        <v>山东二干|济宁枣庄光缆:济宁红星东路-枣庄振兴路</v>
      </c>
      <c r="F3187" s="3">
        <f>INDEX(光放段!$I$4:$I$237,MATCH(纤芯!H3187,光放段!$B$4:$B$237,0))</f>
        <v>37022100000</v>
      </c>
      <c r="G3187" s="3" t="str">
        <f t="shared" si="245"/>
        <v>山东二干|济宁枣庄光缆:薛城441局-枣庄振兴路</v>
      </c>
      <c r="H3187" s="3">
        <f>INDEX(光放段!$B$4:$B$237,MATCH(纤芯!G3187,光放段!$C$4:$C$237,0))</f>
        <v>37022104000</v>
      </c>
      <c r="I3187" s="3" t="str">
        <f t="shared" si="246"/>
        <v>济宁枣庄光缆</v>
      </c>
      <c r="J3187" s="3" t="str">
        <f>INDEX(子缆名称!$B$4:$B$29,纤芯!M3187)</f>
        <v>A缆</v>
      </c>
      <c r="K3187" s="3">
        <v>10</v>
      </c>
      <c r="L3187" s="3">
        <f t="shared" si="247"/>
        <v>10</v>
      </c>
      <c r="M3187" s="3">
        <f t="shared" si="248"/>
        <v>1</v>
      </c>
      <c r="N3187" s="3" t="s">
        <v>78</v>
      </c>
      <c r="O3187" s="3">
        <f>COUNTIF([1]局站!$D$4:$D$172,"="&amp;N3187)</f>
        <v>1</v>
      </c>
      <c r="P3187" s="3">
        <v>0</v>
      </c>
      <c r="Q3187" s="3">
        <v>0</v>
      </c>
      <c r="R3187" s="3">
        <v>0</v>
      </c>
      <c r="S3187" s="3" t="s">
        <v>138</v>
      </c>
      <c r="T3187" s="3">
        <f>COUNTIF([1]局站!$D$4:$D$172,"="&amp;S3187)</f>
        <v>1</v>
      </c>
      <c r="U3187" s="3">
        <v>0</v>
      </c>
      <c r="V3187" s="3">
        <v>0</v>
      </c>
      <c r="W3187" s="3">
        <v>0</v>
      </c>
      <c r="X3187" s="3" t="s">
        <v>1215</v>
      </c>
      <c r="Y3187" s="3" t="s">
        <v>880</v>
      </c>
      <c r="Z3187" s="3" t="str">
        <f>INDEX(业务类型!$C$4:$C$8,MATCH(纤芯!Y3187,业务类型!$B$4:$B$8,0))</f>
        <v>IDLE</v>
      </c>
      <c r="AA3187" s="3"/>
    </row>
    <row r="3188" spans="1:27" ht="16.5" x14ac:dyDescent="0.2">
      <c r="A3188" s="3">
        <v>3185</v>
      </c>
      <c r="B3188" s="3">
        <f t="shared" si="249"/>
        <v>37022104011</v>
      </c>
      <c r="C3188" s="3" t="s">
        <v>1166</v>
      </c>
      <c r="D3188" s="3" t="s">
        <v>222</v>
      </c>
      <c r="E3188" s="3" t="str">
        <f>INDEX(光放段!$G$4:$G$237,MATCH(纤芯!G3188,光放段!$C$4:$C$237,0))</f>
        <v>山东二干|济宁枣庄光缆:济宁红星东路-枣庄振兴路</v>
      </c>
      <c r="F3188" s="3">
        <f>INDEX(光放段!$I$4:$I$237,MATCH(纤芯!H3188,光放段!$B$4:$B$237,0))</f>
        <v>37022100000</v>
      </c>
      <c r="G3188" s="3" t="str">
        <f t="shared" si="245"/>
        <v>山东二干|济宁枣庄光缆:薛城441局-枣庄振兴路</v>
      </c>
      <c r="H3188" s="3">
        <f>INDEX(光放段!$B$4:$B$237,MATCH(纤芯!G3188,光放段!$C$4:$C$237,0))</f>
        <v>37022104000</v>
      </c>
      <c r="I3188" s="3" t="str">
        <f t="shared" si="246"/>
        <v>济宁枣庄光缆</v>
      </c>
      <c r="J3188" s="3" t="str">
        <f>INDEX(子缆名称!$B$4:$B$29,纤芯!M3188)</f>
        <v>A缆</v>
      </c>
      <c r="K3188" s="3">
        <v>11</v>
      </c>
      <c r="L3188" s="3">
        <f t="shared" si="247"/>
        <v>11</v>
      </c>
      <c r="M3188" s="3">
        <f t="shared" si="248"/>
        <v>1</v>
      </c>
      <c r="N3188" s="3" t="s">
        <v>78</v>
      </c>
      <c r="O3188" s="3">
        <f>COUNTIF([1]局站!$D$4:$D$172,"="&amp;N3188)</f>
        <v>1</v>
      </c>
      <c r="P3188" s="3">
        <v>0</v>
      </c>
      <c r="Q3188" s="3">
        <v>0</v>
      </c>
      <c r="R3188" s="3">
        <v>0</v>
      </c>
      <c r="S3188" s="3" t="s">
        <v>138</v>
      </c>
      <c r="T3188" s="3">
        <f>COUNTIF([1]局站!$D$4:$D$172,"="&amp;S3188)</f>
        <v>1</v>
      </c>
      <c r="U3188" s="3">
        <v>0</v>
      </c>
      <c r="V3188" s="3">
        <v>0</v>
      </c>
      <c r="W3188" s="3">
        <v>0</v>
      </c>
      <c r="X3188" s="3" t="s">
        <v>1215</v>
      </c>
      <c r="Y3188" s="3" t="s">
        <v>880</v>
      </c>
      <c r="Z3188" s="3" t="str">
        <f>INDEX(业务类型!$C$4:$C$8,MATCH(纤芯!Y3188,业务类型!$B$4:$B$8,0))</f>
        <v>IDLE</v>
      </c>
      <c r="AA3188" s="3"/>
    </row>
    <row r="3189" spans="1:27" ht="16.5" x14ac:dyDescent="0.2">
      <c r="A3189" s="3">
        <v>3186</v>
      </c>
      <c r="B3189" s="3">
        <f t="shared" si="249"/>
        <v>37022104012</v>
      </c>
      <c r="C3189" s="3" t="s">
        <v>1166</v>
      </c>
      <c r="D3189" s="3" t="s">
        <v>222</v>
      </c>
      <c r="E3189" s="3" t="str">
        <f>INDEX(光放段!$G$4:$G$237,MATCH(纤芯!G3189,光放段!$C$4:$C$237,0))</f>
        <v>山东二干|济宁枣庄光缆:济宁红星东路-枣庄振兴路</v>
      </c>
      <c r="F3189" s="3">
        <f>INDEX(光放段!$I$4:$I$237,MATCH(纤芯!H3189,光放段!$B$4:$B$237,0))</f>
        <v>37022100000</v>
      </c>
      <c r="G3189" s="3" t="str">
        <f t="shared" si="245"/>
        <v>山东二干|济宁枣庄光缆:薛城441局-枣庄振兴路</v>
      </c>
      <c r="H3189" s="3">
        <f>INDEX(光放段!$B$4:$B$237,MATCH(纤芯!G3189,光放段!$C$4:$C$237,0))</f>
        <v>37022104000</v>
      </c>
      <c r="I3189" s="3" t="str">
        <f t="shared" si="246"/>
        <v>济宁枣庄光缆</v>
      </c>
      <c r="J3189" s="3" t="str">
        <f>INDEX(子缆名称!$B$4:$B$29,纤芯!M3189)</f>
        <v>A缆</v>
      </c>
      <c r="K3189" s="3">
        <v>12</v>
      </c>
      <c r="L3189" s="3">
        <f t="shared" si="247"/>
        <v>12</v>
      </c>
      <c r="M3189" s="3">
        <f t="shared" si="248"/>
        <v>1</v>
      </c>
      <c r="N3189" s="3" t="s">
        <v>78</v>
      </c>
      <c r="O3189" s="3">
        <f>COUNTIF([1]局站!$D$4:$D$172,"="&amp;N3189)</f>
        <v>1</v>
      </c>
      <c r="P3189" s="3">
        <v>0</v>
      </c>
      <c r="Q3189" s="3">
        <v>0</v>
      </c>
      <c r="R3189" s="3">
        <v>0</v>
      </c>
      <c r="S3189" s="3" t="s">
        <v>138</v>
      </c>
      <c r="T3189" s="3">
        <f>COUNTIF([1]局站!$D$4:$D$172,"="&amp;S3189)</f>
        <v>1</v>
      </c>
      <c r="U3189" s="3">
        <v>0</v>
      </c>
      <c r="V3189" s="3">
        <v>0</v>
      </c>
      <c r="W3189" s="3">
        <v>0</v>
      </c>
      <c r="X3189" s="3" t="s">
        <v>1215</v>
      </c>
      <c r="Y3189" s="3" t="s">
        <v>880</v>
      </c>
      <c r="Z3189" s="3" t="str">
        <f>INDEX(业务类型!$C$4:$C$8,MATCH(纤芯!Y3189,业务类型!$B$4:$B$8,0))</f>
        <v>IDLE</v>
      </c>
      <c r="AA3189" s="3"/>
    </row>
    <row r="3190" spans="1:27" ht="16.5" x14ac:dyDescent="0.2">
      <c r="A3190" s="3">
        <v>3187</v>
      </c>
      <c r="B3190" s="3">
        <f t="shared" si="249"/>
        <v>37022104013</v>
      </c>
      <c r="C3190" s="3" t="s">
        <v>1166</v>
      </c>
      <c r="D3190" s="3" t="s">
        <v>222</v>
      </c>
      <c r="E3190" s="3" t="str">
        <f>INDEX(光放段!$G$4:$G$237,MATCH(纤芯!G3190,光放段!$C$4:$C$237,0))</f>
        <v>山东二干|济宁枣庄光缆:济宁红星东路-枣庄振兴路</v>
      </c>
      <c r="F3190" s="3">
        <f>INDEX(光放段!$I$4:$I$237,MATCH(纤芯!H3190,光放段!$B$4:$B$237,0))</f>
        <v>37022100000</v>
      </c>
      <c r="G3190" s="3" t="str">
        <f t="shared" si="245"/>
        <v>山东二干|济宁枣庄光缆:薛城441局-枣庄振兴路</v>
      </c>
      <c r="H3190" s="3">
        <f>INDEX(光放段!$B$4:$B$237,MATCH(纤芯!G3190,光放段!$C$4:$C$237,0))</f>
        <v>37022104000</v>
      </c>
      <c r="I3190" s="3" t="str">
        <f t="shared" si="246"/>
        <v>济宁枣庄光缆</v>
      </c>
      <c r="J3190" s="3" t="str">
        <f>INDEX(子缆名称!$B$4:$B$29,纤芯!M3190)</f>
        <v>B缆</v>
      </c>
      <c r="K3190" s="3">
        <v>13</v>
      </c>
      <c r="L3190" s="3">
        <f t="shared" si="247"/>
        <v>1</v>
      </c>
      <c r="M3190" s="3">
        <f t="shared" si="248"/>
        <v>2</v>
      </c>
      <c r="N3190" s="3" t="s">
        <v>78</v>
      </c>
      <c r="O3190" s="3">
        <f>COUNTIF([1]局站!$D$4:$D$172,"="&amp;N3190)</f>
        <v>1</v>
      </c>
      <c r="P3190" s="3">
        <v>0</v>
      </c>
      <c r="Q3190" s="3">
        <v>0</v>
      </c>
      <c r="R3190" s="3">
        <v>0</v>
      </c>
      <c r="S3190" s="3" t="s">
        <v>138</v>
      </c>
      <c r="T3190" s="3">
        <f>COUNTIF([1]局站!$D$4:$D$172,"="&amp;S3190)</f>
        <v>1</v>
      </c>
      <c r="U3190" s="3">
        <v>0</v>
      </c>
      <c r="V3190" s="3">
        <v>0</v>
      </c>
      <c r="W3190" s="3">
        <v>0</v>
      </c>
      <c r="X3190" s="3" t="s">
        <v>1215</v>
      </c>
      <c r="Y3190" s="3" t="s">
        <v>880</v>
      </c>
      <c r="Z3190" s="3" t="str">
        <f>INDEX(业务类型!$C$4:$C$8,MATCH(纤芯!Y3190,业务类型!$B$4:$B$8,0))</f>
        <v>IDLE</v>
      </c>
      <c r="AA3190" s="3"/>
    </row>
    <row r="3191" spans="1:27" ht="16.5" x14ac:dyDescent="0.2">
      <c r="A3191" s="3">
        <v>3188</v>
      </c>
      <c r="B3191" s="3">
        <f t="shared" si="249"/>
        <v>37022104014</v>
      </c>
      <c r="C3191" s="3" t="s">
        <v>1166</v>
      </c>
      <c r="D3191" s="3" t="s">
        <v>222</v>
      </c>
      <c r="E3191" s="3" t="str">
        <f>INDEX(光放段!$G$4:$G$237,MATCH(纤芯!G3191,光放段!$C$4:$C$237,0))</f>
        <v>山东二干|济宁枣庄光缆:济宁红星东路-枣庄振兴路</v>
      </c>
      <c r="F3191" s="3">
        <f>INDEX(光放段!$I$4:$I$237,MATCH(纤芯!H3191,光放段!$B$4:$B$237,0))</f>
        <v>37022100000</v>
      </c>
      <c r="G3191" s="3" t="str">
        <f t="shared" si="245"/>
        <v>山东二干|济宁枣庄光缆:薛城441局-枣庄振兴路</v>
      </c>
      <c r="H3191" s="3">
        <f>INDEX(光放段!$B$4:$B$237,MATCH(纤芯!G3191,光放段!$C$4:$C$237,0))</f>
        <v>37022104000</v>
      </c>
      <c r="I3191" s="3" t="str">
        <f t="shared" si="246"/>
        <v>济宁枣庄光缆</v>
      </c>
      <c r="J3191" s="3" t="str">
        <f>INDEX(子缆名称!$B$4:$B$29,纤芯!M3191)</f>
        <v>B缆</v>
      </c>
      <c r="K3191" s="3">
        <v>14</v>
      </c>
      <c r="L3191" s="3">
        <f t="shared" si="247"/>
        <v>2</v>
      </c>
      <c r="M3191" s="3">
        <f t="shared" si="248"/>
        <v>2</v>
      </c>
      <c r="N3191" s="3" t="s">
        <v>78</v>
      </c>
      <c r="O3191" s="3">
        <f>COUNTIF([1]局站!$D$4:$D$172,"="&amp;N3191)</f>
        <v>1</v>
      </c>
      <c r="P3191" s="3">
        <v>0</v>
      </c>
      <c r="Q3191" s="3">
        <v>0</v>
      </c>
      <c r="R3191" s="3">
        <v>0</v>
      </c>
      <c r="S3191" s="3" t="s">
        <v>138</v>
      </c>
      <c r="T3191" s="3">
        <f>COUNTIF([1]局站!$D$4:$D$172,"="&amp;S3191)</f>
        <v>1</v>
      </c>
      <c r="U3191" s="3">
        <v>0</v>
      </c>
      <c r="V3191" s="3">
        <v>0</v>
      </c>
      <c r="W3191" s="3">
        <v>0</v>
      </c>
      <c r="X3191" s="3" t="s">
        <v>1215</v>
      </c>
      <c r="Y3191" s="3" t="s">
        <v>880</v>
      </c>
      <c r="Z3191" s="3" t="str">
        <f>INDEX(业务类型!$C$4:$C$8,MATCH(纤芯!Y3191,业务类型!$B$4:$B$8,0))</f>
        <v>IDLE</v>
      </c>
      <c r="AA3191" s="3"/>
    </row>
    <row r="3192" spans="1:27" ht="16.5" x14ac:dyDescent="0.2">
      <c r="A3192" s="3">
        <v>3189</v>
      </c>
      <c r="B3192" s="3">
        <f t="shared" si="249"/>
        <v>37022104015</v>
      </c>
      <c r="C3192" s="3" t="s">
        <v>1166</v>
      </c>
      <c r="D3192" s="3" t="s">
        <v>222</v>
      </c>
      <c r="E3192" s="3" t="str">
        <f>INDEX(光放段!$G$4:$G$237,MATCH(纤芯!G3192,光放段!$C$4:$C$237,0))</f>
        <v>山东二干|济宁枣庄光缆:济宁红星东路-枣庄振兴路</v>
      </c>
      <c r="F3192" s="3">
        <f>INDEX(光放段!$I$4:$I$237,MATCH(纤芯!H3192,光放段!$B$4:$B$237,0))</f>
        <v>37022100000</v>
      </c>
      <c r="G3192" s="3" t="str">
        <f t="shared" si="245"/>
        <v>山东二干|济宁枣庄光缆:薛城441局-枣庄振兴路</v>
      </c>
      <c r="H3192" s="3">
        <f>INDEX(光放段!$B$4:$B$237,MATCH(纤芯!G3192,光放段!$C$4:$C$237,0))</f>
        <v>37022104000</v>
      </c>
      <c r="I3192" s="3" t="str">
        <f t="shared" si="246"/>
        <v>济宁枣庄光缆</v>
      </c>
      <c r="J3192" s="3" t="str">
        <f>INDEX(子缆名称!$B$4:$B$29,纤芯!M3192)</f>
        <v>B缆</v>
      </c>
      <c r="K3192" s="3">
        <v>15</v>
      </c>
      <c r="L3192" s="3">
        <f t="shared" si="247"/>
        <v>3</v>
      </c>
      <c r="M3192" s="3">
        <f t="shared" si="248"/>
        <v>2</v>
      </c>
      <c r="N3192" s="3" t="s">
        <v>78</v>
      </c>
      <c r="O3192" s="3">
        <f>COUNTIF([1]局站!$D$4:$D$172,"="&amp;N3192)</f>
        <v>1</v>
      </c>
      <c r="P3192" s="3">
        <v>0</v>
      </c>
      <c r="Q3192" s="3">
        <v>0</v>
      </c>
      <c r="R3192" s="3">
        <v>0</v>
      </c>
      <c r="S3192" s="3" t="s">
        <v>138</v>
      </c>
      <c r="T3192" s="3">
        <f>COUNTIF([1]局站!$D$4:$D$172,"="&amp;S3192)</f>
        <v>1</v>
      </c>
      <c r="U3192" s="3">
        <v>0</v>
      </c>
      <c r="V3192" s="3">
        <v>0</v>
      </c>
      <c r="W3192" s="3">
        <v>0</v>
      </c>
      <c r="X3192" s="3" t="s">
        <v>1215</v>
      </c>
      <c r="Y3192" s="3" t="s">
        <v>880</v>
      </c>
      <c r="Z3192" s="3" t="str">
        <f>INDEX(业务类型!$C$4:$C$8,MATCH(纤芯!Y3192,业务类型!$B$4:$B$8,0))</f>
        <v>IDLE</v>
      </c>
      <c r="AA3192" s="3"/>
    </row>
    <row r="3193" spans="1:27" ht="16.5" x14ac:dyDescent="0.2">
      <c r="A3193" s="3">
        <v>3190</v>
      </c>
      <c r="B3193" s="3">
        <f t="shared" si="249"/>
        <v>37022104016</v>
      </c>
      <c r="C3193" s="3" t="s">
        <v>1166</v>
      </c>
      <c r="D3193" s="3" t="s">
        <v>222</v>
      </c>
      <c r="E3193" s="3" t="str">
        <f>INDEX(光放段!$G$4:$G$237,MATCH(纤芯!G3193,光放段!$C$4:$C$237,0))</f>
        <v>山东二干|济宁枣庄光缆:济宁红星东路-枣庄振兴路</v>
      </c>
      <c r="F3193" s="3">
        <f>INDEX(光放段!$I$4:$I$237,MATCH(纤芯!H3193,光放段!$B$4:$B$237,0))</f>
        <v>37022100000</v>
      </c>
      <c r="G3193" s="3" t="str">
        <f t="shared" si="245"/>
        <v>山东二干|济宁枣庄光缆:薛城441局-枣庄振兴路</v>
      </c>
      <c r="H3193" s="3">
        <f>INDEX(光放段!$B$4:$B$237,MATCH(纤芯!G3193,光放段!$C$4:$C$237,0))</f>
        <v>37022104000</v>
      </c>
      <c r="I3193" s="3" t="str">
        <f t="shared" si="246"/>
        <v>济宁枣庄光缆</v>
      </c>
      <c r="J3193" s="3" t="str">
        <f>INDEX(子缆名称!$B$4:$B$29,纤芯!M3193)</f>
        <v>B缆</v>
      </c>
      <c r="K3193" s="3">
        <v>16</v>
      </c>
      <c r="L3193" s="3">
        <f t="shared" si="247"/>
        <v>4</v>
      </c>
      <c r="M3193" s="3">
        <f t="shared" si="248"/>
        <v>2</v>
      </c>
      <c r="N3193" s="3" t="s">
        <v>78</v>
      </c>
      <c r="O3193" s="3">
        <f>COUNTIF([1]局站!$D$4:$D$172,"="&amp;N3193)</f>
        <v>1</v>
      </c>
      <c r="P3193" s="3">
        <v>0</v>
      </c>
      <c r="Q3193" s="3">
        <v>0</v>
      </c>
      <c r="R3193" s="3">
        <v>0</v>
      </c>
      <c r="S3193" s="3" t="s">
        <v>138</v>
      </c>
      <c r="T3193" s="3">
        <f>COUNTIF([1]局站!$D$4:$D$172,"="&amp;S3193)</f>
        <v>1</v>
      </c>
      <c r="U3193" s="3">
        <v>0</v>
      </c>
      <c r="V3193" s="3">
        <v>0</v>
      </c>
      <c r="W3193" s="3">
        <v>0</v>
      </c>
      <c r="X3193" s="3" t="s">
        <v>1215</v>
      </c>
      <c r="Y3193" s="3" t="s">
        <v>880</v>
      </c>
      <c r="Z3193" s="3" t="str">
        <f>INDEX(业务类型!$C$4:$C$8,MATCH(纤芯!Y3193,业务类型!$B$4:$B$8,0))</f>
        <v>IDLE</v>
      </c>
      <c r="AA3193" s="3"/>
    </row>
    <row r="3194" spans="1:27" ht="16.5" x14ac:dyDescent="0.2">
      <c r="A3194" s="3">
        <v>3191</v>
      </c>
      <c r="B3194" s="3">
        <f t="shared" si="249"/>
        <v>37022104017</v>
      </c>
      <c r="C3194" s="3" t="s">
        <v>1166</v>
      </c>
      <c r="D3194" s="3" t="s">
        <v>222</v>
      </c>
      <c r="E3194" s="3" t="str">
        <f>INDEX(光放段!$G$4:$G$237,MATCH(纤芯!G3194,光放段!$C$4:$C$237,0))</f>
        <v>山东二干|济宁枣庄光缆:济宁红星东路-枣庄振兴路</v>
      </c>
      <c r="F3194" s="3">
        <f>INDEX(光放段!$I$4:$I$237,MATCH(纤芯!H3194,光放段!$B$4:$B$237,0))</f>
        <v>37022100000</v>
      </c>
      <c r="G3194" s="3" t="str">
        <f t="shared" si="245"/>
        <v>山东二干|济宁枣庄光缆:薛城441局-枣庄振兴路</v>
      </c>
      <c r="H3194" s="3">
        <f>INDEX(光放段!$B$4:$B$237,MATCH(纤芯!G3194,光放段!$C$4:$C$237,0))</f>
        <v>37022104000</v>
      </c>
      <c r="I3194" s="3" t="str">
        <f t="shared" si="246"/>
        <v>济宁枣庄光缆</v>
      </c>
      <c r="J3194" s="3" t="str">
        <f>INDEX(子缆名称!$B$4:$B$29,纤芯!M3194)</f>
        <v>B缆</v>
      </c>
      <c r="K3194" s="3">
        <v>17</v>
      </c>
      <c r="L3194" s="3">
        <f t="shared" si="247"/>
        <v>5</v>
      </c>
      <c r="M3194" s="3">
        <f t="shared" si="248"/>
        <v>2</v>
      </c>
      <c r="N3194" s="3" t="s">
        <v>78</v>
      </c>
      <c r="O3194" s="3">
        <f>COUNTIF([1]局站!$D$4:$D$172,"="&amp;N3194)</f>
        <v>1</v>
      </c>
      <c r="P3194" s="3">
        <v>0</v>
      </c>
      <c r="Q3194" s="3">
        <v>0</v>
      </c>
      <c r="R3194" s="3">
        <v>0</v>
      </c>
      <c r="S3194" s="3" t="s">
        <v>138</v>
      </c>
      <c r="T3194" s="3">
        <f>COUNTIF([1]局站!$D$4:$D$172,"="&amp;S3194)</f>
        <v>1</v>
      </c>
      <c r="U3194" s="3">
        <v>0</v>
      </c>
      <c r="V3194" s="3">
        <v>0</v>
      </c>
      <c r="W3194" s="3">
        <v>0</v>
      </c>
      <c r="X3194" s="3" t="s">
        <v>1215</v>
      </c>
      <c r="Y3194" s="3" t="s">
        <v>852</v>
      </c>
      <c r="Z3194" s="3" t="str">
        <f>INDEX(业务类型!$C$4:$C$8,MATCH(纤芯!Y3194,业务类型!$B$4:$B$8,0))</f>
        <v>TWO</v>
      </c>
      <c r="AA3194" s="3" t="s">
        <v>955</v>
      </c>
    </row>
    <row r="3195" spans="1:27" ht="16.5" x14ac:dyDescent="0.2">
      <c r="A3195" s="3">
        <v>3192</v>
      </c>
      <c r="B3195" s="3">
        <f t="shared" si="249"/>
        <v>37022104018</v>
      </c>
      <c r="C3195" s="3" t="s">
        <v>1166</v>
      </c>
      <c r="D3195" s="3" t="s">
        <v>222</v>
      </c>
      <c r="E3195" s="3" t="str">
        <f>INDEX(光放段!$G$4:$G$237,MATCH(纤芯!G3195,光放段!$C$4:$C$237,0))</f>
        <v>山东二干|济宁枣庄光缆:济宁红星东路-枣庄振兴路</v>
      </c>
      <c r="F3195" s="3">
        <f>INDEX(光放段!$I$4:$I$237,MATCH(纤芯!H3195,光放段!$B$4:$B$237,0))</f>
        <v>37022100000</v>
      </c>
      <c r="G3195" s="3" t="str">
        <f t="shared" si="245"/>
        <v>山东二干|济宁枣庄光缆:薛城441局-枣庄振兴路</v>
      </c>
      <c r="H3195" s="3">
        <f>INDEX(光放段!$B$4:$B$237,MATCH(纤芯!G3195,光放段!$C$4:$C$237,0))</f>
        <v>37022104000</v>
      </c>
      <c r="I3195" s="3" t="str">
        <f t="shared" si="246"/>
        <v>济宁枣庄光缆</v>
      </c>
      <c r="J3195" s="3" t="str">
        <f>INDEX(子缆名称!$B$4:$B$29,纤芯!M3195)</f>
        <v>B缆</v>
      </c>
      <c r="K3195" s="3">
        <v>18</v>
      </c>
      <c r="L3195" s="3">
        <f t="shared" si="247"/>
        <v>6</v>
      </c>
      <c r="M3195" s="3">
        <f t="shared" si="248"/>
        <v>2</v>
      </c>
      <c r="N3195" s="3" t="s">
        <v>78</v>
      </c>
      <c r="O3195" s="3">
        <f>COUNTIF([1]局站!$D$4:$D$172,"="&amp;N3195)</f>
        <v>1</v>
      </c>
      <c r="P3195" s="3">
        <v>0</v>
      </c>
      <c r="Q3195" s="3">
        <v>0</v>
      </c>
      <c r="R3195" s="3">
        <v>0</v>
      </c>
      <c r="S3195" s="3" t="s">
        <v>138</v>
      </c>
      <c r="T3195" s="3">
        <f>COUNTIF([1]局站!$D$4:$D$172,"="&amp;S3195)</f>
        <v>1</v>
      </c>
      <c r="U3195" s="3">
        <v>0</v>
      </c>
      <c r="V3195" s="3">
        <v>0</v>
      </c>
      <c r="W3195" s="3">
        <v>0</v>
      </c>
      <c r="X3195" s="3" t="s">
        <v>1215</v>
      </c>
      <c r="Y3195" s="3" t="s">
        <v>852</v>
      </c>
      <c r="Z3195" s="3" t="str">
        <f>INDEX(业务类型!$C$4:$C$8,MATCH(纤芯!Y3195,业务类型!$B$4:$B$8,0))</f>
        <v>TWO</v>
      </c>
      <c r="AA3195" s="3" t="s">
        <v>955</v>
      </c>
    </row>
    <row r="3196" spans="1:27" ht="16.5" x14ac:dyDescent="0.2">
      <c r="A3196" s="3">
        <v>3193</v>
      </c>
      <c r="B3196" s="3">
        <f t="shared" si="249"/>
        <v>37022104019</v>
      </c>
      <c r="C3196" s="3" t="s">
        <v>1166</v>
      </c>
      <c r="D3196" s="3" t="s">
        <v>222</v>
      </c>
      <c r="E3196" s="3" t="str">
        <f>INDEX(光放段!$G$4:$G$237,MATCH(纤芯!G3196,光放段!$C$4:$C$237,0))</f>
        <v>山东二干|济宁枣庄光缆:济宁红星东路-枣庄振兴路</v>
      </c>
      <c r="F3196" s="3">
        <f>INDEX(光放段!$I$4:$I$237,MATCH(纤芯!H3196,光放段!$B$4:$B$237,0))</f>
        <v>37022100000</v>
      </c>
      <c r="G3196" s="3" t="str">
        <f t="shared" si="245"/>
        <v>山东二干|济宁枣庄光缆:薛城441局-枣庄振兴路</v>
      </c>
      <c r="H3196" s="3">
        <f>INDEX(光放段!$B$4:$B$237,MATCH(纤芯!G3196,光放段!$C$4:$C$237,0))</f>
        <v>37022104000</v>
      </c>
      <c r="I3196" s="3" t="str">
        <f t="shared" si="246"/>
        <v>济宁枣庄光缆</v>
      </c>
      <c r="J3196" s="3" t="str">
        <f>INDEX(子缆名称!$B$4:$B$29,纤芯!M3196)</f>
        <v>B缆</v>
      </c>
      <c r="K3196" s="3">
        <v>19</v>
      </c>
      <c r="L3196" s="3">
        <f t="shared" si="247"/>
        <v>7</v>
      </c>
      <c r="M3196" s="3">
        <f t="shared" si="248"/>
        <v>2</v>
      </c>
      <c r="N3196" s="3" t="s">
        <v>78</v>
      </c>
      <c r="O3196" s="3">
        <f>COUNTIF([1]局站!$D$4:$D$172,"="&amp;N3196)</f>
        <v>1</v>
      </c>
      <c r="P3196" s="3">
        <v>0</v>
      </c>
      <c r="Q3196" s="3">
        <v>0</v>
      </c>
      <c r="R3196" s="3">
        <v>0</v>
      </c>
      <c r="S3196" s="3" t="s">
        <v>138</v>
      </c>
      <c r="T3196" s="3">
        <f>COUNTIF([1]局站!$D$4:$D$172,"="&amp;S3196)</f>
        <v>1</v>
      </c>
      <c r="U3196" s="3">
        <v>0</v>
      </c>
      <c r="V3196" s="3">
        <v>0</v>
      </c>
      <c r="W3196" s="3">
        <v>0</v>
      </c>
      <c r="X3196" s="3" t="s">
        <v>1215</v>
      </c>
      <c r="Y3196" s="3" t="s">
        <v>881</v>
      </c>
      <c r="Z3196" s="3" t="str">
        <f>INDEX(业务类型!$C$4:$C$8,MATCH(纤芯!Y3196,业务类型!$B$4:$B$8,0))</f>
        <v>OTHER</v>
      </c>
      <c r="AA3196" s="3" t="s">
        <v>919</v>
      </c>
    </row>
    <row r="3197" spans="1:27" ht="16.5" x14ac:dyDescent="0.2">
      <c r="A3197" s="3">
        <v>3194</v>
      </c>
      <c r="B3197" s="3">
        <f t="shared" si="249"/>
        <v>37022104020</v>
      </c>
      <c r="C3197" s="3" t="s">
        <v>1166</v>
      </c>
      <c r="D3197" s="3" t="s">
        <v>222</v>
      </c>
      <c r="E3197" s="3" t="str">
        <f>INDEX(光放段!$G$4:$G$237,MATCH(纤芯!G3197,光放段!$C$4:$C$237,0))</f>
        <v>山东二干|济宁枣庄光缆:济宁红星东路-枣庄振兴路</v>
      </c>
      <c r="F3197" s="3">
        <f>INDEX(光放段!$I$4:$I$237,MATCH(纤芯!H3197,光放段!$B$4:$B$237,0))</f>
        <v>37022100000</v>
      </c>
      <c r="G3197" s="3" t="str">
        <f t="shared" si="245"/>
        <v>山东二干|济宁枣庄光缆:薛城441局-枣庄振兴路</v>
      </c>
      <c r="H3197" s="3">
        <f>INDEX(光放段!$B$4:$B$237,MATCH(纤芯!G3197,光放段!$C$4:$C$237,0))</f>
        <v>37022104000</v>
      </c>
      <c r="I3197" s="3" t="str">
        <f t="shared" si="246"/>
        <v>济宁枣庄光缆</v>
      </c>
      <c r="J3197" s="3" t="str">
        <f>INDEX(子缆名称!$B$4:$B$29,纤芯!M3197)</f>
        <v>B缆</v>
      </c>
      <c r="K3197" s="3">
        <v>20</v>
      </c>
      <c r="L3197" s="3">
        <f t="shared" si="247"/>
        <v>8</v>
      </c>
      <c r="M3197" s="3">
        <f t="shared" si="248"/>
        <v>2</v>
      </c>
      <c r="N3197" s="3" t="s">
        <v>78</v>
      </c>
      <c r="O3197" s="3">
        <f>COUNTIF([1]局站!$D$4:$D$172,"="&amp;N3197)</f>
        <v>1</v>
      </c>
      <c r="P3197" s="3">
        <v>0</v>
      </c>
      <c r="Q3197" s="3">
        <v>0</v>
      </c>
      <c r="R3197" s="3">
        <v>0</v>
      </c>
      <c r="S3197" s="3" t="s">
        <v>138</v>
      </c>
      <c r="T3197" s="3">
        <f>COUNTIF([1]局站!$D$4:$D$172,"="&amp;S3197)</f>
        <v>1</v>
      </c>
      <c r="U3197" s="3">
        <v>0</v>
      </c>
      <c r="V3197" s="3">
        <v>0</v>
      </c>
      <c r="W3197" s="3">
        <v>0</v>
      </c>
      <c r="X3197" s="3" t="s">
        <v>1215</v>
      </c>
      <c r="Y3197" s="3" t="s">
        <v>881</v>
      </c>
      <c r="Z3197" s="3" t="str">
        <f>INDEX(业务类型!$C$4:$C$8,MATCH(纤芯!Y3197,业务类型!$B$4:$B$8,0))</f>
        <v>OTHER</v>
      </c>
      <c r="AA3197" s="3" t="s">
        <v>919</v>
      </c>
    </row>
    <row r="3198" spans="1:27" ht="16.5" x14ac:dyDescent="0.2">
      <c r="A3198" s="3">
        <v>3195</v>
      </c>
      <c r="B3198" s="3">
        <f t="shared" si="249"/>
        <v>37022104021</v>
      </c>
      <c r="C3198" s="3" t="s">
        <v>1166</v>
      </c>
      <c r="D3198" s="3" t="s">
        <v>222</v>
      </c>
      <c r="E3198" s="3" t="str">
        <f>INDEX(光放段!$G$4:$G$237,MATCH(纤芯!G3198,光放段!$C$4:$C$237,0))</f>
        <v>山东二干|济宁枣庄光缆:济宁红星东路-枣庄振兴路</v>
      </c>
      <c r="F3198" s="3">
        <f>INDEX(光放段!$I$4:$I$237,MATCH(纤芯!H3198,光放段!$B$4:$B$237,0))</f>
        <v>37022100000</v>
      </c>
      <c r="G3198" s="3" t="str">
        <f t="shared" si="245"/>
        <v>山东二干|济宁枣庄光缆:薛城441局-枣庄振兴路</v>
      </c>
      <c r="H3198" s="3">
        <f>INDEX(光放段!$B$4:$B$237,MATCH(纤芯!G3198,光放段!$C$4:$C$237,0))</f>
        <v>37022104000</v>
      </c>
      <c r="I3198" s="3" t="str">
        <f t="shared" si="246"/>
        <v>济宁枣庄光缆</v>
      </c>
      <c r="J3198" s="3" t="str">
        <f>INDEX(子缆名称!$B$4:$B$29,纤芯!M3198)</f>
        <v>B缆</v>
      </c>
      <c r="K3198" s="3">
        <v>21</v>
      </c>
      <c r="L3198" s="3">
        <f t="shared" si="247"/>
        <v>9</v>
      </c>
      <c r="M3198" s="3">
        <f t="shared" si="248"/>
        <v>2</v>
      </c>
      <c r="N3198" s="3" t="s">
        <v>78</v>
      </c>
      <c r="O3198" s="3">
        <f>COUNTIF([1]局站!$D$4:$D$172,"="&amp;N3198)</f>
        <v>1</v>
      </c>
      <c r="P3198" s="3">
        <v>0</v>
      </c>
      <c r="Q3198" s="3">
        <v>0</v>
      </c>
      <c r="R3198" s="3">
        <v>0</v>
      </c>
      <c r="S3198" s="3" t="s">
        <v>138</v>
      </c>
      <c r="T3198" s="3">
        <f>COUNTIF([1]局站!$D$4:$D$172,"="&amp;S3198)</f>
        <v>1</v>
      </c>
      <c r="U3198" s="3">
        <v>0</v>
      </c>
      <c r="V3198" s="3">
        <v>0</v>
      </c>
      <c r="W3198" s="3">
        <v>0</v>
      </c>
      <c r="X3198" s="3" t="s">
        <v>1215</v>
      </c>
      <c r="Y3198" s="3" t="s">
        <v>880</v>
      </c>
      <c r="Z3198" s="3" t="str">
        <f>INDEX(业务类型!$C$4:$C$8,MATCH(纤芯!Y3198,业务类型!$B$4:$B$8,0))</f>
        <v>IDLE</v>
      </c>
      <c r="AA3198" s="3"/>
    </row>
    <row r="3199" spans="1:27" ht="16.5" x14ac:dyDescent="0.2">
      <c r="A3199" s="3">
        <v>3196</v>
      </c>
      <c r="B3199" s="3">
        <f t="shared" si="249"/>
        <v>37022104022</v>
      </c>
      <c r="C3199" s="3" t="s">
        <v>1166</v>
      </c>
      <c r="D3199" s="3" t="s">
        <v>222</v>
      </c>
      <c r="E3199" s="3" t="str">
        <f>INDEX(光放段!$G$4:$G$237,MATCH(纤芯!G3199,光放段!$C$4:$C$237,0))</f>
        <v>山东二干|济宁枣庄光缆:济宁红星东路-枣庄振兴路</v>
      </c>
      <c r="F3199" s="3">
        <f>INDEX(光放段!$I$4:$I$237,MATCH(纤芯!H3199,光放段!$B$4:$B$237,0))</f>
        <v>37022100000</v>
      </c>
      <c r="G3199" s="3" t="str">
        <f t="shared" si="245"/>
        <v>山东二干|济宁枣庄光缆:薛城441局-枣庄振兴路</v>
      </c>
      <c r="H3199" s="3">
        <f>INDEX(光放段!$B$4:$B$237,MATCH(纤芯!G3199,光放段!$C$4:$C$237,0))</f>
        <v>37022104000</v>
      </c>
      <c r="I3199" s="3" t="str">
        <f t="shared" si="246"/>
        <v>济宁枣庄光缆</v>
      </c>
      <c r="J3199" s="3" t="str">
        <f>INDEX(子缆名称!$B$4:$B$29,纤芯!M3199)</f>
        <v>B缆</v>
      </c>
      <c r="K3199" s="3">
        <v>22</v>
      </c>
      <c r="L3199" s="3">
        <f t="shared" si="247"/>
        <v>10</v>
      </c>
      <c r="M3199" s="3">
        <f t="shared" si="248"/>
        <v>2</v>
      </c>
      <c r="N3199" s="3" t="s">
        <v>78</v>
      </c>
      <c r="O3199" s="3">
        <f>COUNTIF([1]局站!$D$4:$D$172,"="&amp;N3199)</f>
        <v>1</v>
      </c>
      <c r="P3199" s="3">
        <v>0</v>
      </c>
      <c r="Q3199" s="3">
        <v>0</v>
      </c>
      <c r="R3199" s="3">
        <v>0</v>
      </c>
      <c r="S3199" s="3" t="s">
        <v>138</v>
      </c>
      <c r="T3199" s="3">
        <f>COUNTIF([1]局站!$D$4:$D$172,"="&amp;S3199)</f>
        <v>1</v>
      </c>
      <c r="U3199" s="3">
        <v>0</v>
      </c>
      <c r="V3199" s="3">
        <v>0</v>
      </c>
      <c r="W3199" s="3">
        <v>0</v>
      </c>
      <c r="X3199" s="3" t="s">
        <v>1215</v>
      </c>
      <c r="Y3199" s="3" t="s">
        <v>880</v>
      </c>
      <c r="Z3199" s="3" t="str">
        <f>INDEX(业务类型!$C$4:$C$8,MATCH(纤芯!Y3199,业务类型!$B$4:$B$8,0))</f>
        <v>IDLE</v>
      </c>
      <c r="AA3199" s="3"/>
    </row>
    <row r="3200" spans="1:27" ht="16.5" x14ac:dyDescent="0.2">
      <c r="A3200" s="3">
        <v>3197</v>
      </c>
      <c r="B3200" s="3">
        <f t="shared" si="249"/>
        <v>37022104023</v>
      </c>
      <c r="C3200" s="3" t="s">
        <v>1166</v>
      </c>
      <c r="D3200" s="3" t="s">
        <v>222</v>
      </c>
      <c r="E3200" s="3" t="str">
        <f>INDEX(光放段!$G$4:$G$237,MATCH(纤芯!G3200,光放段!$C$4:$C$237,0))</f>
        <v>山东二干|济宁枣庄光缆:济宁红星东路-枣庄振兴路</v>
      </c>
      <c r="F3200" s="3">
        <f>INDEX(光放段!$I$4:$I$237,MATCH(纤芯!H3200,光放段!$B$4:$B$237,0))</f>
        <v>37022100000</v>
      </c>
      <c r="G3200" s="3" t="str">
        <f t="shared" si="245"/>
        <v>山东二干|济宁枣庄光缆:薛城441局-枣庄振兴路</v>
      </c>
      <c r="H3200" s="3">
        <f>INDEX(光放段!$B$4:$B$237,MATCH(纤芯!G3200,光放段!$C$4:$C$237,0))</f>
        <v>37022104000</v>
      </c>
      <c r="I3200" s="3" t="str">
        <f t="shared" si="246"/>
        <v>济宁枣庄光缆</v>
      </c>
      <c r="J3200" s="3" t="str">
        <f>INDEX(子缆名称!$B$4:$B$29,纤芯!M3200)</f>
        <v>B缆</v>
      </c>
      <c r="K3200" s="3">
        <v>23</v>
      </c>
      <c r="L3200" s="3">
        <f t="shared" si="247"/>
        <v>11</v>
      </c>
      <c r="M3200" s="3">
        <f t="shared" si="248"/>
        <v>2</v>
      </c>
      <c r="N3200" s="3" t="s">
        <v>78</v>
      </c>
      <c r="O3200" s="3">
        <f>COUNTIF([1]局站!$D$4:$D$172,"="&amp;N3200)</f>
        <v>1</v>
      </c>
      <c r="P3200" s="3">
        <v>0</v>
      </c>
      <c r="Q3200" s="3">
        <v>0</v>
      </c>
      <c r="R3200" s="3">
        <v>0</v>
      </c>
      <c r="S3200" s="3" t="s">
        <v>138</v>
      </c>
      <c r="T3200" s="3">
        <f>COUNTIF([1]局站!$D$4:$D$172,"="&amp;S3200)</f>
        <v>1</v>
      </c>
      <c r="U3200" s="3">
        <v>0</v>
      </c>
      <c r="V3200" s="3">
        <v>0</v>
      </c>
      <c r="W3200" s="3">
        <v>0</v>
      </c>
      <c r="X3200" s="3" t="s">
        <v>1215</v>
      </c>
      <c r="Y3200" s="3" t="s">
        <v>880</v>
      </c>
      <c r="Z3200" s="3" t="str">
        <f>INDEX(业务类型!$C$4:$C$8,MATCH(纤芯!Y3200,业务类型!$B$4:$B$8,0))</f>
        <v>IDLE</v>
      </c>
      <c r="AA3200" s="3"/>
    </row>
    <row r="3201" spans="1:27" ht="16.5" x14ac:dyDescent="0.2">
      <c r="A3201" s="3">
        <v>3198</v>
      </c>
      <c r="B3201" s="3">
        <f t="shared" si="249"/>
        <v>37022104024</v>
      </c>
      <c r="C3201" s="3" t="s">
        <v>1166</v>
      </c>
      <c r="D3201" s="3" t="s">
        <v>222</v>
      </c>
      <c r="E3201" s="3" t="str">
        <f>INDEX(光放段!$G$4:$G$237,MATCH(纤芯!G3201,光放段!$C$4:$C$237,0))</f>
        <v>山东二干|济宁枣庄光缆:济宁红星东路-枣庄振兴路</v>
      </c>
      <c r="F3201" s="3">
        <f>INDEX(光放段!$I$4:$I$237,MATCH(纤芯!H3201,光放段!$B$4:$B$237,0))</f>
        <v>37022100000</v>
      </c>
      <c r="G3201" s="3" t="str">
        <f t="shared" si="245"/>
        <v>山东二干|济宁枣庄光缆:薛城441局-枣庄振兴路</v>
      </c>
      <c r="H3201" s="3">
        <f>INDEX(光放段!$B$4:$B$237,MATCH(纤芯!G3201,光放段!$C$4:$C$237,0))</f>
        <v>37022104000</v>
      </c>
      <c r="I3201" s="3" t="str">
        <f t="shared" si="246"/>
        <v>济宁枣庄光缆</v>
      </c>
      <c r="J3201" s="3" t="str">
        <f>INDEX(子缆名称!$B$4:$B$29,纤芯!M3201)</f>
        <v>B缆</v>
      </c>
      <c r="K3201" s="3">
        <v>24</v>
      </c>
      <c r="L3201" s="3">
        <f t="shared" si="247"/>
        <v>12</v>
      </c>
      <c r="M3201" s="3">
        <f t="shared" si="248"/>
        <v>2</v>
      </c>
      <c r="N3201" s="3" t="s">
        <v>78</v>
      </c>
      <c r="O3201" s="3">
        <f>COUNTIF([1]局站!$D$4:$D$172,"="&amp;N3201)</f>
        <v>1</v>
      </c>
      <c r="P3201" s="3">
        <v>0</v>
      </c>
      <c r="Q3201" s="3">
        <v>0</v>
      </c>
      <c r="R3201" s="3">
        <v>0</v>
      </c>
      <c r="S3201" s="3" t="s">
        <v>138</v>
      </c>
      <c r="T3201" s="3">
        <f>COUNTIF([1]局站!$D$4:$D$172,"="&amp;S3201)</f>
        <v>1</v>
      </c>
      <c r="U3201" s="3">
        <v>0</v>
      </c>
      <c r="V3201" s="3">
        <v>0</v>
      </c>
      <c r="W3201" s="3">
        <v>0</v>
      </c>
      <c r="X3201" s="3" t="s">
        <v>1215</v>
      </c>
      <c r="Y3201" s="3" t="s">
        <v>880</v>
      </c>
      <c r="Z3201" s="3" t="str">
        <f>INDEX(业务类型!$C$4:$C$8,MATCH(纤芯!Y3201,业务类型!$B$4:$B$8,0))</f>
        <v>IDLE</v>
      </c>
      <c r="AA3201" s="3"/>
    </row>
    <row r="3202" spans="1:27" ht="16.5" x14ac:dyDescent="0.2">
      <c r="A3202" s="3">
        <v>3199</v>
      </c>
      <c r="B3202" s="3">
        <f t="shared" si="249"/>
        <v>37022104025</v>
      </c>
      <c r="C3202" s="3" t="s">
        <v>1166</v>
      </c>
      <c r="D3202" s="3" t="s">
        <v>222</v>
      </c>
      <c r="E3202" s="3" t="str">
        <f>INDEX(光放段!$G$4:$G$237,MATCH(纤芯!G3202,光放段!$C$4:$C$237,0))</f>
        <v>山东二干|济宁枣庄光缆:济宁红星东路-枣庄振兴路</v>
      </c>
      <c r="F3202" s="3">
        <f>INDEX(光放段!$I$4:$I$237,MATCH(纤芯!H3202,光放段!$B$4:$B$237,0))</f>
        <v>37022100000</v>
      </c>
      <c r="G3202" s="3" t="str">
        <f t="shared" si="245"/>
        <v>山东二干|济宁枣庄光缆:薛城441局-枣庄振兴路</v>
      </c>
      <c r="H3202" s="3">
        <f>INDEX(光放段!$B$4:$B$237,MATCH(纤芯!G3202,光放段!$C$4:$C$237,0))</f>
        <v>37022104000</v>
      </c>
      <c r="I3202" s="3" t="str">
        <f t="shared" si="246"/>
        <v>济宁枣庄光缆</v>
      </c>
      <c r="J3202" s="3" t="str">
        <f>INDEX(子缆名称!$B$4:$B$29,纤芯!M3202)</f>
        <v>C缆</v>
      </c>
      <c r="K3202" s="3">
        <v>25</v>
      </c>
      <c r="L3202" s="3">
        <f t="shared" si="247"/>
        <v>1</v>
      </c>
      <c r="M3202" s="3">
        <f t="shared" si="248"/>
        <v>3</v>
      </c>
      <c r="N3202" s="3" t="s">
        <v>78</v>
      </c>
      <c r="O3202" s="3">
        <f>COUNTIF([1]局站!$D$4:$D$172,"="&amp;N3202)</f>
        <v>1</v>
      </c>
      <c r="P3202" s="3">
        <v>0</v>
      </c>
      <c r="Q3202" s="3">
        <v>0</v>
      </c>
      <c r="R3202" s="3">
        <v>0</v>
      </c>
      <c r="S3202" s="3" t="s">
        <v>138</v>
      </c>
      <c r="T3202" s="3">
        <f>COUNTIF([1]局站!$D$4:$D$172,"="&amp;S3202)</f>
        <v>1</v>
      </c>
      <c r="U3202" s="3">
        <v>0</v>
      </c>
      <c r="V3202" s="3">
        <v>0</v>
      </c>
      <c r="W3202" s="3">
        <v>0</v>
      </c>
      <c r="X3202" s="3" t="s">
        <v>1215</v>
      </c>
      <c r="Y3202" s="3" t="s">
        <v>880</v>
      </c>
      <c r="Z3202" s="3" t="str">
        <f>INDEX(业务类型!$C$4:$C$8,MATCH(纤芯!Y3202,业务类型!$B$4:$B$8,0))</f>
        <v>IDLE</v>
      </c>
      <c r="AA3202" s="3"/>
    </row>
    <row r="3203" spans="1:27" ht="16.5" x14ac:dyDescent="0.2">
      <c r="A3203" s="3">
        <v>3200</v>
      </c>
      <c r="B3203" s="3">
        <f t="shared" si="249"/>
        <v>37022104026</v>
      </c>
      <c r="C3203" s="3" t="s">
        <v>1166</v>
      </c>
      <c r="D3203" s="3" t="s">
        <v>222</v>
      </c>
      <c r="E3203" s="3" t="str">
        <f>INDEX(光放段!$G$4:$G$237,MATCH(纤芯!G3203,光放段!$C$4:$C$237,0))</f>
        <v>山东二干|济宁枣庄光缆:济宁红星东路-枣庄振兴路</v>
      </c>
      <c r="F3203" s="3">
        <f>INDEX(光放段!$I$4:$I$237,MATCH(纤芯!H3203,光放段!$B$4:$B$237,0))</f>
        <v>37022100000</v>
      </c>
      <c r="G3203" s="3" t="str">
        <f t="shared" si="245"/>
        <v>山东二干|济宁枣庄光缆:薛城441局-枣庄振兴路</v>
      </c>
      <c r="H3203" s="3">
        <f>INDEX(光放段!$B$4:$B$237,MATCH(纤芯!G3203,光放段!$C$4:$C$237,0))</f>
        <v>37022104000</v>
      </c>
      <c r="I3203" s="3" t="str">
        <f t="shared" si="246"/>
        <v>济宁枣庄光缆</v>
      </c>
      <c r="J3203" s="3" t="str">
        <f>INDEX(子缆名称!$B$4:$B$29,纤芯!M3203)</f>
        <v>C缆</v>
      </c>
      <c r="K3203" s="3">
        <v>26</v>
      </c>
      <c r="L3203" s="3">
        <f t="shared" si="247"/>
        <v>2</v>
      </c>
      <c r="M3203" s="3">
        <f t="shared" si="248"/>
        <v>3</v>
      </c>
      <c r="N3203" s="3" t="s">
        <v>78</v>
      </c>
      <c r="O3203" s="3">
        <f>COUNTIF([1]局站!$D$4:$D$172,"="&amp;N3203)</f>
        <v>1</v>
      </c>
      <c r="P3203" s="3">
        <v>0</v>
      </c>
      <c r="Q3203" s="3">
        <v>0</v>
      </c>
      <c r="R3203" s="3">
        <v>0</v>
      </c>
      <c r="S3203" s="3" t="s">
        <v>138</v>
      </c>
      <c r="T3203" s="3">
        <f>COUNTIF([1]局站!$D$4:$D$172,"="&amp;S3203)</f>
        <v>1</v>
      </c>
      <c r="U3203" s="3">
        <v>0</v>
      </c>
      <c r="V3203" s="3">
        <v>0</v>
      </c>
      <c r="W3203" s="3">
        <v>0</v>
      </c>
      <c r="X3203" s="3" t="s">
        <v>1215</v>
      </c>
      <c r="Y3203" s="3" t="s">
        <v>880</v>
      </c>
      <c r="Z3203" s="3" t="str">
        <f>INDEX(业务类型!$C$4:$C$8,MATCH(纤芯!Y3203,业务类型!$B$4:$B$8,0))</f>
        <v>IDLE</v>
      </c>
      <c r="AA3203" s="3"/>
    </row>
    <row r="3204" spans="1:27" ht="16.5" x14ac:dyDescent="0.2">
      <c r="A3204" s="3">
        <v>3201</v>
      </c>
      <c r="B3204" s="3">
        <f t="shared" si="249"/>
        <v>37023101001</v>
      </c>
      <c r="C3204" s="3" t="s">
        <v>1166</v>
      </c>
      <c r="D3204" s="3" t="s">
        <v>223</v>
      </c>
      <c r="E3204" s="3" t="str">
        <f>INDEX(光放段!$G$4:$G$237,MATCH(纤芯!G3204,光放段!$C$4:$C$237,0))</f>
        <v>山东二干|济青烟威光缆:济南四里村-淄博柳泉路</v>
      </c>
      <c r="F3204" s="3">
        <f>INDEX(光放段!$I$4:$I$237,MATCH(纤芯!H3204,光放段!$B$4:$B$237,0))</f>
        <v>37023100000</v>
      </c>
      <c r="G3204" s="3" t="str">
        <f t="shared" si="245"/>
        <v>山东二干|济青烟威光缆:济南四里村-明水</v>
      </c>
      <c r="H3204" s="3">
        <f>INDEX(光放段!$B$4:$B$237,MATCH(纤芯!G3204,光放段!$C$4:$C$237,0))</f>
        <v>37023101000</v>
      </c>
      <c r="I3204" s="3" t="str">
        <f t="shared" si="246"/>
        <v>济青烟威光缆</v>
      </c>
      <c r="J3204" s="3" t="str">
        <f>INDEX(子缆名称!$B$4:$B$29,纤芯!M3204)</f>
        <v>A缆</v>
      </c>
      <c r="K3204" s="3">
        <v>1</v>
      </c>
      <c r="L3204" s="3">
        <f t="shared" si="247"/>
        <v>1</v>
      </c>
      <c r="M3204" s="3">
        <f t="shared" si="248"/>
        <v>1</v>
      </c>
      <c r="N3204" s="3" t="s">
        <v>47</v>
      </c>
      <c r="O3204" s="3">
        <f>COUNTIF([1]局站!$D$4:$D$172,"="&amp;N3204)</f>
        <v>1</v>
      </c>
      <c r="P3204" s="3">
        <v>0</v>
      </c>
      <c r="Q3204" s="3">
        <v>0</v>
      </c>
      <c r="R3204" s="3">
        <v>0</v>
      </c>
      <c r="S3204" s="3" t="s">
        <v>63</v>
      </c>
      <c r="T3204" s="3">
        <f>COUNTIF([1]局站!$D$4:$D$172,"="&amp;S3204)</f>
        <v>1</v>
      </c>
      <c r="U3204" s="3">
        <v>0</v>
      </c>
      <c r="V3204" s="3">
        <v>0</v>
      </c>
      <c r="W3204" s="3">
        <v>0</v>
      </c>
      <c r="X3204" s="3" t="s">
        <v>1214</v>
      </c>
      <c r="Y3204" s="3" t="s">
        <v>852</v>
      </c>
      <c r="Z3204" s="3" t="str">
        <f>INDEX(业务类型!$C$4:$C$8,MATCH(纤芯!Y3204,业务类型!$B$4:$B$8,0))</f>
        <v>TWO</v>
      </c>
      <c r="AA3204" s="3" t="s">
        <v>955</v>
      </c>
    </row>
    <row r="3205" spans="1:27" ht="16.5" x14ac:dyDescent="0.2">
      <c r="A3205" s="3">
        <v>3202</v>
      </c>
      <c r="B3205" s="3">
        <f t="shared" si="249"/>
        <v>37023101002</v>
      </c>
      <c r="C3205" s="3" t="s">
        <v>1166</v>
      </c>
      <c r="D3205" s="3" t="s">
        <v>223</v>
      </c>
      <c r="E3205" s="3" t="str">
        <f>INDEX(光放段!$G$4:$G$237,MATCH(纤芯!G3205,光放段!$C$4:$C$237,0))</f>
        <v>山东二干|济青烟威光缆:济南四里村-淄博柳泉路</v>
      </c>
      <c r="F3205" s="3">
        <f>INDEX(光放段!$I$4:$I$237,MATCH(纤芯!H3205,光放段!$B$4:$B$237,0))</f>
        <v>37023100000</v>
      </c>
      <c r="G3205" s="3" t="str">
        <f t="shared" ref="G3205:G3268" si="250">C3205&amp;"|"&amp;D3205&amp;":"&amp;N3205&amp;"-"&amp;S3205</f>
        <v>山东二干|济青烟威光缆:济南四里村-明水</v>
      </c>
      <c r="H3205" s="3">
        <f>INDEX(光放段!$B$4:$B$237,MATCH(纤芯!G3205,光放段!$C$4:$C$237,0))</f>
        <v>37023101000</v>
      </c>
      <c r="I3205" s="3" t="str">
        <f t="shared" ref="I3205:I3268" si="251">D3205</f>
        <v>济青烟威光缆</v>
      </c>
      <c r="J3205" s="3" t="str">
        <f>INDEX(子缆名称!$B$4:$B$29,纤芯!M3205)</f>
        <v>A缆</v>
      </c>
      <c r="K3205" s="3">
        <v>2</v>
      </c>
      <c r="L3205" s="3">
        <f t="shared" ref="L3205:L3268" si="252">MOD(K3205-1,12)+1</f>
        <v>2</v>
      </c>
      <c r="M3205" s="3">
        <f t="shared" ref="M3205:M3268" si="253">INT((K3205-1)/12)+1</f>
        <v>1</v>
      </c>
      <c r="N3205" s="3" t="s">
        <v>47</v>
      </c>
      <c r="O3205" s="3">
        <f>COUNTIF([1]局站!$D$4:$D$172,"="&amp;N3205)</f>
        <v>1</v>
      </c>
      <c r="P3205" s="3">
        <v>0</v>
      </c>
      <c r="Q3205" s="3">
        <v>0</v>
      </c>
      <c r="R3205" s="3">
        <v>0</v>
      </c>
      <c r="S3205" s="3" t="s">
        <v>63</v>
      </c>
      <c r="T3205" s="3">
        <f>COUNTIF([1]局站!$D$4:$D$172,"="&amp;S3205)</f>
        <v>1</v>
      </c>
      <c r="U3205" s="3">
        <v>0</v>
      </c>
      <c r="V3205" s="3">
        <v>0</v>
      </c>
      <c r="W3205" s="3">
        <v>0</v>
      </c>
      <c r="X3205" s="3" t="s">
        <v>1214</v>
      </c>
      <c r="Y3205" s="3" t="s">
        <v>852</v>
      </c>
      <c r="Z3205" s="3" t="str">
        <f>INDEX(业务类型!$C$4:$C$8,MATCH(纤芯!Y3205,业务类型!$B$4:$B$8,0))</f>
        <v>TWO</v>
      </c>
      <c r="AA3205" s="3" t="s">
        <v>886</v>
      </c>
    </row>
    <row r="3206" spans="1:27" ht="16.5" x14ac:dyDescent="0.2">
      <c r="A3206" s="3">
        <v>3203</v>
      </c>
      <c r="B3206" s="3">
        <f t="shared" si="249"/>
        <v>37023101003</v>
      </c>
      <c r="C3206" s="3" t="s">
        <v>1166</v>
      </c>
      <c r="D3206" s="3" t="s">
        <v>223</v>
      </c>
      <c r="E3206" s="3" t="str">
        <f>INDEX(光放段!$G$4:$G$237,MATCH(纤芯!G3206,光放段!$C$4:$C$237,0))</f>
        <v>山东二干|济青烟威光缆:济南四里村-淄博柳泉路</v>
      </c>
      <c r="F3206" s="3">
        <f>INDEX(光放段!$I$4:$I$237,MATCH(纤芯!H3206,光放段!$B$4:$B$237,0))</f>
        <v>37023100000</v>
      </c>
      <c r="G3206" s="3" t="str">
        <f t="shared" si="250"/>
        <v>山东二干|济青烟威光缆:济南四里村-明水</v>
      </c>
      <c r="H3206" s="3">
        <f>INDEX(光放段!$B$4:$B$237,MATCH(纤芯!G3206,光放段!$C$4:$C$237,0))</f>
        <v>37023101000</v>
      </c>
      <c r="I3206" s="3" t="str">
        <f t="shared" si="251"/>
        <v>济青烟威光缆</v>
      </c>
      <c r="J3206" s="3" t="str">
        <f>INDEX(子缆名称!$B$4:$B$29,纤芯!M3206)</f>
        <v>A缆</v>
      </c>
      <c r="K3206" s="3">
        <v>3</v>
      </c>
      <c r="L3206" s="3">
        <f t="shared" si="252"/>
        <v>3</v>
      </c>
      <c r="M3206" s="3">
        <f t="shared" si="253"/>
        <v>1</v>
      </c>
      <c r="N3206" s="3" t="s">
        <v>47</v>
      </c>
      <c r="O3206" s="3">
        <f>COUNTIF([1]局站!$D$4:$D$172,"="&amp;N3206)</f>
        <v>1</v>
      </c>
      <c r="P3206" s="3">
        <v>0</v>
      </c>
      <c r="Q3206" s="3">
        <v>0</v>
      </c>
      <c r="R3206" s="3">
        <v>0</v>
      </c>
      <c r="S3206" s="3" t="s">
        <v>63</v>
      </c>
      <c r="T3206" s="3">
        <f>COUNTIF([1]局站!$D$4:$D$172,"="&amp;S3206)</f>
        <v>1</v>
      </c>
      <c r="U3206" s="3">
        <v>0</v>
      </c>
      <c r="V3206" s="3">
        <v>0</v>
      </c>
      <c r="W3206" s="3">
        <v>0</v>
      </c>
      <c r="X3206" s="3" t="s">
        <v>1214</v>
      </c>
      <c r="Y3206" s="3" t="s">
        <v>880</v>
      </c>
      <c r="Z3206" s="3" t="str">
        <f>INDEX(业务类型!$C$4:$C$8,MATCH(纤芯!Y3206,业务类型!$B$4:$B$8,0))</f>
        <v>IDLE</v>
      </c>
      <c r="AA3206" s="3"/>
    </row>
    <row r="3207" spans="1:27" ht="16.5" x14ac:dyDescent="0.2">
      <c r="A3207" s="3">
        <v>3204</v>
      </c>
      <c r="B3207" s="3">
        <f t="shared" si="249"/>
        <v>37023101004</v>
      </c>
      <c r="C3207" s="3" t="s">
        <v>1166</v>
      </c>
      <c r="D3207" s="3" t="s">
        <v>223</v>
      </c>
      <c r="E3207" s="3" t="str">
        <f>INDEX(光放段!$G$4:$G$237,MATCH(纤芯!G3207,光放段!$C$4:$C$237,0))</f>
        <v>山东二干|济青烟威光缆:济南四里村-淄博柳泉路</v>
      </c>
      <c r="F3207" s="3">
        <f>INDEX(光放段!$I$4:$I$237,MATCH(纤芯!H3207,光放段!$B$4:$B$237,0))</f>
        <v>37023100000</v>
      </c>
      <c r="G3207" s="3" t="str">
        <f t="shared" si="250"/>
        <v>山东二干|济青烟威光缆:济南四里村-明水</v>
      </c>
      <c r="H3207" s="3">
        <f>INDEX(光放段!$B$4:$B$237,MATCH(纤芯!G3207,光放段!$C$4:$C$237,0))</f>
        <v>37023101000</v>
      </c>
      <c r="I3207" s="3" t="str">
        <f t="shared" si="251"/>
        <v>济青烟威光缆</v>
      </c>
      <c r="J3207" s="3" t="str">
        <f>INDEX(子缆名称!$B$4:$B$29,纤芯!M3207)</f>
        <v>A缆</v>
      </c>
      <c r="K3207" s="3">
        <v>4</v>
      </c>
      <c r="L3207" s="3">
        <f t="shared" si="252"/>
        <v>4</v>
      </c>
      <c r="M3207" s="3">
        <f t="shared" si="253"/>
        <v>1</v>
      </c>
      <c r="N3207" s="3" t="s">
        <v>47</v>
      </c>
      <c r="O3207" s="3">
        <f>COUNTIF([1]局站!$D$4:$D$172,"="&amp;N3207)</f>
        <v>1</v>
      </c>
      <c r="P3207" s="3">
        <v>0</v>
      </c>
      <c r="Q3207" s="3">
        <v>0</v>
      </c>
      <c r="R3207" s="3">
        <v>0</v>
      </c>
      <c r="S3207" s="3" t="s">
        <v>63</v>
      </c>
      <c r="T3207" s="3">
        <f>COUNTIF([1]局站!$D$4:$D$172,"="&amp;S3207)</f>
        <v>1</v>
      </c>
      <c r="U3207" s="3">
        <v>0</v>
      </c>
      <c r="V3207" s="3">
        <v>0</v>
      </c>
      <c r="W3207" s="3">
        <v>0</v>
      </c>
      <c r="X3207" s="3" t="s">
        <v>1214</v>
      </c>
      <c r="Y3207" s="3" t="s">
        <v>880</v>
      </c>
      <c r="Z3207" s="3" t="str">
        <f>INDEX(业务类型!$C$4:$C$8,MATCH(纤芯!Y3207,业务类型!$B$4:$B$8,0))</f>
        <v>IDLE</v>
      </c>
      <c r="AA3207" s="3"/>
    </row>
    <row r="3208" spans="1:27" ht="16.5" x14ac:dyDescent="0.2">
      <c r="A3208" s="3">
        <v>3205</v>
      </c>
      <c r="B3208" s="3">
        <f t="shared" si="249"/>
        <v>37023101005</v>
      </c>
      <c r="C3208" s="3" t="s">
        <v>1166</v>
      </c>
      <c r="D3208" s="3" t="s">
        <v>223</v>
      </c>
      <c r="E3208" s="3" t="str">
        <f>INDEX(光放段!$G$4:$G$237,MATCH(纤芯!G3208,光放段!$C$4:$C$237,0))</f>
        <v>山东二干|济青烟威光缆:济南四里村-淄博柳泉路</v>
      </c>
      <c r="F3208" s="3">
        <f>INDEX(光放段!$I$4:$I$237,MATCH(纤芯!H3208,光放段!$B$4:$B$237,0))</f>
        <v>37023100000</v>
      </c>
      <c r="G3208" s="3" t="str">
        <f t="shared" si="250"/>
        <v>山东二干|济青烟威光缆:济南四里村-明水</v>
      </c>
      <c r="H3208" s="3">
        <f>INDEX(光放段!$B$4:$B$237,MATCH(纤芯!G3208,光放段!$C$4:$C$237,0))</f>
        <v>37023101000</v>
      </c>
      <c r="I3208" s="3" t="str">
        <f t="shared" si="251"/>
        <v>济青烟威光缆</v>
      </c>
      <c r="J3208" s="3" t="str">
        <f>INDEX(子缆名称!$B$4:$B$29,纤芯!M3208)</f>
        <v>A缆</v>
      </c>
      <c r="K3208" s="3">
        <v>5</v>
      </c>
      <c r="L3208" s="3">
        <f t="shared" si="252"/>
        <v>5</v>
      </c>
      <c r="M3208" s="3">
        <f t="shared" si="253"/>
        <v>1</v>
      </c>
      <c r="N3208" s="3" t="s">
        <v>47</v>
      </c>
      <c r="O3208" s="3">
        <f>COUNTIF([1]局站!$D$4:$D$172,"="&amp;N3208)</f>
        <v>1</v>
      </c>
      <c r="P3208" s="3">
        <v>0</v>
      </c>
      <c r="Q3208" s="3">
        <v>0</v>
      </c>
      <c r="R3208" s="3">
        <v>0</v>
      </c>
      <c r="S3208" s="3" t="s">
        <v>63</v>
      </c>
      <c r="T3208" s="3">
        <f>COUNTIF([1]局站!$D$4:$D$172,"="&amp;S3208)</f>
        <v>1</v>
      </c>
      <c r="U3208" s="3">
        <v>0</v>
      </c>
      <c r="V3208" s="3">
        <v>0</v>
      </c>
      <c r="W3208" s="3">
        <v>0</v>
      </c>
      <c r="X3208" s="3" t="s">
        <v>1214</v>
      </c>
      <c r="Y3208" s="3" t="s">
        <v>850</v>
      </c>
      <c r="Z3208" s="3" t="str">
        <f>INDEX(业务类型!$C$4:$C$8,MATCH(纤芯!Y3208,业务类型!$B$4:$B$8,0))</f>
        <v>ONE</v>
      </c>
      <c r="AA3208" s="3" t="s">
        <v>934</v>
      </c>
    </row>
    <row r="3209" spans="1:27" ht="16.5" x14ac:dyDescent="0.2">
      <c r="A3209" s="3">
        <v>3206</v>
      </c>
      <c r="B3209" s="3">
        <f t="shared" si="249"/>
        <v>37023101006</v>
      </c>
      <c r="C3209" s="3" t="s">
        <v>1166</v>
      </c>
      <c r="D3209" s="3" t="s">
        <v>223</v>
      </c>
      <c r="E3209" s="3" t="str">
        <f>INDEX(光放段!$G$4:$G$237,MATCH(纤芯!G3209,光放段!$C$4:$C$237,0))</f>
        <v>山东二干|济青烟威光缆:济南四里村-淄博柳泉路</v>
      </c>
      <c r="F3209" s="3">
        <f>INDEX(光放段!$I$4:$I$237,MATCH(纤芯!H3209,光放段!$B$4:$B$237,0))</f>
        <v>37023100000</v>
      </c>
      <c r="G3209" s="3" t="str">
        <f t="shared" si="250"/>
        <v>山东二干|济青烟威光缆:济南四里村-明水</v>
      </c>
      <c r="H3209" s="3">
        <f>INDEX(光放段!$B$4:$B$237,MATCH(纤芯!G3209,光放段!$C$4:$C$237,0))</f>
        <v>37023101000</v>
      </c>
      <c r="I3209" s="3" t="str">
        <f t="shared" si="251"/>
        <v>济青烟威光缆</v>
      </c>
      <c r="J3209" s="3" t="str">
        <f>INDEX(子缆名称!$B$4:$B$29,纤芯!M3209)</f>
        <v>A缆</v>
      </c>
      <c r="K3209" s="3">
        <v>6</v>
      </c>
      <c r="L3209" s="3">
        <f t="shared" si="252"/>
        <v>6</v>
      </c>
      <c r="M3209" s="3">
        <f t="shared" si="253"/>
        <v>1</v>
      </c>
      <c r="N3209" s="3" t="s">
        <v>47</v>
      </c>
      <c r="O3209" s="3">
        <f>COUNTIF([1]局站!$D$4:$D$172,"="&amp;N3209)</f>
        <v>1</v>
      </c>
      <c r="P3209" s="3">
        <v>0</v>
      </c>
      <c r="Q3209" s="3">
        <v>0</v>
      </c>
      <c r="R3209" s="3">
        <v>0</v>
      </c>
      <c r="S3209" s="3" t="s">
        <v>63</v>
      </c>
      <c r="T3209" s="3">
        <f>COUNTIF([1]局站!$D$4:$D$172,"="&amp;S3209)</f>
        <v>1</v>
      </c>
      <c r="U3209" s="3">
        <v>0</v>
      </c>
      <c r="V3209" s="3">
        <v>0</v>
      </c>
      <c r="W3209" s="3">
        <v>0</v>
      </c>
      <c r="X3209" s="3" t="s">
        <v>1214</v>
      </c>
      <c r="Y3209" s="3" t="s">
        <v>852</v>
      </c>
      <c r="Z3209" s="3" t="str">
        <f>INDEX(业务类型!$C$4:$C$8,MATCH(纤芯!Y3209,业务类型!$B$4:$B$8,0))</f>
        <v>TWO</v>
      </c>
      <c r="AA3209" s="3" t="s">
        <v>1007</v>
      </c>
    </row>
    <row r="3210" spans="1:27" ht="16.5" x14ac:dyDescent="0.2">
      <c r="A3210" s="3">
        <v>3207</v>
      </c>
      <c r="B3210" s="3">
        <f t="shared" si="249"/>
        <v>37023101007</v>
      </c>
      <c r="C3210" s="3" t="s">
        <v>1166</v>
      </c>
      <c r="D3210" s="3" t="s">
        <v>223</v>
      </c>
      <c r="E3210" s="3" t="str">
        <f>INDEX(光放段!$G$4:$G$237,MATCH(纤芯!G3210,光放段!$C$4:$C$237,0))</f>
        <v>山东二干|济青烟威光缆:济南四里村-淄博柳泉路</v>
      </c>
      <c r="F3210" s="3">
        <f>INDEX(光放段!$I$4:$I$237,MATCH(纤芯!H3210,光放段!$B$4:$B$237,0))</f>
        <v>37023100000</v>
      </c>
      <c r="G3210" s="3" t="str">
        <f t="shared" si="250"/>
        <v>山东二干|济青烟威光缆:济南四里村-明水</v>
      </c>
      <c r="H3210" s="3">
        <f>INDEX(光放段!$B$4:$B$237,MATCH(纤芯!G3210,光放段!$C$4:$C$237,0))</f>
        <v>37023101000</v>
      </c>
      <c r="I3210" s="3" t="str">
        <f t="shared" si="251"/>
        <v>济青烟威光缆</v>
      </c>
      <c r="J3210" s="3" t="str">
        <f>INDEX(子缆名称!$B$4:$B$29,纤芯!M3210)</f>
        <v>A缆</v>
      </c>
      <c r="K3210" s="3">
        <v>7</v>
      </c>
      <c r="L3210" s="3">
        <f t="shared" si="252"/>
        <v>7</v>
      </c>
      <c r="M3210" s="3">
        <f t="shared" si="253"/>
        <v>1</v>
      </c>
      <c r="N3210" s="3" t="s">
        <v>47</v>
      </c>
      <c r="O3210" s="3">
        <f>COUNTIF([1]局站!$D$4:$D$172,"="&amp;N3210)</f>
        <v>1</v>
      </c>
      <c r="P3210" s="3">
        <v>0</v>
      </c>
      <c r="Q3210" s="3">
        <v>0</v>
      </c>
      <c r="R3210" s="3">
        <v>0</v>
      </c>
      <c r="S3210" s="3" t="s">
        <v>63</v>
      </c>
      <c r="T3210" s="3">
        <f>COUNTIF([1]局站!$D$4:$D$172,"="&amp;S3210)</f>
        <v>1</v>
      </c>
      <c r="U3210" s="3">
        <v>0</v>
      </c>
      <c r="V3210" s="3">
        <v>0</v>
      </c>
      <c r="W3210" s="3">
        <v>0</v>
      </c>
      <c r="X3210" s="3" t="s">
        <v>1214</v>
      </c>
      <c r="Y3210" s="3" t="s">
        <v>852</v>
      </c>
      <c r="Z3210" s="3" t="str">
        <f>INDEX(业务类型!$C$4:$C$8,MATCH(纤芯!Y3210,业务类型!$B$4:$B$8,0))</f>
        <v>TWO</v>
      </c>
      <c r="AA3210" s="3" t="s">
        <v>1007</v>
      </c>
    </row>
    <row r="3211" spans="1:27" ht="16.5" x14ac:dyDescent="0.2">
      <c r="A3211" s="3">
        <v>3208</v>
      </c>
      <c r="B3211" s="3">
        <f t="shared" si="249"/>
        <v>37023101008</v>
      </c>
      <c r="C3211" s="3" t="s">
        <v>1166</v>
      </c>
      <c r="D3211" s="3" t="s">
        <v>223</v>
      </c>
      <c r="E3211" s="3" t="str">
        <f>INDEX(光放段!$G$4:$G$237,MATCH(纤芯!G3211,光放段!$C$4:$C$237,0))</f>
        <v>山东二干|济青烟威光缆:济南四里村-淄博柳泉路</v>
      </c>
      <c r="F3211" s="3">
        <f>INDEX(光放段!$I$4:$I$237,MATCH(纤芯!H3211,光放段!$B$4:$B$237,0))</f>
        <v>37023100000</v>
      </c>
      <c r="G3211" s="3" t="str">
        <f t="shared" si="250"/>
        <v>山东二干|济青烟威光缆:济南四里村-明水</v>
      </c>
      <c r="H3211" s="3">
        <f>INDEX(光放段!$B$4:$B$237,MATCH(纤芯!G3211,光放段!$C$4:$C$237,0))</f>
        <v>37023101000</v>
      </c>
      <c r="I3211" s="3" t="str">
        <f t="shared" si="251"/>
        <v>济青烟威光缆</v>
      </c>
      <c r="J3211" s="3" t="str">
        <f>INDEX(子缆名称!$B$4:$B$29,纤芯!M3211)</f>
        <v>A缆</v>
      </c>
      <c r="K3211" s="3">
        <v>8</v>
      </c>
      <c r="L3211" s="3">
        <f t="shared" si="252"/>
        <v>8</v>
      </c>
      <c r="M3211" s="3">
        <f t="shared" si="253"/>
        <v>1</v>
      </c>
      <c r="N3211" s="3" t="s">
        <v>47</v>
      </c>
      <c r="O3211" s="3">
        <f>COUNTIF([1]局站!$D$4:$D$172,"="&amp;N3211)</f>
        <v>1</v>
      </c>
      <c r="P3211" s="3">
        <v>0</v>
      </c>
      <c r="Q3211" s="3">
        <v>0</v>
      </c>
      <c r="R3211" s="3">
        <v>0</v>
      </c>
      <c r="S3211" s="3" t="s">
        <v>63</v>
      </c>
      <c r="T3211" s="3">
        <f>COUNTIF([1]局站!$D$4:$D$172,"="&amp;S3211)</f>
        <v>1</v>
      </c>
      <c r="U3211" s="3">
        <v>0</v>
      </c>
      <c r="V3211" s="3">
        <v>0</v>
      </c>
      <c r="W3211" s="3">
        <v>0</v>
      </c>
      <c r="X3211" s="3" t="s">
        <v>1214</v>
      </c>
      <c r="Y3211" s="3" t="s">
        <v>850</v>
      </c>
      <c r="Z3211" s="3" t="str">
        <f>INDEX(业务类型!$C$4:$C$8,MATCH(纤芯!Y3211,业务类型!$B$4:$B$8,0))</f>
        <v>ONE</v>
      </c>
      <c r="AA3211" s="3" t="s">
        <v>991</v>
      </c>
    </row>
    <row r="3212" spans="1:27" ht="16.5" x14ac:dyDescent="0.2">
      <c r="A3212" s="3">
        <v>3209</v>
      </c>
      <c r="B3212" s="3">
        <f t="shared" si="249"/>
        <v>37023101009</v>
      </c>
      <c r="C3212" s="3" t="s">
        <v>1166</v>
      </c>
      <c r="D3212" s="3" t="s">
        <v>223</v>
      </c>
      <c r="E3212" s="3" t="str">
        <f>INDEX(光放段!$G$4:$G$237,MATCH(纤芯!G3212,光放段!$C$4:$C$237,0))</f>
        <v>山东二干|济青烟威光缆:济南四里村-淄博柳泉路</v>
      </c>
      <c r="F3212" s="3">
        <f>INDEX(光放段!$I$4:$I$237,MATCH(纤芯!H3212,光放段!$B$4:$B$237,0))</f>
        <v>37023100000</v>
      </c>
      <c r="G3212" s="3" t="str">
        <f t="shared" si="250"/>
        <v>山东二干|济青烟威光缆:济南四里村-明水</v>
      </c>
      <c r="H3212" s="3">
        <f>INDEX(光放段!$B$4:$B$237,MATCH(纤芯!G3212,光放段!$C$4:$C$237,0))</f>
        <v>37023101000</v>
      </c>
      <c r="I3212" s="3" t="str">
        <f t="shared" si="251"/>
        <v>济青烟威光缆</v>
      </c>
      <c r="J3212" s="3" t="str">
        <f>INDEX(子缆名称!$B$4:$B$29,纤芯!M3212)</f>
        <v>A缆</v>
      </c>
      <c r="K3212" s="3">
        <v>9</v>
      </c>
      <c r="L3212" s="3">
        <f t="shared" si="252"/>
        <v>9</v>
      </c>
      <c r="M3212" s="3">
        <f t="shared" si="253"/>
        <v>1</v>
      </c>
      <c r="N3212" s="3" t="s">
        <v>47</v>
      </c>
      <c r="O3212" s="3">
        <f>COUNTIF([1]局站!$D$4:$D$172,"="&amp;N3212)</f>
        <v>1</v>
      </c>
      <c r="P3212" s="3">
        <v>0</v>
      </c>
      <c r="Q3212" s="3">
        <v>0</v>
      </c>
      <c r="R3212" s="3">
        <v>0</v>
      </c>
      <c r="S3212" s="3" t="s">
        <v>63</v>
      </c>
      <c r="T3212" s="3">
        <f>COUNTIF([1]局站!$D$4:$D$172,"="&amp;S3212)</f>
        <v>1</v>
      </c>
      <c r="U3212" s="3">
        <v>0</v>
      </c>
      <c r="V3212" s="3">
        <v>0</v>
      </c>
      <c r="W3212" s="3">
        <v>0</v>
      </c>
      <c r="X3212" s="3" t="s">
        <v>1214</v>
      </c>
      <c r="Y3212" s="3" t="s">
        <v>850</v>
      </c>
      <c r="Z3212" s="3" t="str">
        <f>INDEX(业务类型!$C$4:$C$8,MATCH(纤芯!Y3212,业务类型!$B$4:$B$8,0))</f>
        <v>ONE</v>
      </c>
      <c r="AA3212" s="3" t="s">
        <v>934</v>
      </c>
    </row>
    <row r="3213" spans="1:27" ht="16.5" x14ac:dyDescent="0.2">
      <c r="A3213" s="3">
        <v>3210</v>
      </c>
      <c r="B3213" s="3">
        <f t="shared" si="249"/>
        <v>37023101010</v>
      </c>
      <c r="C3213" s="3" t="s">
        <v>1166</v>
      </c>
      <c r="D3213" s="3" t="s">
        <v>223</v>
      </c>
      <c r="E3213" s="3" t="str">
        <f>INDEX(光放段!$G$4:$G$237,MATCH(纤芯!G3213,光放段!$C$4:$C$237,0))</f>
        <v>山东二干|济青烟威光缆:济南四里村-淄博柳泉路</v>
      </c>
      <c r="F3213" s="3">
        <f>INDEX(光放段!$I$4:$I$237,MATCH(纤芯!H3213,光放段!$B$4:$B$237,0))</f>
        <v>37023100000</v>
      </c>
      <c r="G3213" s="3" t="str">
        <f t="shared" si="250"/>
        <v>山东二干|济青烟威光缆:济南四里村-明水</v>
      </c>
      <c r="H3213" s="3">
        <f>INDEX(光放段!$B$4:$B$237,MATCH(纤芯!G3213,光放段!$C$4:$C$237,0))</f>
        <v>37023101000</v>
      </c>
      <c r="I3213" s="3" t="str">
        <f t="shared" si="251"/>
        <v>济青烟威光缆</v>
      </c>
      <c r="J3213" s="3" t="str">
        <f>INDEX(子缆名称!$B$4:$B$29,纤芯!M3213)</f>
        <v>A缆</v>
      </c>
      <c r="K3213" s="3">
        <v>10</v>
      </c>
      <c r="L3213" s="3">
        <f t="shared" si="252"/>
        <v>10</v>
      </c>
      <c r="M3213" s="3">
        <f t="shared" si="253"/>
        <v>1</v>
      </c>
      <c r="N3213" s="3" t="s">
        <v>47</v>
      </c>
      <c r="O3213" s="3">
        <f>COUNTIF([1]局站!$D$4:$D$172,"="&amp;N3213)</f>
        <v>1</v>
      </c>
      <c r="P3213" s="3">
        <v>0</v>
      </c>
      <c r="Q3213" s="3">
        <v>0</v>
      </c>
      <c r="R3213" s="3">
        <v>0</v>
      </c>
      <c r="S3213" s="3" t="s">
        <v>63</v>
      </c>
      <c r="T3213" s="3">
        <f>COUNTIF([1]局站!$D$4:$D$172,"="&amp;S3213)</f>
        <v>1</v>
      </c>
      <c r="U3213" s="3">
        <v>0</v>
      </c>
      <c r="V3213" s="3">
        <v>0</v>
      </c>
      <c r="W3213" s="3">
        <v>0</v>
      </c>
      <c r="X3213" s="3" t="s">
        <v>1214</v>
      </c>
      <c r="Y3213" s="3" t="s">
        <v>850</v>
      </c>
      <c r="Z3213" s="3" t="str">
        <f>INDEX(业务类型!$C$4:$C$8,MATCH(纤芯!Y3213,业务类型!$B$4:$B$8,0))</f>
        <v>ONE</v>
      </c>
      <c r="AA3213" s="3" t="s">
        <v>991</v>
      </c>
    </row>
    <row r="3214" spans="1:27" ht="16.5" x14ac:dyDescent="0.2">
      <c r="A3214" s="3">
        <v>3211</v>
      </c>
      <c r="B3214" s="3">
        <f t="shared" si="249"/>
        <v>37023101011</v>
      </c>
      <c r="C3214" s="3" t="s">
        <v>1166</v>
      </c>
      <c r="D3214" s="3" t="s">
        <v>223</v>
      </c>
      <c r="E3214" s="3" t="str">
        <f>INDEX(光放段!$G$4:$G$237,MATCH(纤芯!G3214,光放段!$C$4:$C$237,0))</f>
        <v>山东二干|济青烟威光缆:济南四里村-淄博柳泉路</v>
      </c>
      <c r="F3214" s="3">
        <f>INDEX(光放段!$I$4:$I$237,MATCH(纤芯!H3214,光放段!$B$4:$B$237,0))</f>
        <v>37023100000</v>
      </c>
      <c r="G3214" s="3" t="str">
        <f t="shared" si="250"/>
        <v>山东二干|济青烟威光缆:济南四里村-明水</v>
      </c>
      <c r="H3214" s="3">
        <f>INDEX(光放段!$B$4:$B$237,MATCH(纤芯!G3214,光放段!$C$4:$C$237,0))</f>
        <v>37023101000</v>
      </c>
      <c r="I3214" s="3" t="str">
        <f t="shared" si="251"/>
        <v>济青烟威光缆</v>
      </c>
      <c r="J3214" s="3" t="str">
        <f>INDEX(子缆名称!$B$4:$B$29,纤芯!M3214)</f>
        <v>A缆</v>
      </c>
      <c r="K3214" s="3">
        <v>11</v>
      </c>
      <c r="L3214" s="3">
        <f t="shared" si="252"/>
        <v>11</v>
      </c>
      <c r="M3214" s="3">
        <f t="shared" si="253"/>
        <v>1</v>
      </c>
      <c r="N3214" s="3" t="s">
        <v>47</v>
      </c>
      <c r="O3214" s="3">
        <f>COUNTIF([1]局站!$D$4:$D$172,"="&amp;N3214)</f>
        <v>1</v>
      </c>
      <c r="P3214" s="3">
        <v>0</v>
      </c>
      <c r="Q3214" s="3">
        <v>0</v>
      </c>
      <c r="R3214" s="3">
        <v>0</v>
      </c>
      <c r="S3214" s="3" t="s">
        <v>63</v>
      </c>
      <c r="T3214" s="3">
        <f>COUNTIF([1]局站!$D$4:$D$172,"="&amp;S3214)</f>
        <v>1</v>
      </c>
      <c r="U3214" s="3">
        <v>0</v>
      </c>
      <c r="V3214" s="3">
        <v>0</v>
      </c>
      <c r="W3214" s="3">
        <v>0</v>
      </c>
      <c r="X3214" s="3" t="s">
        <v>1214</v>
      </c>
      <c r="Y3214" s="3" t="s">
        <v>880</v>
      </c>
      <c r="Z3214" s="3" t="str">
        <f>INDEX(业务类型!$C$4:$C$8,MATCH(纤芯!Y3214,业务类型!$B$4:$B$8,0))</f>
        <v>IDLE</v>
      </c>
      <c r="AA3214" s="3"/>
    </row>
    <row r="3215" spans="1:27" ht="16.5" x14ac:dyDescent="0.2">
      <c r="A3215" s="3">
        <v>3212</v>
      </c>
      <c r="B3215" s="3">
        <f t="shared" si="249"/>
        <v>37023101012</v>
      </c>
      <c r="C3215" s="3" t="s">
        <v>1166</v>
      </c>
      <c r="D3215" s="3" t="s">
        <v>223</v>
      </c>
      <c r="E3215" s="3" t="str">
        <f>INDEX(光放段!$G$4:$G$237,MATCH(纤芯!G3215,光放段!$C$4:$C$237,0))</f>
        <v>山东二干|济青烟威光缆:济南四里村-淄博柳泉路</v>
      </c>
      <c r="F3215" s="3">
        <f>INDEX(光放段!$I$4:$I$237,MATCH(纤芯!H3215,光放段!$B$4:$B$237,0))</f>
        <v>37023100000</v>
      </c>
      <c r="G3215" s="3" t="str">
        <f t="shared" si="250"/>
        <v>山东二干|济青烟威光缆:济南四里村-明水</v>
      </c>
      <c r="H3215" s="3">
        <f>INDEX(光放段!$B$4:$B$237,MATCH(纤芯!G3215,光放段!$C$4:$C$237,0))</f>
        <v>37023101000</v>
      </c>
      <c r="I3215" s="3" t="str">
        <f t="shared" si="251"/>
        <v>济青烟威光缆</v>
      </c>
      <c r="J3215" s="3" t="str">
        <f>INDEX(子缆名称!$B$4:$B$29,纤芯!M3215)</f>
        <v>A缆</v>
      </c>
      <c r="K3215" s="3">
        <v>12</v>
      </c>
      <c r="L3215" s="3">
        <f t="shared" si="252"/>
        <v>12</v>
      </c>
      <c r="M3215" s="3">
        <f t="shared" si="253"/>
        <v>1</v>
      </c>
      <c r="N3215" s="3" t="s">
        <v>47</v>
      </c>
      <c r="O3215" s="3">
        <f>COUNTIF([1]局站!$D$4:$D$172,"="&amp;N3215)</f>
        <v>1</v>
      </c>
      <c r="P3215" s="3">
        <v>0</v>
      </c>
      <c r="Q3215" s="3">
        <v>0</v>
      </c>
      <c r="R3215" s="3">
        <v>0</v>
      </c>
      <c r="S3215" s="3" t="s">
        <v>63</v>
      </c>
      <c r="T3215" s="3">
        <f>COUNTIF([1]局站!$D$4:$D$172,"="&amp;S3215)</f>
        <v>1</v>
      </c>
      <c r="U3215" s="3">
        <v>0</v>
      </c>
      <c r="V3215" s="3">
        <v>0</v>
      </c>
      <c r="W3215" s="3">
        <v>0</v>
      </c>
      <c r="X3215" s="3" t="s">
        <v>1214</v>
      </c>
      <c r="Y3215" s="3" t="s">
        <v>852</v>
      </c>
      <c r="Z3215" s="3" t="str">
        <f>INDEX(业务类型!$C$4:$C$8,MATCH(纤芯!Y3215,业务类型!$B$4:$B$8,0))</f>
        <v>TWO</v>
      </c>
      <c r="AA3215" s="3" t="s">
        <v>955</v>
      </c>
    </row>
    <row r="3216" spans="1:27" ht="16.5" x14ac:dyDescent="0.2">
      <c r="A3216" s="3">
        <v>3213</v>
      </c>
      <c r="B3216" s="3">
        <f t="shared" si="249"/>
        <v>37023101013</v>
      </c>
      <c r="C3216" s="3" t="s">
        <v>1166</v>
      </c>
      <c r="D3216" s="3" t="s">
        <v>223</v>
      </c>
      <c r="E3216" s="3" t="str">
        <f>INDEX(光放段!$G$4:$G$237,MATCH(纤芯!G3216,光放段!$C$4:$C$237,0))</f>
        <v>山东二干|济青烟威光缆:济南四里村-淄博柳泉路</v>
      </c>
      <c r="F3216" s="3">
        <f>INDEX(光放段!$I$4:$I$237,MATCH(纤芯!H3216,光放段!$B$4:$B$237,0))</f>
        <v>37023100000</v>
      </c>
      <c r="G3216" s="3" t="str">
        <f t="shared" si="250"/>
        <v>山东二干|济青烟威光缆:济南四里村-明水</v>
      </c>
      <c r="H3216" s="3">
        <f>INDEX(光放段!$B$4:$B$237,MATCH(纤芯!G3216,光放段!$C$4:$C$237,0))</f>
        <v>37023101000</v>
      </c>
      <c r="I3216" s="3" t="str">
        <f t="shared" si="251"/>
        <v>济青烟威光缆</v>
      </c>
      <c r="J3216" s="3" t="str">
        <f>INDEX(子缆名称!$B$4:$B$29,纤芯!M3216)</f>
        <v>B缆</v>
      </c>
      <c r="K3216" s="3">
        <v>13</v>
      </c>
      <c r="L3216" s="3">
        <f t="shared" si="252"/>
        <v>1</v>
      </c>
      <c r="M3216" s="3">
        <f t="shared" si="253"/>
        <v>2</v>
      </c>
      <c r="N3216" s="3" t="s">
        <v>47</v>
      </c>
      <c r="O3216" s="3">
        <f>COUNTIF([1]局站!$D$4:$D$172,"="&amp;N3216)</f>
        <v>1</v>
      </c>
      <c r="P3216" s="3">
        <v>0</v>
      </c>
      <c r="Q3216" s="3">
        <v>0</v>
      </c>
      <c r="R3216" s="3">
        <v>0</v>
      </c>
      <c r="S3216" s="3" t="s">
        <v>63</v>
      </c>
      <c r="T3216" s="3">
        <f>COUNTIF([1]局站!$D$4:$D$172,"="&amp;S3216)</f>
        <v>1</v>
      </c>
      <c r="U3216" s="3">
        <v>0</v>
      </c>
      <c r="V3216" s="3">
        <v>0</v>
      </c>
      <c r="W3216" s="3">
        <v>0</v>
      </c>
      <c r="X3216" s="3" t="s">
        <v>1214</v>
      </c>
      <c r="Y3216" s="3" t="s">
        <v>852</v>
      </c>
      <c r="Z3216" s="3" t="str">
        <f>INDEX(业务类型!$C$4:$C$8,MATCH(纤芯!Y3216,业务类型!$B$4:$B$8,0))</f>
        <v>TWO</v>
      </c>
      <c r="AA3216" s="3" t="s">
        <v>891</v>
      </c>
    </row>
    <row r="3217" spans="1:27" ht="16.5" x14ac:dyDescent="0.2">
      <c r="A3217" s="3">
        <v>3214</v>
      </c>
      <c r="B3217" s="3">
        <f t="shared" si="249"/>
        <v>37023101014</v>
      </c>
      <c r="C3217" s="3" t="s">
        <v>1166</v>
      </c>
      <c r="D3217" s="3" t="s">
        <v>223</v>
      </c>
      <c r="E3217" s="3" t="str">
        <f>INDEX(光放段!$G$4:$G$237,MATCH(纤芯!G3217,光放段!$C$4:$C$237,0))</f>
        <v>山东二干|济青烟威光缆:济南四里村-淄博柳泉路</v>
      </c>
      <c r="F3217" s="3">
        <f>INDEX(光放段!$I$4:$I$237,MATCH(纤芯!H3217,光放段!$B$4:$B$237,0))</f>
        <v>37023100000</v>
      </c>
      <c r="G3217" s="3" t="str">
        <f t="shared" si="250"/>
        <v>山东二干|济青烟威光缆:济南四里村-明水</v>
      </c>
      <c r="H3217" s="3">
        <f>INDEX(光放段!$B$4:$B$237,MATCH(纤芯!G3217,光放段!$C$4:$C$237,0))</f>
        <v>37023101000</v>
      </c>
      <c r="I3217" s="3" t="str">
        <f t="shared" si="251"/>
        <v>济青烟威光缆</v>
      </c>
      <c r="J3217" s="3" t="str">
        <f>INDEX(子缆名称!$B$4:$B$29,纤芯!M3217)</f>
        <v>B缆</v>
      </c>
      <c r="K3217" s="3">
        <v>14</v>
      </c>
      <c r="L3217" s="3">
        <f t="shared" si="252"/>
        <v>2</v>
      </c>
      <c r="M3217" s="3">
        <f t="shared" si="253"/>
        <v>2</v>
      </c>
      <c r="N3217" s="3" t="s">
        <v>47</v>
      </c>
      <c r="O3217" s="3">
        <f>COUNTIF([1]局站!$D$4:$D$172,"="&amp;N3217)</f>
        <v>1</v>
      </c>
      <c r="P3217" s="3">
        <v>0</v>
      </c>
      <c r="Q3217" s="3">
        <v>0</v>
      </c>
      <c r="R3217" s="3">
        <v>0</v>
      </c>
      <c r="S3217" s="3" t="s">
        <v>63</v>
      </c>
      <c r="T3217" s="3">
        <f>COUNTIF([1]局站!$D$4:$D$172,"="&amp;S3217)</f>
        <v>1</v>
      </c>
      <c r="U3217" s="3">
        <v>0</v>
      </c>
      <c r="V3217" s="3">
        <v>0</v>
      </c>
      <c r="W3217" s="3">
        <v>0</v>
      </c>
      <c r="X3217" s="3" t="s">
        <v>1214</v>
      </c>
      <c r="Y3217" s="3" t="s">
        <v>852</v>
      </c>
      <c r="Z3217" s="3" t="str">
        <f>INDEX(业务类型!$C$4:$C$8,MATCH(纤芯!Y3217,业务类型!$B$4:$B$8,0))</f>
        <v>TWO</v>
      </c>
      <c r="AA3217" s="3" t="s">
        <v>891</v>
      </c>
    </row>
    <row r="3218" spans="1:27" ht="16.5" x14ac:dyDescent="0.2">
      <c r="A3218" s="3">
        <v>3215</v>
      </c>
      <c r="B3218" s="3">
        <f t="shared" si="249"/>
        <v>37023101015</v>
      </c>
      <c r="C3218" s="3" t="s">
        <v>1166</v>
      </c>
      <c r="D3218" s="3" t="s">
        <v>223</v>
      </c>
      <c r="E3218" s="3" t="str">
        <f>INDEX(光放段!$G$4:$G$237,MATCH(纤芯!G3218,光放段!$C$4:$C$237,0))</f>
        <v>山东二干|济青烟威光缆:济南四里村-淄博柳泉路</v>
      </c>
      <c r="F3218" s="3">
        <f>INDEX(光放段!$I$4:$I$237,MATCH(纤芯!H3218,光放段!$B$4:$B$237,0))</f>
        <v>37023100000</v>
      </c>
      <c r="G3218" s="3" t="str">
        <f t="shared" si="250"/>
        <v>山东二干|济青烟威光缆:济南四里村-明水</v>
      </c>
      <c r="H3218" s="3">
        <f>INDEX(光放段!$B$4:$B$237,MATCH(纤芯!G3218,光放段!$C$4:$C$237,0))</f>
        <v>37023101000</v>
      </c>
      <c r="I3218" s="3" t="str">
        <f t="shared" si="251"/>
        <v>济青烟威光缆</v>
      </c>
      <c r="J3218" s="3" t="str">
        <f>INDEX(子缆名称!$B$4:$B$29,纤芯!M3218)</f>
        <v>B缆</v>
      </c>
      <c r="K3218" s="3">
        <v>15</v>
      </c>
      <c r="L3218" s="3">
        <f t="shared" si="252"/>
        <v>3</v>
      </c>
      <c r="M3218" s="3">
        <f t="shared" si="253"/>
        <v>2</v>
      </c>
      <c r="N3218" s="3" t="s">
        <v>47</v>
      </c>
      <c r="O3218" s="3">
        <f>COUNTIF([1]局站!$D$4:$D$172,"="&amp;N3218)</f>
        <v>1</v>
      </c>
      <c r="P3218" s="3">
        <v>0</v>
      </c>
      <c r="Q3218" s="3">
        <v>0</v>
      </c>
      <c r="R3218" s="3">
        <v>0</v>
      </c>
      <c r="S3218" s="3" t="s">
        <v>63</v>
      </c>
      <c r="T3218" s="3">
        <f>COUNTIF([1]局站!$D$4:$D$172,"="&amp;S3218)</f>
        <v>1</v>
      </c>
      <c r="U3218" s="3">
        <v>0</v>
      </c>
      <c r="V3218" s="3">
        <v>0</v>
      </c>
      <c r="W3218" s="3">
        <v>0</v>
      </c>
      <c r="X3218" s="3" t="s">
        <v>1214</v>
      </c>
      <c r="Y3218" s="3" t="s">
        <v>880</v>
      </c>
      <c r="Z3218" s="3" t="str">
        <f>INDEX(业务类型!$C$4:$C$8,MATCH(纤芯!Y3218,业务类型!$B$4:$B$8,0))</f>
        <v>IDLE</v>
      </c>
      <c r="AA3218" s="3"/>
    </row>
    <row r="3219" spans="1:27" ht="16.5" x14ac:dyDescent="0.2">
      <c r="A3219" s="3">
        <v>3216</v>
      </c>
      <c r="B3219" s="3">
        <f t="shared" si="249"/>
        <v>37023101016</v>
      </c>
      <c r="C3219" s="3" t="s">
        <v>1166</v>
      </c>
      <c r="D3219" s="3" t="s">
        <v>223</v>
      </c>
      <c r="E3219" s="3" t="str">
        <f>INDEX(光放段!$G$4:$G$237,MATCH(纤芯!G3219,光放段!$C$4:$C$237,0))</f>
        <v>山东二干|济青烟威光缆:济南四里村-淄博柳泉路</v>
      </c>
      <c r="F3219" s="3">
        <f>INDEX(光放段!$I$4:$I$237,MATCH(纤芯!H3219,光放段!$B$4:$B$237,0))</f>
        <v>37023100000</v>
      </c>
      <c r="G3219" s="3" t="str">
        <f t="shared" si="250"/>
        <v>山东二干|济青烟威光缆:济南四里村-明水</v>
      </c>
      <c r="H3219" s="3">
        <f>INDEX(光放段!$B$4:$B$237,MATCH(纤芯!G3219,光放段!$C$4:$C$237,0))</f>
        <v>37023101000</v>
      </c>
      <c r="I3219" s="3" t="str">
        <f t="shared" si="251"/>
        <v>济青烟威光缆</v>
      </c>
      <c r="J3219" s="3" t="str">
        <f>INDEX(子缆名称!$B$4:$B$29,纤芯!M3219)</f>
        <v>B缆</v>
      </c>
      <c r="K3219" s="3">
        <v>16</v>
      </c>
      <c r="L3219" s="3">
        <f t="shared" si="252"/>
        <v>4</v>
      </c>
      <c r="M3219" s="3">
        <f t="shared" si="253"/>
        <v>2</v>
      </c>
      <c r="N3219" s="3" t="s">
        <v>47</v>
      </c>
      <c r="O3219" s="3">
        <f>COUNTIF([1]局站!$D$4:$D$172,"="&amp;N3219)</f>
        <v>1</v>
      </c>
      <c r="P3219" s="3">
        <v>0</v>
      </c>
      <c r="Q3219" s="3">
        <v>0</v>
      </c>
      <c r="R3219" s="3">
        <v>0</v>
      </c>
      <c r="S3219" s="3" t="s">
        <v>63</v>
      </c>
      <c r="T3219" s="3">
        <f>COUNTIF([1]局站!$D$4:$D$172,"="&amp;S3219)</f>
        <v>1</v>
      </c>
      <c r="U3219" s="3">
        <v>0</v>
      </c>
      <c r="V3219" s="3">
        <v>0</v>
      </c>
      <c r="W3219" s="3">
        <v>0</v>
      </c>
      <c r="X3219" s="3" t="s">
        <v>1214</v>
      </c>
      <c r="Y3219" s="3" t="s">
        <v>850</v>
      </c>
      <c r="Z3219" s="3" t="str">
        <f>INDEX(业务类型!$C$4:$C$8,MATCH(纤芯!Y3219,业务类型!$B$4:$B$8,0))</f>
        <v>ONE</v>
      </c>
      <c r="AA3219" s="3" t="s">
        <v>1021</v>
      </c>
    </row>
    <row r="3220" spans="1:27" ht="16.5" x14ac:dyDescent="0.2">
      <c r="A3220" s="3">
        <v>3217</v>
      </c>
      <c r="B3220" s="3">
        <f t="shared" si="249"/>
        <v>37023101017</v>
      </c>
      <c r="C3220" s="3" t="s">
        <v>1166</v>
      </c>
      <c r="D3220" s="3" t="s">
        <v>223</v>
      </c>
      <c r="E3220" s="3" t="str">
        <f>INDEX(光放段!$G$4:$G$237,MATCH(纤芯!G3220,光放段!$C$4:$C$237,0))</f>
        <v>山东二干|济青烟威光缆:济南四里村-淄博柳泉路</v>
      </c>
      <c r="F3220" s="3">
        <f>INDEX(光放段!$I$4:$I$237,MATCH(纤芯!H3220,光放段!$B$4:$B$237,0))</f>
        <v>37023100000</v>
      </c>
      <c r="G3220" s="3" t="str">
        <f t="shared" si="250"/>
        <v>山东二干|济青烟威光缆:济南四里村-明水</v>
      </c>
      <c r="H3220" s="3">
        <f>INDEX(光放段!$B$4:$B$237,MATCH(纤芯!G3220,光放段!$C$4:$C$237,0))</f>
        <v>37023101000</v>
      </c>
      <c r="I3220" s="3" t="str">
        <f t="shared" si="251"/>
        <v>济青烟威光缆</v>
      </c>
      <c r="J3220" s="3" t="str">
        <f>INDEX(子缆名称!$B$4:$B$29,纤芯!M3220)</f>
        <v>B缆</v>
      </c>
      <c r="K3220" s="3">
        <v>17</v>
      </c>
      <c r="L3220" s="3">
        <f t="shared" si="252"/>
        <v>5</v>
      </c>
      <c r="M3220" s="3">
        <f t="shared" si="253"/>
        <v>2</v>
      </c>
      <c r="N3220" s="3" t="s">
        <v>47</v>
      </c>
      <c r="O3220" s="3">
        <f>COUNTIF([1]局站!$D$4:$D$172,"="&amp;N3220)</f>
        <v>1</v>
      </c>
      <c r="P3220" s="3">
        <v>0</v>
      </c>
      <c r="Q3220" s="3">
        <v>0</v>
      </c>
      <c r="R3220" s="3">
        <v>0</v>
      </c>
      <c r="S3220" s="3" t="s">
        <v>63</v>
      </c>
      <c r="T3220" s="3">
        <f>COUNTIF([1]局站!$D$4:$D$172,"="&amp;S3220)</f>
        <v>1</v>
      </c>
      <c r="U3220" s="3">
        <v>0</v>
      </c>
      <c r="V3220" s="3">
        <v>0</v>
      </c>
      <c r="W3220" s="3">
        <v>0</v>
      </c>
      <c r="X3220" s="3" t="s">
        <v>1214</v>
      </c>
      <c r="Y3220" s="3" t="s">
        <v>880</v>
      </c>
      <c r="Z3220" s="3" t="str">
        <f>INDEX(业务类型!$C$4:$C$8,MATCH(纤芯!Y3220,业务类型!$B$4:$B$8,0))</f>
        <v>IDLE</v>
      </c>
      <c r="AA3220" s="3"/>
    </row>
    <row r="3221" spans="1:27" ht="16.5" x14ac:dyDescent="0.2">
      <c r="A3221" s="3">
        <v>3218</v>
      </c>
      <c r="B3221" s="3">
        <f t="shared" ref="B3221:B3284" si="254">H3221+K3221</f>
        <v>37023101018</v>
      </c>
      <c r="C3221" s="3" t="s">
        <v>1166</v>
      </c>
      <c r="D3221" s="3" t="s">
        <v>223</v>
      </c>
      <c r="E3221" s="3" t="str">
        <f>INDEX(光放段!$G$4:$G$237,MATCH(纤芯!G3221,光放段!$C$4:$C$237,0))</f>
        <v>山东二干|济青烟威光缆:济南四里村-淄博柳泉路</v>
      </c>
      <c r="F3221" s="3">
        <f>INDEX(光放段!$I$4:$I$237,MATCH(纤芯!H3221,光放段!$B$4:$B$237,0))</f>
        <v>37023100000</v>
      </c>
      <c r="G3221" s="3" t="str">
        <f t="shared" si="250"/>
        <v>山东二干|济青烟威光缆:济南四里村-明水</v>
      </c>
      <c r="H3221" s="3">
        <f>INDEX(光放段!$B$4:$B$237,MATCH(纤芯!G3221,光放段!$C$4:$C$237,0))</f>
        <v>37023101000</v>
      </c>
      <c r="I3221" s="3" t="str">
        <f t="shared" si="251"/>
        <v>济青烟威光缆</v>
      </c>
      <c r="J3221" s="3" t="str">
        <f>INDEX(子缆名称!$B$4:$B$29,纤芯!M3221)</f>
        <v>B缆</v>
      </c>
      <c r="K3221" s="3">
        <v>18</v>
      </c>
      <c r="L3221" s="3">
        <f t="shared" si="252"/>
        <v>6</v>
      </c>
      <c r="M3221" s="3">
        <f t="shared" si="253"/>
        <v>2</v>
      </c>
      <c r="N3221" s="3" t="s">
        <v>47</v>
      </c>
      <c r="O3221" s="3">
        <f>COUNTIF([1]局站!$D$4:$D$172,"="&amp;N3221)</f>
        <v>1</v>
      </c>
      <c r="P3221" s="3">
        <v>0</v>
      </c>
      <c r="Q3221" s="3">
        <v>0</v>
      </c>
      <c r="R3221" s="3">
        <v>0</v>
      </c>
      <c r="S3221" s="3" t="s">
        <v>63</v>
      </c>
      <c r="T3221" s="3">
        <f>COUNTIF([1]局站!$D$4:$D$172,"="&amp;S3221)</f>
        <v>1</v>
      </c>
      <c r="U3221" s="3">
        <v>0</v>
      </c>
      <c r="V3221" s="3">
        <v>0</v>
      </c>
      <c r="W3221" s="3">
        <v>0</v>
      </c>
      <c r="X3221" s="3" t="s">
        <v>1214</v>
      </c>
      <c r="Y3221" s="3" t="s">
        <v>852</v>
      </c>
      <c r="Z3221" s="3" t="str">
        <f>INDEX(业务类型!$C$4:$C$8,MATCH(纤芯!Y3221,业务类型!$B$4:$B$8,0))</f>
        <v>TWO</v>
      </c>
      <c r="AA3221" s="3" t="s">
        <v>886</v>
      </c>
    </row>
    <row r="3222" spans="1:27" ht="16.5" x14ac:dyDescent="0.2">
      <c r="A3222" s="3">
        <v>3219</v>
      </c>
      <c r="B3222" s="3">
        <f t="shared" si="254"/>
        <v>37023101019</v>
      </c>
      <c r="C3222" s="3" t="s">
        <v>1166</v>
      </c>
      <c r="D3222" s="3" t="s">
        <v>223</v>
      </c>
      <c r="E3222" s="3" t="str">
        <f>INDEX(光放段!$G$4:$G$237,MATCH(纤芯!G3222,光放段!$C$4:$C$237,0))</f>
        <v>山东二干|济青烟威光缆:济南四里村-淄博柳泉路</v>
      </c>
      <c r="F3222" s="3">
        <f>INDEX(光放段!$I$4:$I$237,MATCH(纤芯!H3222,光放段!$B$4:$B$237,0))</f>
        <v>37023100000</v>
      </c>
      <c r="G3222" s="3" t="str">
        <f t="shared" si="250"/>
        <v>山东二干|济青烟威光缆:济南四里村-明水</v>
      </c>
      <c r="H3222" s="3">
        <f>INDEX(光放段!$B$4:$B$237,MATCH(纤芯!G3222,光放段!$C$4:$C$237,0))</f>
        <v>37023101000</v>
      </c>
      <c r="I3222" s="3" t="str">
        <f t="shared" si="251"/>
        <v>济青烟威光缆</v>
      </c>
      <c r="J3222" s="3" t="str">
        <f>INDEX(子缆名称!$B$4:$B$29,纤芯!M3222)</f>
        <v>B缆</v>
      </c>
      <c r="K3222" s="3">
        <v>19</v>
      </c>
      <c r="L3222" s="3">
        <f t="shared" si="252"/>
        <v>7</v>
      </c>
      <c r="M3222" s="3">
        <f t="shared" si="253"/>
        <v>2</v>
      </c>
      <c r="N3222" s="3" t="s">
        <v>47</v>
      </c>
      <c r="O3222" s="3">
        <f>COUNTIF([1]局站!$D$4:$D$172,"="&amp;N3222)</f>
        <v>1</v>
      </c>
      <c r="P3222" s="3">
        <v>0</v>
      </c>
      <c r="Q3222" s="3">
        <v>0</v>
      </c>
      <c r="R3222" s="3">
        <v>0</v>
      </c>
      <c r="S3222" s="3" t="s">
        <v>63</v>
      </c>
      <c r="T3222" s="3">
        <f>COUNTIF([1]局站!$D$4:$D$172,"="&amp;S3222)</f>
        <v>1</v>
      </c>
      <c r="U3222" s="3">
        <v>0</v>
      </c>
      <c r="V3222" s="3">
        <v>0</v>
      </c>
      <c r="W3222" s="3">
        <v>0</v>
      </c>
      <c r="X3222" s="3" t="s">
        <v>1214</v>
      </c>
      <c r="Y3222" s="3" t="s">
        <v>880</v>
      </c>
      <c r="Z3222" s="3" t="str">
        <f>INDEX(业务类型!$C$4:$C$8,MATCH(纤芯!Y3222,业务类型!$B$4:$B$8,0))</f>
        <v>IDLE</v>
      </c>
      <c r="AA3222" s="3"/>
    </row>
    <row r="3223" spans="1:27" ht="16.5" x14ac:dyDescent="0.2">
      <c r="A3223" s="3">
        <v>3220</v>
      </c>
      <c r="B3223" s="3">
        <f t="shared" si="254"/>
        <v>37023101020</v>
      </c>
      <c r="C3223" s="3" t="s">
        <v>1166</v>
      </c>
      <c r="D3223" s="3" t="s">
        <v>223</v>
      </c>
      <c r="E3223" s="3" t="str">
        <f>INDEX(光放段!$G$4:$G$237,MATCH(纤芯!G3223,光放段!$C$4:$C$237,0))</f>
        <v>山东二干|济青烟威光缆:济南四里村-淄博柳泉路</v>
      </c>
      <c r="F3223" s="3">
        <f>INDEX(光放段!$I$4:$I$237,MATCH(纤芯!H3223,光放段!$B$4:$B$237,0))</f>
        <v>37023100000</v>
      </c>
      <c r="G3223" s="3" t="str">
        <f t="shared" si="250"/>
        <v>山东二干|济青烟威光缆:济南四里村-明水</v>
      </c>
      <c r="H3223" s="3">
        <f>INDEX(光放段!$B$4:$B$237,MATCH(纤芯!G3223,光放段!$C$4:$C$237,0))</f>
        <v>37023101000</v>
      </c>
      <c r="I3223" s="3" t="str">
        <f t="shared" si="251"/>
        <v>济青烟威光缆</v>
      </c>
      <c r="J3223" s="3" t="str">
        <f>INDEX(子缆名称!$B$4:$B$29,纤芯!M3223)</f>
        <v>B缆</v>
      </c>
      <c r="K3223" s="3">
        <v>20</v>
      </c>
      <c r="L3223" s="3">
        <f t="shared" si="252"/>
        <v>8</v>
      </c>
      <c r="M3223" s="3">
        <f t="shared" si="253"/>
        <v>2</v>
      </c>
      <c r="N3223" s="3" t="s">
        <v>47</v>
      </c>
      <c r="O3223" s="3">
        <f>COUNTIF([1]局站!$D$4:$D$172,"="&amp;N3223)</f>
        <v>1</v>
      </c>
      <c r="P3223" s="3">
        <v>0</v>
      </c>
      <c r="Q3223" s="3">
        <v>0</v>
      </c>
      <c r="R3223" s="3">
        <v>0</v>
      </c>
      <c r="S3223" s="3" t="s">
        <v>63</v>
      </c>
      <c r="T3223" s="3">
        <f>COUNTIF([1]局站!$D$4:$D$172,"="&amp;S3223)</f>
        <v>1</v>
      </c>
      <c r="U3223" s="3">
        <v>0</v>
      </c>
      <c r="V3223" s="3">
        <v>0</v>
      </c>
      <c r="W3223" s="3">
        <v>0</v>
      </c>
      <c r="X3223" s="3" t="s">
        <v>1214</v>
      </c>
      <c r="Y3223" s="3" t="s">
        <v>850</v>
      </c>
      <c r="Z3223" s="3" t="str">
        <f>INDEX(业务类型!$C$4:$C$8,MATCH(纤芯!Y3223,业务类型!$B$4:$B$8,0))</f>
        <v>ONE</v>
      </c>
      <c r="AA3223" s="3" t="s">
        <v>1021</v>
      </c>
    </row>
    <row r="3224" spans="1:27" ht="16.5" x14ac:dyDescent="0.2">
      <c r="A3224" s="3">
        <v>3221</v>
      </c>
      <c r="B3224" s="3">
        <f t="shared" si="254"/>
        <v>37023101021</v>
      </c>
      <c r="C3224" s="3" t="s">
        <v>1166</v>
      </c>
      <c r="D3224" s="3" t="s">
        <v>223</v>
      </c>
      <c r="E3224" s="3" t="str">
        <f>INDEX(光放段!$G$4:$G$237,MATCH(纤芯!G3224,光放段!$C$4:$C$237,0))</f>
        <v>山东二干|济青烟威光缆:济南四里村-淄博柳泉路</v>
      </c>
      <c r="F3224" s="3">
        <f>INDEX(光放段!$I$4:$I$237,MATCH(纤芯!H3224,光放段!$B$4:$B$237,0))</f>
        <v>37023100000</v>
      </c>
      <c r="G3224" s="3" t="str">
        <f t="shared" si="250"/>
        <v>山东二干|济青烟威光缆:济南四里村-明水</v>
      </c>
      <c r="H3224" s="3">
        <f>INDEX(光放段!$B$4:$B$237,MATCH(纤芯!G3224,光放段!$C$4:$C$237,0))</f>
        <v>37023101000</v>
      </c>
      <c r="I3224" s="3" t="str">
        <f t="shared" si="251"/>
        <v>济青烟威光缆</v>
      </c>
      <c r="J3224" s="3" t="str">
        <f>INDEX(子缆名称!$B$4:$B$29,纤芯!M3224)</f>
        <v>B缆</v>
      </c>
      <c r="K3224" s="3">
        <v>21</v>
      </c>
      <c r="L3224" s="3">
        <f t="shared" si="252"/>
        <v>9</v>
      </c>
      <c r="M3224" s="3">
        <f t="shared" si="253"/>
        <v>2</v>
      </c>
      <c r="N3224" s="3" t="s">
        <v>47</v>
      </c>
      <c r="O3224" s="3">
        <f>COUNTIF([1]局站!$D$4:$D$172,"="&amp;N3224)</f>
        <v>1</v>
      </c>
      <c r="P3224" s="3">
        <v>0</v>
      </c>
      <c r="Q3224" s="3">
        <v>0</v>
      </c>
      <c r="R3224" s="3">
        <v>0</v>
      </c>
      <c r="S3224" s="3" t="s">
        <v>63</v>
      </c>
      <c r="T3224" s="3">
        <f>COUNTIF([1]局站!$D$4:$D$172,"="&amp;S3224)</f>
        <v>1</v>
      </c>
      <c r="U3224" s="3">
        <v>0</v>
      </c>
      <c r="V3224" s="3">
        <v>0</v>
      </c>
      <c r="W3224" s="3">
        <v>0</v>
      </c>
      <c r="X3224" s="3" t="s">
        <v>1214</v>
      </c>
      <c r="Y3224" s="3" t="s">
        <v>850</v>
      </c>
      <c r="Z3224" s="3" t="str">
        <f>INDEX(业务类型!$C$4:$C$8,MATCH(纤芯!Y3224,业务类型!$B$4:$B$8,0))</f>
        <v>ONE</v>
      </c>
      <c r="AA3224" s="3" t="s">
        <v>1022</v>
      </c>
    </row>
    <row r="3225" spans="1:27" ht="16.5" x14ac:dyDescent="0.2">
      <c r="A3225" s="3">
        <v>3222</v>
      </c>
      <c r="B3225" s="3">
        <f t="shared" si="254"/>
        <v>37023101022</v>
      </c>
      <c r="C3225" s="3" t="s">
        <v>1166</v>
      </c>
      <c r="D3225" s="3" t="s">
        <v>223</v>
      </c>
      <c r="E3225" s="3" t="str">
        <f>INDEX(光放段!$G$4:$G$237,MATCH(纤芯!G3225,光放段!$C$4:$C$237,0))</f>
        <v>山东二干|济青烟威光缆:济南四里村-淄博柳泉路</v>
      </c>
      <c r="F3225" s="3">
        <f>INDEX(光放段!$I$4:$I$237,MATCH(纤芯!H3225,光放段!$B$4:$B$237,0))</f>
        <v>37023100000</v>
      </c>
      <c r="G3225" s="3" t="str">
        <f t="shared" si="250"/>
        <v>山东二干|济青烟威光缆:济南四里村-明水</v>
      </c>
      <c r="H3225" s="3">
        <f>INDEX(光放段!$B$4:$B$237,MATCH(纤芯!G3225,光放段!$C$4:$C$237,0))</f>
        <v>37023101000</v>
      </c>
      <c r="I3225" s="3" t="str">
        <f t="shared" si="251"/>
        <v>济青烟威光缆</v>
      </c>
      <c r="J3225" s="3" t="str">
        <f>INDEX(子缆名称!$B$4:$B$29,纤芯!M3225)</f>
        <v>B缆</v>
      </c>
      <c r="K3225" s="3">
        <v>22</v>
      </c>
      <c r="L3225" s="3">
        <f t="shared" si="252"/>
        <v>10</v>
      </c>
      <c r="M3225" s="3">
        <f t="shared" si="253"/>
        <v>2</v>
      </c>
      <c r="N3225" s="3" t="s">
        <v>47</v>
      </c>
      <c r="O3225" s="3">
        <f>COUNTIF([1]局站!$D$4:$D$172,"="&amp;N3225)</f>
        <v>1</v>
      </c>
      <c r="P3225" s="3">
        <v>0</v>
      </c>
      <c r="Q3225" s="3">
        <v>0</v>
      </c>
      <c r="R3225" s="3">
        <v>0</v>
      </c>
      <c r="S3225" s="3" t="s">
        <v>63</v>
      </c>
      <c r="T3225" s="3">
        <f>COUNTIF([1]局站!$D$4:$D$172,"="&amp;S3225)</f>
        <v>1</v>
      </c>
      <c r="U3225" s="3">
        <v>0</v>
      </c>
      <c r="V3225" s="3">
        <v>0</v>
      </c>
      <c r="W3225" s="3">
        <v>0</v>
      </c>
      <c r="X3225" s="3" t="s">
        <v>1214</v>
      </c>
      <c r="Y3225" s="3" t="s">
        <v>850</v>
      </c>
      <c r="Z3225" s="3" t="str">
        <f>INDEX(业务类型!$C$4:$C$8,MATCH(纤芯!Y3225,业务类型!$B$4:$B$8,0))</f>
        <v>ONE</v>
      </c>
      <c r="AA3225" s="3" t="s">
        <v>1022</v>
      </c>
    </row>
    <row r="3226" spans="1:27" ht="16.5" x14ac:dyDescent="0.2">
      <c r="A3226" s="3">
        <v>3223</v>
      </c>
      <c r="B3226" s="3">
        <f t="shared" si="254"/>
        <v>37023101023</v>
      </c>
      <c r="C3226" s="3" t="s">
        <v>1166</v>
      </c>
      <c r="D3226" s="3" t="s">
        <v>223</v>
      </c>
      <c r="E3226" s="3" t="str">
        <f>INDEX(光放段!$G$4:$G$237,MATCH(纤芯!G3226,光放段!$C$4:$C$237,0))</f>
        <v>山东二干|济青烟威光缆:济南四里村-淄博柳泉路</v>
      </c>
      <c r="F3226" s="3">
        <f>INDEX(光放段!$I$4:$I$237,MATCH(纤芯!H3226,光放段!$B$4:$B$237,0))</f>
        <v>37023100000</v>
      </c>
      <c r="G3226" s="3" t="str">
        <f t="shared" si="250"/>
        <v>山东二干|济青烟威光缆:济南四里村-明水</v>
      </c>
      <c r="H3226" s="3">
        <f>INDEX(光放段!$B$4:$B$237,MATCH(纤芯!G3226,光放段!$C$4:$C$237,0))</f>
        <v>37023101000</v>
      </c>
      <c r="I3226" s="3" t="str">
        <f t="shared" si="251"/>
        <v>济青烟威光缆</v>
      </c>
      <c r="J3226" s="3" t="str">
        <f>INDEX(子缆名称!$B$4:$B$29,纤芯!M3226)</f>
        <v>B缆</v>
      </c>
      <c r="K3226" s="3">
        <v>23</v>
      </c>
      <c r="L3226" s="3">
        <f t="shared" si="252"/>
        <v>11</v>
      </c>
      <c r="M3226" s="3">
        <f t="shared" si="253"/>
        <v>2</v>
      </c>
      <c r="N3226" s="3" t="s">
        <v>47</v>
      </c>
      <c r="O3226" s="3">
        <f>COUNTIF([1]局站!$D$4:$D$172,"="&amp;N3226)</f>
        <v>1</v>
      </c>
      <c r="P3226" s="3">
        <v>0</v>
      </c>
      <c r="Q3226" s="3">
        <v>0</v>
      </c>
      <c r="R3226" s="3">
        <v>0</v>
      </c>
      <c r="S3226" s="3" t="s">
        <v>63</v>
      </c>
      <c r="T3226" s="3">
        <f>COUNTIF([1]局站!$D$4:$D$172,"="&amp;S3226)</f>
        <v>1</v>
      </c>
      <c r="U3226" s="3">
        <v>0</v>
      </c>
      <c r="V3226" s="3">
        <v>0</v>
      </c>
      <c r="W3226" s="3">
        <v>0</v>
      </c>
      <c r="X3226" s="3" t="s">
        <v>1214</v>
      </c>
      <c r="Y3226" s="3" t="s">
        <v>881</v>
      </c>
      <c r="Z3226" s="3" t="str">
        <f>INDEX(业务类型!$C$4:$C$8,MATCH(纤芯!Y3226,业务类型!$B$4:$B$8,0))</f>
        <v>OTHER</v>
      </c>
      <c r="AA3226" s="3" t="s">
        <v>888</v>
      </c>
    </row>
    <row r="3227" spans="1:27" ht="16.5" x14ac:dyDescent="0.2">
      <c r="A3227" s="3">
        <v>3224</v>
      </c>
      <c r="B3227" s="3">
        <f t="shared" si="254"/>
        <v>37023101024</v>
      </c>
      <c r="C3227" s="3" t="s">
        <v>1166</v>
      </c>
      <c r="D3227" s="3" t="s">
        <v>223</v>
      </c>
      <c r="E3227" s="3" t="str">
        <f>INDEX(光放段!$G$4:$G$237,MATCH(纤芯!G3227,光放段!$C$4:$C$237,0))</f>
        <v>山东二干|济青烟威光缆:济南四里村-淄博柳泉路</v>
      </c>
      <c r="F3227" s="3">
        <f>INDEX(光放段!$I$4:$I$237,MATCH(纤芯!H3227,光放段!$B$4:$B$237,0))</f>
        <v>37023100000</v>
      </c>
      <c r="G3227" s="3" t="str">
        <f t="shared" si="250"/>
        <v>山东二干|济青烟威光缆:济南四里村-明水</v>
      </c>
      <c r="H3227" s="3">
        <f>INDEX(光放段!$B$4:$B$237,MATCH(纤芯!G3227,光放段!$C$4:$C$237,0))</f>
        <v>37023101000</v>
      </c>
      <c r="I3227" s="3" t="str">
        <f t="shared" si="251"/>
        <v>济青烟威光缆</v>
      </c>
      <c r="J3227" s="3" t="str">
        <f>INDEX(子缆名称!$B$4:$B$29,纤芯!M3227)</f>
        <v>B缆</v>
      </c>
      <c r="K3227" s="3">
        <v>24</v>
      </c>
      <c r="L3227" s="3">
        <f t="shared" si="252"/>
        <v>12</v>
      </c>
      <c r="M3227" s="3">
        <f t="shared" si="253"/>
        <v>2</v>
      </c>
      <c r="N3227" s="3" t="s">
        <v>47</v>
      </c>
      <c r="O3227" s="3">
        <f>COUNTIF([1]局站!$D$4:$D$172,"="&amp;N3227)</f>
        <v>1</v>
      </c>
      <c r="P3227" s="3">
        <v>0</v>
      </c>
      <c r="Q3227" s="3">
        <v>0</v>
      </c>
      <c r="R3227" s="3">
        <v>0</v>
      </c>
      <c r="S3227" s="3" t="s">
        <v>63</v>
      </c>
      <c r="T3227" s="3">
        <f>COUNTIF([1]局站!$D$4:$D$172,"="&amp;S3227)</f>
        <v>1</v>
      </c>
      <c r="U3227" s="3">
        <v>0</v>
      </c>
      <c r="V3227" s="3">
        <v>0</v>
      </c>
      <c r="W3227" s="3">
        <v>0</v>
      </c>
      <c r="X3227" s="3" t="s">
        <v>1214</v>
      </c>
      <c r="Y3227" s="3" t="s">
        <v>880</v>
      </c>
      <c r="Z3227" s="3" t="str">
        <f>INDEX(业务类型!$C$4:$C$8,MATCH(纤芯!Y3227,业务类型!$B$4:$B$8,0))</f>
        <v>IDLE</v>
      </c>
      <c r="AA3227" s="3"/>
    </row>
    <row r="3228" spans="1:27" ht="16.5" x14ac:dyDescent="0.2">
      <c r="A3228" s="3">
        <v>3225</v>
      </c>
      <c r="B3228" s="3">
        <f t="shared" si="254"/>
        <v>37023101025</v>
      </c>
      <c r="C3228" s="3" t="s">
        <v>1166</v>
      </c>
      <c r="D3228" s="3" t="s">
        <v>223</v>
      </c>
      <c r="E3228" s="3" t="str">
        <f>INDEX(光放段!$G$4:$G$237,MATCH(纤芯!G3228,光放段!$C$4:$C$237,0))</f>
        <v>山东二干|济青烟威光缆:济南四里村-淄博柳泉路</v>
      </c>
      <c r="F3228" s="3">
        <f>INDEX(光放段!$I$4:$I$237,MATCH(纤芯!H3228,光放段!$B$4:$B$237,0))</f>
        <v>37023100000</v>
      </c>
      <c r="G3228" s="3" t="str">
        <f t="shared" si="250"/>
        <v>山东二干|济青烟威光缆:济南四里村-明水</v>
      </c>
      <c r="H3228" s="3">
        <f>INDEX(光放段!$B$4:$B$237,MATCH(纤芯!G3228,光放段!$C$4:$C$237,0))</f>
        <v>37023101000</v>
      </c>
      <c r="I3228" s="3" t="str">
        <f t="shared" si="251"/>
        <v>济青烟威光缆</v>
      </c>
      <c r="J3228" s="3" t="str">
        <f>INDEX(子缆名称!$B$4:$B$29,纤芯!M3228)</f>
        <v>C缆</v>
      </c>
      <c r="K3228" s="3">
        <v>25</v>
      </c>
      <c r="L3228" s="3">
        <f t="shared" si="252"/>
        <v>1</v>
      </c>
      <c r="M3228" s="3">
        <f t="shared" si="253"/>
        <v>3</v>
      </c>
      <c r="N3228" s="3" t="s">
        <v>47</v>
      </c>
      <c r="O3228" s="3">
        <f>COUNTIF([1]局站!$D$4:$D$172,"="&amp;N3228)</f>
        <v>1</v>
      </c>
      <c r="P3228" s="3">
        <v>0</v>
      </c>
      <c r="Q3228" s="3">
        <v>0</v>
      </c>
      <c r="R3228" s="3">
        <v>0</v>
      </c>
      <c r="S3228" s="3" t="s">
        <v>63</v>
      </c>
      <c r="T3228" s="3">
        <f>COUNTIF([1]局站!$D$4:$D$172,"="&amp;S3228)</f>
        <v>1</v>
      </c>
      <c r="U3228" s="3">
        <v>0</v>
      </c>
      <c r="V3228" s="3">
        <v>0</v>
      </c>
      <c r="W3228" s="3">
        <v>0</v>
      </c>
      <c r="X3228" s="3" t="s">
        <v>1214</v>
      </c>
      <c r="Y3228" s="3" t="s">
        <v>852</v>
      </c>
      <c r="Z3228" s="3" t="str">
        <f>INDEX(业务类型!$C$4:$C$8,MATCH(纤芯!Y3228,业务类型!$B$4:$B$8,0))</f>
        <v>TWO</v>
      </c>
      <c r="AA3228" s="3" t="s">
        <v>954</v>
      </c>
    </row>
    <row r="3229" spans="1:27" ht="16.5" x14ac:dyDescent="0.2">
      <c r="A3229" s="3">
        <v>3226</v>
      </c>
      <c r="B3229" s="3">
        <f t="shared" si="254"/>
        <v>37023101026</v>
      </c>
      <c r="C3229" s="3" t="s">
        <v>1166</v>
      </c>
      <c r="D3229" s="3" t="s">
        <v>223</v>
      </c>
      <c r="E3229" s="3" t="str">
        <f>INDEX(光放段!$G$4:$G$237,MATCH(纤芯!G3229,光放段!$C$4:$C$237,0))</f>
        <v>山东二干|济青烟威光缆:济南四里村-淄博柳泉路</v>
      </c>
      <c r="F3229" s="3">
        <f>INDEX(光放段!$I$4:$I$237,MATCH(纤芯!H3229,光放段!$B$4:$B$237,0))</f>
        <v>37023100000</v>
      </c>
      <c r="G3229" s="3" t="str">
        <f t="shared" si="250"/>
        <v>山东二干|济青烟威光缆:济南四里村-明水</v>
      </c>
      <c r="H3229" s="3">
        <f>INDEX(光放段!$B$4:$B$237,MATCH(纤芯!G3229,光放段!$C$4:$C$237,0))</f>
        <v>37023101000</v>
      </c>
      <c r="I3229" s="3" t="str">
        <f t="shared" si="251"/>
        <v>济青烟威光缆</v>
      </c>
      <c r="J3229" s="3" t="str">
        <f>INDEX(子缆名称!$B$4:$B$29,纤芯!M3229)</f>
        <v>C缆</v>
      </c>
      <c r="K3229" s="3">
        <v>26</v>
      </c>
      <c r="L3229" s="3">
        <f t="shared" si="252"/>
        <v>2</v>
      </c>
      <c r="M3229" s="3">
        <f t="shared" si="253"/>
        <v>3</v>
      </c>
      <c r="N3229" s="3" t="s">
        <v>47</v>
      </c>
      <c r="O3229" s="3">
        <f>COUNTIF([1]局站!$D$4:$D$172,"="&amp;N3229)</f>
        <v>1</v>
      </c>
      <c r="P3229" s="3">
        <v>0</v>
      </c>
      <c r="Q3229" s="3">
        <v>0</v>
      </c>
      <c r="R3229" s="3">
        <v>0</v>
      </c>
      <c r="S3229" s="3" t="s">
        <v>63</v>
      </c>
      <c r="T3229" s="3">
        <f>COUNTIF([1]局站!$D$4:$D$172,"="&amp;S3229)</f>
        <v>1</v>
      </c>
      <c r="U3229" s="3">
        <v>0</v>
      </c>
      <c r="V3229" s="3">
        <v>0</v>
      </c>
      <c r="W3229" s="3">
        <v>0</v>
      </c>
      <c r="X3229" s="3" t="s">
        <v>1214</v>
      </c>
      <c r="Y3229" s="3" t="s">
        <v>852</v>
      </c>
      <c r="Z3229" s="3" t="str">
        <f>INDEX(业务类型!$C$4:$C$8,MATCH(纤芯!Y3229,业务类型!$B$4:$B$8,0))</f>
        <v>TWO</v>
      </c>
      <c r="AA3229" s="3" t="s">
        <v>954</v>
      </c>
    </row>
    <row r="3230" spans="1:27" ht="16.5" x14ac:dyDescent="0.2">
      <c r="A3230" s="3">
        <v>3227</v>
      </c>
      <c r="B3230" s="3">
        <f t="shared" si="254"/>
        <v>37023101027</v>
      </c>
      <c r="C3230" s="3" t="s">
        <v>1166</v>
      </c>
      <c r="D3230" s="3" t="s">
        <v>223</v>
      </c>
      <c r="E3230" s="3" t="str">
        <f>INDEX(光放段!$G$4:$G$237,MATCH(纤芯!G3230,光放段!$C$4:$C$237,0))</f>
        <v>山东二干|济青烟威光缆:济南四里村-淄博柳泉路</v>
      </c>
      <c r="F3230" s="3">
        <f>INDEX(光放段!$I$4:$I$237,MATCH(纤芯!H3230,光放段!$B$4:$B$237,0))</f>
        <v>37023100000</v>
      </c>
      <c r="G3230" s="3" t="str">
        <f t="shared" si="250"/>
        <v>山东二干|济青烟威光缆:济南四里村-明水</v>
      </c>
      <c r="H3230" s="3">
        <f>INDEX(光放段!$B$4:$B$237,MATCH(纤芯!G3230,光放段!$C$4:$C$237,0))</f>
        <v>37023101000</v>
      </c>
      <c r="I3230" s="3" t="str">
        <f t="shared" si="251"/>
        <v>济青烟威光缆</v>
      </c>
      <c r="J3230" s="3" t="str">
        <f>INDEX(子缆名称!$B$4:$B$29,纤芯!M3230)</f>
        <v>C缆</v>
      </c>
      <c r="K3230" s="3">
        <v>27</v>
      </c>
      <c r="L3230" s="3">
        <f t="shared" si="252"/>
        <v>3</v>
      </c>
      <c r="M3230" s="3">
        <f t="shared" si="253"/>
        <v>3</v>
      </c>
      <c r="N3230" s="3" t="s">
        <v>47</v>
      </c>
      <c r="O3230" s="3">
        <f>COUNTIF([1]局站!$D$4:$D$172,"="&amp;N3230)</f>
        <v>1</v>
      </c>
      <c r="P3230" s="3">
        <v>0</v>
      </c>
      <c r="Q3230" s="3">
        <v>0</v>
      </c>
      <c r="R3230" s="3">
        <v>0</v>
      </c>
      <c r="S3230" s="3" t="s">
        <v>63</v>
      </c>
      <c r="T3230" s="3">
        <f>COUNTIF([1]局站!$D$4:$D$172,"="&amp;S3230)</f>
        <v>1</v>
      </c>
      <c r="U3230" s="3">
        <v>0</v>
      </c>
      <c r="V3230" s="3">
        <v>0</v>
      </c>
      <c r="W3230" s="3">
        <v>0</v>
      </c>
      <c r="X3230" s="3" t="s">
        <v>1214</v>
      </c>
      <c r="Y3230" s="3" t="s">
        <v>880</v>
      </c>
      <c r="Z3230" s="3" t="str">
        <f>INDEX(业务类型!$C$4:$C$8,MATCH(纤芯!Y3230,业务类型!$B$4:$B$8,0))</f>
        <v>IDLE</v>
      </c>
      <c r="AA3230" s="3"/>
    </row>
    <row r="3231" spans="1:27" ht="16.5" x14ac:dyDescent="0.2">
      <c r="A3231" s="3">
        <v>3228</v>
      </c>
      <c r="B3231" s="3">
        <f t="shared" si="254"/>
        <v>37023101028</v>
      </c>
      <c r="C3231" s="3" t="s">
        <v>1166</v>
      </c>
      <c r="D3231" s="3" t="s">
        <v>223</v>
      </c>
      <c r="E3231" s="3" t="str">
        <f>INDEX(光放段!$G$4:$G$237,MATCH(纤芯!G3231,光放段!$C$4:$C$237,0))</f>
        <v>山东二干|济青烟威光缆:济南四里村-淄博柳泉路</v>
      </c>
      <c r="F3231" s="3">
        <f>INDEX(光放段!$I$4:$I$237,MATCH(纤芯!H3231,光放段!$B$4:$B$237,0))</f>
        <v>37023100000</v>
      </c>
      <c r="G3231" s="3" t="str">
        <f t="shared" si="250"/>
        <v>山东二干|济青烟威光缆:济南四里村-明水</v>
      </c>
      <c r="H3231" s="3">
        <f>INDEX(光放段!$B$4:$B$237,MATCH(纤芯!G3231,光放段!$C$4:$C$237,0))</f>
        <v>37023101000</v>
      </c>
      <c r="I3231" s="3" t="str">
        <f t="shared" si="251"/>
        <v>济青烟威光缆</v>
      </c>
      <c r="J3231" s="3" t="str">
        <f>INDEX(子缆名称!$B$4:$B$29,纤芯!M3231)</f>
        <v>C缆</v>
      </c>
      <c r="K3231" s="3">
        <v>28</v>
      </c>
      <c r="L3231" s="3">
        <f t="shared" si="252"/>
        <v>4</v>
      </c>
      <c r="M3231" s="3">
        <f t="shared" si="253"/>
        <v>3</v>
      </c>
      <c r="N3231" s="3" t="s">
        <v>47</v>
      </c>
      <c r="O3231" s="3">
        <f>COUNTIF([1]局站!$D$4:$D$172,"="&amp;N3231)</f>
        <v>1</v>
      </c>
      <c r="P3231" s="3">
        <v>0</v>
      </c>
      <c r="Q3231" s="3">
        <v>0</v>
      </c>
      <c r="R3231" s="3">
        <v>0</v>
      </c>
      <c r="S3231" s="3" t="s">
        <v>63</v>
      </c>
      <c r="T3231" s="3">
        <f>COUNTIF([1]局站!$D$4:$D$172,"="&amp;S3231)</f>
        <v>1</v>
      </c>
      <c r="U3231" s="3">
        <v>0</v>
      </c>
      <c r="V3231" s="3">
        <v>0</v>
      </c>
      <c r="W3231" s="3">
        <v>0</v>
      </c>
      <c r="X3231" s="3" t="s">
        <v>1214</v>
      </c>
      <c r="Y3231" s="3" t="s">
        <v>852</v>
      </c>
      <c r="Z3231" s="3" t="str">
        <f>INDEX(业务类型!$C$4:$C$8,MATCH(纤芯!Y3231,业务类型!$B$4:$B$8,0))</f>
        <v>TWO</v>
      </c>
      <c r="AA3231" s="3" t="s">
        <v>885</v>
      </c>
    </row>
    <row r="3232" spans="1:27" ht="16.5" x14ac:dyDescent="0.2">
      <c r="A3232" s="3">
        <v>3229</v>
      </c>
      <c r="B3232" s="3">
        <f t="shared" si="254"/>
        <v>37023101029</v>
      </c>
      <c r="C3232" s="3" t="s">
        <v>1166</v>
      </c>
      <c r="D3232" s="3" t="s">
        <v>223</v>
      </c>
      <c r="E3232" s="3" t="str">
        <f>INDEX(光放段!$G$4:$G$237,MATCH(纤芯!G3232,光放段!$C$4:$C$237,0))</f>
        <v>山东二干|济青烟威光缆:济南四里村-淄博柳泉路</v>
      </c>
      <c r="F3232" s="3">
        <f>INDEX(光放段!$I$4:$I$237,MATCH(纤芯!H3232,光放段!$B$4:$B$237,0))</f>
        <v>37023100000</v>
      </c>
      <c r="G3232" s="3" t="str">
        <f t="shared" si="250"/>
        <v>山东二干|济青烟威光缆:济南四里村-明水</v>
      </c>
      <c r="H3232" s="3">
        <f>INDEX(光放段!$B$4:$B$237,MATCH(纤芯!G3232,光放段!$C$4:$C$237,0))</f>
        <v>37023101000</v>
      </c>
      <c r="I3232" s="3" t="str">
        <f t="shared" si="251"/>
        <v>济青烟威光缆</v>
      </c>
      <c r="J3232" s="3" t="str">
        <f>INDEX(子缆名称!$B$4:$B$29,纤芯!M3232)</f>
        <v>C缆</v>
      </c>
      <c r="K3232" s="3">
        <v>29</v>
      </c>
      <c r="L3232" s="3">
        <f t="shared" si="252"/>
        <v>5</v>
      </c>
      <c r="M3232" s="3">
        <f t="shared" si="253"/>
        <v>3</v>
      </c>
      <c r="N3232" s="3" t="s">
        <v>47</v>
      </c>
      <c r="O3232" s="3">
        <f>COUNTIF([1]局站!$D$4:$D$172,"="&amp;N3232)</f>
        <v>1</v>
      </c>
      <c r="P3232" s="3">
        <v>0</v>
      </c>
      <c r="Q3232" s="3">
        <v>0</v>
      </c>
      <c r="R3232" s="3">
        <v>0</v>
      </c>
      <c r="S3232" s="3" t="s">
        <v>63</v>
      </c>
      <c r="T3232" s="3">
        <f>COUNTIF([1]局站!$D$4:$D$172,"="&amp;S3232)</f>
        <v>1</v>
      </c>
      <c r="U3232" s="3">
        <v>0</v>
      </c>
      <c r="V3232" s="3">
        <v>0</v>
      </c>
      <c r="W3232" s="3">
        <v>0</v>
      </c>
      <c r="X3232" s="3" t="s">
        <v>1214</v>
      </c>
      <c r="Y3232" s="3" t="s">
        <v>850</v>
      </c>
      <c r="Z3232" s="3" t="str">
        <f>INDEX(业务类型!$C$4:$C$8,MATCH(纤芯!Y3232,业务类型!$B$4:$B$8,0))</f>
        <v>ONE</v>
      </c>
      <c r="AA3232" s="3" t="s">
        <v>1023</v>
      </c>
    </row>
    <row r="3233" spans="1:27" ht="16.5" x14ac:dyDescent="0.2">
      <c r="A3233" s="3">
        <v>3230</v>
      </c>
      <c r="B3233" s="3">
        <f t="shared" si="254"/>
        <v>37023101030</v>
      </c>
      <c r="C3233" s="3" t="s">
        <v>1166</v>
      </c>
      <c r="D3233" s="3" t="s">
        <v>223</v>
      </c>
      <c r="E3233" s="3" t="str">
        <f>INDEX(光放段!$G$4:$G$237,MATCH(纤芯!G3233,光放段!$C$4:$C$237,0))</f>
        <v>山东二干|济青烟威光缆:济南四里村-淄博柳泉路</v>
      </c>
      <c r="F3233" s="3">
        <f>INDEX(光放段!$I$4:$I$237,MATCH(纤芯!H3233,光放段!$B$4:$B$237,0))</f>
        <v>37023100000</v>
      </c>
      <c r="G3233" s="3" t="str">
        <f t="shared" si="250"/>
        <v>山东二干|济青烟威光缆:济南四里村-明水</v>
      </c>
      <c r="H3233" s="3">
        <f>INDEX(光放段!$B$4:$B$237,MATCH(纤芯!G3233,光放段!$C$4:$C$237,0))</f>
        <v>37023101000</v>
      </c>
      <c r="I3233" s="3" t="str">
        <f t="shared" si="251"/>
        <v>济青烟威光缆</v>
      </c>
      <c r="J3233" s="3" t="str">
        <f>INDEX(子缆名称!$B$4:$B$29,纤芯!M3233)</f>
        <v>C缆</v>
      </c>
      <c r="K3233" s="3">
        <v>30</v>
      </c>
      <c r="L3233" s="3">
        <f t="shared" si="252"/>
        <v>6</v>
      </c>
      <c r="M3233" s="3">
        <f t="shared" si="253"/>
        <v>3</v>
      </c>
      <c r="N3233" s="3" t="s">
        <v>47</v>
      </c>
      <c r="O3233" s="3">
        <f>COUNTIF([1]局站!$D$4:$D$172,"="&amp;N3233)</f>
        <v>1</v>
      </c>
      <c r="P3233" s="3">
        <v>0</v>
      </c>
      <c r="Q3233" s="3">
        <v>0</v>
      </c>
      <c r="R3233" s="3">
        <v>0</v>
      </c>
      <c r="S3233" s="3" t="s">
        <v>63</v>
      </c>
      <c r="T3233" s="3">
        <f>COUNTIF([1]局站!$D$4:$D$172,"="&amp;S3233)</f>
        <v>1</v>
      </c>
      <c r="U3233" s="3">
        <v>0</v>
      </c>
      <c r="V3233" s="3">
        <v>0</v>
      </c>
      <c r="W3233" s="3">
        <v>0</v>
      </c>
      <c r="X3233" s="3" t="s">
        <v>1214</v>
      </c>
      <c r="Y3233" s="3" t="s">
        <v>850</v>
      </c>
      <c r="Z3233" s="3" t="str">
        <f>INDEX(业务类型!$C$4:$C$8,MATCH(纤芯!Y3233,业务类型!$B$4:$B$8,0))</f>
        <v>ONE</v>
      </c>
      <c r="AA3233" s="3" t="s">
        <v>1023</v>
      </c>
    </row>
    <row r="3234" spans="1:27" ht="16.5" x14ac:dyDescent="0.2">
      <c r="A3234" s="3">
        <v>3231</v>
      </c>
      <c r="B3234" s="3">
        <f t="shared" si="254"/>
        <v>37023101031</v>
      </c>
      <c r="C3234" s="3" t="s">
        <v>1166</v>
      </c>
      <c r="D3234" s="3" t="s">
        <v>223</v>
      </c>
      <c r="E3234" s="3" t="str">
        <f>INDEX(光放段!$G$4:$G$237,MATCH(纤芯!G3234,光放段!$C$4:$C$237,0))</f>
        <v>山东二干|济青烟威光缆:济南四里村-淄博柳泉路</v>
      </c>
      <c r="F3234" s="3">
        <f>INDEX(光放段!$I$4:$I$237,MATCH(纤芯!H3234,光放段!$B$4:$B$237,0))</f>
        <v>37023100000</v>
      </c>
      <c r="G3234" s="3" t="str">
        <f t="shared" si="250"/>
        <v>山东二干|济青烟威光缆:济南四里村-明水</v>
      </c>
      <c r="H3234" s="3">
        <f>INDEX(光放段!$B$4:$B$237,MATCH(纤芯!G3234,光放段!$C$4:$C$237,0))</f>
        <v>37023101000</v>
      </c>
      <c r="I3234" s="3" t="str">
        <f t="shared" si="251"/>
        <v>济青烟威光缆</v>
      </c>
      <c r="J3234" s="3" t="str">
        <f>INDEX(子缆名称!$B$4:$B$29,纤芯!M3234)</f>
        <v>C缆</v>
      </c>
      <c r="K3234" s="3">
        <v>31</v>
      </c>
      <c r="L3234" s="3">
        <f t="shared" si="252"/>
        <v>7</v>
      </c>
      <c r="M3234" s="3">
        <f t="shared" si="253"/>
        <v>3</v>
      </c>
      <c r="N3234" s="3" t="s">
        <v>47</v>
      </c>
      <c r="O3234" s="3">
        <f>COUNTIF([1]局站!$D$4:$D$172,"="&amp;N3234)</f>
        <v>1</v>
      </c>
      <c r="P3234" s="3">
        <v>0</v>
      </c>
      <c r="Q3234" s="3">
        <v>0</v>
      </c>
      <c r="R3234" s="3">
        <v>0</v>
      </c>
      <c r="S3234" s="3" t="s">
        <v>63</v>
      </c>
      <c r="T3234" s="3">
        <f>COUNTIF([1]局站!$D$4:$D$172,"="&amp;S3234)</f>
        <v>1</v>
      </c>
      <c r="U3234" s="3">
        <v>0</v>
      </c>
      <c r="V3234" s="3">
        <v>0</v>
      </c>
      <c r="W3234" s="3">
        <v>0</v>
      </c>
      <c r="X3234" s="3" t="s">
        <v>1214</v>
      </c>
      <c r="Y3234" s="3" t="s">
        <v>852</v>
      </c>
      <c r="Z3234" s="3" t="str">
        <f>INDEX(业务类型!$C$4:$C$8,MATCH(纤芯!Y3234,业务类型!$B$4:$B$8,0))</f>
        <v>TWO</v>
      </c>
      <c r="AA3234" s="3" t="s">
        <v>885</v>
      </c>
    </row>
    <row r="3235" spans="1:27" ht="16.5" x14ac:dyDescent="0.2">
      <c r="A3235" s="3">
        <v>3232</v>
      </c>
      <c r="B3235" s="3">
        <f t="shared" si="254"/>
        <v>37023101032</v>
      </c>
      <c r="C3235" s="3" t="s">
        <v>1166</v>
      </c>
      <c r="D3235" s="3" t="s">
        <v>223</v>
      </c>
      <c r="E3235" s="3" t="str">
        <f>INDEX(光放段!$G$4:$G$237,MATCH(纤芯!G3235,光放段!$C$4:$C$237,0))</f>
        <v>山东二干|济青烟威光缆:济南四里村-淄博柳泉路</v>
      </c>
      <c r="F3235" s="3">
        <f>INDEX(光放段!$I$4:$I$237,MATCH(纤芯!H3235,光放段!$B$4:$B$237,0))</f>
        <v>37023100000</v>
      </c>
      <c r="G3235" s="3" t="str">
        <f t="shared" si="250"/>
        <v>山东二干|济青烟威光缆:济南四里村-明水</v>
      </c>
      <c r="H3235" s="3">
        <f>INDEX(光放段!$B$4:$B$237,MATCH(纤芯!G3235,光放段!$C$4:$C$237,0))</f>
        <v>37023101000</v>
      </c>
      <c r="I3235" s="3" t="str">
        <f t="shared" si="251"/>
        <v>济青烟威光缆</v>
      </c>
      <c r="J3235" s="3" t="str">
        <f>INDEX(子缆名称!$B$4:$B$29,纤芯!M3235)</f>
        <v>C缆</v>
      </c>
      <c r="K3235" s="3">
        <v>32</v>
      </c>
      <c r="L3235" s="3">
        <f t="shared" si="252"/>
        <v>8</v>
      </c>
      <c r="M3235" s="3">
        <f t="shared" si="253"/>
        <v>3</v>
      </c>
      <c r="N3235" s="3" t="s">
        <v>47</v>
      </c>
      <c r="O3235" s="3">
        <f>COUNTIF([1]局站!$D$4:$D$172,"="&amp;N3235)</f>
        <v>1</v>
      </c>
      <c r="P3235" s="3">
        <v>0</v>
      </c>
      <c r="Q3235" s="3">
        <v>0</v>
      </c>
      <c r="R3235" s="3">
        <v>0</v>
      </c>
      <c r="S3235" s="3" t="s">
        <v>63</v>
      </c>
      <c r="T3235" s="3">
        <f>COUNTIF([1]局站!$D$4:$D$172,"="&amp;S3235)</f>
        <v>1</v>
      </c>
      <c r="U3235" s="3">
        <v>0</v>
      </c>
      <c r="V3235" s="3">
        <v>0</v>
      </c>
      <c r="W3235" s="3">
        <v>0</v>
      </c>
      <c r="X3235" s="3" t="s">
        <v>1214</v>
      </c>
      <c r="Y3235" s="3" t="s">
        <v>880</v>
      </c>
      <c r="Z3235" s="3" t="str">
        <f>INDEX(业务类型!$C$4:$C$8,MATCH(纤芯!Y3235,业务类型!$B$4:$B$8,0))</f>
        <v>IDLE</v>
      </c>
      <c r="AA3235" s="3"/>
    </row>
    <row r="3236" spans="1:27" ht="16.5" x14ac:dyDescent="0.2">
      <c r="A3236" s="3">
        <v>3233</v>
      </c>
      <c r="B3236" s="3">
        <f t="shared" si="254"/>
        <v>37023102001</v>
      </c>
      <c r="C3236" s="3" t="s">
        <v>1166</v>
      </c>
      <c r="D3236" s="3" t="s">
        <v>223</v>
      </c>
      <c r="E3236" s="3" t="str">
        <f>INDEX(光放段!$G$4:$G$237,MATCH(纤芯!G3236,光放段!$C$4:$C$237,0))</f>
        <v>山东二干|济青烟威光缆:济南四里村-淄博柳泉路</v>
      </c>
      <c r="F3236" s="3">
        <f>INDEX(光放段!$I$4:$I$237,MATCH(纤芯!H3236,光放段!$B$4:$B$237,0))</f>
        <v>37023100000</v>
      </c>
      <c r="G3236" s="3" t="str">
        <f t="shared" si="250"/>
        <v>山东二干|济青烟威光缆:明水-淄博潘庄</v>
      </c>
      <c r="H3236" s="3">
        <f>INDEX(光放段!$B$4:$B$237,MATCH(纤芯!G3236,光放段!$C$4:$C$237,0))</f>
        <v>37023102000</v>
      </c>
      <c r="I3236" s="3" t="str">
        <f t="shared" si="251"/>
        <v>济青烟威光缆</v>
      </c>
      <c r="J3236" s="3" t="str">
        <f>INDEX(子缆名称!$B$4:$B$29,纤芯!M3236)</f>
        <v>A缆</v>
      </c>
      <c r="K3236" s="3">
        <v>1</v>
      </c>
      <c r="L3236" s="3">
        <f t="shared" si="252"/>
        <v>1</v>
      </c>
      <c r="M3236" s="3">
        <f t="shared" si="253"/>
        <v>1</v>
      </c>
      <c r="N3236" s="3" t="s">
        <v>63</v>
      </c>
      <c r="O3236" s="3">
        <f>COUNTIF([1]局站!$D$4:$D$172,"="&amp;N3236)</f>
        <v>1</v>
      </c>
      <c r="P3236" s="3">
        <v>0</v>
      </c>
      <c r="Q3236" s="3">
        <v>0</v>
      </c>
      <c r="R3236" s="3">
        <v>0</v>
      </c>
      <c r="S3236" s="3" t="s">
        <v>79</v>
      </c>
      <c r="T3236" s="3">
        <f>COUNTIF([1]局站!$D$4:$D$172,"="&amp;S3236)</f>
        <v>1</v>
      </c>
      <c r="U3236" s="3">
        <v>0</v>
      </c>
      <c r="V3236" s="3">
        <v>0</v>
      </c>
      <c r="W3236" s="3">
        <v>0</v>
      </c>
      <c r="X3236" s="3" t="s">
        <v>1214</v>
      </c>
      <c r="Y3236" s="3" t="s">
        <v>852</v>
      </c>
      <c r="Z3236" s="3" t="str">
        <f>INDEX(业务类型!$C$4:$C$8,MATCH(纤芯!Y3236,业务类型!$B$4:$B$8,0))</f>
        <v>TWO</v>
      </c>
      <c r="AA3236" s="3" t="s">
        <v>886</v>
      </c>
    </row>
    <row r="3237" spans="1:27" ht="16.5" x14ac:dyDescent="0.2">
      <c r="A3237" s="3">
        <v>3234</v>
      </c>
      <c r="B3237" s="3">
        <f t="shared" si="254"/>
        <v>37023102002</v>
      </c>
      <c r="C3237" s="3" t="s">
        <v>1166</v>
      </c>
      <c r="D3237" s="3" t="s">
        <v>223</v>
      </c>
      <c r="E3237" s="3" t="str">
        <f>INDEX(光放段!$G$4:$G$237,MATCH(纤芯!G3237,光放段!$C$4:$C$237,0))</f>
        <v>山东二干|济青烟威光缆:济南四里村-淄博柳泉路</v>
      </c>
      <c r="F3237" s="3">
        <f>INDEX(光放段!$I$4:$I$237,MATCH(纤芯!H3237,光放段!$B$4:$B$237,0))</f>
        <v>37023100000</v>
      </c>
      <c r="G3237" s="3" t="str">
        <f t="shared" si="250"/>
        <v>山东二干|济青烟威光缆:明水-淄博潘庄</v>
      </c>
      <c r="H3237" s="3">
        <f>INDEX(光放段!$B$4:$B$237,MATCH(纤芯!G3237,光放段!$C$4:$C$237,0))</f>
        <v>37023102000</v>
      </c>
      <c r="I3237" s="3" t="str">
        <f t="shared" si="251"/>
        <v>济青烟威光缆</v>
      </c>
      <c r="J3237" s="3" t="str">
        <f>INDEX(子缆名称!$B$4:$B$29,纤芯!M3237)</f>
        <v>A缆</v>
      </c>
      <c r="K3237" s="3">
        <v>2</v>
      </c>
      <c r="L3237" s="3">
        <f t="shared" si="252"/>
        <v>2</v>
      </c>
      <c r="M3237" s="3">
        <f t="shared" si="253"/>
        <v>1</v>
      </c>
      <c r="N3237" s="3" t="s">
        <v>63</v>
      </c>
      <c r="O3237" s="3">
        <f>COUNTIF([1]局站!$D$4:$D$172,"="&amp;N3237)</f>
        <v>1</v>
      </c>
      <c r="P3237" s="3">
        <v>0</v>
      </c>
      <c r="Q3237" s="3">
        <v>0</v>
      </c>
      <c r="R3237" s="3">
        <v>0</v>
      </c>
      <c r="S3237" s="3" t="s">
        <v>79</v>
      </c>
      <c r="T3237" s="3">
        <f>COUNTIF([1]局站!$D$4:$D$172,"="&amp;S3237)</f>
        <v>1</v>
      </c>
      <c r="U3237" s="3">
        <v>0</v>
      </c>
      <c r="V3237" s="3">
        <v>0</v>
      </c>
      <c r="W3237" s="3">
        <v>0</v>
      </c>
      <c r="X3237" s="3" t="s">
        <v>1214</v>
      </c>
      <c r="Y3237" s="3" t="s">
        <v>852</v>
      </c>
      <c r="Z3237" s="3" t="str">
        <f>INDEX(业务类型!$C$4:$C$8,MATCH(纤芯!Y3237,业务类型!$B$4:$B$8,0))</f>
        <v>TWO</v>
      </c>
      <c r="AA3237" s="3" t="s">
        <v>886</v>
      </c>
    </row>
    <row r="3238" spans="1:27" ht="16.5" x14ac:dyDescent="0.2">
      <c r="A3238" s="3">
        <v>3235</v>
      </c>
      <c r="B3238" s="3">
        <f t="shared" si="254"/>
        <v>37023102003</v>
      </c>
      <c r="C3238" s="3" t="s">
        <v>1166</v>
      </c>
      <c r="D3238" s="3" t="s">
        <v>223</v>
      </c>
      <c r="E3238" s="3" t="str">
        <f>INDEX(光放段!$G$4:$G$237,MATCH(纤芯!G3238,光放段!$C$4:$C$237,0))</f>
        <v>山东二干|济青烟威光缆:济南四里村-淄博柳泉路</v>
      </c>
      <c r="F3238" s="3">
        <f>INDEX(光放段!$I$4:$I$237,MATCH(纤芯!H3238,光放段!$B$4:$B$237,0))</f>
        <v>37023100000</v>
      </c>
      <c r="G3238" s="3" t="str">
        <f t="shared" si="250"/>
        <v>山东二干|济青烟威光缆:明水-淄博潘庄</v>
      </c>
      <c r="H3238" s="3">
        <f>INDEX(光放段!$B$4:$B$237,MATCH(纤芯!G3238,光放段!$C$4:$C$237,0))</f>
        <v>37023102000</v>
      </c>
      <c r="I3238" s="3" t="str">
        <f t="shared" si="251"/>
        <v>济青烟威光缆</v>
      </c>
      <c r="J3238" s="3" t="str">
        <f>INDEX(子缆名称!$B$4:$B$29,纤芯!M3238)</f>
        <v>A缆</v>
      </c>
      <c r="K3238" s="3">
        <v>3</v>
      </c>
      <c r="L3238" s="3">
        <f t="shared" si="252"/>
        <v>3</v>
      </c>
      <c r="M3238" s="3">
        <f t="shared" si="253"/>
        <v>1</v>
      </c>
      <c r="N3238" s="3" t="s">
        <v>63</v>
      </c>
      <c r="O3238" s="3">
        <f>COUNTIF([1]局站!$D$4:$D$172,"="&amp;N3238)</f>
        <v>1</v>
      </c>
      <c r="P3238" s="3">
        <v>0</v>
      </c>
      <c r="Q3238" s="3">
        <v>0</v>
      </c>
      <c r="R3238" s="3">
        <v>0</v>
      </c>
      <c r="S3238" s="3" t="s">
        <v>79</v>
      </c>
      <c r="T3238" s="3">
        <f>COUNTIF([1]局站!$D$4:$D$172,"="&amp;S3238)</f>
        <v>1</v>
      </c>
      <c r="U3238" s="3">
        <v>0</v>
      </c>
      <c r="V3238" s="3">
        <v>0</v>
      </c>
      <c r="W3238" s="3">
        <v>0</v>
      </c>
      <c r="X3238" s="3" t="s">
        <v>1214</v>
      </c>
      <c r="Y3238" s="3" t="s">
        <v>850</v>
      </c>
      <c r="Z3238" s="3" t="str">
        <f>INDEX(业务类型!$C$4:$C$8,MATCH(纤芯!Y3238,业务类型!$B$4:$B$8,0))</f>
        <v>ONE</v>
      </c>
      <c r="AA3238" s="3" t="s">
        <v>1021</v>
      </c>
    </row>
    <row r="3239" spans="1:27" ht="16.5" x14ac:dyDescent="0.2">
      <c r="A3239" s="3">
        <v>3236</v>
      </c>
      <c r="B3239" s="3">
        <f t="shared" si="254"/>
        <v>37023102004</v>
      </c>
      <c r="C3239" s="3" t="s">
        <v>1166</v>
      </c>
      <c r="D3239" s="3" t="s">
        <v>223</v>
      </c>
      <c r="E3239" s="3" t="str">
        <f>INDEX(光放段!$G$4:$G$237,MATCH(纤芯!G3239,光放段!$C$4:$C$237,0))</f>
        <v>山东二干|济青烟威光缆:济南四里村-淄博柳泉路</v>
      </c>
      <c r="F3239" s="3">
        <f>INDEX(光放段!$I$4:$I$237,MATCH(纤芯!H3239,光放段!$B$4:$B$237,0))</f>
        <v>37023100000</v>
      </c>
      <c r="G3239" s="3" t="str">
        <f t="shared" si="250"/>
        <v>山东二干|济青烟威光缆:明水-淄博潘庄</v>
      </c>
      <c r="H3239" s="3">
        <f>INDEX(光放段!$B$4:$B$237,MATCH(纤芯!G3239,光放段!$C$4:$C$237,0))</f>
        <v>37023102000</v>
      </c>
      <c r="I3239" s="3" t="str">
        <f t="shared" si="251"/>
        <v>济青烟威光缆</v>
      </c>
      <c r="J3239" s="3" t="str">
        <f>INDEX(子缆名称!$B$4:$B$29,纤芯!M3239)</f>
        <v>A缆</v>
      </c>
      <c r="K3239" s="3">
        <v>4</v>
      </c>
      <c r="L3239" s="3">
        <f t="shared" si="252"/>
        <v>4</v>
      </c>
      <c r="M3239" s="3">
        <f t="shared" si="253"/>
        <v>1</v>
      </c>
      <c r="N3239" s="3" t="s">
        <v>63</v>
      </c>
      <c r="O3239" s="3">
        <f>COUNTIF([1]局站!$D$4:$D$172,"="&amp;N3239)</f>
        <v>1</v>
      </c>
      <c r="P3239" s="3">
        <v>0</v>
      </c>
      <c r="Q3239" s="3">
        <v>0</v>
      </c>
      <c r="R3239" s="3">
        <v>0</v>
      </c>
      <c r="S3239" s="3" t="s">
        <v>79</v>
      </c>
      <c r="T3239" s="3">
        <f>COUNTIF([1]局站!$D$4:$D$172,"="&amp;S3239)</f>
        <v>1</v>
      </c>
      <c r="U3239" s="3">
        <v>0</v>
      </c>
      <c r="V3239" s="3">
        <v>0</v>
      </c>
      <c r="W3239" s="3">
        <v>0</v>
      </c>
      <c r="X3239" s="3" t="s">
        <v>1214</v>
      </c>
      <c r="Y3239" s="3" t="s">
        <v>850</v>
      </c>
      <c r="Z3239" s="3" t="str">
        <f>INDEX(业务类型!$C$4:$C$8,MATCH(纤芯!Y3239,业务类型!$B$4:$B$8,0))</f>
        <v>ONE</v>
      </c>
      <c r="AA3239" s="3" t="s">
        <v>1021</v>
      </c>
    </row>
    <row r="3240" spans="1:27" ht="16.5" x14ac:dyDescent="0.2">
      <c r="A3240" s="3">
        <v>3237</v>
      </c>
      <c r="B3240" s="3">
        <f t="shared" si="254"/>
        <v>37023102005</v>
      </c>
      <c r="C3240" s="3" t="s">
        <v>1166</v>
      </c>
      <c r="D3240" s="3" t="s">
        <v>223</v>
      </c>
      <c r="E3240" s="3" t="str">
        <f>INDEX(光放段!$G$4:$G$237,MATCH(纤芯!G3240,光放段!$C$4:$C$237,0))</f>
        <v>山东二干|济青烟威光缆:济南四里村-淄博柳泉路</v>
      </c>
      <c r="F3240" s="3">
        <f>INDEX(光放段!$I$4:$I$237,MATCH(纤芯!H3240,光放段!$B$4:$B$237,0))</f>
        <v>37023100000</v>
      </c>
      <c r="G3240" s="3" t="str">
        <f t="shared" si="250"/>
        <v>山东二干|济青烟威光缆:明水-淄博潘庄</v>
      </c>
      <c r="H3240" s="3">
        <f>INDEX(光放段!$B$4:$B$237,MATCH(纤芯!G3240,光放段!$C$4:$C$237,0))</f>
        <v>37023102000</v>
      </c>
      <c r="I3240" s="3" t="str">
        <f t="shared" si="251"/>
        <v>济青烟威光缆</v>
      </c>
      <c r="J3240" s="3" t="str">
        <f>INDEX(子缆名称!$B$4:$B$29,纤芯!M3240)</f>
        <v>A缆</v>
      </c>
      <c r="K3240" s="3">
        <v>5</v>
      </c>
      <c r="L3240" s="3">
        <f t="shared" si="252"/>
        <v>5</v>
      </c>
      <c r="M3240" s="3">
        <f t="shared" si="253"/>
        <v>1</v>
      </c>
      <c r="N3240" s="3" t="s">
        <v>63</v>
      </c>
      <c r="O3240" s="3">
        <f>COUNTIF([1]局站!$D$4:$D$172,"="&amp;N3240)</f>
        <v>1</v>
      </c>
      <c r="P3240" s="3">
        <v>0</v>
      </c>
      <c r="Q3240" s="3">
        <v>0</v>
      </c>
      <c r="R3240" s="3">
        <v>0</v>
      </c>
      <c r="S3240" s="3" t="s">
        <v>79</v>
      </c>
      <c r="T3240" s="3">
        <f>COUNTIF([1]局站!$D$4:$D$172,"="&amp;S3240)</f>
        <v>1</v>
      </c>
      <c r="U3240" s="3">
        <v>0</v>
      </c>
      <c r="V3240" s="3">
        <v>0</v>
      </c>
      <c r="W3240" s="3">
        <v>0</v>
      </c>
      <c r="X3240" s="3" t="s">
        <v>1214</v>
      </c>
      <c r="Y3240" s="3" t="s">
        <v>852</v>
      </c>
      <c r="Z3240" s="3" t="str">
        <f>INDEX(业务类型!$C$4:$C$8,MATCH(纤芯!Y3240,业务类型!$B$4:$B$8,0))</f>
        <v>TWO</v>
      </c>
      <c r="AA3240" s="3" t="s">
        <v>1007</v>
      </c>
    </row>
    <row r="3241" spans="1:27" ht="16.5" x14ac:dyDescent="0.2">
      <c r="A3241" s="3">
        <v>3238</v>
      </c>
      <c r="B3241" s="3">
        <f t="shared" si="254"/>
        <v>37023102006</v>
      </c>
      <c r="C3241" s="3" t="s">
        <v>1166</v>
      </c>
      <c r="D3241" s="3" t="s">
        <v>223</v>
      </c>
      <c r="E3241" s="3" t="str">
        <f>INDEX(光放段!$G$4:$G$237,MATCH(纤芯!G3241,光放段!$C$4:$C$237,0))</f>
        <v>山东二干|济青烟威光缆:济南四里村-淄博柳泉路</v>
      </c>
      <c r="F3241" s="3">
        <f>INDEX(光放段!$I$4:$I$237,MATCH(纤芯!H3241,光放段!$B$4:$B$237,0))</f>
        <v>37023100000</v>
      </c>
      <c r="G3241" s="3" t="str">
        <f t="shared" si="250"/>
        <v>山东二干|济青烟威光缆:明水-淄博潘庄</v>
      </c>
      <c r="H3241" s="3">
        <f>INDEX(光放段!$B$4:$B$237,MATCH(纤芯!G3241,光放段!$C$4:$C$237,0))</f>
        <v>37023102000</v>
      </c>
      <c r="I3241" s="3" t="str">
        <f t="shared" si="251"/>
        <v>济青烟威光缆</v>
      </c>
      <c r="J3241" s="3" t="str">
        <f>INDEX(子缆名称!$B$4:$B$29,纤芯!M3241)</f>
        <v>A缆</v>
      </c>
      <c r="K3241" s="3">
        <v>6</v>
      </c>
      <c r="L3241" s="3">
        <f t="shared" si="252"/>
        <v>6</v>
      </c>
      <c r="M3241" s="3">
        <f t="shared" si="253"/>
        <v>1</v>
      </c>
      <c r="N3241" s="3" t="s">
        <v>63</v>
      </c>
      <c r="O3241" s="3">
        <f>COUNTIF([1]局站!$D$4:$D$172,"="&amp;N3241)</f>
        <v>1</v>
      </c>
      <c r="P3241" s="3">
        <v>0</v>
      </c>
      <c r="Q3241" s="3">
        <v>0</v>
      </c>
      <c r="R3241" s="3">
        <v>0</v>
      </c>
      <c r="S3241" s="3" t="s">
        <v>79</v>
      </c>
      <c r="T3241" s="3">
        <f>COUNTIF([1]局站!$D$4:$D$172,"="&amp;S3241)</f>
        <v>1</v>
      </c>
      <c r="U3241" s="3">
        <v>0</v>
      </c>
      <c r="V3241" s="3">
        <v>0</v>
      </c>
      <c r="W3241" s="3">
        <v>0</v>
      </c>
      <c r="X3241" s="3" t="s">
        <v>1214</v>
      </c>
      <c r="Y3241" s="3" t="s">
        <v>880</v>
      </c>
      <c r="Z3241" s="3" t="str">
        <f>INDEX(业务类型!$C$4:$C$8,MATCH(纤芯!Y3241,业务类型!$B$4:$B$8,0))</f>
        <v>IDLE</v>
      </c>
      <c r="AA3241" s="3"/>
    </row>
    <row r="3242" spans="1:27" ht="16.5" x14ac:dyDescent="0.2">
      <c r="A3242" s="3">
        <v>3239</v>
      </c>
      <c r="B3242" s="3">
        <f t="shared" si="254"/>
        <v>37023102007</v>
      </c>
      <c r="C3242" s="3" t="s">
        <v>1166</v>
      </c>
      <c r="D3242" s="3" t="s">
        <v>223</v>
      </c>
      <c r="E3242" s="3" t="str">
        <f>INDEX(光放段!$G$4:$G$237,MATCH(纤芯!G3242,光放段!$C$4:$C$237,0))</f>
        <v>山东二干|济青烟威光缆:济南四里村-淄博柳泉路</v>
      </c>
      <c r="F3242" s="3">
        <f>INDEX(光放段!$I$4:$I$237,MATCH(纤芯!H3242,光放段!$B$4:$B$237,0))</f>
        <v>37023100000</v>
      </c>
      <c r="G3242" s="3" t="str">
        <f t="shared" si="250"/>
        <v>山东二干|济青烟威光缆:明水-淄博潘庄</v>
      </c>
      <c r="H3242" s="3">
        <f>INDEX(光放段!$B$4:$B$237,MATCH(纤芯!G3242,光放段!$C$4:$C$237,0))</f>
        <v>37023102000</v>
      </c>
      <c r="I3242" s="3" t="str">
        <f t="shared" si="251"/>
        <v>济青烟威光缆</v>
      </c>
      <c r="J3242" s="3" t="str">
        <f>INDEX(子缆名称!$B$4:$B$29,纤芯!M3242)</f>
        <v>A缆</v>
      </c>
      <c r="K3242" s="3">
        <v>7</v>
      </c>
      <c r="L3242" s="3">
        <f t="shared" si="252"/>
        <v>7</v>
      </c>
      <c r="M3242" s="3">
        <f t="shared" si="253"/>
        <v>1</v>
      </c>
      <c r="N3242" s="3" t="s">
        <v>63</v>
      </c>
      <c r="O3242" s="3">
        <f>COUNTIF([1]局站!$D$4:$D$172,"="&amp;N3242)</f>
        <v>1</v>
      </c>
      <c r="P3242" s="3">
        <v>0</v>
      </c>
      <c r="Q3242" s="3">
        <v>0</v>
      </c>
      <c r="R3242" s="3">
        <v>0</v>
      </c>
      <c r="S3242" s="3" t="s">
        <v>79</v>
      </c>
      <c r="T3242" s="3">
        <f>COUNTIF([1]局站!$D$4:$D$172,"="&amp;S3242)</f>
        <v>1</v>
      </c>
      <c r="U3242" s="3">
        <v>0</v>
      </c>
      <c r="V3242" s="3">
        <v>0</v>
      </c>
      <c r="W3242" s="3">
        <v>0</v>
      </c>
      <c r="X3242" s="3" t="s">
        <v>1214</v>
      </c>
      <c r="Y3242" s="3" t="s">
        <v>880</v>
      </c>
      <c r="Z3242" s="3" t="str">
        <f>INDEX(业务类型!$C$4:$C$8,MATCH(纤芯!Y3242,业务类型!$B$4:$B$8,0))</f>
        <v>IDLE</v>
      </c>
      <c r="AA3242" s="3"/>
    </row>
    <row r="3243" spans="1:27" ht="16.5" x14ac:dyDescent="0.2">
      <c r="A3243" s="3">
        <v>3240</v>
      </c>
      <c r="B3243" s="3">
        <f t="shared" si="254"/>
        <v>37023102008</v>
      </c>
      <c r="C3243" s="3" t="s">
        <v>1166</v>
      </c>
      <c r="D3243" s="3" t="s">
        <v>223</v>
      </c>
      <c r="E3243" s="3" t="str">
        <f>INDEX(光放段!$G$4:$G$237,MATCH(纤芯!G3243,光放段!$C$4:$C$237,0))</f>
        <v>山东二干|济青烟威光缆:济南四里村-淄博柳泉路</v>
      </c>
      <c r="F3243" s="3">
        <f>INDEX(光放段!$I$4:$I$237,MATCH(纤芯!H3243,光放段!$B$4:$B$237,0))</f>
        <v>37023100000</v>
      </c>
      <c r="G3243" s="3" t="str">
        <f t="shared" si="250"/>
        <v>山东二干|济青烟威光缆:明水-淄博潘庄</v>
      </c>
      <c r="H3243" s="3">
        <f>INDEX(光放段!$B$4:$B$237,MATCH(纤芯!G3243,光放段!$C$4:$C$237,0))</f>
        <v>37023102000</v>
      </c>
      <c r="I3243" s="3" t="str">
        <f t="shared" si="251"/>
        <v>济青烟威光缆</v>
      </c>
      <c r="J3243" s="3" t="str">
        <f>INDEX(子缆名称!$B$4:$B$29,纤芯!M3243)</f>
        <v>A缆</v>
      </c>
      <c r="K3243" s="3">
        <v>8</v>
      </c>
      <c r="L3243" s="3">
        <f t="shared" si="252"/>
        <v>8</v>
      </c>
      <c r="M3243" s="3">
        <f t="shared" si="253"/>
        <v>1</v>
      </c>
      <c r="N3243" s="3" t="s">
        <v>63</v>
      </c>
      <c r="O3243" s="3">
        <f>COUNTIF([1]局站!$D$4:$D$172,"="&amp;N3243)</f>
        <v>1</v>
      </c>
      <c r="P3243" s="3">
        <v>0</v>
      </c>
      <c r="Q3243" s="3">
        <v>0</v>
      </c>
      <c r="R3243" s="3">
        <v>0</v>
      </c>
      <c r="S3243" s="3" t="s">
        <v>79</v>
      </c>
      <c r="T3243" s="3">
        <f>COUNTIF([1]局站!$D$4:$D$172,"="&amp;S3243)</f>
        <v>1</v>
      </c>
      <c r="U3243" s="3">
        <v>0</v>
      </c>
      <c r="V3243" s="3">
        <v>0</v>
      </c>
      <c r="W3243" s="3">
        <v>0</v>
      </c>
      <c r="X3243" s="3" t="s">
        <v>1214</v>
      </c>
      <c r="Y3243" s="3" t="s">
        <v>881</v>
      </c>
      <c r="Z3243" s="3" t="str">
        <f>INDEX(业务类型!$C$4:$C$8,MATCH(纤芯!Y3243,业务类型!$B$4:$B$8,0))</f>
        <v>OTHER</v>
      </c>
      <c r="AA3243" s="3" t="s">
        <v>1024</v>
      </c>
    </row>
    <row r="3244" spans="1:27" ht="16.5" x14ac:dyDescent="0.2">
      <c r="A3244" s="3">
        <v>3241</v>
      </c>
      <c r="B3244" s="3">
        <f t="shared" si="254"/>
        <v>37023102009</v>
      </c>
      <c r="C3244" s="3" t="s">
        <v>1166</v>
      </c>
      <c r="D3244" s="3" t="s">
        <v>223</v>
      </c>
      <c r="E3244" s="3" t="str">
        <f>INDEX(光放段!$G$4:$G$237,MATCH(纤芯!G3244,光放段!$C$4:$C$237,0))</f>
        <v>山东二干|济青烟威光缆:济南四里村-淄博柳泉路</v>
      </c>
      <c r="F3244" s="3">
        <f>INDEX(光放段!$I$4:$I$237,MATCH(纤芯!H3244,光放段!$B$4:$B$237,0))</f>
        <v>37023100000</v>
      </c>
      <c r="G3244" s="3" t="str">
        <f t="shared" si="250"/>
        <v>山东二干|济青烟威光缆:明水-淄博潘庄</v>
      </c>
      <c r="H3244" s="3">
        <f>INDEX(光放段!$B$4:$B$237,MATCH(纤芯!G3244,光放段!$C$4:$C$237,0))</f>
        <v>37023102000</v>
      </c>
      <c r="I3244" s="3" t="str">
        <f t="shared" si="251"/>
        <v>济青烟威光缆</v>
      </c>
      <c r="J3244" s="3" t="str">
        <f>INDEX(子缆名称!$B$4:$B$29,纤芯!M3244)</f>
        <v>A缆</v>
      </c>
      <c r="K3244" s="3">
        <v>9</v>
      </c>
      <c r="L3244" s="3">
        <f t="shared" si="252"/>
        <v>9</v>
      </c>
      <c r="M3244" s="3">
        <f t="shared" si="253"/>
        <v>1</v>
      </c>
      <c r="N3244" s="3" t="s">
        <v>63</v>
      </c>
      <c r="O3244" s="3">
        <f>COUNTIF([1]局站!$D$4:$D$172,"="&amp;N3244)</f>
        <v>1</v>
      </c>
      <c r="P3244" s="3">
        <v>0</v>
      </c>
      <c r="Q3244" s="3">
        <v>0</v>
      </c>
      <c r="R3244" s="3">
        <v>0</v>
      </c>
      <c r="S3244" s="3" t="s">
        <v>79</v>
      </c>
      <c r="T3244" s="3">
        <f>COUNTIF([1]局站!$D$4:$D$172,"="&amp;S3244)</f>
        <v>1</v>
      </c>
      <c r="U3244" s="3">
        <v>0</v>
      </c>
      <c r="V3244" s="3">
        <v>0</v>
      </c>
      <c r="W3244" s="3">
        <v>0</v>
      </c>
      <c r="X3244" s="3" t="s">
        <v>1214</v>
      </c>
      <c r="Y3244" s="3" t="s">
        <v>880</v>
      </c>
      <c r="Z3244" s="3" t="str">
        <f>INDEX(业务类型!$C$4:$C$8,MATCH(纤芯!Y3244,业务类型!$B$4:$B$8,0))</f>
        <v>IDLE</v>
      </c>
      <c r="AA3244" s="3"/>
    </row>
    <row r="3245" spans="1:27" ht="16.5" x14ac:dyDescent="0.2">
      <c r="A3245" s="3">
        <v>3242</v>
      </c>
      <c r="B3245" s="3">
        <f t="shared" si="254"/>
        <v>37023102010</v>
      </c>
      <c r="C3245" s="3" t="s">
        <v>1166</v>
      </c>
      <c r="D3245" s="3" t="s">
        <v>223</v>
      </c>
      <c r="E3245" s="3" t="str">
        <f>INDEX(光放段!$G$4:$G$237,MATCH(纤芯!G3245,光放段!$C$4:$C$237,0))</f>
        <v>山东二干|济青烟威光缆:济南四里村-淄博柳泉路</v>
      </c>
      <c r="F3245" s="3">
        <f>INDEX(光放段!$I$4:$I$237,MATCH(纤芯!H3245,光放段!$B$4:$B$237,0))</f>
        <v>37023100000</v>
      </c>
      <c r="G3245" s="3" t="str">
        <f t="shared" si="250"/>
        <v>山东二干|济青烟威光缆:明水-淄博潘庄</v>
      </c>
      <c r="H3245" s="3">
        <f>INDEX(光放段!$B$4:$B$237,MATCH(纤芯!G3245,光放段!$C$4:$C$237,0))</f>
        <v>37023102000</v>
      </c>
      <c r="I3245" s="3" t="str">
        <f t="shared" si="251"/>
        <v>济青烟威光缆</v>
      </c>
      <c r="J3245" s="3" t="str">
        <f>INDEX(子缆名称!$B$4:$B$29,纤芯!M3245)</f>
        <v>A缆</v>
      </c>
      <c r="K3245" s="3">
        <v>10</v>
      </c>
      <c r="L3245" s="3">
        <f t="shared" si="252"/>
        <v>10</v>
      </c>
      <c r="M3245" s="3">
        <f t="shared" si="253"/>
        <v>1</v>
      </c>
      <c r="N3245" s="3" t="s">
        <v>63</v>
      </c>
      <c r="O3245" s="3">
        <f>COUNTIF([1]局站!$D$4:$D$172,"="&amp;N3245)</f>
        <v>1</v>
      </c>
      <c r="P3245" s="3">
        <v>0</v>
      </c>
      <c r="Q3245" s="3">
        <v>0</v>
      </c>
      <c r="R3245" s="3">
        <v>0</v>
      </c>
      <c r="S3245" s="3" t="s">
        <v>79</v>
      </c>
      <c r="T3245" s="3">
        <f>COUNTIF([1]局站!$D$4:$D$172,"="&amp;S3245)</f>
        <v>1</v>
      </c>
      <c r="U3245" s="3">
        <v>0</v>
      </c>
      <c r="V3245" s="3">
        <v>0</v>
      </c>
      <c r="W3245" s="3">
        <v>0</v>
      </c>
      <c r="X3245" s="3" t="s">
        <v>1214</v>
      </c>
      <c r="Y3245" s="3" t="s">
        <v>880</v>
      </c>
      <c r="Z3245" s="3" t="str">
        <f>INDEX(业务类型!$C$4:$C$8,MATCH(纤芯!Y3245,业务类型!$B$4:$B$8,0))</f>
        <v>IDLE</v>
      </c>
      <c r="AA3245" s="3"/>
    </row>
    <row r="3246" spans="1:27" ht="16.5" x14ac:dyDescent="0.2">
      <c r="A3246" s="3">
        <v>3243</v>
      </c>
      <c r="B3246" s="3">
        <f t="shared" si="254"/>
        <v>37023102011</v>
      </c>
      <c r="C3246" s="3" t="s">
        <v>1166</v>
      </c>
      <c r="D3246" s="3" t="s">
        <v>223</v>
      </c>
      <c r="E3246" s="3" t="str">
        <f>INDEX(光放段!$G$4:$G$237,MATCH(纤芯!G3246,光放段!$C$4:$C$237,0))</f>
        <v>山东二干|济青烟威光缆:济南四里村-淄博柳泉路</v>
      </c>
      <c r="F3246" s="3">
        <f>INDEX(光放段!$I$4:$I$237,MATCH(纤芯!H3246,光放段!$B$4:$B$237,0))</f>
        <v>37023100000</v>
      </c>
      <c r="G3246" s="3" t="str">
        <f t="shared" si="250"/>
        <v>山东二干|济青烟威光缆:明水-淄博潘庄</v>
      </c>
      <c r="H3246" s="3">
        <f>INDEX(光放段!$B$4:$B$237,MATCH(纤芯!G3246,光放段!$C$4:$C$237,0))</f>
        <v>37023102000</v>
      </c>
      <c r="I3246" s="3" t="str">
        <f t="shared" si="251"/>
        <v>济青烟威光缆</v>
      </c>
      <c r="J3246" s="3" t="str">
        <f>INDEX(子缆名称!$B$4:$B$29,纤芯!M3246)</f>
        <v>A缆</v>
      </c>
      <c r="K3246" s="3">
        <v>11</v>
      </c>
      <c r="L3246" s="3">
        <f t="shared" si="252"/>
        <v>11</v>
      </c>
      <c r="M3246" s="3">
        <f t="shared" si="253"/>
        <v>1</v>
      </c>
      <c r="N3246" s="3" t="s">
        <v>63</v>
      </c>
      <c r="O3246" s="3">
        <f>COUNTIF([1]局站!$D$4:$D$172,"="&amp;N3246)</f>
        <v>1</v>
      </c>
      <c r="P3246" s="3">
        <v>0</v>
      </c>
      <c r="Q3246" s="3">
        <v>0</v>
      </c>
      <c r="R3246" s="3">
        <v>0</v>
      </c>
      <c r="S3246" s="3" t="s">
        <v>79</v>
      </c>
      <c r="T3246" s="3">
        <f>COUNTIF([1]局站!$D$4:$D$172,"="&amp;S3246)</f>
        <v>1</v>
      </c>
      <c r="U3246" s="3">
        <v>0</v>
      </c>
      <c r="V3246" s="3">
        <v>0</v>
      </c>
      <c r="W3246" s="3">
        <v>0</v>
      </c>
      <c r="X3246" s="3" t="s">
        <v>1214</v>
      </c>
      <c r="Y3246" s="3" t="s">
        <v>852</v>
      </c>
      <c r="Z3246" s="3" t="str">
        <f>INDEX(业务类型!$C$4:$C$8,MATCH(纤芯!Y3246,业务类型!$B$4:$B$8,0))</f>
        <v>TWO</v>
      </c>
      <c r="AA3246" s="3" t="s">
        <v>1007</v>
      </c>
    </row>
    <row r="3247" spans="1:27" ht="16.5" x14ac:dyDescent="0.2">
      <c r="A3247" s="3">
        <v>3244</v>
      </c>
      <c r="B3247" s="3">
        <f t="shared" si="254"/>
        <v>37023102012</v>
      </c>
      <c r="C3247" s="3" t="s">
        <v>1166</v>
      </c>
      <c r="D3247" s="3" t="s">
        <v>223</v>
      </c>
      <c r="E3247" s="3" t="str">
        <f>INDEX(光放段!$G$4:$G$237,MATCH(纤芯!G3247,光放段!$C$4:$C$237,0))</f>
        <v>山东二干|济青烟威光缆:济南四里村-淄博柳泉路</v>
      </c>
      <c r="F3247" s="3">
        <f>INDEX(光放段!$I$4:$I$237,MATCH(纤芯!H3247,光放段!$B$4:$B$237,0))</f>
        <v>37023100000</v>
      </c>
      <c r="G3247" s="3" t="str">
        <f t="shared" si="250"/>
        <v>山东二干|济青烟威光缆:明水-淄博潘庄</v>
      </c>
      <c r="H3247" s="3">
        <f>INDEX(光放段!$B$4:$B$237,MATCH(纤芯!G3247,光放段!$C$4:$C$237,0))</f>
        <v>37023102000</v>
      </c>
      <c r="I3247" s="3" t="str">
        <f t="shared" si="251"/>
        <v>济青烟威光缆</v>
      </c>
      <c r="J3247" s="3" t="str">
        <f>INDEX(子缆名称!$B$4:$B$29,纤芯!M3247)</f>
        <v>A缆</v>
      </c>
      <c r="K3247" s="3">
        <v>12</v>
      </c>
      <c r="L3247" s="3">
        <f t="shared" si="252"/>
        <v>12</v>
      </c>
      <c r="M3247" s="3">
        <f t="shared" si="253"/>
        <v>1</v>
      </c>
      <c r="N3247" s="3" t="s">
        <v>63</v>
      </c>
      <c r="O3247" s="3">
        <f>COUNTIF([1]局站!$D$4:$D$172,"="&amp;N3247)</f>
        <v>1</v>
      </c>
      <c r="P3247" s="3">
        <v>0</v>
      </c>
      <c r="Q3247" s="3">
        <v>0</v>
      </c>
      <c r="R3247" s="3">
        <v>0</v>
      </c>
      <c r="S3247" s="3" t="s">
        <v>79</v>
      </c>
      <c r="T3247" s="3">
        <f>COUNTIF([1]局站!$D$4:$D$172,"="&amp;S3247)</f>
        <v>1</v>
      </c>
      <c r="U3247" s="3">
        <v>0</v>
      </c>
      <c r="V3247" s="3">
        <v>0</v>
      </c>
      <c r="W3247" s="3">
        <v>0</v>
      </c>
      <c r="X3247" s="3" t="s">
        <v>1214</v>
      </c>
      <c r="Y3247" s="3" t="s">
        <v>880</v>
      </c>
      <c r="Z3247" s="3" t="str">
        <f>INDEX(业务类型!$C$4:$C$8,MATCH(纤芯!Y3247,业务类型!$B$4:$B$8,0))</f>
        <v>IDLE</v>
      </c>
      <c r="AA3247" s="3"/>
    </row>
    <row r="3248" spans="1:27" ht="16.5" x14ac:dyDescent="0.2">
      <c r="A3248" s="3">
        <v>3245</v>
      </c>
      <c r="B3248" s="3">
        <f t="shared" si="254"/>
        <v>37023102013</v>
      </c>
      <c r="C3248" s="3" t="s">
        <v>1166</v>
      </c>
      <c r="D3248" s="3" t="s">
        <v>223</v>
      </c>
      <c r="E3248" s="3" t="str">
        <f>INDEX(光放段!$G$4:$G$237,MATCH(纤芯!G3248,光放段!$C$4:$C$237,0))</f>
        <v>山东二干|济青烟威光缆:济南四里村-淄博柳泉路</v>
      </c>
      <c r="F3248" s="3">
        <f>INDEX(光放段!$I$4:$I$237,MATCH(纤芯!H3248,光放段!$B$4:$B$237,0))</f>
        <v>37023100000</v>
      </c>
      <c r="G3248" s="3" t="str">
        <f t="shared" si="250"/>
        <v>山东二干|济青烟威光缆:明水-淄博潘庄</v>
      </c>
      <c r="H3248" s="3">
        <f>INDEX(光放段!$B$4:$B$237,MATCH(纤芯!G3248,光放段!$C$4:$C$237,0))</f>
        <v>37023102000</v>
      </c>
      <c r="I3248" s="3" t="str">
        <f t="shared" si="251"/>
        <v>济青烟威光缆</v>
      </c>
      <c r="J3248" s="3" t="str">
        <f>INDEX(子缆名称!$B$4:$B$29,纤芯!M3248)</f>
        <v>B缆</v>
      </c>
      <c r="K3248" s="3">
        <v>13</v>
      </c>
      <c r="L3248" s="3">
        <f t="shared" si="252"/>
        <v>1</v>
      </c>
      <c r="M3248" s="3">
        <f t="shared" si="253"/>
        <v>2</v>
      </c>
      <c r="N3248" s="3" t="s">
        <v>63</v>
      </c>
      <c r="O3248" s="3">
        <f>COUNTIF([1]局站!$D$4:$D$172,"="&amp;N3248)</f>
        <v>1</v>
      </c>
      <c r="P3248" s="3">
        <v>0</v>
      </c>
      <c r="Q3248" s="3">
        <v>0</v>
      </c>
      <c r="R3248" s="3">
        <v>0</v>
      </c>
      <c r="S3248" s="3" t="s">
        <v>79</v>
      </c>
      <c r="T3248" s="3">
        <f>COUNTIF([1]局站!$D$4:$D$172,"="&amp;S3248)</f>
        <v>1</v>
      </c>
      <c r="U3248" s="3">
        <v>0</v>
      </c>
      <c r="V3248" s="3">
        <v>0</v>
      </c>
      <c r="W3248" s="3">
        <v>0</v>
      </c>
      <c r="X3248" s="3" t="s">
        <v>1214</v>
      </c>
      <c r="Y3248" s="3" t="s">
        <v>880</v>
      </c>
      <c r="Z3248" s="3" t="str">
        <f>INDEX(业务类型!$C$4:$C$8,MATCH(纤芯!Y3248,业务类型!$B$4:$B$8,0))</f>
        <v>IDLE</v>
      </c>
      <c r="AA3248" s="3"/>
    </row>
    <row r="3249" spans="1:27" ht="16.5" x14ac:dyDescent="0.2">
      <c r="A3249" s="3">
        <v>3246</v>
      </c>
      <c r="B3249" s="3">
        <f t="shared" si="254"/>
        <v>37023102014</v>
      </c>
      <c r="C3249" s="3" t="s">
        <v>1166</v>
      </c>
      <c r="D3249" s="3" t="s">
        <v>223</v>
      </c>
      <c r="E3249" s="3" t="str">
        <f>INDEX(光放段!$G$4:$G$237,MATCH(纤芯!G3249,光放段!$C$4:$C$237,0))</f>
        <v>山东二干|济青烟威光缆:济南四里村-淄博柳泉路</v>
      </c>
      <c r="F3249" s="3">
        <f>INDEX(光放段!$I$4:$I$237,MATCH(纤芯!H3249,光放段!$B$4:$B$237,0))</f>
        <v>37023100000</v>
      </c>
      <c r="G3249" s="3" t="str">
        <f t="shared" si="250"/>
        <v>山东二干|济青烟威光缆:明水-淄博潘庄</v>
      </c>
      <c r="H3249" s="3">
        <f>INDEX(光放段!$B$4:$B$237,MATCH(纤芯!G3249,光放段!$C$4:$C$237,0))</f>
        <v>37023102000</v>
      </c>
      <c r="I3249" s="3" t="str">
        <f t="shared" si="251"/>
        <v>济青烟威光缆</v>
      </c>
      <c r="J3249" s="3" t="str">
        <f>INDEX(子缆名称!$B$4:$B$29,纤芯!M3249)</f>
        <v>B缆</v>
      </c>
      <c r="K3249" s="3">
        <v>14</v>
      </c>
      <c r="L3249" s="3">
        <f t="shared" si="252"/>
        <v>2</v>
      </c>
      <c r="M3249" s="3">
        <f t="shared" si="253"/>
        <v>2</v>
      </c>
      <c r="N3249" s="3" t="s">
        <v>63</v>
      </c>
      <c r="O3249" s="3">
        <f>COUNTIF([1]局站!$D$4:$D$172,"="&amp;N3249)</f>
        <v>1</v>
      </c>
      <c r="P3249" s="3">
        <v>0</v>
      </c>
      <c r="Q3249" s="3">
        <v>0</v>
      </c>
      <c r="R3249" s="3">
        <v>0</v>
      </c>
      <c r="S3249" s="3" t="s">
        <v>79</v>
      </c>
      <c r="T3249" s="3">
        <f>COUNTIF([1]局站!$D$4:$D$172,"="&amp;S3249)</f>
        <v>1</v>
      </c>
      <c r="U3249" s="3">
        <v>0</v>
      </c>
      <c r="V3249" s="3">
        <v>0</v>
      </c>
      <c r="W3249" s="3">
        <v>0</v>
      </c>
      <c r="X3249" s="3" t="s">
        <v>1214</v>
      </c>
      <c r="Y3249" s="3" t="s">
        <v>880</v>
      </c>
      <c r="Z3249" s="3" t="str">
        <f>INDEX(业务类型!$C$4:$C$8,MATCH(纤芯!Y3249,业务类型!$B$4:$B$8,0))</f>
        <v>IDLE</v>
      </c>
      <c r="AA3249" s="3"/>
    </row>
    <row r="3250" spans="1:27" ht="16.5" x14ac:dyDescent="0.2">
      <c r="A3250" s="3">
        <v>3247</v>
      </c>
      <c r="B3250" s="3">
        <f t="shared" si="254"/>
        <v>37023102015</v>
      </c>
      <c r="C3250" s="3" t="s">
        <v>1166</v>
      </c>
      <c r="D3250" s="3" t="s">
        <v>223</v>
      </c>
      <c r="E3250" s="3" t="str">
        <f>INDEX(光放段!$G$4:$G$237,MATCH(纤芯!G3250,光放段!$C$4:$C$237,0))</f>
        <v>山东二干|济青烟威光缆:济南四里村-淄博柳泉路</v>
      </c>
      <c r="F3250" s="3">
        <f>INDEX(光放段!$I$4:$I$237,MATCH(纤芯!H3250,光放段!$B$4:$B$237,0))</f>
        <v>37023100000</v>
      </c>
      <c r="G3250" s="3" t="str">
        <f t="shared" si="250"/>
        <v>山东二干|济青烟威光缆:明水-淄博潘庄</v>
      </c>
      <c r="H3250" s="3">
        <f>INDEX(光放段!$B$4:$B$237,MATCH(纤芯!G3250,光放段!$C$4:$C$237,0))</f>
        <v>37023102000</v>
      </c>
      <c r="I3250" s="3" t="str">
        <f t="shared" si="251"/>
        <v>济青烟威光缆</v>
      </c>
      <c r="J3250" s="3" t="str">
        <f>INDEX(子缆名称!$B$4:$B$29,纤芯!M3250)</f>
        <v>B缆</v>
      </c>
      <c r="K3250" s="3">
        <v>15</v>
      </c>
      <c r="L3250" s="3">
        <f t="shared" si="252"/>
        <v>3</v>
      </c>
      <c r="M3250" s="3">
        <f t="shared" si="253"/>
        <v>2</v>
      </c>
      <c r="N3250" s="3" t="s">
        <v>63</v>
      </c>
      <c r="O3250" s="3">
        <f>COUNTIF([1]局站!$D$4:$D$172,"="&amp;N3250)</f>
        <v>1</v>
      </c>
      <c r="P3250" s="3">
        <v>0</v>
      </c>
      <c r="Q3250" s="3">
        <v>0</v>
      </c>
      <c r="R3250" s="3">
        <v>0</v>
      </c>
      <c r="S3250" s="3" t="s">
        <v>79</v>
      </c>
      <c r="T3250" s="3">
        <f>COUNTIF([1]局站!$D$4:$D$172,"="&amp;S3250)</f>
        <v>1</v>
      </c>
      <c r="U3250" s="3">
        <v>0</v>
      </c>
      <c r="V3250" s="3">
        <v>0</v>
      </c>
      <c r="W3250" s="3">
        <v>0</v>
      </c>
      <c r="X3250" s="3" t="s">
        <v>1214</v>
      </c>
      <c r="Y3250" s="3" t="s">
        <v>852</v>
      </c>
      <c r="Z3250" s="3" t="str">
        <f>INDEX(业务类型!$C$4:$C$8,MATCH(纤芯!Y3250,业务类型!$B$4:$B$8,0))</f>
        <v>TWO</v>
      </c>
      <c r="AA3250" s="3" t="s">
        <v>891</v>
      </c>
    </row>
    <row r="3251" spans="1:27" ht="16.5" x14ac:dyDescent="0.2">
      <c r="A3251" s="3">
        <v>3248</v>
      </c>
      <c r="B3251" s="3">
        <f t="shared" si="254"/>
        <v>37023102016</v>
      </c>
      <c r="C3251" s="3" t="s">
        <v>1166</v>
      </c>
      <c r="D3251" s="3" t="s">
        <v>223</v>
      </c>
      <c r="E3251" s="3" t="str">
        <f>INDEX(光放段!$G$4:$G$237,MATCH(纤芯!G3251,光放段!$C$4:$C$237,0))</f>
        <v>山东二干|济青烟威光缆:济南四里村-淄博柳泉路</v>
      </c>
      <c r="F3251" s="3">
        <f>INDEX(光放段!$I$4:$I$237,MATCH(纤芯!H3251,光放段!$B$4:$B$237,0))</f>
        <v>37023100000</v>
      </c>
      <c r="G3251" s="3" t="str">
        <f t="shared" si="250"/>
        <v>山东二干|济青烟威光缆:明水-淄博潘庄</v>
      </c>
      <c r="H3251" s="3">
        <f>INDEX(光放段!$B$4:$B$237,MATCH(纤芯!G3251,光放段!$C$4:$C$237,0))</f>
        <v>37023102000</v>
      </c>
      <c r="I3251" s="3" t="str">
        <f t="shared" si="251"/>
        <v>济青烟威光缆</v>
      </c>
      <c r="J3251" s="3" t="str">
        <f>INDEX(子缆名称!$B$4:$B$29,纤芯!M3251)</f>
        <v>B缆</v>
      </c>
      <c r="K3251" s="3">
        <v>16</v>
      </c>
      <c r="L3251" s="3">
        <f t="shared" si="252"/>
        <v>4</v>
      </c>
      <c r="M3251" s="3">
        <f t="shared" si="253"/>
        <v>2</v>
      </c>
      <c r="N3251" s="3" t="s">
        <v>63</v>
      </c>
      <c r="O3251" s="3">
        <f>COUNTIF([1]局站!$D$4:$D$172,"="&amp;N3251)</f>
        <v>1</v>
      </c>
      <c r="P3251" s="3">
        <v>0</v>
      </c>
      <c r="Q3251" s="3">
        <v>0</v>
      </c>
      <c r="R3251" s="3">
        <v>0</v>
      </c>
      <c r="S3251" s="3" t="s">
        <v>79</v>
      </c>
      <c r="T3251" s="3">
        <f>COUNTIF([1]局站!$D$4:$D$172,"="&amp;S3251)</f>
        <v>1</v>
      </c>
      <c r="U3251" s="3">
        <v>0</v>
      </c>
      <c r="V3251" s="3">
        <v>0</v>
      </c>
      <c r="W3251" s="3">
        <v>0</v>
      </c>
      <c r="X3251" s="3" t="s">
        <v>1214</v>
      </c>
      <c r="Y3251" s="3" t="s">
        <v>880</v>
      </c>
      <c r="Z3251" s="3" t="str">
        <f>INDEX(业务类型!$C$4:$C$8,MATCH(纤芯!Y3251,业务类型!$B$4:$B$8,0))</f>
        <v>IDLE</v>
      </c>
      <c r="AA3251" s="3"/>
    </row>
    <row r="3252" spans="1:27" ht="16.5" x14ac:dyDescent="0.2">
      <c r="A3252" s="3">
        <v>3249</v>
      </c>
      <c r="B3252" s="3">
        <f t="shared" si="254"/>
        <v>37023102017</v>
      </c>
      <c r="C3252" s="3" t="s">
        <v>1166</v>
      </c>
      <c r="D3252" s="3" t="s">
        <v>223</v>
      </c>
      <c r="E3252" s="3" t="str">
        <f>INDEX(光放段!$G$4:$G$237,MATCH(纤芯!G3252,光放段!$C$4:$C$237,0))</f>
        <v>山东二干|济青烟威光缆:济南四里村-淄博柳泉路</v>
      </c>
      <c r="F3252" s="3">
        <f>INDEX(光放段!$I$4:$I$237,MATCH(纤芯!H3252,光放段!$B$4:$B$237,0))</f>
        <v>37023100000</v>
      </c>
      <c r="G3252" s="3" t="str">
        <f t="shared" si="250"/>
        <v>山东二干|济青烟威光缆:明水-淄博潘庄</v>
      </c>
      <c r="H3252" s="3">
        <f>INDEX(光放段!$B$4:$B$237,MATCH(纤芯!G3252,光放段!$C$4:$C$237,0))</f>
        <v>37023102000</v>
      </c>
      <c r="I3252" s="3" t="str">
        <f t="shared" si="251"/>
        <v>济青烟威光缆</v>
      </c>
      <c r="J3252" s="3" t="str">
        <f>INDEX(子缆名称!$B$4:$B$29,纤芯!M3252)</f>
        <v>B缆</v>
      </c>
      <c r="K3252" s="3">
        <v>17</v>
      </c>
      <c r="L3252" s="3">
        <f t="shared" si="252"/>
        <v>5</v>
      </c>
      <c r="M3252" s="3">
        <f t="shared" si="253"/>
        <v>2</v>
      </c>
      <c r="N3252" s="3" t="s">
        <v>63</v>
      </c>
      <c r="O3252" s="3">
        <f>COUNTIF([1]局站!$D$4:$D$172,"="&amp;N3252)</f>
        <v>1</v>
      </c>
      <c r="P3252" s="3">
        <v>0</v>
      </c>
      <c r="Q3252" s="3">
        <v>0</v>
      </c>
      <c r="R3252" s="3">
        <v>0</v>
      </c>
      <c r="S3252" s="3" t="s">
        <v>79</v>
      </c>
      <c r="T3252" s="3">
        <f>COUNTIF([1]局站!$D$4:$D$172,"="&amp;S3252)</f>
        <v>1</v>
      </c>
      <c r="U3252" s="3">
        <v>0</v>
      </c>
      <c r="V3252" s="3">
        <v>0</v>
      </c>
      <c r="W3252" s="3">
        <v>0</v>
      </c>
      <c r="X3252" s="3" t="s">
        <v>1214</v>
      </c>
      <c r="Y3252" s="3" t="s">
        <v>850</v>
      </c>
      <c r="Z3252" s="3" t="str">
        <f>INDEX(业务类型!$C$4:$C$8,MATCH(纤芯!Y3252,业务类型!$B$4:$B$8,0))</f>
        <v>ONE</v>
      </c>
      <c r="AA3252" s="3" t="s">
        <v>991</v>
      </c>
    </row>
    <row r="3253" spans="1:27" ht="16.5" x14ac:dyDescent="0.2">
      <c r="A3253" s="3">
        <v>3250</v>
      </c>
      <c r="B3253" s="3">
        <f t="shared" si="254"/>
        <v>37023102018</v>
      </c>
      <c r="C3253" s="3" t="s">
        <v>1166</v>
      </c>
      <c r="D3253" s="3" t="s">
        <v>223</v>
      </c>
      <c r="E3253" s="3" t="str">
        <f>INDEX(光放段!$G$4:$G$237,MATCH(纤芯!G3253,光放段!$C$4:$C$237,0))</f>
        <v>山东二干|济青烟威光缆:济南四里村-淄博柳泉路</v>
      </c>
      <c r="F3253" s="3">
        <f>INDEX(光放段!$I$4:$I$237,MATCH(纤芯!H3253,光放段!$B$4:$B$237,0))</f>
        <v>37023100000</v>
      </c>
      <c r="G3253" s="3" t="str">
        <f t="shared" si="250"/>
        <v>山东二干|济青烟威光缆:明水-淄博潘庄</v>
      </c>
      <c r="H3253" s="3">
        <f>INDEX(光放段!$B$4:$B$237,MATCH(纤芯!G3253,光放段!$C$4:$C$237,0))</f>
        <v>37023102000</v>
      </c>
      <c r="I3253" s="3" t="str">
        <f t="shared" si="251"/>
        <v>济青烟威光缆</v>
      </c>
      <c r="J3253" s="3" t="str">
        <f>INDEX(子缆名称!$B$4:$B$29,纤芯!M3253)</f>
        <v>B缆</v>
      </c>
      <c r="K3253" s="3">
        <v>18</v>
      </c>
      <c r="L3253" s="3">
        <f t="shared" si="252"/>
        <v>6</v>
      </c>
      <c r="M3253" s="3">
        <f t="shared" si="253"/>
        <v>2</v>
      </c>
      <c r="N3253" s="3" t="s">
        <v>63</v>
      </c>
      <c r="O3253" s="3">
        <f>COUNTIF([1]局站!$D$4:$D$172,"="&amp;N3253)</f>
        <v>1</v>
      </c>
      <c r="P3253" s="3">
        <v>0</v>
      </c>
      <c r="Q3253" s="3">
        <v>0</v>
      </c>
      <c r="R3253" s="3">
        <v>0</v>
      </c>
      <c r="S3253" s="3" t="s">
        <v>79</v>
      </c>
      <c r="T3253" s="3">
        <f>COUNTIF([1]局站!$D$4:$D$172,"="&amp;S3253)</f>
        <v>1</v>
      </c>
      <c r="U3253" s="3">
        <v>0</v>
      </c>
      <c r="V3253" s="3">
        <v>0</v>
      </c>
      <c r="W3253" s="3">
        <v>0</v>
      </c>
      <c r="X3253" s="3" t="s">
        <v>1214</v>
      </c>
      <c r="Y3253" s="3" t="s">
        <v>850</v>
      </c>
      <c r="Z3253" s="3" t="str">
        <f>INDEX(业务类型!$C$4:$C$8,MATCH(纤芯!Y3253,业务类型!$B$4:$B$8,0))</f>
        <v>ONE</v>
      </c>
      <c r="AA3253" s="3" t="s">
        <v>991</v>
      </c>
    </row>
    <row r="3254" spans="1:27" ht="16.5" x14ac:dyDescent="0.2">
      <c r="A3254" s="3">
        <v>3251</v>
      </c>
      <c r="B3254" s="3">
        <f t="shared" si="254"/>
        <v>37023102019</v>
      </c>
      <c r="C3254" s="3" t="s">
        <v>1166</v>
      </c>
      <c r="D3254" s="3" t="s">
        <v>223</v>
      </c>
      <c r="E3254" s="3" t="str">
        <f>INDEX(光放段!$G$4:$G$237,MATCH(纤芯!G3254,光放段!$C$4:$C$237,0))</f>
        <v>山东二干|济青烟威光缆:济南四里村-淄博柳泉路</v>
      </c>
      <c r="F3254" s="3">
        <f>INDEX(光放段!$I$4:$I$237,MATCH(纤芯!H3254,光放段!$B$4:$B$237,0))</f>
        <v>37023100000</v>
      </c>
      <c r="G3254" s="3" t="str">
        <f t="shared" si="250"/>
        <v>山东二干|济青烟威光缆:明水-淄博潘庄</v>
      </c>
      <c r="H3254" s="3">
        <f>INDEX(光放段!$B$4:$B$237,MATCH(纤芯!G3254,光放段!$C$4:$C$237,0))</f>
        <v>37023102000</v>
      </c>
      <c r="I3254" s="3" t="str">
        <f t="shared" si="251"/>
        <v>济青烟威光缆</v>
      </c>
      <c r="J3254" s="3" t="str">
        <f>INDEX(子缆名称!$B$4:$B$29,纤芯!M3254)</f>
        <v>B缆</v>
      </c>
      <c r="K3254" s="3">
        <v>19</v>
      </c>
      <c r="L3254" s="3">
        <f t="shared" si="252"/>
        <v>7</v>
      </c>
      <c r="M3254" s="3">
        <f t="shared" si="253"/>
        <v>2</v>
      </c>
      <c r="N3254" s="3" t="s">
        <v>63</v>
      </c>
      <c r="O3254" s="3">
        <f>COUNTIF([1]局站!$D$4:$D$172,"="&amp;N3254)</f>
        <v>1</v>
      </c>
      <c r="P3254" s="3">
        <v>0</v>
      </c>
      <c r="Q3254" s="3">
        <v>0</v>
      </c>
      <c r="R3254" s="3">
        <v>0</v>
      </c>
      <c r="S3254" s="3" t="s">
        <v>79</v>
      </c>
      <c r="T3254" s="3">
        <f>COUNTIF([1]局站!$D$4:$D$172,"="&amp;S3254)</f>
        <v>1</v>
      </c>
      <c r="U3254" s="3">
        <v>0</v>
      </c>
      <c r="V3254" s="3">
        <v>0</v>
      </c>
      <c r="W3254" s="3">
        <v>0</v>
      </c>
      <c r="X3254" s="3" t="s">
        <v>1214</v>
      </c>
      <c r="Y3254" s="3" t="s">
        <v>850</v>
      </c>
      <c r="Z3254" s="3" t="str">
        <f>INDEX(业务类型!$C$4:$C$8,MATCH(纤芯!Y3254,业务类型!$B$4:$B$8,0))</f>
        <v>ONE</v>
      </c>
      <c r="AA3254" s="3" t="s">
        <v>1022</v>
      </c>
    </row>
    <row r="3255" spans="1:27" ht="16.5" x14ac:dyDescent="0.2">
      <c r="A3255" s="3">
        <v>3252</v>
      </c>
      <c r="B3255" s="3">
        <f t="shared" si="254"/>
        <v>37023102020</v>
      </c>
      <c r="C3255" s="3" t="s">
        <v>1166</v>
      </c>
      <c r="D3255" s="3" t="s">
        <v>223</v>
      </c>
      <c r="E3255" s="3" t="str">
        <f>INDEX(光放段!$G$4:$G$237,MATCH(纤芯!G3255,光放段!$C$4:$C$237,0))</f>
        <v>山东二干|济青烟威光缆:济南四里村-淄博柳泉路</v>
      </c>
      <c r="F3255" s="3">
        <f>INDEX(光放段!$I$4:$I$237,MATCH(纤芯!H3255,光放段!$B$4:$B$237,0))</f>
        <v>37023100000</v>
      </c>
      <c r="G3255" s="3" t="str">
        <f t="shared" si="250"/>
        <v>山东二干|济青烟威光缆:明水-淄博潘庄</v>
      </c>
      <c r="H3255" s="3">
        <f>INDEX(光放段!$B$4:$B$237,MATCH(纤芯!G3255,光放段!$C$4:$C$237,0))</f>
        <v>37023102000</v>
      </c>
      <c r="I3255" s="3" t="str">
        <f t="shared" si="251"/>
        <v>济青烟威光缆</v>
      </c>
      <c r="J3255" s="3" t="str">
        <f>INDEX(子缆名称!$B$4:$B$29,纤芯!M3255)</f>
        <v>B缆</v>
      </c>
      <c r="K3255" s="3">
        <v>20</v>
      </c>
      <c r="L3255" s="3">
        <f t="shared" si="252"/>
        <v>8</v>
      </c>
      <c r="M3255" s="3">
        <f t="shared" si="253"/>
        <v>2</v>
      </c>
      <c r="N3255" s="3" t="s">
        <v>63</v>
      </c>
      <c r="O3255" s="3">
        <f>COUNTIF([1]局站!$D$4:$D$172,"="&amp;N3255)</f>
        <v>1</v>
      </c>
      <c r="P3255" s="3">
        <v>0</v>
      </c>
      <c r="Q3255" s="3">
        <v>0</v>
      </c>
      <c r="R3255" s="3">
        <v>0</v>
      </c>
      <c r="S3255" s="3" t="s">
        <v>79</v>
      </c>
      <c r="T3255" s="3">
        <f>COUNTIF([1]局站!$D$4:$D$172,"="&amp;S3255)</f>
        <v>1</v>
      </c>
      <c r="U3255" s="3">
        <v>0</v>
      </c>
      <c r="V3255" s="3">
        <v>0</v>
      </c>
      <c r="W3255" s="3">
        <v>0</v>
      </c>
      <c r="X3255" s="3" t="s">
        <v>1214</v>
      </c>
      <c r="Y3255" s="3" t="s">
        <v>850</v>
      </c>
      <c r="Z3255" s="3" t="str">
        <f>INDEX(业务类型!$C$4:$C$8,MATCH(纤芯!Y3255,业务类型!$B$4:$B$8,0))</f>
        <v>ONE</v>
      </c>
      <c r="AA3255" s="3" t="s">
        <v>1022</v>
      </c>
    </row>
    <row r="3256" spans="1:27" ht="16.5" x14ac:dyDescent="0.2">
      <c r="A3256" s="3">
        <v>3253</v>
      </c>
      <c r="B3256" s="3">
        <f t="shared" si="254"/>
        <v>37023102021</v>
      </c>
      <c r="C3256" s="3" t="s">
        <v>1166</v>
      </c>
      <c r="D3256" s="3" t="s">
        <v>223</v>
      </c>
      <c r="E3256" s="3" t="str">
        <f>INDEX(光放段!$G$4:$G$237,MATCH(纤芯!G3256,光放段!$C$4:$C$237,0))</f>
        <v>山东二干|济青烟威光缆:济南四里村-淄博柳泉路</v>
      </c>
      <c r="F3256" s="3">
        <f>INDEX(光放段!$I$4:$I$237,MATCH(纤芯!H3256,光放段!$B$4:$B$237,0))</f>
        <v>37023100000</v>
      </c>
      <c r="G3256" s="3" t="str">
        <f t="shared" si="250"/>
        <v>山东二干|济青烟威光缆:明水-淄博潘庄</v>
      </c>
      <c r="H3256" s="3">
        <f>INDEX(光放段!$B$4:$B$237,MATCH(纤芯!G3256,光放段!$C$4:$C$237,0))</f>
        <v>37023102000</v>
      </c>
      <c r="I3256" s="3" t="str">
        <f t="shared" si="251"/>
        <v>济青烟威光缆</v>
      </c>
      <c r="J3256" s="3" t="str">
        <f>INDEX(子缆名称!$B$4:$B$29,纤芯!M3256)</f>
        <v>B缆</v>
      </c>
      <c r="K3256" s="3">
        <v>21</v>
      </c>
      <c r="L3256" s="3">
        <f t="shared" si="252"/>
        <v>9</v>
      </c>
      <c r="M3256" s="3">
        <f t="shared" si="253"/>
        <v>2</v>
      </c>
      <c r="N3256" s="3" t="s">
        <v>63</v>
      </c>
      <c r="O3256" s="3">
        <f>COUNTIF([1]局站!$D$4:$D$172,"="&amp;N3256)</f>
        <v>1</v>
      </c>
      <c r="P3256" s="3">
        <v>0</v>
      </c>
      <c r="Q3256" s="3">
        <v>0</v>
      </c>
      <c r="R3256" s="3">
        <v>0</v>
      </c>
      <c r="S3256" s="3" t="s">
        <v>79</v>
      </c>
      <c r="T3256" s="3">
        <f>COUNTIF([1]局站!$D$4:$D$172,"="&amp;S3256)</f>
        <v>1</v>
      </c>
      <c r="U3256" s="3">
        <v>0</v>
      </c>
      <c r="V3256" s="3">
        <v>0</v>
      </c>
      <c r="W3256" s="3">
        <v>0</v>
      </c>
      <c r="X3256" s="3" t="s">
        <v>1214</v>
      </c>
      <c r="Y3256" s="3" t="s">
        <v>850</v>
      </c>
      <c r="Z3256" s="3" t="str">
        <f>INDEX(业务类型!$C$4:$C$8,MATCH(纤芯!Y3256,业务类型!$B$4:$B$8,0))</f>
        <v>ONE</v>
      </c>
      <c r="AA3256" s="3" t="s">
        <v>1023</v>
      </c>
    </row>
    <row r="3257" spans="1:27" ht="16.5" x14ac:dyDescent="0.2">
      <c r="A3257" s="3">
        <v>3254</v>
      </c>
      <c r="B3257" s="3">
        <f t="shared" si="254"/>
        <v>37023102022</v>
      </c>
      <c r="C3257" s="3" t="s">
        <v>1166</v>
      </c>
      <c r="D3257" s="3" t="s">
        <v>223</v>
      </c>
      <c r="E3257" s="3" t="str">
        <f>INDEX(光放段!$G$4:$G$237,MATCH(纤芯!G3257,光放段!$C$4:$C$237,0))</f>
        <v>山东二干|济青烟威光缆:济南四里村-淄博柳泉路</v>
      </c>
      <c r="F3257" s="3">
        <f>INDEX(光放段!$I$4:$I$237,MATCH(纤芯!H3257,光放段!$B$4:$B$237,0))</f>
        <v>37023100000</v>
      </c>
      <c r="G3257" s="3" t="str">
        <f t="shared" si="250"/>
        <v>山东二干|济青烟威光缆:明水-淄博潘庄</v>
      </c>
      <c r="H3257" s="3">
        <f>INDEX(光放段!$B$4:$B$237,MATCH(纤芯!G3257,光放段!$C$4:$C$237,0))</f>
        <v>37023102000</v>
      </c>
      <c r="I3257" s="3" t="str">
        <f t="shared" si="251"/>
        <v>济青烟威光缆</v>
      </c>
      <c r="J3257" s="3" t="str">
        <f>INDEX(子缆名称!$B$4:$B$29,纤芯!M3257)</f>
        <v>B缆</v>
      </c>
      <c r="K3257" s="3">
        <v>22</v>
      </c>
      <c r="L3257" s="3">
        <f t="shared" si="252"/>
        <v>10</v>
      </c>
      <c r="M3257" s="3">
        <f t="shared" si="253"/>
        <v>2</v>
      </c>
      <c r="N3257" s="3" t="s">
        <v>63</v>
      </c>
      <c r="O3257" s="3">
        <f>COUNTIF([1]局站!$D$4:$D$172,"="&amp;N3257)</f>
        <v>1</v>
      </c>
      <c r="P3257" s="3">
        <v>0</v>
      </c>
      <c r="Q3257" s="3">
        <v>0</v>
      </c>
      <c r="R3257" s="3">
        <v>0</v>
      </c>
      <c r="S3257" s="3" t="s">
        <v>79</v>
      </c>
      <c r="T3257" s="3">
        <f>COUNTIF([1]局站!$D$4:$D$172,"="&amp;S3257)</f>
        <v>1</v>
      </c>
      <c r="U3257" s="3">
        <v>0</v>
      </c>
      <c r="V3257" s="3">
        <v>0</v>
      </c>
      <c r="W3257" s="3">
        <v>0</v>
      </c>
      <c r="X3257" s="3" t="s">
        <v>1214</v>
      </c>
      <c r="Y3257" s="3" t="s">
        <v>850</v>
      </c>
      <c r="Z3257" s="3" t="str">
        <f>INDEX(业务类型!$C$4:$C$8,MATCH(纤芯!Y3257,业务类型!$B$4:$B$8,0))</f>
        <v>ONE</v>
      </c>
      <c r="AA3257" s="3" t="s">
        <v>1023</v>
      </c>
    </row>
    <row r="3258" spans="1:27" ht="16.5" x14ac:dyDescent="0.2">
      <c r="A3258" s="3">
        <v>3255</v>
      </c>
      <c r="B3258" s="3">
        <f t="shared" si="254"/>
        <v>37023102023</v>
      </c>
      <c r="C3258" s="3" t="s">
        <v>1166</v>
      </c>
      <c r="D3258" s="3" t="s">
        <v>223</v>
      </c>
      <c r="E3258" s="3" t="str">
        <f>INDEX(光放段!$G$4:$G$237,MATCH(纤芯!G3258,光放段!$C$4:$C$237,0))</f>
        <v>山东二干|济青烟威光缆:济南四里村-淄博柳泉路</v>
      </c>
      <c r="F3258" s="3">
        <f>INDEX(光放段!$I$4:$I$237,MATCH(纤芯!H3258,光放段!$B$4:$B$237,0))</f>
        <v>37023100000</v>
      </c>
      <c r="G3258" s="3" t="str">
        <f t="shared" si="250"/>
        <v>山东二干|济青烟威光缆:明水-淄博潘庄</v>
      </c>
      <c r="H3258" s="3">
        <f>INDEX(光放段!$B$4:$B$237,MATCH(纤芯!G3258,光放段!$C$4:$C$237,0))</f>
        <v>37023102000</v>
      </c>
      <c r="I3258" s="3" t="str">
        <f t="shared" si="251"/>
        <v>济青烟威光缆</v>
      </c>
      <c r="J3258" s="3" t="str">
        <f>INDEX(子缆名称!$B$4:$B$29,纤芯!M3258)</f>
        <v>B缆</v>
      </c>
      <c r="K3258" s="3">
        <v>23</v>
      </c>
      <c r="L3258" s="3">
        <f t="shared" si="252"/>
        <v>11</v>
      </c>
      <c r="M3258" s="3">
        <f t="shared" si="253"/>
        <v>2</v>
      </c>
      <c r="N3258" s="3" t="s">
        <v>63</v>
      </c>
      <c r="O3258" s="3">
        <f>COUNTIF([1]局站!$D$4:$D$172,"="&amp;N3258)</f>
        <v>1</v>
      </c>
      <c r="P3258" s="3">
        <v>0</v>
      </c>
      <c r="Q3258" s="3">
        <v>0</v>
      </c>
      <c r="R3258" s="3">
        <v>0</v>
      </c>
      <c r="S3258" s="3" t="s">
        <v>79</v>
      </c>
      <c r="T3258" s="3">
        <f>COUNTIF([1]局站!$D$4:$D$172,"="&amp;S3258)</f>
        <v>1</v>
      </c>
      <c r="U3258" s="3">
        <v>0</v>
      </c>
      <c r="V3258" s="3">
        <v>0</v>
      </c>
      <c r="W3258" s="3">
        <v>0</v>
      </c>
      <c r="X3258" s="3" t="s">
        <v>1214</v>
      </c>
      <c r="Y3258" s="3" t="s">
        <v>880</v>
      </c>
      <c r="Z3258" s="3" t="str">
        <f>INDEX(业务类型!$C$4:$C$8,MATCH(纤芯!Y3258,业务类型!$B$4:$B$8,0))</f>
        <v>IDLE</v>
      </c>
      <c r="AA3258" s="3"/>
    </row>
    <row r="3259" spans="1:27" ht="16.5" x14ac:dyDescent="0.2">
      <c r="A3259" s="3">
        <v>3256</v>
      </c>
      <c r="B3259" s="3">
        <f t="shared" si="254"/>
        <v>37023102024</v>
      </c>
      <c r="C3259" s="3" t="s">
        <v>1166</v>
      </c>
      <c r="D3259" s="3" t="s">
        <v>223</v>
      </c>
      <c r="E3259" s="3" t="str">
        <f>INDEX(光放段!$G$4:$G$237,MATCH(纤芯!G3259,光放段!$C$4:$C$237,0))</f>
        <v>山东二干|济青烟威光缆:济南四里村-淄博柳泉路</v>
      </c>
      <c r="F3259" s="3">
        <f>INDEX(光放段!$I$4:$I$237,MATCH(纤芯!H3259,光放段!$B$4:$B$237,0))</f>
        <v>37023100000</v>
      </c>
      <c r="G3259" s="3" t="str">
        <f t="shared" si="250"/>
        <v>山东二干|济青烟威光缆:明水-淄博潘庄</v>
      </c>
      <c r="H3259" s="3">
        <f>INDEX(光放段!$B$4:$B$237,MATCH(纤芯!G3259,光放段!$C$4:$C$237,0))</f>
        <v>37023102000</v>
      </c>
      <c r="I3259" s="3" t="str">
        <f t="shared" si="251"/>
        <v>济青烟威光缆</v>
      </c>
      <c r="J3259" s="3" t="str">
        <f>INDEX(子缆名称!$B$4:$B$29,纤芯!M3259)</f>
        <v>B缆</v>
      </c>
      <c r="K3259" s="3">
        <v>24</v>
      </c>
      <c r="L3259" s="3">
        <f t="shared" si="252"/>
        <v>12</v>
      </c>
      <c r="M3259" s="3">
        <f t="shared" si="253"/>
        <v>2</v>
      </c>
      <c r="N3259" s="3" t="s">
        <v>63</v>
      </c>
      <c r="O3259" s="3">
        <f>COUNTIF([1]局站!$D$4:$D$172,"="&amp;N3259)</f>
        <v>1</v>
      </c>
      <c r="P3259" s="3">
        <v>0</v>
      </c>
      <c r="Q3259" s="3">
        <v>0</v>
      </c>
      <c r="R3259" s="3">
        <v>0</v>
      </c>
      <c r="S3259" s="3" t="s">
        <v>79</v>
      </c>
      <c r="T3259" s="3">
        <f>COUNTIF([1]局站!$D$4:$D$172,"="&amp;S3259)</f>
        <v>1</v>
      </c>
      <c r="U3259" s="3">
        <v>0</v>
      </c>
      <c r="V3259" s="3">
        <v>0</v>
      </c>
      <c r="W3259" s="3">
        <v>0</v>
      </c>
      <c r="X3259" s="3" t="s">
        <v>1214</v>
      </c>
      <c r="Y3259" s="3" t="s">
        <v>880</v>
      </c>
      <c r="Z3259" s="3" t="str">
        <f>INDEX(业务类型!$C$4:$C$8,MATCH(纤芯!Y3259,业务类型!$B$4:$B$8,0))</f>
        <v>IDLE</v>
      </c>
      <c r="AA3259" s="3"/>
    </row>
    <row r="3260" spans="1:27" ht="16.5" x14ac:dyDescent="0.2">
      <c r="A3260" s="3">
        <v>3257</v>
      </c>
      <c r="B3260" s="3">
        <f t="shared" si="254"/>
        <v>37023102025</v>
      </c>
      <c r="C3260" s="3" t="s">
        <v>1166</v>
      </c>
      <c r="D3260" s="3" t="s">
        <v>223</v>
      </c>
      <c r="E3260" s="3" t="str">
        <f>INDEX(光放段!$G$4:$G$237,MATCH(纤芯!G3260,光放段!$C$4:$C$237,0))</f>
        <v>山东二干|济青烟威光缆:济南四里村-淄博柳泉路</v>
      </c>
      <c r="F3260" s="3">
        <f>INDEX(光放段!$I$4:$I$237,MATCH(纤芯!H3260,光放段!$B$4:$B$237,0))</f>
        <v>37023100000</v>
      </c>
      <c r="G3260" s="3" t="str">
        <f t="shared" si="250"/>
        <v>山东二干|济青烟威光缆:明水-淄博潘庄</v>
      </c>
      <c r="H3260" s="3">
        <f>INDEX(光放段!$B$4:$B$237,MATCH(纤芯!G3260,光放段!$C$4:$C$237,0))</f>
        <v>37023102000</v>
      </c>
      <c r="I3260" s="3" t="str">
        <f t="shared" si="251"/>
        <v>济青烟威光缆</v>
      </c>
      <c r="J3260" s="3" t="str">
        <f>INDEX(子缆名称!$B$4:$B$29,纤芯!M3260)</f>
        <v>C缆</v>
      </c>
      <c r="K3260" s="3">
        <v>25</v>
      </c>
      <c r="L3260" s="3">
        <f t="shared" si="252"/>
        <v>1</v>
      </c>
      <c r="M3260" s="3">
        <f t="shared" si="253"/>
        <v>3</v>
      </c>
      <c r="N3260" s="3" t="s">
        <v>63</v>
      </c>
      <c r="O3260" s="3">
        <f>COUNTIF([1]局站!$D$4:$D$172,"="&amp;N3260)</f>
        <v>1</v>
      </c>
      <c r="P3260" s="3">
        <v>0</v>
      </c>
      <c r="Q3260" s="3">
        <v>0</v>
      </c>
      <c r="R3260" s="3">
        <v>0</v>
      </c>
      <c r="S3260" s="3" t="s">
        <v>79</v>
      </c>
      <c r="T3260" s="3">
        <f>COUNTIF([1]局站!$D$4:$D$172,"="&amp;S3260)</f>
        <v>1</v>
      </c>
      <c r="U3260" s="3">
        <v>0</v>
      </c>
      <c r="V3260" s="3">
        <v>0</v>
      </c>
      <c r="W3260" s="3">
        <v>0</v>
      </c>
      <c r="X3260" s="3" t="s">
        <v>1214</v>
      </c>
      <c r="Y3260" s="3" t="s">
        <v>852</v>
      </c>
      <c r="Z3260" s="3" t="str">
        <f>INDEX(业务类型!$C$4:$C$8,MATCH(纤芯!Y3260,业务类型!$B$4:$B$8,0))</f>
        <v>TWO</v>
      </c>
      <c r="AA3260" s="3" t="s">
        <v>955</v>
      </c>
    </row>
    <row r="3261" spans="1:27" ht="16.5" x14ac:dyDescent="0.2">
      <c r="A3261" s="3">
        <v>3258</v>
      </c>
      <c r="B3261" s="3">
        <f t="shared" si="254"/>
        <v>37023102026</v>
      </c>
      <c r="C3261" s="3" t="s">
        <v>1166</v>
      </c>
      <c r="D3261" s="3" t="s">
        <v>223</v>
      </c>
      <c r="E3261" s="3" t="str">
        <f>INDEX(光放段!$G$4:$G$237,MATCH(纤芯!G3261,光放段!$C$4:$C$237,0))</f>
        <v>山东二干|济青烟威光缆:济南四里村-淄博柳泉路</v>
      </c>
      <c r="F3261" s="3">
        <f>INDEX(光放段!$I$4:$I$237,MATCH(纤芯!H3261,光放段!$B$4:$B$237,0))</f>
        <v>37023100000</v>
      </c>
      <c r="G3261" s="3" t="str">
        <f t="shared" si="250"/>
        <v>山东二干|济青烟威光缆:明水-淄博潘庄</v>
      </c>
      <c r="H3261" s="3">
        <f>INDEX(光放段!$B$4:$B$237,MATCH(纤芯!G3261,光放段!$C$4:$C$237,0))</f>
        <v>37023102000</v>
      </c>
      <c r="I3261" s="3" t="str">
        <f t="shared" si="251"/>
        <v>济青烟威光缆</v>
      </c>
      <c r="J3261" s="3" t="str">
        <f>INDEX(子缆名称!$B$4:$B$29,纤芯!M3261)</f>
        <v>C缆</v>
      </c>
      <c r="K3261" s="3">
        <v>26</v>
      </c>
      <c r="L3261" s="3">
        <f t="shared" si="252"/>
        <v>2</v>
      </c>
      <c r="M3261" s="3">
        <f t="shared" si="253"/>
        <v>3</v>
      </c>
      <c r="N3261" s="3" t="s">
        <v>63</v>
      </c>
      <c r="O3261" s="3">
        <f>COUNTIF([1]局站!$D$4:$D$172,"="&amp;N3261)</f>
        <v>1</v>
      </c>
      <c r="P3261" s="3">
        <v>0</v>
      </c>
      <c r="Q3261" s="3">
        <v>0</v>
      </c>
      <c r="R3261" s="3">
        <v>0</v>
      </c>
      <c r="S3261" s="3" t="s">
        <v>79</v>
      </c>
      <c r="T3261" s="3">
        <f>COUNTIF([1]局站!$D$4:$D$172,"="&amp;S3261)</f>
        <v>1</v>
      </c>
      <c r="U3261" s="3">
        <v>0</v>
      </c>
      <c r="V3261" s="3">
        <v>0</v>
      </c>
      <c r="W3261" s="3">
        <v>0</v>
      </c>
      <c r="X3261" s="3" t="s">
        <v>1214</v>
      </c>
      <c r="Y3261" s="3" t="s">
        <v>852</v>
      </c>
      <c r="Z3261" s="3" t="str">
        <f>INDEX(业务类型!$C$4:$C$8,MATCH(纤芯!Y3261,业务类型!$B$4:$B$8,0))</f>
        <v>TWO</v>
      </c>
      <c r="AA3261" s="3" t="s">
        <v>955</v>
      </c>
    </row>
    <row r="3262" spans="1:27" ht="16.5" x14ac:dyDescent="0.2">
      <c r="A3262" s="3">
        <v>3259</v>
      </c>
      <c r="B3262" s="3">
        <f t="shared" si="254"/>
        <v>37023102027</v>
      </c>
      <c r="C3262" s="3" t="s">
        <v>1166</v>
      </c>
      <c r="D3262" s="3" t="s">
        <v>223</v>
      </c>
      <c r="E3262" s="3" t="str">
        <f>INDEX(光放段!$G$4:$G$237,MATCH(纤芯!G3262,光放段!$C$4:$C$237,0))</f>
        <v>山东二干|济青烟威光缆:济南四里村-淄博柳泉路</v>
      </c>
      <c r="F3262" s="3">
        <f>INDEX(光放段!$I$4:$I$237,MATCH(纤芯!H3262,光放段!$B$4:$B$237,0))</f>
        <v>37023100000</v>
      </c>
      <c r="G3262" s="3" t="str">
        <f t="shared" si="250"/>
        <v>山东二干|济青烟威光缆:明水-淄博潘庄</v>
      </c>
      <c r="H3262" s="3">
        <f>INDEX(光放段!$B$4:$B$237,MATCH(纤芯!G3262,光放段!$C$4:$C$237,0))</f>
        <v>37023102000</v>
      </c>
      <c r="I3262" s="3" t="str">
        <f t="shared" si="251"/>
        <v>济青烟威光缆</v>
      </c>
      <c r="J3262" s="3" t="str">
        <f>INDEX(子缆名称!$B$4:$B$29,纤芯!M3262)</f>
        <v>C缆</v>
      </c>
      <c r="K3262" s="3">
        <v>27</v>
      </c>
      <c r="L3262" s="3">
        <f t="shared" si="252"/>
        <v>3</v>
      </c>
      <c r="M3262" s="3">
        <f t="shared" si="253"/>
        <v>3</v>
      </c>
      <c r="N3262" s="3" t="s">
        <v>63</v>
      </c>
      <c r="O3262" s="3">
        <f>COUNTIF([1]局站!$D$4:$D$172,"="&amp;N3262)</f>
        <v>1</v>
      </c>
      <c r="P3262" s="3">
        <v>0</v>
      </c>
      <c r="Q3262" s="3">
        <v>0</v>
      </c>
      <c r="R3262" s="3">
        <v>0</v>
      </c>
      <c r="S3262" s="3" t="s">
        <v>79</v>
      </c>
      <c r="T3262" s="3">
        <f>COUNTIF([1]局站!$D$4:$D$172,"="&amp;S3262)</f>
        <v>1</v>
      </c>
      <c r="U3262" s="3">
        <v>0</v>
      </c>
      <c r="V3262" s="3">
        <v>0</v>
      </c>
      <c r="W3262" s="3">
        <v>0</v>
      </c>
      <c r="X3262" s="3" t="s">
        <v>1214</v>
      </c>
      <c r="Y3262" s="3" t="s">
        <v>852</v>
      </c>
      <c r="Z3262" s="3" t="str">
        <f>INDEX(业务类型!$C$4:$C$8,MATCH(纤芯!Y3262,业务类型!$B$4:$B$8,0))</f>
        <v>TWO</v>
      </c>
      <c r="AA3262" s="3" t="s">
        <v>954</v>
      </c>
    </row>
    <row r="3263" spans="1:27" ht="16.5" x14ac:dyDescent="0.2">
      <c r="A3263" s="3">
        <v>3260</v>
      </c>
      <c r="B3263" s="3">
        <f t="shared" si="254"/>
        <v>37023102028</v>
      </c>
      <c r="C3263" s="3" t="s">
        <v>1166</v>
      </c>
      <c r="D3263" s="3" t="s">
        <v>223</v>
      </c>
      <c r="E3263" s="3" t="str">
        <f>INDEX(光放段!$G$4:$G$237,MATCH(纤芯!G3263,光放段!$C$4:$C$237,0))</f>
        <v>山东二干|济青烟威光缆:济南四里村-淄博柳泉路</v>
      </c>
      <c r="F3263" s="3">
        <f>INDEX(光放段!$I$4:$I$237,MATCH(纤芯!H3263,光放段!$B$4:$B$237,0))</f>
        <v>37023100000</v>
      </c>
      <c r="G3263" s="3" t="str">
        <f t="shared" si="250"/>
        <v>山东二干|济青烟威光缆:明水-淄博潘庄</v>
      </c>
      <c r="H3263" s="3">
        <f>INDEX(光放段!$B$4:$B$237,MATCH(纤芯!G3263,光放段!$C$4:$C$237,0))</f>
        <v>37023102000</v>
      </c>
      <c r="I3263" s="3" t="str">
        <f t="shared" si="251"/>
        <v>济青烟威光缆</v>
      </c>
      <c r="J3263" s="3" t="str">
        <f>INDEX(子缆名称!$B$4:$B$29,纤芯!M3263)</f>
        <v>C缆</v>
      </c>
      <c r="K3263" s="3">
        <v>28</v>
      </c>
      <c r="L3263" s="3">
        <f t="shared" si="252"/>
        <v>4</v>
      </c>
      <c r="M3263" s="3">
        <f t="shared" si="253"/>
        <v>3</v>
      </c>
      <c r="N3263" s="3" t="s">
        <v>63</v>
      </c>
      <c r="O3263" s="3">
        <f>COUNTIF([1]局站!$D$4:$D$172,"="&amp;N3263)</f>
        <v>1</v>
      </c>
      <c r="P3263" s="3">
        <v>0</v>
      </c>
      <c r="Q3263" s="3">
        <v>0</v>
      </c>
      <c r="R3263" s="3">
        <v>0</v>
      </c>
      <c r="S3263" s="3" t="s">
        <v>79</v>
      </c>
      <c r="T3263" s="3">
        <f>COUNTIF([1]局站!$D$4:$D$172,"="&amp;S3263)</f>
        <v>1</v>
      </c>
      <c r="U3263" s="3">
        <v>0</v>
      </c>
      <c r="V3263" s="3">
        <v>0</v>
      </c>
      <c r="W3263" s="3">
        <v>0</v>
      </c>
      <c r="X3263" s="3" t="s">
        <v>1214</v>
      </c>
      <c r="Y3263" s="3" t="s">
        <v>852</v>
      </c>
      <c r="Z3263" s="3" t="str">
        <f>INDEX(业务类型!$C$4:$C$8,MATCH(纤芯!Y3263,业务类型!$B$4:$B$8,0))</f>
        <v>TWO</v>
      </c>
      <c r="AA3263" s="3" t="s">
        <v>954</v>
      </c>
    </row>
    <row r="3264" spans="1:27" ht="16.5" x14ac:dyDescent="0.2">
      <c r="A3264" s="3">
        <v>3261</v>
      </c>
      <c r="B3264" s="3">
        <f t="shared" si="254"/>
        <v>37023102029</v>
      </c>
      <c r="C3264" s="3" t="s">
        <v>1166</v>
      </c>
      <c r="D3264" s="3" t="s">
        <v>223</v>
      </c>
      <c r="E3264" s="3" t="str">
        <f>INDEX(光放段!$G$4:$G$237,MATCH(纤芯!G3264,光放段!$C$4:$C$237,0))</f>
        <v>山东二干|济青烟威光缆:济南四里村-淄博柳泉路</v>
      </c>
      <c r="F3264" s="3">
        <f>INDEX(光放段!$I$4:$I$237,MATCH(纤芯!H3264,光放段!$B$4:$B$237,0))</f>
        <v>37023100000</v>
      </c>
      <c r="G3264" s="3" t="str">
        <f t="shared" si="250"/>
        <v>山东二干|济青烟威光缆:明水-淄博潘庄</v>
      </c>
      <c r="H3264" s="3">
        <f>INDEX(光放段!$B$4:$B$237,MATCH(纤芯!G3264,光放段!$C$4:$C$237,0))</f>
        <v>37023102000</v>
      </c>
      <c r="I3264" s="3" t="str">
        <f t="shared" si="251"/>
        <v>济青烟威光缆</v>
      </c>
      <c r="J3264" s="3" t="str">
        <f>INDEX(子缆名称!$B$4:$B$29,纤芯!M3264)</f>
        <v>C缆</v>
      </c>
      <c r="K3264" s="3">
        <v>29</v>
      </c>
      <c r="L3264" s="3">
        <f t="shared" si="252"/>
        <v>5</v>
      </c>
      <c r="M3264" s="3">
        <f t="shared" si="253"/>
        <v>3</v>
      </c>
      <c r="N3264" s="3" t="s">
        <v>63</v>
      </c>
      <c r="O3264" s="3">
        <f>COUNTIF([1]局站!$D$4:$D$172,"="&amp;N3264)</f>
        <v>1</v>
      </c>
      <c r="P3264" s="3">
        <v>0</v>
      </c>
      <c r="Q3264" s="3">
        <v>0</v>
      </c>
      <c r="R3264" s="3">
        <v>0</v>
      </c>
      <c r="S3264" s="3" t="s">
        <v>79</v>
      </c>
      <c r="T3264" s="3">
        <f>COUNTIF([1]局站!$D$4:$D$172,"="&amp;S3264)</f>
        <v>1</v>
      </c>
      <c r="U3264" s="3">
        <v>0</v>
      </c>
      <c r="V3264" s="3">
        <v>0</v>
      </c>
      <c r="W3264" s="3">
        <v>0</v>
      </c>
      <c r="X3264" s="3" t="s">
        <v>1214</v>
      </c>
      <c r="Y3264" s="3" t="s">
        <v>852</v>
      </c>
      <c r="Z3264" s="3" t="str">
        <f>INDEX(业务类型!$C$4:$C$8,MATCH(纤芯!Y3264,业务类型!$B$4:$B$8,0))</f>
        <v>TWO</v>
      </c>
      <c r="AA3264" s="3" t="s">
        <v>885</v>
      </c>
    </row>
    <row r="3265" spans="1:27" ht="16.5" x14ac:dyDescent="0.2">
      <c r="A3265" s="3">
        <v>3262</v>
      </c>
      <c r="B3265" s="3">
        <f t="shared" si="254"/>
        <v>37023102030</v>
      </c>
      <c r="C3265" s="3" t="s">
        <v>1166</v>
      </c>
      <c r="D3265" s="3" t="s">
        <v>223</v>
      </c>
      <c r="E3265" s="3" t="str">
        <f>INDEX(光放段!$G$4:$G$237,MATCH(纤芯!G3265,光放段!$C$4:$C$237,0))</f>
        <v>山东二干|济青烟威光缆:济南四里村-淄博柳泉路</v>
      </c>
      <c r="F3265" s="3">
        <f>INDEX(光放段!$I$4:$I$237,MATCH(纤芯!H3265,光放段!$B$4:$B$237,0))</f>
        <v>37023100000</v>
      </c>
      <c r="G3265" s="3" t="str">
        <f t="shared" si="250"/>
        <v>山东二干|济青烟威光缆:明水-淄博潘庄</v>
      </c>
      <c r="H3265" s="3">
        <f>INDEX(光放段!$B$4:$B$237,MATCH(纤芯!G3265,光放段!$C$4:$C$237,0))</f>
        <v>37023102000</v>
      </c>
      <c r="I3265" s="3" t="str">
        <f t="shared" si="251"/>
        <v>济青烟威光缆</v>
      </c>
      <c r="J3265" s="3" t="str">
        <f>INDEX(子缆名称!$B$4:$B$29,纤芯!M3265)</f>
        <v>C缆</v>
      </c>
      <c r="K3265" s="3">
        <v>30</v>
      </c>
      <c r="L3265" s="3">
        <f t="shared" si="252"/>
        <v>6</v>
      </c>
      <c r="M3265" s="3">
        <f t="shared" si="253"/>
        <v>3</v>
      </c>
      <c r="N3265" s="3" t="s">
        <v>63</v>
      </c>
      <c r="O3265" s="3">
        <f>COUNTIF([1]局站!$D$4:$D$172,"="&amp;N3265)</f>
        <v>1</v>
      </c>
      <c r="P3265" s="3">
        <v>0</v>
      </c>
      <c r="Q3265" s="3">
        <v>0</v>
      </c>
      <c r="R3265" s="3">
        <v>0</v>
      </c>
      <c r="S3265" s="3" t="s">
        <v>79</v>
      </c>
      <c r="T3265" s="3">
        <f>COUNTIF([1]局站!$D$4:$D$172,"="&amp;S3265)</f>
        <v>1</v>
      </c>
      <c r="U3265" s="3">
        <v>0</v>
      </c>
      <c r="V3265" s="3">
        <v>0</v>
      </c>
      <c r="W3265" s="3">
        <v>0</v>
      </c>
      <c r="X3265" s="3" t="s">
        <v>1214</v>
      </c>
      <c r="Y3265" s="3" t="s">
        <v>852</v>
      </c>
      <c r="Z3265" s="3" t="str">
        <f>INDEX(业务类型!$C$4:$C$8,MATCH(纤芯!Y3265,业务类型!$B$4:$B$8,0))</f>
        <v>TWO</v>
      </c>
      <c r="AA3265" s="3" t="s">
        <v>885</v>
      </c>
    </row>
    <row r="3266" spans="1:27" ht="16.5" x14ac:dyDescent="0.2">
      <c r="A3266" s="3">
        <v>3263</v>
      </c>
      <c r="B3266" s="3">
        <f t="shared" si="254"/>
        <v>37023102031</v>
      </c>
      <c r="C3266" s="3" t="s">
        <v>1166</v>
      </c>
      <c r="D3266" s="3" t="s">
        <v>223</v>
      </c>
      <c r="E3266" s="3" t="str">
        <f>INDEX(光放段!$G$4:$G$237,MATCH(纤芯!G3266,光放段!$C$4:$C$237,0))</f>
        <v>山东二干|济青烟威光缆:济南四里村-淄博柳泉路</v>
      </c>
      <c r="F3266" s="3">
        <f>INDEX(光放段!$I$4:$I$237,MATCH(纤芯!H3266,光放段!$B$4:$B$237,0))</f>
        <v>37023100000</v>
      </c>
      <c r="G3266" s="3" t="str">
        <f t="shared" si="250"/>
        <v>山东二干|济青烟威光缆:明水-淄博潘庄</v>
      </c>
      <c r="H3266" s="3">
        <f>INDEX(光放段!$B$4:$B$237,MATCH(纤芯!G3266,光放段!$C$4:$C$237,0))</f>
        <v>37023102000</v>
      </c>
      <c r="I3266" s="3" t="str">
        <f t="shared" si="251"/>
        <v>济青烟威光缆</v>
      </c>
      <c r="J3266" s="3" t="str">
        <f>INDEX(子缆名称!$B$4:$B$29,纤芯!M3266)</f>
        <v>C缆</v>
      </c>
      <c r="K3266" s="3">
        <v>31</v>
      </c>
      <c r="L3266" s="3">
        <f t="shared" si="252"/>
        <v>7</v>
      </c>
      <c r="M3266" s="3">
        <f t="shared" si="253"/>
        <v>3</v>
      </c>
      <c r="N3266" s="3" t="s">
        <v>63</v>
      </c>
      <c r="O3266" s="3">
        <f>COUNTIF([1]局站!$D$4:$D$172,"="&amp;N3266)</f>
        <v>1</v>
      </c>
      <c r="P3266" s="3">
        <v>0</v>
      </c>
      <c r="Q3266" s="3">
        <v>0</v>
      </c>
      <c r="R3266" s="3">
        <v>0</v>
      </c>
      <c r="S3266" s="3" t="s">
        <v>79</v>
      </c>
      <c r="T3266" s="3">
        <f>COUNTIF([1]局站!$D$4:$D$172,"="&amp;S3266)</f>
        <v>1</v>
      </c>
      <c r="U3266" s="3">
        <v>0</v>
      </c>
      <c r="V3266" s="3">
        <v>0</v>
      </c>
      <c r="W3266" s="3">
        <v>0</v>
      </c>
      <c r="X3266" s="3" t="s">
        <v>1214</v>
      </c>
      <c r="Y3266" s="3" t="s">
        <v>880</v>
      </c>
      <c r="Z3266" s="3" t="str">
        <f>INDEX(业务类型!$C$4:$C$8,MATCH(纤芯!Y3266,业务类型!$B$4:$B$8,0))</f>
        <v>IDLE</v>
      </c>
      <c r="AA3266" s="3"/>
    </row>
    <row r="3267" spans="1:27" ht="16.5" x14ac:dyDescent="0.2">
      <c r="A3267" s="3">
        <v>3264</v>
      </c>
      <c r="B3267" s="3">
        <f t="shared" si="254"/>
        <v>37023102032</v>
      </c>
      <c r="C3267" s="3" t="s">
        <v>1166</v>
      </c>
      <c r="D3267" s="3" t="s">
        <v>223</v>
      </c>
      <c r="E3267" s="3" t="str">
        <f>INDEX(光放段!$G$4:$G$237,MATCH(纤芯!G3267,光放段!$C$4:$C$237,0))</f>
        <v>山东二干|济青烟威光缆:济南四里村-淄博柳泉路</v>
      </c>
      <c r="F3267" s="3">
        <f>INDEX(光放段!$I$4:$I$237,MATCH(纤芯!H3267,光放段!$B$4:$B$237,0))</f>
        <v>37023100000</v>
      </c>
      <c r="G3267" s="3" t="str">
        <f t="shared" si="250"/>
        <v>山东二干|济青烟威光缆:明水-淄博潘庄</v>
      </c>
      <c r="H3267" s="3">
        <f>INDEX(光放段!$B$4:$B$237,MATCH(纤芯!G3267,光放段!$C$4:$C$237,0))</f>
        <v>37023102000</v>
      </c>
      <c r="I3267" s="3" t="str">
        <f t="shared" si="251"/>
        <v>济青烟威光缆</v>
      </c>
      <c r="J3267" s="3" t="str">
        <f>INDEX(子缆名称!$B$4:$B$29,纤芯!M3267)</f>
        <v>C缆</v>
      </c>
      <c r="K3267" s="3">
        <v>32</v>
      </c>
      <c r="L3267" s="3">
        <f t="shared" si="252"/>
        <v>8</v>
      </c>
      <c r="M3267" s="3">
        <f t="shared" si="253"/>
        <v>3</v>
      </c>
      <c r="N3267" s="3" t="s">
        <v>63</v>
      </c>
      <c r="O3267" s="3">
        <f>COUNTIF([1]局站!$D$4:$D$172,"="&amp;N3267)</f>
        <v>1</v>
      </c>
      <c r="P3267" s="3">
        <v>0</v>
      </c>
      <c r="Q3267" s="3">
        <v>0</v>
      </c>
      <c r="R3267" s="3">
        <v>0</v>
      </c>
      <c r="S3267" s="3" t="s">
        <v>79</v>
      </c>
      <c r="T3267" s="3">
        <f>COUNTIF([1]局站!$D$4:$D$172,"="&amp;S3267)</f>
        <v>1</v>
      </c>
      <c r="U3267" s="3">
        <v>0</v>
      </c>
      <c r="V3267" s="3">
        <v>0</v>
      </c>
      <c r="W3267" s="3">
        <v>0</v>
      </c>
      <c r="X3267" s="3" t="s">
        <v>1214</v>
      </c>
      <c r="Y3267" s="3" t="s">
        <v>852</v>
      </c>
      <c r="Z3267" s="3" t="str">
        <f>INDEX(业务类型!$C$4:$C$8,MATCH(纤芯!Y3267,业务类型!$B$4:$B$8,0))</f>
        <v>TWO</v>
      </c>
      <c r="AA3267" s="3" t="s">
        <v>891</v>
      </c>
    </row>
    <row r="3268" spans="1:27" ht="16.5" x14ac:dyDescent="0.2">
      <c r="A3268" s="3">
        <v>3265</v>
      </c>
      <c r="B3268" s="3">
        <f t="shared" si="254"/>
        <v>37023103001</v>
      </c>
      <c r="C3268" s="3" t="s">
        <v>1166</v>
      </c>
      <c r="D3268" s="3" t="s">
        <v>223</v>
      </c>
      <c r="E3268" s="3" t="str">
        <f>INDEX(光放段!$G$4:$G$237,MATCH(纤芯!G3268,光放段!$C$4:$C$237,0))</f>
        <v>山东二干|济青烟威光缆:济南四里村-淄博柳泉路</v>
      </c>
      <c r="F3268" s="3">
        <f>INDEX(光放段!$I$4:$I$237,MATCH(纤芯!H3268,光放段!$B$4:$B$237,0))</f>
        <v>37023100000</v>
      </c>
      <c r="G3268" s="3" t="str">
        <f t="shared" si="250"/>
        <v>山东二干|济青烟威光缆:淄博潘庄-淄博柳泉路</v>
      </c>
      <c r="H3268" s="3">
        <f>INDEX(光放段!$B$4:$B$237,MATCH(纤芯!G3268,光放段!$C$4:$C$237,0))</f>
        <v>37023103000</v>
      </c>
      <c r="I3268" s="3" t="str">
        <f t="shared" si="251"/>
        <v>济青烟威光缆</v>
      </c>
      <c r="J3268" s="3" t="str">
        <f>INDEX(子缆名称!$B$4:$B$29,纤芯!M3268)</f>
        <v>A缆</v>
      </c>
      <c r="K3268" s="3">
        <v>1</v>
      </c>
      <c r="L3268" s="3">
        <f t="shared" si="252"/>
        <v>1</v>
      </c>
      <c r="M3268" s="3">
        <f t="shared" si="253"/>
        <v>1</v>
      </c>
      <c r="N3268" s="3" t="s">
        <v>79</v>
      </c>
      <c r="O3268" s="3">
        <f>COUNTIF([1]局站!$D$4:$D$172,"="&amp;N3268)</f>
        <v>1</v>
      </c>
      <c r="P3268" s="3">
        <v>0</v>
      </c>
      <c r="Q3268" s="3">
        <v>0</v>
      </c>
      <c r="R3268" s="3">
        <v>0</v>
      </c>
      <c r="S3268" s="3" t="s">
        <v>64</v>
      </c>
      <c r="T3268" s="3">
        <f>COUNTIF([1]局站!$D$4:$D$172,"="&amp;S3268)</f>
        <v>1</v>
      </c>
      <c r="U3268" s="3">
        <v>0</v>
      </c>
      <c r="V3268" s="3">
        <v>0</v>
      </c>
      <c r="W3268" s="3">
        <v>0</v>
      </c>
      <c r="X3268" s="3" t="s">
        <v>1214</v>
      </c>
      <c r="Y3268" s="3" t="s">
        <v>850</v>
      </c>
      <c r="Z3268" s="3" t="str">
        <f>INDEX(业务类型!$C$4:$C$8,MATCH(纤芯!Y3268,业务类型!$B$4:$B$8,0))</f>
        <v>ONE</v>
      </c>
      <c r="AA3268" s="3" t="s">
        <v>1022</v>
      </c>
    </row>
    <row r="3269" spans="1:27" ht="16.5" x14ac:dyDescent="0.2">
      <c r="A3269" s="3">
        <v>3266</v>
      </c>
      <c r="B3269" s="3">
        <f t="shared" si="254"/>
        <v>37023103002</v>
      </c>
      <c r="C3269" s="3" t="s">
        <v>1166</v>
      </c>
      <c r="D3269" s="3" t="s">
        <v>223</v>
      </c>
      <c r="E3269" s="3" t="str">
        <f>INDEX(光放段!$G$4:$G$237,MATCH(纤芯!G3269,光放段!$C$4:$C$237,0))</f>
        <v>山东二干|济青烟威光缆:济南四里村-淄博柳泉路</v>
      </c>
      <c r="F3269" s="3">
        <f>INDEX(光放段!$I$4:$I$237,MATCH(纤芯!H3269,光放段!$B$4:$B$237,0))</f>
        <v>37023100000</v>
      </c>
      <c r="G3269" s="3" t="str">
        <f t="shared" ref="G3269:G3332" si="255">C3269&amp;"|"&amp;D3269&amp;":"&amp;N3269&amp;"-"&amp;S3269</f>
        <v>山东二干|济青烟威光缆:淄博潘庄-淄博柳泉路</v>
      </c>
      <c r="H3269" s="3">
        <f>INDEX(光放段!$B$4:$B$237,MATCH(纤芯!G3269,光放段!$C$4:$C$237,0))</f>
        <v>37023103000</v>
      </c>
      <c r="I3269" s="3" t="str">
        <f t="shared" ref="I3269:I3332" si="256">D3269</f>
        <v>济青烟威光缆</v>
      </c>
      <c r="J3269" s="3" t="str">
        <f>INDEX(子缆名称!$B$4:$B$29,纤芯!M3269)</f>
        <v>A缆</v>
      </c>
      <c r="K3269" s="3">
        <v>2</v>
      </c>
      <c r="L3269" s="3">
        <f t="shared" ref="L3269:L3332" si="257">MOD(K3269-1,12)+1</f>
        <v>2</v>
      </c>
      <c r="M3269" s="3">
        <f t="shared" ref="M3269:M3332" si="258">INT((K3269-1)/12)+1</f>
        <v>1</v>
      </c>
      <c r="N3269" s="3" t="s">
        <v>79</v>
      </c>
      <c r="O3269" s="3">
        <f>COUNTIF([1]局站!$D$4:$D$172,"="&amp;N3269)</f>
        <v>1</v>
      </c>
      <c r="P3269" s="3">
        <v>0</v>
      </c>
      <c r="Q3269" s="3">
        <v>0</v>
      </c>
      <c r="R3269" s="3">
        <v>0</v>
      </c>
      <c r="S3269" s="3" t="s">
        <v>64</v>
      </c>
      <c r="T3269" s="3">
        <f>COUNTIF([1]局站!$D$4:$D$172,"="&amp;S3269)</f>
        <v>1</v>
      </c>
      <c r="U3269" s="3">
        <v>0</v>
      </c>
      <c r="V3269" s="3">
        <v>0</v>
      </c>
      <c r="W3269" s="3">
        <v>0</v>
      </c>
      <c r="X3269" s="3" t="s">
        <v>1214</v>
      </c>
      <c r="Y3269" s="3" t="s">
        <v>850</v>
      </c>
      <c r="Z3269" s="3" t="str">
        <f>INDEX(业务类型!$C$4:$C$8,MATCH(纤芯!Y3269,业务类型!$B$4:$B$8,0))</f>
        <v>ONE</v>
      </c>
      <c r="AA3269" s="3" t="s">
        <v>1021</v>
      </c>
    </row>
    <row r="3270" spans="1:27" ht="16.5" x14ac:dyDescent="0.2">
      <c r="A3270" s="3">
        <v>3267</v>
      </c>
      <c r="B3270" s="3">
        <f t="shared" si="254"/>
        <v>37023103003</v>
      </c>
      <c r="C3270" s="3" t="s">
        <v>1166</v>
      </c>
      <c r="D3270" s="3" t="s">
        <v>223</v>
      </c>
      <c r="E3270" s="3" t="str">
        <f>INDEX(光放段!$G$4:$G$237,MATCH(纤芯!G3270,光放段!$C$4:$C$237,0))</f>
        <v>山东二干|济青烟威光缆:济南四里村-淄博柳泉路</v>
      </c>
      <c r="F3270" s="3">
        <f>INDEX(光放段!$I$4:$I$237,MATCH(纤芯!H3270,光放段!$B$4:$B$237,0))</f>
        <v>37023100000</v>
      </c>
      <c r="G3270" s="3" t="str">
        <f t="shared" si="255"/>
        <v>山东二干|济青烟威光缆:淄博潘庄-淄博柳泉路</v>
      </c>
      <c r="H3270" s="3">
        <f>INDEX(光放段!$B$4:$B$237,MATCH(纤芯!G3270,光放段!$C$4:$C$237,0))</f>
        <v>37023103000</v>
      </c>
      <c r="I3270" s="3" t="str">
        <f t="shared" si="256"/>
        <v>济青烟威光缆</v>
      </c>
      <c r="J3270" s="3" t="str">
        <f>INDEX(子缆名称!$B$4:$B$29,纤芯!M3270)</f>
        <v>A缆</v>
      </c>
      <c r="K3270" s="3">
        <v>3</v>
      </c>
      <c r="L3270" s="3">
        <f t="shared" si="257"/>
        <v>3</v>
      </c>
      <c r="M3270" s="3">
        <f t="shared" si="258"/>
        <v>1</v>
      </c>
      <c r="N3270" s="3" t="s">
        <v>79</v>
      </c>
      <c r="O3270" s="3">
        <f>COUNTIF([1]局站!$D$4:$D$172,"="&amp;N3270)</f>
        <v>1</v>
      </c>
      <c r="P3270" s="3">
        <v>0</v>
      </c>
      <c r="Q3270" s="3">
        <v>0</v>
      </c>
      <c r="R3270" s="3">
        <v>0</v>
      </c>
      <c r="S3270" s="3" t="s">
        <v>64</v>
      </c>
      <c r="T3270" s="3">
        <f>COUNTIF([1]局站!$D$4:$D$172,"="&amp;S3270)</f>
        <v>1</v>
      </c>
      <c r="U3270" s="3">
        <v>0</v>
      </c>
      <c r="V3270" s="3">
        <v>0</v>
      </c>
      <c r="W3270" s="3">
        <v>0</v>
      </c>
      <c r="X3270" s="3" t="s">
        <v>1214</v>
      </c>
      <c r="Y3270" s="3" t="s">
        <v>850</v>
      </c>
      <c r="Z3270" s="3" t="str">
        <f>INDEX(业务类型!$C$4:$C$8,MATCH(纤芯!Y3270,业务类型!$B$4:$B$8,0))</f>
        <v>ONE</v>
      </c>
      <c r="AA3270" s="3" t="s">
        <v>1022</v>
      </c>
    </row>
    <row r="3271" spans="1:27" ht="16.5" x14ac:dyDescent="0.2">
      <c r="A3271" s="3">
        <v>3268</v>
      </c>
      <c r="B3271" s="3">
        <f t="shared" si="254"/>
        <v>37023103004</v>
      </c>
      <c r="C3271" s="3" t="s">
        <v>1166</v>
      </c>
      <c r="D3271" s="3" t="s">
        <v>223</v>
      </c>
      <c r="E3271" s="3" t="str">
        <f>INDEX(光放段!$G$4:$G$237,MATCH(纤芯!G3271,光放段!$C$4:$C$237,0))</f>
        <v>山东二干|济青烟威光缆:济南四里村-淄博柳泉路</v>
      </c>
      <c r="F3271" s="3">
        <f>INDEX(光放段!$I$4:$I$237,MATCH(纤芯!H3271,光放段!$B$4:$B$237,0))</f>
        <v>37023100000</v>
      </c>
      <c r="G3271" s="3" t="str">
        <f t="shared" si="255"/>
        <v>山东二干|济青烟威光缆:淄博潘庄-淄博柳泉路</v>
      </c>
      <c r="H3271" s="3">
        <f>INDEX(光放段!$B$4:$B$237,MATCH(纤芯!G3271,光放段!$C$4:$C$237,0))</f>
        <v>37023103000</v>
      </c>
      <c r="I3271" s="3" t="str">
        <f t="shared" si="256"/>
        <v>济青烟威光缆</v>
      </c>
      <c r="J3271" s="3" t="str">
        <f>INDEX(子缆名称!$B$4:$B$29,纤芯!M3271)</f>
        <v>A缆</v>
      </c>
      <c r="K3271" s="3">
        <v>4</v>
      </c>
      <c r="L3271" s="3">
        <f t="shared" si="257"/>
        <v>4</v>
      </c>
      <c r="M3271" s="3">
        <f t="shared" si="258"/>
        <v>1</v>
      </c>
      <c r="N3271" s="3" t="s">
        <v>79</v>
      </c>
      <c r="O3271" s="3">
        <f>COUNTIF([1]局站!$D$4:$D$172,"="&amp;N3271)</f>
        <v>1</v>
      </c>
      <c r="P3271" s="3">
        <v>0</v>
      </c>
      <c r="Q3271" s="3">
        <v>0</v>
      </c>
      <c r="R3271" s="3">
        <v>0</v>
      </c>
      <c r="S3271" s="3" t="s">
        <v>64</v>
      </c>
      <c r="T3271" s="3">
        <f>COUNTIF([1]局站!$D$4:$D$172,"="&amp;S3271)</f>
        <v>1</v>
      </c>
      <c r="U3271" s="3">
        <v>0</v>
      </c>
      <c r="V3271" s="3">
        <v>0</v>
      </c>
      <c r="W3271" s="3">
        <v>0</v>
      </c>
      <c r="X3271" s="3" t="s">
        <v>1214</v>
      </c>
      <c r="Y3271" s="3" t="s">
        <v>852</v>
      </c>
      <c r="Z3271" s="3" t="str">
        <f>INDEX(业务类型!$C$4:$C$8,MATCH(纤芯!Y3271,业务类型!$B$4:$B$8,0))</f>
        <v>TWO</v>
      </c>
      <c r="AA3271" s="3" t="s">
        <v>954</v>
      </c>
    </row>
    <row r="3272" spans="1:27" ht="16.5" x14ac:dyDescent="0.2">
      <c r="A3272" s="3">
        <v>3269</v>
      </c>
      <c r="B3272" s="3">
        <f t="shared" si="254"/>
        <v>37023103005</v>
      </c>
      <c r="C3272" s="3" t="s">
        <v>1166</v>
      </c>
      <c r="D3272" s="3" t="s">
        <v>223</v>
      </c>
      <c r="E3272" s="3" t="str">
        <f>INDEX(光放段!$G$4:$G$237,MATCH(纤芯!G3272,光放段!$C$4:$C$237,0))</f>
        <v>山东二干|济青烟威光缆:济南四里村-淄博柳泉路</v>
      </c>
      <c r="F3272" s="3">
        <f>INDEX(光放段!$I$4:$I$237,MATCH(纤芯!H3272,光放段!$B$4:$B$237,0))</f>
        <v>37023100000</v>
      </c>
      <c r="G3272" s="3" t="str">
        <f t="shared" si="255"/>
        <v>山东二干|济青烟威光缆:淄博潘庄-淄博柳泉路</v>
      </c>
      <c r="H3272" s="3">
        <f>INDEX(光放段!$B$4:$B$237,MATCH(纤芯!G3272,光放段!$C$4:$C$237,0))</f>
        <v>37023103000</v>
      </c>
      <c r="I3272" s="3" t="str">
        <f t="shared" si="256"/>
        <v>济青烟威光缆</v>
      </c>
      <c r="J3272" s="3" t="str">
        <f>INDEX(子缆名称!$B$4:$B$29,纤芯!M3272)</f>
        <v>A缆</v>
      </c>
      <c r="K3272" s="3">
        <v>5</v>
      </c>
      <c r="L3272" s="3">
        <f t="shared" si="257"/>
        <v>5</v>
      </c>
      <c r="M3272" s="3">
        <f t="shared" si="258"/>
        <v>1</v>
      </c>
      <c r="N3272" s="3" t="s">
        <v>79</v>
      </c>
      <c r="O3272" s="3">
        <f>COUNTIF([1]局站!$D$4:$D$172,"="&amp;N3272)</f>
        <v>1</v>
      </c>
      <c r="P3272" s="3">
        <v>0</v>
      </c>
      <c r="Q3272" s="3">
        <v>0</v>
      </c>
      <c r="R3272" s="3">
        <v>0</v>
      </c>
      <c r="S3272" s="3" t="s">
        <v>64</v>
      </c>
      <c r="T3272" s="3">
        <f>COUNTIF([1]局站!$D$4:$D$172,"="&amp;S3272)</f>
        <v>1</v>
      </c>
      <c r="U3272" s="3">
        <v>0</v>
      </c>
      <c r="V3272" s="3">
        <v>0</v>
      </c>
      <c r="W3272" s="3">
        <v>0</v>
      </c>
      <c r="X3272" s="3" t="s">
        <v>1214</v>
      </c>
      <c r="Y3272" s="3" t="s">
        <v>880</v>
      </c>
      <c r="Z3272" s="3" t="str">
        <f>INDEX(业务类型!$C$4:$C$8,MATCH(纤芯!Y3272,业务类型!$B$4:$B$8,0))</f>
        <v>IDLE</v>
      </c>
      <c r="AA3272" s="3"/>
    </row>
    <row r="3273" spans="1:27" ht="16.5" x14ac:dyDescent="0.2">
      <c r="A3273" s="3">
        <v>3270</v>
      </c>
      <c r="B3273" s="3">
        <f t="shared" si="254"/>
        <v>37023103006</v>
      </c>
      <c r="C3273" s="3" t="s">
        <v>1166</v>
      </c>
      <c r="D3273" s="3" t="s">
        <v>223</v>
      </c>
      <c r="E3273" s="3" t="str">
        <f>INDEX(光放段!$G$4:$G$237,MATCH(纤芯!G3273,光放段!$C$4:$C$237,0))</f>
        <v>山东二干|济青烟威光缆:济南四里村-淄博柳泉路</v>
      </c>
      <c r="F3273" s="3">
        <f>INDEX(光放段!$I$4:$I$237,MATCH(纤芯!H3273,光放段!$B$4:$B$237,0))</f>
        <v>37023100000</v>
      </c>
      <c r="G3273" s="3" t="str">
        <f t="shared" si="255"/>
        <v>山东二干|济青烟威光缆:淄博潘庄-淄博柳泉路</v>
      </c>
      <c r="H3273" s="3">
        <f>INDEX(光放段!$B$4:$B$237,MATCH(纤芯!G3273,光放段!$C$4:$C$237,0))</f>
        <v>37023103000</v>
      </c>
      <c r="I3273" s="3" t="str">
        <f t="shared" si="256"/>
        <v>济青烟威光缆</v>
      </c>
      <c r="J3273" s="3" t="str">
        <f>INDEX(子缆名称!$B$4:$B$29,纤芯!M3273)</f>
        <v>A缆</v>
      </c>
      <c r="K3273" s="3">
        <v>6</v>
      </c>
      <c r="L3273" s="3">
        <f t="shared" si="257"/>
        <v>6</v>
      </c>
      <c r="M3273" s="3">
        <f t="shared" si="258"/>
        <v>1</v>
      </c>
      <c r="N3273" s="3" t="s">
        <v>79</v>
      </c>
      <c r="O3273" s="3">
        <f>COUNTIF([1]局站!$D$4:$D$172,"="&amp;N3273)</f>
        <v>1</v>
      </c>
      <c r="P3273" s="3">
        <v>0</v>
      </c>
      <c r="Q3273" s="3">
        <v>0</v>
      </c>
      <c r="R3273" s="3">
        <v>0</v>
      </c>
      <c r="S3273" s="3" t="s">
        <v>64</v>
      </c>
      <c r="T3273" s="3">
        <f>COUNTIF([1]局站!$D$4:$D$172,"="&amp;S3273)</f>
        <v>1</v>
      </c>
      <c r="U3273" s="3">
        <v>0</v>
      </c>
      <c r="V3273" s="3">
        <v>0</v>
      </c>
      <c r="W3273" s="3">
        <v>0</v>
      </c>
      <c r="X3273" s="3" t="s">
        <v>1214</v>
      </c>
      <c r="Y3273" s="3" t="s">
        <v>880</v>
      </c>
      <c r="Z3273" s="3" t="str">
        <f>INDEX(业务类型!$C$4:$C$8,MATCH(纤芯!Y3273,业务类型!$B$4:$B$8,0))</f>
        <v>IDLE</v>
      </c>
      <c r="AA3273" s="3"/>
    </row>
    <row r="3274" spans="1:27" ht="16.5" x14ac:dyDescent="0.2">
      <c r="A3274" s="3">
        <v>3271</v>
      </c>
      <c r="B3274" s="3">
        <f t="shared" si="254"/>
        <v>37023103007</v>
      </c>
      <c r="C3274" s="3" t="s">
        <v>1166</v>
      </c>
      <c r="D3274" s="3" t="s">
        <v>223</v>
      </c>
      <c r="E3274" s="3" t="str">
        <f>INDEX(光放段!$G$4:$G$237,MATCH(纤芯!G3274,光放段!$C$4:$C$237,0))</f>
        <v>山东二干|济青烟威光缆:济南四里村-淄博柳泉路</v>
      </c>
      <c r="F3274" s="3">
        <f>INDEX(光放段!$I$4:$I$237,MATCH(纤芯!H3274,光放段!$B$4:$B$237,0))</f>
        <v>37023100000</v>
      </c>
      <c r="G3274" s="3" t="str">
        <f t="shared" si="255"/>
        <v>山东二干|济青烟威光缆:淄博潘庄-淄博柳泉路</v>
      </c>
      <c r="H3274" s="3">
        <f>INDEX(光放段!$B$4:$B$237,MATCH(纤芯!G3274,光放段!$C$4:$C$237,0))</f>
        <v>37023103000</v>
      </c>
      <c r="I3274" s="3" t="str">
        <f t="shared" si="256"/>
        <v>济青烟威光缆</v>
      </c>
      <c r="J3274" s="3" t="str">
        <f>INDEX(子缆名称!$B$4:$B$29,纤芯!M3274)</f>
        <v>A缆</v>
      </c>
      <c r="K3274" s="3">
        <v>7</v>
      </c>
      <c r="L3274" s="3">
        <f t="shared" si="257"/>
        <v>7</v>
      </c>
      <c r="M3274" s="3">
        <f t="shared" si="258"/>
        <v>1</v>
      </c>
      <c r="N3274" s="3" t="s">
        <v>79</v>
      </c>
      <c r="O3274" s="3">
        <f>COUNTIF([1]局站!$D$4:$D$172,"="&amp;N3274)</f>
        <v>1</v>
      </c>
      <c r="P3274" s="3">
        <v>0</v>
      </c>
      <c r="Q3274" s="3">
        <v>0</v>
      </c>
      <c r="R3274" s="3">
        <v>0</v>
      </c>
      <c r="S3274" s="3" t="s">
        <v>64</v>
      </c>
      <c r="T3274" s="3">
        <f>COUNTIF([1]局站!$D$4:$D$172,"="&amp;S3274)</f>
        <v>1</v>
      </c>
      <c r="U3274" s="3">
        <v>0</v>
      </c>
      <c r="V3274" s="3">
        <v>0</v>
      </c>
      <c r="W3274" s="3">
        <v>0</v>
      </c>
      <c r="X3274" s="3" t="s">
        <v>1214</v>
      </c>
      <c r="Y3274" s="3" t="s">
        <v>880</v>
      </c>
      <c r="Z3274" s="3" t="str">
        <f>INDEX(业务类型!$C$4:$C$8,MATCH(纤芯!Y3274,业务类型!$B$4:$B$8,0))</f>
        <v>IDLE</v>
      </c>
      <c r="AA3274" s="3"/>
    </row>
    <row r="3275" spans="1:27" ht="16.5" x14ac:dyDescent="0.2">
      <c r="A3275" s="3">
        <v>3272</v>
      </c>
      <c r="B3275" s="3">
        <f t="shared" si="254"/>
        <v>37023103008</v>
      </c>
      <c r="C3275" s="3" t="s">
        <v>1166</v>
      </c>
      <c r="D3275" s="3" t="s">
        <v>223</v>
      </c>
      <c r="E3275" s="3" t="str">
        <f>INDEX(光放段!$G$4:$G$237,MATCH(纤芯!G3275,光放段!$C$4:$C$237,0))</f>
        <v>山东二干|济青烟威光缆:济南四里村-淄博柳泉路</v>
      </c>
      <c r="F3275" s="3">
        <f>INDEX(光放段!$I$4:$I$237,MATCH(纤芯!H3275,光放段!$B$4:$B$237,0))</f>
        <v>37023100000</v>
      </c>
      <c r="G3275" s="3" t="str">
        <f t="shared" si="255"/>
        <v>山东二干|济青烟威光缆:淄博潘庄-淄博柳泉路</v>
      </c>
      <c r="H3275" s="3">
        <f>INDEX(光放段!$B$4:$B$237,MATCH(纤芯!G3275,光放段!$C$4:$C$237,0))</f>
        <v>37023103000</v>
      </c>
      <c r="I3275" s="3" t="str">
        <f t="shared" si="256"/>
        <v>济青烟威光缆</v>
      </c>
      <c r="J3275" s="3" t="str">
        <f>INDEX(子缆名称!$B$4:$B$29,纤芯!M3275)</f>
        <v>A缆</v>
      </c>
      <c r="K3275" s="3">
        <v>8</v>
      </c>
      <c r="L3275" s="3">
        <f t="shared" si="257"/>
        <v>8</v>
      </c>
      <c r="M3275" s="3">
        <f t="shared" si="258"/>
        <v>1</v>
      </c>
      <c r="N3275" s="3" t="s">
        <v>79</v>
      </c>
      <c r="O3275" s="3">
        <f>COUNTIF([1]局站!$D$4:$D$172,"="&amp;N3275)</f>
        <v>1</v>
      </c>
      <c r="P3275" s="3">
        <v>0</v>
      </c>
      <c r="Q3275" s="3">
        <v>0</v>
      </c>
      <c r="R3275" s="3">
        <v>0</v>
      </c>
      <c r="S3275" s="3" t="s">
        <v>64</v>
      </c>
      <c r="T3275" s="3">
        <f>COUNTIF([1]局站!$D$4:$D$172,"="&amp;S3275)</f>
        <v>1</v>
      </c>
      <c r="U3275" s="3">
        <v>0</v>
      </c>
      <c r="V3275" s="3">
        <v>0</v>
      </c>
      <c r="W3275" s="3">
        <v>0</v>
      </c>
      <c r="X3275" s="3" t="s">
        <v>1214</v>
      </c>
      <c r="Y3275" s="3" t="s">
        <v>880</v>
      </c>
      <c r="Z3275" s="3" t="str">
        <f>INDEX(业务类型!$C$4:$C$8,MATCH(纤芯!Y3275,业务类型!$B$4:$B$8,0))</f>
        <v>IDLE</v>
      </c>
      <c r="AA3275" s="3"/>
    </row>
    <row r="3276" spans="1:27" ht="16.5" x14ac:dyDescent="0.2">
      <c r="A3276" s="3">
        <v>3273</v>
      </c>
      <c r="B3276" s="3">
        <f t="shared" si="254"/>
        <v>37023103009</v>
      </c>
      <c r="C3276" s="3" t="s">
        <v>1166</v>
      </c>
      <c r="D3276" s="3" t="s">
        <v>223</v>
      </c>
      <c r="E3276" s="3" t="str">
        <f>INDEX(光放段!$G$4:$G$237,MATCH(纤芯!G3276,光放段!$C$4:$C$237,0))</f>
        <v>山东二干|济青烟威光缆:济南四里村-淄博柳泉路</v>
      </c>
      <c r="F3276" s="3">
        <f>INDEX(光放段!$I$4:$I$237,MATCH(纤芯!H3276,光放段!$B$4:$B$237,0))</f>
        <v>37023100000</v>
      </c>
      <c r="G3276" s="3" t="str">
        <f t="shared" si="255"/>
        <v>山东二干|济青烟威光缆:淄博潘庄-淄博柳泉路</v>
      </c>
      <c r="H3276" s="3">
        <f>INDEX(光放段!$B$4:$B$237,MATCH(纤芯!G3276,光放段!$C$4:$C$237,0))</f>
        <v>37023103000</v>
      </c>
      <c r="I3276" s="3" t="str">
        <f t="shared" si="256"/>
        <v>济青烟威光缆</v>
      </c>
      <c r="J3276" s="3" t="str">
        <f>INDEX(子缆名称!$B$4:$B$29,纤芯!M3276)</f>
        <v>A缆</v>
      </c>
      <c r="K3276" s="3">
        <v>9</v>
      </c>
      <c r="L3276" s="3">
        <f t="shared" si="257"/>
        <v>9</v>
      </c>
      <c r="M3276" s="3">
        <f t="shared" si="258"/>
        <v>1</v>
      </c>
      <c r="N3276" s="3" t="s">
        <v>79</v>
      </c>
      <c r="O3276" s="3">
        <f>COUNTIF([1]局站!$D$4:$D$172,"="&amp;N3276)</f>
        <v>1</v>
      </c>
      <c r="P3276" s="3">
        <v>0</v>
      </c>
      <c r="Q3276" s="3">
        <v>0</v>
      </c>
      <c r="R3276" s="3">
        <v>0</v>
      </c>
      <c r="S3276" s="3" t="s">
        <v>64</v>
      </c>
      <c r="T3276" s="3">
        <f>COUNTIF([1]局站!$D$4:$D$172,"="&amp;S3276)</f>
        <v>1</v>
      </c>
      <c r="U3276" s="3">
        <v>0</v>
      </c>
      <c r="V3276" s="3">
        <v>0</v>
      </c>
      <c r="W3276" s="3">
        <v>0</v>
      </c>
      <c r="X3276" s="3" t="s">
        <v>1214</v>
      </c>
      <c r="Y3276" s="3" t="s">
        <v>880</v>
      </c>
      <c r="Z3276" s="3" t="str">
        <f>INDEX(业务类型!$C$4:$C$8,MATCH(纤芯!Y3276,业务类型!$B$4:$B$8,0))</f>
        <v>IDLE</v>
      </c>
      <c r="AA3276" s="3"/>
    </row>
    <row r="3277" spans="1:27" ht="16.5" x14ac:dyDescent="0.2">
      <c r="A3277" s="3">
        <v>3274</v>
      </c>
      <c r="B3277" s="3">
        <f t="shared" si="254"/>
        <v>37023103010</v>
      </c>
      <c r="C3277" s="3" t="s">
        <v>1166</v>
      </c>
      <c r="D3277" s="3" t="s">
        <v>223</v>
      </c>
      <c r="E3277" s="3" t="str">
        <f>INDEX(光放段!$G$4:$G$237,MATCH(纤芯!G3277,光放段!$C$4:$C$237,0))</f>
        <v>山东二干|济青烟威光缆:济南四里村-淄博柳泉路</v>
      </c>
      <c r="F3277" s="3">
        <f>INDEX(光放段!$I$4:$I$237,MATCH(纤芯!H3277,光放段!$B$4:$B$237,0))</f>
        <v>37023100000</v>
      </c>
      <c r="G3277" s="3" t="str">
        <f t="shared" si="255"/>
        <v>山东二干|济青烟威光缆:淄博潘庄-淄博柳泉路</v>
      </c>
      <c r="H3277" s="3">
        <f>INDEX(光放段!$B$4:$B$237,MATCH(纤芯!G3277,光放段!$C$4:$C$237,0))</f>
        <v>37023103000</v>
      </c>
      <c r="I3277" s="3" t="str">
        <f t="shared" si="256"/>
        <v>济青烟威光缆</v>
      </c>
      <c r="J3277" s="3" t="str">
        <f>INDEX(子缆名称!$B$4:$B$29,纤芯!M3277)</f>
        <v>A缆</v>
      </c>
      <c r="K3277" s="3">
        <v>10</v>
      </c>
      <c r="L3277" s="3">
        <f t="shared" si="257"/>
        <v>10</v>
      </c>
      <c r="M3277" s="3">
        <f t="shared" si="258"/>
        <v>1</v>
      </c>
      <c r="N3277" s="3" t="s">
        <v>79</v>
      </c>
      <c r="O3277" s="3">
        <f>COUNTIF([1]局站!$D$4:$D$172,"="&amp;N3277)</f>
        <v>1</v>
      </c>
      <c r="P3277" s="3">
        <v>0</v>
      </c>
      <c r="Q3277" s="3">
        <v>0</v>
      </c>
      <c r="R3277" s="3">
        <v>0</v>
      </c>
      <c r="S3277" s="3" t="s">
        <v>64</v>
      </c>
      <c r="T3277" s="3">
        <f>COUNTIF([1]局站!$D$4:$D$172,"="&amp;S3277)</f>
        <v>1</v>
      </c>
      <c r="U3277" s="3">
        <v>0</v>
      </c>
      <c r="V3277" s="3">
        <v>0</v>
      </c>
      <c r="W3277" s="3">
        <v>0</v>
      </c>
      <c r="X3277" s="3" t="s">
        <v>1214</v>
      </c>
      <c r="Y3277" s="3" t="s">
        <v>880</v>
      </c>
      <c r="Z3277" s="3" t="str">
        <f>INDEX(业务类型!$C$4:$C$8,MATCH(纤芯!Y3277,业务类型!$B$4:$B$8,0))</f>
        <v>IDLE</v>
      </c>
      <c r="AA3277" s="3"/>
    </row>
    <row r="3278" spans="1:27" ht="16.5" x14ac:dyDescent="0.2">
      <c r="A3278" s="3">
        <v>3275</v>
      </c>
      <c r="B3278" s="3">
        <f t="shared" si="254"/>
        <v>37023103011</v>
      </c>
      <c r="C3278" s="3" t="s">
        <v>1166</v>
      </c>
      <c r="D3278" s="3" t="s">
        <v>223</v>
      </c>
      <c r="E3278" s="3" t="str">
        <f>INDEX(光放段!$G$4:$G$237,MATCH(纤芯!G3278,光放段!$C$4:$C$237,0))</f>
        <v>山东二干|济青烟威光缆:济南四里村-淄博柳泉路</v>
      </c>
      <c r="F3278" s="3">
        <f>INDEX(光放段!$I$4:$I$237,MATCH(纤芯!H3278,光放段!$B$4:$B$237,0))</f>
        <v>37023100000</v>
      </c>
      <c r="G3278" s="3" t="str">
        <f t="shared" si="255"/>
        <v>山东二干|济青烟威光缆:淄博潘庄-淄博柳泉路</v>
      </c>
      <c r="H3278" s="3">
        <f>INDEX(光放段!$B$4:$B$237,MATCH(纤芯!G3278,光放段!$C$4:$C$237,0))</f>
        <v>37023103000</v>
      </c>
      <c r="I3278" s="3" t="str">
        <f t="shared" si="256"/>
        <v>济青烟威光缆</v>
      </c>
      <c r="J3278" s="3" t="str">
        <f>INDEX(子缆名称!$B$4:$B$29,纤芯!M3278)</f>
        <v>A缆</v>
      </c>
      <c r="K3278" s="3">
        <v>11</v>
      </c>
      <c r="L3278" s="3">
        <f t="shared" si="257"/>
        <v>11</v>
      </c>
      <c r="M3278" s="3">
        <f t="shared" si="258"/>
        <v>1</v>
      </c>
      <c r="N3278" s="3" t="s">
        <v>79</v>
      </c>
      <c r="O3278" s="3">
        <f>COUNTIF([1]局站!$D$4:$D$172,"="&amp;N3278)</f>
        <v>1</v>
      </c>
      <c r="P3278" s="3">
        <v>0</v>
      </c>
      <c r="Q3278" s="3">
        <v>0</v>
      </c>
      <c r="R3278" s="3">
        <v>0</v>
      </c>
      <c r="S3278" s="3" t="s">
        <v>64</v>
      </c>
      <c r="T3278" s="3">
        <f>COUNTIF([1]局站!$D$4:$D$172,"="&amp;S3278)</f>
        <v>1</v>
      </c>
      <c r="U3278" s="3">
        <v>0</v>
      </c>
      <c r="V3278" s="3">
        <v>0</v>
      </c>
      <c r="W3278" s="3">
        <v>0</v>
      </c>
      <c r="X3278" s="3" t="s">
        <v>1214</v>
      </c>
      <c r="Y3278" s="3" t="s">
        <v>880</v>
      </c>
      <c r="Z3278" s="3" t="str">
        <f>INDEX(业务类型!$C$4:$C$8,MATCH(纤芯!Y3278,业务类型!$B$4:$B$8,0))</f>
        <v>IDLE</v>
      </c>
      <c r="AA3278" s="3"/>
    </row>
    <row r="3279" spans="1:27" ht="16.5" x14ac:dyDescent="0.2">
      <c r="A3279" s="3">
        <v>3276</v>
      </c>
      <c r="B3279" s="3">
        <f t="shared" si="254"/>
        <v>37023103012</v>
      </c>
      <c r="C3279" s="3" t="s">
        <v>1166</v>
      </c>
      <c r="D3279" s="3" t="s">
        <v>223</v>
      </c>
      <c r="E3279" s="3" t="str">
        <f>INDEX(光放段!$G$4:$G$237,MATCH(纤芯!G3279,光放段!$C$4:$C$237,0))</f>
        <v>山东二干|济青烟威光缆:济南四里村-淄博柳泉路</v>
      </c>
      <c r="F3279" s="3">
        <f>INDEX(光放段!$I$4:$I$237,MATCH(纤芯!H3279,光放段!$B$4:$B$237,0))</f>
        <v>37023100000</v>
      </c>
      <c r="G3279" s="3" t="str">
        <f t="shared" si="255"/>
        <v>山东二干|济青烟威光缆:淄博潘庄-淄博柳泉路</v>
      </c>
      <c r="H3279" s="3">
        <f>INDEX(光放段!$B$4:$B$237,MATCH(纤芯!G3279,光放段!$C$4:$C$237,0))</f>
        <v>37023103000</v>
      </c>
      <c r="I3279" s="3" t="str">
        <f t="shared" si="256"/>
        <v>济青烟威光缆</v>
      </c>
      <c r="J3279" s="3" t="str">
        <f>INDEX(子缆名称!$B$4:$B$29,纤芯!M3279)</f>
        <v>A缆</v>
      </c>
      <c r="K3279" s="3">
        <v>12</v>
      </c>
      <c r="L3279" s="3">
        <f t="shared" si="257"/>
        <v>12</v>
      </c>
      <c r="M3279" s="3">
        <f t="shared" si="258"/>
        <v>1</v>
      </c>
      <c r="N3279" s="3" t="s">
        <v>79</v>
      </c>
      <c r="O3279" s="3">
        <f>COUNTIF([1]局站!$D$4:$D$172,"="&amp;N3279)</f>
        <v>1</v>
      </c>
      <c r="P3279" s="3">
        <v>0</v>
      </c>
      <c r="Q3279" s="3">
        <v>0</v>
      </c>
      <c r="R3279" s="3">
        <v>0</v>
      </c>
      <c r="S3279" s="3" t="s">
        <v>64</v>
      </c>
      <c r="T3279" s="3">
        <f>COUNTIF([1]局站!$D$4:$D$172,"="&amp;S3279)</f>
        <v>1</v>
      </c>
      <c r="U3279" s="3">
        <v>0</v>
      </c>
      <c r="V3279" s="3">
        <v>0</v>
      </c>
      <c r="W3279" s="3">
        <v>0</v>
      </c>
      <c r="X3279" s="3" t="s">
        <v>1214</v>
      </c>
      <c r="Y3279" s="3" t="s">
        <v>880</v>
      </c>
      <c r="Z3279" s="3" t="str">
        <f>INDEX(业务类型!$C$4:$C$8,MATCH(纤芯!Y3279,业务类型!$B$4:$B$8,0))</f>
        <v>IDLE</v>
      </c>
      <c r="AA3279" s="3"/>
    </row>
    <row r="3280" spans="1:27" ht="16.5" x14ac:dyDescent="0.2">
      <c r="A3280" s="3">
        <v>3277</v>
      </c>
      <c r="B3280" s="3">
        <f t="shared" si="254"/>
        <v>37023103013</v>
      </c>
      <c r="C3280" s="3" t="s">
        <v>1166</v>
      </c>
      <c r="D3280" s="3" t="s">
        <v>223</v>
      </c>
      <c r="E3280" s="3" t="str">
        <f>INDEX(光放段!$G$4:$G$237,MATCH(纤芯!G3280,光放段!$C$4:$C$237,0))</f>
        <v>山东二干|济青烟威光缆:济南四里村-淄博柳泉路</v>
      </c>
      <c r="F3280" s="3">
        <f>INDEX(光放段!$I$4:$I$237,MATCH(纤芯!H3280,光放段!$B$4:$B$237,0))</f>
        <v>37023100000</v>
      </c>
      <c r="G3280" s="3" t="str">
        <f t="shared" si="255"/>
        <v>山东二干|济青烟威光缆:淄博潘庄-淄博柳泉路</v>
      </c>
      <c r="H3280" s="3">
        <f>INDEX(光放段!$B$4:$B$237,MATCH(纤芯!G3280,光放段!$C$4:$C$237,0))</f>
        <v>37023103000</v>
      </c>
      <c r="I3280" s="3" t="str">
        <f t="shared" si="256"/>
        <v>济青烟威光缆</v>
      </c>
      <c r="J3280" s="3" t="str">
        <f>INDEX(子缆名称!$B$4:$B$29,纤芯!M3280)</f>
        <v>B缆</v>
      </c>
      <c r="K3280" s="3">
        <v>13</v>
      </c>
      <c r="L3280" s="3">
        <f t="shared" si="257"/>
        <v>1</v>
      </c>
      <c r="M3280" s="3">
        <f t="shared" si="258"/>
        <v>2</v>
      </c>
      <c r="N3280" s="3" t="s">
        <v>79</v>
      </c>
      <c r="O3280" s="3">
        <f>COUNTIF([1]局站!$D$4:$D$172,"="&amp;N3280)</f>
        <v>1</v>
      </c>
      <c r="P3280" s="3">
        <v>0</v>
      </c>
      <c r="Q3280" s="3">
        <v>0</v>
      </c>
      <c r="R3280" s="3">
        <v>0</v>
      </c>
      <c r="S3280" s="3" t="s">
        <v>64</v>
      </c>
      <c r="T3280" s="3">
        <f>COUNTIF([1]局站!$D$4:$D$172,"="&amp;S3280)</f>
        <v>1</v>
      </c>
      <c r="U3280" s="3">
        <v>0</v>
      </c>
      <c r="V3280" s="3">
        <v>0</v>
      </c>
      <c r="W3280" s="3">
        <v>0</v>
      </c>
      <c r="X3280" s="3" t="s">
        <v>1214</v>
      </c>
      <c r="Y3280" s="3" t="s">
        <v>880</v>
      </c>
      <c r="Z3280" s="3" t="str">
        <f>INDEX(业务类型!$C$4:$C$8,MATCH(纤芯!Y3280,业务类型!$B$4:$B$8,0))</f>
        <v>IDLE</v>
      </c>
      <c r="AA3280" s="3"/>
    </row>
    <row r="3281" spans="1:27" ht="16.5" x14ac:dyDescent="0.2">
      <c r="A3281" s="3">
        <v>3278</v>
      </c>
      <c r="B3281" s="3">
        <f t="shared" si="254"/>
        <v>37023103014</v>
      </c>
      <c r="C3281" s="3" t="s">
        <v>1166</v>
      </c>
      <c r="D3281" s="3" t="s">
        <v>223</v>
      </c>
      <c r="E3281" s="3" t="str">
        <f>INDEX(光放段!$G$4:$G$237,MATCH(纤芯!G3281,光放段!$C$4:$C$237,0))</f>
        <v>山东二干|济青烟威光缆:济南四里村-淄博柳泉路</v>
      </c>
      <c r="F3281" s="3">
        <f>INDEX(光放段!$I$4:$I$237,MATCH(纤芯!H3281,光放段!$B$4:$B$237,0))</f>
        <v>37023100000</v>
      </c>
      <c r="G3281" s="3" t="str">
        <f t="shared" si="255"/>
        <v>山东二干|济青烟威光缆:淄博潘庄-淄博柳泉路</v>
      </c>
      <c r="H3281" s="3">
        <f>INDEX(光放段!$B$4:$B$237,MATCH(纤芯!G3281,光放段!$C$4:$C$237,0))</f>
        <v>37023103000</v>
      </c>
      <c r="I3281" s="3" t="str">
        <f t="shared" si="256"/>
        <v>济青烟威光缆</v>
      </c>
      <c r="J3281" s="3" t="str">
        <f>INDEX(子缆名称!$B$4:$B$29,纤芯!M3281)</f>
        <v>B缆</v>
      </c>
      <c r="K3281" s="3">
        <v>14</v>
      </c>
      <c r="L3281" s="3">
        <f t="shared" si="257"/>
        <v>2</v>
      </c>
      <c r="M3281" s="3">
        <f t="shared" si="258"/>
        <v>2</v>
      </c>
      <c r="N3281" s="3" t="s">
        <v>79</v>
      </c>
      <c r="O3281" s="3">
        <f>COUNTIF([1]局站!$D$4:$D$172,"="&amp;N3281)</f>
        <v>1</v>
      </c>
      <c r="P3281" s="3">
        <v>0</v>
      </c>
      <c r="Q3281" s="3">
        <v>0</v>
      </c>
      <c r="R3281" s="3">
        <v>0</v>
      </c>
      <c r="S3281" s="3" t="s">
        <v>64</v>
      </c>
      <c r="T3281" s="3">
        <f>COUNTIF([1]局站!$D$4:$D$172,"="&amp;S3281)</f>
        <v>1</v>
      </c>
      <c r="U3281" s="3">
        <v>0</v>
      </c>
      <c r="V3281" s="3">
        <v>0</v>
      </c>
      <c r="W3281" s="3">
        <v>0</v>
      </c>
      <c r="X3281" s="3" t="s">
        <v>1214</v>
      </c>
      <c r="Y3281" s="3" t="s">
        <v>880</v>
      </c>
      <c r="Z3281" s="3" t="str">
        <f>INDEX(业务类型!$C$4:$C$8,MATCH(纤芯!Y3281,业务类型!$B$4:$B$8,0))</f>
        <v>IDLE</v>
      </c>
      <c r="AA3281" s="3"/>
    </row>
    <row r="3282" spans="1:27" ht="16.5" x14ac:dyDescent="0.2">
      <c r="A3282" s="3">
        <v>3279</v>
      </c>
      <c r="B3282" s="3">
        <f t="shared" si="254"/>
        <v>37023103015</v>
      </c>
      <c r="C3282" s="3" t="s">
        <v>1166</v>
      </c>
      <c r="D3282" s="3" t="s">
        <v>223</v>
      </c>
      <c r="E3282" s="3" t="str">
        <f>INDEX(光放段!$G$4:$G$237,MATCH(纤芯!G3282,光放段!$C$4:$C$237,0))</f>
        <v>山东二干|济青烟威光缆:济南四里村-淄博柳泉路</v>
      </c>
      <c r="F3282" s="3">
        <f>INDEX(光放段!$I$4:$I$237,MATCH(纤芯!H3282,光放段!$B$4:$B$237,0))</f>
        <v>37023100000</v>
      </c>
      <c r="G3282" s="3" t="str">
        <f t="shared" si="255"/>
        <v>山东二干|济青烟威光缆:淄博潘庄-淄博柳泉路</v>
      </c>
      <c r="H3282" s="3">
        <f>INDEX(光放段!$B$4:$B$237,MATCH(纤芯!G3282,光放段!$C$4:$C$237,0))</f>
        <v>37023103000</v>
      </c>
      <c r="I3282" s="3" t="str">
        <f t="shared" si="256"/>
        <v>济青烟威光缆</v>
      </c>
      <c r="J3282" s="3" t="str">
        <f>INDEX(子缆名称!$B$4:$B$29,纤芯!M3282)</f>
        <v>B缆</v>
      </c>
      <c r="K3282" s="3">
        <v>15</v>
      </c>
      <c r="L3282" s="3">
        <f t="shared" si="257"/>
        <v>3</v>
      </c>
      <c r="M3282" s="3">
        <f t="shared" si="258"/>
        <v>2</v>
      </c>
      <c r="N3282" s="3" t="s">
        <v>79</v>
      </c>
      <c r="O3282" s="3">
        <f>COUNTIF([1]局站!$D$4:$D$172,"="&amp;N3282)</f>
        <v>1</v>
      </c>
      <c r="P3282" s="3">
        <v>0</v>
      </c>
      <c r="Q3282" s="3">
        <v>0</v>
      </c>
      <c r="R3282" s="3">
        <v>0</v>
      </c>
      <c r="S3282" s="3" t="s">
        <v>64</v>
      </c>
      <c r="T3282" s="3">
        <f>COUNTIF([1]局站!$D$4:$D$172,"="&amp;S3282)</f>
        <v>1</v>
      </c>
      <c r="U3282" s="3">
        <v>0</v>
      </c>
      <c r="V3282" s="3">
        <v>0</v>
      </c>
      <c r="W3282" s="3">
        <v>0</v>
      </c>
      <c r="X3282" s="3" t="s">
        <v>1214</v>
      </c>
      <c r="Y3282" s="3" t="s">
        <v>880</v>
      </c>
      <c r="Z3282" s="3" t="str">
        <f>INDEX(业务类型!$C$4:$C$8,MATCH(纤芯!Y3282,业务类型!$B$4:$B$8,0))</f>
        <v>IDLE</v>
      </c>
      <c r="AA3282" s="3"/>
    </row>
    <row r="3283" spans="1:27" ht="16.5" x14ac:dyDescent="0.2">
      <c r="A3283" s="3">
        <v>3280</v>
      </c>
      <c r="B3283" s="3">
        <f t="shared" si="254"/>
        <v>37023103016</v>
      </c>
      <c r="C3283" s="3" t="s">
        <v>1166</v>
      </c>
      <c r="D3283" s="3" t="s">
        <v>223</v>
      </c>
      <c r="E3283" s="3" t="str">
        <f>INDEX(光放段!$G$4:$G$237,MATCH(纤芯!G3283,光放段!$C$4:$C$237,0))</f>
        <v>山东二干|济青烟威光缆:济南四里村-淄博柳泉路</v>
      </c>
      <c r="F3283" s="3">
        <f>INDEX(光放段!$I$4:$I$237,MATCH(纤芯!H3283,光放段!$B$4:$B$237,0))</f>
        <v>37023100000</v>
      </c>
      <c r="G3283" s="3" t="str">
        <f t="shared" si="255"/>
        <v>山东二干|济青烟威光缆:淄博潘庄-淄博柳泉路</v>
      </c>
      <c r="H3283" s="3">
        <f>INDEX(光放段!$B$4:$B$237,MATCH(纤芯!G3283,光放段!$C$4:$C$237,0))</f>
        <v>37023103000</v>
      </c>
      <c r="I3283" s="3" t="str">
        <f t="shared" si="256"/>
        <v>济青烟威光缆</v>
      </c>
      <c r="J3283" s="3" t="str">
        <f>INDEX(子缆名称!$B$4:$B$29,纤芯!M3283)</f>
        <v>B缆</v>
      </c>
      <c r="K3283" s="3">
        <v>16</v>
      </c>
      <c r="L3283" s="3">
        <f t="shared" si="257"/>
        <v>4</v>
      </c>
      <c r="M3283" s="3">
        <f t="shared" si="258"/>
        <v>2</v>
      </c>
      <c r="N3283" s="3" t="s">
        <v>79</v>
      </c>
      <c r="O3283" s="3">
        <f>COUNTIF([1]局站!$D$4:$D$172,"="&amp;N3283)</f>
        <v>1</v>
      </c>
      <c r="P3283" s="3">
        <v>0</v>
      </c>
      <c r="Q3283" s="3">
        <v>0</v>
      </c>
      <c r="R3283" s="3">
        <v>0</v>
      </c>
      <c r="S3283" s="3" t="s">
        <v>64</v>
      </c>
      <c r="T3283" s="3">
        <f>COUNTIF([1]局站!$D$4:$D$172,"="&amp;S3283)</f>
        <v>1</v>
      </c>
      <c r="U3283" s="3">
        <v>0</v>
      </c>
      <c r="V3283" s="3">
        <v>0</v>
      </c>
      <c r="W3283" s="3">
        <v>0</v>
      </c>
      <c r="X3283" s="3" t="s">
        <v>1214</v>
      </c>
      <c r="Y3283" s="3" t="s">
        <v>880</v>
      </c>
      <c r="Z3283" s="3" t="str">
        <f>INDEX(业务类型!$C$4:$C$8,MATCH(纤芯!Y3283,业务类型!$B$4:$B$8,0))</f>
        <v>IDLE</v>
      </c>
      <c r="AA3283" s="3"/>
    </row>
    <row r="3284" spans="1:27" ht="16.5" x14ac:dyDescent="0.2">
      <c r="A3284" s="3">
        <v>3281</v>
      </c>
      <c r="B3284" s="3">
        <f t="shared" si="254"/>
        <v>37023103017</v>
      </c>
      <c r="C3284" s="3" t="s">
        <v>1166</v>
      </c>
      <c r="D3284" s="3" t="s">
        <v>223</v>
      </c>
      <c r="E3284" s="3" t="str">
        <f>INDEX(光放段!$G$4:$G$237,MATCH(纤芯!G3284,光放段!$C$4:$C$237,0))</f>
        <v>山东二干|济青烟威光缆:济南四里村-淄博柳泉路</v>
      </c>
      <c r="F3284" s="3">
        <f>INDEX(光放段!$I$4:$I$237,MATCH(纤芯!H3284,光放段!$B$4:$B$237,0))</f>
        <v>37023100000</v>
      </c>
      <c r="G3284" s="3" t="str">
        <f t="shared" si="255"/>
        <v>山东二干|济青烟威光缆:淄博潘庄-淄博柳泉路</v>
      </c>
      <c r="H3284" s="3">
        <f>INDEX(光放段!$B$4:$B$237,MATCH(纤芯!G3284,光放段!$C$4:$C$237,0))</f>
        <v>37023103000</v>
      </c>
      <c r="I3284" s="3" t="str">
        <f t="shared" si="256"/>
        <v>济青烟威光缆</v>
      </c>
      <c r="J3284" s="3" t="str">
        <f>INDEX(子缆名称!$B$4:$B$29,纤芯!M3284)</f>
        <v>B缆</v>
      </c>
      <c r="K3284" s="3">
        <v>17</v>
      </c>
      <c r="L3284" s="3">
        <f t="shared" si="257"/>
        <v>5</v>
      </c>
      <c r="M3284" s="3">
        <f t="shared" si="258"/>
        <v>2</v>
      </c>
      <c r="N3284" s="3" t="s">
        <v>79</v>
      </c>
      <c r="O3284" s="3">
        <f>COUNTIF([1]局站!$D$4:$D$172,"="&amp;N3284)</f>
        <v>1</v>
      </c>
      <c r="P3284" s="3">
        <v>0</v>
      </c>
      <c r="Q3284" s="3">
        <v>0</v>
      </c>
      <c r="R3284" s="3">
        <v>0</v>
      </c>
      <c r="S3284" s="3" t="s">
        <v>64</v>
      </c>
      <c r="T3284" s="3">
        <f>COUNTIF([1]局站!$D$4:$D$172,"="&amp;S3284)</f>
        <v>1</v>
      </c>
      <c r="U3284" s="3">
        <v>0</v>
      </c>
      <c r="V3284" s="3">
        <v>0</v>
      </c>
      <c r="W3284" s="3">
        <v>0</v>
      </c>
      <c r="X3284" s="3" t="s">
        <v>1214</v>
      </c>
      <c r="Y3284" s="3" t="s">
        <v>880</v>
      </c>
      <c r="Z3284" s="3" t="str">
        <f>INDEX(业务类型!$C$4:$C$8,MATCH(纤芯!Y3284,业务类型!$B$4:$B$8,0))</f>
        <v>IDLE</v>
      </c>
      <c r="AA3284" s="3"/>
    </row>
    <row r="3285" spans="1:27" ht="16.5" x14ac:dyDescent="0.2">
      <c r="A3285" s="3">
        <v>3282</v>
      </c>
      <c r="B3285" s="3">
        <f t="shared" ref="B3285:B3348" si="259">H3285+K3285</f>
        <v>37023103018</v>
      </c>
      <c r="C3285" s="3" t="s">
        <v>1166</v>
      </c>
      <c r="D3285" s="3" t="s">
        <v>223</v>
      </c>
      <c r="E3285" s="3" t="str">
        <f>INDEX(光放段!$G$4:$G$237,MATCH(纤芯!G3285,光放段!$C$4:$C$237,0))</f>
        <v>山东二干|济青烟威光缆:济南四里村-淄博柳泉路</v>
      </c>
      <c r="F3285" s="3">
        <f>INDEX(光放段!$I$4:$I$237,MATCH(纤芯!H3285,光放段!$B$4:$B$237,0))</f>
        <v>37023100000</v>
      </c>
      <c r="G3285" s="3" t="str">
        <f t="shared" si="255"/>
        <v>山东二干|济青烟威光缆:淄博潘庄-淄博柳泉路</v>
      </c>
      <c r="H3285" s="3">
        <f>INDEX(光放段!$B$4:$B$237,MATCH(纤芯!G3285,光放段!$C$4:$C$237,0))</f>
        <v>37023103000</v>
      </c>
      <c r="I3285" s="3" t="str">
        <f t="shared" si="256"/>
        <v>济青烟威光缆</v>
      </c>
      <c r="J3285" s="3" t="str">
        <f>INDEX(子缆名称!$B$4:$B$29,纤芯!M3285)</f>
        <v>B缆</v>
      </c>
      <c r="K3285" s="3">
        <v>18</v>
      </c>
      <c r="L3285" s="3">
        <f t="shared" si="257"/>
        <v>6</v>
      </c>
      <c r="M3285" s="3">
        <f t="shared" si="258"/>
        <v>2</v>
      </c>
      <c r="N3285" s="3" t="s">
        <v>79</v>
      </c>
      <c r="O3285" s="3">
        <f>COUNTIF([1]局站!$D$4:$D$172,"="&amp;N3285)</f>
        <v>1</v>
      </c>
      <c r="P3285" s="3">
        <v>0</v>
      </c>
      <c r="Q3285" s="3">
        <v>0</v>
      </c>
      <c r="R3285" s="3">
        <v>0</v>
      </c>
      <c r="S3285" s="3" t="s">
        <v>64</v>
      </c>
      <c r="T3285" s="3">
        <f>COUNTIF([1]局站!$D$4:$D$172,"="&amp;S3285)</f>
        <v>1</v>
      </c>
      <c r="U3285" s="3">
        <v>0</v>
      </c>
      <c r="V3285" s="3">
        <v>0</v>
      </c>
      <c r="W3285" s="3">
        <v>0</v>
      </c>
      <c r="X3285" s="3" t="s">
        <v>1214</v>
      </c>
      <c r="Y3285" s="3" t="s">
        <v>880</v>
      </c>
      <c r="Z3285" s="3" t="str">
        <f>INDEX(业务类型!$C$4:$C$8,MATCH(纤芯!Y3285,业务类型!$B$4:$B$8,0))</f>
        <v>IDLE</v>
      </c>
      <c r="AA3285" s="3"/>
    </row>
    <row r="3286" spans="1:27" ht="16.5" x14ac:dyDescent="0.2">
      <c r="A3286" s="3">
        <v>3283</v>
      </c>
      <c r="B3286" s="3">
        <f t="shared" si="259"/>
        <v>37023103019</v>
      </c>
      <c r="C3286" s="3" t="s">
        <v>1166</v>
      </c>
      <c r="D3286" s="3" t="s">
        <v>223</v>
      </c>
      <c r="E3286" s="3" t="str">
        <f>INDEX(光放段!$G$4:$G$237,MATCH(纤芯!G3286,光放段!$C$4:$C$237,0))</f>
        <v>山东二干|济青烟威光缆:济南四里村-淄博柳泉路</v>
      </c>
      <c r="F3286" s="3">
        <f>INDEX(光放段!$I$4:$I$237,MATCH(纤芯!H3286,光放段!$B$4:$B$237,0))</f>
        <v>37023100000</v>
      </c>
      <c r="G3286" s="3" t="str">
        <f t="shared" si="255"/>
        <v>山东二干|济青烟威光缆:淄博潘庄-淄博柳泉路</v>
      </c>
      <c r="H3286" s="3">
        <f>INDEX(光放段!$B$4:$B$237,MATCH(纤芯!G3286,光放段!$C$4:$C$237,0))</f>
        <v>37023103000</v>
      </c>
      <c r="I3286" s="3" t="str">
        <f t="shared" si="256"/>
        <v>济青烟威光缆</v>
      </c>
      <c r="J3286" s="3" t="str">
        <f>INDEX(子缆名称!$B$4:$B$29,纤芯!M3286)</f>
        <v>B缆</v>
      </c>
      <c r="K3286" s="3">
        <v>19</v>
      </c>
      <c r="L3286" s="3">
        <f t="shared" si="257"/>
        <v>7</v>
      </c>
      <c r="M3286" s="3">
        <f t="shared" si="258"/>
        <v>2</v>
      </c>
      <c r="N3286" s="3" t="s">
        <v>79</v>
      </c>
      <c r="O3286" s="3">
        <f>COUNTIF([1]局站!$D$4:$D$172,"="&amp;N3286)</f>
        <v>1</v>
      </c>
      <c r="P3286" s="3">
        <v>0</v>
      </c>
      <c r="Q3286" s="3">
        <v>0</v>
      </c>
      <c r="R3286" s="3">
        <v>0</v>
      </c>
      <c r="S3286" s="3" t="s">
        <v>64</v>
      </c>
      <c r="T3286" s="3">
        <f>COUNTIF([1]局站!$D$4:$D$172,"="&amp;S3286)</f>
        <v>1</v>
      </c>
      <c r="U3286" s="3">
        <v>0</v>
      </c>
      <c r="V3286" s="3">
        <v>0</v>
      </c>
      <c r="W3286" s="3">
        <v>0</v>
      </c>
      <c r="X3286" s="3" t="s">
        <v>1214</v>
      </c>
      <c r="Y3286" s="3" t="s">
        <v>852</v>
      </c>
      <c r="Z3286" s="3" t="str">
        <f>INDEX(业务类型!$C$4:$C$8,MATCH(纤芯!Y3286,业务类型!$B$4:$B$8,0))</f>
        <v>TWO</v>
      </c>
      <c r="AA3286" s="3" t="s">
        <v>955</v>
      </c>
    </row>
    <row r="3287" spans="1:27" ht="16.5" x14ac:dyDescent="0.2">
      <c r="A3287" s="3">
        <v>3284</v>
      </c>
      <c r="B3287" s="3">
        <f t="shared" si="259"/>
        <v>37023103020</v>
      </c>
      <c r="C3287" s="3" t="s">
        <v>1166</v>
      </c>
      <c r="D3287" s="3" t="s">
        <v>223</v>
      </c>
      <c r="E3287" s="3" t="str">
        <f>INDEX(光放段!$G$4:$G$237,MATCH(纤芯!G3287,光放段!$C$4:$C$237,0))</f>
        <v>山东二干|济青烟威光缆:济南四里村-淄博柳泉路</v>
      </c>
      <c r="F3287" s="3">
        <f>INDEX(光放段!$I$4:$I$237,MATCH(纤芯!H3287,光放段!$B$4:$B$237,0))</f>
        <v>37023100000</v>
      </c>
      <c r="G3287" s="3" t="str">
        <f t="shared" si="255"/>
        <v>山东二干|济青烟威光缆:淄博潘庄-淄博柳泉路</v>
      </c>
      <c r="H3287" s="3">
        <f>INDEX(光放段!$B$4:$B$237,MATCH(纤芯!G3287,光放段!$C$4:$C$237,0))</f>
        <v>37023103000</v>
      </c>
      <c r="I3287" s="3" t="str">
        <f t="shared" si="256"/>
        <v>济青烟威光缆</v>
      </c>
      <c r="J3287" s="3" t="str">
        <f>INDEX(子缆名称!$B$4:$B$29,纤芯!M3287)</f>
        <v>B缆</v>
      </c>
      <c r="K3287" s="3">
        <v>20</v>
      </c>
      <c r="L3287" s="3">
        <f t="shared" si="257"/>
        <v>8</v>
      </c>
      <c r="M3287" s="3">
        <f t="shared" si="258"/>
        <v>2</v>
      </c>
      <c r="N3287" s="3" t="s">
        <v>79</v>
      </c>
      <c r="O3287" s="3">
        <f>COUNTIF([1]局站!$D$4:$D$172,"="&amp;N3287)</f>
        <v>1</v>
      </c>
      <c r="P3287" s="3">
        <v>0</v>
      </c>
      <c r="Q3287" s="3">
        <v>0</v>
      </c>
      <c r="R3287" s="3">
        <v>0</v>
      </c>
      <c r="S3287" s="3" t="s">
        <v>64</v>
      </c>
      <c r="T3287" s="3">
        <f>COUNTIF([1]局站!$D$4:$D$172,"="&amp;S3287)</f>
        <v>1</v>
      </c>
      <c r="U3287" s="3">
        <v>0</v>
      </c>
      <c r="V3287" s="3">
        <v>0</v>
      </c>
      <c r="W3287" s="3">
        <v>0</v>
      </c>
      <c r="X3287" s="3" t="s">
        <v>1214</v>
      </c>
      <c r="Y3287" s="3" t="s">
        <v>852</v>
      </c>
      <c r="Z3287" s="3" t="str">
        <f>INDEX(业务类型!$C$4:$C$8,MATCH(纤芯!Y3287,业务类型!$B$4:$B$8,0))</f>
        <v>TWO</v>
      </c>
      <c r="AA3287" s="3" t="s">
        <v>955</v>
      </c>
    </row>
    <row r="3288" spans="1:27" ht="16.5" x14ac:dyDescent="0.2">
      <c r="A3288" s="3">
        <v>3285</v>
      </c>
      <c r="B3288" s="3">
        <f t="shared" si="259"/>
        <v>37023103021</v>
      </c>
      <c r="C3288" s="3" t="s">
        <v>1166</v>
      </c>
      <c r="D3288" s="3" t="s">
        <v>223</v>
      </c>
      <c r="E3288" s="3" t="str">
        <f>INDEX(光放段!$G$4:$G$237,MATCH(纤芯!G3288,光放段!$C$4:$C$237,0))</f>
        <v>山东二干|济青烟威光缆:济南四里村-淄博柳泉路</v>
      </c>
      <c r="F3288" s="3">
        <f>INDEX(光放段!$I$4:$I$237,MATCH(纤芯!H3288,光放段!$B$4:$B$237,0))</f>
        <v>37023100000</v>
      </c>
      <c r="G3288" s="3" t="str">
        <f t="shared" si="255"/>
        <v>山东二干|济青烟威光缆:淄博潘庄-淄博柳泉路</v>
      </c>
      <c r="H3288" s="3">
        <f>INDEX(光放段!$B$4:$B$237,MATCH(纤芯!G3288,光放段!$C$4:$C$237,0))</f>
        <v>37023103000</v>
      </c>
      <c r="I3288" s="3" t="str">
        <f t="shared" si="256"/>
        <v>济青烟威光缆</v>
      </c>
      <c r="J3288" s="3" t="str">
        <f>INDEX(子缆名称!$B$4:$B$29,纤芯!M3288)</f>
        <v>B缆</v>
      </c>
      <c r="K3288" s="3">
        <v>21</v>
      </c>
      <c r="L3288" s="3">
        <f t="shared" si="257"/>
        <v>9</v>
      </c>
      <c r="M3288" s="3">
        <f t="shared" si="258"/>
        <v>2</v>
      </c>
      <c r="N3288" s="3" t="s">
        <v>79</v>
      </c>
      <c r="O3288" s="3">
        <f>COUNTIF([1]局站!$D$4:$D$172,"="&amp;N3288)</f>
        <v>1</v>
      </c>
      <c r="P3288" s="3">
        <v>0</v>
      </c>
      <c r="Q3288" s="3">
        <v>0</v>
      </c>
      <c r="R3288" s="3">
        <v>0</v>
      </c>
      <c r="S3288" s="3" t="s">
        <v>64</v>
      </c>
      <c r="T3288" s="3">
        <f>COUNTIF([1]局站!$D$4:$D$172,"="&amp;S3288)</f>
        <v>1</v>
      </c>
      <c r="U3288" s="3">
        <v>0</v>
      </c>
      <c r="V3288" s="3">
        <v>0</v>
      </c>
      <c r="W3288" s="3">
        <v>0</v>
      </c>
      <c r="X3288" s="3" t="s">
        <v>1214</v>
      </c>
      <c r="Y3288" s="3" t="s">
        <v>852</v>
      </c>
      <c r="Z3288" s="3" t="str">
        <f>INDEX(业务类型!$C$4:$C$8,MATCH(纤芯!Y3288,业务类型!$B$4:$B$8,0))</f>
        <v>TWO</v>
      </c>
      <c r="AA3288" s="3" t="s">
        <v>954</v>
      </c>
    </row>
    <row r="3289" spans="1:27" ht="16.5" x14ac:dyDescent="0.2">
      <c r="A3289" s="3">
        <v>3286</v>
      </c>
      <c r="B3289" s="3">
        <f t="shared" si="259"/>
        <v>37023103022</v>
      </c>
      <c r="C3289" s="3" t="s">
        <v>1166</v>
      </c>
      <c r="D3289" s="3" t="s">
        <v>223</v>
      </c>
      <c r="E3289" s="3" t="str">
        <f>INDEX(光放段!$G$4:$G$237,MATCH(纤芯!G3289,光放段!$C$4:$C$237,0))</f>
        <v>山东二干|济青烟威光缆:济南四里村-淄博柳泉路</v>
      </c>
      <c r="F3289" s="3">
        <f>INDEX(光放段!$I$4:$I$237,MATCH(纤芯!H3289,光放段!$B$4:$B$237,0))</f>
        <v>37023100000</v>
      </c>
      <c r="G3289" s="3" t="str">
        <f t="shared" si="255"/>
        <v>山东二干|济青烟威光缆:淄博潘庄-淄博柳泉路</v>
      </c>
      <c r="H3289" s="3">
        <f>INDEX(光放段!$B$4:$B$237,MATCH(纤芯!G3289,光放段!$C$4:$C$237,0))</f>
        <v>37023103000</v>
      </c>
      <c r="I3289" s="3" t="str">
        <f t="shared" si="256"/>
        <v>济青烟威光缆</v>
      </c>
      <c r="J3289" s="3" t="str">
        <f>INDEX(子缆名称!$B$4:$B$29,纤芯!M3289)</f>
        <v>B缆</v>
      </c>
      <c r="K3289" s="3">
        <v>22</v>
      </c>
      <c r="L3289" s="3">
        <f t="shared" si="257"/>
        <v>10</v>
      </c>
      <c r="M3289" s="3">
        <f t="shared" si="258"/>
        <v>2</v>
      </c>
      <c r="N3289" s="3" t="s">
        <v>79</v>
      </c>
      <c r="O3289" s="3">
        <f>COUNTIF([1]局站!$D$4:$D$172,"="&amp;N3289)</f>
        <v>1</v>
      </c>
      <c r="P3289" s="3">
        <v>0</v>
      </c>
      <c r="Q3289" s="3">
        <v>0</v>
      </c>
      <c r="R3289" s="3">
        <v>0</v>
      </c>
      <c r="S3289" s="3" t="s">
        <v>64</v>
      </c>
      <c r="T3289" s="3">
        <f>COUNTIF([1]局站!$D$4:$D$172,"="&amp;S3289)</f>
        <v>1</v>
      </c>
      <c r="U3289" s="3">
        <v>0</v>
      </c>
      <c r="V3289" s="3">
        <v>0</v>
      </c>
      <c r="W3289" s="3">
        <v>0</v>
      </c>
      <c r="X3289" s="3" t="s">
        <v>1214</v>
      </c>
      <c r="Y3289" s="3" t="s">
        <v>880</v>
      </c>
      <c r="Z3289" s="3" t="str">
        <f>INDEX(业务类型!$C$4:$C$8,MATCH(纤芯!Y3289,业务类型!$B$4:$B$8,0))</f>
        <v>IDLE</v>
      </c>
      <c r="AA3289" s="3"/>
    </row>
    <row r="3290" spans="1:27" ht="16.5" x14ac:dyDescent="0.2">
      <c r="A3290" s="3">
        <v>3287</v>
      </c>
      <c r="B3290" s="3">
        <f t="shared" si="259"/>
        <v>37023103023</v>
      </c>
      <c r="C3290" s="3" t="s">
        <v>1166</v>
      </c>
      <c r="D3290" s="3" t="s">
        <v>223</v>
      </c>
      <c r="E3290" s="3" t="str">
        <f>INDEX(光放段!$G$4:$G$237,MATCH(纤芯!G3290,光放段!$C$4:$C$237,0))</f>
        <v>山东二干|济青烟威光缆:济南四里村-淄博柳泉路</v>
      </c>
      <c r="F3290" s="3">
        <f>INDEX(光放段!$I$4:$I$237,MATCH(纤芯!H3290,光放段!$B$4:$B$237,0))</f>
        <v>37023100000</v>
      </c>
      <c r="G3290" s="3" t="str">
        <f t="shared" si="255"/>
        <v>山东二干|济青烟威光缆:淄博潘庄-淄博柳泉路</v>
      </c>
      <c r="H3290" s="3">
        <f>INDEX(光放段!$B$4:$B$237,MATCH(纤芯!G3290,光放段!$C$4:$C$237,0))</f>
        <v>37023103000</v>
      </c>
      <c r="I3290" s="3" t="str">
        <f t="shared" si="256"/>
        <v>济青烟威光缆</v>
      </c>
      <c r="J3290" s="3" t="str">
        <f>INDEX(子缆名称!$B$4:$B$29,纤芯!M3290)</f>
        <v>B缆</v>
      </c>
      <c r="K3290" s="3">
        <v>23</v>
      </c>
      <c r="L3290" s="3">
        <f t="shared" si="257"/>
        <v>11</v>
      </c>
      <c r="M3290" s="3">
        <f t="shared" si="258"/>
        <v>2</v>
      </c>
      <c r="N3290" s="3" t="s">
        <v>79</v>
      </c>
      <c r="O3290" s="3">
        <f>COUNTIF([1]局站!$D$4:$D$172,"="&amp;N3290)</f>
        <v>1</v>
      </c>
      <c r="P3290" s="3">
        <v>0</v>
      </c>
      <c r="Q3290" s="3">
        <v>0</v>
      </c>
      <c r="R3290" s="3">
        <v>0</v>
      </c>
      <c r="S3290" s="3" t="s">
        <v>64</v>
      </c>
      <c r="T3290" s="3">
        <f>COUNTIF([1]局站!$D$4:$D$172,"="&amp;S3290)</f>
        <v>1</v>
      </c>
      <c r="U3290" s="3">
        <v>0</v>
      </c>
      <c r="V3290" s="3">
        <v>0</v>
      </c>
      <c r="W3290" s="3">
        <v>0</v>
      </c>
      <c r="X3290" s="3" t="s">
        <v>1214</v>
      </c>
      <c r="Y3290" s="3" t="s">
        <v>852</v>
      </c>
      <c r="Z3290" s="3" t="str">
        <f>INDEX(业务类型!$C$4:$C$8,MATCH(纤芯!Y3290,业务类型!$B$4:$B$8,0))</f>
        <v>TWO</v>
      </c>
      <c r="AA3290" s="3" t="s">
        <v>885</v>
      </c>
    </row>
    <row r="3291" spans="1:27" ht="16.5" x14ac:dyDescent="0.2">
      <c r="A3291" s="3">
        <v>3288</v>
      </c>
      <c r="B3291" s="3">
        <f t="shared" si="259"/>
        <v>37023103024</v>
      </c>
      <c r="C3291" s="3" t="s">
        <v>1166</v>
      </c>
      <c r="D3291" s="3" t="s">
        <v>223</v>
      </c>
      <c r="E3291" s="3" t="str">
        <f>INDEX(光放段!$G$4:$G$237,MATCH(纤芯!G3291,光放段!$C$4:$C$237,0))</f>
        <v>山东二干|济青烟威光缆:济南四里村-淄博柳泉路</v>
      </c>
      <c r="F3291" s="3">
        <f>INDEX(光放段!$I$4:$I$237,MATCH(纤芯!H3291,光放段!$B$4:$B$237,0))</f>
        <v>37023100000</v>
      </c>
      <c r="G3291" s="3" t="str">
        <f t="shared" si="255"/>
        <v>山东二干|济青烟威光缆:淄博潘庄-淄博柳泉路</v>
      </c>
      <c r="H3291" s="3">
        <f>INDEX(光放段!$B$4:$B$237,MATCH(纤芯!G3291,光放段!$C$4:$C$237,0))</f>
        <v>37023103000</v>
      </c>
      <c r="I3291" s="3" t="str">
        <f t="shared" si="256"/>
        <v>济青烟威光缆</v>
      </c>
      <c r="J3291" s="3" t="str">
        <f>INDEX(子缆名称!$B$4:$B$29,纤芯!M3291)</f>
        <v>B缆</v>
      </c>
      <c r="K3291" s="3">
        <v>24</v>
      </c>
      <c r="L3291" s="3">
        <f t="shared" si="257"/>
        <v>12</v>
      </c>
      <c r="M3291" s="3">
        <f t="shared" si="258"/>
        <v>2</v>
      </c>
      <c r="N3291" s="3" t="s">
        <v>79</v>
      </c>
      <c r="O3291" s="3">
        <f>COUNTIF([1]局站!$D$4:$D$172,"="&amp;N3291)</f>
        <v>1</v>
      </c>
      <c r="P3291" s="3">
        <v>0</v>
      </c>
      <c r="Q3291" s="3">
        <v>0</v>
      </c>
      <c r="R3291" s="3">
        <v>0</v>
      </c>
      <c r="S3291" s="3" t="s">
        <v>64</v>
      </c>
      <c r="T3291" s="3">
        <f>COUNTIF([1]局站!$D$4:$D$172,"="&amp;S3291)</f>
        <v>1</v>
      </c>
      <c r="U3291" s="3">
        <v>0</v>
      </c>
      <c r="V3291" s="3">
        <v>0</v>
      </c>
      <c r="W3291" s="3">
        <v>0</v>
      </c>
      <c r="X3291" s="3" t="s">
        <v>1214</v>
      </c>
      <c r="Y3291" s="3" t="s">
        <v>852</v>
      </c>
      <c r="Z3291" s="3" t="str">
        <f>INDEX(业务类型!$C$4:$C$8,MATCH(纤芯!Y3291,业务类型!$B$4:$B$8,0))</f>
        <v>TWO</v>
      </c>
      <c r="AA3291" s="3" t="s">
        <v>885</v>
      </c>
    </row>
    <row r="3292" spans="1:27" ht="16.5" x14ac:dyDescent="0.2">
      <c r="A3292" s="3">
        <v>3289</v>
      </c>
      <c r="B3292" s="3">
        <f t="shared" si="259"/>
        <v>37023103025</v>
      </c>
      <c r="C3292" s="3" t="s">
        <v>1166</v>
      </c>
      <c r="D3292" s="3" t="s">
        <v>223</v>
      </c>
      <c r="E3292" s="3" t="str">
        <f>INDEX(光放段!$G$4:$G$237,MATCH(纤芯!G3292,光放段!$C$4:$C$237,0))</f>
        <v>山东二干|济青烟威光缆:济南四里村-淄博柳泉路</v>
      </c>
      <c r="F3292" s="3">
        <f>INDEX(光放段!$I$4:$I$237,MATCH(纤芯!H3292,光放段!$B$4:$B$237,0))</f>
        <v>37023100000</v>
      </c>
      <c r="G3292" s="3" t="str">
        <f t="shared" si="255"/>
        <v>山东二干|济青烟威光缆:淄博潘庄-淄博柳泉路</v>
      </c>
      <c r="H3292" s="3">
        <f>INDEX(光放段!$B$4:$B$237,MATCH(纤芯!G3292,光放段!$C$4:$C$237,0))</f>
        <v>37023103000</v>
      </c>
      <c r="I3292" s="3" t="str">
        <f t="shared" si="256"/>
        <v>济青烟威光缆</v>
      </c>
      <c r="J3292" s="3" t="str">
        <f>INDEX(子缆名称!$B$4:$B$29,纤芯!M3292)</f>
        <v>C缆</v>
      </c>
      <c r="K3292" s="3">
        <v>25</v>
      </c>
      <c r="L3292" s="3">
        <f t="shared" si="257"/>
        <v>1</v>
      </c>
      <c r="M3292" s="3">
        <f t="shared" si="258"/>
        <v>3</v>
      </c>
      <c r="N3292" s="3" t="s">
        <v>79</v>
      </c>
      <c r="O3292" s="3">
        <f>COUNTIF([1]局站!$D$4:$D$172,"="&amp;N3292)</f>
        <v>1</v>
      </c>
      <c r="P3292" s="3">
        <v>0</v>
      </c>
      <c r="Q3292" s="3">
        <v>0</v>
      </c>
      <c r="R3292" s="3">
        <v>0</v>
      </c>
      <c r="S3292" s="3" t="s">
        <v>64</v>
      </c>
      <c r="T3292" s="3">
        <f>COUNTIF([1]局站!$D$4:$D$172,"="&amp;S3292)</f>
        <v>1</v>
      </c>
      <c r="U3292" s="3">
        <v>0</v>
      </c>
      <c r="V3292" s="3">
        <v>0</v>
      </c>
      <c r="W3292" s="3">
        <v>0</v>
      </c>
      <c r="X3292" s="3" t="s">
        <v>1214</v>
      </c>
      <c r="Y3292" s="3" t="s">
        <v>880</v>
      </c>
      <c r="Z3292" s="3" t="str">
        <f>INDEX(业务类型!$C$4:$C$8,MATCH(纤芯!Y3292,业务类型!$B$4:$B$8,0))</f>
        <v>IDLE</v>
      </c>
      <c r="AA3292" s="3"/>
    </row>
    <row r="3293" spans="1:27" ht="16.5" x14ac:dyDescent="0.2">
      <c r="A3293" s="3">
        <v>3290</v>
      </c>
      <c r="B3293" s="3">
        <f t="shared" si="259"/>
        <v>37023103026</v>
      </c>
      <c r="C3293" s="3" t="s">
        <v>1166</v>
      </c>
      <c r="D3293" s="3" t="s">
        <v>223</v>
      </c>
      <c r="E3293" s="3" t="str">
        <f>INDEX(光放段!$G$4:$G$237,MATCH(纤芯!G3293,光放段!$C$4:$C$237,0))</f>
        <v>山东二干|济青烟威光缆:济南四里村-淄博柳泉路</v>
      </c>
      <c r="F3293" s="3">
        <f>INDEX(光放段!$I$4:$I$237,MATCH(纤芯!H3293,光放段!$B$4:$B$237,0))</f>
        <v>37023100000</v>
      </c>
      <c r="G3293" s="3" t="str">
        <f t="shared" si="255"/>
        <v>山东二干|济青烟威光缆:淄博潘庄-淄博柳泉路</v>
      </c>
      <c r="H3293" s="3">
        <f>INDEX(光放段!$B$4:$B$237,MATCH(纤芯!G3293,光放段!$C$4:$C$237,0))</f>
        <v>37023103000</v>
      </c>
      <c r="I3293" s="3" t="str">
        <f t="shared" si="256"/>
        <v>济青烟威光缆</v>
      </c>
      <c r="J3293" s="3" t="str">
        <f>INDEX(子缆名称!$B$4:$B$29,纤芯!M3293)</f>
        <v>C缆</v>
      </c>
      <c r="K3293" s="3">
        <v>26</v>
      </c>
      <c r="L3293" s="3">
        <f t="shared" si="257"/>
        <v>2</v>
      </c>
      <c r="M3293" s="3">
        <f t="shared" si="258"/>
        <v>3</v>
      </c>
      <c r="N3293" s="3" t="s">
        <v>79</v>
      </c>
      <c r="O3293" s="3">
        <f>COUNTIF([1]局站!$D$4:$D$172,"="&amp;N3293)</f>
        <v>1</v>
      </c>
      <c r="P3293" s="3">
        <v>0</v>
      </c>
      <c r="Q3293" s="3">
        <v>0</v>
      </c>
      <c r="R3293" s="3">
        <v>0</v>
      </c>
      <c r="S3293" s="3" t="s">
        <v>64</v>
      </c>
      <c r="T3293" s="3">
        <f>COUNTIF([1]局站!$D$4:$D$172,"="&amp;S3293)</f>
        <v>1</v>
      </c>
      <c r="U3293" s="3">
        <v>0</v>
      </c>
      <c r="V3293" s="3">
        <v>0</v>
      </c>
      <c r="W3293" s="3">
        <v>0</v>
      </c>
      <c r="X3293" s="3" t="s">
        <v>1214</v>
      </c>
      <c r="Y3293" s="3" t="s">
        <v>880</v>
      </c>
      <c r="Z3293" s="3" t="str">
        <f>INDEX(业务类型!$C$4:$C$8,MATCH(纤芯!Y3293,业务类型!$B$4:$B$8,0))</f>
        <v>IDLE</v>
      </c>
      <c r="AA3293" s="3"/>
    </row>
    <row r="3294" spans="1:27" ht="16.5" x14ac:dyDescent="0.2">
      <c r="A3294" s="3">
        <v>3291</v>
      </c>
      <c r="B3294" s="3">
        <f t="shared" si="259"/>
        <v>37023103027</v>
      </c>
      <c r="C3294" s="3" t="s">
        <v>1166</v>
      </c>
      <c r="D3294" s="3" t="s">
        <v>223</v>
      </c>
      <c r="E3294" s="3" t="str">
        <f>INDEX(光放段!$G$4:$G$237,MATCH(纤芯!G3294,光放段!$C$4:$C$237,0))</f>
        <v>山东二干|济青烟威光缆:济南四里村-淄博柳泉路</v>
      </c>
      <c r="F3294" s="3">
        <f>INDEX(光放段!$I$4:$I$237,MATCH(纤芯!H3294,光放段!$B$4:$B$237,0))</f>
        <v>37023100000</v>
      </c>
      <c r="G3294" s="3" t="str">
        <f t="shared" si="255"/>
        <v>山东二干|济青烟威光缆:淄博潘庄-淄博柳泉路</v>
      </c>
      <c r="H3294" s="3">
        <f>INDEX(光放段!$B$4:$B$237,MATCH(纤芯!G3294,光放段!$C$4:$C$237,0))</f>
        <v>37023103000</v>
      </c>
      <c r="I3294" s="3" t="str">
        <f t="shared" si="256"/>
        <v>济青烟威光缆</v>
      </c>
      <c r="J3294" s="3" t="str">
        <f>INDEX(子缆名称!$B$4:$B$29,纤芯!M3294)</f>
        <v>C缆</v>
      </c>
      <c r="K3294" s="3">
        <v>27</v>
      </c>
      <c r="L3294" s="3">
        <f t="shared" si="257"/>
        <v>3</v>
      </c>
      <c r="M3294" s="3">
        <f t="shared" si="258"/>
        <v>3</v>
      </c>
      <c r="N3294" s="3" t="s">
        <v>79</v>
      </c>
      <c r="O3294" s="3">
        <f>COUNTIF([1]局站!$D$4:$D$172,"="&amp;N3294)</f>
        <v>1</v>
      </c>
      <c r="P3294" s="3">
        <v>0</v>
      </c>
      <c r="Q3294" s="3">
        <v>0</v>
      </c>
      <c r="R3294" s="3">
        <v>0</v>
      </c>
      <c r="S3294" s="3" t="s">
        <v>64</v>
      </c>
      <c r="T3294" s="3">
        <f>COUNTIF([1]局站!$D$4:$D$172,"="&amp;S3294)</f>
        <v>1</v>
      </c>
      <c r="U3294" s="3">
        <v>0</v>
      </c>
      <c r="V3294" s="3">
        <v>0</v>
      </c>
      <c r="W3294" s="3">
        <v>0</v>
      </c>
      <c r="X3294" s="3" t="s">
        <v>1214</v>
      </c>
      <c r="Y3294" s="3" t="s">
        <v>850</v>
      </c>
      <c r="Z3294" s="3" t="str">
        <f>INDEX(业务类型!$C$4:$C$8,MATCH(纤芯!Y3294,业务类型!$B$4:$B$8,0))</f>
        <v>ONE</v>
      </c>
      <c r="AA3294" s="3" t="s">
        <v>1021</v>
      </c>
    </row>
    <row r="3295" spans="1:27" ht="16.5" x14ac:dyDescent="0.2">
      <c r="A3295" s="3">
        <v>3292</v>
      </c>
      <c r="B3295" s="3">
        <f t="shared" si="259"/>
        <v>37023103028</v>
      </c>
      <c r="C3295" s="3" t="s">
        <v>1166</v>
      </c>
      <c r="D3295" s="3" t="s">
        <v>223</v>
      </c>
      <c r="E3295" s="3" t="str">
        <f>INDEX(光放段!$G$4:$G$237,MATCH(纤芯!G3295,光放段!$C$4:$C$237,0))</f>
        <v>山东二干|济青烟威光缆:济南四里村-淄博柳泉路</v>
      </c>
      <c r="F3295" s="3">
        <f>INDEX(光放段!$I$4:$I$237,MATCH(纤芯!H3295,光放段!$B$4:$B$237,0))</f>
        <v>37023100000</v>
      </c>
      <c r="G3295" s="3" t="str">
        <f t="shared" si="255"/>
        <v>山东二干|济青烟威光缆:淄博潘庄-淄博柳泉路</v>
      </c>
      <c r="H3295" s="3">
        <f>INDEX(光放段!$B$4:$B$237,MATCH(纤芯!G3295,光放段!$C$4:$C$237,0))</f>
        <v>37023103000</v>
      </c>
      <c r="I3295" s="3" t="str">
        <f t="shared" si="256"/>
        <v>济青烟威光缆</v>
      </c>
      <c r="J3295" s="3" t="str">
        <f>INDEX(子缆名称!$B$4:$B$29,纤芯!M3295)</f>
        <v>C缆</v>
      </c>
      <c r="K3295" s="3">
        <v>28</v>
      </c>
      <c r="L3295" s="3">
        <f t="shared" si="257"/>
        <v>4</v>
      </c>
      <c r="M3295" s="3">
        <f t="shared" si="258"/>
        <v>3</v>
      </c>
      <c r="N3295" s="3" t="s">
        <v>79</v>
      </c>
      <c r="O3295" s="3">
        <f>COUNTIF([1]局站!$D$4:$D$172,"="&amp;N3295)</f>
        <v>1</v>
      </c>
      <c r="P3295" s="3">
        <v>0</v>
      </c>
      <c r="Q3295" s="3">
        <v>0</v>
      </c>
      <c r="R3295" s="3">
        <v>0</v>
      </c>
      <c r="S3295" s="3" t="s">
        <v>64</v>
      </c>
      <c r="T3295" s="3">
        <f>COUNTIF([1]局站!$D$4:$D$172,"="&amp;S3295)</f>
        <v>1</v>
      </c>
      <c r="U3295" s="3">
        <v>0</v>
      </c>
      <c r="V3295" s="3">
        <v>0</v>
      </c>
      <c r="W3295" s="3">
        <v>0</v>
      </c>
      <c r="X3295" s="3" t="s">
        <v>1214</v>
      </c>
      <c r="Y3295" s="3" t="s">
        <v>880</v>
      </c>
      <c r="Z3295" s="3" t="str">
        <f>INDEX(业务类型!$C$4:$C$8,MATCH(纤芯!Y3295,业务类型!$B$4:$B$8,0))</f>
        <v>IDLE</v>
      </c>
      <c r="AA3295" s="3"/>
    </row>
    <row r="3296" spans="1:27" ht="16.5" x14ac:dyDescent="0.2">
      <c r="A3296" s="3">
        <v>3293</v>
      </c>
      <c r="B3296" s="3">
        <f t="shared" si="259"/>
        <v>37023103029</v>
      </c>
      <c r="C3296" s="3" t="s">
        <v>1166</v>
      </c>
      <c r="D3296" s="3" t="s">
        <v>223</v>
      </c>
      <c r="E3296" s="3" t="str">
        <f>INDEX(光放段!$G$4:$G$237,MATCH(纤芯!G3296,光放段!$C$4:$C$237,0))</f>
        <v>山东二干|济青烟威光缆:济南四里村-淄博柳泉路</v>
      </c>
      <c r="F3296" s="3">
        <f>INDEX(光放段!$I$4:$I$237,MATCH(纤芯!H3296,光放段!$B$4:$B$237,0))</f>
        <v>37023100000</v>
      </c>
      <c r="G3296" s="3" t="str">
        <f t="shared" si="255"/>
        <v>山东二干|济青烟威光缆:淄博潘庄-淄博柳泉路</v>
      </c>
      <c r="H3296" s="3">
        <f>INDEX(光放段!$B$4:$B$237,MATCH(纤芯!G3296,光放段!$C$4:$C$237,0))</f>
        <v>37023103000</v>
      </c>
      <c r="I3296" s="3" t="str">
        <f t="shared" si="256"/>
        <v>济青烟威光缆</v>
      </c>
      <c r="J3296" s="3" t="str">
        <f>INDEX(子缆名称!$B$4:$B$29,纤芯!M3296)</f>
        <v>C缆</v>
      </c>
      <c r="K3296" s="3">
        <v>29</v>
      </c>
      <c r="L3296" s="3">
        <f t="shared" si="257"/>
        <v>5</v>
      </c>
      <c r="M3296" s="3">
        <f t="shared" si="258"/>
        <v>3</v>
      </c>
      <c r="N3296" s="3" t="s">
        <v>79</v>
      </c>
      <c r="O3296" s="3">
        <f>COUNTIF([1]局站!$D$4:$D$172,"="&amp;N3296)</f>
        <v>1</v>
      </c>
      <c r="P3296" s="3">
        <v>0</v>
      </c>
      <c r="Q3296" s="3">
        <v>0</v>
      </c>
      <c r="R3296" s="3">
        <v>0</v>
      </c>
      <c r="S3296" s="3" t="s">
        <v>64</v>
      </c>
      <c r="T3296" s="3">
        <f>COUNTIF([1]局站!$D$4:$D$172,"="&amp;S3296)</f>
        <v>1</v>
      </c>
      <c r="U3296" s="3">
        <v>0</v>
      </c>
      <c r="V3296" s="3">
        <v>0</v>
      </c>
      <c r="W3296" s="3">
        <v>0</v>
      </c>
      <c r="X3296" s="3" t="s">
        <v>1214</v>
      </c>
      <c r="Y3296" s="3" t="s">
        <v>880</v>
      </c>
      <c r="Z3296" s="3" t="str">
        <f>INDEX(业务类型!$C$4:$C$8,MATCH(纤芯!Y3296,业务类型!$B$4:$B$8,0))</f>
        <v>IDLE</v>
      </c>
      <c r="AA3296" s="3"/>
    </row>
    <row r="3297" spans="1:27" ht="16.5" x14ac:dyDescent="0.2">
      <c r="A3297" s="3">
        <v>3294</v>
      </c>
      <c r="B3297" s="3">
        <f t="shared" si="259"/>
        <v>37023103030</v>
      </c>
      <c r="C3297" s="3" t="s">
        <v>1166</v>
      </c>
      <c r="D3297" s="3" t="s">
        <v>223</v>
      </c>
      <c r="E3297" s="3" t="str">
        <f>INDEX(光放段!$G$4:$G$237,MATCH(纤芯!G3297,光放段!$C$4:$C$237,0))</f>
        <v>山东二干|济青烟威光缆:济南四里村-淄博柳泉路</v>
      </c>
      <c r="F3297" s="3">
        <f>INDEX(光放段!$I$4:$I$237,MATCH(纤芯!H3297,光放段!$B$4:$B$237,0))</f>
        <v>37023100000</v>
      </c>
      <c r="G3297" s="3" t="str">
        <f t="shared" si="255"/>
        <v>山东二干|济青烟威光缆:淄博潘庄-淄博柳泉路</v>
      </c>
      <c r="H3297" s="3">
        <f>INDEX(光放段!$B$4:$B$237,MATCH(纤芯!G3297,光放段!$C$4:$C$237,0))</f>
        <v>37023103000</v>
      </c>
      <c r="I3297" s="3" t="str">
        <f t="shared" si="256"/>
        <v>济青烟威光缆</v>
      </c>
      <c r="J3297" s="3" t="str">
        <f>INDEX(子缆名称!$B$4:$B$29,纤芯!M3297)</f>
        <v>C缆</v>
      </c>
      <c r="K3297" s="3">
        <v>30</v>
      </c>
      <c r="L3297" s="3">
        <f t="shared" si="257"/>
        <v>6</v>
      </c>
      <c r="M3297" s="3">
        <f t="shared" si="258"/>
        <v>3</v>
      </c>
      <c r="N3297" s="3" t="s">
        <v>79</v>
      </c>
      <c r="O3297" s="3">
        <f>COUNTIF([1]局站!$D$4:$D$172,"="&amp;N3297)</f>
        <v>1</v>
      </c>
      <c r="P3297" s="3">
        <v>0</v>
      </c>
      <c r="Q3297" s="3">
        <v>0</v>
      </c>
      <c r="R3297" s="3">
        <v>0</v>
      </c>
      <c r="S3297" s="3" t="s">
        <v>64</v>
      </c>
      <c r="T3297" s="3">
        <f>COUNTIF([1]局站!$D$4:$D$172,"="&amp;S3297)</f>
        <v>1</v>
      </c>
      <c r="U3297" s="3">
        <v>0</v>
      </c>
      <c r="V3297" s="3">
        <v>0</v>
      </c>
      <c r="W3297" s="3">
        <v>0</v>
      </c>
      <c r="X3297" s="3" t="s">
        <v>1214</v>
      </c>
      <c r="Y3297" s="3" t="s">
        <v>880</v>
      </c>
      <c r="Z3297" s="3" t="str">
        <f>INDEX(业务类型!$C$4:$C$8,MATCH(纤芯!Y3297,业务类型!$B$4:$B$8,0))</f>
        <v>IDLE</v>
      </c>
      <c r="AA3297" s="3"/>
    </row>
    <row r="3298" spans="1:27" ht="16.5" x14ac:dyDescent="0.2">
      <c r="A3298" s="3">
        <v>3295</v>
      </c>
      <c r="B3298" s="3">
        <f t="shared" si="259"/>
        <v>37023103031</v>
      </c>
      <c r="C3298" s="3" t="s">
        <v>1166</v>
      </c>
      <c r="D3298" s="3" t="s">
        <v>223</v>
      </c>
      <c r="E3298" s="3" t="str">
        <f>INDEX(光放段!$G$4:$G$237,MATCH(纤芯!G3298,光放段!$C$4:$C$237,0))</f>
        <v>山东二干|济青烟威光缆:济南四里村-淄博柳泉路</v>
      </c>
      <c r="F3298" s="3">
        <f>INDEX(光放段!$I$4:$I$237,MATCH(纤芯!H3298,光放段!$B$4:$B$237,0))</f>
        <v>37023100000</v>
      </c>
      <c r="G3298" s="3" t="str">
        <f t="shared" si="255"/>
        <v>山东二干|济青烟威光缆:淄博潘庄-淄博柳泉路</v>
      </c>
      <c r="H3298" s="3">
        <f>INDEX(光放段!$B$4:$B$237,MATCH(纤芯!G3298,光放段!$C$4:$C$237,0))</f>
        <v>37023103000</v>
      </c>
      <c r="I3298" s="3" t="str">
        <f t="shared" si="256"/>
        <v>济青烟威光缆</v>
      </c>
      <c r="J3298" s="3" t="str">
        <f>INDEX(子缆名称!$B$4:$B$29,纤芯!M3298)</f>
        <v>C缆</v>
      </c>
      <c r="K3298" s="3">
        <v>31</v>
      </c>
      <c r="L3298" s="3">
        <f t="shared" si="257"/>
        <v>7</v>
      </c>
      <c r="M3298" s="3">
        <f t="shared" si="258"/>
        <v>3</v>
      </c>
      <c r="N3298" s="3" t="s">
        <v>79</v>
      </c>
      <c r="O3298" s="3">
        <f>COUNTIF([1]局站!$D$4:$D$172,"="&amp;N3298)</f>
        <v>1</v>
      </c>
      <c r="P3298" s="3">
        <v>0</v>
      </c>
      <c r="Q3298" s="3">
        <v>0</v>
      </c>
      <c r="R3298" s="3">
        <v>0</v>
      </c>
      <c r="S3298" s="3" t="s">
        <v>64</v>
      </c>
      <c r="T3298" s="3">
        <f>COUNTIF([1]局站!$D$4:$D$172,"="&amp;S3298)</f>
        <v>1</v>
      </c>
      <c r="U3298" s="3">
        <v>0</v>
      </c>
      <c r="V3298" s="3">
        <v>0</v>
      </c>
      <c r="W3298" s="3">
        <v>0</v>
      </c>
      <c r="X3298" s="3" t="s">
        <v>1214</v>
      </c>
      <c r="Y3298" s="3" t="s">
        <v>880</v>
      </c>
      <c r="Z3298" s="3" t="str">
        <f>INDEX(业务类型!$C$4:$C$8,MATCH(纤芯!Y3298,业务类型!$B$4:$B$8,0))</f>
        <v>IDLE</v>
      </c>
      <c r="AA3298" s="3"/>
    </row>
    <row r="3299" spans="1:27" ht="16.5" x14ac:dyDescent="0.2">
      <c r="A3299" s="3">
        <v>3296</v>
      </c>
      <c r="B3299" s="3">
        <f t="shared" si="259"/>
        <v>37023103032</v>
      </c>
      <c r="C3299" s="3" t="s">
        <v>1166</v>
      </c>
      <c r="D3299" s="3" t="s">
        <v>223</v>
      </c>
      <c r="E3299" s="3" t="str">
        <f>INDEX(光放段!$G$4:$G$237,MATCH(纤芯!G3299,光放段!$C$4:$C$237,0))</f>
        <v>山东二干|济青烟威光缆:济南四里村-淄博柳泉路</v>
      </c>
      <c r="F3299" s="3">
        <f>INDEX(光放段!$I$4:$I$237,MATCH(纤芯!H3299,光放段!$B$4:$B$237,0))</f>
        <v>37023100000</v>
      </c>
      <c r="G3299" s="3" t="str">
        <f t="shared" si="255"/>
        <v>山东二干|济青烟威光缆:淄博潘庄-淄博柳泉路</v>
      </c>
      <c r="H3299" s="3">
        <f>INDEX(光放段!$B$4:$B$237,MATCH(纤芯!G3299,光放段!$C$4:$C$237,0))</f>
        <v>37023103000</v>
      </c>
      <c r="I3299" s="3" t="str">
        <f t="shared" si="256"/>
        <v>济青烟威光缆</v>
      </c>
      <c r="J3299" s="3" t="str">
        <f>INDEX(子缆名称!$B$4:$B$29,纤芯!M3299)</f>
        <v>C缆</v>
      </c>
      <c r="K3299" s="3">
        <v>32</v>
      </c>
      <c r="L3299" s="3">
        <f t="shared" si="257"/>
        <v>8</v>
      </c>
      <c r="M3299" s="3">
        <f t="shared" si="258"/>
        <v>3</v>
      </c>
      <c r="N3299" s="3" t="s">
        <v>79</v>
      </c>
      <c r="O3299" s="3">
        <f>COUNTIF([1]局站!$D$4:$D$172,"="&amp;N3299)</f>
        <v>1</v>
      </c>
      <c r="P3299" s="3">
        <v>0</v>
      </c>
      <c r="Q3299" s="3">
        <v>0</v>
      </c>
      <c r="R3299" s="3">
        <v>0</v>
      </c>
      <c r="S3299" s="3" t="s">
        <v>64</v>
      </c>
      <c r="T3299" s="3">
        <f>COUNTIF([1]局站!$D$4:$D$172,"="&amp;S3299)</f>
        <v>1</v>
      </c>
      <c r="U3299" s="3">
        <v>0</v>
      </c>
      <c r="V3299" s="3">
        <v>0</v>
      </c>
      <c r="W3299" s="3">
        <v>0</v>
      </c>
      <c r="X3299" s="3" t="s">
        <v>1214</v>
      </c>
      <c r="Y3299" s="3" t="s">
        <v>880</v>
      </c>
      <c r="Z3299" s="3" t="str">
        <f>INDEX(业务类型!$C$4:$C$8,MATCH(纤芯!Y3299,业务类型!$B$4:$B$8,0))</f>
        <v>IDLE</v>
      </c>
      <c r="AA3299" s="3"/>
    </row>
    <row r="3300" spans="1:27" ht="16.5" x14ac:dyDescent="0.2">
      <c r="A3300" s="3">
        <v>3297</v>
      </c>
      <c r="B3300" s="3">
        <f t="shared" si="259"/>
        <v>37023103033</v>
      </c>
      <c r="C3300" s="3" t="s">
        <v>1166</v>
      </c>
      <c r="D3300" s="3" t="s">
        <v>223</v>
      </c>
      <c r="E3300" s="3" t="str">
        <f>INDEX(光放段!$G$4:$G$237,MATCH(纤芯!G3300,光放段!$C$4:$C$237,0))</f>
        <v>山东二干|济青烟威光缆:济南四里村-淄博柳泉路</v>
      </c>
      <c r="F3300" s="3">
        <f>INDEX(光放段!$I$4:$I$237,MATCH(纤芯!H3300,光放段!$B$4:$B$237,0))</f>
        <v>37023100000</v>
      </c>
      <c r="G3300" s="3" t="str">
        <f t="shared" si="255"/>
        <v>山东二干|济青烟威光缆:淄博潘庄-淄博柳泉路</v>
      </c>
      <c r="H3300" s="3">
        <f>INDEX(光放段!$B$4:$B$237,MATCH(纤芯!G3300,光放段!$C$4:$C$237,0))</f>
        <v>37023103000</v>
      </c>
      <c r="I3300" s="3" t="str">
        <f t="shared" si="256"/>
        <v>济青烟威光缆</v>
      </c>
      <c r="J3300" s="3" t="str">
        <f>INDEX(子缆名称!$B$4:$B$29,纤芯!M3300)</f>
        <v>C缆</v>
      </c>
      <c r="K3300" s="3">
        <v>33</v>
      </c>
      <c r="L3300" s="3">
        <f t="shared" si="257"/>
        <v>9</v>
      </c>
      <c r="M3300" s="3">
        <f t="shared" si="258"/>
        <v>3</v>
      </c>
      <c r="N3300" s="3" t="s">
        <v>79</v>
      </c>
      <c r="O3300" s="3">
        <f>COUNTIF([1]局站!$D$4:$D$172,"="&amp;N3300)</f>
        <v>1</v>
      </c>
      <c r="P3300" s="3">
        <v>0</v>
      </c>
      <c r="Q3300" s="3">
        <v>0</v>
      </c>
      <c r="R3300" s="3">
        <v>0</v>
      </c>
      <c r="S3300" s="3" t="s">
        <v>64</v>
      </c>
      <c r="T3300" s="3">
        <f>COUNTIF([1]局站!$D$4:$D$172,"="&amp;S3300)</f>
        <v>1</v>
      </c>
      <c r="U3300" s="3">
        <v>0</v>
      </c>
      <c r="V3300" s="3">
        <v>0</v>
      </c>
      <c r="W3300" s="3">
        <v>0</v>
      </c>
      <c r="X3300" s="3" t="s">
        <v>1214</v>
      </c>
      <c r="Y3300" s="3" t="s">
        <v>880</v>
      </c>
      <c r="Z3300" s="3" t="str">
        <f>INDEX(业务类型!$C$4:$C$8,MATCH(纤芯!Y3300,业务类型!$B$4:$B$8,0))</f>
        <v>IDLE</v>
      </c>
      <c r="AA3300" s="3"/>
    </row>
    <row r="3301" spans="1:27" ht="16.5" x14ac:dyDescent="0.2">
      <c r="A3301" s="3">
        <v>3298</v>
      </c>
      <c r="B3301" s="3">
        <f t="shared" si="259"/>
        <v>37023103034</v>
      </c>
      <c r="C3301" s="3" t="s">
        <v>1166</v>
      </c>
      <c r="D3301" s="3" t="s">
        <v>223</v>
      </c>
      <c r="E3301" s="3" t="str">
        <f>INDEX(光放段!$G$4:$G$237,MATCH(纤芯!G3301,光放段!$C$4:$C$237,0))</f>
        <v>山东二干|济青烟威光缆:济南四里村-淄博柳泉路</v>
      </c>
      <c r="F3301" s="3">
        <f>INDEX(光放段!$I$4:$I$237,MATCH(纤芯!H3301,光放段!$B$4:$B$237,0))</f>
        <v>37023100000</v>
      </c>
      <c r="G3301" s="3" t="str">
        <f t="shared" si="255"/>
        <v>山东二干|济青烟威光缆:淄博潘庄-淄博柳泉路</v>
      </c>
      <c r="H3301" s="3">
        <f>INDEX(光放段!$B$4:$B$237,MATCH(纤芯!G3301,光放段!$C$4:$C$237,0))</f>
        <v>37023103000</v>
      </c>
      <c r="I3301" s="3" t="str">
        <f t="shared" si="256"/>
        <v>济青烟威光缆</v>
      </c>
      <c r="J3301" s="3" t="str">
        <f>INDEX(子缆名称!$B$4:$B$29,纤芯!M3301)</f>
        <v>C缆</v>
      </c>
      <c r="K3301" s="3">
        <v>34</v>
      </c>
      <c r="L3301" s="3">
        <f t="shared" si="257"/>
        <v>10</v>
      </c>
      <c r="M3301" s="3">
        <f t="shared" si="258"/>
        <v>3</v>
      </c>
      <c r="N3301" s="3" t="s">
        <v>79</v>
      </c>
      <c r="O3301" s="3">
        <f>COUNTIF([1]局站!$D$4:$D$172,"="&amp;N3301)</f>
        <v>1</v>
      </c>
      <c r="P3301" s="3">
        <v>0</v>
      </c>
      <c r="Q3301" s="3">
        <v>0</v>
      </c>
      <c r="R3301" s="3">
        <v>0</v>
      </c>
      <c r="S3301" s="3" t="s">
        <v>64</v>
      </c>
      <c r="T3301" s="3">
        <f>COUNTIF([1]局站!$D$4:$D$172,"="&amp;S3301)</f>
        <v>1</v>
      </c>
      <c r="U3301" s="3">
        <v>0</v>
      </c>
      <c r="V3301" s="3">
        <v>0</v>
      </c>
      <c r="W3301" s="3">
        <v>0</v>
      </c>
      <c r="X3301" s="3" t="s">
        <v>1214</v>
      </c>
      <c r="Y3301" s="3" t="s">
        <v>880</v>
      </c>
      <c r="Z3301" s="3" t="str">
        <f>INDEX(业务类型!$C$4:$C$8,MATCH(纤芯!Y3301,业务类型!$B$4:$B$8,0))</f>
        <v>IDLE</v>
      </c>
      <c r="AA3301" s="3"/>
    </row>
    <row r="3302" spans="1:27" ht="16.5" x14ac:dyDescent="0.2">
      <c r="A3302" s="3">
        <v>3299</v>
      </c>
      <c r="B3302" s="3">
        <f t="shared" si="259"/>
        <v>37023103035</v>
      </c>
      <c r="C3302" s="3" t="s">
        <v>1166</v>
      </c>
      <c r="D3302" s="3" t="s">
        <v>223</v>
      </c>
      <c r="E3302" s="3" t="str">
        <f>INDEX(光放段!$G$4:$G$237,MATCH(纤芯!G3302,光放段!$C$4:$C$237,0))</f>
        <v>山东二干|济青烟威光缆:济南四里村-淄博柳泉路</v>
      </c>
      <c r="F3302" s="3">
        <f>INDEX(光放段!$I$4:$I$237,MATCH(纤芯!H3302,光放段!$B$4:$B$237,0))</f>
        <v>37023100000</v>
      </c>
      <c r="G3302" s="3" t="str">
        <f t="shared" si="255"/>
        <v>山东二干|济青烟威光缆:淄博潘庄-淄博柳泉路</v>
      </c>
      <c r="H3302" s="3">
        <f>INDEX(光放段!$B$4:$B$237,MATCH(纤芯!G3302,光放段!$C$4:$C$237,0))</f>
        <v>37023103000</v>
      </c>
      <c r="I3302" s="3" t="str">
        <f t="shared" si="256"/>
        <v>济青烟威光缆</v>
      </c>
      <c r="J3302" s="3" t="str">
        <f>INDEX(子缆名称!$B$4:$B$29,纤芯!M3302)</f>
        <v>C缆</v>
      </c>
      <c r="K3302" s="3">
        <v>35</v>
      </c>
      <c r="L3302" s="3">
        <f t="shared" si="257"/>
        <v>11</v>
      </c>
      <c r="M3302" s="3">
        <f t="shared" si="258"/>
        <v>3</v>
      </c>
      <c r="N3302" s="3" t="s">
        <v>79</v>
      </c>
      <c r="O3302" s="3">
        <f>COUNTIF([1]局站!$D$4:$D$172,"="&amp;N3302)</f>
        <v>1</v>
      </c>
      <c r="P3302" s="3">
        <v>0</v>
      </c>
      <c r="Q3302" s="3">
        <v>0</v>
      </c>
      <c r="R3302" s="3">
        <v>0</v>
      </c>
      <c r="S3302" s="3" t="s">
        <v>64</v>
      </c>
      <c r="T3302" s="3">
        <f>COUNTIF([1]局站!$D$4:$D$172,"="&amp;S3302)</f>
        <v>1</v>
      </c>
      <c r="U3302" s="3">
        <v>0</v>
      </c>
      <c r="V3302" s="3">
        <v>0</v>
      </c>
      <c r="W3302" s="3">
        <v>0</v>
      </c>
      <c r="X3302" s="3" t="s">
        <v>1214</v>
      </c>
      <c r="Y3302" s="3" t="s">
        <v>880</v>
      </c>
      <c r="Z3302" s="3" t="str">
        <f>INDEX(业务类型!$C$4:$C$8,MATCH(纤芯!Y3302,业务类型!$B$4:$B$8,0))</f>
        <v>IDLE</v>
      </c>
      <c r="AA3302" s="3"/>
    </row>
    <row r="3303" spans="1:27" ht="16.5" x14ac:dyDescent="0.2">
      <c r="A3303" s="3">
        <v>3300</v>
      </c>
      <c r="B3303" s="3">
        <f t="shared" si="259"/>
        <v>37023103036</v>
      </c>
      <c r="C3303" s="3" t="s">
        <v>1166</v>
      </c>
      <c r="D3303" s="3" t="s">
        <v>223</v>
      </c>
      <c r="E3303" s="3" t="str">
        <f>INDEX(光放段!$G$4:$G$237,MATCH(纤芯!G3303,光放段!$C$4:$C$237,0))</f>
        <v>山东二干|济青烟威光缆:济南四里村-淄博柳泉路</v>
      </c>
      <c r="F3303" s="3">
        <f>INDEX(光放段!$I$4:$I$237,MATCH(纤芯!H3303,光放段!$B$4:$B$237,0))</f>
        <v>37023100000</v>
      </c>
      <c r="G3303" s="3" t="str">
        <f t="shared" si="255"/>
        <v>山东二干|济青烟威光缆:淄博潘庄-淄博柳泉路</v>
      </c>
      <c r="H3303" s="3">
        <f>INDEX(光放段!$B$4:$B$237,MATCH(纤芯!G3303,光放段!$C$4:$C$237,0))</f>
        <v>37023103000</v>
      </c>
      <c r="I3303" s="3" t="str">
        <f t="shared" si="256"/>
        <v>济青烟威光缆</v>
      </c>
      <c r="J3303" s="3" t="str">
        <f>INDEX(子缆名称!$B$4:$B$29,纤芯!M3303)</f>
        <v>C缆</v>
      </c>
      <c r="K3303" s="3">
        <v>36</v>
      </c>
      <c r="L3303" s="3">
        <f t="shared" si="257"/>
        <v>12</v>
      </c>
      <c r="M3303" s="3">
        <f t="shared" si="258"/>
        <v>3</v>
      </c>
      <c r="N3303" s="3" t="s">
        <v>79</v>
      </c>
      <c r="O3303" s="3">
        <f>COUNTIF([1]局站!$D$4:$D$172,"="&amp;N3303)</f>
        <v>1</v>
      </c>
      <c r="P3303" s="3">
        <v>0</v>
      </c>
      <c r="Q3303" s="3">
        <v>0</v>
      </c>
      <c r="R3303" s="3">
        <v>0</v>
      </c>
      <c r="S3303" s="3" t="s">
        <v>64</v>
      </c>
      <c r="T3303" s="3">
        <f>COUNTIF([1]局站!$D$4:$D$172,"="&amp;S3303)</f>
        <v>1</v>
      </c>
      <c r="U3303" s="3">
        <v>0</v>
      </c>
      <c r="V3303" s="3">
        <v>0</v>
      </c>
      <c r="W3303" s="3">
        <v>0</v>
      </c>
      <c r="X3303" s="3" t="s">
        <v>1214</v>
      </c>
      <c r="Y3303" s="3" t="s">
        <v>880</v>
      </c>
      <c r="Z3303" s="3" t="str">
        <f>INDEX(业务类型!$C$4:$C$8,MATCH(纤芯!Y3303,业务类型!$B$4:$B$8,0))</f>
        <v>IDLE</v>
      </c>
      <c r="AA3303" s="3"/>
    </row>
    <row r="3304" spans="1:27" ht="16.5" x14ac:dyDescent="0.2">
      <c r="A3304" s="3">
        <v>3301</v>
      </c>
      <c r="B3304" s="3">
        <f t="shared" si="259"/>
        <v>37023103037</v>
      </c>
      <c r="C3304" s="3" t="s">
        <v>1166</v>
      </c>
      <c r="D3304" s="3" t="s">
        <v>223</v>
      </c>
      <c r="E3304" s="3" t="str">
        <f>INDEX(光放段!$G$4:$G$237,MATCH(纤芯!G3304,光放段!$C$4:$C$237,0))</f>
        <v>山东二干|济青烟威光缆:济南四里村-淄博柳泉路</v>
      </c>
      <c r="F3304" s="3">
        <f>INDEX(光放段!$I$4:$I$237,MATCH(纤芯!H3304,光放段!$B$4:$B$237,0))</f>
        <v>37023100000</v>
      </c>
      <c r="G3304" s="3" t="str">
        <f t="shared" si="255"/>
        <v>山东二干|济青烟威光缆:淄博潘庄-淄博柳泉路</v>
      </c>
      <c r="H3304" s="3">
        <f>INDEX(光放段!$B$4:$B$237,MATCH(纤芯!G3304,光放段!$C$4:$C$237,0))</f>
        <v>37023103000</v>
      </c>
      <c r="I3304" s="3" t="str">
        <f t="shared" si="256"/>
        <v>济青烟威光缆</v>
      </c>
      <c r="J3304" s="3" t="str">
        <f>INDEX(子缆名称!$B$4:$B$29,纤芯!M3304)</f>
        <v>D缆</v>
      </c>
      <c r="K3304" s="3">
        <v>37</v>
      </c>
      <c r="L3304" s="3">
        <f t="shared" si="257"/>
        <v>1</v>
      </c>
      <c r="M3304" s="3">
        <f t="shared" si="258"/>
        <v>4</v>
      </c>
      <c r="N3304" s="3" t="s">
        <v>79</v>
      </c>
      <c r="O3304" s="3">
        <f>COUNTIF([1]局站!$D$4:$D$172,"="&amp;N3304)</f>
        <v>1</v>
      </c>
      <c r="P3304" s="3">
        <v>0</v>
      </c>
      <c r="Q3304" s="3">
        <v>0</v>
      </c>
      <c r="R3304" s="3">
        <v>0</v>
      </c>
      <c r="S3304" s="3" t="s">
        <v>64</v>
      </c>
      <c r="T3304" s="3">
        <f>COUNTIF([1]局站!$D$4:$D$172,"="&amp;S3304)</f>
        <v>1</v>
      </c>
      <c r="U3304" s="3">
        <v>0</v>
      </c>
      <c r="V3304" s="3">
        <v>0</v>
      </c>
      <c r="W3304" s="3">
        <v>0</v>
      </c>
      <c r="X3304" s="3" t="s">
        <v>1214</v>
      </c>
      <c r="Y3304" s="3" t="s">
        <v>880</v>
      </c>
      <c r="Z3304" s="3" t="str">
        <f>INDEX(业务类型!$C$4:$C$8,MATCH(纤芯!Y3304,业务类型!$B$4:$B$8,0))</f>
        <v>IDLE</v>
      </c>
      <c r="AA3304" s="3"/>
    </row>
    <row r="3305" spans="1:27" ht="16.5" x14ac:dyDescent="0.2">
      <c r="A3305" s="3">
        <v>3302</v>
      </c>
      <c r="B3305" s="3">
        <f t="shared" si="259"/>
        <v>37023103038</v>
      </c>
      <c r="C3305" s="3" t="s">
        <v>1166</v>
      </c>
      <c r="D3305" s="3" t="s">
        <v>223</v>
      </c>
      <c r="E3305" s="3" t="str">
        <f>INDEX(光放段!$G$4:$G$237,MATCH(纤芯!G3305,光放段!$C$4:$C$237,0))</f>
        <v>山东二干|济青烟威光缆:济南四里村-淄博柳泉路</v>
      </c>
      <c r="F3305" s="3">
        <f>INDEX(光放段!$I$4:$I$237,MATCH(纤芯!H3305,光放段!$B$4:$B$237,0))</f>
        <v>37023100000</v>
      </c>
      <c r="G3305" s="3" t="str">
        <f t="shared" si="255"/>
        <v>山东二干|济青烟威光缆:淄博潘庄-淄博柳泉路</v>
      </c>
      <c r="H3305" s="3">
        <f>INDEX(光放段!$B$4:$B$237,MATCH(纤芯!G3305,光放段!$C$4:$C$237,0))</f>
        <v>37023103000</v>
      </c>
      <c r="I3305" s="3" t="str">
        <f t="shared" si="256"/>
        <v>济青烟威光缆</v>
      </c>
      <c r="J3305" s="3" t="str">
        <f>INDEX(子缆名称!$B$4:$B$29,纤芯!M3305)</f>
        <v>D缆</v>
      </c>
      <c r="K3305" s="3">
        <v>38</v>
      </c>
      <c r="L3305" s="3">
        <f t="shared" si="257"/>
        <v>2</v>
      </c>
      <c r="M3305" s="3">
        <f t="shared" si="258"/>
        <v>4</v>
      </c>
      <c r="N3305" s="3" t="s">
        <v>79</v>
      </c>
      <c r="O3305" s="3">
        <f>COUNTIF([1]局站!$D$4:$D$172,"="&amp;N3305)</f>
        <v>1</v>
      </c>
      <c r="P3305" s="3">
        <v>0</v>
      </c>
      <c r="Q3305" s="3">
        <v>0</v>
      </c>
      <c r="R3305" s="3">
        <v>0</v>
      </c>
      <c r="S3305" s="3" t="s">
        <v>64</v>
      </c>
      <c r="T3305" s="3">
        <f>COUNTIF([1]局站!$D$4:$D$172,"="&amp;S3305)</f>
        <v>1</v>
      </c>
      <c r="U3305" s="3">
        <v>0</v>
      </c>
      <c r="V3305" s="3">
        <v>0</v>
      </c>
      <c r="W3305" s="3">
        <v>0</v>
      </c>
      <c r="X3305" s="3" t="s">
        <v>1214</v>
      </c>
      <c r="Y3305" s="3" t="s">
        <v>880</v>
      </c>
      <c r="Z3305" s="3" t="str">
        <f>INDEX(业务类型!$C$4:$C$8,MATCH(纤芯!Y3305,业务类型!$B$4:$B$8,0))</f>
        <v>IDLE</v>
      </c>
      <c r="AA3305" s="3"/>
    </row>
    <row r="3306" spans="1:27" ht="16.5" x14ac:dyDescent="0.2">
      <c r="A3306" s="3">
        <v>3303</v>
      </c>
      <c r="B3306" s="3">
        <f t="shared" si="259"/>
        <v>37023103039</v>
      </c>
      <c r="C3306" s="3" t="s">
        <v>1166</v>
      </c>
      <c r="D3306" s="3" t="s">
        <v>223</v>
      </c>
      <c r="E3306" s="3" t="str">
        <f>INDEX(光放段!$G$4:$G$237,MATCH(纤芯!G3306,光放段!$C$4:$C$237,0))</f>
        <v>山东二干|济青烟威光缆:济南四里村-淄博柳泉路</v>
      </c>
      <c r="F3306" s="3">
        <f>INDEX(光放段!$I$4:$I$237,MATCH(纤芯!H3306,光放段!$B$4:$B$237,0))</f>
        <v>37023100000</v>
      </c>
      <c r="G3306" s="3" t="str">
        <f t="shared" si="255"/>
        <v>山东二干|济青烟威光缆:淄博潘庄-淄博柳泉路</v>
      </c>
      <c r="H3306" s="3">
        <f>INDEX(光放段!$B$4:$B$237,MATCH(纤芯!G3306,光放段!$C$4:$C$237,0))</f>
        <v>37023103000</v>
      </c>
      <c r="I3306" s="3" t="str">
        <f t="shared" si="256"/>
        <v>济青烟威光缆</v>
      </c>
      <c r="J3306" s="3" t="str">
        <f>INDEX(子缆名称!$B$4:$B$29,纤芯!M3306)</f>
        <v>D缆</v>
      </c>
      <c r="K3306" s="3">
        <v>39</v>
      </c>
      <c r="L3306" s="3">
        <f t="shared" si="257"/>
        <v>3</v>
      </c>
      <c r="M3306" s="3">
        <f t="shared" si="258"/>
        <v>4</v>
      </c>
      <c r="N3306" s="3" t="s">
        <v>79</v>
      </c>
      <c r="O3306" s="3">
        <f>COUNTIF([1]局站!$D$4:$D$172,"="&amp;N3306)</f>
        <v>1</v>
      </c>
      <c r="P3306" s="3">
        <v>0</v>
      </c>
      <c r="Q3306" s="3">
        <v>0</v>
      </c>
      <c r="R3306" s="3">
        <v>0</v>
      </c>
      <c r="S3306" s="3" t="s">
        <v>64</v>
      </c>
      <c r="T3306" s="3">
        <f>COUNTIF([1]局站!$D$4:$D$172,"="&amp;S3306)</f>
        <v>1</v>
      </c>
      <c r="U3306" s="3">
        <v>0</v>
      </c>
      <c r="V3306" s="3">
        <v>0</v>
      </c>
      <c r="W3306" s="3">
        <v>0</v>
      </c>
      <c r="X3306" s="3" t="s">
        <v>1214</v>
      </c>
      <c r="Y3306" s="3" t="s">
        <v>880</v>
      </c>
      <c r="Z3306" s="3" t="str">
        <f>INDEX(业务类型!$C$4:$C$8,MATCH(纤芯!Y3306,业务类型!$B$4:$B$8,0))</f>
        <v>IDLE</v>
      </c>
      <c r="AA3306" s="3"/>
    </row>
    <row r="3307" spans="1:27" ht="16.5" x14ac:dyDescent="0.2">
      <c r="A3307" s="3">
        <v>3304</v>
      </c>
      <c r="B3307" s="3">
        <f t="shared" si="259"/>
        <v>37023103040</v>
      </c>
      <c r="C3307" s="3" t="s">
        <v>1166</v>
      </c>
      <c r="D3307" s="3" t="s">
        <v>223</v>
      </c>
      <c r="E3307" s="3" t="str">
        <f>INDEX(光放段!$G$4:$G$237,MATCH(纤芯!G3307,光放段!$C$4:$C$237,0))</f>
        <v>山东二干|济青烟威光缆:济南四里村-淄博柳泉路</v>
      </c>
      <c r="F3307" s="3">
        <f>INDEX(光放段!$I$4:$I$237,MATCH(纤芯!H3307,光放段!$B$4:$B$237,0))</f>
        <v>37023100000</v>
      </c>
      <c r="G3307" s="3" t="str">
        <f t="shared" si="255"/>
        <v>山东二干|济青烟威光缆:淄博潘庄-淄博柳泉路</v>
      </c>
      <c r="H3307" s="3">
        <f>INDEX(光放段!$B$4:$B$237,MATCH(纤芯!G3307,光放段!$C$4:$C$237,0))</f>
        <v>37023103000</v>
      </c>
      <c r="I3307" s="3" t="str">
        <f t="shared" si="256"/>
        <v>济青烟威光缆</v>
      </c>
      <c r="J3307" s="3" t="str">
        <f>INDEX(子缆名称!$B$4:$B$29,纤芯!M3307)</f>
        <v>D缆</v>
      </c>
      <c r="K3307" s="3">
        <v>40</v>
      </c>
      <c r="L3307" s="3">
        <f t="shared" si="257"/>
        <v>4</v>
      </c>
      <c r="M3307" s="3">
        <f t="shared" si="258"/>
        <v>4</v>
      </c>
      <c r="N3307" s="3" t="s">
        <v>79</v>
      </c>
      <c r="O3307" s="3">
        <f>COUNTIF([1]局站!$D$4:$D$172,"="&amp;N3307)</f>
        <v>1</v>
      </c>
      <c r="P3307" s="3">
        <v>0</v>
      </c>
      <c r="Q3307" s="3">
        <v>0</v>
      </c>
      <c r="R3307" s="3">
        <v>0</v>
      </c>
      <c r="S3307" s="3" t="s">
        <v>64</v>
      </c>
      <c r="T3307" s="3">
        <f>COUNTIF([1]局站!$D$4:$D$172,"="&amp;S3307)</f>
        <v>1</v>
      </c>
      <c r="U3307" s="3">
        <v>0</v>
      </c>
      <c r="V3307" s="3">
        <v>0</v>
      </c>
      <c r="W3307" s="3">
        <v>0</v>
      </c>
      <c r="X3307" s="3" t="s">
        <v>1214</v>
      </c>
      <c r="Y3307" s="3" t="s">
        <v>880</v>
      </c>
      <c r="Z3307" s="3" t="str">
        <f>INDEX(业务类型!$C$4:$C$8,MATCH(纤芯!Y3307,业务类型!$B$4:$B$8,0))</f>
        <v>IDLE</v>
      </c>
      <c r="AA3307" s="3"/>
    </row>
    <row r="3308" spans="1:27" ht="16.5" x14ac:dyDescent="0.2">
      <c r="A3308" s="3">
        <v>3305</v>
      </c>
      <c r="B3308" s="3">
        <f t="shared" si="259"/>
        <v>37023103041</v>
      </c>
      <c r="C3308" s="3" t="s">
        <v>1166</v>
      </c>
      <c r="D3308" s="3" t="s">
        <v>223</v>
      </c>
      <c r="E3308" s="3" t="str">
        <f>INDEX(光放段!$G$4:$G$237,MATCH(纤芯!G3308,光放段!$C$4:$C$237,0))</f>
        <v>山东二干|济青烟威光缆:济南四里村-淄博柳泉路</v>
      </c>
      <c r="F3308" s="3">
        <f>INDEX(光放段!$I$4:$I$237,MATCH(纤芯!H3308,光放段!$B$4:$B$237,0))</f>
        <v>37023100000</v>
      </c>
      <c r="G3308" s="3" t="str">
        <f t="shared" si="255"/>
        <v>山东二干|济青烟威光缆:淄博潘庄-淄博柳泉路</v>
      </c>
      <c r="H3308" s="3">
        <f>INDEX(光放段!$B$4:$B$237,MATCH(纤芯!G3308,光放段!$C$4:$C$237,0))</f>
        <v>37023103000</v>
      </c>
      <c r="I3308" s="3" t="str">
        <f t="shared" si="256"/>
        <v>济青烟威光缆</v>
      </c>
      <c r="J3308" s="3" t="str">
        <f>INDEX(子缆名称!$B$4:$B$29,纤芯!M3308)</f>
        <v>D缆</v>
      </c>
      <c r="K3308" s="3">
        <v>41</v>
      </c>
      <c r="L3308" s="3">
        <f t="shared" si="257"/>
        <v>5</v>
      </c>
      <c r="M3308" s="3">
        <f t="shared" si="258"/>
        <v>4</v>
      </c>
      <c r="N3308" s="3" t="s">
        <v>79</v>
      </c>
      <c r="O3308" s="3">
        <f>COUNTIF([1]局站!$D$4:$D$172,"="&amp;N3308)</f>
        <v>1</v>
      </c>
      <c r="P3308" s="3">
        <v>0</v>
      </c>
      <c r="Q3308" s="3">
        <v>0</v>
      </c>
      <c r="R3308" s="3">
        <v>0</v>
      </c>
      <c r="S3308" s="3" t="s">
        <v>64</v>
      </c>
      <c r="T3308" s="3">
        <f>COUNTIF([1]局站!$D$4:$D$172,"="&amp;S3308)</f>
        <v>1</v>
      </c>
      <c r="U3308" s="3">
        <v>0</v>
      </c>
      <c r="V3308" s="3">
        <v>0</v>
      </c>
      <c r="W3308" s="3">
        <v>0</v>
      </c>
      <c r="X3308" s="3" t="s">
        <v>1214</v>
      </c>
      <c r="Y3308" s="3" t="s">
        <v>880</v>
      </c>
      <c r="Z3308" s="3" t="str">
        <f>INDEX(业务类型!$C$4:$C$8,MATCH(纤芯!Y3308,业务类型!$B$4:$B$8,0))</f>
        <v>IDLE</v>
      </c>
      <c r="AA3308" s="3"/>
    </row>
    <row r="3309" spans="1:27" ht="16.5" x14ac:dyDescent="0.2">
      <c r="A3309" s="3">
        <v>3306</v>
      </c>
      <c r="B3309" s="3">
        <f t="shared" si="259"/>
        <v>37023103042</v>
      </c>
      <c r="C3309" s="3" t="s">
        <v>1166</v>
      </c>
      <c r="D3309" s="3" t="s">
        <v>223</v>
      </c>
      <c r="E3309" s="3" t="str">
        <f>INDEX(光放段!$G$4:$G$237,MATCH(纤芯!G3309,光放段!$C$4:$C$237,0))</f>
        <v>山东二干|济青烟威光缆:济南四里村-淄博柳泉路</v>
      </c>
      <c r="F3309" s="3">
        <f>INDEX(光放段!$I$4:$I$237,MATCH(纤芯!H3309,光放段!$B$4:$B$237,0))</f>
        <v>37023100000</v>
      </c>
      <c r="G3309" s="3" t="str">
        <f t="shared" si="255"/>
        <v>山东二干|济青烟威光缆:淄博潘庄-淄博柳泉路</v>
      </c>
      <c r="H3309" s="3">
        <f>INDEX(光放段!$B$4:$B$237,MATCH(纤芯!G3309,光放段!$C$4:$C$237,0))</f>
        <v>37023103000</v>
      </c>
      <c r="I3309" s="3" t="str">
        <f t="shared" si="256"/>
        <v>济青烟威光缆</v>
      </c>
      <c r="J3309" s="3" t="str">
        <f>INDEX(子缆名称!$B$4:$B$29,纤芯!M3309)</f>
        <v>D缆</v>
      </c>
      <c r="K3309" s="3">
        <v>42</v>
      </c>
      <c r="L3309" s="3">
        <f t="shared" si="257"/>
        <v>6</v>
      </c>
      <c r="M3309" s="3">
        <f t="shared" si="258"/>
        <v>4</v>
      </c>
      <c r="N3309" s="3" t="s">
        <v>79</v>
      </c>
      <c r="O3309" s="3">
        <f>COUNTIF([1]局站!$D$4:$D$172,"="&amp;N3309)</f>
        <v>1</v>
      </c>
      <c r="P3309" s="3">
        <v>0</v>
      </c>
      <c r="Q3309" s="3">
        <v>0</v>
      </c>
      <c r="R3309" s="3">
        <v>0</v>
      </c>
      <c r="S3309" s="3" t="s">
        <v>64</v>
      </c>
      <c r="T3309" s="3">
        <f>COUNTIF([1]局站!$D$4:$D$172,"="&amp;S3309)</f>
        <v>1</v>
      </c>
      <c r="U3309" s="3">
        <v>0</v>
      </c>
      <c r="V3309" s="3">
        <v>0</v>
      </c>
      <c r="W3309" s="3">
        <v>0</v>
      </c>
      <c r="X3309" s="3" t="s">
        <v>1214</v>
      </c>
      <c r="Y3309" s="3" t="s">
        <v>880</v>
      </c>
      <c r="Z3309" s="3" t="str">
        <f>INDEX(业务类型!$C$4:$C$8,MATCH(纤芯!Y3309,业务类型!$B$4:$B$8,0))</f>
        <v>IDLE</v>
      </c>
      <c r="AA3309" s="3"/>
    </row>
    <row r="3310" spans="1:27" ht="16.5" x14ac:dyDescent="0.2">
      <c r="A3310" s="3">
        <v>3307</v>
      </c>
      <c r="B3310" s="3">
        <f t="shared" si="259"/>
        <v>37023103043</v>
      </c>
      <c r="C3310" s="3" t="s">
        <v>1166</v>
      </c>
      <c r="D3310" s="3" t="s">
        <v>223</v>
      </c>
      <c r="E3310" s="3" t="str">
        <f>INDEX(光放段!$G$4:$G$237,MATCH(纤芯!G3310,光放段!$C$4:$C$237,0))</f>
        <v>山东二干|济青烟威光缆:济南四里村-淄博柳泉路</v>
      </c>
      <c r="F3310" s="3">
        <f>INDEX(光放段!$I$4:$I$237,MATCH(纤芯!H3310,光放段!$B$4:$B$237,0))</f>
        <v>37023100000</v>
      </c>
      <c r="G3310" s="3" t="str">
        <f t="shared" si="255"/>
        <v>山东二干|济青烟威光缆:淄博潘庄-淄博柳泉路</v>
      </c>
      <c r="H3310" s="3">
        <f>INDEX(光放段!$B$4:$B$237,MATCH(纤芯!G3310,光放段!$C$4:$C$237,0))</f>
        <v>37023103000</v>
      </c>
      <c r="I3310" s="3" t="str">
        <f t="shared" si="256"/>
        <v>济青烟威光缆</v>
      </c>
      <c r="J3310" s="3" t="str">
        <f>INDEX(子缆名称!$B$4:$B$29,纤芯!M3310)</f>
        <v>D缆</v>
      </c>
      <c r="K3310" s="3">
        <v>43</v>
      </c>
      <c r="L3310" s="3">
        <f t="shared" si="257"/>
        <v>7</v>
      </c>
      <c r="M3310" s="3">
        <f t="shared" si="258"/>
        <v>4</v>
      </c>
      <c r="N3310" s="3" t="s">
        <v>79</v>
      </c>
      <c r="O3310" s="3">
        <f>COUNTIF([1]局站!$D$4:$D$172,"="&amp;N3310)</f>
        <v>1</v>
      </c>
      <c r="P3310" s="3">
        <v>0</v>
      </c>
      <c r="Q3310" s="3">
        <v>0</v>
      </c>
      <c r="R3310" s="3">
        <v>0</v>
      </c>
      <c r="S3310" s="3" t="s">
        <v>64</v>
      </c>
      <c r="T3310" s="3">
        <f>COUNTIF([1]局站!$D$4:$D$172,"="&amp;S3310)</f>
        <v>1</v>
      </c>
      <c r="U3310" s="3">
        <v>0</v>
      </c>
      <c r="V3310" s="3">
        <v>0</v>
      </c>
      <c r="W3310" s="3">
        <v>0</v>
      </c>
      <c r="X3310" s="3" t="s">
        <v>1214</v>
      </c>
      <c r="Y3310" s="3" t="s">
        <v>880</v>
      </c>
      <c r="Z3310" s="3" t="str">
        <f>INDEX(业务类型!$C$4:$C$8,MATCH(纤芯!Y3310,业务类型!$B$4:$B$8,0))</f>
        <v>IDLE</v>
      </c>
      <c r="AA3310" s="3"/>
    </row>
    <row r="3311" spans="1:27" ht="16.5" x14ac:dyDescent="0.2">
      <c r="A3311" s="3">
        <v>3308</v>
      </c>
      <c r="B3311" s="3">
        <f t="shared" si="259"/>
        <v>37023103044</v>
      </c>
      <c r="C3311" s="3" t="s">
        <v>1166</v>
      </c>
      <c r="D3311" s="3" t="s">
        <v>223</v>
      </c>
      <c r="E3311" s="3" t="str">
        <f>INDEX(光放段!$G$4:$G$237,MATCH(纤芯!G3311,光放段!$C$4:$C$237,0))</f>
        <v>山东二干|济青烟威光缆:济南四里村-淄博柳泉路</v>
      </c>
      <c r="F3311" s="3">
        <f>INDEX(光放段!$I$4:$I$237,MATCH(纤芯!H3311,光放段!$B$4:$B$237,0))</f>
        <v>37023100000</v>
      </c>
      <c r="G3311" s="3" t="str">
        <f t="shared" si="255"/>
        <v>山东二干|济青烟威光缆:淄博潘庄-淄博柳泉路</v>
      </c>
      <c r="H3311" s="3">
        <f>INDEX(光放段!$B$4:$B$237,MATCH(纤芯!G3311,光放段!$C$4:$C$237,0))</f>
        <v>37023103000</v>
      </c>
      <c r="I3311" s="3" t="str">
        <f t="shared" si="256"/>
        <v>济青烟威光缆</v>
      </c>
      <c r="J3311" s="3" t="str">
        <f>INDEX(子缆名称!$B$4:$B$29,纤芯!M3311)</f>
        <v>D缆</v>
      </c>
      <c r="K3311" s="3">
        <v>44</v>
      </c>
      <c r="L3311" s="3">
        <f t="shared" si="257"/>
        <v>8</v>
      </c>
      <c r="M3311" s="3">
        <f t="shared" si="258"/>
        <v>4</v>
      </c>
      <c r="N3311" s="3" t="s">
        <v>79</v>
      </c>
      <c r="O3311" s="3">
        <f>COUNTIF([1]局站!$D$4:$D$172,"="&amp;N3311)</f>
        <v>1</v>
      </c>
      <c r="P3311" s="3">
        <v>0</v>
      </c>
      <c r="Q3311" s="3">
        <v>0</v>
      </c>
      <c r="R3311" s="3">
        <v>0</v>
      </c>
      <c r="S3311" s="3" t="s">
        <v>64</v>
      </c>
      <c r="T3311" s="3">
        <f>COUNTIF([1]局站!$D$4:$D$172,"="&amp;S3311)</f>
        <v>1</v>
      </c>
      <c r="U3311" s="3">
        <v>0</v>
      </c>
      <c r="V3311" s="3">
        <v>0</v>
      </c>
      <c r="W3311" s="3">
        <v>0</v>
      </c>
      <c r="X3311" s="3" t="s">
        <v>1214</v>
      </c>
      <c r="Y3311" s="3" t="s">
        <v>880</v>
      </c>
      <c r="Z3311" s="3" t="str">
        <f>INDEX(业务类型!$C$4:$C$8,MATCH(纤芯!Y3311,业务类型!$B$4:$B$8,0))</f>
        <v>IDLE</v>
      </c>
      <c r="AA3311" s="3"/>
    </row>
    <row r="3312" spans="1:27" ht="16.5" x14ac:dyDescent="0.2">
      <c r="A3312" s="3">
        <v>3309</v>
      </c>
      <c r="B3312" s="3">
        <f t="shared" si="259"/>
        <v>37023103045</v>
      </c>
      <c r="C3312" s="3" t="s">
        <v>1166</v>
      </c>
      <c r="D3312" s="3" t="s">
        <v>223</v>
      </c>
      <c r="E3312" s="3" t="str">
        <f>INDEX(光放段!$G$4:$G$237,MATCH(纤芯!G3312,光放段!$C$4:$C$237,0))</f>
        <v>山东二干|济青烟威光缆:济南四里村-淄博柳泉路</v>
      </c>
      <c r="F3312" s="3">
        <f>INDEX(光放段!$I$4:$I$237,MATCH(纤芯!H3312,光放段!$B$4:$B$237,0))</f>
        <v>37023100000</v>
      </c>
      <c r="G3312" s="3" t="str">
        <f t="shared" si="255"/>
        <v>山东二干|济青烟威光缆:淄博潘庄-淄博柳泉路</v>
      </c>
      <c r="H3312" s="3">
        <f>INDEX(光放段!$B$4:$B$237,MATCH(纤芯!G3312,光放段!$C$4:$C$237,0))</f>
        <v>37023103000</v>
      </c>
      <c r="I3312" s="3" t="str">
        <f t="shared" si="256"/>
        <v>济青烟威光缆</v>
      </c>
      <c r="J3312" s="3" t="str">
        <f>INDEX(子缆名称!$B$4:$B$29,纤芯!M3312)</f>
        <v>D缆</v>
      </c>
      <c r="K3312" s="3">
        <v>45</v>
      </c>
      <c r="L3312" s="3">
        <f t="shared" si="257"/>
        <v>9</v>
      </c>
      <c r="M3312" s="3">
        <f t="shared" si="258"/>
        <v>4</v>
      </c>
      <c r="N3312" s="3" t="s">
        <v>79</v>
      </c>
      <c r="O3312" s="3">
        <f>COUNTIF([1]局站!$D$4:$D$172,"="&amp;N3312)</f>
        <v>1</v>
      </c>
      <c r="P3312" s="3">
        <v>0</v>
      </c>
      <c r="Q3312" s="3">
        <v>0</v>
      </c>
      <c r="R3312" s="3">
        <v>0</v>
      </c>
      <c r="S3312" s="3" t="s">
        <v>64</v>
      </c>
      <c r="T3312" s="3">
        <f>COUNTIF([1]局站!$D$4:$D$172,"="&amp;S3312)</f>
        <v>1</v>
      </c>
      <c r="U3312" s="3">
        <v>0</v>
      </c>
      <c r="V3312" s="3">
        <v>0</v>
      </c>
      <c r="W3312" s="3">
        <v>0</v>
      </c>
      <c r="X3312" s="3" t="s">
        <v>1214</v>
      </c>
      <c r="Y3312" s="3" t="s">
        <v>880</v>
      </c>
      <c r="Z3312" s="3" t="str">
        <f>INDEX(业务类型!$C$4:$C$8,MATCH(纤芯!Y3312,业务类型!$B$4:$B$8,0))</f>
        <v>IDLE</v>
      </c>
      <c r="AA3312" s="3"/>
    </row>
    <row r="3313" spans="1:27" ht="16.5" x14ac:dyDescent="0.2">
      <c r="A3313" s="3">
        <v>3310</v>
      </c>
      <c r="B3313" s="3">
        <f t="shared" si="259"/>
        <v>37023103046</v>
      </c>
      <c r="C3313" s="3" t="s">
        <v>1166</v>
      </c>
      <c r="D3313" s="3" t="s">
        <v>223</v>
      </c>
      <c r="E3313" s="3" t="str">
        <f>INDEX(光放段!$G$4:$G$237,MATCH(纤芯!G3313,光放段!$C$4:$C$237,0))</f>
        <v>山东二干|济青烟威光缆:济南四里村-淄博柳泉路</v>
      </c>
      <c r="F3313" s="3">
        <f>INDEX(光放段!$I$4:$I$237,MATCH(纤芯!H3313,光放段!$B$4:$B$237,0))</f>
        <v>37023100000</v>
      </c>
      <c r="G3313" s="3" t="str">
        <f t="shared" si="255"/>
        <v>山东二干|济青烟威光缆:淄博潘庄-淄博柳泉路</v>
      </c>
      <c r="H3313" s="3">
        <f>INDEX(光放段!$B$4:$B$237,MATCH(纤芯!G3313,光放段!$C$4:$C$237,0))</f>
        <v>37023103000</v>
      </c>
      <c r="I3313" s="3" t="str">
        <f t="shared" si="256"/>
        <v>济青烟威光缆</v>
      </c>
      <c r="J3313" s="3" t="str">
        <f>INDEX(子缆名称!$B$4:$B$29,纤芯!M3313)</f>
        <v>D缆</v>
      </c>
      <c r="K3313" s="3">
        <v>46</v>
      </c>
      <c r="L3313" s="3">
        <f t="shared" si="257"/>
        <v>10</v>
      </c>
      <c r="M3313" s="3">
        <f t="shared" si="258"/>
        <v>4</v>
      </c>
      <c r="N3313" s="3" t="s">
        <v>79</v>
      </c>
      <c r="O3313" s="3">
        <f>COUNTIF([1]局站!$D$4:$D$172,"="&amp;N3313)</f>
        <v>1</v>
      </c>
      <c r="P3313" s="3">
        <v>0</v>
      </c>
      <c r="Q3313" s="3">
        <v>0</v>
      </c>
      <c r="R3313" s="3">
        <v>0</v>
      </c>
      <c r="S3313" s="3" t="s">
        <v>64</v>
      </c>
      <c r="T3313" s="3">
        <f>COUNTIF([1]局站!$D$4:$D$172,"="&amp;S3313)</f>
        <v>1</v>
      </c>
      <c r="U3313" s="3">
        <v>0</v>
      </c>
      <c r="V3313" s="3">
        <v>0</v>
      </c>
      <c r="W3313" s="3">
        <v>0</v>
      </c>
      <c r="X3313" s="3" t="s">
        <v>1214</v>
      </c>
      <c r="Y3313" s="3" t="s">
        <v>880</v>
      </c>
      <c r="Z3313" s="3" t="str">
        <f>INDEX(业务类型!$C$4:$C$8,MATCH(纤芯!Y3313,业务类型!$B$4:$B$8,0))</f>
        <v>IDLE</v>
      </c>
      <c r="AA3313" s="3"/>
    </row>
    <row r="3314" spans="1:27" ht="16.5" x14ac:dyDescent="0.2">
      <c r="A3314" s="3">
        <v>3311</v>
      </c>
      <c r="B3314" s="3">
        <f t="shared" si="259"/>
        <v>37023103047</v>
      </c>
      <c r="C3314" s="3" t="s">
        <v>1166</v>
      </c>
      <c r="D3314" s="3" t="s">
        <v>223</v>
      </c>
      <c r="E3314" s="3" t="str">
        <f>INDEX(光放段!$G$4:$G$237,MATCH(纤芯!G3314,光放段!$C$4:$C$237,0))</f>
        <v>山东二干|济青烟威光缆:济南四里村-淄博柳泉路</v>
      </c>
      <c r="F3314" s="3">
        <f>INDEX(光放段!$I$4:$I$237,MATCH(纤芯!H3314,光放段!$B$4:$B$237,0))</f>
        <v>37023100000</v>
      </c>
      <c r="G3314" s="3" t="str">
        <f t="shared" si="255"/>
        <v>山东二干|济青烟威光缆:淄博潘庄-淄博柳泉路</v>
      </c>
      <c r="H3314" s="3">
        <f>INDEX(光放段!$B$4:$B$237,MATCH(纤芯!G3314,光放段!$C$4:$C$237,0))</f>
        <v>37023103000</v>
      </c>
      <c r="I3314" s="3" t="str">
        <f t="shared" si="256"/>
        <v>济青烟威光缆</v>
      </c>
      <c r="J3314" s="3" t="str">
        <f>INDEX(子缆名称!$B$4:$B$29,纤芯!M3314)</f>
        <v>D缆</v>
      </c>
      <c r="K3314" s="3">
        <v>47</v>
      </c>
      <c r="L3314" s="3">
        <f t="shared" si="257"/>
        <v>11</v>
      </c>
      <c r="M3314" s="3">
        <f t="shared" si="258"/>
        <v>4</v>
      </c>
      <c r="N3314" s="3" t="s">
        <v>79</v>
      </c>
      <c r="O3314" s="3">
        <f>COUNTIF([1]局站!$D$4:$D$172,"="&amp;N3314)</f>
        <v>1</v>
      </c>
      <c r="P3314" s="3">
        <v>0</v>
      </c>
      <c r="Q3314" s="3">
        <v>0</v>
      </c>
      <c r="R3314" s="3">
        <v>0</v>
      </c>
      <c r="S3314" s="3" t="s">
        <v>64</v>
      </c>
      <c r="T3314" s="3">
        <f>COUNTIF([1]局站!$D$4:$D$172,"="&amp;S3314)</f>
        <v>1</v>
      </c>
      <c r="U3314" s="3">
        <v>0</v>
      </c>
      <c r="V3314" s="3">
        <v>0</v>
      </c>
      <c r="W3314" s="3">
        <v>0</v>
      </c>
      <c r="X3314" s="3" t="s">
        <v>1214</v>
      </c>
      <c r="Y3314" s="3" t="s">
        <v>880</v>
      </c>
      <c r="Z3314" s="3" t="str">
        <f>INDEX(业务类型!$C$4:$C$8,MATCH(纤芯!Y3314,业务类型!$B$4:$B$8,0))</f>
        <v>IDLE</v>
      </c>
      <c r="AA3314" s="3"/>
    </row>
    <row r="3315" spans="1:27" ht="16.5" x14ac:dyDescent="0.2">
      <c r="A3315" s="3">
        <v>3312</v>
      </c>
      <c r="B3315" s="3">
        <f t="shared" si="259"/>
        <v>37023103048</v>
      </c>
      <c r="C3315" s="3" t="s">
        <v>1166</v>
      </c>
      <c r="D3315" s="3" t="s">
        <v>223</v>
      </c>
      <c r="E3315" s="3" t="str">
        <f>INDEX(光放段!$G$4:$G$237,MATCH(纤芯!G3315,光放段!$C$4:$C$237,0))</f>
        <v>山东二干|济青烟威光缆:济南四里村-淄博柳泉路</v>
      </c>
      <c r="F3315" s="3">
        <f>INDEX(光放段!$I$4:$I$237,MATCH(纤芯!H3315,光放段!$B$4:$B$237,0))</f>
        <v>37023100000</v>
      </c>
      <c r="G3315" s="3" t="str">
        <f t="shared" si="255"/>
        <v>山东二干|济青烟威光缆:淄博潘庄-淄博柳泉路</v>
      </c>
      <c r="H3315" s="3">
        <f>INDEX(光放段!$B$4:$B$237,MATCH(纤芯!G3315,光放段!$C$4:$C$237,0))</f>
        <v>37023103000</v>
      </c>
      <c r="I3315" s="3" t="str">
        <f t="shared" si="256"/>
        <v>济青烟威光缆</v>
      </c>
      <c r="J3315" s="3" t="str">
        <f>INDEX(子缆名称!$B$4:$B$29,纤芯!M3315)</f>
        <v>D缆</v>
      </c>
      <c r="K3315" s="3">
        <v>48</v>
      </c>
      <c r="L3315" s="3">
        <f t="shared" si="257"/>
        <v>12</v>
      </c>
      <c r="M3315" s="3">
        <f t="shared" si="258"/>
        <v>4</v>
      </c>
      <c r="N3315" s="3" t="s">
        <v>79</v>
      </c>
      <c r="O3315" s="3">
        <f>COUNTIF([1]局站!$D$4:$D$172,"="&amp;N3315)</f>
        <v>1</v>
      </c>
      <c r="P3315" s="3">
        <v>0</v>
      </c>
      <c r="Q3315" s="3">
        <v>0</v>
      </c>
      <c r="R3315" s="3">
        <v>0</v>
      </c>
      <c r="S3315" s="3" t="s">
        <v>64</v>
      </c>
      <c r="T3315" s="3">
        <f>COUNTIF([1]局站!$D$4:$D$172,"="&amp;S3315)</f>
        <v>1</v>
      </c>
      <c r="U3315" s="3">
        <v>0</v>
      </c>
      <c r="V3315" s="3">
        <v>0</v>
      </c>
      <c r="W3315" s="3">
        <v>0</v>
      </c>
      <c r="X3315" s="3" t="s">
        <v>1214</v>
      </c>
      <c r="Y3315" s="3" t="s">
        <v>880</v>
      </c>
      <c r="Z3315" s="3" t="str">
        <f>INDEX(业务类型!$C$4:$C$8,MATCH(纤芯!Y3315,业务类型!$B$4:$B$8,0))</f>
        <v>IDLE</v>
      </c>
      <c r="AA3315" s="3"/>
    </row>
    <row r="3316" spans="1:27" ht="16.5" x14ac:dyDescent="0.2">
      <c r="A3316" s="3">
        <v>3313</v>
      </c>
      <c r="B3316" s="3">
        <f t="shared" si="259"/>
        <v>37023103049</v>
      </c>
      <c r="C3316" s="3" t="s">
        <v>1166</v>
      </c>
      <c r="D3316" s="3" t="s">
        <v>223</v>
      </c>
      <c r="E3316" s="3" t="str">
        <f>INDEX(光放段!$G$4:$G$237,MATCH(纤芯!G3316,光放段!$C$4:$C$237,0))</f>
        <v>山东二干|济青烟威光缆:济南四里村-淄博柳泉路</v>
      </c>
      <c r="F3316" s="3">
        <f>INDEX(光放段!$I$4:$I$237,MATCH(纤芯!H3316,光放段!$B$4:$B$237,0))</f>
        <v>37023100000</v>
      </c>
      <c r="G3316" s="3" t="str">
        <f t="shared" si="255"/>
        <v>山东二干|济青烟威光缆:淄博潘庄-淄博柳泉路</v>
      </c>
      <c r="H3316" s="3">
        <f>INDEX(光放段!$B$4:$B$237,MATCH(纤芯!G3316,光放段!$C$4:$C$237,0))</f>
        <v>37023103000</v>
      </c>
      <c r="I3316" s="3" t="str">
        <f t="shared" si="256"/>
        <v>济青烟威光缆</v>
      </c>
      <c r="J3316" s="3" t="str">
        <f>INDEX(子缆名称!$B$4:$B$29,纤芯!M3316)</f>
        <v>E缆</v>
      </c>
      <c r="K3316" s="3">
        <v>49</v>
      </c>
      <c r="L3316" s="3">
        <f t="shared" si="257"/>
        <v>1</v>
      </c>
      <c r="M3316" s="3">
        <f t="shared" si="258"/>
        <v>5</v>
      </c>
      <c r="N3316" s="3" t="s">
        <v>79</v>
      </c>
      <c r="O3316" s="3">
        <f>COUNTIF([1]局站!$D$4:$D$172,"="&amp;N3316)</f>
        <v>1</v>
      </c>
      <c r="P3316" s="3">
        <v>0</v>
      </c>
      <c r="Q3316" s="3">
        <v>0</v>
      </c>
      <c r="R3316" s="3">
        <v>0</v>
      </c>
      <c r="S3316" s="3" t="s">
        <v>64</v>
      </c>
      <c r="T3316" s="3">
        <f>COUNTIF([1]局站!$D$4:$D$172,"="&amp;S3316)</f>
        <v>1</v>
      </c>
      <c r="U3316" s="3">
        <v>0</v>
      </c>
      <c r="V3316" s="3">
        <v>0</v>
      </c>
      <c r="W3316" s="3">
        <v>0</v>
      </c>
      <c r="X3316" s="3" t="s">
        <v>1214</v>
      </c>
      <c r="Y3316" s="3" t="s">
        <v>880</v>
      </c>
      <c r="Z3316" s="3" t="str">
        <f>INDEX(业务类型!$C$4:$C$8,MATCH(纤芯!Y3316,业务类型!$B$4:$B$8,0))</f>
        <v>IDLE</v>
      </c>
      <c r="AA3316" s="3"/>
    </row>
    <row r="3317" spans="1:27" ht="16.5" x14ac:dyDescent="0.2">
      <c r="A3317" s="3">
        <v>3314</v>
      </c>
      <c r="B3317" s="3">
        <f t="shared" si="259"/>
        <v>37023103050</v>
      </c>
      <c r="C3317" s="3" t="s">
        <v>1166</v>
      </c>
      <c r="D3317" s="3" t="s">
        <v>223</v>
      </c>
      <c r="E3317" s="3" t="str">
        <f>INDEX(光放段!$G$4:$G$237,MATCH(纤芯!G3317,光放段!$C$4:$C$237,0))</f>
        <v>山东二干|济青烟威光缆:济南四里村-淄博柳泉路</v>
      </c>
      <c r="F3317" s="3">
        <f>INDEX(光放段!$I$4:$I$237,MATCH(纤芯!H3317,光放段!$B$4:$B$237,0))</f>
        <v>37023100000</v>
      </c>
      <c r="G3317" s="3" t="str">
        <f t="shared" si="255"/>
        <v>山东二干|济青烟威光缆:淄博潘庄-淄博柳泉路</v>
      </c>
      <c r="H3317" s="3">
        <f>INDEX(光放段!$B$4:$B$237,MATCH(纤芯!G3317,光放段!$C$4:$C$237,0))</f>
        <v>37023103000</v>
      </c>
      <c r="I3317" s="3" t="str">
        <f t="shared" si="256"/>
        <v>济青烟威光缆</v>
      </c>
      <c r="J3317" s="3" t="str">
        <f>INDEX(子缆名称!$B$4:$B$29,纤芯!M3317)</f>
        <v>E缆</v>
      </c>
      <c r="K3317" s="3">
        <v>50</v>
      </c>
      <c r="L3317" s="3">
        <f t="shared" si="257"/>
        <v>2</v>
      </c>
      <c r="M3317" s="3">
        <f t="shared" si="258"/>
        <v>5</v>
      </c>
      <c r="N3317" s="3" t="s">
        <v>79</v>
      </c>
      <c r="O3317" s="3">
        <f>COUNTIF([1]局站!$D$4:$D$172,"="&amp;N3317)</f>
        <v>1</v>
      </c>
      <c r="P3317" s="3">
        <v>0</v>
      </c>
      <c r="Q3317" s="3">
        <v>0</v>
      </c>
      <c r="R3317" s="3">
        <v>0</v>
      </c>
      <c r="S3317" s="3" t="s">
        <v>64</v>
      </c>
      <c r="T3317" s="3">
        <f>COUNTIF([1]局站!$D$4:$D$172,"="&amp;S3317)</f>
        <v>1</v>
      </c>
      <c r="U3317" s="3">
        <v>0</v>
      </c>
      <c r="V3317" s="3">
        <v>0</v>
      </c>
      <c r="W3317" s="3">
        <v>0</v>
      </c>
      <c r="X3317" s="3" t="s">
        <v>1214</v>
      </c>
      <c r="Y3317" s="3" t="s">
        <v>880</v>
      </c>
      <c r="Z3317" s="3" t="str">
        <f>INDEX(业务类型!$C$4:$C$8,MATCH(纤芯!Y3317,业务类型!$B$4:$B$8,0))</f>
        <v>IDLE</v>
      </c>
      <c r="AA3317" s="3"/>
    </row>
    <row r="3318" spans="1:27" ht="16.5" x14ac:dyDescent="0.2">
      <c r="A3318" s="3">
        <v>3315</v>
      </c>
      <c r="B3318" s="3">
        <f t="shared" si="259"/>
        <v>37023103051</v>
      </c>
      <c r="C3318" s="3" t="s">
        <v>1166</v>
      </c>
      <c r="D3318" s="3" t="s">
        <v>223</v>
      </c>
      <c r="E3318" s="3" t="str">
        <f>INDEX(光放段!$G$4:$G$237,MATCH(纤芯!G3318,光放段!$C$4:$C$237,0))</f>
        <v>山东二干|济青烟威光缆:济南四里村-淄博柳泉路</v>
      </c>
      <c r="F3318" s="3">
        <f>INDEX(光放段!$I$4:$I$237,MATCH(纤芯!H3318,光放段!$B$4:$B$237,0))</f>
        <v>37023100000</v>
      </c>
      <c r="G3318" s="3" t="str">
        <f t="shared" si="255"/>
        <v>山东二干|济青烟威光缆:淄博潘庄-淄博柳泉路</v>
      </c>
      <c r="H3318" s="3">
        <f>INDEX(光放段!$B$4:$B$237,MATCH(纤芯!G3318,光放段!$C$4:$C$237,0))</f>
        <v>37023103000</v>
      </c>
      <c r="I3318" s="3" t="str">
        <f t="shared" si="256"/>
        <v>济青烟威光缆</v>
      </c>
      <c r="J3318" s="3" t="str">
        <f>INDEX(子缆名称!$B$4:$B$29,纤芯!M3318)</f>
        <v>E缆</v>
      </c>
      <c r="K3318" s="3">
        <v>51</v>
      </c>
      <c r="L3318" s="3">
        <f t="shared" si="257"/>
        <v>3</v>
      </c>
      <c r="M3318" s="3">
        <f t="shared" si="258"/>
        <v>5</v>
      </c>
      <c r="N3318" s="3" t="s">
        <v>79</v>
      </c>
      <c r="O3318" s="3">
        <f>COUNTIF([1]局站!$D$4:$D$172,"="&amp;N3318)</f>
        <v>1</v>
      </c>
      <c r="P3318" s="3">
        <v>0</v>
      </c>
      <c r="Q3318" s="3">
        <v>0</v>
      </c>
      <c r="R3318" s="3">
        <v>0</v>
      </c>
      <c r="S3318" s="3" t="s">
        <v>64</v>
      </c>
      <c r="T3318" s="3">
        <f>COUNTIF([1]局站!$D$4:$D$172,"="&amp;S3318)</f>
        <v>1</v>
      </c>
      <c r="U3318" s="3">
        <v>0</v>
      </c>
      <c r="V3318" s="3">
        <v>0</v>
      </c>
      <c r="W3318" s="3">
        <v>0</v>
      </c>
      <c r="X3318" s="3" t="s">
        <v>1214</v>
      </c>
      <c r="Y3318" s="3" t="s">
        <v>880</v>
      </c>
      <c r="Z3318" s="3" t="str">
        <f>INDEX(业务类型!$C$4:$C$8,MATCH(纤芯!Y3318,业务类型!$B$4:$B$8,0))</f>
        <v>IDLE</v>
      </c>
      <c r="AA3318" s="3"/>
    </row>
    <row r="3319" spans="1:27" ht="16.5" x14ac:dyDescent="0.2">
      <c r="A3319" s="3">
        <v>3316</v>
      </c>
      <c r="B3319" s="3">
        <f t="shared" si="259"/>
        <v>37023103052</v>
      </c>
      <c r="C3319" s="3" t="s">
        <v>1166</v>
      </c>
      <c r="D3319" s="3" t="s">
        <v>223</v>
      </c>
      <c r="E3319" s="3" t="str">
        <f>INDEX(光放段!$G$4:$G$237,MATCH(纤芯!G3319,光放段!$C$4:$C$237,0))</f>
        <v>山东二干|济青烟威光缆:济南四里村-淄博柳泉路</v>
      </c>
      <c r="F3319" s="3">
        <f>INDEX(光放段!$I$4:$I$237,MATCH(纤芯!H3319,光放段!$B$4:$B$237,0))</f>
        <v>37023100000</v>
      </c>
      <c r="G3319" s="3" t="str">
        <f t="shared" si="255"/>
        <v>山东二干|济青烟威光缆:淄博潘庄-淄博柳泉路</v>
      </c>
      <c r="H3319" s="3">
        <f>INDEX(光放段!$B$4:$B$237,MATCH(纤芯!G3319,光放段!$C$4:$C$237,0))</f>
        <v>37023103000</v>
      </c>
      <c r="I3319" s="3" t="str">
        <f t="shared" si="256"/>
        <v>济青烟威光缆</v>
      </c>
      <c r="J3319" s="3" t="str">
        <f>INDEX(子缆名称!$B$4:$B$29,纤芯!M3319)</f>
        <v>E缆</v>
      </c>
      <c r="K3319" s="3">
        <v>52</v>
      </c>
      <c r="L3319" s="3">
        <f t="shared" si="257"/>
        <v>4</v>
      </c>
      <c r="M3319" s="3">
        <f t="shared" si="258"/>
        <v>5</v>
      </c>
      <c r="N3319" s="3" t="s">
        <v>79</v>
      </c>
      <c r="O3319" s="3">
        <f>COUNTIF([1]局站!$D$4:$D$172,"="&amp;N3319)</f>
        <v>1</v>
      </c>
      <c r="P3319" s="3">
        <v>0</v>
      </c>
      <c r="Q3319" s="3">
        <v>0</v>
      </c>
      <c r="R3319" s="3">
        <v>0</v>
      </c>
      <c r="S3319" s="3" t="s">
        <v>64</v>
      </c>
      <c r="T3319" s="3">
        <f>COUNTIF([1]局站!$D$4:$D$172,"="&amp;S3319)</f>
        <v>1</v>
      </c>
      <c r="U3319" s="3">
        <v>0</v>
      </c>
      <c r="V3319" s="3">
        <v>0</v>
      </c>
      <c r="W3319" s="3">
        <v>0</v>
      </c>
      <c r="X3319" s="3" t="s">
        <v>1214</v>
      </c>
      <c r="Y3319" s="3" t="s">
        <v>880</v>
      </c>
      <c r="Z3319" s="3" t="str">
        <f>INDEX(业务类型!$C$4:$C$8,MATCH(纤芯!Y3319,业务类型!$B$4:$B$8,0))</f>
        <v>IDLE</v>
      </c>
      <c r="AA3319" s="3"/>
    </row>
    <row r="3320" spans="1:27" ht="16.5" x14ac:dyDescent="0.2">
      <c r="A3320" s="3">
        <v>3317</v>
      </c>
      <c r="B3320" s="3">
        <f t="shared" si="259"/>
        <v>37023103053</v>
      </c>
      <c r="C3320" s="3" t="s">
        <v>1166</v>
      </c>
      <c r="D3320" s="3" t="s">
        <v>223</v>
      </c>
      <c r="E3320" s="3" t="str">
        <f>INDEX(光放段!$G$4:$G$237,MATCH(纤芯!G3320,光放段!$C$4:$C$237,0))</f>
        <v>山东二干|济青烟威光缆:济南四里村-淄博柳泉路</v>
      </c>
      <c r="F3320" s="3">
        <f>INDEX(光放段!$I$4:$I$237,MATCH(纤芯!H3320,光放段!$B$4:$B$237,0))</f>
        <v>37023100000</v>
      </c>
      <c r="G3320" s="3" t="str">
        <f t="shared" si="255"/>
        <v>山东二干|济青烟威光缆:淄博潘庄-淄博柳泉路</v>
      </c>
      <c r="H3320" s="3">
        <f>INDEX(光放段!$B$4:$B$237,MATCH(纤芯!G3320,光放段!$C$4:$C$237,0))</f>
        <v>37023103000</v>
      </c>
      <c r="I3320" s="3" t="str">
        <f t="shared" si="256"/>
        <v>济青烟威光缆</v>
      </c>
      <c r="J3320" s="3" t="str">
        <f>INDEX(子缆名称!$B$4:$B$29,纤芯!M3320)</f>
        <v>E缆</v>
      </c>
      <c r="K3320" s="3">
        <v>53</v>
      </c>
      <c r="L3320" s="3">
        <f t="shared" si="257"/>
        <v>5</v>
      </c>
      <c r="M3320" s="3">
        <f t="shared" si="258"/>
        <v>5</v>
      </c>
      <c r="N3320" s="3" t="s">
        <v>79</v>
      </c>
      <c r="O3320" s="3">
        <f>COUNTIF([1]局站!$D$4:$D$172,"="&amp;N3320)</f>
        <v>1</v>
      </c>
      <c r="P3320" s="3">
        <v>0</v>
      </c>
      <c r="Q3320" s="3">
        <v>0</v>
      </c>
      <c r="R3320" s="3">
        <v>0</v>
      </c>
      <c r="S3320" s="3" t="s">
        <v>64</v>
      </c>
      <c r="T3320" s="3">
        <f>COUNTIF([1]局站!$D$4:$D$172,"="&amp;S3320)</f>
        <v>1</v>
      </c>
      <c r="U3320" s="3">
        <v>0</v>
      </c>
      <c r="V3320" s="3">
        <v>0</v>
      </c>
      <c r="W3320" s="3">
        <v>0</v>
      </c>
      <c r="X3320" s="3" t="s">
        <v>1214</v>
      </c>
      <c r="Y3320" s="3" t="s">
        <v>880</v>
      </c>
      <c r="Z3320" s="3" t="str">
        <f>INDEX(业务类型!$C$4:$C$8,MATCH(纤芯!Y3320,业务类型!$B$4:$B$8,0))</f>
        <v>IDLE</v>
      </c>
      <c r="AA3320" s="3"/>
    </row>
    <row r="3321" spans="1:27" ht="16.5" x14ac:dyDescent="0.2">
      <c r="A3321" s="3">
        <v>3318</v>
      </c>
      <c r="B3321" s="3">
        <f t="shared" si="259"/>
        <v>37023103054</v>
      </c>
      <c r="C3321" s="3" t="s">
        <v>1166</v>
      </c>
      <c r="D3321" s="3" t="s">
        <v>223</v>
      </c>
      <c r="E3321" s="3" t="str">
        <f>INDEX(光放段!$G$4:$G$237,MATCH(纤芯!G3321,光放段!$C$4:$C$237,0))</f>
        <v>山东二干|济青烟威光缆:济南四里村-淄博柳泉路</v>
      </c>
      <c r="F3321" s="3">
        <f>INDEX(光放段!$I$4:$I$237,MATCH(纤芯!H3321,光放段!$B$4:$B$237,0))</f>
        <v>37023100000</v>
      </c>
      <c r="G3321" s="3" t="str">
        <f t="shared" si="255"/>
        <v>山东二干|济青烟威光缆:淄博潘庄-淄博柳泉路</v>
      </c>
      <c r="H3321" s="3">
        <f>INDEX(光放段!$B$4:$B$237,MATCH(纤芯!G3321,光放段!$C$4:$C$237,0))</f>
        <v>37023103000</v>
      </c>
      <c r="I3321" s="3" t="str">
        <f t="shared" si="256"/>
        <v>济青烟威光缆</v>
      </c>
      <c r="J3321" s="3" t="str">
        <f>INDEX(子缆名称!$B$4:$B$29,纤芯!M3321)</f>
        <v>E缆</v>
      </c>
      <c r="K3321" s="3">
        <v>54</v>
      </c>
      <c r="L3321" s="3">
        <f t="shared" si="257"/>
        <v>6</v>
      </c>
      <c r="M3321" s="3">
        <f t="shared" si="258"/>
        <v>5</v>
      </c>
      <c r="N3321" s="3" t="s">
        <v>79</v>
      </c>
      <c r="O3321" s="3">
        <f>COUNTIF([1]局站!$D$4:$D$172,"="&amp;N3321)</f>
        <v>1</v>
      </c>
      <c r="P3321" s="3">
        <v>0</v>
      </c>
      <c r="Q3321" s="3">
        <v>0</v>
      </c>
      <c r="R3321" s="3">
        <v>0</v>
      </c>
      <c r="S3321" s="3" t="s">
        <v>64</v>
      </c>
      <c r="T3321" s="3">
        <f>COUNTIF([1]局站!$D$4:$D$172,"="&amp;S3321)</f>
        <v>1</v>
      </c>
      <c r="U3321" s="3">
        <v>0</v>
      </c>
      <c r="V3321" s="3">
        <v>0</v>
      </c>
      <c r="W3321" s="3">
        <v>0</v>
      </c>
      <c r="X3321" s="3" t="s">
        <v>1214</v>
      </c>
      <c r="Y3321" s="3" t="s">
        <v>880</v>
      </c>
      <c r="Z3321" s="3" t="str">
        <f>INDEX(业务类型!$C$4:$C$8,MATCH(纤芯!Y3321,业务类型!$B$4:$B$8,0))</f>
        <v>IDLE</v>
      </c>
      <c r="AA3321" s="3"/>
    </row>
    <row r="3322" spans="1:27" ht="16.5" x14ac:dyDescent="0.2">
      <c r="A3322" s="3">
        <v>3319</v>
      </c>
      <c r="B3322" s="3">
        <f t="shared" si="259"/>
        <v>37023103055</v>
      </c>
      <c r="C3322" s="3" t="s">
        <v>1166</v>
      </c>
      <c r="D3322" s="3" t="s">
        <v>223</v>
      </c>
      <c r="E3322" s="3" t="str">
        <f>INDEX(光放段!$G$4:$G$237,MATCH(纤芯!G3322,光放段!$C$4:$C$237,0))</f>
        <v>山东二干|济青烟威光缆:济南四里村-淄博柳泉路</v>
      </c>
      <c r="F3322" s="3">
        <f>INDEX(光放段!$I$4:$I$237,MATCH(纤芯!H3322,光放段!$B$4:$B$237,0))</f>
        <v>37023100000</v>
      </c>
      <c r="G3322" s="3" t="str">
        <f t="shared" si="255"/>
        <v>山东二干|济青烟威光缆:淄博潘庄-淄博柳泉路</v>
      </c>
      <c r="H3322" s="3">
        <f>INDEX(光放段!$B$4:$B$237,MATCH(纤芯!G3322,光放段!$C$4:$C$237,0))</f>
        <v>37023103000</v>
      </c>
      <c r="I3322" s="3" t="str">
        <f t="shared" si="256"/>
        <v>济青烟威光缆</v>
      </c>
      <c r="J3322" s="3" t="str">
        <f>INDEX(子缆名称!$B$4:$B$29,纤芯!M3322)</f>
        <v>E缆</v>
      </c>
      <c r="K3322" s="3">
        <v>55</v>
      </c>
      <c r="L3322" s="3">
        <f t="shared" si="257"/>
        <v>7</v>
      </c>
      <c r="M3322" s="3">
        <f t="shared" si="258"/>
        <v>5</v>
      </c>
      <c r="N3322" s="3" t="s">
        <v>79</v>
      </c>
      <c r="O3322" s="3">
        <f>COUNTIF([1]局站!$D$4:$D$172,"="&amp;N3322)</f>
        <v>1</v>
      </c>
      <c r="P3322" s="3">
        <v>0</v>
      </c>
      <c r="Q3322" s="3">
        <v>0</v>
      </c>
      <c r="R3322" s="3">
        <v>0</v>
      </c>
      <c r="S3322" s="3" t="s">
        <v>64</v>
      </c>
      <c r="T3322" s="3">
        <f>COUNTIF([1]局站!$D$4:$D$172,"="&amp;S3322)</f>
        <v>1</v>
      </c>
      <c r="U3322" s="3">
        <v>0</v>
      </c>
      <c r="V3322" s="3">
        <v>0</v>
      </c>
      <c r="W3322" s="3">
        <v>0</v>
      </c>
      <c r="X3322" s="3" t="s">
        <v>1214</v>
      </c>
      <c r="Y3322" s="3" t="s">
        <v>880</v>
      </c>
      <c r="Z3322" s="3" t="str">
        <f>INDEX(业务类型!$C$4:$C$8,MATCH(纤芯!Y3322,业务类型!$B$4:$B$8,0))</f>
        <v>IDLE</v>
      </c>
      <c r="AA3322" s="3"/>
    </row>
    <row r="3323" spans="1:27" ht="16.5" x14ac:dyDescent="0.2">
      <c r="A3323" s="3">
        <v>3320</v>
      </c>
      <c r="B3323" s="3">
        <f t="shared" si="259"/>
        <v>37023103056</v>
      </c>
      <c r="C3323" s="3" t="s">
        <v>1166</v>
      </c>
      <c r="D3323" s="3" t="s">
        <v>223</v>
      </c>
      <c r="E3323" s="3" t="str">
        <f>INDEX(光放段!$G$4:$G$237,MATCH(纤芯!G3323,光放段!$C$4:$C$237,0))</f>
        <v>山东二干|济青烟威光缆:济南四里村-淄博柳泉路</v>
      </c>
      <c r="F3323" s="3">
        <f>INDEX(光放段!$I$4:$I$237,MATCH(纤芯!H3323,光放段!$B$4:$B$237,0))</f>
        <v>37023100000</v>
      </c>
      <c r="G3323" s="3" t="str">
        <f t="shared" si="255"/>
        <v>山东二干|济青烟威光缆:淄博潘庄-淄博柳泉路</v>
      </c>
      <c r="H3323" s="3">
        <f>INDEX(光放段!$B$4:$B$237,MATCH(纤芯!G3323,光放段!$C$4:$C$237,0))</f>
        <v>37023103000</v>
      </c>
      <c r="I3323" s="3" t="str">
        <f t="shared" si="256"/>
        <v>济青烟威光缆</v>
      </c>
      <c r="J3323" s="3" t="str">
        <f>INDEX(子缆名称!$B$4:$B$29,纤芯!M3323)</f>
        <v>E缆</v>
      </c>
      <c r="K3323" s="3">
        <v>56</v>
      </c>
      <c r="L3323" s="3">
        <f t="shared" si="257"/>
        <v>8</v>
      </c>
      <c r="M3323" s="3">
        <f t="shared" si="258"/>
        <v>5</v>
      </c>
      <c r="N3323" s="3" t="s">
        <v>79</v>
      </c>
      <c r="O3323" s="3">
        <f>COUNTIF([1]局站!$D$4:$D$172,"="&amp;N3323)</f>
        <v>1</v>
      </c>
      <c r="P3323" s="3">
        <v>0</v>
      </c>
      <c r="Q3323" s="3">
        <v>0</v>
      </c>
      <c r="R3323" s="3">
        <v>0</v>
      </c>
      <c r="S3323" s="3" t="s">
        <v>64</v>
      </c>
      <c r="T3323" s="3">
        <f>COUNTIF([1]局站!$D$4:$D$172,"="&amp;S3323)</f>
        <v>1</v>
      </c>
      <c r="U3323" s="3">
        <v>0</v>
      </c>
      <c r="V3323" s="3">
        <v>0</v>
      </c>
      <c r="W3323" s="3">
        <v>0</v>
      </c>
      <c r="X3323" s="3" t="s">
        <v>1214</v>
      </c>
      <c r="Y3323" s="3" t="s">
        <v>880</v>
      </c>
      <c r="Z3323" s="3" t="str">
        <f>INDEX(业务类型!$C$4:$C$8,MATCH(纤芯!Y3323,业务类型!$B$4:$B$8,0))</f>
        <v>IDLE</v>
      </c>
      <c r="AA3323" s="3"/>
    </row>
    <row r="3324" spans="1:27" ht="16.5" x14ac:dyDescent="0.2">
      <c r="A3324" s="3">
        <v>3321</v>
      </c>
      <c r="B3324" s="3">
        <f t="shared" si="259"/>
        <v>37023103057</v>
      </c>
      <c r="C3324" s="3" t="s">
        <v>1166</v>
      </c>
      <c r="D3324" s="3" t="s">
        <v>223</v>
      </c>
      <c r="E3324" s="3" t="str">
        <f>INDEX(光放段!$G$4:$G$237,MATCH(纤芯!G3324,光放段!$C$4:$C$237,0))</f>
        <v>山东二干|济青烟威光缆:济南四里村-淄博柳泉路</v>
      </c>
      <c r="F3324" s="3">
        <f>INDEX(光放段!$I$4:$I$237,MATCH(纤芯!H3324,光放段!$B$4:$B$237,0))</f>
        <v>37023100000</v>
      </c>
      <c r="G3324" s="3" t="str">
        <f t="shared" si="255"/>
        <v>山东二干|济青烟威光缆:淄博潘庄-淄博柳泉路</v>
      </c>
      <c r="H3324" s="3">
        <f>INDEX(光放段!$B$4:$B$237,MATCH(纤芯!G3324,光放段!$C$4:$C$237,0))</f>
        <v>37023103000</v>
      </c>
      <c r="I3324" s="3" t="str">
        <f t="shared" si="256"/>
        <v>济青烟威光缆</v>
      </c>
      <c r="J3324" s="3" t="str">
        <f>INDEX(子缆名称!$B$4:$B$29,纤芯!M3324)</f>
        <v>E缆</v>
      </c>
      <c r="K3324" s="3">
        <v>57</v>
      </c>
      <c r="L3324" s="3">
        <f t="shared" si="257"/>
        <v>9</v>
      </c>
      <c r="M3324" s="3">
        <f t="shared" si="258"/>
        <v>5</v>
      </c>
      <c r="N3324" s="3" t="s">
        <v>79</v>
      </c>
      <c r="O3324" s="3">
        <f>COUNTIF([1]局站!$D$4:$D$172,"="&amp;N3324)</f>
        <v>1</v>
      </c>
      <c r="P3324" s="3">
        <v>0</v>
      </c>
      <c r="Q3324" s="3">
        <v>0</v>
      </c>
      <c r="R3324" s="3">
        <v>0</v>
      </c>
      <c r="S3324" s="3" t="s">
        <v>64</v>
      </c>
      <c r="T3324" s="3">
        <f>COUNTIF([1]局站!$D$4:$D$172,"="&amp;S3324)</f>
        <v>1</v>
      </c>
      <c r="U3324" s="3">
        <v>0</v>
      </c>
      <c r="V3324" s="3">
        <v>0</v>
      </c>
      <c r="W3324" s="3">
        <v>0</v>
      </c>
      <c r="X3324" s="3" t="s">
        <v>1214</v>
      </c>
      <c r="Y3324" s="3" t="s">
        <v>880</v>
      </c>
      <c r="Z3324" s="3" t="str">
        <f>INDEX(业务类型!$C$4:$C$8,MATCH(纤芯!Y3324,业务类型!$B$4:$B$8,0))</f>
        <v>IDLE</v>
      </c>
      <c r="AA3324" s="3"/>
    </row>
    <row r="3325" spans="1:27" ht="16.5" x14ac:dyDescent="0.2">
      <c r="A3325" s="3">
        <v>3322</v>
      </c>
      <c r="B3325" s="3">
        <f t="shared" si="259"/>
        <v>37023103058</v>
      </c>
      <c r="C3325" s="3" t="s">
        <v>1166</v>
      </c>
      <c r="D3325" s="3" t="s">
        <v>223</v>
      </c>
      <c r="E3325" s="3" t="str">
        <f>INDEX(光放段!$G$4:$G$237,MATCH(纤芯!G3325,光放段!$C$4:$C$237,0))</f>
        <v>山东二干|济青烟威光缆:济南四里村-淄博柳泉路</v>
      </c>
      <c r="F3325" s="3">
        <f>INDEX(光放段!$I$4:$I$237,MATCH(纤芯!H3325,光放段!$B$4:$B$237,0))</f>
        <v>37023100000</v>
      </c>
      <c r="G3325" s="3" t="str">
        <f t="shared" si="255"/>
        <v>山东二干|济青烟威光缆:淄博潘庄-淄博柳泉路</v>
      </c>
      <c r="H3325" s="3">
        <f>INDEX(光放段!$B$4:$B$237,MATCH(纤芯!G3325,光放段!$C$4:$C$237,0))</f>
        <v>37023103000</v>
      </c>
      <c r="I3325" s="3" t="str">
        <f t="shared" si="256"/>
        <v>济青烟威光缆</v>
      </c>
      <c r="J3325" s="3" t="str">
        <f>INDEX(子缆名称!$B$4:$B$29,纤芯!M3325)</f>
        <v>E缆</v>
      </c>
      <c r="K3325" s="3">
        <v>58</v>
      </c>
      <c r="L3325" s="3">
        <f t="shared" si="257"/>
        <v>10</v>
      </c>
      <c r="M3325" s="3">
        <f t="shared" si="258"/>
        <v>5</v>
      </c>
      <c r="N3325" s="3" t="s">
        <v>79</v>
      </c>
      <c r="O3325" s="3">
        <f>COUNTIF([1]局站!$D$4:$D$172,"="&amp;N3325)</f>
        <v>1</v>
      </c>
      <c r="P3325" s="3">
        <v>0</v>
      </c>
      <c r="Q3325" s="3">
        <v>0</v>
      </c>
      <c r="R3325" s="3">
        <v>0</v>
      </c>
      <c r="S3325" s="3" t="s">
        <v>64</v>
      </c>
      <c r="T3325" s="3">
        <f>COUNTIF([1]局站!$D$4:$D$172,"="&amp;S3325)</f>
        <v>1</v>
      </c>
      <c r="U3325" s="3">
        <v>0</v>
      </c>
      <c r="V3325" s="3">
        <v>0</v>
      </c>
      <c r="W3325" s="3">
        <v>0</v>
      </c>
      <c r="X3325" s="3" t="s">
        <v>1214</v>
      </c>
      <c r="Y3325" s="3" t="s">
        <v>880</v>
      </c>
      <c r="Z3325" s="3" t="str">
        <f>INDEX(业务类型!$C$4:$C$8,MATCH(纤芯!Y3325,业务类型!$B$4:$B$8,0))</f>
        <v>IDLE</v>
      </c>
      <c r="AA3325" s="3"/>
    </row>
    <row r="3326" spans="1:27" ht="16.5" x14ac:dyDescent="0.2">
      <c r="A3326" s="3">
        <v>3323</v>
      </c>
      <c r="B3326" s="3">
        <f t="shared" si="259"/>
        <v>37023103059</v>
      </c>
      <c r="C3326" s="3" t="s">
        <v>1166</v>
      </c>
      <c r="D3326" s="3" t="s">
        <v>223</v>
      </c>
      <c r="E3326" s="3" t="str">
        <f>INDEX(光放段!$G$4:$G$237,MATCH(纤芯!G3326,光放段!$C$4:$C$237,0))</f>
        <v>山东二干|济青烟威光缆:济南四里村-淄博柳泉路</v>
      </c>
      <c r="F3326" s="3">
        <f>INDEX(光放段!$I$4:$I$237,MATCH(纤芯!H3326,光放段!$B$4:$B$237,0))</f>
        <v>37023100000</v>
      </c>
      <c r="G3326" s="3" t="str">
        <f t="shared" si="255"/>
        <v>山东二干|济青烟威光缆:淄博潘庄-淄博柳泉路</v>
      </c>
      <c r="H3326" s="3">
        <f>INDEX(光放段!$B$4:$B$237,MATCH(纤芯!G3326,光放段!$C$4:$C$237,0))</f>
        <v>37023103000</v>
      </c>
      <c r="I3326" s="3" t="str">
        <f t="shared" si="256"/>
        <v>济青烟威光缆</v>
      </c>
      <c r="J3326" s="3" t="str">
        <f>INDEX(子缆名称!$B$4:$B$29,纤芯!M3326)</f>
        <v>E缆</v>
      </c>
      <c r="K3326" s="3">
        <v>59</v>
      </c>
      <c r="L3326" s="3">
        <f t="shared" si="257"/>
        <v>11</v>
      </c>
      <c r="M3326" s="3">
        <f t="shared" si="258"/>
        <v>5</v>
      </c>
      <c r="N3326" s="3" t="s">
        <v>79</v>
      </c>
      <c r="O3326" s="3">
        <f>COUNTIF([1]局站!$D$4:$D$172,"="&amp;N3326)</f>
        <v>1</v>
      </c>
      <c r="P3326" s="3">
        <v>0</v>
      </c>
      <c r="Q3326" s="3">
        <v>0</v>
      </c>
      <c r="R3326" s="3">
        <v>0</v>
      </c>
      <c r="S3326" s="3" t="s">
        <v>64</v>
      </c>
      <c r="T3326" s="3">
        <f>COUNTIF([1]局站!$D$4:$D$172,"="&amp;S3326)</f>
        <v>1</v>
      </c>
      <c r="U3326" s="3">
        <v>0</v>
      </c>
      <c r="V3326" s="3">
        <v>0</v>
      </c>
      <c r="W3326" s="3">
        <v>0</v>
      </c>
      <c r="X3326" s="3" t="s">
        <v>1214</v>
      </c>
      <c r="Y3326" s="3" t="s">
        <v>880</v>
      </c>
      <c r="Z3326" s="3" t="str">
        <f>INDEX(业务类型!$C$4:$C$8,MATCH(纤芯!Y3326,业务类型!$B$4:$B$8,0))</f>
        <v>IDLE</v>
      </c>
      <c r="AA3326" s="3"/>
    </row>
    <row r="3327" spans="1:27" ht="16.5" x14ac:dyDescent="0.2">
      <c r="A3327" s="3">
        <v>3324</v>
      </c>
      <c r="B3327" s="3">
        <f t="shared" si="259"/>
        <v>37023103060</v>
      </c>
      <c r="C3327" s="3" t="s">
        <v>1166</v>
      </c>
      <c r="D3327" s="3" t="s">
        <v>223</v>
      </c>
      <c r="E3327" s="3" t="str">
        <f>INDEX(光放段!$G$4:$G$237,MATCH(纤芯!G3327,光放段!$C$4:$C$237,0))</f>
        <v>山东二干|济青烟威光缆:济南四里村-淄博柳泉路</v>
      </c>
      <c r="F3327" s="3">
        <f>INDEX(光放段!$I$4:$I$237,MATCH(纤芯!H3327,光放段!$B$4:$B$237,0))</f>
        <v>37023100000</v>
      </c>
      <c r="G3327" s="3" t="str">
        <f t="shared" si="255"/>
        <v>山东二干|济青烟威光缆:淄博潘庄-淄博柳泉路</v>
      </c>
      <c r="H3327" s="3">
        <f>INDEX(光放段!$B$4:$B$237,MATCH(纤芯!G3327,光放段!$C$4:$C$237,0))</f>
        <v>37023103000</v>
      </c>
      <c r="I3327" s="3" t="str">
        <f t="shared" si="256"/>
        <v>济青烟威光缆</v>
      </c>
      <c r="J3327" s="3" t="str">
        <f>INDEX(子缆名称!$B$4:$B$29,纤芯!M3327)</f>
        <v>E缆</v>
      </c>
      <c r="K3327" s="3">
        <v>60</v>
      </c>
      <c r="L3327" s="3">
        <f t="shared" si="257"/>
        <v>12</v>
      </c>
      <c r="M3327" s="3">
        <f t="shared" si="258"/>
        <v>5</v>
      </c>
      <c r="N3327" s="3" t="s">
        <v>79</v>
      </c>
      <c r="O3327" s="3">
        <f>COUNTIF([1]局站!$D$4:$D$172,"="&amp;N3327)</f>
        <v>1</v>
      </c>
      <c r="P3327" s="3">
        <v>0</v>
      </c>
      <c r="Q3327" s="3">
        <v>0</v>
      </c>
      <c r="R3327" s="3">
        <v>0</v>
      </c>
      <c r="S3327" s="3" t="s">
        <v>64</v>
      </c>
      <c r="T3327" s="3">
        <f>COUNTIF([1]局站!$D$4:$D$172,"="&amp;S3327)</f>
        <v>1</v>
      </c>
      <c r="U3327" s="3">
        <v>0</v>
      </c>
      <c r="V3327" s="3">
        <v>0</v>
      </c>
      <c r="W3327" s="3">
        <v>0</v>
      </c>
      <c r="X3327" s="3" t="s">
        <v>1214</v>
      </c>
      <c r="Y3327" s="3" t="s">
        <v>880</v>
      </c>
      <c r="Z3327" s="3" t="str">
        <f>INDEX(业务类型!$C$4:$C$8,MATCH(纤芯!Y3327,业务类型!$B$4:$B$8,0))</f>
        <v>IDLE</v>
      </c>
      <c r="AA3327" s="3"/>
    </row>
    <row r="3328" spans="1:27" ht="16.5" x14ac:dyDescent="0.2">
      <c r="A3328" s="3">
        <v>3325</v>
      </c>
      <c r="B3328" s="3">
        <f t="shared" si="259"/>
        <v>37023103061</v>
      </c>
      <c r="C3328" s="3" t="s">
        <v>1166</v>
      </c>
      <c r="D3328" s="3" t="s">
        <v>223</v>
      </c>
      <c r="E3328" s="3" t="str">
        <f>INDEX(光放段!$G$4:$G$237,MATCH(纤芯!G3328,光放段!$C$4:$C$237,0))</f>
        <v>山东二干|济青烟威光缆:济南四里村-淄博柳泉路</v>
      </c>
      <c r="F3328" s="3">
        <f>INDEX(光放段!$I$4:$I$237,MATCH(纤芯!H3328,光放段!$B$4:$B$237,0))</f>
        <v>37023100000</v>
      </c>
      <c r="G3328" s="3" t="str">
        <f t="shared" si="255"/>
        <v>山东二干|济青烟威光缆:淄博潘庄-淄博柳泉路</v>
      </c>
      <c r="H3328" s="3">
        <f>INDEX(光放段!$B$4:$B$237,MATCH(纤芯!G3328,光放段!$C$4:$C$237,0))</f>
        <v>37023103000</v>
      </c>
      <c r="I3328" s="3" t="str">
        <f t="shared" si="256"/>
        <v>济青烟威光缆</v>
      </c>
      <c r="J3328" s="3" t="str">
        <f>INDEX(子缆名称!$B$4:$B$29,纤芯!M3328)</f>
        <v>F缆</v>
      </c>
      <c r="K3328" s="3">
        <v>61</v>
      </c>
      <c r="L3328" s="3">
        <f t="shared" si="257"/>
        <v>1</v>
      </c>
      <c r="M3328" s="3">
        <f t="shared" si="258"/>
        <v>6</v>
      </c>
      <c r="N3328" s="3" t="s">
        <v>79</v>
      </c>
      <c r="O3328" s="3">
        <f>COUNTIF([1]局站!$D$4:$D$172,"="&amp;N3328)</f>
        <v>1</v>
      </c>
      <c r="P3328" s="3">
        <v>0</v>
      </c>
      <c r="Q3328" s="3">
        <v>0</v>
      </c>
      <c r="R3328" s="3">
        <v>0</v>
      </c>
      <c r="S3328" s="3" t="s">
        <v>64</v>
      </c>
      <c r="T3328" s="3">
        <f>COUNTIF([1]局站!$D$4:$D$172,"="&amp;S3328)</f>
        <v>1</v>
      </c>
      <c r="U3328" s="3">
        <v>0</v>
      </c>
      <c r="V3328" s="3">
        <v>0</v>
      </c>
      <c r="W3328" s="3">
        <v>0</v>
      </c>
      <c r="X3328" s="3" t="s">
        <v>1214</v>
      </c>
      <c r="Y3328" s="3" t="s">
        <v>880</v>
      </c>
      <c r="Z3328" s="3" t="str">
        <f>INDEX(业务类型!$C$4:$C$8,MATCH(纤芯!Y3328,业务类型!$B$4:$B$8,0))</f>
        <v>IDLE</v>
      </c>
      <c r="AA3328" s="3"/>
    </row>
    <row r="3329" spans="1:27" ht="16.5" x14ac:dyDescent="0.2">
      <c r="A3329" s="3">
        <v>3326</v>
      </c>
      <c r="B3329" s="3">
        <f t="shared" si="259"/>
        <v>37023103062</v>
      </c>
      <c r="C3329" s="3" t="s">
        <v>1166</v>
      </c>
      <c r="D3329" s="3" t="s">
        <v>223</v>
      </c>
      <c r="E3329" s="3" t="str">
        <f>INDEX(光放段!$G$4:$G$237,MATCH(纤芯!G3329,光放段!$C$4:$C$237,0))</f>
        <v>山东二干|济青烟威光缆:济南四里村-淄博柳泉路</v>
      </c>
      <c r="F3329" s="3">
        <f>INDEX(光放段!$I$4:$I$237,MATCH(纤芯!H3329,光放段!$B$4:$B$237,0))</f>
        <v>37023100000</v>
      </c>
      <c r="G3329" s="3" t="str">
        <f t="shared" si="255"/>
        <v>山东二干|济青烟威光缆:淄博潘庄-淄博柳泉路</v>
      </c>
      <c r="H3329" s="3">
        <f>INDEX(光放段!$B$4:$B$237,MATCH(纤芯!G3329,光放段!$C$4:$C$237,0))</f>
        <v>37023103000</v>
      </c>
      <c r="I3329" s="3" t="str">
        <f t="shared" si="256"/>
        <v>济青烟威光缆</v>
      </c>
      <c r="J3329" s="3" t="str">
        <f>INDEX(子缆名称!$B$4:$B$29,纤芯!M3329)</f>
        <v>F缆</v>
      </c>
      <c r="K3329" s="3">
        <v>62</v>
      </c>
      <c r="L3329" s="3">
        <f t="shared" si="257"/>
        <v>2</v>
      </c>
      <c r="M3329" s="3">
        <f t="shared" si="258"/>
        <v>6</v>
      </c>
      <c r="N3329" s="3" t="s">
        <v>79</v>
      </c>
      <c r="O3329" s="3">
        <f>COUNTIF([1]局站!$D$4:$D$172,"="&amp;N3329)</f>
        <v>1</v>
      </c>
      <c r="P3329" s="3">
        <v>0</v>
      </c>
      <c r="Q3329" s="3">
        <v>0</v>
      </c>
      <c r="R3329" s="3">
        <v>0</v>
      </c>
      <c r="S3329" s="3" t="s">
        <v>64</v>
      </c>
      <c r="T3329" s="3">
        <f>COUNTIF([1]局站!$D$4:$D$172,"="&amp;S3329)</f>
        <v>1</v>
      </c>
      <c r="U3329" s="3">
        <v>0</v>
      </c>
      <c r="V3329" s="3">
        <v>0</v>
      </c>
      <c r="W3329" s="3">
        <v>0</v>
      </c>
      <c r="X3329" s="3" t="s">
        <v>1214</v>
      </c>
      <c r="Y3329" s="3" t="s">
        <v>880</v>
      </c>
      <c r="Z3329" s="3" t="str">
        <f>INDEX(业务类型!$C$4:$C$8,MATCH(纤芯!Y3329,业务类型!$B$4:$B$8,0))</f>
        <v>IDLE</v>
      </c>
      <c r="AA3329" s="3"/>
    </row>
    <row r="3330" spans="1:27" ht="16.5" x14ac:dyDescent="0.2">
      <c r="A3330" s="3">
        <v>3327</v>
      </c>
      <c r="B3330" s="3">
        <f t="shared" si="259"/>
        <v>37023103063</v>
      </c>
      <c r="C3330" s="3" t="s">
        <v>1166</v>
      </c>
      <c r="D3330" s="3" t="s">
        <v>223</v>
      </c>
      <c r="E3330" s="3" t="str">
        <f>INDEX(光放段!$G$4:$G$237,MATCH(纤芯!G3330,光放段!$C$4:$C$237,0))</f>
        <v>山东二干|济青烟威光缆:济南四里村-淄博柳泉路</v>
      </c>
      <c r="F3330" s="3">
        <f>INDEX(光放段!$I$4:$I$237,MATCH(纤芯!H3330,光放段!$B$4:$B$237,0))</f>
        <v>37023100000</v>
      </c>
      <c r="G3330" s="3" t="str">
        <f t="shared" si="255"/>
        <v>山东二干|济青烟威光缆:淄博潘庄-淄博柳泉路</v>
      </c>
      <c r="H3330" s="3">
        <f>INDEX(光放段!$B$4:$B$237,MATCH(纤芯!G3330,光放段!$C$4:$C$237,0))</f>
        <v>37023103000</v>
      </c>
      <c r="I3330" s="3" t="str">
        <f t="shared" si="256"/>
        <v>济青烟威光缆</v>
      </c>
      <c r="J3330" s="3" t="str">
        <f>INDEX(子缆名称!$B$4:$B$29,纤芯!M3330)</f>
        <v>F缆</v>
      </c>
      <c r="K3330" s="3">
        <v>63</v>
      </c>
      <c r="L3330" s="3">
        <f t="shared" si="257"/>
        <v>3</v>
      </c>
      <c r="M3330" s="3">
        <f t="shared" si="258"/>
        <v>6</v>
      </c>
      <c r="N3330" s="3" t="s">
        <v>79</v>
      </c>
      <c r="O3330" s="3">
        <f>COUNTIF([1]局站!$D$4:$D$172,"="&amp;N3330)</f>
        <v>1</v>
      </c>
      <c r="P3330" s="3">
        <v>0</v>
      </c>
      <c r="Q3330" s="3">
        <v>0</v>
      </c>
      <c r="R3330" s="3">
        <v>0</v>
      </c>
      <c r="S3330" s="3" t="s">
        <v>64</v>
      </c>
      <c r="T3330" s="3">
        <f>COUNTIF([1]局站!$D$4:$D$172,"="&amp;S3330)</f>
        <v>1</v>
      </c>
      <c r="U3330" s="3">
        <v>0</v>
      </c>
      <c r="V3330" s="3">
        <v>0</v>
      </c>
      <c r="W3330" s="3">
        <v>0</v>
      </c>
      <c r="X3330" s="3" t="s">
        <v>1214</v>
      </c>
      <c r="Y3330" s="3" t="s">
        <v>880</v>
      </c>
      <c r="Z3330" s="3" t="str">
        <f>INDEX(业务类型!$C$4:$C$8,MATCH(纤芯!Y3330,业务类型!$B$4:$B$8,0))</f>
        <v>IDLE</v>
      </c>
      <c r="AA3330" s="3"/>
    </row>
    <row r="3331" spans="1:27" ht="16.5" x14ac:dyDescent="0.2">
      <c r="A3331" s="3">
        <v>3328</v>
      </c>
      <c r="B3331" s="3">
        <f t="shared" si="259"/>
        <v>37023103064</v>
      </c>
      <c r="C3331" s="3" t="s">
        <v>1166</v>
      </c>
      <c r="D3331" s="3" t="s">
        <v>223</v>
      </c>
      <c r="E3331" s="3" t="str">
        <f>INDEX(光放段!$G$4:$G$237,MATCH(纤芯!G3331,光放段!$C$4:$C$237,0))</f>
        <v>山东二干|济青烟威光缆:济南四里村-淄博柳泉路</v>
      </c>
      <c r="F3331" s="3">
        <f>INDEX(光放段!$I$4:$I$237,MATCH(纤芯!H3331,光放段!$B$4:$B$237,0))</f>
        <v>37023100000</v>
      </c>
      <c r="G3331" s="3" t="str">
        <f t="shared" si="255"/>
        <v>山东二干|济青烟威光缆:淄博潘庄-淄博柳泉路</v>
      </c>
      <c r="H3331" s="3">
        <f>INDEX(光放段!$B$4:$B$237,MATCH(纤芯!G3331,光放段!$C$4:$C$237,0))</f>
        <v>37023103000</v>
      </c>
      <c r="I3331" s="3" t="str">
        <f t="shared" si="256"/>
        <v>济青烟威光缆</v>
      </c>
      <c r="J3331" s="3" t="str">
        <f>INDEX(子缆名称!$B$4:$B$29,纤芯!M3331)</f>
        <v>F缆</v>
      </c>
      <c r="K3331" s="3">
        <v>64</v>
      </c>
      <c r="L3331" s="3">
        <f t="shared" si="257"/>
        <v>4</v>
      </c>
      <c r="M3331" s="3">
        <f t="shared" si="258"/>
        <v>6</v>
      </c>
      <c r="N3331" s="3" t="s">
        <v>79</v>
      </c>
      <c r="O3331" s="3">
        <f>COUNTIF([1]局站!$D$4:$D$172,"="&amp;N3331)</f>
        <v>1</v>
      </c>
      <c r="P3331" s="3">
        <v>0</v>
      </c>
      <c r="Q3331" s="3">
        <v>0</v>
      </c>
      <c r="R3331" s="3">
        <v>0</v>
      </c>
      <c r="S3331" s="3" t="s">
        <v>64</v>
      </c>
      <c r="T3331" s="3">
        <f>COUNTIF([1]局站!$D$4:$D$172,"="&amp;S3331)</f>
        <v>1</v>
      </c>
      <c r="U3331" s="3">
        <v>0</v>
      </c>
      <c r="V3331" s="3">
        <v>0</v>
      </c>
      <c r="W3331" s="3">
        <v>0</v>
      </c>
      <c r="X3331" s="3" t="s">
        <v>1214</v>
      </c>
      <c r="Y3331" s="3" t="s">
        <v>880</v>
      </c>
      <c r="Z3331" s="3" t="str">
        <f>INDEX(业务类型!$C$4:$C$8,MATCH(纤芯!Y3331,业务类型!$B$4:$B$8,0))</f>
        <v>IDLE</v>
      </c>
      <c r="AA3331" s="3"/>
    </row>
    <row r="3332" spans="1:27" ht="16.5" x14ac:dyDescent="0.2">
      <c r="A3332" s="3">
        <v>3329</v>
      </c>
      <c r="B3332" s="3">
        <f t="shared" si="259"/>
        <v>37023103065</v>
      </c>
      <c r="C3332" s="3" t="s">
        <v>1166</v>
      </c>
      <c r="D3332" s="3" t="s">
        <v>223</v>
      </c>
      <c r="E3332" s="3" t="str">
        <f>INDEX(光放段!$G$4:$G$237,MATCH(纤芯!G3332,光放段!$C$4:$C$237,0))</f>
        <v>山东二干|济青烟威光缆:济南四里村-淄博柳泉路</v>
      </c>
      <c r="F3332" s="3">
        <f>INDEX(光放段!$I$4:$I$237,MATCH(纤芯!H3332,光放段!$B$4:$B$237,0))</f>
        <v>37023100000</v>
      </c>
      <c r="G3332" s="3" t="str">
        <f t="shared" si="255"/>
        <v>山东二干|济青烟威光缆:淄博潘庄-淄博柳泉路</v>
      </c>
      <c r="H3332" s="3">
        <f>INDEX(光放段!$B$4:$B$237,MATCH(纤芯!G3332,光放段!$C$4:$C$237,0))</f>
        <v>37023103000</v>
      </c>
      <c r="I3332" s="3" t="str">
        <f t="shared" si="256"/>
        <v>济青烟威光缆</v>
      </c>
      <c r="J3332" s="3" t="str">
        <f>INDEX(子缆名称!$B$4:$B$29,纤芯!M3332)</f>
        <v>F缆</v>
      </c>
      <c r="K3332" s="3">
        <v>65</v>
      </c>
      <c r="L3332" s="3">
        <f t="shared" si="257"/>
        <v>5</v>
      </c>
      <c r="M3332" s="3">
        <f t="shared" si="258"/>
        <v>6</v>
      </c>
      <c r="N3332" s="3" t="s">
        <v>79</v>
      </c>
      <c r="O3332" s="3">
        <f>COUNTIF([1]局站!$D$4:$D$172,"="&amp;N3332)</f>
        <v>1</v>
      </c>
      <c r="P3332" s="3">
        <v>0</v>
      </c>
      <c r="Q3332" s="3">
        <v>0</v>
      </c>
      <c r="R3332" s="3">
        <v>0</v>
      </c>
      <c r="S3332" s="3" t="s">
        <v>64</v>
      </c>
      <c r="T3332" s="3">
        <f>COUNTIF([1]局站!$D$4:$D$172,"="&amp;S3332)</f>
        <v>1</v>
      </c>
      <c r="U3332" s="3">
        <v>0</v>
      </c>
      <c r="V3332" s="3">
        <v>0</v>
      </c>
      <c r="W3332" s="3">
        <v>0</v>
      </c>
      <c r="X3332" s="3" t="s">
        <v>1214</v>
      </c>
      <c r="Y3332" s="3" t="s">
        <v>880</v>
      </c>
      <c r="Z3332" s="3" t="str">
        <f>INDEX(业务类型!$C$4:$C$8,MATCH(纤芯!Y3332,业务类型!$B$4:$B$8,0))</f>
        <v>IDLE</v>
      </c>
      <c r="AA3332" s="3"/>
    </row>
    <row r="3333" spans="1:27" ht="16.5" x14ac:dyDescent="0.2">
      <c r="A3333" s="3">
        <v>3330</v>
      </c>
      <c r="B3333" s="3">
        <f t="shared" si="259"/>
        <v>37023103066</v>
      </c>
      <c r="C3333" s="3" t="s">
        <v>1166</v>
      </c>
      <c r="D3333" s="3" t="s">
        <v>223</v>
      </c>
      <c r="E3333" s="3" t="str">
        <f>INDEX(光放段!$G$4:$G$237,MATCH(纤芯!G3333,光放段!$C$4:$C$237,0))</f>
        <v>山东二干|济青烟威光缆:济南四里村-淄博柳泉路</v>
      </c>
      <c r="F3333" s="3">
        <f>INDEX(光放段!$I$4:$I$237,MATCH(纤芯!H3333,光放段!$B$4:$B$237,0))</f>
        <v>37023100000</v>
      </c>
      <c r="G3333" s="3" t="str">
        <f t="shared" ref="G3333:G3396" si="260">C3333&amp;"|"&amp;D3333&amp;":"&amp;N3333&amp;"-"&amp;S3333</f>
        <v>山东二干|济青烟威光缆:淄博潘庄-淄博柳泉路</v>
      </c>
      <c r="H3333" s="3">
        <f>INDEX(光放段!$B$4:$B$237,MATCH(纤芯!G3333,光放段!$C$4:$C$237,0))</f>
        <v>37023103000</v>
      </c>
      <c r="I3333" s="3" t="str">
        <f t="shared" ref="I3333:I3396" si="261">D3333</f>
        <v>济青烟威光缆</v>
      </c>
      <c r="J3333" s="3" t="str">
        <f>INDEX(子缆名称!$B$4:$B$29,纤芯!M3333)</f>
        <v>F缆</v>
      </c>
      <c r="K3333" s="3">
        <v>66</v>
      </c>
      <c r="L3333" s="3">
        <f t="shared" ref="L3333:L3396" si="262">MOD(K3333-1,12)+1</f>
        <v>6</v>
      </c>
      <c r="M3333" s="3">
        <f t="shared" ref="M3333:M3396" si="263">INT((K3333-1)/12)+1</f>
        <v>6</v>
      </c>
      <c r="N3333" s="3" t="s">
        <v>79</v>
      </c>
      <c r="O3333" s="3">
        <f>COUNTIF([1]局站!$D$4:$D$172,"="&amp;N3333)</f>
        <v>1</v>
      </c>
      <c r="P3333" s="3">
        <v>0</v>
      </c>
      <c r="Q3333" s="3">
        <v>0</v>
      </c>
      <c r="R3333" s="3">
        <v>0</v>
      </c>
      <c r="S3333" s="3" t="s">
        <v>64</v>
      </c>
      <c r="T3333" s="3">
        <f>COUNTIF([1]局站!$D$4:$D$172,"="&amp;S3333)</f>
        <v>1</v>
      </c>
      <c r="U3333" s="3">
        <v>0</v>
      </c>
      <c r="V3333" s="3">
        <v>0</v>
      </c>
      <c r="W3333" s="3">
        <v>0</v>
      </c>
      <c r="X3333" s="3" t="s">
        <v>1214</v>
      </c>
      <c r="Y3333" s="3" t="s">
        <v>880</v>
      </c>
      <c r="Z3333" s="3" t="str">
        <f>INDEX(业务类型!$C$4:$C$8,MATCH(纤芯!Y3333,业务类型!$B$4:$B$8,0))</f>
        <v>IDLE</v>
      </c>
      <c r="AA3333" s="3"/>
    </row>
    <row r="3334" spans="1:27" ht="16.5" x14ac:dyDescent="0.2">
      <c r="A3334" s="3">
        <v>3331</v>
      </c>
      <c r="B3334" s="3">
        <f t="shared" si="259"/>
        <v>37023103067</v>
      </c>
      <c r="C3334" s="3" t="s">
        <v>1166</v>
      </c>
      <c r="D3334" s="3" t="s">
        <v>223</v>
      </c>
      <c r="E3334" s="3" t="str">
        <f>INDEX(光放段!$G$4:$G$237,MATCH(纤芯!G3334,光放段!$C$4:$C$237,0))</f>
        <v>山东二干|济青烟威光缆:济南四里村-淄博柳泉路</v>
      </c>
      <c r="F3334" s="3">
        <f>INDEX(光放段!$I$4:$I$237,MATCH(纤芯!H3334,光放段!$B$4:$B$237,0))</f>
        <v>37023100000</v>
      </c>
      <c r="G3334" s="3" t="str">
        <f t="shared" si="260"/>
        <v>山东二干|济青烟威光缆:淄博潘庄-淄博柳泉路</v>
      </c>
      <c r="H3334" s="3">
        <f>INDEX(光放段!$B$4:$B$237,MATCH(纤芯!G3334,光放段!$C$4:$C$237,0))</f>
        <v>37023103000</v>
      </c>
      <c r="I3334" s="3" t="str">
        <f t="shared" si="261"/>
        <v>济青烟威光缆</v>
      </c>
      <c r="J3334" s="3" t="str">
        <f>INDEX(子缆名称!$B$4:$B$29,纤芯!M3334)</f>
        <v>F缆</v>
      </c>
      <c r="K3334" s="3">
        <v>67</v>
      </c>
      <c r="L3334" s="3">
        <f t="shared" si="262"/>
        <v>7</v>
      </c>
      <c r="M3334" s="3">
        <f t="shared" si="263"/>
        <v>6</v>
      </c>
      <c r="N3334" s="3" t="s">
        <v>79</v>
      </c>
      <c r="O3334" s="3">
        <f>COUNTIF([1]局站!$D$4:$D$172,"="&amp;N3334)</f>
        <v>1</v>
      </c>
      <c r="P3334" s="3">
        <v>0</v>
      </c>
      <c r="Q3334" s="3">
        <v>0</v>
      </c>
      <c r="R3334" s="3">
        <v>0</v>
      </c>
      <c r="S3334" s="3" t="s">
        <v>64</v>
      </c>
      <c r="T3334" s="3">
        <f>COUNTIF([1]局站!$D$4:$D$172,"="&amp;S3334)</f>
        <v>1</v>
      </c>
      <c r="U3334" s="3">
        <v>0</v>
      </c>
      <c r="V3334" s="3">
        <v>0</v>
      </c>
      <c r="W3334" s="3">
        <v>0</v>
      </c>
      <c r="X3334" s="3" t="s">
        <v>1214</v>
      </c>
      <c r="Y3334" s="3" t="s">
        <v>880</v>
      </c>
      <c r="Z3334" s="3" t="str">
        <f>INDEX(业务类型!$C$4:$C$8,MATCH(纤芯!Y3334,业务类型!$B$4:$B$8,0))</f>
        <v>IDLE</v>
      </c>
      <c r="AA3334" s="3"/>
    </row>
    <row r="3335" spans="1:27" ht="16.5" x14ac:dyDescent="0.2">
      <c r="A3335" s="3">
        <v>3332</v>
      </c>
      <c r="B3335" s="3">
        <f t="shared" si="259"/>
        <v>37023103068</v>
      </c>
      <c r="C3335" s="3" t="s">
        <v>1166</v>
      </c>
      <c r="D3335" s="3" t="s">
        <v>223</v>
      </c>
      <c r="E3335" s="3" t="str">
        <f>INDEX(光放段!$G$4:$G$237,MATCH(纤芯!G3335,光放段!$C$4:$C$237,0))</f>
        <v>山东二干|济青烟威光缆:济南四里村-淄博柳泉路</v>
      </c>
      <c r="F3335" s="3">
        <f>INDEX(光放段!$I$4:$I$237,MATCH(纤芯!H3335,光放段!$B$4:$B$237,0))</f>
        <v>37023100000</v>
      </c>
      <c r="G3335" s="3" t="str">
        <f t="shared" si="260"/>
        <v>山东二干|济青烟威光缆:淄博潘庄-淄博柳泉路</v>
      </c>
      <c r="H3335" s="3">
        <f>INDEX(光放段!$B$4:$B$237,MATCH(纤芯!G3335,光放段!$C$4:$C$237,0))</f>
        <v>37023103000</v>
      </c>
      <c r="I3335" s="3" t="str">
        <f t="shared" si="261"/>
        <v>济青烟威光缆</v>
      </c>
      <c r="J3335" s="3" t="str">
        <f>INDEX(子缆名称!$B$4:$B$29,纤芯!M3335)</f>
        <v>F缆</v>
      </c>
      <c r="K3335" s="3">
        <v>68</v>
      </c>
      <c r="L3335" s="3">
        <f t="shared" si="262"/>
        <v>8</v>
      </c>
      <c r="M3335" s="3">
        <f t="shared" si="263"/>
        <v>6</v>
      </c>
      <c r="N3335" s="3" t="s">
        <v>79</v>
      </c>
      <c r="O3335" s="3">
        <f>COUNTIF([1]局站!$D$4:$D$172,"="&amp;N3335)</f>
        <v>1</v>
      </c>
      <c r="P3335" s="3">
        <v>0</v>
      </c>
      <c r="Q3335" s="3">
        <v>0</v>
      </c>
      <c r="R3335" s="3">
        <v>0</v>
      </c>
      <c r="S3335" s="3" t="s">
        <v>64</v>
      </c>
      <c r="T3335" s="3">
        <f>COUNTIF([1]局站!$D$4:$D$172,"="&amp;S3335)</f>
        <v>1</v>
      </c>
      <c r="U3335" s="3">
        <v>0</v>
      </c>
      <c r="V3335" s="3">
        <v>0</v>
      </c>
      <c r="W3335" s="3">
        <v>0</v>
      </c>
      <c r="X3335" s="3" t="s">
        <v>1214</v>
      </c>
      <c r="Y3335" s="3" t="s">
        <v>880</v>
      </c>
      <c r="Z3335" s="3" t="str">
        <f>INDEX(业务类型!$C$4:$C$8,MATCH(纤芯!Y3335,业务类型!$B$4:$B$8,0))</f>
        <v>IDLE</v>
      </c>
      <c r="AA3335" s="3"/>
    </row>
    <row r="3336" spans="1:27" ht="16.5" x14ac:dyDescent="0.2">
      <c r="A3336" s="3">
        <v>3333</v>
      </c>
      <c r="B3336" s="3">
        <f t="shared" si="259"/>
        <v>37023103069</v>
      </c>
      <c r="C3336" s="3" t="s">
        <v>1166</v>
      </c>
      <c r="D3336" s="3" t="s">
        <v>223</v>
      </c>
      <c r="E3336" s="3" t="str">
        <f>INDEX(光放段!$G$4:$G$237,MATCH(纤芯!G3336,光放段!$C$4:$C$237,0))</f>
        <v>山东二干|济青烟威光缆:济南四里村-淄博柳泉路</v>
      </c>
      <c r="F3336" s="3">
        <f>INDEX(光放段!$I$4:$I$237,MATCH(纤芯!H3336,光放段!$B$4:$B$237,0))</f>
        <v>37023100000</v>
      </c>
      <c r="G3336" s="3" t="str">
        <f t="shared" si="260"/>
        <v>山东二干|济青烟威光缆:淄博潘庄-淄博柳泉路</v>
      </c>
      <c r="H3336" s="3">
        <f>INDEX(光放段!$B$4:$B$237,MATCH(纤芯!G3336,光放段!$C$4:$C$237,0))</f>
        <v>37023103000</v>
      </c>
      <c r="I3336" s="3" t="str">
        <f t="shared" si="261"/>
        <v>济青烟威光缆</v>
      </c>
      <c r="J3336" s="3" t="str">
        <f>INDEX(子缆名称!$B$4:$B$29,纤芯!M3336)</f>
        <v>F缆</v>
      </c>
      <c r="K3336" s="3">
        <v>69</v>
      </c>
      <c r="L3336" s="3">
        <f t="shared" si="262"/>
        <v>9</v>
      </c>
      <c r="M3336" s="3">
        <f t="shared" si="263"/>
        <v>6</v>
      </c>
      <c r="N3336" s="3" t="s">
        <v>79</v>
      </c>
      <c r="O3336" s="3">
        <f>COUNTIF([1]局站!$D$4:$D$172,"="&amp;N3336)</f>
        <v>1</v>
      </c>
      <c r="P3336" s="3">
        <v>0</v>
      </c>
      <c r="Q3336" s="3">
        <v>0</v>
      </c>
      <c r="R3336" s="3">
        <v>0</v>
      </c>
      <c r="S3336" s="3" t="s">
        <v>64</v>
      </c>
      <c r="T3336" s="3">
        <f>COUNTIF([1]局站!$D$4:$D$172,"="&amp;S3336)</f>
        <v>1</v>
      </c>
      <c r="U3336" s="3">
        <v>0</v>
      </c>
      <c r="V3336" s="3">
        <v>0</v>
      </c>
      <c r="W3336" s="3">
        <v>0</v>
      </c>
      <c r="X3336" s="3" t="s">
        <v>1214</v>
      </c>
      <c r="Y3336" s="3" t="s">
        <v>880</v>
      </c>
      <c r="Z3336" s="3" t="str">
        <f>INDEX(业务类型!$C$4:$C$8,MATCH(纤芯!Y3336,业务类型!$B$4:$B$8,0))</f>
        <v>IDLE</v>
      </c>
      <c r="AA3336" s="3"/>
    </row>
    <row r="3337" spans="1:27" ht="16.5" x14ac:dyDescent="0.2">
      <c r="A3337" s="3">
        <v>3334</v>
      </c>
      <c r="B3337" s="3">
        <f t="shared" si="259"/>
        <v>37023103070</v>
      </c>
      <c r="C3337" s="3" t="s">
        <v>1166</v>
      </c>
      <c r="D3337" s="3" t="s">
        <v>223</v>
      </c>
      <c r="E3337" s="3" t="str">
        <f>INDEX(光放段!$G$4:$G$237,MATCH(纤芯!G3337,光放段!$C$4:$C$237,0))</f>
        <v>山东二干|济青烟威光缆:济南四里村-淄博柳泉路</v>
      </c>
      <c r="F3337" s="3">
        <f>INDEX(光放段!$I$4:$I$237,MATCH(纤芯!H3337,光放段!$B$4:$B$237,0))</f>
        <v>37023100000</v>
      </c>
      <c r="G3337" s="3" t="str">
        <f t="shared" si="260"/>
        <v>山东二干|济青烟威光缆:淄博潘庄-淄博柳泉路</v>
      </c>
      <c r="H3337" s="3">
        <f>INDEX(光放段!$B$4:$B$237,MATCH(纤芯!G3337,光放段!$C$4:$C$237,0))</f>
        <v>37023103000</v>
      </c>
      <c r="I3337" s="3" t="str">
        <f t="shared" si="261"/>
        <v>济青烟威光缆</v>
      </c>
      <c r="J3337" s="3" t="str">
        <f>INDEX(子缆名称!$B$4:$B$29,纤芯!M3337)</f>
        <v>F缆</v>
      </c>
      <c r="K3337" s="3">
        <v>70</v>
      </c>
      <c r="L3337" s="3">
        <f t="shared" si="262"/>
        <v>10</v>
      </c>
      <c r="M3337" s="3">
        <f t="shared" si="263"/>
        <v>6</v>
      </c>
      <c r="N3337" s="3" t="s">
        <v>79</v>
      </c>
      <c r="O3337" s="3">
        <f>COUNTIF([1]局站!$D$4:$D$172,"="&amp;N3337)</f>
        <v>1</v>
      </c>
      <c r="P3337" s="3">
        <v>0</v>
      </c>
      <c r="Q3337" s="3">
        <v>0</v>
      </c>
      <c r="R3337" s="3">
        <v>0</v>
      </c>
      <c r="S3337" s="3" t="s">
        <v>64</v>
      </c>
      <c r="T3337" s="3">
        <f>COUNTIF([1]局站!$D$4:$D$172,"="&amp;S3337)</f>
        <v>1</v>
      </c>
      <c r="U3337" s="3">
        <v>0</v>
      </c>
      <c r="V3337" s="3">
        <v>0</v>
      </c>
      <c r="W3337" s="3">
        <v>0</v>
      </c>
      <c r="X3337" s="3" t="s">
        <v>1214</v>
      </c>
      <c r="Y3337" s="3" t="s">
        <v>880</v>
      </c>
      <c r="Z3337" s="3" t="str">
        <f>INDEX(业务类型!$C$4:$C$8,MATCH(纤芯!Y3337,业务类型!$B$4:$B$8,0))</f>
        <v>IDLE</v>
      </c>
      <c r="AA3337" s="3"/>
    </row>
    <row r="3338" spans="1:27" ht="16.5" x14ac:dyDescent="0.2">
      <c r="A3338" s="3">
        <v>3335</v>
      </c>
      <c r="B3338" s="3">
        <f t="shared" si="259"/>
        <v>37023103071</v>
      </c>
      <c r="C3338" s="3" t="s">
        <v>1166</v>
      </c>
      <c r="D3338" s="3" t="s">
        <v>223</v>
      </c>
      <c r="E3338" s="3" t="str">
        <f>INDEX(光放段!$G$4:$G$237,MATCH(纤芯!G3338,光放段!$C$4:$C$237,0))</f>
        <v>山东二干|济青烟威光缆:济南四里村-淄博柳泉路</v>
      </c>
      <c r="F3338" s="3">
        <f>INDEX(光放段!$I$4:$I$237,MATCH(纤芯!H3338,光放段!$B$4:$B$237,0))</f>
        <v>37023100000</v>
      </c>
      <c r="G3338" s="3" t="str">
        <f t="shared" si="260"/>
        <v>山东二干|济青烟威光缆:淄博潘庄-淄博柳泉路</v>
      </c>
      <c r="H3338" s="3">
        <f>INDEX(光放段!$B$4:$B$237,MATCH(纤芯!G3338,光放段!$C$4:$C$237,0))</f>
        <v>37023103000</v>
      </c>
      <c r="I3338" s="3" t="str">
        <f t="shared" si="261"/>
        <v>济青烟威光缆</v>
      </c>
      <c r="J3338" s="3" t="str">
        <f>INDEX(子缆名称!$B$4:$B$29,纤芯!M3338)</f>
        <v>F缆</v>
      </c>
      <c r="K3338" s="3">
        <v>71</v>
      </c>
      <c r="L3338" s="3">
        <f t="shared" si="262"/>
        <v>11</v>
      </c>
      <c r="M3338" s="3">
        <f t="shared" si="263"/>
        <v>6</v>
      </c>
      <c r="N3338" s="3" t="s">
        <v>79</v>
      </c>
      <c r="O3338" s="3">
        <f>COUNTIF([1]局站!$D$4:$D$172,"="&amp;N3338)</f>
        <v>1</v>
      </c>
      <c r="P3338" s="3">
        <v>0</v>
      </c>
      <c r="Q3338" s="3">
        <v>0</v>
      </c>
      <c r="R3338" s="3">
        <v>0</v>
      </c>
      <c r="S3338" s="3" t="s">
        <v>64</v>
      </c>
      <c r="T3338" s="3">
        <f>COUNTIF([1]局站!$D$4:$D$172,"="&amp;S3338)</f>
        <v>1</v>
      </c>
      <c r="U3338" s="3">
        <v>0</v>
      </c>
      <c r="V3338" s="3">
        <v>0</v>
      </c>
      <c r="W3338" s="3">
        <v>0</v>
      </c>
      <c r="X3338" s="3" t="s">
        <v>1214</v>
      </c>
      <c r="Y3338" s="3" t="s">
        <v>880</v>
      </c>
      <c r="Z3338" s="3" t="str">
        <f>INDEX(业务类型!$C$4:$C$8,MATCH(纤芯!Y3338,业务类型!$B$4:$B$8,0))</f>
        <v>IDLE</v>
      </c>
      <c r="AA3338" s="3"/>
    </row>
    <row r="3339" spans="1:27" ht="16.5" x14ac:dyDescent="0.2">
      <c r="A3339" s="3">
        <v>3336</v>
      </c>
      <c r="B3339" s="3">
        <f t="shared" si="259"/>
        <v>37023103072</v>
      </c>
      <c r="C3339" s="3" t="s">
        <v>1166</v>
      </c>
      <c r="D3339" s="3" t="s">
        <v>223</v>
      </c>
      <c r="E3339" s="3" t="str">
        <f>INDEX(光放段!$G$4:$G$237,MATCH(纤芯!G3339,光放段!$C$4:$C$237,0))</f>
        <v>山东二干|济青烟威光缆:济南四里村-淄博柳泉路</v>
      </c>
      <c r="F3339" s="3">
        <f>INDEX(光放段!$I$4:$I$237,MATCH(纤芯!H3339,光放段!$B$4:$B$237,0))</f>
        <v>37023100000</v>
      </c>
      <c r="G3339" s="3" t="str">
        <f t="shared" si="260"/>
        <v>山东二干|济青烟威光缆:淄博潘庄-淄博柳泉路</v>
      </c>
      <c r="H3339" s="3">
        <f>INDEX(光放段!$B$4:$B$237,MATCH(纤芯!G3339,光放段!$C$4:$C$237,0))</f>
        <v>37023103000</v>
      </c>
      <c r="I3339" s="3" t="str">
        <f t="shared" si="261"/>
        <v>济青烟威光缆</v>
      </c>
      <c r="J3339" s="3" t="str">
        <f>INDEX(子缆名称!$B$4:$B$29,纤芯!M3339)</f>
        <v>F缆</v>
      </c>
      <c r="K3339" s="3">
        <v>72</v>
      </c>
      <c r="L3339" s="3">
        <f t="shared" si="262"/>
        <v>12</v>
      </c>
      <c r="M3339" s="3">
        <f t="shared" si="263"/>
        <v>6</v>
      </c>
      <c r="N3339" s="3" t="s">
        <v>79</v>
      </c>
      <c r="O3339" s="3">
        <f>COUNTIF([1]局站!$D$4:$D$172,"="&amp;N3339)</f>
        <v>1</v>
      </c>
      <c r="P3339" s="3">
        <v>0</v>
      </c>
      <c r="Q3339" s="3">
        <v>0</v>
      </c>
      <c r="R3339" s="3">
        <v>0</v>
      </c>
      <c r="S3339" s="3" t="s">
        <v>64</v>
      </c>
      <c r="T3339" s="3">
        <f>COUNTIF([1]局站!$D$4:$D$172,"="&amp;S3339)</f>
        <v>1</v>
      </c>
      <c r="U3339" s="3">
        <v>0</v>
      </c>
      <c r="V3339" s="3">
        <v>0</v>
      </c>
      <c r="W3339" s="3">
        <v>0</v>
      </c>
      <c r="X3339" s="3" t="s">
        <v>1214</v>
      </c>
      <c r="Y3339" s="3" t="s">
        <v>880</v>
      </c>
      <c r="Z3339" s="3" t="str">
        <f>INDEX(业务类型!$C$4:$C$8,MATCH(纤芯!Y3339,业务类型!$B$4:$B$8,0))</f>
        <v>IDLE</v>
      </c>
      <c r="AA3339" s="3"/>
    </row>
    <row r="3340" spans="1:27" ht="16.5" x14ac:dyDescent="0.2">
      <c r="A3340" s="3">
        <v>3337</v>
      </c>
      <c r="B3340" s="3">
        <f t="shared" si="259"/>
        <v>37023103073</v>
      </c>
      <c r="C3340" s="3" t="s">
        <v>1166</v>
      </c>
      <c r="D3340" s="3" t="s">
        <v>223</v>
      </c>
      <c r="E3340" s="3" t="str">
        <f>INDEX(光放段!$G$4:$G$237,MATCH(纤芯!G3340,光放段!$C$4:$C$237,0))</f>
        <v>山东二干|济青烟威光缆:济南四里村-淄博柳泉路</v>
      </c>
      <c r="F3340" s="3">
        <f>INDEX(光放段!$I$4:$I$237,MATCH(纤芯!H3340,光放段!$B$4:$B$237,0))</f>
        <v>37023100000</v>
      </c>
      <c r="G3340" s="3" t="str">
        <f t="shared" si="260"/>
        <v>山东二干|济青烟威光缆:淄博潘庄-淄博柳泉路</v>
      </c>
      <c r="H3340" s="3">
        <f>INDEX(光放段!$B$4:$B$237,MATCH(纤芯!G3340,光放段!$C$4:$C$237,0))</f>
        <v>37023103000</v>
      </c>
      <c r="I3340" s="3" t="str">
        <f t="shared" si="261"/>
        <v>济青烟威光缆</v>
      </c>
      <c r="J3340" s="3" t="str">
        <f>INDEX(子缆名称!$B$4:$B$29,纤芯!M3340)</f>
        <v>G缆</v>
      </c>
      <c r="K3340" s="3">
        <v>73</v>
      </c>
      <c r="L3340" s="3">
        <f t="shared" si="262"/>
        <v>1</v>
      </c>
      <c r="M3340" s="3">
        <f t="shared" si="263"/>
        <v>7</v>
      </c>
      <c r="N3340" s="3" t="s">
        <v>79</v>
      </c>
      <c r="O3340" s="3">
        <f>COUNTIF([1]局站!$D$4:$D$172,"="&amp;N3340)</f>
        <v>1</v>
      </c>
      <c r="P3340" s="3">
        <v>0</v>
      </c>
      <c r="Q3340" s="3">
        <v>0</v>
      </c>
      <c r="R3340" s="3">
        <v>0</v>
      </c>
      <c r="S3340" s="3" t="s">
        <v>64</v>
      </c>
      <c r="T3340" s="3">
        <f>COUNTIF([1]局站!$D$4:$D$172,"="&amp;S3340)</f>
        <v>1</v>
      </c>
      <c r="U3340" s="3">
        <v>0</v>
      </c>
      <c r="V3340" s="3">
        <v>0</v>
      </c>
      <c r="W3340" s="3">
        <v>0</v>
      </c>
      <c r="X3340" s="3" t="s">
        <v>1214</v>
      </c>
      <c r="Y3340" s="3" t="s">
        <v>880</v>
      </c>
      <c r="Z3340" s="3" t="str">
        <f>INDEX(业务类型!$C$4:$C$8,MATCH(纤芯!Y3340,业务类型!$B$4:$B$8,0))</f>
        <v>IDLE</v>
      </c>
      <c r="AA3340" s="3"/>
    </row>
    <row r="3341" spans="1:27" ht="16.5" x14ac:dyDescent="0.2">
      <c r="A3341" s="3">
        <v>3338</v>
      </c>
      <c r="B3341" s="3">
        <f t="shared" si="259"/>
        <v>37023103074</v>
      </c>
      <c r="C3341" s="3" t="s">
        <v>1166</v>
      </c>
      <c r="D3341" s="3" t="s">
        <v>223</v>
      </c>
      <c r="E3341" s="3" t="str">
        <f>INDEX(光放段!$G$4:$G$237,MATCH(纤芯!G3341,光放段!$C$4:$C$237,0))</f>
        <v>山东二干|济青烟威光缆:济南四里村-淄博柳泉路</v>
      </c>
      <c r="F3341" s="3">
        <f>INDEX(光放段!$I$4:$I$237,MATCH(纤芯!H3341,光放段!$B$4:$B$237,0))</f>
        <v>37023100000</v>
      </c>
      <c r="G3341" s="3" t="str">
        <f t="shared" si="260"/>
        <v>山东二干|济青烟威光缆:淄博潘庄-淄博柳泉路</v>
      </c>
      <c r="H3341" s="3">
        <f>INDEX(光放段!$B$4:$B$237,MATCH(纤芯!G3341,光放段!$C$4:$C$237,0))</f>
        <v>37023103000</v>
      </c>
      <c r="I3341" s="3" t="str">
        <f t="shared" si="261"/>
        <v>济青烟威光缆</v>
      </c>
      <c r="J3341" s="3" t="str">
        <f>INDEX(子缆名称!$B$4:$B$29,纤芯!M3341)</f>
        <v>G缆</v>
      </c>
      <c r="K3341" s="3">
        <v>74</v>
      </c>
      <c r="L3341" s="3">
        <f t="shared" si="262"/>
        <v>2</v>
      </c>
      <c r="M3341" s="3">
        <f t="shared" si="263"/>
        <v>7</v>
      </c>
      <c r="N3341" s="3" t="s">
        <v>79</v>
      </c>
      <c r="O3341" s="3">
        <f>COUNTIF([1]局站!$D$4:$D$172,"="&amp;N3341)</f>
        <v>1</v>
      </c>
      <c r="P3341" s="3">
        <v>0</v>
      </c>
      <c r="Q3341" s="3">
        <v>0</v>
      </c>
      <c r="R3341" s="3">
        <v>0</v>
      </c>
      <c r="S3341" s="3" t="s">
        <v>64</v>
      </c>
      <c r="T3341" s="3">
        <f>COUNTIF([1]局站!$D$4:$D$172,"="&amp;S3341)</f>
        <v>1</v>
      </c>
      <c r="U3341" s="3">
        <v>0</v>
      </c>
      <c r="V3341" s="3">
        <v>0</v>
      </c>
      <c r="W3341" s="3">
        <v>0</v>
      </c>
      <c r="X3341" s="3" t="s">
        <v>1214</v>
      </c>
      <c r="Y3341" s="3" t="s">
        <v>880</v>
      </c>
      <c r="Z3341" s="3" t="str">
        <f>INDEX(业务类型!$C$4:$C$8,MATCH(纤芯!Y3341,业务类型!$B$4:$B$8,0))</f>
        <v>IDLE</v>
      </c>
      <c r="AA3341" s="3"/>
    </row>
    <row r="3342" spans="1:27" ht="16.5" x14ac:dyDescent="0.2">
      <c r="A3342" s="3">
        <v>3339</v>
      </c>
      <c r="B3342" s="3">
        <f t="shared" si="259"/>
        <v>37023103075</v>
      </c>
      <c r="C3342" s="3" t="s">
        <v>1166</v>
      </c>
      <c r="D3342" s="3" t="s">
        <v>223</v>
      </c>
      <c r="E3342" s="3" t="str">
        <f>INDEX(光放段!$G$4:$G$237,MATCH(纤芯!G3342,光放段!$C$4:$C$237,0))</f>
        <v>山东二干|济青烟威光缆:济南四里村-淄博柳泉路</v>
      </c>
      <c r="F3342" s="3">
        <f>INDEX(光放段!$I$4:$I$237,MATCH(纤芯!H3342,光放段!$B$4:$B$237,0))</f>
        <v>37023100000</v>
      </c>
      <c r="G3342" s="3" t="str">
        <f t="shared" si="260"/>
        <v>山东二干|济青烟威光缆:淄博潘庄-淄博柳泉路</v>
      </c>
      <c r="H3342" s="3">
        <f>INDEX(光放段!$B$4:$B$237,MATCH(纤芯!G3342,光放段!$C$4:$C$237,0))</f>
        <v>37023103000</v>
      </c>
      <c r="I3342" s="3" t="str">
        <f t="shared" si="261"/>
        <v>济青烟威光缆</v>
      </c>
      <c r="J3342" s="3" t="str">
        <f>INDEX(子缆名称!$B$4:$B$29,纤芯!M3342)</f>
        <v>G缆</v>
      </c>
      <c r="K3342" s="3">
        <v>75</v>
      </c>
      <c r="L3342" s="3">
        <f t="shared" si="262"/>
        <v>3</v>
      </c>
      <c r="M3342" s="3">
        <f t="shared" si="263"/>
        <v>7</v>
      </c>
      <c r="N3342" s="3" t="s">
        <v>79</v>
      </c>
      <c r="O3342" s="3">
        <f>COUNTIF([1]局站!$D$4:$D$172,"="&amp;N3342)</f>
        <v>1</v>
      </c>
      <c r="P3342" s="3">
        <v>0</v>
      </c>
      <c r="Q3342" s="3">
        <v>0</v>
      </c>
      <c r="R3342" s="3">
        <v>0</v>
      </c>
      <c r="S3342" s="3" t="s">
        <v>64</v>
      </c>
      <c r="T3342" s="3">
        <f>COUNTIF([1]局站!$D$4:$D$172,"="&amp;S3342)</f>
        <v>1</v>
      </c>
      <c r="U3342" s="3">
        <v>0</v>
      </c>
      <c r="V3342" s="3">
        <v>0</v>
      </c>
      <c r="W3342" s="3">
        <v>0</v>
      </c>
      <c r="X3342" s="3" t="s">
        <v>1214</v>
      </c>
      <c r="Y3342" s="3" t="s">
        <v>880</v>
      </c>
      <c r="Z3342" s="3" t="str">
        <f>INDEX(业务类型!$C$4:$C$8,MATCH(纤芯!Y3342,业务类型!$B$4:$B$8,0))</f>
        <v>IDLE</v>
      </c>
      <c r="AA3342" s="3"/>
    </row>
    <row r="3343" spans="1:27" ht="16.5" x14ac:dyDescent="0.2">
      <c r="A3343" s="3">
        <v>3340</v>
      </c>
      <c r="B3343" s="3">
        <f t="shared" si="259"/>
        <v>37023103076</v>
      </c>
      <c r="C3343" s="3" t="s">
        <v>1166</v>
      </c>
      <c r="D3343" s="3" t="s">
        <v>223</v>
      </c>
      <c r="E3343" s="3" t="str">
        <f>INDEX(光放段!$G$4:$G$237,MATCH(纤芯!G3343,光放段!$C$4:$C$237,0))</f>
        <v>山东二干|济青烟威光缆:济南四里村-淄博柳泉路</v>
      </c>
      <c r="F3343" s="3">
        <f>INDEX(光放段!$I$4:$I$237,MATCH(纤芯!H3343,光放段!$B$4:$B$237,0))</f>
        <v>37023100000</v>
      </c>
      <c r="G3343" s="3" t="str">
        <f t="shared" si="260"/>
        <v>山东二干|济青烟威光缆:淄博潘庄-淄博柳泉路</v>
      </c>
      <c r="H3343" s="3">
        <f>INDEX(光放段!$B$4:$B$237,MATCH(纤芯!G3343,光放段!$C$4:$C$237,0))</f>
        <v>37023103000</v>
      </c>
      <c r="I3343" s="3" t="str">
        <f t="shared" si="261"/>
        <v>济青烟威光缆</v>
      </c>
      <c r="J3343" s="3" t="str">
        <f>INDEX(子缆名称!$B$4:$B$29,纤芯!M3343)</f>
        <v>G缆</v>
      </c>
      <c r="K3343" s="3">
        <v>76</v>
      </c>
      <c r="L3343" s="3">
        <f t="shared" si="262"/>
        <v>4</v>
      </c>
      <c r="M3343" s="3">
        <f t="shared" si="263"/>
        <v>7</v>
      </c>
      <c r="N3343" s="3" t="s">
        <v>79</v>
      </c>
      <c r="O3343" s="3">
        <f>COUNTIF([1]局站!$D$4:$D$172,"="&amp;N3343)</f>
        <v>1</v>
      </c>
      <c r="P3343" s="3">
        <v>0</v>
      </c>
      <c r="Q3343" s="3">
        <v>0</v>
      </c>
      <c r="R3343" s="3">
        <v>0</v>
      </c>
      <c r="S3343" s="3" t="s">
        <v>64</v>
      </c>
      <c r="T3343" s="3">
        <f>COUNTIF([1]局站!$D$4:$D$172,"="&amp;S3343)</f>
        <v>1</v>
      </c>
      <c r="U3343" s="3">
        <v>0</v>
      </c>
      <c r="V3343" s="3">
        <v>0</v>
      </c>
      <c r="W3343" s="3">
        <v>0</v>
      </c>
      <c r="X3343" s="3" t="s">
        <v>1214</v>
      </c>
      <c r="Y3343" s="3" t="s">
        <v>880</v>
      </c>
      <c r="Z3343" s="3" t="str">
        <f>INDEX(业务类型!$C$4:$C$8,MATCH(纤芯!Y3343,业务类型!$B$4:$B$8,0))</f>
        <v>IDLE</v>
      </c>
      <c r="AA3343" s="3"/>
    </row>
    <row r="3344" spans="1:27" ht="16.5" x14ac:dyDescent="0.2">
      <c r="A3344" s="3">
        <v>3341</v>
      </c>
      <c r="B3344" s="3">
        <f t="shared" si="259"/>
        <v>37023103077</v>
      </c>
      <c r="C3344" s="3" t="s">
        <v>1166</v>
      </c>
      <c r="D3344" s="3" t="s">
        <v>223</v>
      </c>
      <c r="E3344" s="3" t="str">
        <f>INDEX(光放段!$G$4:$G$237,MATCH(纤芯!G3344,光放段!$C$4:$C$237,0))</f>
        <v>山东二干|济青烟威光缆:济南四里村-淄博柳泉路</v>
      </c>
      <c r="F3344" s="3">
        <f>INDEX(光放段!$I$4:$I$237,MATCH(纤芯!H3344,光放段!$B$4:$B$237,0))</f>
        <v>37023100000</v>
      </c>
      <c r="G3344" s="3" t="str">
        <f t="shared" si="260"/>
        <v>山东二干|济青烟威光缆:淄博潘庄-淄博柳泉路</v>
      </c>
      <c r="H3344" s="3">
        <f>INDEX(光放段!$B$4:$B$237,MATCH(纤芯!G3344,光放段!$C$4:$C$237,0))</f>
        <v>37023103000</v>
      </c>
      <c r="I3344" s="3" t="str">
        <f t="shared" si="261"/>
        <v>济青烟威光缆</v>
      </c>
      <c r="J3344" s="3" t="str">
        <f>INDEX(子缆名称!$B$4:$B$29,纤芯!M3344)</f>
        <v>G缆</v>
      </c>
      <c r="K3344" s="3">
        <v>77</v>
      </c>
      <c r="L3344" s="3">
        <f t="shared" si="262"/>
        <v>5</v>
      </c>
      <c r="M3344" s="3">
        <f t="shared" si="263"/>
        <v>7</v>
      </c>
      <c r="N3344" s="3" t="s">
        <v>79</v>
      </c>
      <c r="O3344" s="3">
        <f>COUNTIF([1]局站!$D$4:$D$172,"="&amp;N3344)</f>
        <v>1</v>
      </c>
      <c r="P3344" s="3">
        <v>0</v>
      </c>
      <c r="Q3344" s="3">
        <v>0</v>
      </c>
      <c r="R3344" s="3">
        <v>0</v>
      </c>
      <c r="S3344" s="3" t="s">
        <v>64</v>
      </c>
      <c r="T3344" s="3">
        <f>COUNTIF([1]局站!$D$4:$D$172,"="&amp;S3344)</f>
        <v>1</v>
      </c>
      <c r="U3344" s="3">
        <v>0</v>
      </c>
      <c r="V3344" s="3">
        <v>0</v>
      </c>
      <c r="W3344" s="3">
        <v>0</v>
      </c>
      <c r="X3344" s="3" t="s">
        <v>1214</v>
      </c>
      <c r="Y3344" s="3" t="s">
        <v>880</v>
      </c>
      <c r="Z3344" s="3" t="str">
        <f>INDEX(业务类型!$C$4:$C$8,MATCH(纤芯!Y3344,业务类型!$B$4:$B$8,0))</f>
        <v>IDLE</v>
      </c>
      <c r="AA3344" s="3"/>
    </row>
    <row r="3345" spans="1:27" ht="16.5" x14ac:dyDescent="0.2">
      <c r="A3345" s="3">
        <v>3342</v>
      </c>
      <c r="B3345" s="3">
        <f t="shared" si="259"/>
        <v>37023103078</v>
      </c>
      <c r="C3345" s="3" t="s">
        <v>1166</v>
      </c>
      <c r="D3345" s="3" t="s">
        <v>223</v>
      </c>
      <c r="E3345" s="3" t="str">
        <f>INDEX(光放段!$G$4:$G$237,MATCH(纤芯!G3345,光放段!$C$4:$C$237,0))</f>
        <v>山东二干|济青烟威光缆:济南四里村-淄博柳泉路</v>
      </c>
      <c r="F3345" s="3">
        <f>INDEX(光放段!$I$4:$I$237,MATCH(纤芯!H3345,光放段!$B$4:$B$237,0))</f>
        <v>37023100000</v>
      </c>
      <c r="G3345" s="3" t="str">
        <f t="shared" si="260"/>
        <v>山东二干|济青烟威光缆:淄博潘庄-淄博柳泉路</v>
      </c>
      <c r="H3345" s="3">
        <f>INDEX(光放段!$B$4:$B$237,MATCH(纤芯!G3345,光放段!$C$4:$C$237,0))</f>
        <v>37023103000</v>
      </c>
      <c r="I3345" s="3" t="str">
        <f t="shared" si="261"/>
        <v>济青烟威光缆</v>
      </c>
      <c r="J3345" s="3" t="str">
        <f>INDEX(子缆名称!$B$4:$B$29,纤芯!M3345)</f>
        <v>G缆</v>
      </c>
      <c r="K3345" s="3">
        <v>78</v>
      </c>
      <c r="L3345" s="3">
        <f t="shared" si="262"/>
        <v>6</v>
      </c>
      <c r="M3345" s="3">
        <f t="shared" si="263"/>
        <v>7</v>
      </c>
      <c r="N3345" s="3" t="s">
        <v>79</v>
      </c>
      <c r="O3345" s="3">
        <f>COUNTIF([1]局站!$D$4:$D$172,"="&amp;N3345)</f>
        <v>1</v>
      </c>
      <c r="P3345" s="3">
        <v>0</v>
      </c>
      <c r="Q3345" s="3">
        <v>0</v>
      </c>
      <c r="R3345" s="3">
        <v>0</v>
      </c>
      <c r="S3345" s="3" t="s">
        <v>64</v>
      </c>
      <c r="T3345" s="3">
        <f>COUNTIF([1]局站!$D$4:$D$172,"="&amp;S3345)</f>
        <v>1</v>
      </c>
      <c r="U3345" s="3">
        <v>0</v>
      </c>
      <c r="V3345" s="3">
        <v>0</v>
      </c>
      <c r="W3345" s="3">
        <v>0</v>
      </c>
      <c r="X3345" s="3" t="s">
        <v>1214</v>
      </c>
      <c r="Y3345" s="3" t="s">
        <v>880</v>
      </c>
      <c r="Z3345" s="3" t="str">
        <f>INDEX(业务类型!$C$4:$C$8,MATCH(纤芯!Y3345,业务类型!$B$4:$B$8,0))</f>
        <v>IDLE</v>
      </c>
      <c r="AA3345" s="3"/>
    </row>
    <row r="3346" spans="1:27" ht="16.5" x14ac:dyDescent="0.2">
      <c r="A3346" s="3">
        <v>3343</v>
      </c>
      <c r="B3346" s="3">
        <f t="shared" si="259"/>
        <v>37023103079</v>
      </c>
      <c r="C3346" s="3" t="s">
        <v>1166</v>
      </c>
      <c r="D3346" s="3" t="s">
        <v>223</v>
      </c>
      <c r="E3346" s="3" t="str">
        <f>INDEX(光放段!$G$4:$G$237,MATCH(纤芯!G3346,光放段!$C$4:$C$237,0))</f>
        <v>山东二干|济青烟威光缆:济南四里村-淄博柳泉路</v>
      </c>
      <c r="F3346" s="3">
        <f>INDEX(光放段!$I$4:$I$237,MATCH(纤芯!H3346,光放段!$B$4:$B$237,0))</f>
        <v>37023100000</v>
      </c>
      <c r="G3346" s="3" t="str">
        <f t="shared" si="260"/>
        <v>山东二干|济青烟威光缆:淄博潘庄-淄博柳泉路</v>
      </c>
      <c r="H3346" s="3">
        <f>INDEX(光放段!$B$4:$B$237,MATCH(纤芯!G3346,光放段!$C$4:$C$237,0))</f>
        <v>37023103000</v>
      </c>
      <c r="I3346" s="3" t="str">
        <f t="shared" si="261"/>
        <v>济青烟威光缆</v>
      </c>
      <c r="J3346" s="3" t="str">
        <f>INDEX(子缆名称!$B$4:$B$29,纤芯!M3346)</f>
        <v>G缆</v>
      </c>
      <c r="K3346" s="3">
        <v>79</v>
      </c>
      <c r="L3346" s="3">
        <f t="shared" si="262"/>
        <v>7</v>
      </c>
      <c r="M3346" s="3">
        <f t="shared" si="263"/>
        <v>7</v>
      </c>
      <c r="N3346" s="3" t="s">
        <v>79</v>
      </c>
      <c r="O3346" s="3">
        <f>COUNTIF([1]局站!$D$4:$D$172,"="&amp;N3346)</f>
        <v>1</v>
      </c>
      <c r="P3346" s="3">
        <v>0</v>
      </c>
      <c r="Q3346" s="3">
        <v>0</v>
      </c>
      <c r="R3346" s="3">
        <v>0</v>
      </c>
      <c r="S3346" s="3" t="s">
        <v>64</v>
      </c>
      <c r="T3346" s="3">
        <f>COUNTIF([1]局站!$D$4:$D$172,"="&amp;S3346)</f>
        <v>1</v>
      </c>
      <c r="U3346" s="3">
        <v>0</v>
      </c>
      <c r="V3346" s="3">
        <v>0</v>
      </c>
      <c r="W3346" s="3">
        <v>0</v>
      </c>
      <c r="X3346" s="3" t="s">
        <v>1214</v>
      </c>
      <c r="Y3346" s="3" t="s">
        <v>880</v>
      </c>
      <c r="Z3346" s="3" t="str">
        <f>INDEX(业务类型!$C$4:$C$8,MATCH(纤芯!Y3346,业务类型!$B$4:$B$8,0))</f>
        <v>IDLE</v>
      </c>
      <c r="AA3346" s="3"/>
    </row>
    <row r="3347" spans="1:27" ht="16.5" x14ac:dyDescent="0.2">
      <c r="A3347" s="3">
        <v>3344</v>
      </c>
      <c r="B3347" s="3">
        <f t="shared" si="259"/>
        <v>37023103080</v>
      </c>
      <c r="C3347" s="3" t="s">
        <v>1166</v>
      </c>
      <c r="D3347" s="3" t="s">
        <v>223</v>
      </c>
      <c r="E3347" s="3" t="str">
        <f>INDEX(光放段!$G$4:$G$237,MATCH(纤芯!G3347,光放段!$C$4:$C$237,0))</f>
        <v>山东二干|济青烟威光缆:济南四里村-淄博柳泉路</v>
      </c>
      <c r="F3347" s="3">
        <f>INDEX(光放段!$I$4:$I$237,MATCH(纤芯!H3347,光放段!$B$4:$B$237,0))</f>
        <v>37023100000</v>
      </c>
      <c r="G3347" s="3" t="str">
        <f t="shared" si="260"/>
        <v>山东二干|济青烟威光缆:淄博潘庄-淄博柳泉路</v>
      </c>
      <c r="H3347" s="3">
        <f>INDEX(光放段!$B$4:$B$237,MATCH(纤芯!G3347,光放段!$C$4:$C$237,0))</f>
        <v>37023103000</v>
      </c>
      <c r="I3347" s="3" t="str">
        <f t="shared" si="261"/>
        <v>济青烟威光缆</v>
      </c>
      <c r="J3347" s="3" t="str">
        <f>INDEX(子缆名称!$B$4:$B$29,纤芯!M3347)</f>
        <v>G缆</v>
      </c>
      <c r="K3347" s="3">
        <v>80</v>
      </c>
      <c r="L3347" s="3">
        <f t="shared" si="262"/>
        <v>8</v>
      </c>
      <c r="M3347" s="3">
        <f t="shared" si="263"/>
        <v>7</v>
      </c>
      <c r="N3347" s="3" t="s">
        <v>79</v>
      </c>
      <c r="O3347" s="3">
        <f>COUNTIF([1]局站!$D$4:$D$172,"="&amp;N3347)</f>
        <v>1</v>
      </c>
      <c r="P3347" s="3">
        <v>0</v>
      </c>
      <c r="Q3347" s="3">
        <v>0</v>
      </c>
      <c r="R3347" s="3">
        <v>0</v>
      </c>
      <c r="S3347" s="3" t="s">
        <v>64</v>
      </c>
      <c r="T3347" s="3">
        <f>COUNTIF([1]局站!$D$4:$D$172,"="&amp;S3347)</f>
        <v>1</v>
      </c>
      <c r="U3347" s="3">
        <v>0</v>
      </c>
      <c r="V3347" s="3">
        <v>0</v>
      </c>
      <c r="W3347" s="3">
        <v>0</v>
      </c>
      <c r="X3347" s="3" t="s">
        <v>1214</v>
      </c>
      <c r="Y3347" s="3" t="s">
        <v>880</v>
      </c>
      <c r="Z3347" s="3" t="str">
        <f>INDEX(业务类型!$C$4:$C$8,MATCH(纤芯!Y3347,业务类型!$B$4:$B$8,0))</f>
        <v>IDLE</v>
      </c>
      <c r="AA3347" s="3"/>
    </row>
    <row r="3348" spans="1:27" ht="16.5" x14ac:dyDescent="0.2">
      <c r="A3348" s="3">
        <v>3345</v>
      </c>
      <c r="B3348" s="3">
        <f t="shared" si="259"/>
        <v>37023103081</v>
      </c>
      <c r="C3348" s="3" t="s">
        <v>1166</v>
      </c>
      <c r="D3348" s="3" t="s">
        <v>223</v>
      </c>
      <c r="E3348" s="3" t="str">
        <f>INDEX(光放段!$G$4:$G$237,MATCH(纤芯!G3348,光放段!$C$4:$C$237,0))</f>
        <v>山东二干|济青烟威光缆:济南四里村-淄博柳泉路</v>
      </c>
      <c r="F3348" s="3">
        <f>INDEX(光放段!$I$4:$I$237,MATCH(纤芯!H3348,光放段!$B$4:$B$237,0))</f>
        <v>37023100000</v>
      </c>
      <c r="G3348" s="3" t="str">
        <f t="shared" si="260"/>
        <v>山东二干|济青烟威光缆:淄博潘庄-淄博柳泉路</v>
      </c>
      <c r="H3348" s="3">
        <f>INDEX(光放段!$B$4:$B$237,MATCH(纤芯!G3348,光放段!$C$4:$C$237,0))</f>
        <v>37023103000</v>
      </c>
      <c r="I3348" s="3" t="str">
        <f t="shared" si="261"/>
        <v>济青烟威光缆</v>
      </c>
      <c r="J3348" s="3" t="str">
        <f>INDEX(子缆名称!$B$4:$B$29,纤芯!M3348)</f>
        <v>G缆</v>
      </c>
      <c r="K3348" s="3">
        <v>81</v>
      </c>
      <c r="L3348" s="3">
        <f t="shared" si="262"/>
        <v>9</v>
      </c>
      <c r="M3348" s="3">
        <f t="shared" si="263"/>
        <v>7</v>
      </c>
      <c r="N3348" s="3" t="s">
        <v>79</v>
      </c>
      <c r="O3348" s="3">
        <f>COUNTIF([1]局站!$D$4:$D$172,"="&amp;N3348)</f>
        <v>1</v>
      </c>
      <c r="P3348" s="3">
        <v>0</v>
      </c>
      <c r="Q3348" s="3">
        <v>0</v>
      </c>
      <c r="R3348" s="3">
        <v>0</v>
      </c>
      <c r="S3348" s="3" t="s">
        <v>64</v>
      </c>
      <c r="T3348" s="3">
        <f>COUNTIF([1]局站!$D$4:$D$172,"="&amp;S3348)</f>
        <v>1</v>
      </c>
      <c r="U3348" s="3">
        <v>0</v>
      </c>
      <c r="V3348" s="3">
        <v>0</v>
      </c>
      <c r="W3348" s="3">
        <v>0</v>
      </c>
      <c r="X3348" s="3" t="s">
        <v>1214</v>
      </c>
      <c r="Y3348" s="3" t="s">
        <v>880</v>
      </c>
      <c r="Z3348" s="3" t="str">
        <f>INDEX(业务类型!$C$4:$C$8,MATCH(纤芯!Y3348,业务类型!$B$4:$B$8,0))</f>
        <v>IDLE</v>
      </c>
      <c r="AA3348" s="3"/>
    </row>
    <row r="3349" spans="1:27" ht="16.5" x14ac:dyDescent="0.2">
      <c r="A3349" s="3">
        <v>3346</v>
      </c>
      <c r="B3349" s="3">
        <f t="shared" ref="B3349:B3412" si="264">H3349+K3349</f>
        <v>37023103082</v>
      </c>
      <c r="C3349" s="3" t="s">
        <v>1166</v>
      </c>
      <c r="D3349" s="3" t="s">
        <v>223</v>
      </c>
      <c r="E3349" s="3" t="str">
        <f>INDEX(光放段!$G$4:$G$237,MATCH(纤芯!G3349,光放段!$C$4:$C$237,0))</f>
        <v>山东二干|济青烟威光缆:济南四里村-淄博柳泉路</v>
      </c>
      <c r="F3349" s="3">
        <f>INDEX(光放段!$I$4:$I$237,MATCH(纤芯!H3349,光放段!$B$4:$B$237,0))</f>
        <v>37023100000</v>
      </c>
      <c r="G3349" s="3" t="str">
        <f t="shared" si="260"/>
        <v>山东二干|济青烟威光缆:淄博潘庄-淄博柳泉路</v>
      </c>
      <c r="H3349" s="3">
        <f>INDEX(光放段!$B$4:$B$237,MATCH(纤芯!G3349,光放段!$C$4:$C$237,0))</f>
        <v>37023103000</v>
      </c>
      <c r="I3349" s="3" t="str">
        <f t="shared" si="261"/>
        <v>济青烟威光缆</v>
      </c>
      <c r="J3349" s="3" t="str">
        <f>INDEX(子缆名称!$B$4:$B$29,纤芯!M3349)</f>
        <v>G缆</v>
      </c>
      <c r="K3349" s="3">
        <v>82</v>
      </c>
      <c r="L3349" s="3">
        <f t="shared" si="262"/>
        <v>10</v>
      </c>
      <c r="M3349" s="3">
        <f t="shared" si="263"/>
        <v>7</v>
      </c>
      <c r="N3349" s="3" t="s">
        <v>79</v>
      </c>
      <c r="O3349" s="3">
        <f>COUNTIF([1]局站!$D$4:$D$172,"="&amp;N3349)</f>
        <v>1</v>
      </c>
      <c r="P3349" s="3">
        <v>0</v>
      </c>
      <c r="Q3349" s="3">
        <v>0</v>
      </c>
      <c r="R3349" s="3">
        <v>0</v>
      </c>
      <c r="S3349" s="3" t="s">
        <v>64</v>
      </c>
      <c r="T3349" s="3">
        <f>COUNTIF([1]局站!$D$4:$D$172,"="&amp;S3349)</f>
        <v>1</v>
      </c>
      <c r="U3349" s="3">
        <v>0</v>
      </c>
      <c r="V3349" s="3">
        <v>0</v>
      </c>
      <c r="W3349" s="3">
        <v>0</v>
      </c>
      <c r="X3349" s="3" t="s">
        <v>1214</v>
      </c>
      <c r="Y3349" s="3" t="s">
        <v>880</v>
      </c>
      <c r="Z3349" s="3" t="str">
        <f>INDEX(业务类型!$C$4:$C$8,MATCH(纤芯!Y3349,业务类型!$B$4:$B$8,0))</f>
        <v>IDLE</v>
      </c>
      <c r="AA3349" s="3"/>
    </row>
    <row r="3350" spans="1:27" ht="16.5" x14ac:dyDescent="0.2">
      <c r="A3350" s="3">
        <v>3347</v>
      </c>
      <c r="B3350" s="3">
        <f t="shared" si="264"/>
        <v>37023103083</v>
      </c>
      <c r="C3350" s="3" t="s">
        <v>1166</v>
      </c>
      <c r="D3350" s="3" t="s">
        <v>223</v>
      </c>
      <c r="E3350" s="3" t="str">
        <f>INDEX(光放段!$G$4:$G$237,MATCH(纤芯!G3350,光放段!$C$4:$C$237,0))</f>
        <v>山东二干|济青烟威光缆:济南四里村-淄博柳泉路</v>
      </c>
      <c r="F3350" s="3">
        <f>INDEX(光放段!$I$4:$I$237,MATCH(纤芯!H3350,光放段!$B$4:$B$237,0))</f>
        <v>37023100000</v>
      </c>
      <c r="G3350" s="3" t="str">
        <f t="shared" si="260"/>
        <v>山东二干|济青烟威光缆:淄博潘庄-淄博柳泉路</v>
      </c>
      <c r="H3350" s="3">
        <f>INDEX(光放段!$B$4:$B$237,MATCH(纤芯!G3350,光放段!$C$4:$C$237,0))</f>
        <v>37023103000</v>
      </c>
      <c r="I3350" s="3" t="str">
        <f t="shared" si="261"/>
        <v>济青烟威光缆</v>
      </c>
      <c r="J3350" s="3" t="str">
        <f>INDEX(子缆名称!$B$4:$B$29,纤芯!M3350)</f>
        <v>G缆</v>
      </c>
      <c r="K3350" s="3">
        <v>83</v>
      </c>
      <c r="L3350" s="3">
        <f t="shared" si="262"/>
        <v>11</v>
      </c>
      <c r="M3350" s="3">
        <f t="shared" si="263"/>
        <v>7</v>
      </c>
      <c r="N3350" s="3" t="s">
        <v>79</v>
      </c>
      <c r="O3350" s="3">
        <f>COUNTIF([1]局站!$D$4:$D$172,"="&amp;N3350)</f>
        <v>1</v>
      </c>
      <c r="P3350" s="3">
        <v>0</v>
      </c>
      <c r="Q3350" s="3">
        <v>0</v>
      </c>
      <c r="R3350" s="3">
        <v>0</v>
      </c>
      <c r="S3350" s="3" t="s">
        <v>64</v>
      </c>
      <c r="T3350" s="3">
        <f>COUNTIF([1]局站!$D$4:$D$172,"="&amp;S3350)</f>
        <v>1</v>
      </c>
      <c r="U3350" s="3">
        <v>0</v>
      </c>
      <c r="V3350" s="3">
        <v>0</v>
      </c>
      <c r="W3350" s="3">
        <v>0</v>
      </c>
      <c r="X3350" s="3" t="s">
        <v>1214</v>
      </c>
      <c r="Y3350" s="3" t="s">
        <v>880</v>
      </c>
      <c r="Z3350" s="3" t="str">
        <f>INDEX(业务类型!$C$4:$C$8,MATCH(纤芯!Y3350,业务类型!$B$4:$B$8,0))</f>
        <v>IDLE</v>
      </c>
      <c r="AA3350" s="3"/>
    </row>
    <row r="3351" spans="1:27" ht="16.5" x14ac:dyDescent="0.2">
      <c r="A3351" s="3">
        <v>3348</v>
      </c>
      <c r="B3351" s="3">
        <f t="shared" si="264"/>
        <v>37023103084</v>
      </c>
      <c r="C3351" s="3" t="s">
        <v>1166</v>
      </c>
      <c r="D3351" s="3" t="s">
        <v>223</v>
      </c>
      <c r="E3351" s="3" t="str">
        <f>INDEX(光放段!$G$4:$G$237,MATCH(纤芯!G3351,光放段!$C$4:$C$237,0))</f>
        <v>山东二干|济青烟威光缆:济南四里村-淄博柳泉路</v>
      </c>
      <c r="F3351" s="3">
        <f>INDEX(光放段!$I$4:$I$237,MATCH(纤芯!H3351,光放段!$B$4:$B$237,0))</f>
        <v>37023100000</v>
      </c>
      <c r="G3351" s="3" t="str">
        <f t="shared" si="260"/>
        <v>山东二干|济青烟威光缆:淄博潘庄-淄博柳泉路</v>
      </c>
      <c r="H3351" s="3">
        <f>INDEX(光放段!$B$4:$B$237,MATCH(纤芯!G3351,光放段!$C$4:$C$237,0))</f>
        <v>37023103000</v>
      </c>
      <c r="I3351" s="3" t="str">
        <f t="shared" si="261"/>
        <v>济青烟威光缆</v>
      </c>
      <c r="J3351" s="3" t="str">
        <f>INDEX(子缆名称!$B$4:$B$29,纤芯!M3351)</f>
        <v>G缆</v>
      </c>
      <c r="K3351" s="3">
        <v>84</v>
      </c>
      <c r="L3351" s="3">
        <f t="shared" si="262"/>
        <v>12</v>
      </c>
      <c r="M3351" s="3">
        <f t="shared" si="263"/>
        <v>7</v>
      </c>
      <c r="N3351" s="3" t="s">
        <v>79</v>
      </c>
      <c r="O3351" s="3">
        <f>COUNTIF([1]局站!$D$4:$D$172,"="&amp;N3351)</f>
        <v>1</v>
      </c>
      <c r="P3351" s="3">
        <v>0</v>
      </c>
      <c r="Q3351" s="3">
        <v>0</v>
      </c>
      <c r="R3351" s="3">
        <v>0</v>
      </c>
      <c r="S3351" s="3" t="s">
        <v>64</v>
      </c>
      <c r="T3351" s="3">
        <f>COUNTIF([1]局站!$D$4:$D$172,"="&amp;S3351)</f>
        <v>1</v>
      </c>
      <c r="U3351" s="3">
        <v>0</v>
      </c>
      <c r="V3351" s="3">
        <v>0</v>
      </c>
      <c r="W3351" s="3">
        <v>0</v>
      </c>
      <c r="X3351" s="3" t="s">
        <v>1214</v>
      </c>
      <c r="Y3351" s="3" t="s">
        <v>880</v>
      </c>
      <c r="Z3351" s="3" t="str">
        <f>INDEX(业务类型!$C$4:$C$8,MATCH(纤芯!Y3351,业务类型!$B$4:$B$8,0))</f>
        <v>IDLE</v>
      </c>
      <c r="AA3351" s="3"/>
    </row>
    <row r="3352" spans="1:27" ht="16.5" x14ac:dyDescent="0.2">
      <c r="A3352" s="3">
        <v>3349</v>
      </c>
      <c r="B3352" s="3">
        <f t="shared" si="264"/>
        <v>37023103085</v>
      </c>
      <c r="C3352" s="3" t="s">
        <v>1166</v>
      </c>
      <c r="D3352" s="3" t="s">
        <v>223</v>
      </c>
      <c r="E3352" s="3" t="str">
        <f>INDEX(光放段!$G$4:$G$237,MATCH(纤芯!G3352,光放段!$C$4:$C$237,0))</f>
        <v>山东二干|济青烟威光缆:济南四里村-淄博柳泉路</v>
      </c>
      <c r="F3352" s="3">
        <f>INDEX(光放段!$I$4:$I$237,MATCH(纤芯!H3352,光放段!$B$4:$B$237,0))</f>
        <v>37023100000</v>
      </c>
      <c r="G3352" s="3" t="str">
        <f t="shared" si="260"/>
        <v>山东二干|济青烟威光缆:淄博潘庄-淄博柳泉路</v>
      </c>
      <c r="H3352" s="3">
        <f>INDEX(光放段!$B$4:$B$237,MATCH(纤芯!G3352,光放段!$C$4:$C$237,0))</f>
        <v>37023103000</v>
      </c>
      <c r="I3352" s="3" t="str">
        <f t="shared" si="261"/>
        <v>济青烟威光缆</v>
      </c>
      <c r="J3352" s="3" t="str">
        <f>INDEX(子缆名称!$B$4:$B$29,纤芯!M3352)</f>
        <v>H缆</v>
      </c>
      <c r="K3352" s="3">
        <v>85</v>
      </c>
      <c r="L3352" s="3">
        <f t="shared" si="262"/>
        <v>1</v>
      </c>
      <c r="M3352" s="3">
        <f t="shared" si="263"/>
        <v>8</v>
      </c>
      <c r="N3352" s="3" t="s">
        <v>79</v>
      </c>
      <c r="O3352" s="3">
        <f>COUNTIF([1]局站!$D$4:$D$172,"="&amp;N3352)</f>
        <v>1</v>
      </c>
      <c r="P3352" s="3">
        <v>0</v>
      </c>
      <c r="Q3352" s="3">
        <v>0</v>
      </c>
      <c r="R3352" s="3">
        <v>0</v>
      </c>
      <c r="S3352" s="3" t="s">
        <v>64</v>
      </c>
      <c r="T3352" s="3">
        <f>COUNTIF([1]局站!$D$4:$D$172,"="&amp;S3352)</f>
        <v>1</v>
      </c>
      <c r="U3352" s="3">
        <v>0</v>
      </c>
      <c r="V3352" s="3">
        <v>0</v>
      </c>
      <c r="W3352" s="3">
        <v>0</v>
      </c>
      <c r="X3352" s="3" t="s">
        <v>1214</v>
      </c>
      <c r="Y3352" s="3" t="s">
        <v>880</v>
      </c>
      <c r="Z3352" s="3" t="str">
        <f>INDEX(业务类型!$C$4:$C$8,MATCH(纤芯!Y3352,业务类型!$B$4:$B$8,0))</f>
        <v>IDLE</v>
      </c>
      <c r="AA3352" s="3"/>
    </row>
    <row r="3353" spans="1:27" ht="16.5" x14ac:dyDescent="0.2">
      <c r="A3353" s="3">
        <v>3350</v>
      </c>
      <c r="B3353" s="3">
        <f t="shared" si="264"/>
        <v>37023103086</v>
      </c>
      <c r="C3353" s="3" t="s">
        <v>1166</v>
      </c>
      <c r="D3353" s="3" t="s">
        <v>223</v>
      </c>
      <c r="E3353" s="3" t="str">
        <f>INDEX(光放段!$G$4:$G$237,MATCH(纤芯!G3353,光放段!$C$4:$C$237,0))</f>
        <v>山东二干|济青烟威光缆:济南四里村-淄博柳泉路</v>
      </c>
      <c r="F3353" s="3">
        <f>INDEX(光放段!$I$4:$I$237,MATCH(纤芯!H3353,光放段!$B$4:$B$237,0))</f>
        <v>37023100000</v>
      </c>
      <c r="G3353" s="3" t="str">
        <f t="shared" si="260"/>
        <v>山东二干|济青烟威光缆:淄博潘庄-淄博柳泉路</v>
      </c>
      <c r="H3353" s="3">
        <f>INDEX(光放段!$B$4:$B$237,MATCH(纤芯!G3353,光放段!$C$4:$C$237,0))</f>
        <v>37023103000</v>
      </c>
      <c r="I3353" s="3" t="str">
        <f t="shared" si="261"/>
        <v>济青烟威光缆</v>
      </c>
      <c r="J3353" s="3" t="str">
        <f>INDEX(子缆名称!$B$4:$B$29,纤芯!M3353)</f>
        <v>H缆</v>
      </c>
      <c r="K3353" s="3">
        <v>86</v>
      </c>
      <c r="L3353" s="3">
        <f t="shared" si="262"/>
        <v>2</v>
      </c>
      <c r="M3353" s="3">
        <f t="shared" si="263"/>
        <v>8</v>
      </c>
      <c r="N3353" s="3" t="s">
        <v>79</v>
      </c>
      <c r="O3353" s="3">
        <f>COUNTIF([1]局站!$D$4:$D$172,"="&amp;N3353)</f>
        <v>1</v>
      </c>
      <c r="P3353" s="3">
        <v>0</v>
      </c>
      <c r="Q3353" s="3">
        <v>0</v>
      </c>
      <c r="R3353" s="3">
        <v>0</v>
      </c>
      <c r="S3353" s="3" t="s">
        <v>64</v>
      </c>
      <c r="T3353" s="3">
        <f>COUNTIF([1]局站!$D$4:$D$172,"="&amp;S3353)</f>
        <v>1</v>
      </c>
      <c r="U3353" s="3">
        <v>0</v>
      </c>
      <c r="V3353" s="3">
        <v>0</v>
      </c>
      <c r="W3353" s="3">
        <v>0</v>
      </c>
      <c r="X3353" s="3" t="s">
        <v>1214</v>
      </c>
      <c r="Y3353" s="3" t="s">
        <v>880</v>
      </c>
      <c r="Z3353" s="3" t="str">
        <f>INDEX(业务类型!$C$4:$C$8,MATCH(纤芯!Y3353,业务类型!$B$4:$B$8,0))</f>
        <v>IDLE</v>
      </c>
      <c r="AA3353" s="3"/>
    </row>
    <row r="3354" spans="1:27" ht="16.5" x14ac:dyDescent="0.2">
      <c r="A3354" s="3">
        <v>3351</v>
      </c>
      <c r="B3354" s="3">
        <f t="shared" si="264"/>
        <v>37023103087</v>
      </c>
      <c r="C3354" s="3" t="s">
        <v>1166</v>
      </c>
      <c r="D3354" s="3" t="s">
        <v>223</v>
      </c>
      <c r="E3354" s="3" t="str">
        <f>INDEX(光放段!$G$4:$G$237,MATCH(纤芯!G3354,光放段!$C$4:$C$237,0))</f>
        <v>山东二干|济青烟威光缆:济南四里村-淄博柳泉路</v>
      </c>
      <c r="F3354" s="3">
        <f>INDEX(光放段!$I$4:$I$237,MATCH(纤芯!H3354,光放段!$B$4:$B$237,0))</f>
        <v>37023100000</v>
      </c>
      <c r="G3354" s="3" t="str">
        <f t="shared" si="260"/>
        <v>山东二干|济青烟威光缆:淄博潘庄-淄博柳泉路</v>
      </c>
      <c r="H3354" s="3">
        <f>INDEX(光放段!$B$4:$B$237,MATCH(纤芯!G3354,光放段!$C$4:$C$237,0))</f>
        <v>37023103000</v>
      </c>
      <c r="I3354" s="3" t="str">
        <f t="shared" si="261"/>
        <v>济青烟威光缆</v>
      </c>
      <c r="J3354" s="3" t="str">
        <f>INDEX(子缆名称!$B$4:$B$29,纤芯!M3354)</f>
        <v>H缆</v>
      </c>
      <c r="K3354" s="3">
        <v>87</v>
      </c>
      <c r="L3354" s="3">
        <f t="shared" si="262"/>
        <v>3</v>
      </c>
      <c r="M3354" s="3">
        <f t="shared" si="263"/>
        <v>8</v>
      </c>
      <c r="N3354" s="3" t="s">
        <v>79</v>
      </c>
      <c r="O3354" s="3">
        <f>COUNTIF([1]局站!$D$4:$D$172,"="&amp;N3354)</f>
        <v>1</v>
      </c>
      <c r="P3354" s="3">
        <v>0</v>
      </c>
      <c r="Q3354" s="3">
        <v>0</v>
      </c>
      <c r="R3354" s="3">
        <v>0</v>
      </c>
      <c r="S3354" s="3" t="s">
        <v>64</v>
      </c>
      <c r="T3354" s="3">
        <f>COUNTIF([1]局站!$D$4:$D$172,"="&amp;S3354)</f>
        <v>1</v>
      </c>
      <c r="U3354" s="3">
        <v>0</v>
      </c>
      <c r="V3354" s="3">
        <v>0</v>
      </c>
      <c r="W3354" s="3">
        <v>0</v>
      </c>
      <c r="X3354" s="3" t="s">
        <v>1214</v>
      </c>
      <c r="Y3354" s="3" t="s">
        <v>880</v>
      </c>
      <c r="Z3354" s="3" t="str">
        <f>INDEX(业务类型!$C$4:$C$8,MATCH(纤芯!Y3354,业务类型!$B$4:$B$8,0))</f>
        <v>IDLE</v>
      </c>
      <c r="AA3354" s="3"/>
    </row>
    <row r="3355" spans="1:27" ht="16.5" x14ac:dyDescent="0.2">
      <c r="A3355" s="3">
        <v>3352</v>
      </c>
      <c r="B3355" s="3">
        <f t="shared" si="264"/>
        <v>37023103088</v>
      </c>
      <c r="C3355" s="3" t="s">
        <v>1166</v>
      </c>
      <c r="D3355" s="3" t="s">
        <v>223</v>
      </c>
      <c r="E3355" s="3" t="str">
        <f>INDEX(光放段!$G$4:$G$237,MATCH(纤芯!G3355,光放段!$C$4:$C$237,0))</f>
        <v>山东二干|济青烟威光缆:济南四里村-淄博柳泉路</v>
      </c>
      <c r="F3355" s="3">
        <f>INDEX(光放段!$I$4:$I$237,MATCH(纤芯!H3355,光放段!$B$4:$B$237,0))</f>
        <v>37023100000</v>
      </c>
      <c r="G3355" s="3" t="str">
        <f t="shared" si="260"/>
        <v>山东二干|济青烟威光缆:淄博潘庄-淄博柳泉路</v>
      </c>
      <c r="H3355" s="3">
        <f>INDEX(光放段!$B$4:$B$237,MATCH(纤芯!G3355,光放段!$C$4:$C$237,0))</f>
        <v>37023103000</v>
      </c>
      <c r="I3355" s="3" t="str">
        <f t="shared" si="261"/>
        <v>济青烟威光缆</v>
      </c>
      <c r="J3355" s="3" t="str">
        <f>INDEX(子缆名称!$B$4:$B$29,纤芯!M3355)</f>
        <v>H缆</v>
      </c>
      <c r="K3355" s="3">
        <v>88</v>
      </c>
      <c r="L3355" s="3">
        <f t="shared" si="262"/>
        <v>4</v>
      </c>
      <c r="M3355" s="3">
        <f t="shared" si="263"/>
        <v>8</v>
      </c>
      <c r="N3355" s="3" t="s">
        <v>79</v>
      </c>
      <c r="O3355" s="3">
        <f>COUNTIF([1]局站!$D$4:$D$172,"="&amp;N3355)</f>
        <v>1</v>
      </c>
      <c r="P3355" s="3">
        <v>0</v>
      </c>
      <c r="Q3355" s="3">
        <v>0</v>
      </c>
      <c r="R3355" s="3">
        <v>0</v>
      </c>
      <c r="S3355" s="3" t="s">
        <v>64</v>
      </c>
      <c r="T3355" s="3">
        <f>COUNTIF([1]局站!$D$4:$D$172,"="&amp;S3355)</f>
        <v>1</v>
      </c>
      <c r="U3355" s="3">
        <v>0</v>
      </c>
      <c r="V3355" s="3">
        <v>0</v>
      </c>
      <c r="W3355" s="3">
        <v>0</v>
      </c>
      <c r="X3355" s="3" t="s">
        <v>1214</v>
      </c>
      <c r="Y3355" s="3" t="s">
        <v>880</v>
      </c>
      <c r="Z3355" s="3" t="str">
        <f>INDEX(业务类型!$C$4:$C$8,MATCH(纤芯!Y3355,业务类型!$B$4:$B$8,0))</f>
        <v>IDLE</v>
      </c>
      <c r="AA3355" s="3"/>
    </row>
    <row r="3356" spans="1:27" ht="16.5" x14ac:dyDescent="0.2">
      <c r="A3356" s="3">
        <v>3353</v>
      </c>
      <c r="B3356" s="3">
        <f t="shared" si="264"/>
        <v>37023103089</v>
      </c>
      <c r="C3356" s="3" t="s">
        <v>1166</v>
      </c>
      <c r="D3356" s="3" t="s">
        <v>223</v>
      </c>
      <c r="E3356" s="3" t="str">
        <f>INDEX(光放段!$G$4:$G$237,MATCH(纤芯!G3356,光放段!$C$4:$C$237,0))</f>
        <v>山东二干|济青烟威光缆:济南四里村-淄博柳泉路</v>
      </c>
      <c r="F3356" s="3">
        <f>INDEX(光放段!$I$4:$I$237,MATCH(纤芯!H3356,光放段!$B$4:$B$237,0))</f>
        <v>37023100000</v>
      </c>
      <c r="G3356" s="3" t="str">
        <f t="shared" si="260"/>
        <v>山东二干|济青烟威光缆:淄博潘庄-淄博柳泉路</v>
      </c>
      <c r="H3356" s="3">
        <f>INDEX(光放段!$B$4:$B$237,MATCH(纤芯!G3356,光放段!$C$4:$C$237,0))</f>
        <v>37023103000</v>
      </c>
      <c r="I3356" s="3" t="str">
        <f t="shared" si="261"/>
        <v>济青烟威光缆</v>
      </c>
      <c r="J3356" s="3" t="str">
        <f>INDEX(子缆名称!$B$4:$B$29,纤芯!M3356)</f>
        <v>H缆</v>
      </c>
      <c r="K3356" s="3">
        <v>89</v>
      </c>
      <c r="L3356" s="3">
        <f t="shared" si="262"/>
        <v>5</v>
      </c>
      <c r="M3356" s="3">
        <f t="shared" si="263"/>
        <v>8</v>
      </c>
      <c r="N3356" s="3" t="s">
        <v>79</v>
      </c>
      <c r="O3356" s="3">
        <f>COUNTIF([1]局站!$D$4:$D$172,"="&amp;N3356)</f>
        <v>1</v>
      </c>
      <c r="P3356" s="3">
        <v>0</v>
      </c>
      <c r="Q3356" s="3">
        <v>0</v>
      </c>
      <c r="R3356" s="3">
        <v>0</v>
      </c>
      <c r="S3356" s="3" t="s">
        <v>64</v>
      </c>
      <c r="T3356" s="3">
        <f>COUNTIF([1]局站!$D$4:$D$172,"="&amp;S3356)</f>
        <v>1</v>
      </c>
      <c r="U3356" s="3">
        <v>0</v>
      </c>
      <c r="V3356" s="3">
        <v>0</v>
      </c>
      <c r="W3356" s="3">
        <v>0</v>
      </c>
      <c r="X3356" s="3" t="s">
        <v>1214</v>
      </c>
      <c r="Y3356" s="3" t="s">
        <v>880</v>
      </c>
      <c r="Z3356" s="3" t="str">
        <f>INDEX(业务类型!$C$4:$C$8,MATCH(纤芯!Y3356,业务类型!$B$4:$B$8,0))</f>
        <v>IDLE</v>
      </c>
      <c r="AA3356" s="3"/>
    </row>
    <row r="3357" spans="1:27" ht="16.5" x14ac:dyDescent="0.2">
      <c r="A3357" s="3">
        <v>3354</v>
      </c>
      <c r="B3357" s="3">
        <f t="shared" si="264"/>
        <v>37023103090</v>
      </c>
      <c r="C3357" s="3" t="s">
        <v>1166</v>
      </c>
      <c r="D3357" s="3" t="s">
        <v>223</v>
      </c>
      <c r="E3357" s="3" t="str">
        <f>INDEX(光放段!$G$4:$G$237,MATCH(纤芯!G3357,光放段!$C$4:$C$237,0))</f>
        <v>山东二干|济青烟威光缆:济南四里村-淄博柳泉路</v>
      </c>
      <c r="F3357" s="3">
        <f>INDEX(光放段!$I$4:$I$237,MATCH(纤芯!H3357,光放段!$B$4:$B$237,0))</f>
        <v>37023100000</v>
      </c>
      <c r="G3357" s="3" t="str">
        <f t="shared" si="260"/>
        <v>山东二干|济青烟威光缆:淄博潘庄-淄博柳泉路</v>
      </c>
      <c r="H3357" s="3">
        <f>INDEX(光放段!$B$4:$B$237,MATCH(纤芯!G3357,光放段!$C$4:$C$237,0))</f>
        <v>37023103000</v>
      </c>
      <c r="I3357" s="3" t="str">
        <f t="shared" si="261"/>
        <v>济青烟威光缆</v>
      </c>
      <c r="J3357" s="3" t="str">
        <f>INDEX(子缆名称!$B$4:$B$29,纤芯!M3357)</f>
        <v>H缆</v>
      </c>
      <c r="K3357" s="3">
        <v>90</v>
      </c>
      <c r="L3357" s="3">
        <f t="shared" si="262"/>
        <v>6</v>
      </c>
      <c r="M3357" s="3">
        <f t="shared" si="263"/>
        <v>8</v>
      </c>
      <c r="N3357" s="3" t="s">
        <v>79</v>
      </c>
      <c r="O3357" s="3">
        <f>COUNTIF([1]局站!$D$4:$D$172,"="&amp;N3357)</f>
        <v>1</v>
      </c>
      <c r="P3357" s="3">
        <v>0</v>
      </c>
      <c r="Q3357" s="3">
        <v>0</v>
      </c>
      <c r="R3357" s="3">
        <v>0</v>
      </c>
      <c r="S3357" s="3" t="s">
        <v>64</v>
      </c>
      <c r="T3357" s="3">
        <f>COUNTIF([1]局站!$D$4:$D$172,"="&amp;S3357)</f>
        <v>1</v>
      </c>
      <c r="U3357" s="3">
        <v>0</v>
      </c>
      <c r="V3357" s="3">
        <v>0</v>
      </c>
      <c r="W3357" s="3">
        <v>0</v>
      </c>
      <c r="X3357" s="3" t="s">
        <v>1214</v>
      </c>
      <c r="Y3357" s="3" t="s">
        <v>880</v>
      </c>
      <c r="Z3357" s="3" t="str">
        <f>INDEX(业务类型!$C$4:$C$8,MATCH(纤芯!Y3357,业务类型!$B$4:$B$8,0))</f>
        <v>IDLE</v>
      </c>
      <c r="AA3357" s="3"/>
    </row>
    <row r="3358" spans="1:27" ht="16.5" x14ac:dyDescent="0.2">
      <c r="A3358" s="3">
        <v>3355</v>
      </c>
      <c r="B3358" s="3">
        <f t="shared" si="264"/>
        <v>37023103091</v>
      </c>
      <c r="C3358" s="3" t="s">
        <v>1166</v>
      </c>
      <c r="D3358" s="3" t="s">
        <v>223</v>
      </c>
      <c r="E3358" s="3" t="str">
        <f>INDEX(光放段!$G$4:$G$237,MATCH(纤芯!G3358,光放段!$C$4:$C$237,0))</f>
        <v>山东二干|济青烟威光缆:济南四里村-淄博柳泉路</v>
      </c>
      <c r="F3358" s="3">
        <f>INDEX(光放段!$I$4:$I$237,MATCH(纤芯!H3358,光放段!$B$4:$B$237,0))</f>
        <v>37023100000</v>
      </c>
      <c r="G3358" s="3" t="str">
        <f t="shared" si="260"/>
        <v>山东二干|济青烟威光缆:淄博潘庄-淄博柳泉路</v>
      </c>
      <c r="H3358" s="3">
        <f>INDEX(光放段!$B$4:$B$237,MATCH(纤芯!G3358,光放段!$C$4:$C$237,0))</f>
        <v>37023103000</v>
      </c>
      <c r="I3358" s="3" t="str">
        <f t="shared" si="261"/>
        <v>济青烟威光缆</v>
      </c>
      <c r="J3358" s="3" t="str">
        <f>INDEX(子缆名称!$B$4:$B$29,纤芯!M3358)</f>
        <v>H缆</v>
      </c>
      <c r="K3358" s="3">
        <v>91</v>
      </c>
      <c r="L3358" s="3">
        <f t="shared" si="262"/>
        <v>7</v>
      </c>
      <c r="M3358" s="3">
        <f t="shared" si="263"/>
        <v>8</v>
      </c>
      <c r="N3358" s="3" t="s">
        <v>79</v>
      </c>
      <c r="O3358" s="3">
        <f>COUNTIF([1]局站!$D$4:$D$172,"="&amp;N3358)</f>
        <v>1</v>
      </c>
      <c r="P3358" s="3">
        <v>0</v>
      </c>
      <c r="Q3358" s="3">
        <v>0</v>
      </c>
      <c r="R3358" s="3">
        <v>0</v>
      </c>
      <c r="S3358" s="3" t="s">
        <v>64</v>
      </c>
      <c r="T3358" s="3">
        <f>COUNTIF([1]局站!$D$4:$D$172,"="&amp;S3358)</f>
        <v>1</v>
      </c>
      <c r="U3358" s="3">
        <v>0</v>
      </c>
      <c r="V3358" s="3">
        <v>0</v>
      </c>
      <c r="W3358" s="3">
        <v>0</v>
      </c>
      <c r="X3358" s="3" t="s">
        <v>1214</v>
      </c>
      <c r="Y3358" s="3" t="s">
        <v>880</v>
      </c>
      <c r="Z3358" s="3" t="str">
        <f>INDEX(业务类型!$C$4:$C$8,MATCH(纤芯!Y3358,业务类型!$B$4:$B$8,0))</f>
        <v>IDLE</v>
      </c>
      <c r="AA3358" s="3"/>
    </row>
    <row r="3359" spans="1:27" ht="16.5" x14ac:dyDescent="0.2">
      <c r="A3359" s="3">
        <v>3356</v>
      </c>
      <c r="B3359" s="3">
        <f t="shared" si="264"/>
        <v>37023103092</v>
      </c>
      <c r="C3359" s="3" t="s">
        <v>1166</v>
      </c>
      <c r="D3359" s="3" t="s">
        <v>223</v>
      </c>
      <c r="E3359" s="3" t="str">
        <f>INDEX(光放段!$G$4:$G$237,MATCH(纤芯!G3359,光放段!$C$4:$C$237,0))</f>
        <v>山东二干|济青烟威光缆:济南四里村-淄博柳泉路</v>
      </c>
      <c r="F3359" s="3">
        <f>INDEX(光放段!$I$4:$I$237,MATCH(纤芯!H3359,光放段!$B$4:$B$237,0))</f>
        <v>37023100000</v>
      </c>
      <c r="G3359" s="3" t="str">
        <f t="shared" si="260"/>
        <v>山东二干|济青烟威光缆:淄博潘庄-淄博柳泉路</v>
      </c>
      <c r="H3359" s="3">
        <f>INDEX(光放段!$B$4:$B$237,MATCH(纤芯!G3359,光放段!$C$4:$C$237,0))</f>
        <v>37023103000</v>
      </c>
      <c r="I3359" s="3" t="str">
        <f t="shared" si="261"/>
        <v>济青烟威光缆</v>
      </c>
      <c r="J3359" s="3" t="str">
        <f>INDEX(子缆名称!$B$4:$B$29,纤芯!M3359)</f>
        <v>H缆</v>
      </c>
      <c r="K3359" s="3">
        <v>92</v>
      </c>
      <c r="L3359" s="3">
        <f t="shared" si="262"/>
        <v>8</v>
      </c>
      <c r="M3359" s="3">
        <f t="shared" si="263"/>
        <v>8</v>
      </c>
      <c r="N3359" s="3" t="s">
        <v>79</v>
      </c>
      <c r="O3359" s="3">
        <f>COUNTIF([1]局站!$D$4:$D$172,"="&amp;N3359)</f>
        <v>1</v>
      </c>
      <c r="P3359" s="3">
        <v>0</v>
      </c>
      <c r="Q3359" s="3">
        <v>0</v>
      </c>
      <c r="R3359" s="3">
        <v>0</v>
      </c>
      <c r="S3359" s="3" t="s">
        <v>64</v>
      </c>
      <c r="T3359" s="3">
        <f>COUNTIF([1]局站!$D$4:$D$172,"="&amp;S3359)</f>
        <v>1</v>
      </c>
      <c r="U3359" s="3">
        <v>0</v>
      </c>
      <c r="V3359" s="3">
        <v>0</v>
      </c>
      <c r="W3359" s="3">
        <v>0</v>
      </c>
      <c r="X3359" s="3" t="s">
        <v>1214</v>
      </c>
      <c r="Y3359" s="3" t="s">
        <v>880</v>
      </c>
      <c r="Z3359" s="3" t="str">
        <f>INDEX(业务类型!$C$4:$C$8,MATCH(纤芯!Y3359,业务类型!$B$4:$B$8,0))</f>
        <v>IDLE</v>
      </c>
      <c r="AA3359" s="3"/>
    </row>
    <row r="3360" spans="1:27" ht="16.5" x14ac:dyDescent="0.2">
      <c r="A3360" s="3">
        <v>3357</v>
      </c>
      <c r="B3360" s="3">
        <f t="shared" si="264"/>
        <v>37023103093</v>
      </c>
      <c r="C3360" s="3" t="s">
        <v>1166</v>
      </c>
      <c r="D3360" s="3" t="s">
        <v>223</v>
      </c>
      <c r="E3360" s="3" t="str">
        <f>INDEX(光放段!$G$4:$G$237,MATCH(纤芯!G3360,光放段!$C$4:$C$237,0))</f>
        <v>山东二干|济青烟威光缆:济南四里村-淄博柳泉路</v>
      </c>
      <c r="F3360" s="3">
        <f>INDEX(光放段!$I$4:$I$237,MATCH(纤芯!H3360,光放段!$B$4:$B$237,0))</f>
        <v>37023100000</v>
      </c>
      <c r="G3360" s="3" t="str">
        <f t="shared" si="260"/>
        <v>山东二干|济青烟威光缆:淄博潘庄-淄博柳泉路</v>
      </c>
      <c r="H3360" s="3">
        <f>INDEX(光放段!$B$4:$B$237,MATCH(纤芯!G3360,光放段!$C$4:$C$237,0))</f>
        <v>37023103000</v>
      </c>
      <c r="I3360" s="3" t="str">
        <f t="shared" si="261"/>
        <v>济青烟威光缆</v>
      </c>
      <c r="J3360" s="3" t="str">
        <f>INDEX(子缆名称!$B$4:$B$29,纤芯!M3360)</f>
        <v>H缆</v>
      </c>
      <c r="K3360" s="3">
        <v>93</v>
      </c>
      <c r="L3360" s="3">
        <f t="shared" si="262"/>
        <v>9</v>
      </c>
      <c r="M3360" s="3">
        <f t="shared" si="263"/>
        <v>8</v>
      </c>
      <c r="N3360" s="3" t="s">
        <v>79</v>
      </c>
      <c r="O3360" s="3">
        <f>COUNTIF([1]局站!$D$4:$D$172,"="&amp;N3360)</f>
        <v>1</v>
      </c>
      <c r="P3360" s="3">
        <v>0</v>
      </c>
      <c r="Q3360" s="3">
        <v>0</v>
      </c>
      <c r="R3360" s="3">
        <v>0</v>
      </c>
      <c r="S3360" s="3" t="s">
        <v>64</v>
      </c>
      <c r="T3360" s="3">
        <f>COUNTIF([1]局站!$D$4:$D$172,"="&amp;S3360)</f>
        <v>1</v>
      </c>
      <c r="U3360" s="3">
        <v>0</v>
      </c>
      <c r="V3360" s="3">
        <v>0</v>
      </c>
      <c r="W3360" s="3">
        <v>0</v>
      </c>
      <c r="X3360" s="3" t="s">
        <v>1214</v>
      </c>
      <c r="Y3360" s="3" t="s">
        <v>880</v>
      </c>
      <c r="Z3360" s="3" t="str">
        <f>INDEX(业务类型!$C$4:$C$8,MATCH(纤芯!Y3360,业务类型!$B$4:$B$8,0))</f>
        <v>IDLE</v>
      </c>
      <c r="AA3360" s="3"/>
    </row>
    <row r="3361" spans="1:27" ht="16.5" x14ac:dyDescent="0.2">
      <c r="A3361" s="3">
        <v>3358</v>
      </c>
      <c r="B3361" s="3">
        <f t="shared" si="264"/>
        <v>37023103094</v>
      </c>
      <c r="C3361" s="3" t="s">
        <v>1166</v>
      </c>
      <c r="D3361" s="3" t="s">
        <v>223</v>
      </c>
      <c r="E3361" s="3" t="str">
        <f>INDEX(光放段!$G$4:$G$237,MATCH(纤芯!G3361,光放段!$C$4:$C$237,0))</f>
        <v>山东二干|济青烟威光缆:济南四里村-淄博柳泉路</v>
      </c>
      <c r="F3361" s="3">
        <f>INDEX(光放段!$I$4:$I$237,MATCH(纤芯!H3361,光放段!$B$4:$B$237,0))</f>
        <v>37023100000</v>
      </c>
      <c r="G3361" s="3" t="str">
        <f t="shared" si="260"/>
        <v>山东二干|济青烟威光缆:淄博潘庄-淄博柳泉路</v>
      </c>
      <c r="H3361" s="3">
        <f>INDEX(光放段!$B$4:$B$237,MATCH(纤芯!G3361,光放段!$C$4:$C$237,0))</f>
        <v>37023103000</v>
      </c>
      <c r="I3361" s="3" t="str">
        <f t="shared" si="261"/>
        <v>济青烟威光缆</v>
      </c>
      <c r="J3361" s="3" t="str">
        <f>INDEX(子缆名称!$B$4:$B$29,纤芯!M3361)</f>
        <v>H缆</v>
      </c>
      <c r="K3361" s="3">
        <v>94</v>
      </c>
      <c r="L3361" s="3">
        <f t="shared" si="262"/>
        <v>10</v>
      </c>
      <c r="M3361" s="3">
        <f t="shared" si="263"/>
        <v>8</v>
      </c>
      <c r="N3361" s="3" t="s">
        <v>79</v>
      </c>
      <c r="O3361" s="3">
        <f>COUNTIF([1]局站!$D$4:$D$172,"="&amp;N3361)</f>
        <v>1</v>
      </c>
      <c r="P3361" s="3">
        <v>0</v>
      </c>
      <c r="Q3361" s="3">
        <v>0</v>
      </c>
      <c r="R3361" s="3">
        <v>0</v>
      </c>
      <c r="S3361" s="3" t="s">
        <v>64</v>
      </c>
      <c r="T3361" s="3">
        <f>COUNTIF([1]局站!$D$4:$D$172,"="&amp;S3361)</f>
        <v>1</v>
      </c>
      <c r="U3361" s="3">
        <v>0</v>
      </c>
      <c r="V3361" s="3">
        <v>0</v>
      </c>
      <c r="W3361" s="3">
        <v>0</v>
      </c>
      <c r="X3361" s="3" t="s">
        <v>1214</v>
      </c>
      <c r="Y3361" s="3" t="s">
        <v>880</v>
      </c>
      <c r="Z3361" s="3" t="str">
        <f>INDEX(业务类型!$C$4:$C$8,MATCH(纤芯!Y3361,业务类型!$B$4:$B$8,0))</f>
        <v>IDLE</v>
      </c>
      <c r="AA3361" s="3"/>
    </row>
    <row r="3362" spans="1:27" ht="16.5" x14ac:dyDescent="0.2">
      <c r="A3362" s="3">
        <v>3359</v>
      </c>
      <c r="B3362" s="3">
        <f t="shared" si="264"/>
        <v>37023103095</v>
      </c>
      <c r="C3362" s="3" t="s">
        <v>1166</v>
      </c>
      <c r="D3362" s="3" t="s">
        <v>223</v>
      </c>
      <c r="E3362" s="3" t="str">
        <f>INDEX(光放段!$G$4:$G$237,MATCH(纤芯!G3362,光放段!$C$4:$C$237,0))</f>
        <v>山东二干|济青烟威光缆:济南四里村-淄博柳泉路</v>
      </c>
      <c r="F3362" s="3">
        <f>INDEX(光放段!$I$4:$I$237,MATCH(纤芯!H3362,光放段!$B$4:$B$237,0))</f>
        <v>37023100000</v>
      </c>
      <c r="G3362" s="3" t="str">
        <f t="shared" si="260"/>
        <v>山东二干|济青烟威光缆:淄博潘庄-淄博柳泉路</v>
      </c>
      <c r="H3362" s="3">
        <f>INDEX(光放段!$B$4:$B$237,MATCH(纤芯!G3362,光放段!$C$4:$C$237,0))</f>
        <v>37023103000</v>
      </c>
      <c r="I3362" s="3" t="str">
        <f t="shared" si="261"/>
        <v>济青烟威光缆</v>
      </c>
      <c r="J3362" s="3" t="str">
        <f>INDEX(子缆名称!$B$4:$B$29,纤芯!M3362)</f>
        <v>H缆</v>
      </c>
      <c r="K3362" s="3">
        <v>95</v>
      </c>
      <c r="L3362" s="3">
        <f t="shared" si="262"/>
        <v>11</v>
      </c>
      <c r="M3362" s="3">
        <f t="shared" si="263"/>
        <v>8</v>
      </c>
      <c r="N3362" s="3" t="s">
        <v>79</v>
      </c>
      <c r="O3362" s="3">
        <f>COUNTIF([1]局站!$D$4:$D$172,"="&amp;N3362)</f>
        <v>1</v>
      </c>
      <c r="P3362" s="3">
        <v>0</v>
      </c>
      <c r="Q3362" s="3">
        <v>0</v>
      </c>
      <c r="R3362" s="3">
        <v>0</v>
      </c>
      <c r="S3362" s="3" t="s">
        <v>64</v>
      </c>
      <c r="T3362" s="3">
        <f>COUNTIF([1]局站!$D$4:$D$172,"="&amp;S3362)</f>
        <v>1</v>
      </c>
      <c r="U3362" s="3">
        <v>0</v>
      </c>
      <c r="V3362" s="3">
        <v>0</v>
      </c>
      <c r="W3362" s="3">
        <v>0</v>
      </c>
      <c r="X3362" s="3" t="s">
        <v>1214</v>
      </c>
      <c r="Y3362" s="3" t="s">
        <v>880</v>
      </c>
      <c r="Z3362" s="3" t="str">
        <f>INDEX(业务类型!$C$4:$C$8,MATCH(纤芯!Y3362,业务类型!$B$4:$B$8,0))</f>
        <v>IDLE</v>
      </c>
      <c r="AA3362" s="3"/>
    </row>
    <row r="3363" spans="1:27" ht="16.5" x14ac:dyDescent="0.2">
      <c r="A3363" s="3">
        <v>3360</v>
      </c>
      <c r="B3363" s="3">
        <f t="shared" si="264"/>
        <v>37023103096</v>
      </c>
      <c r="C3363" s="3" t="s">
        <v>1166</v>
      </c>
      <c r="D3363" s="3" t="s">
        <v>223</v>
      </c>
      <c r="E3363" s="3" t="str">
        <f>INDEX(光放段!$G$4:$G$237,MATCH(纤芯!G3363,光放段!$C$4:$C$237,0))</f>
        <v>山东二干|济青烟威光缆:济南四里村-淄博柳泉路</v>
      </c>
      <c r="F3363" s="3">
        <f>INDEX(光放段!$I$4:$I$237,MATCH(纤芯!H3363,光放段!$B$4:$B$237,0))</f>
        <v>37023100000</v>
      </c>
      <c r="G3363" s="3" t="str">
        <f t="shared" si="260"/>
        <v>山东二干|济青烟威光缆:淄博潘庄-淄博柳泉路</v>
      </c>
      <c r="H3363" s="3">
        <f>INDEX(光放段!$B$4:$B$237,MATCH(纤芯!G3363,光放段!$C$4:$C$237,0))</f>
        <v>37023103000</v>
      </c>
      <c r="I3363" s="3" t="str">
        <f t="shared" si="261"/>
        <v>济青烟威光缆</v>
      </c>
      <c r="J3363" s="3" t="str">
        <f>INDEX(子缆名称!$B$4:$B$29,纤芯!M3363)</f>
        <v>H缆</v>
      </c>
      <c r="K3363" s="3">
        <v>96</v>
      </c>
      <c r="L3363" s="3">
        <f t="shared" si="262"/>
        <v>12</v>
      </c>
      <c r="M3363" s="3">
        <f t="shared" si="263"/>
        <v>8</v>
      </c>
      <c r="N3363" s="3" t="s">
        <v>79</v>
      </c>
      <c r="O3363" s="3">
        <f>COUNTIF([1]局站!$D$4:$D$172,"="&amp;N3363)</f>
        <v>1</v>
      </c>
      <c r="P3363" s="3">
        <v>0</v>
      </c>
      <c r="Q3363" s="3">
        <v>0</v>
      </c>
      <c r="R3363" s="3">
        <v>0</v>
      </c>
      <c r="S3363" s="3" t="s">
        <v>64</v>
      </c>
      <c r="T3363" s="3">
        <f>COUNTIF([1]局站!$D$4:$D$172,"="&amp;S3363)</f>
        <v>1</v>
      </c>
      <c r="U3363" s="3">
        <v>0</v>
      </c>
      <c r="V3363" s="3">
        <v>0</v>
      </c>
      <c r="W3363" s="3">
        <v>0</v>
      </c>
      <c r="X3363" s="3" t="s">
        <v>1214</v>
      </c>
      <c r="Y3363" s="3" t="s">
        <v>880</v>
      </c>
      <c r="Z3363" s="3" t="str">
        <f>INDEX(业务类型!$C$4:$C$8,MATCH(纤芯!Y3363,业务类型!$B$4:$B$8,0))</f>
        <v>IDLE</v>
      </c>
      <c r="AA3363" s="3"/>
    </row>
    <row r="3364" spans="1:27" ht="16.5" x14ac:dyDescent="0.2">
      <c r="A3364" s="3">
        <v>3361</v>
      </c>
      <c r="B3364" s="3">
        <f t="shared" si="264"/>
        <v>37023103097</v>
      </c>
      <c r="C3364" s="3" t="s">
        <v>1166</v>
      </c>
      <c r="D3364" s="3" t="s">
        <v>223</v>
      </c>
      <c r="E3364" s="3" t="str">
        <f>INDEX(光放段!$G$4:$G$237,MATCH(纤芯!G3364,光放段!$C$4:$C$237,0))</f>
        <v>山东二干|济青烟威光缆:济南四里村-淄博柳泉路</v>
      </c>
      <c r="F3364" s="3">
        <f>INDEX(光放段!$I$4:$I$237,MATCH(纤芯!H3364,光放段!$B$4:$B$237,0))</f>
        <v>37023100000</v>
      </c>
      <c r="G3364" s="3" t="str">
        <f t="shared" si="260"/>
        <v>山东二干|济青烟威光缆:淄博潘庄-淄博柳泉路</v>
      </c>
      <c r="H3364" s="3">
        <f>INDEX(光放段!$B$4:$B$237,MATCH(纤芯!G3364,光放段!$C$4:$C$237,0))</f>
        <v>37023103000</v>
      </c>
      <c r="I3364" s="3" t="str">
        <f t="shared" si="261"/>
        <v>济青烟威光缆</v>
      </c>
      <c r="J3364" s="3" t="str">
        <f>INDEX(子缆名称!$B$4:$B$29,纤芯!M3364)</f>
        <v>I缆</v>
      </c>
      <c r="K3364" s="3">
        <v>97</v>
      </c>
      <c r="L3364" s="3">
        <f t="shared" si="262"/>
        <v>1</v>
      </c>
      <c r="M3364" s="3">
        <f t="shared" si="263"/>
        <v>9</v>
      </c>
      <c r="N3364" s="3" t="s">
        <v>79</v>
      </c>
      <c r="O3364" s="3">
        <f>COUNTIF([1]局站!$D$4:$D$172,"="&amp;N3364)</f>
        <v>1</v>
      </c>
      <c r="P3364" s="3">
        <v>0</v>
      </c>
      <c r="Q3364" s="3">
        <v>0</v>
      </c>
      <c r="R3364" s="3">
        <v>0</v>
      </c>
      <c r="S3364" s="3" t="s">
        <v>64</v>
      </c>
      <c r="T3364" s="3">
        <f>COUNTIF([1]局站!$D$4:$D$172,"="&amp;S3364)</f>
        <v>1</v>
      </c>
      <c r="U3364" s="3">
        <v>0</v>
      </c>
      <c r="V3364" s="3">
        <v>0</v>
      </c>
      <c r="W3364" s="3">
        <v>0</v>
      </c>
      <c r="X3364" s="3" t="s">
        <v>1214</v>
      </c>
      <c r="Y3364" s="3" t="s">
        <v>880</v>
      </c>
      <c r="Z3364" s="3" t="str">
        <f>INDEX(业务类型!$C$4:$C$8,MATCH(纤芯!Y3364,业务类型!$B$4:$B$8,0))</f>
        <v>IDLE</v>
      </c>
      <c r="AA3364" s="3"/>
    </row>
    <row r="3365" spans="1:27" ht="16.5" x14ac:dyDescent="0.2">
      <c r="A3365" s="3">
        <v>3362</v>
      </c>
      <c r="B3365" s="3">
        <f t="shared" si="264"/>
        <v>37023103098</v>
      </c>
      <c r="C3365" s="3" t="s">
        <v>1166</v>
      </c>
      <c r="D3365" s="3" t="s">
        <v>223</v>
      </c>
      <c r="E3365" s="3" t="str">
        <f>INDEX(光放段!$G$4:$G$237,MATCH(纤芯!G3365,光放段!$C$4:$C$237,0))</f>
        <v>山东二干|济青烟威光缆:济南四里村-淄博柳泉路</v>
      </c>
      <c r="F3365" s="3">
        <f>INDEX(光放段!$I$4:$I$237,MATCH(纤芯!H3365,光放段!$B$4:$B$237,0))</f>
        <v>37023100000</v>
      </c>
      <c r="G3365" s="3" t="str">
        <f t="shared" si="260"/>
        <v>山东二干|济青烟威光缆:淄博潘庄-淄博柳泉路</v>
      </c>
      <c r="H3365" s="3">
        <f>INDEX(光放段!$B$4:$B$237,MATCH(纤芯!G3365,光放段!$C$4:$C$237,0))</f>
        <v>37023103000</v>
      </c>
      <c r="I3365" s="3" t="str">
        <f t="shared" si="261"/>
        <v>济青烟威光缆</v>
      </c>
      <c r="J3365" s="3" t="str">
        <f>INDEX(子缆名称!$B$4:$B$29,纤芯!M3365)</f>
        <v>I缆</v>
      </c>
      <c r="K3365" s="3">
        <v>98</v>
      </c>
      <c r="L3365" s="3">
        <f t="shared" si="262"/>
        <v>2</v>
      </c>
      <c r="M3365" s="3">
        <f t="shared" si="263"/>
        <v>9</v>
      </c>
      <c r="N3365" s="3" t="s">
        <v>79</v>
      </c>
      <c r="O3365" s="3">
        <f>COUNTIF([1]局站!$D$4:$D$172,"="&amp;N3365)</f>
        <v>1</v>
      </c>
      <c r="P3365" s="3">
        <v>0</v>
      </c>
      <c r="Q3365" s="3">
        <v>0</v>
      </c>
      <c r="R3365" s="3">
        <v>0</v>
      </c>
      <c r="S3365" s="3" t="s">
        <v>64</v>
      </c>
      <c r="T3365" s="3">
        <f>COUNTIF([1]局站!$D$4:$D$172,"="&amp;S3365)</f>
        <v>1</v>
      </c>
      <c r="U3365" s="3">
        <v>0</v>
      </c>
      <c r="V3365" s="3">
        <v>0</v>
      </c>
      <c r="W3365" s="3">
        <v>0</v>
      </c>
      <c r="X3365" s="3" t="s">
        <v>1214</v>
      </c>
      <c r="Y3365" s="3" t="s">
        <v>880</v>
      </c>
      <c r="Z3365" s="3" t="str">
        <f>INDEX(业务类型!$C$4:$C$8,MATCH(纤芯!Y3365,业务类型!$B$4:$B$8,0))</f>
        <v>IDLE</v>
      </c>
      <c r="AA3365" s="3"/>
    </row>
    <row r="3366" spans="1:27" ht="16.5" x14ac:dyDescent="0.2">
      <c r="A3366" s="3">
        <v>3363</v>
      </c>
      <c r="B3366" s="3">
        <f t="shared" si="264"/>
        <v>37023103099</v>
      </c>
      <c r="C3366" s="3" t="s">
        <v>1166</v>
      </c>
      <c r="D3366" s="3" t="s">
        <v>223</v>
      </c>
      <c r="E3366" s="3" t="str">
        <f>INDEX(光放段!$G$4:$G$237,MATCH(纤芯!G3366,光放段!$C$4:$C$237,0))</f>
        <v>山东二干|济青烟威光缆:济南四里村-淄博柳泉路</v>
      </c>
      <c r="F3366" s="3">
        <f>INDEX(光放段!$I$4:$I$237,MATCH(纤芯!H3366,光放段!$B$4:$B$237,0))</f>
        <v>37023100000</v>
      </c>
      <c r="G3366" s="3" t="str">
        <f t="shared" si="260"/>
        <v>山东二干|济青烟威光缆:淄博潘庄-淄博柳泉路</v>
      </c>
      <c r="H3366" s="3">
        <f>INDEX(光放段!$B$4:$B$237,MATCH(纤芯!G3366,光放段!$C$4:$C$237,0))</f>
        <v>37023103000</v>
      </c>
      <c r="I3366" s="3" t="str">
        <f t="shared" si="261"/>
        <v>济青烟威光缆</v>
      </c>
      <c r="J3366" s="3" t="str">
        <f>INDEX(子缆名称!$B$4:$B$29,纤芯!M3366)</f>
        <v>I缆</v>
      </c>
      <c r="K3366" s="3">
        <v>99</v>
      </c>
      <c r="L3366" s="3">
        <f t="shared" si="262"/>
        <v>3</v>
      </c>
      <c r="M3366" s="3">
        <f t="shared" si="263"/>
        <v>9</v>
      </c>
      <c r="N3366" s="3" t="s">
        <v>79</v>
      </c>
      <c r="O3366" s="3">
        <f>COUNTIF([1]局站!$D$4:$D$172,"="&amp;N3366)</f>
        <v>1</v>
      </c>
      <c r="P3366" s="3">
        <v>0</v>
      </c>
      <c r="Q3366" s="3">
        <v>0</v>
      </c>
      <c r="R3366" s="3">
        <v>0</v>
      </c>
      <c r="S3366" s="3" t="s">
        <v>64</v>
      </c>
      <c r="T3366" s="3">
        <f>COUNTIF([1]局站!$D$4:$D$172,"="&amp;S3366)</f>
        <v>1</v>
      </c>
      <c r="U3366" s="3">
        <v>0</v>
      </c>
      <c r="V3366" s="3">
        <v>0</v>
      </c>
      <c r="W3366" s="3">
        <v>0</v>
      </c>
      <c r="X3366" s="3" t="s">
        <v>1214</v>
      </c>
      <c r="Y3366" s="3" t="s">
        <v>880</v>
      </c>
      <c r="Z3366" s="3" t="str">
        <f>INDEX(业务类型!$C$4:$C$8,MATCH(纤芯!Y3366,业务类型!$B$4:$B$8,0))</f>
        <v>IDLE</v>
      </c>
      <c r="AA3366" s="3"/>
    </row>
    <row r="3367" spans="1:27" ht="16.5" x14ac:dyDescent="0.2">
      <c r="A3367" s="3">
        <v>3364</v>
      </c>
      <c r="B3367" s="3">
        <f t="shared" si="264"/>
        <v>37023103100</v>
      </c>
      <c r="C3367" s="3" t="s">
        <v>1166</v>
      </c>
      <c r="D3367" s="3" t="s">
        <v>223</v>
      </c>
      <c r="E3367" s="3" t="str">
        <f>INDEX(光放段!$G$4:$G$237,MATCH(纤芯!G3367,光放段!$C$4:$C$237,0))</f>
        <v>山东二干|济青烟威光缆:济南四里村-淄博柳泉路</v>
      </c>
      <c r="F3367" s="3">
        <f>INDEX(光放段!$I$4:$I$237,MATCH(纤芯!H3367,光放段!$B$4:$B$237,0))</f>
        <v>37023100000</v>
      </c>
      <c r="G3367" s="3" t="str">
        <f t="shared" si="260"/>
        <v>山东二干|济青烟威光缆:淄博潘庄-淄博柳泉路</v>
      </c>
      <c r="H3367" s="3">
        <f>INDEX(光放段!$B$4:$B$237,MATCH(纤芯!G3367,光放段!$C$4:$C$237,0))</f>
        <v>37023103000</v>
      </c>
      <c r="I3367" s="3" t="str">
        <f t="shared" si="261"/>
        <v>济青烟威光缆</v>
      </c>
      <c r="J3367" s="3" t="str">
        <f>INDEX(子缆名称!$B$4:$B$29,纤芯!M3367)</f>
        <v>I缆</v>
      </c>
      <c r="K3367" s="3">
        <v>100</v>
      </c>
      <c r="L3367" s="3">
        <f t="shared" si="262"/>
        <v>4</v>
      </c>
      <c r="M3367" s="3">
        <f t="shared" si="263"/>
        <v>9</v>
      </c>
      <c r="N3367" s="3" t="s">
        <v>79</v>
      </c>
      <c r="O3367" s="3">
        <f>COUNTIF([1]局站!$D$4:$D$172,"="&amp;N3367)</f>
        <v>1</v>
      </c>
      <c r="P3367" s="3">
        <v>0</v>
      </c>
      <c r="Q3367" s="3">
        <v>0</v>
      </c>
      <c r="R3367" s="3">
        <v>0</v>
      </c>
      <c r="S3367" s="3" t="s">
        <v>64</v>
      </c>
      <c r="T3367" s="3">
        <f>COUNTIF([1]局站!$D$4:$D$172,"="&amp;S3367)</f>
        <v>1</v>
      </c>
      <c r="U3367" s="3">
        <v>0</v>
      </c>
      <c r="V3367" s="3">
        <v>0</v>
      </c>
      <c r="W3367" s="3">
        <v>0</v>
      </c>
      <c r="X3367" s="3" t="s">
        <v>1214</v>
      </c>
      <c r="Y3367" s="3" t="s">
        <v>880</v>
      </c>
      <c r="Z3367" s="3" t="str">
        <f>INDEX(业务类型!$C$4:$C$8,MATCH(纤芯!Y3367,业务类型!$B$4:$B$8,0))</f>
        <v>IDLE</v>
      </c>
      <c r="AA3367" s="3"/>
    </row>
    <row r="3368" spans="1:27" ht="16.5" x14ac:dyDescent="0.2">
      <c r="A3368" s="3">
        <v>3365</v>
      </c>
      <c r="B3368" s="3">
        <f t="shared" si="264"/>
        <v>37023103101</v>
      </c>
      <c r="C3368" s="3" t="s">
        <v>1166</v>
      </c>
      <c r="D3368" s="3" t="s">
        <v>223</v>
      </c>
      <c r="E3368" s="3" t="str">
        <f>INDEX(光放段!$G$4:$G$237,MATCH(纤芯!G3368,光放段!$C$4:$C$237,0))</f>
        <v>山东二干|济青烟威光缆:济南四里村-淄博柳泉路</v>
      </c>
      <c r="F3368" s="3">
        <f>INDEX(光放段!$I$4:$I$237,MATCH(纤芯!H3368,光放段!$B$4:$B$237,0))</f>
        <v>37023100000</v>
      </c>
      <c r="G3368" s="3" t="str">
        <f t="shared" si="260"/>
        <v>山东二干|济青烟威光缆:淄博潘庄-淄博柳泉路</v>
      </c>
      <c r="H3368" s="3">
        <f>INDEX(光放段!$B$4:$B$237,MATCH(纤芯!G3368,光放段!$C$4:$C$237,0))</f>
        <v>37023103000</v>
      </c>
      <c r="I3368" s="3" t="str">
        <f t="shared" si="261"/>
        <v>济青烟威光缆</v>
      </c>
      <c r="J3368" s="3" t="str">
        <f>INDEX(子缆名称!$B$4:$B$29,纤芯!M3368)</f>
        <v>I缆</v>
      </c>
      <c r="K3368" s="3">
        <v>101</v>
      </c>
      <c r="L3368" s="3">
        <f t="shared" si="262"/>
        <v>5</v>
      </c>
      <c r="M3368" s="3">
        <f t="shared" si="263"/>
        <v>9</v>
      </c>
      <c r="N3368" s="3" t="s">
        <v>79</v>
      </c>
      <c r="O3368" s="3">
        <f>COUNTIF([1]局站!$D$4:$D$172,"="&amp;N3368)</f>
        <v>1</v>
      </c>
      <c r="P3368" s="3">
        <v>0</v>
      </c>
      <c r="Q3368" s="3">
        <v>0</v>
      </c>
      <c r="R3368" s="3">
        <v>0</v>
      </c>
      <c r="S3368" s="3" t="s">
        <v>64</v>
      </c>
      <c r="T3368" s="3">
        <f>COUNTIF([1]局站!$D$4:$D$172,"="&amp;S3368)</f>
        <v>1</v>
      </c>
      <c r="U3368" s="3">
        <v>0</v>
      </c>
      <c r="V3368" s="3">
        <v>0</v>
      </c>
      <c r="W3368" s="3">
        <v>0</v>
      </c>
      <c r="X3368" s="3" t="s">
        <v>1214</v>
      </c>
      <c r="Y3368" s="3" t="s">
        <v>880</v>
      </c>
      <c r="Z3368" s="3" t="str">
        <f>INDEX(业务类型!$C$4:$C$8,MATCH(纤芯!Y3368,业务类型!$B$4:$B$8,0))</f>
        <v>IDLE</v>
      </c>
      <c r="AA3368" s="3"/>
    </row>
    <row r="3369" spans="1:27" ht="16.5" x14ac:dyDescent="0.2">
      <c r="A3369" s="3">
        <v>3366</v>
      </c>
      <c r="B3369" s="3">
        <f t="shared" si="264"/>
        <v>37023103102</v>
      </c>
      <c r="C3369" s="3" t="s">
        <v>1166</v>
      </c>
      <c r="D3369" s="3" t="s">
        <v>223</v>
      </c>
      <c r="E3369" s="3" t="str">
        <f>INDEX(光放段!$G$4:$G$237,MATCH(纤芯!G3369,光放段!$C$4:$C$237,0))</f>
        <v>山东二干|济青烟威光缆:济南四里村-淄博柳泉路</v>
      </c>
      <c r="F3369" s="3">
        <f>INDEX(光放段!$I$4:$I$237,MATCH(纤芯!H3369,光放段!$B$4:$B$237,0))</f>
        <v>37023100000</v>
      </c>
      <c r="G3369" s="3" t="str">
        <f t="shared" si="260"/>
        <v>山东二干|济青烟威光缆:淄博潘庄-淄博柳泉路</v>
      </c>
      <c r="H3369" s="3">
        <f>INDEX(光放段!$B$4:$B$237,MATCH(纤芯!G3369,光放段!$C$4:$C$237,0))</f>
        <v>37023103000</v>
      </c>
      <c r="I3369" s="3" t="str">
        <f t="shared" si="261"/>
        <v>济青烟威光缆</v>
      </c>
      <c r="J3369" s="3" t="str">
        <f>INDEX(子缆名称!$B$4:$B$29,纤芯!M3369)</f>
        <v>I缆</v>
      </c>
      <c r="K3369" s="3">
        <v>102</v>
      </c>
      <c r="L3369" s="3">
        <f t="shared" si="262"/>
        <v>6</v>
      </c>
      <c r="M3369" s="3">
        <f t="shared" si="263"/>
        <v>9</v>
      </c>
      <c r="N3369" s="3" t="s">
        <v>79</v>
      </c>
      <c r="O3369" s="3">
        <f>COUNTIF([1]局站!$D$4:$D$172,"="&amp;N3369)</f>
        <v>1</v>
      </c>
      <c r="P3369" s="3">
        <v>0</v>
      </c>
      <c r="Q3369" s="3">
        <v>0</v>
      </c>
      <c r="R3369" s="3">
        <v>0</v>
      </c>
      <c r="S3369" s="3" t="s">
        <v>64</v>
      </c>
      <c r="T3369" s="3">
        <f>COUNTIF([1]局站!$D$4:$D$172,"="&amp;S3369)</f>
        <v>1</v>
      </c>
      <c r="U3369" s="3">
        <v>0</v>
      </c>
      <c r="V3369" s="3">
        <v>0</v>
      </c>
      <c r="W3369" s="3">
        <v>0</v>
      </c>
      <c r="X3369" s="3" t="s">
        <v>1214</v>
      </c>
      <c r="Y3369" s="3" t="s">
        <v>880</v>
      </c>
      <c r="Z3369" s="3" t="str">
        <f>INDEX(业务类型!$C$4:$C$8,MATCH(纤芯!Y3369,业务类型!$B$4:$B$8,0))</f>
        <v>IDLE</v>
      </c>
      <c r="AA3369" s="3"/>
    </row>
    <row r="3370" spans="1:27" ht="16.5" x14ac:dyDescent="0.2">
      <c r="A3370" s="3">
        <v>3367</v>
      </c>
      <c r="B3370" s="3">
        <f t="shared" si="264"/>
        <v>37023103103</v>
      </c>
      <c r="C3370" s="3" t="s">
        <v>1166</v>
      </c>
      <c r="D3370" s="3" t="s">
        <v>223</v>
      </c>
      <c r="E3370" s="3" t="str">
        <f>INDEX(光放段!$G$4:$G$237,MATCH(纤芯!G3370,光放段!$C$4:$C$237,0))</f>
        <v>山东二干|济青烟威光缆:济南四里村-淄博柳泉路</v>
      </c>
      <c r="F3370" s="3">
        <f>INDEX(光放段!$I$4:$I$237,MATCH(纤芯!H3370,光放段!$B$4:$B$237,0))</f>
        <v>37023100000</v>
      </c>
      <c r="G3370" s="3" t="str">
        <f t="shared" si="260"/>
        <v>山东二干|济青烟威光缆:淄博潘庄-淄博柳泉路</v>
      </c>
      <c r="H3370" s="3">
        <f>INDEX(光放段!$B$4:$B$237,MATCH(纤芯!G3370,光放段!$C$4:$C$237,0))</f>
        <v>37023103000</v>
      </c>
      <c r="I3370" s="3" t="str">
        <f t="shared" si="261"/>
        <v>济青烟威光缆</v>
      </c>
      <c r="J3370" s="3" t="str">
        <f>INDEX(子缆名称!$B$4:$B$29,纤芯!M3370)</f>
        <v>I缆</v>
      </c>
      <c r="K3370" s="3">
        <v>103</v>
      </c>
      <c r="L3370" s="3">
        <f t="shared" si="262"/>
        <v>7</v>
      </c>
      <c r="M3370" s="3">
        <f t="shared" si="263"/>
        <v>9</v>
      </c>
      <c r="N3370" s="3" t="s">
        <v>79</v>
      </c>
      <c r="O3370" s="3">
        <f>COUNTIF([1]局站!$D$4:$D$172,"="&amp;N3370)</f>
        <v>1</v>
      </c>
      <c r="P3370" s="3">
        <v>0</v>
      </c>
      <c r="Q3370" s="3">
        <v>0</v>
      </c>
      <c r="R3370" s="3">
        <v>0</v>
      </c>
      <c r="S3370" s="3" t="s">
        <v>64</v>
      </c>
      <c r="T3370" s="3">
        <f>COUNTIF([1]局站!$D$4:$D$172,"="&amp;S3370)</f>
        <v>1</v>
      </c>
      <c r="U3370" s="3">
        <v>0</v>
      </c>
      <c r="V3370" s="3">
        <v>0</v>
      </c>
      <c r="W3370" s="3">
        <v>0</v>
      </c>
      <c r="X3370" s="3" t="s">
        <v>1214</v>
      </c>
      <c r="Y3370" s="3" t="s">
        <v>880</v>
      </c>
      <c r="Z3370" s="3" t="str">
        <f>INDEX(业务类型!$C$4:$C$8,MATCH(纤芯!Y3370,业务类型!$B$4:$B$8,0))</f>
        <v>IDLE</v>
      </c>
      <c r="AA3370" s="3"/>
    </row>
    <row r="3371" spans="1:27" ht="16.5" x14ac:dyDescent="0.2">
      <c r="A3371" s="3">
        <v>3368</v>
      </c>
      <c r="B3371" s="3">
        <f t="shared" si="264"/>
        <v>37023103104</v>
      </c>
      <c r="C3371" s="3" t="s">
        <v>1166</v>
      </c>
      <c r="D3371" s="3" t="s">
        <v>223</v>
      </c>
      <c r="E3371" s="3" t="str">
        <f>INDEX(光放段!$G$4:$G$237,MATCH(纤芯!G3371,光放段!$C$4:$C$237,0))</f>
        <v>山东二干|济青烟威光缆:济南四里村-淄博柳泉路</v>
      </c>
      <c r="F3371" s="3">
        <f>INDEX(光放段!$I$4:$I$237,MATCH(纤芯!H3371,光放段!$B$4:$B$237,0))</f>
        <v>37023100000</v>
      </c>
      <c r="G3371" s="3" t="str">
        <f t="shared" si="260"/>
        <v>山东二干|济青烟威光缆:淄博潘庄-淄博柳泉路</v>
      </c>
      <c r="H3371" s="3">
        <f>INDEX(光放段!$B$4:$B$237,MATCH(纤芯!G3371,光放段!$C$4:$C$237,0))</f>
        <v>37023103000</v>
      </c>
      <c r="I3371" s="3" t="str">
        <f t="shared" si="261"/>
        <v>济青烟威光缆</v>
      </c>
      <c r="J3371" s="3" t="str">
        <f>INDEX(子缆名称!$B$4:$B$29,纤芯!M3371)</f>
        <v>I缆</v>
      </c>
      <c r="K3371" s="3">
        <v>104</v>
      </c>
      <c r="L3371" s="3">
        <f t="shared" si="262"/>
        <v>8</v>
      </c>
      <c r="M3371" s="3">
        <f t="shared" si="263"/>
        <v>9</v>
      </c>
      <c r="N3371" s="3" t="s">
        <v>79</v>
      </c>
      <c r="O3371" s="3">
        <f>COUNTIF([1]局站!$D$4:$D$172,"="&amp;N3371)</f>
        <v>1</v>
      </c>
      <c r="P3371" s="3">
        <v>0</v>
      </c>
      <c r="Q3371" s="3">
        <v>0</v>
      </c>
      <c r="R3371" s="3">
        <v>0</v>
      </c>
      <c r="S3371" s="3" t="s">
        <v>64</v>
      </c>
      <c r="T3371" s="3">
        <f>COUNTIF([1]局站!$D$4:$D$172,"="&amp;S3371)</f>
        <v>1</v>
      </c>
      <c r="U3371" s="3">
        <v>0</v>
      </c>
      <c r="V3371" s="3">
        <v>0</v>
      </c>
      <c r="W3371" s="3">
        <v>0</v>
      </c>
      <c r="X3371" s="3" t="s">
        <v>1214</v>
      </c>
      <c r="Y3371" s="3" t="s">
        <v>880</v>
      </c>
      <c r="Z3371" s="3" t="str">
        <f>INDEX(业务类型!$C$4:$C$8,MATCH(纤芯!Y3371,业务类型!$B$4:$B$8,0))</f>
        <v>IDLE</v>
      </c>
      <c r="AA3371" s="3"/>
    </row>
    <row r="3372" spans="1:27" ht="16.5" x14ac:dyDescent="0.2">
      <c r="A3372" s="3">
        <v>3369</v>
      </c>
      <c r="B3372" s="3">
        <f t="shared" si="264"/>
        <v>37023103105</v>
      </c>
      <c r="C3372" s="3" t="s">
        <v>1166</v>
      </c>
      <c r="D3372" s="3" t="s">
        <v>223</v>
      </c>
      <c r="E3372" s="3" t="str">
        <f>INDEX(光放段!$G$4:$G$237,MATCH(纤芯!G3372,光放段!$C$4:$C$237,0))</f>
        <v>山东二干|济青烟威光缆:济南四里村-淄博柳泉路</v>
      </c>
      <c r="F3372" s="3">
        <f>INDEX(光放段!$I$4:$I$237,MATCH(纤芯!H3372,光放段!$B$4:$B$237,0))</f>
        <v>37023100000</v>
      </c>
      <c r="G3372" s="3" t="str">
        <f t="shared" si="260"/>
        <v>山东二干|济青烟威光缆:淄博潘庄-淄博柳泉路</v>
      </c>
      <c r="H3372" s="3">
        <f>INDEX(光放段!$B$4:$B$237,MATCH(纤芯!G3372,光放段!$C$4:$C$237,0))</f>
        <v>37023103000</v>
      </c>
      <c r="I3372" s="3" t="str">
        <f t="shared" si="261"/>
        <v>济青烟威光缆</v>
      </c>
      <c r="J3372" s="3" t="str">
        <f>INDEX(子缆名称!$B$4:$B$29,纤芯!M3372)</f>
        <v>I缆</v>
      </c>
      <c r="K3372" s="3">
        <v>105</v>
      </c>
      <c r="L3372" s="3">
        <f t="shared" si="262"/>
        <v>9</v>
      </c>
      <c r="M3372" s="3">
        <f t="shared" si="263"/>
        <v>9</v>
      </c>
      <c r="N3372" s="3" t="s">
        <v>79</v>
      </c>
      <c r="O3372" s="3">
        <f>COUNTIF([1]局站!$D$4:$D$172,"="&amp;N3372)</f>
        <v>1</v>
      </c>
      <c r="P3372" s="3">
        <v>0</v>
      </c>
      <c r="Q3372" s="3">
        <v>0</v>
      </c>
      <c r="R3372" s="3">
        <v>0</v>
      </c>
      <c r="S3372" s="3" t="s">
        <v>64</v>
      </c>
      <c r="T3372" s="3">
        <f>COUNTIF([1]局站!$D$4:$D$172,"="&amp;S3372)</f>
        <v>1</v>
      </c>
      <c r="U3372" s="3">
        <v>0</v>
      </c>
      <c r="V3372" s="3">
        <v>0</v>
      </c>
      <c r="W3372" s="3">
        <v>0</v>
      </c>
      <c r="X3372" s="3" t="s">
        <v>1214</v>
      </c>
      <c r="Y3372" s="3" t="s">
        <v>880</v>
      </c>
      <c r="Z3372" s="3" t="str">
        <f>INDEX(业务类型!$C$4:$C$8,MATCH(纤芯!Y3372,业务类型!$B$4:$B$8,0))</f>
        <v>IDLE</v>
      </c>
      <c r="AA3372" s="3"/>
    </row>
    <row r="3373" spans="1:27" ht="16.5" x14ac:dyDescent="0.2">
      <c r="A3373" s="3">
        <v>3370</v>
      </c>
      <c r="B3373" s="3">
        <f t="shared" si="264"/>
        <v>37023103106</v>
      </c>
      <c r="C3373" s="3" t="s">
        <v>1166</v>
      </c>
      <c r="D3373" s="3" t="s">
        <v>223</v>
      </c>
      <c r="E3373" s="3" t="str">
        <f>INDEX(光放段!$G$4:$G$237,MATCH(纤芯!G3373,光放段!$C$4:$C$237,0))</f>
        <v>山东二干|济青烟威光缆:济南四里村-淄博柳泉路</v>
      </c>
      <c r="F3373" s="3">
        <f>INDEX(光放段!$I$4:$I$237,MATCH(纤芯!H3373,光放段!$B$4:$B$237,0))</f>
        <v>37023100000</v>
      </c>
      <c r="G3373" s="3" t="str">
        <f t="shared" si="260"/>
        <v>山东二干|济青烟威光缆:淄博潘庄-淄博柳泉路</v>
      </c>
      <c r="H3373" s="3">
        <f>INDEX(光放段!$B$4:$B$237,MATCH(纤芯!G3373,光放段!$C$4:$C$237,0))</f>
        <v>37023103000</v>
      </c>
      <c r="I3373" s="3" t="str">
        <f t="shared" si="261"/>
        <v>济青烟威光缆</v>
      </c>
      <c r="J3373" s="3" t="str">
        <f>INDEX(子缆名称!$B$4:$B$29,纤芯!M3373)</f>
        <v>I缆</v>
      </c>
      <c r="K3373" s="3">
        <v>106</v>
      </c>
      <c r="L3373" s="3">
        <f t="shared" si="262"/>
        <v>10</v>
      </c>
      <c r="M3373" s="3">
        <f t="shared" si="263"/>
        <v>9</v>
      </c>
      <c r="N3373" s="3" t="s">
        <v>79</v>
      </c>
      <c r="O3373" s="3">
        <f>COUNTIF([1]局站!$D$4:$D$172,"="&amp;N3373)</f>
        <v>1</v>
      </c>
      <c r="P3373" s="3">
        <v>0</v>
      </c>
      <c r="Q3373" s="3">
        <v>0</v>
      </c>
      <c r="R3373" s="3">
        <v>0</v>
      </c>
      <c r="S3373" s="3" t="s">
        <v>64</v>
      </c>
      <c r="T3373" s="3">
        <f>COUNTIF([1]局站!$D$4:$D$172,"="&amp;S3373)</f>
        <v>1</v>
      </c>
      <c r="U3373" s="3">
        <v>0</v>
      </c>
      <c r="V3373" s="3">
        <v>0</v>
      </c>
      <c r="W3373" s="3">
        <v>0</v>
      </c>
      <c r="X3373" s="3" t="s">
        <v>1214</v>
      </c>
      <c r="Y3373" s="3" t="s">
        <v>880</v>
      </c>
      <c r="Z3373" s="3" t="str">
        <f>INDEX(业务类型!$C$4:$C$8,MATCH(纤芯!Y3373,业务类型!$B$4:$B$8,0))</f>
        <v>IDLE</v>
      </c>
      <c r="AA3373" s="3"/>
    </row>
    <row r="3374" spans="1:27" ht="16.5" x14ac:dyDescent="0.2">
      <c r="A3374" s="3">
        <v>3371</v>
      </c>
      <c r="B3374" s="3">
        <f t="shared" si="264"/>
        <v>37023103107</v>
      </c>
      <c r="C3374" s="3" t="s">
        <v>1166</v>
      </c>
      <c r="D3374" s="3" t="s">
        <v>223</v>
      </c>
      <c r="E3374" s="3" t="str">
        <f>INDEX(光放段!$G$4:$G$237,MATCH(纤芯!G3374,光放段!$C$4:$C$237,0))</f>
        <v>山东二干|济青烟威光缆:济南四里村-淄博柳泉路</v>
      </c>
      <c r="F3374" s="3">
        <f>INDEX(光放段!$I$4:$I$237,MATCH(纤芯!H3374,光放段!$B$4:$B$237,0))</f>
        <v>37023100000</v>
      </c>
      <c r="G3374" s="3" t="str">
        <f t="shared" si="260"/>
        <v>山东二干|济青烟威光缆:淄博潘庄-淄博柳泉路</v>
      </c>
      <c r="H3374" s="3">
        <f>INDEX(光放段!$B$4:$B$237,MATCH(纤芯!G3374,光放段!$C$4:$C$237,0))</f>
        <v>37023103000</v>
      </c>
      <c r="I3374" s="3" t="str">
        <f t="shared" si="261"/>
        <v>济青烟威光缆</v>
      </c>
      <c r="J3374" s="3" t="str">
        <f>INDEX(子缆名称!$B$4:$B$29,纤芯!M3374)</f>
        <v>I缆</v>
      </c>
      <c r="K3374" s="3">
        <v>107</v>
      </c>
      <c r="L3374" s="3">
        <f t="shared" si="262"/>
        <v>11</v>
      </c>
      <c r="M3374" s="3">
        <f t="shared" si="263"/>
        <v>9</v>
      </c>
      <c r="N3374" s="3" t="s">
        <v>79</v>
      </c>
      <c r="O3374" s="3">
        <f>COUNTIF([1]局站!$D$4:$D$172,"="&amp;N3374)</f>
        <v>1</v>
      </c>
      <c r="P3374" s="3">
        <v>0</v>
      </c>
      <c r="Q3374" s="3">
        <v>0</v>
      </c>
      <c r="R3374" s="3">
        <v>0</v>
      </c>
      <c r="S3374" s="3" t="s">
        <v>64</v>
      </c>
      <c r="T3374" s="3">
        <f>COUNTIF([1]局站!$D$4:$D$172,"="&amp;S3374)</f>
        <v>1</v>
      </c>
      <c r="U3374" s="3">
        <v>0</v>
      </c>
      <c r="V3374" s="3">
        <v>0</v>
      </c>
      <c r="W3374" s="3">
        <v>0</v>
      </c>
      <c r="X3374" s="3" t="s">
        <v>1214</v>
      </c>
      <c r="Y3374" s="3" t="s">
        <v>880</v>
      </c>
      <c r="Z3374" s="3" t="str">
        <f>INDEX(业务类型!$C$4:$C$8,MATCH(纤芯!Y3374,业务类型!$B$4:$B$8,0))</f>
        <v>IDLE</v>
      </c>
      <c r="AA3374" s="3"/>
    </row>
    <row r="3375" spans="1:27" ht="16.5" x14ac:dyDescent="0.2">
      <c r="A3375" s="3">
        <v>3372</v>
      </c>
      <c r="B3375" s="3">
        <f t="shared" si="264"/>
        <v>37023103108</v>
      </c>
      <c r="C3375" s="3" t="s">
        <v>1166</v>
      </c>
      <c r="D3375" s="3" t="s">
        <v>223</v>
      </c>
      <c r="E3375" s="3" t="str">
        <f>INDEX(光放段!$G$4:$G$237,MATCH(纤芯!G3375,光放段!$C$4:$C$237,0))</f>
        <v>山东二干|济青烟威光缆:济南四里村-淄博柳泉路</v>
      </c>
      <c r="F3375" s="3">
        <f>INDEX(光放段!$I$4:$I$237,MATCH(纤芯!H3375,光放段!$B$4:$B$237,0))</f>
        <v>37023100000</v>
      </c>
      <c r="G3375" s="3" t="str">
        <f t="shared" si="260"/>
        <v>山东二干|济青烟威光缆:淄博潘庄-淄博柳泉路</v>
      </c>
      <c r="H3375" s="3">
        <f>INDEX(光放段!$B$4:$B$237,MATCH(纤芯!G3375,光放段!$C$4:$C$237,0))</f>
        <v>37023103000</v>
      </c>
      <c r="I3375" s="3" t="str">
        <f t="shared" si="261"/>
        <v>济青烟威光缆</v>
      </c>
      <c r="J3375" s="3" t="str">
        <f>INDEX(子缆名称!$B$4:$B$29,纤芯!M3375)</f>
        <v>I缆</v>
      </c>
      <c r="K3375" s="3">
        <v>108</v>
      </c>
      <c r="L3375" s="3">
        <f t="shared" si="262"/>
        <v>12</v>
      </c>
      <c r="M3375" s="3">
        <f t="shared" si="263"/>
        <v>9</v>
      </c>
      <c r="N3375" s="3" t="s">
        <v>79</v>
      </c>
      <c r="O3375" s="3">
        <f>COUNTIF([1]局站!$D$4:$D$172,"="&amp;N3375)</f>
        <v>1</v>
      </c>
      <c r="P3375" s="3">
        <v>0</v>
      </c>
      <c r="Q3375" s="3">
        <v>0</v>
      </c>
      <c r="R3375" s="3">
        <v>0</v>
      </c>
      <c r="S3375" s="3" t="s">
        <v>64</v>
      </c>
      <c r="T3375" s="3">
        <f>COUNTIF([1]局站!$D$4:$D$172,"="&amp;S3375)</f>
        <v>1</v>
      </c>
      <c r="U3375" s="3">
        <v>0</v>
      </c>
      <c r="V3375" s="3">
        <v>0</v>
      </c>
      <c r="W3375" s="3">
        <v>0</v>
      </c>
      <c r="X3375" s="3" t="s">
        <v>1214</v>
      </c>
      <c r="Y3375" s="3" t="s">
        <v>880</v>
      </c>
      <c r="Z3375" s="3" t="str">
        <f>INDEX(业务类型!$C$4:$C$8,MATCH(纤芯!Y3375,业务类型!$B$4:$B$8,0))</f>
        <v>IDLE</v>
      </c>
      <c r="AA3375" s="3"/>
    </row>
    <row r="3376" spans="1:27" ht="16.5" x14ac:dyDescent="0.2">
      <c r="A3376" s="3">
        <v>3373</v>
      </c>
      <c r="B3376" s="3">
        <f t="shared" si="264"/>
        <v>37023103109</v>
      </c>
      <c r="C3376" s="3" t="s">
        <v>1166</v>
      </c>
      <c r="D3376" s="3" t="s">
        <v>223</v>
      </c>
      <c r="E3376" s="3" t="str">
        <f>INDEX(光放段!$G$4:$G$237,MATCH(纤芯!G3376,光放段!$C$4:$C$237,0))</f>
        <v>山东二干|济青烟威光缆:济南四里村-淄博柳泉路</v>
      </c>
      <c r="F3376" s="3">
        <f>INDEX(光放段!$I$4:$I$237,MATCH(纤芯!H3376,光放段!$B$4:$B$237,0))</f>
        <v>37023100000</v>
      </c>
      <c r="G3376" s="3" t="str">
        <f t="shared" si="260"/>
        <v>山东二干|济青烟威光缆:淄博潘庄-淄博柳泉路</v>
      </c>
      <c r="H3376" s="3">
        <f>INDEX(光放段!$B$4:$B$237,MATCH(纤芯!G3376,光放段!$C$4:$C$237,0))</f>
        <v>37023103000</v>
      </c>
      <c r="I3376" s="3" t="str">
        <f t="shared" si="261"/>
        <v>济青烟威光缆</v>
      </c>
      <c r="J3376" s="3" t="str">
        <f>INDEX(子缆名称!$B$4:$B$29,纤芯!M3376)</f>
        <v>J缆</v>
      </c>
      <c r="K3376" s="3">
        <v>109</v>
      </c>
      <c r="L3376" s="3">
        <f t="shared" si="262"/>
        <v>1</v>
      </c>
      <c r="M3376" s="3">
        <f t="shared" si="263"/>
        <v>10</v>
      </c>
      <c r="N3376" s="3" t="s">
        <v>79</v>
      </c>
      <c r="O3376" s="3">
        <f>COUNTIF([1]局站!$D$4:$D$172,"="&amp;N3376)</f>
        <v>1</v>
      </c>
      <c r="P3376" s="3">
        <v>0</v>
      </c>
      <c r="Q3376" s="3">
        <v>0</v>
      </c>
      <c r="R3376" s="3">
        <v>0</v>
      </c>
      <c r="S3376" s="3" t="s">
        <v>64</v>
      </c>
      <c r="T3376" s="3">
        <f>COUNTIF([1]局站!$D$4:$D$172,"="&amp;S3376)</f>
        <v>1</v>
      </c>
      <c r="U3376" s="3">
        <v>0</v>
      </c>
      <c r="V3376" s="3">
        <v>0</v>
      </c>
      <c r="W3376" s="3">
        <v>0</v>
      </c>
      <c r="X3376" s="3" t="s">
        <v>1214</v>
      </c>
      <c r="Y3376" s="3" t="s">
        <v>880</v>
      </c>
      <c r="Z3376" s="3" t="str">
        <f>INDEX(业务类型!$C$4:$C$8,MATCH(纤芯!Y3376,业务类型!$B$4:$B$8,0))</f>
        <v>IDLE</v>
      </c>
      <c r="AA3376" s="3"/>
    </row>
    <row r="3377" spans="1:27" ht="16.5" x14ac:dyDescent="0.2">
      <c r="A3377" s="3">
        <v>3374</v>
      </c>
      <c r="B3377" s="3">
        <f t="shared" si="264"/>
        <v>37023103110</v>
      </c>
      <c r="C3377" s="3" t="s">
        <v>1166</v>
      </c>
      <c r="D3377" s="3" t="s">
        <v>223</v>
      </c>
      <c r="E3377" s="3" t="str">
        <f>INDEX(光放段!$G$4:$G$237,MATCH(纤芯!G3377,光放段!$C$4:$C$237,0))</f>
        <v>山东二干|济青烟威光缆:济南四里村-淄博柳泉路</v>
      </c>
      <c r="F3377" s="3">
        <f>INDEX(光放段!$I$4:$I$237,MATCH(纤芯!H3377,光放段!$B$4:$B$237,0))</f>
        <v>37023100000</v>
      </c>
      <c r="G3377" s="3" t="str">
        <f t="shared" si="260"/>
        <v>山东二干|济青烟威光缆:淄博潘庄-淄博柳泉路</v>
      </c>
      <c r="H3377" s="3">
        <f>INDEX(光放段!$B$4:$B$237,MATCH(纤芯!G3377,光放段!$C$4:$C$237,0))</f>
        <v>37023103000</v>
      </c>
      <c r="I3377" s="3" t="str">
        <f t="shared" si="261"/>
        <v>济青烟威光缆</v>
      </c>
      <c r="J3377" s="3" t="str">
        <f>INDEX(子缆名称!$B$4:$B$29,纤芯!M3377)</f>
        <v>J缆</v>
      </c>
      <c r="K3377" s="3">
        <v>110</v>
      </c>
      <c r="L3377" s="3">
        <f t="shared" si="262"/>
        <v>2</v>
      </c>
      <c r="M3377" s="3">
        <f t="shared" si="263"/>
        <v>10</v>
      </c>
      <c r="N3377" s="3" t="s">
        <v>79</v>
      </c>
      <c r="O3377" s="3">
        <f>COUNTIF([1]局站!$D$4:$D$172,"="&amp;N3377)</f>
        <v>1</v>
      </c>
      <c r="P3377" s="3">
        <v>0</v>
      </c>
      <c r="Q3377" s="3">
        <v>0</v>
      </c>
      <c r="R3377" s="3">
        <v>0</v>
      </c>
      <c r="S3377" s="3" t="s">
        <v>64</v>
      </c>
      <c r="T3377" s="3">
        <f>COUNTIF([1]局站!$D$4:$D$172,"="&amp;S3377)</f>
        <v>1</v>
      </c>
      <c r="U3377" s="3">
        <v>0</v>
      </c>
      <c r="V3377" s="3">
        <v>0</v>
      </c>
      <c r="W3377" s="3">
        <v>0</v>
      </c>
      <c r="X3377" s="3" t="s">
        <v>1214</v>
      </c>
      <c r="Y3377" s="3" t="s">
        <v>880</v>
      </c>
      <c r="Z3377" s="3" t="str">
        <f>INDEX(业务类型!$C$4:$C$8,MATCH(纤芯!Y3377,业务类型!$B$4:$B$8,0))</f>
        <v>IDLE</v>
      </c>
      <c r="AA3377" s="3"/>
    </row>
    <row r="3378" spans="1:27" ht="16.5" x14ac:dyDescent="0.2">
      <c r="A3378" s="3">
        <v>3375</v>
      </c>
      <c r="B3378" s="3">
        <f t="shared" si="264"/>
        <v>37023103111</v>
      </c>
      <c r="C3378" s="3" t="s">
        <v>1166</v>
      </c>
      <c r="D3378" s="3" t="s">
        <v>223</v>
      </c>
      <c r="E3378" s="3" t="str">
        <f>INDEX(光放段!$G$4:$G$237,MATCH(纤芯!G3378,光放段!$C$4:$C$237,0))</f>
        <v>山东二干|济青烟威光缆:济南四里村-淄博柳泉路</v>
      </c>
      <c r="F3378" s="3">
        <f>INDEX(光放段!$I$4:$I$237,MATCH(纤芯!H3378,光放段!$B$4:$B$237,0))</f>
        <v>37023100000</v>
      </c>
      <c r="G3378" s="3" t="str">
        <f t="shared" si="260"/>
        <v>山东二干|济青烟威光缆:淄博潘庄-淄博柳泉路</v>
      </c>
      <c r="H3378" s="3">
        <f>INDEX(光放段!$B$4:$B$237,MATCH(纤芯!G3378,光放段!$C$4:$C$237,0))</f>
        <v>37023103000</v>
      </c>
      <c r="I3378" s="3" t="str">
        <f t="shared" si="261"/>
        <v>济青烟威光缆</v>
      </c>
      <c r="J3378" s="3" t="str">
        <f>INDEX(子缆名称!$B$4:$B$29,纤芯!M3378)</f>
        <v>J缆</v>
      </c>
      <c r="K3378" s="3">
        <v>111</v>
      </c>
      <c r="L3378" s="3">
        <f t="shared" si="262"/>
        <v>3</v>
      </c>
      <c r="M3378" s="3">
        <f t="shared" si="263"/>
        <v>10</v>
      </c>
      <c r="N3378" s="3" t="s">
        <v>79</v>
      </c>
      <c r="O3378" s="3">
        <f>COUNTIF([1]局站!$D$4:$D$172,"="&amp;N3378)</f>
        <v>1</v>
      </c>
      <c r="P3378" s="3">
        <v>0</v>
      </c>
      <c r="Q3378" s="3">
        <v>0</v>
      </c>
      <c r="R3378" s="3">
        <v>0</v>
      </c>
      <c r="S3378" s="3" t="s">
        <v>64</v>
      </c>
      <c r="T3378" s="3">
        <f>COUNTIF([1]局站!$D$4:$D$172,"="&amp;S3378)</f>
        <v>1</v>
      </c>
      <c r="U3378" s="3">
        <v>0</v>
      </c>
      <c r="V3378" s="3">
        <v>0</v>
      </c>
      <c r="W3378" s="3">
        <v>0</v>
      </c>
      <c r="X3378" s="3" t="s">
        <v>1214</v>
      </c>
      <c r="Y3378" s="3" t="s">
        <v>880</v>
      </c>
      <c r="Z3378" s="3" t="str">
        <f>INDEX(业务类型!$C$4:$C$8,MATCH(纤芯!Y3378,业务类型!$B$4:$B$8,0))</f>
        <v>IDLE</v>
      </c>
      <c r="AA3378" s="3"/>
    </row>
    <row r="3379" spans="1:27" ht="16.5" x14ac:dyDescent="0.2">
      <c r="A3379" s="3">
        <v>3376</v>
      </c>
      <c r="B3379" s="3">
        <f t="shared" si="264"/>
        <v>37023103112</v>
      </c>
      <c r="C3379" s="3" t="s">
        <v>1166</v>
      </c>
      <c r="D3379" s="3" t="s">
        <v>223</v>
      </c>
      <c r="E3379" s="3" t="str">
        <f>INDEX(光放段!$G$4:$G$237,MATCH(纤芯!G3379,光放段!$C$4:$C$237,0))</f>
        <v>山东二干|济青烟威光缆:济南四里村-淄博柳泉路</v>
      </c>
      <c r="F3379" s="3">
        <f>INDEX(光放段!$I$4:$I$237,MATCH(纤芯!H3379,光放段!$B$4:$B$237,0))</f>
        <v>37023100000</v>
      </c>
      <c r="G3379" s="3" t="str">
        <f t="shared" si="260"/>
        <v>山东二干|济青烟威光缆:淄博潘庄-淄博柳泉路</v>
      </c>
      <c r="H3379" s="3">
        <f>INDEX(光放段!$B$4:$B$237,MATCH(纤芯!G3379,光放段!$C$4:$C$237,0))</f>
        <v>37023103000</v>
      </c>
      <c r="I3379" s="3" t="str">
        <f t="shared" si="261"/>
        <v>济青烟威光缆</v>
      </c>
      <c r="J3379" s="3" t="str">
        <f>INDEX(子缆名称!$B$4:$B$29,纤芯!M3379)</f>
        <v>J缆</v>
      </c>
      <c r="K3379" s="3">
        <v>112</v>
      </c>
      <c r="L3379" s="3">
        <f t="shared" si="262"/>
        <v>4</v>
      </c>
      <c r="M3379" s="3">
        <f t="shared" si="263"/>
        <v>10</v>
      </c>
      <c r="N3379" s="3" t="s">
        <v>79</v>
      </c>
      <c r="O3379" s="3">
        <f>COUNTIF([1]局站!$D$4:$D$172,"="&amp;N3379)</f>
        <v>1</v>
      </c>
      <c r="P3379" s="3">
        <v>0</v>
      </c>
      <c r="Q3379" s="3">
        <v>0</v>
      </c>
      <c r="R3379" s="3">
        <v>0</v>
      </c>
      <c r="S3379" s="3" t="s">
        <v>64</v>
      </c>
      <c r="T3379" s="3">
        <f>COUNTIF([1]局站!$D$4:$D$172,"="&amp;S3379)</f>
        <v>1</v>
      </c>
      <c r="U3379" s="3">
        <v>0</v>
      </c>
      <c r="V3379" s="3">
        <v>0</v>
      </c>
      <c r="W3379" s="3">
        <v>0</v>
      </c>
      <c r="X3379" s="3" t="s">
        <v>1214</v>
      </c>
      <c r="Y3379" s="3" t="s">
        <v>880</v>
      </c>
      <c r="Z3379" s="3" t="str">
        <f>INDEX(业务类型!$C$4:$C$8,MATCH(纤芯!Y3379,业务类型!$B$4:$B$8,0))</f>
        <v>IDLE</v>
      </c>
      <c r="AA3379" s="3"/>
    </row>
    <row r="3380" spans="1:27" ht="16.5" x14ac:dyDescent="0.2">
      <c r="A3380" s="3">
        <v>3377</v>
      </c>
      <c r="B3380" s="3">
        <f t="shared" si="264"/>
        <v>37023103113</v>
      </c>
      <c r="C3380" s="3" t="s">
        <v>1166</v>
      </c>
      <c r="D3380" s="3" t="s">
        <v>223</v>
      </c>
      <c r="E3380" s="3" t="str">
        <f>INDEX(光放段!$G$4:$G$237,MATCH(纤芯!G3380,光放段!$C$4:$C$237,0))</f>
        <v>山东二干|济青烟威光缆:济南四里村-淄博柳泉路</v>
      </c>
      <c r="F3380" s="3">
        <f>INDEX(光放段!$I$4:$I$237,MATCH(纤芯!H3380,光放段!$B$4:$B$237,0))</f>
        <v>37023100000</v>
      </c>
      <c r="G3380" s="3" t="str">
        <f t="shared" si="260"/>
        <v>山东二干|济青烟威光缆:淄博潘庄-淄博柳泉路</v>
      </c>
      <c r="H3380" s="3">
        <f>INDEX(光放段!$B$4:$B$237,MATCH(纤芯!G3380,光放段!$C$4:$C$237,0))</f>
        <v>37023103000</v>
      </c>
      <c r="I3380" s="3" t="str">
        <f t="shared" si="261"/>
        <v>济青烟威光缆</v>
      </c>
      <c r="J3380" s="3" t="str">
        <f>INDEX(子缆名称!$B$4:$B$29,纤芯!M3380)</f>
        <v>J缆</v>
      </c>
      <c r="K3380" s="3">
        <v>113</v>
      </c>
      <c r="L3380" s="3">
        <f t="shared" si="262"/>
        <v>5</v>
      </c>
      <c r="M3380" s="3">
        <f t="shared" si="263"/>
        <v>10</v>
      </c>
      <c r="N3380" s="3" t="s">
        <v>79</v>
      </c>
      <c r="O3380" s="3">
        <f>COUNTIF([1]局站!$D$4:$D$172,"="&amp;N3380)</f>
        <v>1</v>
      </c>
      <c r="P3380" s="3">
        <v>0</v>
      </c>
      <c r="Q3380" s="3">
        <v>0</v>
      </c>
      <c r="R3380" s="3">
        <v>0</v>
      </c>
      <c r="S3380" s="3" t="s">
        <v>64</v>
      </c>
      <c r="T3380" s="3">
        <f>COUNTIF([1]局站!$D$4:$D$172,"="&amp;S3380)</f>
        <v>1</v>
      </c>
      <c r="U3380" s="3">
        <v>0</v>
      </c>
      <c r="V3380" s="3">
        <v>0</v>
      </c>
      <c r="W3380" s="3">
        <v>0</v>
      </c>
      <c r="X3380" s="3" t="s">
        <v>1214</v>
      </c>
      <c r="Y3380" s="3" t="s">
        <v>880</v>
      </c>
      <c r="Z3380" s="3" t="str">
        <f>INDEX(业务类型!$C$4:$C$8,MATCH(纤芯!Y3380,业务类型!$B$4:$B$8,0))</f>
        <v>IDLE</v>
      </c>
      <c r="AA3380" s="3"/>
    </row>
    <row r="3381" spans="1:27" ht="16.5" x14ac:dyDescent="0.2">
      <c r="A3381" s="3">
        <v>3378</v>
      </c>
      <c r="B3381" s="3">
        <f t="shared" si="264"/>
        <v>37023103114</v>
      </c>
      <c r="C3381" s="3" t="s">
        <v>1166</v>
      </c>
      <c r="D3381" s="3" t="s">
        <v>223</v>
      </c>
      <c r="E3381" s="3" t="str">
        <f>INDEX(光放段!$G$4:$G$237,MATCH(纤芯!G3381,光放段!$C$4:$C$237,0))</f>
        <v>山东二干|济青烟威光缆:济南四里村-淄博柳泉路</v>
      </c>
      <c r="F3381" s="3">
        <f>INDEX(光放段!$I$4:$I$237,MATCH(纤芯!H3381,光放段!$B$4:$B$237,0))</f>
        <v>37023100000</v>
      </c>
      <c r="G3381" s="3" t="str">
        <f t="shared" si="260"/>
        <v>山东二干|济青烟威光缆:淄博潘庄-淄博柳泉路</v>
      </c>
      <c r="H3381" s="3">
        <f>INDEX(光放段!$B$4:$B$237,MATCH(纤芯!G3381,光放段!$C$4:$C$237,0))</f>
        <v>37023103000</v>
      </c>
      <c r="I3381" s="3" t="str">
        <f t="shared" si="261"/>
        <v>济青烟威光缆</v>
      </c>
      <c r="J3381" s="3" t="str">
        <f>INDEX(子缆名称!$B$4:$B$29,纤芯!M3381)</f>
        <v>J缆</v>
      </c>
      <c r="K3381" s="3">
        <v>114</v>
      </c>
      <c r="L3381" s="3">
        <f t="shared" si="262"/>
        <v>6</v>
      </c>
      <c r="M3381" s="3">
        <f t="shared" si="263"/>
        <v>10</v>
      </c>
      <c r="N3381" s="3" t="s">
        <v>79</v>
      </c>
      <c r="O3381" s="3">
        <f>COUNTIF([1]局站!$D$4:$D$172,"="&amp;N3381)</f>
        <v>1</v>
      </c>
      <c r="P3381" s="3">
        <v>0</v>
      </c>
      <c r="Q3381" s="3">
        <v>0</v>
      </c>
      <c r="R3381" s="3">
        <v>0</v>
      </c>
      <c r="S3381" s="3" t="s">
        <v>64</v>
      </c>
      <c r="T3381" s="3">
        <f>COUNTIF([1]局站!$D$4:$D$172,"="&amp;S3381)</f>
        <v>1</v>
      </c>
      <c r="U3381" s="3">
        <v>0</v>
      </c>
      <c r="V3381" s="3">
        <v>0</v>
      </c>
      <c r="W3381" s="3">
        <v>0</v>
      </c>
      <c r="X3381" s="3" t="s">
        <v>1214</v>
      </c>
      <c r="Y3381" s="3" t="s">
        <v>880</v>
      </c>
      <c r="Z3381" s="3" t="str">
        <f>INDEX(业务类型!$C$4:$C$8,MATCH(纤芯!Y3381,业务类型!$B$4:$B$8,0))</f>
        <v>IDLE</v>
      </c>
      <c r="AA3381" s="3"/>
    </row>
    <row r="3382" spans="1:27" ht="16.5" x14ac:dyDescent="0.2">
      <c r="A3382" s="3">
        <v>3379</v>
      </c>
      <c r="B3382" s="3">
        <f t="shared" si="264"/>
        <v>37023103115</v>
      </c>
      <c r="C3382" s="3" t="s">
        <v>1166</v>
      </c>
      <c r="D3382" s="3" t="s">
        <v>223</v>
      </c>
      <c r="E3382" s="3" t="str">
        <f>INDEX(光放段!$G$4:$G$237,MATCH(纤芯!G3382,光放段!$C$4:$C$237,0))</f>
        <v>山东二干|济青烟威光缆:济南四里村-淄博柳泉路</v>
      </c>
      <c r="F3382" s="3">
        <f>INDEX(光放段!$I$4:$I$237,MATCH(纤芯!H3382,光放段!$B$4:$B$237,0))</f>
        <v>37023100000</v>
      </c>
      <c r="G3382" s="3" t="str">
        <f t="shared" si="260"/>
        <v>山东二干|济青烟威光缆:淄博潘庄-淄博柳泉路</v>
      </c>
      <c r="H3382" s="3">
        <f>INDEX(光放段!$B$4:$B$237,MATCH(纤芯!G3382,光放段!$C$4:$C$237,0))</f>
        <v>37023103000</v>
      </c>
      <c r="I3382" s="3" t="str">
        <f t="shared" si="261"/>
        <v>济青烟威光缆</v>
      </c>
      <c r="J3382" s="3" t="str">
        <f>INDEX(子缆名称!$B$4:$B$29,纤芯!M3382)</f>
        <v>J缆</v>
      </c>
      <c r="K3382" s="3">
        <v>115</v>
      </c>
      <c r="L3382" s="3">
        <f t="shared" si="262"/>
        <v>7</v>
      </c>
      <c r="M3382" s="3">
        <f t="shared" si="263"/>
        <v>10</v>
      </c>
      <c r="N3382" s="3" t="s">
        <v>79</v>
      </c>
      <c r="O3382" s="3">
        <f>COUNTIF([1]局站!$D$4:$D$172,"="&amp;N3382)</f>
        <v>1</v>
      </c>
      <c r="P3382" s="3">
        <v>0</v>
      </c>
      <c r="Q3382" s="3">
        <v>0</v>
      </c>
      <c r="R3382" s="3">
        <v>0</v>
      </c>
      <c r="S3382" s="3" t="s">
        <v>64</v>
      </c>
      <c r="T3382" s="3">
        <f>COUNTIF([1]局站!$D$4:$D$172,"="&amp;S3382)</f>
        <v>1</v>
      </c>
      <c r="U3382" s="3">
        <v>0</v>
      </c>
      <c r="V3382" s="3">
        <v>0</v>
      </c>
      <c r="W3382" s="3">
        <v>0</v>
      </c>
      <c r="X3382" s="3" t="s">
        <v>1214</v>
      </c>
      <c r="Y3382" s="3" t="s">
        <v>880</v>
      </c>
      <c r="Z3382" s="3" t="str">
        <f>INDEX(业务类型!$C$4:$C$8,MATCH(纤芯!Y3382,业务类型!$B$4:$B$8,0))</f>
        <v>IDLE</v>
      </c>
      <c r="AA3382" s="3"/>
    </row>
    <row r="3383" spans="1:27" ht="16.5" x14ac:dyDescent="0.2">
      <c r="A3383" s="3">
        <v>3380</v>
      </c>
      <c r="B3383" s="3">
        <f t="shared" si="264"/>
        <v>37023103116</v>
      </c>
      <c r="C3383" s="3" t="s">
        <v>1166</v>
      </c>
      <c r="D3383" s="3" t="s">
        <v>223</v>
      </c>
      <c r="E3383" s="3" t="str">
        <f>INDEX(光放段!$G$4:$G$237,MATCH(纤芯!G3383,光放段!$C$4:$C$237,0))</f>
        <v>山东二干|济青烟威光缆:济南四里村-淄博柳泉路</v>
      </c>
      <c r="F3383" s="3">
        <f>INDEX(光放段!$I$4:$I$237,MATCH(纤芯!H3383,光放段!$B$4:$B$237,0))</f>
        <v>37023100000</v>
      </c>
      <c r="G3383" s="3" t="str">
        <f t="shared" si="260"/>
        <v>山东二干|济青烟威光缆:淄博潘庄-淄博柳泉路</v>
      </c>
      <c r="H3383" s="3">
        <f>INDEX(光放段!$B$4:$B$237,MATCH(纤芯!G3383,光放段!$C$4:$C$237,0))</f>
        <v>37023103000</v>
      </c>
      <c r="I3383" s="3" t="str">
        <f t="shared" si="261"/>
        <v>济青烟威光缆</v>
      </c>
      <c r="J3383" s="3" t="str">
        <f>INDEX(子缆名称!$B$4:$B$29,纤芯!M3383)</f>
        <v>J缆</v>
      </c>
      <c r="K3383" s="3">
        <v>116</v>
      </c>
      <c r="L3383" s="3">
        <f t="shared" si="262"/>
        <v>8</v>
      </c>
      <c r="M3383" s="3">
        <f t="shared" si="263"/>
        <v>10</v>
      </c>
      <c r="N3383" s="3" t="s">
        <v>79</v>
      </c>
      <c r="O3383" s="3">
        <f>COUNTIF([1]局站!$D$4:$D$172,"="&amp;N3383)</f>
        <v>1</v>
      </c>
      <c r="P3383" s="3">
        <v>0</v>
      </c>
      <c r="Q3383" s="3">
        <v>0</v>
      </c>
      <c r="R3383" s="3">
        <v>0</v>
      </c>
      <c r="S3383" s="3" t="s">
        <v>64</v>
      </c>
      <c r="T3383" s="3">
        <f>COUNTIF([1]局站!$D$4:$D$172,"="&amp;S3383)</f>
        <v>1</v>
      </c>
      <c r="U3383" s="3">
        <v>0</v>
      </c>
      <c r="V3383" s="3">
        <v>0</v>
      </c>
      <c r="W3383" s="3">
        <v>0</v>
      </c>
      <c r="X3383" s="3" t="s">
        <v>1214</v>
      </c>
      <c r="Y3383" s="3" t="s">
        <v>880</v>
      </c>
      <c r="Z3383" s="3" t="str">
        <f>INDEX(业务类型!$C$4:$C$8,MATCH(纤芯!Y3383,业务类型!$B$4:$B$8,0))</f>
        <v>IDLE</v>
      </c>
      <c r="AA3383" s="3"/>
    </row>
    <row r="3384" spans="1:27" ht="16.5" x14ac:dyDescent="0.2">
      <c r="A3384" s="3">
        <v>3381</v>
      </c>
      <c r="B3384" s="3">
        <f t="shared" si="264"/>
        <v>37023103117</v>
      </c>
      <c r="C3384" s="3" t="s">
        <v>1166</v>
      </c>
      <c r="D3384" s="3" t="s">
        <v>223</v>
      </c>
      <c r="E3384" s="3" t="str">
        <f>INDEX(光放段!$G$4:$G$237,MATCH(纤芯!G3384,光放段!$C$4:$C$237,0))</f>
        <v>山东二干|济青烟威光缆:济南四里村-淄博柳泉路</v>
      </c>
      <c r="F3384" s="3">
        <f>INDEX(光放段!$I$4:$I$237,MATCH(纤芯!H3384,光放段!$B$4:$B$237,0))</f>
        <v>37023100000</v>
      </c>
      <c r="G3384" s="3" t="str">
        <f t="shared" si="260"/>
        <v>山东二干|济青烟威光缆:淄博潘庄-淄博柳泉路</v>
      </c>
      <c r="H3384" s="3">
        <f>INDEX(光放段!$B$4:$B$237,MATCH(纤芯!G3384,光放段!$C$4:$C$237,0))</f>
        <v>37023103000</v>
      </c>
      <c r="I3384" s="3" t="str">
        <f t="shared" si="261"/>
        <v>济青烟威光缆</v>
      </c>
      <c r="J3384" s="3" t="str">
        <f>INDEX(子缆名称!$B$4:$B$29,纤芯!M3384)</f>
        <v>J缆</v>
      </c>
      <c r="K3384" s="3">
        <v>117</v>
      </c>
      <c r="L3384" s="3">
        <f t="shared" si="262"/>
        <v>9</v>
      </c>
      <c r="M3384" s="3">
        <f t="shared" si="263"/>
        <v>10</v>
      </c>
      <c r="N3384" s="3" t="s">
        <v>79</v>
      </c>
      <c r="O3384" s="3">
        <f>COUNTIF([1]局站!$D$4:$D$172,"="&amp;N3384)</f>
        <v>1</v>
      </c>
      <c r="P3384" s="3">
        <v>0</v>
      </c>
      <c r="Q3384" s="3">
        <v>0</v>
      </c>
      <c r="R3384" s="3">
        <v>0</v>
      </c>
      <c r="S3384" s="3" t="s">
        <v>64</v>
      </c>
      <c r="T3384" s="3">
        <f>COUNTIF([1]局站!$D$4:$D$172,"="&amp;S3384)</f>
        <v>1</v>
      </c>
      <c r="U3384" s="3">
        <v>0</v>
      </c>
      <c r="V3384" s="3">
        <v>0</v>
      </c>
      <c r="W3384" s="3">
        <v>0</v>
      </c>
      <c r="X3384" s="3" t="s">
        <v>1214</v>
      </c>
      <c r="Y3384" s="3" t="s">
        <v>880</v>
      </c>
      <c r="Z3384" s="3" t="str">
        <f>INDEX(业务类型!$C$4:$C$8,MATCH(纤芯!Y3384,业务类型!$B$4:$B$8,0))</f>
        <v>IDLE</v>
      </c>
      <c r="AA3384" s="3"/>
    </row>
    <row r="3385" spans="1:27" ht="16.5" x14ac:dyDescent="0.2">
      <c r="A3385" s="3">
        <v>3382</v>
      </c>
      <c r="B3385" s="3">
        <f t="shared" si="264"/>
        <v>37023103118</v>
      </c>
      <c r="C3385" s="3" t="s">
        <v>1166</v>
      </c>
      <c r="D3385" s="3" t="s">
        <v>223</v>
      </c>
      <c r="E3385" s="3" t="str">
        <f>INDEX(光放段!$G$4:$G$237,MATCH(纤芯!G3385,光放段!$C$4:$C$237,0))</f>
        <v>山东二干|济青烟威光缆:济南四里村-淄博柳泉路</v>
      </c>
      <c r="F3385" s="3">
        <f>INDEX(光放段!$I$4:$I$237,MATCH(纤芯!H3385,光放段!$B$4:$B$237,0))</f>
        <v>37023100000</v>
      </c>
      <c r="G3385" s="3" t="str">
        <f t="shared" si="260"/>
        <v>山东二干|济青烟威光缆:淄博潘庄-淄博柳泉路</v>
      </c>
      <c r="H3385" s="3">
        <f>INDEX(光放段!$B$4:$B$237,MATCH(纤芯!G3385,光放段!$C$4:$C$237,0))</f>
        <v>37023103000</v>
      </c>
      <c r="I3385" s="3" t="str">
        <f t="shared" si="261"/>
        <v>济青烟威光缆</v>
      </c>
      <c r="J3385" s="3" t="str">
        <f>INDEX(子缆名称!$B$4:$B$29,纤芯!M3385)</f>
        <v>J缆</v>
      </c>
      <c r="K3385" s="3">
        <v>118</v>
      </c>
      <c r="L3385" s="3">
        <f t="shared" si="262"/>
        <v>10</v>
      </c>
      <c r="M3385" s="3">
        <f t="shared" si="263"/>
        <v>10</v>
      </c>
      <c r="N3385" s="3" t="s">
        <v>79</v>
      </c>
      <c r="O3385" s="3">
        <f>COUNTIF([1]局站!$D$4:$D$172,"="&amp;N3385)</f>
        <v>1</v>
      </c>
      <c r="P3385" s="3">
        <v>0</v>
      </c>
      <c r="Q3385" s="3">
        <v>0</v>
      </c>
      <c r="R3385" s="3">
        <v>0</v>
      </c>
      <c r="S3385" s="3" t="s">
        <v>64</v>
      </c>
      <c r="T3385" s="3">
        <f>COUNTIF([1]局站!$D$4:$D$172,"="&amp;S3385)</f>
        <v>1</v>
      </c>
      <c r="U3385" s="3">
        <v>0</v>
      </c>
      <c r="V3385" s="3">
        <v>0</v>
      </c>
      <c r="W3385" s="3">
        <v>0</v>
      </c>
      <c r="X3385" s="3" t="s">
        <v>1214</v>
      </c>
      <c r="Y3385" s="3" t="s">
        <v>880</v>
      </c>
      <c r="Z3385" s="3" t="str">
        <f>INDEX(业务类型!$C$4:$C$8,MATCH(纤芯!Y3385,业务类型!$B$4:$B$8,0))</f>
        <v>IDLE</v>
      </c>
      <c r="AA3385" s="3"/>
    </row>
    <row r="3386" spans="1:27" ht="16.5" x14ac:dyDescent="0.2">
      <c r="A3386" s="3">
        <v>3383</v>
      </c>
      <c r="B3386" s="3">
        <f t="shared" si="264"/>
        <v>37023103119</v>
      </c>
      <c r="C3386" s="3" t="s">
        <v>1166</v>
      </c>
      <c r="D3386" s="3" t="s">
        <v>223</v>
      </c>
      <c r="E3386" s="3" t="str">
        <f>INDEX(光放段!$G$4:$G$237,MATCH(纤芯!G3386,光放段!$C$4:$C$237,0))</f>
        <v>山东二干|济青烟威光缆:济南四里村-淄博柳泉路</v>
      </c>
      <c r="F3386" s="3">
        <f>INDEX(光放段!$I$4:$I$237,MATCH(纤芯!H3386,光放段!$B$4:$B$237,0))</f>
        <v>37023100000</v>
      </c>
      <c r="G3386" s="3" t="str">
        <f t="shared" si="260"/>
        <v>山东二干|济青烟威光缆:淄博潘庄-淄博柳泉路</v>
      </c>
      <c r="H3386" s="3">
        <f>INDEX(光放段!$B$4:$B$237,MATCH(纤芯!G3386,光放段!$C$4:$C$237,0))</f>
        <v>37023103000</v>
      </c>
      <c r="I3386" s="3" t="str">
        <f t="shared" si="261"/>
        <v>济青烟威光缆</v>
      </c>
      <c r="J3386" s="3" t="str">
        <f>INDEX(子缆名称!$B$4:$B$29,纤芯!M3386)</f>
        <v>J缆</v>
      </c>
      <c r="K3386" s="3">
        <v>119</v>
      </c>
      <c r="L3386" s="3">
        <f t="shared" si="262"/>
        <v>11</v>
      </c>
      <c r="M3386" s="3">
        <f t="shared" si="263"/>
        <v>10</v>
      </c>
      <c r="N3386" s="3" t="s">
        <v>79</v>
      </c>
      <c r="O3386" s="3">
        <f>COUNTIF([1]局站!$D$4:$D$172,"="&amp;N3386)</f>
        <v>1</v>
      </c>
      <c r="P3386" s="3">
        <v>0</v>
      </c>
      <c r="Q3386" s="3">
        <v>0</v>
      </c>
      <c r="R3386" s="3">
        <v>0</v>
      </c>
      <c r="S3386" s="3" t="s">
        <v>64</v>
      </c>
      <c r="T3386" s="3">
        <f>COUNTIF([1]局站!$D$4:$D$172,"="&amp;S3386)</f>
        <v>1</v>
      </c>
      <c r="U3386" s="3">
        <v>0</v>
      </c>
      <c r="V3386" s="3">
        <v>0</v>
      </c>
      <c r="W3386" s="3">
        <v>0</v>
      </c>
      <c r="X3386" s="3" t="s">
        <v>1214</v>
      </c>
      <c r="Y3386" s="3" t="s">
        <v>880</v>
      </c>
      <c r="Z3386" s="3" t="str">
        <f>INDEX(业务类型!$C$4:$C$8,MATCH(纤芯!Y3386,业务类型!$B$4:$B$8,0))</f>
        <v>IDLE</v>
      </c>
      <c r="AA3386" s="3"/>
    </row>
    <row r="3387" spans="1:27" ht="16.5" x14ac:dyDescent="0.2">
      <c r="A3387" s="3">
        <v>3384</v>
      </c>
      <c r="B3387" s="3">
        <f t="shared" si="264"/>
        <v>37023103120</v>
      </c>
      <c r="C3387" s="3" t="s">
        <v>1166</v>
      </c>
      <c r="D3387" s="3" t="s">
        <v>223</v>
      </c>
      <c r="E3387" s="3" t="str">
        <f>INDEX(光放段!$G$4:$G$237,MATCH(纤芯!G3387,光放段!$C$4:$C$237,0))</f>
        <v>山东二干|济青烟威光缆:济南四里村-淄博柳泉路</v>
      </c>
      <c r="F3387" s="3">
        <f>INDEX(光放段!$I$4:$I$237,MATCH(纤芯!H3387,光放段!$B$4:$B$237,0))</f>
        <v>37023100000</v>
      </c>
      <c r="G3387" s="3" t="str">
        <f t="shared" si="260"/>
        <v>山东二干|济青烟威光缆:淄博潘庄-淄博柳泉路</v>
      </c>
      <c r="H3387" s="3">
        <f>INDEX(光放段!$B$4:$B$237,MATCH(纤芯!G3387,光放段!$C$4:$C$237,0))</f>
        <v>37023103000</v>
      </c>
      <c r="I3387" s="3" t="str">
        <f t="shared" si="261"/>
        <v>济青烟威光缆</v>
      </c>
      <c r="J3387" s="3" t="str">
        <f>INDEX(子缆名称!$B$4:$B$29,纤芯!M3387)</f>
        <v>J缆</v>
      </c>
      <c r="K3387" s="3">
        <v>120</v>
      </c>
      <c r="L3387" s="3">
        <f t="shared" si="262"/>
        <v>12</v>
      </c>
      <c r="M3387" s="3">
        <f t="shared" si="263"/>
        <v>10</v>
      </c>
      <c r="N3387" s="3" t="s">
        <v>79</v>
      </c>
      <c r="O3387" s="3">
        <f>COUNTIF([1]局站!$D$4:$D$172,"="&amp;N3387)</f>
        <v>1</v>
      </c>
      <c r="P3387" s="3">
        <v>0</v>
      </c>
      <c r="Q3387" s="3">
        <v>0</v>
      </c>
      <c r="R3387" s="3">
        <v>0</v>
      </c>
      <c r="S3387" s="3" t="s">
        <v>64</v>
      </c>
      <c r="T3387" s="3">
        <f>COUNTIF([1]局站!$D$4:$D$172,"="&amp;S3387)</f>
        <v>1</v>
      </c>
      <c r="U3387" s="3">
        <v>0</v>
      </c>
      <c r="V3387" s="3">
        <v>0</v>
      </c>
      <c r="W3387" s="3">
        <v>0</v>
      </c>
      <c r="X3387" s="3" t="s">
        <v>1214</v>
      </c>
      <c r="Y3387" s="3" t="s">
        <v>880</v>
      </c>
      <c r="Z3387" s="3" t="str">
        <f>INDEX(业务类型!$C$4:$C$8,MATCH(纤芯!Y3387,业务类型!$B$4:$B$8,0))</f>
        <v>IDLE</v>
      </c>
      <c r="AA3387" s="3"/>
    </row>
    <row r="3388" spans="1:27" ht="16.5" x14ac:dyDescent="0.2">
      <c r="A3388" s="3">
        <v>3385</v>
      </c>
      <c r="B3388" s="3">
        <f t="shared" si="264"/>
        <v>37023103121</v>
      </c>
      <c r="C3388" s="3" t="s">
        <v>1166</v>
      </c>
      <c r="D3388" s="3" t="s">
        <v>223</v>
      </c>
      <c r="E3388" s="3" t="str">
        <f>INDEX(光放段!$G$4:$G$237,MATCH(纤芯!G3388,光放段!$C$4:$C$237,0))</f>
        <v>山东二干|济青烟威光缆:济南四里村-淄博柳泉路</v>
      </c>
      <c r="F3388" s="3">
        <f>INDEX(光放段!$I$4:$I$237,MATCH(纤芯!H3388,光放段!$B$4:$B$237,0))</f>
        <v>37023100000</v>
      </c>
      <c r="G3388" s="3" t="str">
        <f t="shared" si="260"/>
        <v>山东二干|济青烟威光缆:淄博潘庄-淄博柳泉路</v>
      </c>
      <c r="H3388" s="3">
        <f>INDEX(光放段!$B$4:$B$237,MATCH(纤芯!G3388,光放段!$C$4:$C$237,0))</f>
        <v>37023103000</v>
      </c>
      <c r="I3388" s="3" t="str">
        <f t="shared" si="261"/>
        <v>济青烟威光缆</v>
      </c>
      <c r="J3388" s="3" t="str">
        <f>INDEX(子缆名称!$B$4:$B$29,纤芯!M3388)</f>
        <v>K缆</v>
      </c>
      <c r="K3388" s="3">
        <v>121</v>
      </c>
      <c r="L3388" s="3">
        <f t="shared" si="262"/>
        <v>1</v>
      </c>
      <c r="M3388" s="3">
        <f t="shared" si="263"/>
        <v>11</v>
      </c>
      <c r="N3388" s="3" t="s">
        <v>79</v>
      </c>
      <c r="O3388" s="3">
        <f>COUNTIF([1]局站!$D$4:$D$172,"="&amp;N3388)</f>
        <v>1</v>
      </c>
      <c r="P3388" s="3">
        <v>0</v>
      </c>
      <c r="Q3388" s="3">
        <v>0</v>
      </c>
      <c r="R3388" s="3">
        <v>0</v>
      </c>
      <c r="S3388" s="3" t="s">
        <v>64</v>
      </c>
      <c r="T3388" s="3">
        <f>COUNTIF([1]局站!$D$4:$D$172,"="&amp;S3388)</f>
        <v>1</v>
      </c>
      <c r="U3388" s="3">
        <v>0</v>
      </c>
      <c r="V3388" s="3">
        <v>0</v>
      </c>
      <c r="W3388" s="3">
        <v>0</v>
      </c>
      <c r="X3388" s="3" t="s">
        <v>1214</v>
      </c>
      <c r="Y3388" s="3" t="s">
        <v>880</v>
      </c>
      <c r="Z3388" s="3" t="str">
        <f>INDEX(业务类型!$C$4:$C$8,MATCH(纤芯!Y3388,业务类型!$B$4:$B$8,0))</f>
        <v>IDLE</v>
      </c>
      <c r="AA3388" s="3"/>
    </row>
    <row r="3389" spans="1:27" ht="16.5" x14ac:dyDescent="0.2">
      <c r="A3389" s="3">
        <v>3386</v>
      </c>
      <c r="B3389" s="3">
        <f t="shared" si="264"/>
        <v>37023103122</v>
      </c>
      <c r="C3389" s="3" t="s">
        <v>1166</v>
      </c>
      <c r="D3389" s="3" t="s">
        <v>223</v>
      </c>
      <c r="E3389" s="3" t="str">
        <f>INDEX(光放段!$G$4:$G$237,MATCH(纤芯!G3389,光放段!$C$4:$C$237,0))</f>
        <v>山东二干|济青烟威光缆:济南四里村-淄博柳泉路</v>
      </c>
      <c r="F3389" s="3">
        <f>INDEX(光放段!$I$4:$I$237,MATCH(纤芯!H3389,光放段!$B$4:$B$237,0))</f>
        <v>37023100000</v>
      </c>
      <c r="G3389" s="3" t="str">
        <f t="shared" si="260"/>
        <v>山东二干|济青烟威光缆:淄博潘庄-淄博柳泉路</v>
      </c>
      <c r="H3389" s="3">
        <f>INDEX(光放段!$B$4:$B$237,MATCH(纤芯!G3389,光放段!$C$4:$C$237,0))</f>
        <v>37023103000</v>
      </c>
      <c r="I3389" s="3" t="str">
        <f t="shared" si="261"/>
        <v>济青烟威光缆</v>
      </c>
      <c r="J3389" s="3" t="str">
        <f>INDEX(子缆名称!$B$4:$B$29,纤芯!M3389)</f>
        <v>K缆</v>
      </c>
      <c r="K3389" s="3">
        <v>122</v>
      </c>
      <c r="L3389" s="3">
        <f t="shared" si="262"/>
        <v>2</v>
      </c>
      <c r="M3389" s="3">
        <f t="shared" si="263"/>
        <v>11</v>
      </c>
      <c r="N3389" s="3" t="s">
        <v>79</v>
      </c>
      <c r="O3389" s="3">
        <f>COUNTIF([1]局站!$D$4:$D$172,"="&amp;N3389)</f>
        <v>1</v>
      </c>
      <c r="P3389" s="3">
        <v>0</v>
      </c>
      <c r="Q3389" s="3">
        <v>0</v>
      </c>
      <c r="R3389" s="3">
        <v>0</v>
      </c>
      <c r="S3389" s="3" t="s">
        <v>64</v>
      </c>
      <c r="T3389" s="3">
        <f>COUNTIF([1]局站!$D$4:$D$172,"="&amp;S3389)</f>
        <v>1</v>
      </c>
      <c r="U3389" s="3">
        <v>0</v>
      </c>
      <c r="V3389" s="3">
        <v>0</v>
      </c>
      <c r="W3389" s="3">
        <v>0</v>
      </c>
      <c r="X3389" s="3" t="s">
        <v>1214</v>
      </c>
      <c r="Y3389" s="3" t="s">
        <v>880</v>
      </c>
      <c r="Z3389" s="3" t="str">
        <f>INDEX(业务类型!$C$4:$C$8,MATCH(纤芯!Y3389,业务类型!$B$4:$B$8,0))</f>
        <v>IDLE</v>
      </c>
      <c r="AA3389" s="3"/>
    </row>
    <row r="3390" spans="1:27" ht="16.5" x14ac:dyDescent="0.2">
      <c r="A3390" s="3">
        <v>3387</v>
      </c>
      <c r="B3390" s="3">
        <f t="shared" si="264"/>
        <v>37023103123</v>
      </c>
      <c r="C3390" s="3" t="s">
        <v>1166</v>
      </c>
      <c r="D3390" s="3" t="s">
        <v>223</v>
      </c>
      <c r="E3390" s="3" t="str">
        <f>INDEX(光放段!$G$4:$G$237,MATCH(纤芯!G3390,光放段!$C$4:$C$237,0))</f>
        <v>山东二干|济青烟威光缆:济南四里村-淄博柳泉路</v>
      </c>
      <c r="F3390" s="3">
        <f>INDEX(光放段!$I$4:$I$237,MATCH(纤芯!H3390,光放段!$B$4:$B$237,0))</f>
        <v>37023100000</v>
      </c>
      <c r="G3390" s="3" t="str">
        <f t="shared" si="260"/>
        <v>山东二干|济青烟威光缆:淄博潘庄-淄博柳泉路</v>
      </c>
      <c r="H3390" s="3">
        <f>INDEX(光放段!$B$4:$B$237,MATCH(纤芯!G3390,光放段!$C$4:$C$237,0))</f>
        <v>37023103000</v>
      </c>
      <c r="I3390" s="3" t="str">
        <f t="shared" si="261"/>
        <v>济青烟威光缆</v>
      </c>
      <c r="J3390" s="3" t="str">
        <f>INDEX(子缆名称!$B$4:$B$29,纤芯!M3390)</f>
        <v>K缆</v>
      </c>
      <c r="K3390" s="3">
        <v>123</v>
      </c>
      <c r="L3390" s="3">
        <f t="shared" si="262"/>
        <v>3</v>
      </c>
      <c r="M3390" s="3">
        <f t="shared" si="263"/>
        <v>11</v>
      </c>
      <c r="N3390" s="3" t="s">
        <v>79</v>
      </c>
      <c r="O3390" s="3">
        <f>COUNTIF([1]局站!$D$4:$D$172,"="&amp;N3390)</f>
        <v>1</v>
      </c>
      <c r="P3390" s="3">
        <v>0</v>
      </c>
      <c r="Q3390" s="3">
        <v>0</v>
      </c>
      <c r="R3390" s="3">
        <v>0</v>
      </c>
      <c r="S3390" s="3" t="s">
        <v>64</v>
      </c>
      <c r="T3390" s="3">
        <f>COUNTIF([1]局站!$D$4:$D$172,"="&amp;S3390)</f>
        <v>1</v>
      </c>
      <c r="U3390" s="3">
        <v>0</v>
      </c>
      <c r="V3390" s="3">
        <v>0</v>
      </c>
      <c r="W3390" s="3">
        <v>0</v>
      </c>
      <c r="X3390" s="3" t="s">
        <v>1214</v>
      </c>
      <c r="Y3390" s="3" t="s">
        <v>880</v>
      </c>
      <c r="Z3390" s="3" t="str">
        <f>INDEX(业务类型!$C$4:$C$8,MATCH(纤芯!Y3390,业务类型!$B$4:$B$8,0))</f>
        <v>IDLE</v>
      </c>
      <c r="AA3390" s="3"/>
    </row>
    <row r="3391" spans="1:27" ht="16.5" x14ac:dyDescent="0.2">
      <c r="A3391" s="3">
        <v>3388</v>
      </c>
      <c r="B3391" s="3">
        <f t="shared" si="264"/>
        <v>37023103124</v>
      </c>
      <c r="C3391" s="3" t="s">
        <v>1166</v>
      </c>
      <c r="D3391" s="3" t="s">
        <v>223</v>
      </c>
      <c r="E3391" s="3" t="str">
        <f>INDEX(光放段!$G$4:$G$237,MATCH(纤芯!G3391,光放段!$C$4:$C$237,0))</f>
        <v>山东二干|济青烟威光缆:济南四里村-淄博柳泉路</v>
      </c>
      <c r="F3391" s="3">
        <f>INDEX(光放段!$I$4:$I$237,MATCH(纤芯!H3391,光放段!$B$4:$B$237,0))</f>
        <v>37023100000</v>
      </c>
      <c r="G3391" s="3" t="str">
        <f t="shared" si="260"/>
        <v>山东二干|济青烟威光缆:淄博潘庄-淄博柳泉路</v>
      </c>
      <c r="H3391" s="3">
        <f>INDEX(光放段!$B$4:$B$237,MATCH(纤芯!G3391,光放段!$C$4:$C$237,0))</f>
        <v>37023103000</v>
      </c>
      <c r="I3391" s="3" t="str">
        <f t="shared" si="261"/>
        <v>济青烟威光缆</v>
      </c>
      <c r="J3391" s="3" t="str">
        <f>INDEX(子缆名称!$B$4:$B$29,纤芯!M3391)</f>
        <v>K缆</v>
      </c>
      <c r="K3391" s="3">
        <v>124</v>
      </c>
      <c r="L3391" s="3">
        <f t="shared" si="262"/>
        <v>4</v>
      </c>
      <c r="M3391" s="3">
        <f t="shared" si="263"/>
        <v>11</v>
      </c>
      <c r="N3391" s="3" t="s">
        <v>79</v>
      </c>
      <c r="O3391" s="3">
        <f>COUNTIF([1]局站!$D$4:$D$172,"="&amp;N3391)</f>
        <v>1</v>
      </c>
      <c r="P3391" s="3">
        <v>0</v>
      </c>
      <c r="Q3391" s="3">
        <v>0</v>
      </c>
      <c r="R3391" s="3">
        <v>0</v>
      </c>
      <c r="S3391" s="3" t="s">
        <v>64</v>
      </c>
      <c r="T3391" s="3">
        <f>COUNTIF([1]局站!$D$4:$D$172,"="&amp;S3391)</f>
        <v>1</v>
      </c>
      <c r="U3391" s="3">
        <v>0</v>
      </c>
      <c r="V3391" s="3">
        <v>0</v>
      </c>
      <c r="W3391" s="3">
        <v>0</v>
      </c>
      <c r="X3391" s="3" t="s">
        <v>1214</v>
      </c>
      <c r="Y3391" s="3" t="s">
        <v>880</v>
      </c>
      <c r="Z3391" s="3" t="str">
        <f>INDEX(业务类型!$C$4:$C$8,MATCH(纤芯!Y3391,业务类型!$B$4:$B$8,0))</f>
        <v>IDLE</v>
      </c>
      <c r="AA3391" s="3"/>
    </row>
    <row r="3392" spans="1:27" ht="16.5" x14ac:dyDescent="0.2">
      <c r="A3392" s="3">
        <v>3389</v>
      </c>
      <c r="B3392" s="3">
        <f t="shared" si="264"/>
        <v>37023103125</v>
      </c>
      <c r="C3392" s="3" t="s">
        <v>1166</v>
      </c>
      <c r="D3392" s="3" t="s">
        <v>223</v>
      </c>
      <c r="E3392" s="3" t="str">
        <f>INDEX(光放段!$G$4:$G$237,MATCH(纤芯!G3392,光放段!$C$4:$C$237,0))</f>
        <v>山东二干|济青烟威光缆:济南四里村-淄博柳泉路</v>
      </c>
      <c r="F3392" s="3">
        <f>INDEX(光放段!$I$4:$I$237,MATCH(纤芯!H3392,光放段!$B$4:$B$237,0))</f>
        <v>37023100000</v>
      </c>
      <c r="G3392" s="3" t="str">
        <f t="shared" si="260"/>
        <v>山东二干|济青烟威光缆:淄博潘庄-淄博柳泉路</v>
      </c>
      <c r="H3392" s="3">
        <f>INDEX(光放段!$B$4:$B$237,MATCH(纤芯!G3392,光放段!$C$4:$C$237,0))</f>
        <v>37023103000</v>
      </c>
      <c r="I3392" s="3" t="str">
        <f t="shared" si="261"/>
        <v>济青烟威光缆</v>
      </c>
      <c r="J3392" s="3" t="str">
        <f>INDEX(子缆名称!$B$4:$B$29,纤芯!M3392)</f>
        <v>K缆</v>
      </c>
      <c r="K3392" s="3">
        <v>125</v>
      </c>
      <c r="L3392" s="3">
        <f t="shared" si="262"/>
        <v>5</v>
      </c>
      <c r="M3392" s="3">
        <f t="shared" si="263"/>
        <v>11</v>
      </c>
      <c r="N3392" s="3" t="s">
        <v>79</v>
      </c>
      <c r="O3392" s="3">
        <f>COUNTIF([1]局站!$D$4:$D$172,"="&amp;N3392)</f>
        <v>1</v>
      </c>
      <c r="P3392" s="3">
        <v>0</v>
      </c>
      <c r="Q3392" s="3">
        <v>0</v>
      </c>
      <c r="R3392" s="3">
        <v>0</v>
      </c>
      <c r="S3392" s="3" t="s">
        <v>64</v>
      </c>
      <c r="T3392" s="3">
        <f>COUNTIF([1]局站!$D$4:$D$172,"="&amp;S3392)</f>
        <v>1</v>
      </c>
      <c r="U3392" s="3">
        <v>0</v>
      </c>
      <c r="V3392" s="3">
        <v>0</v>
      </c>
      <c r="W3392" s="3">
        <v>0</v>
      </c>
      <c r="X3392" s="3" t="s">
        <v>1214</v>
      </c>
      <c r="Y3392" s="3" t="s">
        <v>880</v>
      </c>
      <c r="Z3392" s="3" t="str">
        <f>INDEX(业务类型!$C$4:$C$8,MATCH(纤芯!Y3392,业务类型!$B$4:$B$8,0))</f>
        <v>IDLE</v>
      </c>
      <c r="AA3392" s="3"/>
    </row>
    <row r="3393" spans="1:27" ht="16.5" x14ac:dyDescent="0.2">
      <c r="A3393" s="3">
        <v>3390</v>
      </c>
      <c r="B3393" s="3">
        <f t="shared" si="264"/>
        <v>37023103126</v>
      </c>
      <c r="C3393" s="3" t="s">
        <v>1166</v>
      </c>
      <c r="D3393" s="3" t="s">
        <v>223</v>
      </c>
      <c r="E3393" s="3" t="str">
        <f>INDEX(光放段!$G$4:$G$237,MATCH(纤芯!G3393,光放段!$C$4:$C$237,0))</f>
        <v>山东二干|济青烟威光缆:济南四里村-淄博柳泉路</v>
      </c>
      <c r="F3393" s="3">
        <f>INDEX(光放段!$I$4:$I$237,MATCH(纤芯!H3393,光放段!$B$4:$B$237,0))</f>
        <v>37023100000</v>
      </c>
      <c r="G3393" s="3" t="str">
        <f t="shared" si="260"/>
        <v>山东二干|济青烟威光缆:淄博潘庄-淄博柳泉路</v>
      </c>
      <c r="H3393" s="3">
        <f>INDEX(光放段!$B$4:$B$237,MATCH(纤芯!G3393,光放段!$C$4:$C$237,0))</f>
        <v>37023103000</v>
      </c>
      <c r="I3393" s="3" t="str">
        <f t="shared" si="261"/>
        <v>济青烟威光缆</v>
      </c>
      <c r="J3393" s="3" t="str">
        <f>INDEX(子缆名称!$B$4:$B$29,纤芯!M3393)</f>
        <v>K缆</v>
      </c>
      <c r="K3393" s="3">
        <v>126</v>
      </c>
      <c r="L3393" s="3">
        <f t="shared" si="262"/>
        <v>6</v>
      </c>
      <c r="M3393" s="3">
        <f t="shared" si="263"/>
        <v>11</v>
      </c>
      <c r="N3393" s="3" t="s">
        <v>79</v>
      </c>
      <c r="O3393" s="3">
        <f>COUNTIF([1]局站!$D$4:$D$172,"="&amp;N3393)</f>
        <v>1</v>
      </c>
      <c r="P3393" s="3">
        <v>0</v>
      </c>
      <c r="Q3393" s="3">
        <v>0</v>
      </c>
      <c r="R3393" s="3">
        <v>0</v>
      </c>
      <c r="S3393" s="3" t="s">
        <v>64</v>
      </c>
      <c r="T3393" s="3">
        <f>COUNTIF([1]局站!$D$4:$D$172,"="&amp;S3393)</f>
        <v>1</v>
      </c>
      <c r="U3393" s="3">
        <v>0</v>
      </c>
      <c r="V3393" s="3">
        <v>0</v>
      </c>
      <c r="W3393" s="3">
        <v>0</v>
      </c>
      <c r="X3393" s="3" t="s">
        <v>1214</v>
      </c>
      <c r="Y3393" s="3" t="s">
        <v>880</v>
      </c>
      <c r="Z3393" s="3" t="str">
        <f>INDEX(业务类型!$C$4:$C$8,MATCH(纤芯!Y3393,业务类型!$B$4:$B$8,0))</f>
        <v>IDLE</v>
      </c>
      <c r="AA3393" s="3"/>
    </row>
    <row r="3394" spans="1:27" ht="16.5" x14ac:dyDescent="0.2">
      <c r="A3394" s="3">
        <v>3391</v>
      </c>
      <c r="B3394" s="3">
        <f t="shared" si="264"/>
        <v>37023103127</v>
      </c>
      <c r="C3394" s="3" t="s">
        <v>1166</v>
      </c>
      <c r="D3394" s="3" t="s">
        <v>223</v>
      </c>
      <c r="E3394" s="3" t="str">
        <f>INDEX(光放段!$G$4:$G$237,MATCH(纤芯!G3394,光放段!$C$4:$C$237,0))</f>
        <v>山东二干|济青烟威光缆:济南四里村-淄博柳泉路</v>
      </c>
      <c r="F3394" s="3">
        <f>INDEX(光放段!$I$4:$I$237,MATCH(纤芯!H3394,光放段!$B$4:$B$237,0))</f>
        <v>37023100000</v>
      </c>
      <c r="G3394" s="3" t="str">
        <f t="shared" si="260"/>
        <v>山东二干|济青烟威光缆:淄博潘庄-淄博柳泉路</v>
      </c>
      <c r="H3394" s="3">
        <f>INDEX(光放段!$B$4:$B$237,MATCH(纤芯!G3394,光放段!$C$4:$C$237,0))</f>
        <v>37023103000</v>
      </c>
      <c r="I3394" s="3" t="str">
        <f t="shared" si="261"/>
        <v>济青烟威光缆</v>
      </c>
      <c r="J3394" s="3" t="str">
        <f>INDEX(子缆名称!$B$4:$B$29,纤芯!M3394)</f>
        <v>K缆</v>
      </c>
      <c r="K3394" s="3">
        <v>127</v>
      </c>
      <c r="L3394" s="3">
        <f t="shared" si="262"/>
        <v>7</v>
      </c>
      <c r="M3394" s="3">
        <f t="shared" si="263"/>
        <v>11</v>
      </c>
      <c r="N3394" s="3" t="s">
        <v>79</v>
      </c>
      <c r="O3394" s="3">
        <f>COUNTIF([1]局站!$D$4:$D$172,"="&amp;N3394)</f>
        <v>1</v>
      </c>
      <c r="P3394" s="3">
        <v>0</v>
      </c>
      <c r="Q3394" s="3">
        <v>0</v>
      </c>
      <c r="R3394" s="3">
        <v>0</v>
      </c>
      <c r="S3394" s="3" t="s">
        <v>64</v>
      </c>
      <c r="T3394" s="3">
        <f>COUNTIF([1]局站!$D$4:$D$172,"="&amp;S3394)</f>
        <v>1</v>
      </c>
      <c r="U3394" s="3">
        <v>0</v>
      </c>
      <c r="V3394" s="3">
        <v>0</v>
      </c>
      <c r="W3394" s="3">
        <v>0</v>
      </c>
      <c r="X3394" s="3" t="s">
        <v>1214</v>
      </c>
      <c r="Y3394" s="3" t="s">
        <v>880</v>
      </c>
      <c r="Z3394" s="3" t="str">
        <f>INDEX(业务类型!$C$4:$C$8,MATCH(纤芯!Y3394,业务类型!$B$4:$B$8,0))</f>
        <v>IDLE</v>
      </c>
      <c r="AA3394" s="3"/>
    </row>
    <row r="3395" spans="1:27" ht="16.5" x14ac:dyDescent="0.2">
      <c r="A3395" s="3">
        <v>3392</v>
      </c>
      <c r="B3395" s="3">
        <f t="shared" si="264"/>
        <v>37023103128</v>
      </c>
      <c r="C3395" s="3" t="s">
        <v>1166</v>
      </c>
      <c r="D3395" s="3" t="s">
        <v>223</v>
      </c>
      <c r="E3395" s="3" t="str">
        <f>INDEX(光放段!$G$4:$G$237,MATCH(纤芯!G3395,光放段!$C$4:$C$237,0))</f>
        <v>山东二干|济青烟威光缆:济南四里村-淄博柳泉路</v>
      </c>
      <c r="F3395" s="3">
        <f>INDEX(光放段!$I$4:$I$237,MATCH(纤芯!H3395,光放段!$B$4:$B$237,0))</f>
        <v>37023100000</v>
      </c>
      <c r="G3395" s="3" t="str">
        <f t="shared" si="260"/>
        <v>山东二干|济青烟威光缆:淄博潘庄-淄博柳泉路</v>
      </c>
      <c r="H3395" s="3">
        <f>INDEX(光放段!$B$4:$B$237,MATCH(纤芯!G3395,光放段!$C$4:$C$237,0))</f>
        <v>37023103000</v>
      </c>
      <c r="I3395" s="3" t="str">
        <f t="shared" si="261"/>
        <v>济青烟威光缆</v>
      </c>
      <c r="J3395" s="3" t="str">
        <f>INDEX(子缆名称!$B$4:$B$29,纤芯!M3395)</f>
        <v>K缆</v>
      </c>
      <c r="K3395" s="3">
        <v>128</v>
      </c>
      <c r="L3395" s="3">
        <f t="shared" si="262"/>
        <v>8</v>
      </c>
      <c r="M3395" s="3">
        <f t="shared" si="263"/>
        <v>11</v>
      </c>
      <c r="N3395" s="3" t="s">
        <v>79</v>
      </c>
      <c r="O3395" s="3">
        <f>COUNTIF([1]局站!$D$4:$D$172,"="&amp;N3395)</f>
        <v>1</v>
      </c>
      <c r="P3395" s="3">
        <v>0</v>
      </c>
      <c r="Q3395" s="3">
        <v>0</v>
      </c>
      <c r="R3395" s="3">
        <v>0</v>
      </c>
      <c r="S3395" s="3" t="s">
        <v>64</v>
      </c>
      <c r="T3395" s="3">
        <f>COUNTIF([1]局站!$D$4:$D$172,"="&amp;S3395)</f>
        <v>1</v>
      </c>
      <c r="U3395" s="3">
        <v>0</v>
      </c>
      <c r="V3395" s="3">
        <v>0</v>
      </c>
      <c r="W3395" s="3">
        <v>0</v>
      </c>
      <c r="X3395" s="3" t="s">
        <v>1214</v>
      </c>
      <c r="Y3395" s="3" t="s">
        <v>880</v>
      </c>
      <c r="Z3395" s="3" t="str">
        <f>INDEX(业务类型!$C$4:$C$8,MATCH(纤芯!Y3395,业务类型!$B$4:$B$8,0))</f>
        <v>IDLE</v>
      </c>
      <c r="AA3395" s="3"/>
    </row>
    <row r="3396" spans="1:27" ht="16.5" x14ac:dyDescent="0.2">
      <c r="A3396" s="3">
        <v>3393</v>
      </c>
      <c r="B3396" s="3">
        <f t="shared" si="264"/>
        <v>37023103129</v>
      </c>
      <c r="C3396" s="3" t="s">
        <v>1166</v>
      </c>
      <c r="D3396" s="3" t="s">
        <v>223</v>
      </c>
      <c r="E3396" s="3" t="str">
        <f>INDEX(光放段!$G$4:$G$237,MATCH(纤芯!G3396,光放段!$C$4:$C$237,0))</f>
        <v>山东二干|济青烟威光缆:济南四里村-淄博柳泉路</v>
      </c>
      <c r="F3396" s="3">
        <f>INDEX(光放段!$I$4:$I$237,MATCH(纤芯!H3396,光放段!$B$4:$B$237,0))</f>
        <v>37023100000</v>
      </c>
      <c r="G3396" s="3" t="str">
        <f t="shared" si="260"/>
        <v>山东二干|济青烟威光缆:淄博潘庄-淄博柳泉路</v>
      </c>
      <c r="H3396" s="3">
        <f>INDEX(光放段!$B$4:$B$237,MATCH(纤芯!G3396,光放段!$C$4:$C$237,0))</f>
        <v>37023103000</v>
      </c>
      <c r="I3396" s="3" t="str">
        <f t="shared" si="261"/>
        <v>济青烟威光缆</v>
      </c>
      <c r="J3396" s="3" t="str">
        <f>INDEX(子缆名称!$B$4:$B$29,纤芯!M3396)</f>
        <v>K缆</v>
      </c>
      <c r="K3396" s="3">
        <v>129</v>
      </c>
      <c r="L3396" s="3">
        <f t="shared" si="262"/>
        <v>9</v>
      </c>
      <c r="M3396" s="3">
        <f t="shared" si="263"/>
        <v>11</v>
      </c>
      <c r="N3396" s="3" t="s">
        <v>79</v>
      </c>
      <c r="O3396" s="3">
        <f>COUNTIF([1]局站!$D$4:$D$172,"="&amp;N3396)</f>
        <v>1</v>
      </c>
      <c r="P3396" s="3">
        <v>0</v>
      </c>
      <c r="Q3396" s="3">
        <v>0</v>
      </c>
      <c r="R3396" s="3">
        <v>0</v>
      </c>
      <c r="S3396" s="3" t="s">
        <v>64</v>
      </c>
      <c r="T3396" s="3">
        <f>COUNTIF([1]局站!$D$4:$D$172,"="&amp;S3396)</f>
        <v>1</v>
      </c>
      <c r="U3396" s="3">
        <v>0</v>
      </c>
      <c r="V3396" s="3">
        <v>0</v>
      </c>
      <c r="W3396" s="3">
        <v>0</v>
      </c>
      <c r="X3396" s="3" t="s">
        <v>1214</v>
      </c>
      <c r="Y3396" s="3" t="s">
        <v>880</v>
      </c>
      <c r="Z3396" s="3" t="str">
        <f>INDEX(业务类型!$C$4:$C$8,MATCH(纤芯!Y3396,业务类型!$B$4:$B$8,0))</f>
        <v>IDLE</v>
      </c>
      <c r="AA3396" s="3"/>
    </row>
    <row r="3397" spans="1:27" ht="16.5" x14ac:dyDescent="0.2">
      <c r="A3397" s="3">
        <v>3394</v>
      </c>
      <c r="B3397" s="3">
        <f t="shared" si="264"/>
        <v>37023103130</v>
      </c>
      <c r="C3397" s="3" t="s">
        <v>1166</v>
      </c>
      <c r="D3397" s="3" t="s">
        <v>223</v>
      </c>
      <c r="E3397" s="3" t="str">
        <f>INDEX(光放段!$G$4:$G$237,MATCH(纤芯!G3397,光放段!$C$4:$C$237,0))</f>
        <v>山东二干|济青烟威光缆:济南四里村-淄博柳泉路</v>
      </c>
      <c r="F3397" s="3">
        <f>INDEX(光放段!$I$4:$I$237,MATCH(纤芯!H3397,光放段!$B$4:$B$237,0))</f>
        <v>37023100000</v>
      </c>
      <c r="G3397" s="3" t="str">
        <f t="shared" ref="G3397:G3460" si="265">C3397&amp;"|"&amp;D3397&amp;":"&amp;N3397&amp;"-"&amp;S3397</f>
        <v>山东二干|济青烟威光缆:淄博潘庄-淄博柳泉路</v>
      </c>
      <c r="H3397" s="3">
        <f>INDEX(光放段!$B$4:$B$237,MATCH(纤芯!G3397,光放段!$C$4:$C$237,0))</f>
        <v>37023103000</v>
      </c>
      <c r="I3397" s="3" t="str">
        <f t="shared" ref="I3397:I3460" si="266">D3397</f>
        <v>济青烟威光缆</v>
      </c>
      <c r="J3397" s="3" t="str">
        <f>INDEX(子缆名称!$B$4:$B$29,纤芯!M3397)</f>
        <v>K缆</v>
      </c>
      <c r="K3397" s="3">
        <v>130</v>
      </c>
      <c r="L3397" s="3">
        <f t="shared" ref="L3397:L3460" si="267">MOD(K3397-1,12)+1</f>
        <v>10</v>
      </c>
      <c r="M3397" s="3">
        <f t="shared" ref="M3397:M3460" si="268">INT((K3397-1)/12)+1</f>
        <v>11</v>
      </c>
      <c r="N3397" s="3" t="s">
        <v>79</v>
      </c>
      <c r="O3397" s="3">
        <f>COUNTIF([1]局站!$D$4:$D$172,"="&amp;N3397)</f>
        <v>1</v>
      </c>
      <c r="P3397" s="3">
        <v>0</v>
      </c>
      <c r="Q3397" s="3">
        <v>0</v>
      </c>
      <c r="R3397" s="3">
        <v>0</v>
      </c>
      <c r="S3397" s="3" t="s">
        <v>64</v>
      </c>
      <c r="T3397" s="3">
        <f>COUNTIF([1]局站!$D$4:$D$172,"="&amp;S3397)</f>
        <v>1</v>
      </c>
      <c r="U3397" s="3">
        <v>0</v>
      </c>
      <c r="V3397" s="3">
        <v>0</v>
      </c>
      <c r="W3397" s="3">
        <v>0</v>
      </c>
      <c r="X3397" s="3" t="s">
        <v>1214</v>
      </c>
      <c r="Y3397" s="3" t="s">
        <v>880</v>
      </c>
      <c r="Z3397" s="3" t="str">
        <f>INDEX(业务类型!$C$4:$C$8,MATCH(纤芯!Y3397,业务类型!$B$4:$B$8,0))</f>
        <v>IDLE</v>
      </c>
      <c r="AA3397" s="3"/>
    </row>
    <row r="3398" spans="1:27" ht="16.5" x14ac:dyDescent="0.2">
      <c r="A3398" s="3">
        <v>3395</v>
      </c>
      <c r="B3398" s="3">
        <f t="shared" si="264"/>
        <v>37023103131</v>
      </c>
      <c r="C3398" s="3" t="s">
        <v>1166</v>
      </c>
      <c r="D3398" s="3" t="s">
        <v>223</v>
      </c>
      <c r="E3398" s="3" t="str">
        <f>INDEX(光放段!$G$4:$G$237,MATCH(纤芯!G3398,光放段!$C$4:$C$237,0))</f>
        <v>山东二干|济青烟威光缆:济南四里村-淄博柳泉路</v>
      </c>
      <c r="F3398" s="3">
        <f>INDEX(光放段!$I$4:$I$237,MATCH(纤芯!H3398,光放段!$B$4:$B$237,0))</f>
        <v>37023100000</v>
      </c>
      <c r="G3398" s="3" t="str">
        <f t="shared" si="265"/>
        <v>山东二干|济青烟威光缆:淄博潘庄-淄博柳泉路</v>
      </c>
      <c r="H3398" s="3">
        <f>INDEX(光放段!$B$4:$B$237,MATCH(纤芯!G3398,光放段!$C$4:$C$237,0))</f>
        <v>37023103000</v>
      </c>
      <c r="I3398" s="3" t="str">
        <f t="shared" si="266"/>
        <v>济青烟威光缆</v>
      </c>
      <c r="J3398" s="3" t="str">
        <f>INDEX(子缆名称!$B$4:$B$29,纤芯!M3398)</f>
        <v>K缆</v>
      </c>
      <c r="K3398" s="3">
        <v>131</v>
      </c>
      <c r="L3398" s="3">
        <f t="shared" si="267"/>
        <v>11</v>
      </c>
      <c r="M3398" s="3">
        <f t="shared" si="268"/>
        <v>11</v>
      </c>
      <c r="N3398" s="3" t="s">
        <v>79</v>
      </c>
      <c r="O3398" s="3">
        <f>COUNTIF([1]局站!$D$4:$D$172,"="&amp;N3398)</f>
        <v>1</v>
      </c>
      <c r="P3398" s="3">
        <v>0</v>
      </c>
      <c r="Q3398" s="3">
        <v>0</v>
      </c>
      <c r="R3398" s="3">
        <v>0</v>
      </c>
      <c r="S3398" s="3" t="s">
        <v>64</v>
      </c>
      <c r="T3398" s="3">
        <f>COUNTIF([1]局站!$D$4:$D$172,"="&amp;S3398)</f>
        <v>1</v>
      </c>
      <c r="U3398" s="3">
        <v>0</v>
      </c>
      <c r="V3398" s="3">
        <v>0</v>
      </c>
      <c r="W3398" s="3">
        <v>0</v>
      </c>
      <c r="X3398" s="3" t="s">
        <v>1214</v>
      </c>
      <c r="Y3398" s="3" t="s">
        <v>880</v>
      </c>
      <c r="Z3398" s="3" t="str">
        <f>INDEX(业务类型!$C$4:$C$8,MATCH(纤芯!Y3398,业务类型!$B$4:$B$8,0))</f>
        <v>IDLE</v>
      </c>
      <c r="AA3398" s="3"/>
    </row>
    <row r="3399" spans="1:27" ht="16.5" x14ac:dyDescent="0.2">
      <c r="A3399" s="3">
        <v>3396</v>
      </c>
      <c r="B3399" s="3">
        <f t="shared" si="264"/>
        <v>37023103132</v>
      </c>
      <c r="C3399" s="3" t="s">
        <v>1166</v>
      </c>
      <c r="D3399" s="3" t="s">
        <v>223</v>
      </c>
      <c r="E3399" s="3" t="str">
        <f>INDEX(光放段!$G$4:$G$237,MATCH(纤芯!G3399,光放段!$C$4:$C$237,0))</f>
        <v>山东二干|济青烟威光缆:济南四里村-淄博柳泉路</v>
      </c>
      <c r="F3399" s="3">
        <f>INDEX(光放段!$I$4:$I$237,MATCH(纤芯!H3399,光放段!$B$4:$B$237,0))</f>
        <v>37023100000</v>
      </c>
      <c r="G3399" s="3" t="str">
        <f t="shared" si="265"/>
        <v>山东二干|济青烟威光缆:淄博潘庄-淄博柳泉路</v>
      </c>
      <c r="H3399" s="3">
        <f>INDEX(光放段!$B$4:$B$237,MATCH(纤芯!G3399,光放段!$C$4:$C$237,0))</f>
        <v>37023103000</v>
      </c>
      <c r="I3399" s="3" t="str">
        <f t="shared" si="266"/>
        <v>济青烟威光缆</v>
      </c>
      <c r="J3399" s="3" t="str">
        <f>INDEX(子缆名称!$B$4:$B$29,纤芯!M3399)</f>
        <v>K缆</v>
      </c>
      <c r="K3399" s="3">
        <v>132</v>
      </c>
      <c r="L3399" s="3">
        <f t="shared" si="267"/>
        <v>12</v>
      </c>
      <c r="M3399" s="3">
        <f t="shared" si="268"/>
        <v>11</v>
      </c>
      <c r="N3399" s="3" t="s">
        <v>79</v>
      </c>
      <c r="O3399" s="3">
        <f>COUNTIF([1]局站!$D$4:$D$172,"="&amp;N3399)</f>
        <v>1</v>
      </c>
      <c r="P3399" s="3">
        <v>0</v>
      </c>
      <c r="Q3399" s="3">
        <v>0</v>
      </c>
      <c r="R3399" s="3">
        <v>0</v>
      </c>
      <c r="S3399" s="3" t="s">
        <v>64</v>
      </c>
      <c r="T3399" s="3">
        <f>COUNTIF([1]局站!$D$4:$D$172,"="&amp;S3399)</f>
        <v>1</v>
      </c>
      <c r="U3399" s="3">
        <v>0</v>
      </c>
      <c r="V3399" s="3">
        <v>0</v>
      </c>
      <c r="W3399" s="3">
        <v>0</v>
      </c>
      <c r="X3399" s="3" t="s">
        <v>1214</v>
      </c>
      <c r="Y3399" s="3" t="s">
        <v>880</v>
      </c>
      <c r="Z3399" s="3" t="str">
        <f>INDEX(业务类型!$C$4:$C$8,MATCH(纤芯!Y3399,业务类型!$B$4:$B$8,0))</f>
        <v>IDLE</v>
      </c>
      <c r="AA3399" s="3"/>
    </row>
    <row r="3400" spans="1:27" ht="16.5" x14ac:dyDescent="0.2">
      <c r="A3400" s="3">
        <v>3397</v>
      </c>
      <c r="B3400" s="3">
        <f t="shared" si="264"/>
        <v>37023103133</v>
      </c>
      <c r="C3400" s="3" t="s">
        <v>1166</v>
      </c>
      <c r="D3400" s="3" t="s">
        <v>223</v>
      </c>
      <c r="E3400" s="3" t="str">
        <f>INDEX(光放段!$G$4:$G$237,MATCH(纤芯!G3400,光放段!$C$4:$C$237,0))</f>
        <v>山东二干|济青烟威光缆:济南四里村-淄博柳泉路</v>
      </c>
      <c r="F3400" s="3">
        <f>INDEX(光放段!$I$4:$I$237,MATCH(纤芯!H3400,光放段!$B$4:$B$237,0))</f>
        <v>37023100000</v>
      </c>
      <c r="G3400" s="3" t="str">
        <f t="shared" si="265"/>
        <v>山东二干|济青烟威光缆:淄博潘庄-淄博柳泉路</v>
      </c>
      <c r="H3400" s="3">
        <f>INDEX(光放段!$B$4:$B$237,MATCH(纤芯!G3400,光放段!$C$4:$C$237,0))</f>
        <v>37023103000</v>
      </c>
      <c r="I3400" s="3" t="str">
        <f t="shared" si="266"/>
        <v>济青烟威光缆</v>
      </c>
      <c r="J3400" s="3" t="str">
        <f>INDEX(子缆名称!$B$4:$B$29,纤芯!M3400)</f>
        <v>L缆</v>
      </c>
      <c r="K3400" s="3">
        <v>133</v>
      </c>
      <c r="L3400" s="3">
        <f t="shared" si="267"/>
        <v>1</v>
      </c>
      <c r="M3400" s="3">
        <f t="shared" si="268"/>
        <v>12</v>
      </c>
      <c r="N3400" s="3" t="s">
        <v>79</v>
      </c>
      <c r="O3400" s="3">
        <f>COUNTIF([1]局站!$D$4:$D$172,"="&amp;N3400)</f>
        <v>1</v>
      </c>
      <c r="P3400" s="3">
        <v>0</v>
      </c>
      <c r="Q3400" s="3">
        <v>0</v>
      </c>
      <c r="R3400" s="3">
        <v>0</v>
      </c>
      <c r="S3400" s="3" t="s">
        <v>64</v>
      </c>
      <c r="T3400" s="3">
        <f>COUNTIF([1]局站!$D$4:$D$172,"="&amp;S3400)</f>
        <v>1</v>
      </c>
      <c r="U3400" s="3">
        <v>0</v>
      </c>
      <c r="V3400" s="3">
        <v>0</v>
      </c>
      <c r="W3400" s="3">
        <v>0</v>
      </c>
      <c r="X3400" s="3" t="s">
        <v>1214</v>
      </c>
      <c r="Y3400" s="3" t="s">
        <v>880</v>
      </c>
      <c r="Z3400" s="3" t="str">
        <f>INDEX(业务类型!$C$4:$C$8,MATCH(纤芯!Y3400,业务类型!$B$4:$B$8,0))</f>
        <v>IDLE</v>
      </c>
      <c r="AA3400" s="3"/>
    </row>
    <row r="3401" spans="1:27" ht="16.5" x14ac:dyDescent="0.2">
      <c r="A3401" s="3">
        <v>3398</v>
      </c>
      <c r="B3401" s="3">
        <f t="shared" si="264"/>
        <v>37023103134</v>
      </c>
      <c r="C3401" s="3" t="s">
        <v>1166</v>
      </c>
      <c r="D3401" s="3" t="s">
        <v>223</v>
      </c>
      <c r="E3401" s="3" t="str">
        <f>INDEX(光放段!$G$4:$G$237,MATCH(纤芯!G3401,光放段!$C$4:$C$237,0))</f>
        <v>山东二干|济青烟威光缆:济南四里村-淄博柳泉路</v>
      </c>
      <c r="F3401" s="3">
        <f>INDEX(光放段!$I$4:$I$237,MATCH(纤芯!H3401,光放段!$B$4:$B$237,0))</f>
        <v>37023100000</v>
      </c>
      <c r="G3401" s="3" t="str">
        <f t="shared" si="265"/>
        <v>山东二干|济青烟威光缆:淄博潘庄-淄博柳泉路</v>
      </c>
      <c r="H3401" s="3">
        <f>INDEX(光放段!$B$4:$B$237,MATCH(纤芯!G3401,光放段!$C$4:$C$237,0))</f>
        <v>37023103000</v>
      </c>
      <c r="I3401" s="3" t="str">
        <f t="shared" si="266"/>
        <v>济青烟威光缆</v>
      </c>
      <c r="J3401" s="3" t="str">
        <f>INDEX(子缆名称!$B$4:$B$29,纤芯!M3401)</f>
        <v>L缆</v>
      </c>
      <c r="K3401" s="3">
        <v>134</v>
      </c>
      <c r="L3401" s="3">
        <f t="shared" si="267"/>
        <v>2</v>
      </c>
      <c r="M3401" s="3">
        <f t="shared" si="268"/>
        <v>12</v>
      </c>
      <c r="N3401" s="3" t="s">
        <v>79</v>
      </c>
      <c r="O3401" s="3">
        <f>COUNTIF([1]局站!$D$4:$D$172,"="&amp;N3401)</f>
        <v>1</v>
      </c>
      <c r="P3401" s="3">
        <v>0</v>
      </c>
      <c r="Q3401" s="3">
        <v>0</v>
      </c>
      <c r="R3401" s="3">
        <v>0</v>
      </c>
      <c r="S3401" s="3" t="s">
        <v>64</v>
      </c>
      <c r="T3401" s="3">
        <f>COUNTIF([1]局站!$D$4:$D$172,"="&amp;S3401)</f>
        <v>1</v>
      </c>
      <c r="U3401" s="3">
        <v>0</v>
      </c>
      <c r="V3401" s="3">
        <v>0</v>
      </c>
      <c r="W3401" s="3">
        <v>0</v>
      </c>
      <c r="X3401" s="3" t="s">
        <v>1214</v>
      </c>
      <c r="Y3401" s="3" t="s">
        <v>880</v>
      </c>
      <c r="Z3401" s="3" t="str">
        <f>INDEX(业务类型!$C$4:$C$8,MATCH(纤芯!Y3401,业务类型!$B$4:$B$8,0))</f>
        <v>IDLE</v>
      </c>
      <c r="AA3401" s="3"/>
    </row>
    <row r="3402" spans="1:27" ht="16.5" x14ac:dyDescent="0.2">
      <c r="A3402" s="3">
        <v>3399</v>
      </c>
      <c r="B3402" s="3">
        <f t="shared" si="264"/>
        <v>37023103135</v>
      </c>
      <c r="C3402" s="3" t="s">
        <v>1166</v>
      </c>
      <c r="D3402" s="3" t="s">
        <v>223</v>
      </c>
      <c r="E3402" s="3" t="str">
        <f>INDEX(光放段!$G$4:$G$237,MATCH(纤芯!G3402,光放段!$C$4:$C$237,0))</f>
        <v>山东二干|济青烟威光缆:济南四里村-淄博柳泉路</v>
      </c>
      <c r="F3402" s="3">
        <f>INDEX(光放段!$I$4:$I$237,MATCH(纤芯!H3402,光放段!$B$4:$B$237,0))</f>
        <v>37023100000</v>
      </c>
      <c r="G3402" s="3" t="str">
        <f t="shared" si="265"/>
        <v>山东二干|济青烟威光缆:淄博潘庄-淄博柳泉路</v>
      </c>
      <c r="H3402" s="3">
        <f>INDEX(光放段!$B$4:$B$237,MATCH(纤芯!G3402,光放段!$C$4:$C$237,0))</f>
        <v>37023103000</v>
      </c>
      <c r="I3402" s="3" t="str">
        <f t="shared" si="266"/>
        <v>济青烟威光缆</v>
      </c>
      <c r="J3402" s="3" t="str">
        <f>INDEX(子缆名称!$B$4:$B$29,纤芯!M3402)</f>
        <v>L缆</v>
      </c>
      <c r="K3402" s="3">
        <v>135</v>
      </c>
      <c r="L3402" s="3">
        <f t="shared" si="267"/>
        <v>3</v>
      </c>
      <c r="M3402" s="3">
        <f t="shared" si="268"/>
        <v>12</v>
      </c>
      <c r="N3402" s="3" t="s">
        <v>79</v>
      </c>
      <c r="O3402" s="3">
        <f>COUNTIF([1]局站!$D$4:$D$172,"="&amp;N3402)</f>
        <v>1</v>
      </c>
      <c r="P3402" s="3">
        <v>0</v>
      </c>
      <c r="Q3402" s="3">
        <v>0</v>
      </c>
      <c r="R3402" s="3">
        <v>0</v>
      </c>
      <c r="S3402" s="3" t="s">
        <v>64</v>
      </c>
      <c r="T3402" s="3">
        <f>COUNTIF([1]局站!$D$4:$D$172,"="&amp;S3402)</f>
        <v>1</v>
      </c>
      <c r="U3402" s="3">
        <v>0</v>
      </c>
      <c r="V3402" s="3">
        <v>0</v>
      </c>
      <c r="W3402" s="3">
        <v>0</v>
      </c>
      <c r="X3402" s="3" t="s">
        <v>1214</v>
      </c>
      <c r="Y3402" s="3" t="s">
        <v>880</v>
      </c>
      <c r="Z3402" s="3" t="str">
        <f>INDEX(业务类型!$C$4:$C$8,MATCH(纤芯!Y3402,业务类型!$B$4:$B$8,0))</f>
        <v>IDLE</v>
      </c>
      <c r="AA3402" s="3"/>
    </row>
    <row r="3403" spans="1:27" ht="16.5" x14ac:dyDescent="0.2">
      <c r="A3403" s="3">
        <v>3400</v>
      </c>
      <c r="B3403" s="3">
        <f t="shared" si="264"/>
        <v>37023103136</v>
      </c>
      <c r="C3403" s="3" t="s">
        <v>1166</v>
      </c>
      <c r="D3403" s="3" t="s">
        <v>223</v>
      </c>
      <c r="E3403" s="3" t="str">
        <f>INDEX(光放段!$G$4:$G$237,MATCH(纤芯!G3403,光放段!$C$4:$C$237,0))</f>
        <v>山东二干|济青烟威光缆:济南四里村-淄博柳泉路</v>
      </c>
      <c r="F3403" s="3">
        <f>INDEX(光放段!$I$4:$I$237,MATCH(纤芯!H3403,光放段!$B$4:$B$237,0))</f>
        <v>37023100000</v>
      </c>
      <c r="G3403" s="3" t="str">
        <f t="shared" si="265"/>
        <v>山东二干|济青烟威光缆:淄博潘庄-淄博柳泉路</v>
      </c>
      <c r="H3403" s="3">
        <f>INDEX(光放段!$B$4:$B$237,MATCH(纤芯!G3403,光放段!$C$4:$C$237,0))</f>
        <v>37023103000</v>
      </c>
      <c r="I3403" s="3" t="str">
        <f t="shared" si="266"/>
        <v>济青烟威光缆</v>
      </c>
      <c r="J3403" s="3" t="str">
        <f>INDEX(子缆名称!$B$4:$B$29,纤芯!M3403)</f>
        <v>L缆</v>
      </c>
      <c r="K3403" s="3">
        <v>136</v>
      </c>
      <c r="L3403" s="3">
        <f t="shared" si="267"/>
        <v>4</v>
      </c>
      <c r="M3403" s="3">
        <f t="shared" si="268"/>
        <v>12</v>
      </c>
      <c r="N3403" s="3" t="s">
        <v>79</v>
      </c>
      <c r="O3403" s="3">
        <f>COUNTIF([1]局站!$D$4:$D$172,"="&amp;N3403)</f>
        <v>1</v>
      </c>
      <c r="P3403" s="3">
        <v>0</v>
      </c>
      <c r="Q3403" s="3">
        <v>0</v>
      </c>
      <c r="R3403" s="3">
        <v>0</v>
      </c>
      <c r="S3403" s="3" t="s">
        <v>64</v>
      </c>
      <c r="T3403" s="3">
        <f>COUNTIF([1]局站!$D$4:$D$172,"="&amp;S3403)</f>
        <v>1</v>
      </c>
      <c r="U3403" s="3">
        <v>0</v>
      </c>
      <c r="V3403" s="3">
        <v>0</v>
      </c>
      <c r="W3403" s="3">
        <v>0</v>
      </c>
      <c r="X3403" s="3" t="s">
        <v>1214</v>
      </c>
      <c r="Y3403" s="3" t="s">
        <v>880</v>
      </c>
      <c r="Z3403" s="3" t="str">
        <f>INDEX(业务类型!$C$4:$C$8,MATCH(纤芯!Y3403,业务类型!$B$4:$B$8,0))</f>
        <v>IDLE</v>
      </c>
      <c r="AA3403" s="3"/>
    </row>
    <row r="3404" spans="1:27" ht="16.5" x14ac:dyDescent="0.2">
      <c r="A3404" s="3">
        <v>3401</v>
      </c>
      <c r="B3404" s="3">
        <f t="shared" si="264"/>
        <v>37023103137</v>
      </c>
      <c r="C3404" s="3" t="s">
        <v>1166</v>
      </c>
      <c r="D3404" s="3" t="s">
        <v>223</v>
      </c>
      <c r="E3404" s="3" t="str">
        <f>INDEX(光放段!$G$4:$G$237,MATCH(纤芯!G3404,光放段!$C$4:$C$237,0))</f>
        <v>山东二干|济青烟威光缆:济南四里村-淄博柳泉路</v>
      </c>
      <c r="F3404" s="3">
        <f>INDEX(光放段!$I$4:$I$237,MATCH(纤芯!H3404,光放段!$B$4:$B$237,0))</f>
        <v>37023100000</v>
      </c>
      <c r="G3404" s="3" t="str">
        <f t="shared" si="265"/>
        <v>山东二干|济青烟威光缆:淄博潘庄-淄博柳泉路</v>
      </c>
      <c r="H3404" s="3">
        <f>INDEX(光放段!$B$4:$B$237,MATCH(纤芯!G3404,光放段!$C$4:$C$237,0))</f>
        <v>37023103000</v>
      </c>
      <c r="I3404" s="3" t="str">
        <f t="shared" si="266"/>
        <v>济青烟威光缆</v>
      </c>
      <c r="J3404" s="3" t="str">
        <f>INDEX(子缆名称!$B$4:$B$29,纤芯!M3404)</f>
        <v>L缆</v>
      </c>
      <c r="K3404" s="3">
        <v>137</v>
      </c>
      <c r="L3404" s="3">
        <f t="shared" si="267"/>
        <v>5</v>
      </c>
      <c r="M3404" s="3">
        <f t="shared" si="268"/>
        <v>12</v>
      </c>
      <c r="N3404" s="3" t="s">
        <v>79</v>
      </c>
      <c r="O3404" s="3">
        <f>COUNTIF([1]局站!$D$4:$D$172,"="&amp;N3404)</f>
        <v>1</v>
      </c>
      <c r="P3404" s="3">
        <v>0</v>
      </c>
      <c r="Q3404" s="3">
        <v>0</v>
      </c>
      <c r="R3404" s="3">
        <v>0</v>
      </c>
      <c r="S3404" s="3" t="s">
        <v>64</v>
      </c>
      <c r="T3404" s="3">
        <f>COUNTIF([1]局站!$D$4:$D$172,"="&amp;S3404)</f>
        <v>1</v>
      </c>
      <c r="U3404" s="3">
        <v>0</v>
      </c>
      <c r="V3404" s="3">
        <v>0</v>
      </c>
      <c r="W3404" s="3">
        <v>0</v>
      </c>
      <c r="X3404" s="3" t="s">
        <v>1214</v>
      </c>
      <c r="Y3404" s="3" t="s">
        <v>880</v>
      </c>
      <c r="Z3404" s="3" t="str">
        <f>INDEX(业务类型!$C$4:$C$8,MATCH(纤芯!Y3404,业务类型!$B$4:$B$8,0))</f>
        <v>IDLE</v>
      </c>
      <c r="AA3404" s="3"/>
    </row>
    <row r="3405" spans="1:27" ht="16.5" x14ac:dyDescent="0.2">
      <c r="A3405" s="3">
        <v>3402</v>
      </c>
      <c r="B3405" s="3">
        <f t="shared" si="264"/>
        <v>37023103138</v>
      </c>
      <c r="C3405" s="3" t="s">
        <v>1166</v>
      </c>
      <c r="D3405" s="3" t="s">
        <v>223</v>
      </c>
      <c r="E3405" s="3" t="str">
        <f>INDEX(光放段!$G$4:$G$237,MATCH(纤芯!G3405,光放段!$C$4:$C$237,0))</f>
        <v>山东二干|济青烟威光缆:济南四里村-淄博柳泉路</v>
      </c>
      <c r="F3405" s="3">
        <f>INDEX(光放段!$I$4:$I$237,MATCH(纤芯!H3405,光放段!$B$4:$B$237,0))</f>
        <v>37023100000</v>
      </c>
      <c r="G3405" s="3" t="str">
        <f t="shared" si="265"/>
        <v>山东二干|济青烟威光缆:淄博潘庄-淄博柳泉路</v>
      </c>
      <c r="H3405" s="3">
        <f>INDEX(光放段!$B$4:$B$237,MATCH(纤芯!G3405,光放段!$C$4:$C$237,0))</f>
        <v>37023103000</v>
      </c>
      <c r="I3405" s="3" t="str">
        <f t="shared" si="266"/>
        <v>济青烟威光缆</v>
      </c>
      <c r="J3405" s="3" t="str">
        <f>INDEX(子缆名称!$B$4:$B$29,纤芯!M3405)</f>
        <v>L缆</v>
      </c>
      <c r="K3405" s="3">
        <v>138</v>
      </c>
      <c r="L3405" s="3">
        <f t="shared" si="267"/>
        <v>6</v>
      </c>
      <c r="M3405" s="3">
        <f t="shared" si="268"/>
        <v>12</v>
      </c>
      <c r="N3405" s="3" t="s">
        <v>79</v>
      </c>
      <c r="O3405" s="3">
        <f>COUNTIF([1]局站!$D$4:$D$172,"="&amp;N3405)</f>
        <v>1</v>
      </c>
      <c r="P3405" s="3">
        <v>0</v>
      </c>
      <c r="Q3405" s="3">
        <v>0</v>
      </c>
      <c r="R3405" s="3">
        <v>0</v>
      </c>
      <c r="S3405" s="3" t="s">
        <v>64</v>
      </c>
      <c r="T3405" s="3">
        <f>COUNTIF([1]局站!$D$4:$D$172,"="&amp;S3405)</f>
        <v>1</v>
      </c>
      <c r="U3405" s="3">
        <v>0</v>
      </c>
      <c r="V3405" s="3">
        <v>0</v>
      </c>
      <c r="W3405" s="3">
        <v>0</v>
      </c>
      <c r="X3405" s="3" t="s">
        <v>1214</v>
      </c>
      <c r="Y3405" s="3" t="s">
        <v>880</v>
      </c>
      <c r="Z3405" s="3" t="str">
        <f>INDEX(业务类型!$C$4:$C$8,MATCH(纤芯!Y3405,业务类型!$B$4:$B$8,0))</f>
        <v>IDLE</v>
      </c>
      <c r="AA3405" s="3"/>
    </row>
    <row r="3406" spans="1:27" ht="16.5" x14ac:dyDescent="0.2">
      <c r="A3406" s="3">
        <v>3403</v>
      </c>
      <c r="B3406" s="3">
        <f t="shared" si="264"/>
        <v>37023103139</v>
      </c>
      <c r="C3406" s="3" t="s">
        <v>1166</v>
      </c>
      <c r="D3406" s="3" t="s">
        <v>223</v>
      </c>
      <c r="E3406" s="3" t="str">
        <f>INDEX(光放段!$G$4:$G$237,MATCH(纤芯!G3406,光放段!$C$4:$C$237,0))</f>
        <v>山东二干|济青烟威光缆:济南四里村-淄博柳泉路</v>
      </c>
      <c r="F3406" s="3">
        <f>INDEX(光放段!$I$4:$I$237,MATCH(纤芯!H3406,光放段!$B$4:$B$237,0))</f>
        <v>37023100000</v>
      </c>
      <c r="G3406" s="3" t="str">
        <f t="shared" si="265"/>
        <v>山东二干|济青烟威光缆:淄博潘庄-淄博柳泉路</v>
      </c>
      <c r="H3406" s="3">
        <f>INDEX(光放段!$B$4:$B$237,MATCH(纤芯!G3406,光放段!$C$4:$C$237,0))</f>
        <v>37023103000</v>
      </c>
      <c r="I3406" s="3" t="str">
        <f t="shared" si="266"/>
        <v>济青烟威光缆</v>
      </c>
      <c r="J3406" s="3" t="str">
        <f>INDEX(子缆名称!$B$4:$B$29,纤芯!M3406)</f>
        <v>L缆</v>
      </c>
      <c r="K3406" s="3">
        <v>139</v>
      </c>
      <c r="L3406" s="3">
        <f t="shared" si="267"/>
        <v>7</v>
      </c>
      <c r="M3406" s="3">
        <f t="shared" si="268"/>
        <v>12</v>
      </c>
      <c r="N3406" s="3" t="s">
        <v>79</v>
      </c>
      <c r="O3406" s="3">
        <f>COUNTIF([1]局站!$D$4:$D$172,"="&amp;N3406)</f>
        <v>1</v>
      </c>
      <c r="P3406" s="3">
        <v>0</v>
      </c>
      <c r="Q3406" s="3">
        <v>0</v>
      </c>
      <c r="R3406" s="3">
        <v>0</v>
      </c>
      <c r="S3406" s="3" t="s">
        <v>64</v>
      </c>
      <c r="T3406" s="3">
        <f>COUNTIF([1]局站!$D$4:$D$172,"="&amp;S3406)</f>
        <v>1</v>
      </c>
      <c r="U3406" s="3">
        <v>0</v>
      </c>
      <c r="V3406" s="3">
        <v>0</v>
      </c>
      <c r="W3406" s="3">
        <v>0</v>
      </c>
      <c r="X3406" s="3" t="s">
        <v>1214</v>
      </c>
      <c r="Y3406" s="3" t="s">
        <v>880</v>
      </c>
      <c r="Z3406" s="3" t="str">
        <f>INDEX(业务类型!$C$4:$C$8,MATCH(纤芯!Y3406,业务类型!$B$4:$B$8,0))</f>
        <v>IDLE</v>
      </c>
      <c r="AA3406" s="3"/>
    </row>
    <row r="3407" spans="1:27" ht="16.5" x14ac:dyDescent="0.2">
      <c r="A3407" s="3">
        <v>3404</v>
      </c>
      <c r="B3407" s="3">
        <f t="shared" si="264"/>
        <v>37023103140</v>
      </c>
      <c r="C3407" s="3" t="s">
        <v>1166</v>
      </c>
      <c r="D3407" s="3" t="s">
        <v>223</v>
      </c>
      <c r="E3407" s="3" t="str">
        <f>INDEX(光放段!$G$4:$G$237,MATCH(纤芯!G3407,光放段!$C$4:$C$237,0))</f>
        <v>山东二干|济青烟威光缆:济南四里村-淄博柳泉路</v>
      </c>
      <c r="F3407" s="3">
        <f>INDEX(光放段!$I$4:$I$237,MATCH(纤芯!H3407,光放段!$B$4:$B$237,0))</f>
        <v>37023100000</v>
      </c>
      <c r="G3407" s="3" t="str">
        <f t="shared" si="265"/>
        <v>山东二干|济青烟威光缆:淄博潘庄-淄博柳泉路</v>
      </c>
      <c r="H3407" s="3">
        <f>INDEX(光放段!$B$4:$B$237,MATCH(纤芯!G3407,光放段!$C$4:$C$237,0))</f>
        <v>37023103000</v>
      </c>
      <c r="I3407" s="3" t="str">
        <f t="shared" si="266"/>
        <v>济青烟威光缆</v>
      </c>
      <c r="J3407" s="3" t="str">
        <f>INDEX(子缆名称!$B$4:$B$29,纤芯!M3407)</f>
        <v>L缆</v>
      </c>
      <c r="K3407" s="3">
        <v>140</v>
      </c>
      <c r="L3407" s="3">
        <f t="shared" si="267"/>
        <v>8</v>
      </c>
      <c r="M3407" s="3">
        <f t="shared" si="268"/>
        <v>12</v>
      </c>
      <c r="N3407" s="3" t="s">
        <v>79</v>
      </c>
      <c r="O3407" s="3">
        <f>COUNTIF([1]局站!$D$4:$D$172,"="&amp;N3407)</f>
        <v>1</v>
      </c>
      <c r="P3407" s="3">
        <v>0</v>
      </c>
      <c r="Q3407" s="3">
        <v>0</v>
      </c>
      <c r="R3407" s="3">
        <v>0</v>
      </c>
      <c r="S3407" s="3" t="s">
        <v>64</v>
      </c>
      <c r="T3407" s="3">
        <f>COUNTIF([1]局站!$D$4:$D$172,"="&amp;S3407)</f>
        <v>1</v>
      </c>
      <c r="U3407" s="3">
        <v>0</v>
      </c>
      <c r="V3407" s="3">
        <v>0</v>
      </c>
      <c r="W3407" s="3">
        <v>0</v>
      </c>
      <c r="X3407" s="3" t="s">
        <v>1214</v>
      </c>
      <c r="Y3407" s="3" t="s">
        <v>880</v>
      </c>
      <c r="Z3407" s="3" t="str">
        <f>INDEX(业务类型!$C$4:$C$8,MATCH(纤芯!Y3407,业务类型!$B$4:$B$8,0))</f>
        <v>IDLE</v>
      </c>
      <c r="AA3407" s="3"/>
    </row>
    <row r="3408" spans="1:27" ht="16.5" x14ac:dyDescent="0.2">
      <c r="A3408" s="3">
        <v>3405</v>
      </c>
      <c r="B3408" s="3">
        <f t="shared" si="264"/>
        <v>37023103141</v>
      </c>
      <c r="C3408" s="3" t="s">
        <v>1166</v>
      </c>
      <c r="D3408" s="3" t="s">
        <v>223</v>
      </c>
      <c r="E3408" s="3" t="str">
        <f>INDEX(光放段!$G$4:$G$237,MATCH(纤芯!G3408,光放段!$C$4:$C$237,0))</f>
        <v>山东二干|济青烟威光缆:济南四里村-淄博柳泉路</v>
      </c>
      <c r="F3408" s="3">
        <f>INDEX(光放段!$I$4:$I$237,MATCH(纤芯!H3408,光放段!$B$4:$B$237,0))</f>
        <v>37023100000</v>
      </c>
      <c r="G3408" s="3" t="str">
        <f t="shared" si="265"/>
        <v>山东二干|济青烟威光缆:淄博潘庄-淄博柳泉路</v>
      </c>
      <c r="H3408" s="3">
        <f>INDEX(光放段!$B$4:$B$237,MATCH(纤芯!G3408,光放段!$C$4:$C$237,0))</f>
        <v>37023103000</v>
      </c>
      <c r="I3408" s="3" t="str">
        <f t="shared" si="266"/>
        <v>济青烟威光缆</v>
      </c>
      <c r="J3408" s="3" t="str">
        <f>INDEX(子缆名称!$B$4:$B$29,纤芯!M3408)</f>
        <v>L缆</v>
      </c>
      <c r="K3408" s="3">
        <v>141</v>
      </c>
      <c r="L3408" s="3">
        <f t="shared" si="267"/>
        <v>9</v>
      </c>
      <c r="M3408" s="3">
        <f t="shared" si="268"/>
        <v>12</v>
      </c>
      <c r="N3408" s="3" t="s">
        <v>79</v>
      </c>
      <c r="O3408" s="3">
        <f>COUNTIF([1]局站!$D$4:$D$172,"="&amp;N3408)</f>
        <v>1</v>
      </c>
      <c r="P3408" s="3">
        <v>0</v>
      </c>
      <c r="Q3408" s="3">
        <v>0</v>
      </c>
      <c r="R3408" s="3">
        <v>0</v>
      </c>
      <c r="S3408" s="3" t="s">
        <v>64</v>
      </c>
      <c r="T3408" s="3">
        <f>COUNTIF([1]局站!$D$4:$D$172,"="&amp;S3408)</f>
        <v>1</v>
      </c>
      <c r="U3408" s="3">
        <v>0</v>
      </c>
      <c r="V3408" s="3">
        <v>0</v>
      </c>
      <c r="W3408" s="3">
        <v>0</v>
      </c>
      <c r="X3408" s="3" t="s">
        <v>1214</v>
      </c>
      <c r="Y3408" s="3" t="s">
        <v>880</v>
      </c>
      <c r="Z3408" s="3" t="str">
        <f>INDEX(业务类型!$C$4:$C$8,MATCH(纤芯!Y3408,业务类型!$B$4:$B$8,0))</f>
        <v>IDLE</v>
      </c>
      <c r="AA3408" s="3"/>
    </row>
    <row r="3409" spans="1:27" ht="16.5" x14ac:dyDescent="0.2">
      <c r="A3409" s="3">
        <v>3406</v>
      </c>
      <c r="B3409" s="3">
        <f t="shared" si="264"/>
        <v>37023103142</v>
      </c>
      <c r="C3409" s="3" t="s">
        <v>1166</v>
      </c>
      <c r="D3409" s="3" t="s">
        <v>223</v>
      </c>
      <c r="E3409" s="3" t="str">
        <f>INDEX(光放段!$G$4:$G$237,MATCH(纤芯!G3409,光放段!$C$4:$C$237,0))</f>
        <v>山东二干|济青烟威光缆:济南四里村-淄博柳泉路</v>
      </c>
      <c r="F3409" s="3">
        <f>INDEX(光放段!$I$4:$I$237,MATCH(纤芯!H3409,光放段!$B$4:$B$237,0))</f>
        <v>37023100000</v>
      </c>
      <c r="G3409" s="3" t="str">
        <f t="shared" si="265"/>
        <v>山东二干|济青烟威光缆:淄博潘庄-淄博柳泉路</v>
      </c>
      <c r="H3409" s="3">
        <f>INDEX(光放段!$B$4:$B$237,MATCH(纤芯!G3409,光放段!$C$4:$C$237,0))</f>
        <v>37023103000</v>
      </c>
      <c r="I3409" s="3" t="str">
        <f t="shared" si="266"/>
        <v>济青烟威光缆</v>
      </c>
      <c r="J3409" s="3" t="str">
        <f>INDEX(子缆名称!$B$4:$B$29,纤芯!M3409)</f>
        <v>L缆</v>
      </c>
      <c r="K3409" s="3">
        <v>142</v>
      </c>
      <c r="L3409" s="3">
        <f t="shared" si="267"/>
        <v>10</v>
      </c>
      <c r="M3409" s="3">
        <f t="shared" si="268"/>
        <v>12</v>
      </c>
      <c r="N3409" s="3" t="s">
        <v>79</v>
      </c>
      <c r="O3409" s="3">
        <f>COUNTIF([1]局站!$D$4:$D$172,"="&amp;N3409)</f>
        <v>1</v>
      </c>
      <c r="P3409" s="3">
        <v>0</v>
      </c>
      <c r="Q3409" s="3">
        <v>0</v>
      </c>
      <c r="R3409" s="3">
        <v>0</v>
      </c>
      <c r="S3409" s="3" t="s">
        <v>64</v>
      </c>
      <c r="T3409" s="3">
        <f>COUNTIF([1]局站!$D$4:$D$172,"="&amp;S3409)</f>
        <v>1</v>
      </c>
      <c r="U3409" s="3">
        <v>0</v>
      </c>
      <c r="V3409" s="3">
        <v>0</v>
      </c>
      <c r="W3409" s="3">
        <v>0</v>
      </c>
      <c r="X3409" s="3" t="s">
        <v>1214</v>
      </c>
      <c r="Y3409" s="3" t="s">
        <v>880</v>
      </c>
      <c r="Z3409" s="3" t="str">
        <f>INDEX(业务类型!$C$4:$C$8,MATCH(纤芯!Y3409,业务类型!$B$4:$B$8,0))</f>
        <v>IDLE</v>
      </c>
      <c r="AA3409" s="3"/>
    </row>
    <row r="3410" spans="1:27" ht="16.5" x14ac:dyDescent="0.2">
      <c r="A3410" s="3">
        <v>3407</v>
      </c>
      <c r="B3410" s="3">
        <f t="shared" si="264"/>
        <v>37023103143</v>
      </c>
      <c r="C3410" s="3" t="s">
        <v>1166</v>
      </c>
      <c r="D3410" s="3" t="s">
        <v>223</v>
      </c>
      <c r="E3410" s="3" t="str">
        <f>INDEX(光放段!$G$4:$G$237,MATCH(纤芯!G3410,光放段!$C$4:$C$237,0))</f>
        <v>山东二干|济青烟威光缆:济南四里村-淄博柳泉路</v>
      </c>
      <c r="F3410" s="3">
        <f>INDEX(光放段!$I$4:$I$237,MATCH(纤芯!H3410,光放段!$B$4:$B$237,0))</f>
        <v>37023100000</v>
      </c>
      <c r="G3410" s="3" t="str">
        <f t="shared" si="265"/>
        <v>山东二干|济青烟威光缆:淄博潘庄-淄博柳泉路</v>
      </c>
      <c r="H3410" s="3">
        <f>INDEX(光放段!$B$4:$B$237,MATCH(纤芯!G3410,光放段!$C$4:$C$237,0))</f>
        <v>37023103000</v>
      </c>
      <c r="I3410" s="3" t="str">
        <f t="shared" si="266"/>
        <v>济青烟威光缆</v>
      </c>
      <c r="J3410" s="3" t="str">
        <f>INDEX(子缆名称!$B$4:$B$29,纤芯!M3410)</f>
        <v>L缆</v>
      </c>
      <c r="K3410" s="3">
        <v>143</v>
      </c>
      <c r="L3410" s="3">
        <f t="shared" si="267"/>
        <v>11</v>
      </c>
      <c r="M3410" s="3">
        <f t="shared" si="268"/>
        <v>12</v>
      </c>
      <c r="N3410" s="3" t="s">
        <v>79</v>
      </c>
      <c r="O3410" s="3">
        <f>COUNTIF([1]局站!$D$4:$D$172,"="&amp;N3410)</f>
        <v>1</v>
      </c>
      <c r="P3410" s="3">
        <v>0</v>
      </c>
      <c r="Q3410" s="3">
        <v>0</v>
      </c>
      <c r="R3410" s="3">
        <v>0</v>
      </c>
      <c r="S3410" s="3" t="s">
        <v>64</v>
      </c>
      <c r="T3410" s="3">
        <f>COUNTIF([1]局站!$D$4:$D$172,"="&amp;S3410)</f>
        <v>1</v>
      </c>
      <c r="U3410" s="3">
        <v>0</v>
      </c>
      <c r="V3410" s="3">
        <v>0</v>
      </c>
      <c r="W3410" s="3">
        <v>0</v>
      </c>
      <c r="X3410" s="3" t="s">
        <v>1214</v>
      </c>
      <c r="Y3410" s="3" t="s">
        <v>880</v>
      </c>
      <c r="Z3410" s="3" t="str">
        <f>INDEX(业务类型!$C$4:$C$8,MATCH(纤芯!Y3410,业务类型!$B$4:$B$8,0))</f>
        <v>IDLE</v>
      </c>
      <c r="AA3410" s="3"/>
    </row>
    <row r="3411" spans="1:27" ht="16.5" x14ac:dyDescent="0.2">
      <c r="A3411" s="3">
        <v>3408</v>
      </c>
      <c r="B3411" s="3">
        <f t="shared" si="264"/>
        <v>37023103144</v>
      </c>
      <c r="C3411" s="3" t="s">
        <v>1166</v>
      </c>
      <c r="D3411" s="3" t="s">
        <v>223</v>
      </c>
      <c r="E3411" s="3" t="str">
        <f>INDEX(光放段!$G$4:$G$237,MATCH(纤芯!G3411,光放段!$C$4:$C$237,0))</f>
        <v>山东二干|济青烟威光缆:济南四里村-淄博柳泉路</v>
      </c>
      <c r="F3411" s="3">
        <f>INDEX(光放段!$I$4:$I$237,MATCH(纤芯!H3411,光放段!$B$4:$B$237,0))</f>
        <v>37023100000</v>
      </c>
      <c r="G3411" s="3" t="str">
        <f t="shared" si="265"/>
        <v>山东二干|济青烟威光缆:淄博潘庄-淄博柳泉路</v>
      </c>
      <c r="H3411" s="3">
        <f>INDEX(光放段!$B$4:$B$237,MATCH(纤芯!G3411,光放段!$C$4:$C$237,0))</f>
        <v>37023103000</v>
      </c>
      <c r="I3411" s="3" t="str">
        <f t="shared" si="266"/>
        <v>济青烟威光缆</v>
      </c>
      <c r="J3411" s="3" t="str">
        <f>INDEX(子缆名称!$B$4:$B$29,纤芯!M3411)</f>
        <v>L缆</v>
      </c>
      <c r="K3411" s="3">
        <v>144</v>
      </c>
      <c r="L3411" s="3">
        <f t="shared" si="267"/>
        <v>12</v>
      </c>
      <c r="M3411" s="3">
        <f t="shared" si="268"/>
        <v>12</v>
      </c>
      <c r="N3411" s="3" t="s">
        <v>79</v>
      </c>
      <c r="O3411" s="3">
        <f>COUNTIF([1]局站!$D$4:$D$172,"="&amp;N3411)</f>
        <v>1</v>
      </c>
      <c r="P3411" s="3">
        <v>0</v>
      </c>
      <c r="Q3411" s="3">
        <v>0</v>
      </c>
      <c r="R3411" s="3">
        <v>0</v>
      </c>
      <c r="S3411" s="3" t="s">
        <v>64</v>
      </c>
      <c r="T3411" s="3">
        <f>COUNTIF([1]局站!$D$4:$D$172,"="&amp;S3411)</f>
        <v>1</v>
      </c>
      <c r="U3411" s="3">
        <v>0</v>
      </c>
      <c r="V3411" s="3">
        <v>0</v>
      </c>
      <c r="W3411" s="3">
        <v>0</v>
      </c>
      <c r="X3411" s="3" t="s">
        <v>1214</v>
      </c>
      <c r="Y3411" s="3" t="s">
        <v>880</v>
      </c>
      <c r="Z3411" s="3" t="str">
        <f>INDEX(业务类型!$C$4:$C$8,MATCH(纤芯!Y3411,业务类型!$B$4:$B$8,0))</f>
        <v>IDLE</v>
      </c>
      <c r="AA3411" s="3"/>
    </row>
    <row r="3412" spans="1:27" ht="16.5" x14ac:dyDescent="0.2">
      <c r="A3412" s="3">
        <v>3409</v>
      </c>
      <c r="B3412" s="3">
        <f t="shared" si="264"/>
        <v>37023201001</v>
      </c>
      <c r="C3412" s="3" t="s">
        <v>1166</v>
      </c>
      <c r="D3412" s="3" t="s">
        <v>223</v>
      </c>
      <c r="E3412" s="3" t="str">
        <f>INDEX(光放段!$G$4:$G$237,MATCH(纤芯!G3412,光放段!$C$4:$C$237,0))</f>
        <v>山东二干|济青烟威光缆:淄博柳泉路-潍坊四平路</v>
      </c>
      <c r="F3412" s="3">
        <f>INDEX(光放段!$I$4:$I$237,MATCH(纤芯!H3412,光放段!$B$4:$B$237,0))</f>
        <v>37023200000</v>
      </c>
      <c r="G3412" s="3" t="str">
        <f t="shared" si="265"/>
        <v>山东二干|济青烟威光缆:淄博柳泉路-昌乐北局</v>
      </c>
      <c r="H3412" s="3">
        <f>INDEX(光放段!$B$4:$B$237,MATCH(纤芯!G3412,光放段!$C$4:$C$237,0))</f>
        <v>37023201000</v>
      </c>
      <c r="I3412" s="3" t="str">
        <f t="shared" si="266"/>
        <v>济青烟威光缆</v>
      </c>
      <c r="J3412" s="3" t="str">
        <f>INDEX(子缆名称!$B$4:$B$29,纤芯!M3412)</f>
        <v>A缆</v>
      </c>
      <c r="K3412" s="3">
        <v>1</v>
      </c>
      <c r="L3412" s="3">
        <f t="shared" si="267"/>
        <v>1</v>
      </c>
      <c r="M3412" s="3">
        <f t="shared" si="268"/>
        <v>1</v>
      </c>
      <c r="N3412" s="3" t="s">
        <v>64</v>
      </c>
      <c r="O3412" s="3">
        <f>COUNTIF([1]局站!$D$4:$D$172,"="&amp;N3412)</f>
        <v>1</v>
      </c>
      <c r="P3412" s="3">
        <v>0</v>
      </c>
      <c r="Q3412" s="3">
        <v>0</v>
      </c>
      <c r="R3412" s="3">
        <v>0</v>
      </c>
      <c r="S3412" s="3" t="s">
        <v>65</v>
      </c>
      <c r="T3412" s="3">
        <f>COUNTIF([1]局站!$D$4:$D$172,"="&amp;S3412)</f>
        <v>1</v>
      </c>
      <c r="U3412" s="3">
        <v>0</v>
      </c>
      <c r="V3412" s="3">
        <v>0</v>
      </c>
      <c r="W3412" s="3">
        <v>0</v>
      </c>
      <c r="X3412" s="3" t="s">
        <v>1214</v>
      </c>
      <c r="Y3412" s="3" t="s">
        <v>850</v>
      </c>
      <c r="Z3412" s="3" t="str">
        <f>INDEX(业务类型!$C$4:$C$8,MATCH(纤芯!Y3412,业务类型!$B$4:$B$8,0))</f>
        <v>ONE</v>
      </c>
      <c r="AA3412" s="3" t="s">
        <v>1022</v>
      </c>
    </row>
    <row r="3413" spans="1:27" ht="16.5" x14ac:dyDescent="0.2">
      <c r="A3413" s="3">
        <v>3410</v>
      </c>
      <c r="B3413" s="3">
        <f t="shared" ref="B3413:B3476" si="269">H3413+K3413</f>
        <v>37023201002</v>
      </c>
      <c r="C3413" s="3" t="s">
        <v>1166</v>
      </c>
      <c r="D3413" s="3" t="s">
        <v>223</v>
      </c>
      <c r="E3413" s="3" t="str">
        <f>INDEX(光放段!$G$4:$G$237,MATCH(纤芯!G3413,光放段!$C$4:$C$237,0))</f>
        <v>山东二干|济青烟威光缆:淄博柳泉路-潍坊四平路</v>
      </c>
      <c r="F3413" s="3">
        <f>INDEX(光放段!$I$4:$I$237,MATCH(纤芯!H3413,光放段!$B$4:$B$237,0))</f>
        <v>37023200000</v>
      </c>
      <c r="G3413" s="3" t="str">
        <f t="shared" si="265"/>
        <v>山东二干|济青烟威光缆:淄博柳泉路-昌乐北局</v>
      </c>
      <c r="H3413" s="3">
        <f>INDEX(光放段!$B$4:$B$237,MATCH(纤芯!G3413,光放段!$C$4:$C$237,0))</f>
        <v>37023201000</v>
      </c>
      <c r="I3413" s="3" t="str">
        <f t="shared" si="266"/>
        <v>济青烟威光缆</v>
      </c>
      <c r="J3413" s="3" t="str">
        <f>INDEX(子缆名称!$B$4:$B$29,纤芯!M3413)</f>
        <v>A缆</v>
      </c>
      <c r="K3413" s="3">
        <v>2</v>
      </c>
      <c r="L3413" s="3">
        <f t="shared" si="267"/>
        <v>2</v>
      </c>
      <c r="M3413" s="3">
        <f t="shared" si="268"/>
        <v>1</v>
      </c>
      <c r="N3413" s="3" t="s">
        <v>64</v>
      </c>
      <c r="O3413" s="3">
        <f>COUNTIF([1]局站!$D$4:$D$172,"="&amp;N3413)</f>
        <v>1</v>
      </c>
      <c r="P3413" s="3">
        <v>0</v>
      </c>
      <c r="Q3413" s="3">
        <v>0</v>
      </c>
      <c r="R3413" s="3">
        <v>0</v>
      </c>
      <c r="S3413" s="3" t="s">
        <v>65</v>
      </c>
      <c r="T3413" s="3">
        <f>COUNTIF([1]局站!$D$4:$D$172,"="&amp;S3413)</f>
        <v>1</v>
      </c>
      <c r="U3413" s="3">
        <v>0</v>
      </c>
      <c r="V3413" s="3">
        <v>0</v>
      </c>
      <c r="W3413" s="3">
        <v>0</v>
      </c>
      <c r="X3413" s="3" t="s">
        <v>1214</v>
      </c>
      <c r="Y3413" s="3" t="s">
        <v>850</v>
      </c>
      <c r="Z3413" s="3" t="str">
        <f>INDEX(业务类型!$C$4:$C$8,MATCH(纤芯!Y3413,业务类型!$B$4:$B$8,0))</f>
        <v>ONE</v>
      </c>
      <c r="AA3413" s="3" t="s">
        <v>1022</v>
      </c>
    </row>
    <row r="3414" spans="1:27" ht="16.5" x14ac:dyDescent="0.2">
      <c r="A3414" s="3">
        <v>3411</v>
      </c>
      <c r="B3414" s="3">
        <f t="shared" si="269"/>
        <v>37023201003</v>
      </c>
      <c r="C3414" s="3" t="s">
        <v>1166</v>
      </c>
      <c r="D3414" s="3" t="s">
        <v>223</v>
      </c>
      <c r="E3414" s="3" t="str">
        <f>INDEX(光放段!$G$4:$G$237,MATCH(纤芯!G3414,光放段!$C$4:$C$237,0))</f>
        <v>山东二干|济青烟威光缆:淄博柳泉路-潍坊四平路</v>
      </c>
      <c r="F3414" s="3">
        <f>INDEX(光放段!$I$4:$I$237,MATCH(纤芯!H3414,光放段!$B$4:$B$237,0))</f>
        <v>37023200000</v>
      </c>
      <c r="G3414" s="3" t="str">
        <f t="shared" si="265"/>
        <v>山东二干|济青烟威光缆:淄博柳泉路-昌乐北局</v>
      </c>
      <c r="H3414" s="3">
        <f>INDEX(光放段!$B$4:$B$237,MATCH(纤芯!G3414,光放段!$C$4:$C$237,0))</f>
        <v>37023201000</v>
      </c>
      <c r="I3414" s="3" t="str">
        <f t="shared" si="266"/>
        <v>济青烟威光缆</v>
      </c>
      <c r="J3414" s="3" t="str">
        <f>INDEX(子缆名称!$B$4:$B$29,纤芯!M3414)</f>
        <v>A缆</v>
      </c>
      <c r="K3414" s="3">
        <v>3</v>
      </c>
      <c r="L3414" s="3">
        <f t="shared" si="267"/>
        <v>3</v>
      </c>
      <c r="M3414" s="3">
        <f t="shared" si="268"/>
        <v>1</v>
      </c>
      <c r="N3414" s="3" t="s">
        <v>64</v>
      </c>
      <c r="O3414" s="3">
        <f>COUNTIF([1]局站!$D$4:$D$172,"="&amp;N3414)</f>
        <v>1</v>
      </c>
      <c r="P3414" s="3">
        <v>0</v>
      </c>
      <c r="Q3414" s="3">
        <v>0</v>
      </c>
      <c r="R3414" s="3">
        <v>0</v>
      </c>
      <c r="S3414" s="3" t="s">
        <v>65</v>
      </c>
      <c r="T3414" s="3">
        <f>COUNTIF([1]局站!$D$4:$D$172,"="&amp;S3414)</f>
        <v>1</v>
      </c>
      <c r="U3414" s="3">
        <v>0</v>
      </c>
      <c r="V3414" s="3">
        <v>0</v>
      </c>
      <c r="W3414" s="3">
        <v>0</v>
      </c>
      <c r="X3414" s="3" t="s">
        <v>1214</v>
      </c>
      <c r="Y3414" s="3" t="s">
        <v>850</v>
      </c>
      <c r="Z3414" s="3" t="str">
        <f>INDEX(业务类型!$C$4:$C$8,MATCH(纤芯!Y3414,业务类型!$B$4:$B$8,0))</f>
        <v>ONE</v>
      </c>
      <c r="AA3414" s="3" t="s">
        <v>991</v>
      </c>
    </row>
    <row r="3415" spans="1:27" ht="16.5" x14ac:dyDescent="0.2">
      <c r="A3415" s="3">
        <v>3412</v>
      </c>
      <c r="B3415" s="3">
        <f t="shared" si="269"/>
        <v>37023201004</v>
      </c>
      <c r="C3415" s="3" t="s">
        <v>1166</v>
      </c>
      <c r="D3415" s="3" t="s">
        <v>223</v>
      </c>
      <c r="E3415" s="3" t="str">
        <f>INDEX(光放段!$G$4:$G$237,MATCH(纤芯!G3415,光放段!$C$4:$C$237,0))</f>
        <v>山东二干|济青烟威光缆:淄博柳泉路-潍坊四平路</v>
      </c>
      <c r="F3415" s="3">
        <f>INDEX(光放段!$I$4:$I$237,MATCH(纤芯!H3415,光放段!$B$4:$B$237,0))</f>
        <v>37023200000</v>
      </c>
      <c r="G3415" s="3" t="str">
        <f t="shared" si="265"/>
        <v>山东二干|济青烟威光缆:淄博柳泉路-昌乐北局</v>
      </c>
      <c r="H3415" s="3">
        <f>INDEX(光放段!$B$4:$B$237,MATCH(纤芯!G3415,光放段!$C$4:$C$237,0))</f>
        <v>37023201000</v>
      </c>
      <c r="I3415" s="3" t="str">
        <f t="shared" si="266"/>
        <v>济青烟威光缆</v>
      </c>
      <c r="J3415" s="3" t="str">
        <f>INDEX(子缆名称!$B$4:$B$29,纤芯!M3415)</f>
        <v>A缆</v>
      </c>
      <c r="K3415" s="3">
        <v>4</v>
      </c>
      <c r="L3415" s="3">
        <f t="shared" si="267"/>
        <v>4</v>
      </c>
      <c r="M3415" s="3">
        <f t="shared" si="268"/>
        <v>1</v>
      </c>
      <c r="N3415" s="3" t="s">
        <v>64</v>
      </c>
      <c r="O3415" s="3">
        <f>COUNTIF([1]局站!$D$4:$D$172,"="&amp;N3415)</f>
        <v>1</v>
      </c>
      <c r="P3415" s="3">
        <v>0</v>
      </c>
      <c r="Q3415" s="3">
        <v>0</v>
      </c>
      <c r="R3415" s="3">
        <v>0</v>
      </c>
      <c r="S3415" s="3" t="s">
        <v>65</v>
      </c>
      <c r="T3415" s="3">
        <f>COUNTIF([1]局站!$D$4:$D$172,"="&amp;S3415)</f>
        <v>1</v>
      </c>
      <c r="U3415" s="3">
        <v>0</v>
      </c>
      <c r="V3415" s="3">
        <v>0</v>
      </c>
      <c r="W3415" s="3">
        <v>0</v>
      </c>
      <c r="X3415" s="3" t="s">
        <v>1214</v>
      </c>
      <c r="Y3415" s="3" t="s">
        <v>850</v>
      </c>
      <c r="Z3415" s="3" t="str">
        <f>INDEX(业务类型!$C$4:$C$8,MATCH(纤芯!Y3415,业务类型!$B$4:$B$8,0))</f>
        <v>ONE</v>
      </c>
      <c r="AA3415" s="3" t="s">
        <v>991</v>
      </c>
    </row>
    <row r="3416" spans="1:27" ht="16.5" x14ac:dyDescent="0.2">
      <c r="A3416" s="3">
        <v>3413</v>
      </c>
      <c r="B3416" s="3">
        <f t="shared" si="269"/>
        <v>37023201005</v>
      </c>
      <c r="C3416" s="3" t="s">
        <v>1166</v>
      </c>
      <c r="D3416" s="3" t="s">
        <v>223</v>
      </c>
      <c r="E3416" s="3" t="str">
        <f>INDEX(光放段!$G$4:$G$237,MATCH(纤芯!G3416,光放段!$C$4:$C$237,0))</f>
        <v>山东二干|济青烟威光缆:淄博柳泉路-潍坊四平路</v>
      </c>
      <c r="F3416" s="3">
        <f>INDEX(光放段!$I$4:$I$237,MATCH(纤芯!H3416,光放段!$B$4:$B$237,0))</f>
        <v>37023200000</v>
      </c>
      <c r="G3416" s="3" t="str">
        <f t="shared" si="265"/>
        <v>山东二干|济青烟威光缆:淄博柳泉路-昌乐北局</v>
      </c>
      <c r="H3416" s="3">
        <f>INDEX(光放段!$B$4:$B$237,MATCH(纤芯!G3416,光放段!$C$4:$C$237,0))</f>
        <v>37023201000</v>
      </c>
      <c r="I3416" s="3" t="str">
        <f t="shared" si="266"/>
        <v>济青烟威光缆</v>
      </c>
      <c r="J3416" s="3" t="str">
        <f>INDEX(子缆名称!$B$4:$B$29,纤芯!M3416)</f>
        <v>A缆</v>
      </c>
      <c r="K3416" s="3">
        <v>5</v>
      </c>
      <c r="L3416" s="3">
        <f t="shared" si="267"/>
        <v>5</v>
      </c>
      <c r="M3416" s="3">
        <f t="shared" si="268"/>
        <v>1</v>
      </c>
      <c r="N3416" s="3" t="s">
        <v>64</v>
      </c>
      <c r="O3416" s="3">
        <f>COUNTIF([1]局站!$D$4:$D$172,"="&amp;N3416)</f>
        <v>1</v>
      </c>
      <c r="P3416" s="3">
        <v>0</v>
      </c>
      <c r="Q3416" s="3">
        <v>0</v>
      </c>
      <c r="R3416" s="3">
        <v>0</v>
      </c>
      <c r="S3416" s="3" t="s">
        <v>65</v>
      </c>
      <c r="T3416" s="3">
        <f>COUNTIF([1]局站!$D$4:$D$172,"="&amp;S3416)</f>
        <v>1</v>
      </c>
      <c r="U3416" s="3">
        <v>0</v>
      </c>
      <c r="V3416" s="3">
        <v>0</v>
      </c>
      <c r="W3416" s="3">
        <v>0</v>
      </c>
      <c r="X3416" s="3" t="s">
        <v>1214</v>
      </c>
      <c r="Y3416" s="3" t="s">
        <v>852</v>
      </c>
      <c r="Z3416" s="3" t="str">
        <f>INDEX(业务类型!$C$4:$C$8,MATCH(纤芯!Y3416,业务类型!$B$4:$B$8,0))</f>
        <v>TWO</v>
      </c>
      <c r="AA3416" s="3" t="s">
        <v>955</v>
      </c>
    </row>
    <row r="3417" spans="1:27" ht="16.5" x14ac:dyDescent="0.2">
      <c r="A3417" s="3">
        <v>3414</v>
      </c>
      <c r="B3417" s="3">
        <f t="shared" si="269"/>
        <v>37023201006</v>
      </c>
      <c r="C3417" s="3" t="s">
        <v>1166</v>
      </c>
      <c r="D3417" s="3" t="s">
        <v>223</v>
      </c>
      <c r="E3417" s="3" t="str">
        <f>INDEX(光放段!$G$4:$G$237,MATCH(纤芯!G3417,光放段!$C$4:$C$237,0))</f>
        <v>山东二干|济青烟威光缆:淄博柳泉路-潍坊四平路</v>
      </c>
      <c r="F3417" s="3">
        <f>INDEX(光放段!$I$4:$I$237,MATCH(纤芯!H3417,光放段!$B$4:$B$237,0))</f>
        <v>37023200000</v>
      </c>
      <c r="G3417" s="3" t="str">
        <f t="shared" si="265"/>
        <v>山东二干|济青烟威光缆:淄博柳泉路-昌乐北局</v>
      </c>
      <c r="H3417" s="3">
        <f>INDEX(光放段!$B$4:$B$237,MATCH(纤芯!G3417,光放段!$C$4:$C$237,0))</f>
        <v>37023201000</v>
      </c>
      <c r="I3417" s="3" t="str">
        <f t="shared" si="266"/>
        <v>济青烟威光缆</v>
      </c>
      <c r="J3417" s="3" t="str">
        <f>INDEX(子缆名称!$B$4:$B$29,纤芯!M3417)</f>
        <v>A缆</v>
      </c>
      <c r="K3417" s="3">
        <v>6</v>
      </c>
      <c r="L3417" s="3">
        <f t="shared" si="267"/>
        <v>6</v>
      </c>
      <c r="M3417" s="3">
        <f t="shared" si="268"/>
        <v>1</v>
      </c>
      <c r="N3417" s="3" t="s">
        <v>64</v>
      </c>
      <c r="O3417" s="3">
        <f>COUNTIF([1]局站!$D$4:$D$172,"="&amp;N3417)</f>
        <v>1</v>
      </c>
      <c r="P3417" s="3">
        <v>0</v>
      </c>
      <c r="Q3417" s="3">
        <v>0</v>
      </c>
      <c r="R3417" s="3">
        <v>0</v>
      </c>
      <c r="S3417" s="3" t="s">
        <v>65</v>
      </c>
      <c r="T3417" s="3">
        <f>COUNTIF([1]局站!$D$4:$D$172,"="&amp;S3417)</f>
        <v>1</v>
      </c>
      <c r="U3417" s="3">
        <v>0</v>
      </c>
      <c r="V3417" s="3">
        <v>0</v>
      </c>
      <c r="W3417" s="3">
        <v>0</v>
      </c>
      <c r="X3417" s="3" t="s">
        <v>1214</v>
      </c>
      <c r="Y3417" s="3" t="s">
        <v>852</v>
      </c>
      <c r="Z3417" s="3" t="str">
        <f>INDEX(业务类型!$C$4:$C$8,MATCH(纤芯!Y3417,业务类型!$B$4:$B$8,0))</f>
        <v>TWO</v>
      </c>
      <c r="AA3417" s="3" t="s">
        <v>955</v>
      </c>
    </row>
    <row r="3418" spans="1:27" ht="16.5" x14ac:dyDescent="0.2">
      <c r="A3418" s="3">
        <v>3415</v>
      </c>
      <c r="B3418" s="3">
        <f t="shared" si="269"/>
        <v>37023201007</v>
      </c>
      <c r="C3418" s="3" t="s">
        <v>1166</v>
      </c>
      <c r="D3418" s="3" t="s">
        <v>223</v>
      </c>
      <c r="E3418" s="3" t="str">
        <f>INDEX(光放段!$G$4:$G$237,MATCH(纤芯!G3418,光放段!$C$4:$C$237,0))</f>
        <v>山东二干|济青烟威光缆:淄博柳泉路-潍坊四平路</v>
      </c>
      <c r="F3418" s="3">
        <f>INDEX(光放段!$I$4:$I$237,MATCH(纤芯!H3418,光放段!$B$4:$B$237,0))</f>
        <v>37023200000</v>
      </c>
      <c r="G3418" s="3" t="str">
        <f t="shared" si="265"/>
        <v>山东二干|济青烟威光缆:淄博柳泉路-昌乐北局</v>
      </c>
      <c r="H3418" s="3">
        <f>INDEX(光放段!$B$4:$B$237,MATCH(纤芯!G3418,光放段!$C$4:$C$237,0))</f>
        <v>37023201000</v>
      </c>
      <c r="I3418" s="3" t="str">
        <f t="shared" si="266"/>
        <v>济青烟威光缆</v>
      </c>
      <c r="J3418" s="3" t="str">
        <f>INDEX(子缆名称!$B$4:$B$29,纤芯!M3418)</f>
        <v>A缆</v>
      </c>
      <c r="K3418" s="3">
        <v>7</v>
      </c>
      <c r="L3418" s="3">
        <f t="shared" si="267"/>
        <v>7</v>
      </c>
      <c r="M3418" s="3">
        <f t="shared" si="268"/>
        <v>1</v>
      </c>
      <c r="N3418" s="3" t="s">
        <v>64</v>
      </c>
      <c r="O3418" s="3">
        <f>COUNTIF([1]局站!$D$4:$D$172,"="&amp;N3418)</f>
        <v>1</v>
      </c>
      <c r="P3418" s="3">
        <v>0</v>
      </c>
      <c r="Q3418" s="3">
        <v>0</v>
      </c>
      <c r="R3418" s="3">
        <v>0</v>
      </c>
      <c r="S3418" s="3" t="s">
        <v>65</v>
      </c>
      <c r="T3418" s="3">
        <f>COUNTIF([1]局站!$D$4:$D$172,"="&amp;S3418)</f>
        <v>1</v>
      </c>
      <c r="U3418" s="3">
        <v>0</v>
      </c>
      <c r="V3418" s="3">
        <v>0</v>
      </c>
      <c r="W3418" s="3">
        <v>0</v>
      </c>
      <c r="X3418" s="3" t="s">
        <v>1214</v>
      </c>
      <c r="Y3418" s="3" t="s">
        <v>850</v>
      </c>
      <c r="Z3418" s="3" t="str">
        <f>INDEX(业务类型!$C$4:$C$8,MATCH(纤芯!Y3418,业务类型!$B$4:$B$8,0))</f>
        <v>ONE</v>
      </c>
      <c r="AA3418" s="3" t="s">
        <v>989</v>
      </c>
    </row>
    <row r="3419" spans="1:27" ht="16.5" x14ac:dyDescent="0.2">
      <c r="A3419" s="3">
        <v>3416</v>
      </c>
      <c r="B3419" s="3">
        <f t="shared" si="269"/>
        <v>37023201008</v>
      </c>
      <c r="C3419" s="3" t="s">
        <v>1166</v>
      </c>
      <c r="D3419" s="3" t="s">
        <v>223</v>
      </c>
      <c r="E3419" s="3" t="str">
        <f>INDEX(光放段!$G$4:$G$237,MATCH(纤芯!G3419,光放段!$C$4:$C$237,0))</f>
        <v>山东二干|济青烟威光缆:淄博柳泉路-潍坊四平路</v>
      </c>
      <c r="F3419" s="3">
        <f>INDEX(光放段!$I$4:$I$237,MATCH(纤芯!H3419,光放段!$B$4:$B$237,0))</f>
        <v>37023200000</v>
      </c>
      <c r="G3419" s="3" t="str">
        <f t="shared" si="265"/>
        <v>山东二干|济青烟威光缆:淄博柳泉路-昌乐北局</v>
      </c>
      <c r="H3419" s="3">
        <f>INDEX(光放段!$B$4:$B$237,MATCH(纤芯!G3419,光放段!$C$4:$C$237,0))</f>
        <v>37023201000</v>
      </c>
      <c r="I3419" s="3" t="str">
        <f t="shared" si="266"/>
        <v>济青烟威光缆</v>
      </c>
      <c r="J3419" s="3" t="str">
        <f>INDEX(子缆名称!$B$4:$B$29,纤芯!M3419)</f>
        <v>A缆</v>
      </c>
      <c r="K3419" s="3">
        <v>8</v>
      </c>
      <c r="L3419" s="3">
        <f t="shared" si="267"/>
        <v>8</v>
      </c>
      <c r="M3419" s="3">
        <f t="shared" si="268"/>
        <v>1</v>
      </c>
      <c r="N3419" s="3" t="s">
        <v>64</v>
      </c>
      <c r="O3419" s="3">
        <f>COUNTIF([1]局站!$D$4:$D$172,"="&amp;N3419)</f>
        <v>1</v>
      </c>
      <c r="P3419" s="3">
        <v>0</v>
      </c>
      <c r="Q3419" s="3">
        <v>0</v>
      </c>
      <c r="R3419" s="3">
        <v>0</v>
      </c>
      <c r="S3419" s="3" t="s">
        <v>65</v>
      </c>
      <c r="T3419" s="3">
        <f>COUNTIF([1]局站!$D$4:$D$172,"="&amp;S3419)</f>
        <v>1</v>
      </c>
      <c r="U3419" s="3">
        <v>0</v>
      </c>
      <c r="V3419" s="3">
        <v>0</v>
      </c>
      <c r="W3419" s="3">
        <v>0</v>
      </c>
      <c r="X3419" s="3" t="s">
        <v>1214</v>
      </c>
      <c r="Y3419" s="3" t="s">
        <v>850</v>
      </c>
      <c r="Z3419" s="3" t="str">
        <f>INDEX(业务类型!$C$4:$C$8,MATCH(纤芯!Y3419,业务类型!$B$4:$B$8,0))</f>
        <v>ONE</v>
      </c>
      <c r="AA3419" s="3" t="s">
        <v>989</v>
      </c>
    </row>
    <row r="3420" spans="1:27" ht="16.5" x14ac:dyDescent="0.2">
      <c r="A3420" s="3">
        <v>3417</v>
      </c>
      <c r="B3420" s="3">
        <f t="shared" si="269"/>
        <v>37023201009</v>
      </c>
      <c r="C3420" s="3" t="s">
        <v>1166</v>
      </c>
      <c r="D3420" s="3" t="s">
        <v>223</v>
      </c>
      <c r="E3420" s="3" t="str">
        <f>INDEX(光放段!$G$4:$G$237,MATCH(纤芯!G3420,光放段!$C$4:$C$237,0))</f>
        <v>山东二干|济青烟威光缆:淄博柳泉路-潍坊四平路</v>
      </c>
      <c r="F3420" s="3">
        <f>INDEX(光放段!$I$4:$I$237,MATCH(纤芯!H3420,光放段!$B$4:$B$237,0))</f>
        <v>37023200000</v>
      </c>
      <c r="G3420" s="3" t="str">
        <f t="shared" si="265"/>
        <v>山东二干|济青烟威光缆:淄博柳泉路-昌乐北局</v>
      </c>
      <c r="H3420" s="3">
        <f>INDEX(光放段!$B$4:$B$237,MATCH(纤芯!G3420,光放段!$C$4:$C$237,0))</f>
        <v>37023201000</v>
      </c>
      <c r="I3420" s="3" t="str">
        <f t="shared" si="266"/>
        <v>济青烟威光缆</v>
      </c>
      <c r="J3420" s="3" t="str">
        <f>INDEX(子缆名称!$B$4:$B$29,纤芯!M3420)</f>
        <v>A缆</v>
      </c>
      <c r="K3420" s="3">
        <v>9</v>
      </c>
      <c r="L3420" s="3">
        <f t="shared" si="267"/>
        <v>9</v>
      </c>
      <c r="M3420" s="3">
        <f t="shared" si="268"/>
        <v>1</v>
      </c>
      <c r="N3420" s="3" t="s">
        <v>64</v>
      </c>
      <c r="O3420" s="3">
        <f>COUNTIF([1]局站!$D$4:$D$172,"="&amp;N3420)</f>
        <v>1</v>
      </c>
      <c r="P3420" s="3">
        <v>0</v>
      </c>
      <c r="Q3420" s="3">
        <v>0</v>
      </c>
      <c r="R3420" s="3">
        <v>0</v>
      </c>
      <c r="S3420" s="3" t="s">
        <v>65</v>
      </c>
      <c r="T3420" s="3">
        <f>COUNTIF([1]局站!$D$4:$D$172,"="&amp;S3420)</f>
        <v>1</v>
      </c>
      <c r="U3420" s="3">
        <v>0</v>
      </c>
      <c r="V3420" s="3">
        <v>0</v>
      </c>
      <c r="W3420" s="3">
        <v>0</v>
      </c>
      <c r="X3420" s="3" t="s">
        <v>1214</v>
      </c>
      <c r="Y3420" s="3" t="s">
        <v>850</v>
      </c>
      <c r="Z3420" s="3" t="str">
        <f>INDEX(业务类型!$C$4:$C$8,MATCH(纤芯!Y3420,业务类型!$B$4:$B$8,0))</f>
        <v>ONE</v>
      </c>
      <c r="AA3420" s="3" t="s">
        <v>1021</v>
      </c>
    </row>
    <row r="3421" spans="1:27" ht="16.5" x14ac:dyDescent="0.2">
      <c r="A3421" s="3">
        <v>3418</v>
      </c>
      <c r="B3421" s="3">
        <f t="shared" si="269"/>
        <v>37023201010</v>
      </c>
      <c r="C3421" s="3" t="s">
        <v>1166</v>
      </c>
      <c r="D3421" s="3" t="s">
        <v>223</v>
      </c>
      <c r="E3421" s="3" t="str">
        <f>INDEX(光放段!$G$4:$G$237,MATCH(纤芯!G3421,光放段!$C$4:$C$237,0))</f>
        <v>山东二干|济青烟威光缆:淄博柳泉路-潍坊四平路</v>
      </c>
      <c r="F3421" s="3">
        <f>INDEX(光放段!$I$4:$I$237,MATCH(纤芯!H3421,光放段!$B$4:$B$237,0))</f>
        <v>37023200000</v>
      </c>
      <c r="G3421" s="3" t="str">
        <f t="shared" si="265"/>
        <v>山东二干|济青烟威光缆:淄博柳泉路-昌乐北局</v>
      </c>
      <c r="H3421" s="3">
        <f>INDEX(光放段!$B$4:$B$237,MATCH(纤芯!G3421,光放段!$C$4:$C$237,0))</f>
        <v>37023201000</v>
      </c>
      <c r="I3421" s="3" t="str">
        <f t="shared" si="266"/>
        <v>济青烟威光缆</v>
      </c>
      <c r="J3421" s="3" t="str">
        <f>INDEX(子缆名称!$B$4:$B$29,纤芯!M3421)</f>
        <v>A缆</v>
      </c>
      <c r="K3421" s="3">
        <v>10</v>
      </c>
      <c r="L3421" s="3">
        <f t="shared" si="267"/>
        <v>10</v>
      </c>
      <c r="M3421" s="3">
        <f t="shared" si="268"/>
        <v>1</v>
      </c>
      <c r="N3421" s="3" t="s">
        <v>64</v>
      </c>
      <c r="O3421" s="3">
        <f>COUNTIF([1]局站!$D$4:$D$172,"="&amp;N3421)</f>
        <v>1</v>
      </c>
      <c r="P3421" s="3">
        <v>0</v>
      </c>
      <c r="Q3421" s="3">
        <v>0</v>
      </c>
      <c r="R3421" s="3">
        <v>0</v>
      </c>
      <c r="S3421" s="3" t="s">
        <v>65</v>
      </c>
      <c r="T3421" s="3">
        <f>COUNTIF([1]局站!$D$4:$D$172,"="&amp;S3421)</f>
        <v>1</v>
      </c>
      <c r="U3421" s="3">
        <v>0</v>
      </c>
      <c r="V3421" s="3">
        <v>0</v>
      </c>
      <c r="W3421" s="3">
        <v>0</v>
      </c>
      <c r="X3421" s="3" t="s">
        <v>1214</v>
      </c>
      <c r="Y3421" s="3" t="s">
        <v>850</v>
      </c>
      <c r="Z3421" s="3" t="str">
        <f>INDEX(业务类型!$C$4:$C$8,MATCH(纤芯!Y3421,业务类型!$B$4:$B$8,0))</f>
        <v>ONE</v>
      </c>
      <c r="AA3421" s="3" t="s">
        <v>1021</v>
      </c>
    </row>
    <row r="3422" spans="1:27" ht="16.5" x14ac:dyDescent="0.2">
      <c r="A3422" s="3">
        <v>3419</v>
      </c>
      <c r="B3422" s="3">
        <f t="shared" si="269"/>
        <v>37023201011</v>
      </c>
      <c r="C3422" s="3" t="s">
        <v>1166</v>
      </c>
      <c r="D3422" s="3" t="s">
        <v>223</v>
      </c>
      <c r="E3422" s="3" t="str">
        <f>INDEX(光放段!$G$4:$G$237,MATCH(纤芯!G3422,光放段!$C$4:$C$237,0))</f>
        <v>山东二干|济青烟威光缆:淄博柳泉路-潍坊四平路</v>
      </c>
      <c r="F3422" s="3">
        <f>INDEX(光放段!$I$4:$I$237,MATCH(纤芯!H3422,光放段!$B$4:$B$237,0))</f>
        <v>37023200000</v>
      </c>
      <c r="G3422" s="3" t="str">
        <f t="shared" si="265"/>
        <v>山东二干|济青烟威光缆:淄博柳泉路-昌乐北局</v>
      </c>
      <c r="H3422" s="3">
        <f>INDEX(光放段!$B$4:$B$237,MATCH(纤芯!G3422,光放段!$C$4:$C$237,0))</f>
        <v>37023201000</v>
      </c>
      <c r="I3422" s="3" t="str">
        <f t="shared" si="266"/>
        <v>济青烟威光缆</v>
      </c>
      <c r="J3422" s="3" t="str">
        <f>INDEX(子缆名称!$B$4:$B$29,纤芯!M3422)</f>
        <v>A缆</v>
      </c>
      <c r="K3422" s="3">
        <v>11</v>
      </c>
      <c r="L3422" s="3">
        <f t="shared" si="267"/>
        <v>11</v>
      </c>
      <c r="M3422" s="3">
        <f t="shared" si="268"/>
        <v>1</v>
      </c>
      <c r="N3422" s="3" t="s">
        <v>64</v>
      </c>
      <c r="O3422" s="3">
        <f>COUNTIF([1]局站!$D$4:$D$172,"="&amp;N3422)</f>
        <v>1</v>
      </c>
      <c r="P3422" s="3">
        <v>0</v>
      </c>
      <c r="Q3422" s="3">
        <v>0</v>
      </c>
      <c r="R3422" s="3">
        <v>0</v>
      </c>
      <c r="S3422" s="3" t="s">
        <v>65</v>
      </c>
      <c r="T3422" s="3">
        <f>COUNTIF([1]局站!$D$4:$D$172,"="&amp;S3422)</f>
        <v>1</v>
      </c>
      <c r="U3422" s="3">
        <v>0</v>
      </c>
      <c r="V3422" s="3">
        <v>0</v>
      </c>
      <c r="W3422" s="3">
        <v>0</v>
      </c>
      <c r="X3422" s="3" t="s">
        <v>1214</v>
      </c>
      <c r="Y3422" s="3" t="s">
        <v>852</v>
      </c>
      <c r="Z3422" s="3" t="str">
        <f>INDEX(业务类型!$C$4:$C$8,MATCH(纤芯!Y3422,业务类型!$B$4:$B$8,0))</f>
        <v>TWO</v>
      </c>
      <c r="AA3422" s="3" t="s">
        <v>954</v>
      </c>
    </row>
    <row r="3423" spans="1:27" ht="16.5" x14ac:dyDescent="0.2">
      <c r="A3423" s="3">
        <v>3420</v>
      </c>
      <c r="B3423" s="3">
        <f t="shared" si="269"/>
        <v>37023201012</v>
      </c>
      <c r="C3423" s="3" t="s">
        <v>1166</v>
      </c>
      <c r="D3423" s="3" t="s">
        <v>223</v>
      </c>
      <c r="E3423" s="3" t="str">
        <f>INDEX(光放段!$G$4:$G$237,MATCH(纤芯!G3423,光放段!$C$4:$C$237,0))</f>
        <v>山东二干|济青烟威光缆:淄博柳泉路-潍坊四平路</v>
      </c>
      <c r="F3423" s="3">
        <f>INDEX(光放段!$I$4:$I$237,MATCH(纤芯!H3423,光放段!$B$4:$B$237,0))</f>
        <v>37023200000</v>
      </c>
      <c r="G3423" s="3" t="str">
        <f t="shared" si="265"/>
        <v>山东二干|济青烟威光缆:淄博柳泉路-昌乐北局</v>
      </c>
      <c r="H3423" s="3">
        <f>INDEX(光放段!$B$4:$B$237,MATCH(纤芯!G3423,光放段!$C$4:$C$237,0))</f>
        <v>37023201000</v>
      </c>
      <c r="I3423" s="3" t="str">
        <f t="shared" si="266"/>
        <v>济青烟威光缆</v>
      </c>
      <c r="J3423" s="3" t="str">
        <f>INDEX(子缆名称!$B$4:$B$29,纤芯!M3423)</f>
        <v>A缆</v>
      </c>
      <c r="K3423" s="3">
        <v>12</v>
      </c>
      <c r="L3423" s="3">
        <f t="shared" si="267"/>
        <v>12</v>
      </c>
      <c r="M3423" s="3">
        <f t="shared" si="268"/>
        <v>1</v>
      </c>
      <c r="N3423" s="3" t="s">
        <v>64</v>
      </c>
      <c r="O3423" s="3">
        <f>COUNTIF([1]局站!$D$4:$D$172,"="&amp;N3423)</f>
        <v>1</v>
      </c>
      <c r="P3423" s="3">
        <v>0</v>
      </c>
      <c r="Q3423" s="3">
        <v>0</v>
      </c>
      <c r="R3423" s="3">
        <v>0</v>
      </c>
      <c r="S3423" s="3" t="s">
        <v>65</v>
      </c>
      <c r="T3423" s="3">
        <f>COUNTIF([1]局站!$D$4:$D$172,"="&amp;S3423)</f>
        <v>1</v>
      </c>
      <c r="U3423" s="3">
        <v>0</v>
      </c>
      <c r="V3423" s="3">
        <v>0</v>
      </c>
      <c r="W3423" s="3">
        <v>0</v>
      </c>
      <c r="X3423" s="3" t="s">
        <v>1214</v>
      </c>
      <c r="Y3423" s="3" t="s">
        <v>852</v>
      </c>
      <c r="Z3423" s="3" t="str">
        <f>INDEX(业务类型!$C$4:$C$8,MATCH(纤芯!Y3423,业务类型!$B$4:$B$8,0))</f>
        <v>TWO</v>
      </c>
      <c r="AA3423" s="3" t="s">
        <v>954</v>
      </c>
    </row>
    <row r="3424" spans="1:27" ht="16.5" x14ac:dyDescent="0.2">
      <c r="A3424" s="3">
        <v>3421</v>
      </c>
      <c r="B3424" s="3">
        <f t="shared" si="269"/>
        <v>37023201013</v>
      </c>
      <c r="C3424" s="3" t="s">
        <v>1166</v>
      </c>
      <c r="D3424" s="3" t="s">
        <v>223</v>
      </c>
      <c r="E3424" s="3" t="str">
        <f>INDEX(光放段!$G$4:$G$237,MATCH(纤芯!G3424,光放段!$C$4:$C$237,0))</f>
        <v>山东二干|济青烟威光缆:淄博柳泉路-潍坊四平路</v>
      </c>
      <c r="F3424" s="3">
        <f>INDEX(光放段!$I$4:$I$237,MATCH(纤芯!H3424,光放段!$B$4:$B$237,0))</f>
        <v>37023200000</v>
      </c>
      <c r="G3424" s="3" t="str">
        <f t="shared" si="265"/>
        <v>山东二干|济青烟威光缆:淄博柳泉路-昌乐北局</v>
      </c>
      <c r="H3424" s="3">
        <f>INDEX(光放段!$B$4:$B$237,MATCH(纤芯!G3424,光放段!$C$4:$C$237,0))</f>
        <v>37023201000</v>
      </c>
      <c r="I3424" s="3" t="str">
        <f t="shared" si="266"/>
        <v>济青烟威光缆</v>
      </c>
      <c r="J3424" s="3" t="str">
        <f>INDEX(子缆名称!$B$4:$B$29,纤芯!M3424)</f>
        <v>B缆</v>
      </c>
      <c r="K3424" s="3">
        <v>13</v>
      </c>
      <c r="L3424" s="3">
        <f t="shared" si="267"/>
        <v>1</v>
      </c>
      <c r="M3424" s="3">
        <f t="shared" si="268"/>
        <v>2</v>
      </c>
      <c r="N3424" s="3" t="s">
        <v>64</v>
      </c>
      <c r="O3424" s="3">
        <f>COUNTIF([1]局站!$D$4:$D$172,"="&amp;N3424)</f>
        <v>1</v>
      </c>
      <c r="P3424" s="3">
        <v>0</v>
      </c>
      <c r="Q3424" s="3">
        <v>0</v>
      </c>
      <c r="R3424" s="3">
        <v>0</v>
      </c>
      <c r="S3424" s="3" t="s">
        <v>65</v>
      </c>
      <c r="T3424" s="3">
        <f>COUNTIF([1]局站!$D$4:$D$172,"="&amp;S3424)</f>
        <v>1</v>
      </c>
      <c r="U3424" s="3">
        <v>0</v>
      </c>
      <c r="V3424" s="3">
        <v>0</v>
      </c>
      <c r="W3424" s="3">
        <v>0</v>
      </c>
      <c r="X3424" s="3" t="s">
        <v>1214</v>
      </c>
      <c r="Y3424" s="3" t="s">
        <v>852</v>
      </c>
      <c r="Z3424" s="3" t="str">
        <f>INDEX(业务类型!$C$4:$C$8,MATCH(纤芯!Y3424,业务类型!$B$4:$B$8,0))</f>
        <v>TWO</v>
      </c>
      <c r="AA3424" s="3" t="s">
        <v>885</v>
      </c>
    </row>
    <row r="3425" spans="1:27" ht="16.5" x14ac:dyDescent="0.2">
      <c r="A3425" s="3">
        <v>3422</v>
      </c>
      <c r="B3425" s="3">
        <f t="shared" si="269"/>
        <v>37023201014</v>
      </c>
      <c r="C3425" s="3" t="s">
        <v>1166</v>
      </c>
      <c r="D3425" s="3" t="s">
        <v>223</v>
      </c>
      <c r="E3425" s="3" t="str">
        <f>INDEX(光放段!$G$4:$G$237,MATCH(纤芯!G3425,光放段!$C$4:$C$237,0))</f>
        <v>山东二干|济青烟威光缆:淄博柳泉路-潍坊四平路</v>
      </c>
      <c r="F3425" s="3">
        <f>INDEX(光放段!$I$4:$I$237,MATCH(纤芯!H3425,光放段!$B$4:$B$237,0))</f>
        <v>37023200000</v>
      </c>
      <c r="G3425" s="3" t="str">
        <f t="shared" si="265"/>
        <v>山东二干|济青烟威光缆:淄博柳泉路-昌乐北局</v>
      </c>
      <c r="H3425" s="3">
        <f>INDEX(光放段!$B$4:$B$237,MATCH(纤芯!G3425,光放段!$C$4:$C$237,0))</f>
        <v>37023201000</v>
      </c>
      <c r="I3425" s="3" t="str">
        <f t="shared" si="266"/>
        <v>济青烟威光缆</v>
      </c>
      <c r="J3425" s="3" t="str">
        <f>INDEX(子缆名称!$B$4:$B$29,纤芯!M3425)</f>
        <v>B缆</v>
      </c>
      <c r="K3425" s="3">
        <v>14</v>
      </c>
      <c r="L3425" s="3">
        <f t="shared" si="267"/>
        <v>2</v>
      </c>
      <c r="M3425" s="3">
        <f t="shared" si="268"/>
        <v>2</v>
      </c>
      <c r="N3425" s="3" t="s">
        <v>64</v>
      </c>
      <c r="O3425" s="3">
        <f>COUNTIF([1]局站!$D$4:$D$172,"="&amp;N3425)</f>
        <v>1</v>
      </c>
      <c r="P3425" s="3">
        <v>0</v>
      </c>
      <c r="Q3425" s="3">
        <v>0</v>
      </c>
      <c r="R3425" s="3">
        <v>0</v>
      </c>
      <c r="S3425" s="3" t="s">
        <v>65</v>
      </c>
      <c r="T3425" s="3">
        <f>COUNTIF([1]局站!$D$4:$D$172,"="&amp;S3425)</f>
        <v>1</v>
      </c>
      <c r="U3425" s="3">
        <v>0</v>
      </c>
      <c r="V3425" s="3">
        <v>0</v>
      </c>
      <c r="W3425" s="3">
        <v>0</v>
      </c>
      <c r="X3425" s="3" t="s">
        <v>1214</v>
      </c>
      <c r="Y3425" s="3" t="s">
        <v>852</v>
      </c>
      <c r="Z3425" s="3" t="str">
        <f>INDEX(业务类型!$C$4:$C$8,MATCH(纤芯!Y3425,业务类型!$B$4:$B$8,0))</f>
        <v>TWO</v>
      </c>
      <c r="AA3425" s="3" t="s">
        <v>885</v>
      </c>
    </row>
    <row r="3426" spans="1:27" ht="16.5" x14ac:dyDescent="0.2">
      <c r="A3426" s="3">
        <v>3423</v>
      </c>
      <c r="B3426" s="3">
        <f t="shared" si="269"/>
        <v>37023201015</v>
      </c>
      <c r="C3426" s="3" t="s">
        <v>1166</v>
      </c>
      <c r="D3426" s="3" t="s">
        <v>223</v>
      </c>
      <c r="E3426" s="3" t="str">
        <f>INDEX(光放段!$G$4:$G$237,MATCH(纤芯!G3426,光放段!$C$4:$C$237,0))</f>
        <v>山东二干|济青烟威光缆:淄博柳泉路-潍坊四平路</v>
      </c>
      <c r="F3426" s="3">
        <f>INDEX(光放段!$I$4:$I$237,MATCH(纤芯!H3426,光放段!$B$4:$B$237,0))</f>
        <v>37023200000</v>
      </c>
      <c r="G3426" s="3" t="str">
        <f t="shared" si="265"/>
        <v>山东二干|济青烟威光缆:淄博柳泉路-昌乐北局</v>
      </c>
      <c r="H3426" s="3">
        <f>INDEX(光放段!$B$4:$B$237,MATCH(纤芯!G3426,光放段!$C$4:$C$237,0))</f>
        <v>37023201000</v>
      </c>
      <c r="I3426" s="3" t="str">
        <f t="shared" si="266"/>
        <v>济青烟威光缆</v>
      </c>
      <c r="J3426" s="3" t="str">
        <f>INDEX(子缆名称!$B$4:$B$29,纤芯!M3426)</f>
        <v>B缆</v>
      </c>
      <c r="K3426" s="3">
        <v>15</v>
      </c>
      <c r="L3426" s="3">
        <f t="shared" si="267"/>
        <v>3</v>
      </c>
      <c r="M3426" s="3">
        <f t="shared" si="268"/>
        <v>2</v>
      </c>
      <c r="N3426" s="3" t="s">
        <v>64</v>
      </c>
      <c r="O3426" s="3">
        <f>COUNTIF([1]局站!$D$4:$D$172,"="&amp;N3426)</f>
        <v>1</v>
      </c>
      <c r="P3426" s="3">
        <v>0</v>
      </c>
      <c r="Q3426" s="3">
        <v>0</v>
      </c>
      <c r="R3426" s="3">
        <v>0</v>
      </c>
      <c r="S3426" s="3" t="s">
        <v>65</v>
      </c>
      <c r="T3426" s="3">
        <f>COUNTIF([1]局站!$D$4:$D$172,"="&amp;S3426)</f>
        <v>1</v>
      </c>
      <c r="U3426" s="3">
        <v>0</v>
      </c>
      <c r="V3426" s="3">
        <v>0</v>
      </c>
      <c r="W3426" s="3">
        <v>0</v>
      </c>
      <c r="X3426" s="3" t="s">
        <v>1214</v>
      </c>
      <c r="Y3426" s="3" t="s">
        <v>850</v>
      </c>
      <c r="Z3426" s="3" t="str">
        <f>INDEX(业务类型!$C$4:$C$8,MATCH(纤芯!Y3426,业务类型!$B$4:$B$8,0))</f>
        <v>ONE</v>
      </c>
      <c r="AA3426" s="3" t="s">
        <v>1023</v>
      </c>
    </row>
    <row r="3427" spans="1:27" ht="16.5" x14ac:dyDescent="0.2">
      <c r="A3427" s="3">
        <v>3424</v>
      </c>
      <c r="B3427" s="3">
        <f t="shared" si="269"/>
        <v>37023201016</v>
      </c>
      <c r="C3427" s="3" t="s">
        <v>1166</v>
      </c>
      <c r="D3427" s="3" t="s">
        <v>223</v>
      </c>
      <c r="E3427" s="3" t="str">
        <f>INDEX(光放段!$G$4:$G$237,MATCH(纤芯!G3427,光放段!$C$4:$C$237,0))</f>
        <v>山东二干|济青烟威光缆:淄博柳泉路-潍坊四平路</v>
      </c>
      <c r="F3427" s="3">
        <f>INDEX(光放段!$I$4:$I$237,MATCH(纤芯!H3427,光放段!$B$4:$B$237,0))</f>
        <v>37023200000</v>
      </c>
      <c r="G3427" s="3" t="str">
        <f t="shared" si="265"/>
        <v>山东二干|济青烟威光缆:淄博柳泉路-昌乐北局</v>
      </c>
      <c r="H3427" s="3">
        <f>INDEX(光放段!$B$4:$B$237,MATCH(纤芯!G3427,光放段!$C$4:$C$237,0))</f>
        <v>37023201000</v>
      </c>
      <c r="I3427" s="3" t="str">
        <f t="shared" si="266"/>
        <v>济青烟威光缆</v>
      </c>
      <c r="J3427" s="3" t="str">
        <f>INDEX(子缆名称!$B$4:$B$29,纤芯!M3427)</f>
        <v>B缆</v>
      </c>
      <c r="K3427" s="3">
        <v>16</v>
      </c>
      <c r="L3427" s="3">
        <f t="shared" si="267"/>
        <v>4</v>
      </c>
      <c r="M3427" s="3">
        <f t="shared" si="268"/>
        <v>2</v>
      </c>
      <c r="N3427" s="3" t="s">
        <v>64</v>
      </c>
      <c r="O3427" s="3">
        <f>COUNTIF([1]局站!$D$4:$D$172,"="&amp;N3427)</f>
        <v>1</v>
      </c>
      <c r="P3427" s="3">
        <v>0</v>
      </c>
      <c r="Q3427" s="3">
        <v>0</v>
      </c>
      <c r="R3427" s="3">
        <v>0</v>
      </c>
      <c r="S3427" s="3" t="s">
        <v>65</v>
      </c>
      <c r="T3427" s="3">
        <f>COUNTIF([1]局站!$D$4:$D$172,"="&amp;S3427)</f>
        <v>1</v>
      </c>
      <c r="U3427" s="3">
        <v>0</v>
      </c>
      <c r="V3427" s="3">
        <v>0</v>
      </c>
      <c r="W3427" s="3">
        <v>0</v>
      </c>
      <c r="X3427" s="3" t="s">
        <v>1214</v>
      </c>
      <c r="Y3427" s="3" t="s">
        <v>850</v>
      </c>
      <c r="Z3427" s="3" t="str">
        <f>INDEX(业务类型!$C$4:$C$8,MATCH(纤芯!Y3427,业务类型!$B$4:$B$8,0))</f>
        <v>ONE</v>
      </c>
      <c r="AA3427" s="3" t="s">
        <v>1023</v>
      </c>
    </row>
    <row r="3428" spans="1:27" ht="16.5" x14ac:dyDescent="0.2">
      <c r="A3428" s="3">
        <v>3425</v>
      </c>
      <c r="B3428" s="3">
        <f t="shared" si="269"/>
        <v>37023201017</v>
      </c>
      <c r="C3428" s="3" t="s">
        <v>1166</v>
      </c>
      <c r="D3428" s="3" t="s">
        <v>223</v>
      </c>
      <c r="E3428" s="3" t="str">
        <f>INDEX(光放段!$G$4:$G$237,MATCH(纤芯!G3428,光放段!$C$4:$C$237,0))</f>
        <v>山东二干|济青烟威光缆:淄博柳泉路-潍坊四平路</v>
      </c>
      <c r="F3428" s="3">
        <f>INDEX(光放段!$I$4:$I$237,MATCH(纤芯!H3428,光放段!$B$4:$B$237,0))</f>
        <v>37023200000</v>
      </c>
      <c r="G3428" s="3" t="str">
        <f t="shared" si="265"/>
        <v>山东二干|济青烟威光缆:淄博柳泉路-昌乐北局</v>
      </c>
      <c r="H3428" s="3">
        <f>INDEX(光放段!$B$4:$B$237,MATCH(纤芯!G3428,光放段!$C$4:$C$237,0))</f>
        <v>37023201000</v>
      </c>
      <c r="I3428" s="3" t="str">
        <f t="shared" si="266"/>
        <v>济青烟威光缆</v>
      </c>
      <c r="J3428" s="3" t="str">
        <f>INDEX(子缆名称!$B$4:$B$29,纤芯!M3428)</f>
        <v>B缆</v>
      </c>
      <c r="K3428" s="3">
        <v>17</v>
      </c>
      <c r="L3428" s="3">
        <f t="shared" si="267"/>
        <v>5</v>
      </c>
      <c r="M3428" s="3">
        <f t="shared" si="268"/>
        <v>2</v>
      </c>
      <c r="N3428" s="3" t="s">
        <v>64</v>
      </c>
      <c r="O3428" s="3">
        <f>COUNTIF([1]局站!$D$4:$D$172,"="&amp;N3428)</f>
        <v>1</v>
      </c>
      <c r="P3428" s="3">
        <v>0</v>
      </c>
      <c r="Q3428" s="3">
        <v>0</v>
      </c>
      <c r="R3428" s="3">
        <v>0</v>
      </c>
      <c r="S3428" s="3" t="s">
        <v>65</v>
      </c>
      <c r="T3428" s="3">
        <f>COUNTIF([1]局站!$D$4:$D$172,"="&amp;S3428)</f>
        <v>1</v>
      </c>
      <c r="U3428" s="3">
        <v>0</v>
      </c>
      <c r="V3428" s="3">
        <v>0</v>
      </c>
      <c r="W3428" s="3">
        <v>0</v>
      </c>
      <c r="X3428" s="3" t="s">
        <v>1214</v>
      </c>
      <c r="Y3428" s="3" t="s">
        <v>852</v>
      </c>
      <c r="Z3428" s="3" t="str">
        <f>INDEX(业务类型!$C$4:$C$8,MATCH(纤芯!Y3428,业务类型!$B$4:$B$8,0))</f>
        <v>TWO</v>
      </c>
      <c r="AA3428" s="3" t="s">
        <v>891</v>
      </c>
    </row>
    <row r="3429" spans="1:27" ht="16.5" x14ac:dyDescent="0.2">
      <c r="A3429" s="3">
        <v>3426</v>
      </c>
      <c r="B3429" s="3">
        <f t="shared" si="269"/>
        <v>37023201018</v>
      </c>
      <c r="C3429" s="3" t="s">
        <v>1166</v>
      </c>
      <c r="D3429" s="3" t="s">
        <v>223</v>
      </c>
      <c r="E3429" s="3" t="str">
        <f>INDEX(光放段!$G$4:$G$237,MATCH(纤芯!G3429,光放段!$C$4:$C$237,0))</f>
        <v>山东二干|济青烟威光缆:淄博柳泉路-潍坊四平路</v>
      </c>
      <c r="F3429" s="3">
        <f>INDEX(光放段!$I$4:$I$237,MATCH(纤芯!H3429,光放段!$B$4:$B$237,0))</f>
        <v>37023200000</v>
      </c>
      <c r="G3429" s="3" t="str">
        <f t="shared" si="265"/>
        <v>山东二干|济青烟威光缆:淄博柳泉路-昌乐北局</v>
      </c>
      <c r="H3429" s="3">
        <f>INDEX(光放段!$B$4:$B$237,MATCH(纤芯!G3429,光放段!$C$4:$C$237,0))</f>
        <v>37023201000</v>
      </c>
      <c r="I3429" s="3" t="str">
        <f t="shared" si="266"/>
        <v>济青烟威光缆</v>
      </c>
      <c r="J3429" s="3" t="str">
        <f>INDEX(子缆名称!$B$4:$B$29,纤芯!M3429)</f>
        <v>B缆</v>
      </c>
      <c r="K3429" s="3">
        <v>18</v>
      </c>
      <c r="L3429" s="3">
        <f t="shared" si="267"/>
        <v>6</v>
      </c>
      <c r="M3429" s="3">
        <f t="shared" si="268"/>
        <v>2</v>
      </c>
      <c r="N3429" s="3" t="s">
        <v>64</v>
      </c>
      <c r="O3429" s="3">
        <f>COUNTIF([1]局站!$D$4:$D$172,"="&amp;N3429)</f>
        <v>1</v>
      </c>
      <c r="P3429" s="3">
        <v>0</v>
      </c>
      <c r="Q3429" s="3">
        <v>0</v>
      </c>
      <c r="R3429" s="3">
        <v>0</v>
      </c>
      <c r="S3429" s="3" t="s">
        <v>65</v>
      </c>
      <c r="T3429" s="3">
        <f>COUNTIF([1]局站!$D$4:$D$172,"="&amp;S3429)</f>
        <v>1</v>
      </c>
      <c r="U3429" s="3">
        <v>0</v>
      </c>
      <c r="V3429" s="3">
        <v>0</v>
      </c>
      <c r="W3429" s="3">
        <v>0</v>
      </c>
      <c r="X3429" s="3" t="s">
        <v>1214</v>
      </c>
      <c r="Y3429" s="3" t="s">
        <v>881</v>
      </c>
      <c r="Z3429" s="3" t="str">
        <f>INDEX(业务类型!$C$4:$C$8,MATCH(纤芯!Y3429,业务类型!$B$4:$B$8,0))</f>
        <v>OTHER</v>
      </c>
      <c r="AA3429" s="3" t="s">
        <v>1025</v>
      </c>
    </row>
    <row r="3430" spans="1:27" ht="16.5" x14ac:dyDescent="0.2">
      <c r="A3430" s="3">
        <v>3427</v>
      </c>
      <c r="B3430" s="3">
        <f t="shared" si="269"/>
        <v>37023201019</v>
      </c>
      <c r="C3430" s="3" t="s">
        <v>1166</v>
      </c>
      <c r="D3430" s="3" t="s">
        <v>223</v>
      </c>
      <c r="E3430" s="3" t="str">
        <f>INDEX(光放段!$G$4:$G$237,MATCH(纤芯!G3430,光放段!$C$4:$C$237,0))</f>
        <v>山东二干|济青烟威光缆:淄博柳泉路-潍坊四平路</v>
      </c>
      <c r="F3430" s="3">
        <f>INDEX(光放段!$I$4:$I$237,MATCH(纤芯!H3430,光放段!$B$4:$B$237,0))</f>
        <v>37023200000</v>
      </c>
      <c r="G3430" s="3" t="str">
        <f t="shared" si="265"/>
        <v>山东二干|济青烟威光缆:淄博柳泉路-昌乐北局</v>
      </c>
      <c r="H3430" s="3">
        <f>INDEX(光放段!$B$4:$B$237,MATCH(纤芯!G3430,光放段!$C$4:$C$237,0))</f>
        <v>37023201000</v>
      </c>
      <c r="I3430" s="3" t="str">
        <f t="shared" si="266"/>
        <v>济青烟威光缆</v>
      </c>
      <c r="J3430" s="3" t="str">
        <f>INDEX(子缆名称!$B$4:$B$29,纤芯!M3430)</f>
        <v>B缆</v>
      </c>
      <c r="K3430" s="3">
        <v>19</v>
      </c>
      <c r="L3430" s="3">
        <f t="shared" si="267"/>
        <v>7</v>
      </c>
      <c r="M3430" s="3">
        <f t="shared" si="268"/>
        <v>2</v>
      </c>
      <c r="N3430" s="3" t="s">
        <v>64</v>
      </c>
      <c r="O3430" s="3">
        <f>COUNTIF([1]局站!$D$4:$D$172,"="&amp;N3430)</f>
        <v>1</v>
      </c>
      <c r="P3430" s="3">
        <v>0</v>
      </c>
      <c r="Q3430" s="3">
        <v>0</v>
      </c>
      <c r="R3430" s="3">
        <v>0</v>
      </c>
      <c r="S3430" s="3" t="s">
        <v>65</v>
      </c>
      <c r="T3430" s="3">
        <f>COUNTIF([1]局站!$D$4:$D$172,"="&amp;S3430)</f>
        <v>1</v>
      </c>
      <c r="U3430" s="3">
        <v>0</v>
      </c>
      <c r="V3430" s="3">
        <v>0</v>
      </c>
      <c r="W3430" s="3">
        <v>0</v>
      </c>
      <c r="X3430" s="3" t="s">
        <v>1214</v>
      </c>
      <c r="Y3430" s="3" t="s">
        <v>852</v>
      </c>
      <c r="Z3430" s="3" t="str">
        <f>INDEX(业务类型!$C$4:$C$8,MATCH(纤芯!Y3430,业务类型!$B$4:$B$8,0))</f>
        <v>TWO</v>
      </c>
      <c r="AA3430" s="3" t="s">
        <v>1007</v>
      </c>
    </row>
    <row r="3431" spans="1:27" ht="16.5" x14ac:dyDescent="0.2">
      <c r="A3431" s="3">
        <v>3428</v>
      </c>
      <c r="B3431" s="3">
        <f t="shared" si="269"/>
        <v>37023201020</v>
      </c>
      <c r="C3431" s="3" t="s">
        <v>1166</v>
      </c>
      <c r="D3431" s="3" t="s">
        <v>223</v>
      </c>
      <c r="E3431" s="3" t="str">
        <f>INDEX(光放段!$G$4:$G$237,MATCH(纤芯!G3431,光放段!$C$4:$C$237,0))</f>
        <v>山东二干|济青烟威光缆:淄博柳泉路-潍坊四平路</v>
      </c>
      <c r="F3431" s="3">
        <f>INDEX(光放段!$I$4:$I$237,MATCH(纤芯!H3431,光放段!$B$4:$B$237,0))</f>
        <v>37023200000</v>
      </c>
      <c r="G3431" s="3" t="str">
        <f t="shared" si="265"/>
        <v>山东二干|济青烟威光缆:淄博柳泉路-昌乐北局</v>
      </c>
      <c r="H3431" s="3">
        <f>INDEX(光放段!$B$4:$B$237,MATCH(纤芯!G3431,光放段!$C$4:$C$237,0))</f>
        <v>37023201000</v>
      </c>
      <c r="I3431" s="3" t="str">
        <f t="shared" si="266"/>
        <v>济青烟威光缆</v>
      </c>
      <c r="J3431" s="3" t="str">
        <f>INDEX(子缆名称!$B$4:$B$29,纤芯!M3431)</f>
        <v>B缆</v>
      </c>
      <c r="K3431" s="3">
        <v>20</v>
      </c>
      <c r="L3431" s="3">
        <f t="shared" si="267"/>
        <v>8</v>
      </c>
      <c r="M3431" s="3">
        <f t="shared" si="268"/>
        <v>2</v>
      </c>
      <c r="N3431" s="3" t="s">
        <v>64</v>
      </c>
      <c r="O3431" s="3">
        <f>COUNTIF([1]局站!$D$4:$D$172,"="&amp;N3431)</f>
        <v>1</v>
      </c>
      <c r="P3431" s="3">
        <v>0</v>
      </c>
      <c r="Q3431" s="3">
        <v>0</v>
      </c>
      <c r="R3431" s="3">
        <v>0</v>
      </c>
      <c r="S3431" s="3" t="s">
        <v>65</v>
      </c>
      <c r="T3431" s="3">
        <f>COUNTIF([1]局站!$D$4:$D$172,"="&amp;S3431)</f>
        <v>1</v>
      </c>
      <c r="U3431" s="3">
        <v>0</v>
      </c>
      <c r="V3431" s="3">
        <v>0</v>
      </c>
      <c r="W3431" s="3">
        <v>0</v>
      </c>
      <c r="X3431" s="3" t="s">
        <v>1214</v>
      </c>
      <c r="Y3431" s="3" t="s">
        <v>852</v>
      </c>
      <c r="Z3431" s="3" t="str">
        <f>INDEX(业务类型!$C$4:$C$8,MATCH(纤芯!Y3431,业务类型!$B$4:$B$8,0))</f>
        <v>TWO</v>
      </c>
      <c r="AA3431" s="3" t="s">
        <v>1007</v>
      </c>
    </row>
    <row r="3432" spans="1:27" ht="16.5" x14ac:dyDescent="0.2">
      <c r="A3432" s="3">
        <v>3429</v>
      </c>
      <c r="B3432" s="3">
        <f t="shared" si="269"/>
        <v>37023201021</v>
      </c>
      <c r="C3432" s="3" t="s">
        <v>1166</v>
      </c>
      <c r="D3432" s="3" t="s">
        <v>223</v>
      </c>
      <c r="E3432" s="3" t="str">
        <f>INDEX(光放段!$G$4:$G$237,MATCH(纤芯!G3432,光放段!$C$4:$C$237,0))</f>
        <v>山东二干|济青烟威光缆:淄博柳泉路-潍坊四平路</v>
      </c>
      <c r="F3432" s="3">
        <f>INDEX(光放段!$I$4:$I$237,MATCH(纤芯!H3432,光放段!$B$4:$B$237,0))</f>
        <v>37023200000</v>
      </c>
      <c r="G3432" s="3" t="str">
        <f t="shared" si="265"/>
        <v>山东二干|济青烟威光缆:淄博柳泉路-昌乐北局</v>
      </c>
      <c r="H3432" s="3">
        <f>INDEX(光放段!$B$4:$B$237,MATCH(纤芯!G3432,光放段!$C$4:$C$237,0))</f>
        <v>37023201000</v>
      </c>
      <c r="I3432" s="3" t="str">
        <f t="shared" si="266"/>
        <v>济青烟威光缆</v>
      </c>
      <c r="J3432" s="3" t="str">
        <f>INDEX(子缆名称!$B$4:$B$29,纤芯!M3432)</f>
        <v>B缆</v>
      </c>
      <c r="K3432" s="3">
        <v>21</v>
      </c>
      <c r="L3432" s="3">
        <f t="shared" si="267"/>
        <v>9</v>
      </c>
      <c r="M3432" s="3">
        <f t="shared" si="268"/>
        <v>2</v>
      </c>
      <c r="N3432" s="3" t="s">
        <v>64</v>
      </c>
      <c r="O3432" s="3">
        <f>COUNTIF([1]局站!$D$4:$D$172,"="&amp;N3432)</f>
        <v>1</v>
      </c>
      <c r="P3432" s="3">
        <v>0</v>
      </c>
      <c r="Q3432" s="3">
        <v>0</v>
      </c>
      <c r="R3432" s="3">
        <v>0</v>
      </c>
      <c r="S3432" s="3" t="s">
        <v>65</v>
      </c>
      <c r="T3432" s="3">
        <f>COUNTIF([1]局站!$D$4:$D$172,"="&amp;S3432)</f>
        <v>1</v>
      </c>
      <c r="U3432" s="3">
        <v>0</v>
      </c>
      <c r="V3432" s="3">
        <v>0</v>
      </c>
      <c r="W3432" s="3">
        <v>0</v>
      </c>
      <c r="X3432" s="3" t="s">
        <v>1214</v>
      </c>
      <c r="Y3432" s="3" t="s">
        <v>852</v>
      </c>
      <c r="Z3432" s="3" t="str">
        <f>INDEX(业务类型!$C$4:$C$8,MATCH(纤芯!Y3432,业务类型!$B$4:$B$8,0))</f>
        <v>TWO</v>
      </c>
      <c r="AA3432" s="3" t="s">
        <v>886</v>
      </c>
    </row>
    <row r="3433" spans="1:27" ht="16.5" x14ac:dyDescent="0.2">
      <c r="A3433" s="3">
        <v>3430</v>
      </c>
      <c r="B3433" s="3">
        <f t="shared" si="269"/>
        <v>37023201022</v>
      </c>
      <c r="C3433" s="3" t="s">
        <v>1166</v>
      </c>
      <c r="D3433" s="3" t="s">
        <v>223</v>
      </c>
      <c r="E3433" s="3" t="str">
        <f>INDEX(光放段!$G$4:$G$237,MATCH(纤芯!G3433,光放段!$C$4:$C$237,0))</f>
        <v>山东二干|济青烟威光缆:淄博柳泉路-潍坊四平路</v>
      </c>
      <c r="F3433" s="3">
        <f>INDEX(光放段!$I$4:$I$237,MATCH(纤芯!H3433,光放段!$B$4:$B$237,0))</f>
        <v>37023200000</v>
      </c>
      <c r="G3433" s="3" t="str">
        <f t="shared" si="265"/>
        <v>山东二干|济青烟威光缆:淄博柳泉路-昌乐北局</v>
      </c>
      <c r="H3433" s="3">
        <f>INDEX(光放段!$B$4:$B$237,MATCH(纤芯!G3433,光放段!$C$4:$C$237,0))</f>
        <v>37023201000</v>
      </c>
      <c r="I3433" s="3" t="str">
        <f t="shared" si="266"/>
        <v>济青烟威光缆</v>
      </c>
      <c r="J3433" s="3" t="str">
        <f>INDEX(子缆名称!$B$4:$B$29,纤芯!M3433)</f>
        <v>B缆</v>
      </c>
      <c r="K3433" s="3">
        <v>22</v>
      </c>
      <c r="L3433" s="3">
        <f t="shared" si="267"/>
        <v>10</v>
      </c>
      <c r="M3433" s="3">
        <f t="shared" si="268"/>
        <v>2</v>
      </c>
      <c r="N3433" s="3" t="s">
        <v>64</v>
      </c>
      <c r="O3433" s="3">
        <f>COUNTIF([1]局站!$D$4:$D$172,"="&amp;N3433)</f>
        <v>1</v>
      </c>
      <c r="P3433" s="3">
        <v>0</v>
      </c>
      <c r="Q3433" s="3">
        <v>0</v>
      </c>
      <c r="R3433" s="3">
        <v>0</v>
      </c>
      <c r="S3433" s="3" t="s">
        <v>65</v>
      </c>
      <c r="T3433" s="3">
        <f>COUNTIF([1]局站!$D$4:$D$172,"="&amp;S3433)</f>
        <v>1</v>
      </c>
      <c r="U3433" s="3">
        <v>0</v>
      </c>
      <c r="V3433" s="3">
        <v>0</v>
      </c>
      <c r="W3433" s="3">
        <v>0</v>
      </c>
      <c r="X3433" s="3" t="s">
        <v>1214</v>
      </c>
      <c r="Y3433" s="3" t="s">
        <v>852</v>
      </c>
      <c r="Z3433" s="3" t="str">
        <f>INDEX(业务类型!$C$4:$C$8,MATCH(纤芯!Y3433,业务类型!$B$4:$B$8,0))</f>
        <v>TWO</v>
      </c>
      <c r="AA3433" s="3" t="s">
        <v>886</v>
      </c>
    </row>
    <row r="3434" spans="1:27" ht="16.5" x14ac:dyDescent="0.2">
      <c r="A3434" s="3">
        <v>3431</v>
      </c>
      <c r="B3434" s="3">
        <f t="shared" si="269"/>
        <v>37023201023</v>
      </c>
      <c r="C3434" s="3" t="s">
        <v>1166</v>
      </c>
      <c r="D3434" s="3" t="s">
        <v>223</v>
      </c>
      <c r="E3434" s="3" t="str">
        <f>INDEX(光放段!$G$4:$G$237,MATCH(纤芯!G3434,光放段!$C$4:$C$237,0))</f>
        <v>山东二干|济青烟威光缆:淄博柳泉路-潍坊四平路</v>
      </c>
      <c r="F3434" s="3">
        <f>INDEX(光放段!$I$4:$I$237,MATCH(纤芯!H3434,光放段!$B$4:$B$237,0))</f>
        <v>37023200000</v>
      </c>
      <c r="G3434" s="3" t="str">
        <f t="shared" si="265"/>
        <v>山东二干|济青烟威光缆:淄博柳泉路-昌乐北局</v>
      </c>
      <c r="H3434" s="3">
        <f>INDEX(光放段!$B$4:$B$237,MATCH(纤芯!G3434,光放段!$C$4:$C$237,0))</f>
        <v>37023201000</v>
      </c>
      <c r="I3434" s="3" t="str">
        <f t="shared" si="266"/>
        <v>济青烟威光缆</v>
      </c>
      <c r="J3434" s="3" t="str">
        <f>INDEX(子缆名称!$B$4:$B$29,纤芯!M3434)</f>
        <v>B缆</v>
      </c>
      <c r="K3434" s="3">
        <v>23</v>
      </c>
      <c r="L3434" s="3">
        <f t="shared" si="267"/>
        <v>11</v>
      </c>
      <c r="M3434" s="3">
        <f t="shared" si="268"/>
        <v>2</v>
      </c>
      <c r="N3434" s="3" t="s">
        <v>64</v>
      </c>
      <c r="O3434" s="3">
        <f>COUNTIF([1]局站!$D$4:$D$172,"="&amp;N3434)</f>
        <v>1</v>
      </c>
      <c r="P3434" s="3">
        <v>0</v>
      </c>
      <c r="Q3434" s="3">
        <v>0</v>
      </c>
      <c r="R3434" s="3">
        <v>0</v>
      </c>
      <c r="S3434" s="3" t="s">
        <v>65</v>
      </c>
      <c r="T3434" s="3">
        <f>COUNTIF([1]局站!$D$4:$D$172,"="&amp;S3434)</f>
        <v>1</v>
      </c>
      <c r="U3434" s="3">
        <v>0</v>
      </c>
      <c r="V3434" s="3">
        <v>0</v>
      </c>
      <c r="W3434" s="3">
        <v>0</v>
      </c>
      <c r="X3434" s="3" t="s">
        <v>1214</v>
      </c>
      <c r="Y3434" s="3" t="s">
        <v>880</v>
      </c>
      <c r="Z3434" s="3" t="str">
        <f>INDEX(业务类型!$C$4:$C$8,MATCH(纤芯!Y3434,业务类型!$B$4:$B$8,0))</f>
        <v>IDLE</v>
      </c>
      <c r="AA3434" s="3"/>
    </row>
    <row r="3435" spans="1:27" ht="16.5" x14ac:dyDescent="0.2">
      <c r="A3435" s="3">
        <v>3432</v>
      </c>
      <c r="B3435" s="3">
        <f t="shared" si="269"/>
        <v>37023201024</v>
      </c>
      <c r="C3435" s="3" t="s">
        <v>1166</v>
      </c>
      <c r="D3435" s="3" t="s">
        <v>223</v>
      </c>
      <c r="E3435" s="3" t="str">
        <f>INDEX(光放段!$G$4:$G$237,MATCH(纤芯!G3435,光放段!$C$4:$C$237,0))</f>
        <v>山东二干|济青烟威光缆:淄博柳泉路-潍坊四平路</v>
      </c>
      <c r="F3435" s="3">
        <f>INDEX(光放段!$I$4:$I$237,MATCH(纤芯!H3435,光放段!$B$4:$B$237,0))</f>
        <v>37023200000</v>
      </c>
      <c r="G3435" s="3" t="str">
        <f t="shared" si="265"/>
        <v>山东二干|济青烟威光缆:淄博柳泉路-昌乐北局</v>
      </c>
      <c r="H3435" s="3">
        <f>INDEX(光放段!$B$4:$B$237,MATCH(纤芯!G3435,光放段!$C$4:$C$237,0))</f>
        <v>37023201000</v>
      </c>
      <c r="I3435" s="3" t="str">
        <f t="shared" si="266"/>
        <v>济青烟威光缆</v>
      </c>
      <c r="J3435" s="3" t="str">
        <f>INDEX(子缆名称!$B$4:$B$29,纤芯!M3435)</f>
        <v>B缆</v>
      </c>
      <c r="K3435" s="3">
        <v>24</v>
      </c>
      <c r="L3435" s="3">
        <f t="shared" si="267"/>
        <v>12</v>
      </c>
      <c r="M3435" s="3">
        <f t="shared" si="268"/>
        <v>2</v>
      </c>
      <c r="N3435" s="3" t="s">
        <v>64</v>
      </c>
      <c r="O3435" s="3">
        <f>COUNTIF([1]局站!$D$4:$D$172,"="&amp;N3435)</f>
        <v>1</v>
      </c>
      <c r="P3435" s="3">
        <v>0</v>
      </c>
      <c r="Q3435" s="3">
        <v>0</v>
      </c>
      <c r="R3435" s="3">
        <v>0</v>
      </c>
      <c r="S3435" s="3" t="s">
        <v>65</v>
      </c>
      <c r="T3435" s="3">
        <f>COUNTIF([1]局站!$D$4:$D$172,"="&amp;S3435)</f>
        <v>1</v>
      </c>
      <c r="U3435" s="3">
        <v>0</v>
      </c>
      <c r="V3435" s="3">
        <v>0</v>
      </c>
      <c r="W3435" s="3">
        <v>0</v>
      </c>
      <c r="X3435" s="3" t="s">
        <v>1214</v>
      </c>
      <c r="Y3435" s="3" t="s">
        <v>880</v>
      </c>
      <c r="Z3435" s="3" t="str">
        <f>INDEX(业务类型!$C$4:$C$8,MATCH(纤芯!Y3435,业务类型!$B$4:$B$8,0))</f>
        <v>IDLE</v>
      </c>
      <c r="AA3435" s="3"/>
    </row>
    <row r="3436" spans="1:27" ht="16.5" x14ac:dyDescent="0.2">
      <c r="A3436" s="3">
        <v>3433</v>
      </c>
      <c r="B3436" s="3">
        <f t="shared" si="269"/>
        <v>37023201025</v>
      </c>
      <c r="C3436" s="3" t="s">
        <v>1166</v>
      </c>
      <c r="D3436" s="3" t="s">
        <v>223</v>
      </c>
      <c r="E3436" s="3" t="str">
        <f>INDEX(光放段!$G$4:$G$237,MATCH(纤芯!G3436,光放段!$C$4:$C$237,0))</f>
        <v>山东二干|济青烟威光缆:淄博柳泉路-潍坊四平路</v>
      </c>
      <c r="F3436" s="3">
        <f>INDEX(光放段!$I$4:$I$237,MATCH(纤芯!H3436,光放段!$B$4:$B$237,0))</f>
        <v>37023200000</v>
      </c>
      <c r="G3436" s="3" t="str">
        <f t="shared" si="265"/>
        <v>山东二干|济青烟威光缆:淄博柳泉路-昌乐北局</v>
      </c>
      <c r="H3436" s="3">
        <f>INDEX(光放段!$B$4:$B$237,MATCH(纤芯!G3436,光放段!$C$4:$C$237,0))</f>
        <v>37023201000</v>
      </c>
      <c r="I3436" s="3" t="str">
        <f t="shared" si="266"/>
        <v>济青烟威光缆</v>
      </c>
      <c r="J3436" s="3" t="str">
        <f>INDEX(子缆名称!$B$4:$B$29,纤芯!M3436)</f>
        <v>C缆</v>
      </c>
      <c r="K3436" s="3">
        <v>25</v>
      </c>
      <c r="L3436" s="3">
        <f t="shared" si="267"/>
        <v>1</v>
      </c>
      <c r="M3436" s="3">
        <f t="shared" si="268"/>
        <v>3</v>
      </c>
      <c r="N3436" s="3" t="s">
        <v>64</v>
      </c>
      <c r="O3436" s="3">
        <f>COUNTIF([1]局站!$D$4:$D$172,"="&amp;N3436)</f>
        <v>1</v>
      </c>
      <c r="P3436" s="3">
        <v>0</v>
      </c>
      <c r="Q3436" s="3">
        <v>0</v>
      </c>
      <c r="R3436" s="3">
        <v>0</v>
      </c>
      <c r="S3436" s="3" t="s">
        <v>65</v>
      </c>
      <c r="T3436" s="3">
        <f>COUNTIF([1]局站!$D$4:$D$172,"="&amp;S3436)</f>
        <v>1</v>
      </c>
      <c r="U3436" s="3">
        <v>0</v>
      </c>
      <c r="V3436" s="3">
        <v>0</v>
      </c>
      <c r="W3436" s="3">
        <v>0</v>
      </c>
      <c r="X3436" s="3" t="s">
        <v>1214</v>
      </c>
      <c r="Y3436" s="3" t="s">
        <v>880</v>
      </c>
      <c r="Z3436" s="3" t="str">
        <f>INDEX(业务类型!$C$4:$C$8,MATCH(纤芯!Y3436,业务类型!$B$4:$B$8,0))</f>
        <v>IDLE</v>
      </c>
      <c r="AA3436" s="3"/>
    </row>
    <row r="3437" spans="1:27" ht="16.5" x14ac:dyDescent="0.2">
      <c r="A3437" s="3">
        <v>3434</v>
      </c>
      <c r="B3437" s="3">
        <f t="shared" si="269"/>
        <v>37023201026</v>
      </c>
      <c r="C3437" s="3" t="s">
        <v>1166</v>
      </c>
      <c r="D3437" s="3" t="s">
        <v>223</v>
      </c>
      <c r="E3437" s="3" t="str">
        <f>INDEX(光放段!$G$4:$G$237,MATCH(纤芯!G3437,光放段!$C$4:$C$237,0))</f>
        <v>山东二干|济青烟威光缆:淄博柳泉路-潍坊四平路</v>
      </c>
      <c r="F3437" s="3">
        <f>INDEX(光放段!$I$4:$I$237,MATCH(纤芯!H3437,光放段!$B$4:$B$237,0))</f>
        <v>37023200000</v>
      </c>
      <c r="G3437" s="3" t="str">
        <f t="shared" si="265"/>
        <v>山东二干|济青烟威光缆:淄博柳泉路-昌乐北局</v>
      </c>
      <c r="H3437" s="3">
        <f>INDEX(光放段!$B$4:$B$237,MATCH(纤芯!G3437,光放段!$C$4:$C$237,0))</f>
        <v>37023201000</v>
      </c>
      <c r="I3437" s="3" t="str">
        <f t="shared" si="266"/>
        <v>济青烟威光缆</v>
      </c>
      <c r="J3437" s="3" t="str">
        <f>INDEX(子缆名称!$B$4:$B$29,纤芯!M3437)</f>
        <v>C缆</v>
      </c>
      <c r="K3437" s="3">
        <v>26</v>
      </c>
      <c r="L3437" s="3">
        <f t="shared" si="267"/>
        <v>2</v>
      </c>
      <c r="M3437" s="3">
        <f t="shared" si="268"/>
        <v>3</v>
      </c>
      <c r="N3437" s="3" t="s">
        <v>64</v>
      </c>
      <c r="O3437" s="3">
        <f>COUNTIF([1]局站!$D$4:$D$172,"="&amp;N3437)</f>
        <v>1</v>
      </c>
      <c r="P3437" s="3">
        <v>0</v>
      </c>
      <c r="Q3437" s="3">
        <v>0</v>
      </c>
      <c r="R3437" s="3">
        <v>0</v>
      </c>
      <c r="S3437" s="3" t="s">
        <v>65</v>
      </c>
      <c r="T3437" s="3">
        <f>COUNTIF([1]局站!$D$4:$D$172,"="&amp;S3437)</f>
        <v>1</v>
      </c>
      <c r="U3437" s="3">
        <v>0</v>
      </c>
      <c r="V3437" s="3">
        <v>0</v>
      </c>
      <c r="W3437" s="3">
        <v>0</v>
      </c>
      <c r="X3437" s="3" t="s">
        <v>1214</v>
      </c>
      <c r="Y3437" s="3" t="s">
        <v>880</v>
      </c>
      <c r="Z3437" s="3" t="str">
        <f>INDEX(业务类型!$C$4:$C$8,MATCH(纤芯!Y3437,业务类型!$B$4:$B$8,0))</f>
        <v>IDLE</v>
      </c>
      <c r="AA3437" s="3"/>
    </row>
    <row r="3438" spans="1:27" ht="16.5" x14ac:dyDescent="0.2">
      <c r="A3438" s="3">
        <v>3435</v>
      </c>
      <c r="B3438" s="3">
        <f t="shared" si="269"/>
        <v>37023201027</v>
      </c>
      <c r="C3438" s="3" t="s">
        <v>1166</v>
      </c>
      <c r="D3438" s="3" t="s">
        <v>223</v>
      </c>
      <c r="E3438" s="3" t="str">
        <f>INDEX(光放段!$G$4:$G$237,MATCH(纤芯!G3438,光放段!$C$4:$C$237,0))</f>
        <v>山东二干|济青烟威光缆:淄博柳泉路-潍坊四平路</v>
      </c>
      <c r="F3438" s="3">
        <f>INDEX(光放段!$I$4:$I$237,MATCH(纤芯!H3438,光放段!$B$4:$B$237,0))</f>
        <v>37023200000</v>
      </c>
      <c r="G3438" s="3" t="str">
        <f t="shared" si="265"/>
        <v>山东二干|济青烟威光缆:淄博柳泉路-昌乐北局</v>
      </c>
      <c r="H3438" s="3">
        <f>INDEX(光放段!$B$4:$B$237,MATCH(纤芯!G3438,光放段!$C$4:$C$237,0))</f>
        <v>37023201000</v>
      </c>
      <c r="I3438" s="3" t="str">
        <f t="shared" si="266"/>
        <v>济青烟威光缆</v>
      </c>
      <c r="J3438" s="3" t="str">
        <f>INDEX(子缆名称!$B$4:$B$29,纤芯!M3438)</f>
        <v>C缆</v>
      </c>
      <c r="K3438" s="3">
        <v>27</v>
      </c>
      <c r="L3438" s="3">
        <f t="shared" si="267"/>
        <v>3</v>
      </c>
      <c r="M3438" s="3">
        <f t="shared" si="268"/>
        <v>3</v>
      </c>
      <c r="N3438" s="3" t="s">
        <v>64</v>
      </c>
      <c r="O3438" s="3">
        <f>COUNTIF([1]局站!$D$4:$D$172,"="&amp;N3438)</f>
        <v>1</v>
      </c>
      <c r="P3438" s="3">
        <v>0</v>
      </c>
      <c r="Q3438" s="3">
        <v>0</v>
      </c>
      <c r="R3438" s="3">
        <v>0</v>
      </c>
      <c r="S3438" s="3" t="s">
        <v>65</v>
      </c>
      <c r="T3438" s="3">
        <f>COUNTIF([1]局站!$D$4:$D$172,"="&amp;S3438)</f>
        <v>1</v>
      </c>
      <c r="U3438" s="3">
        <v>0</v>
      </c>
      <c r="V3438" s="3">
        <v>0</v>
      </c>
      <c r="W3438" s="3">
        <v>0</v>
      </c>
      <c r="X3438" s="3" t="s">
        <v>1214</v>
      </c>
      <c r="Y3438" s="3" t="s">
        <v>880</v>
      </c>
      <c r="Z3438" s="3" t="str">
        <f>INDEX(业务类型!$C$4:$C$8,MATCH(纤芯!Y3438,业务类型!$B$4:$B$8,0))</f>
        <v>IDLE</v>
      </c>
      <c r="AA3438" s="3"/>
    </row>
    <row r="3439" spans="1:27" ht="16.5" x14ac:dyDescent="0.2">
      <c r="A3439" s="3">
        <v>3436</v>
      </c>
      <c r="B3439" s="3">
        <f t="shared" si="269"/>
        <v>37023201028</v>
      </c>
      <c r="C3439" s="3" t="s">
        <v>1166</v>
      </c>
      <c r="D3439" s="3" t="s">
        <v>223</v>
      </c>
      <c r="E3439" s="3" t="str">
        <f>INDEX(光放段!$G$4:$G$237,MATCH(纤芯!G3439,光放段!$C$4:$C$237,0))</f>
        <v>山东二干|济青烟威光缆:淄博柳泉路-潍坊四平路</v>
      </c>
      <c r="F3439" s="3">
        <f>INDEX(光放段!$I$4:$I$237,MATCH(纤芯!H3439,光放段!$B$4:$B$237,0))</f>
        <v>37023200000</v>
      </c>
      <c r="G3439" s="3" t="str">
        <f t="shared" si="265"/>
        <v>山东二干|济青烟威光缆:淄博柳泉路-昌乐北局</v>
      </c>
      <c r="H3439" s="3">
        <f>INDEX(光放段!$B$4:$B$237,MATCH(纤芯!G3439,光放段!$C$4:$C$237,0))</f>
        <v>37023201000</v>
      </c>
      <c r="I3439" s="3" t="str">
        <f t="shared" si="266"/>
        <v>济青烟威光缆</v>
      </c>
      <c r="J3439" s="3" t="str">
        <f>INDEX(子缆名称!$B$4:$B$29,纤芯!M3439)</f>
        <v>C缆</v>
      </c>
      <c r="K3439" s="3">
        <v>28</v>
      </c>
      <c r="L3439" s="3">
        <f t="shared" si="267"/>
        <v>4</v>
      </c>
      <c r="M3439" s="3">
        <f t="shared" si="268"/>
        <v>3</v>
      </c>
      <c r="N3439" s="3" t="s">
        <v>64</v>
      </c>
      <c r="O3439" s="3">
        <f>COUNTIF([1]局站!$D$4:$D$172,"="&amp;N3439)</f>
        <v>1</v>
      </c>
      <c r="P3439" s="3">
        <v>0</v>
      </c>
      <c r="Q3439" s="3">
        <v>0</v>
      </c>
      <c r="R3439" s="3">
        <v>0</v>
      </c>
      <c r="S3439" s="3" t="s">
        <v>65</v>
      </c>
      <c r="T3439" s="3">
        <f>COUNTIF([1]局站!$D$4:$D$172,"="&amp;S3439)</f>
        <v>1</v>
      </c>
      <c r="U3439" s="3">
        <v>0</v>
      </c>
      <c r="V3439" s="3">
        <v>0</v>
      </c>
      <c r="W3439" s="3">
        <v>0</v>
      </c>
      <c r="X3439" s="3" t="s">
        <v>1214</v>
      </c>
      <c r="Y3439" s="3" t="s">
        <v>852</v>
      </c>
      <c r="Z3439" s="3" t="str">
        <f>INDEX(业务类型!$C$4:$C$8,MATCH(纤芯!Y3439,业务类型!$B$4:$B$8,0))</f>
        <v>TWO</v>
      </c>
      <c r="AA3439" s="3" t="s">
        <v>993</v>
      </c>
    </row>
    <row r="3440" spans="1:27" ht="16.5" x14ac:dyDescent="0.2">
      <c r="A3440" s="3">
        <v>3437</v>
      </c>
      <c r="B3440" s="3">
        <f t="shared" si="269"/>
        <v>37023201029</v>
      </c>
      <c r="C3440" s="3" t="s">
        <v>1166</v>
      </c>
      <c r="D3440" s="3" t="s">
        <v>223</v>
      </c>
      <c r="E3440" s="3" t="str">
        <f>INDEX(光放段!$G$4:$G$237,MATCH(纤芯!G3440,光放段!$C$4:$C$237,0))</f>
        <v>山东二干|济青烟威光缆:淄博柳泉路-潍坊四平路</v>
      </c>
      <c r="F3440" s="3">
        <f>INDEX(光放段!$I$4:$I$237,MATCH(纤芯!H3440,光放段!$B$4:$B$237,0))</f>
        <v>37023200000</v>
      </c>
      <c r="G3440" s="3" t="str">
        <f t="shared" si="265"/>
        <v>山东二干|济青烟威光缆:淄博柳泉路-昌乐北局</v>
      </c>
      <c r="H3440" s="3">
        <f>INDEX(光放段!$B$4:$B$237,MATCH(纤芯!G3440,光放段!$C$4:$C$237,0))</f>
        <v>37023201000</v>
      </c>
      <c r="I3440" s="3" t="str">
        <f t="shared" si="266"/>
        <v>济青烟威光缆</v>
      </c>
      <c r="J3440" s="3" t="str">
        <f>INDEX(子缆名称!$B$4:$B$29,纤芯!M3440)</f>
        <v>C缆</v>
      </c>
      <c r="K3440" s="3">
        <v>29</v>
      </c>
      <c r="L3440" s="3">
        <f t="shared" si="267"/>
        <v>5</v>
      </c>
      <c r="M3440" s="3">
        <f t="shared" si="268"/>
        <v>3</v>
      </c>
      <c r="N3440" s="3" t="s">
        <v>64</v>
      </c>
      <c r="O3440" s="3">
        <f>COUNTIF([1]局站!$D$4:$D$172,"="&amp;N3440)</f>
        <v>1</v>
      </c>
      <c r="P3440" s="3">
        <v>0</v>
      </c>
      <c r="Q3440" s="3">
        <v>0</v>
      </c>
      <c r="R3440" s="3">
        <v>0</v>
      </c>
      <c r="S3440" s="3" t="s">
        <v>65</v>
      </c>
      <c r="T3440" s="3">
        <f>COUNTIF([1]局站!$D$4:$D$172,"="&amp;S3440)</f>
        <v>1</v>
      </c>
      <c r="U3440" s="3">
        <v>0</v>
      </c>
      <c r="V3440" s="3">
        <v>0</v>
      </c>
      <c r="W3440" s="3">
        <v>0</v>
      </c>
      <c r="X3440" s="3" t="s">
        <v>1214</v>
      </c>
      <c r="Y3440" s="3" t="s">
        <v>880</v>
      </c>
      <c r="Z3440" s="3" t="str">
        <f>INDEX(业务类型!$C$4:$C$8,MATCH(纤芯!Y3440,业务类型!$B$4:$B$8,0))</f>
        <v>IDLE</v>
      </c>
      <c r="AA3440" s="3"/>
    </row>
    <row r="3441" spans="1:27" ht="16.5" x14ac:dyDescent="0.2">
      <c r="A3441" s="3">
        <v>3438</v>
      </c>
      <c r="B3441" s="3">
        <f t="shared" si="269"/>
        <v>37023201030</v>
      </c>
      <c r="C3441" s="3" t="s">
        <v>1166</v>
      </c>
      <c r="D3441" s="3" t="s">
        <v>223</v>
      </c>
      <c r="E3441" s="3" t="str">
        <f>INDEX(光放段!$G$4:$G$237,MATCH(纤芯!G3441,光放段!$C$4:$C$237,0))</f>
        <v>山东二干|济青烟威光缆:淄博柳泉路-潍坊四平路</v>
      </c>
      <c r="F3441" s="3">
        <f>INDEX(光放段!$I$4:$I$237,MATCH(纤芯!H3441,光放段!$B$4:$B$237,0))</f>
        <v>37023200000</v>
      </c>
      <c r="G3441" s="3" t="str">
        <f t="shared" si="265"/>
        <v>山东二干|济青烟威光缆:淄博柳泉路-昌乐北局</v>
      </c>
      <c r="H3441" s="3">
        <f>INDEX(光放段!$B$4:$B$237,MATCH(纤芯!G3441,光放段!$C$4:$C$237,0))</f>
        <v>37023201000</v>
      </c>
      <c r="I3441" s="3" t="str">
        <f t="shared" si="266"/>
        <v>济青烟威光缆</v>
      </c>
      <c r="J3441" s="3" t="str">
        <f>INDEX(子缆名称!$B$4:$B$29,纤芯!M3441)</f>
        <v>C缆</v>
      </c>
      <c r="K3441" s="3">
        <v>30</v>
      </c>
      <c r="L3441" s="3">
        <f t="shared" si="267"/>
        <v>6</v>
      </c>
      <c r="M3441" s="3">
        <f t="shared" si="268"/>
        <v>3</v>
      </c>
      <c r="N3441" s="3" t="s">
        <v>64</v>
      </c>
      <c r="O3441" s="3">
        <f>COUNTIF([1]局站!$D$4:$D$172,"="&amp;N3441)</f>
        <v>1</v>
      </c>
      <c r="P3441" s="3">
        <v>0</v>
      </c>
      <c r="Q3441" s="3">
        <v>0</v>
      </c>
      <c r="R3441" s="3">
        <v>0</v>
      </c>
      <c r="S3441" s="3" t="s">
        <v>65</v>
      </c>
      <c r="T3441" s="3">
        <f>COUNTIF([1]局站!$D$4:$D$172,"="&amp;S3441)</f>
        <v>1</v>
      </c>
      <c r="U3441" s="3">
        <v>0</v>
      </c>
      <c r="V3441" s="3">
        <v>0</v>
      </c>
      <c r="W3441" s="3">
        <v>0</v>
      </c>
      <c r="X3441" s="3" t="s">
        <v>1214</v>
      </c>
      <c r="Y3441" s="3" t="s">
        <v>880</v>
      </c>
      <c r="Z3441" s="3" t="str">
        <f>INDEX(业务类型!$C$4:$C$8,MATCH(纤芯!Y3441,业务类型!$B$4:$B$8,0))</f>
        <v>IDLE</v>
      </c>
      <c r="AA3441" s="3"/>
    </row>
    <row r="3442" spans="1:27" ht="16.5" x14ac:dyDescent="0.2">
      <c r="A3442" s="3">
        <v>3439</v>
      </c>
      <c r="B3442" s="3">
        <f t="shared" si="269"/>
        <v>37023201031</v>
      </c>
      <c r="C3442" s="3" t="s">
        <v>1166</v>
      </c>
      <c r="D3442" s="3" t="s">
        <v>223</v>
      </c>
      <c r="E3442" s="3" t="str">
        <f>INDEX(光放段!$G$4:$G$237,MATCH(纤芯!G3442,光放段!$C$4:$C$237,0))</f>
        <v>山东二干|济青烟威光缆:淄博柳泉路-潍坊四平路</v>
      </c>
      <c r="F3442" s="3">
        <f>INDEX(光放段!$I$4:$I$237,MATCH(纤芯!H3442,光放段!$B$4:$B$237,0))</f>
        <v>37023200000</v>
      </c>
      <c r="G3442" s="3" t="str">
        <f t="shared" si="265"/>
        <v>山东二干|济青烟威光缆:淄博柳泉路-昌乐北局</v>
      </c>
      <c r="H3442" s="3">
        <f>INDEX(光放段!$B$4:$B$237,MATCH(纤芯!G3442,光放段!$C$4:$C$237,0))</f>
        <v>37023201000</v>
      </c>
      <c r="I3442" s="3" t="str">
        <f t="shared" si="266"/>
        <v>济青烟威光缆</v>
      </c>
      <c r="J3442" s="3" t="str">
        <f>INDEX(子缆名称!$B$4:$B$29,纤芯!M3442)</f>
        <v>C缆</v>
      </c>
      <c r="K3442" s="3">
        <v>31</v>
      </c>
      <c r="L3442" s="3">
        <f t="shared" si="267"/>
        <v>7</v>
      </c>
      <c r="M3442" s="3">
        <f t="shared" si="268"/>
        <v>3</v>
      </c>
      <c r="N3442" s="3" t="s">
        <v>64</v>
      </c>
      <c r="O3442" s="3">
        <f>COUNTIF([1]局站!$D$4:$D$172,"="&amp;N3442)</f>
        <v>1</v>
      </c>
      <c r="P3442" s="3">
        <v>0</v>
      </c>
      <c r="Q3442" s="3">
        <v>0</v>
      </c>
      <c r="R3442" s="3">
        <v>0</v>
      </c>
      <c r="S3442" s="3" t="s">
        <v>65</v>
      </c>
      <c r="T3442" s="3">
        <f>COUNTIF([1]局站!$D$4:$D$172,"="&amp;S3442)</f>
        <v>1</v>
      </c>
      <c r="U3442" s="3">
        <v>0</v>
      </c>
      <c r="V3442" s="3">
        <v>0</v>
      </c>
      <c r="W3442" s="3">
        <v>0</v>
      </c>
      <c r="X3442" s="3" t="s">
        <v>1214</v>
      </c>
      <c r="Y3442" s="3" t="s">
        <v>852</v>
      </c>
      <c r="Z3442" s="3" t="str">
        <f>INDEX(业务类型!$C$4:$C$8,MATCH(纤芯!Y3442,业务类型!$B$4:$B$8,0))</f>
        <v>TWO</v>
      </c>
      <c r="AA3442" s="3" t="s">
        <v>993</v>
      </c>
    </row>
    <row r="3443" spans="1:27" ht="16.5" x14ac:dyDescent="0.2">
      <c r="A3443" s="3">
        <v>3440</v>
      </c>
      <c r="B3443" s="3">
        <f t="shared" si="269"/>
        <v>37023201032</v>
      </c>
      <c r="C3443" s="3" t="s">
        <v>1166</v>
      </c>
      <c r="D3443" s="3" t="s">
        <v>223</v>
      </c>
      <c r="E3443" s="3" t="str">
        <f>INDEX(光放段!$G$4:$G$237,MATCH(纤芯!G3443,光放段!$C$4:$C$237,0))</f>
        <v>山东二干|济青烟威光缆:淄博柳泉路-潍坊四平路</v>
      </c>
      <c r="F3443" s="3">
        <f>INDEX(光放段!$I$4:$I$237,MATCH(纤芯!H3443,光放段!$B$4:$B$237,0))</f>
        <v>37023200000</v>
      </c>
      <c r="G3443" s="3" t="str">
        <f t="shared" si="265"/>
        <v>山东二干|济青烟威光缆:淄博柳泉路-昌乐北局</v>
      </c>
      <c r="H3443" s="3">
        <f>INDEX(光放段!$B$4:$B$237,MATCH(纤芯!G3443,光放段!$C$4:$C$237,0))</f>
        <v>37023201000</v>
      </c>
      <c r="I3443" s="3" t="str">
        <f t="shared" si="266"/>
        <v>济青烟威光缆</v>
      </c>
      <c r="J3443" s="3" t="str">
        <f>INDEX(子缆名称!$B$4:$B$29,纤芯!M3443)</f>
        <v>C缆</v>
      </c>
      <c r="K3443" s="3">
        <v>32</v>
      </c>
      <c r="L3443" s="3">
        <f t="shared" si="267"/>
        <v>8</v>
      </c>
      <c r="M3443" s="3">
        <f t="shared" si="268"/>
        <v>3</v>
      </c>
      <c r="N3443" s="3" t="s">
        <v>64</v>
      </c>
      <c r="O3443" s="3">
        <f>COUNTIF([1]局站!$D$4:$D$172,"="&amp;N3443)</f>
        <v>1</v>
      </c>
      <c r="P3443" s="3">
        <v>0</v>
      </c>
      <c r="Q3443" s="3">
        <v>0</v>
      </c>
      <c r="R3443" s="3">
        <v>0</v>
      </c>
      <c r="S3443" s="3" t="s">
        <v>65</v>
      </c>
      <c r="T3443" s="3">
        <f>COUNTIF([1]局站!$D$4:$D$172,"="&amp;S3443)</f>
        <v>1</v>
      </c>
      <c r="U3443" s="3">
        <v>0</v>
      </c>
      <c r="V3443" s="3">
        <v>0</v>
      </c>
      <c r="W3443" s="3">
        <v>0</v>
      </c>
      <c r="X3443" s="3" t="s">
        <v>1214</v>
      </c>
      <c r="Y3443" s="3" t="s">
        <v>880</v>
      </c>
      <c r="Z3443" s="3" t="str">
        <f>INDEX(业务类型!$C$4:$C$8,MATCH(纤芯!Y3443,业务类型!$B$4:$B$8,0))</f>
        <v>IDLE</v>
      </c>
      <c r="AA3443" s="3"/>
    </row>
    <row r="3444" spans="1:27" ht="16.5" x14ac:dyDescent="0.2">
      <c r="A3444" s="3">
        <v>3441</v>
      </c>
      <c r="B3444" s="3">
        <f t="shared" si="269"/>
        <v>37023202001</v>
      </c>
      <c r="C3444" s="3" t="s">
        <v>1166</v>
      </c>
      <c r="D3444" s="3" t="s">
        <v>223</v>
      </c>
      <c r="E3444" s="3" t="str">
        <f>INDEX(光放段!$G$4:$G$237,MATCH(纤芯!G3444,光放段!$C$4:$C$237,0))</f>
        <v>山东二干|济青烟威光缆:淄博柳泉路-潍坊四平路</v>
      </c>
      <c r="F3444" s="3">
        <f>INDEX(光放段!$I$4:$I$237,MATCH(纤芯!H3444,光放段!$B$4:$B$237,0))</f>
        <v>37023200000</v>
      </c>
      <c r="G3444" s="3" t="str">
        <f t="shared" si="265"/>
        <v>山东二干|济青烟威光缆:昌乐北局-潍坊四平路</v>
      </c>
      <c r="H3444" s="3">
        <f>INDEX(光放段!$B$4:$B$237,MATCH(纤芯!G3444,光放段!$C$4:$C$237,0))</f>
        <v>37023202000</v>
      </c>
      <c r="I3444" s="3" t="str">
        <f t="shared" si="266"/>
        <v>济青烟威光缆</v>
      </c>
      <c r="J3444" s="3" t="str">
        <f>INDEX(子缆名称!$B$4:$B$29,纤芯!M3444)</f>
        <v>A缆</v>
      </c>
      <c r="K3444" s="3">
        <v>1</v>
      </c>
      <c r="L3444" s="3">
        <f t="shared" si="267"/>
        <v>1</v>
      </c>
      <c r="M3444" s="3">
        <f t="shared" si="268"/>
        <v>1</v>
      </c>
      <c r="N3444" s="3" t="s">
        <v>65</v>
      </c>
      <c r="O3444" s="3">
        <f>COUNTIF([1]局站!$D$4:$D$172,"="&amp;N3444)</f>
        <v>1</v>
      </c>
      <c r="P3444" s="3">
        <v>0</v>
      </c>
      <c r="Q3444" s="3">
        <v>0</v>
      </c>
      <c r="R3444" s="3">
        <v>0</v>
      </c>
      <c r="S3444" s="3" t="s">
        <v>1258</v>
      </c>
      <c r="T3444" s="3">
        <f>COUNTIF([1]局站!$D$4:$D$172,"="&amp;S3444)</f>
        <v>1</v>
      </c>
      <c r="U3444" s="3">
        <v>0</v>
      </c>
      <c r="V3444" s="3">
        <v>0</v>
      </c>
      <c r="W3444" s="3">
        <v>0</v>
      </c>
      <c r="X3444" s="3" t="s">
        <v>1214</v>
      </c>
      <c r="Y3444" s="3" t="s">
        <v>852</v>
      </c>
      <c r="Z3444" s="3" t="str">
        <f>INDEX(业务类型!$C$4:$C$8,MATCH(纤芯!Y3444,业务类型!$B$4:$B$8,0))</f>
        <v>TWO</v>
      </c>
      <c r="AA3444" s="3" t="s">
        <v>891</v>
      </c>
    </row>
    <row r="3445" spans="1:27" ht="16.5" x14ac:dyDescent="0.2">
      <c r="A3445" s="3">
        <v>3442</v>
      </c>
      <c r="B3445" s="3">
        <f t="shared" si="269"/>
        <v>37023202002</v>
      </c>
      <c r="C3445" s="3" t="s">
        <v>1166</v>
      </c>
      <c r="D3445" s="3" t="s">
        <v>223</v>
      </c>
      <c r="E3445" s="3" t="str">
        <f>INDEX(光放段!$G$4:$G$237,MATCH(纤芯!G3445,光放段!$C$4:$C$237,0))</f>
        <v>山东二干|济青烟威光缆:淄博柳泉路-潍坊四平路</v>
      </c>
      <c r="F3445" s="3">
        <f>INDEX(光放段!$I$4:$I$237,MATCH(纤芯!H3445,光放段!$B$4:$B$237,0))</f>
        <v>37023200000</v>
      </c>
      <c r="G3445" s="3" t="str">
        <f t="shared" si="265"/>
        <v>山东二干|济青烟威光缆:昌乐北局-潍坊四平路</v>
      </c>
      <c r="H3445" s="3">
        <f>INDEX(光放段!$B$4:$B$237,MATCH(纤芯!G3445,光放段!$C$4:$C$237,0))</f>
        <v>37023202000</v>
      </c>
      <c r="I3445" s="3" t="str">
        <f t="shared" si="266"/>
        <v>济青烟威光缆</v>
      </c>
      <c r="J3445" s="3" t="str">
        <f>INDEX(子缆名称!$B$4:$B$29,纤芯!M3445)</f>
        <v>A缆</v>
      </c>
      <c r="K3445" s="3">
        <v>2</v>
      </c>
      <c r="L3445" s="3">
        <f t="shared" si="267"/>
        <v>2</v>
      </c>
      <c r="M3445" s="3">
        <f t="shared" si="268"/>
        <v>1</v>
      </c>
      <c r="N3445" s="3" t="s">
        <v>65</v>
      </c>
      <c r="O3445" s="3">
        <f>COUNTIF([1]局站!$D$4:$D$172,"="&amp;N3445)</f>
        <v>1</v>
      </c>
      <c r="P3445" s="3">
        <v>0</v>
      </c>
      <c r="Q3445" s="3">
        <v>0</v>
      </c>
      <c r="R3445" s="3">
        <v>0</v>
      </c>
      <c r="S3445" s="3" t="s">
        <v>1258</v>
      </c>
      <c r="T3445" s="3">
        <f>COUNTIF([1]局站!$D$4:$D$172,"="&amp;S3445)</f>
        <v>1</v>
      </c>
      <c r="U3445" s="3">
        <v>0</v>
      </c>
      <c r="V3445" s="3">
        <v>0</v>
      </c>
      <c r="W3445" s="3">
        <v>0</v>
      </c>
      <c r="X3445" s="3" t="s">
        <v>1214</v>
      </c>
      <c r="Y3445" s="3" t="s">
        <v>852</v>
      </c>
      <c r="Z3445" s="3" t="str">
        <f>INDEX(业务类型!$C$4:$C$8,MATCH(纤芯!Y3445,业务类型!$B$4:$B$8,0))</f>
        <v>TWO</v>
      </c>
      <c r="AA3445" s="3" t="s">
        <v>891</v>
      </c>
    </row>
    <row r="3446" spans="1:27" ht="16.5" x14ac:dyDescent="0.2">
      <c r="A3446" s="3">
        <v>3443</v>
      </c>
      <c r="B3446" s="3">
        <f t="shared" si="269"/>
        <v>37023202003</v>
      </c>
      <c r="C3446" s="3" t="s">
        <v>1166</v>
      </c>
      <c r="D3446" s="3" t="s">
        <v>223</v>
      </c>
      <c r="E3446" s="3" t="str">
        <f>INDEX(光放段!$G$4:$G$237,MATCH(纤芯!G3446,光放段!$C$4:$C$237,0))</f>
        <v>山东二干|济青烟威光缆:淄博柳泉路-潍坊四平路</v>
      </c>
      <c r="F3446" s="3">
        <f>INDEX(光放段!$I$4:$I$237,MATCH(纤芯!H3446,光放段!$B$4:$B$237,0))</f>
        <v>37023200000</v>
      </c>
      <c r="G3446" s="3" t="str">
        <f t="shared" si="265"/>
        <v>山东二干|济青烟威光缆:昌乐北局-潍坊四平路</v>
      </c>
      <c r="H3446" s="3">
        <f>INDEX(光放段!$B$4:$B$237,MATCH(纤芯!G3446,光放段!$C$4:$C$237,0))</f>
        <v>37023202000</v>
      </c>
      <c r="I3446" s="3" t="str">
        <f t="shared" si="266"/>
        <v>济青烟威光缆</v>
      </c>
      <c r="J3446" s="3" t="str">
        <f>INDEX(子缆名称!$B$4:$B$29,纤芯!M3446)</f>
        <v>A缆</v>
      </c>
      <c r="K3446" s="3">
        <v>3</v>
      </c>
      <c r="L3446" s="3">
        <f t="shared" si="267"/>
        <v>3</v>
      </c>
      <c r="M3446" s="3">
        <f t="shared" si="268"/>
        <v>1</v>
      </c>
      <c r="N3446" s="3" t="s">
        <v>65</v>
      </c>
      <c r="O3446" s="3">
        <f>COUNTIF([1]局站!$D$4:$D$172,"="&amp;N3446)</f>
        <v>1</v>
      </c>
      <c r="P3446" s="3">
        <v>0</v>
      </c>
      <c r="Q3446" s="3">
        <v>0</v>
      </c>
      <c r="R3446" s="3">
        <v>0</v>
      </c>
      <c r="S3446" s="3" t="s">
        <v>1258</v>
      </c>
      <c r="T3446" s="3">
        <f>COUNTIF([1]局站!$D$4:$D$172,"="&amp;S3446)</f>
        <v>1</v>
      </c>
      <c r="U3446" s="3">
        <v>0</v>
      </c>
      <c r="V3446" s="3">
        <v>0</v>
      </c>
      <c r="W3446" s="3">
        <v>0</v>
      </c>
      <c r="X3446" s="3" t="s">
        <v>1214</v>
      </c>
      <c r="Y3446" s="3" t="s">
        <v>850</v>
      </c>
      <c r="Z3446" s="3" t="str">
        <f>INDEX(业务类型!$C$4:$C$8,MATCH(纤芯!Y3446,业务类型!$B$4:$B$8,0))</f>
        <v>ONE</v>
      </c>
      <c r="AA3446" s="3" t="s">
        <v>989</v>
      </c>
    </row>
    <row r="3447" spans="1:27" ht="16.5" x14ac:dyDescent="0.2">
      <c r="A3447" s="3">
        <v>3444</v>
      </c>
      <c r="B3447" s="3">
        <f t="shared" si="269"/>
        <v>37023202004</v>
      </c>
      <c r="C3447" s="3" t="s">
        <v>1166</v>
      </c>
      <c r="D3447" s="3" t="s">
        <v>223</v>
      </c>
      <c r="E3447" s="3" t="str">
        <f>INDEX(光放段!$G$4:$G$237,MATCH(纤芯!G3447,光放段!$C$4:$C$237,0))</f>
        <v>山东二干|济青烟威光缆:淄博柳泉路-潍坊四平路</v>
      </c>
      <c r="F3447" s="3">
        <f>INDEX(光放段!$I$4:$I$237,MATCH(纤芯!H3447,光放段!$B$4:$B$237,0))</f>
        <v>37023200000</v>
      </c>
      <c r="G3447" s="3" t="str">
        <f t="shared" si="265"/>
        <v>山东二干|济青烟威光缆:昌乐北局-潍坊四平路</v>
      </c>
      <c r="H3447" s="3">
        <f>INDEX(光放段!$B$4:$B$237,MATCH(纤芯!G3447,光放段!$C$4:$C$237,0))</f>
        <v>37023202000</v>
      </c>
      <c r="I3447" s="3" t="str">
        <f t="shared" si="266"/>
        <v>济青烟威光缆</v>
      </c>
      <c r="J3447" s="3" t="str">
        <f>INDEX(子缆名称!$B$4:$B$29,纤芯!M3447)</f>
        <v>A缆</v>
      </c>
      <c r="K3447" s="3">
        <v>4</v>
      </c>
      <c r="L3447" s="3">
        <f t="shared" si="267"/>
        <v>4</v>
      </c>
      <c r="M3447" s="3">
        <f t="shared" si="268"/>
        <v>1</v>
      </c>
      <c r="N3447" s="3" t="s">
        <v>65</v>
      </c>
      <c r="O3447" s="3">
        <f>COUNTIF([1]局站!$D$4:$D$172,"="&amp;N3447)</f>
        <v>1</v>
      </c>
      <c r="P3447" s="3">
        <v>0</v>
      </c>
      <c r="Q3447" s="3">
        <v>0</v>
      </c>
      <c r="R3447" s="3">
        <v>0</v>
      </c>
      <c r="S3447" s="3" t="s">
        <v>1258</v>
      </c>
      <c r="T3447" s="3">
        <f>COUNTIF([1]局站!$D$4:$D$172,"="&amp;S3447)</f>
        <v>1</v>
      </c>
      <c r="U3447" s="3">
        <v>0</v>
      </c>
      <c r="V3447" s="3">
        <v>0</v>
      </c>
      <c r="W3447" s="3">
        <v>0</v>
      </c>
      <c r="X3447" s="3" t="s">
        <v>1214</v>
      </c>
      <c r="Y3447" s="3" t="s">
        <v>850</v>
      </c>
      <c r="Z3447" s="3" t="str">
        <f>INDEX(业务类型!$C$4:$C$8,MATCH(纤芯!Y3447,业务类型!$B$4:$B$8,0))</f>
        <v>ONE</v>
      </c>
      <c r="AA3447" s="3" t="s">
        <v>989</v>
      </c>
    </row>
    <row r="3448" spans="1:27" ht="16.5" x14ac:dyDescent="0.2">
      <c r="A3448" s="3">
        <v>3445</v>
      </c>
      <c r="B3448" s="3">
        <f t="shared" si="269"/>
        <v>37023202005</v>
      </c>
      <c r="C3448" s="3" t="s">
        <v>1166</v>
      </c>
      <c r="D3448" s="3" t="s">
        <v>223</v>
      </c>
      <c r="E3448" s="3" t="str">
        <f>INDEX(光放段!$G$4:$G$237,MATCH(纤芯!G3448,光放段!$C$4:$C$237,0))</f>
        <v>山东二干|济青烟威光缆:淄博柳泉路-潍坊四平路</v>
      </c>
      <c r="F3448" s="3">
        <f>INDEX(光放段!$I$4:$I$237,MATCH(纤芯!H3448,光放段!$B$4:$B$237,0))</f>
        <v>37023200000</v>
      </c>
      <c r="G3448" s="3" t="str">
        <f t="shared" si="265"/>
        <v>山东二干|济青烟威光缆:昌乐北局-潍坊四平路</v>
      </c>
      <c r="H3448" s="3">
        <f>INDEX(光放段!$B$4:$B$237,MATCH(纤芯!G3448,光放段!$C$4:$C$237,0))</f>
        <v>37023202000</v>
      </c>
      <c r="I3448" s="3" t="str">
        <f t="shared" si="266"/>
        <v>济青烟威光缆</v>
      </c>
      <c r="J3448" s="3" t="str">
        <f>INDEX(子缆名称!$B$4:$B$29,纤芯!M3448)</f>
        <v>A缆</v>
      </c>
      <c r="K3448" s="3">
        <v>5</v>
      </c>
      <c r="L3448" s="3">
        <f t="shared" si="267"/>
        <v>5</v>
      </c>
      <c r="M3448" s="3">
        <f t="shared" si="268"/>
        <v>1</v>
      </c>
      <c r="N3448" s="3" t="s">
        <v>65</v>
      </c>
      <c r="O3448" s="3">
        <f>COUNTIF([1]局站!$D$4:$D$172,"="&amp;N3448)</f>
        <v>1</v>
      </c>
      <c r="P3448" s="3">
        <v>0</v>
      </c>
      <c r="Q3448" s="3">
        <v>0</v>
      </c>
      <c r="R3448" s="3">
        <v>0</v>
      </c>
      <c r="S3448" s="3" t="s">
        <v>1258</v>
      </c>
      <c r="T3448" s="3">
        <f>COUNTIF([1]局站!$D$4:$D$172,"="&amp;S3448)</f>
        <v>1</v>
      </c>
      <c r="U3448" s="3">
        <v>0</v>
      </c>
      <c r="V3448" s="3">
        <v>0</v>
      </c>
      <c r="W3448" s="3">
        <v>0</v>
      </c>
      <c r="X3448" s="3" t="s">
        <v>1214</v>
      </c>
      <c r="Y3448" s="3" t="s">
        <v>852</v>
      </c>
      <c r="Z3448" s="3" t="str">
        <f>INDEX(业务类型!$C$4:$C$8,MATCH(纤芯!Y3448,业务类型!$B$4:$B$8,0))</f>
        <v>TWO</v>
      </c>
      <c r="AA3448" s="3" t="s">
        <v>954</v>
      </c>
    </row>
    <row r="3449" spans="1:27" ht="16.5" x14ac:dyDescent="0.2">
      <c r="A3449" s="3">
        <v>3446</v>
      </c>
      <c r="B3449" s="3">
        <f t="shared" si="269"/>
        <v>37023202006</v>
      </c>
      <c r="C3449" s="3" t="s">
        <v>1166</v>
      </c>
      <c r="D3449" s="3" t="s">
        <v>223</v>
      </c>
      <c r="E3449" s="3" t="str">
        <f>INDEX(光放段!$G$4:$G$237,MATCH(纤芯!G3449,光放段!$C$4:$C$237,0))</f>
        <v>山东二干|济青烟威光缆:淄博柳泉路-潍坊四平路</v>
      </c>
      <c r="F3449" s="3">
        <f>INDEX(光放段!$I$4:$I$237,MATCH(纤芯!H3449,光放段!$B$4:$B$237,0))</f>
        <v>37023200000</v>
      </c>
      <c r="G3449" s="3" t="str">
        <f t="shared" si="265"/>
        <v>山东二干|济青烟威光缆:昌乐北局-潍坊四平路</v>
      </c>
      <c r="H3449" s="3">
        <f>INDEX(光放段!$B$4:$B$237,MATCH(纤芯!G3449,光放段!$C$4:$C$237,0))</f>
        <v>37023202000</v>
      </c>
      <c r="I3449" s="3" t="str">
        <f t="shared" si="266"/>
        <v>济青烟威光缆</v>
      </c>
      <c r="J3449" s="3" t="str">
        <f>INDEX(子缆名称!$B$4:$B$29,纤芯!M3449)</f>
        <v>A缆</v>
      </c>
      <c r="K3449" s="3">
        <v>6</v>
      </c>
      <c r="L3449" s="3">
        <f t="shared" si="267"/>
        <v>6</v>
      </c>
      <c r="M3449" s="3">
        <f t="shared" si="268"/>
        <v>1</v>
      </c>
      <c r="N3449" s="3" t="s">
        <v>65</v>
      </c>
      <c r="O3449" s="3">
        <f>COUNTIF([1]局站!$D$4:$D$172,"="&amp;N3449)</f>
        <v>1</v>
      </c>
      <c r="P3449" s="3">
        <v>0</v>
      </c>
      <c r="Q3449" s="3">
        <v>0</v>
      </c>
      <c r="R3449" s="3">
        <v>0</v>
      </c>
      <c r="S3449" s="3" t="s">
        <v>1258</v>
      </c>
      <c r="T3449" s="3">
        <f>COUNTIF([1]局站!$D$4:$D$172,"="&amp;S3449)</f>
        <v>1</v>
      </c>
      <c r="U3449" s="3">
        <v>0</v>
      </c>
      <c r="V3449" s="3">
        <v>0</v>
      </c>
      <c r="W3449" s="3">
        <v>0</v>
      </c>
      <c r="X3449" s="3" t="s">
        <v>1214</v>
      </c>
      <c r="Y3449" s="3" t="s">
        <v>852</v>
      </c>
      <c r="Z3449" s="3" t="str">
        <f>INDEX(业务类型!$C$4:$C$8,MATCH(纤芯!Y3449,业务类型!$B$4:$B$8,0))</f>
        <v>TWO</v>
      </c>
      <c r="AA3449" s="3" t="s">
        <v>954</v>
      </c>
    </row>
    <row r="3450" spans="1:27" ht="16.5" x14ac:dyDescent="0.2">
      <c r="A3450" s="3">
        <v>3447</v>
      </c>
      <c r="B3450" s="3">
        <f t="shared" si="269"/>
        <v>37023202007</v>
      </c>
      <c r="C3450" s="3" t="s">
        <v>1166</v>
      </c>
      <c r="D3450" s="3" t="s">
        <v>223</v>
      </c>
      <c r="E3450" s="3" t="str">
        <f>INDEX(光放段!$G$4:$G$237,MATCH(纤芯!G3450,光放段!$C$4:$C$237,0))</f>
        <v>山东二干|济青烟威光缆:淄博柳泉路-潍坊四平路</v>
      </c>
      <c r="F3450" s="3">
        <f>INDEX(光放段!$I$4:$I$237,MATCH(纤芯!H3450,光放段!$B$4:$B$237,0))</f>
        <v>37023200000</v>
      </c>
      <c r="G3450" s="3" t="str">
        <f t="shared" si="265"/>
        <v>山东二干|济青烟威光缆:昌乐北局-潍坊四平路</v>
      </c>
      <c r="H3450" s="3">
        <f>INDEX(光放段!$B$4:$B$237,MATCH(纤芯!G3450,光放段!$C$4:$C$237,0))</f>
        <v>37023202000</v>
      </c>
      <c r="I3450" s="3" t="str">
        <f t="shared" si="266"/>
        <v>济青烟威光缆</v>
      </c>
      <c r="J3450" s="3" t="str">
        <f>INDEX(子缆名称!$B$4:$B$29,纤芯!M3450)</f>
        <v>A缆</v>
      </c>
      <c r="K3450" s="3">
        <v>7</v>
      </c>
      <c r="L3450" s="3">
        <f t="shared" si="267"/>
        <v>7</v>
      </c>
      <c r="M3450" s="3">
        <f t="shared" si="268"/>
        <v>1</v>
      </c>
      <c r="N3450" s="3" t="s">
        <v>65</v>
      </c>
      <c r="O3450" s="3">
        <f>COUNTIF([1]局站!$D$4:$D$172,"="&amp;N3450)</f>
        <v>1</v>
      </c>
      <c r="P3450" s="3">
        <v>0</v>
      </c>
      <c r="Q3450" s="3">
        <v>0</v>
      </c>
      <c r="R3450" s="3">
        <v>0</v>
      </c>
      <c r="S3450" s="3" t="s">
        <v>1258</v>
      </c>
      <c r="T3450" s="3">
        <f>COUNTIF([1]局站!$D$4:$D$172,"="&amp;S3450)</f>
        <v>1</v>
      </c>
      <c r="U3450" s="3">
        <v>0</v>
      </c>
      <c r="V3450" s="3">
        <v>0</v>
      </c>
      <c r="W3450" s="3">
        <v>0</v>
      </c>
      <c r="X3450" s="3" t="s">
        <v>1214</v>
      </c>
      <c r="Y3450" s="3" t="s">
        <v>852</v>
      </c>
      <c r="Z3450" s="3" t="str">
        <f>INDEX(业务类型!$C$4:$C$8,MATCH(纤芯!Y3450,业务类型!$B$4:$B$8,0))</f>
        <v>TWO</v>
      </c>
      <c r="AA3450" s="3" t="s">
        <v>955</v>
      </c>
    </row>
    <row r="3451" spans="1:27" ht="16.5" x14ac:dyDescent="0.2">
      <c r="A3451" s="3">
        <v>3448</v>
      </c>
      <c r="B3451" s="3">
        <f t="shared" si="269"/>
        <v>37023202008</v>
      </c>
      <c r="C3451" s="3" t="s">
        <v>1166</v>
      </c>
      <c r="D3451" s="3" t="s">
        <v>223</v>
      </c>
      <c r="E3451" s="3" t="str">
        <f>INDEX(光放段!$G$4:$G$237,MATCH(纤芯!G3451,光放段!$C$4:$C$237,0))</f>
        <v>山东二干|济青烟威光缆:淄博柳泉路-潍坊四平路</v>
      </c>
      <c r="F3451" s="3">
        <f>INDEX(光放段!$I$4:$I$237,MATCH(纤芯!H3451,光放段!$B$4:$B$237,0))</f>
        <v>37023200000</v>
      </c>
      <c r="G3451" s="3" t="str">
        <f t="shared" si="265"/>
        <v>山东二干|济青烟威光缆:昌乐北局-潍坊四平路</v>
      </c>
      <c r="H3451" s="3">
        <f>INDEX(光放段!$B$4:$B$237,MATCH(纤芯!G3451,光放段!$C$4:$C$237,0))</f>
        <v>37023202000</v>
      </c>
      <c r="I3451" s="3" t="str">
        <f t="shared" si="266"/>
        <v>济青烟威光缆</v>
      </c>
      <c r="J3451" s="3" t="str">
        <f>INDEX(子缆名称!$B$4:$B$29,纤芯!M3451)</f>
        <v>A缆</v>
      </c>
      <c r="K3451" s="3">
        <v>8</v>
      </c>
      <c r="L3451" s="3">
        <f t="shared" si="267"/>
        <v>8</v>
      </c>
      <c r="M3451" s="3">
        <f t="shared" si="268"/>
        <v>1</v>
      </c>
      <c r="N3451" s="3" t="s">
        <v>65</v>
      </c>
      <c r="O3451" s="3">
        <f>COUNTIF([1]局站!$D$4:$D$172,"="&amp;N3451)</f>
        <v>1</v>
      </c>
      <c r="P3451" s="3">
        <v>0</v>
      </c>
      <c r="Q3451" s="3">
        <v>0</v>
      </c>
      <c r="R3451" s="3">
        <v>0</v>
      </c>
      <c r="S3451" s="3" t="s">
        <v>1258</v>
      </c>
      <c r="T3451" s="3">
        <f>COUNTIF([1]局站!$D$4:$D$172,"="&amp;S3451)</f>
        <v>1</v>
      </c>
      <c r="U3451" s="3">
        <v>0</v>
      </c>
      <c r="V3451" s="3">
        <v>0</v>
      </c>
      <c r="W3451" s="3">
        <v>0</v>
      </c>
      <c r="X3451" s="3" t="s">
        <v>1214</v>
      </c>
      <c r="Y3451" s="3" t="s">
        <v>852</v>
      </c>
      <c r="Z3451" s="3" t="str">
        <f>INDEX(业务类型!$C$4:$C$8,MATCH(纤芯!Y3451,业务类型!$B$4:$B$8,0))</f>
        <v>TWO</v>
      </c>
      <c r="AA3451" s="3" t="s">
        <v>955</v>
      </c>
    </row>
    <row r="3452" spans="1:27" ht="16.5" x14ac:dyDescent="0.2">
      <c r="A3452" s="3">
        <v>3449</v>
      </c>
      <c r="B3452" s="3">
        <f t="shared" si="269"/>
        <v>37023202009</v>
      </c>
      <c r="C3452" s="3" t="s">
        <v>1166</v>
      </c>
      <c r="D3452" s="3" t="s">
        <v>223</v>
      </c>
      <c r="E3452" s="3" t="str">
        <f>INDEX(光放段!$G$4:$G$237,MATCH(纤芯!G3452,光放段!$C$4:$C$237,0))</f>
        <v>山东二干|济青烟威光缆:淄博柳泉路-潍坊四平路</v>
      </c>
      <c r="F3452" s="3">
        <f>INDEX(光放段!$I$4:$I$237,MATCH(纤芯!H3452,光放段!$B$4:$B$237,0))</f>
        <v>37023200000</v>
      </c>
      <c r="G3452" s="3" t="str">
        <f t="shared" si="265"/>
        <v>山东二干|济青烟威光缆:昌乐北局-潍坊四平路</v>
      </c>
      <c r="H3452" s="3">
        <f>INDEX(光放段!$B$4:$B$237,MATCH(纤芯!G3452,光放段!$C$4:$C$237,0))</f>
        <v>37023202000</v>
      </c>
      <c r="I3452" s="3" t="str">
        <f t="shared" si="266"/>
        <v>济青烟威光缆</v>
      </c>
      <c r="J3452" s="3" t="str">
        <f>INDEX(子缆名称!$B$4:$B$29,纤芯!M3452)</f>
        <v>A缆</v>
      </c>
      <c r="K3452" s="3">
        <v>9</v>
      </c>
      <c r="L3452" s="3">
        <f t="shared" si="267"/>
        <v>9</v>
      </c>
      <c r="M3452" s="3">
        <f t="shared" si="268"/>
        <v>1</v>
      </c>
      <c r="N3452" s="3" t="s">
        <v>65</v>
      </c>
      <c r="O3452" s="3">
        <f>COUNTIF([1]局站!$D$4:$D$172,"="&amp;N3452)</f>
        <v>1</v>
      </c>
      <c r="P3452" s="3">
        <v>0</v>
      </c>
      <c r="Q3452" s="3">
        <v>0</v>
      </c>
      <c r="R3452" s="3">
        <v>0</v>
      </c>
      <c r="S3452" s="3" t="s">
        <v>1258</v>
      </c>
      <c r="T3452" s="3">
        <f>COUNTIF([1]局站!$D$4:$D$172,"="&amp;S3452)</f>
        <v>1</v>
      </c>
      <c r="U3452" s="3">
        <v>0</v>
      </c>
      <c r="V3452" s="3">
        <v>0</v>
      </c>
      <c r="W3452" s="3">
        <v>0</v>
      </c>
      <c r="X3452" s="3" t="s">
        <v>1214</v>
      </c>
      <c r="Y3452" s="3" t="s">
        <v>852</v>
      </c>
      <c r="Z3452" s="3" t="str">
        <f>INDEX(业务类型!$C$4:$C$8,MATCH(纤芯!Y3452,业务类型!$B$4:$B$8,0))</f>
        <v>TWO</v>
      </c>
      <c r="AA3452" s="3" t="s">
        <v>885</v>
      </c>
    </row>
    <row r="3453" spans="1:27" ht="16.5" x14ac:dyDescent="0.2">
      <c r="A3453" s="3">
        <v>3450</v>
      </c>
      <c r="B3453" s="3">
        <f t="shared" si="269"/>
        <v>37023202010</v>
      </c>
      <c r="C3453" s="3" t="s">
        <v>1166</v>
      </c>
      <c r="D3453" s="3" t="s">
        <v>223</v>
      </c>
      <c r="E3453" s="3" t="str">
        <f>INDEX(光放段!$G$4:$G$237,MATCH(纤芯!G3453,光放段!$C$4:$C$237,0))</f>
        <v>山东二干|济青烟威光缆:淄博柳泉路-潍坊四平路</v>
      </c>
      <c r="F3453" s="3">
        <f>INDEX(光放段!$I$4:$I$237,MATCH(纤芯!H3453,光放段!$B$4:$B$237,0))</f>
        <v>37023200000</v>
      </c>
      <c r="G3453" s="3" t="str">
        <f t="shared" si="265"/>
        <v>山东二干|济青烟威光缆:昌乐北局-潍坊四平路</v>
      </c>
      <c r="H3453" s="3">
        <f>INDEX(光放段!$B$4:$B$237,MATCH(纤芯!G3453,光放段!$C$4:$C$237,0))</f>
        <v>37023202000</v>
      </c>
      <c r="I3453" s="3" t="str">
        <f t="shared" si="266"/>
        <v>济青烟威光缆</v>
      </c>
      <c r="J3453" s="3" t="str">
        <f>INDEX(子缆名称!$B$4:$B$29,纤芯!M3453)</f>
        <v>A缆</v>
      </c>
      <c r="K3453" s="3">
        <v>10</v>
      </c>
      <c r="L3453" s="3">
        <f t="shared" si="267"/>
        <v>10</v>
      </c>
      <c r="M3453" s="3">
        <f t="shared" si="268"/>
        <v>1</v>
      </c>
      <c r="N3453" s="3" t="s">
        <v>65</v>
      </c>
      <c r="O3453" s="3">
        <f>COUNTIF([1]局站!$D$4:$D$172,"="&amp;N3453)</f>
        <v>1</v>
      </c>
      <c r="P3453" s="3">
        <v>0</v>
      </c>
      <c r="Q3453" s="3">
        <v>0</v>
      </c>
      <c r="R3453" s="3">
        <v>0</v>
      </c>
      <c r="S3453" s="3" t="s">
        <v>1258</v>
      </c>
      <c r="T3453" s="3">
        <f>COUNTIF([1]局站!$D$4:$D$172,"="&amp;S3453)</f>
        <v>1</v>
      </c>
      <c r="U3453" s="3">
        <v>0</v>
      </c>
      <c r="V3453" s="3">
        <v>0</v>
      </c>
      <c r="W3453" s="3">
        <v>0</v>
      </c>
      <c r="X3453" s="3" t="s">
        <v>1214</v>
      </c>
      <c r="Y3453" s="3" t="s">
        <v>852</v>
      </c>
      <c r="Z3453" s="3" t="str">
        <f>INDEX(业务类型!$C$4:$C$8,MATCH(纤芯!Y3453,业务类型!$B$4:$B$8,0))</f>
        <v>TWO</v>
      </c>
      <c r="AA3453" s="3" t="s">
        <v>885</v>
      </c>
    </row>
    <row r="3454" spans="1:27" ht="16.5" x14ac:dyDescent="0.2">
      <c r="A3454" s="3">
        <v>3451</v>
      </c>
      <c r="B3454" s="3">
        <f t="shared" si="269"/>
        <v>37023202011</v>
      </c>
      <c r="C3454" s="3" t="s">
        <v>1166</v>
      </c>
      <c r="D3454" s="3" t="s">
        <v>223</v>
      </c>
      <c r="E3454" s="3" t="str">
        <f>INDEX(光放段!$G$4:$G$237,MATCH(纤芯!G3454,光放段!$C$4:$C$237,0))</f>
        <v>山东二干|济青烟威光缆:淄博柳泉路-潍坊四平路</v>
      </c>
      <c r="F3454" s="3">
        <f>INDEX(光放段!$I$4:$I$237,MATCH(纤芯!H3454,光放段!$B$4:$B$237,0))</f>
        <v>37023200000</v>
      </c>
      <c r="G3454" s="3" t="str">
        <f t="shared" si="265"/>
        <v>山东二干|济青烟威光缆:昌乐北局-潍坊四平路</v>
      </c>
      <c r="H3454" s="3">
        <f>INDEX(光放段!$B$4:$B$237,MATCH(纤芯!G3454,光放段!$C$4:$C$237,0))</f>
        <v>37023202000</v>
      </c>
      <c r="I3454" s="3" t="str">
        <f t="shared" si="266"/>
        <v>济青烟威光缆</v>
      </c>
      <c r="J3454" s="3" t="str">
        <f>INDEX(子缆名称!$B$4:$B$29,纤芯!M3454)</f>
        <v>A缆</v>
      </c>
      <c r="K3454" s="3">
        <v>11</v>
      </c>
      <c r="L3454" s="3">
        <f t="shared" si="267"/>
        <v>11</v>
      </c>
      <c r="M3454" s="3">
        <f t="shared" si="268"/>
        <v>1</v>
      </c>
      <c r="N3454" s="3" t="s">
        <v>65</v>
      </c>
      <c r="O3454" s="3">
        <f>COUNTIF([1]局站!$D$4:$D$172,"="&amp;N3454)</f>
        <v>1</v>
      </c>
      <c r="P3454" s="3">
        <v>0</v>
      </c>
      <c r="Q3454" s="3">
        <v>0</v>
      </c>
      <c r="R3454" s="3">
        <v>0</v>
      </c>
      <c r="S3454" s="3" t="s">
        <v>1258</v>
      </c>
      <c r="T3454" s="3">
        <f>COUNTIF([1]局站!$D$4:$D$172,"="&amp;S3454)</f>
        <v>1</v>
      </c>
      <c r="U3454" s="3">
        <v>0</v>
      </c>
      <c r="V3454" s="3">
        <v>0</v>
      </c>
      <c r="W3454" s="3">
        <v>0</v>
      </c>
      <c r="X3454" s="3" t="s">
        <v>1214</v>
      </c>
      <c r="Y3454" s="3" t="s">
        <v>850</v>
      </c>
      <c r="Z3454" s="3" t="str">
        <f>INDEX(业务类型!$C$4:$C$8,MATCH(纤芯!Y3454,业务类型!$B$4:$B$8,0))</f>
        <v>ONE</v>
      </c>
      <c r="AA3454" s="3" t="s">
        <v>991</v>
      </c>
    </row>
    <row r="3455" spans="1:27" ht="16.5" x14ac:dyDescent="0.2">
      <c r="A3455" s="3">
        <v>3452</v>
      </c>
      <c r="B3455" s="3">
        <f t="shared" si="269"/>
        <v>37023202012</v>
      </c>
      <c r="C3455" s="3" t="s">
        <v>1166</v>
      </c>
      <c r="D3455" s="3" t="s">
        <v>223</v>
      </c>
      <c r="E3455" s="3" t="str">
        <f>INDEX(光放段!$G$4:$G$237,MATCH(纤芯!G3455,光放段!$C$4:$C$237,0))</f>
        <v>山东二干|济青烟威光缆:淄博柳泉路-潍坊四平路</v>
      </c>
      <c r="F3455" s="3">
        <f>INDEX(光放段!$I$4:$I$237,MATCH(纤芯!H3455,光放段!$B$4:$B$237,0))</f>
        <v>37023200000</v>
      </c>
      <c r="G3455" s="3" t="str">
        <f t="shared" si="265"/>
        <v>山东二干|济青烟威光缆:昌乐北局-潍坊四平路</v>
      </c>
      <c r="H3455" s="3">
        <f>INDEX(光放段!$B$4:$B$237,MATCH(纤芯!G3455,光放段!$C$4:$C$237,0))</f>
        <v>37023202000</v>
      </c>
      <c r="I3455" s="3" t="str">
        <f t="shared" si="266"/>
        <v>济青烟威光缆</v>
      </c>
      <c r="J3455" s="3" t="str">
        <f>INDEX(子缆名称!$B$4:$B$29,纤芯!M3455)</f>
        <v>A缆</v>
      </c>
      <c r="K3455" s="3">
        <v>12</v>
      </c>
      <c r="L3455" s="3">
        <f t="shared" si="267"/>
        <v>12</v>
      </c>
      <c r="M3455" s="3">
        <f t="shared" si="268"/>
        <v>1</v>
      </c>
      <c r="N3455" s="3" t="s">
        <v>65</v>
      </c>
      <c r="O3455" s="3">
        <f>COUNTIF([1]局站!$D$4:$D$172,"="&amp;N3455)</f>
        <v>1</v>
      </c>
      <c r="P3455" s="3">
        <v>0</v>
      </c>
      <c r="Q3455" s="3">
        <v>0</v>
      </c>
      <c r="R3455" s="3">
        <v>0</v>
      </c>
      <c r="S3455" s="3" t="s">
        <v>1258</v>
      </c>
      <c r="T3455" s="3">
        <f>COUNTIF([1]局站!$D$4:$D$172,"="&amp;S3455)</f>
        <v>1</v>
      </c>
      <c r="U3455" s="3">
        <v>0</v>
      </c>
      <c r="V3455" s="3">
        <v>0</v>
      </c>
      <c r="W3455" s="3">
        <v>0</v>
      </c>
      <c r="X3455" s="3" t="s">
        <v>1214</v>
      </c>
      <c r="Y3455" s="3" t="s">
        <v>850</v>
      </c>
      <c r="Z3455" s="3" t="str">
        <f>INDEX(业务类型!$C$4:$C$8,MATCH(纤芯!Y3455,业务类型!$B$4:$B$8,0))</f>
        <v>ONE</v>
      </c>
      <c r="AA3455" s="3" t="s">
        <v>991</v>
      </c>
    </row>
    <row r="3456" spans="1:27" ht="16.5" x14ac:dyDescent="0.2">
      <c r="A3456" s="3">
        <v>3453</v>
      </c>
      <c r="B3456" s="3">
        <f t="shared" si="269"/>
        <v>37023202013</v>
      </c>
      <c r="C3456" s="3" t="s">
        <v>1166</v>
      </c>
      <c r="D3456" s="3" t="s">
        <v>223</v>
      </c>
      <c r="E3456" s="3" t="str">
        <f>INDEX(光放段!$G$4:$G$237,MATCH(纤芯!G3456,光放段!$C$4:$C$237,0))</f>
        <v>山东二干|济青烟威光缆:淄博柳泉路-潍坊四平路</v>
      </c>
      <c r="F3456" s="3">
        <f>INDEX(光放段!$I$4:$I$237,MATCH(纤芯!H3456,光放段!$B$4:$B$237,0))</f>
        <v>37023200000</v>
      </c>
      <c r="G3456" s="3" t="str">
        <f t="shared" si="265"/>
        <v>山东二干|济青烟威光缆:昌乐北局-潍坊四平路</v>
      </c>
      <c r="H3456" s="3">
        <f>INDEX(光放段!$B$4:$B$237,MATCH(纤芯!G3456,光放段!$C$4:$C$237,0))</f>
        <v>37023202000</v>
      </c>
      <c r="I3456" s="3" t="str">
        <f t="shared" si="266"/>
        <v>济青烟威光缆</v>
      </c>
      <c r="J3456" s="3" t="str">
        <f>INDEX(子缆名称!$B$4:$B$29,纤芯!M3456)</f>
        <v>B缆</v>
      </c>
      <c r="K3456" s="3">
        <v>13</v>
      </c>
      <c r="L3456" s="3">
        <f t="shared" si="267"/>
        <v>1</v>
      </c>
      <c r="M3456" s="3">
        <f t="shared" si="268"/>
        <v>2</v>
      </c>
      <c r="N3456" s="3" t="s">
        <v>65</v>
      </c>
      <c r="O3456" s="3">
        <f>COUNTIF([1]局站!$D$4:$D$172,"="&amp;N3456)</f>
        <v>1</v>
      </c>
      <c r="P3456" s="3">
        <v>0</v>
      </c>
      <c r="Q3456" s="3">
        <v>0</v>
      </c>
      <c r="R3456" s="3">
        <v>0</v>
      </c>
      <c r="S3456" s="3" t="s">
        <v>1258</v>
      </c>
      <c r="T3456" s="3">
        <f>COUNTIF([1]局站!$D$4:$D$172,"="&amp;S3456)</f>
        <v>1</v>
      </c>
      <c r="U3456" s="3">
        <v>0</v>
      </c>
      <c r="V3456" s="3">
        <v>0</v>
      </c>
      <c r="W3456" s="3">
        <v>0</v>
      </c>
      <c r="X3456" s="3" t="s">
        <v>1214</v>
      </c>
      <c r="Y3456" s="3" t="s">
        <v>850</v>
      </c>
      <c r="Z3456" s="3" t="str">
        <f>INDEX(业务类型!$C$4:$C$8,MATCH(纤芯!Y3456,业务类型!$B$4:$B$8,0))</f>
        <v>ONE</v>
      </c>
      <c r="AA3456" s="3" t="s">
        <v>1022</v>
      </c>
    </row>
    <row r="3457" spans="1:27" ht="16.5" x14ac:dyDescent="0.2">
      <c r="A3457" s="3">
        <v>3454</v>
      </c>
      <c r="B3457" s="3">
        <f t="shared" si="269"/>
        <v>37023202014</v>
      </c>
      <c r="C3457" s="3" t="s">
        <v>1166</v>
      </c>
      <c r="D3457" s="3" t="s">
        <v>223</v>
      </c>
      <c r="E3457" s="3" t="str">
        <f>INDEX(光放段!$G$4:$G$237,MATCH(纤芯!G3457,光放段!$C$4:$C$237,0))</f>
        <v>山东二干|济青烟威光缆:淄博柳泉路-潍坊四平路</v>
      </c>
      <c r="F3457" s="3">
        <f>INDEX(光放段!$I$4:$I$237,MATCH(纤芯!H3457,光放段!$B$4:$B$237,0))</f>
        <v>37023200000</v>
      </c>
      <c r="G3457" s="3" t="str">
        <f t="shared" si="265"/>
        <v>山东二干|济青烟威光缆:昌乐北局-潍坊四平路</v>
      </c>
      <c r="H3457" s="3">
        <f>INDEX(光放段!$B$4:$B$237,MATCH(纤芯!G3457,光放段!$C$4:$C$237,0))</f>
        <v>37023202000</v>
      </c>
      <c r="I3457" s="3" t="str">
        <f t="shared" si="266"/>
        <v>济青烟威光缆</v>
      </c>
      <c r="J3457" s="3" t="str">
        <f>INDEX(子缆名称!$B$4:$B$29,纤芯!M3457)</f>
        <v>B缆</v>
      </c>
      <c r="K3457" s="3">
        <v>14</v>
      </c>
      <c r="L3457" s="3">
        <f t="shared" si="267"/>
        <v>2</v>
      </c>
      <c r="M3457" s="3">
        <f t="shared" si="268"/>
        <v>2</v>
      </c>
      <c r="N3457" s="3" t="s">
        <v>65</v>
      </c>
      <c r="O3457" s="3">
        <f>COUNTIF([1]局站!$D$4:$D$172,"="&amp;N3457)</f>
        <v>1</v>
      </c>
      <c r="P3457" s="3">
        <v>0</v>
      </c>
      <c r="Q3457" s="3">
        <v>0</v>
      </c>
      <c r="R3457" s="3">
        <v>0</v>
      </c>
      <c r="S3457" s="3" t="s">
        <v>1258</v>
      </c>
      <c r="T3457" s="3">
        <f>COUNTIF([1]局站!$D$4:$D$172,"="&amp;S3457)</f>
        <v>1</v>
      </c>
      <c r="U3457" s="3">
        <v>0</v>
      </c>
      <c r="V3457" s="3">
        <v>0</v>
      </c>
      <c r="W3457" s="3">
        <v>0</v>
      </c>
      <c r="X3457" s="3" t="s">
        <v>1214</v>
      </c>
      <c r="Y3457" s="3" t="s">
        <v>850</v>
      </c>
      <c r="Z3457" s="3" t="str">
        <f>INDEX(业务类型!$C$4:$C$8,MATCH(纤芯!Y3457,业务类型!$B$4:$B$8,0))</f>
        <v>ONE</v>
      </c>
      <c r="AA3457" s="3" t="s">
        <v>1022</v>
      </c>
    </row>
    <row r="3458" spans="1:27" ht="16.5" x14ac:dyDescent="0.2">
      <c r="A3458" s="3">
        <v>3455</v>
      </c>
      <c r="B3458" s="3">
        <f t="shared" si="269"/>
        <v>37023202015</v>
      </c>
      <c r="C3458" s="3" t="s">
        <v>1166</v>
      </c>
      <c r="D3458" s="3" t="s">
        <v>223</v>
      </c>
      <c r="E3458" s="3" t="str">
        <f>INDEX(光放段!$G$4:$G$237,MATCH(纤芯!G3458,光放段!$C$4:$C$237,0))</f>
        <v>山东二干|济青烟威光缆:淄博柳泉路-潍坊四平路</v>
      </c>
      <c r="F3458" s="3">
        <f>INDEX(光放段!$I$4:$I$237,MATCH(纤芯!H3458,光放段!$B$4:$B$237,0))</f>
        <v>37023200000</v>
      </c>
      <c r="G3458" s="3" t="str">
        <f t="shared" si="265"/>
        <v>山东二干|济青烟威光缆:昌乐北局-潍坊四平路</v>
      </c>
      <c r="H3458" s="3">
        <f>INDEX(光放段!$B$4:$B$237,MATCH(纤芯!G3458,光放段!$C$4:$C$237,0))</f>
        <v>37023202000</v>
      </c>
      <c r="I3458" s="3" t="str">
        <f t="shared" si="266"/>
        <v>济青烟威光缆</v>
      </c>
      <c r="J3458" s="3" t="str">
        <f>INDEX(子缆名称!$B$4:$B$29,纤芯!M3458)</f>
        <v>B缆</v>
      </c>
      <c r="K3458" s="3">
        <v>15</v>
      </c>
      <c r="L3458" s="3">
        <f t="shared" si="267"/>
        <v>3</v>
      </c>
      <c r="M3458" s="3">
        <f t="shared" si="268"/>
        <v>2</v>
      </c>
      <c r="N3458" s="3" t="s">
        <v>65</v>
      </c>
      <c r="O3458" s="3">
        <f>COUNTIF([1]局站!$D$4:$D$172,"="&amp;N3458)</f>
        <v>1</v>
      </c>
      <c r="P3458" s="3">
        <v>0</v>
      </c>
      <c r="Q3458" s="3">
        <v>0</v>
      </c>
      <c r="R3458" s="3">
        <v>0</v>
      </c>
      <c r="S3458" s="3" t="s">
        <v>1258</v>
      </c>
      <c r="T3458" s="3">
        <f>COUNTIF([1]局站!$D$4:$D$172,"="&amp;S3458)</f>
        <v>1</v>
      </c>
      <c r="U3458" s="3">
        <v>0</v>
      </c>
      <c r="V3458" s="3">
        <v>0</v>
      </c>
      <c r="W3458" s="3">
        <v>0</v>
      </c>
      <c r="X3458" s="3" t="s">
        <v>1214</v>
      </c>
      <c r="Y3458" s="3" t="s">
        <v>850</v>
      </c>
      <c r="Z3458" s="3" t="str">
        <f>INDEX(业务类型!$C$4:$C$8,MATCH(纤芯!Y3458,业务类型!$B$4:$B$8,0))</f>
        <v>ONE</v>
      </c>
      <c r="AA3458" s="3" t="s">
        <v>1023</v>
      </c>
    </row>
    <row r="3459" spans="1:27" ht="16.5" x14ac:dyDescent="0.2">
      <c r="A3459" s="3">
        <v>3456</v>
      </c>
      <c r="B3459" s="3">
        <f t="shared" si="269"/>
        <v>37023202016</v>
      </c>
      <c r="C3459" s="3" t="s">
        <v>1166</v>
      </c>
      <c r="D3459" s="3" t="s">
        <v>223</v>
      </c>
      <c r="E3459" s="3" t="str">
        <f>INDEX(光放段!$G$4:$G$237,MATCH(纤芯!G3459,光放段!$C$4:$C$237,0))</f>
        <v>山东二干|济青烟威光缆:淄博柳泉路-潍坊四平路</v>
      </c>
      <c r="F3459" s="3">
        <f>INDEX(光放段!$I$4:$I$237,MATCH(纤芯!H3459,光放段!$B$4:$B$237,0))</f>
        <v>37023200000</v>
      </c>
      <c r="G3459" s="3" t="str">
        <f t="shared" si="265"/>
        <v>山东二干|济青烟威光缆:昌乐北局-潍坊四平路</v>
      </c>
      <c r="H3459" s="3">
        <f>INDEX(光放段!$B$4:$B$237,MATCH(纤芯!G3459,光放段!$C$4:$C$237,0))</f>
        <v>37023202000</v>
      </c>
      <c r="I3459" s="3" t="str">
        <f t="shared" si="266"/>
        <v>济青烟威光缆</v>
      </c>
      <c r="J3459" s="3" t="str">
        <f>INDEX(子缆名称!$B$4:$B$29,纤芯!M3459)</f>
        <v>B缆</v>
      </c>
      <c r="K3459" s="3">
        <v>16</v>
      </c>
      <c r="L3459" s="3">
        <f t="shared" si="267"/>
        <v>4</v>
      </c>
      <c r="M3459" s="3">
        <f t="shared" si="268"/>
        <v>2</v>
      </c>
      <c r="N3459" s="3" t="s">
        <v>65</v>
      </c>
      <c r="O3459" s="3">
        <f>COUNTIF([1]局站!$D$4:$D$172,"="&amp;N3459)</f>
        <v>1</v>
      </c>
      <c r="P3459" s="3">
        <v>0</v>
      </c>
      <c r="Q3459" s="3">
        <v>0</v>
      </c>
      <c r="R3459" s="3">
        <v>0</v>
      </c>
      <c r="S3459" s="3" t="s">
        <v>1258</v>
      </c>
      <c r="T3459" s="3">
        <f>COUNTIF([1]局站!$D$4:$D$172,"="&amp;S3459)</f>
        <v>1</v>
      </c>
      <c r="U3459" s="3">
        <v>0</v>
      </c>
      <c r="V3459" s="3">
        <v>0</v>
      </c>
      <c r="W3459" s="3">
        <v>0</v>
      </c>
      <c r="X3459" s="3" t="s">
        <v>1214</v>
      </c>
      <c r="Y3459" s="3" t="s">
        <v>850</v>
      </c>
      <c r="Z3459" s="3" t="str">
        <f>INDEX(业务类型!$C$4:$C$8,MATCH(纤芯!Y3459,业务类型!$B$4:$B$8,0))</f>
        <v>ONE</v>
      </c>
      <c r="AA3459" s="3" t="s">
        <v>1023</v>
      </c>
    </row>
    <row r="3460" spans="1:27" ht="16.5" x14ac:dyDescent="0.2">
      <c r="A3460" s="3">
        <v>3457</v>
      </c>
      <c r="B3460" s="3">
        <f t="shared" si="269"/>
        <v>37023202017</v>
      </c>
      <c r="C3460" s="3" t="s">
        <v>1166</v>
      </c>
      <c r="D3460" s="3" t="s">
        <v>223</v>
      </c>
      <c r="E3460" s="3" t="str">
        <f>INDEX(光放段!$G$4:$G$237,MATCH(纤芯!G3460,光放段!$C$4:$C$237,0))</f>
        <v>山东二干|济青烟威光缆:淄博柳泉路-潍坊四平路</v>
      </c>
      <c r="F3460" s="3">
        <f>INDEX(光放段!$I$4:$I$237,MATCH(纤芯!H3460,光放段!$B$4:$B$237,0))</f>
        <v>37023200000</v>
      </c>
      <c r="G3460" s="3" t="str">
        <f t="shared" si="265"/>
        <v>山东二干|济青烟威光缆:昌乐北局-潍坊四平路</v>
      </c>
      <c r="H3460" s="3">
        <f>INDEX(光放段!$B$4:$B$237,MATCH(纤芯!G3460,光放段!$C$4:$C$237,0))</f>
        <v>37023202000</v>
      </c>
      <c r="I3460" s="3" t="str">
        <f t="shared" si="266"/>
        <v>济青烟威光缆</v>
      </c>
      <c r="J3460" s="3" t="str">
        <f>INDEX(子缆名称!$B$4:$B$29,纤芯!M3460)</f>
        <v>B缆</v>
      </c>
      <c r="K3460" s="3">
        <v>17</v>
      </c>
      <c r="L3460" s="3">
        <f t="shared" si="267"/>
        <v>5</v>
      </c>
      <c r="M3460" s="3">
        <f t="shared" si="268"/>
        <v>2</v>
      </c>
      <c r="N3460" s="3" t="s">
        <v>65</v>
      </c>
      <c r="O3460" s="3">
        <f>COUNTIF([1]局站!$D$4:$D$172,"="&amp;N3460)</f>
        <v>1</v>
      </c>
      <c r="P3460" s="3">
        <v>0</v>
      </c>
      <c r="Q3460" s="3">
        <v>0</v>
      </c>
      <c r="R3460" s="3">
        <v>0</v>
      </c>
      <c r="S3460" s="3" t="s">
        <v>1258</v>
      </c>
      <c r="T3460" s="3">
        <f>COUNTIF([1]局站!$D$4:$D$172,"="&amp;S3460)</f>
        <v>1</v>
      </c>
      <c r="U3460" s="3">
        <v>0</v>
      </c>
      <c r="V3460" s="3">
        <v>0</v>
      </c>
      <c r="W3460" s="3">
        <v>0</v>
      </c>
      <c r="X3460" s="3" t="s">
        <v>1214</v>
      </c>
      <c r="Y3460" s="3" t="s">
        <v>850</v>
      </c>
      <c r="Z3460" s="3" t="str">
        <f>INDEX(业务类型!$C$4:$C$8,MATCH(纤芯!Y3460,业务类型!$B$4:$B$8,0))</f>
        <v>ONE</v>
      </c>
      <c r="AA3460" s="3" t="s">
        <v>1021</v>
      </c>
    </row>
    <row r="3461" spans="1:27" ht="16.5" x14ac:dyDescent="0.2">
      <c r="A3461" s="3">
        <v>3458</v>
      </c>
      <c r="B3461" s="3">
        <f t="shared" si="269"/>
        <v>37023202018</v>
      </c>
      <c r="C3461" s="3" t="s">
        <v>1166</v>
      </c>
      <c r="D3461" s="3" t="s">
        <v>223</v>
      </c>
      <c r="E3461" s="3" t="str">
        <f>INDEX(光放段!$G$4:$G$237,MATCH(纤芯!G3461,光放段!$C$4:$C$237,0))</f>
        <v>山东二干|济青烟威光缆:淄博柳泉路-潍坊四平路</v>
      </c>
      <c r="F3461" s="3">
        <f>INDEX(光放段!$I$4:$I$237,MATCH(纤芯!H3461,光放段!$B$4:$B$237,0))</f>
        <v>37023200000</v>
      </c>
      <c r="G3461" s="3" t="str">
        <f t="shared" ref="G3461:G3524" si="270">C3461&amp;"|"&amp;D3461&amp;":"&amp;N3461&amp;"-"&amp;S3461</f>
        <v>山东二干|济青烟威光缆:昌乐北局-潍坊四平路</v>
      </c>
      <c r="H3461" s="3">
        <f>INDEX(光放段!$B$4:$B$237,MATCH(纤芯!G3461,光放段!$C$4:$C$237,0))</f>
        <v>37023202000</v>
      </c>
      <c r="I3461" s="3" t="str">
        <f t="shared" ref="I3461:I3524" si="271">D3461</f>
        <v>济青烟威光缆</v>
      </c>
      <c r="J3461" s="3" t="str">
        <f>INDEX(子缆名称!$B$4:$B$29,纤芯!M3461)</f>
        <v>B缆</v>
      </c>
      <c r="K3461" s="3">
        <v>18</v>
      </c>
      <c r="L3461" s="3">
        <f t="shared" ref="L3461:L3524" si="272">MOD(K3461-1,12)+1</f>
        <v>6</v>
      </c>
      <c r="M3461" s="3">
        <f t="shared" ref="M3461:M3524" si="273">INT((K3461-1)/12)+1</f>
        <v>2</v>
      </c>
      <c r="N3461" s="3" t="s">
        <v>65</v>
      </c>
      <c r="O3461" s="3">
        <f>COUNTIF([1]局站!$D$4:$D$172,"="&amp;N3461)</f>
        <v>1</v>
      </c>
      <c r="P3461" s="3">
        <v>0</v>
      </c>
      <c r="Q3461" s="3">
        <v>0</v>
      </c>
      <c r="R3461" s="3">
        <v>0</v>
      </c>
      <c r="S3461" s="3" t="s">
        <v>1258</v>
      </c>
      <c r="T3461" s="3">
        <f>COUNTIF([1]局站!$D$4:$D$172,"="&amp;S3461)</f>
        <v>1</v>
      </c>
      <c r="U3461" s="3">
        <v>0</v>
      </c>
      <c r="V3461" s="3">
        <v>0</v>
      </c>
      <c r="W3461" s="3">
        <v>0</v>
      </c>
      <c r="X3461" s="3" t="s">
        <v>1214</v>
      </c>
      <c r="Y3461" s="3" t="s">
        <v>850</v>
      </c>
      <c r="Z3461" s="3" t="str">
        <f>INDEX(业务类型!$C$4:$C$8,MATCH(纤芯!Y3461,业务类型!$B$4:$B$8,0))</f>
        <v>ONE</v>
      </c>
      <c r="AA3461" s="3" t="s">
        <v>1021</v>
      </c>
    </row>
    <row r="3462" spans="1:27" ht="16.5" x14ac:dyDescent="0.2">
      <c r="A3462" s="3">
        <v>3459</v>
      </c>
      <c r="B3462" s="3">
        <f t="shared" si="269"/>
        <v>37023202019</v>
      </c>
      <c r="C3462" s="3" t="s">
        <v>1166</v>
      </c>
      <c r="D3462" s="3" t="s">
        <v>223</v>
      </c>
      <c r="E3462" s="3" t="str">
        <f>INDEX(光放段!$G$4:$G$237,MATCH(纤芯!G3462,光放段!$C$4:$C$237,0))</f>
        <v>山东二干|济青烟威光缆:淄博柳泉路-潍坊四平路</v>
      </c>
      <c r="F3462" s="3">
        <f>INDEX(光放段!$I$4:$I$237,MATCH(纤芯!H3462,光放段!$B$4:$B$237,0))</f>
        <v>37023200000</v>
      </c>
      <c r="G3462" s="3" t="str">
        <f t="shared" si="270"/>
        <v>山东二干|济青烟威光缆:昌乐北局-潍坊四平路</v>
      </c>
      <c r="H3462" s="3">
        <f>INDEX(光放段!$B$4:$B$237,MATCH(纤芯!G3462,光放段!$C$4:$C$237,0))</f>
        <v>37023202000</v>
      </c>
      <c r="I3462" s="3" t="str">
        <f t="shared" si="271"/>
        <v>济青烟威光缆</v>
      </c>
      <c r="J3462" s="3" t="str">
        <f>INDEX(子缆名称!$B$4:$B$29,纤芯!M3462)</f>
        <v>B缆</v>
      </c>
      <c r="K3462" s="3">
        <v>19</v>
      </c>
      <c r="L3462" s="3">
        <f t="shared" si="272"/>
        <v>7</v>
      </c>
      <c r="M3462" s="3">
        <f t="shared" si="273"/>
        <v>2</v>
      </c>
      <c r="N3462" s="3" t="s">
        <v>65</v>
      </c>
      <c r="O3462" s="3">
        <f>COUNTIF([1]局站!$D$4:$D$172,"="&amp;N3462)</f>
        <v>1</v>
      </c>
      <c r="P3462" s="3">
        <v>0</v>
      </c>
      <c r="Q3462" s="3">
        <v>0</v>
      </c>
      <c r="R3462" s="3">
        <v>0</v>
      </c>
      <c r="S3462" s="3" t="s">
        <v>1258</v>
      </c>
      <c r="T3462" s="3">
        <f>COUNTIF([1]局站!$D$4:$D$172,"="&amp;S3462)</f>
        <v>1</v>
      </c>
      <c r="U3462" s="3">
        <v>0</v>
      </c>
      <c r="V3462" s="3">
        <v>0</v>
      </c>
      <c r="W3462" s="3">
        <v>0</v>
      </c>
      <c r="X3462" s="3" t="s">
        <v>1214</v>
      </c>
      <c r="Y3462" s="3" t="s">
        <v>852</v>
      </c>
      <c r="Z3462" s="3" t="str">
        <f>INDEX(业务类型!$C$4:$C$8,MATCH(纤芯!Y3462,业务类型!$B$4:$B$8,0))</f>
        <v>TWO</v>
      </c>
      <c r="AA3462" s="3" t="s">
        <v>1007</v>
      </c>
    </row>
    <row r="3463" spans="1:27" ht="16.5" x14ac:dyDescent="0.2">
      <c r="A3463" s="3">
        <v>3460</v>
      </c>
      <c r="B3463" s="3">
        <f t="shared" si="269"/>
        <v>37023202020</v>
      </c>
      <c r="C3463" s="3" t="s">
        <v>1166</v>
      </c>
      <c r="D3463" s="3" t="s">
        <v>223</v>
      </c>
      <c r="E3463" s="3" t="str">
        <f>INDEX(光放段!$G$4:$G$237,MATCH(纤芯!G3463,光放段!$C$4:$C$237,0))</f>
        <v>山东二干|济青烟威光缆:淄博柳泉路-潍坊四平路</v>
      </c>
      <c r="F3463" s="3">
        <f>INDEX(光放段!$I$4:$I$237,MATCH(纤芯!H3463,光放段!$B$4:$B$237,0))</f>
        <v>37023200000</v>
      </c>
      <c r="G3463" s="3" t="str">
        <f t="shared" si="270"/>
        <v>山东二干|济青烟威光缆:昌乐北局-潍坊四平路</v>
      </c>
      <c r="H3463" s="3">
        <f>INDEX(光放段!$B$4:$B$237,MATCH(纤芯!G3463,光放段!$C$4:$C$237,0))</f>
        <v>37023202000</v>
      </c>
      <c r="I3463" s="3" t="str">
        <f t="shared" si="271"/>
        <v>济青烟威光缆</v>
      </c>
      <c r="J3463" s="3" t="str">
        <f>INDEX(子缆名称!$B$4:$B$29,纤芯!M3463)</f>
        <v>B缆</v>
      </c>
      <c r="K3463" s="3">
        <v>20</v>
      </c>
      <c r="L3463" s="3">
        <f t="shared" si="272"/>
        <v>8</v>
      </c>
      <c r="M3463" s="3">
        <f t="shared" si="273"/>
        <v>2</v>
      </c>
      <c r="N3463" s="3" t="s">
        <v>65</v>
      </c>
      <c r="O3463" s="3">
        <f>COUNTIF([1]局站!$D$4:$D$172,"="&amp;N3463)</f>
        <v>1</v>
      </c>
      <c r="P3463" s="3">
        <v>0</v>
      </c>
      <c r="Q3463" s="3">
        <v>0</v>
      </c>
      <c r="R3463" s="3">
        <v>0</v>
      </c>
      <c r="S3463" s="3" t="s">
        <v>1258</v>
      </c>
      <c r="T3463" s="3">
        <f>COUNTIF([1]局站!$D$4:$D$172,"="&amp;S3463)</f>
        <v>1</v>
      </c>
      <c r="U3463" s="3">
        <v>0</v>
      </c>
      <c r="V3463" s="3">
        <v>0</v>
      </c>
      <c r="W3463" s="3">
        <v>0</v>
      </c>
      <c r="X3463" s="3" t="s">
        <v>1214</v>
      </c>
      <c r="Y3463" s="3" t="s">
        <v>852</v>
      </c>
      <c r="Z3463" s="3" t="str">
        <f>INDEX(业务类型!$C$4:$C$8,MATCH(纤芯!Y3463,业务类型!$B$4:$B$8,0))</f>
        <v>TWO</v>
      </c>
      <c r="AA3463" s="3" t="s">
        <v>1007</v>
      </c>
    </row>
    <row r="3464" spans="1:27" ht="16.5" x14ac:dyDescent="0.2">
      <c r="A3464" s="3">
        <v>3461</v>
      </c>
      <c r="B3464" s="3">
        <f t="shared" si="269"/>
        <v>37023202021</v>
      </c>
      <c r="C3464" s="3" t="s">
        <v>1166</v>
      </c>
      <c r="D3464" s="3" t="s">
        <v>223</v>
      </c>
      <c r="E3464" s="3" t="str">
        <f>INDEX(光放段!$G$4:$G$237,MATCH(纤芯!G3464,光放段!$C$4:$C$237,0))</f>
        <v>山东二干|济青烟威光缆:淄博柳泉路-潍坊四平路</v>
      </c>
      <c r="F3464" s="3">
        <f>INDEX(光放段!$I$4:$I$237,MATCH(纤芯!H3464,光放段!$B$4:$B$237,0))</f>
        <v>37023200000</v>
      </c>
      <c r="G3464" s="3" t="str">
        <f t="shared" si="270"/>
        <v>山东二干|济青烟威光缆:昌乐北局-潍坊四平路</v>
      </c>
      <c r="H3464" s="3">
        <f>INDEX(光放段!$B$4:$B$237,MATCH(纤芯!G3464,光放段!$C$4:$C$237,0))</f>
        <v>37023202000</v>
      </c>
      <c r="I3464" s="3" t="str">
        <f t="shared" si="271"/>
        <v>济青烟威光缆</v>
      </c>
      <c r="J3464" s="3" t="str">
        <f>INDEX(子缆名称!$B$4:$B$29,纤芯!M3464)</f>
        <v>B缆</v>
      </c>
      <c r="K3464" s="3">
        <v>21</v>
      </c>
      <c r="L3464" s="3">
        <f t="shared" si="272"/>
        <v>9</v>
      </c>
      <c r="M3464" s="3">
        <f t="shared" si="273"/>
        <v>2</v>
      </c>
      <c r="N3464" s="3" t="s">
        <v>65</v>
      </c>
      <c r="O3464" s="3">
        <f>COUNTIF([1]局站!$D$4:$D$172,"="&amp;N3464)</f>
        <v>1</v>
      </c>
      <c r="P3464" s="3">
        <v>0</v>
      </c>
      <c r="Q3464" s="3">
        <v>0</v>
      </c>
      <c r="R3464" s="3">
        <v>0</v>
      </c>
      <c r="S3464" s="3" t="s">
        <v>1258</v>
      </c>
      <c r="T3464" s="3">
        <f>COUNTIF([1]局站!$D$4:$D$172,"="&amp;S3464)</f>
        <v>1</v>
      </c>
      <c r="U3464" s="3">
        <v>0</v>
      </c>
      <c r="V3464" s="3">
        <v>0</v>
      </c>
      <c r="W3464" s="3">
        <v>0</v>
      </c>
      <c r="X3464" s="3" t="s">
        <v>1214</v>
      </c>
      <c r="Y3464" s="3" t="s">
        <v>852</v>
      </c>
      <c r="Z3464" s="3" t="str">
        <f>INDEX(业务类型!$C$4:$C$8,MATCH(纤芯!Y3464,业务类型!$B$4:$B$8,0))</f>
        <v>TWO</v>
      </c>
      <c r="AA3464" s="3" t="s">
        <v>886</v>
      </c>
    </row>
    <row r="3465" spans="1:27" ht="16.5" x14ac:dyDescent="0.2">
      <c r="A3465" s="3">
        <v>3462</v>
      </c>
      <c r="B3465" s="3">
        <f t="shared" si="269"/>
        <v>37023202022</v>
      </c>
      <c r="C3465" s="3" t="s">
        <v>1166</v>
      </c>
      <c r="D3465" s="3" t="s">
        <v>223</v>
      </c>
      <c r="E3465" s="3" t="str">
        <f>INDEX(光放段!$G$4:$G$237,MATCH(纤芯!G3465,光放段!$C$4:$C$237,0))</f>
        <v>山东二干|济青烟威光缆:淄博柳泉路-潍坊四平路</v>
      </c>
      <c r="F3465" s="3">
        <f>INDEX(光放段!$I$4:$I$237,MATCH(纤芯!H3465,光放段!$B$4:$B$237,0))</f>
        <v>37023200000</v>
      </c>
      <c r="G3465" s="3" t="str">
        <f t="shared" si="270"/>
        <v>山东二干|济青烟威光缆:昌乐北局-潍坊四平路</v>
      </c>
      <c r="H3465" s="3">
        <f>INDEX(光放段!$B$4:$B$237,MATCH(纤芯!G3465,光放段!$C$4:$C$237,0))</f>
        <v>37023202000</v>
      </c>
      <c r="I3465" s="3" t="str">
        <f t="shared" si="271"/>
        <v>济青烟威光缆</v>
      </c>
      <c r="J3465" s="3" t="str">
        <f>INDEX(子缆名称!$B$4:$B$29,纤芯!M3465)</f>
        <v>B缆</v>
      </c>
      <c r="K3465" s="3">
        <v>22</v>
      </c>
      <c r="L3465" s="3">
        <f t="shared" si="272"/>
        <v>10</v>
      </c>
      <c r="M3465" s="3">
        <f t="shared" si="273"/>
        <v>2</v>
      </c>
      <c r="N3465" s="3" t="s">
        <v>65</v>
      </c>
      <c r="O3465" s="3">
        <f>COUNTIF([1]局站!$D$4:$D$172,"="&amp;N3465)</f>
        <v>1</v>
      </c>
      <c r="P3465" s="3">
        <v>0</v>
      </c>
      <c r="Q3465" s="3">
        <v>0</v>
      </c>
      <c r="R3465" s="3">
        <v>0</v>
      </c>
      <c r="S3465" s="3" t="s">
        <v>1258</v>
      </c>
      <c r="T3465" s="3">
        <f>COUNTIF([1]局站!$D$4:$D$172,"="&amp;S3465)</f>
        <v>1</v>
      </c>
      <c r="U3465" s="3">
        <v>0</v>
      </c>
      <c r="V3465" s="3">
        <v>0</v>
      </c>
      <c r="W3465" s="3">
        <v>0</v>
      </c>
      <c r="X3465" s="3" t="s">
        <v>1214</v>
      </c>
      <c r="Y3465" s="3" t="s">
        <v>852</v>
      </c>
      <c r="Z3465" s="3" t="str">
        <f>INDEX(业务类型!$C$4:$C$8,MATCH(纤芯!Y3465,业务类型!$B$4:$B$8,0))</f>
        <v>TWO</v>
      </c>
      <c r="AA3465" s="3" t="s">
        <v>886</v>
      </c>
    </row>
    <row r="3466" spans="1:27" ht="16.5" x14ac:dyDescent="0.2">
      <c r="A3466" s="3">
        <v>3463</v>
      </c>
      <c r="B3466" s="3">
        <f t="shared" si="269"/>
        <v>37023202023</v>
      </c>
      <c r="C3466" s="3" t="s">
        <v>1166</v>
      </c>
      <c r="D3466" s="3" t="s">
        <v>223</v>
      </c>
      <c r="E3466" s="3" t="str">
        <f>INDEX(光放段!$G$4:$G$237,MATCH(纤芯!G3466,光放段!$C$4:$C$237,0))</f>
        <v>山东二干|济青烟威光缆:淄博柳泉路-潍坊四平路</v>
      </c>
      <c r="F3466" s="3">
        <f>INDEX(光放段!$I$4:$I$237,MATCH(纤芯!H3466,光放段!$B$4:$B$237,0))</f>
        <v>37023200000</v>
      </c>
      <c r="G3466" s="3" t="str">
        <f t="shared" si="270"/>
        <v>山东二干|济青烟威光缆:昌乐北局-潍坊四平路</v>
      </c>
      <c r="H3466" s="3">
        <f>INDEX(光放段!$B$4:$B$237,MATCH(纤芯!G3466,光放段!$C$4:$C$237,0))</f>
        <v>37023202000</v>
      </c>
      <c r="I3466" s="3" t="str">
        <f t="shared" si="271"/>
        <v>济青烟威光缆</v>
      </c>
      <c r="J3466" s="3" t="str">
        <f>INDEX(子缆名称!$B$4:$B$29,纤芯!M3466)</f>
        <v>B缆</v>
      </c>
      <c r="K3466" s="3">
        <v>23</v>
      </c>
      <c r="L3466" s="3">
        <f t="shared" si="272"/>
        <v>11</v>
      </c>
      <c r="M3466" s="3">
        <f t="shared" si="273"/>
        <v>2</v>
      </c>
      <c r="N3466" s="3" t="s">
        <v>65</v>
      </c>
      <c r="O3466" s="3">
        <f>COUNTIF([1]局站!$D$4:$D$172,"="&amp;N3466)</f>
        <v>1</v>
      </c>
      <c r="P3466" s="3">
        <v>0</v>
      </c>
      <c r="Q3466" s="3">
        <v>0</v>
      </c>
      <c r="R3466" s="3">
        <v>0</v>
      </c>
      <c r="S3466" s="3" t="s">
        <v>1258</v>
      </c>
      <c r="T3466" s="3">
        <f>COUNTIF([1]局站!$D$4:$D$172,"="&amp;S3466)</f>
        <v>1</v>
      </c>
      <c r="U3466" s="3">
        <v>0</v>
      </c>
      <c r="V3466" s="3">
        <v>0</v>
      </c>
      <c r="W3466" s="3">
        <v>0</v>
      </c>
      <c r="X3466" s="3" t="s">
        <v>1214</v>
      </c>
      <c r="Y3466" s="3" t="s">
        <v>880</v>
      </c>
      <c r="Z3466" s="3" t="str">
        <f>INDEX(业务类型!$C$4:$C$8,MATCH(纤芯!Y3466,业务类型!$B$4:$B$8,0))</f>
        <v>IDLE</v>
      </c>
      <c r="AA3466" s="3"/>
    </row>
    <row r="3467" spans="1:27" ht="16.5" x14ac:dyDescent="0.2">
      <c r="A3467" s="3">
        <v>3464</v>
      </c>
      <c r="B3467" s="3">
        <f t="shared" si="269"/>
        <v>37023202024</v>
      </c>
      <c r="C3467" s="3" t="s">
        <v>1166</v>
      </c>
      <c r="D3467" s="3" t="s">
        <v>223</v>
      </c>
      <c r="E3467" s="3" t="str">
        <f>INDEX(光放段!$G$4:$G$237,MATCH(纤芯!G3467,光放段!$C$4:$C$237,0))</f>
        <v>山东二干|济青烟威光缆:淄博柳泉路-潍坊四平路</v>
      </c>
      <c r="F3467" s="3">
        <f>INDEX(光放段!$I$4:$I$237,MATCH(纤芯!H3467,光放段!$B$4:$B$237,0))</f>
        <v>37023200000</v>
      </c>
      <c r="G3467" s="3" t="str">
        <f t="shared" si="270"/>
        <v>山东二干|济青烟威光缆:昌乐北局-潍坊四平路</v>
      </c>
      <c r="H3467" s="3">
        <f>INDEX(光放段!$B$4:$B$237,MATCH(纤芯!G3467,光放段!$C$4:$C$237,0))</f>
        <v>37023202000</v>
      </c>
      <c r="I3467" s="3" t="str">
        <f t="shared" si="271"/>
        <v>济青烟威光缆</v>
      </c>
      <c r="J3467" s="3" t="str">
        <f>INDEX(子缆名称!$B$4:$B$29,纤芯!M3467)</f>
        <v>B缆</v>
      </c>
      <c r="K3467" s="3">
        <v>24</v>
      </c>
      <c r="L3467" s="3">
        <f t="shared" si="272"/>
        <v>12</v>
      </c>
      <c r="M3467" s="3">
        <f t="shared" si="273"/>
        <v>2</v>
      </c>
      <c r="N3467" s="3" t="s">
        <v>65</v>
      </c>
      <c r="O3467" s="3">
        <f>COUNTIF([1]局站!$D$4:$D$172,"="&amp;N3467)</f>
        <v>1</v>
      </c>
      <c r="P3467" s="3">
        <v>0</v>
      </c>
      <c r="Q3467" s="3">
        <v>0</v>
      </c>
      <c r="R3467" s="3">
        <v>0</v>
      </c>
      <c r="S3467" s="3" t="s">
        <v>1258</v>
      </c>
      <c r="T3467" s="3">
        <f>COUNTIF([1]局站!$D$4:$D$172,"="&amp;S3467)</f>
        <v>1</v>
      </c>
      <c r="U3467" s="3">
        <v>0</v>
      </c>
      <c r="V3467" s="3">
        <v>0</v>
      </c>
      <c r="W3467" s="3">
        <v>0</v>
      </c>
      <c r="X3467" s="3" t="s">
        <v>1214</v>
      </c>
      <c r="Y3467" s="3" t="s">
        <v>880</v>
      </c>
      <c r="Z3467" s="3" t="str">
        <f>INDEX(业务类型!$C$4:$C$8,MATCH(纤芯!Y3467,业务类型!$B$4:$B$8,0))</f>
        <v>IDLE</v>
      </c>
      <c r="AA3467" s="3"/>
    </row>
    <row r="3468" spans="1:27" ht="16.5" x14ac:dyDescent="0.2">
      <c r="A3468" s="3">
        <v>3465</v>
      </c>
      <c r="B3468" s="3">
        <f t="shared" si="269"/>
        <v>37023202025</v>
      </c>
      <c r="C3468" s="3" t="s">
        <v>1166</v>
      </c>
      <c r="D3468" s="3" t="s">
        <v>223</v>
      </c>
      <c r="E3468" s="3" t="str">
        <f>INDEX(光放段!$G$4:$G$237,MATCH(纤芯!G3468,光放段!$C$4:$C$237,0))</f>
        <v>山东二干|济青烟威光缆:淄博柳泉路-潍坊四平路</v>
      </c>
      <c r="F3468" s="3">
        <f>INDEX(光放段!$I$4:$I$237,MATCH(纤芯!H3468,光放段!$B$4:$B$237,0))</f>
        <v>37023200000</v>
      </c>
      <c r="G3468" s="3" t="str">
        <f t="shared" si="270"/>
        <v>山东二干|济青烟威光缆:昌乐北局-潍坊四平路</v>
      </c>
      <c r="H3468" s="3">
        <f>INDEX(光放段!$B$4:$B$237,MATCH(纤芯!G3468,光放段!$C$4:$C$237,0))</f>
        <v>37023202000</v>
      </c>
      <c r="I3468" s="3" t="str">
        <f t="shared" si="271"/>
        <v>济青烟威光缆</v>
      </c>
      <c r="J3468" s="3" t="str">
        <f>INDEX(子缆名称!$B$4:$B$29,纤芯!M3468)</f>
        <v>C缆</v>
      </c>
      <c r="K3468" s="3">
        <v>25</v>
      </c>
      <c r="L3468" s="3">
        <f t="shared" si="272"/>
        <v>1</v>
      </c>
      <c r="M3468" s="3">
        <f t="shared" si="273"/>
        <v>3</v>
      </c>
      <c r="N3468" s="3" t="s">
        <v>65</v>
      </c>
      <c r="O3468" s="3">
        <f>COUNTIF([1]局站!$D$4:$D$172,"="&amp;N3468)</f>
        <v>1</v>
      </c>
      <c r="P3468" s="3">
        <v>0</v>
      </c>
      <c r="Q3468" s="3">
        <v>0</v>
      </c>
      <c r="R3468" s="3">
        <v>0</v>
      </c>
      <c r="S3468" s="3" t="s">
        <v>1258</v>
      </c>
      <c r="T3468" s="3">
        <f>COUNTIF([1]局站!$D$4:$D$172,"="&amp;S3468)</f>
        <v>1</v>
      </c>
      <c r="U3468" s="3">
        <v>0</v>
      </c>
      <c r="V3468" s="3">
        <v>0</v>
      </c>
      <c r="W3468" s="3">
        <v>0</v>
      </c>
      <c r="X3468" s="3" t="s">
        <v>1214</v>
      </c>
      <c r="Y3468" s="3" t="s">
        <v>880</v>
      </c>
      <c r="Z3468" s="3" t="str">
        <f>INDEX(业务类型!$C$4:$C$8,MATCH(纤芯!Y3468,业务类型!$B$4:$B$8,0))</f>
        <v>IDLE</v>
      </c>
      <c r="AA3468" s="3"/>
    </row>
    <row r="3469" spans="1:27" ht="16.5" x14ac:dyDescent="0.2">
      <c r="A3469" s="3">
        <v>3466</v>
      </c>
      <c r="B3469" s="3">
        <f t="shared" si="269"/>
        <v>37023202026</v>
      </c>
      <c r="C3469" s="3" t="s">
        <v>1166</v>
      </c>
      <c r="D3469" s="3" t="s">
        <v>223</v>
      </c>
      <c r="E3469" s="3" t="str">
        <f>INDEX(光放段!$G$4:$G$237,MATCH(纤芯!G3469,光放段!$C$4:$C$237,0))</f>
        <v>山东二干|济青烟威光缆:淄博柳泉路-潍坊四平路</v>
      </c>
      <c r="F3469" s="3">
        <f>INDEX(光放段!$I$4:$I$237,MATCH(纤芯!H3469,光放段!$B$4:$B$237,0))</f>
        <v>37023200000</v>
      </c>
      <c r="G3469" s="3" t="str">
        <f t="shared" si="270"/>
        <v>山东二干|济青烟威光缆:昌乐北局-潍坊四平路</v>
      </c>
      <c r="H3469" s="3">
        <f>INDEX(光放段!$B$4:$B$237,MATCH(纤芯!G3469,光放段!$C$4:$C$237,0))</f>
        <v>37023202000</v>
      </c>
      <c r="I3469" s="3" t="str">
        <f t="shared" si="271"/>
        <v>济青烟威光缆</v>
      </c>
      <c r="J3469" s="3" t="str">
        <f>INDEX(子缆名称!$B$4:$B$29,纤芯!M3469)</f>
        <v>C缆</v>
      </c>
      <c r="K3469" s="3">
        <v>26</v>
      </c>
      <c r="L3469" s="3">
        <f t="shared" si="272"/>
        <v>2</v>
      </c>
      <c r="M3469" s="3">
        <f t="shared" si="273"/>
        <v>3</v>
      </c>
      <c r="N3469" s="3" t="s">
        <v>65</v>
      </c>
      <c r="O3469" s="3">
        <f>COUNTIF([1]局站!$D$4:$D$172,"="&amp;N3469)</f>
        <v>1</v>
      </c>
      <c r="P3469" s="3">
        <v>0</v>
      </c>
      <c r="Q3469" s="3">
        <v>0</v>
      </c>
      <c r="R3469" s="3">
        <v>0</v>
      </c>
      <c r="S3469" s="3" t="s">
        <v>1258</v>
      </c>
      <c r="T3469" s="3">
        <f>COUNTIF([1]局站!$D$4:$D$172,"="&amp;S3469)</f>
        <v>1</v>
      </c>
      <c r="U3469" s="3">
        <v>0</v>
      </c>
      <c r="V3469" s="3">
        <v>0</v>
      </c>
      <c r="W3469" s="3">
        <v>0</v>
      </c>
      <c r="X3469" s="3" t="s">
        <v>1214</v>
      </c>
      <c r="Y3469" s="3" t="s">
        <v>880</v>
      </c>
      <c r="Z3469" s="3" t="str">
        <f>INDEX(业务类型!$C$4:$C$8,MATCH(纤芯!Y3469,业务类型!$B$4:$B$8,0))</f>
        <v>IDLE</v>
      </c>
      <c r="AA3469" s="3"/>
    </row>
    <row r="3470" spans="1:27" ht="16.5" x14ac:dyDescent="0.2">
      <c r="A3470" s="3">
        <v>3467</v>
      </c>
      <c r="B3470" s="3">
        <f t="shared" si="269"/>
        <v>37023202027</v>
      </c>
      <c r="C3470" s="3" t="s">
        <v>1166</v>
      </c>
      <c r="D3470" s="3" t="s">
        <v>223</v>
      </c>
      <c r="E3470" s="3" t="str">
        <f>INDEX(光放段!$G$4:$G$237,MATCH(纤芯!G3470,光放段!$C$4:$C$237,0))</f>
        <v>山东二干|济青烟威光缆:淄博柳泉路-潍坊四平路</v>
      </c>
      <c r="F3470" s="3">
        <f>INDEX(光放段!$I$4:$I$237,MATCH(纤芯!H3470,光放段!$B$4:$B$237,0))</f>
        <v>37023200000</v>
      </c>
      <c r="G3470" s="3" t="str">
        <f t="shared" si="270"/>
        <v>山东二干|济青烟威光缆:昌乐北局-潍坊四平路</v>
      </c>
      <c r="H3470" s="3">
        <f>INDEX(光放段!$B$4:$B$237,MATCH(纤芯!G3470,光放段!$C$4:$C$237,0))</f>
        <v>37023202000</v>
      </c>
      <c r="I3470" s="3" t="str">
        <f t="shared" si="271"/>
        <v>济青烟威光缆</v>
      </c>
      <c r="J3470" s="3" t="str">
        <f>INDEX(子缆名称!$B$4:$B$29,纤芯!M3470)</f>
        <v>C缆</v>
      </c>
      <c r="K3470" s="3">
        <v>27</v>
      </c>
      <c r="L3470" s="3">
        <f t="shared" si="272"/>
        <v>3</v>
      </c>
      <c r="M3470" s="3">
        <f t="shared" si="273"/>
        <v>3</v>
      </c>
      <c r="N3470" s="3" t="s">
        <v>65</v>
      </c>
      <c r="O3470" s="3">
        <f>COUNTIF([1]局站!$D$4:$D$172,"="&amp;N3470)</f>
        <v>1</v>
      </c>
      <c r="P3470" s="3">
        <v>0</v>
      </c>
      <c r="Q3470" s="3">
        <v>0</v>
      </c>
      <c r="R3470" s="3">
        <v>0</v>
      </c>
      <c r="S3470" s="3" t="s">
        <v>1258</v>
      </c>
      <c r="T3470" s="3">
        <f>COUNTIF([1]局站!$D$4:$D$172,"="&amp;S3470)</f>
        <v>1</v>
      </c>
      <c r="U3470" s="3">
        <v>0</v>
      </c>
      <c r="V3470" s="3">
        <v>0</v>
      </c>
      <c r="W3470" s="3">
        <v>0</v>
      </c>
      <c r="X3470" s="3" t="s">
        <v>1214</v>
      </c>
      <c r="Y3470" s="3" t="s">
        <v>881</v>
      </c>
      <c r="Z3470" s="3" t="str">
        <f>INDEX(业务类型!$C$4:$C$8,MATCH(纤芯!Y3470,业务类型!$B$4:$B$8,0))</f>
        <v>OTHER</v>
      </c>
      <c r="AA3470" s="3" t="s">
        <v>1026</v>
      </c>
    </row>
    <row r="3471" spans="1:27" ht="16.5" x14ac:dyDescent="0.2">
      <c r="A3471" s="3">
        <v>3468</v>
      </c>
      <c r="B3471" s="3">
        <f t="shared" si="269"/>
        <v>37023202028</v>
      </c>
      <c r="C3471" s="3" t="s">
        <v>1166</v>
      </c>
      <c r="D3471" s="3" t="s">
        <v>223</v>
      </c>
      <c r="E3471" s="3" t="str">
        <f>INDEX(光放段!$G$4:$G$237,MATCH(纤芯!G3471,光放段!$C$4:$C$237,0))</f>
        <v>山东二干|济青烟威光缆:淄博柳泉路-潍坊四平路</v>
      </c>
      <c r="F3471" s="3">
        <f>INDEX(光放段!$I$4:$I$237,MATCH(纤芯!H3471,光放段!$B$4:$B$237,0))</f>
        <v>37023200000</v>
      </c>
      <c r="G3471" s="3" t="str">
        <f t="shared" si="270"/>
        <v>山东二干|济青烟威光缆:昌乐北局-潍坊四平路</v>
      </c>
      <c r="H3471" s="3">
        <f>INDEX(光放段!$B$4:$B$237,MATCH(纤芯!G3471,光放段!$C$4:$C$237,0))</f>
        <v>37023202000</v>
      </c>
      <c r="I3471" s="3" t="str">
        <f t="shared" si="271"/>
        <v>济青烟威光缆</v>
      </c>
      <c r="J3471" s="3" t="str">
        <f>INDEX(子缆名称!$B$4:$B$29,纤芯!M3471)</f>
        <v>C缆</v>
      </c>
      <c r="K3471" s="3">
        <v>28</v>
      </c>
      <c r="L3471" s="3">
        <f t="shared" si="272"/>
        <v>4</v>
      </c>
      <c r="M3471" s="3">
        <f t="shared" si="273"/>
        <v>3</v>
      </c>
      <c r="N3471" s="3" t="s">
        <v>65</v>
      </c>
      <c r="O3471" s="3">
        <f>COUNTIF([1]局站!$D$4:$D$172,"="&amp;N3471)</f>
        <v>1</v>
      </c>
      <c r="P3471" s="3">
        <v>0</v>
      </c>
      <c r="Q3471" s="3">
        <v>0</v>
      </c>
      <c r="R3471" s="3">
        <v>0</v>
      </c>
      <c r="S3471" s="3" t="s">
        <v>1258</v>
      </c>
      <c r="T3471" s="3">
        <f>COUNTIF([1]局站!$D$4:$D$172,"="&amp;S3471)</f>
        <v>1</v>
      </c>
      <c r="U3471" s="3">
        <v>0</v>
      </c>
      <c r="V3471" s="3">
        <v>0</v>
      </c>
      <c r="W3471" s="3">
        <v>0</v>
      </c>
      <c r="X3471" s="3" t="s">
        <v>1214</v>
      </c>
      <c r="Y3471" s="3" t="s">
        <v>852</v>
      </c>
      <c r="Z3471" s="3" t="str">
        <f>INDEX(业务类型!$C$4:$C$8,MATCH(纤芯!Y3471,业务类型!$B$4:$B$8,0))</f>
        <v>TWO</v>
      </c>
      <c r="AA3471" s="3" t="s">
        <v>993</v>
      </c>
    </row>
    <row r="3472" spans="1:27" ht="16.5" x14ac:dyDescent="0.2">
      <c r="A3472" s="3">
        <v>3469</v>
      </c>
      <c r="B3472" s="3">
        <f t="shared" si="269"/>
        <v>37023202029</v>
      </c>
      <c r="C3472" s="3" t="s">
        <v>1166</v>
      </c>
      <c r="D3472" s="3" t="s">
        <v>223</v>
      </c>
      <c r="E3472" s="3" t="str">
        <f>INDEX(光放段!$G$4:$G$237,MATCH(纤芯!G3472,光放段!$C$4:$C$237,0))</f>
        <v>山东二干|济青烟威光缆:淄博柳泉路-潍坊四平路</v>
      </c>
      <c r="F3472" s="3">
        <f>INDEX(光放段!$I$4:$I$237,MATCH(纤芯!H3472,光放段!$B$4:$B$237,0))</f>
        <v>37023200000</v>
      </c>
      <c r="G3472" s="3" t="str">
        <f t="shared" si="270"/>
        <v>山东二干|济青烟威光缆:昌乐北局-潍坊四平路</v>
      </c>
      <c r="H3472" s="3">
        <f>INDEX(光放段!$B$4:$B$237,MATCH(纤芯!G3472,光放段!$C$4:$C$237,0))</f>
        <v>37023202000</v>
      </c>
      <c r="I3472" s="3" t="str">
        <f t="shared" si="271"/>
        <v>济青烟威光缆</v>
      </c>
      <c r="J3472" s="3" t="str">
        <f>INDEX(子缆名称!$B$4:$B$29,纤芯!M3472)</f>
        <v>C缆</v>
      </c>
      <c r="K3472" s="3">
        <v>29</v>
      </c>
      <c r="L3472" s="3">
        <f t="shared" si="272"/>
        <v>5</v>
      </c>
      <c r="M3472" s="3">
        <f t="shared" si="273"/>
        <v>3</v>
      </c>
      <c r="N3472" s="3" t="s">
        <v>65</v>
      </c>
      <c r="O3472" s="3">
        <f>COUNTIF([1]局站!$D$4:$D$172,"="&amp;N3472)</f>
        <v>1</v>
      </c>
      <c r="P3472" s="3">
        <v>0</v>
      </c>
      <c r="Q3472" s="3">
        <v>0</v>
      </c>
      <c r="R3472" s="3">
        <v>0</v>
      </c>
      <c r="S3472" s="3" t="s">
        <v>1258</v>
      </c>
      <c r="T3472" s="3">
        <f>COUNTIF([1]局站!$D$4:$D$172,"="&amp;S3472)</f>
        <v>1</v>
      </c>
      <c r="U3472" s="3">
        <v>0</v>
      </c>
      <c r="V3472" s="3">
        <v>0</v>
      </c>
      <c r="W3472" s="3">
        <v>0</v>
      </c>
      <c r="X3472" s="3" t="s">
        <v>1214</v>
      </c>
      <c r="Y3472" s="3" t="s">
        <v>880</v>
      </c>
      <c r="Z3472" s="3" t="str">
        <f>INDEX(业务类型!$C$4:$C$8,MATCH(纤芯!Y3472,业务类型!$B$4:$B$8,0))</f>
        <v>IDLE</v>
      </c>
      <c r="AA3472" s="3"/>
    </row>
    <row r="3473" spans="1:27" ht="16.5" x14ac:dyDescent="0.2">
      <c r="A3473" s="3">
        <v>3470</v>
      </c>
      <c r="B3473" s="3">
        <f t="shared" si="269"/>
        <v>37023202030</v>
      </c>
      <c r="C3473" s="3" t="s">
        <v>1166</v>
      </c>
      <c r="D3473" s="3" t="s">
        <v>223</v>
      </c>
      <c r="E3473" s="3" t="str">
        <f>INDEX(光放段!$G$4:$G$237,MATCH(纤芯!G3473,光放段!$C$4:$C$237,0))</f>
        <v>山东二干|济青烟威光缆:淄博柳泉路-潍坊四平路</v>
      </c>
      <c r="F3473" s="3">
        <f>INDEX(光放段!$I$4:$I$237,MATCH(纤芯!H3473,光放段!$B$4:$B$237,0))</f>
        <v>37023200000</v>
      </c>
      <c r="G3473" s="3" t="str">
        <f t="shared" si="270"/>
        <v>山东二干|济青烟威光缆:昌乐北局-潍坊四平路</v>
      </c>
      <c r="H3473" s="3">
        <f>INDEX(光放段!$B$4:$B$237,MATCH(纤芯!G3473,光放段!$C$4:$C$237,0))</f>
        <v>37023202000</v>
      </c>
      <c r="I3473" s="3" t="str">
        <f t="shared" si="271"/>
        <v>济青烟威光缆</v>
      </c>
      <c r="J3473" s="3" t="str">
        <f>INDEX(子缆名称!$B$4:$B$29,纤芯!M3473)</f>
        <v>C缆</v>
      </c>
      <c r="K3473" s="3">
        <v>30</v>
      </c>
      <c r="L3473" s="3">
        <f t="shared" si="272"/>
        <v>6</v>
      </c>
      <c r="M3473" s="3">
        <f t="shared" si="273"/>
        <v>3</v>
      </c>
      <c r="N3473" s="3" t="s">
        <v>65</v>
      </c>
      <c r="O3473" s="3">
        <f>COUNTIF([1]局站!$D$4:$D$172,"="&amp;N3473)</f>
        <v>1</v>
      </c>
      <c r="P3473" s="3">
        <v>0</v>
      </c>
      <c r="Q3473" s="3">
        <v>0</v>
      </c>
      <c r="R3473" s="3">
        <v>0</v>
      </c>
      <c r="S3473" s="3" t="s">
        <v>1258</v>
      </c>
      <c r="T3473" s="3">
        <f>COUNTIF([1]局站!$D$4:$D$172,"="&amp;S3473)</f>
        <v>1</v>
      </c>
      <c r="U3473" s="3">
        <v>0</v>
      </c>
      <c r="V3473" s="3">
        <v>0</v>
      </c>
      <c r="W3473" s="3">
        <v>0</v>
      </c>
      <c r="X3473" s="3" t="s">
        <v>1214</v>
      </c>
      <c r="Y3473" s="3" t="s">
        <v>880</v>
      </c>
      <c r="Z3473" s="3" t="str">
        <f>INDEX(业务类型!$C$4:$C$8,MATCH(纤芯!Y3473,业务类型!$B$4:$B$8,0))</f>
        <v>IDLE</v>
      </c>
      <c r="AA3473" s="3"/>
    </row>
    <row r="3474" spans="1:27" ht="16.5" x14ac:dyDescent="0.2">
      <c r="A3474" s="3">
        <v>3471</v>
      </c>
      <c r="B3474" s="3">
        <f t="shared" si="269"/>
        <v>37023202031</v>
      </c>
      <c r="C3474" s="3" t="s">
        <v>1166</v>
      </c>
      <c r="D3474" s="3" t="s">
        <v>223</v>
      </c>
      <c r="E3474" s="3" t="str">
        <f>INDEX(光放段!$G$4:$G$237,MATCH(纤芯!G3474,光放段!$C$4:$C$237,0))</f>
        <v>山东二干|济青烟威光缆:淄博柳泉路-潍坊四平路</v>
      </c>
      <c r="F3474" s="3">
        <f>INDEX(光放段!$I$4:$I$237,MATCH(纤芯!H3474,光放段!$B$4:$B$237,0))</f>
        <v>37023200000</v>
      </c>
      <c r="G3474" s="3" t="str">
        <f t="shared" si="270"/>
        <v>山东二干|济青烟威光缆:昌乐北局-潍坊四平路</v>
      </c>
      <c r="H3474" s="3">
        <f>INDEX(光放段!$B$4:$B$237,MATCH(纤芯!G3474,光放段!$C$4:$C$237,0))</f>
        <v>37023202000</v>
      </c>
      <c r="I3474" s="3" t="str">
        <f t="shared" si="271"/>
        <v>济青烟威光缆</v>
      </c>
      <c r="J3474" s="3" t="str">
        <f>INDEX(子缆名称!$B$4:$B$29,纤芯!M3474)</f>
        <v>C缆</v>
      </c>
      <c r="K3474" s="3">
        <v>31</v>
      </c>
      <c r="L3474" s="3">
        <f t="shared" si="272"/>
        <v>7</v>
      </c>
      <c r="M3474" s="3">
        <f t="shared" si="273"/>
        <v>3</v>
      </c>
      <c r="N3474" s="3" t="s">
        <v>65</v>
      </c>
      <c r="O3474" s="3">
        <f>COUNTIF([1]局站!$D$4:$D$172,"="&amp;N3474)</f>
        <v>1</v>
      </c>
      <c r="P3474" s="3">
        <v>0</v>
      </c>
      <c r="Q3474" s="3">
        <v>0</v>
      </c>
      <c r="R3474" s="3">
        <v>0</v>
      </c>
      <c r="S3474" s="3" t="s">
        <v>1258</v>
      </c>
      <c r="T3474" s="3">
        <f>COUNTIF([1]局站!$D$4:$D$172,"="&amp;S3474)</f>
        <v>1</v>
      </c>
      <c r="U3474" s="3">
        <v>0</v>
      </c>
      <c r="V3474" s="3">
        <v>0</v>
      </c>
      <c r="W3474" s="3">
        <v>0</v>
      </c>
      <c r="X3474" s="3" t="s">
        <v>1214</v>
      </c>
      <c r="Y3474" s="3" t="s">
        <v>852</v>
      </c>
      <c r="Z3474" s="3" t="str">
        <f>INDEX(业务类型!$C$4:$C$8,MATCH(纤芯!Y3474,业务类型!$B$4:$B$8,0))</f>
        <v>TWO</v>
      </c>
      <c r="AA3474" s="3" t="s">
        <v>993</v>
      </c>
    </row>
    <row r="3475" spans="1:27" ht="16.5" x14ac:dyDescent="0.2">
      <c r="A3475" s="3">
        <v>3472</v>
      </c>
      <c r="B3475" s="3">
        <f t="shared" si="269"/>
        <v>37023202032</v>
      </c>
      <c r="C3475" s="3" t="s">
        <v>1166</v>
      </c>
      <c r="D3475" s="3" t="s">
        <v>223</v>
      </c>
      <c r="E3475" s="3" t="str">
        <f>INDEX(光放段!$G$4:$G$237,MATCH(纤芯!G3475,光放段!$C$4:$C$237,0))</f>
        <v>山东二干|济青烟威光缆:淄博柳泉路-潍坊四平路</v>
      </c>
      <c r="F3475" s="3">
        <f>INDEX(光放段!$I$4:$I$237,MATCH(纤芯!H3475,光放段!$B$4:$B$237,0))</f>
        <v>37023200000</v>
      </c>
      <c r="G3475" s="3" t="str">
        <f t="shared" si="270"/>
        <v>山东二干|济青烟威光缆:昌乐北局-潍坊四平路</v>
      </c>
      <c r="H3475" s="3">
        <f>INDEX(光放段!$B$4:$B$237,MATCH(纤芯!G3475,光放段!$C$4:$C$237,0))</f>
        <v>37023202000</v>
      </c>
      <c r="I3475" s="3" t="str">
        <f t="shared" si="271"/>
        <v>济青烟威光缆</v>
      </c>
      <c r="J3475" s="3" t="str">
        <f>INDEX(子缆名称!$B$4:$B$29,纤芯!M3475)</f>
        <v>C缆</v>
      </c>
      <c r="K3475" s="3">
        <v>32</v>
      </c>
      <c r="L3475" s="3">
        <f t="shared" si="272"/>
        <v>8</v>
      </c>
      <c r="M3475" s="3">
        <f t="shared" si="273"/>
        <v>3</v>
      </c>
      <c r="N3475" s="3" t="s">
        <v>65</v>
      </c>
      <c r="O3475" s="3">
        <f>COUNTIF([1]局站!$D$4:$D$172,"="&amp;N3475)</f>
        <v>1</v>
      </c>
      <c r="P3475" s="3">
        <v>0</v>
      </c>
      <c r="Q3475" s="3">
        <v>0</v>
      </c>
      <c r="R3475" s="3">
        <v>0</v>
      </c>
      <c r="S3475" s="3" t="s">
        <v>1258</v>
      </c>
      <c r="T3475" s="3">
        <f>COUNTIF([1]局站!$D$4:$D$172,"="&amp;S3475)</f>
        <v>1</v>
      </c>
      <c r="U3475" s="3">
        <v>0</v>
      </c>
      <c r="V3475" s="3">
        <v>0</v>
      </c>
      <c r="W3475" s="3">
        <v>0</v>
      </c>
      <c r="X3475" s="3" t="s">
        <v>1214</v>
      </c>
      <c r="Y3475" s="3" t="s">
        <v>880</v>
      </c>
      <c r="Z3475" s="3" t="str">
        <f>INDEX(业务类型!$C$4:$C$8,MATCH(纤芯!Y3475,业务类型!$B$4:$B$8,0))</f>
        <v>IDLE</v>
      </c>
      <c r="AA3475" s="3"/>
    </row>
    <row r="3476" spans="1:27" ht="16.5" x14ac:dyDescent="0.2">
      <c r="A3476" s="3">
        <v>3473</v>
      </c>
      <c r="B3476" s="3">
        <f t="shared" si="269"/>
        <v>37023301001</v>
      </c>
      <c r="C3476" s="3" t="s">
        <v>1166</v>
      </c>
      <c r="D3476" s="3" t="s">
        <v>223</v>
      </c>
      <c r="E3476" s="3" t="str">
        <f>INDEX(光放段!$G$4:$G$237,MATCH(纤芯!G3476,光放段!$C$4:$C$237,0))</f>
        <v>山东二干|济青烟威光缆:潍坊四平路-青岛辽阳东路</v>
      </c>
      <c r="F3476" s="3">
        <f>INDEX(光放段!$I$4:$I$237,MATCH(纤芯!H3476,光放段!$B$4:$B$237,0))</f>
        <v>37023300000</v>
      </c>
      <c r="G3476" s="3" t="str">
        <f t="shared" si="270"/>
        <v>山东二干|济青烟威光缆:潍坊四平路-潍坊东方路</v>
      </c>
      <c r="H3476" s="3">
        <f>INDEX(光放段!$B$4:$B$237,MATCH(纤芯!G3476,光放段!$C$4:$C$237,0))</f>
        <v>37023301000</v>
      </c>
      <c r="I3476" s="3" t="str">
        <f t="shared" si="271"/>
        <v>济青烟威光缆</v>
      </c>
      <c r="J3476" s="3" t="str">
        <f>INDEX(子缆名称!$B$4:$B$29,纤芯!M3476)</f>
        <v>A缆</v>
      </c>
      <c r="K3476" s="3">
        <v>1</v>
      </c>
      <c r="L3476" s="3">
        <f t="shared" si="272"/>
        <v>1</v>
      </c>
      <c r="M3476" s="3">
        <f t="shared" si="273"/>
        <v>1</v>
      </c>
      <c r="N3476" s="3" t="s">
        <v>1258</v>
      </c>
      <c r="O3476" s="3">
        <f>COUNTIF([1]局站!$D$4:$D$172,"="&amp;N3476)</f>
        <v>1</v>
      </c>
      <c r="P3476" s="3">
        <v>0</v>
      </c>
      <c r="Q3476" s="3">
        <v>0</v>
      </c>
      <c r="R3476" s="3">
        <v>0</v>
      </c>
      <c r="S3476" s="3" t="s">
        <v>1259</v>
      </c>
      <c r="T3476" s="3">
        <f>COUNTIF([1]局站!$D$4:$D$172,"="&amp;S3476)</f>
        <v>1</v>
      </c>
      <c r="U3476" s="3">
        <v>0</v>
      </c>
      <c r="V3476" s="3">
        <v>0</v>
      </c>
      <c r="W3476" s="3">
        <v>0</v>
      </c>
      <c r="X3476" s="3" t="s">
        <v>1214</v>
      </c>
      <c r="Y3476" s="3" t="s">
        <v>854</v>
      </c>
      <c r="Z3476" s="3" t="str">
        <f>INDEX(业务类型!$C$4:$C$8,MATCH(纤芯!Y3476,业务类型!$B$4:$B$8,0))</f>
        <v>LOCAL</v>
      </c>
      <c r="AA3476" s="3" t="s">
        <v>984</v>
      </c>
    </row>
    <row r="3477" spans="1:27" ht="16.5" x14ac:dyDescent="0.2">
      <c r="A3477" s="3">
        <v>3474</v>
      </c>
      <c r="B3477" s="3">
        <f t="shared" ref="B3477:B3540" si="274">H3477+K3477</f>
        <v>37023301002</v>
      </c>
      <c r="C3477" s="3" t="s">
        <v>1166</v>
      </c>
      <c r="D3477" s="3" t="s">
        <v>223</v>
      </c>
      <c r="E3477" s="3" t="str">
        <f>INDEX(光放段!$G$4:$G$237,MATCH(纤芯!G3477,光放段!$C$4:$C$237,0))</f>
        <v>山东二干|济青烟威光缆:潍坊四平路-青岛辽阳东路</v>
      </c>
      <c r="F3477" s="3">
        <f>INDEX(光放段!$I$4:$I$237,MATCH(纤芯!H3477,光放段!$B$4:$B$237,0))</f>
        <v>37023300000</v>
      </c>
      <c r="G3477" s="3" t="str">
        <f t="shared" si="270"/>
        <v>山东二干|济青烟威光缆:潍坊四平路-潍坊东方路</v>
      </c>
      <c r="H3477" s="3">
        <f>INDEX(光放段!$B$4:$B$237,MATCH(纤芯!G3477,光放段!$C$4:$C$237,0))</f>
        <v>37023301000</v>
      </c>
      <c r="I3477" s="3" t="str">
        <f t="shared" si="271"/>
        <v>济青烟威光缆</v>
      </c>
      <c r="J3477" s="3" t="str">
        <f>INDEX(子缆名称!$B$4:$B$29,纤芯!M3477)</f>
        <v>A缆</v>
      </c>
      <c r="K3477" s="3">
        <v>2</v>
      </c>
      <c r="L3477" s="3">
        <f t="shared" si="272"/>
        <v>2</v>
      </c>
      <c r="M3477" s="3">
        <f t="shared" si="273"/>
        <v>1</v>
      </c>
      <c r="N3477" s="3" t="s">
        <v>1258</v>
      </c>
      <c r="O3477" s="3">
        <f>COUNTIF([1]局站!$D$4:$D$172,"="&amp;N3477)</f>
        <v>1</v>
      </c>
      <c r="P3477" s="3">
        <v>0</v>
      </c>
      <c r="Q3477" s="3">
        <v>0</v>
      </c>
      <c r="R3477" s="3">
        <v>0</v>
      </c>
      <c r="S3477" s="3" t="s">
        <v>1259</v>
      </c>
      <c r="T3477" s="3">
        <f>COUNTIF([1]局站!$D$4:$D$172,"="&amp;S3477)</f>
        <v>1</v>
      </c>
      <c r="U3477" s="3">
        <v>0</v>
      </c>
      <c r="V3477" s="3">
        <v>0</v>
      </c>
      <c r="W3477" s="3">
        <v>0</v>
      </c>
      <c r="X3477" s="3" t="s">
        <v>1214</v>
      </c>
      <c r="Y3477" s="3" t="s">
        <v>854</v>
      </c>
      <c r="Z3477" s="3" t="str">
        <f>INDEX(业务类型!$C$4:$C$8,MATCH(纤芯!Y3477,业务类型!$B$4:$B$8,0))</f>
        <v>LOCAL</v>
      </c>
      <c r="AA3477" s="3" t="s">
        <v>984</v>
      </c>
    </row>
    <row r="3478" spans="1:27" ht="16.5" x14ac:dyDescent="0.2">
      <c r="A3478" s="3">
        <v>3475</v>
      </c>
      <c r="B3478" s="3">
        <f t="shared" si="274"/>
        <v>37023301003</v>
      </c>
      <c r="C3478" s="3" t="s">
        <v>1166</v>
      </c>
      <c r="D3478" s="3" t="s">
        <v>223</v>
      </c>
      <c r="E3478" s="3" t="str">
        <f>INDEX(光放段!$G$4:$G$237,MATCH(纤芯!G3478,光放段!$C$4:$C$237,0))</f>
        <v>山东二干|济青烟威光缆:潍坊四平路-青岛辽阳东路</v>
      </c>
      <c r="F3478" s="3">
        <f>INDEX(光放段!$I$4:$I$237,MATCH(纤芯!H3478,光放段!$B$4:$B$237,0))</f>
        <v>37023300000</v>
      </c>
      <c r="G3478" s="3" t="str">
        <f t="shared" si="270"/>
        <v>山东二干|济青烟威光缆:潍坊四平路-潍坊东方路</v>
      </c>
      <c r="H3478" s="3">
        <f>INDEX(光放段!$B$4:$B$237,MATCH(纤芯!G3478,光放段!$C$4:$C$237,0))</f>
        <v>37023301000</v>
      </c>
      <c r="I3478" s="3" t="str">
        <f t="shared" si="271"/>
        <v>济青烟威光缆</v>
      </c>
      <c r="J3478" s="3" t="str">
        <f>INDEX(子缆名称!$B$4:$B$29,纤芯!M3478)</f>
        <v>A缆</v>
      </c>
      <c r="K3478" s="3">
        <v>3</v>
      </c>
      <c r="L3478" s="3">
        <f t="shared" si="272"/>
        <v>3</v>
      </c>
      <c r="M3478" s="3">
        <f t="shared" si="273"/>
        <v>1</v>
      </c>
      <c r="N3478" s="3" t="s">
        <v>1258</v>
      </c>
      <c r="O3478" s="3">
        <f>COUNTIF([1]局站!$D$4:$D$172,"="&amp;N3478)</f>
        <v>1</v>
      </c>
      <c r="P3478" s="3">
        <v>0</v>
      </c>
      <c r="Q3478" s="3">
        <v>0</v>
      </c>
      <c r="R3478" s="3">
        <v>0</v>
      </c>
      <c r="S3478" s="3" t="s">
        <v>1259</v>
      </c>
      <c r="T3478" s="3">
        <f>COUNTIF([1]局站!$D$4:$D$172,"="&amp;S3478)</f>
        <v>1</v>
      </c>
      <c r="U3478" s="3">
        <v>0</v>
      </c>
      <c r="V3478" s="3">
        <v>0</v>
      </c>
      <c r="W3478" s="3">
        <v>0</v>
      </c>
      <c r="X3478" s="3" t="s">
        <v>1214</v>
      </c>
      <c r="Y3478" s="3" t="s">
        <v>880</v>
      </c>
      <c r="Z3478" s="3" t="str">
        <f>INDEX(业务类型!$C$4:$C$8,MATCH(纤芯!Y3478,业务类型!$B$4:$B$8,0))</f>
        <v>IDLE</v>
      </c>
      <c r="AA3478" s="3"/>
    </row>
    <row r="3479" spans="1:27" ht="16.5" x14ac:dyDescent="0.2">
      <c r="A3479" s="3">
        <v>3476</v>
      </c>
      <c r="B3479" s="3">
        <f t="shared" si="274"/>
        <v>37023301004</v>
      </c>
      <c r="C3479" s="3" t="s">
        <v>1166</v>
      </c>
      <c r="D3479" s="3" t="s">
        <v>223</v>
      </c>
      <c r="E3479" s="3" t="str">
        <f>INDEX(光放段!$G$4:$G$237,MATCH(纤芯!G3479,光放段!$C$4:$C$237,0))</f>
        <v>山东二干|济青烟威光缆:潍坊四平路-青岛辽阳东路</v>
      </c>
      <c r="F3479" s="3">
        <f>INDEX(光放段!$I$4:$I$237,MATCH(纤芯!H3479,光放段!$B$4:$B$237,0))</f>
        <v>37023300000</v>
      </c>
      <c r="G3479" s="3" t="str">
        <f t="shared" si="270"/>
        <v>山东二干|济青烟威光缆:潍坊四平路-潍坊东方路</v>
      </c>
      <c r="H3479" s="3">
        <f>INDEX(光放段!$B$4:$B$237,MATCH(纤芯!G3479,光放段!$C$4:$C$237,0))</f>
        <v>37023301000</v>
      </c>
      <c r="I3479" s="3" t="str">
        <f t="shared" si="271"/>
        <v>济青烟威光缆</v>
      </c>
      <c r="J3479" s="3" t="str">
        <f>INDEX(子缆名称!$B$4:$B$29,纤芯!M3479)</f>
        <v>A缆</v>
      </c>
      <c r="K3479" s="3">
        <v>4</v>
      </c>
      <c r="L3479" s="3">
        <f t="shared" si="272"/>
        <v>4</v>
      </c>
      <c r="M3479" s="3">
        <f t="shared" si="273"/>
        <v>1</v>
      </c>
      <c r="N3479" s="3" t="s">
        <v>1258</v>
      </c>
      <c r="O3479" s="3">
        <f>COUNTIF([1]局站!$D$4:$D$172,"="&amp;N3479)</f>
        <v>1</v>
      </c>
      <c r="P3479" s="3">
        <v>0</v>
      </c>
      <c r="Q3479" s="3">
        <v>0</v>
      </c>
      <c r="R3479" s="3">
        <v>0</v>
      </c>
      <c r="S3479" s="3" t="s">
        <v>1259</v>
      </c>
      <c r="T3479" s="3">
        <f>COUNTIF([1]局站!$D$4:$D$172,"="&amp;S3479)</f>
        <v>1</v>
      </c>
      <c r="U3479" s="3">
        <v>0</v>
      </c>
      <c r="V3479" s="3">
        <v>0</v>
      </c>
      <c r="W3479" s="3">
        <v>0</v>
      </c>
      <c r="X3479" s="3" t="s">
        <v>1214</v>
      </c>
      <c r="Y3479" s="3" t="s">
        <v>880</v>
      </c>
      <c r="Z3479" s="3" t="str">
        <f>INDEX(业务类型!$C$4:$C$8,MATCH(纤芯!Y3479,业务类型!$B$4:$B$8,0))</f>
        <v>IDLE</v>
      </c>
      <c r="AA3479" s="3"/>
    </row>
    <row r="3480" spans="1:27" ht="16.5" x14ac:dyDescent="0.2">
      <c r="A3480" s="3">
        <v>3477</v>
      </c>
      <c r="B3480" s="3">
        <f t="shared" si="274"/>
        <v>37023301005</v>
      </c>
      <c r="C3480" s="3" t="s">
        <v>1166</v>
      </c>
      <c r="D3480" s="3" t="s">
        <v>223</v>
      </c>
      <c r="E3480" s="3" t="str">
        <f>INDEX(光放段!$G$4:$G$237,MATCH(纤芯!G3480,光放段!$C$4:$C$237,0))</f>
        <v>山东二干|济青烟威光缆:潍坊四平路-青岛辽阳东路</v>
      </c>
      <c r="F3480" s="3">
        <f>INDEX(光放段!$I$4:$I$237,MATCH(纤芯!H3480,光放段!$B$4:$B$237,0))</f>
        <v>37023300000</v>
      </c>
      <c r="G3480" s="3" t="str">
        <f t="shared" si="270"/>
        <v>山东二干|济青烟威光缆:潍坊四平路-潍坊东方路</v>
      </c>
      <c r="H3480" s="3">
        <f>INDEX(光放段!$B$4:$B$237,MATCH(纤芯!G3480,光放段!$C$4:$C$237,0))</f>
        <v>37023301000</v>
      </c>
      <c r="I3480" s="3" t="str">
        <f t="shared" si="271"/>
        <v>济青烟威光缆</v>
      </c>
      <c r="J3480" s="3" t="str">
        <f>INDEX(子缆名称!$B$4:$B$29,纤芯!M3480)</f>
        <v>A缆</v>
      </c>
      <c r="K3480" s="3">
        <v>5</v>
      </c>
      <c r="L3480" s="3">
        <f t="shared" si="272"/>
        <v>5</v>
      </c>
      <c r="M3480" s="3">
        <f t="shared" si="273"/>
        <v>1</v>
      </c>
      <c r="N3480" s="3" t="s">
        <v>1258</v>
      </c>
      <c r="O3480" s="3">
        <f>COUNTIF([1]局站!$D$4:$D$172,"="&amp;N3480)</f>
        <v>1</v>
      </c>
      <c r="P3480" s="3">
        <v>0</v>
      </c>
      <c r="Q3480" s="3">
        <v>0</v>
      </c>
      <c r="R3480" s="3">
        <v>0</v>
      </c>
      <c r="S3480" s="3" t="s">
        <v>1259</v>
      </c>
      <c r="T3480" s="3">
        <f>COUNTIF([1]局站!$D$4:$D$172,"="&amp;S3480)</f>
        <v>1</v>
      </c>
      <c r="U3480" s="3">
        <v>0</v>
      </c>
      <c r="V3480" s="3">
        <v>0</v>
      </c>
      <c r="W3480" s="3">
        <v>0</v>
      </c>
      <c r="X3480" s="3" t="s">
        <v>1214</v>
      </c>
      <c r="Y3480" s="3" t="s">
        <v>852</v>
      </c>
      <c r="Z3480" s="3" t="str">
        <f>INDEX(业务类型!$C$4:$C$8,MATCH(纤芯!Y3480,业务类型!$B$4:$B$8,0))</f>
        <v>TWO</v>
      </c>
      <c r="AA3480" s="3" t="s">
        <v>905</v>
      </c>
    </row>
    <row r="3481" spans="1:27" ht="16.5" x14ac:dyDescent="0.2">
      <c r="A3481" s="3">
        <v>3478</v>
      </c>
      <c r="B3481" s="3">
        <f t="shared" si="274"/>
        <v>37023301006</v>
      </c>
      <c r="C3481" s="3" t="s">
        <v>1166</v>
      </c>
      <c r="D3481" s="3" t="s">
        <v>223</v>
      </c>
      <c r="E3481" s="3" t="str">
        <f>INDEX(光放段!$G$4:$G$237,MATCH(纤芯!G3481,光放段!$C$4:$C$237,0))</f>
        <v>山东二干|济青烟威光缆:潍坊四平路-青岛辽阳东路</v>
      </c>
      <c r="F3481" s="3">
        <f>INDEX(光放段!$I$4:$I$237,MATCH(纤芯!H3481,光放段!$B$4:$B$237,0))</f>
        <v>37023300000</v>
      </c>
      <c r="G3481" s="3" t="str">
        <f t="shared" si="270"/>
        <v>山东二干|济青烟威光缆:潍坊四平路-潍坊东方路</v>
      </c>
      <c r="H3481" s="3">
        <f>INDEX(光放段!$B$4:$B$237,MATCH(纤芯!G3481,光放段!$C$4:$C$237,0))</f>
        <v>37023301000</v>
      </c>
      <c r="I3481" s="3" t="str">
        <f t="shared" si="271"/>
        <v>济青烟威光缆</v>
      </c>
      <c r="J3481" s="3" t="str">
        <f>INDEX(子缆名称!$B$4:$B$29,纤芯!M3481)</f>
        <v>A缆</v>
      </c>
      <c r="K3481" s="3">
        <v>6</v>
      </c>
      <c r="L3481" s="3">
        <f t="shared" si="272"/>
        <v>6</v>
      </c>
      <c r="M3481" s="3">
        <f t="shared" si="273"/>
        <v>1</v>
      </c>
      <c r="N3481" s="3" t="s">
        <v>1258</v>
      </c>
      <c r="O3481" s="3">
        <f>COUNTIF([1]局站!$D$4:$D$172,"="&amp;N3481)</f>
        <v>1</v>
      </c>
      <c r="P3481" s="3">
        <v>0</v>
      </c>
      <c r="Q3481" s="3">
        <v>0</v>
      </c>
      <c r="R3481" s="3">
        <v>0</v>
      </c>
      <c r="S3481" s="3" t="s">
        <v>1259</v>
      </c>
      <c r="T3481" s="3">
        <f>COUNTIF([1]局站!$D$4:$D$172,"="&amp;S3481)</f>
        <v>1</v>
      </c>
      <c r="U3481" s="3">
        <v>0</v>
      </c>
      <c r="V3481" s="3">
        <v>0</v>
      </c>
      <c r="W3481" s="3">
        <v>0</v>
      </c>
      <c r="X3481" s="3" t="s">
        <v>1214</v>
      </c>
      <c r="Y3481" s="3" t="s">
        <v>852</v>
      </c>
      <c r="Z3481" s="3" t="str">
        <f>INDEX(业务类型!$C$4:$C$8,MATCH(纤芯!Y3481,业务类型!$B$4:$B$8,0))</f>
        <v>TWO</v>
      </c>
      <c r="AA3481" s="3" t="s">
        <v>905</v>
      </c>
    </row>
    <row r="3482" spans="1:27" ht="16.5" x14ac:dyDescent="0.2">
      <c r="A3482" s="3">
        <v>3479</v>
      </c>
      <c r="B3482" s="3">
        <f t="shared" si="274"/>
        <v>37023301007</v>
      </c>
      <c r="C3482" s="3" t="s">
        <v>1166</v>
      </c>
      <c r="D3482" s="3" t="s">
        <v>223</v>
      </c>
      <c r="E3482" s="3" t="str">
        <f>INDEX(光放段!$G$4:$G$237,MATCH(纤芯!G3482,光放段!$C$4:$C$237,0))</f>
        <v>山东二干|济青烟威光缆:潍坊四平路-青岛辽阳东路</v>
      </c>
      <c r="F3482" s="3">
        <f>INDEX(光放段!$I$4:$I$237,MATCH(纤芯!H3482,光放段!$B$4:$B$237,0))</f>
        <v>37023300000</v>
      </c>
      <c r="G3482" s="3" t="str">
        <f t="shared" si="270"/>
        <v>山东二干|济青烟威光缆:潍坊四平路-潍坊东方路</v>
      </c>
      <c r="H3482" s="3">
        <f>INDEX(光放段!$B$4:$B$237,MATCH(纤芯!G3482,光放段!$C$4:$C$237,0))</f>
        <v>37023301000</v>
      </c>
      <c r="I3482" s="3" t="str">
        <f t="shared" si="271"/>
        <v>济青烟威光缆</v>
      </c>
      <c r="J3482" s="3" t="str">
        <f>INDEX(子缆名称!$B$4:$B$29,纤芯!M3482)</f>
        <v>A缆</v>
      </c>
      <c r="K3482" s="3">
        <v>7</v>
      </c>
      <c r="L3482" s="3">
        <f t="shared" si="272"/>
        <v>7</v>
      </c>
      <c r="M3482" s="3">
        <f t="shared" si="273"/>
        <v>1</v>
      </c>
      <c r="N3482" s="3" t="s">
        <v>1258</v>
      </c>
      <c r="O3482" s="3">
        <f>COUNTIF([1]局站!$D$4:$D$172,"="&amp;N3482)</f>
        <v>1</v>
      </c>
      <c r="P3482" s="3">
        <v>0</v>
      </c>
      <c r="Q3482" s="3">
        <v>0</v>
      </c>
      <c r="R3482" s="3">
        <v>0</v>
      </c>
      <c r="S3482" s="3" t="s">
        <v>1259</v>
      </c>
      <c r="T3482" s="3">
        <f>COUNTIF([1]局站!$D$4:$D$172,"="&amp;S3482)</f>
        <v>1</v>
      </c>
      <c r="U3482" s="3">
        <v>0</v>
      </c>
      <c r="V3482" s="3">
        <v>0</v>
      </c>
      <c r="W3482" s="3">
        <v>0</v>
      </c>
      <c r="X3482" s="3" t="s">
        <v>1214</v>
      </c>
      <c r="Y3482" s="3" t="s">
        <v>852</v>
      </c>
      <c r="Z3482" s="3" t="str">
        <f>INDEX(业务类型!$C$4:$C$8,MATCH(纤芯!Y3482,业务类型!$B$4:$B$8,0))</f>
        <v>TWO</v>
      </c>
      <c r="AA3482" s="3" t="s">
        <v>955</v>
      </c>
    </row>
    <row r="3483" spans="1:27" ht="16.5" x14ac:dyDescent="0.2">
      <c r="A3483" s="3">
        <v>3480</v>
      </c>
      <c r="B3483" s="3">
        <f t="shared" si="274"/>
        <v>37023301008</v>
      </c>
      <c r="C3483" s="3" t="s">
        <v>1166</v>
      </c>
      <c r="D3483" s="3" t="s">
        <v>223</v>
      </c>
      <c r="E3483" s="3" t="str">
        <f>INDEX(光放段!$G$4:$G$237,MATCH(纤芯!G3483,光放段!$C$4:$C$237,0))</f>
        <v>山东二干|济青烟威光缆:潍坊四平路-青岛辽阳东路</v>
      </c>
      <c r="F3483" s="3">
        <f>INDEX(光放段!$I$4:$I$237,MATCH(纤芯!H3483,光放段!$B$4:$B$237,0))</f>
        <v>37023300000</v>
      </c>
      <c r="G3483" s="3" t="str">
        <f t="shared" si="270"/>
        <v>山东二干|济青烟威光缆:潍坊四平路-潍坊东方路</v>
      </c>
      <c r="H3483" s="3">
        <f>INDEX(光放段!$B$4:$B$237,MATCH(纤芯!G3483,光放段!$C$4:$C$237,0))</f>
        <v>37023301000</v>
      </c>
      <c r="I3483" s="3" t="str">
        <f t="shared" si="271"/>
        <v>济青烟威光缆</v>
      </c>
      <c r="J3483" s="3" t="str">
        <f>INDEX(子缆名称!$B$4:$B$29,纤芯!M3483)</f>
        <v>A缆</v>
      </c>
      <c r="K3483" s="3">
        <v>8</v>
      </c>
      <c r="L3483" s="3">
        <f t="shared" si="272"/>
        <v>8</v>
      </c>
      <c r="M3483" s="3">
        <f t="shared" si="273"/>
        <v>1</v>
      </c>
      <c r="N3483" s="3" t="s">
        <v>1258</v>
      </c>
      <c r="O3483" s="3">
        <f>COUNTIF([1]局站!$D$4:$D$172,"="&amp;N3483)</f>
        <v>1</v>
      </c>
      <c r="P3483" s="3">
        <v>0</v>
      </c>
      <c r="Q3483" s="3">
        <v>0</v>
      </c>
      <c r="R3483" s="3">
        <v>0</v>
      </c>
      <c r="S3483" s="3" t="s">
        <v>1259</v>
      </c>
      <c r="T3483" s="3">
        <f>COUNTIF([1]局站!$D$4:$D$172,"="&amp;S3483)</f>
        <v>1</v>
      </c>
      <c r="U3483" s="3">
        <v>0</v>
      </c>
      <c r="V3483" s="3">
        <v>0</v>
      </c>
      <c r="W3483" s="3">
        <v>0</v>
      </c>
      <c r="X3483" s="3" t="s">
        <v>1214</v>
      </c>
      <c r="Y3483" s="3" t="s">
        <v>852</v>
      </c>
      <c r="Z3483" s="3" t="str">
        <f>INDEX(业务类型!$C$4:$C$8,MATCH(纤芯!Y3483,业务类型!$B$4:$B$8,0))</f>
        <v>TWO</v>
      </c>
      <c r="AA3483" s="3" t="s">
        <v>955</v>
      </c>
    </row>
    <row r="3484" spans="1:27" ht="16.5" x14ac:dyDescent="0.2">
      <c r="A3484" s="3">
        <v>3481</v>
      </c>
      <c r="B3484" s="3">
        <f t="shared" si="274"/>
        <v>37023301009</v>
      </c>
      <c r="C3484" s="3" t="s">
        <v>1166</v>
      </c>
      <c r="D3484" s="3" t="s">
        <v>223</v>
      </c>
      <c r="E3484" s="3" t="str">
        <f>INDEX(光放段!$G$4:$G$237,MATCH(纤芯!G3484,光放段!$C$4:$C$237,0))</f>
        <v>山东二干|济青烟威光缆:潍坊四平路-青岛辽阳东路</v>
      </c>
      <c r="F3484" s="3">
        <f>INDEX(光放段!$I$4:$I$237,MATCH(纤芯!H3484,光放段!$B$4:$B$237,0))</f>
        <v>37023300000</v>
      </c>
      <c r="G3484" s="3" t="str">
        <f t="shared" si="270"/>
        <v>山东二干|济青烟威光缆:潍坊四平路-潍坊东方路</v>
      </c>
      <c r="H3484" s="3">
        <f>INDEX(光放段!$B$4:$B$237,MATCH(纤芯!G3484,光放段!$C$4:$C$237,0))</f>
        <v>37023301000</v>
      </c>
      <c r="I3484" s="3" t="str">
        <f t="shared" si="271"/>
        <v>济青烟威光缆</v>
      </c>
      <c r="J3484" s="3" t="str">
        <f>INDEX(子缆名称!$B$4:$B$29,纤芯!M3484)</f>
        <v>A缆</v>
      </c>
      <c r="K3484" s="3">
        <v>9</v>
      </c>
      <c r="L3484" s="3">
        <f t="shared" si="272"/>
        <v>9</v>
      </c>
      <c r="M3484" s="3">
        <f t="shared" si="273"/>
        <v>1</v>
      </c>
      <c r="N3484" s="3" t="s">
        <v>1258</v>
      </c>
      <c r="O3484" s="3">
        <f>COUNTIF([1]局站!$D$4:$D$172,"="&amp;N3484)</f>
        <v>1</v>
      </c>
      <c r="P3484" s="3">
        <v>0</v>
      </c>
      <c r="Q3484" s="3">
        <v>0</v>
      </c>
      <c r="R3484" s="3">
        <v>0</v>
      </c>
      <c r="S3484" s="3" t="s">
        <v>1259</v>
      </c>
      <c r="T3484" s="3">
        <f>COUNTIF([1]局站!$D$4:$D$172,"="&amp;S3484)</f>
        <v>1</v>
      </c>
      <c r="U3484" s="3">
        <v>0</v>
      </c>
      <c r="V3484" s="3">
        <v>0</v>
      </c>
      <c r="W3484" s="3">
        <v>0</v>
      </c>
      <c r="X3484" s="3" t="s">
        <v>1214</v>
      </c>
      <c r="Y3484" s="3" t="s">
        <v>852</v>
      </c>
      <c r="Z3484" s="3" t="str">
        <f>INDEX(业务类型!$C$4:$C$8,MATCH(纤芯!Y3484,业务类型!$B$4:$B$8,0))</f>
        <v>TWO</v>
      </c>
      <c r="AA3484" s="3" t="s">
        <v>954</v>
      </c>
    </row>
    <row r="3485" spans="1:27" ht="16.5" x14ac:dyDescent="0.2">
      <c r="A3485" s="3">
        <v>3482</v>
      </c>
      <c r="B3485" s="3">
        <f t="shared" si="274"/>
        <v>37023301010</v>
      </c>
      <c r="C3485" s="3" t="s">
        <v>1166</v>
      </c>
      <c r="D3485" s="3" t="s">
        <v>223</v>
      </c>
      <c r="E3485" s="3" t="str">
        <f>INDEX(光放段!$G$4:$G$237,MATCH(纤芯!G3485,光放段!$C$4:$C$237,0))</f>
        <v>山东二干|济青烟威光缆:潍坊四平路-青岛辽阳东路</v>
      </c>
      <c r="F3485" s="3">
        <f>INDEX(光放段!$I$4:$I$237,MATCH(纤芯!H3485,光放段!$B$4:$B$237,0))</f>
        <v>37023300000</v>
      </c>
      <c r="G3485" s="3" t="str">
        <f t="shared" si="270"/>
        <v>山东二干|济青烟威光缆:潍坊四平路-潍坊东方路</v>
      </c>
      <c r="H3485" s="3">
        <f>INDEX(光放段!$B$4:$B$237,MATCH(纤芯!G3485,光放段!$C$4:$C$237,0))</f>
        <v>37023301000</v>
      </c>
      <c r="I3485" s="3" t="str">
        <f t="shared" si="271"/>
        <v>济青烟威光缆</v>
      </c>
      <c r="J3485" s="3" t="str">
        <f>INDEX(子缆名称!$B$4:$B$29,纤芯!M3485)</f>
        <v>A缆</v>
      </c>
      <c r="K3485" s="3">
        <v>10</v>
      </c>
      <c r="L3485" s="3">
        <f t="shared" si="272"/>
        <v>10</v>
      </c>
      <c r="M3485" s="3">
        <f t="shared" si="273"/>
        <v>1</v>
      </c>
      <c r="N3485" s="3" t="s">
        <v>1258</v>
      </c>
      <c r="O3485" s="3">
        <f>COUNTIF([1]局站!$D$4:$D$172,"="&amp;N3485)</f>
        <v>1</v>
      </c>
      <c r="P3485" s="3">
        <v>0</v>
      </c>
      <c r="Q3485" s="3">
        <v>0</v>
      </c>
      <c r="R3485" s="3">
        <v>0</v>
      </c>
      <c r="S3485" s="3" t="s">
        <v>1259</v>
      </c>
      <c r="T3485" s="3">
        <f>COUNTIF([1]局站!$D$4:$D$172,"="&amp;S3485)</f>
        <v>1</v>
      </c>
      <c r="U3485" s="3">
        <v>0</v>
      </c>
      <c r="V3485" s="3">
        <v>0</v>
      </c>
      <c r="W3485" s="3">
        <v>0</v>
      </c>
      <c r="X3485" s="3" t="s">
        <v>1214</v>
      </c>
      <c r="Y3485" s="3" t="s">
        <v>852</v>
      </c>
      <c r="Z3485" s="3" t="str">
        <f>INDEX(业务类型!$C$4:$C$8,MATCH(纤芯!Y3485,业务类型!$B$4:$B$8,0))</f>
        <v>TWO</v>
      </c>
      <c r="AA3485" s="3" t="s">
        <v>954</v>
      </c>
    </row>
    <row r="3486" spans="1:27" ht="16.5" x14ac:dyDescent="0.2">
      <c r="A3486" s="3">
        <v>3483</v>
      </c>
      <c r="B3486" s="3">
        <f t="shared" si="274"/>
        <v>37023301011</v>
      </c>
      <c r="C3486" s="3" t="s">
        <v>1166</v>
      </c>
      <c r="D3486" s="3" t="s">
        <v>223</v>
      </c>
      <c r="E3486" s="3" t="str">
        <f>INDEX(光放段!$G$4:$G$237,MATCH(纤芯!G3486,光放段!$C$4:$C$237,0))</f>
        <v>山东二干|济青烟威光缆:潍坊四平路-青岛辽阳东路</v>
      </c>
      <c r="F3486" s="3">
        <f>INDEX(光放段!$I$4:$I$237,MATCH(纤芯!H3486,光放段!$B$4:$B$237,0))</f>
        <v>37023300000</v>
      </c>
      <c r="G3486" s="3" t="str">
        <f t="shared" si="270"/>
        <v>山东二干|济青烟威光缆:潍坊四平路-潍坊东方路</v>
      </c>
      <c r="H3486" s="3">
        <f>INDEX(光放段!$B$4:$B$237,MATCH(纤芯!G3486,光放段!$C$4:$C$237,0))</f>
        <v>37023301000</v>
      </c>
      <c r="I3486" s="3" t="str">
        <f t="shared" si="271"/>
        <v>济青烟威光缆</v>
      </c>
      <c r="J3486" s="3" t="str">
        <f>INDEX(子缆名称!$B$4:$B$29,纤芯!M3486)</f>
        <v>A缆</v>
      </c>
      <c r="K3486" s="3">
        <v>11</v>
      </c>
      <c r="L3486" s="3">
        <f t="shared" si="272"/>
        <v>11</v>
      </c>
      <c r="M3486" s="3">
        <f t="shared" si="273"/>
        <v>1</v>
      </c>
      <c r="N3486" s="3" t="s">
        <v>1258</v>
      </c>
      <c r="O3486" s="3">
        <f>COUNTIF([1]局站!$D$4:$D$172,"="&amp;N3486)</f>
        <v>1</v>
      </c>
      <c r="P3486" s="3">
        <v>0</v>
      </c>
      <c r="Q3486" s="3">
        <v>0</v>
      </c>
      <c r="R3486" s="3">
        <v>0</v>
      </c>
      <c r="S3486" s="3" t="s">
        <v>1259</v>
      </c>
      <c r="T3486" s="3">
        <f>COUNTIF([1]局站!$D$4:$D$172,"="&amp;S3486)</f>
        <v>1</v>
      </c>
      <c r="U3486" s="3">
        <v>0</v>
      </c>
      <c r="V3486" s="3">
        <v>0</v>
      </c>
      <c r="W3486" s="3">
        <v>0</v>
      </c>
      <c r="X3486" s="3" t="s">
        <v>1214</v>
      </c>
      <c r="Y3486" s="3" t="s">
        <v>850</v>
      </c>
      <c r="Z3486" s="3" t="str">
        <f>INDEX(业务类型!$C$4:$C$8,MATCH(纤芯!Y3486,业务类型!$B$4:$B$8,0))</f>
        <v>ONE</v>
      </c>
      <c r="AA3486" s="3" t="s">
        <v>1022</v>
      </c>
    </row>
    <row r="3487" spans="1:27" ht="16.5" x14ac:dyDescent="0.2">
      <c r="A3487" s="3">
        <v>3484</v>
      </c>
      <c r="B3487" s="3">
        <f t="shared" si="274"/>
        <v>37023301012</v>
      </c>
      <c r="C3487" s="3" t="s">
        <v>1166</v>
      </c>
      <c r="D3487" s="3" t="s">
        <v>223</v>
      </c>
      <c r="E3487" s="3" t="str">
        <f>INDEX(光放段!$G$4:$G$237,MATCH(纤芯!G3487,光放段!$C$4:$C$237,0))</f>
        <v>山东二干|济青烟威光缆:潍坊四平路-青岛辽阳东路</v>
      </c>
      <c r="F3487" s="3">
        <f>INDEX(光放段!$I$4:$I$237,MATCH(纤芯!H3487,光放段!$B$4:$B$237,0))</f>
        <v>37023300000</v>
      </c>
      <c r="G3487" s="3" t="str">
        <f t="shared" si="270"/>
        <v>山东二干|济青烟威光缆:潍坊四平路-潍坊东方路</v>
      </c>
      <c r="H3487" s="3">
        <f>INDEX(光放段!$B$4:$B$237,MATCH(纤芯!G3487,光放段!$C$4:$C$237,0))</f>
        <v>37023301000</v>
      </c>
      <c r="I3487" s="3" t="str">
        <f t="shared" si="271"/>
        <v>济青烟威光缆</v>
      </c>
      <c r="J3487" s="3" t="str">
        <f>INDEX(子缆名称!$B$4:$B$29,纤芯!M3487)</f>
        <v>A缆</v>
      </c>
      <c r="K3487" s="3">
        <v>12</v>
      </c>
      <c r="L3487" s="3">
        <f t="shared" si="272"/>
        <v>12</v>
      </c>
      <c r="M3487" s="3">
        <f t="shared" si="273"/>
        <v>1</v>
      </c>
      <c r="N3487" s="3" t="s">
        <v>1258</v>
      </c>
      <c r="O3487" s="3">
        <f>COUNTIF([1]局站!$D$4:$D$172,"="&amp;N3487)</f>
        <v>1</v>
      </c>
      <c r="P3487" s="3">
        <v>0</v>
      </c>
      <c r="Q3487" s="3">
        <v>0</v>
      </c>
      <c r="R3487" s="3">
        <v>0</v>
      </c>
      <c r="S3487" s="3" t="s">
        <v>1259</v>
      </c>
      <c r="T3487" s="3">
        <f>COUNTIF([1]局站!$D$4:$D$172,"="&amp;S3487)</f>
        <v>1</v>
      </c>
      <c r="U3487" s="3">
        <v>0</v>
      </c>
      <c r="V3487" s="3">
        <v>0</v>
      </c>
      <c r="W3487" s="3">
        <v>0</v>
      </c>
      <c r="X3487" s="3" t="s">
        <v>1214</v>
      </c>
      <c r="Y3487" s="3" t="s">
        <v>850</v>
      </c>
      <c r="Z3487" s="3" t="str">
        <f>INDEX(业务类型!$C$4:$C$8,MATCH(纤芯!Y3487,业务类型!$B$4:$B$8,0))</f>
        <v>ONE</v>
      </c>
      <c r="AA3487" s="3" t="s">
        <v>1022</v>
      </c>
    </row>
    <row r="3488" spans="1:27" ht="16.5" x14ac:dyDescent="0.2">
      <c r="A3488" s="3">
        <v>3485</v>
      </c>
      <c r="B3488" s="3">
        <f t="shared" si="274"/>
        <v>37023301013</v>
      </c>
      <c r="C3488" s="3" t="s">
        <v>1166</v>
      </c>
      <c r="D3488" s="3" t="s">
        <v>223</v>
      </c>
      <c r="E3488" s="3" t="str">
        <f>INDEX(光放段!$G$4:$G$237,MATCH(纤芯!G3488,光放段!$C$4:$C$237,0))</f>
        <v>山东二干|济青烟威光缆:潍坊四平路-青岛辽阳东路</v>
      </c>
      <c r="F3488" s="3">
        <f>INDEX(光放段!$I$4:$I$237,MATCH(纤芯!H3488,光放段!$B$4:$B$237,0))</f>
        <v>37023300000</v>
      </c>
      <c r="G3488" s="3" t="str">
        <f t="shared" si="270"/>
        <v>山东二干|济青烟威光缆:潍坊四平路-潍坊东方路</v>
      </c>
      <c r="H3488" s="3">
        <f>INDEX(光放段!$B$4:$B$237,MATCH(纤芯!G3488,光放段!$C$4:$C$237,0))</f>
        <v>37023301000</v>
      </c>
      <c r="I3488" s="3" t="str">
        <f t="shared" si="271"/>
        <v>济青烟威光缆</v>
      </c>
      <c r="J3488" s="3" t="str">
        <f>INDEX(子缆名称!$B$4:$B$29,纤芯!M3488)</f>
        <v>B缆</v>
      </c>
      <c r="K3488" s="3">
        <v>13</v>
      </c>
      <c r="L3488" s="3">
        <f t="shared" si="272"/>
        <v>1</v>
      </c>
      <c r="M3488" s="3">
        <f t="shared" si="273"/>
        <v>2</v>
      </c>
      <c r="N3488" s="3" t="s">
        <v>1258</v>
      </c>
      <c r="O3488" s="3">
        <f>COUNTIF([1]局站!$D$4:$D$172,"="&amp;N3488)</f>
        <v>1</v>
      </c>
      <c r="P3488" s="3">
        <v>0</v>
      </c>
      <c r="Q3488" s="3">
        <v>0</v>
      </c>
      <c r="R3488" s="3">
        <v>0</v>
      </c>
      <c r="S3488" s="3" t="s">
        <v>1259</v>
      </c>
      <c r="T3488" s="3">
        <f>COUNTIF([1]局站!$D$4:$D$172,"="&amp;S3488)</f>
        <v>1</v>
      </c>
      <c r="U3488" s="3">
        <v>0</v>
      </c>
      <c r="V3488" s="3">
        <v>0</v>
      </c>
      <c r="W3488" s="3">
        <v>0</v>
      </c>
      <c r="X3488" s="3" t="s">
        <v>1214</v>
      </c>
      <c r="Y3488" s="3" t="s">
        <v>850</v>
      </c>
      <c r="Z3488" s="3" t="str">
        <f>INDEX(业务类型!$C$4:$C$8,MATCH(纤芯!Y3488,业务类型!$B$4:$B$8,0))</f>
        <v>ONE</v>
      </c>
      <c r="AA3488" s="3" t="s">
        <v>991</v>
      </c>
    </row>
    <row r="3489" spans="1:27" ht="16.5" x14ac:dyDescent="0.2">
      <c r="A3489" s="3">
        <v>3486</v>
      </c>
      <c r="B3489" s="3">
        <f t="shared" si="274"/>
        <v>37023301014</v>
      </c>
      <c r="C3489" s="3" t="s">
        <v>1166</v>
      </c>
      <c r="D3489" s="3" t="s">
        <v>223</v>
      </c>
      <c r="E3489" s="3" t="str">
        <f>INDEX(光放段!$G$4:$G$237,MATCH(纤芯!G3489,光放段!$C$4:$C$237,0))</f>
        <v>山东二干|济青烟威光缆:潍坊四平路-青岛辽阳东路</v>
      </c>
      <c r="F3489" s="3">
        <f>INDEX(光放段!$I$4:$I$237,MATCH(纤芯!H3489,光放段!$B$4:$B$237,0))</f>
        <v>37023300000</v>
      </c>
      <c r="G3489" s="3" t="str">
        <f t="shared" si="270"/>
        <v>山东二干|济青烟威光缆:潍坊四平路-潍坊东方路</v>
      </c>
      <c r="H3489" s="3">
        <f>INDEX(光放段!$B$4:$B$237,MATCH(纤芯!G3489,光放段!$C$4:$C$237,0))</f>
        <v>37023301000</v>
      </c>
      <c r="I3489" s="3" t="str">
        <f t="shared" si="271"/>
        <v>济青烟威光缆</v>
      </c>
      <c r="J3489" s="3" t="str">
        <f>INDEX(子缆名称!$B$4:$B$29,纤芯!M3489)</f>
        <v>B缆</v>
      </c>
      <c r="K3489" s="3">
        <v>14</v>
      </c>
      <c r="L3489" s="3">
        <f t="shared" si="272"/>
        <v>2</v>
      </c>
      <c r="M3489" s="3">
        <f t="shared" si="273"/>
        <v>2</v>
      </c>
      <c r="N3489" s="3" t="s">
        <v>1258</v>
      </c>
      <c r="O3489" s="3">
        <f>COUNTIF([1]局站!$D$4:$D$172,"="&amp;N3489)</f>
        <v>1</v>
      </c>
      <c r="P3489" s="3">
        <v>0</v>
      </c>
      <c r="Q3489" s="3">
        <v>0</v>
      </c>
      <c r="R3489" s="3">
        <v>0</v>
      </c>
      <c r="S3489" s="3" t="s">
        <v>1259</v>
      </c>
      <c r="T3489" s="3">
        <f>COUNTIF([1]局站!$D$4:$D$172,"="&amp;S3489)</f>
        <v>1</v>
      </c>
      <c r="U3489" s="3">
        <v>0</v>
      </c>
      <c r="V3489" s="3">
        <v>0</v>
      </c>
      <c r="W3489" s="3">
        <v>0</v>
      </c>
      <c r="X3489" s="3" t="s">
        <v>1214</v>
      </c>
      <c r="Y3489" s="3" t="s">
        <v>850</v>
      </c>
      <c r="Z3489" s="3" t="str">
        <f>INDEX(业务类型!$C$4:$C$8,MATCH(纤芯!Y3489,业务类型!$B$4:$B$8,0))</f>
        <v>ONE</v>
      </c>
      <c r="AA3489" s="3" t="s">
        <v>991</v>
      </c>
    </row>
    <row r="3490" spans="1:27" ht="16.5" x14ac:dyDescent="0.2">
      <c r="A3490" s="3">
        <v>3487</v>
      </c>
      <c r="B3490" s="3">
        <f t="shared" si="274"/>
        <v>37023301015</v>
      </c>
      <c r="C3490" s="3" t="s">
        <v>1166</v>
      </c>
      <c r="D3490" s="3" t="s">
        <v>223</v>
      </c>
      <c r="E3490" s="3" t="str">
        <f>INDEX(光放段!$G$4:$G$237,MATCH(纤芯!G3490,光放段!$C$4:$C$237,0))</f>
        <v>山东二干|济青烟威光缆:潍坊四平路-青岛辽阳东路</v>
      </c>
      <c r="F3490" s="3">
        <f>INDEX(光放段!$I$4:$I$237,MATCH(纤芯!H3490,光放段!$B$4:$B$237,0))</f>
        <v>37023300000</v>
      </c>
      <c r="G3490" s="3" t="str">
        <f t="shared" si="270"/>
        <v>山东二干|济青烟威光缆:潍坊四平路-潍坊东方路</v>
      </c>
      <c r="H3490" s="3">
        <f>INDEX(光放段!$B$4:$B$237,MATCH(纤芯!G3490,光放段!$C$4:$C$237,0))</f>
        <v>37023301000</v>
      </c>
      <c r="I3490" s="3" t="str">
        <f t="shared" si="271"/>
        <v>济青烟威光缆</v>
      </c>
      <c r="J3490" s="3" t="str">
        <f>INDEX(子缆名称!$B$4:$B$29,纤芯!M3490)</f>
        <v>B缆</v>
      </c>
      <c r="K3490" s="3">
        <v>15</v>
      </c>
      <c r="L3490" s="3">
        <f t="shared" si="272"/>
        <v>3</v>
      </c>
      <c r="M3490" s="3">
        <f t="shared" si="273"/>
        <v>2</v>
      </c>
      <c r="N3490" s="3" t="s">
        <v>1258</v>
      </c>
      <c r="O3490" s="3">
        <f>COUNTIF([1]局站!$D$4:$D$172,"="&amp;N3490)</f>
        <v>1</v>
      </c>
      <c r="P3490" s="3">
        <v>0</v>
      </c>
      <c r="Q3490" s="3">
        <v>0</v>
      </c>
      <c r="R3490" s="3">
        <v>0</v>
      </c>
      <c r="S3490" s="3" t="s">
        <v>1259</v>
      </c>
      <c r="T3490" s="3">
        <f>COUNTIF([1]局站!$D$4:$D$172,"="&amp;S3490)</f>
        <v>1</v>
      </c>
      <c r="U3490" s="3">
        <v>0</v>
      </c>
      <c r="V3490" s="3">
        <v>0</v>
      </c>
      <c r="W3490" s="3">
        <v>0</v>
      </c>
      <c r="X3490" s="3" t="s">
        <v>1214</v>
      </c>
      <c r="Y3490" s="3" t="s">
        <v>880</v>
      </c>
      <c r="Z3490" s="3" t="str">
        <f>INDEX(业务类型!$C$4:$C$8,MATCH(纤芯!Y3490,业务类型!$B$4:$B$8,0))</f>
        <v>IDLE</v>
      </c>
      <c r="AA3490" s="3"/>
    </row>
    <row r="3491" spans="1:27" ht="16.5" x14ac:dyDescent="0.2">
      <c r="A3491" s="3">
        <v>3488</v>
      </c>
      <c r="B3491" s="3">
        <f t="shared" si="274"/>
        <v>37023301016</v>
      </c>
      <c r="C3491" s="3" t="s">
        <v>1166</v>
      </c>
      <c r="D3491" s="3" t="s">
        <v>223</v>
      </c>
      <c r="E3491" s="3" t="str">
        <f>INDEX(光放段!$G$4:$G$237,MATCH(纤芯!G3491,光放段!$C$4:$C$237,0))</f>
        <v>山东二干|济青烟威光缆:潍坊四平路-青岛辽阳东路</v>
      </c>
      <c r="F3491" s="3">
        <f>INDEX(光放段!$I$4:$I$237,MATCH(纤芯!H3491,光放段!$B$4:$B$237,0))</f>
        <v>37023300000</v>
      </c>
      <c r="G3491" s="3" t="str">
        <f t="shared" si="270"/>
        <v>山东二干|济青烟威光缆:潍坊四平路-潍坊东方路</v>
      </c>
      <c r="H3491" s="3">
        <f>INDEX(光放段!$B$4:$B$237,MATCH(纤芯!G3491,光放段!$C$4:$C$237,0))</f>
        <v>37023301000</v>
      </c>
      <c r="I3491" s="3" t="str">
        <f t="shared" si="271"/>
        <v>济青烟威光缆</v>
      </c>
      <c r="J3491" s="3" t="str">
        <f>INDEX(子缆名称!$B$4:$B$29,纤芯!M3491)</f>
        <v>B缆</v>
      </c>
      <c r="K3491" s="3">
        <v>16</v>
      </c>
      <c r="L3491" s="3">
        <f t="shared" si="272"/>
        <v>4</v>
      </c>
      <c r="M3491" s="3">
        <f t="shared" si="273"/>
        <v>2</v>
      </c>
      <c r="N3491" s="3" t="s">
        <v>1258</v>
      </c>
      <c r="O3491" s="3">
        <f>COUNTIF([1]局站!$D$4:$D$172,"="&amp;N3491)</f>
        <v>1</v>
      </c>
      <c r="P3491" s="3">
        <v>0</v>
      </c>
      <c r="Q3491" s="3">
        <v>0</v>
      </c>
      <c r="R3491" s="3">
        <v>0</v>
      </c>
      <c r="S3491" s="3" t="s">
        <v>1259</v>
      </c>
      <c r="T3491" s="3">
        <f>COUNTIF([1]局站!$D$4:$D$172,"="&amp;S3491)</f>
        <v>1</v>
      </c>
      <c r="U3491" s="3">
        <v>0</v>
      </c>
      <c r="V3491" s="3">
        <v>0</v>
      </c>
      <c r="W3491" s="3">
        <v>0</v>
      </c>
      <c r="X3491" s="3" t="s">
        <v>1214</v>
      </c>
      <c r="Y3491" s="3" t="s">
        <v>880</v>
      </c>
      <c r="Z3491" s="3" t="str">
        <f>INDEX(业务类型!$C$4:$C$8,MATCH(纤芯!Y3491,业务类型!$B$4:$B$8,0))</f>
        <v>IDLE</v>
      </c>
      <c r="AA3491" s="3"/>
    </row>
    <row r="3492" spans="1:27" ht="16.5" x14ac:dyDescent="0.2">
      <c r="A3492" s="3">
        <v>3489</v>
      </c>
      <c r="B3492" s="3">
        <f t="shared" si="274"/>
        <v>37023301017</v>
      </c>
      <c r="C3492" s="3" t="s">
        <v>1166</v>
      </c>
      <c r="D3492" s="3" t="s">
        <v>223</v>
      </c>
      <c r="E3492" s="3" t="str">
        <f>INDEX(光放段!$G$4:$G$237,MATCH(纤芯!G3492,光放段!$C$4:$C$237,0))</f>
        <v>山东二干|济青烟威光缆:潍坊四平路-青岛辽阳东路</v>
      </c>
      <c r="F3492" s="3">
        <f>INDEX(光放段!$I$4:$I$237,MATCH(纤芯!H3492,光放段!$B$4:$B$237,0))</f>
        <v>37023300000</v>
      </c>
      <c r="G3492" s="3" t="str">
        <f t="shared" si="270"/>
        <v>山东二干|济青烟威光缆:潍坊四平路-潍坊东方路</v>
      </c>
      <c r="H3492" s="3">
        <f>INDEX(光放段!$B$4:$B$237,MATCH(纤芯!G3492,光放段!$C$4:$C$237,0))</f>
        <v>37023301000</v>
      </c>
      <c r="I3492" s="3" t="str">
        <f t="shared" si="271"/>
        <v>济青烟威光缆</v>
      </c>
      <c r="J3492" s="3" t="str">
        <f>INDEX(子缆名称!$B$4:$B$29,纤芯!M3492)</f>
        <v>B缆</v>
      </c>
      <c r="K3492" s="3">
        <v>17</v>
      </c>
      <c r="L3492" s="3">
        <f t="shared" si="272"/>
        <v>5</v>
      </c>
      <c r="M3492" s="3">
        <f t="shared" si="273"/>
        <v>2</v>
      </c>
      <c r="N3492" s="3" t="s">
        <v>1258</v>
      </c>
      <c r="O3492" s="3">
        <f>COUNTIF([1]局站!$D$4:$D$172,"="&amp;N3492)</f>
        <v>1</v>
      </c>
      <c r="P3492" s="3">
        <v>0</v>
      </c>
      <c r="Q3492" s="3">
        <v>0</v>
      </c>
      <c r="R3492" s="3">
        <v>0</v>
      </c>
      <c r="S3492" s="3" t="s">
        <v>1259</v>
      </c>
      <c r="T3492" s="3">
        <f>COUNTIF([1]局站!$D$4:$D$172,"="&amp;S3492)</f>
        <v>1</v>
      </c>
      <c r="U3492" s="3">
        <v>0</v>
      </c>
      <c r="V3492" s="3">
        <v>0</v>
      </c>
      <c r="W3492" s="3">
        <v>0</v>
      </c>
      <c r="X3492" s="3" t="s">
        <v>1214</v>
      </c>
      <c r="Y3492" s="3" t="s">
        <v>880</v>
      </c>
      <c r="Z3492" s="3" t="str">
        <f>INDEX(业务类型!$C$4:$C$8,MATCH(纤芯!Y3492,业务类型!$B$4:$B$8,0))</f>
        <v>IDLE</v>
      </c>
      <c r="AA3492" s="3"/>
    </row>
    <row r="3493" spans="1:27" ht="16.5" x14ac:dyDescent="0.2">
      <c r="A3493" s="3">
        <v>3490</v>
      </c>
      <c r="B3493" s="3">
        <f t="shared" si="274"/>
        <v>37023301018</v>
      </c>
      <c r="C3493" s="3" t="s">
        <v>1166</v>
      </c>
      <c r="D3493" s="3" t="s">
        <v>223</v>
      </c>
      <c r="E3493" s="3" t="str">
        <f>INDEX(光放段!$G$4:$G$237,MATCH(纤芯!G3493,光放段!$C$4:$C$237,0))</f>
        <v>山东二干|济青烟威光缆:潍坊四平路-青岛辽阳东路</v>
      </c>
      <c r="F3493" s="3">
        <f>INDEX(光放段!$I$4:$I$237,MATCH(纤芯!H3493,光放段!$B$4:$B$237,0))</f>
        <v>37023300000</v>
      </c>
      <c r="G3493" s="3" t="str">
        <f t="shared" si="270"/>
        <v>山东二干|济青烟威光缆:潍坊四平路-潍坊东方路</v>
      </c>
      <c r="H3493" s="3">
        <f>INDEX(光放段!$B$4:$B$237,MATCH(纤芯!G3493,光放段!$C$4:$C$237,0))</f>
        <v>37023301000</v>
      </c>
      <c r="I3493" s="3" t="str">
        <f t="shared" si="271"/>
        <v>济青烟威光缆</v>
      </c>
      <c r="J3493" s="3" t="str">
        <f>INDEX(子缆名称!$B$4:$B$29,纤芯!M3493)</f>
        <v>B缆</v>
      </c>
      <c r="K3493" s="3">
        <v>18</v>
      </c>
      <c r="L3493" s="3">
        <f t="shared" si="272"/>
        <v>6</v>
      </c>
      <c r="M3493" s="3">
        <f t="shared" si="273"/>
        <v>2</v>
      </c>
      <c r="N3493" s="3" t="s">
        <v>1258</v>
      </c>
      <c r="O3493" s="3">
        <f>COUNTIF([1]局站!$D$4:$D$172,"="&amp;N3493)</f>
        <v>1</v>
      </c>
      <c r="P3493" s="3">
        <v>0</v>
      </c>
      <c r="Q3493" s="3">
        <v>0</v>
      </c>
      <c r="R3493" s="3">
        <v>0</v>
      </c>
      <c r="S3493" s="3" t="s">
        <v>1259</v>
      </c>
      <c r="T3493" s="3">
        <f>COUNTIF([1]局站!$D$4:$D$172,"="&amp;S3493)</f>
        <v>1</v>
      </c>
      <c r="U3493" s="3">
        <v>0</v>
      </c>
      <c r="V3493" s="3">
        <v>0</v>
      </c>
      <c r="W3493" s="3">
        <v>0</v>
      </c>
      <c r="X3493" s="3" t="s">
        <v>1214</v>
      </c>
      <c r="Y3493" s="3" t="s">
        <v>880</v>
      </c>
      <c r="Z3493" s="3" t="str">
        <f>INDEX(业务类型!$C$4:$C$8,MATCH(纤芯!Y3493,业务类型!$B$4:$B$8,0))</f>
        <v>IDLE</v>
      </c>
      <c r="AA3493" s="3"/>
    </row>
    <row r="3494" spans="1:27" ht="16.5" x14ac:dyDescent="0.2">
      <c r="A3494" s="3">
        <v>3491</v>
      </c>
      <c r="B3494" s="3">
        <f t="shared" si="274"/>
        <v>37023301019</v>
      </c>
      <c r="C3494" s="3" t="s">
        <v>1166</v>
      </c>
      <c r="D3494" s="3" t="s">
        <v>223</v>
      </c>
      <c r="E3494" s="3" t="str">
        <f>INDEX(光放段!$G$4:$G$237,MATCH(纤芯!G3494,光放段!$C$4:$C$237,0))</f>
        <v>山东二干|济青烟威光缆:潍坊四平路-青岛辽阳东路</v>
      </c>
      <c r="F3494" s="3">
        <f>INDEX(光放段!$I$4:$I$237,MATCH(纤芯!H3494,光放段!$B$4:$B$237,0))</f>
        <v>37023300000</v>
      </c>
      <c r="G3494" s="3" t="str">
        <f t="shared" si="270"/>
        <v>山东二干|济青烟威光缆:潍坊四平路-潍坊东方路</v>
      </c>
      <c r="H3494" s="3">
        <f>INDEX(光放段!$B$4:$B$237,MATCH(纤芯!G3494,光放段!$C$4:$C$237,0))</f>
        <v>37023301000</v>
      </c>
      <c r="I3494" s="3" t="str">
        <f t="shared" si="271"/>
        <v>济青烟威光缆</v>
      </c>
      <c r="J3494" s="3" t="str">
        <f>INDEX(子缆名称!$B$4:$B$29,纤芯!M3494)</f>
        <v>B缆</v>
      </c>
      <c r="K3494" s="3">
        <v>19</v>
      </c>
      <c r="L3494" s="3">
        <f t="shared" si="272"/>
        <v>7</v>
      </c>
      <c r="M3494" s="3">
        <f t="shared" si="273"/>
        <v>2</v>
      </c>
      <c r="N3494" s="3" t="s">
        <v>1258</v>
      </c>
      <c r="O3494" s="3">
        <f>COUNTIF([1]局站!$D$4:$D$172,"="&amp;N3494)</f>
        <v>1</v>
      </c>
      <c r="P3494" s="3">
        <v>0</v>
      </c>
      <c r="Q3494" s="3">
        <v>0</v>
      </c>
      <c r="R3494" s="3">
        <v>0</v>
      </c>
      <c r="S3494" s="3" t="s">
        <v>1259</v>
      </c>
      <c r="T3494" s="3">
        <f>COUNTIF([1]局站!$D$4:$D$172,"="&amp;S3494)</f>
        <v>1</v>
      </c>
      <c r="U3494" s="3">
        <v>0</v>
      </c>
      <c r="V3494" s="3">
        <v>0</v>
      </c>
      <c r="W3494" s="3">
        <v>0</v>
      </c>
      <c r="X3494" s="3" t="s">
        <v>1214</v>
      </c>
      <c r="Y3494" s="3" t="s">
        <v>850</v>
      </c>
      <c r="Z3494" s="3" t="str">
        <f>INDEX(业务类型!$C$4:$C$8,MATCH(纤芯!Y3494,业务类型!$B$4:$B$8,0))</f>
        <v>ONE</v>
      </c>
      <c r="AA3494" s="3" t="s">
        <v>1021</v>
      </c>
    </row>
    <row r="3495" spans="1:27" ht="16.5" x14ac:dyDescent="0.2">
      <c r="A3495" s="3">
        <v>3492</v>
      </c>
      <c r="B3495" s="3">
        <f t="shared" si="274"/>
        <v>37023301020</v>
      </c>
      <c r="C3495" s="3" t="s">
        <v>1166</v>
      </c>
      <c r="D3495" s="3" t="s">
        <v>223</v>
      </c>
      <c r="E3495" s="3" t="str">
        <f>INDEX(光放段!$G$4:$G$237,MATCH(纤芯!G3495,光放段!$C$4:$C$237,0))</f>
        <v>山东二干|济青烟威光缆:潍坊四平路-青岛辽阳东路</v>
      </c>
      <c r="F3495" s="3">
        <f>INDEX(光放段!$I$4:$I$237,MATCH(纤芯!H3495,光放段!$B$4:$B$237,0))</f>
        <v>37023300000</v>
      </c>
      <c r="G3495" s="3" t="str">
        <f t="shared" si="270"/>
        <v>山东二干|济青烟威光缆:潍坊四平路-潍坊东方路</v>
      </c>
      <c r="H3495" s="3">
        <f>INDEX(光放段!$B$4:$B$237,MATCH(纤芯!G3495,光放段!$C$4:$C$237,0))</f>
        <v>37023301000</v>
      </c>
      <c r="I3495" s="3" t="str">
        <f t="shared" si="271"/>
        <v>济青烟威光缆</v>
      </c>
      <c r="J3495" s="3" t="str">
        <f>INDEX(子缆名称!$B$4:$B$29,纤芯!M3495)</f>
        <v>B缆</v>
      </c>
      <c r="K3495" s="3">
        <v>20</v>
      </c>
      <c r="L3495" s="3">
        <f t="shared" si="272"/>
        <v>8</v>
      </c>
      <c r="M3495" s="3">
        <f t="shared" si="273"/>
        <v>2</v>
      </c>
      <c r="N3495" s="3" t="s">
        <v>1258</v>
      </c>
      <c r="O3495" s="3">
        <f>COUNTIF([1]局站!$D$4:$D$172,"="&amp;N3495)</f>
        <v>1</v>
      </c>
      <c r="P3495" s="3">
        <v>0</v>
      </c>
      <c r="Q3495" s="3">
        <v>0</v>
      </c>
      <c r="R3495" s="3">
        <v>0</v>
      </c>
      <c r="S3495" s="3" t="s">
        <v>1259</v>
      </c>
      <c r="T3495" s="3">
        <f>COUNTIF([1]局站!$D$4:$D$172,"="&amp;S3495)</f>
        <v>1</v>
      </c>
      <c r="U3495" s="3">
        <v>0</v>
      </c>
      <c r="V3495" s="3">
        <v>0</v>
      </c>
      <c r="W3495" s="3">
        <v>0</v>
      </c>
      <c r="X3495" s="3" t="s">
        <v>1214</v>
      </c>
      <c r="Y3495" s="3" t="s">
        <v>850</v>
      </c>
      <c r="Z3495" s="3" t="str">
        <f>INDEX(业务类型!$C$4:$C$8,MATCH(纤芯!Y3495,业务类型!$B$4:$B$8,0))</f>
        <v>ONE</v>
      </c>
      <c r="AA3495" s="3" t="s">
        <v>1021</v>
      </c>
    </row>
    <row r="3496" spans="1:27" ht="16.5" x14ac:dyDescent="0.2">
      <c r="A3496" s="3">
        <v>3493</v>
      </c>
      <c r="B3496" s="3">
        <f t="shared" si="274"/>
        <v>37023301021</v>
      </c>
      <c r="C3496" s="3" t="s">
        <v>1166</v>
      </c>
      <c r="D3496" s="3" t="s">
        <v>223</v>
      </c>
      <c r="E3496" s="3" t="str">
        <f>INDEX(光放段!$G$4:$G$237,MATCH(纤芯!G3496,光放段!$C$4:$C$237,0))</f>
        <v>山东二干|济青烟威光缆:潍坊四平路-青岛辽阳东路</v>
      </c>
      <c r="F3496" s="3">
        <f>INDEX(光放段!$I$4:$I$237,MATCH(纤芯!H3496,光放段!$B$4:$B$237,0))</f>
        <v>37023300000</v>
      </c>
      <c r="G3496" s="3" t="str">
        <f t="shared" si="270"/>
        <v>山东二干|济青烟威光缆:潍坊四平路-潍坊东方路</v>
      </c>
      <c r="H3496" s="3">
        <f>INDEX(光放段!$B$4:$B$237,MATCH(纤芯!G3496,光放段!$C$4:$C$237,0))</f>
        <v>37023301000</v>
      </c>
      <c r="I3496" s="3" t="str">
        <f t="shared" si="271"/>
        <v>济青烟威光缆</v>
      </c>
      <c r="J3496" s="3" t="str">
        <f>INDEX(子缆名称!$B$4:$B$29,纤芯!M3496)</f>
        <v>B缆</v>
      </c>
      <c r="K3496" s="3">
        <v>21</v>
      </c>
      <c r="L3496" s="3">
        <f t="shared" si="272"/>
        <v>9</v>
      </c>
      <c r="M3496" s="3">
        <f t="shared" si="273"/>
        <v>2</v>
      </c>
      <c r="N3496" s="3" t="s">
        <v>1258</v>
      </c>
      <c r="O3496" s="3">
        <f>COUNTIF([1]局站!$D$4:$D$172,"="&amp;N3496)</f>
        <v>1</v>
      </c>
      <c r="P3496" s="3">
        <v>0</v>
      </c>
      <c r="Q3496" s="3">
        <v>0</v>
      </c>
      <c r="R3496" s="3">
        <v>0</v>
      </c>
      <c r="S3496" s="3" t="s">
        <v>1259</v>
      </c>
      <c r="T3496" s="3">
        <f>COUNTIF([1]局站!$D$4:$D$172,"="&amp;S3496)</f>
        <v>1</v>
      </c>
      <c r="U3496" s="3">
        <v>0</v>
      </c>
      <c r="V3496" s="3">
        <v>0</v>
      </c>
      <c r="W3496" s="3">
        <v>0</v>
      </c>
      <c r="X3496" s="3" t="s">
        <v>1214</v>
      </c>
      <c r="Y3496" s="3" t="s">
        <v>880</v>
      </c>
      <c r="Z3496" s="3" t="str">
        <f>INDEX(业务类型!$C$4:$C$8,MATCH(纤芯!Y3496,业务类型!$B$4:$B$8,0))</f>
        <v>IDLE</v>
      </c>
      <c r="AA3496" s="3"/>
    </row>
    <row r="3497" spans="1:27" ht="16.5" x14ac:dyDescent="0.2">
      <c r="A3497" s="3">
        <v>3494</v>
      </c>
      <c r="B3497" s="3">
        <f t="shared" si="274"/>
        <v>37023301022</v>
      </c>
      <c r="C3497" s="3" t="s">
        <v>1166</v>
      </c>
      <c r="D3497" s="3" t="s">
        <v>223</v>
      </c>
      <c r="E3497" s="3" t="str">
        <f>INDEX(光放段!$G$4:$G$237,MATCH(纤芯!G3497,光放段!$C$4:$C$237,0))</f>
        <v>山东二干|济青烟威光缆:潍坊四平路-青岛辽阳东路</v>
      </c>
      <c r="F3497" s="3">
        <f>INDEX(光放段!$I$4:$I$237,MATCH(纤芯!H3497,光放段!$B$4:$B$237,0))</f>
        <v>37023300000</v>
      </c>
      <c r="G3497" s="3" t="str">
        <f t="shared" si="270"/>
        <v>山东二干|济青烟威光缆:潍坊四平路-潍坊东方路</v>
      </c>
      <c r="H3497" s="3">
        <f>INDEX(光放段!$B$4:$B$237,MATCH(纤芯!G3497,光放段!$C$4:$C$237,0))</f>
        <v>37023301000</v>
      </c>
      <c r="I3497" s="3" t="str">
        <f t="shared" si="271"/>
        <v>济青烟威光缆</v>
      </c>
      <c r="J3497" s="3" t="str">
        <f>INDEX(子缆名称!$B$4:$B$29,纤芯!M3497)</f>
        <v>B缆</v>
      </c>
      <c r="K3497" s="3">
        <v>22</v>
      </c>
      <c r="L3497" s="3">
        <f t="shared" si="272"/>
        <v>10</v>
      </c>
      <c r="M3497" s="3">
        <f t="shared" si="273"/>
        <v>2</v>
      </c>
      <c r="N3497" s="3" t="s">
        <v>1258</v>
      </c>
      <c r="O3497" s="3">
        <f>COUNTIF([1]局站!$D$4:$D$172,"="&amp;N3497)</f>
        <v>1</v>
      </c>
      <c r="P3497" s="3">
        <v>0</v>
      </c>
      <c r="Q3497" s="3">
        <v>0</v>
      </c>
      <c r="R3497" s="3">
        <v>0</v>
      </c>
      <c r="S3497" s="3" t="s">
        <v>1259</v>
      </c>
      <c r="T3497" s="3">
        <f>COUNTIF([1]局站!$D$4:$D$172,"="&amp;S3497)</f>
        <v>1</v>
      </c>
      <c r="U3497" s="3">
        <v>0</v>
      </c>
      <c r="V3497" s="3">
        <v>0</v>
      </c>
      <c r="W3497" s="3">
        <v>0</v>
      </c>
      <c r="X3497" s="3" t="s">
        <v>1214</v>
      </c>
      <c r="Y3497" s="3" t="s">
        <v>880</v>
      </c>
      <c r="Z3497" s="3" t="str">
        <f>INDEX(业务类型!$C$4:$C$8,MATCH(纤芯!Y3497,业务类型!$B$4:$B$8,0))</f>
        <v>IDLE</v>
      </c>
      <c r="AA3497" s="3"/>
    </row>
    <row r="3498" spans="1:27" ht="16.5" x14ac:dyDescent="0.2">
      <c r="A3498" s="3">
        <v>3495</v>
      </c>
      <c r="B3498" s="3">
        <f t="shared" si="274"/>
        <v>37023301023</v>
      </c>
      <c r="C3498" s="3" t="s">
        <v>1166</v>
      </c>
      <c r="D3498" s="3" t="s">
        <v>223</v>
      </c>
      <c r="E3498" s="3" t="str">
        <f>INDEX(光放段!$G$4:$G$237,MATCH(纤芯!G3498,光放段!$C$4:$C$237,0))</f>
        <v>山东二干|济青烟威光缆:潍坊四平路-青岛辽阳东路</v>
      </c>
      <c r="F3498" s="3">
        <f>INDEX(光放段!$I$4:$I$237,MATCH(纤芯!H3498,光放段!$B$4:$B$237,0))</f>
        <v>37023300000</v>
      </c>
      <c r="G3498" s="3" t="str">
        <f t="shared" si="270"/>
        <v>山东二干|济青烟威光缆:潍坊四平路-潍坊东方路</v>
      </c>
      <c r="H3498" s="3">
        <f>INDEX(光放段!$B$4:$B$237,MATCH(纤芯!G3498,光放段!$C$4:$C$237,0))</f>
        <v>37023301000</v>
      </c>
      <c r="I3498" s="3" t="str">
        <f t="shared" si="271"/>
        <v>济青烟威光缆</v>
      </c>
      <c r="J3498" s="3" t="str">
        <f>INDEX(子缆名称!$B$4:$B$29,纤芯!M3498)</f>
        <v>B缆</v>
      </c>
      <c r="K3498" s="3">
        <v>23</v>
      </c>
      <c r="L3498" s="3">
        <f t="shared" si="272"/>
        <v>11</v>
      </c>
      <c r="M3498" s="3">
        <f t="shared" si="273"/>
        <v>2</v>
      </c>
      <c r="N3498" s="3" t="s">
        <v>1258</v>
      </c>
      <c r="O3498" s="3">
        <f>COUNTIF([1]局站!$D$4:$D$172,"="&amp;N3498)</f>
        <v>1</v>
      </c>
      <c r="P3498" s="3">
        <v>0</v>
      </c>
      <c r="Q3498" s="3">
        <v>0</v>
      </c>
      <c r="R3498" s="3">
        <v>0</v>
      </c>
      <c r="S3498" s="3" t="s">
        <v>1259</v>
      </c>
      <c r="T3498" s="3">
        <f>COUNTIF([1]局站!$D$4:$D$172,"="&amp;S3498)</f>
        <v>1</v>
      </c>
      <c r="U3498" s="3">
        <v>0</v>
      </c>
      <c r="V3498" s="3">
        <v>0</v>
      </c>
      <c r="W3498" s="3">
        <v>0</v>
      </c>
      <c r="X3498" s="3" t="s">
        <v>1214</v>
      </c>
      <c r="Y3498" s="3" t="s">
        <v>880</v>
      </c>
      <c r="Z3498" s="3" t="str">
        <f>INDEX(业务类型!$C$4:$C$8,MATCH(纤芯!Y3498,业务类型!$B$4:$B$8,0))</f>
        <v>IDLE</v>
      </c>
      <c r="AA3498" s="3"/>
    </row>
    <row r="3499" spans="1:27" ht="16.5" x14ac:dyDescent="0.2">
      <c r="A3499" s="3">
        <v>3496</v>
      </c>
      <c r="B3499" s="3">
        <f t="shared" si="274"/>
        <v>37023301024</v>
      </c>
      <c r="C3499" s="3" t="s">
        <v>1166</v>
      </c>
      <c r="D3499" s="3" t="s">
        <v>223</v>
      </c>
      <c r="E3499" s="3" t="str">
        <f>INDEX(光放段!$G$4:$G$237,MATCH(纤芯!G3499,光放段!$C$4:$C$237,0))</f>
        <v>山东二干|济青烟威光缆:潍坊四平路-青岛辽阳东路</v>
      </c>
      <c r="F3499" s="3">
        <f>INDEX(光放段!$I$4:$I$237,MATCH(纤芯!H3499,光放段!$B$4:$B$237,0))</f>
        <v>37023300000</v>
      </c>
      <c r="G3499" s="3" t="str">
        <f t="shared" si="270"/>
        <v>山东二干|济青烟威光缆:潍坊四平路-潍坊东方路</v>
      </c>
      <c r="H3499" s="3">
        <f>INDEX(光放段!$B$4:$B$237,MATCH(纤芯!G3499,光放段!$C$4:$C$237,0))</f>
        <v>37023301000</v>
      </c>
      <c r="I3499" s="3" t="str">
        <f t="shared" si="271"/>
        <v>济青烟威光缆</v>
      </c>
      <c r="J3499" s="3" t="str">
        <f>INDEX(子缆名称!$B$4:$B$29,纤芯!M3499)</f>
        <v>B缆</v>
      </c>
      <c r="K3499" s="3">
        <v>24</v>
      </c>
      <c r="L3499" s="3">
        <f t="shared" si="272"/>
        <v>12</v>
      </c>
      <c r="M3499" s="3">
        <f t="shared" si="273"/>
        <v>2</v>
      </c>
      <c r="N3499" s="3" t="s">
        <v>1258</v>
      </c>
      <c r="O3499" s="3">
        <f>COUNTIF([1]局站!$D$4:$D$172,"="&amp;N3499)</f>
        <v>1</v>
      </c>
      <c r="P3499" s="3">
        <v>0</v>
      </c>
      <c r="Q3499" s="3">
        <v>0</v>
      </c>
      <c r="R3499" s="3">
        <v>0</v>
      </c>
      <c r="S3499" s="3" t="s">
        <v>1259</v>
      </c>
      <c r="T3499" s="3">
        <f>COUNTIF([1]局站!$D$4:$D$172,"="&amp;S3499)</f>
        <v>1</v>
      </c>
      <c r="U3499" s="3">
        <v>0</v>
      </c>
      <c r="V3499" s="3">
        <v>0</v>
      </c>
      <c r="W3499" s="3">
        <v>0</v>
      </c>
      <c r="X3499" s="3" t="s">
        <v>1214</v>
      </c>
      <c r="Y3499" s="3" t="s">
        <v>880</v>
      </c>
      <c r="Z3499" s="3" t="str">
        <f>INDEX(业务类型!$C$4:$C$8,MATCH(纤芯!Y3499,业务类型!$B$4:$B$8,0))</f>
        <v>IDLE</v>
      </c>
      <c r="AA3499" s="3"/>
    </row>
    <row r="3500" spans="1:27" ht="16.5" x14ac:dyDescent="0.2">
      <c r="A3500" s="3">
        <v>3497</v>
      </c>
      <c r="B3500" s="3">
        <f t="shared" si="274"/>
        <v>37023301025</v>
      </c>
      <c r="C3500" s="3" t="s">
        <v>1166</v>
      </c>
      <c r="D3500" s="3" t="s">
        <v>223</v>
      </c>
      <c r="E3500" s="3" t="str">
        <f>INDEX(光放段!$G$4:$G$237,MATCH(纤芯!G3500,光放段!$C$4:$C$237,0))</f>
        <v>山东二干|济青烟威光缆:潍坊四平路-青岛辽阳东路</v>
      </c>
      <c r="F3500" s="3">
        <f>INDEX(光放段!$I$4:$I$237,MATCH(纤芯!H3500,光放段!$B$4:$B$237,0))</f>
        <v>37023300000</v>
      </c>
      <c r="G3500" s="3" t="str">
        <f t="shared" si="270"/>
        <v>山东二干|济青烟威光缆:潍坊四平路-潍坊东方路</v>
      </c>
      <c r="H3500" s="3">
        <f>INDEX(光放段!$B$4:$B$237,MATCH(纤芯!G3500,光放段!$C$4:$C$237,0))</f>
        <v>37023301000</v>
      </c>
      <c r="I3500" s="3" t="str">
        <f t="shared" si="271"/>
        <v>济青烟威光缆</v>
      </c>
      <c r="J3500" s="3" t="str">
        <f>INDEX(子缆名称!$B$4:$B$29,纤芯!M3500)</f>
        <v>C缆</v>
      </c>
      <c r="K3500" s="3">
        <v>25</v>
      </c>
      <c r="L3500" s="3">
        <f t="shared" si="272"/>
        <v>1</v>
      </c>
      <c r="M3500" s="3">
        <f t="shared" si="273"/>
        <v>3</v>
      </c>
      <c r="N3500" s="3" t="s">
        <v>1258</v>
      </c>
      <c r="O3500" s="3">
        <f>COUNTIF([1]局站!$D$4:$D$172,"="&amp;N3500)</f>
        <v>1</v>
      </c>
      <c r="P3500" s="3">
        <v>0</v>
      </c>
      <c r="Q3500" s="3">
        <v>0</v>
      </c>
      <c r="R3500" s="3">
        <v>0</v>
      </c>
      <c r="S3500" s="3" t="s">
        <v>1259</v>
      </c>
      <c r="T3500" s="3">
        <f>COUNTIF([1]局站!$D$4:$D$172,"="&amp;S3500)</f>
        <v>1</v>
      </c>
      <c r="U3500" s="3">
        <v>0</v>
      </c>
      <c r="V3500" s="3">
        <v>0</v>
      </c>
      <c r="W3500" s="3">
        <v>0</v>
      </c>
      <c r="X3500" s="3" t="s">
        <v>1214</v>
      </c>
      <c r="Y3500" s="3" t="s">
        <v>880</v>
      </c>
      <c r="Z3500" s="3" t="str">
        <f>INDEX(业务类型!$C$4:$C$8,MATCH(纤芯!Y3500,业务类型!$B$4:$B$8,0))</f>
        <v>IDLE</v>
      </c>
      <c r="AA3500" s="3"/>
    </row>
    <row r="3501" spans="1:27" ht="16.5" x14ac:dyDescent="0.2">
      <c r="A3501" s="3">
        <v>3498</v>
      </c>
      <c r="B3501" s="3">
        <f t="shared" si="274"/>
        <v>37023301026</v>
      </c>
      <c r="C3501" s="3" t="s">
        <v>1166</v>
      </c>
      <c r="D3501" s="3" t="s">
        <v>223</v>
      </c>
      <c r="E3501" s="3" t="str">
        <f>INDEX(光放段!$G$4:$G$237,MATCH(纤芯!G3501,光放段!$C$4:$C$237,0))</f>
        <v>山东二干|济青烟威光缆:潍坊四平路-青岛辽阳东路</v>
      </c>
      <c r="F3501" s="3">
        <f>INDEX(光放段!$I$4:$I$237,MATCH(纤芯!H3501,光放段!$B$4:$B$237,0))</f>
        <v>37023300000</v>
      </c>
      <c r="G3501" s="3" t="str">
        <f t="shared" si="270"/>
        <v>山东二干|济青烟威光缆:潍坊四平路-潍坊东方路</v>
      </c>
      <c r="H3501" s="3">
        <f>INDEX(光放段!$B$4:$B$237,MATCH(纤芯!G3501,光放段!$C$4:$C$237,0))</f>
        <v>37023301000</v>
      </c>
      <c r="I3501" s="3" t="str">
        <f t="shared" si="271"/>
        <v>济青烟威光缆</v>
      </c>
      <c r="J3501" s="3" t="str">
        <f>INDEX(子缆名称!$B$4:$B$29,纤芯!M3501)</f>
        <v>C缆</v>
      </c>
      <c r="K3501" s="3">
        <v>26</v>
      </c>
      <c r="L3501" s="3">
        <f t="shared" si="272"/>
        <v>2</v>
      </c>
      <c r="M3501" s="3">
        <f t="shared" si="273"/>
        <v>3</v>
      </c>
      <c r="N3501" s="3" t="s">
        <v>1258</v>
      </c>
      <c r="O3501" s="3">
        <f>COUNTIF([1]局站!$D$4:$D$172,"="&amp;N3501)</f>
        <v>1</v>
      </c>
      <c r="P3501" s="3">
        <v>0</v>
      </c>
      <c r="Q3501" s="3">
        <v>0</v>
      </c>
      <c r="R3501" s="3">
        <v>0</v>
      </c>
      <c r="S3501" s="3" t="s">
        <v>1259</v>
      </c>
      <c r="T3501" s="3">
        <f>COUNTIF([1]局站!$D$4:$D$172,"="&amp;S3501)</f>
        <v>1</v>
      </c>
      <c r="U3501" s="3">
        <v>0</v>
      </c>
      <c r="V3501" s="3">
        <v>0</v>
      </c>
      <c r="W3501" s="3">
        <v>0</v>
      </c>
      <c r="X3501" s="3" t="s">
        <v>1214</v>
      </c>
      <c r="Y3501" s="3" t="s">
        <v>880</v>
      </c>
      <c r="Z3501" s="3" t="str">
        <f>INDEX(业务类型!$C$4:$C$8,MATCH(纤芯!Y3501,业务类型!$B$4:$B$8,0))</f>
        <v>IDLE</v>
      </c>
      <c r="AA3501" s="3"/>
    </row>
    <row r="3502" spans="1:27" ht="16.5" x14ac:dyDescent="0.2">
      <c r="A3502" s="3">
        <v>3499</v>
      </c>
      <c r="B3502" s="3">
        <f t="shared" si="274"/>
        <v>37023301027</v>
      </c>
      <c r="C3502" s="3" t="s">
        <v>1166</v>
      </c>
      <c r="D3502" s="3" t="s">
        <v>223</v>
      </c>
      <c r="E3502" s="3" t="str">
        <f>INDEX(光放段!$G$4:$G$237,MATCH(纤芯!G3502,光放段!$C$4:$C$237,0))</f>
        <v>山东二干|济青烟威光缆:潍坊四平路-青岛辽阳东路</v>
      </c>
      <c r="F3502" s="3">
        <f>INDEX(光放段!$I$4:$I$237,MATCH(纤芯!H3502,光放段!$B$4:$B$237,0))</f>
        <v>37023300000</v>
      </c>
      <c r="G3502" s="3" t="str">
        <f t="shared" si="270"/>
        <v>山东二干|济青烟威光缆:潍坊四平路-潍坊东方路</v>
      </c>
      <c r="H3502" s="3">
        <f>INDEX(光放段!$B$4:$B$237,MATCH(纤芯!G3502,光放段!$C$4:$C$237,0))</f>
        <v>37023301000</v>
      </c>
      <c r="I3502" s="3" t="str">
        <f t="shared" si="271"/>
        <v>济青烟威光缆</v>
      </c>
      <c r="J3502" s="3" t="str">
        <f>INDEX(子缆名称!$B$4:$B$29,纤芯!M3502)</f>
        <v>C缆</v>
      </c>
      <c r="K3502" s="3">
        <v>27</v>
      </c>
      <c r="L3502" s="3">
        <f t="shared" si="272"/>
        <v>3</v>
      </c>
      <c r="M3502" s="3">
        <f t="shared" si="273"/>
        <v>3</v>
      </c>
      <c r="N3502" s="3" t="s">
        <v>1258</v>
      </c>
      <c r="O3502" s="3">
        <f>COUNTIF([1]局站!$D$4:$D$172,"="&amp;N3502)</f>
        <v>1</v>
      </c>
      <c r="P3502" s="3">
        <v>0</v>
      </c>
      <c r="Q3502" s="3">
        <v>0</v>
      </c>
      <c r="R3502" s="3">
        <v>0</v>
      </c>
      <c r="S3502" s="3" t="s">
        <v>1259</v>
      </c>
      <c r="T3502" s="3">
        <f>COUNTIF([1]局站!$D$4:$D$172,"="&amp;S3502)</f>
        <v>1</v>
      </c>
      <c r="U3502" s="3">
        <v>0</v>
      </c>
      <c r="V3502" s="3">
        <v>0</v>
      </c>
      <c r="W3502" s="3">
        <v>0</v>
      </c>
      <c r="X3502" s="3" t="s">
        <v>1214</v>
      </c>
      <c r="Y3502" s="3" t="s">
        <v>880</v>
      </c>
      <c r="Z3502" s="3" t="str">
        <f>INDEX(业务类型!$C$4:$C$8,MATCH(纤芯!Y3502,业务类型!$B$4:$B$8,0))</f>
        <v>IDLE</v>
      </c>
      <c r="AA3502" s="3"/>
    </row>
    <row r="3503" spans="1:27" ht="16.5" x14ac:dyDescent="0.2">
      <c r="A3503" s="3">
        <v>3500</v>
      </c>
      <c r="B3503" s="3">
        <f t="shared" si="274"/>
        <v>37023301028</v>
      </c>
      <c r="C3503" s="3" t="s">
        <v>1166</v>
      </c>
      <c r="D3503" s="3" t="s">
        <v>223</v>
      </c>
      <c r="E3503" s="3" t="str">
        <f>INDEX(光放段!$G$4:$G$237,MATCH(纤芯!G3503,光放段!$C$4:$C$237,0))</f>
        <v>山东二干|济青烟威光缆:潍坊四平路-青岛辽阳东路</v>
      </c>
      <c r="F3503" s="3">
        <f>INDEX(光放段!$I$4:$I$237,MATCH(纤芯!H3503,光放段!$B$4:$B$237,0))</f>
        <v>37023300000</v>
      </c>
      <c r="G3503" s="3" t="str">
        <f t="shared" si="270"/>
        <v>山东二干|济青烟威光缆:潍坊四平路-潍坊东方路</v>
      </c>
      <c r="H3503" s="3">
        <f>INDEX(光放段!$B$4:$B$237,MATCH(纤芯!G3503,光放段!$C$4:$C$237,0))</f>
        <v>37023301000</v>
      </c>
      <c r="I3503" s="3" t="str">
        <f t="shared" si="271"/>
        <v>济青烟威光缆</v>
      </c>
      <c r="J3503" s="3" t="str">
        <f>INDEX(子缆名称!$B$4:$B$29,纤芯!M3503)</f>
        <v>C缆</v>
      </c>
      <c r="K3503" s="3">
        <v>28</v>
      </c>
      <c r="L3503" s="3">
        <f t="shared" si="272"/>
        <v>4</v>
      </c>
      <c r="M3503" s="3">
        <f t="shared" si="273"/>
        <v>3</v>
      </c>
      <c r="N3503" s="3" t="s">
        <v>1258</v>
      </c>
      <c r="O3503" s="3">
        <f>COUNTIF([1]局站!$D$4:$D$172,"="&amp;N3503)</f>
        <v>1</v>
      </c>
      <c r="P3503" s="3">
        <v>0</v>
      </c>
      <c r="Q3503" s="3">
        <v>0</v>
      </c>
      <c r="R3503" s="3">
        <v>0</v>
      </c>
      <c r="S3503" s="3" t="s">
        <v>1259</v>
      </c>
      <c r="T3503" s="3">
        <f>COUNTIF([1]局站!$D$4:$D$172,"="&amp;S3503)</f>
        <v>1</v>
      </c>
      <c r="U3503" s="3">
        <v>0</v>
      </c>
      <c r="V3503" s="3">
        <v>0</v>
      </c>
      <c r="W3503" s="3">
        <v>0</v>
      </c>
      <c r="X3503" s="3" t="s">
        <v>1214</v>
      </c>
      <c r="Y3503" s="3" t="s">
        <v>852</v>
      </c>
      <c r="Z3503" s="3" t="str">
        <f>INDEX(业务类型!$C$4:$C$8,MATCH(纤芯!Y3503,业务类型!$B$4:$B$8,0))</f>
        <v>TWO</v>
      </c>
      <c r="AA3503" s="3" t="s">
        <v>993</v>
      </c>
    </row>
    <row r="3504" spans="1:27" ht="16.5" x14ac:dyDescent="0.2">
      <c r="A3504" s="3">
        <v>3501</v>
      </c>
      <c r="B3504" s="3">
        <f t="shared" si="274"/>
        <v>37023301029</v>
      </c>
      <c r="C3504" s="3" t="s">
        <v>1166</v>
      </c>
      <c r="D3504" s="3" t="s">
        <v>223</v>
      </c>
      <c r="E3504" s="3" t="str">
        <f>INDEX(光放段!$G$4:$G$237,MATCH(纤芯!G3504,光放段!$C$4:$C$237,0))</f>
        <v>山东二干|济青烟威光缆:潍坊四平路-青岛辽阳东路</v>
      </c>
      <c r="F3504" s="3">
        <f>INDEX(光放段!$I$4:$I$237,MATCH(纤芯!H3504,光放段!$B$4:$B$237,0))</f>
        <v>37023300000</v>
      </c>
      <c r="G3504" s="3" t="str">
        <f t="shared" si="270"/>
        <v>山东二干|济青烟威光缆:潍坊四平路-潍坊东方路</v>
      </c>
      <c r="H3504" s="3">
        <f>INDEX(光放段!$B$4:$B$237,MATCH(纤芯!G3504,光放段!$C$4:$C$237,0))</f>
        <v>37023301000</v>
      </c>
      <c r="I3504" s="3" t="str">
        <f t="shared" si="271"/>
        <v>济青烟威光缆</v>
      </c>
      <c r="J3504" s="3" t="str">
        <f>INDEX(子缆名称!$B$4:$B$29,纤芯!M3504)</f>
        <v>C缆</v>
      </c>
      <c r="K3504" s="3">
        <v>29</v>
      </c>
      <c r="L3504" s="3">
        <f t="shared" si="272"/>
        <v>5</v>
      </c>
      <c r="M3504" s="3">
        <f t="shared" si="273"/>
        <v>3</v>
      </c>
      <c r="N3504" s="3" t="s">
        <v>1258</v>
      </c>
      <c r="O3504" s="3">
        <f>COUNTIF([1]局站!$D$4:$D$172,"="&amp;N3504)</f>
        <v>1</v>
      </c>
      <c r="P3504" s="3">
        <v>0</v>
      </c>
      <c r="Q3504" s="3">
        <v>0</v>
      </c>
      <c r="R3504" s="3">
        <v>0</v>
      </c>
      <c r="S3504" s="3" t="s">
        <v>1259</v>
      </c>
      <c r="T3504" s="3">
        <f>COUNTIF([1]局站!$D$4:$D$172,"="&amp;S3504)</f>
        <v>1</v>
      </c>
      <c r="U3504" s="3">
        <v>0</v>
      </c>
      <c r="V3504" s="3">
        <v>0</v>
      </c>
      <c r="W3504" s="3">
        <v>0</v>
      </c>
      <c r="X3504" s="3" t="s">
        <v>1214</v>
      </c>
      <c r="Y3504" s="3" t="s">
        <v>880</v>
      </c>
      <c r="Z3504" s="3" t="str">
        <f>INDEX(业务类型!$C$4:$C$8,MATCH(纤芯!Y3504,业务类型!$B$4:$B$8,0))</f>
        <v>IDLE</v>
      </c>
      <c r="AA3504" s="3"/>
    </row>
    <row r="3505" spans="1:27" ht="16.5" x14ac:dyDescent="0.2">
      <c r="A3505" s="3">
        <v>3502</v>
      </c>
      <c r="B3505" s="3">
        <f t="shared" si="274"/>
        <v>37023301030</v>
      </c>
      <c r="C3505" s="3" t="s">
        <v>1166</v>
      </c>
      <c r="D3505" s="3" t="s">
        <v>223</v>
      </c>
      <c r="E3505" s="3" t="str">
        <f>INDEX(光放段!$G$4:$G$237,MATCH(纤芯!G3505,光放段!$C$4:$C$237,0))</f>
        <v>山东二干|济青烟威光缆:潍坊四平路-青岛辽阳东路</v>
      </c>
      <c r="F3505" s="3">
        <f>INDEX(光放段!$I$4:$I$237,MATCH(纤芯!H3505,光放段!$B$4:$B$237,0))</f>
        <v>37023300000</v>
      </c>
      <c r="G3505" s="3" t="str">
        <f t="shared" si="270"/>
        <v>山东二干|济青烟威光缆:潍坊四平路-潍坊东方路</v>
      </c>
      <c r="H3505" s="3">
        <f>INDEX(光放段!$B$4:$B$237,MATCH(纤芯!G3505,光放段!$C$4:$C$237,0))</f>
        <v>37023301000</v>
      </c>
      <c r="I3505" s="3" t="str">
        <f t="shared" si="271"/>
        <v>济青烟威光缆</v>
      </c>
      <c r="J3505" s="3" t="str">
        <f>INDEX(子缆名称!$B$4:$B$29,纤芯!M3505)</f>
        <v>C缆</v>
      </c>
      <c r="K3505" s="3">
        <v>30</v>
      </c>
      <c r="L3505" s="3">
        <f t="shared" si="272"/>
        <v>6</v>
      </c>
      <c r="M3505" s="3">
        <f t="shared" si="273"/>
        <v>3</v>
      </c>
      <c r="N3505" s="3" t="s">
        <v>1258</v>
      </c>
      <c r="O3505" s="3">
        <f>COUNTIF([1]局站!$D$4:$D$172,"="&amp;N3505)</f>
        <v>1</v>
      </c>
      <c r="P3505" s="3">
        <v>0</v>
      </c>
      <c r="Q3505" s="3">
        <v>0</v>
      </c>
      <c r="R3505" s="3">
        <v>0</v>
      </c>
      <c r="S3505" s="3" t="s">
        <v>1259</v>
      </c>
      <c r="T3505" s="3">
        <f>COUNTIF([1]局站!$D$4:$D$172,"="&amp;S3505)</f>
        <v>1</v>
      </c>
      <c r="U3505" s="3">
        <v>0</v>
      </c>
      <c r="V3505" s="3">
        <v>0</v>
      </c>
      <c r="W3505" s="3">
        <v>0</v>
      </c>
      <c r="X3505" s="3" t="s">
        <v>1214</v>
      </c>
      <c r="Y3505" s="3" t="s">
        <v>880</v>
      </c>
      <c r="Z3505" s="3" t="str">
        <f>INDEX(业务类型!$C$4:$C$8,MATCH(纤芯!Y3505,业务类型!$B$4:$B$8,0))</f>
        <v>IDLE</v>
      </c>
      <c r="AA3505" s="3"/>
    </row>
    <row r="3506" spans="1:27" ht="16.5" x14ac:dyDescent="0.2">
      <c r="A3506" s="3">
        <v>3503</v>
      </c>
      <c r="B3506" s="3">
        <f t="shared" si="274"/>
        <v>37023301031</v>
      </c>
      <c r="C3506" s="3" t="s">
        <v>1166</v>
      </c>
      <c r="D3506" s="3" t="s">
        <v>223</v>
      </c>
      <c r="E3506" s="3" t="str">
        <f>INDEX(光放段!$G$4:$G$237,MATCH(纤芯!G3506,光放段!$C$4:$C$237,0))</f>
        <v>山东二干|济青烟威光缆:潍坊四平路-青岛辽阳东路</v>
      </c>
      <c r="F3506" s="3">
        <f>INDEX(光放段!$I$4:$I$237,MATCH(纤芯!H3506,光放段!$B$4:$B$237,0))</f>
        <v>37023300000</v>
      </c>
      <c r="G3506" s="3" t="str">
        <f t="shared" si="270"/>
        <v>山东二干|济青烟威光缆:潍坊四平路-潍坊东方路</v>
      </c>
      <c r="H3506" s="3">
        <f>INDEX(光放段!$B$4:$B$237,MATCH(纤芯!G3506,光放段!$C$4:$C$237,0))</f>
        <v>37023301000</v>
      </c>
      <c r="I3506" s="3" t="str">
        <f t="shared" si="271"/>
        <v>济青烟威光缆</v>
      </c>
      <c r="J3506" s="3" t="str">
        <f>INDEX(子缆名称!$B$4:$B$29,纤芯!M3506)</f>
        <v>C缆</v>
      </c>
      <c r="K3506" s="3">
        <v>31</v>
      </c>
      <c r="L3506" s="3">
        <f t="shared" si="272"/>
        <v>7</v>
      </c>
      <c r="M3506" s="3">
        <f t="shared" si="273"/>
        <v>3</v>
      </c>
      <c r="N3506" s="3" t="s">
        <v>1258</v>
      </c>
      <c r="O3506" s="3">
        <f>COUNTIF([1]局站!$D$4:$D$172,"="&amp;N3506)</f>
        <v>1</v>
      </c>
      <c r="P3506" s="3">
        <v>0</v>
      </c>
      <c r="Q3506" s="3">
        <v>0</v>
      </c>
      <c r="R3506" s="3">
        <v>0</v>
      </c>
      <c r="S3506" s="3" t="s">
        <v>1259</v>
      </c>
      <c r="T3506" s="3">
        <f>COUNTIF([1]局站!$D$4:$D$172,"="&amp;S3506)</f>
        <v>1</v>
      </c>
      <c r="U3506" s="3">
        <v>0</v>
      </c>
      <c r="V3506" s="3">
        <v>0</v>
      </c>
      <c r="W3506" s="3">
        <v>0</v>
      </c>
      <c r="X3506" s="3" t="s">
        <v>1214</v>
      </c>
      <c r="Y3506" s="3" t="s">
        <v>852</v>
      </c>
      <c r="Z3506" s="3" t="str">
        <f>INDEX(业务类型!$C$4:$C$8,MATCH(纤芯!Y3506,业务类型!$B$4:$B$8,0))</f>
        <v>TWO</v>
      </c>
      <c r="AA3506" s="3" t="s">
        <v>993</v>
      </c>
    </row>
    <row r="3507" spans="1:27" ht="16.5" x14ac:dyDescent="0.2">
      <c r="A3507" s="3">
        <v>3504</v>
      </c>
      <c r="B3507" s="3">
        <f t="shared" si="274"/>
        <v>37023301032</v>
      </c>
      <c r="C3507" s="3" t="s">
        <v>1166</v>
      </c>
      <c r="D3507" s="3" t="s">
        <v>223</v>
      </c>
      <c r="E3507" s="3" t="str">
        <f>INDEX(光放段!$G$4:$G$237,MATCH(纤芯!G3507,光放段!$C$4:$C$237,0))</f>
        <v>山东二干|济青烟威光缆:潍坊四平路-青岛辽阳东路</v>
      </c>
      <c r="F3507" s="3">
        <f>INDEX(光放段!$I$4:$I$237,MATCH(纤芯!H3507,光放段!$B$4:$B$237,0))</f>
        <v>37023300000</v>
      </c>
      <c r="G3507" s="3" t="str">
        <f t="shared" si="270"/>
        <v>山东二干|济青烟威光缆:潍坊四平路-潍坊东方路</v>
      </c>
      <c r="H3507" s="3">
        <f>INDEX(光放段!$B$4:$B$237,MATCH(纤芯!G3507,光放段!$C$4:$C$237,0))</f>
        <v>37023301000</v>
      </c>
      <c r="I3507" s="3" t="str">
        <f t="shared" si="271"/>
        <v>济青烟威光缆</v>
      </c>
      <c r="J3507" s="3" t="str">
        <f>INDEX(子缆名称!$B$4:$B$29,纤芯!M3507)</f>
        <v>C缆</v>
      </c>
      <c r="K3507" s="3">
        <v>32</v>
      </c>
      <c r="L3507" s="3">
        <f t="shared" si="272"/>
        <v>8</v>
      </c>
      <c r="M3507" s="3">
        <f t="shared" si="273"/>
        <v>3</v>
      </c>
      <c r="N3507" s="3" t="s">
        <v>1258</v>
      </c>
      <c r="O3507" s="3">
        <f>COUNTIF([1]局站!$D$4:$D$172,"="&amp;N3507)</f>
        <v>1</v>
      </c>
      <c r="P3507" s="3">
        <v>0</v>
      </c>
      <c r="Q3507" s="3">
        <v>0</v>
      </c>
      <c r="R3507" s="3">
        <v>0</v>
      </c>
      <c r="S3507" s="3" t="s">
        <v>1259</v>
      </c>
      <c r="T3507" s="3">
        <f>COUNTIF([1]局站!$D$4:$D$172,"="&amp;S3507)</f>
        <v>1</v>
      </c>
      <c r="U3507" s="3">
        <v>0</v>
      </c>
      <c r="V3507" s="3">
        <v>0</v>
      </c>
      <c r="W3507" s="3">
        <v>0</v>
      </c>
      <c r="X3507" s="3" t="s">
        <v>1214</v>
      </c>
      <c r="Y3507" s="3" t="s">
        <v>880</v>
      </c>
      <c r="Z3507" s="3" t="str">
        <f>INDEX(业务类型!$C$4:$C$8,MATCH(纤芯!Y3507,业务类型!$B$4:$B$8,0))</f>
        <v>IDLE</v>
      </c>
      <c r="AA3507" s="3"/>
    </row>
    <row r="3508" spans="1:27" ht="16.5" x14ac:dyDescent="0.2">
      <c r="A3508" s="3">
        <v>3505</v>
      </c>
      <c r="B3508" s="3">
        <f t="shared" si="274"/>
        <v>37023302001</v>
      </c>
      <c r="C3508" s="3" t="s">
        <v>1166</v>
      </c>
      <c r="D3508" s="3" t="s">
        <v>223</v>
      </c>
      <c r="E3508" s="3" t="str">
        <f>INDEX(光放段!$G$4:$G$237,MATCH(纤芯!G3508,光放段!$C$4:$C$237,0))</f>
        <v>山东二干|济青烟威光缆:潍坊四平路-青岛辽阳东路</v>
      </c>
      <c r="F3508" s="3">
        <f>INDEX(光放段!$I$4:$I$237,MATCH(纤芯!H3508,光放段!$B$4:$B$237,0))</f>
        <v>37023300000</v>
      </c>
      <c r="G3508" s="3" t="str">
        <f t="shared" si="270"/>
        <v>山东二干|济青烟威光缆:潍坊东方路-高密</v>
      </c>
      <c r="H3508" s="3">
        <f>INDEX(光放段!$B$4:$B$237,MATCH(纤芯!G3508,光放段!$C$4:$C$237,0))</f>
        <v>37023302000</v>
      </c>
      <c r="I3508" s="3" t="str">
        <f t="shared" si="271"/>
        <v>济青烟威光缆</v>
      </c>
      <c r="J3508" s="3" t="str">
        <f>INDEX(子缆名称!$B$4:$B$29,纤芯!M3508)</f>
        <v>A缆</v>
      </c>
      <c r="K3508" s="3">
        <v>1</v>
      </c>
      <c r="L3508" s="3">
        <f t="shared" si="272"/>
        <v>1</v>
      </c>
      <c r="M3508" s="3">
        <f t="shared" si="273"/>
        <v>1</v>
      </c>
      <c r="N3508" s="3" t="s">
        <v>1259</v>
      </c>
      <c r="O3508" s="3">
        <f>COUNTIF([1]局站!$D$4:$D$172,"="&amp;N3508)</f>
        <v>1</v>
      </c>
      <c r="P3508" s="3">
        <v>0</v>
      </c>
      <c r="Q3508" s="3">
        <v>0</v>
      </c>
      <c r="R3508" s="3">
        <v>0</v>
      </c>
      <c r="S3508" s="3" t="s">
        <v>60</v>
      </c>
      <c r="T3508" s="3">
        <f>COUNTIF([1]局站!$D$4:$D$172,"="&amp;S3508)</f>
        <v>1</v>
      </c>
      <c r="U3508" s="3">
        <v>0</v>
      </c>
      <c r="V3508" s="3">
        <v>0</v>
      </c>
      <c r="W3508" s="3">
        <v>0</v>
      </c>
      <c r="X3508" s="3" t="s">
        <v>1214</v>
      </c>
      <c r="Y3508" s="3" t="s">
        <v>880</v>
      </c>
      <c r="Z3508" s="3" t="str">
        <f>INDEX(业务类型!$C$4:$C$8,MATCH(纤芯!Y3508,业务类型!$B$4:$B$8,0))</f>
        <v>IDLE</v>
      </c>
      <c r="AA3508" s="3"/>
    </row>
    <row r="3509" spans="1:27" ht="16.5" x14ac:dyDescent="0.2">
      <c r="A3509" s="3">
        <v>3506</v>
      </c>
      <c r="B3509" s="3">
        <f t="shared" si="274"/>
        <v>37023302002</v>
      </c>
      <c r="C3509" s="3" t="s">
        <v>1166</v>
      </c>
      <c r="D3509" s="3" t="s">
        <v>223</v>
      </c>
      <c r="E3509" s="3" t="str">
        <f>INDEX(光放段!$G$4:$G$237,MATCH(纤芯!G3509,光放段!$C$4:$C$237,0))</f>
        <v>山东二干|济青烟威光缆:潍坊四平路-青岛辽阳东路</v>
      </c>
      <c r="F3509" s="3">
        <f>INDEX(光放段!$I$4:$I$237,MATCH(纤芯!H3509,光放段!$B$4:$B$237,0))</f>
        <v>37023300000</v>
      </c>
      <c r="G3509" s="3" t="str">
        <f t="shared" si="270"/>
        <v>山东二干|济青烟威光缆:潍坊东方路-高密</v>
      </c>
      <c r="H3509" s="3">
        <f>INDEX(光放段!$B$4:$B$237,MATCH(纤芯!G3509,光放段!$C$4:$C$237,0))</f>
        <v>37023302000</v>
      </c>
      <c r="I3509" s="3" t="str">
        <f t="shared" si="271"/>
        <v>济青烟威光缆</v>
      </c>
      <c r="J3509" s="3" t="str">
        <f>INDEX(子缆名称!$B$4:$B$29,纤芯!M3509)</f>
        <v>A缆</v>
      </c>
      <c r="K3509" s="3">
        <v>2</v>
      </c>
      <c r="L3509" s="3">
        <f t="shared" si="272"/>
        <v>2</v>
      </c>
      <c r="M3509" s="3">
        <f t="shared" si="273"/>
        <v>1</v>
      </c>
      <c r="N3509" s="3" t="s">
        <v>1259</v>
      </c>
      <c r="O3509" s="3">
        <f>COUNTIF([1]局站!$D$4:$D$172,"="&amp;N3509)</f>
        <v>1</v>
      </c>
      <c r="P3509" s="3">
        <v>0</v>
      </c>
      <c r="Q3509" s="3">
        <v>0</v>
      </c>
      <c r="R3509" s="3">
        <v>0</v>
      </c>
      <c r="S3509" s="3" t="s">
        <v>60</v>
      </c>
      <c r="T3509" s="3">
        <f>COUNTIF([1]局站!$D$4:$D$172,"="&amp;S3509)</f>
        <v>1</v>
      </c>
      <c r="U3509" s="3">
        <v>0</v>
      </c>
      <c r="V3509" s="3">
        <v>0</v>
      </c>
      <c r="W3509" s="3">
        <v>0</v>
      </c>
      <c r="X3509" s="3" t="s">
        <v>1214</v>
      </c>
      <c r="Y3509" s="3" t="s">
        <v>852</v>
      </c>
      <c r="Z3509" s="3" t="str">
        <f>INDEX(业务类型!$C$4:$C$8,MATCH(纤芯!Y3509,业务类型!$B$4:$B$8,0))</f>
        <v>TWO</v>
      </c>
      <c r="AA3509" s="3" t="s">
        <v>907</v>
      </c>
    </row>
    <row r="3510" spans="1:27" ht="16.5" x14ac:dyDescent="0.2">
      <c r="A3510" s="3">
        <v>3507</v>
      </c>
      <c r="B3510" s="3">
        <f t="shared" si="274"/>
        <v>37023302003</v>
      </c>
      <c r="C3510" s="3" t="s">
        <v>1166</v>
      </c>
      <c r="D3510" s="3" t="s">
        <v>223</v>
      </c>
      <c r="E3510" s="3" t="str">
        <f>INDEX(光放段!$G$4:$G$237,MATCH(纤芯!G3510,光放段!$C$4:$C$237,0))</f>
        <v>山东二干|济青烟威光缆:潍坊四平路-青岛辽阳东路</v>
      </c>
      <c r="F3510" s="3">
        <f>INDEX(光放段!$I$4:$I$237,MATCH(纤芯!H3510,光放段!$B$4:$B$237,0))</f>
        <v>37023300000</v>
      </c>
      <c r="G3510" s="3" t="str">
        <f t="shared" si="270"/>
        <v>山东二干|济青烟威光缆:潍坊东方路-高密</v>
      </c>
      <c r="H3510" s="3">
        <f>INDEX(光放段!$B$4:$B$237,MATCH(纤芯!G3510,光放段!$C$4:$C$237,0))</f>
        <v>37023302000</v>
      </c>
      <c r="I3510" s="3" t="str">
        <f t="shared" si="271"/>
        <v>济青烟威光缆</v>
      </c>
      <c r="J3510" s="3" t="str">
        <f>INDEX(子缆名称!$B$4:$B$29,纤芯!M3510)</f>
        <v>A缆</v>
      </c>
      <c r="K3510" s="3">
        <v>3</v>
      </c>
      <c r="L3510" s="3">
        <f t="shared" si="272"/>
        <v>3</v>
      </c>
      <c r="M3510" s="3">
        <f t="shared" si="273"/>
        <v>1</v>
      </c>
      <c r="N3510" s="3" t="s">
        <v>1259</v>
      </c>
      <c r="O3510" s="3">
        <f>COUNTIF([1]局站!$D$4:$D$172,"="&amp;N3510)</f>
        <v>1</v>
      </c>
      <c r="P3510" s="3">
        <v>0</v>
      </c>
      <c r="Q3510" s="3">
        <v>0</v>
      </c>
      <c r="R3510" s="3">
        <v>0</v>
      </c>
      <c r="S3510" s="3" t="s">
        <v>60</v>
      </c>
      <c r="T3510" s="3">
        <f>COUNTIF([1]局站!$D$4:$D$172,"="&amp;S3510)</f>
        <v>1</v>
      </c>
      <c r="U3510" s="3">
        <v>0</v>
      </c>
      <c r="V3510" s="3">
        <v>0</v>
      </c>
      <c r="W3510" s="3">
        <v>0</v>
      </c>
      <c r="X3510" s="3" t="s">
        <v>1214</v>
      </c>
      <c r="Y3510" s="3" t="s">
        <v>880</v>
      </c>
      <c r="Z3510" s="3" t="str">
        <f>INDEX(业务类型!$C$4:$C$8,MATCH(纤芯!Y3510,业务类型!$B$4:$B$8,0))</f>
        <v>IDLE</v>
      </c>
      <c r="AA3510" s="3"/>
    </row>
    <row r="3511" spans="1:27" ht="16.5" x14ac:dyDescent="0.2">
      <c r="A3511" s="3">
        <v>3508</v>
      </c>
      <c r="B3511" s="3">
        <f t="shared" si="274"/>
        <v>37023302004</v>
      </c>
      <c r="C3511" s="3" t="s">
        <v>1166</v>
      </c>
      <c r="D3511" s="3" t="s">
        <v>223</v>
      </c>
      <c r="E3511" s="3" t="str">
        <f>INDEX(光放段!$G$4:$G$237,MATCH(纤芯!G3511,光放段!$C$4:$C$237,0))</f>
        <v>山东二干|济青烟威光缆:潍坊四平路-青岛辽阳东路</v>
      </c>
      <c r="F3511" s="3">
        <f>INDEX(光放段!$I$4:$I$237,MATCH(纤芯!H3511,光放段!$B$4:$B$237,0))</f>
        <v>37023300000</v>
      </c>
      <c r="G3511" s="3" t="str">
        <f t="shared" si="270"/>
        <v>山东二干|济青烟威光缆:潍坊东方路-高密</v>
      </c>
      <c r="H3511" s="3">
        <f>INDEX(光放段!$B$4:$B$237,MATCH(纤芯!G3511,光放段!$C$4:$C$237,0))</f>
        <v>37023302000</v>
      </c>
      <c r="I3511" s="3" t="str">
        <f t="shared" si="271"/>
        <v>济青烟威光缆</v>
      </c>
      <c r="J3511" s="3" t="str">
        <f>INDEX(子缆名称!$B$4:$B$29,纤芯!M3511)</f>
        <v>A缆</v>
      </c>
      <c r="K3511" s="3">
        <v>4</v>
      </c>
      <c r="L3511" s="3">
        <f t="shared" si="272"/>
        <v>4</v>
      </c>
      <c r="M3511" s="3">
        <f t="shared" si="273"/>
        <v>1</v>
      </c>
      <c r="N3511" s="3" t="s">
        <v>1259</v>
      </c>
      <c r="O3511" s="3">
        <f>COUNTIF([1]局站!$D$4:$D$172,"="&amp;N3511)</f>
        <v>1</v>
      </c>
      <c r="P3511" s="3">
        <v>0</v>
      </c>
      <c r="Q3511" s="3">
        <v>0</v>
      </c>
      <c r="R3511" s="3">
        <v>0</v>
      </c>
      <c r="S3511" s="3" t="s">
        <v>60</v>
      </c>
      <c r="T3511" s="3">
        <f>COUNTIF([1]局站!$D$4:$D$172,"="&amp;S3511)</f>
        <v>1</v>
      </c>
      <c r="U3511" s="3">
        <v>0</v>
      </c>
      <c r="V3511" s="3">
        <v>0</v>
      </c>
      <c r="W3511" s="3">
        <v>0</v>
      </c>
      <c r="X3511" s="3" t="s">
        <v>1214</v>
      </c>
      <c r="Y3511" s="3" t="s">
        <v>880</v>
      </c>
      <c r="Z3511" s="3" t="str">
        <f>INDEX(业务类型!$C$4:$C$8,MATCH(纤芯!Y3511,业务类型!$B$4:$B$8,0))</f>
        <v>IDLE</v>
      </c>
      <c r="AA3511" s="3"/>
    </row>
    <row r="3512" spans="1:27" ht="16.5" x14ac:dyDescent="0.2">
      <c r="A3512" s="3">
        <v>3509</v>
      </c>
      <c r="B3512" s="3">
        <f t="shared" si="274"/>
        <v>37023302005</v>
      </c>
      <c r="C3512" s="3" t="s">
        <v>1166</v>
      </c>
      <c r="D3512" s="3" t="s">
        <v>223</v>
      </c>
      <c r="E3512" s="3" t="str">
        <f>INDEX(光放段!$G$4:$G$237,MATCH(纤芯!G3512,光放段!$C$4:$C$237,0))</f>
        <v>山东二干|济青烟威光缆:潍坊四平路-青岛辽阳东路</v>
      </c>
      <c r="F3512" s="3">
        <f>INDEX(光放段!$I$4:$I$237,MATCH(纤芯!H3512,光放段!$B$4:$B$237,0))</f>
        <v>37023300000</v>
      </c>
      <c r="G3512" s="3" t="str">
        <f t="shared" si="270"/>
        <v>山东二干|济青烟威光缆:潍坊东方路-高密</v>
      </c>
      <c r="H3512" s="3">
        <f>INDEX(光放段!$B$4:$B$237,MATCH(纤芯!G3512,光放段!$C$4:$C$237,0))</f>
        <v>37023302000</v>
      </c>
      <c r="I3512" s="3" t="str">
        <f t="shared" si="271"/>
        <v>济青烟威光缆</v>
      </c>
      <c r="J3512" s="3" t="str">
        <f>INDEX(子缆名称!$B$4:$B$29,纤芯!M3512)</f>
        <v>A缆</v>
      </c>
      <c r="K3512" s="3">
        <v>5</v>
      </c>
      <c r="L3512" s="3">
        <f t="shared" si="272"/>
        <v>5</v>
      </c>
      <c r="M3512" s="3">
        <f t="shared" si="273"/>
        <v>1</v>
      </c>
      <c r="N3512" s="3" t="s">
        <v>1259</v>
      </c>
      <c r="O3512" s="3">
        <f>COUNTIF([1]局站!$D$4:$D$172,"="&amp;N3512)</f>
        <v>1</v>
      </c>
      <c r="P3512" s="3">
        <v>0</v>
      </c>
      <c r="Q3512" s="3">
        <v>0</v>
      </c>
      <c r="R3512" s="3">
        <v>0</v>
      </c>
      <c r="S3512" s="3" t="s">
        <v>60</v>
      </c>
      <c r="T3512" s="3">
        <f>COUNTIF([1]局站!$D$4:$D$172,"="&amp;S3512)</f>
        <v>1</v>
      </c>
      <c r="U3512" s="3">
        <v>0</v>
      </c>
      <c r="V3512" s="3">
        <v>0</v>
      </c>
      <c r="W3512" s="3">
        <v>0</v>
      </c>
      <c r="X3512" s="3" t="s">
        <v>1214</v>
      </c>
      <c r="Y3512" s="3" t="s">
        <v>852</v>
      </c>
      <c r="Z3512" s="3" t="str">
        <f>INDEX(业务类型!$C$4:$C$8,MATCH(纤芯!Y3512,业务类型!$B$4:$B$8,0))</f>
        <v>TWO</v>
      </c>
      <c r="AA3512" s="3" t="s">
        <v>905</v>
      </c>
    </row>
    <row r="3513" spans="1:27" ht="16.5" x14ac:dyDescent="0.2">
      <c r="A3513" s="3">
        <v>3510</v>
      </c>
      <c r="B3513" s="3">
        <f t="shared" si="274"/>
        <v>37023302006</v>
      </c>
      <c r="C3513" s="3" t="s">
        <v>1166</v>
      </c>
      <c r="D3513" s="3" t="s">
        <v>223</v>
      </c>
      <c r="E3513" s="3" t="str">
        <f>INDEX(光放段!$G$4:$G$237,MATCH(纤芯!G3513,光放段!$C$4:$C$237,0))</f>
        <v>山东二干|济青烟威光缆:潍坊四平路-青岛辽阳东路</v>
      </c>
      <c r="F3513" s="3">
        <f>INDEX(光放段!$I$4:$I$237,MATCH(纤芯!H3513,光放段!$B$4:$B$237,0))</f>
        <v>37023300000</v>
      </c>
      <c r="G3513" s="3" t="str">
        <f t="shared" si="270"/>
        <v>山东二干|济青烟威光缆:潍坊东方路-高密</v>
      </c>
      <c r="H3513" s="3">
        <f>INDEX(光放段!$B$4:$B$237,MATCH(纤芯!G3513,光放段!$C$4:$C$237,0))</f>
        <v>37023302000</v>
      </c>
      <c r="I3513" s="3" t="str">
        <f t="shared" si="271"/>
        <v>济青烟威光缆</v>
      </c>
      <c r="J3513" s="3" t="str">
        <f>INDEX(子缆名称!$B$4:$B$29,纤芯!M3513)</f>
        <v>A缆</v>
      </c>
      <c r="K3513" s="3">
        <v>6</v>
      </c>
      <c r="L3513" s="3">
        <f t="shared" si="272"/>
        <v>6</v>
      </c>
      <c r="M3513" s="3">
        <f t="shared" si="273"/>
        <v>1</v>
      </c>
      <c r="N3513" s="3" t="s">
        <v>1259</v>
      </c>
      <c r="O3513" s="3">
        <f>COUNTIF([1]局站!$D$4:$D$172,"="&amp;N3513)</f>
        <v>1</v>
      </c>
      <c r="P3513" s="3">
        <v>0</v>
      </c>
      <c r="Q3513" s="3">
        <v>0</v>
      </c>
      <c r="R3513" s="3">
        <v>0</v>
      </c>
      <c r="S3513" s="3" t="s">
        <v>60</v>
      </c>
      <c r="T3513" s="3">
        <f>COUNTIF([1]局站!$D$4:$D$172,"="&amp;S3513)</f>
        <v>1</v>
      </c>
      <c r="U3513" s="3">
        <v>0</v>
      </c>
      <c r="V3513" s="3">
        <v>0</v>
      </c>
      <c r="W3513" s="3">
        <v>0</v>
      </c>
      <c r="X3513" s="3" t="s">
        <v>1214</v>
      </c>
      <c r="Y3513" s="3" t="s">
        <v>852</v>
      </c>
      <c r="Z3513" s="3" t="str">
        <f>INDEX(业务类型!$C$4:$C$8,MATCH(纤芯!Y3513,业务类型!$B$4:$B$8,0))</f>
        <v>TWO</v>
      </c>
      <c r="AA3513" s="3" t="s">
        <v>905</v>
      </c>
    </row>
    <row r="3514" spans="1:27" ht="16.5" x14ac:dyDescent="0.2">
      <c r="A3514" s="3">
        <v>3511</v>
      </c>
      <c r="B3514" s="3">
        <f t="shared" si="274"/>
        <v>37023302007</v>
      </c>
      <c r="C3514" s="3" t="s">
        <v>1166</v>
      </c>
      <c r="D3514" s="3" t="s">
        <v>223</v>
      </c>
      <c r="E3514" s="3" t="str">
        <f>INDEX(光放段!$G$4:$G$237,MATCH(纤芯!G3514,光放段!$C$4:$C$237,0))</f>
        <v>山东二干|济青烟威光缆:潍坊四平路-青岛辽阳东路</v>
      </c>
      <c r="F3514" s="3">
        <f>INDEX(光放段!$I$4:$I$237,MATCH(纤芯!H3514,光放段!$B$4:$B$237,0))</f>
        <v>37023300000</v>
      </c>
      <c r="G3514" s="3" t="str">
        <f t="shared" si="270"/>
        <v>山东二干|济青烟威光缆:潍坊东方路-高密</v>
      </c>
      <c r="H3514" s="3">
        <f>INDEX(光放段!$B$4:$B$237,MATCH(纤芯!G3514,光放段!$C$4:$C$237,0))</f>
        <v>37023302000</v>
      </c>
      <c r="I3514" s="3" t="str">
        <f t="shared" si="271"/>
        <v>济青烟威光缆</v>
      </c>
      <c r="J3514" s="3" t="str">
        <f>INDEX(子缆名称!$B$4:$B$29,纤芯!M3514)</f>
        <v>A缆</v>
      </c>
      <c r="K3514" s="3">
        <v>7</v>
      </c>
      <c r="L3514" s="3">
        <f t="shared" si="272"/>
        <v>7</v>
      </c>
      <c r="M3514" s="3">
        <f t="shared" si="273"/>
        <v>1</v>
      </c>
      <c r="N3514" s="3" t="s">
        <v>1259</v>
      </c>
      <c r="O3514" s="3">
        <f>COUNTIF([1]局站!$D$4:$D$172,"="&amp;N3514)</f>
        <v>1</v>
      </c>
      <c r="P3514" s="3">
        <v>0</v>
      </c>
      <c r="Q3514" s="3">
        <v>0</v>
      </c>
      <c r="R3514" s="3">
        <v>0</v>
      </c>
      <c r="S3514" s="3" t="s">
        <v>60</v>
      </c>
      <c r="T3514" s="3">
        <f>COUNTIF([1]局站!$D$4:$D$172,"="&amp;S3514)</f>
        <v>1</v>
      </c>
      <c r="U3514" s="3">
        <v>0</v>
      </c>
      <c r="V3514" s="3">
        <v>0</v>
      </c>
      <c r="W3514" s="3">
        <v>0</v>
      </c>
      <c r="X3514" s="3" t="s">
        <v>1214</v>
      </c>
      <c r="Y3514" s="3" t="s">
        <v>852</v>
      </c>
      <c r="Z3514" s="3" t="str">
        <f>INDEX(业务类型!$C$4:$C$8,MATCH(纤芯!Y3514,业务类型!$B$4:$B$8,0))</f>
        <v>TWO</v>
      </c>
      <c r="AA3514" s="3" t="s">
        <v>954</v>
      </c>
    </row>
    <row r="3515" spans="1:27" ht="16.5" x14ac:dyDescent="0.2">
      <c r="A3515" s="3">
        <v>3512</v>
      </c>
      <c r="B3515" s="3">
        <f t="shared" si="274"/>
        <v>37023302008</v>
      </c>
      <c r="C3515" s="3" t="s">
        <v>1166</v>
      </c>
      <c r="D3515" s="3" t="s">
        <v>223</v>
      </c>
      <c r="E3515" s="3" t="str">
        <f>INDEX(光放段!$G$4:$G$237,MATCH(纤芯!G3515,光放段!$C$4:$C$237,0))</f>
        <v>山东二干|济青烟威光缆:潍坊四平路-青岛辽阳东路</v>
      </c>
      <c r="F3515" s="3">
        <f>INDEX(光放段!$I$4:$I$237,MATCH(纤芯!H3515,光放段!$B$4:$B$237,0))</f>
        <v>37023300000</v>
      </c>
      <c r="G3515" s="3" t="str">
        <f t="shared" si="270"/>
        <v>山东二干|济青烟威光缆:潍坊东方路-高密</v>
      </c>
      <c r="H3515" s="3">
        <f>INDEX(光放段!$B$4:$B$237,MATCH(纤芯!G3515,光放段!$C$4:$C$237,0))</f>
        <v>37023302000</v>
      </c>
      <c r="I3515" s="3" t="str">
        <f t="shared" si="271"/>
        <v>济青烟威光缆</v>
      </c>
      <c r="J3515" s="3" t="str">
        <f>INDEX(子缆名称!$B$4:$B$29,纤芯!M3515)</f>
        <v>A缆</v>
      </c>
      <c r="K3515" s="3">
        <v>8</v>
      </c>
      <c r="L3515" s="3">
        <f t="shared" si="272"/>
        <v>8</v>
      </c>
      <c r="M3515" s="3">
        <f t="shared" si="273"/>
        <v>1</v>
      </c>
      <c r="N3515" s="3" t="s">
        <v>1259</v>
      </c>
      <c r="O3515" s="3">
        <f>COUNTIF([1]局站!$D$4:$D$172,"="&amp;N3515)</f>
        <v>1</v>
      </c>
      <c r="P3515" s="3">
        <v>0</v>
      </c>
      <c r="Q3515" s="3">
        <v>0</v>
      </c>
      <c r="R3515" s="3">
        <v>0</v>
      </c>
      <c r="S3515" s="3" t="s">
        <v>60</v>
      </c>
      <c r="T3515" s="3">
        <f>COUNTIF([1]局站!$D$4:$D$172,"="&amp;S3515)</f>
        <v>1</v>
      </c>
      <c r="U3515" s="3">
        <v>0</v>
      </c>
      <c r="V3515" s="3">
        <v>0</v>
      </c>
      <c r="W3515" s="3">
        <v>0</v>
      </c>
      <c r="X3515" s="3" t="s">
        <v>1214</v>
      </c>
      <c r="Y3515" s="3" t="s">
        <v>852</v>
      </c>
      <c r="Z3515" s="3" t="str">
        <f>INDEX(业务类型!$C$4:$C$8,MATCH(纤芯!Y3515,业务类型!$B$4:$B$8,0))</f>
        <v>TWO</v>
      </c>
      <c r="AA3515" s="3" t="s">
        <v>954</v>
      </c>
    </row>
    <row r="3516" spans="1:27" ht="16.5" x14ac:dyDescent="0.2">
      <c r="A3516" s="3">
        <v>3513</v>
      </c>
      <c r="B3516" s="3">
        <f t="shared" si="274"/>
        <v>37023302009</v>
      </c>
      <c r="C3516" s="3" t="s">
        <v>1166</v>
      </c>
      <c r="D3516" s="3" t="s">
        <v>223</v>
      </c>
      <c r="E3516" s="3" t="str">
        <f>INDEX(光放段!$G$4:$G$237,MATCH(纤芯!G3516,光放段!$C$4:$C$237,0))</f>
        <v>山东二干|济青烟威光缆:潍坊四平路-青岛辽阳东路</v>
      </c>
      <c r="F3516" s="3">
        <f>INDEX(光放段!$I$4:$I$237,MATCH(纤芯!H3516,光放段!$B$4:$B$237,0))</f>
        <v>37023300000</v>
      </c>
      <c r="G3516" s="3" t="str">
        <f t="shared" si="270"/>
        <v>山东二干|济青烟威光缆:潍坊东方路-高密</v>
      </c>
      <c r="H3516" s="3">
        <f>INDEX(光放段!$B$4:$B$237,MATCH(纤芯!G3516,光放段!$C$4:$C$237,0))</f>
        <v>37023302000</v>
      </c>
      <c r="I3516" s="3" t="str">
        <f t="shared" si="271"/>
        <v>济青烟威光缆</v>
      </c>
      <c r="J3516" s="3" t="str">
        <f>INDEX(子缆名称!$B$4:$B$29,纤芯!M3516)</f>
        <v>A缆</v>
      </c>
      <c r="K3516" s="3">
        <v>9</v>
      </c>
      <c r="L3516" s="3">
        <f t="shared" si="272"/>
        <v>9</v>
      </c>
      <c r="M3516" s="3">
        <f t="shared" si="273"/>
        <v>1</v>
      </c>
      <c r="N3516" s="3" t="s">
        <v>1259</v>
      </c>
      <c r="O3516" s="3">
        <f>COUNTIF([1]局站!$D$4:$D$172,"="&amp;N3516)</f>
        <v>1</v>
      </c>
      <c r="P3516" s="3">
        <v>0</v>
      </c>
      <c r="Q3516" s="3">
        <v>0</v>
      </c>
      <c r="R3516" s="3">
        <v>0</v>
      </c>
      <c r="S3516" s="3" t="s">
        <v>60</v>
      </c>
      <c r="T3516" s="3">
        <f>COUNTIF([1]局站!$D$4:$D$172,"="&amp;S3516)</f>
        <v>1</v>
      </c>
      <c r="U3516" s="3">
        <v>0</v>
      </c>
      <c r="V3516" s="3">
        <v>0</v>
      </c>
      <c r="W3516" s="3">
        <v>0</v>
      </c>
      <c r="X3516" s="3" t="s">
        <v>1214</v>
      </c>
      <c r="Y3516" s="3" t="s">
        <v>852</v>
      </c>
      <c r="Z3516" s="3" t="str">
        <f>INDEX(业务类型!$C$4:$C$8,MATCH(纤芯!Y3516,业务类型!$B$4:$B$8,0))</f>
        <v>TWO</v>
      </c>
      <c r="AA3516" s="3" t="s">
        <v>955</v>
      </c>
    </row>
    <row r="3517" spans="1:27" ht="16.5" x14ac:dyDescent="0.2">
      <c r="A3517" s="3">
        <v>3514</v>
      </c>
      <c r="B3517" s="3">
        <f t="shared" si="274"/>
        <v>37023302010</v>
      </c>
      <c r="C3517" s="3" t="s">
        <v>1166</v>
      </c>
      <c r="D3517" s="3" t="s">
        <v>223</v>
      </c>
      <c r="E3517" s="3" t="str">
        <f>INDEX(光放段!$G$4:$G$237,MATCH(纤芯!G3517,光放段!$C$4:$C$237,0))</f>
        <v>山东二干|济青烟威光缆:潍坊四平路-青岛辽阳东路</v>
      </c>
      <c r="F3517" s="3">
        <f>INDEX(光放段!$I$4:$I$237,MATCH(纤芯!H3517,光放段!$B$4:$B$237,0))</f>
        <v>37023300000</v>
      </c>
      <c r="G3517" s="3" t="str">
        <f t="shared" si="270"/>
        <v>山东二干|济青烟威光缆:潍坊东方路-高密</v>
      </c>
      <c r="H3517" s="3">
        <f>INDEX(光放段!$B$4:$B$237,MATCH(纤芯!G3517,光放段!$C$4:$C$237,0))</f>
        <v>37023302000</v>
      </c>
      <c r="I3517" s="3" t="str">
        <f t="shared" si="271"/>
        <v>济青烟威光缆</v>
      </c>
      <c r="J3517" s="3" t="str">
        <f>INDEX(子缆名称!$B$4:$B$29,纤芯!M3517)</f>
        <v>A缆</v>
      </c>
      <c r="K3517" s="3">
        <v>10</v>
      </c>
      <c r="L3517" s="3">
        <f t="shared" si="272"/>
        <v>10</v>
      </c>
      <c r="M3517" s="3">
        <f t="shared" si="273"/>
        <v>1</v>
      </c>
      <c r="N3517" s="3" t="s">
        <v>1259</v>
      </c>
      <c r="O3517" s="3">
        <f>COUNTIF([1]局站!$D$4:$D$172,"="&amp;N3517)</f>
        <v>1</v>
      </c>
      <c r="P3517" s="3">
        <v>0</v>
      </c>
      <c r="Q3517" s="3">
        <v>0</v>
      </c>
      <c r="R3517" s="3">
        <v>0</v>
      </c>
      <c r="S3517" s="3" t="s">
        <v>60</v>
      </c>
      <c r="T3517" s="3">
        <f>COUNTIF([1]局站!$D$4:$D$172,"="&amp;S3517)</f>
        <v>1</v>
      </c>
      <c r="U3517" s="3">
        <v>0</v>
      </c>
      <c r="V3517" s="3">
        <v>0</v>
      </c>
      <c r="W3517" s="3">
        <v>0</v>
      </c>
      <c r="X3517" s="3" t="s">
        <v>1214</v>
      </c>
      <c r="Y3517" s="3" t="s">
        <v>852</v>
      </c>
      <c r="Z3517" s="3" t="str">
        <f>INDEX(业务类型!$C$4:$C$8,MATCH(纤芯!Y3517,业务类型!$B$4:$B$8,0))</f>
        <v>TWO</v>
      </c>
      <c r="AA3517" s="3" t="s">
        <v>955</v>
      </c>
    </row>
    <row r="3518" spans="1:27" ht="16.5" x14ac:dyDescent="0.2">
      <c r="A3518" s="3">
        <v>3515</v>
      </c>
      <c r="B3518" s="3">
        <f t="shared" si="274"/>
        <v>37023302011</v>
      </c>
      <c r="C3518" s="3" t="s">
        <v>1166</v>
      </c>
      <c r="D3518" s="3" t="s">
        <v>223</v>
      </c>
      <c r="E3518" s="3" t="str">
        <f>INDEX(光放段!$G$4:$G$237,MATCH(纤芯!G3518,光放段!$C$4:$C$237,0))</f>
        <v>山东二干|济青烟威光缆:潍坊四平路-青岛辽阳东路</v>
      </c>
      <c r="F3518" s="3">
        <f>INDEX(光放段!$I$4:$I$237,MATCH(纤芯!H3518,光放段!$B$4:$B$237,0))</f>
        <v>37023300000</v>
      </c>
      <c r="G3518" s="3" t="str">
        <f t="shared" si="270"/>
        <v>山东二干|济青烟威光缆:潍坊东方路-高密</v>
      </c>
      <c r="H3518" s="3">
        <f>INDEX(光放段!$B$4:$B$237,MATCH(纤芯!G3518,光放段!$C$4:$C$237,0))</f>
        <v>37023302000</v>
      </c>
      <c r="I3518" s="3" t="str">
        <f t="shared" si="271"/>
        <v>济青烟威光缆</v>
      </c>
      <c r="J3518" s="3" t="str">
        <f>INDEX(子缆名称!$B$4:$B$29,纤芯!M3518)</f>
        <v>A缆</v>
      </c>
      <c r="K3518" s="3">
        <v>11</v>
      </c>
      <c r="L3518" s="3">
        <f t="shared" si="272"/>
        <v>11</v>
      </c>
      <c r="M3518" s="3">
        <f t="shared" si="273"/>
        <v>1</v>
      </c>
      <c r="N3518" s="3" t="s">
        <v>1259</v>
      </c>
      <c r="O3518" s="3">
        <f>COUNTIF([1]局站!$D$4:$D$172,"="&amp;N3518)</f>
        <v>1</v>
      </c>
      <c r="P3518" s="3">
        <v>0</v>
      </c>
      <c r="Q3518" s="3">
        <v>0</v>
      </c>
      <c r="R3518" s="3">
        <v>0</v>
      </c>
      <c r="S3518" s="3" t="s">
        <v>60</v>
      </c>
      <c r="T3518" s="3">
        <f>COUNTIF([1]局站!$D$4:$D$172,"="&amp;S3518)</f>
        <v>1</v>
      </c>
      <c r="U3518" s="3">
        <v>0</v>
      </c>
      <c r="V3518" s="3">
        <v>0</v>
      </c>
      <c r="W3518" s="3">
        <v>0</v>
      </c>
      <c r="X3518" s="3" t="s">
        <v>1214</v>
      </c>
      <c r="Y3518" s="3" t="s">
        <v>850</v>
      </c>
      <c r="Z3518" s="3" t="str">
        <f>INDEX(业务类型!$C$4:$C$8,MATCH(纤芯!Y3518,业务类型!$B$4:$B$8,0))</f>
        <v>ONE</v>
      </c>
      <c r="AA3518" s="3" t="s">
        <v>1022</v>
      </c>
    </row>
    <row r="3519" spans="1:27" ht="16.5" x14ac:dyDescent="0.2">
      <c r="A3519" s="3">
        <v>3516</v>
      </c>
      <c r="B3519" s="3">
        <f t="shared" si="274"/>
        <v>37023302012</v>
      </c>
      <c r="C3519" s="3" t="s">
        <v>1166</v>
      </c>
      <c r="D3519" s="3" t="s">
        <v>223</v>
      </c>
      <c r="E3519" s="3" t="str">
        <f>INDEX(光放段!$G$4:$G$237,MATCH(纤芯!G3519,光放段!$C$4:$C$237,0))</f>
        <v>山东二干|济青烟威光缆:潍坊四平路-青岛辽阳东路</v>
      </c>
      <c r="F3519" s="3">
        <f>INDEX(光放段!$I$4:$I$237,MATCH(纤芯!H3519,光放段!$B$4:$B$237,0))</f>
        <v>37023300000</v>
      </c>
      <c r="G3519" s="3" t="str">
        <f t="shared" si="270"/>
        <v>山东二干|济青烟威光缆:潍坊东方路-高密</v>
      </c>
      <c r="H3519" s="3">
        <f>INDEX(光放段!$B$4:$B$237,MATCH(纤芯!G3519,光放段!$C$4:$C$237,0))</f>
        <v>37023302000</v>
      </c>
      <c r="I3519" s="3" t="str">
        <f t="shared" si="271"/>
        <v>济青烟威光缆</v>
      </c>
      <c r="J3519" s="3" t="str">
        <f>INDEX(子缆名称!$B$4:$B$29,纤芯!M3519)</f>
        <v>A缆</v>
      </c>
      <c r="K3519" s="3">
        <v>12</v>
      </c>
      <c r="L3519" s="3">
        <f t="shared" si="272"/>
        <v>12</v>
      </c>
      <c r="M3519" s="3">
        <f t="shared" si="273"/>
        <v>1</v>
      </c>
      <c r="N3519" s="3" t="s">
        <v>1259</v>
      </c>
      <c r="O3519" s="3">
        <f>COUNTIF([1]局站!$D$4:$D$172,"="&amp;N3519)</f>
        <v>1</v>
      </c>
      <c r="P3519" s="3">
        <v>0</v>
      </c>
      <c r="Q3519" s="3">
        <v>0</v>
      </c>
      <c r="R3519" s="3">
        <v>0</v>
      </c>
      <c r="S3519" s="3" t="s">
        <v>60</v>
      </c>
      <c r="T3519" s="3">
        <f>COUNTIF([1]局站!$D$4:$D$172,"="&amp;S3519)</f>
        <v>1</v>
      </c>
      <c r="U3519" s="3">
        <v>0</v>
      </c>
      <c r="V3519" s="3">
        <v>0</v>
      </c>
      <c r="W3519" s="3">
        <v>0</v>
      </c>
      <c r="X3519" s="3" t="s">
        <v>1214</v>
      </c>
      <c r="Y3519" s="3" t="s">
        <v>850</v>
      </c>
      <c r="Z3519" s="3" t="str">
        <f>INDEX(业务类型!$C$4:$C$8,MATCH(纤芯!Y3519,业务类型!$B$4:$B$8,0))</f>
        <v>ONE</v>
      </c>
      <c r="AA3519" s="3" t="s">
        <v>1022</v>
      </c>
    </row>
    <row r="3520" spans="1:27" ht="16.5" x14ac:dyDescent="0.2">
      <c r="A3520" s="3">
        <v>3517</v>
      </c>
      <c r="B3520" s="3">
        <f t="shared" si="274"/>
        <v>37023302013</v>
      </c>
      <c r="C3520" s="3" t="s">
        <v>1166</v>
      </c>
      <c r="D3520" s="3" t="s">
        <v>223</v>
      </c>
      <c r="E3520" s="3" t="str">
        <f>INDEX(光放段!$G$4:$G$237,MATCH(纤芯!G3520,光放段!$C$4:$C$237,0))</f>
        <v>山东二干|济青烟威光缆:潍坊四平路-青岛辽阳东路</v>
      </c>
      <c r="F3520" s="3">
        <f>INDEX(光放段!$I$4:$I$237,MATCH(纤芯!H3520,光放段!$B$4:$B$237,0))</f>
        <v>37023300000</v>
      </c>
      <c r="G3520" s="3" t="str">
        <f t="shared" si="270"/>
        <v>山东二干|济青烟威光缆:潍坊东方路-高密</v>
      </c>
      <c r="H3520" s="3">
        <f>INDEX(光放段!$B$4:$B$237,MATCH(纤芯!G3520,光放段!$C$4:$C$237,0))</f>
        <v>37023302000</v>
      </c>
      <c r="I3520" s="3" t="str">
        <f t="shared" si="271"/>
        <v>济青烟威光缆</v>
      </c>
      <c r="J3520" s="3" t="str">
        <f>INDEX(子缆名称!$B$4:$B$29,纤芯!M3520)</f>
        <v>B缆</v>
      </c>
      <c r="K3520" s="3">
        <v>13</v>
      </c>
      <c r="L3520" s="3">
        <f t="shared" si="272"/>
        <v>1</v>
      </c>
      <c r="M3520" s="3">
        <f t="shared" si="273"/>
        <v>2</v>
      </c>
      <c r="N3520" s="3" t="s">
        <v>1259</v>
      </c>
      <c r="O3520" s="3">
        <f>COUNTIF([1]局站!$D$4:$D$172,"="&amp;N3520)</f>
        <v>1</v>
      </c>
      <c r="P3520" s="3">
        <v>0</v>
      </c>
      <c r="Q3520" s="3">
        <v>0</v>
      </c>
      <c r="R3520" s="3">
        <v>0</v>
      </c>
      <c r="S3520" s="3" t="s">
        <v>60</v>
      </c>
      <c r="T3520" s="3">
        <f>COUNTIF([1]局站!$D$4:$D$172,"="&amp;S3520)</f>
        <v>1</v>
      </c>
      <c r="U3520" s="3">
        <v>0</v>
      </c>
      <c r="V3520" s="3">
        <v>0</v>
      </c>
      <c r="W3520" s="3">
        <v>0</v>
      </c>
      <c r="X3520" s="3" t="s">
        <v>1214</v>
      </c>
      <c r="Y3520" s="3" t="s">
        <v>850</v>
      </c>
      <c r="Z3520" s="3" t="str">
        <f>INDEX(业务类型!$C$4:$C$8,MATCH(纤芯!Y3520,业务类型!$B$4:$B$8,0))</f>
        <v>ONE</v>
      </c>
      <c r="AA3520" s="3" t="s">
        <v>991</v>
      </c>
    </row>
    <row r="3521" spans="1:27" ht="16.5" x14ac:dyDescent="0.2">
      <c r="A3521" s="3">
        <v>3518</v>
      </c>
      <c r="B3521" s="3">
        <f t="shared" si="274"/>
        <v>37023302014</v>
      </c>
      <c r="C3521" s="3" t="s">
        <v>1166</v>
      </c>
      <c r="D3521" s="3" t="s">
        <v>223</v>
      </c>
      <c r="E3521" s="3" t="str">
        <f>INDEX(光放段!$G$4:$G$237,MATCH(纤芯!G3521,光放段!$C$4:$C$237,0))</f>
        <v>山东二干|济青烟威光缆:潍坊四平路-青岛辽阳东路</v>
      </c>
      <c r="F3521" s="3">
        <f>INDEX(光放段!$I$4:$I$237,MATCH(纤芯!H3521,光放段!$B$4:$B$237,0))</f>
        <v>37023300000</v>
      </c>
      <c r="G3521" s="3" t="str">
        <f t="shared" si="270"/>
        <v>山东二干|济青烟威光缆:潍坊东方路-高密</v>
      </c>
      <c r="H3521" s="3">
        <f>INDEX(光放段!$B$4:$B$237,MATCH(纤芯!G3521,光放段!$C$4:$C$237,0))</f>
        <v>37023302000</v>
      </c>
      <c r="I3521" s="3" t="str">
        <f t="shared" si="271"/>
        <v>济青烟威光缆</v>
      </c>
      <c r="J3521" s="3" t="str">
        <f>INDEX(子缆名称!$B$4:$B$29,纤芯!M3521)</f>
        <v>B缆</v>
      </c>
      <c r="K3521" s="3">
        <v>14</v>
      </c>
      <c r="L3521" s="3">
        <f t="shared" si="272"/>
        <v>2</v>
      </c>
      <c r="M3521" s="3">
        <f t="shared" si="273"/>
        <v>2</v>
      </c>
      <c r="N3521" s="3" t="s">
        <v>1259</v>
      </c>
      <c r="O3521" s="3">
        <f>COUNTIF([1]局站!$D$4:$D$172,"="&amp;N3521)</f>
        <v>1</v>
      </c>
      <c r="P3521" s="3">
        <v>0</v>
      </c>
      <c r="Q3521" s="3">
        <v>0</v>
      </c>
      <c r="R3521" s="3">
        <v>0</v>
      </c>
      <c r="S3521" s="3" t="s">
        <v>60</v>
      </c>
      <c r="T3521" s="3">
        <f>COUNTIF([1]局站!$D$4:$D$172,"="&amp;S3521)</f>
        <v>1</v>
      </c>
      <c r="U3521" s="3">
        <v>0</v>
      </c>
      <c r="V3521" s="3">
        <v>0</v>
      </c>
      <c r="W3521" s="3">
        <v>0</v>
      </c>
      <c r="X3521" s="3" t="s">
        <v>1214</v>
      </c>
      <c r="Y3521" s="3" t="s">
        <v>880</v>
      </c>
      <c r="Z3521" s="3" t="str">
        <f>INDEX(业务类型!$C$4:$C$8,MATCH(纤芯!Y3521,业务类型!$B$4:$B$8,0))</f>
        <v>IDLE</v>
      </c>
      <c r="AA3521" s="3"/>
    </row>
    <row r="3522" spans="1:27" ht="16.5" x14ac:dyDescent="0.2">
      <c r="A3522" s="3">
        <v>3519</v>
      </c>
      <c r="B3522" s="3">
        <f t="shared" si="274"/>
        <v>37023302015</v>
      </c>
      <c r="C3522" s="3" t="s">
        <v>1166</v>
      </c>
      <c r="D3522" s="3" t="s">
        <v>223</v>
      </c>
      <c r="E3522" s="3" t="str">
        <f>INDEX(光放段!$G$4:$G$237,MATCH(纤芯!G3522,光放段!$C$4:$C$237,0))</f>
        <v>山东二干|济青烟威光缆:潍坊四平路-青岛辽阳东路</v>
      </c>
      <c r="F3522" s="3">
        <f>INDEX(光放段!$I$4:$I$237,MATCH(纤芯!H3522,光放段!$B$4:$B$237,0))</f>
        <v>37023300000</v>
      </c>
      <c r="G3522" s="3" t="str">
        <f t="shared" si="270"/>
        <v>山东二干|济青烟威光缆:潍坊东方路-高密</v>
      </c>
      <c r="H3522" s="3">
        <f>INDEX(光放段!$B$4:$B$237,MATCH(纤芯!G3522,光放段!$C$4:$C$237,0))</f>
        <v>37023302000</v>
      </c>
      <c r="I3522" s="3" t="str">
        <f t="shared" si="271"/>
        <v>济青烟威光缆</v>
      </c>
      <c r="J3522" s="3" t="str">
        <f>INDEX(子缆名称!$B$4:$B$29,纤芯!M3522)</f>
        <v>B缆</v>
      </c>
      <c r="K3522" s="3">
        <v>15</v>
      </c>
      <c r="L3522" s="3">
        <f t="shared" si="272"/>
        <v>3</v>
      </c>
      <c r="M3522" s="3">
        <f t="shared" si="273"/>
        <v>2</v>
      </c>
      <c r="N3522" s="3" t="s">
        <v>1259</v>
      </c>
      <c r="O3522" s="3">
        <f>COUNTIF([1]局站!$D$4:$D$172,"="&amp;N3522)</f>
        <v>1</v>
      </c>
      <c r="P3522" s="3">
        <v>0</v>
      </c>
      <c r="Q3522" s="3">
        <v>0</v>
      </c>
      <c r="R3522" s="3">
        <v>0</v>
      </c>
      <c r="S3522" s="3" t="s">
        <v>60</v>
      </c>
      <c r="T3522" s="3">
        <f>COUNTIF([1]局站!$D$4:$D$172,"="&amp;S3522)</f>
        <v>1</v>
      </c>
      <c r="U3522" s="3">
        <v>0</v>
      </c>
      <c r="V3522" s="3">
        <v>0</v>
      </c>
      <c r="W3522" s="3">
        <v>0</v>
      </c>
      <c r="X3522" s="3" t="s">
        <v>1214</v>
      </c>
      <c r="Y3522" s="3" t="s">
        <v>880</v>
      </c>
      <c r="Z3522" s="3" t="str">
        <f>INDEX(业务类型!$C$4:$C$8,MATCH(纤芯!Y3522,业务类型!$B$4:$B$8,0))</f>
        <v>IDLE</v>
      </c>
      <c r="AA3522" s="3"/>
    </row>
    <row r="3523" spans="1:27" ht="16.5" x14ac:dyDescent="0.2">
      <c r="A3523" s="3">
        <v>3520</v>
      </c>
      <c r="B3523" s="3">
        <f t="shared" si="274"/>
        <v>37023302016</v>
      </c>
      <c r="C3523" s="3" t="s">
        <v>1166</v>
      </c>
      <c r="D3523" s="3" t="s">
        <v>223</v>
      </c>
      <c r="E3523" s="3" t="str">
        <f>INDEX(光放段!$G$4:$G$237,MATCH(纤芯!G3523,光放段!$C$4:$C$237,0))</f>
        <v>山东二干|济青烟威光缆:潍坊四平路-青岛辽阳东路</v>
      </c>
      <c r="F3523" s="3">
        <f>INDEX(光放段!$I$4:$I$237,MATCH(纤芯!H3523,光放段!$B$4:$B$237,0))</f>
        <v>37023300000</v>
      </c>
      <c r="G3523" s="3" t="str">
        <f t="shared" si="270"/>
        <v>山东二干|济青烟威光缆:潍坊东方路-高密</v>
      </c>
      <c r="H3523" s="3">
        <f>INDEX(光放段!$B$4:$B$237,MATCH(纤芯!G3523,光放段!$C$4:$C$237,0))</f>
        <v>37023302000</v>
      </c>
      <c r="I3523" s="3" t="str">
        <f t="shared" si="271"/>
        <v>济青烟威光缆</v>
      </c>
      <c r="J3523" s="3" t="str">
        <f>INDEX(子缆名称!$B$4:$B$29,纤芯!M3523)</f>
        <v>B缆</v>
      </c>
      <c r="K3523" s="3">
        <v>16</v>
      </c>
      <c r="L3523" s="3">
        <f t="shared" si="272"/>
        <v>4</v>
      </c>
      <c r="M3523" s="3">
        <f t="shared" si="273"/>
        <v>2</v>
      </c>
      <c r="N3523" s="3" t="s">
        <v>1259</v>
      </c>
      <c r="O3523" s="3">
        <f>COUNTIF([1]局站!$D$4:$D$172,"="&amp;N3523)</f>
        <v>1</v>
      </c>
      <c r="P3523" s="3">
        <v>0</v>
      </c>
      <c r="Q3523" s="3">
        <v>0</v>
      </c>
      <c r="R3523" s="3">
        <v>0</v>
      </c>
      <c r="S3523" s="3" t="s">
        <v>60</v>
      </c>
      <c r="T3523" s="3">
        <f>COUNTIF([1]局站!$D$4:$D$172,"="&amp;S3523)</f>
        <v>1</v>
      </c>
      <c r="U3523" s="3">
        <v>0</v>
      </c>
      <c r="V3523" s="3">
        <v>0</v>
      </c>
      <c r="W3523" s="3">
        <v>0</v>
      </c>
      <c r="X3523" s="3" t="s">
        <v>1214</v>
      </c>
      <c r="Y3523" s="3" t="s">
        <v>850</v>
      </c>
      <c r="Z3523" s="3" t="str">
        <f>INDEX(业务类型!$C$4:$C$8,MATCH(纤芯!Y3523,业务类型!$B$4:$B$8,0))</f>
        <v>ONE</v>
      </c>
      <c r="AA3523" s="3" t="s">
        <v>991</v>
      </c>
    </row>
    <row r="3524" spans="1:27" ht="16.5" x14ac:dyDescent="0.2">
      <c r="A3524" s="3">
        <v>3521</v>
      </c>
      <c r="B3524" s="3">
        <f t="shared" si="274"/>
        <v>37023302017</v>
      </c>
      <c r="C3524" s="3" t="s">
        <v>1166</v>
      </c>
      <c r="D3524" s="3" t="s">
        <v>223</v>
      </c>
      <c r="E3524" s="3" t="str">
        <f>INDEX(光放段!$G$4:$G$237,MATCH(纤芯!G3524,光放段!$C$4:$C$237,0))</f>
        <v>山东二干|济青烟威光缆:潍坊四平路-青岛辽阳东路</v>
      </c>
      <c r="F3524" s="3">
        <f>INDEX(光放段!$I$4:$I$237,MATCH(纤芯!H3524,光放段!$B$4:$B$237,0))</f>
        <v>37023300000</v>
      </c>
      <c r="G3524" s="3" t="str">
        <f t="shared" si="270"/>
        <v>山东二干|济青烟威光缆:潍坊东方路-高密</v>
      </c>
      <c r="H3524" s="3">
        <f>INDEX(光放段!$B$4:$B$237,MATCH(纤芯!G3524,光放段!$C$4:$C$237,0))</f>
        <v>37023302000</v>
      </c>
      <c r="I3524" s="3" t="str">
        <f t="shared" si="271"/>
        <v>济青烟威光缆</v>
      </c>
      <c r="J3524" s="3" t="str">
        <f>INDEX(子缆名称!$B$4:$B$29,纤芯!M3524)</f>
        <v>B缆</v>
      </c>
      <c r="K3524" s="3">
        <v>17</v>
      </c>
      <c r="L3524" s="3">
        <f t="shared" si="272"/>
        <v>5</v>
      </c>
      <c r="M3524" s="3">
        <f t="shared" si="273"/>
        <v>2</v>
      </c>
      <c r="N3524" s="3" t="s">
        <v>1259</v>
      </c>
      <c r="O3524" s="3">
        <f>COUNTIF([1]局站!$D$4:$D$172,"="&amp;N3524)</f>
        <v>1</v>
      </c>
      <c r="P3524" s="3">
        <v>0</v>
      </c>
      <c r="Q3524" s="3">
        <v>0</v>
      </c>
      <c r="R3524" s="3">
        <v>0</v>
      </c>
      <c r="S3524" s="3" t="s">
        <v>60</v>
      </c>
      <c r="T3524" s="3">
        <f>COUNTIF([1]局站!$D$4:$D$172,"="&amp;S3524)</f>
        <v>1</v>
      </c>
      <c r="U3524" s="3">
        <v>0</v>
      </c>
      <c r="V3524" s="3">
        <v>0</v>
      </c>
      <c r="W3524" s="3">
        <v>0</v>
      </c>
      <c r="X3524" s="3" t="s">
        <v>1214</v>
      </c>
      <c r="Y3524" s="3" t="s">
        <v>852</v>
      </c>
      <c r="Z3524" s="3" t="str">
        <f>INDEX(业务类型!$C$4:$C$8,MATCH(纤芯!Y3524,业务类型!$B$4:$B$8,0))</f>
        <v>TWO</v>
      </c>
      <c r="AA3524" s="3" t="s">
        <v>1007</v>
      </c>
    </row>
    <row r="3525" spans="1:27" ht="16.5" x14ac:dyDescent="0.2">
      <c r="A3525" s="3">
        <v>3522</v>
      </c>
      <c r="B3525" s="3">
        <f t="shared" si="274"/>
        <v>37023302018</v>
      </c>
      <c r="C3525" s="3" t="s">
        <v>1166</v>
      </c>
      <c r="D3525" s="3" t="s">
        <v>223</v>
      </c>
      <c r="E3525" s="3" t="str">
        <f>INDEX(光放段!$G$4:$G$237,MATCH(纤芯!G3525,光放段!$C$4:$C$237,0))</f>
        <v>山东二干|济青烟威光缆:潍坊四平路-青岛辽阳东路</v>
      </c>
      <c r="F3525" s="3">
        <f>INDEX(光放段!$I$4:$I$237,MATCH(纤芯!H3525,光放段!$B$4:$B$237,0))</f>
        <v>37023300000</v>
      </c>
      <c r="G3525" s="3" t="str">
        <f t="shared" ref="G3525:G3588" si="275">C3525&amp;"|"&amp;D3525&amp;":"&amp;N3525&amp;"-"&amp;S3525</f>
        <v>山东二干|济青烟威光缆:潍坊东方路-高密</v>
      </c>
      <c r="H3525" s="3">
        <f>INDEX(光放段!$B$4:$B$237,MATCH(纤芯!G3525,光放段!$C$4:$C$237,0))</f>
        <v>37023302000</v>
      </c>
      <c r="I3525" s="3" t="str">
        <f t="shared" ref="I3525:I3588" si="276">D3525</f>
        <v>济青烟威光缆</v>
      </c>
      <c r="J3525" s="3" t="str">
        <f>INDEX(子缆名称!$B$4:$B$29,纤芯!M3525)</f>
        <v>B缆</v>
      </c>
      <c r="K3525" s="3">
        <v>18</v>
      </c>
      <c r="L3525" s="3">
        <f t="shared" ref="L3525:L3588" si="277">MOD(K3525-1,12)+1</f>
        <v>6</v>
      </c>
      <c r="M3525" s="3">
        <f t="shared" ref="M3525:M3588" si="278">INT((K3525-1)/12)+1</f>
        <v>2</v>
      </c>
      <c r="N3525" s="3" t="s">
        <v>1259</v>
      </c>
      <c r="O3525" s="3">
        <f>COUNTIF([1]局站!$D$4:$D$172,"="&amp;N3525)</f>
        <v>1</v>
      </c>
      <c r="P3525" s="3">
        <v>0</v>
      </c>
      <c r="Q3525" s="3">
        <v>0</v>
      </c>
      <c r="R3525" s="3">
        <v>0</v>
      </c>
      <c r="S3525" s="3" t="s">
        <v>60</v>
      </c>
      <c r="T3525" s="3">
        <f>COUNTIF([1]局站!$D$4:$D$172,"="&amp;S3525)</f>
        <v>1</v>
      </c>
      <c r="U3525" s="3">
        <v>0</v>
      </c>
      <c r="V3525" s="3">
        <v>0</v>
      </c>
      <c r="W3525" s="3">
        <v>0</v>
      </c>
      <c r="X3525" s="3" t="s">
        <v>1214</v>
      </c>
      <c r="Y3525" s="3" t="s">
        <v>880</v>
      </c>
      <c r="Z3525" s="3" t="str">
        <f>INDEX(业务类型!$C$4:$C$8,MATCH(纤芯!Y3525,业务类型!$B$4:$B$8,0))</f>
        <v>IDLE</v>
      </c>
      <c r="AA3525" s="3"/>
    </row>
    <row r="3526" spans="1:27" ht="16.5" x14ac:dyDescent="0.2">
      <c r="A3526" s="3">
        <v>3523</v>
      </c>
      <c r="B3526" s="3">
        <f t="shared" si="274"/>
        <v>37023302019</v>
      </c>
      <c r="C3526" s="3" t="s">
        <v>1166</v>
      </c>
      <c r="D3526" s="3" t="s">
        <v>223</v>
      </c>
      <c r="E3526" s="3" t="str">
        <f>INDEX(光放段!$G$4:$G$237,MATCH(纤芯!G3526,光放段!$C$4:$C$237,0))</f>
        <v>山东二干|济青烟威光缆:潍坊四平路-青岛辽阳东路</v>
      </c>
      <c r="F3526" s="3">
        <f>INDEX(光放段!$I$4:$I$237,MATCH(纤芯!H3526,光放段!$B$4:$B$237,0))</f>
        <v>37023300000</v>
      </c>
      <c r="G3526" s="3" t="str">
        <f t="shared" si="275"/>
        <v>山东二干|济青烟威光缆:潍坊东方路-高密</v>
      </c>
      <c r="H3526" s="3">
        <f>INDEX(光放段!$B$4:$B$237,MATCH(纤芯!G3526,光放段!$C$4:$C$237,0))</f>
        <v>37023302000</v>
      </c>
      <c r="I3526" s="3" t="str">
        <f t="shared" si="276"/>
        <v>济青烟威光缆</v>
      </c>
      <c r="J3526" s="3" t="str">
        <f>INDEX(子缆名称!$B$4:$B$29,纤芯!M3526)</f>
        <v>B缆</v>
      </c>
      <c r="K3526" s="3">
        <v>19</v>
      </c>
      <c r="L3526" s="3">
        <f t="shared" si="277"/>
        <v>7</v>
      </c>
      <c r="M3526" s="3">
        <f t="shared" si="278"/>
        <v>2</v>
      </c>
      <c r="N3526" s="3" t="s">
        <v>1259</v>
      </c>
      <c r="O3526" s="3">
        <f>COUNTIF([1]局站!$D$4:$D$172,"="&amp;N3526)</f>
        <v>1</v>
      </c>
      <c r="P3526" s="3">
        <v>0</v>
      </c>
      <c r="Q3526" s="3">
        <v>0</v>
      </c>
      <c r="R3526" s="3">
        <v>0</v>
      </c>
      <c r="S3526" s="3" t="s">
        <v>60</v>
      </c>
      <c r="T3526" s="3">
        <f>COUNTIF([1]局站!$D$4:$D$172,"="&amp;S3526)</f>
        <v>1</v>
      </c>
      <c r="U3526" s="3">
        <v>0</v>
      </c>
      <c r="V3526" s="3">
        <v>0</v>
      </c>
      <c r="W3526" s="3">
        <v>0</v>
      </c>
      <c r="X3526" s="3" t="s">
        <v>1214</v>
      </c>
      <c r="Y3526" s="3" t="s">
        <v>850</v>
      </c>
      <c r="Z3526" s="3" t="str">
        <f>INDEX(业务类型!$C$4:$C$8,MATCH(纤芯!Y3526,业务类型!$B$4:$B$8,0))</f>
        <v>ONE</v>
      </c>
      <c r="AA3526" s="3" t="s">
        <v>1021</v>
      </c>
    </row>
    <row r="3527" spans="1:27" ht="16.5" x14ac:dyDescent="0.2">
      <c r="A3527" s="3">
        <v>3524</v>
      </c>
      <c r="B3527" s="3">
        <f t="shared" si="274"/>
        <v>37023302020</v>
      </c>
      <c r="C3527" s="3" t="s">
        <v>1166</v>
      </c>
      <c r="D3527" s="3" t="s">
        <v>223</v>
      </c>
      <c r="E3527" s="3" t="str">
        <f>INDEX(光放段!$G$4:$G$237,MATCH(纤芯!G3527,光放段!$C$4:$C$237,0))</f>
        <v>山东二干|济青烟威光缆:潍坊四平路-青岛辽阳东路</v>
      </c>
      <c r="F3527" s="3">
        <f>INDEX(光放段!$I$4:$I$237,MATCH(纤芯!H3527,光放段!$B$4:$B$237,0))</f>
        <v>37023300000</v>
      </c>
      <c r="G3527" s="3" t="str">
        <f t="shared" si="275"/>
        <v>山东二干|济青烟威光缆:潍坊东方路-高密</v>
      </c>
      <c r="H3527" s="3">
        <f>INDEX(光放段!$B$4:$B$237,MATCH(纤芯!G3527,光放段!$C$4:$C$237,0))</f>
        <v>37023302000</v>
      </c>
      <c r="I3527" s="3" t="str">
        <f t="shared" si="276"/>
        <v>济青烟威光缆</v>
      </c>
      <c r="J3527" s="3" t="str">
        <f>INDEX(子缆名称!$B$4:$B$29,纤芯!M3527)</f>
        <v>B缆</v>
      </c>
      <c r="K3527" s="3">
        <v>20</v>
      </c>
      <c r="L3527" s="3">
        <f t="shared" si="277"/>
        <v>8</v>
      </c>
      <c r="M3527" s="3">
        <f t="shared" si="278"/>
        <v>2</v>
      </c>
      <c r="N3527" s="3" t="s">
        <v>1259</v>
      </c>
      <c r="O3527" s="3">
        <f>COUNTIF([1]局站!$D$4:$D$172,"="&amp;N3527)</f>
        <v>1</v>
      </c>
      <c r="P3527" s="3">
        <v>0</v>
      </c>
      <c r="Q3527" s="3">
        <v>0</v>
      </c>
      <c r="R3527" s="3">
        <v>0</v>
      </c>
      <c r="S3527" s="3" t="s">
        <v>60</v>
      </c>
      <c r="T3527" s="3">
        <f>COUNTIF([1]局站!$D$4:$D$172,"="&amp;S3527)</f>
        <v>1</v>
      </c>
      <c r="U3527" s="3">
        <v>0</v>
      </c>
      <c r="V3527" s="3">
        <v>0</v>
      </c>
      <c r="W3527" s="3">
        <v>0</v>
      </c>
      <c r="X3527" s="3" t="s">
        <v>1214</v>
      </c>
      <c r="Y3527" s="3" t="s">
        <v>850</v>
      </c>
      <c r="Z3527" s="3" t="str">
        <f>INDEX(业务类型!$C$4:$C$8,MATCH(纤芯!Y3527,业务类型!$B$4:$B$8,0))</f>
        <v>ONE</v>
      </c>
      <c r="AA3527" s="3" t="s">
        <v>1021</v>
      </c>
    </row>
    <row r="3528" spans="1:27" ht="16.5" x14ac:dyDescent="0.2">
      <c r="A3528" s="3">
        <v>3525</v>
      </c>
      <c r="B3528" s="3">
        <f t="shared" si="274"/>
        <v>37023302021</v>
      </c>
      <c r="C3528" s="3" t="s">
        <v>1166</v>
      </c>
      <c r="D3528" s="3" t="s">
        <v>223</v>
      </c>
      <c r="E3528" s="3" t="str">
        <f>INDEX(光放段!$G$4:$G$237,MATCH(纤芯!G3528,光放段!$C$4:$C$237,0))</f>
        <v>山东二干|济青烟威光缆:潍坊四平路-青岛辽阳东路</v>
      </c>
      <c r="F3528" s="3">
        <f>INDEX(光放段!$I$4:$I$237,MATCH(纤芯!H3528,光放段!$B$4:$B$237,0))</f>
        <v>37023300000</v>
      </c>
      <c r="G3528" s="3" t="str">
        <f t="shared" si="275"/>
        <v>山东二干|济青烟威光缆:潍坊东方路-高密</v>
      </c>
      <c r="H3528" s="3">
        <f>INDEX(光放段!$B$4:$B$237,MATCH(纤芯!G3528,光放段!$C$4:$C$237,0))</f>
        <v>37023302000</v>
      </c>
      <c r="I3528" s="3" t="str">
        <f t="shared" si="276"/>
        <v>济青烟威光缆</v>
      </c>
      <c r="J3528" s="3" t="str">
        <f>INDEX(子缆名称!$B$4:$B$29,纤芯!M3528)</f>
        <v>B缆</v>
      </c>
      <c r="K3528" s="3">
        <v>21</v>
      </c>
      <c r="L3528" s="3">
        <f t="shared" si="277"/>
        <v>9</v>
      </c>
      <c r="M3528" s="3">
        <f t="shared" si="278"/>
        <v>2</v>
      </c>
      <c r="N3528" s="3" t="s">
        <v>1259</v>
      </c>
      <c r="O3528" s="3">
        <f>COUNTIF([1]局站!$D$4:$D$172,"="&amp;N3528)</f>
        <v>1</v>
      </c>
      <c r="P3528" s="3">
        <v>0</v>
      </c>
      <c r="Q3528" s="3">
        <v>0</v>
      </c>
      <c r="R3528" s="3">
        <v>0</v>
      </c>
      <c r="S3528" s="3" t="s">
        <v>60</v>
      </c>
      <c r="T3528" s="3">
        <f>COUNTIF([1]局站!$D$4:$D$172,"="&amp;S3528)</f>
        <v>1</v>
      </c>
      <c r="U3528" s="3">
        <v>0</v>
      </c>
      <c r="V3528" s="3">
        <v>0</v>
      </c>
      <c r="W3528" s="3">
        <v>0</v>
      </c>
      <c r="X3528" s="3" t="s">
        <v>1214</v>
      </c>
      <c r="Y3528" s="3" t="s">
        <v>850</v>
      </c>
      <c r="Z3528" s="3" t="str">
        <f>INDEX(业务类型!$C$4:$C$8,MATCH(纤芯!Y3528,业务类型!$B$4:$B$8,0))</f>
        <v>ONE</v>
      </c>
      <c r="AA3528" s="3" t="s">
        <v>989</v>
      </c>
    </row>
    <row r="3529" spans="1:27" ht="16.5" x14ac:dyDescent="0.2">
      <c r="A3529" s="3">
        <v>3526</v>
      </c>
      <c r="B3529" s="3">
        <f t="shared" si="274"/>
        <v>37023302022</v>
      </c>
      <c r="C3529" s="3" t="s">
        <v>1166</v>
      </c>
      <c r="D3529" s="3" t="s">
        <v>223</v>
      </c>
      <c r="E3529" s="3" t="str">
        <f>INDEX(光放段!$G$4:$G$237,MATCH(纤芯!G3529,光放段!$C$4:$C$237,0))</f>
        <v>山东二干|济青烟威光缆:潍坊四平路-青岛辽阳东路</v>
      </c>
      <c r="F3529" s="3">
        <f>INDEX(光放段!$I$4:$I$237,MATCH(纤芯!H3529,光放段!$B$4:$B$237,0))</f>
        <v>37023300000</v>
      </c>
      <c r="G3529" s="3" t="str">
        <f t="shared" si="275"/>
        <v>山东二干|济青烟威光缆:潍坊东方路-高密</v>
      </c>
      <c r="H3529" s="3">
        <f>INDEX(光放段!$B$4:$B$237,MATCH(纤芯!G3529,光放段!$C$4:$C$237,0))</f>
        <v>37023302000</v>
      </c>
      <c r="I3529" s="3" t="str">
        <f t="shared" si="276"/>
        <v>济青烟威光缆</v>
      </c>
      <c r="J3529" s="3" t="str">
        <f>INDEX(子缆名称!$B$4:$B$29,纤芯!M3529)</f>
        <v>B缆</v>
      </c>
      <c r="K3529" s="3">
        <v>22</v>
      </c>
      <c r="L3529" s="3">
        <f t="shared" si="277"/>
        <v>10</v>
      </c>
      <c r="M3529" s="3">
        <f t="shared" si="278"/>
        <v>2</v>
      </c>
      <c r="N3529" s="3" t="s">
        <v>1259</v>
      </c>
      <c r="O3529" s="3">
        <f>COUNTIF([1]局站!$D$4:$D$172,"="&amp;N3529)</f>
        <v>1</v>
      </c>
      <c r="P3529" s="3">
        <v>0</v>
      </c>
      <c r="Q3529" s="3">
        <v>0</v>
      </c>
      <c r="R3529" s="3">
        <v>0</v>
      </c>
      <c r="S3529" s="3" t="s">
        <v>60</v>
      </c>
      <c r="T3529" s="3">
        <f>COUNTIF([1]局站!$D$4:$D$172,"="&amp;S3529)</f>
        <v>1</v>
      </c>
      <c r="U3529" s="3">
        <v>0</v>
      </c>
      <c r="V3529" s="3">
        <v>0</v>
      </c>
      <c r="W3529" s="3">
        <v>0</v>
      </c>
      <c r="X3529" s="3" t="s">
        <v>1214</v>
      </c>
      <c r="Y3529" s="3" t="s">
        <v>850</v>
      </c>
      <c r="Z3529" s="3" t="str">
        <f>INDEX(业务类型!$C$4:$C$8,MATCH(纤芯!Y3529,业务类型!$B$4:$B$8,0))</f>
        <v>ONE</v>
      </c>
      <c r="AA3529" s="3" t="s">
        <v>989</v>
      </c>
    </row>
    <row r="3530" spans="1:27" ht="16.5" x14ac:dyDescent="0.2">
      <c r="A3530" s="3">
        <v>3527</v>
      </c>
      <c r="B3530" s="3">
        <f t="shared" si="274"/>
        <v>37023302023</v>
      </c>
      <c r="C3530" s="3" t="s">
        <v>1166</v>
      </c>
      <c r="D3530" s="3" t="s">
        <v>223</v>
      </c>
      <c r="E3530" s="3" t="str">
        <f>INDEX(光放段!$G$4:$G$237,MATCH(纤芯!G3530,光放段!$C$4:$C$237,0))</f>
        <v>山东二干|济青烟威光缆:潍坊四平路-青岛辽阳东路</v>
      </c>
      <c r="F3530" s="3">
        <f>INDEX(光放段!$I$4:$I$237,MATCH(纤芯!H3530,光放段!$B$4:$B$237,0))</f>
        <v>37023300000</v>
      </c>
      <c r="G3530" s="3" t="str">
        <f t="shared" si="275"/>
        <v>山东二干|济青烟威光缆:潍坊东方路-高密</v>
      </c>
      <c r="H3530" s="3">
        <f>INDEX(光放段!$B$4:$B$237,MATCH(纤芯!G3530,光放段!$C$4:$C$237,0))</f>
        <v>37023302000</v>
      </c>
      <c r="I3530" s="3" t="str">
        <f t="shared" si="276"/>
        <v>济青烟威光缆</v>
      </c>
      <c r="J3530" s="3" t="str">
        <f>INDEX(子缆名称!$B$4:$B$29,纤芯!M3530)</f>
        <v>B缆</v>
      </c>
      <c r="K3530" s="3">
        <v>23</v>
      </c>
      <c r="L3530" s="3">
        <f t="shared" si="277"/>
        <v>11</v>
      </c>
      <c r="M3530" s="3">
        <f t="shared" si="278"/>
        <v>2</v>
      </c>
      <c r="N3530" s="3" t="s">
        <v>1259</v>
      </c>
      <c r="O3530" s="3">
        <f>COUNTIF([1]局站!$D$4:$D$172,"="&amp;N3530)</f>
        <v>1</v>
      </c>
      <c r="P3530" s="3">
        <v>0</v>
      </c>
      <c r="Q3530" s="3">
        <v>0</v>
      </c>
      <c r="R3530" s="3">
        <v>0</v>
      </c>
      <c r="S3530" s="3" t="s">
        <v>60</v>
      </c>
      <c r="T3530" s="3">
        <f>COUNTIF([1]局站!$D$4:$D$172,"="&amp;S3530)</f>
        <v>1</v>
      </c>
      <c r="U3530" s="3">
        <v>0</v>
      </c>
      <c r="V3530" s="3">
        <v>0</v>
      </c>
      <c r="W3530" s="3">
        <v>0</v>
      </c>
      <c r="X3530" s="3" t="s">
        <v>1214</v>
      </c>
      <c r="Y3530" s="3" t="s">
        <v>852</v>
      </c>
      <c r="Z3530" s="3" t="str">
        <f>INDEX(业务类型!$C$4:$C$8,MATCH(纤芯!Y3530,业务类型!$B$4:$B$8,0))</f>
        <v>TWO</v>
      </c>
      <c r="AA3530" s="3" t="s">
        <v>1007</v>
      </c>
    </row>
    <row r="3531" spans="1:27" ht="16.5" x14ac:dyDescent="0.2">
      <c r="A3531" s="3">
        <v>3528</v>
      </c>
      <c r="B3531" s="3">
        <f t="shared" si="274"/>
        <v>37023302024</v>
      </c>
      <c r="C3531" s="3" t="s">
        <v>1166</v>
      </c>
      <c r="D3531" s="3" t="s">
        <v>223</v>
      </c>
      <c r="E3531" s="3" t="str">
        <f>INDEX(光放段!$G$4:$G$237,MATCH(纤芯!G3531,光放段!$C$4:$C$237,0))</f>
        <v>山东二干|济青烟威光缆:潍坊四平路-青岛辽阳东路</v>
      </c>
      <c r="F3531" s="3">
        <f>INDEX(光放段!$I$4:$I$237,MATCH(纤芯!H3531,光放段!$B$4:$B$237,0))</f>
        <v>37023300000</v>
      </c>
      <c r="G3531" s="3" t="str">
        <f t="shared" si="275"/>
        <v>山东二干|济青烟威光缆:潍坊东方路-高密</v>
      </c>
      <c r="H3531" s="3">
        <f>INDEX(光放段!$B$4:$B$237,MATCH(纤芯!G3531,光放段!$C$4:$C$237,0))</f>
        <v>37023302000</v>
      </c>
      <c r="I3531" s="3" t="str">
        <f t="shared" si="276"/>
        <v>济青烟威光缆</v>
      </c>
      <c r="J3531" s="3" t="str">
        <f>INDEX(子缆名称!$B$4:$B$29,纤芯!M3531)</f>
        <v>B缆</v>
      </c>
      <c r="K3531" s="3">
        <v>24</v>
      </c>
      <c r="L3531" s="3">
        <f t="shared" si="277"/>
        <v>12</v>
      </c>
      <c r="M3531" s="3">
        <f t="shared" si="278"/>
        <v>2</v>
      </c>
      <c r="N3531" s="3" t="s">
        <v>1259</v>
      </c>
      <c r="O3531" s="3">
        <f>COUNTIF([1]局站!$D$4:$D$172,"="&amp;N3531)</f>
        <v>1</v>
      </c>
      <c r="P3531" s="3">
        <v>0</v>
      </c>
      <c r="Q3531" s="3">
        <v>0</v>
      </c>
      <c r="R3531" s="3">
        <v>0</v>
      </c>
      <c r="S3531" s="3" t="s">
        <v>60</v>
      </c>
      <c r="T3531" s="3">
        <f>COUNTIF([1]局站!$D$4:$D$172,"="&amp;S3531)</f>
        <v>1</v>
      </c>
      <c r="U3531" s="3">
        <v>0</v>
      </c>
      <c r="V3531" s="3">
        <v>0</v>
      </c>
      <c r="W3531" s="3">
        <v>0</v>
      </c>
      <c r="X3531" s="3" t="s">
        <v>1214</v>
      </c>
      <c r="Y3531" s="3" t="s">
        <v>880</v>
      </c>
      <c r="Z3531" s="3" t="str">
        <f>INDEX(业务类型!$C$4:$C$8,MATCH(纤芯!Y3531,业务类型!$B$4:$B$8,0))</f>
        <v>IDLE</v>
      </c>
      <c r="AA3531" s="3"/>
    </row>
    <row r="3532" spans="1:27" ht="16.5" x14ac:dyDescent="0.2">
      <c r="A3532" s="3">
        <v>3529</v>
      </c>
      <c r="B3532" s="3">
        <f t="shared" si="274"/>
        <v>37023302025</v>
      </c>
      <c r="C3532" s="3" t="s">
        <v>1166</v>
      </c>
      <c r="D3532" s="3" t="s">
        <v>223</v>
      </c>
      <c r="E3532" s="3" t="str">
        <f>INDEX(光放段!$G$4:$G$237,MATCH(纤芯!G3532,光放段!$C$4:$C$237,0))</f>
        <v>山东二干|济青烟威光缆:潍坊四平路-青岛辽阳东路</v>
      </c>
      <c r="F3532" s="3">
        <f>INDEX(光放段!$I$4:$I$237,MATCH(纤芯!H3532,光放段!$B$4:$B$237,0))</f>
        <v>37023300000</v>
      </c>
      <c r="G3532" s="3" t="str">
        <f t="shared" si="275"/>
        <v>山东二干|济青烟威光缆:潍坊东方路-高密</v>
      </c>
      <c r="H3532" s="3">
        <f>INDEX(光放段!$B$4:$B$237,MATCH(纤芯!G3532,光放段!$C$4:$C$237,0))</f>
        <v>37023302000</v>
      </c>
      <c r="I3532" s="3" t="str">
        <f t="shared" si="276"/>
        <v>济青烟威光缆</v>
      </c>
      <c r="J3532" s="3" t="str">
        <f>INDEX(子缆名称!$B$4:$B$29,纤芯!M3532)</f>
        <v>C缆</v>
      </c>
      <c r="K3532" s="3">
        <v>25</v>
      </c>
      <c r="L3532" s="3">
        <f t="shared" si="277"/>
        <v>1</v>
      </c>
      <c r="M3532" s="3">
        <f t="shared" si="278"/>
        <v>3</v>
      </c>
      <c r="N3532" s="3" t="s">
        <v>1259</v>
      </c>
      <c r="O3532" s="3">
        <f>COUNTIF([1]局站!$D$4:$D$172,"="&amp;N3532)</f>
        <v>1</v>
      </c>
      <c r="P3532" s="3">
        <v>0</v>
      </c>
      <c r="Q3532" s="3">
        <v>0</v>
      </c>
      <c r="R3532" s="3">
        <v>0</v>
      </c>
      <c r="S3532" s="3" t="s">
        <v>60</v>
      </c>
      <c r="T3532" s="3">
        <f>COUNTIF([1]局站!$D$4:$D$172,"="&amp;S3532)</f>
        <v>1</v>
      </c>
      <c r="U3532" s="3">
        <v>0</v>
      </c>
      <c r="V3532" s="3">
        <v>0</v>
      </c>
      <c r="W3532" s="3">
        <v>0</v>
      </c>
      <c r="X3532" s="3" t="s">
        <v>1214</v>
      </c>
      <c r="Y3532" s="3" t="s">
        <v>850</v>
      </c>
      <c r="Z3532" s="3" t="str">
        <f>INDEX(业务类型!$C$4:$C$8,MATCH(纤芯!Y3532,业务类型!$B$4:$B$8,0))</f>
        <v>ONE</v>
      </c>
      <c r="AA3532" s="3" t="s">
        <v>1023</v>
      </c>
    </row>
    <row r="3533" spans="1:27" ht="16.5" x14ac:dyDescent="0.2">
      <c r="A3533" s="3">
        <v>3530</v>
      </c>
      <c r="B3533" s="3">
        <f t="shared" si="274"/>
        <v>37023302026</v>
      </c>
      <c r="C3533" s="3" t="s">
        <v>1166</v>
      </c>
      <c r="D3533" s="3" t="s">
        <v>223</v>
      </c>
      <c r="E3533" s="3" t="str">
        <f>INDEX(光放段!$G$4:$G$237,MATCH(纤芯!G3533,光放段!$C$4:$C$237,0))</f>
        <v>山东二干|济青烟威光缆:潍坊四平路-青岛辽阳东路</v>
      </c>
      <c r="F3533" s="3">
        <f>INDEX(光放段!$I$4:$I$237,MATCH(纤芯!H3533,光放段!$B$4:$B$237,0))</f>
        <v>37023300000</v>
      </c>
      <c r="G3533" s="3" t="str">
        <f t="shared" si="275"/>
        <v>山东二干|济青烟威光缆:潍坊东方路-高密</v>
      </c>
      <c r="H3533" s="3">
        <f>INDEX(光放段!$B$4:$B$237,MATCH(纤芯!G3533,光放段!$C$4:$C$237,0))</f>
        <v>37023302000</v>
      </c>
      <c r="I3533" s="3" t="str">
        <f t="shared" si="276"/>
        <v>济青烟威光缆</v>
      </c>
      <c r="J3533" s="3" t="str">
        <f>INDEX(子缆名称!$B$4:$B$29,纤芯!M3533)</f>
        <v>C缆</v>
      </c>
      <c r="K3533" s="3">
        <v>26</v>
      </c>
      <c r="L3533" s="3">
        <f t="shared" si="277"/>
        <v>2</v>
      </c>
      <c r="M3533" s="3">
        <f t="shared" si="278"/>
        <v>3</v>
      </c>
      <c r="N3533" s="3" t="s">
        <v>1259</v>
      </c>
      <c r="O3533" s="3">
        <f>COUNTIF([1]局站!$D$4:$D$172,"="&amp;N3533)</f>
        <v>1</v>
      </c>
      <c r="P3533" s="3">
        <v>0</v>
      </c>
      <c r="Q3533" s="3">
        <v>0</v>
      </c>
      <c r="R3533" s="3">
        <v>0</v>
      </c>
      <c r="S3533" s="3" t="s">
        <v>60</v>
      </c>
      <c r="T3533" s="3">
        <f>COUNTIF([1]局站!$D$4:$D$172,"="&amp;S3533)</f>
        <v>1</v>
      </c>
      <c r="U3533" s="3">
        <v>0</v>
      </c>
      <c r="V3533" s="3">
        <v>0</v>
      </c>
      <c r="W3533" s="3">
        <v>0</v>
      </c>
      <c r="X3533" s="3" t="s">
        <v>1214</v>
      </c>
      <c r="Y3533" s="3" t="s">
        <v>852</v>
      </c>
      <c r="Z3533" s="3" t="str">
        <f>INDEX(业务类型!$C$4:$C$8,MATCH(纤芯!Y3533,业务类型!$B$4:$B$8,0))</f>
        <v>TWO</v>
      </c>
      <c r="AA3533" s="3" t="s">
        <v>907</v>
      </c>
    </row>
    <row r="3534" spans="1:27" ht="16.5" x14ac:dyDescent="0.2">
      <c r="A3534" s="3">
        <v>3531</v>
      </c>
      <c r="B3534" s="3">
        <f t="shared" si="274"/>
        <v>37023302027</v>
      </c>
      <c r="C3534" s="3" t="s">
        <v>1166</v>
      </c>
      <c r="D3534" s="3" t="s">
        <v>223</v>
      </c>
      <c r="E3534" s="3" t="str">
        <f>INDEX(光放段!$G$4:$G$237,MATCH(纤芯!G3534,光放段!$C$4:$C$237,0))</f>
        <v>山东二干|济青烟威光缆:潍坊四平路-青岛辽阳东路</v>
      </c>
      <c r="F3534" s="3">
        <f>INDEX(光放段!$I$4:$I$237,MATCH(纤芯!H3534,光放段!$B$4:$B$237,0))</f>
        <v>37023300000</v>
      </c>
      <c r="G3534" s="3" t="str">
        <f t="shared" si="275"/>
        <v>山东二干|济青烟威光缆:潍坊东方路-高密</v>
      </c>
      <c r="H3534" s="3">
        <f>INDEX(光放段!$B$4:$B$237,MATCH(纤芯!G3534,光放段!$C$4:$C$237,0))</f>
        <v>37023302000</v>
      </c>
      <c r="I3534" s="3" t="str">
        <f t="shared" si="276"/>
        <v>济青烟威光缆</v>
      </c>
      <c r="J3534" s="3" t="str">
        <f>INDEX(子缆名称!$B$4:$B$29,纤芯!M3534)</f>
        <v>C缆</v>
      </c>
      <c r="K3534" s="3">
        <v>27</v>
      </c>
      <c r="L3534" s="3">
        <f t="shared" si="277"/>
        <v>3</v>
      </c>
      <c r="M3534" s="3">
        <f t="shared" si="278"/>
        <v>3</v>
      </c>
      <c r="N3534" s="3" t="s">
        <v>1259</v>
      </c>
      <c r="O3534" s="3">
        <f>COUNTIF([1]局站!$D$4:$D$172,"="&amp;N3534)</f>
        <v>1</v>
      </c>
      <c r="P3534" s="3">
        <v>0</v>
      </c>
      <c r="Q3534" s="3">
        <v>0</v>
      </c>
      <c r="R3534" s="3">
        <v>0</v>
      </c>
      <c r="S3534" s="3" t="s">
        <v>60</v>
      </c>
      <c r="T3534" s="3">
        <f>COUNTIF([1]局站!$D$4:$D$172,"="&amp;S3534)</f>
        <v>1</v>
      </c>
      <c r="U3534" s="3">
        <v>0</v>
      </c>
      <c r="V3534" s="3">
        <v>0</v>
      </c>
      <c r="W3534" s="3">
        <v>0</v>
      </c>
      <c r="X3534" s="3" t="s">
        <v>1214</v>
      </c>
      <c r="Y3534" s="3" t="s">
        <v>850</v>
      </c>
      <c r="Z3534" s="3" t="str">
        <f>INDEX(业务类型!$C$4:$C$8,MATCH(纤芯!Y3534,业务类型!$B$4:$B$8,0))</f>
        <v>ONE</v>
      </c>
      <c r="AA3534" s="3" t="s">
        <v>1023</v>
      </c>
    </row>
    <row r="3535" spans="1:27" ht="16.5" x14ac:dyDescent="0.2">
      <c r="A3535" s="3">
        <v>3532</v>
      </c>
      <c r="B3535" s="3">
        <f t="shared" si="274"/>
        <v>37023302028</v>
      </c>
      <c r="C3535" s="3" t="s">
        <v>1166</v>
      </c>
      <c r="D3535" s="3" t="s">
        <v>223</v>
      </c>
      <c r="E3535" s="3" t="str">
        <f>INDEX(光放段!$G$4:$G$237,MATCH(纤芯!G3535,光放段!$C$4:$C$237,0))</f>
        <v>山东二干|济青烟威光缆:潍坊四平路-青岛辽阳东路</v>
      </c>
      <c r="F3535" s="3">
        <f>INDEX(光放段!$I$4:$I$237,MATCH(纤芯!H3535,光放段!$B$4:$B$237,0))</f>
        <v>37023300000</v>
      </c>
      <c r="G3535" s="3" t="str">
        <f t="shared" si="275"/>
        <v>山东二干|济青烟威光缆:潍坊东方路-高密</v>
      </c>
      <c r="H3535" s="3">
        <f>INDEX(光放段!$B$4:$B$237,MATCH(纤芯!G3535,光放段!$C$4:$C$237,0))</f>
        <v>37023302000</v>
      </c>
      <c r="I3535" s="3" t="str">
        <f t="shared" si="276"/>
        <v>济青烟威光缆</v>
      </c>
      <c r="J3535" s="3" t="str">
        <f>INDEX(子缆名称!$B$4:$B$29,纤芯!M3535)</f>
        <v>C缆</v>
      </c>
      <c r="K3535" s="3">
        <v>28</v>
      </c>
      <c r="L3535" s="3">
        <f t="shared" si="277"/>
        <v>4</v>
      </c>
      <c r="M3535" s="3">
        <f t="shared" si="278"/>
        <v>3</v>
      </c>
      <c r="N3535" s="3" t="s">
        <v>1259</v>
      </c>
      <c r="O3535" s="3">
        <f>COUNTIF([1]局站!$D$4:$D$172,"="&amp;N3535)</f>
        <v>1</v>
      </c>
      <c r="P3535" s="3">
        <v>0</v>
      </c>
      <c r="Q3535" s="3">
        <v>0</v>
      </c>
      <c r="R3535" s="3">
        <v>0</v>
      </c>
      <c r="S3535" s="3" t="s">
        <v>60</v>
      </c>
      <c r="T3535" s="3">
        <f>COUNTIF([1]局站!$D$4:$D$172,"="&amp;S3535)</f>
        <v>1</v>
      </c>
      <c r="U3535" s="3">
        <v>0</v>
      </c>
      <c r="V3535" s="3">
        <v>0</v>
      </c>
      <c r="W3535" s="3">
        <v>0</v>
      </c>
      <c r="X3535" s="3" t="s">
        <v>1214</v>
      </c>
      <c r="Y3535" s="3" t="s">
        <v>881</v>
      </c>
      <c r="Z3535" s="3" t="str">
        <f>INDEX(业务类型!$C$4:$C$8,MATCH(纤芯!Y3535,业务类型!$B$4:$B$8,0))</f>
        <v>OTHER</v>
      </c>
      <c r="AA3535" s="3" t="s">
        <v>1027</v>
      </c>
    </row>
    <row r="3536" spans="1:27" ht="16.5" x14ac:dyDescent="0.2">
      <c r="A3536" s="3">
        <v>3533</v>
      </c>
      <c r="B3536" s="3">
        <f t="shared" si="274"/>
        <v>37023302029</v>
      </c>
      <c r="C3536" s="3" t="s">
        <v>1166</v>
      </c>
      <c r="D3536" s="3" t="s">
        <v>223</v>
      </c>
      <c r="E3536" s="3" t="str">
        <f>INDEX(光放段!$G$4:$G$237,MATCH(纤芯!G3536,光放段!$C$4:$C$237,0))</f>
        <v>山东二干|济青烟威光缆:潍坊四平路-青岛辽阳东路</v>
      </c>
      <c r="F3536" s="3">
        <f>INDEX(光放段!$I$4:$I$237,MATCH(纤芯!H3536,光放段!$B$4:$B$237,0))</f>
        <v>37023300000</v>
      </c>
      <c r="G3536" s="3" t="str">
        <f t="shared" si="275"/>
        <v>山东二干|济青烟威光缆:潍坊东方路-高密</v>
      </c>
      <c r="H3536" s="3">
        <f>INDEX(光放段!$B$4:$B$237,MATCH(纤芯!G3536,光放段!$C$4:$C$237,0))</f>
        <v>37023302000</v>
      </c>
      <c r="I3536" s="3" t="str">
        <f t="shared" si="276"/>
        <v>济青烟威光缆</v>
      </c>
      <c r="J3536" s="3" t="str">
        <f>INDEX(子缆名称!$B$4:$B$29,纤芯!M3536)</f>
        <v>C缆</v>
      </c>
      <c r="K3536" s="3">
        <v>29</v>
      </c>
      <c r="L3536" s="3">
        <f t="shared" si="277"/>
        <v>5</v>
      </c>
      <c r="M3536" s="3">
        <f t="shared" si="278"/>
        <v>3</v>
      </c>
      <c r="N3536" s="3" t="s">
        <v>1259</v>
      </c>
      <c r="O3536" s="3">
        <f>COUNTIF([1]局站!$D$4:$D$172,"="&amp;N3536)</f>
        <v>1</v>
      </c>
      <c r="P3536" s="3">
        <v>0</v>
      </c>
      <c r="Q3536" s="3">
        <v>0</v>
      </c>
      <c r="R3536" s="3">
        <v>0</v>
      </c>
      <c r="S3536" s="3" t="s">
        <v>60</v>
      </c>
      <c r="T3536" s="3">
        <f>COUNTIF([1]局站!$D$4:$D$172,"="&amp;S3536)</f>
        <v>1</v>
      </c>
      <c r="U3536" s="3">
        <v>0</v>
      </c>
      <c r="V3536" s="3">
        <v>0</v>
      </c>
      <c r="W3536" s="3">
        <v>0</v>
      </c>
      <c r="X3536" s="3" t="s">
        <v>1214</v>
      </c>
      <c r="Y3536" s="3" t="s">
        <v>850</v>
      </c>
      <c r="Z3536" s="3" t="str">
        <f>INDEX(业务类型!$C$4:$C$8,MATCH(纤芯!Y3536,业务类型!$B$4:$B$8,0))</f>
        <v>ONE</v>
      </c>
      <c r="AA3536" s="3" t="s">
        <v>934</v>
      </c>
    </row>
    <row r="3537" spans="1:27" ht="16.5" x14ac:dyDescent="0.2">
      <c r="A3537" s="3">
        <v>3534</v>
      </c>
      <c r="B3537" s="3">
        <f t="shared" si="274"/>
        <v>37023302030</v>
      </c>
      <c r="C3537" s="3" t="s">
        <v>1166</v>
      </c>
      <c r="D3537" s="3" t="s">
        <v>223</v>
      </c>
      <c r="E3537" s="3" t="str">
        <f>INDEX(光放段!$G$4:$G$237,MATCH(纤芯!G3537,光放段!$C$4:$C$237,0))</f>
        <v>山东二干|济青烟威光缆:潍坊四平路-青岛辽阳东路</v>
      </c>
      <c r="F3537" s="3">
        <f>INDEX(光放段!$I$4:$I$237,MATCH(纤芯!H3537,光放段!$B$4:$B$237,0))</f>
        <v>37023300000</v>
      </c>
      <c r="G3537" s="3" t="str">
        <f t="shared" si="275"/>
        <v>山东二干|济青烟威光缆:潍坊东方路-高密</v>
      </c>
      <c r="H3537" s="3">
        <f>INDEX(光放段!$B$4:$B$237,MATCH(纤芯!G3537,光放段!$C$4:$C$237,0))</f>
        <v>37023302000</v>
      </c>
      <c r="I3537" s="3" t="str">
        <f t="shared" si="276"/>
        <v>济青烟威光缆</v>
      </c>
      <c r="J3537" s="3" t="str">
        <f>INDEX(子缆名称!$B$4:$B$29,纤芯!M3537)</f>
        <v>C缆</v>
      </c>
      <c r="K3537" s="3">
        <v>30</v>
      </c>
      <c r="L3537" s="3">
        <f t="shared" si="277"/>
        <v>6</v>
      </c>
      <c r="M3537" s="3">
        <f t="shared" si="278"/>
        <v>3</v>
      </c>
      <c r="N3537" s="3" t="s">
        <v>1259</v>
      </c>
      <c r="O3537" s="3">
        <f>COUNTIF([1]局站!$D$4:$D$172,"="&amp;N3537)</f>
        <v>1</v>
      </c>
      <c r="P3537" s="3">
        <v>0</v>
      </c>
      <c r="Q3537" s="3">
        <v>0</v>
      </c>
      <c r="R3537" s="3">
        <v>0</v>
      </c>
      <c r="S3537" s="3" t="s">
        <v>60</v>
      </c>
      <c r="T3537" s="3">
        <f>COUNTIF([1]局站!$D$4:$D$172,"="&amp;S3537)</f>
        <v>1</v>
      </c>
      <c r="U3537" s="3">
        <v>0</v>
      </c>
      <c r="V3537" s="3">
        <v>0</v>
      </c>
      <c r="W3537" s="3">
        <v>0</v>
      </c>
      <c r="X3537" s="3" t="s">
        <v>1214</v>
      </c>
      <c r="Y3537" s="3" t="s">
        <v>850</v>
      </c>
      <c r="Z3537" s="3" t="str">
        <f>INDEX(业务类型!$C$4:$C$8,MATCH(纤芯!Y3537,业务类型!$B$4:$B$8,0))</f>
        <v>ONE</v>
      </c>
      <c r="AA3537" s="3" t="s">
        <v>934</v>
      </c>
    </row>
    <row r="3538" spans="1:27" ht="16.5" x14ac:dyDescent="0.2">
      <c r="A3538" s="3">
        <v>3535</v>
      </c>
      <c r="B3538" s="3">
        <f t="shared" si="274"/>
        <v>37023302031</v>
      </c>
      <c r="C3538" s="3" t="s">
        <v>1166</v>
      </c>
      <c r="D3538" s="3" t="s">
        <v>223</v>
      </c>
      <c r="E3538" s="3" t="str">
        <f>INDEX(光放段!$G$4:$G$237,MATCH(纤芯!G3538,光放段!$C$4:$C$237,0))</f>
        <v>山东二干|济青烟威光缆:潍坊四平路-青岛辽阳东路</v>
      </c>
      <c r="F3538" s="3">
        <f>INDEX(光放段!$I$4:$I$237,MATCH(纤芯!H3538,光放段!$B$4:$B$237,0))</f>
        <v>37023300000</v>
      </c>
      <c r="G3538" s="3" t="str">
        <f t="shared" si="275"/>
        <v>山东二干|济青烟威光缆:潍坊东方路-高密</v>
      </c>
      <c r="H3538" s="3">
        <f>INDEX(光放段!$B$4:$B$237,MATCH(纤芯!G3538,光放段!$C$4:$C$237,0))</f>
        <v>37023302000</v>
      </c>
      <c r="I3538" s="3" t="str">
        <f t="shared" si="276"/>
        <v>济青烟威光缆</v>
      </c>
      <c r="J3538" s="3" t="str">
        <f>INDEX(子缆名称!$B$4:$B$29,纤芯!M3538)</f>
        <v>C缆</v>
      </c>
      <c r="K3538" s="3">
        <v>31</v>
      </c>
      <c r="L3538" s="3">
        <f t="shared" si="277"/>
        <v>7</v>
      </c>
      <c r="M3538" s="3">
        <f t="shared" si="278"/>
        <v>3</v>
      </c>
      <c r="N3538" s="3" t="s">
        <v>1259</v>
      </c>
      <c r="O3538" s="3">
        <f>COUNTIF([1]局站!$D$4:$D$172,"="&amp;N3538)</f>
        <v>1</v>
      </c>
      <c r="P3538" s="3">
        <v>0</v>
      </c>
      <c r="Q3538" s="3">
        <v>0</v>
      </c>
      <c r="R3538" s="3">
        <v>0</v>
      </c>
      <c r="S3538" s="3" t="s">
        <v>60</v>
      </c>
      <c r="T3538" s="3">
        <f>COUNTIF([1]局站!$D$4:$D$172,"="&amp;S3538)</f>
        <v>1</v>
      </c>
      <c r="U3538" s="3">
        <v>0</v>
      </c>
      <c r="V3538" s="3">
        <v>0</v>
      </c>
      <c r="W3538" s="3">
        <v>0</v>
      </c>
      <c r="X3538" s="3" t="s">
        <v>1214</v>
      </c>
      <c r="Y3538" s="3" t="s">
        <v>852</v>
      </c>
      <c r="Z3538" s="3" t="str">
        <f>INDEX(业务类型!$C$4:$C$8,MATCH(纤芯!Y3538,业务类型!$B$4:$B$8,0))</f>
        <v>TWO</v>
      </c>
      <c r="AA3538" s="3" t="s">
        <v>891</v>
      </c>
    </row>
    <row r="3539" spans="1:27" ht="16.5" x14ac:dyDescent="0.2">
      <c r="A3539" s="3">
        <v>3536</v>
      </c>
      <c r="B3539" s="3">
        <f t="shared" si="274"/>
        <v>37023302032</v>
      </c>
      <c r="C3539" s="3" t="s">
        <v>1166</v>
      </c>
      <c r="D3539" s="3" t="s">
        <v>223</v>
      </c>
      <c r="E3539" s="3" t="str">
        <f>INDEX(光放段!$G$4:$G$237,MATCH(纤芯!G3539,光放段!$C$4:$C$237,0))</f>
        <v>山东二干|济青烟威光缆:潍坊四平路-青岛辽阳东路</v>
      </c>
      <c r="F3539" s="3">
        <f>INDEX(光放段!$I$4:$I$237,MATCH(纤芯!H3539,光放段!$B$4:$B$237,0))</f>
        <v>37023300000</v>
      </c>
      <c r="G3539" s="3" t="str">
        <f t="shared" si="275"/>
        <v>山东二干|济青烟威光缆:潍坊东方路-高密</v>
      </c>
      <c r="H3539" s="3">
        <f>INDEX(光放段!$B$4:$B$237,MATCH(纤芯!G3539,光放段!$C$4:$C$237,0))</f>
        <v>37023302000</v>
      </c>
      <c r="I3539" s="3" t="str">
        <f t="shared" si="276"/>
        <v>济青烟威光缆</v>
      </c>
      <c r="J3539" s="3" t="str">
        <f>INDEX(子缆名称!$B$4:$B$29,纤芯!M3539)</f>
        <v>C缆</v>
      </c>
      <c r="K3539" s="3">
        <v>32</v>
      </c>
      <c r="L3539" s="3">
        <f t="shared" si="277"/>
        <v>8</v>
      </c>
      <c r="M3539" s="3">
        <f t="shared" si="278"/>
        <v>3</v>
      </c>
      <c r="N3539" s="3" t="s">
        <v>1259</v>
      </c>
      <c r="O3539" s="3">
        <f>COUNTIF([1]局站!$D$4:$D$172,"="&amp;N3539)</f>
        <v>1</v>
      </c>
      <c r="P3539" s="3">
        <v>0</v>
      </c>
      <c r="Q3539" s="3">
        <v>0</v>
      </c>
      <c r="R3539" s="3">
        <v>0</v>
      </c>
      <c r="S3539" s="3" t="s">
        <v>60</v>
      </c>
      <c r="T3539" s="3">
        <f>COUNTIF([1]局站!$D$4:$D$172,"="&amp;S3539)</f>
        <v>1</v>
      </c>
      <c r="U3539" s="3">
        <v>0</v>
      </c>
      <c r="V3539" s="3">
        <v>0</v>
      </c>
      <c r="W3539" s="3">
        <v>0</v>
      </c>
      <c r="X3539" s="3" t="s">
        <v>1214</v>
      </c>
      <c r="Y3539" s="3" t="s">
        <v>852</v>
      </c>
      <c r="Z3539" s="3" t="str">
        <f>INDEX(业务类型!$C$4:$C$8,MATCH(纤芯!Y3539,业务类型!$B$4:$B$8,0))</f>
        <v>TWO</v>
      </c>
      <c r="AA3539" s="3" t="s">
        <v>891</v>
      </c>
    </row>
    <row r="3540" spans="1:27" ht="16.5" x14ac:dyDescent="0.2">
      <c r="A3540" s="3">
        <v>3537</v>
      </c>
      <c r="B3540" s="3">
        <f t="shared" si="274"/>
        <v>37023303001</v>
      </c>
      <c r="C3540" s="3" t="s">
        <v>1166</v>
      </c>
      <c r="D3540" s="3" t="s">
        <v>223</v>
      </c>
      <c r="E3540" s="3" t="str">
        <f>INDEX(光放段!$G$4:$G$237,MATCH(纤芯!G3540,光放段!$C$4:$C$237,0))</f>
        <v>山东二干|济青烟威光缆:潍坊四平路-青岛辽阳东路</v>
      </c>
      <c r="F3540" s="3">
        <f>INDEX(光放段!$I$4:$I$237,MATCH(纤芯!H3540,光放段!$B$4:$B$237,0))</f>
        <v>37023300000</v>
      </c>
      <c r="G3540" s="3" t="str">
        <f t="shared" si="275"/>
        <v>山东二干|济青烟威光缆:高密-即墨蓝村</v>
      </c>
      <c r="H3540" s="3">
        <f>INDEX(光放段!$B$4:$B$237,MATCH(纤芯!G3540,光放段!$C$4:$C$237,0))</f>
        <v>37023303000</v>
      </c>
      <c r="I3540" s="3" t="str">
        <f t="shared" si="276"/>
        <v>济青烟威光缆</v>
      </c>
      <c r="J3540" s="3" t="str">
        <f>INDEX(子缆名称!$B$4:$B$29,纤芯!M3540)</f>
        <v>A缆</v>
      </c>
      <c r="K3540" s="3">
        <v>1</v>
      </c>
      <c r="L3540" s="3">
        <f t="shared" si="277"/>
        <v>1</v>
      </c>
      <c r="M3540" s="3">
        <f t="shared" si="278"/>
        <v>1</v>
      </c>
      <c r="N3540" s="3" t="s">
        <v>60</v>
      </c>
      <c r="O3540" s="3">
        <f>COUNTIF([1]局站!$D$4:$D$172,"="&amp;N3540)</f>
        <v>1</v>
      </c>
      <c r="P3540" s="3">
        <v>0</v>
      </c>
      <c r="Q3540" s="3">
        <v>0</v>
      </c>
      <c r="R3540" s="3">
        <v>0</v>
      </c>
      <c r="S3540" s="3" t="s">
        <v>71</v>
      </c>
      <c r="T3540" s="3">
        <f>COUNTIF([1]局站!$D$4:$D$172,"="&amp;S3540)</f>
        <v>1</v>
      </c>
      <c r="U3540" s="3">
        <v>0</v>
      </c>
      <c r="V3540" s="3">
        <v>0</v>
      </c>
      <c r="W3540" s="3">
        <v>0</v>
      </c>
      <c r="X3540" s="3" t="s">
        <v>1214</v>
      </c>
      <c r="Y3540" s="3" t="s">
        <v>881</v>
      </c>
      <c r="Z3540" s="3" t="str">
        <f>INDEX(业务类型!$C$4:$C$8,MATCH(纤芯!Y3540,业务类型!$B$4:$B$8,0))</f>
        <v>OTHER</v>
      </c>
      <c r="AA3540" s="3" t="s">
        <v>984</v>
      </c>
    </row>
    <row r="3541" spans="1:27" ht="16.5" x14ac:dyDescent="0.2">
      <c r="A3541" s="3">
        <v>3538</v>
      </c>
      <c r="B3541" s="3">
        <f t="shared" ref="B3541:B3604" si="279">H3541+K3541</f>
        <v>37023303002</v>
      </c>
      <c r="C3541" s="3" t="s">
        <v>1166</v>
      </c>
      <c r="D3541" s="3" t="s">
        <v>223</v>
      </c>
      <c r="E3541" s="3" t="str">
        <f>INDEX(光放段!$G$4:$G$237,MATCH(纤芯!G3541,光放段!$C$4:$C$237,0))</f>
        <v>山东二干|济青烟威光缆:潍坊四平路-青岛辽阳东路</v>
      </c>
      <c r="F3541" s="3">
        <f>INDEX(光放段!$I$4:$I$237,MATCH(纤芯!H3541,光放段!$B$4:$B$237,0))</f>
        <v>37023300000</v>
      </c>
      <c r="G3541" s="3" t="str">
        <f t="shared" si="275"/>
        <v>山东二干|济青烟威光缆:高密-即墨蓝村</v>
      </c>
      <c r="H3541" s="3">
        <f>INDEX(光放段!$B$4:$B$237,MATCH(纤芯!G3541,光放段!$C$4:$C$237,0))</f>
        <v>37023303000</v>
      </c>
      <c r="I3541" s="3" t="str">
        <f t="shared" si="276"/>
        <v>济青烟威光缆</v>
      </c>
      <c r="J3541" s="3" t="str">
        <f>INDEX(子缆名称!$B$4:$B$29,纤芯!M3541)</f>
        <v>A缆</v>
      </c>
      <c r="K3541" s="3">
        <v>2</v>
      </c>
      <c r="L3541" s="3">
        <f t="shared" si="277"/>
        <v>2</v>
      </c>
      <c r="M3541" s="3">
        <f t="shared" si="278"/>
        <v>1</v>
      </c>
      <c r="N3541" s="3" t="s">
        <v>60</v>
      </c>
      <c r="O3541" s="3">
        <f>COUNTIF([1]局站!$D$4:$D$172,"="&amp;N3541)</f>
        <v>1</v>
      </c>
      <c r="P3541" s="3">
        <v>0</v>
      </c>
      <c r="Q3541" s="3">
        <v>0</v>
      </c>
      <c r="R3541" s="3">
        <v>0</v>
      </c>
      <c r="S3541" s="3" t="s">
        <v>71</v>
      </c>
      <c r="T3541" s="3">
        <f>COUNTIF([1]局站!$D$4:$D$172,"="&amp;S3541)</f>
        <v>1</v>
      </c>
      <c r="U3541" s="3">
        <v>0</v>
      </c>
      <c r="V3541" s="3">
        <v>0</v>
      </c>
      <c r="W3541" s="3">
        <v>0</v>
      </c>
      <c r="X3541" s="3" t="s">
        <v>1214</v>
      </c>
      <c r="Y3541" s="3" t="s">
        <v>881</v>
      </c>
      <c r="Z3541" s="3" t="str">
        <f>INDEX(业务类型!$C$4:$C$8,MATCH(纤芯!Y3541,业务类型!$B$4:$B$8,0))</f>
        <v>OTHER</v>
      </c>
      <c r="AA3541" s="3" t="s">
        <v>984</v>
      </c>
    </row>
    <row r="3542" spans="1:27" ht="16.5" x14ac:dyDescent="0.2">
      <c r="A3542" s="3">
        <v>3539</v>
      </c>
      <c r="B3542" s="3">
        <f t="shared" si="279"/>
        <v>37023303003</v>
      </c>
      <c r="C3542" s="3" t="s">
        <v>1166</v>
      </c>
      <c r="D3542" s="3" t="s">
        <v>223</v>
      </c>
      <c r="E3542" s="3" t="str">
        <f>INDEX(光放段!$G$4:$G$237,MATCH(纤芯!G3542,光放段!$C$4:$C$237,0))</f>
        <v>山东二干|济青烟威光缆:潍坊四平路-青岛辽阳东路</v>
      </c>
      <c r="F3542" s="3">
        <f>INDEX(光放段!$I$4:$I$237,MATCH(纤芯!H3542,光放段!$B$4:$B$237,0))</f>
        <v>37023300000</v>
      </c>
      <c r="G3542" s="3" t="str">
        <f t="shared" si="275"/>
        <v>山东二干|济青烟威光缆:高密-即墨蓝村</v>
      </c>
      <c r="H3542" s="3">
        <f>INDEX(光放段!$B$4:$B$237,MATCH(纤芯!G3542,光放段!$C$4:$C$237,0))</f>
        <v>37023303000</v>
      </c>
      <c r="I3542" s="3" t="str">
        <f t="shared" si="276"/>
        <v>济青烟威光缆</v>
      </c>
      <c r="J3542" s="3" t="str">
        <f>INDEX(子缆名称!$B$4:$B$29,纤芯!M3542)</f>
        <v>A缆</v>
      </c>
      <c r="K3542" s="3">
        <v>3</v>
      </c>
      <c r="L3542" s="3">
        <f t="shared" si="277"/>
        <v>3</v>
      </c>
      <c r="M3542" s="3">
        <f t="shared" si="278"/>
        <v>1</v>
      </c>
      <c r="N3542" s="3" t="s">
        <v>60</v>
      </c>
      <c r="O3542" s="3">
        <f>COUNTIF([1]局站!$D$4:$D$172,"="&amp;N3542)</f>
        <v>1</v>
      </c>
      <c r="P3542" s="3">
        <v>0</v>
      </c>
      <c r="Q3542" s="3">
        <v>0</v>
      </c>
      <c r="R3542" s="3">
        <v>0</v>
      </c>
      <c r="S3542" s="3" t="s">
        <v>71</v>
      </c>
      <c r="T3542" s="3">
        <f>COUNTIF([1]局站!$D$4:$D$172,"="&amp;S3542)</f>
        <v>1</v>
      </c>
      <c r="U3542" s="3">
        <v>0</v>
      </c>
      <c r="V3542" s="3">
        <v>0</v>
      </c>
      <c r="W3542" s="3">
        <v>0</v>
      </c>
      <c r="X3542" s="3" t="s">
        <v>1214</v>
      </c>
      <c r="Y3542" s="3" t="s">
        <v>850</v>
      </c>
      <c r="Z3542" s="3" t="str">
        <f>INDEX(业务类型!$C$4:$C$8,MATCH(纤芯!Y3542,业务类型!$B$4:$B$8,0))</f>
        <v>ONE</v>
      </c>
      <c r="AA3542" s="3" t="s">
        <v>1021</v>
      </c>
    </row>
    <row r="3543" spans="1:27" ht="16.5" x14ac:dyDescent="0.2">
      <c r="A3543" s="3">
        <v>3540</v>
      </c>
      <c r="B3543" s="3">
        <f t="shared" si="279"/>
        <v>37023303004</v>
      </c>
      <c r="C3543" s="3" t="s">
        <v>1166</v>
      </c>
      <c r="D3543" s="3" t="s">
        <v>223</v>
      </c>
      <c r="E3543" s="3" t="str">
        <f>INDEX(光放段!$G$4:$G$237,MATCH(纤芯!G3543,光放段!$C$4:$C$237,0))</f>
        <v>山东二干|济青烟威光缆:潍坊四平路-青岛辽阳东路</v>
      </c>
      <c r="F3543" s="3">
        <f>INDEX(光放段!$I$4:$I$237,MATCH(纤芯!H3543,光放段!$B$4:$B$237,0))</f>
        <v>37023300000</v>
      </c>
      <c r="G3543" s="3" t="str">
        <f t="shared" si="275"/>
        <v>山东二干|济青烟威光缆:高密-即墨蓝村</v>
      </c>
      <c r="H3543" s="3">
        <f>INDEX(光放段!$B$4:$B$237,MATCH(纤芯!G3543,光放段!$C$4:$C$237,0))</f>
        <v>37023303000</v>
      </c>
      <c r="I3543" s="3" t="str">
        <f t="shared" si="276"/>
        <v>济青烟威光缆</v>
      </c>
      <c r="J3543" s="3" t="str">
        <f>INDEX(子缆名称!$B$4:$B$29,纤芯!M3543)</f>
        <v>A缆</v>
      </c>
      <c r="K3543" s="3">
        <v>4</v>
      </c>
      <c r="L3543" s="3">
        <f t="shared" si="277"/>
        <v>4</v>
      </c>
      <c r="M3543" s="3">
        <f t="shared" si="278"/>
        <v>1</v>
      </c>
      <c r="N3543" s="3" t="s">
        <v>60</v>
      </c>
      <c r="O3543" s="3">
        <f>COUNTIF([1]局站!$D$4:$D$172,"="&amp;N3543)</f>
        <v>1</v>
      </c>
      <c r="P3543" s="3">
        <v>0</v>
      </c>
      <c r="Q3543" s="3">
        <v>0</v>
      </c>
      <c r="R3543" s="3">
        <v>0</v>
      </c>
      <c r="S3543" s="3" t="s">
        <v>71</v>
      </c>
      <c r="T3543" s="3">
        <f>COUNTIF([1]局站!$D$4:$D$172,"="&amp;S3543)</f>
        <v>1</v>
      </c>
      <c r="U3543" s="3">
        <v>0</v>
      </c>
      <c r="V3543" s="3">
        <v>0</v>
      </c>
      <c r="W3543" s="3">
        <v>0</v>
      </c>
      <c r="X3543" s="3" t="s">
        <v>1214</v>
      </c>
      <c r="Y3543" s="3" t="s">
        <v>850</v>
      </c>
      <c r="Z3543" s="3" t="str">
        <f>INDEX(业务类型!$C$4:$C$8,MATCH(纤芯!Y3543,业务类型!$B$4:$B$8,0))</f>
        <v>ONE</v>
      </c>
      <c r="AA3543" s="3" t="s">
        <v>1021</v>
      </c>
    </row>
    <row r="3544" spans="1:27" ht="16.5" x14ac:dyDescent="0.2">
      <c r="A3544" s="3">
        <v>3541</v>
      </c>
      <c r="B3544" s="3">
        <f t="shared" si="279"/>
        <v>37023303005</v>
      </c>
      <c r="C3544" s="3" t="s">
        <v>1166</v>
      </c>
      <c r="D3544" s="3" t="s">
        <v>223</v>
      </c>
      <c r="E3544" s="3" t="str">
        <f>INDEX(光放段!$G$4:$G$237,MATCH(纤芯!G3544,光放段!$C$4:$C$237,0))</f>
        <v>山东二干|济青烟威光缆:潍坊四平路-青岛辽阳东路</v>
      </c>
      <c r="F3544" s="3">
        <f>INDEX(光放段!$I$4:$I$237,MATCH(纤芯!H3544,光放段!$B$4:$B$237,0))</f>
        <v>37023300000</v>
      </c>
      <c r="G3544" s="3" t="str">
        <f t="shared" si="275"/>
        <v>山东二干|济青烟威光缆:高密-即墨蓝村</v>
      </c>
      <c r="H3544" s="3">
        <f>INDEX(光放段!$B$4:$B$237,MATCH(纤芯!G3544,光放段!$C$4:$C$237,0))</f>
        <v>37023303000</v>
      </c>
      <c r="I3544" s="3" t="str">
        <f t="shared" si="276"/>
        <v>济青烟威光缆</v>
      </c>
      <c r="J3544" s="3" t="str">
        <f>INDEX(子缆名称!$B$4:$B$29,纤芯!M3544)</f>
        <v>A缆</v>
      </c>
      <c r="K3544" s="3">
        <v>5</v>
      </c>
      <c r="L3544" s="3">
        <f t="shared" si="277"/>
        <v>5</v>
      </c>
      <c r="M3544" s="3">
        <f t="shared" si="278"/>
        <v>1</v>
      </c>
      <c r="N3544" s="3" t="s">
        <v>60</v>
      </c>
      <c r="O3544" s="3">
        <f>COUNTIF([1]局站!$D$4:$D$172,"="&amp;N3544)</f>
        <v>1</v>
      </c>
      <c r="P3544" s="3">
        <v>0</v>
      </c>
      <c r="Q3544" s="3">
        <v>0</v>
      </c>
      <c r="R3544" s="3">
        <v>0</v>
      </c>
      <c r="S3544" s="3" t="s">
        <v>71</v>
      </c>
      <c r="T3544" s="3">
        <f>COUNTIF([1]局站!$D$4:$D$172,"="&amp;S3544)</f>
        <v>1</v>
      </c>
      <c r="U3544" s="3">
        <v>0</v>
      </c>
      <c r="V3544" s="3">
        <v>0</v>
      </c>
      <c r="W3544" s="3">
        <v>0</v>
      </c>
      <c r="X3544" s="3" t="s">
        <v>1214</v>
      </c>
      <c r="Y3544" s="3" t="s">
        <v>850</v>
      </c>
      <c r="Z3544" s="3" t="str">
        <f>INDEX(业务类型!$C$4:$C$8,MATCH(纤芯!Y3544,业务类型!$B$4:$B$8,0))</f>
        <v>ONE</v>
      </c>
      <c r="AA3544" s="3" t="s">
        <v>989</v>
      </c>
    </row>
    <row r="3545" spans="1:27" ht="16.5" x14ac:dyDescent="0.2">
      <c r="A3545" s="3">
        <v>3542</v>
      </c>
      <c r="B3545" s="3">
        <f t="shared" si="279"/>
        <v>37023303006</v>
      </c>
      <c r="C3545" s="3" t="s">
        <v>1166</v>
      </c>
      <c r="D3545" s="3" t="s">
        <v>223</v>
      </c>
      <c r="E3545" s="3" t="str">
        <f>INDEX(光放段!$G$4:$G$237,MATCH(纤芯!G3545,光放段!$C$4:$C$237,0))</f>
        <v>山东二干|济青烟威光缆:潍坊四平路-青岛辽阳东路</v>
      </c>
      <c r="F3545" s="3">
        <f>INDEX(光放段!$I$4:$I$237,MATCH(纤芯!H3545,光放段!$B$4:$B$237,0))</f>
        <v>37023300000</v>
      </c>
      <c r="G3545" s="3" t="str">
        <f t="shared" si="275"/>
        <v>山东二干|济青烟威光缆:高密-即墨蓝村</v>
      </c>
      <c r="H3545" s="3">
        <f>INDEX(光放段!$B$4:$B$237,MATCH(纤芯!G3545,光放段!$C$4:$C$237,0))</f>
        <v>37023303000</v>
      </c>
      <c r="I3545" s="3" t="str">
        <f t="shared" si="276"/>
        <v>济青烟威光缆</v>
      </c>
      <c r="J3545" s="3" t="str">
        <f>INDEX(子缆名称!$B$4:$B$29,纤芯!M3545)</f>
        <v>A缆</v>
      </c>
      <c r="K3545" s="3">
        <v>6</v>
      </c>
      <c r="L3545" s="3">
        <f t="shared" si="277"/>
        <v>6</v>
      </c>
      <c r="M3545" s="3">
        <f t="shared" si="278"/>
        <v>1</v>
      </c>
      <c r="N3545" s="3" t="s">
        <v>60</v>
      </c>
      <c r="O3545" s="3">
        <f>COUNTIF([1]局站!$D$4:$D$172,"="&amp;N3545)</f>
        <v>1</v>
      </c>
      <c r="P3545" s="3">
        <v>0</v>
      </c>
      <c r="Q3545" s="3">
        <v>0</v>
      </c>
      <c r="R3545" s="3">
        <v>0</v>
      </c>
      <c r="S3545" s="3" t="s">
        <v>71</v>
      </c>
      <c r="T3545" s="3">
        <f>COUNTIF([1]局站!$D$4:$D$172,"="&amp;S3545)</f>
        <v>1</v>
      </c>
      <c r="U3545" s="3">
        <v>0</v>
      </c>
      <c r="V3545" s="3">
        <v>0</v>
      </c>
      <c r="W3545" s="3">
        <v>0</v>
      </c>
      <c r="X3545" s="3" t="s">
        <v>1214</v>
      </c>
      <c r="Y3545" s="3" t="s">
        <v>850</v>
      </c>
      <c r="Z3545" s="3" t="str">
        <f>INDEX(业务类型!$C$4:$C$8,MATCH(纤芯!Y3545,业务类型!$B$4:$B$8,0))</f>
        <v>ONE</v>
      </c>
      <c r="AA3545" s="3" t="s">
        <v>989</v>
      </c>
    </row>
    <row r="3546" spans="1:27" ht="16.5" x14ac:dyDescent="0.2">
      <c r="A3546" s="3">
        <v>3543</v>
      </c>
      <c r="B3546" s="3">
        <f t="shared" si="279"/>
        <v>37023303007</v>
      </c>
      <c r="C3546" s="3" t="s">
        <v>1166</v>
      </c>
      <c r="D3546" s="3" t="s">
        <v>223</v>
      </c>
      <c r="E3546" s="3" t="str">
        <f>INDEX(光放段!$G$4:$G$237,MATCH(纤芯!G3546,光放段!$C$4:$C$237,0))</f>
        <v>山东二干|济青烟威光缆:潍坊四平路-青岛辽阳东路</v>
      </c>
      <c r="F3546" s="3">
        <f>INDEX(光放段!$I$4:$I$237,MATCH(纤芯!H3546,光放段!$B$4:$B$237,0))</f>
        <v>37023300000</v>
      </c>
      <c r="G3546" s="3" t="str">
        <f t="shared" si="275"/>
        <v>山东二干|济青烟威光缆:高密-即墨蓝村</v>
      </c>
      <c r="H3546" s="3">
        <f>INDEX(光放段!$B$4:$B$237,MATCH(纤芯!G3546,光放段!$C$4:$C$237,0))</f>
        <v>37023303000</v>
      </c>
      <c r="I3546" s="3" t="str">
        <f t="shared" si="276"/>
        <v>济青烟威光缆</v>
      </c>
      <c r="J3546" s="3" t="str">
        <f>INDEX(子缆名称!$B$4:$B$29,纤芯!M3546)</f>
        <v>A缆</v>
      </c>
      <c r="K3546" s="3">
        <v>7</v>
      </c>
      <c r="L3546" s="3">
        <f t="shared" si="277"/>
        <v>7</v>
      </c>
      <c r="M3546" s="3">
        <f t="shared" si="278"/>
        <v>1</v>
      </c>
      <c r="N3546" s="3" t="s">
        <v>60</v>
      </c>
      <c r="O3546" s="3">
        <f>COUNTIF([1]局站!$D$4:$D$172,"="&amp;N3546)</f>
        <v>1</v>
      </c>
      <c r="P3546" s="3">
        <v>0</v>
      </c>
      <c r="Q3546" s="3">
        <v>0</v>
      </c>
      <c r="R3546" s="3">
        <v>0</v>
      </c>
      <c r="S3546" s="3" t="s">
        <v>71</v>
      </c>
      <c r="T3546" s="3">
        <f>COUNTIF([1]局站!$D$4:$D$172,"="&amp;S3546)</f>
        <v>1</v>
      </c>
      <c r="U3546" s="3">
        <v>0</v>
      </c>
      <c r="V3546" s="3">
        <v>0</v>
      </c>
      <c r="W3546" s="3">
        <v>0</v>
      </c>
      <c r="X3546" s="3" t="s">
        <v>1214</v>
      </c>
      <c r="Y3546" s="3" t="s">
        <v>850</v>
      </c>
      <c r="Z3546" s="3" t="str">
        <f>INDEX(业务类型!$C$4:$C$8,MATCH(纤芯!Y3546,业务类型!$B$4:$B$8,0))</f>
        <v>ONE</v>
      </c>
      <c r="AA3546" s="3" t="s">
        <v>1023</v>
      </c>
    </row>
    <row r="3547" spans="1:27" ht="16.5" x14ac:dyDescent="0.2">
      <c r="A3547" s="3">
        <v>3544</v>
      </c>
      <c r="B3547" s="3">
        <f t="shared" si="279"/>
        <v>37023303008</v>
      </c>
      <c r="C3547" s="3" t="s">
        <v>1166</v>
      </c>
      <c r="D3547" s="3" t="s">
        <v>223</v>
      </c>
      <c r="E3547" s="3" t="str">
        <f>INDEX(光放段!$G$4:$G$237,MATCH(纤芯!G3547,光放段!$C$4:$C$237,0))</f>
        <v>山东二干|济青烟威光缆:潍坊四平路-青岛辽阳东路</v>
      </c>
      <c r="F3547" s="3">
        <f>INDEX(光放段!$I$4:$I$237,MATCH(纤芯!H3547,光放段!$B$4:$B$237,0))</f>
        <v>37023300000</v>
      </c>
      <c r="G3547" s="3" t="str">
        <f t="shared" si="275"/>
        <v>山东二干|济青烟威光缆:高密-即墨蓝村</v>
      </c>
      <c r="H3547" s="3">
        <f>INDEX(光放段!$B$4:$B$237,MATCH(纤芯!G3547,光放段!$C$4:$C$237,0))</f>
        <v>37023303000</v>
      </c>
      <c r="I3547" s="3" t="str">
        <f t="shared" si="276"/>
        <v>济青烟威光缆</v>
      </c>
      <c r="J3547" s="3" t="str">
        <f>INDEX(子缆名称!$B$4:$B$29,纤芯!M3547)</f>
        <v>A缆</v>
      </c>
      <c r="K3547" s="3">
        <v>8</v>
      </c>
      <c r="L3547" s="3">
        <f t="shared" si="277"/>
        <v>8</v>
      </c>
      <c r="M3547" s="3">
        <f t="shared" si="278"/>
        <v>1</v>
      </c>
      <c r="N3547" s="3" t="s">
        <v>60</v>
      </c>
      <c r="O3547" s="3">
        <f>COUNTIF([1]局站!$D$4:$D$172,"="&amp;N3547)</f>
        <v>1</v>
      </c>
      <c r="P3547" s="3">
        <v>0</v>
      </c>
      <c r="Q3547" s="3">
        <v>0</v>
      </c>
      <c r="R3547" s="3">
        <v>0</v>
      </c>
      <c r="S3547" s="3" t="s">
        <v>71</v>
      </c>
      <c r="T3547" s="3">
        <f>COUNTIF([1]局站!$D$4:$D$172,"="&amp;S3547)</f>
        <v>1</v>
      </c>
      <c r="U3547" s="3">
        <v>0</v>
      </c>
      <c r="V3547" s="3">
        <v>0</v>
      </c>
      <c r="W3547" s="3">
        <v>0</v>
      </c>
      <c r="X3547" s="3" t="s">
        <v>1214</v>
      </c>
      <c r="Y3547" s="3" t="s">
        <v>850</v>
      </c>
      <c r="Z3547" s="3" t="str">
        <f>INDEX(业务类型!$C$4:$C$8,MATCH(纤芯!Y3547,业务类型!$B$4:$B$8,0))</f>
        <v>ONE</v>
      </c>
      <c r="AA3547" s="3" t="s">
        <v>1023</v>
      </c>
    </row>
    <row r="3548" spans="1:27" ht="16.5" x14ac:dyDescent="0.2">
      <c r="A3548" s="3">
        <v>3545</v>
      </c>
      <c r="B3548" s="3">
        <f t="shared" si="279"/>
        <v>37023303009</v>
      </c>
      <c r="C3548" s="3" t="s">
        <v>1166</v>
      </c>
      <c r="D3548" s="3" t="s">
        <v>223</v>
      </c>
      <c r="E3548" s="3" t="str">
        <f>INDEX(光放段!$G$4:$G$237,MATCH(纤芯!G3548,光放段!$C$4:$C$237,0))</f>
        <v>山东二干|济青烟威光缆:潍坊四平路-青岛辽阳东路</v>
      </c>
      <c r="F3548" s="3">
        <f>INDEX(光放段!$I$4:$I$237,MATCH(纤芯!H3548,光放段!$B$4:$B$237,0))</f>
        <v>37023300000</v>
      </c>
      <c r="G3548" s="3" t="str">
        <f t="shared" si="275"/>
        <v>山东二干|济青烟威光缆:高密-即墨蓝村</v>
      </c>
      <c r="H3548" s="3">
        <f>INDEX(光放段!$B$4:$B$237,MATCH(纤芯!G3548,光放段!$C$4:$C$237,0))</f>
        <v>37023303000</v>
      </c>
      <c r="I3548" s="3" t="str">
        <f t="shared" si="276"/>
        <v>济青烟威光缆</v>
      </c>
      <c r="J3548" s="3" t="str">
        <f>INDEX(子缆名称!$B$4:$B$29,纤芯!M3548)</f>
        <v>A缆</v>
      </c>
      <c r="K3548" s="3">
        <v>9</v>
      </c>
      <c r="L3548" s="3">
        <f t="shared" si="277"/>
        <v>9</v>
      </c>
      <c r="M3548" s="3">
        <f t="shared" si="278"/>
        <v>1</v>
      </c>
      <c r="N3548" s="3" t="s">
        <v>60</v>
      </c>
      <c r="O3548" s="3">
        <f>COUNTIF([1]局站!$D$4:$D$172,"="&amp;N3548)</f>
        <v>1</v>
      </c>
      <c r="P3548" s="3">
        <v>0</v>
      </c>
      <c r="Q3548" s="3">
        <v>0</v>
      </c>
      <c r="R3548" s="3">
        <v>0</v>
      </c>
      <c r="S3548" s="3" t="s">
        <v>71</v>
      </c>
      <c r="T3548" s="3">
        <f>COUNTIF([1]局站!$D$4:$D$172,"="&amp;S3548)</f>
        <v>1</v>
      </c>
      <c r="U3548" s="3">
        <v>0</v>
      </c>
      <c r="V3548" s="3">
        <v>0</v>
      </c>
      <c r="W3548" s="3">
        <v>0</v>
      </c>
      <c r="X3548" s="3" t="s">
        <v>1214</v>
      </c>
      <c r="Y3548" s="3" t="s">
        <v>852</v>
      </c>
      <c r="Z3548" s="3" t="str">
        <f>INDEX(业务类型!$C$4:$C$8,MATCH(纤芯!Y3548,业务类型!$B$4:$B$8,0))</f>
        <v>TWO</v>
      </c>
      <c r="AA3548" s="3" t="s">
        <v>907</v>
      </c>
    </row>
    <row r="3549" spans="1:27" ht="16.5" x14ac:dyDescent="0.2">
      <c r="A3549" s="3">
        <v>3546</v>
      </c>
      <c r="B3549" s="3">
        <f t="shared" si="279"/>
        <v>37023303010</v>
      </c>
      <c r="C3549" s="3" t="s">
        <v>1166</v>
      </c>
      <c r="D3549" s="3" t="s">
        <v>223</v>
      </c>
      <c r="E3549" s="3" t="str">
        <f>INDEX(光放段!$G$4:$G$237,MATCH(纤芯!G3549,光放段!$C$4:$C$237,0))</f>
        <v>山东二干|济青烟威光缆:潍坊四平路-青岛辽阳东路</v>
      </c>
      <c r="F3549" s="3">
        <f>INDEX(光放段!$I$4:$I$237,MATCH(纤芯!H3549,光放段!$B$4:$B$237,0))</f>
        <v>37023300000</v>
      </c>
      <c r="G3549" s="3" t="str">
        <f t="shared" si="275"/>
        <v>山东二干|济青烟威光缆:高密-即墨蓝村</v>
      </c>
      <c r="H3549" s="3">
        <f>INDEX(光放段!$B$4:$B$237,MATCH(纤芯!G3549,光放段!$C$4:$C$237,0))</f>
        <v>37023303000</v>
      </c>
      <c r="I3549" s="3" t="str">
        <f t="shared" si="276"/>
        <v>济青烟威光缆</v>
      </c>
      <c r="J3549" s="3" t="str">
        <f>INDEX(子缆名称!$B$4:$B$29,纤芯!M3549)</f>
        <v>A缆</v>
      </c>
      <c r="K3549" s="3">
        <v>10</v>
      </c>
      <c r="L3549" s="3">
        <f t="shared" si="277"/>
        <v>10</v>
      </c>
      <c r="M3549" s="3">
        <f t="shared" si="278"/>
        <v>1</v>
      </c>
      <c r="N3549" s="3" t="s">
        <v>60</v>
      </c>
      <c r="O3549" s="3">
        <f>COUNTIF([1]局站!$D$4:$D$172,"="&amp;N3549)</f>
        <v>1</v>
      </c>
      <c r="P3549" s="3">
        <v>0</v>
      </c>
      <c r="Q3549" s="3">
        <v>0</v>
      </c>
      <c r="R3549" s="3">
        <v>0</v>
      </c>
      <c r="S3549" s="3" t="s">
        <v>71</v>
      </c>
      <c r="T3549" s="3">
        <f>COUNTIF([1]局站!$D$4:$D$172,"="&amp;S3549)</f>
        <v>1</v>
      </c>
      <c r="U3549" s="3">
        <v>0</v>
      </c>
      <c r="V3549" s="3">
        <v>0</v>
      </c>
      <c r="W3549" s="3">
        <v>0</v>
      </c>
      <c r="X3549" s="3" t="s">
        <v>1214</v>
      </c>
      <c r="Y3549" s="3" t="s">
        <v>852</v>
      </c>
      <c r="Z3549" s="3" t="str">
        <f>INDEX(业务类型!$C$4:$C$8,MATCH(纤芯!Y3549,业务类型!$B$4:$B$8,0))</f>
        <v>TWO</v>
      </c>
      <c r="AA3549" s="3" t="s">
        <v>907</v>
      </c>
    </row>
    <row r="3550" spans="1:27" ht="16.5" x14ac:dyDescent="0.2">
      <c r="A3550" s="3">
        <v>3547</v>
      </c>
      <c r="B3550" s="3">
        <f t="shared" si="279"/>
        <v>37023303011</v>
      </c>
      <c r="C3550" s="3" t="s">
        <v>1166</v>
      </c>
      <c r="D3550" s="3" t="s">
        <v>223</v>
      </c>
      <c r="E3550" s="3" t="str">
        <f>INDEX(光放段!$G$4:$G$237,MATCH(纤芯!G3550,光放段!$C$4:$C$237,0))</f>
        <v>山东二干|济青烟威光缆:潍坊四平路-青岛辽阳东路</v>
      </c>
      <c r="F3550" s="3">
        <f>INDEX(光放段!$I$4:$I$237,MATCH(纤芯!H3550,光放段!$B$4:$B$237,0))</f>
        <v>37023300000</v>
      </c>
      <c r="G3550" s="3" t="str">
        <f t="shared" si="275"/>
        <v>山东二干|济青烟威光缆:高密-即墨蓝村</v>
      </c>
      <c r="H3550" s="3">
        <f>INDEX(光放段!$B$4:$B$237,MATCH(纤芯!G3550,光放段!$C$4:$C$237,0))</f>
        <v>37023303000</v>
      </c>
      <c r="I3550" s="3" t="str">
        <f t="shared" si="276"/>
        <v>济青烟威光缆</v>
      </c>
      <c r="J3550" s="3" t="str">
        <f>INDEX(子缆名称!$B$4:$B$29,纤芯!M3550)</f>
        <v>A缆</v>
      </c>
      <c r="K3550" s="3">
        <v>11</v>
      </c>
      <c r="L3550" s="3">
        <f t="shared" si="277"/>
        <v>11</v>
      </c>
      <c r="M3550" s="3">
        <f t="shared" si="278"/>
        <v>1</v>
      </c>
      <c r="N3550" s="3" t="s">
        <v>60</v>
      </c>
      <c r="O3550" s="3">
        <f>COUNTIF([1]局站!$D$4:$D$172,"="&amp;N3550)</f>
        <v>1</v>
      </c>
      <c r="P3550" s="3">
        <v>0</v>
      </c>
      <c r="Q3550" s="3">
        <v>0</v>
      </c>
      <c r="R3550" s="3">
        <v>0</v>
      </c>
      <c r="S3550" s="3" t="s">
        <v>71</v>
      </c>
      <c r="T3550" s="3">
        <f>COUNTIF([1]局站!$D$4:$D$172,"="&amp;S3550)</f>
        <v>1</v>
      </c>
      <c r="U3550" s="3">
        <v>0</v>
      </c>
      <c r="V3550" s="3">
        <v>0</v>
      </c>
      <c r="W3550" s="3">
        <v>0</v>
      </c>
      <c r="X3550" s="3" t="s">
        <v>1214</v>
      </c>
      <c r="Y3550" s="3" t="s">
        <v>852</v>
      </c>
      <c r="Z3550" s="3" t="str">
        <f>INDEX(业务类型!$C$4:$C$8,MATCH(纤芯!Y3550,业务类型!$B$4:$B$8,0))</f>
        <v>TWO</v>
      </c>
      <c r="AA3550" s="3" t="s">
        <v>905</v>
      </c>
    </row>
    <row r="3551" spans="1:27" ht="16.5" x14ac:dyDescent="0.2">
      <c r="A3551" s="3">
        <v>3548</v>
      </c>
      <c r="B3551" s="3">
        <f t="shared" si="279"/>
        <v>37023303012</v>
      </c>
      <c r="C3551" s="3" t="s">
        <v>1166</v>
      </c>
      <c r="D3551" s="3" t="s">
        <v>223</v>
      </c>
      <c r="E3551" s="3" t="str">
        <f>INDEX(光放段!$G$4:$G$237,MATCH(纤芯!G3551,光放段!$C$4:$C$237,0))</f>
        <v>山东二干|济青烟威光缆:潍坊四平路-青岛辽阳东路</v>
      </c>
      <c r="F3551" s="3">
        <f>INDEX(光放段!$I$4:$I$237,MATCH(纤芯!H3551,光放段!$B$4:$B$237,0))</f>
        <v>37023300000</v>
      </c>
      <c r="G3551" s="3" t="str">
        <f t="shared" si="275"/>
        <v>山东二干|济青烟威光缆:高密-即墨蓝村</v>
      </c>
      <c r="H3551" s="3">
        <f>INDEX(光放段!$B$4:$B$237,MATCH(纤芯!G3551,光放段!$C$4:$C$237,0))</f>
        <v>37023303000</v>
      </c>
      <c r="I3551" s="3" t="str">
        <f t="shared" si="276"/>
        <v>济青烟威光缆</v>
      </c>
      <c r="J3551" s="3" t="str">
        <f>INDEX(子缆名称!$B$4:$B$29,纤芯!M3551)</f>
        <v>A缆</v>
      </c>
      <c r="K3551" s="3">
        <v>12</v>
      </c>
      <c r="L3551" s="3">
        <f t="shared" si="277"/>
        <v>12</v>
      </c>
      <c r="M3551" s="3">
        <f t="shared" si="278"/>
        <v>1</v>
      </c>
      <c r="N3551" s="3" t="s">
        <v>60</v>
      </c>
      <c r="O3551" s="3">
        <f>COUNTIF([1]局站!$D$4:$D$172,"="&amp;N3551)</f>
        <v>1</v>
      </c>
      <c r="P3551" s="3">
        <v>0</v>
      </c>
      <c r="Q3551" s="3">
        <v>0</v>
      </c>
      <c r="R3551" s="3">
        <v>0</v>
      </c>
      <c r="S3551" s="3" t="s">
        <v>71</v>
      </c>
      <c r="T3551" s="3">
        <f>COUNTIF([1]局站!$D$4:$D$172,"="&amp;S3551)</f>
        <v>1</v>
      </c>
      <c r="U3551" s="3">
        <v>0</v>
      </c>
      <c r="V3551" s="3">
        <v>0</v>
      </c>
      <c r="W3551" s="3">
        <v>0</v>
      </c>
      <c r="X3551" s="3" t="s">
        <v>1214</v>
      </c>
      <c r="Y3551" s="3" t="s">
        <v>852</v>
      </c>
      <c r="Z3551" s="3" t="str">
        <f>INDEX(业务类型!$C$4:$C$8,MATCH(纤芯!Y3551,业务类型!$B$4:$B$8,0))</f>
        <v>TWO</v>
      </c>
      <c r="AA3551" s="3" t="s">
        <v>905</v>
      </c>
    </row>
    <row r="3552" spans="1:27" ht="16.5" x14ac:dyDescent="0.2">
      <c r="A3552" s="3">
        <v>3549</v>
      </c>
      <c r="B3552" s="3">
        <f t="shared" si="279"/>
        <v>37023303013</v>
      </c>
      <c r="C3552" s="3" t="s">
        <v>1166</v>
      </c>
      <c r="D3552" s="3" t="s">
        <v>223</v>
      </c>
      <c r="E3552" s="3" t="str">
        <f>INDEX(光放段!$G$4:$G$237,MATCH(纤芯!G3552,光放段!$C$4:$C$237,0))</f>
        <v>山东二干|济青烟威光缆:潍坊四平路-青岛辽阳东路</v>
      </c>
      <c r="F3552" s="3">
        <f>INDEX(光放段!$I$4:$I$237,MATCH(纤芯!H3552,光放段!$B$4:$B$237,0))</f>
        <v>37023300000</v>
      </c>
      <c r="G3552" s="3" t="str">
        <f t="shared" si="275"/>
        <v>山东二干|济青烟威光缆:高密-即墨蓝村</v>
      </c>
      <c r="H3552" s="3">
        <f>INDEX(光放段!$B$4:$B$237,MATCH(纤芯!G3552,光放段!$C$4:$C$237,0))</f>
        <v>37023303000</v>
      </c>
      <c r="I3552" s="3" t="str">
        <f t="shared" si="276"/>
        <v>济青烟威光缆</v>
      </c>
      <c r="J3552" s="3" t="str">
        <f>INDEX(子缆名称!$B$4:$B$29,纤芯!M3552)</f>
        <v>B缆</v>
      </c>
      <c r="K3552" s="3">
        <v>13</v>
      </c>
      <c r="L3552" s="3">
        <f t="shared" si="277"/>
        <v>1</v>
      </c>
      <c r="M3552" s="3">
        <f t="shared" si="278"/>
        <v>2</v>
      </c>
      <c r="N3552" s="3" t="s">
        <v>60</v>
      </c>
      <c r="O3552" s="3">
        <f>COUNTIF([1]局站!$D$4:$D$172,"="&amp;N3552)</f>
        <v>1</v>
      </c>
      <c r="P3552" s="3">
        <v>0</v>
      </c>
      <c r="Q3552" s="3">
        <v>0</v>
      </c>
      <c r="R3552" s="3">
        <v>0</v>
      </c>
      <c r="S3552" s="3" t="s">
        <v>71</v>
      </c>
      <c r="T3552" s="3">
        <f>COUNTIF([1]局站!$D$4:$D$172,"="&amp;S3552)</f>
        <v>1</v>
      </c>
      <c r="U3552" s="3">
        <v>0</v>
      </c>
      <c r="V3552" s="3">
        <v>0</v>
      </c>
      <c r="W3552" s="3">
        <v>0</v>
      </c>
      <c r="X3552" s="3" t="s">
        <v>1214</v>
      </c>
      <c r="Y3552" s="3" t="s">
        <v>852</v>
      </c>
      <c r="Z3552" s="3" t="str">
        <f>INDEX(业务类型!$C$4:$C$8,MATCH(纤芯!Y3552,业务类型!$B$4:$B$8,0))</f>
        <v>TWO</v>
      </c>
      <c r="AA3552" s="3" t="s">
        <v>954</v>
      </c>
    </row>
    <row r="3553" spans="1:27" ht="16.5" x14ac:dyDescent="0.2">
      <c r="A3553" s="3">
        <v>3550</v>
      </c>
      <c r="B3553" s="3">
        <f t="shared" si="279"/>
        <v>37023303014</v>
      </c>
      <c r="C3553" s="3" t="s">
        <v>1166</v>
      </c>
      <c r="D3553" s="3" t="s">
        <v>223</v>
      </c>
      <c r="E3553" s="3" t="str">
        <f>INDEX(光放段!$G$4:$G$237,MATCH(纤芯!G3553,光放段!$C$4:$C$237,0))</f>
        <v>山东二干|济青烟威光缆:潍坊四平路-青岛辽阳东路</v>
      </c>
      <c r="F3553" s="3">
        <f>INDEX(光放段!$I$4:$I$237,MATCH(纤芯!H3553,光放段!$B$4:$B$237,0))</f>
        <v>37023300000</v>
      </c>
      <c r="G3553" s="3" t="str">
        <f t="shared" si="275"/>
        <v>山东二干|济青烟威光缆:高密-即墨蓝村</v>
      </c>
      <c r="H3553" s="3">
        <f>INDEX(光放段!$B$4:$B$237,MATCH(纤芯!G3553,光放段!$C$4:$C$237,0))</f>
        <v>37023303000</v>
      </c>
      <c r="I3553" s="3" t="str">
        <f t="shared" si="276"/>
        <v>济青烟威光缆</v>
      </c>
      <c r="J3553" s="3" t="str">
        <f>INDEX(子缆名称!$B$4:$B$29,纤芯!M3553)</f>
        <v>B缆</v>
      </c>
      <c r="K3553" s="3">
        <v>14</v>
      </c>
      <c r="L3553" s="3">
        <f t="shared" si="277"/>
        <v>2</v>
      </c>
      <c r="M3553" s="3">
        <f t="shared" si="278"/>
        <v>2</v>
      </c>
      <c r="N3553" s="3" t="s">
        <v>60</v>
      </c>
      <c r="O3553" s="3">
        <f>COUNTIF([1]局站!$D$4:$D$172,"="&amp;N3553)</f>
        <v>1</v>
      </c>
      <c r="P3553" s="3">
        <v>0</v>
      </c>
      <c r="Q3553" s="3">
        <v>0</v>
      </c>
      <c r="R3553" s="3">
        <v>0</v>
      </c>
      <c r="S3553" s="3" t="s">
        <v>71</v>
      </c>
      <c r="T3553" s="3">
        <f>COUNTIF([1]局站!$D$4:$D$172,"="&amp;S3553)</f>
        <v>1</v>
      </c>
      <c r="U3553" s="3">
        <v>0</v>
      </c>
      <c r="V3553" s="3">
        <v>0</v>
      </c>
      <c r="W3553" s="3">
        <v>0</v>
      </c>
      <c r="X3553" s="3" t="s">
        <v>1214</v>
      </c>
      <c r="Y3553" s="3" t="s">
        <v>852</v>
      </c>
      <c r="Z3553" s="3" t="str">
        <f>INDEX(业务类型!$C$4:$C$8,MATCH(纤芯!Y3553,业务类型!$B$4:$B$8,0))</f>
        <v>TWO</v>
      </c>
      <c r="AA3553" s="3" t="s">
        <v>954</v>
      </c>
    </row>
    <row r="3554" spans="1:27" ht="16.5" x14ac:dyDescent="0.2">
      <c r="A3554" s="3">
        <v>3551</v>
      </c>
      <c r="B3554" s="3">
        <f t="shared" si="279"/>
        <v>37023303015</v>
      </c>
      <c r="C3554" s="3" t="s">
        <v>1166</v>
      </c>
      <c r="D3554" s="3" t="s">
        <v>223</v>
      </c>
      <c r="E3554" s="3" t="str">
        <f>INDEX(光放段!$G$4:$G$237,MATCH(纤芯!G3554,光放段!$C$4:$C$237,0))</f>
        <v>山东二干|济青烟威光缆:潍坊四平路-青岛辽阳东路</v>
      </c>
      <c r="F3554" s="3">
        <f>INDEX(光放段!$I$4:$I$237,MATCH(纤芯!H3554,光放段!$B$4:$B$237,0))</f>
        <v>37023300000</v>
      </c>
      <c r="G3554" s="3" t="str">
        <f t="shared" si="275"/>
        <v>山东二干|济青烟威光缆:高密-即墨蓝村</v>
      </c>
      <c r="H3554" s="3">
        <f>INDEX(光放段!$B$4:$B$237,MATCH(纤芯!G3554,光放段!$C$4:$C$237,0))</f>
        <v>37023303000</v>
      </c>
      <c r="I3554" s="3" t="str">
        <f t="shared" si="276"/>
        <v>济青烟威光缆</v>
      </c>
      <c r="J3554" s="3" t="str">
        <f>INDEX(子缆名称!$B$4:$B$29,纤芯!M3554)</f>
        <v>B缆</v>
      </c>
      <c r="K3554" s="3">
        <v>15</v>
      </c>
      <c r="L3554" s="3">
        <f t="shared" si="277"/>
        <v>3</v>
      </c>
      <c r="M3554" s="3">
        <f t="shared" si="278"/>
        <v>2</v>
      </c>
      <c r="N3554" s="3" t="s">
        <v>60</v>
      </c>
      <c r="O3554" s="3">
        <f>COUNTIF([1]局站!$D$4:$D$172,"="&amp;N3554)</f>
        <v>1</v>
      </c>
      <c r="P3554" s="3">
        <v>0</v>
      </c>
      <c r="Q3554" s="3">
        <v>0</v>
      </c>
      <c r="R3554" s="3">
        <v>0</v>
      </c>
      <c r="S3554" s="3" t="s">
        <v>71</v>
      </c>
      <c r="T3554" s="3">
        <f>COUNTIF([1]局站!$D$4:$D$172,"="&amp;S3554)</f>
        <v>1</v>
      </c>
      <c r="U3554" s="3">
        <v>0</v>
      </c>
      <c r="V3554" s="3">
        <v>0</v>
      </c>
      <c r="W3554" s="3">
        <v>0</v>
      </c>
      <c r="X3554" s="3" t="s">
        <v>1214</v>
      </c>
      <c r="Y3554" s="3" t="s">
        <v>852</v>
      </c>
      <c r="Z3554" s="3" t="str">
        <f>INDEX(业务类型!$C$4:$C$8,MATCH(纤芯!Y3554,业务类型!$B$4:$B$8,0))</f>
        <v>TWO</v>
      </c>
      <c r="AA3554" s="3" t="s">
        <v>955</v>
      </c>
    </row>
    <row r="3555" spans="1:27" ht="16.5" x14ac:dyDescent="0.2">
      <c r="A3555" s="3">
        <v>3552</v>
      </c>
      <c r="B3555" s="3">
        <f t="shared" si="279"/>
        <v>37023303016</v>
      </c>
      <c r="C3555" s="3" t="s">
        <v>1166</v>
      </c>
      <c r="D3555" s="3" t="s">
        <v>223</v>
      </c>
      <c r="E3555" s="3" t="str">
        <f>INDEX(光放段!$G$4:$G$237,MATCH(纤芯!G3555,光放段!$C$4:$C$237,0))</f>
        <v>山东二干|济青烟威光缆:潍坊四平路-青岛辽阳东路</v>
      </c>
      <c r="F3555" s="3">
        <f>INDEX(光放段!$I$4:$I$237,MATCH(纤芯!H3555,光放段!$B$4:$B$237,0))</f>
        <v>37023300000</v>
      </c>
      <c r="G3555" s="3" t="str">
        <f t="shared" si="275"/>
        <v>山东二干|济青烟威光缆:高密-即墨蓝村</v>
      </c>
      <c r="H3555" s="3">
        <f>INDEX(光放段!$B$4:$B$237,MATCH(纤芯!G3555,光放段!$C$4:$C$237,0))</f>
        <v>37023303000</v>
      </c>
      <c r="I3555" s="3" t="str">
        <f t="shared" si="276"/>
        <v>济青烟威光缆</v>
      </c>
      <c r="J3555" s="3" t="str">
        <f>INDEX(子缆名称!$B$4:$B$29,纤芯!M3555)</f>
        <v>B缆</v>
      </c>
      <c r="K3555" s="3">
        <v>16</v>
      </c>
      <c r="L3555" s="3">
        <f t="shared" si="277"/>
        <v>4</v>
      </c>
      <c r="M3555" s="3">
        <f t="shared" si="278"/>
        <v>2</v>
      </c>
      <c r="N3555" s="3" t="s">
        <v>60</v>
      </c>
      <c r="O3555" s="3">
        <f>COUNTIF([1]局站!$D$4:$D$172,"="&amp;N3555)</f>
        <v>1</v>
      </c>
      <c r="P3555" s="3">
        <v>0</v>
      </c>
      <c r="Q3555" s="3">
        <v>0</v>
      </c>
      <c r="R3555" s="3">
        <v>0</v>
      </c>
      <c r="S3555" s="3" t="s">
        <v>71</v>
      </c>
      <c r="T3555" s="3">
        <f>COUNTIF([1]局站!$D$4:$D$172,"="&amp;S3555)</f>
        <v>1</v>
      </c>
      <c r="U3555" s="3">
        <v>0</v>
      </c>
      <c r="V3555" s="3">
        <v>0</v>
      </c>
      <c r="W3555" s="3">
        <v>0</v>
      </c>
      <c r="X3555" s="3" t="s">
        <v>1214</v>
      </c>
      <c r="Y3555" s="3" t="s">
        <v>852</v>
      </c>
      <c r="Z3555" s="3" t="str">
        <f>INDEX(业务类型!$C$4:$C$8,MATCH(纤芯!Y3555,业务类型!$B$4:$B$8,0))</f>
        <v>TWO</v>
      </c>
      <c r="AA3555" s="3" t="s">
        <v>955</v>
      </c>
    </row>
    <row r="3556" spans="1:27" ht="16.5" x14ac:dyDescent="0.2">
      <c r="A3556" s="3">
        <v>3553</v>
      </c>
      <c r="B3556" s="3">
        <f t="shared" si="279"/>
        <v>37023303017</v>
      </c>
      <c r="C3556" s="3" t="s">
        <v>1166</v>
      </c>
      <c r="D3556" s="3" t="s">
        <v>223</v>
      </c>
      <c r="E3556" s="3" t="str">
        <f>INDEX(光放段!$G$4:$G$237,MATCH(纤芯!G3556,光放段!$C$4:$C$237,0))</f>
        <v>山东二干|济青烟威光缆:潍坊四平路-青岛辽阳东路</v>
      </c>
      <c r="F3556" s="3">
        <f>INDEX(光放段!$I$4:$I$237,MATCH(纤芯!H3556,光放段!$B$4:$B$237,0))</f>
        <v>37023300000</v>
      </c>
      <c r="G3556" s="3" t="str">
        <f t="shared" si="275"/>
        <v>山东二干|济青烟威光缆:高密-即墨蓝村</v>
      </c>
      <c r="H3556" s="3">
        <f>INDEX(光放段!$B$4:$B$237,MATCH(纤芯!G3556,光放段!$C$4:$C$237,0))</f>
        <v>37023303000</v>
      </c>
      <c r="I3556" s="3" t="str">
        <f t="shared" si="276"/>
        <v>济青烟威光缆</v>
      </c>
      <c r="J3556" s="3" t="str">
        <f>INDEX(子缆名称!$B$4:$B$29,纤芯!M3556)</f>
        <v>B缆</v>
      </c>
      <c r="K3556" s="3">
        <v>17</v>
      </c>
      <c r="L3556" s="3">
        <f t="shared" si="277"/>
        <v>5</v>
      </c>
      <c r="M3556" s="3">
        <f t="shared" si="278"/>
        <v>2</v>
      </c>
      <c r="N3556" s="3" t="s">
        <v>60</v>
      </c>
      <c r="O3556" s="3">
        <f>COUNTIF([1]局站!$D$4:$D$172,"="&amp;N3556)</f>
        <v>1</v>
      </c>
      <c r="P3556" s="3">
        <v>0</v>
      </c>
      <c r="Q3556" s="3">
        <v>0</v>
      </c>
      <c r="R3556" s="3">
        <v>0</v>
      </c>
      <c r="S3556" s="3" t="s">
        <v>71</v>
      </c>
      <c r="T3556" s="3">
        <f>COUNTIF([1]局站!$D$4:$D$172,"="&amp;S3556)</f>
        <v>1</v>
      </c>
      <c r="U3556" s="3">
        <v>0</v>
      </c>
      <c r="V3556" s="3">
        <v>0</v>
      </c>
      <c r="W3556" s="3">
        <v>0</v>
      </c>
      <c r="X3556" s="3" t="s">
        <v>1214</v>
      </c>
      <c r="Y3556" s="3" t="s">
        <v>852</v>
      </c>
      <c r="Z3556" s="3" t="str">
        <f>INDEX(业务类型!$C$4:$C$8,MATCH(纤芯!Y3556,业务类型!$B$4:$B$8,0))</f>
        <v>TWO</v>
      </c>
      <c r="AA3556" s="3" t="s">
        <v>994</v>
      </c>
    </row>
    <row r="3557" spans="1:27" ht="16.5" x14ac:dyDescent="0.2">
      <c r="A3557" s="3">
        <v>3554</v>
      </c>
      <c r="B3557" s="3">
        <f t="shared" si="279"/>
        <v>37023303018</v>
      </c>
      <c r="C3557" s="3" t="s">
        <v>1166</v>
      </c>
      <c r="D3557" s="3" t="s">
        <v>223</v>
      </c>
      <c r="E3557" s="3" t="str">
        <f>INDEX(光放段!$G$4:$G$237,MATCH(纤芯!G3557,光放段!$C$4:$C$237,0))</f>
        <v>山东二干|济青烟威光缆:潍坊四平路-青岛辽阳东路</v>
      </c>
      <c r="F3557" s="3">
        <f>INDEX(光放段!$I$4:$I$237,MATCH(纤芯!H3557,光放段!$B$4:$B$237,0))</f>
        <v>37023300000</v>
      </c>
      <c r="G3557" s="3" t="str">
        <f t="shared" si="275"/>
        <v>山东二干|济青烟威光缆:高密-即墨蓝村</v>
      </c>
      <c r="H3557" s="3">
        <f>INDEX(光放段!$B$4:$B$237,MATCH(纤芯!G3557,光放段!$C$4:$C$237,0))</f>
        <v>37023303000</v>
      </c>
      <c r="I3557" s="3" t="str">
        <f t="shared" si="276"/>
        <v>济青烟威光缆</v>
      </c>
      <c r="J3557" s="3" t="str">
        <f>INDEX(子缆名称!$B$4:$B$29,纤芯!M3557)</f>
        <v>B缆</v>
      </c>
      <c r="K3557" s="3">
        <v>18</v>
      </c>
      <c r="L3557" s="3">
        <f t="shared" si="277"/>
        <v>6</v>
      </c>
      <c r="M3557" s="3">
        <f t="shared" si="278"/>
        <v>2</v>
      </c>
      <c r="N3557" s="3" t="s">
        <v>60</v>
      </c>
      <c r="O3557" s="3">
        <f>COUNTIF([1]局站!$D$4:$D$172,"="&amp;N3557)</f>
        <v>1</v>
      </c>
      <c r="P3557" s="3">
        <v>0</v>
      </c>
      <c r="Q3557" s="3">
        <v>0</v>
      </c>
      <c r="R3557" s="3">
        <v>0</v>
      </c>
      <c r="S3557" s="3" t="s">
        <v>71</v>
      </c>
      <c r="T3557" s="3">
        <f>COUNTIF([1]局站!$D$4:$D$172,"="&amp;S3557)</f>
        <v>1</v>
      </c>
      <c r="U3557" s="3">
        <v>0</v>
      </c>
      <c r="V3557" s="3">
        <v>0</v>
      </c>
      <c r="W3557" s="3">
        <v>0</v>
      </c>
      <c r="X3557" s="3" t="s">
        <v>1214</v>
      </c>
      <c r="Y3557" s="3" t="s">
        <v>852</v>
      </c>
      <c r="Z3557" s="3" t="str">
        <f>INDEX(业务类型!$C$4:$C$8,MATCH(纤芯!Y3557,业务类型!$B$4:$B$8,0))</f>
        <v>TWO</v>
      </c>
      <c r="AA3557" s="3" t="s">
        <v>994</v>
      </c>
    </row>
    <row r="3558" spans="1:27" ht="16.5" x14ac:dyDescent="0.2">
      <c r="A3558" s="3">
        <v>3555</v>
      </c>
      <c r="B3558" s="3">
        <f t="shared" si="279"/>
        <v>37023303019</v>
      </c>
      <c r="C3558" s="3" t="s">
        <v>1166</v>
      </c>
      <c r="D3558" s="3" t="s">
        <v>223</v>
      </c>
      <c r="E3558" s="3" t="str">
        <f>INDEX(光放段!$G$4:$G$237,MATCH(纤芯!G3558,光放段!$C$4:$C$237,0))</f>
        <v>山东二干|济青烟威光缆:潍坊四平路-青岛辽阳东路</v>
      </c>
      <c r="F3558" s="3">
        <f>INDEX(光放段!$I$4:$I$237,MATCH(纤芯!H3558,光放段!$B$4:$B$237,0))</f>
        <v>37023300000</v>
      </c>
      <c r="G3558" s="3" t="str">
        <f t="shared" si="275"/>
        <v>山东二干|济青烟威光缆:高密-即墨蓝村</v>
      </c>
      <c r="H3558" s="3">
        <f>INDEX(光放段!$B$4:$B$237,MATCH(纤芯!G3558,光放段!$C$4:$C$237,0))</f>
        <v>37023303000</v>
      </c>
      <c r="I3558" s="3" t="str">
        <f t="shared" si="276"/>
        <v>济青烟威光缆</v>
      </c>
      <c r="J3558" s="3" t="str">
        <f>INDEX(子缆名称!$B$4:$B$29,纤芯!M3558)</f>
        <v>B缆</v>
      </c>
      <c r="K3558" s="3">
        <v>19</v>
      </c>
      <c r="L3558" s="3">
        <f t="shared" si="277"/>
        <v>7</v>
      </c>
      <c r="M3558" s="3">
        <f t="shared" si="278"/>
        <v>2</v>
      </c>
      <c r="N3558" s="3" t="s">
        <v>60</v>
      </c>
      <c r="O3558" s="3">
        <f>COUNTIF([1]局站!$D$4:$D$172,"="&amp;N3558)</f>
        <v>1</v>
      </c>
      <c r="P3558" s="3">
        <v>0</v>
      </c>
      <c r="Q3558" s="3">
        <v>0</v>
      </c>
      <c r="R3558" s="3">
        <v>0</v>
      </c>
      <c r="S3558" s="3" t="s">
        <v>71</v>
      </c>
      <c r="T3558" s="3">
        <f>COUNTIF([1]局站!$D$4:$D$172,"="&amp;S3558)</f>
        <v>1</v>
      </c>
      <c r="U3558" s="3">
        <v>0</v>
      </c>
      <c r="V3558" s="3">
        <v>0</v>
      </c>
      <c r="W3558" s="3">
        <v>0</v>
      </c>
      <c r="X3558" s="3" t="s">
        <v>1214</v>
      </c>
      <c r="Y3558" s="3" t="s">
        <v>880</v>
      </c>
      <c r="Z3558" s="3" t="str">
        <f>INDEX(业务类型!$C$4:$C$8,MATCH(纤芯!Y3558,业务类型!$B$4:$B$8,0))</f>
        <v>IDLE</v>
      </c>
      <c r="AA3558" s="3"/>
    </row>
    <row r="3559" spans="1:27" ht="16.5" x14ac:dyDescent="0.2">
      <c r="A3559" s="3">
        <v>3556</v>
      </c>
      <c r="B3559" s="3">
        <f t="shared" si="279"/>
        <v>37023303020</v>
      </c>
      <c r="C3559" s="3" t="s">
        <v>1166</v>
      </c>
      <c r="D3559" s="3" t="s">
        <v>223</v>
      </c>
      <c r="E3559" s="3" t="str">
        <f>INDEX(光放段!$G$4:$G$237,MATCH(纤芯!G3559,光放段!$C$4:$C$237,0))</f>
        <v>山东二干|济青烟威光缆:潍坊四平路-青岛辽阳东路</v>
      </c>
      <c r="F3559" s="3">
        <f>INDEX(光放段!$I$4:$I$237,MATCH(纤芯!H3559,光放段!$B$4:$B$237,0))</f>
        <v>37023300000</v>
      </c>
      <c r="G3559" s="3" t="str">
        <f t="shared" si="275"/>
        <v>山东二干|济青烟威光缆:高密-即墨蓝村</v>
      </c>
      <c r="H3559" s="3">
        <f>INDEX(光放段!$B$4:$B$237,MATCH(纤芯!G3559,光放段!$C$4:$C$237,0))</f>
        <v>37023303000</v>
      </c>
      <c r="I3559" s="3" t="str">
        <f t="shared" si="276"/>
        <v>济青烟威光缆</v>
      </c>
      <c r="J3559" s="3" t="str">
        <f>INDEX(子缆名称!$B$4:$B$29,纤芯!M3559)</f>
        <v>B缆</v>
      </c>
      <c r="K3559" s="3">
        <v>20</v>
      </c>
      <c r="L3559" s="3">
        <f t="shared" si="277"/>
        <v>8</v>
      </c>
      <c r="M3559" s="3">
        <f t="shared" si="278"/>
        <v>2</v>
      </c>
      <c r="N3559" s="3" t="s">
        <v>60</v>
      </c>
      <c r="O3559" s="3">
        <f>COUNTIF([1]局站!$D$4:$D$172,"="&amp;N3559)</f>
        <v>1</v>
      </c>
      <c r="P3559" s="3">
        <v>0</v>
      </c>
      <c r="Q3559" s="3">
        <v>0</v>
      </c>
      <c r="R3559" s="3">
        <v>0</v>
      </c>
      <c r="S3559" s="3" t="s">
        <v>71</v>
      </c>
      <c r="T3559" s="3">
        <f>COUNTIF([1]局站!$D$4:$D$172,"="&amp;S3559)</f>
        <v>1</v>
      </c>
      <c r="U3559" s="3">
        <v>0</v>
      </c>
      <c r="V3559" s="3">
        <v>0</v>
      </c>
      <c r="W3559" s="3">
        <v>0</v>
      </c>
      <c r="X3559" s="3" t="s">
        <v>1214</v>
      </c>
      <c r="Y3559" s="3" t="s">
        <v>880</v>
      </c>
      <c r="Z3559" s="3" t="str">
        <f>INDEX(业务类型!$C$4:$C$8,MATCH(纤芯!Y3559,业务类型!$B$4:$B$8,0))</f>
        <v>IDLE</v>
      </c>
      <c r="AA3559" s="3"/>
    </row>
    <row r="3560" spans="1:27" ht="16.5" x14ac:dyDescent="0.2">
      <c r="A3560" s="3">
        <v>3557</v>
      </c>
      <c r="B3560" s="3">
        <f t="shared" si="279"/>
        <v>37023303021</v>
      </c>
      <c r="C3560" s="3" t="s">
        <v>1166</v>
      </c>
      <c r="D3560" s="3" t="s">
        <v>223</v>
      </c>
      <c r="E3560" s="3" t="str">
        <f>INDEX(光放段!$G$4:$G$237,MATCH(纤芯!G3560,光放段!$C$4:$C$237,0))</f>
        <v>山东二干|济青烟威光缆:潍坊四平路-青岛辽阳东路</v>
      </c>
      <c r="F3560" s="3">
        <f>INDEX(光放段!$I$4:$I$237,MATCH(纤芯!H3560,光放段!$B$4:$B$237,0))</f>
        <v>37023300000</v>
      </c>
      <c r="G3560" s="3" t="str">
        <f t="shared" si="275"/>
        <v>山东二干|济青烟威光缆:高密-即墨蓝村</v>
      </c>
      <c r="H3560" s="3">
        <f>INDEX(光放段!$B$4:$B$237,MATCH(纤芯!G3560,光放段!$C$4:$C$237,0))</f>
        <v>37023303000</v>
      </c>
      <c r="I3560" s="3" t="str">
        <f t="shared" si="276"/>
        <v>济青烟威光缆</v>
      </c>
      <c r="J3560" s="3" t="str">
        <f>INDEX(子缆名称!$B$4:$B$29,纤芯!M3560)</f>
        <v>B缆</v>
      </c>
      <c r="K3560" s="3">
        <v>21</v>
      </c>
      <c r="L3560" s="3">
        <f t="shared" si="277"/>
        <v>9</v>
      </c>
      <c r="M3560" s="3">
        <f t="shared" si="278"/>
        <v>2</v>
      </c>
      <c r="N3560" s="3" t="s">
        <v>60</v>
      </c>
      <c r="O3560" s="3">
        <f>COUNTIF([1]局站!$D$4:$D$172,"="&amp;N3560)</f>
        <v>1</v>
      </c>
      <c r="P3560" s="3">
        <v>0</v>
      </c>
      <c r="Q3560" s="3">
        <v>0</v>
      </c>
      <c r="R3560" s="3">
        <v>0</v>
      </c>
      <c r="S3560" s="3" t="s">
        <v>71</v>
      </c>
      <c r="T3560" s="3">
        <f>COUNTIF([1]局站!$D$4:$D$172,"="&amp;S3560)</f>
        <v>1</v>
      </c>
      <c r="U3560" s="3">
        <v>0</v>
      </c>
      <c r="V3560" s="3">
        <v>0</v>
      </c>
      <c r="W3560" s="3">
        <v>0</v>
      </c>
      <c r="X3560" s="3" t="s">
        <v>1214</v>
      </c>
      <c r="Y3560" s="3" t="s">
        <v>880</v>
      </c>
      <c r="Z3560" s="3" t="str">
        <f>INDEX(业务类型!$C$4:$C$8,MATCH(纤芯!Y3560,业务类型!$B$4:$B$8,0))</f>
        <v>IDLE</v>
      </c>
      <c r="AA3560" s="3"/>
    </row>
    <row r="3561" spans="1:27" ht="16.5" x14ac:dyDescent="0.2">
      <c r="A3561" s="3">
        <v>3558</v>
      </c>
      <c r="B3561" s="3">
        <f t="shared" si="279"/>
        <v>37023303022</v>
      </c>
      <c r="C3561" s="3" t="s">
        <v>1166</v>
      </c>
      <c r="D3561" s="3" t="s">
        <v>223</v>
      </c>
      <c r="E3561" s="3" t="str">
        <f>INDEX(光放段!$G$4:$G$237,MATCH(纤芯!G3561,光放段!$C$4:$C$237,0))</f>
        <v>山东二干|济青烟威光缆:潍坊四平路-青岛辽阳东路</v>
      </c>
      <c r="F3561" s="3">
        <f>INDEX(光放段!$I$4:$I$237,MATCH(纤芯!H3561,光放段!$B$4:$B$237,0))</f>
        <v>37023300000</v>
      </c>
      <c r="G3561" s="3" t="str">
        <f t="shared" si="275"/>
        <v>山东二干|济青烟威光缆:高密-即墨蓝村</v>
      </c>
      <c r="H3561" s="3">
        <f>INDEX(光放段!$B$4:$B$237,MATCH(纤芯!G3561,光放段!$C$4:$C$237,0))</f>
        <v>37023303000</v>
      </c>
      <c r="I3561" s="3" t="str">
        <f t="shared" si="276"/>
        <v>济青烟威光缆</v>
      </c>
      <c r="J3561" s="3" t="str">
        <f>INDEX(子缆名称!$B$4:$B$29,纤芯!M3561)</f>
        <v>B缆</v>
      </c>
      <c r="K3561" s="3">
        <v>22</v>
      </c>
      <c r="L3561" s="3">
        <f t="shared" si="277"/>
        <v>10</v>
      </c>
      <c r="M3561" s="3">
        <f t="shared" si="278"/>
        <v>2</v>
      </c>
      <c r="N3561" s="3" t="s">
        <v>60</v>
      </c>
      <c r="O3561" s="3">
        <f>COUNTIF([1]局站!$D$4:$D$172,"="&amp;N3561)</f>
        <v>1</v>
      </c>
      <c r="P3561" s="3">
        <v>0</v>
      </c>
      <c r="Q3561" s="3">
        <v>0</v>
      </c>
      <c r="R3561" s="3">
        <v>0</v>
      </c>
      <c r="S3561" s="3" t="s">
        <v>71</v>
      </c>
      <c r="T3561" s="3">
        <f>COUNTIF([1]局站!$D$4:$D$172,"="&amp;S3561)</f>
        <v>1</v>
      </c>
      <c r="U3561" s="3">
        <v>0</v>
      </c>
      <c r="V3561" s="3">
        <v>0</v>
      </c>
      <c r="W3561" s="3">
        <v>0</v>
      </c>
      <c r="X3561" s="3" t="s">
        <v>1214</v>
      </c>
      <c r="Y3561" s="3" t="s">
        <v>880</v>
      </c>
      <c r="Z3561" s="3" t="str">
        <f>INDEX(业务类型!$C$4:$C$8,MATCH(纤芯!Y3561,业务类型!$B$4:$B$8,0))</f>
        <v>IDLE</v>
      </c>
      <c r="AA3561" s="3"/>
    </row>
    <row r="3562" spans="1:27" ht="16.5" x14ac:dyDescent="0.2">
      <c r="A3562" s="3">
        <v>3559</v>
      </c>
      <c r="B3562" s="3">
        <f t="shared" si="279"/>
        <v>37023303023</v>
      </c>
      <c r="C3562" s="3" t="s">
        <v>1166</v>
      </c>
      <c r="D3562" s="3" t="s">
        <v>223</v>
      </c>
      <c r="E3562" s="3" t="str">
        <f>INDEX(光放段!$G$4:$G$237,MATCH(纤芯!G3562,光放段!$C$4:$C$237,0))</f>
        <v>山东二干|济青烟威光缆:潍坊四平路-青岛辽阳东路</v>
      </c>
      <c r="F3562" s="3">
        <f>INDEX(光放段!$I$4:$I$237,MATCH(纤芯!H3562,光放段!$B$4:$B$237,0))</f>
        <v>37023300000</v>
      </c>
      <c r="G3562" s="3" t="str">
        <f t="shared" si="275"/>
        <v>山东二干|济青烟威光缆:高密-即墨蓝村</v>
      </c>
      <c r="H3562" s="3">
        <f>INDEX(光放段!$B$4:$B$237,MATCH(纤芯!G3562,光放段!$C$4:$C$237,0))</f>
        <v>37023303000</v>
      </c>
      <c r="I3562" s="3" t="str">
        <f t="shared" si="276"/>
        <v>济青烟威光缆</v>
      </c>
      <c r="J3562" s="3" t="str">
        <f>INDEX(子缆名称!$B$4:$B$29,纤芯!M3562)</f>
        <v>B缆</v>
      </c>
      <c r="K3562" s="3">
        <v>23</v>
      </c>
      <c r="L3562" s="3">
        <f t="shared" si="277"/>
        <v>11</v>
      </c>
      <c r="M3562" s="3">
        <f t="shared" si="278"/>
        <v>2</v>
      </c>
      <c r="N3562" s="3" t="s">
        <v>60</v>
      </c>
      <c r="O3562" s="3">
        <f>COUNTIF([1]局站!$D$4:$D$172,"="&amp;N3562)</f>
        <v>1</v>
      </c>
      <c r="P3562" s="3">
        <v>0</v>
      </c>
      <c r="Q3562" s="3">
        <v>0</v>
      </c>
      <c r="R3562" s="3">
        <v>0</v>
      </c>
      <c r="S3562" s="3" t="s">
        <v>71</v>
      </c>
      <c r="T3562" s="3">
        <f>COUNTIF([1]局站!$D$4:$D$172,"="&amp;S3562)</f>
        <v>1</v>
      </c>
      <c r="U3562" s="3">
        <v>0</v>
      </c>
      <c r="V3562" s="3">
        <v>0</v>
      </c>
      <c r="W3562" s="3">
        <v>0</v>
      </c>
      <c r="X3562" s="3" t="s">
        <v>1214</v>
      </c>
      <c r="Y3562" s="3" t="s">
        <v>852</v>
      </c>
      <c r="Z3562" s="3" t="str">
        <f>INDEX(业务类型!$C$4:$C$8,MATCH(纤芯!Y3562,业务类型!$B$4:$B$8,0))</f>
        <v>TWO</v>
      </c>
      <c r="AA3562" s="3" t="s">
        <v>1007</v>
      </c>
    </row>
    <row r="3563" spans="1:27" ht="16.5" x14ac:dyDescent="0.2">
      <c r="A3563" s="3">
        <v>3560</v>
      </c>
      <c r="B3563" s="3">
        <f t="shared" si="279"/>
        <v>37023303024</v>
      </c>
      <c r="C3563" s="3" t="s">
        <v>1166</v>
      </c>
      <c r="D3563" s="3" t="s">
        <v>223</v>
      </c>
      <c r="E3563" s="3" t="str">
        <f>INDEX(光放段!$G$4:$G$237,MATCH(纤芯!G3563,光放段!$C$4:$C$237,0))</f>
        <v>山东二干|济青烟威光缆:潍坊四平路-青岛辽阳东路</v>
      </c>
      <c r="F3563" s="3">
        <f>INDEX(光放段!$I$4:$I$237,MATCH(纤芯!H3563,光放段!$B$4:$B$237,0))</f>
        <v>37023300000</v>
      </c>
      <c r="G3563" s="3" t="str">
        <f t="shared" si="275"/>
        <v>山东二干|济青烟威光缆:高密-即墨蓝村</v>
      </c>
      <c r="H3563" s="3">
        <f>INDEX(光放段!$B$4:$B$237,MATCH(纤芯!G3563,光放段!$C$4:$C$237,0))</f>
        <v>37023303000</v>
      </c>
      <c r="I3563" s="3" t="str">
        <f t="shared" si="276"/>
        <v>济青烟威光缆</v>
      </c>
      <c r="J3563" s="3" t="str">
        <f>INDEX(子缆名称!$B$4:$B$29,纤芯!M3563)</f>
        <v>B缆</v>
      </c>
      <c r="K3563" s="3">
        <v>24</v>
      </c>
      <c r="L3563" s="3">
        <f t="shared" si="277"/>
        <v>12</v>
      </c>
      <c r="M3563" s="3">
        <f t="shared" si="278"/>
        <v>2</v>
      </c>
      <c r="N3563" s="3" t="s">
        <v>60</v>
      </c>
      <c r="O3563" s="3">
        <f>COUNTIF([1]局站!$D$4:$D$172,"="&amp;N3563)</f>
        <v>1</v>
      </c>
      <c r="P3563" s="3">
        <v>0</v>
      </c>
      <c r="Q3563" s="3">
        <v>0</v>
      </c>
      <c r="R3563" s="3">
        <v>0</v>
      </c>
      <c r="S3563" s="3" t="s">
        <v>71</v>
      </c>
      <c r="T3563" s="3">
        <f>COUNTIF([1]局站!$D$4:$D$172,"="&amp;S3563)</f>
        <v>1</v>
      </c>
      <c r="U3563" s="3">
        <v>0</v>
      </c>
      <c r="V3563" s="3">
        <v>0</v>
      </c>
      <c r="W3563" s="3">
        <v>0</v>
      </c>
      <c r="X3563" s="3" t="s">
        <v>1214</v>
      </c>
      <c r="Y3563" s="3" t="s">
        <v>852</v>
      </c>
      <c r="Z3563" s="3" t="str">
        <f>INDEX(业务类型!$C$4:$C$8,MATCH(纤芯!Y3563,业务类型!$B$4:$B$8,0))</f>
        <v>TWO</v>
      </c>
      <c r="AA3563" s="3" t="s">
        <v>1007</v>
      </c>
    </row>
    <row r="3564" spans="1:27" ht="16.5" x14ac:dyDescent="0.2">
      <c r="A3564" s="3">
        <v>3561</v>
      </c>
      <c r="B3564" s="3">
        <f t="shared" si="279"/>
        <v>37023303025</v>
      </c>
      <c r="C3564" s="3" t="s">
        <v>1166</v>
      </c>
      <c r="D3564" s="3" t="s">
        <v>223</v>
      </c>
      <c r="E3564" s="3" t="str">
        <f>INDEX(光放段!$G$4:$G$237,MATCH(纤芯!G3564,光放段!$C$4:$C$237,0))</f>
        <v>山东二干|济青烟威光缆:潍坊四平路-青岛辽阳东路</v>
      </c>
      <c r="F3564" s="3">
        <f>INDEX(光放段!$I$4:$I$237,MATCH(纤芯!H3564,光放段!$B$4:$B$237,0))</f>
        <v>37023300000</v>
      </c>
      <c r="G3564" s="3" t="str">
        <f t="shared" si="275"/>
        <v>山东二干|济青烟威光缆:高密-即墨蓝村</v>
      </c>
      <c r="H3564" s="3">
        <f>INDEX(光放段!$B$4:$B$237,MATCH(纤芯!G3564,光放段!$C$4:$C$237,0))</f>
        <v>37023303000</v>
      </c>
      <c r="I3564" s="3" t="str">
        <f t="shared" si="276"/>
        <v>济青烟威光缆</v>
      </c>
      <c r="J3564" s="3" t="str">
        <f>INDEX(子缆名称!$B$4:$B$29,纤芯!M3564)</f>
        <v>C缆</v>
      </c>
      <c r="K3564" s="3">
        <v>25</v>
      </c>
      <c r="L3564" s="3">
        <f t="shared" si="277"/>
        <v>1</v>
      </c>
      <c r="M3564" s="3">
        <f t="shared" si="278"/>
        <v>3</v>
      </c>
      <c r="N3564" s="3" t="s">
        <v>60</v>
      </c>
      <c r="O3564" s="3">
        <f>COUNTIF([1]局站!$D$4:$D$172,"="&amp;N3564)</f>
        <v>1</v>
      </c>
      <c r="P3564" s="3">
        <v>0</v>
      </c>
      <c r="Q3564" s="3">
        <v>0</v>
      </c>
      <c r="R3564" s="3">
        <v>0</v>
      </c>
      <c r="S3564" s="3" t="s">
        <v>71</v>
      </c>
      <c r="T3564" s="3">
        <f>COUNTIF([1]局站!$D$4:$D$172,"="&amp;S3564)</f>
        <v>1</v>
      </c>
      <c r="U3564" s="3">
        <v>0</v>
      </c>
      <c r="V3564" s="3">
        <v>0</v>
      </c>
      <c r="W3564" s="3">
        <v>0</v>
      </c>
      <c r="X3564" s="3" t="s">
        <v>1214</v>
      </c>
      <c r="Y3564" s="3" t="s">
        <v>850</v>
      </c>
      <c r="Z3564" s="3" t="str">
        <f>INDEX(业务类型!$C$4:$C$8,MATCH(纤芯!Y3564,业务类型!$B$4:$B$8,0))</f>
        <v>ONE</v>
      </c>
      <c r="AA3564" s="3" t="s">
        <v>934</v>
      </c>
    </row>
    <row r="3565" spans="1:27" ht="16.5" x14ac:dyDescent="0.2">
      <c r="A3565" s="3">
        <v>3562</v>
      </c>
      <c r="B3565" s="3">
        <f t="shared" si="279"/>
        <v>37023303026</v>
      </c>
      <c r="C3565" s="3" t="s">
        <v>1166</v>
      </c>
      <c r="D3565" s="3" t="s">
        <v>223</v>
      </c>
      <c r="E3565" s="3" t="str">
        <f>INDEX(光放段!$G$4:$G$237,MATCH(纤芯!G3565,光放段!$C$4:$C$237,0))</f>
        <v>山东二干|济青烟威光缆:潍坊四平路-青岛辽阳东路</v>
      </c>
      <c r="F3565" s="3">
        <f>INDEX(光放段!$I$4:$I$237,MATCH(纤芯!H3565,光放段!$B$4:$B$237,0))</f>
        <v>37023300000</v>
      </c>
      <c r="G3565" s="3" t="str">
        <f t="shared" si="275"/>
        <v>山东二干|济青烟威光缆:高密-即墨蓝村</v>
      </c>
      <c r="H3565" s="3">
        <f>INDEX(光放段!$B$4:$B$237,MATCH(纤芯!G3565,光放段!$C$4:$C$237,0))</f>
        <v>37023303000</v>
      </c>
      <c r="I3565" s="3" t="str">
        <f t="shared" si="276"/>
        <v>济青烟威光缆</v>
      </c>
      <c r="J3565" s="3" t="str">
        <f>INDEX(子缆名称!$B$4:$B$29,纤芯!M3565)</f>
        <v>C缆</v>
      </c>
      <c r="K3565" s="3">
        <v>26</v>
      </c>
      <c r="L3565" s="3">
        <f t="shared" si="277"/>
        <v>2</v>
      </c>
      <c r="M3565" s="3">
        <f t="shared" si="278"/>
        <v>3</v>
      </c>
      <c r="N3565" s="3" t="s">
        <v>60</v>
      </c>
      <c r="O3565" s="3">
        <f>COUNTIF([1]局站!$D$4:$D$172,"="&amp;N3565)</f>
        <v>1</v>
      </c>
      <c r="P3565" s="3">
        <v>0</v>
      </c>
      <c r="Q3565" s="3">
        <v>0</v>
      </c>
      <c r="R3565" s="3">
        <v>0</v>
      </c>
      <c r="S3565" s="3" t="s">
        <v>71</v>
      </c>
      <c r="T3565" s="3">
        <f>COUNTIF([1]局站!$D$4:$D$172,"="&amp;S3565)</f>
        <v>1</v>
      </c>
      <c r="U3565" s="3">
        <v>0</v>
      </c>
      <c r="V3565" s="3">
        <v>0</v>
      </c>
      <c r="W3565" s="3">
        <v>0</v>
      </c>
      <c r="X3565" s="3" t="s">
        <v>1214</v>
      </c>
      <c r="Y3565" s="3" t="s">
        <v>880</v>
      </c>
      <c r="Z3565" s="3" t="str">
        <f>INDEX(业务类型!$C$4:$C$8,MATCH(纤芯!Y3565,业务类型!$B$4:$B$8,0))</f>
        <v>IDLE</v>
      </c>
      <c r="AA3565" s="3"/>
    </row>
    <row r="3566" spans="1:27" ht="16.5" x14ac:dyDescent="0.2">
      <c r="A3566" s="3">
        <v>3563</v>
      </c>
      <c r="B3566" s="3">
        <f t="shared" si="279"/>
        <v>37023303027</v>
      </c>
      <c r="C3566" s="3" t="s">
        <v>1166</v>
      </c>
      <c r="D3566" s="3" t="s">
        <v>223</v>
      </c>
      <c r="E3566" s="3" t="str">
        <f>INDEX(光放段!$G$4:$G$237,MATCH(纤芯!G3566,光放段!$C$4:$C$237,0))</f>
        <v>山东二干|济青烟威光缆:潍坊四平路-青岛辽阳东路</v>
      </c>
      <c r="F3566" s="3">
        <f>INDEX(光放段!$I$4:$I$237,MATCH(纤芯!H3566,光放段!$B$4:$B$237,0))</f>
        <v>37023300000</v>
      </c>
      <c r="G3566" s="3" t="str">
        <f t="shared" si="275"/>
        <v>山东二干|济青烟威光缆:高密-即墨蓝村</v>
      </c>
      <c r="H3566" s="3">
        <f>INDEX(光放段!$B$4:$B$237,MATCH(纤芯!G3566,光放段!$C$4:$C$237,0))</f>
        <v>37023303000</v>
      </c>
      <c r="I3566" s="3" t="str">
        <f t="shared" si="276"/>
        <v>济青烟威光缆</v>
      </c>
      <c r="J3566" s="3" t="str">
        <f>INDEX(子缆名称!$B$4:$B$29,纤芯!M3566)</f>
        <v>C缆</v>
      </c>
      <c r="K3566" s="3">
        <v>27</v>
      </c>
      <c r="L3566" s="3">
        <f t="shared" si="277"/>
        <v>3</v>
      </c>
      <c r="M3566" s="3">
        <f t="shared" si="278"/>
        <v>3</v>
      </c>
      <c r="N3566" s="3" t="s">
        <v>60</v>
      </c>
      <c r="O3566" s="3">
        <f>COUNTIF([1]局站!$D$4:$D$172,"="&amp;N3566)</f>
        <v>1</v>
      </c>
      <c r="P3566" s="3">
        <v>0</v>
      </c>
      <c r="Q3566" s="3">
        <v>0</v>
      </c>
      <c r="R3566" s="3">
        <v>0</v>
      </c>
      <c r="S3566" s="3" t="s">
        <v>71</v>
      </c>
      <c r="T3566" s="3">
        <f>COUNTIF([1]局站!$D$4:$D$172,"="&amp;S3566)</f>
        <v>1</v>
      </c>
      <c r="U3566" s="3">
        <v>0</v>
      </c>
      <c r="V3566" s="3">
        <v>0</v>
      </c>
      <c r="W3566" s="3">
        <v>0</v>
      </c>
      <c r="X3566" s="3" t="s">
        <v>1214</v>
      </c>
      <c r="Y3566" s="3" t="s">
        <v>850</v>
      </c>
      <c r="Z3566" s="3" t="str">
        <f>INDEX(业务类型!$C$4:$C$8,MATCH(纤芯!Y3566,业务类型!$B$4:$B$8,0))</f>
        <v>ONE</v>
      </c>
      <c r="AA3566" s="3" t="s">
        <v>991</v>
      </c>
    </row>
    <row r="3567" spans="1:27" ht="16.5" x14ac:dyDescent="0.2">
      <c r="A3567" s="3">
        <v>3564</v>
      </c>
      <c r="B3567" s="3">
        <f t="shared" si="279"/>
        <v>37023303028</v>
      </c>
      <c r="C3567" s="3" t="s">
        <v>1166</v>
      </c>
      <c r="D3567" s="3" t="s">
        <v>223</v>
      </c>
      <c r="E3567" s="3" t="str">
        <f>INDEX(光放段!$G$4:$G$237,MATCH(纤芯!G3567,光放段!$C$4:$C$237,0))</f>
        <v>山东二干|济青烟威光缆:潍坊四平路-青岛辽阳东路</v>
      </c>
      <c r="F3567" s="3">
        <f>INDEX(光放段!$I$4:$I$237,MATCH(纤芯!H3567,光放段!$B$4:$B$237,0))</f>
        <v>37023300000</v>
      </c>
      <c r="G3567" s="3" t="str">
        <f t="shared" si="275"/>
        <v>山东二干|济青烟威光缆:高密-即墨蓝村</v>
      </c>
      <c r="H3567" s="3">
        <f>INDEX(光放段!$B$4:$B$237,MATCH(纤芯!G3567,光放段!$C$4:$C$237,0))</f>
        <v>37023303000</v>
      </c>
      <c r="I3567" s="3" t="str">
        <f t="shared" si="276"/>
        <v>济青烟威光缆</v>
      </c>
      <c r="J3567" s="3" t="str">
        <f>INDEX(子缆名称!$B$4:$B$29,纤芯!M3567)</f>
        <v>C缆</v>
      </c>
      <c r="K3567" s="3">
        <v>28</v>
      </c>
      <c r="L3567" s="3">
        <f t="shared" si="277"/>
        <v>4</v>
      </c>
      <c r="M3567" s="3">
        <f t="shared" si="278"/>
        <v>3</v>
      </c>
      <c r="N3567" s="3" t="s">
        <v>60</v>
      </c>
      <c r="O3567" s="3">
        <f>COUNTIF([1]局站!$D$4:$D$172,"="&amp;N3567)</f>
        <v>1</v>
      </c>
      <c r="P3567" s="3">
        <v>0</v>
      </c>
      <c r="Q3567" s="3">
        <v>0</v>
      </c>
      <c r="R3567" s="3">
        <v>0</v>
      </c>
      <c r="S3567" s="3" t="s">
        <v>71</v>
      </c>
      <c r="T3567" s="3">
        <f>COUNTIF([1]局站!$D$4:$D$172,"="&amp;S3567)</f>
        <v>1</v>
      </c>
      <c r="U3567" s="3">
        <v>0</v>
      </c>
      <c r="V3567" s="3">
        <v>0</v>
      </c>
      <c r="W3567" s="3">
        <v>0</v>
      </c>
      <c r="X3567" s="3" t="s">
        <v>1214</v>
      </c>
      <c r="Y3567" s="3" t="s">
        <v>850</v>
      </c>
      <c r="Z3567" s="3" t="str">
        <f>INDEX(业务类型!$C$4:$C$8,MATCH(纤芯!Y3567,业务类型!$B$4:$B$8,0))</f>
        <v>ONE</v>
      </c>
      <c r="AA3567" s="3" t="s">
        <v>991</v>
      </c>
    </row>
    <row r="3568" spans="1:27" ht="16.5" x14ac:dyDescent="0.2">
      <c r="A3568" s="3">
        <v>3565</v>
      </c>
      <c r="B3568" s="3">
        <f t="shared" si="279"/>
        <v>37023303029</v>
      </c>
      <c r="C3568" s="3" t="s">
        <v>1166</v>
      </c>
      <c r="D3568" s="3" t="s">
        <v>223</v>
      </c>
      <c r="E3568" s="3" t="str">
        <f>INDEX(光放段!$G$4:$G$237,MATCH(纤芯!G3568,光放段!$C$4:$C$237,0))</f>
        <v>山东二干|济青烟威光缆:潍坊四平路-青岛辽阳东路</v>
      </c>
      <c r="F3568" s="3">
        <f>INDEX(光放段!$I$4:$I$237,MATCH(纤芯!H3568,光放段!$B$4:$B$237,0))</f>
        <v>37023300000</v>
      </c>
      <c r="G3568" s="3" t="str">
        <f t="shared" si="275"/>
        <v>山东二干|济青烟威光缆:高密-即墨蓝村</v>
      </c>
      <c r="H3568" s="3">
        <f>INDEX(光放段!$B$4:$B$237,MATCH(纤芯!G3568,光放段!$C$4:$C$237,0))</f>
        <v>37023303000</v>
      </c>
      <c r="I3568" s="3" t="str">
        <f t="shared" si="276"/>
        <v>济青烟威光缆</v>
      </c>
      <c r="J3568" s="3" t="str">
        <f>INDEX(子缆名称!$B$4:$B$29,纤芯!M3568)</f>
        <v>C缆</v>
      </c>
      <c r="K3568" s="3">
        <v>29</v>
      </c>
      <c r="L3568" s="3">
        <f t="shared" si="277"/>
        <v>5</v>
      </c>
      <c r="M3568" s="3">
        <f t="shared" si="278"/>
        <v>3</v>
      </c>
      <c r="N3568" s="3" t="s">
        <v>60</v>
      </c>
      <c r="O3568" s="3">
        <f>COUNTIF([1]局站!$D$4:$D$172,"="&amp;N3568)</f>
        <v>1</v>
      </c>
      <c r="P3568" s="3">
        <v>0</v>
      </c>
      <c r="Q3568" s="3">
        <v>0</v>
      </c>
      <c r="R3568" s="3">
        <v>0</v>
      </c>
      <c r="S3568" s="3" t="s">
        <v>71</v>
      </c>
      <c r="T3568" s="3">
        <f>COUNTIF([1]局站!$D$4:$D$172,"="&amp;S3568)</f>
        <v>1</v>
      </c>
      <c r="U3568" s="3">
        <v>0</v>
      </c>
      <c r="V3568" s="3">
        <v>0</v>
      </c>
      <c r="W3568" s="3">
        <v>0</v>
      </c>
      <c r="X3568" s="3" t="s">
        <v>1214</v>
      </c>
      <c r="Y3568" s="3" t="s">
        <v>850</v>
      </c>
      <c r="Z3568" s="3" t="str">
        <f>INDEX(业务类型!$C$4:$C$8,MATCH(纤芯!Y3568,业务类型!$B$4:$B$8,0))</f>
        <v>ONE</v>
      </c>
      <c r="AA3568" s="3" t="s">
        <v>1022</v>
      </c>
    </row>
    <row r="3569" spans="1:27" ht="16.5" x14ac:dyDescent="0.2">
      <c r="A3569" s="3">
        <v>3566</v>
      </c>
      <c r="B3569" s="3">
        <f t="shared" si="279"/>
        <v>37023303030</v>
      </c>
      <c r="C3569" s="3" t="s">
        <v>1166</v>
      </c>
      <c r="D3569" s="3" t="s">
        <v>223</v>
      </c>
      <c r="E3569" s="3" t="str">
        <f>INDEX(光放段!$G$4:$G$237,MATCH(纤芯!G3569,光放段!$C$4:$C$237,0))</f>
        <v>山东二干|济青烟威光缆:潍坊四平路-青岛辽阳东路</v>
      </c>
      <c r="F3569" s="3">
        <f>INDEX(光放段!$I$4:$I$237,MATCH(纤芯!H3569,光放段!$B$4:$B$237,0))</f>
        <v>37023300000</v>
      </c>
      <c r="G3569" s="3" t="str">
        <f t="shared" si="275"/>
        <v>山东二干|济青烟威光缆:高密-即墨蓝村</v>
      </c>
      <c r="H3569" s="3">
        <f>INDEX(光放段!$B$4:$B$237,MATCH(纤芯!G3569,光放段!$C$4:$C$237,0))</f>
        <v>37023303000</v>
      </c>
      <c r="I3569" s="3" t="str">
        <f t="shared" si="276"/>
        <v>济青烟威光缆</v>
      </c>
      <c r="J3569" s="3" t="str">
        <f>INDEX(子缆名称!$B$4:$B$29,纤芯!M3569)</f>
        <v>C缆</v>
      </c>
      <c r="K3569" s="3">
        <v>30</v>
      </c>
      <c r="L3569" s="3">
        <f t="shared" si="277"/>
        <v>6</v>
      </c>
      <c r="M3569" s="3">
        <f t="shared" si="278"/>
        <v>3</v>
      </c>
      <c r="N3569" s="3" t="s">
        <v>60</v>
      </c>
      <c r="O3569" s="3">
        <f>COUNTIF([1]局站!$D$4:$D$172,"="&amp;N3569)</f>
        <v>1</v>
      </c>
      <c r="P3569" s="3">
        <v>0</v>
      </c>
      <c r="Q3569" s="3">
        <v>0</v>
      </c>
      <c r="R3569" s="3">
        <v>0</v>
      </c>
      <c r="S3569" s="3" t="s">
        <v>71</v>
      </c>
      <c r="T3569" s="3">
        <f>COUNTIF([1]局站!$D$4:$D$172,"="&amp;S3569)</f>
        <v>1</v>
      </c>
      <c r="U3569" s="3">
        <v>0</v>
      </c>
      <c r="V3569" s="3">
        <v>0</v>
      </c>
      <c r="W3569" s="3">
        <v>0</v>
      </c>
      <c r="X3569" s="3" t="s">
        <v>1214</v>
      </c>
      <c r="Y3569" s="3" t="s">
        <v>850</v>
      </c>
      <c r="Z3569" s="3" t="str">
        <f>INDEX(业务类型!$C$4:$C$8,MATCH(纤芯!Y3569,业务类型!$B$4:$B$8,0))</f>
        <v>ONE</v>
      </c>
      <c r="AA3569" s="3" t="s">
        <v>1022</v>
      </c>
    </row>
    <row r="3570" spans="1:27" ht="16.5" x14ac:dyDescent="0.2">
      <c r="A3570" s="3">
        <v>3567</v>
      </c>
      <c r="B3570" s="3">
        <f t="shared" si="279"/>
        <v>37023303031</v>
      </c>
      <c r="C3570" s="3" t="s">
        <v>1166</v>
      </c>
      <c r="D3570" s="3" t="s">
        <v>223</v>
      </c>
      <c r="E3570" s="3" t="str">
        <f>INDEX(光放段!$G$4:$G$237,MATCH(纤芯!G3570,光放段!$C$4:$C$237,0))</f>
        <v>山东二干|济青烟威光缆:潍坊四平路-青岛辽阳东路</v>
      </c>
      <c r="F3570" s="3">
        <f>INDEX(光放段!$I$4:$I$237,MATCH(纤芯!H3570,光放段!$B$4:$B$237,0))</f>
        <v>37023300000</v>
      </c>
      <c r="G3570" s="3" t="str">
        <f t="shared" si="275"/>
        <v>山东二干|济青烟威光缆:高密-即墨蓝村</v>
      </c>
      <c r="H3570" s="3">
        <f>INDEX(光放段!$B$4:$B$237,MATCH(纤芯!G3570,光放段!$C$4:$C$237,0))</f>
        <v>37023303000</v>
      </c>
      <c r="I3570" s="3" t="str">
        <f t="shared" si="276"/>
        <v>济青烟威光缆</v>
      </c>
      <c r="J3570" s="3" t="str">
        <f>INDEX(子缆名称!$B$4:$B$29,纤芯!M3570)</f>
        <v>C缆</v>
      </c>
      <c r="K3570" s="3">
        <v>31</v>
      </c>
      <c r="L3570" s="3">
        <f t="shared" si="277"/>
        <v>7</v>
      </c>
      <c r="M3570" s="3">
        <f t="shared" si="278"/>
        <v>3</v>
      </c>
      <c r="N3570" s="3" t="s">
        <v>60</v>
      </c>
      <c r="O3570" s="3">
        <f>COUNTIF([1]局站!$D$4:$D$172,"="&amp;N3570)</f>
        <v>1</v>
      </c>
      <c r="P3570" s="3">
        <v>0</v>
      </c>
      <c r="Q3570" s="3">
        <v>0</v>
      </c>
      <c r="R3570" s="3">
        <v>0</v>
      </c>
      <c r="S3570" s="3" t="s">
        <v>71</v>
      </c>
      <c r="T3570" s="3">
        <f>COUNTIF([1]局站!$D$4:$D$172,"="&amp;S3570)</f>
        <v>1</v>
      </c>
      <c r="U3570" s="3">
        <v>0</v>
      </c>
      <c r="V3570" s="3">
        <v>0</v>
      </c>
      <c r="W3570" s="3">
        <v>0</v>
      </c>
      <c r="X3570" s="3" t="s">
        <v>1214</v>
      </c>
      <c r="Y3570" s="3" t="s">
        <v>850</v>
      </c>
      <c r="Z3570" s="3" t="str">
        <f>INDEX(业务类型!$C$4:$C$8,MATCH(纤芯!Y3570,业务类型!$B$4:$B$8,0))</f>
        <v>ONE</v>
      </c>
      <c r="AA3570" s="3" t="s">
        <v>934</v>
      </c>
    </row>
    <row r="3571" spans="1:27" ht="16.5" x14ac:dyDescent="0.2">
      <c r="A3571" s="3">
        <v>3568</v>
      </c>
      <c r="B3571" s="3">
        <f t="shared" si="279"/>
        <v>37023303032</v>
      </c>
      <c r="C3571" s="3" t="s">
        <v>1166</v>
      </c>
      <c r="D3571" s="3" t="s">
        <v>223</v>
      </c>
      <c r="E3571" s="3" t="str">
        <f>INDEX(光放段!$G$4:$G$237,MATCH(纤芯!G3571,光放段!$C$4:$C$237,0))</f>
        <v>山东二干|济青烟威光缆:潍坊四平路-青岛辽阳东路</v>
      </c>
      <c r="F3571" s="3">
        <f>INDEX(光放段!$I$4:$I$237,MATCH(纤芯!H3571,光放段!$B$4:$B$237,0))</f>
        <v>37023300000</v>
      </c>
      <c r="G3571" s="3" t="str">
        <f t="shared" si="275"/>
        <v>山东二干|济青烟威光缆:高密-即墨蓝村</v>
      </c>
      <c r="H3571" s="3">
        <f>INDEX(光放段!$B$4:$B$237,MATCH(纤芯!G3571,光放段!$C$4:$C$237,0))</f>
        <v>37023303000</v>
      </c>
      <c r="I3571" s="3" t="str">
        <f t="shared" si="276"/>
        <v>济青烟威光缆</v>
      </c>
      <c r="J3571" s="3" t="str">
        <f>INDEX(子缆名称!$B$4:$B$29,纤芯!M3571)</f>
        <v>C缆</v>
      </c>
      <c r="K3571" s="3">
        <v>32</v>
      </c>
      <c r="L3571" s="3">
        <f t="shared" si="277"/>
        <v>8</v>
      </c>
      <c r="M3571" s="3">
        <f t="shared" si="278"/>
        <v>3</v>
      </c>
      <c r="N3571" s="3" t="s">
        <v>60</v>
      </c>
      <c r="O3571" s="3">
        <f>COUNTIF([1]局站!$D$4:$D$172,"="&amp;N3571)</f>
        <v>1</v>
      </c>
      <c r="P3571" s="3">
        <v>0</v>
      </c>
      <c r="Q3571" s="3">
        <v>0</v>
      </c>
      <c r="R3571" s="3">
        <v>0</v>
      </c>
      <c r="S3571" s="3" t="s">
        <v>71</v>
      </c>
      <c r="T3571" s="3">
        <f>COUNTIF([1]局站!$D$4:$D$172,"="&amp;S3571)</f>
        <v>1</v>
      </c>
      <c r="U3571" s="3">
        <v>0</v>
      </c>
      <c r="V3571" s="3">
        <v>0</v>
      </c>
      <c r="W3571" s="3">
        <v>0</v>
      </c>
      <c r="X3571" s="3" t="s">
        <v>1214</v>
      </c>
      <c r="Y3571" s="3" t="s">
        <v>881</v>
      </c>
      <c r="Z3571" s="3" t="str">
        <f>INDEX(业务类型!$C$4:$C$8,MATCH(纤芯!Y3571,业务类型!$B$4:$B$8,0))</f>
        <v>OTHER</v>
      </c>
      <c r="AA3571" s="3" t="s">
        <v>888</v>
      </c>
    </row>
    <row r="3572" spans="1:27" ht="16.5" x14ac:dyDescent="0.2">
      <c r="A3572" s="3">
        <v>3569</v>
      </c>
      <c r="B3572" s="3">
        <f t="shared" si="279"/>
        <v>37023303033</v>
      </c>
      <c r="C3572" s="3" t="s">
        <v>1166</v>
      </c>
      <c r="D3572" s="3" t="s">
        <v>223</v>
      </c>
      <c r="E3572" s="3" t="str">
        <f>INDEX(光放段!$G$4:$G$237,MATCH(纤芯!G3572,光放段!$C$4:$C$237,0))</f>
        <v>山东二干|济青烟威光缆:潍坊四平路-青岛辽阳东路</v>
      </c>
      <c r="F3572" s="3">
        <f>INDEX(光放段!$I$4:$I$237,MATCH(纤芯!H3572,光放段!$B$4:$B$237,0))</f>
        <v>37023300000</v>
      </c>
      <c r="G3572" s="3" t="str">
        <f t="shared" si="275"/>
        <v>山东二干|济青烟威光缆:高密-即墨蓝村</v>
      </c>
      <c r="H3572" s="3">
        <f>INDEX(光放段!$B$4:$B$237,MATCH(纤芯!G3572,光放段!$C$4:$C$237,0))</f>
        <v>37023303000</v>
      </c>
      <c r="I3572" s="3" t="str">
        <f t="shared" si="276"/>
        <v>济青烟威光缆</v>
      </c>
      <c r="J3572" s="3" t="str">
        <f>INDEX(子缆名称!$B$4:$B$29,纤芯!M3572)</f>
        <v>C缆</v>
      </c>
      <c r="K3572" s="3">
        <v>33</v>
      </c>
      <c r="L3572" s="3">
        <f t="shared" si="277"/>
        <v>9</v>
      </c>
      <c r="M3572" s="3">
        <f t="shared" si="278"/>
        <v>3</v>
      </c>
      <c r="N3572" s="3" t="s">
        <v>60</v>
      </c>
      <c r="O3572" s="3">
        <f>COUNTIF([1]局站!$D$4:$D$172,"="&amp;N3572)</f>
        <v>1</v>
      </c>
      <c r="P3572" s="3">
        <v>0</v>
      </c>
      <c r="Q3572" s="3">
        <v>0</v>
      </c>
      <c r="R3572" s="3">
        <v>0</v>
      </c>
      <c r="S3572" s="3" t="s">
        <v>71</v>
      </c>
      <c r="T3572" s="3">
        <f>COUNTIF([1]局站!$D$4:$D$172,"="&amp;S3572)</f>
        <v>1</v>
      </c>
      <c r="U3572" s="3">
        <v>0</v>
      </c>
      <c r="V3572" s="3">
        <v>0</v>
      </c>
      <c r="W3572" s="3">
        <v>0</v>
      </c>
      <c r="X3572" s="3" t="s">
        <v>1214</v>
      </c>
      <c r="Y3572" s="3" t="s">
        <v>852</v>
      </c>
      <c r="Z3572" s="3" t="str">
        <f>INDEX(业务类型!$C$4:$C$8,MATCH(纤芯!Y3572,业务类型!$B$4:$B$8,0))</f>
        <v>TWO</v>
      </c>
      <c r="AA3572" s="3" t="s">
        <v>891</v>
      </c>
    </row>
    <row r="3573" spans="1:27" ht="16.5" x14ac:dyDescent="0.2">
      <c r="A3573" s="3">
        <v>3570</v>
      </c>
      <c r="B3573" s="3">
        <f t="shared" si="279"/>
        <v>37023303034</v>
      </c>
      <c r="C3573" s="3" t="s">
        <v>1166</v>
      </c>
      <c r="D3573" s="3" t="s">
        <v>223</v>
      </c>
      <c r="E3573" s="3" t="str">
        <f>INDEX(光放段!$G$4:$G$237,MATCH(纤芯!G3573,光放段!$C$4:$C$237,0))</f>
        <v>山东二干|济青烟威光缆:潍坊四平路-青岛辽阳东路</v>
      </c>
      <c r="F3573" s="3">
        <f>INDEX(光放段!$I$4:$I$237,MATCH(纤芯!H3573,光放段!$B$4:$B$237,0))</f>
        <v>37023300000</v>
      </c>
      <c r="G3573" s="3" t="str">
        <f t="shared" si="275"/>
        <v>山东二干|济青烟威光缆:高密-即墨蓝村</v>
      </c>
      <c r="H3573" s="3">
        <f>INDEX(光放段!$B$4:$B$237,MATCH(纤芯!G3573,光放段!$C$4:$C$237,0))</f>
        <v>37023303000</v>
      </c>
      <c r="I3573" s="3" t="str">
        <f t="shared" si="276"/>
        <v>济青烟威光缆</v>
      </c>
      <c r="J3573" s="3" t="str">
        <f>INDEX(子缆名称!$B$4:$B$29,纤芯!M3573)</f>
        <v>C缆</v>
      </c>
      <c r="K3573" s="3">
        <v>34</v>
      </c>
      <c r="L3573" s="3">
        <f t="shared" si="277"/>
        <v>10</v>
      </c>
      <c r="M3573" s="3">
        <f t="shared" si="278"/>
        <v>3</v>
      </c>
      <c r="N3573" s="3" t="s">
        <v>60</v>
      </c>
      <c r="O3573" s="3">
        <f>COUNTIF([1]局站!$D$4:$D$172,"="&amp;N3573)</f>
        <v>1</v>
      </c>
      <c r="P3573" s="3">
        <v>0</v>
      </c>
      <c r="Q3573" s="3">
        <v>0</v>
      </c>
      <c r="R3573" s="3">
        <v>0</v>
      </c>
      <c r="S3573" s="3" t="s">
        <v>71</v>
      </c>
      <c r="T3573" s="3">
        <f>COUNTIF([1]局站!$D$4:$D$172,"="&amp;S3573)</f>
        <v>1</v>
      </c>
      <c r="U3573" s="3">
        <v>0</v>
      </c>
      <c r="V3573" s="3">
        <v>0</v>
      </c>
      <c r="W3573" s="3">
        <v>0</v>
      </c>
      <c r="X3573" s="3" t="s">
        <v>1214</v>
      </c>
      <c r="Y3573" s="3" t="s">
        <v>852</v>
      </c>
      <c r="Z3573" s="3" t="str">
        <f>INDEX(业务类型!$C$4:$C$8,MATCH(纤芯!Y3573,业务类型!$B$4:$B$8,0))</f>
        <v>TWO</v>
      </c>
      <c r="AA3573" s="3" t="s">
        <v>891</v>
      </c>
    </row>
    <row r="3574" spans="1:27" ht="16.5" x14ac:dyDescent="0.2">
      <c r="A3574" s="3">
        <v>3571</v>
      </c>
      <c r="B3574" s="3">
        <f t="shared" si="279"/>
        <v>37023304001</v>
      </c>
      <c r="C3574" s="3" t="s">
        <v>1166</v>
      </c>
      <c r="D3574" s="3" t="s">
        <v>223</v>
      </c>
      <c r="E3574" s="3" t="str">
        <f>INDEX(光放段!$G$4:$G$237,MATCH(纤芯!G3574,光放段!$C$4:$C$237,0))</f>
        <v>山东二干|济青烟威光缆:潍坊四平路-青岛辽阳东路</v>
      </c>
      <c r="F3574" s="3">
        <f>INDEX(光放段!$I$4:$I$237,MATCH(纤芯!H3574,光放段!$B$4:$B$237,0))</f>
        <v>37023300000</v>
      </c>
      <c r="G3574" s="3" t="str">
        <f t="shared" si="275"/>
        <v>山东二干|济青烟威光缆:即墨蓝村-城阳</v>
      </c>
      <c r="H3574" s="3">
        <f>INDEX(光放段!$B$4:$B$237,MATCH(纤芯!G3574,光放段!$C$4:$C$237,0))</f>
        <v>37023304000</v>
      </c>
      <c r="I3574" s="3" t="str">
        <f t="shared" si="276"/>
        <v>济青烟威光缆</v>
      </c>
      <c r="J3574" s="3" t="str">
        <f>INDEX(子缆名称!$B$4:$B$29,纤芯!M3574)</f>
        <v>A缆</v>
      </c>
      <c r="K3574" s="3">
        <v>1</v>
      </c>
      <c r="L3574" s="3">
        <f t="shared" si="277"/>
        <v>1</v>
      </c>
      <c r="M3574" s="3">
        <f t="shared" si="278"/>
        <v>1</v>
      </c>
      <c r="N3574" s="3" t="s">
        <v>71</v>
      </c>
      <c r="O3574" s="3">
        <f>COUNTIF([1]局站!$D$4:$D$172,"="&amp;N3574)</f>
        <v>1</v>
      </c>
      <c r="P3574" s="3">
        <v>0</v>
      </c>
      <c r="Q3574" s="3">
        <v>0</v>
      </c>
      <c r="R3574" s="3">
        <v>0</v>
      </c>
      <c r="S3574" s="3" t="s">
        <v>62</v>
      </c>
      <c r="T3574" s="3">
        <f>COUNTIF([1]局站!$D$4:$D$172,"="&amp;S3574)</f>
        <v>1</v>
      </c>
      <c r="U3574" s="3">
        <v>0</v>
      </c>
      <c r="V3574" s="3">
        <v>0</v>
      </c>
      <c r="W3574" s="3">
        <v>0</v>
      </c>
      <c r="X3574" s="3" t="s">
        <v>1214</v>
      </c>
      <c r="Y3574" s="3" t="s">
        <v>854</v>
      </c>
      <c r="Z3574" s="3" t="str">
        <f>INDEX(业务类型!$C$4:$C$8,MATCH(纤芯!Y3574,业务类型!$B$4:$B$8,0))</f>
        <v>LOCAL</v>
      </c>
      <c r="AA3574" s="3" t="s">
        <v>984</v>
      </c>
    </row>
    <row r="3575" spans="1:27" ht="16.5" x14ac:dyDescent="0.2">
      <c r="A3575" s="3">
        <v>3572</v>
      </c>
      <c r="B3575" s="3">
        <f t="shared" si="279"/>
        <v>37023304002</v>
      </c>
      <c r="C3575" s="3" t="s">
        <v>1166</v>
      </c>
      <c r="D3575" s="3" t="s">
        <v>223</v>
      </c>
      <c r="E3575" s="3" t="str">
        <f>INDEX(光放段!$G$4:$G$237,MATCH(纤芯!G3575,光放段!$C$4:$C$237,0))</f>
        <v>山东二干|济青烟威光缆:潍坊四平路-青岛辽阳东路</v>
      </c>
      <c r="F3575" s="3">
        <f>INDEX(光放段!$I$4:$I$237,MATCH(纤芯!H3575,光放段!$B$4:$B$237,0))</f>
        <v>37023300000</v>
      </c>
      <c r="G3575" s="3" t="str">
        <f t="shared" si="275"/>
        <v>山东二干|济青烟威光缆:即墨蓝村-城阳</v>
      </c>
      <c r="H3575" s="3">
        <f>INDEX(光放段!$B$4:$B$237,MATCH(纤芯!G3575,光放段!$C$4:$C$237,0))</f>
        <v>37023304000</v>
      </c>
      <c r="I3575" s="3" t="str">
        <f t="shared" si="276"/>
        <v>济青烟威光缆</v>
      </c>
      <c r="J3575" s="3" t="str">
        <f>INDEX(子缆名称!$B$4:$B$29,纤芯!M3575)</f>
        <v>A缆</v>
      </c>
      <c r="K3575" s="3">
        <v>2</v>
      </c>
      <c r="L3575" s="3">
        <f t="shared" si="277"/>
        <v>2</v>
      </c>
      <c r="M3575" s="3">
        <f t="shared" si="278"/>
        <v>1</v>
      </c>
      <c r="N3575" s="3" t="s">
        <v>71</v>
      </c>
      <c r="O3575" s="3">
        <f>COUNTIF([1]局站!$D$4:$D$172,"="&amp;N3575)</f>
        <v>1</v>
      </c>
      <c r="P3575" s="3">
        <v>0</v>
      </c>
      <c r="Q3575" s="3">
        <v>0</v>
      </c>
      <c r="R3575" s="3">
        <v>0</v>
      </c>
      <c r="S3575" s="3" t="s">
        <v>62</v>
      </c>
      <c r="T3575" s="3">
        <f>COUNTIF([1]局站!$D$4:$D$172,"="&amp;S3575)</f>
        <v>1</v>
      </c>
      <c r="U3575" s="3">
        <v>0</v>
      </c>
      <c r="V3575" s="3">
        <v>0</v>
      </c>
      <c r="W3575" s="3">
        <v>0</v>
      </c>
      <c r="X3575" s="3" t="s">
        <v>1214</v>
      </c>
      <c r="Y3575" s="3" t="s">
        <v>854</v>
      </c>
      <c r="Z3575" s="3" t="str">
        <f>INDEX(业务类型!$C$4:$C$8,MATCH(纤芯!Y3575,业务类型!$B$4:$B$8,0))</f>
        <v>LOCAL</v>
      </c>
      <c r="AA3575" s="3" t="s">
        <v>984</v>
      </c>
    </row>
    <row r="3576" spans="1:27" ht="16.5" x14ac:dyDescent="0.2">
      <c r="A3576" s="3">
        <v>3573</v>
      </c>
      <c r="B3576" s="3">
        <f t="shared" si="279"/>
        <v>37023304003</v>
      </c>
      <c r="C3576" s="3" t="s">
        <v>1166</v>
      </c>
      <c r="D3576" s="3" t="s">
        <v>223</v>
      </c>
      <c r="E3576" s="3" t="str">
        <f>INDEX(光放段!$G$4:$G$237,MATCH(纤芯!G3576,光放段!$C$4:$C$237,0))</f>
        <v>山东二干|济青烟威光缆:潍坊四平路-青岛辽阳东路</v>
      </c>
      <c r="F3576" s="3">
        <f>INDEX(光放段!$I$4:$I$237,MATCH(纤芯!H3576,光放段!$B$4:$B$237,0))</f>
        <v>37023300000</v>
      </c>
      <c r="G3576" s="3" t="str">
        <f t="shared" si="275"/>
        <v>山东二干|济青烟威光缆:即墨蓝村-城阳</v>
      </c>
      <c r="H3576" s="3">
        <f>INDEX(光放段!$B$4:$B$237,MATCH(纤芯!G3576,光放段!$C$4:$C$237,0))</f>
        <v>37023304000</v>
      </c>
      <c r="I3576" s="3" t="str">
        <f t="shared" si="276"/>
        <v>济青烟威光缆</v>
      </c>
      <c r="J3576" s="3" t="str">
        <f>INDEX(子缆名称!$B$4:$B$29,纤芯!M3576)</f>
        <v>A缆</v>
      </c>
      <c r="K3576" s="3">
        <v>3</v>
      </c>
      <c r="L3576" s="3">
        <f t="shared" si="277"/>
        <v>3</v>
      </c>
      <c r="M3576" s="3">
        <f t="shared" si="278"/>
        <v>1</v>
      </c>
      <c r="N3576" s="3" t="s">
        <v>71</v>
      </c>
      <c r="O3576" s="3">
        <f>COUNTIF([1]局站!$D$4:$D$172,"="&amp;N3576)</f>
        <v>1</v>
      </c>
      <c r="P3576" s="3">
        <v>0</v>
      </c>
      <c r="Q3576" s="3">
        <v>0</v>
      </c>
      <c r="R3576" s="3">
        <v>0</v>
      </c>
      <c r="S3576" s="3" t="s">
        <v>62</v>
      </c>
      <c r="T3576" s="3">
        <f>COUNTIF([1]局站!$D$4:$D$172,"="&amp;S3576)</f>
        <v>1</v>
      </c>
      <c r="U3576" s="3">
        <v>0</v>
      </c>
      <c r="V3576" s="3">
        <v>0</v>
      </c>
      <c r="W3576" s="3">
        <v>0</v>
      </c>
      <c r="X3576" s="3" t="s">
        <v>1214</v>
      </c>
      <c r="Y3576" s="3" t="s">
        <v>854</v>
      </c>
      <c r="Z3576" s="3" t="str">
        <f>INDEX(业务类型!$C$4:$C$8,MATCH(纤芯!Y3576,业务类型!$B$4:$B$8,0))</f>
        <v>LOCAL</v>
      </c>
      <c r="AA3576" s="3" t="s">
        <v>984</v>
      </c>
    </row>
    <row r="3577" spans="1:27" ht="16.5" x14ac:dyDescent="0.2">
      <c r="A3577" s="3">
        <v>3574</v>
      </c>
      <c r="B3577" s="3">
        <f t="shared" si="279"/>
        <v>37023304004</v>
      </c>
      <c r="C3577" s="3" t="s">
        <v>1166</v>
      </c>
      <c r="D3577" s="3" t="s">
        <v>223</v>
      </c>
      <c r="E3577" s="3" t="str">
        <f>INDEX(光放段!$G$4:$G$237,MATCH(纤芯!G3577,光放段!$C$4:$C$237,0))</f>
        <v>山东二干|济青烟威光缆:潍坊四平路-青岛辽阳东路</v>
      </c>
      <c r="F3577" s="3">
        <f>INDEX(光放段!$I$4:$I$237,MATCH(纤芯!H3577,光放段!$B$4:$B$237,0))</f>
        <v>37023300000</v>
      </c>
      <c r="G3577" s="3" t="str">
        <f t="shared" si="275"/>
        <v>山东二干|济青烟威光缆:即墨蓝村-城阳</v>
      </c>
      <c r="H3577" s="3">
        <f>INDEX(光放段!$B$4:$B$237,MATCH(纤芯!G3577,光放段!$C$4:$C$237,0))</f>
        <v>37023304000</v>
      </c>
      <c r="I3577" s="3" t="str">
        <f t="shared" si="276"/>
        <v>济青烟威光缆</v>
      </c>
      <c r="J3577" s="3" t="str">
        <f>INDEX(子缆名称!$B$4:$B$29,纤芯!M3577)</f>
        <v>A缆</v>
      </c>
      <c r="K3577" s="3">
        <v>4</v>
      </c>
      <c r="L3577" s="3">
        <f t="shared" si="277"/>
        <v>4</v>
      </c>
      <c r="M3577" s="3">
        <f t="shared" si="278"/>
        <v>1</v>
      </c>
      <c r="N3577" s="3" t="s">
        <v>71</v>
      </c>
      <c r="O3577" s="3">
        <f>COUNTIF([1]局站!$D$4:$D$172,"="&amp;N3577)</f>
        <v>1</v>
      </c>
      <c r="P3577" s="3">
        <v>0</v>
      </c>
      <c r="Q3577" s="3">
        <v>0</v>
      </c>
      <c r="R3577" s="3">
        <v>0</v>
      </c>
      <c r="S3577" s="3" t="s">
        <v>62</v>
      </c>
      <c r="T3577" s="3">
        <f>COUNTIF([1]局站!$D$4:$D$172,"="&amp;S3577)</f>
        <v>1</v>
      </c>
      <c r="U3577" s="3">
        <v>0</v>
      </c>
      <c r="V3577" s="3">
        <v>0</v>
      </c>
      <c r="W3577" s="3">
        <v>0</v>
      </c>
      <c r="X3577" s="3" t="s">
        <v>1214</v>
      </c>
      <c r="Y3577" s="3" t="s">
        <v>854</v>
      </c>
      <c r="Z3577" s="3" t="str">
        <f>INDEX(业务类型!$C$4:$C$8,MATCH(纤芯!Y3577,业务类型!$B$4:$B$8,0))</f>
        <v>LOCAL</v>
      </c>
      <c r="AA3577" s="3" t="s">
        <v>984</v>
      </c>
    </row>
    <row r="3578" spans="1:27" ht="16.5" x14ac:dyDescent="0.2">
      <c r="A3578" s="3">
        <v>3575</v>
      </c>
      <c r="B3578" s="3">
        <f t="shared" si="279"/>
        <v>37023304005</v>
      </c>
      <c r="C3578" s="3" t="s">
        <v>1166</v>
      </c>
      <c r="D3578" s="3" t="s">
        <v>223</v>
      </c>
      <c r="E3578" s="3" t="str">
        <f>INDEX(光放段!$G$4:$G$237,MATCH(纤芯!G3578,光放段!$C$4:$C$237,0))</f>
        <v>山东二干|济青烟威光缆:潍坊四平路-青岛辽阳东路</v>
      </c>
      <c r="F3578" s="3">
        <f>INDEX(光放段!$I$4:$I$237,MATCH(纤芯!H3578,光放段!$B$4:$B$237,0))</f>
        <v>37023300000</v>
      </c>
      <c r="G3578" s="3" t="str">
        <f t="shared" si="275"/>
        <v>山东二干|济青烟威光缆:即墨蓝村-城阳</v>
      </c>
      <c r="H3578" s="3">
        <f>INDEX(光放段!$B$4:$B$237,MATCH(纤芯!G3578,光放段!$C$4:$C$237,0))</f>
        <v>37023304000</v>
      </c>
      <c r="I3578" s="3" t="str">
        <f t="shared" si="276"/>
        <v>济青烟威光缆</v>
      </c>
      <c r="J3578" s="3" t="str">
        <f>INDEX(子缆名称!$B$4:$B$29,纤芯!M3578)</f>
        <v>A缆</v>
      </c>
      <c r="K3578" s="3">
        <v>5</v>
      </c>
      <c r="L3578" s="3">
        <f t="shared" si="277"/>
        <v>5</v>
      </c>
      <c r="M3578" s="3">
        <f t="shared" si="278"/>
        <v>1</v>
      </c>
      <c r="N3578" s="3" t="s">
        <v>71</v>
      </c>
      <c r="O3578" s="3">
        <f>COUNTIF([1]局站!$D$4:$D$172,"="&amp;N3578)</f>
        <v>1</v>
      </c>
      <c r="P3578" s="3">
        <v>0</v>
      </c>
      <c r="Q3578" s="3">
        <v>0</v>
      </c>
      <c r="R3578" s="3">
        <v>0</v>
      </c>
      <c r="S3578" s="3" t="s">
        <v>62</v>
      </c>
      <c r="T3578" s="3">
        <f>COUNTIF([1]局站!$D$4:$D$172,"="&amp;S3578)</f>
        <v>1</v>
      </c>
      <c r="U3578" s="3">
        <v>0</v>
      </c>
      <c r="V3578" s="3">
        <v>0</v>
      </c>
      <c r="W3578" s="3">
        <v>0</v>
      </c>
      <c r="X3578" s="3" t="s">
        <v>1214</v>
      </c>
      <c r="Y3578" s="3" t="s">
        <v>852</v>
      </c>
      <c r="Z3578" s="3" t="str">
        <f>INDEX(业务类型!$C$4:$C$8,MATCH(纤芯!Y3578,业务类型!$B$4:$B$8,0))</f>
        <v>TWO</v>
      </c>
      <c r="AA3578" s="3" t="s">
        <v>901</v>
      </c>
    </row>
    <row r="3579" spans="1:27" ht="16.5" x14ac:dyDescent="0.2">
      <c r="A3579" s="3">
        <v>3576</v>
      </c>
      <c r="B3579" s="3">
        <f t="shared" si="279"/>
        <v>37023304006</v>
      </c>
      <c r="C3579" s="3" t="s">
        <v>1166</v>
      </c>
      <c r="D3579" s="3" t="s">
        <v>223</v>
      </c>
      <c r="E3579" s="3" t="str">
        <f>INDEX(光放段!$G$4:$G$237,MATCH(纤芯!G3579,光放段!$C$4:$C$237,0))</f>
        <v>山东二干|济青烟威光缆:潍坊四平路-青岛辽阳东路</v>
      </c>
      <c r="F3579" s="3">
        <f>INDEX(光放段!$I$4:$I$237,MATCH(纤芯!H3579,光放段!$B$4:$B$237,0))</f>
        <v>37023300000</v>
      </c>
      <c r="G3579" s="3" t="str">
        <f t="shared" si="275"/>
        <v>山东二干|济青烟威光缆:即墨蓝村-城阳</v>
      </c>
      <c r="H3579" s="3">
        <f>INDEX(光放段!$B$4:$B$237,MATCH(纤芯!G3579,光放段!$C$4:$C$237,0))</f>
        <v>37023304000</v>
      </c>
      <c r="I3579" s="3" t="str">
        <f t="shared" si="276"/>
        <v>济青烟威光缆</v>
      </c>
      <c r="J3579" s="3" t="str">
        <f>INDEX(子缆名称!$B$4:$B$29,纤芯!M3579)</f>
        <v>A缆</v>
      </c>
      <c r="K3579" s="3">
        <v>6</v>
      </c>
      <c r="L3579" s="3">
        <f t="shared" si="277"/>
        <v>6</v>
      </c>
      <c r="M3579" s="3">
        <f t="shared" si="278"/>
        <v>1</v>
      </c>
      <c r="N3579" s="3" t="s">
        <v>71</v>
      </c>
      <c r="O3579" s="3">
        <f>COUNTIF([1]局站!$D$4:$D$172,"="&amp;N3579)</f>
        <v>1</v>
      </c>
      <c r="P3579" s="3">
        <v>0</v>
      </c>
      <c r="Q3579" s="3">
        <v>0</v>
      </c>
      <c r="R3579" s="3">
        <v>0</v>
      </c>
      <c r="S3579" s="3" t="s">
        <v>62</v>
      </c>
      <c r="T3579" s="3">
        <f>COUNTIF([1]局站!$D$4:$D$172,"="&amp;S3579)</f>
        <v>1</v>
      </c>
      <c r="U3579" s="3">
        <v>0</v>
      </c>
      <c r="V3579" s="3">
        <v>0</v>
      </c>
      <c r="W3579" s="3">
        <v>0</v>
      </c>
      <c r="X3579" s="3" t="s">
        <v>1214</v>
      </c>
      <c r="Y3579" s="3" t="s">
        <v>852</v>
      </c>
      <c r="Z3579" s="3" t="str">
        <f>INDEX(业务类型!$C$4:$C$8,MATCH(纤芯!Y3579,业务类型!$B$4:$B$8,0))</f>
        <v>TWO</v>
      </c>
      <c r="AA3579" s="3" t="s">
        <v>901</v>
      </c>
    </row>
    <row r="3580" spans="1:27" ht="16.5" x14ac:dyDescent="0.2">
      <c r="A3580" s="3">
        <v>3577</v>
      </c>
      <c r="B3580" s="3">
        <f t="shared" si="279"/>
        <v>37023304007</v>
      </c>
      <c r="C3580" s="3" t="s">
        <v>1166</v>
      </c>
      <c r="D3580" s="3" t="s">
        <v>223</v>
      </c>
      <c r="E3580" s="3" t="str">
        <f>INDEX(光放段!$G$4:$G$237,MATCH(纤芯!G3580,光放段!$C$4:$C$237,0))</f>
        <v>山东二干|济青烟威光缆:潍坊四平路-青岛辽阳东路</v>
      </c>
      <c r="F3580" s="3">
        <f>INDEX(光放段!$I$4:$I$237,MATCH(纤芯!H3580,光放段!$B$4:$B$237,0))</f>
        <v>37023300000</v>
      </c>
      <c r="G3580" s="3" t="str">
        <f t="shared" si="275"/>
        <v>山东二干|济青烟威光缆:即墨蓝村-城阳</v>
      </c>
      <c r="H3580" s="3">
        <f>INDEX(光放段!$B$4:$B$237,MATCH(纤芯!G3580,光放段!$C$4:$C$237,0))</f>
        <v>37023304000</v>
      </c>
      <c r="I3580" s="3" t="str">
        <f t="shared" si="276"/>
        <v>济青烟威光缆</v>
      </c>
      <c r="J3580" s="3" t="str">
        <f>INDEX(子缆名称!$B$4:$B$29,纤芯!M3580)</f>
        <v>A缆</v>
      </c>
      <c r="K3580" s="3">
        <v>7</v>
      </c>
      <c r="L3580" s="3">
        <f t="shared" si="277"/>
        <v>7</v>
      </c>
      <c r="M3580" s="3">
        <f t="shared" si="278"/>
        <v>1</v>
      </c>
      <c r="N3580" s="3" t="s">
        <v>71</v>
      </c>
      <c r="O3580" s="3">
        <f>COUNTIF([1]局站!$D$4:$D$172,"="&amp;N3580)</f>
        <v>1</v>
      </c>
      <c r="P3580" s="3">
        <v>0</v>
      </c>
      <c r="Q3580" s="3">
        <v>0</v>
      </c>
      <c r="R3580" s="3">
        <v>0</v>
      </c>
      <c r="S3580" s="3" t="s">
        <v>62</v>
      </c>
      <c r="T3580" s="3">
        <f>COUNTIF([1]局站!$D$4:$D$172,"="&amp;S3580)</f>
        <v>1</v>
      </c>
      <c r="U3580" s="3">
        <v>0</v>
      </c>
      <c r="V3580" s="3">
        <v>0</v>
      </c>
      <c r="W3580" s="3">
        <v>0</v>
      </c>
      <c r="X3580" s="3" t="s">
        <v>1214</v>
      </c>
      <c r="Y3580" s="3" t="s">
        <v>880</v>
      </c>
      <c r="Z3580" s="3" t="str">
        <f>INDEX(业务类型!$C$4:$C$8,MATCH(纤芯!Y3580,业务类型!$B$4:$B$8,0))</f>
        <v>IDLE</v>
      </c>
      <c r="AA3580" s="3"/>
    </row>
    <row r="3581" spans="1:27" ht="16.5" x14ac:dyDescent="0.2">
      <c r="A3581" s="3">
        <v>3578</v>
      </c>
      <c r="B3581" s="3">
        <f t="shared" si="279"/>
        <v>37023304008</v>
      </c>
      <c r="C3581" s="3" t="s">
        <v>1166</v>
      </c>
      <c r="D3581" s="3" t="s">
        <v>223</v>
      </c>
      <c r="E3581" s="3" t="str">
        <f>INDEX(光放段!$G$4:$G$237,MATCH(纤芯!G3581,光放段!$C$4:$C$237,0))</f>
        <v>山东二干|济青烟威光缆:潍坊四平路-青岛辽阳东路</v>
      </c>
      <c r="F3581" s="3">
        <f>INDEX(光放段!$I$4:$I$237,MATCH(纤芯!H3581,光放段!$B$4:$B$237,0))</f>
        <v>37023300000</v>
      </c>
      <c r="G3581" s="3" t="str">
        <f t="shared" si="275"/>
        <v>山东二干|济青烟威光缆:即墨蓝村-城阳</v>
      </c>
      <c r="H3581" s="3">
        <f>INDEX(光放段!$B$4:$B$237,MATCH(纤芯!G3581,光放段!$C$4:$C$237,0))</f>
        <v>37023304000</v>
      </c>
      <c r="I3581" s="3" t="str">
        <f t="shared" si="276"/>
        <v>济青烟威光缆</v>
      </c>
      <c r="J3581" s="3" t="str">
        <f>INDEX(子缆名称!$B$4:$B$29,纤芯!M3581)</f>
        <v>A缆</v>
      </c>
      <c r="K3581" s="3">
        <v>8</v>
      </c>
      <c r="L3581" s="3">
        <f t="shared" si="277"/>
        <v>8</v>
      </c>
      <c r="M3581" s="3">
        <f t="shared" si="278"/>
        <v>1</v>
      </c>
      <c r="N3581" s="3" t="s">
        <v>71</v>
      </c>
      <c r="O3581" s="3">
        <f>COUNTIF([1]局站!$D$4:$D$172,"="&amp;N3581)</f>
        <v>1</v>
      </c>
      <c r="P3581" s="3">
        <v>0</v>
      </c>
      <c r="Q3581" s="3">
        <v>0</v>
      </c>
      <c r="R3581" s="3">
        <v>0</v>
      </c>
      <c r="S3581" s="3" t="s">
        <v>62</v>
      </c>
      <c r="T3581" s="3">
        <f>COUNTIF([1]局站!$D$4:$D$172,"="&amp;S3581)</f>
        <v>1</v>
      </c>
      <c r="U3581" s="3">
        <v>0</v>
      </c>
      <c r="V3581" s="3">
        <v>0</v>
      </c>
      <c r="W3581" s="3">
        <v>0</v>
      </c>
      <c r="X3581" s="3" t="s">
        <v>1214</v>
      </c>
      <c r="Y3581" s="3" t="s">
        <v>880</v>
      </c>
      <c r="Z3581" s="3" t="str">
        <f>INDEX(业务类型!$C$4:$C$8,MATCH(纤芯!Y3581,业务类型!$B$4:$B$8,0))</f>
        <v>IDLE</v>
      </c>
      <c r="AA3581" s="3"/>
    </row>
    <row r="3582" spans="1:27" ht="16.5" x14ac:dyDescent="0.2">
      <c r="A3582" s="3">
        <v>3579</v>
      </c>
      <c r="B3582" s="3">
        <f t="shared" si="279"/>
        <v>37023304009</v>
      </c>
      <c r="C3582" s="3" t="s">
        <v>1166</v>
      </c>
      <c r="D3582" s="3" t="s">
        <v>223</v>
      </c>
      <c r="E3582" s="3" t="str">
        <f>INDEX(光放段!$G$4:$G$237,MATCH(纤芯!G3582,光放段!$C$4:$C$237,0))</f>
        <v>山东二干|济青烟威光缆:潍坊四平路-青岛辽阳东路</v>
      </c>
      <c r="F3582" s="3">
        <f>INDEX(光放段!$I$4:$I$237,MATCH(纤芯!H3582,光放段!$B$4:$B$237,0))</f>
        <v>37023300000</v>
      </c>
      <c r="G3582" s="3" t="str">
        <f t="shared" si="275"/>
        <v>山东二干|济青烟威光缆:即墨蓝村-城阳</v>
      </c>
      <c r="H3582" s="3">
        <f>INDEX(光放段!$B$4:$B$237,MATCH(纤芯!G3582,光放段!$C$4:$C$237,0))</f>
        <v>37023304000</v>
      </c>
      <c r="I3582" s="3" t="str">
        <f t="shared" si="276"/>
        <v>济青烟威光缆</v>
      </c>
      <c r="J3582" s="3" t="str">
        <f>INDEX(子缆名称!$B$4:$B$29,纤芯!M3582)</f>
        <v>A缆</v>
      </c>
      <c r="K3582" s="3">
        <v>9</v>
      </c>
      <c r="L3582" s="3">
        <f t="shared" si="277"/>
        <v>9</v>
      </c>
      <c r="M3582" s="3">
        <f t="shared" si="278"/>
        <v>1</v>
      </c>
      <c r="N3582" s="3" t="s">
        <v>71</v>
      </c>
      <c r="O3582" s="3">
        <f>COUNTIF([1]局站!$D$4:$D$172,"="&amp;N3582)</f>
        <v>1</v>
      </c>
      <c r="P3582" s="3">
        <v>0</v>
      </c>
      <c r="Q3582" s="3">
        <v>0</v>
      </c>
      <c r="R3582" s="3">
        <v>0</v>
      </c>
      <c r="S3582" s="3" t="s">
        <v>62</v>
      </c>
      <c r="T3582" s="3">
        <f>COUNTIF([1]局站!$D$4:$D$172,"="&amp;S3582)</f>
        <v>1</v>
      </c>
      <c r="U3582" s="3">
        <v>0</v>
      </c>
      <c r="V3582" s="3">
        <v>0</v>
      </c>
      <c r="W3582" s="3">
        <v>0</v>
      </c>
      <c r="X3582" s="3" t="s">
        <v>1214</v>
      </c>
      <c r="Y3582" s="3" t="s">
        <v>880</v>
      </c>
      <c r="Z3582" s="3" t="str">
        <f>INDEX(业务类型!$C$4:$C$8,MATCH(纤芯!Y3582,业务类型!$B$4:$B$8,0))</f>
        <v>IDLE</v>
      </c>
      <c r="AA3582" s="3"/>
    </row>
    <row r="3583" spans="1:27" ht="16.5" x14ac:dyDescent="0.2">
      <c r="A3583" s="3">
        <v>3580</v>
      </c>
      <c r="B3583" s="3">
        <f t="shared" si="279"/>
        <v>37023304010</v>
      </c>
      <c r="C3583" s="3" t="s">
        <v>1166</v>
      </c>
      <c r="D3583" s="3" t="s">
        <v>223</v>
      </c>
      <c r="E3583" s="3" t="str">
        <f>INDEX(光放段!$G$4:$G$237,MATCH(纤芯!G3583,光放段!$C$4:$C$237,0))</f>
        <v>山东二干|济青烟威光缆:潍坊四平路-青岛辽阳东路</v>
      </c>
      <c r="F3583" s="3">
        <f>INDEX(光放段!$I$4:$I$237,MATCH(纤芯!H3583,光放段!$B$4:$B$237,0))</f>
        <v>37023300000</v>
      </c>
      <c r="G3583" s="3" t="str">
        <f t="shared" si="275"/>
        <v>山东二干|济青烟威光缆:即墨蓝村-城阳</v>
      </c>
      <c r="H3583" s="3">
        <f>INDEX(光放段!$B$4:$B$237,MATCH(纤芯!G3583,光放段!$C$4:$C$237,0))</f>
        <v>37023304000</v>
      </c>
      <c r="I3583" s="3" t="str">
        <f t="shared" si="276"/>
        <v>济青烟威光缆</v>
      </c>
      <c r="J3583" s="3" t="str">
        <f>INDEX(子缆名称!$B$4:$B$29,纤芯!M3583)</f>
        <v>A缆</v>
      </c>
      <c r="K3583" s="3">
        <v>10</v>
      </c>
      <c r="L3583" s="3">
        <f t="shared" si="277"/>
        <v>10</v>
      </c>
      <c r="M3583" s="3">
        <f t="shared" si="278"/>
        <v>1</v>
      </c>
      <c r="N3583" s="3" t="s">
        <v>71</v>
      </c>
      <c r="O3583" s="3">
        <f>COUNTIF([1]局站!$D$4:$D$172,"="&amp;N3583)</f>
        <v>1</v>
      </c>
      <c r="P3583" s="3">
        <v>0</v>
      </c>
      <c r="Q3583" s="3">
        <v>0</v>
      </c>
      <c r="R3583" s="3">
        <v>0</v>
      </c>
      <c r="S3583" s="3" t="s">
        <v>62</v>
      </c>
      <c r="T3583" s="3">
        <f>COUNTIF([1]局站!$D$4:$D$172,"="&amp;S3583)</f>
        <v>1</v>
      </c>
      <c r="U3583" s="3">
        <v>0</v>
      </c>
      <c r="V3583" s="3">
        <v>0</v>
      </c>
      <c r="W3583" s="3">
        <v>0</v>
      </c>
      <c r="X3583" s="3" t="s">
        <v>1214</v>
      </c>
      <c r="Y3583" s="3" t="s">
        <v>880</v>
      </c>
      <c r="Z3583" s="3" t="str">
        <f>INDEX(业务类型!$C$4:$C$8,MATCH(纤芯!Y3583,业务类型!$B$4:$B$8,0))</f>
        <v>IDLE</v>
      </c>
      <c r="AA3583" s="3"/>
    </row>
    <row r="3584" spans="1:27" ht="16.5" x14ac:dyDescent="0.2">
      <c r="A3584" s="3">
        <v>3581</v>
      </c>
      <c r="B3584" s="3">
        <f t="shared" si="279"/>
        <v>37023304011</v>
      </c>
      <c r="C3584" s="3" t="s">
        <v>1166</v>
      </c>
      <c r="D3584" s="3" t="s">
        <v>223</v>
      </c>
      <c r="E3584" s="3" t="str">
        <f>INDEX(光放段!$G$4:$G$237,MATCH(纤芯!G3584,光放段!$C$4:$C$237,0))</f>
        <v>山东二干|济青烟威光缆:潍坊四平路-青岛辽阳东路</v>
      </c>
      <c r="F3584" s="3">
        <f>INDEX(光放段!$I$4:$I$237,MATCH(纤芯!H3584,光放段!$B$4:$B$237,0))</f>
        <v>37023300000</v>
      </c>
      <c r="G3584" s="3" t="str">
        <f t="shared" si="275"/>
        <v>山东二干|济青烟威光缆:即墨蓝村-城阳</v>
      </c>
      <c r="H3584" s="3">
        <f>INDEX(光放段!$B$4:$B$237,MATCH(纤芯!G3584,光放段!$C$4:$C$237,0))</f>
        <v>37023304000</v>
      </c>
      <c r="I3584" s="3" t="str">
        <f t="shared" si="276"/>
        <v>济青烟威光缆</v>
      </c>
      <c r="J3584" s="3" t="str">
        <f>INDEX(子缆名称!$B$4:$B$29,纤芯!M3584)</f>
        <v>A缆</v>
      </c>
      <c r="K3584" s="3">
        <v>11</v>
      </c>
      <c r="L3584" s="3">
        <f t="shared" si="277"/>
        <v>11</v>
      </c>
      <c r="M3584" s="3">
        <f t="shared" si="278"/>
        <v>1</v>
      </c>
      <c r="N3584" s="3" t="s">
        <v>71</v>
      </c>
      <c r="O3584" s="3">
        <f>COUNTIF([1]局站!$D$4:$D$172,"="&amp;N3584)</f>
        <v>1</v>
      </c>
      <c r="P3584" s="3">
        <v>0</v>
      </c>
      <c r="Q3584" s="3">
        <v>0</v>
      </c>
      <c r="R3584" s="3">
        <v>0</v>
      </c>
      <c r="S3584" s="3" t="s">
        <v>62</v>
      </c>
      <c r="T3584" s="3">
        <f>COUNTIF([1]局站!$D$4:$D$172,"="&amp;S3584)</f>
        <v>1</v>
      </c>
      <c r="U3584" s="3">
        <v>0</v>
      </c>
      <c r="V3584" s="3">
        <v>0</v>
      </c>
      <c r="W3584" s="3">
        <v>0</v>
      </c>
      <c r="X3584" s="3" t="s">
        <v>1214</v>
      </c>
      <c r="Y3584" s="3" t="s">
        <v>852</v>
      </c>
      <c r="Z3584" s="3" t="str">
        <f>INDEX(业务类型!$C$4:$C$8,MATCH(纤芯!Y3584,业务类型!$B$4:$B$8,0))</f>
        <v>TWO</v>
      </c>
      <c r="AA3584" s="3" t="s">
        <v>891</v>
      </c>
    </row>
    <row r="3585" spans="1:27" ht="16.5" x14ac:dyDescent="0.2">
      <c r="A3585" s="3">
        <v>3582</v>
      </c>
      <c r="B3585" s="3">
        <f t="shared" si="279"/>
        <v>37023304012</v>
      </c>
      <c r="C3585" s="3" t="s">
        <v>1166</v>
      </c>
      <c r="D3585" s="3" t="s">
        <v>223</v>
      </c>
      <c r="E3585" s="3" t="str">
        <f>INDEX(光放段!$G$4:$G$237,MATCH(纤芯!G3585,光放段!$C$4:$C$237,0))</f>
        <v>山东二干|济青烟威光缆:潍坊四平路-青岛辽阳东路</v>
      </c>
      <c r="F3585" s="3">
        <f>INDEX(光放段!$I$4:$I$237,MATCH(纤芯!H3585,光放段!$B$4:$B$237,0))</f>
        <v>37023300000</v>
      </c>
      <c r="G3585" s="3" t="str">
        <f t="shared" si="275"/>
        <v>山东二干|济青烟威光缆:即墨蓝村-城阳</v>
      </c>
      <c r="H3585" s="3">
        <f>INDEX(光放段!$B$4:$B$237,MATCH(纤芯!G3585,光放段!$C$4:$C$237,0))</f>
        <v>37023304000</v>
      </c>
      <c r="I3585" s="3" t="str">
        <f t="shared" si="276"/>
        <v>济青烟威光缆</v>
      </c>
      <c r="J3585" s="3" t="str">
        <f>INDEX(子缆名称!$B$4:$B$29,纤芯!M3585)</f>
        <v>A缆</v>
      </c>
      <c r="K3585" s="3">
        <v>12</v>
      </c>
      <c r="L3585" s="3">
        <f t="shared" si="277"/>
        <v>12</v>
      </c>
      <c r="M3585" s="3">
        <f t="shared" si="278"/>
        <v>1</v>
      </c>
      <c r="N3585" s="3" t="s">
        <v>71</v>
      </c>
      <c r="O3585" s="3">
        <f>COUNTIF([1]局站!$D$4:$D$172,"="&amp;N3585)</f>
        <v>1</v>
      </c>
      <c r="P3585" s="3">
        <v>0</v>
      </c>
      <c r="Q3585" s="3">
        <v>0</v>
      </c>
      <c r="R3585" s="3">
        <v>0</v>
      </c>
      <c r="S3585" s="3" t="s">
        <v>62</v>
      </c>
      <c r="T3585" s="3">
        <f>COUNTIF([1]局站!$D$4:$D$172,"="&amp;S3585)</f>
        <v>1</v>
      </c>
      <c r="U3585" s="3">
        <v>0</v>
      </c>
      <c r="V3585" s="3">
        <v>0</v>
      </c>
      <c r="W3585" s="3">
        <v>0</v>
      </c>
      <c r="X3585" s="3" t="s">
        <v>1214</v>
      </c>
      <c r="Y3585" s="3" t="s">
        <v>852</v>
      </c>
      <c r="Z3585" s="3" t="str">
        <f>INDEX(业务类型!$C$4:$C$8,MATCH(纤芯!Y3585,业务类型!$B$4:$B$8,0))</f>
        <v>TWO</v>
      </c>
      <c r="AA3585" s="3" t="s">
        <v>891</v>
      </c>
    </row>
    <row r="3586" spans="1:27" ht="16.5" x14ac:dyDescent="0.2">
      <c r="A3586" s="3">
        <v>3583</v>
      </c>
      <c r="B3586" s="3">
        <f t="shared" si="279"/>
        <v>37023304013</v>
      </c>
      <c r="C3586" s="3" t="s">
        <v>1166</v>
      </c>
      <c r="D3586" s="3" t="s">
        <v>223</v>
      </c>
      <c r="E3586" s="3" t="str">
        <f>INDEX(光放段!$G$4:$G$237,MATCH(纤芯!G3586,光放段!$C$4:$C$237,0))</f>
        <v>山东二干|济青烟威光缆:潍坊四平路-青岛辽阳东路</v>
      </c>
      <c r="F3586" s="3">
        <f>INDEX(光放段!$I$4:$I$237,MATCH(纤芯!H3586,光放段!$B$4:$B$237,0))</f>
        <v>37023300000</v>
      </c>
      <c r="G3586" s="3" t="str">
        <f t="shared" si="275"/>
        <v>山东二干|济青烟威光缆:即墨蓝村-城阳</v>
      </c>
      <c r="H3586" s="3">
        <f>INDEX(光放段!$B$4:$B$237,MATCH(纤芯!G3586,光放段!$C$4:$C$237,0))</f>
        <v>37023304000</v>
      </c>
      <c r="I3586" s="3" t="str">
        <f t="shared" si="276"/>
        <v>济青烟威光缆</v>
      </c>
      <c r="J3586" s="3" t="str">
        <f>INDEX(子缆名称!$B$4:$B$29,纤芯!M3586)</f>
        <v>B缆</v>
      </c>
      <c r="K3586" s="3">
        <v>13</v>
      </c>
      <c r="L3586" s="3">
        <f t="shared" si="277"/>
        <v>1</v>
      </c>
      <c r="M3586" s="3">
        <f t="shared" si="278"/>
        <v>2</v>
      </c>
      <c r="N3586" s="3" t="s">
        <v>71</v>
      </c>
      <c r="O3586" s="3">
        <f>COUNTIF([1]局站!$D$4:$D$172,"="&amp;N3586)</f>
        <v>1</v>
      </c>
      <c r="P3586" s="3">
        <v>0</v>
      </c>
      <c r="Q3586" s="3">
        <v>0</v>
      </c>
      <c r="R3586" s="3">
        <v>0</v>
      </c>
      <c r="S3586" s="3" t="s">
        <v>62</v>
      </c>
      <c r="T3586" s="3">
        <f>COUNTIF([1]局站!$D$4:$D$172,"="&amp;S3586)</f>
        <v>1</v>
      </c>
      <c r="U3586" s="3">
        <v>0</v>
      </c>
      <c r="V3586" s="3">
        <v>0</v>
      </c>
      <c r="W3586" s="3">
        <v>0</v>
      </c>
      <c r="X3586" s="3" t="s">
        <v>1214</v>
      </c>
      <c r="Y3586" s="3" t="s">
        <v>880</v>
      </c>
      <c r="Z3586" s="3" t="str">
        <f>INDEX(业务类型!$C$4:$C$8,MATCH(纤芯!Y3586,业务类型!$B$4:$B$8,0))</f>
        <v>IDLE</v>
      </c>
      <c r="AA3586" s="3"/>
    </row>
    <row r="3587" spans="1:27" ht="16.5" x14ac:dyDescent="0.2">
      <c r="A3587" s="3">
        <v>3584</v>
      </c>
      <c r="B3587" s="3">
        <f t="shared" si="279"/>
        <v>37023304014</v>
      </c>
      <c r="C3587" s="3" t="s">
        <v>1166</v>
      </c>
      <c r="D3587" s="3" t="s">
        <v>223</v>
      </c>
      <c r="E3587" s="3" t="str">
        <f>INDEX(光放段!$G$4:$G$237,MATCH(纤芯!G3587,光放段!$C$4:$C$237,0))</f>
        <v>山东二干|济青烟威光缆:潍坊四平路-青岛辽阳东路</v>
      </c>
      <c r="F3587" s="3">
        <f>INDEX(光放段!$I$4:$I$237,MATCH(纤芯!H3587,光放段!$B$4:$B$237,0))</f>
        <v>37023300000</v>
      </c>
      <c r="G3587" s="3" t="str">
        <f t="shared" si="275"/>
        <v>山东二干|济青烟威光缆:即墨蓝村-城阳</v>
      </c>
      <c r="H3587" s="3">
        <f>INDEX(光放段!$B$4:$B$237,MATCH(纤芯!G3587,光放段!$C$4:$C$237,0))</f>
        <v>37023304000</v>
      </c>
      <c r="I3587" s="3" t="str">
        <f t="shared" si="276"/>
        <v>济青烟威光缆</v>
      </c>
      <c r="J3587" s="3" t="str">
        <f>INDEX(子缆名称!$B$4:$B$29,纤芯!M3587)</f>
        <v>B缆</v>
      </c>
      <c r="K3587" s="3">
        <v>14</v>
      </c>
      <c r="L3587" s="3">
        <f t="shared" si="277"/>
        <v>2</v>
      </c>
      <c r="M3587" s="3">
        <f t="shared" si="278"/>
        <v>2</v>
      </c>
      <c r="N3587" s="3" t="s">
        <v>71</v>
      </c>
      <c r="O3587" s="3">
        <f>COUNTIF([1]局站!$D$4:$D$172,"="&amp;N3587)</f>
        <v>1</v>
      </c>
      <c r="P3587" s="3">
        <v>0</v>
      </c>
      <c r="Q3587" s="3">
        <v>0</v>
      </c>
      <c r="R3587" s="3">
        <v>0</v>
      </c>
      <c r="S3587" s="3" t="s">
        <v>62</v>
      </c>
      <c r="T3587" s="3">
        <f>COUNTIF([1]局站!$D$4:$D$172,"="&amp;S3587)</f>
        <v>1</v>
      </c>
      <c r="U3587" s="3">
        <v>0</v>
      </c>
      <c r="V3587" s="3">
        <v>0</v>
      </c>
      <c r="W3587" s="3">
        <v>0</v>
      </c>
      <c r="X3587" s="3" t="s">
        <v>1214</v>
      </c>
      <c r="Y3587" s="3" t="s">
        <v>880</v>
      </c>
      <c r="Z3587" s="3" t="str">
        <f>INDEX(业务类型!$C$4:$C$8,MATCH(纤芯!Y3587,业务类型!$B$4:$B$8,0))</f>
        <v>IDLE</v>
      </c>
      <c r="AA3587" s="3"/>
    </row>
    <row r="3588" spans="1:27" ht="16.5" x14ac:dyDescent="0.2">
      <c r="A3588" s="3">
        <v>3585</v>
      </c>
      <c r="B3588" s="3">
        <f t="shared" si="279"/>
        <v>37023304015</v>
      </c>
      <c r="C3588" s="3" t="s">
        <v>1166</v>
      </c>
      <c r="D3588" s="3" t="s">
        <v>223</v>
      </c>
      <c r="E3588" s="3" t="str">
        <f>INDEX(光放段!$G$4:$G$237,MATCH(纤芯!G3588,光放段!$C$4:$C$237,0))</f>
        <v>山东二干|济青烟威光缆:潍坊四平路-青岛辽阳东路</v>
      </c>
      <c r="F3588" s="3">
        <f>INDEX(光放段!$I$4:$I$237,MATCH(纤芯!H3588,光放段!$B$4:$B$237,0))</f>
        <v>37023300000</v>
      </c>
      <c r="G3588" s="3" t="str">
        <f t="shared" si="275"/>
        <v>山东二干|济青烟威光缆:即墨蓝村-城阳</v>
      </c>
      <c r="H3588" s="3">
        <f>INDEX(光放段!$B$4:$B$237,MATCH(纤芯!G3588,光放段!$C$4:$C$237,0))</f>
        <v>37023304000</v>
      </c>
      <c r="I3588" s="3" t="str">
        <f t="shared" si="276"/>
        <v>济青烟威光缆</v>
      </c>
      <c r="J3588" s="3" t="str">
        <f>INDEX(子缆名称!$B$4:$B$29,纤芯!M3588)</f>
        <v>B缆</v>
      </c>
      <c r="K3588" s="3">
        <v>15</v>
      </c>
      <c r="L3588" s="3">
        <f t="shared" si="277"/>
        <v>3</v>
      </c>
      <c r="M3588" s="3">
        <f t="shared" si="278"/>
        <v>2</v>
      </c>
      <c r="N3588" s="3" t="s">
        <v>71</v>
      </c>
      <c r="O3588" s="3">
        <f>COUNTIF([1]局站!$D$4:$D$172,"="&amp;N3588)</f>
        <v>1</v>
      </c>
      <c r="P3588" s="3">
        <v>0</v>
      </c>
      <c r="Q3588" s="3">
        <v>0</v>
      </c>
      <c r="R3588" s="3">
        <v>0</v>
      </c>
      <c r="S3588" s="3" t="s">
        <v>62</v>
      </c>
      <c r="T3588" s="3">
        <f>COUNTIF([1]局站!$D$4:$D$172,"="&amp;S3588)</f>
        <v>1</v>
      </c>
      <c r="U3588" s="3">
        <v>0</v>
      </c>
      <c r="V3588" s="3">
        <v>0</v>
      </c>
      <c r="W3588" s="3">
        <v>0</v>
      </c>
      <c r="X3588" s="3" t="s">
        <v>1214</v>
      </c>
      <c r="Y3588" s="3" t="s">
        <v>850</v>
      </c>
      <c r="Z3588" s="3" t="str">
        <f>INDEX(业务类型!$C$4:$C$8,MATCH(纤芯!Y3588,业务类型!$B$4:$B$8,0))</f>
        <v>ONE</v>
      </c>
      <c r="AA3588" s="3" t="s">
        <v>1021</v>
      </c>
    </row>
    <row r="3589" spans="1:27" ht="16.5" x14ac:dyDescent="0.2">
      <c r="A3589" s="3">
        <v>3586</v>
      </c>
      <c r="B3589" s="3">
        <f t="shared" si="279"/>
        <v>37023304016</v>
      </c>
      <c r="C3589" s="3" t="s">
        <v>1166</v>
      </c>
      <c r="D3589" s="3" t="s">
        <v>223</v>
      </c>
      <c r="E3589" s="3" t="str">
        <f>INDEX(光放段!$G$4:$G$237,MATCH(纤芯!G3589,光放段!$C$4:$C$237,0))</f>
        <v>山东二干|济青烟威光缆:潍坊四平路-青岛辽阳东路</v>
      </c>
      <c r="F3589" s="3">
        <f>INDEX(光放段!$I$4:$I$237,MATCH(纤芯!H3589,光放段!$B$4:$B$237,0))</f>
        <v>37023300000</v>
      </c>
      <c r="G3589" s="3" t="str">
        <f t="shared" ref="G3589:G3652" si="280">C3589&amp;"|"&amp;D3589&amp;":"&amp;N3589&amp;"-"&amp;S3589</f>
        <v>山东二干|济青烟威光缆:即墨蓝村-城阳</v>
      </c>
      <c r="H3589" s="3">
        <f>INDEX(光放段!$B$4:$B$237,MATCH(纤芯!G3589,光放段!$C$4:$C$237,0))</f>
        <v>37023304000</v>
      </c>
      <c r="I3589" s="3" t="str">
        <f t="shared" ref="I3589:I3652" si="281">D3589</f>
        <v>济青烟威光缆</v>
      </c>
      <c r="J3589" s="3" t="str">
        <f>INDEX(子缆名称!$B$4:$B$29,纤芯!M3589)</f>
        <v>B缆</v>
      </c>
      <c r="K3589" s="3">
        <v>16</v>
      </c>
      <c r="L3589" s="3">
        <f t="shared" ref="L3589:L3652" si="282">MOD(K3589-1,12)+1</f>
        <v>4</v>
      </c>
      <c r="M3589" s="3">
        <f t="shared" ref="M3589:M3652" si="283">INT((K3589-1)/12)+1</f>
        <v>2</v>
      </c>
      <c r="N3589" s="3" t="s">
        <v>71</v>
      </c>
      <c r="O3589" s="3">
        <f>COUNTIF([1]局站!$D$4:$D$172,"="&amp;N3589)</f>
        <v>1</v>
      </c>
      <c r="P3589" s="3">
        <v>0</v>
      </c>
      <c r="Q3589" s="3">
        <v>0</v>
      </c>
      <c r="R3589" s="3">
        <v>0</v>
      </c>
      <c r="S3589" s="3" t="s">
        <v>62</v>
      </c>
      <c r="T3589" s="3">
        <f>COUNTIF([1]局站!$D$4:$D$172,"="&amp;S3589)</f>
        <v>1</v>
      </c>
      <c r="U3589" s="3">
        <v>0</v>
      </c>
      <c r="V3589" s="3">
        <v>0</v>
      </c>
      <c r="W3589" s="3">
        <v>0</v>
      </c>
      <c r="X3589" s="3" t="s">
        <v>1214</v>
      </c>
      <c r="Y3589" s="3" t="s">
        <v>850</v>
      </c>
      <c r="Z3589" s="3" t="str">
        <f>INDEX(业务类型!$C$4:$C$8,MATCH(纤芯!Y3589,业务类型!$B$4:$B$8,0))</f>
        <v>ONE</v>
      </c>
      <c r="AA3589" s="3" t="s">
        <v>1021</v>
      </c>
    </row>
    <row r="3590" spans="1:27" ht="16.5" x14ac:dyDescent="0.2">
      <c r="A3590" s="3">
        <v>3587</v>
      </c>
      <c r="B3590" s="3">
        <f t="shared" si="279"/>
        <v>37023304017</v>
      </c>
      <c r="C3590" s="3" t="s">
        <v>1166</v>
      </c>
      <c r="D3590" s="3" t="s">
        <v>223</v>
      </c>
      <c r="E3590" s="3" t="str">
        <f>INDEX(光放段!$G$4:$G$237,MATCH(纤芯!G3590,光放段!$C$4:$C$237,0))</f>
        <v>山东二干|济青烟威光缆:潍坊四平路-青岛辽阳东路</v>
      </c>
      <c r="F3590" s="3">
        <f>INDEX(光放段!$I$4:$I$237,MATCH(纤芯!H3590,光放段!$B$4:$B$237,0))</f>
        <v>37023300000</v>
      </c>
      <c r="G3590" s="3" t="str">
        <f t="shared" si="280"/>
        <v>山东二干|济青烟威光缆:即墨蓝村-城阳</v>
      </c>
      <c r="H3590" s="3">
        <f>INDEX(光放段!$B$4:$B$237,MATCH(纤芯!G3590,光放段!$C$4:$C$237,0))</f>
        <v>37023304000</v>
      </c>
      <c r="I3590" s="3" t="str">
        <f t="shared" si="281"/>
        <v>济青烟威光缆</v>
      </c>
      <c r="J3590" s="3" t="str">
        <f>INDEX(子缆名称!$B$4:$B$29,纤芯!M3590)</f>
        <v>B缆</v>
      </c>
      <c r="K3590" s="3">
        <v>17</v>
      </c>
      <c r="L3590" s="3">
        <f t="shared" si="282"/>
        <v>5</v>
      </c>
      <c r="M3590" s="3">
        <f t="shared" si="283"/>
        <v>2</v>
      </c>
      <c r="N3590" s="3" t="s">
        <v>71</v>
      </c>
      <c r="O3590" s="3">
        <f>COUNTIF([1]局站!$D$4:$D$172,"="&amp;N3590)</f>
        <v>1</v>
      </c>
      <c r="P3590" s="3">
        <v>0</v>
      </c>
      <c r="Q3590" s="3">
        <v>0</v>
      </c>
      <c r="R3590" s="3">
        <v>0</v>
      </c>
      <c r="S3590" s="3" t="s">
        <v>62</v>
      </c>
      <c r="T3590" s="3">
        <f>COUNTIF([1]局站!$D$4:$D$172,"="&amp;S3590)</f>
        <v>1</v>
      </c>
      <c r="U3590" s="3">
        <v>0</v>
      </c>
      <c r="V3590" s="3">
        <v>0</v>
      </c>
      <c r="W3590" s="3">
        <v>0</v>
      </c>
      <c r="X3590" s="3" t="s">
        <v>1214</v>
      </c>
      <c r="Y3590" s="3" t="s">
        <v>850</v>
      </c>
      <c r="Z3590" s="3" t="str">
        <f>INDEX(业务类型!$C$4:$C$8,MATCH(纤芯!Y3590,业务类型!$B$4:$B$8,0))</f>
        <v>ONE</v>
      </c>
      <c r="AA3590" s="3" t="s">
        <v>1028</v>
      </c>
    </row>
    <row r="3591" spans="1:27" ht="16.5" x14ac:dyDescent="0.2">
      <c r="A3591" s="3">
        <v>3588</v>
      </c>
      <c r="B3591" s="3">
        <f t="shared" si="279"/>
        <v>37023304018</v>
      </c>
      <c r="C3591" s="3" t="s">
        <v>1166</v>
      </c>
      <c r="D3591" s="3" t="s">
        <v>223</v>
      </c>
      <c r="E3591" s="3" t="str">
        <f>INDEX(光放段!$G$4:$G$237,MATCH(纤芯!G3591,光放段!$C$4:$C$237,0))</f>
        <v>山东二干|济青烟威光缆:潍坊四平路-青岛辽阳东路</v>
      </c>
      <c r="F3591" s="3">
        <f>INDEX(光放段!$I$4:$I$237,MATCH(纤芯!H3591,光放段!$B$4:$B$237,0))</f>
        <v>37023300000</v>
      </c>
      <c r="G3591" s="3" t="str">
        <f t="shared" si="280"/>
        <v>山东二干|济青烟威光缆:即墨蓝村-城阳</v>
      </c>
      <c r="H3591" s="3">
        <f>INDEX(光放段!$B$4:$B$237,MATCH(纤芯!G3591,光放段!$C$4:$C$237,0))</f>
        <v>37023304000</v>
      </c>
      <c r="I3591" s="3" t="str">
        <f t="shared" si="281"/>
        <v>济青烟威光缆</v>
      </c>
      <c r="J3591" s="3" t="str">
        <f>INDEX(子缆名称!$B$4:$B$29,纤芯!M3591)</f>
        <v>B缆</v>
      </c>
      <c r="K3591" s="3">
        <v>18</v>
      </c>
      <c r="L3591" s="3">
        <f t="shared" si="282"/>
        <v>6</v>
      </c>
      <c r="M3591" s="3">
        <f t="shared" si="283"/>
        <v>2</v>
      </c>
      <c r="N3591" s="3" t="s">
        <v>71</v>
      </c>
      <c r="O3591" s="3">
        <f>COUNTIF([1]局站!$D$4:$D$172,"="&amp;N3591)</f>
        <v>1</v>
      </c>
      <c r="P3591" s="3">
        <v>0</v>
      </c>
      <c r="Q3591" s="3">
        <v>0</v>
      </c>
      <c r="R3591" s="3">
        <v>0</v>
      </c>
      <c r="S3591" s="3" t="s">
        <v>62</v>
      </c>
      <c r="T3591" s="3">
        <f>COUNTIF([1]局站!$D$4:$D$172,"="&amp;S3591)</f>
        <v>1</v>
      </c>
      <c r="U3591" s="3">
        <v>0</v>
      </c>
      <c r="V3591" s="3">
        <v>0</v>
      </c>
      <c r="W3591" s="3">
        <v>0</v>
      </c>
      <c r="X3591" s="3" t="s">
        <v>1214</v>
      </c>
      <c r="Y3591" s="3" t="s">
        <v>850</v>
      </c>
      <c r="Z3591" s="3" t="str">
        <f>INDEX(业务类型!$C$4:$C$8,MATCH(纤芯!Y3591,业务类型!$B$4:$B$8,0))</f>
        <v>ONE</v>
      </c>
      <c r="AA3591" s="3" t="s">
        <v>1028</v>
      </c>
    </row>
    <row r="3592" spans="1:27" ht="16.5" x14ac:dyDescent="0.2">
      <c r="A3592" s="3">
        <v>3589</v>
      </c>
      <c r="B3592" s="3">
        <f t="shared" si="279"/>
        <v>37023304019</v>
      </c>
      <c r="C3592" s="3" t="s">
        <v>1166</v>
      </c>
      <c r="D3592" s="3" t="s">
        <v>223</v>
      </c>
      <c r="E3592" s="3" t="str">
        <f>INDEX(光放段!$G$4:$G$237,MATCH(纤芯!G3592,光放段!$C$4:$C$237,0))</f>
        <v>山东二干|济青烟威光缆:潍坊四平路-青岛辽阳东路</v>
      </c>
      <c r="F3592" s="3">
        <f>INDEX(光放段!$I$4:$I$237,MATCH(纤芯!H3592,光放段!$B$4:$B$237,0))</f>
        <v>37023300000</v>
      </c>
      <c r="G3592" s="3" t="str">
        <f t="shared" si="280"/>
        <v>山东二干|济青烟威光缆:即墨蓝村-城阳</v>
      </c>
      <c r="H3592" s="3">
        <f>INDEX(光放段!$B$4:$B$237,MATCH(纤芯!G3592,光放段!$C$4:$C$237,0))</f>
        <v>37023304000</v>
      </c>
      <c r="I3592" s="3" t="str">
        <f t="shared" si="281"/>
        <v>济青烟威光缆</v>
      </c>
      <c r="J3592" s="3" t="str">
        <f>INDEX(子缆名称!$B$4:$B$29,纤芯!M3592)</f>
        <v>B缆</v>
      </c>
      <c r="K3592" s="3">
        <v>19</v>
      </c>
      <c r="L3592" s="3">
        <f t="shared" si="282"/>
        <v>7</v>
      </c>
      <c r="M3592" s="3">
        <f t="shared" si="283"/>
        <v>2</v>
      </c>
      <c r="N3592" s="3" t="s">
        <v>71</v>
      </c>
      <c r="O3592" s="3">
        <f>COUNTIF([1]局站!$D$4:$D$172,"="&amp;N3592)</f>
        <v>1</v>
      </c>
      <c r="P3592" s="3">
        <v>0</v>
      </c>
      <c r="Q3592" s="3">
        <v>0</v>
      </c>
      <c r="R3592" s="3">
        <v>0</v>
      </c>
      <c r="S3592" s="3" t="s">
        <v>62</v>
      </c>
      <c r="T3592" s="3">
        <f>COUNTIF([1]局站!$D$4:$D$172,"="&amp;S3592)</f>
        <v>1</v>
      </c>
      <c r="U3592" s="3">
        <v>0</v>
      </c>
      <c r="V3592" s="3">
        <v>0</v>
      </c>
      <c r="W3592" s="3">
        <v>0</v>
      </c>
      <c r="X3592" s="3" t="s">
        <v>1214</v>
      </c>
      <c r="Y3592" s="3" t="s">
        <v>852</v>
      </c>
      <c r="Z3592" s="3" t="str">
        <f>INDEX(业务类型!$C$4:$C$8,MATCH(纤芯!Y3592,业务类型!$B$4:$B$8,0))</f>
        <v>TWO</v>
      </c>
      <c r="AA3592" s="3" t="s">
        <v>907</v>
      </c>
    </row>
    <row r="3593" spans="1:27" ht="16.5" x14ac:dyDescent="0.2">
      <c r="A3593" s="3">
        <v>3590</v>
      </c>
      <c r="B3593" s="3">
        <f t="shared" si="279"/>
        <v>37023304020</v>
      </c>
      <c r="C3593" s="3" t="s">
        <v>1166</v>
      </c>
      <c r="D3593" s="3" t="s">
        <v>223</v>
      </c>
      <c r="E3593" s="3" t="str">
        <f>INDEX(光放段!$G$4:$G$237,MATCH(纤芯!G3593,光放段!$C$4:$C$237,0))</f>
        <v>山东二干|济青烟威光缆:潍坊四平路-青岛辽阳东路</v>
      </c>
      <c r="F3593" s="3">
        <f>INDEX(光放段!$I$4:$I$237,MATCH(纤芯!H3593,光放段!$B$4:$B$237,0))</f>
        <v>37023300000</v>
      </c>
      <c r="G3593" s="3" t="str">
        <f t="shared" si="280"/>
        <v>山东二干|济青烟威光缆:即墨蓝村-城阳</v>
      </c>
      <c r="H3593" s="3">
        <f>INDEX(光放段!$B$4:$B$237,MATCH(纤芯!G3593,光放段!$C$4:$C$237,0))</f>
        <v>37023304000</v>
      </c>
      <c r="I3593" s="3" t="str">
        <f t="shared" si="281"/>
        <v>济青烟威光缆</v>
      </c>
      <c r="J3593" s="3" t="str">
        <f>INDEX(子缆名称!$B$4:$B$29,纤芯!M3593)</f>
        <v>B缆</v>
      </c>
      <c r="K3593" s="3">
        <v>20</v>
      </c>
      <c r="L3593" s="3">
        <f t="shared" si="282"/>
        <v>8</v>
      </c>
      <c r="M3593" s="3">
        <f t="shared" si="283"/>
        <v>2</v>
      </c>
      <c r="N3593" s="3" t="s">
        <v>71</v>
      </c>
      <c r="O3593" s="3">
        <f>COUNTIF([1]局站!$D$4:$D$172,"="&amp;N3593)</f>
        <v>1</v>
      </c>
      <c r="P3593" s="3">
        <v>0</v>
      </c>
      <c r="Q3593" s="3">
        <v>0</v>
      </c>
      <c r="R3593" s="3">
        <v>0</v>
      </c>
      <c r="S3593" s="3" t="s">
        <v>62</v>
      </c>
      <c r="T3593" s="3">
        <f>COUNTIF([1]局站!$D$4:$D$172,"="&amp;S3593)</f>
        <v>1</v>
      </c>
      <c r="U3593" s="3">
        <v>0</v>
      </c>
      <c r="V3593" s="3">
        <v>0</v>
      </c>
      <c r="W3593" s="3">
        <v>0</v>
      </c>
      <c r="X3593" s="3" t="s">
        <v>1214</v>
      </c>
      <c r="Y3593" s="3" t="s">
        <v>880</v>
      </c>
      <c r="Z3593" s="3" t="str">
        <f>INDEX(业务类型!$C$4:$C$8,MATCH(纤芯!Y3593,业务类型!$B$4:$B$8,0))</f>
        <v>IDLE</v>
      </c>
      <c r="AA3593" s="3"/>
    </row>
    <row r="3594" spans="1:27" ht="16.5" x14ac:dyDescent="0.2">
      <c r="A3594" s="3">
        <v>3591</v>
      </c>
      <c r="B3594" s="3">
        <f t="shared" si="279"/>
        <v>37023304021</v>
      </c>
      <c r="C3594" s="3" t="s">
        <v>1166</v>
      </c>
      <c r="D3594" s="3" t="s">
        <v>223</v>
      </c>
      <c r="E3594" s="3" t="str">
        <f>INDEX(光放段!$G$4:$G$237,MATCH(纤芯!G3594,光放段!$C$4:$C$237,0))</f>
        <v>山东二干|济青烟威光缆:潍坊四平路-青岛辽阳东路</v>
      </c>
      <c r="F3594" s="3">
        <f>INDEX(光放段!$I$4:$I$237,MATCH(纤芯!H3594,光放段!$B$4:$B$237,0))</f>
        <v>37023300000</v>
      </c>
      <c r="G3594" s="3" t="str">
        <f t="shared" si="280"/>
        <v>山东二干|济青烟威光缆:即墨蓝村-城阳</v>
      </c>
      <c r="H3594" s="3">
        <f>INDEX(光放段!$B$4:$B$237,MATCH(纤芯!G3594,光放段!$C$4:$C$237,0))</f>
        <v>37023304000</v>
      </c>
      <c r="I3594" s="3" t="str">
        <f t="shared" si="281"/>
        <v>济青烟威光缆</v>
      </c>
      <c r="J3594" s="3" t="str">
        <f>INDEX(子缆名称!$B$4:$B$29,纤芯!M3594)</f>
        <v>B缆</v>
      </c>
      <c r="K3594" s="3">
        <v>21</v>
      </c>
      <c r="L3594" s="3">
        <f t="shared" si="282"/>
        <v>9</v>
      </c>
      <c r="M3594" s="3">
        <f t="shared" si="283"/>
        <v>2</v>
      </c>
      <c r="N3594" s="3" t="s">
        <v>71</v>
      </c>
      <c r="O3594" s="3">
        <f>COUNTIF([1]局站!$D$4:$D$172,"="&amp;N3594)</f>
        <v>1</v>
      </c>
      <c r="P3594" s="3">
        <v>0</v>
      </c>
      <c r="Q3594" s="3">
        <v>0</v>
      </c>
      <c r="R3594" s="3">
        <v>0</v>
      </c>
      <c r="S3594" s="3" t="s">
        <v>62</v>
      </c>
      <c r="T3594" s="3">
        <f>COUNTIF([1]局站!$D$4:$D$172,"="&amp;S3594)</f>
        <v>1</v>
      </c>
      <c r="U3594" s="3">
        <v>0</v>
      </c>
      <c r="V3594" s="3">
        <v>0</v>
      </c>
      <c r="W3594" s="3">
        <v>0</v>
      </c>
      <c r="X3594" s="3" t="s">
        <v>1214</v>
      </c>
      <c r="Y3594" s="3" t="s">
        <v>850</v>
      </c>
      <c r="Z3594" s="3" t="str">
        <f>INDEX(业务类型!$C$4:$C$8,MATCH(纤芯!Y3594,业务类型!$B$4:$B$8,0))</f>
        <v>ONE</v>
      </c>
      <c r="AA3594" s="3" t="s">
        <v>989</v>
      </c>
    </row>
    <row r="3595" spans="1:27" ht="16.5" x14ac:dyDescent="0.2">
      <c r="A3595" s="3">
        <v>3592</v>
      </c>
      <c r="B3595" s="3">
        <f t="shared" si="279"/>
        <v>37023304022</v>
      </c>
      <c r="C3595" s="3" t="s">
        <v>1166</v>
      </c>
      <c r="D3595" s="3" t="s">
        <v>223</v>
      </c>
      <c r="E3595" s="3" t="str">
        <f>INDEX(光放段!$G$4:$G$237,MATCH(纤芯!G3595,光放段!$C$4:$C$237,0))</f>
        <v>山东二干|济青烟威光缆:潍坊四平路-青岛辽阳东路</v>
      </c>
      <c r="F3595" s="3">
        <f>INDEX(光放段!$I$4:$I$237,MATCH(纤芯!H3595,光放段!$B$4:$B$237,0))</f>
        <v>37023300000</v>
      </c>
      <c r="G3595" s="3" t="str">
        <f t="shared" si="280"/>
        <v>山东二干|济青烟威光缆:即墨蓝村-城阳</v>
      </c>
      <c r="H3595" s="3">
        <f>INDEX(光放段!$B$4:$B$237,MATCH(纤芯!G3595,光放段!$C$4:$C$237,0))</f>
        <v>37023304000</v>
      </c>
      <c r="I3595" s="3" t="str">
        <f t="shared" si="281"/>
        <v>济青烟威光缆</v>
      </c>
      <c r="J3595" s="3" t="str">
        <f>INDEX(子缆名称!$B$4:$B$29,纤芯!M3595)</f>
        <v>B缆</v>
      </c>
      <c r="K3595" s="3">
        <v>22</v>
      </c>
      <c r="L3595" s="3">
        <f t="shared" si="282"/>
        <v>10</v>
      </c>
      <c r="M3595" s="3">
        <f t="shared" si="283"/>
        <v>2</v>
      </c>
      <c r="N3595" s="3" t="s">
        <v>71</v>
      </c>
      <c r="O3595" s="3">
        <f>COUNTIF([1]局站!$D$4:$D$172,"="&amp;N3595)</f>
        <v>1</v>
      </c>
      <c r="P3595" s="3">
        <v>0</v>
      </c>
      <c r="Q3595" s="3">
        <v>0</v>
      </c>
      <c r="R3595" s="3">
        <v>0</v>
      </c>
      <c r="S3595" s="3" t="s">
        <v>62</v>
      </c>
      <c r="T3595" s="3">
        <f>COUNTIF([1]局站!$D$4:$D$172,"="&amp;S3595)</f>
        <v>1</v>
      </c>
      <c r="U3595" s="3">
        <v>0</v>
      </c>
      <c r="V3595" s="3">
        <v>0</v>
      </c>
      <c r="W3595" s="3">
        <v>0</v>
      </c>
      <c r="X3595" s="3" t="s">
        <v>1214</v>
      </c>
      <c r="Y3595" s="3" t="s">
        <v>850</v>
      </c>
      <c r="Z3595" s="3" t="str">
        <f>INDEX(业务类型!$C$4:$C$8,MATCH(纤芯!Y3595,业务类型!$B$4:$B$8,0))</f>
        <v>ONE</v>
      </c>
      <c r="AA3595" s="3" t="s">
        <v>989</v>
      </c>
    </row>
    <row r="3596" spans="1:27" ht="16.5" x14ac:dyDescent="0.2">
      <c r="A3596" s="3">
        <v>3593</v>
      </c>
      <c r="B3596" s="3">
        <f t="shared" si="279"/>
        <v>37023304023</v>
      </c>
      <c r="C3596" s="3" t="s">
        <v>1166</v>
      </c>
      <c r="D3596" s="3" t="s">
        <v>223</v>
      </c>
      <c r="E3596" s="3" t="str">
        <f>INDEX(光放段!$G$4:$G$237,MATCH(纤芯!G3596,光放段!$C$4:$C$237,0))</f>
        <v>山东二干|济青烟威光缆:潍坊四平路-青岛辽阳东路</v>
      </c>
      <c r="F3596" s="3">
        <f>INDEX(光放段!$I$4:$I$237,MATCH(纤芯!H3596,光放段!$B$4:$B$237,0))</f>
        <v>37023300000</v>
      </c>
      <c r="G3596" s="3" t="str">
        <f t="shared" si="280"/>
        <v>山东二干|济青烟威光缆:即墨蓝村-城阳</v>
      </c>
      <c r="H3596" s="3">
        <f>INDEX(光放段!$B$4:$B$237,MATCH(纤芯!G3596,光放段!$C$4:$C$237,0))</f>
        <v>37023304000</v>
      </c>
      <c r="I3596" s="3" t="str">
        <f t="shared" si="281"/>
        <v>济青烟威光缆</v>
      </c>
      <c r="J3596" s="3" t="str">
        <f>INDEX(子缆名称!$B$4:$B$29,纤芯!M3596)</f>
        <v>B缆</v>
      </c>
      <c r="K3596" s="3">
        <v>23</v>
      </c>
      <c r="L3596" s="3">
        <f t="shared" si="282"/>
        <v>11</v>
      </c>
      <c r="M3596" s="3">
        <f t="shared" si="283"/>
        <v>2</v>
      </c>
      <c r="N3596" s="3" t="s">
        <v>71</v>
      </c>
      <c r="O3596" s="3">
        <f>COUNTIF([1]局站!$D$4:$D$172,"="&amp;N3596)</f>
        <v>1</v>
      </c>
      <c r="P3596" s="3">
        <v>0</v>
      </c>
      <c r="Q3596" s="3">
        <v>0</v>
      </c>
      <c r="R3596" s="3">
        <v>0</v>
      </c>
      <c r="S3596" s="3" t="s">
        <v>62</v>
      </c>
      <c r="T3596" s="3">
        <f>COUNTIF([1]局站!$D$4:$D$172,"="&amp;S3596)</f>
        <v>1</v>
      </c>
      <c r="U3596" s="3">
        <v>0</v>
      </c>
      <c r="V3596" s="3">
        <v>0</v>
      </c>
      <c r="W3596" s="3">
        <v>0</v>
      </c>
      <c r="X3596" s="3" t="s">
        <v>1214</v>
      </c>
      <c r="Y3596" s="3" t="s">
        <v>850</v>
      </c>
      <c r="Z3596" s="3" t="str">
        <f>INDEX(业务类型!$C$4:$C$8,MATCH(纤芯!Y3596,业务类型!$B$4:$B$8,0))</f>
        <v>ONE</v>
      </c>
      <c r="AA3596" s="3" t="s">
        <v>1023</v>
      </c>
    </row>
    <row r="3597" spans="1:27" ht="16.5" x14ac:dyDescent="0.2">
      <c r="A3597" s="3">
        <v>3594</v>
      </c>
      <c r="B3597" s="3">
        <f t="shared" si="279"/>
        <v>37023304024</v>
      </c>
      <c r="C3597" s="3" t="s">
        <v>1166</v>
      </c>
      <c r="D3597" s="3" t="s">
        <v>223</v>
      </c>
      <c r="E3597" s="3" t="str">
        <f>INDEX(光放段!$G$4:$G$237,MATCH(纤芯!G3597,光放段!$C$4:$C$237,0))</f>
        <v>山东二干|济青烟威光缆:潍坊四平路-青岛辽阳东路</v>
      </c>
      <c r="F3597" s="3">
        <f>INDEX(光放段!$I$4:$I$237,MATCH(纤芯!H3597,光放段!$B$4:$B$237,0))</f>
        <v>37023300000</v>
      </c>
      <c r="G3597" s="3" t="str">
        <f t="shared" si="280"/>
        <v>山东二干|济青烟威光缆:即墨蓝村-城阳</v>
      </c>
      <c r="H3597" s="3">
        <f>INDEX(光放段!$B$4:$B$237,MATCH(纤芯!G3597,光放段!$C$4:$C$237,0))</f>
        <v>37023304000</v>
      </c>
      <c r="I3597" s="3" t="str">
        <f t="shared" si="281"/>
        <v>济青烟威光缆</v>
      </c>
      <c r="J3597" s="3" t="str">
        <f>INDEX(子缆名称!$B$4:$B$29,纤芯!M3597)</f>
        <v>B缆</v>
      </c>
      <c r="K3597" s="3">
        <v>24</v>
      </c>
      <c r="L3597" s="3">
        <f t="shared" si="282"/>
        <v>12</v>
      </c>
      <c r="M3597" s="3">
        <f t="shared" si="283"/>
        <v>2</v>
      </c>
      <c r="N3597" s="3" t="s">
        <v>71</v>
      </c>
      <c r="O3597" s="3">
        <f>COUNTIF([1]局站!$D$4:$D$172,"="&amp;N3597)</f>
        <v>1</v>
      </c>
      <c r="P3597" s="3">
        <v>0</v>
      </c>
      <c r="Q3597" s="3">
        <v>0</v>
      </c>
      <c r="R3597" s="3">
        <v>0</v>
      </c>
      <c r="S3597" s="3" t="s">
        <v>62</v>
      </c>
      <c r="T3597" s="3">
        <f>COUNTIF([1]局站!$D$4:$D$172,"="&amp;S3597)</f>
        <v>1</v>
      </c>
      <c r="U3597" s="3">
        <v>0</v>
      </c>
      <c r="V3597" s="3">
        <v>0</v>
      </c>
      <c r="W3597" s="3">
        <v>0</v>
      </c>
      <c r="X3597" s="3" t="s">
        <v>1214</v>
      </c>
      <c r="Y3597" s="3" t="s">
        <v>850</v>
      </c>
      <c r="Z3597" s="3" t="str">
        <f>INDEX(业务类型!$C$4:$C$8,MATCH(纤芯!Y3597,业务类型!$B$4:$B$8,0))</f>
        <v>ONE</v>
      </c>
      <c r="AA3597" s="3" t="s">
        <v>1023</v>
      </c>
    </row>
    <row r="3598" spans="1:27" ht="16.5" x14ac:dyDescent="0.2">
      <c r="A3598" s="3">
        <v>3595</v>
      </c>
      <c r="B3598" s="3">
        <f t="shared" si="279"/>
        <v>37023304025</v>
      </c>
      <c r="C3598" s="3" t="s">
        <v>1166</v>
      </c>
      <c r="D3598" s="3" t="s">
        <v>223</v>
      </c>
      <c r="E3598" s="3" t="str">
        <f>INDEX(光放段!$G$4:$G$237,MATCH(纤芯!G3598,光放段!$C$4:$C$237,0))</f>
        <v>山东二干|济青烟威光缆:潍坊四平路-青岛辽阳东路</v>
      </c>
      <c r="F3598" s="3">
        <f>INDEX(光放段!$I$4:$I$237,MATCH(纤芯!H3598,光放段!$B$4:$B$237,0))</f>
        <v>37023300000</v>
      </c>
      <c r="G3598" s="3" t="str">
        <f t="shared" si="280"/>
        <v>山东二干|济青烟威光缆:即墨蓝村-城阳</v>
      </c>
      <c r="H3598" s="3">
        <f>INDEX(光放段!$B$4:$B$237,MATCH(纤芯!G3598,光放段!$C$4:$C$237,0))</f>
        <v>37023304000</v>
      </c>
      <c r="I3598" s="3" t="str">
        <f t="shared" si="281"/>
        <v>济青烟威光缆</v>
      </c>
      <c r="J3598" s="3" t="str">
        <f>INDEX(子缆名称!$B$4:$B$29,纤芯!M3598)</f>
        <v>C缆</v>
      </c>
      <c r="K3598" s="3">
        <v>25</v>
      </c>
      <c r="L3598" s="3">
        <f t="shared" si="282"/>
        <v>1</v>
      </c>
      <c r="M3598" s="3">
        <f t="shared" si="283"/>
        <v>3</v>
      </c>
      <c r="N3598" s="3" t="s">
        <v>71</v>
      </c>
      <c r="O3598" s="3">
        <f>COUNTIF([1]局站!$D$4:$D$172,"="&amp;N3598)</f>
        <v>1</v>
      </c>
      <c r="P3598" s="3">
        <v>0</v>
      </c>
      <c r="Q3598" s="3">
        <v>0</v>
      </c>
      <c r="R3598" s="3">
        <v>0</v>
      </c>
      <c r="S3598" s="3" t="s">
        <v>62</v>
      </c>
      <c r="T3598" s="3">
        <f>COUNTIF([1]局站!$D$4:$D$172,"="&amp;S3598)</f>
        <v>1</v>
      </c>
      <c r="U3598" s="3">
        <v>0</v>
      </c>
      <c r="V3598" s="3">
        <v>0</v>
      </c>
      <c r="W3598" s="3">
        <v>0</v>
      </c>
      <c r="X3598" s="3" t="s">
        <v>1214</v>
      </c>
      <c r="Y3598" s="3" t="s">
        <v>850</v>
      </c>
      <c r="Z3598" s="3" t="str">
        <f>INDEX(业务类型!$C$4:$C$8,MATCH(纤芯!Y3598,业务类型!$B$4:$B$8,0))</f>
        <v>ONE</v>
      </c>
      <c r="AA3598" s="3" t="s">
        <v>991</v>
      </c>
    </row>
    <row r="3599" spans="1:27" ht="16.5" x14ac:dyDescent="0.2">
      <c r="A3599" s="3">
        <v>3596</v>
      </c>
      <c r="B3599" s="3">
        <f t="shared" si="279"/>
        <v>37023304026</v>
      </c>
      <c r="C3599" s="3" t="s">
        <v>1166</v>
      </c>
      <c r="D3599" s="3" t="s">
        <v>223</v>
      </c>
      <c r="E3599" s="3" t="str">
        <f>INDEX(光放段!$G$4:$G$237,MATCH(纤芯!G3599,光放段!$C$4:$C$237,0))</f>
        <v>山东二干|济青烟威光缆:潍坊四平路-青岛辽阳东路</v>
      </c>
      <c r="F3599" s="3">
        <f>INDEX(光放段!$I$4:$I$237,MATCH(纤芯!H3599,光放段!$B$4:$B$237,0))</f>
        <v>37023300000</v>
      </c>
      <c r="G3599" s="3" t="str">
        <f t="shared" si="280"/>
        <v>山东二干|济青烟威光缆:即墨蓝村-城阳</v>
      </c>
      <c r="H3599" s="3">
        <f>INDEX(光放段!$B$4:$B$237,MATCH(纤芯!G3599,光放段!$C$4:$C$237,0))</f>
        <v>37023304000</v>
      </c>
      <c r="I3599" s="3" t="str">
        <f t="shared" si="281"/>
        <v>济青烟威光缆</v>
      </c>
      <c r="J3599" s="3" t="str">
        <f>INDEX(子缆名称!$B$4:$B$29,纤芯!M3599)</f>
        <v>C缆</v>
      </c>
      <c r="K3599" s="3">
        <v>26</v>
      </c>
      <c r="L3599" s="3">
        <f t="shared" si="282"/>
        <v>2</v>
      </c>
      <c r="M3599" s="3">
        <f t="shared" si="283"/>
        <v>3</v>
      </c>
      <c r="N3599" s="3" t="s">
        <v>71</v>
      </c>
      <c r="O3599" s="3">
        <f>COUNTIF([1]局站!$D$4:$D$172,"="&amp;N3599)</f>
        <v>1</v>
      </c>
      <c r="P3599" s="3">
        <v>0</v>
      </c>
      <c r="Q3599" s="3">
        <v>0</v>
      </c>
      <c r="R3599" s="3">
        <v>0</v>
      </c>
      <c r="S3599" s="3" t="s">
        <v>62</v>
      </c>
      <c r="T3599" s="3">
        <f>COUNTIF([1]局站!$D$4:$D$172,"="&amp;S3599)</f>
        <v>1</v>
      </c>
      <c r="U3599" s="3">
        <v>0</v>
      </c>
      <c r="V3599" s="3">
        <v>0</v>
      </c>
      <c r="W3599" s="3">
        <v>0</v>
      </c>
      <c r="X3599" s="3" t="s">
        <v>1214</v>
      </c>
      <c r="Y3599" s="3" t="s">
        <v>850</v>
      </c>
      <c r="Z3599" s="3" t="str">
        <f>INDEX(业务类型!$C$4:$C$8,MATCH(纤芯!Y3599,业务类型!$B$4:$B$8,0))</f>
        <v>ONE</v>
      </c>
      <c r="AA3599" s="3" t="s">
        <v>991</v>
      </c>
    </row>
    <row r="3600" spans="1:27" ht="16.5" x14ac:dyDescent="0.2">
      <c r="A3600" s="3">
        <v>3597</v>
      </c>
      <c r="B3600" s="3">
        <f t="shared" si="279"/>
        <v>37023304027</v>
      </c>
      <c r="C3600" s="3" t="s">
        <v>1166</v>
      </c>
      <c r="D3600" s="3" t="s">
        <v>223</v>
      </c>
      <c r="E3600" s="3" t="str">
        <f>INDEX(光放段!$G$4:$G$237,MATCH(纤芯!G3600,光放段!$C$4:$C$237,0))</f>
        <v>山东二干|济青烟威光缆:潍坊四平路-青岛辽阳东路</v>
      </c>
      <c r="F3600" s="3">
        <f>INDEX(光放段!$I$4:$I$237,MATCH(纤芯!H3600,光放段!$B$4:$B$237,0))</f>
        <v>37023300000</v>
      </c>
      <c r="G3600" s="3" t="str">
        <f t="shared" si="280"/>
        <v>山东二干|济青烟威光缆:即墨蓝村-城阳</v>
      </c>
      <c r="H3600" s="3">
        <f>INDEX(光放段!$B$4:$B$237,MATCH(纤芯!G3600,光放段!$C$4:$C$237,0))</f>
        <v>37023304000</v>
      </c>
      <c r="I3600" s="3" t="str">
        <f t="shared" si="281"/>
        <v>济青烟威光缆</v>
      </c>
      <c r="J3600" s="3" t="str">
        <f>INDEX(子缆名称!$B$4:$B$29,纤芯!M3600)</f>
        <v>C缆</v>
      </c>
      <c r="K3600" s="3">
        <v>27</v>
      </c>
      <c r="L3600" s="3">
        <f t="shared" si="282"/>
        <v>3</v>
      </c>
      <c r="M3600" s="3">
        <f t="shared" si="283"/>
        <v>3</v>
      </c>
      <c r="N3600" s="3" t="s">
        <v>71</v>
      </c>
      <c r="O3600" s="3">
        <f>COUNTIF([1]局站!$D$4:$D$172,"="&amp;N3600)</f>
        <v>1</v>
      </c>
      <c r="P3600" s="3">
        <v>0</v>
      </c>
      <c r="Q3600" s="3">
        <v>0</v>
      </c>
      <c r="R3600" s="3">
        <v>0</v>
      </c>
      <c r="S3600" s="3" t="s">
        <v>62</v>
      </c>
      <c r="T3600" s="3">
        <f>COUNTIF([1]局站!$D$4:$D$172,"="&amp;S3600)</f>
        <v>1</v>
      </c>
      <c r="U3600" s="3">
        <v>0</v>
      </c>
      <c r="V3600" s="3">
        <v>0</v>
      </c>
      <c r="W3600" s="3">
        <v>0</v>
      </c>
      <c r="X3600" s="3" t="s">
        <v>1214</v>
      </c>
      <c r="Y3600" s="3" t="s">
        <v>850</v>
      </c>
      <c r="Z3600" s="3" t="str">
        <f>INDEX(业务类型!$C$4:$C$8,MATCH(纤芯!Y3600,业务类型!$B$4:$B$8,0))</f>
        <v>ONE</v>
      </c>
      <c r="AA3600" s="3" t="s">
        <v>1022</v>
      </c>
    </row>
    <row r="3601" spans="1:27" ht="16.5" x14ac:dyDescent="0.2">
      <c r="A3601" s="3">
        <v>3598</v>
      </c>
      <c r="B3601" s="3">
        <f t="shared" si="279"/>
        <v>37023304028</v>
      </c>
      <c r="C3601" s="3" t="s">
        <v>1166</v>
      </c>
      <c r="D3601" s="3" t="s">
        <v>223</v>
      </c>
      <c r="E3601" s="3" t="str">
        <f>INDEX(光放段!$G$4:$G$237,MATCH(纤芯!G3601,光放段!$C$4:$C$237,0))</f>
        <v>山东二干|济青烟威光缆:潍坊四平路-青岛辽阳东路</v>
      </c>
      <c r="F3601" s="3">
        <f>INDEX(光放段!$I$4:$I$237,MATCH(纤芯!H3601,光放段!$B$4:$B$237,0))</f>
        <v>37023300000</v>
      </c>
      <c r="G3601" s="3" t="str">
        <f t="shared" si="280"/>
        <v>山东二干|济青烟威光缆:即墨蓝村-城阳</v>
      </c>
      <c r="H3601" s="3">
        <f>INDEX(光放段!$B$4:$B$237,MATCH(纤芯!G3601,光放段!$C$4:$C$237,0))</f>
        <v>37023304000</v>
      </c>
      <c r="I3601" s="3" t="str">
        <f t="shared" si="281"/>
        <v>济青烟威光缆</v>
      </c>
      <c r="J3601" s="3" t="str">
        <f>INDEX(子缆名称!$B$4:$B$29,纤芯!M3601)</f>
        <v>C缆</v>
      </c>
      <c r="K3601" s="3">
        <v>28</v>
      </c>
      <c r="L3601" s="3">
        <f t="shared" si="282"/>
        <v>4</v>
      </c>
      <c r="M3601" s="3">
        <f t="shared" si="283"/>
        <v>3</v>
      </c>
      <c r="N3601" s="3" t="s">
        <v>71</v>
      </c>
      <c r="O3601" s="3">
        <f>COUNTIF([1]局站!$D$4:$D$172,"="&amp;N3601)</f>
        <v>1</v>
      </c>
      <c r="P3601" s="3">
        <v>0</v>
      </c>
      <c r="Q3601" s="3">
        <v>0</v>
      </c>
      <c r="R3601" s="3">
        <v>0</v>
      </c>
      <c r="S3601" s="3" t="s">
        <v>62</v>
      </c>
      <c r="T3601" s="3">
        <f>COUNTIF([1]局站!$D$4:$D$172,"="&amp;S3601)</f>
        <v>1</v>
      </c>
      <c r="U3601" s="3">
        <v>0</v>
      </c>
      <c r="V3601" s="3">
        <v>0</v>
      </c>
      <c r="W3601" s="3">
        <v>0</v>
      </c>
      <c r="X3601" s="3" t="s">
        <v>1214</v>
      </c>
      <c r="Y3601" s="3" t="s">
        <v>852</v>
      </c>
      <c r="Z3601" s="3" t="str">
        <f>INDEX(业务类型!$C$4:$C$8,MATCH(纤芯!Y3601,业务类型!$B$4:$B$8,0))</f>
        <v>TWO</v>
      </c>
      <c r="AA3601" s="3" t="s">
        <v>907</v>
      </c>
    </row>
    <row r="3602" spans="1:27" ht="16.5" x14ac:dyDescent="0.2">
      <c r="A3602" s="3">
        <v>3599</v>
      </c>
      <c r="B3602" s="3">
        <f t="shared" si="279"/>
        <v>37023304029</v>
      </c>
      <c r="C3602" s="3" t="s">
        <v>1166</v>
      </c>
      <c r="D3602" s="3" t="s">
        <v>223</v>
      </c>
      <c r="E3602" s="3" t="str">
        <f>INDEX(光放段!$G$4:$G$237,MATCH(纤芯!G3602,光放段!$C$4:$C$237,0))</f>
        <v>山东二干|济青烟威光缆:潍坊四平路-青岛辽阳东路</v>
      </c>
      <c r="F3602" s="3">
        <f>INDEX(光放段!$I$4:$I$237,MATCH(纤芯!H3602,光放段!$B$4:$B$237,0))</f>
        <v>37023300000</v>
      </c>
      <c r="G3602" s="3" t="str">
        <f t="shared" si="280"/>
        <v>山东二干|济青烟威光缆:即墨蓝村-城阳</v>
      </c>
      <c r="H3602" s="3">
        <f>INDEX(光放段!$B$4:$B$237,MATCH(纤芯!G3602,光放段!$C$4:$C$237,0))</f>
        <v>37023304000</v>
      </c>
      <c r="I3602" s="3" t="str">
        <f t="shared" si="281"/>
        <v>济青烟威光缆</v>
      </c>
      <c r="J3602" s="3" t="str">
        <f>INDEX(子缆名称!$B$4:$B$29,纤芯!M3602)</f>
        <v>C缆</v>
      </c>
      <c r="K3602" s="3">
        <v>29</v>
      </c>
      <c r="L3602" s="3">
        <f t="shared" si="282"/>
        <v>5</v>
      </c>
      <c r="M3602" s="3">
        <f t="shared" si="283"/>
        <v>3</v>
      </c>
      <c r="N3602" s="3" t="s">
        <v>71</v>
      </c>
      <c r="O3602" s="3">
        <f>COUNTIF([1]局站!$D$4:$D$172,"="&amp;N3602)</f>
        <v>1</v>
      </c>
      <c r="P3602" s="3">
        <v>0</v>
      </c>
      <c r="Q3602" s="3">
        <v>0</v>
      </c>
      <c r="R3602" s="3">
        <v>0</v>
      </c>
      <c r="S3602" s="3" t="s">
        <v>62</v>
      </c>
      <c r="T3602" s="3">
        <f>COUNTIF([1]局站!$D$4:$D$172,"="&amp;S3602)</f>
        <v>1</v>
      </c>
      <c r="U3602" s="3">
        <v>0</v>
      </c>
      <c r="V3602" s="3">
        <v>0</v>
      </c>
      <c r="W3602" s="3">
        <v>0</v>
      </c>
      <c r="X3602" s="3" t="s">
        <v>1214</v>
      </c>
      <c r="Y3602" s="3" t="s">
        <v>880</v>
      </c>
      <c r="Z3602" s="3" t="str">
        <f>INDEX(业务类型!$C$4:$C$8,MATCH(纤芯!Y3602,业务类型!$B$4:$B$8,0))</f>
        <v>IDLE</v>
      </c>
      <c r="AA3602" s="3"/>
    </row>
    <row r="3603" spans="1:27" ht="16.5" x14ac:dyDescent="0.2">
      <c r="A3603" s="3">
        <v>3600</v>
      </c>
      <c r="B3603" s="3">
        <f t="shared" si="279"/>
        <v>37023304030</v>
      </c>
      <c r="C3603" s="3" t="s">
        <v>1166</v>
      </c>
      <c r="D3603" s="3" t="s">
        <v>223</v>
      </c>
      <c r="E3603" s="3" t="str">
        <f>INDEX(光放段!$G$4:$G$237,MATCH(纤芯!G3603,光放段!$C$4:$C$237,0))</f>
        <v>山东二干|济青烟威光缆:潍坊四平路-青岛辽阳东路</v>
      </c>
      <c r="F3603" s="3">
        <f>INDEX(光放段!$I$4:$I$237,MATCH(纤芯!H3603,光放段!$B$4:$B$237,0))</f>
        <v>37023300000</v>
      </c>
      <c r="G3603" s="3" t="str">
        <f t="shared" si="280"/>
        <v>山东二干|济青烟威光缆:即墨蓝村-城阳</v>
      </c>
      <c r="H3603" s="3">
        <f>INDEX(光放段!$B$4:$B$237,MATCH(纤芯!G3603,光放段!$C$4:$C$237,0))</f>
        <v>37023304000</v>
      </c>
      <c r="I3603" s="3" t="str">
        <f t="shared" si="281"/>
        <v>济青烟威光缆</v>
      </c>
      <c r="J3603" s="3" t="str">
        <f>INDEX(子缆名称!$B$4:$B$29,纤芯!M3603)</f>
        <v>C缆</v>
      </c>
      <c r="K3603" s="3">
        <v>30</v>
      </c>
      <c r="L3603" s="3">
        <f t="shared" si="282"/>
        <v>6</v>
      </c>
      <c r="M3603" s="3">
        <f t="shared" si="283"/>
        <v>3</v>
      </c>
      <c r="N3603" s="3" t="s">
        <v>71</v>
      </c>
      <c r="O3603" s="3">
        <f>COUNTIF([1]局站!$D$4:$D$172,"="&amp;N3603)</f>
        <v>1</v>
      </c>
      <c r="P3603" s="3">
        <v>0</v>
      </c>
      <c r="Q3603" s="3">
        <v>0</v>
      </c>
      <c r="R3603" s="3">
        <v>0</v>
      </c>
      <c r="S3603" s="3" t="s">
        <v>62</v>
      </c>
      <c r="T3603" s="3">
        <f>COUNTIF([1]局站!$D$4:$D$172,"="&amp;S3603)</f>
        <v>1</v>
      </c>
      <c r="U3603" s="3">
        <v>0</v>
      </c>
      <c r="V3603" s="3">
        <v>0</v>
      </c>
      <c r="W3603" s="3">
        <v>0</v>
      </c>
      <c r="X3603" s="3" t="s">
        <v>1214</v>
      </c>
      <c r="Y3603" s="3" t="s">
        <v>850</v>
      </c>
      <c r="Z3603" s="3" t="str">
        <f>INDEX(业务类型!$C$4:$C$8,MATCH(纤芯!Y3603,业务类型!$B$4:$B$8,0))</f>
        <v>ONE</v>
      </c>
      <c r="AA3603" s="3" t="s">
        <v>1022</v>
      </c>
    </row>
    <row r="3604" spans="1:27" ht="16.5" x14ac:dyDescent="0.2">
      <c r="A3604" s="3">
        <v>3601</v>
      </c>
      <c r="B3604" s="3">
        <f t="shared" si="279"/>
        <v>37023304031</v>
      </c>
      <c r="C3604" s="3" t="s">
        <v>1166</v>
      </c>
      <c r="D3604" s="3" t="s">
        <v>223</v>
      </c>
      <c r="E3604" s="3" t="str">
        <f>INDEX(光放段!$G$4:$G$237,MATCH(纤芯!G3604,光放段!$C$4:$C$237,0))</f>
        <v>山东二干|济青烟威光缆:潍坊四平路-青岛辽阳东路</v>
      </c>
      <c r="F3604" s="3">
        <f>INDEX(光放段!$I$4:$I$237,MATCH(纤芯!H3604,光放段!$B$4:$B$237,0))</f>
        <v>37023300000</v>
      </c>
      <c r="G3604" s="3" t="str">
        <f t="shared" si="280"/>
        <v>山东二干|济青烟威光缆:即墨蓝村-城阳</v>
      </c>
      <c r="H3604" s="3">
        <f>INDEX(光放段!$B$4:$B$237,MATCH(纤芯!G3604,光放段!$C$4:$C$237,0))</f>
        <v>37023304000</v>
      </c>
      <c r="I3604" s="3" t="str">
        <f t="shared" si="281"/>
        <v>济青烟威光缆</v>
      </c>
      <c r="J3604" s="3" t="str">
        <f>INDEX(子缆名称!$B$4:$B$29,纤芯!M3604)</f>
        <v>C缆</v>
      </c>
      <c r="K3604" s="3">
        <v>31</v>
      </c>
      <c r="L3604" s="3">
        <f t="shared" si="282"/>
        <v>7</v>
      </c>
      <c r="M3604" s="3">
        <f t="shared" si="283"/>
        <v>3</v>
      </c>
      <c r="N3604" s="3" t="s">
        <v>71</v>
      </c>
      <c r="O3604" s="3">
        <f>COUNTIF([1]局站!$D$4:$D$172,"="&amp;N3604)</f>
        <v>1</v>
      </c>
      <c r="P3604" s="3">
        <v>0</v>
      </c>
      <c r="Q3604" s="3">
        <v>0</v>
      </c>
      <c r="R3604" s="3">
        <v>0</v>
      </c>
      <c r="S3604" s="3" t="s">
        <v>62</v>
      </c>
      <c r="T3604" s="3">
        <f>COUNTIF([1]局站!$D$4:$D$172,"="&amp;S3604)</f>
        <v>1</v>
      </c>
      <c r="U3604" s="3">
        <v>0</v>
      </c>
      <c r="V3604" s="3">
        <v>0</v>
      </c>
      <c r="W3604" s="3">
        <v>0</v>
      </c>
      <c r="X3604" s="3" t="s">
        <v>1214</v>
      </c>
      <c r="Y3604" s="3" t="s">
        <v>852</v>
      </c>
      <c r="Z3604" s="3" t="str">
        <f>INDEX(业务类型!$C$4:$C$8,MATCH(纤芯!Y3604,业务类型!$B$4:$B$8,0))</f>
        <v>TWO</v>
      </c>
      <c r="AA3604" s="3" t="s">
        <v>1007</v>
      </c>
    </row>
    <row r="3605" spans="1:27" ht="16.5" x14ac:dyDescent="0.2">
      <c r="A3605" s="3">
        <v>3602</v>
      </c>
      <c r="B3605" s="3">
        <f t="shared" ref="B3605:B3668" si="284">H3605+K3605</f>
        <v>37023304032</v>
      </c>
      <c r="C3605" s="3" t="s">
        <v>1166</v>
      </c>
      <c r="D3605" s="3" t="s">
        <v>223</v>
      </c>
      <c r="E3605" s="3" t="str">
        <f>INDEX(光放段!$G$4:$G$237,MATCH(纤芯!G3605,光放段!$C$4:$C$237,0))</f>
        <v>山东二干|济青烟威光缆:潍坊四平路-青岛辽阳东路</v>
      </c>
      <c r="F3605" s="3">
        <f>INDEX(光放段!$I$4:$I$237,MATCH(纤芯!H3605,光放段!$B$4:$B$237,0))</f>
        <v>37023300000</v>
      </c>
      <c r="G3605" s="3" t="str">
        <f t="shared" si="280"/>
        <v>山东二干|济青烟威光缆:即墨蓝村-城阳</v>
      </c>
      <c r="H3605" s="3">
        <f>INDEX(光放段!$B$4:$B$237,MATCH(纤芯!G3605,光放段!$C$4:$C$237,0))</f>
        <v>37023304000</v>
      </c>
      <c r="I3605" s="3" t="str">
        <f t="shared" si="281"/>
        <v>济青烟威光缆</v>
      </c>
      <c r="J3605" s="3" t="str">
        <f>INDEX(子缆名称!$B$4:$B$29,纤芯!M3605)</f>
        <v>C缆</v>
      </c>
      <c r="K3605" s="3">
        <v>32</v>
      </c>
      <c r="L3605" s="3">
        <f t="shared" si="282"/>
        <v>8</v>
      </c>
      <c r="M3605" s="3">
        <f t="shared" si="283"/>
        <v>3</v>
      </c>
      <c r="N3605" s="3" t="s">
        <v>71</v>
      </c>
      <c r="O3605" s="3">
        <f>COUNTIF([1]局站!$D$4:$D$172,"="&amp;N3605)</f>
        <v>1</v>
      </c>
      <c r="P3605" s="3">
        <v>0</v>
      </c>
      <c r="Q3605" s="3">
        <v>0</v>
      </c>
      <c r="R3605" s="3">
        <v>0</v>
      </c>
      <c r="S3605" s="3" t="s">
        <v>62</v>
      </c>
      <c r="T3605" s="3">
        <f>COUNTIF([1]局站!$D$4:$D$172,"="&amp;S3605)</f>
        <v>1</v>
      </c>
      <c r="U3605" s="3">
        <v>0</v>
      </c>
      <c r="V3605" s="3">
        <v>0</v>
      </c>
      <c r="W3605" s="3">
        <v>0</v>
      </c>
      <c r="X3605" s="3" t="s">
        <v>1214</v>
      </c>
      <c r="Y3605" s="3" t="s">
        <v>852</v>
      </c>
      <c r="Z3605" s="3" t="str">
        <f>INDEX(业务类型!$C$4:$C$8,MATCH(纤芯!Y3605,业务类型!$B$4:$B$8,0))</f>
        <v>TWO</v>
      </c>
      <c r="AA3605" s="3" t="s">
        <v>1007</v>
      </c>
    </row>
    <row r="3606" spans="1:27" ht="16.5" x14ac:dyDescent="0.2">
      <c r="A3606" s="3">
        <v>3603</v>
      </c>
      <c r="B3606" s="3">
        <f t="shared" si="284"/>
        <v>37023304033</v>
      </c>
      <c r="C3606" s="3" t="s">
        <v>1166</v>
      </c>
      <c r="D3606" s="3" t="s">
        <v>223</v>
      </c>
      <c r="E3606" s="3" t="str">
        <f>INDEX(光放段!$G$4:$G$237,MATCH(纤芯!G3606,光放段!$C$4:$C$237,0))</f>
        <v>山东二干|济青烟威光缆:潍坊四平路-青岛辽阳东路</v>
      </c>
      <c r="F3606" s="3">
        <f>INDEX(光放段!$I$4:$I$237,MATCH(纤芯!H3606,光放段!$B$4:$B$237,0))</f>
        <v>37023300000</v>
      </c>
      <c r="G3606" s="3" t="str">
        <f t="shared" si="280"/>
        <v>山东二干|济青烟威光缆:即墨蓝村-城阳</v>
      </c>
      <c r="H3606" s="3">
        <f>INDEX(光放段!$B$4:$B$237,MATCH(纤芯!G3606,光放段!$C$4:$C$237,0))</f>
        <v>37023304000</v>
      </c>
      <c r="I3606" s="3" t="str">
        <f t="shared" si="281"/>
        <v>济青烟威光缆</v>
      </c>
      <c r="J3606" s="3" t="str">
        <f>INDEX(子缆名称!$B$4:$B$29,纤芯!M3606)</f>
        <v>C缆</v>
      </c>
      <c r="K3606" s="3">
        <v>33</v>
      </c>
      <c r="L3606" s="3">
        <f t="shared" si="282"/>
        <v>9</v>
      </c>
      <c r="M3606" s="3">
        <f t="shared" si="283"/>
        <v>3</v>
      </c>
      <c r="N3606" s="3" t="s">
        <v>71</v>
      </c>
      <c r="O3606" s="3">
        <f>COUNTIF([1]局站!$D$4:$D$172,"="&amp;N3606)</f>
        <v>1</v>
      </c>
      <c r="P3606" s="3">
        <v>0</v>
      </c>
      <c r="Q3606" s="3">
        <v>0</v>
      </c>
      <c r="R3606" s="3">
        <v>0</v>
      </c>
      <c r="S3606" s="3" t="s">
        <v>62</v>
      </c>
      <c r="T3606" s="3">
        <f>COUNTIF([1]局站!$D$4:$D$172,"="&amp;S3606)</f>
        <v>1</v>
      </c>
      <c r="U3606" s="3">
        <v>0</v>
      </c>
      <c r="V3606" s="3">
        <v>0</v>
      </c>
      <c r="W3606" s="3">
        <v>0</v>
      </c>
      <c r="X3606" s="3" t="s">
        <v>1214</v>
      </c>
      <c r="Y3606" s="3" t="s">
        <v>852</v>
      </c>
      <c r="Z3606" s="3" t="str">
        <f>INDEX(业务类型!$C$4:$C$8,MATCH(纤芯!Y3606,业务类型!$B$4:$B$8,0))</f>
        <v>TWO</v>
      </c>
      <c r="AA3606" s="3" t="s">
        <v>955</v>
      </c>
    </row>
    <row r="3607" spans="1:27" ht="16.5" x14ac:dyDescent="0.2">
      <c r="A3607" s="3">
        <v>3604</v>
      </c>
      <c r="B3607" s="3">
        <f t="shared" si="284"/>
        <v>37023304034</v>
      </c>
      <c r="C3607" s="3" t="s">
        <v>1166</v>
      </c>
      <c r="D3607" s="3" t="s">
        <v>223</v>
      </c>
      <c r="E3607" s="3" t="str">
        <f>INDEX(光放段!$G$4:$G$237,MATCH(纤芯!G3607,光放段!$C$4:$C$237,0))</f>
        <v>山东二干|济青烟威光缆:潍坊四平路-青岛辽阳东路</v>
      </c>
      <c r="F3607" s="3">
        <f>INDEX(光放段!$I$4:$I$237,MATCH(纤芯!H3607,光放段!$B$4:$B$237,0))</f>
        <v>37023300000</v>
      </c>
      <c r="G3607" s="3" t="str">
        <f t="shared" si="280"/>
        <v>山东二干|济青烟威光缆:即墨蓝村-城阳</v>
      </c>
      <c r="H3607" s="3">
        <f>INDEX(光放段!$B$4:$B$237,MATCH(纤芯!G3607,光放段!$C$4:$C$237,0))</f>
        <v>37023304000</v>
      </c>
      <c r="I3607" s="3" t="str">
        <f t="shared" si="281"/>
        <v>济青烟威光缆</v>
      </c>
      <c r="J3607" s="3" t="str">
        <f>INDEX(子缆名称!$B$4:$B$29,纤芯!M3607)</f>
        <v>C缆</v>
      </c>
      <c r="K3607" s="3">
        <v>34</v>
      </c>
      <c r="L3607" s="3">
        <f t="shared" si="282"/>
        <v>10</v>
      </c>
      <c r="M3607" s="3">
        <f t="shared" si="283"/>
        <v>3</v>
      </c>
      <c r="N3607" s="3" t="s">
        <v>71</v>
      </c>
      <c r="O3607" s="3">
        <f>COUNTIF([1]局站!$D$4:$D$172,"="&amp;N3607)</f>
        <v>1</v>
      </c>
      <c r="P3607" s="3">
        <v>0</v>
      </c>
      <c r="Q3607" s="3">
        <v>0</v>
      </c>
      <c r="R3607" s="3">
        <v>0</v>
      </c>
      <c r="S3607" s="3" t="s">
        <v>62</v>
      </c>
      <c r="T3607" s="3">
        <f>COUNTIF([1]局站!$D$4:$D$172,"="&amp;S3607)</f>
        <v>1</v>
      </c>
      <c r="U3607" s="3">
        <v>0</v>
      </c>
      <c r="V3607" s="3">
        <v>0</v>
      </c>
      <c r="W3607" s="3">
        <v>0</v>
      </c>
      <c r="X3607" s="3" t="s">
        <v>1214</v>
      </c>
      <c r="Y3607" s="3" t="s">
        <v>852</v>
      </c>
      <c r="Z3607" s="3" t="str">
        <f>INDEX(业务类型!$C$4:$C$8,MATCH(纤芯!Y3607,业务类型!$B$4:$B$8,0))</f>
        <v>TWO</v>
      </c>
      <c r="AA3607" s="3" t="s">
        <v>955</v>
      </c>
    </row>
    <row r="3608" spans="1:27" ht="16.5" x14ac:dyDescent="0.2">
      <c r="A3608" s="3">
        <v>3605</v>
      </c>
      <c r="B3608" s="3">
        <f t="shared" si="284"/>
        <v>37023304035</v>
      </c>
      <c r="C3608" s="3" t="s">
        <v>1166</v>
      </c>
      <c r="D3608" s="3" t="s">
        <v>223</v>
      </c>
      <c r="E3608" s="3" t="str">
        <f>INDEX(光放段!$G$4:$G$237,MATCH(纤芯!G3608,光放段!$C$4:$C$237,0))</f>
        <v>山东二干|济青烟威光缆:潍坊四平路-青岛辽阳东路</v>
      </c>
      <c r="F3608" s="3">
        <f>INDEX(光放段!$I$4:$I$237,MATCH(纤芯!H3608,光放段!$B$4:$B$237,0))</f>
        <v>37023300000</v>
      </c>
      <c r="G3608" s="3" t="str">
        <f t="shared" si="280"/>
        <v>山东二干|济青烟威光缆:即墨蓝村-城阳</v>
      </c>
      <c r="H3608" s="3">
        <f>INDEX(光放段!$B$4:$B$237,MATCH(纤芯!G3608,光放段!$C$4:$C$237,0))</f>
        <v>37023304000</v>
      </c>
      <c r="I3608" s="3" t="str">
        <f t="shared" si="281"/>
        <v>济青烟威光缆</v>
      </c>
      <c r="J3608" s="3" t="str">
        <f>INDEX(子缆名称!$B$4:$B$29,纤芯!M3608)</f>
        <v>C缆</v>
      </c>
      <c r="K3608" s="3">
        <v>35</v>
      </c>
      <c r="L3608" s="3">
        <f t="shared" si="282"/>
        <v>11</v>
      </c>
      <c r="M3608" s="3">
        <f t="shared" si="283"/>
        <v>3</v>
      </c>
      <c r="N3608" s="3" t="s">
        <v>71</v>
      </c>
      <c r="O3608" s="3">
        <f>COUNTIF([1]局站!$D$4:$D$172,"="&amp;N3608)</f>
        <v>1</v>
      </c>
      <c r="P3608" s="3">
        <v>0</v>
      </c>
      <c r="Q3608" s="3">
        <v>0</v>
      </c>
      <c r="R3608" s="3">
        <v>0</v>
      </c>
      <c r="S3608" s="3" t="s">
        <v>62</v>
      </c>
      <c r="T3608" s="3">
        <f>COUNTIF([1]局站!$D$4:$D$172,"="&amp;S3608)</f>
        <v>1</v>
      </c>
      <c r="U3608" s="3">
        <v>0</v>
      </c>
      <c r="V3608" s="3">
        <v>0</v>
      </c>
      <c r="W3608" s="3">
        <v>0</v>
      </c>
      <c r="X3608" s="3" t="s">
        <v>1214</v>
      </c>
      <c r="Y3608" s="3" t="s">
        <v>852</v>
      </c>
      <c r="Z3608" s="3" t="str">
        <f>INDEX(业务类型!$C$4:$C$8,MATCH(纤芯!Y3608,业务类型!$B$4:$B$8,0))</f>
        <v>TWO</v>
      </c>
      <c r="AA3608" s="3" t="s">
        <v>903</v>
      </c>
    </row>
    <row r="3609" spans="1:27" ht="16.5" x14ac:dyDescent="0.2">
      <c r="A3609" s="3">
        <v>3606</v>
      </c>
      <c r="B3609" s="3">
        <f t="shared" si="284"/>
        <v>37023304036</v>
      </c>
      <c r="C3609" s="3" t="s">
        <v>1166</v>
      </c>
      <c r="D3609" s="3" t="s">
        <v>223</v>
      </c>
      <c r="E3609" s="3" t="str">
        <f>INDEX(光放段!$G$4:$G$237,MATCH(纤芯!G3609,光放段!$C$4:$C$237,0))</f>
        <v>山东二干|济青烟威光缆:潍坊四平路-青岛辽阳东路</v>
      </c>
      <c r="F3609" s="3">
        <f>INDEX(光放段!$I$4:$I$237,MATCH(纤芯!H3609,光放段!$B$4:$B$237,0))</f>
        <v>37023300000</v>
      </c>
      <c r="G3609" s="3" t="str">
        <f t="shared" si="280"/>
        <v>山东二干|济青烟威光缆:即墨蓝村-城阳</v>
      </c>
      <c r="H3609" s="3">
        <f>INDEX(光放段!$B$4:$B$237,MATCH(纤芯!G3609,光放段!$C$4:$C$237,0))</f>
        <v>37023304000</v>
      </c>
      <c r="I3609" s="3" t="str">
        <f t="shared" si="281"/>
        <v>济青烟威光缆</v>
      </c>
      <c r="J3609" s="3" t="str">
        <f>INDEX(子缆名称!$B$4:$B$29,纤芯!M3609)</f>
        <v>C缆</v>
      </c>
      <c r="K3609" s="3">
        <v>36</v>
      </c>
      <c r="L3609" s="3">
        <f t="shared" si="282"/>
        <v>12</v>
      </c>
      <c r="M3609" s="3">
        <f t="shared" si="283"/>
        <v>3</v>
      </c>
      <c r="N3609" s="3" t="s">
        <v>71</v>
      </c>
      <c r="O3609" s="3">
        <f>COUNTIF([1]局站!$D$4:$D$172,"="&amp;N3609)</f>
        <v>1</v>
      </c>
      <c r="P3609" s="3">
        <v>0</v>
      </c>
      <c r="Q3609" s="3">
        <v>0</v>
      </c>
      <c r="R3609" s="3">
        <v>0</v>
      </c>
      <c r="S3609" s="3" t="s">
        <v>62</v>
      </c>
      <c r="T3609" s="3">
        <f>COUNTIF([1]局站!$D$4:$D$172,"="&amp;S3609)</f>
        <v>1</v>
      </c>
      <c r="U3609" s="3">
        <v>0</v>
      </c>
      <c r="V3609" s="3">
        <v>0</v>
      </c>
      <c r="W3609" s="3">
        <v>0</v>
      </c>
      <c r="X3609" s="3" t="s">
        <v>1214</v>
      </c>
      <c r="Y3609" s="3" t="s">
        <v>852</v>
      </c>
      <c r="Z3609" s="3" t="str">
        <f>INDEX(业务类型!$C$4:$C$8,MATCH(纤芯!Y3609,业务类型!$B$4:$B$8,0))</f>
        <v>TWO</v>
      </c>
      <c r="AA3609" s="3" t="s">
        <v>903</v>
      </c>
    </row>
    <row r="3610" spans="1:27" ht="16.5" x14ac:dyDescent="0.2">
      <c r="A3610" s="3">
        <v>3607</v>
      </c>
      <c r="B3610" s="3">
        <f t="shared" si="284"/>
        <v>37023304037</v>
      </c>
      <c r="C3610" s="3" t="s">
        <v>1166</v>
      </c>
      <c r="D3610" s="3" t="s">
        <v>223</v>
      </c>
      <c r="E3610" s="3" t="str">
        <f>INDEX(光放段!$G$4:$G$237,MATCH(纤芯!G3610,光放段!$C$4:$C$237,0))</f>
        <v>山东二干|济青烟威光缆:潍坊四平路-青岛辽阳东路</v>
      </c>
      <c r="F3610" s="3">
        <f>INDEX(光放段!$I$4:$I$237,MATCH(纤芯!H3610,光放段!$B$4:$B$237,0))</f>
        <v>37023300000</v>
      </c>
      <c r="G3610" s="3" t="str">
        <f t="shared" si="280"/>
        <v>山东二干|济青烟威光缆:即墨蓝村-城阳</v>
      </c>
      <c r="H3610" s="3">
        <f>INDEX(光放段!$B$4:$B$237,MATCH(纤芯!G3610,光放段!$C$4:$C$237,0))</f>
        <v>37023304000</v>
      </c>
      <c r="I3610" s="3" t="str">
        <f t="shared" si="281"/>
        <v>济青烟威光缆</v>
      </c>
      <c r="J3610" s="3" t="str">
        <f>INDEX(子缆名称!$B$4:$B$29,纤芯!M3610)</f>
        <v>D缆</v>
      </c>
      <c r="K3610" s="3">
        <v>37</v>
      </c>
      <c r="L3610" s="3">
        <f t="shared" si="282"/>
        <v>1</v>
      </c>
      <c r="M3610" s="3">
        <f t="shared" si="283"/>
        <v>4</v>
      </c>
      <c r="N3610" s="3" t="s">
        <v>71</v>
      </c>
      <c r="O3610" s="3">
        <f>COUNTIF([1]局站!$D$4:$D$172,"="&amp;N3610)</f>
        <v>1</v>
      </c>
      <c r="P3610" s="3">
        <v>0</v>
      </c>
      <c r="Q3610" s="3">
        <v>0</v>
      </c>
      <c r="R3610" s="3">
        <v>0</v>
      </c>
      <c r="S3610" s="3" t="s">
        <v>62</v>
      </c>
      <c r="T3610" s="3">
        <f>COUNTIF([1]局站!$D$4:$D$172,"="&amp;S3610)</f>
        <v>1</v>
      </c>
      <c r="U3610" s="3">
        <v>0</v>
      </c>
      <c r="V3610" s="3">
        <v>0</v>
      </c>
      <c r="W3610" s="3">
        <v>0</v>
      </c>
      <c r="X3610" s="3" t="s">
        <v>1214</v>
      </c>
      <c r="Y3610" s="3" t="s">
        <v>852</v>
      </c>
      <c r="Z3610" s="3" t="str">
        <f>INDEX(业务类型!$C$4:$C$8,MATCH(纤芯!Y3610,业务类型!$B$4:$B$8,0))</f>
        <v>TWO</v>
      </c>
      <c r="AA3610" s="3" t="s">
        <v>905</v>
      </c>
    </row>
    <row r="3611" spans="1:27" ht="16.5" x14ac:dyDescent="0.2">
      <c r="A3611" s="3">
        <v>3608</v>
      </c>
      <c r="B3611" s="3">
        <f t="shared" si="284"/>
        <v>37023304038</v>
      </c>
      <c r="C3611" s="3" t="s">
        <v>1166</v>
      </c>
      <c r="D3611" s="3" t="s">
        <v>223</v>
      </c>
      <c r="E3611" s="3" t="str">
        <f>INDEX(光放段!$G$4:$G$237,MATCH(纤芯!G3611,光放段!$C$4:$C$237,0))</f>
        <v>山东二干|济青烟威光缆:潍坊四平路-青岛辽阳东路</v>
      </c>
      <c r="F3611" s="3">
        <f>INDEX(光放段!$I$4:$I$237,MATCH(纤芯!H3611,光放段!$B$4:$B$237,0))</f>
        <v>37023300000</v>
      </c>
      <c r="G3611" s="3" t="str">
        <f t="shared" si="280"/>
        <v>山东二干|济青烟威光缆:即墨蓝村-城阳</v>
      </c>
      <c r="H3611" s="3">
        <f>INDEX(光放段!$B$4:$B$237,MATCH(纤芯!G3611,光放段!$C$4:$C$237,0))</f>
        <v>37023304000</v>
      </c>
      <c r="I3611" s="3" t="str">
        <f t="shared" si="281"/>
        <v>济青烟威光缆</v>
      </c>
      <c r="J3611" s="3" t="str">
        <f>INDEX(子缆名称!$B$4:$B$29,纤芯!M3611)</f>
        <v>D缆</v>
      </c>
      <c r="K3611" s="3">
        <v>38</v>
      </c>
      <c r="L3611" s="3">
        <f t="shared" si="282"/>
        <v>2</v>
      </c>
      <c r="M3611" s="3">
        <f t="shared" si="283"/>
        <v>4</v>
      </c>
      <c r="N3611" s="3" t="s">
        <v>71</v>
      </c>
      <c r="O3611" s="3">
        <f>COUNTIF([1]局站!$D$4:$D$172,"="&amp;N3611)</f>
        <v>1</v>
      </c>
      <c r="P3611" s="3">
        <v>0</v>
      </c>
      <c r="Q3611" s="3">
        <v>0</v>
      </c>
      <c r="R3611" s="3">
        <v>0</v>
      </c>
      <c r="S3611" s="3" t="s">
        <v>62</v>
      </c>
      <c r="T3611" s="3">
        <f>COUNTIF([1]局站!$D$4:$D$172,"="&amp;S3611)</f>
        <v>1</v>
      </c>
      <c r="U3611" s="3">
        <v>0</v>
      </c>
      <c r="V3611" s="3">
        <v>0</v>
      </c>
      <c r="W3611" s="3">
        <v>0</v>
      </c>
      <c r="X3611" s="3" t="s">
        <v>1214</v>
      </c>
      <c r="Y3611" s="3" t="s">
        <v>852</v>
      </c>
      <c r="Z3611" s="3" t="str">
        <f>INDEX(业务类型!$C$4:$C$8,MATCH(纤芯!Y3611,业务类型!$B$4:$B$8,0))</f>
        <v>TWO</v>
      </c>
      <c r="AA3611" s="3" t="s">
        <v>905</v>
      </c>
    </row>
    <row r="3612" spans="1:27" ht="16.5" x14ac:dyDescent="0.2">
      <c r="A3612" s="3">
        <v>3609</v>
      </c>
      <c r="B3612" s="3">
        <f t="shared" si="284"/>
        <v>37023304039</v>
      </c>
      <c r="C3612" s="3" t="s">
        <v>1166</v>
      </c>
      <c r="D3612" s="3" t="s">
        <v>223</v>
      </c>
      <c r="E3612" s="3" t="str">
        <f>INDEX(光放段!$G$4:$G$237,MATCH(纤芯!G3612,光放段!$C$4:$C$237,0))</f>
        <v>山东二干|济青烟威光缆:潍坊四平路-青岛辽阳东路</v>
      </c>
      <c r="F3612" s="3">
        <f>INDEX(光放段!$I$4:$I$237,MATCH(纤芯!H3612,光放段!$B$4:$B$237,0))</f>
        <v>37023300000</v>
      </c>
      <c r="G3612" s="3" t="str">
        <f t="shared" si="280"/>
        <v>山东二干|济青烟威光缆:即墨蓝村-城阳</v>
      </c>
      <c r="H3612" s="3">
        <f>INDEX(光放段!$B$4:$B$237,MATCH(纤芯!G3612,光放段!$C$4:$C$237,0))</f>
        <v>37023304000</v>
      </c>
      <c r="I3612" s="3" t="str">
        <f t="shared" si="281"/>
        <v>济青烟威光缆</v>
      </c>
      <c r="J3612" s="3" t="str">
        <f>INDEX(子缆名称!$B$4:$B$29,纤芯!M3612)</f>
        <v>D缆</v>
      </c>
      <c r="K3612" s="3">
        <v>39</v>
      </c>
      <c r="L3612" s="3">
        <f t="shared" si="282"/>
        <v>3</v>
      </c>
      <c r="M3612" s="3">
        <f t="shared" si="283"/>
        <v>4</v>
      </c>
      <c r="N3612" s="3" t="s">
        <v>71</v>
      </c>
      <c r="O3612" s="3">
        <f>COUNTIF([1]局站!$D$4:$D$172,"="&amp;N3612)</f>
        <v>1</v>
      </c>
      <c r="P3612" s="3">
        <v>0</v>
      </c>
      <c r="Q3612" s="3">
        <v>0</v>
      </c>
      <c r="R3612" s="3">
        <v>0</v>
      </c>
      <c r="S3612" s="3" t="s">
        <v>62</v>
      </c>
      <c r="T3612" s="3">
        <f>COUNTIF([1]局站!$D$4:$D$172,"="&amp;S3612)</f>
        <v>1</v>
      </c>
      <c r="U3612" s="3">
        <v>0</v>
      </c>
      <c r="V3612" s="3">
        <v>0</v>
      </c>
      <c r="W3612" s="3">
        <v>0</v>
      </c>
      <c r="X3612" s="3" t="s">
        <v>1214</v>
      </c>
      <c r="Y3612" s="3" t="s">
        <v>852</v>
      </c>
      <c r="Z3612" s="3" t="str">
        <f>INDEX(业务类型!$C$4:$C$8,MATCH(纤芯!Y3612,业务类型!$B$4:$B$8,0))</f>
        <v>TWO</v>
      </c>
      <c r="AA3612" s="3" t="s">
        <v>994</v>
      </c>
    </row>
    <row r="3613" spans="1:27" ht="16.5" x14ac:dyDescent="0.2">
      <c r="A3613" s="3">
        <v>3610</v>
      </c>
      <c r="B3613" s="3">
        <f t="shared" si="284"/>
        <v>37023304040</v>
      </c>
      <c r="C3613" s="3" t="s">
        <v>1166</v>
      </c>
      <c r="D3613" s="3" t="s">
        <v>223</v>
      </c>
      <c r="E3613" s="3" t="str">
        <f>INDEX(光放段!$G$4:$G$237,MATCH(纤芯!G3613,光放段!$C$4:$C$237,0))</f>
        <v>山东二干|济青烟威光缆:潍坊四平路-青岛辽阳东路</v>
      </c>
      <c r="F3613" s="3">
        <f>INDEX(光放段!$I$4:$I$237,MATCH(纤芯!H3613,光放段!$B$4:$B$237,0))</f>
        <v>37023300000</v>
      </c>
      <c r="G3613" s="3" t="str">
        <f t="shared" si="280"/>
        <v>山东二干|济青烟威光缆:即墨蓝村-城阳</v>
      </c>
      <c r="H3613" s="3">
        <f>INDEX(光放段!$B$4:$B$237,MATCH(纤芯!G3613,光放段!$C$4:$C$237,0))</f>
        <v>37023304000</v>
      </c>
      <c r="I3613" s="3" t="str">
        <f t="shared" si="281"/>
        <v>济青烟威光缆</v>
      </c>
      <c r="J3613" s="3" t="str">
        <f>INDEX(子缆名称!$B$4:$B$29,纤芯!M3613)</f>
        <v>D缆</v>
      </c>
      <c r="K3613" s="3">
        <v>40</v>
      </c>
      <c r="L3613" s="3">
        <f t="shared" si="282"/>
        <v>4</v>
      </c>
      <c r="M3613" s="3">
        <f t="shared" si="283"/>
        <v>4</v>
      </c>
      <c r="N3613" s="3" t="s">
        <v>71</v>
      </c>
      <c r="O3613" s="3">
        <f>COUNTIF([1]局站!$D$4:$D$172,"="&amp;N3613)</f>
        <v>1</v>
      </c>
      <c r="P3613" s="3">
        <v>0</v>
      </c>
      <c r="Q3613" s="3">
        <v>0</v>
      </c>
      <c r="R3613" s="3">
        <v>0</v>
      </c>
      <c r="S3613" s="3" t="s">
        <v>62</v>
      </c>
      <c r="T3613" s="3">
        <f>COUNTIF([1]局站!$D$4:$D$172,"="&amp;S3613)</f>
        <v>1</v>
      </c>
      <c r="U3613" s="3">
        <v>0</v>
      </c>
      <c r="V3613" s="3">
        <v>0</v>
      </c>
      <c r="W3613" s="3">
        <v>0</v>
      </c>
      <c r="X3613" s="3" t="s">
        <v>1214</v>
      </c>
      <c r="Y3613" s="3" t="s">
        <v>852</v>
      </c>
      <c r="Z3613" s="3" t="str">
        <f>INDEX(业务类型!$C$4:$C$8,MATCH(纤芯!Y3613,业务类型!$B$4:$B$8,0))</f>
        <v>TWO</v>
      </c>
      <c r="AA3613" s="3" t="s">
        <v>994</v>
      </c>
    </row>
    <row r="3614" spans="1:27" ht="16.5" x14ac:dyDescent="0.2">
      <c r="A3614" s="3">
        <v>3611</v>
      </c>
      <c r="B3614" s="3">
        <f t="shared" si="284"/>
        <v>37023304041</v>
      </c>
      <c r="C3614" s="3" t="s">
        <v>1166</v>
      </c>
      <c r="D3614" s="3" t="s">
        <v>223</v>
      </c>
      <c r="E3614" s="3" t="str">
        <f>INDEX(光放段!$G$4:$G$237,MATCH(纤芯!G3614,光放段!$C$4:$C$237,0))</f>
        <v>山东二干|济青烟威光缆:潍坊四平路-青岛辽阳东路</v>
      </c>
      <c r="F3614" s="3">
        <f>INDEX(光放段!$I$4:$I$237,MATCH(纤芯!H3614,光放段!$B$4:$B$237,0))</f>
        <v>37023300000</v>
      </c>
      <c r="G3614" s="3" t="str">
        <f t="shared" si="280"/>
        <v>山东二干|济青烟威光缆:即墨蓝村-城阳</v>
      </c>
      <c r="H3614" s="3">
        <f>INDEX(光放段!$B$4:$B$237,MATCH(纤芯!G3614,光放段!$C$4:$C$237,0))</f>
        <v>37023304000</v>
      </c>
      <c r="I3614" s="3" t="str">
        <f t="shared" si="281"/>
        <v>济青烟威光缆</v>
      </c>
      <c r="J3614" s="3" t="str">
        <f>INDEX(子缆名称!$B$4:$B$29,纤芯!M3614)</f>
        <v>D缆</v>
      </c>
      <c r="K3614" s="3">
        <v>41</v>
      </c>
      <c r="L3614" s="3">
        <f t="shared" si="282"/>
        <v>5</v>
      </c>
      <c r="M3614" s="3">
        <f t="shared" si="283"/>
        <v>4</v>
      </c>
      <c r="N3614" s="3" t="s">
        <v>71</v>
      </c>
      <c r="O3614" s="3">
        <f>COUNTIF([1]局站!$D$4:$D$172,"="&amp;N3614)</f>
        <v>1</v>
      </c>
      <c r="P3614" s="3">
        <v>0</v>
      </c>
      <c r="Q3614" s="3">
        <v>0</v>
      </c>
      <c r="R3614" s="3">
        <v>0</v>
      </c>
      <c r="S3614" s="3" t="s">
        <v>62</v>
      </c>
      <c r="T3614" s="3">
        <f>COUNTIF([1]局站!$D$4:$D$172,"="&amp;S3614)</f>
        <v>1</v>
      </c>
      <c r="U3614" s="3">
        <v>0</v>
      </c>
      <c r="V3614" s="3">
        <v>0</v>
      </c>
      <c r="W3614" s="3">
        <v>0</v>
      </c>
      <c r="X3614" s="3" t="s">
        <v>1214</v>
      </c>
      <c r="Y3614" s="3" t="s">
        <v>852</v>
      </c>
      <c r="Z3614" s="3" t="str">
        <f>INDEX(业务类型!$C$4:$C$8,MATCH(纤芯!Y3614,业务类型!$B$4:$B$8,0))</f>
        <v>TWO</v>
      </c>
      <c r="AA3614" s="3" t="s">
        <v>954</v>
      </c>
    </row>
    <row r="3615" spans="1:27" ht="16.5" x14ac:dyDescent="0.2">
      <c r="A3615" s="3">
        <v>3612</v>
      </c>
      <c r="B3615" s="3">
        <f t="shared" si="284"/>
        <v>37023304042</v>
      </c>
      <c r="C3615" s="3" t="s">
        <v>1166</v>
      </c>
      <c r="D3615" s="3" t="s">
        <v>223</v>
      </c>
      <c r="E3615" s="3" t="str">
        <f>INDEX(光放段!$G$4:$G$237,MATCH(纤芯!G3615,光放段!$C$4:$C$237,0))</f>
        <v>山东二干|济青烟威光缆:潍坊四平路-青岛辽阳东路</v>
      </c>
      <c r="F3615" s="3">
        <f>INDEX(光放段!$I$4:$I$237,MATCH(纤芯!H3615,光放段!$B$4:$B$237,0))</f>
        <v>37023300000</v>
      </c>
      <c r="G3615" s="3" t="str">
        <f t="shared" si="280"/>
        <v>山东二干|济青烟威光缆:即墨蓝村-城阳</v>
      </c>
      <c r="H3615" s="3">
        <f>INDEX(光放段!$B$4:$B$237,MATCH(纤芯!G3615,光放段!$C$4:$C$237,0))</f>
        <v>37023304000</v>
      </c>
      <c r="I3615" s="3" t="str">
        <f t="shared" si="281"/>
        <v>济青烟威光缆</v>
      </c>
      <c r="J3615" s="3" t="str">
        <f>INDEX(子缆名称!$B$4:$B$29,纤芯!M3615)</f>
        <v>D缆</v>
      </c>
      <c r="K3615" s="3">
        <v>42</v>
      </c>
      <c r="L3615" s="3">
        <f t="shared" si="282"/>
        <v>6</v>
      </c>
      <c r="M3615" s="3">
        <f t="shared" si="283"/>
        <v>4</v>
      </c>
      <c r="N3615" s="3" t="s">
        <v>71</v>
      </c>
      <c r="O3615" s="3">
        <f>COUNTIF([1]局站!$D$4:$D$172,"="&amp;N3615)</f>
        <v>1</v>
      </c>
      <c r="P3615" s="3">
        <v>0</v>
      </c>
      <c r="Q3615" s="3">
        <v>0</v>
      </c>
      <c r="R3615" s="3">
        <v>0</v>
      </c>
      <c r="S3615" s="3" t="s">
        <v>62</v>
      </c>
      <c r="T3615" s="3">
        <f>COUNTIF([1]局站!$D$4:$D$172,"="&amp;S3615)</f>
        <v>1</v>
      </c>
      <c r="U3615" s="3">
        <v>0</v>
      </c>
      <c r="V3615" s="3">
        <v>0</v>
      </c>
      <c r="W3615" s="3">
        <v>0</v>
      </c>
      <c r="X3615" s="3" t="s">
        <v>1214</v>
      </c>
      <c r="Y3615" s="3" t="s">
        <v>852</v>
      </c>
      <c r="Z3615" s="3" t="str">
        <f>INDEX(业务类型!$C$4:$C$8,MATCH(纤芯!Y3615,业务类型!$B$4:$B$8,0))</f>
        <v>TWO</v>
      </c>
      <c r="AA3615" s="3" t="s">
        <v>954</v>
      </c>
    </row>
    <row r="3616" spans="1:27" ht="16.5" x14ac:dyDescent="0.2">
      <c r="A3616" s="3">
        <v>3613</v>
      </c>
      <c r="B3616" s="3">
        <f t="shared" si="284"/>
        <v>37023304043</v>
      </c>
      <c r="C3616" s="3" t="s">
        <v>1166</v>
      </c>
      <c r="D3616" s="3" t="s">
        <v>223</v>
      </c>
      <c r="E3616" s="3" t="str">
        <f>INDEX(光放段!$G$4:$G$237,MATCH(纤芯!G3616,光放段!$C$4:$C$237,0))</f>
        <v>山东二干|济青烟威光缆:潍坊四平路-青岛辽阳东路</v>
      </c>
      <c r="F3616" s="3">
        <f>INDEX(光放段!$I$4:$I$237,MATCH(纤芯!H3616,光放段!$B$4:$B$237,0))</f>
        <v>37023300000</v>
      </c>
      <c r="G3616" s="3" t="str">
        <f t="shared" si="280"/>
        <v>山东二干|济青烟威光缆:即墨蓝村-城阳</v>
      </c>
      <c r="H3616" s="3">
        <f>INDEX(光放段!$B$4:$B$237,MATCH(纤芯!G3616,光放段!$C$4:$C$237,0))</f>
        <v>37023304000</v>
      </c>
      <c r="I3616" s="3" t="str">
        <f t="shared" si="281"/>
        <v>济青烟威光缆</v>
      </c>
      <c r="J3616" s="3" t="str">
        <f>INDEX(子缆名称!$B$4:$B$29,纤芯!M3616)</f>
        <v>D缆</v>
      </c>
      <c r="K3616" s="3">
        <v>43</v>
      </c>
      <c r="L3616" s="3">
        <f t="shared" si="282"/>
        <v>7</v>
      </c>
      <c r="M3616" s="3">
        <f t="shared" si="283"/>
        <v>4</v>
      </c>
      <c r="N3616" s="3" t="s">
        <v>71</v>
      </c>
      <c r="O3616" s="3">
        <f>COUNTIF([1]局站!$D$4:$D$172,"="&amp;N3616)</f>
        <v>1</v>
      </c>
      <c r="P3616" s="3">
        <v>0</v>
      </c>
      <c r="Q3616" s="3">
        <v>0</v>
      </c>
      <c r="R3616" s="3">
        <v>0</v>
      </c>
      <c r="S3616" s="3" t="s">
        <v>62</v>
      </c>
      <c r="T3616" s="3">
        <f>COUNTIF([1]局站!$D$4:$D$172,"="&amp;S3616)</f>
        <v>1</v>
      </c>
      <c r="U3616" s="3">
        <v>0</v>
      </c>
      <c r="V3616" s="3">
        <v>0</v>
      </c>
      <c r="W3616" s="3">
        <v>0</v>
      </c>
      <c r="X3616" s="3" t="s">
        <v>1214</v>
      </c>
      <c r="Y3616" s="3" t="s">
        <v>850</v>
      </c>
      <c r="Z3616" s="3" t="str">
        <f>INDEX(业务类型!$C$4:$C$8,MATCH(纤芯!Y3616,业务类型!$B$4:$B$8,0))</f>
        <v>ONE</v>
      </c>
      <c r="AA3616" s="3" t="s">
        <v>934</v>
      </c>
    </row>
    <row r="3617" spans="1:27" ht="16.5" x14ac:dyDescent="0.2">
      <c r="A3617" s="3">
        <v>3614</v>
      </c>
      <c r="B3617" s="3">
        <f t="shared" si="284"/>
        <v>37023304044</v>
      </c>
      <c r="C3617" s="3" t="s">
        <v>1166</v>
      </c>
      <c r="D3617" s="3" t="s">
        <v>223</v>
      </c>
      <c r="E3617" s="3" t="str">
        <f>INDEX(光放段!$G$4:$G$237,MATCH(纤芯!G3617,光放段!$C$4:$C$237,0))</f>
        <v>山东二干|济青烟威光缆:潍坊四平路-青岛辽阳东路</v>
      </c>
      <c r="F3617" s="3">
        <f>INDEX(光放段!$I$4:$I$237,MATCH(纤芯!H3617,光放段!$B$4:$B$237,0))</f>
        <v>37023300000</v>
      </c>
      <c r="G3617" s="3" t="str">
        <f t="shared" si="280"/>
        <v>山东二干|济青烟威光缆:即墨蓝村-城阳</v>
      </c>
      <c r="H3617" s="3">
        <f>INDEX(光放段!$B$4:$B$237,MATCH(纤芯!G3617,光放段!$C$4:$C$237,0))</f>
        <v>37023304000</v>
      </c>
      <c r="I3617" s="3" t="str">
        <f t="shared" si="281"/>
        <v>济青烟威光缆</v>
      </c>
      <c r="J3617" s="3" t="str">
        <f>INDEX(子缆名称!$B$4:$B$29,纤芯!M3617)</f>
        <v>D缆</v>
      </c>
      <c r="K3617" s="3">
        <v>44</v>
      </c>
      <c r="L3617" s="3">
        <f t="shared" si="282"/>
        <v>8</v>
      </c>
      <c r="M3617" s="3">
        <f t="shared" si="283"/>
        <v>4</v>
      </c>
      <c r="N3617" s="3" t="s">
        <v>71</v>
      </c>
      <c r="O3617" s="3">
        <f>COUNTIF([1]局站!$D$4:$D$172,"="&amp;N3617)</f>
        <v>1</v>
      </c>
      <c r="P3617" s="3">
        <v>0</v>
      </c>
      <c r="Q3617" s="3">
        <v>0</v>
      </c>
      <c r="R3617" s="3">
        <v>0</v>
      </c>
      <c r="S3617" s="3" t="s">
        <v>62</v>
      </c>
      <c r="T3617" s="3">
        <f>COUNTIF([1]局站!$D$4:$D$172,"="&amp;S3617)</f>
        <v>1</v>
      </c>
      <c r="U3617" s="3">
        <v>0</v>
      </c>
      <c r="V3617" s="3">
        <v>0</v>
      </c>
      <c r="W3617" s="3">
        <v>0</v>
      </c>
      <c r="X3617" s="3" t="s">
        <v>1214</v>
      </c>
      <c r="Y3617" s="3" t="s">
        <v>850</v>
      </c>
      <c r="Z3617" s="3" t="str">
        <f>INDEX(业务类型!$C$4:$C$8,MATCH(纤芯!Y3617,业务类型!$B$4:$B$8,0))</f>
        <v>ONE</v>
      </c>
      <c r="AA3617" s="3" t="s">
        <v>934</v>
      </c>
    </row>
    <row r="3618" spans="1:27" ht="16.5" x14ac:dyDescent="0.2">
      <c r="A3618" s="3">
        <v>3615</v>
      </c>
      <c r="B3618" s="3">
        <f t="shared" si="284"/>
        <v>37023304045</v>
      </c>
      <c r="C3618" s="3" t="s">
        <v>1166</v>
      </c>
      <c r="D3618" s="3" t="s">
        <v>223</v>
      </c>
      <c r="E3618" s="3" t="str">
        <f>INDEX(光放段!$G$4:$G$237,MATCH(纤芯!G3618,光放段!$C$4:$C$237,0))</f>
        <v>山东二干|济青烟威光缆:潍坊四平路-青岛辽阳东路</v>
      </c>
      <c r="F3618" s="3">
        <f>INDEX(光放段!$I$4:$I$237,MATCH(纤芯!H3618,光放段!$B$4:$B$237,0))</f>
        <v>37023300000</v>
      </c>
      <c r="G3618" s="3" t="str">
        <f t="shared" si="280"/>
        <v>山东二干|济青烟威光缆:即墨蓝村-城阳</v>
      </c>
      <c r="H3618" s="3">
        <f>INDEX(光放段!$B$4:$B$237,MATCH(纤芯!G3618,光放段!$C$4:$C$237,0))</f>
        <v>37023304000</v>
      </c>
      <c r="I3618" s="3" t="str">
        <f t="shared" si="281"/>
        <v>济青烟威光缆</v>
      </c>
      <c r="J3618" s="3" t="str">
        <f>INDEX(子缆名称!$B$4:$B$29,纤芯!M3618)</f>
        <v>D缆</v>
      </c>
      <c r="K3618" s="3">
        <v>45</v>
      </c>
      <c r="L3618" s="3">
        <f t="shared" si="282"/>
        <v>9</v>
      </c>
      <c r="M3618" s="3">
        <f t="shared" si="283"/>
        <v>4</v>
      </c>
      <c r="N3618" s="3" t="s">
        <v>71</v>
      </c>
      <c r="O3618" s="3">
        <f>COUNTIF([1]局站!$D$4:$D$172,"="&amp;N3618)</f>
        <v>1</v>
      </c>
      <c r="P3618" s="3">
        <v>0</v>
      </c>
      <c r="Q3618" s="3">
        <v>0</v>
      </c>
      <c r="R3618" s="3">
        <v>0</v>
      </c>
      <c r="S3618" s="3" t="s">
        <v>62</v>
      </c>
      <c r="T3618" s="3">
        <f>COUNTIF([1]局站!$D$4:$D$172,"="&amp;S3618)</f>
        <v>1</v>
      </c>
      <c r="U3618" s="3">
        <v>0</v>
      </c>
      <c r="V3618" s="3">
        <v>0</v>
      </c>
      <c r="W3618" s="3">
        <v>0</v>
      </c>
      <c r="X3618" s="3" t="s">
        <v>1214</v>
      </c>
      <c r="Y3618" s="3" t="s">
        <v>881</v>
      </c>
      <c r="Z3618" s="3" t="str">
        <f>INDEX(业务类型!$C$4:$C$8,MATCH(纤芯!Y3618,业务类型!$B$4:$B$8,0))</f>
        <v>OTHER</v>
      </c>
      <c r="AA3618" s="3" t="s">
        <v>888</v>
      </c>
    </row>
    <row r="3619" spans="1:27" ht="16.5" x14ac:dyDescent="0.2">
      <c r="A3619" s="3">
        <v>3616</v>
      </c>
      <c r="B3619" s="3">
        <f t="shared" si="284"/>
        <v>37023304046</v>
      </c>
      <c r="C3619" s="3" t="s">
        <v>1166</v>
      </c>
      <c r="D3619" s="3" t="s">
        <v>223</v>
      </c>
      <c r="E3619" s="3" t="str">
        <f>INDEX(光放段!$G$4:$G$237,MATCH(纤芯!G3619,光放段!$C$4:$C$237,0))</f>
        <v>山东二干|济青烟威光缆:潍坊四平路-青岛辽阳东路</v>
      </c>
      <c r="F3619" s="3">
        <f>INDEX(光放段!$I$4:$I$237,MATCH(纤芯!H3619,光放段!$B$4:$B$237,0))</f>
        <v>37023300000</v>
      </c>
      <c r="G3619" s="3" t="str">
        <f t="shared" si="280"/>
        <v>山东二干|济青烟威光缆:即墨蓝村-城阳</v>
      </c>
      <c r="H3619" s="3">
        <f>INDEX(光放段!$B$4:$B$237,MATCH(纤芯!G3619,光放段!$C$4:$C$237,0))</f>
        <v>37023304000</v>
      </c>
      <c r="I3619" s="3" t="str">
        <f t="shared" si="281"/>
        <v>济青烟威光缆</v>
      </c>
      <c r="J3619" s="3" t="str">
        <f>INDEX(子缆名称!$B$4:$B$29,纤芯!M3619)</f>
        <v>D缆</v>
      </c>
      <c r="K3619" s="3">
        <v>46</v>
      </c>
      <c r="L3619" s="3">
        <f t="shared" si="282"/>
        <v>10</v>
      </c>
      <c r="M3619" s="3">
        <f t="shared" si="283"/>
        <v>4</v>
      </c>
      <c r="N3619" s="3" t="s">
        <v>71</v>
      </c>
      <c r="O3619" s="3">
        <f>COUNTIF([1]局站!$D$4:$D$172,"="&amp;N3619)</f>
        <v>1</v>
      </c>
      <c r="P3619" s="3">
        <v>0</v>
      </c>
      <c r="Q3619" s="3">
        <v>0</v>
      </c>
      <c r="R3619" s="3">
        <v>0</v>
      </c>
      <c r="S3619" s="3" t="s">
        <v>62</v>
      </c>
      <c r="T3619" s="3">
        <f>COUNTIF([1]局站!$D$4:$D$172,"="&amp;S3619)</f>
        <v>1</v>
      </c>
      <c r="U3619" s="3">
        <v>0</v>
      </c>
      <c r="V3619" s="3">
        <v>0</v>
      </c>
      <c r="W3619" s="3">
        <v>0</v>
      </c>
      <c r="X3619" s="3" t="s">
        <v>1214</v>
      </c>
      <c r="Y3619" s="3" t="s">
        <v>881</v>
      </c>
      <c r="Z3619" s="3" t="str">
        <f>INDEX(业务类型!$C$4:$C$8,MATCH(纤芯!Y3619,业务类型!$B$4:$B$8,0))</f>
        <v>OTHER</v>
      </c>
      <c r="AA3619" s="3" t="s">
        <v>888</v>
      </c>
    </row>
    <row r="3620" spans="1:27" ht="16.5" x14ac:dyDescent="0.2">
      <c r="A3620" s="3">
        <v>3617</v>
      </c>
      <c r="B3620" s="3">
        <f t="shared" si="284"/>
        <v>37023304047</v>
      </c>
      <c r="C3620" s="3" t="s">
        <v>1166</v>
      </c>
      <c r="D3620" s="3" t="s">
        <v>223</v>
      </c>
      <c r="E3620" s="3" t="str">
        <f>INDEX(光放段!$G$4:$G$237,MATCH(纤芯!G3620,光放段!$C$4:$C$237,0))</f>
        <v>山东二干|济青烟威光缆:潍坊四平路-青岛辽阳东路</v>
      </c>
      <c r="F3620" s="3">
        <f>INDEX(光放段!$I$4:$I$237,MATCH(纤芯!H3620,光放段!$B$4:$B$237,0))</f>
        <v>37023300000</v>
      </c>
      <c r="G3620" s="3" t="str">
        <f t="shared" si="280"/>
        <v>山东二干|济青烟威光缆:即墨蓝村-城阳</v>
      </c>
      <c r="H3620" s="3">
        <f>INDEX(光放段!$B$4:$B$237,MATCH(纤芯!G3620,光放段!$C$4:$C$237,0))</f>
        <v>37023304000</v>
      </c>
      <c r="I3620" s="3" t="str">
        <f t="shared" si="281"/>
        <v>济青烟威光缆</v>
      </c>
      <c r="J3620" s="3" t="str">
        <f>INDEX(子缆名称!$B$4:$B$29,纤芯!M3620)</f>
        <v>D缆</v>
      </c>
      <c r="K3620" s="3">
        <v>47</v>
      </c>
      <c r="L3620" s="3">
        <f t="shared" si="282"/>
        <v>11</v>
      </c>
      <c r="M3620" s="3">
        <f t="shared" si="283"/>
        <v>4</v>
      </c>
      <c r="N3620" s="3" t="s">
        <v>71</v>
      </c>
      <c r="O3620" s="3">
        <f>COUNTIF([1]局站!$D$4:$D$172,"="&amp;N3620)</f>
        <v>1</v>
      </c>
      <c r="P3620" s="3">
        <v>0</v>
      </c>
      <c r="Q3620" s="3">
        <v>0</v>
      </c>
      <c r="R3620" s="3">
        <v>0</v>
      </c>
      <c r="S3620" s="3" t="s">
        <v>62</v>
      </c>
      <c r="T3620" s="3">
        <f>COUNTIF([1]局站!$D$4:$D$172,"="&amp;S3620)</f>
        <v>1</v>
      </c>
      <c r="U3620" s="3">
        <v>0</v>
      </c>
      <c r="V3620" s="3">
        <v>0</v>
      </c>
      <c r="W3620" s="3">
        <v>0</v>
      </c>
      <c r="X3620" s="3" t="s">
        <v>1214</v>
      </c>
      <c r="Y3620" s="3" t="s">
        <v>881</v>
      </c>
      <c r="Z3620" s="3" t="str">
        <f>INDEX(业务类型!$C$4:$C$8,MATCH(纤芯!Y3620,业务类型!$B$4:$B$8,0))</f>
        <v>OTHER</v>
      </c>
      <c r="AA3620" s="3" t="s">
        <v>888</v>
      </c>
    </row>
    <row r="3621" spans="1:27" ht="16.5" x14ac:dyDescent="0.2">
      <c r="A3621" s="3">
        <v>3618</v>
      </c>
      <c r="B3621" s="3">
        <f t="shared" si="284"/>
        <v>37023304048</v>
      </c>
      <c r="C3621" s="3" t="s">
        <v>1166</v>
      </c>
      <c r="D3621" s="3" t="s">
        <v>223</v>
      </c>
      <c r="E3621" s="3" t="str">
        <f>INDEX(光放段!$G$4:$G$237,MATCH(纤芯!G3621,光放段!$C$4:$C$237,0))</f>
        <v>山东二干|济青烟威光缆:潍坊四平路-青岛辽阳东路</v>
      </c>
      <c r="F3621" s="3">
        <f>INDEX(光放段!$I$4:$I$237,MATCH(纤芯!H3621,光放段!$B$4:$B$237,0))</f>
        <v>37023300000</v>
      </c>
      <c r="G3621" s="3" t="str">
        <f t="shared" si="280"/>
        <v>山东二干|济青烟威光缆:即墨蓝村-城阳</v>
      </c>
      <c r="H3621" s="3">
        <f>INDEX(光放段!$B$4:$B$237,MATCH(纤芯!G3621,光放段!$C$4:$C$237,0))</f>
        <v>37023304000</v>
      </c>
      <c r="I3621" s="3" t="str">
        <f t="shared" si="281"/>
        <v>济青烟威光缆</v>
      </c>
      <c r="J3621" s="3" t="str">
        <f>INDEX(子缆名称!$B$4:$B$29,纤芯!M3621)</f>
        <v>D缆</v>
      </c>
      <c r="K3621" s="3">
        <v>48</v>
      </c>
      <c r="L3621" s="3">
        <f t="shared" si="282"/>
        <v>12</v>
      </c>
      <c r="M3621" s="3">
        <f t="shared" si="283"/>
        <v>4</v>
      </c>
      <c r="N3621" s="3" t="s">
        <v>71</v>
      </c>
      <c r="O3621" s="3">
        <f>COUNTIF([1]局站!$D$4:$D$172,"="&amp;N3621)</f>
        <v>1</v>
      </c>
      <c r="P3621" s="3">
        <v>0</v>
      </c>
      <c r="Q3621" s="3">
        <v>0</v>
      </c>
      <c r="R3621" s="3">
        <v>0</v>
      </c>
      <c r="S3621" s="3" t="s">
        <v>62</v>
      </c>
      <c r="T3621" s="3">
        <f>COUNTIF([1]局站!$D$4:$D$172,"="&amp;S3621)</f>
        <v>1</v>
      </c>
      <c r="U3621" s="3">
        <v>0</v>
      </c>
      <c r="V3621" s="3">
        <v>0</v>
      </c>
      <c r="W3621" s="3">
        <v>0</v>
      </c>
      <c r="X3621" s="3" t="s">
        <v>1214</v>
      </c>
      <c r="Y3621" s="3" t="s">
        <v>881</v>
      </c>
      <c r="Z3621" s="3" t="str">
        <f>INDEX(业务类型!$C$4:$C$8,MATCH(纤芯!Y3621,业务类型!$B$4:$B$8,0))</f>
        <v>OTHER</v>
      </c>
      <c r="AA3621" s="3" t="s">
        <v>888</v>
      </c>
    </row>
    <row r="3622" spans="1:27" ht="16.5" x14ac:dyDescent="0.2">
      <c r="A3622" s="3">
        <v>3619</v>
      </c>
      <c r="B3622" s="3">
        <f t="shared" si="284"/>
        <v>37023305001</v>
      </c>
      <c r="C3622" s="3" t="s">
        <v>1166</v>
      </c>
      <c r="D3622" s="3" t="s">
        <v>223</v>
      </c>
      <c r="E3622" s="3" t="str">
        <f>INDEX(光放段!$G$4:$G$237,MATCH(纤芯!G3622,光放段!$C$4:$C$237,0))</f>
        <v>山东二干|济青烟威光缆:潍坊四平路-青岛辽阳东路</v>
      </c>
      <c r="F3622" s="3">
        <f>INDEX(光放段!$I$4:$I$237,MATCH(纤芯!H3622,光放段!$B$4:$B$237,0))</f>
        <v>37023300000</v>
      </c>
      <c r="G3622" s="3" t="str">
        <f t="shared" si="280"/>
        <v>山东二干|济青烟威光缆:城阳-青岛辽阳东路</v>
      </c>
      <c r="H3622" s="3">
        <f>INDEX(光放段!$B$4:$B$237,MATCH(纤芯!G3622,光放段!$C$4:$C$237,0))</f>
        <v>37023305000</v>
      </c>
      <c r="I3622" s="3" t="str">
        <f t="shared" si="281"/>
        <v>济青烟威光缆</v>
      </c>
      <c r="J3622" s="3" t="str">
        <f>INDEX(子缆名称!$B$4:$B$29,纤芯!M3622)</f>
        <v>A缆</v>
      </c>
      <c r="K3622" s="3">
        <v>1</v>
      </c>
      <c r="L3622" s="3">
        <f t="shared" si="282"/>
        <v>1</v>
      </c>
      <c r="M3622" s="3">
        <f t="shared" si="283"/>
        <v>1</v>
      </c>
      <c r="N3622" s="3" t="s">
        <v>62</v>
      </c>
      <c r="O3622" s="3">
        <f>COUNTIF([1]局站!$D$4:$D$172,"="&amp;N3622)</f>
        <v>1</v>
      </c>
      <c r="P3622" s="3">
        <v>0</v>
      </c>
      <c r="Q3622" s="3">
        <v>0</v>
      </c>
      <c r="R3622" s="3">
        <v>0</v>
      </c>
      <c r="S3622" s="3" t="s">
        <v>1262</v>
      </c>
      <c r="T3622" s="3">
        <f>COUNTIF([1]局站!$D$4:$D$172,"="&amp;S3622)</f>
        <v>1</v>
      </c>
      <c r="U3622" s="3">
        <v>0</v>
      </c>
      <c r="V3622" s="3">
        <v>0</v>
      </c>
      <c r="W3622" s="3">
        <v>0</v>
      </c>
      <c r="X3622" s="3" t="s">
        <v>1214</v>
      </c>
      <c r="Y3622" s="3" t="s">
        <v>854</v>
      </c>
      <c r="Z3622" s="3" t="str">
        <f>INDEX(业务类型!$C$4:$C$8,MATCH(纤芯!Y3622,业务类型!$B$4:$B$8,0))</f>
        <v>LOCAL</v>
      </c>
      <c r="AA3622" s="3" t="s">
        <v>984</v>
      </c>
    </row>
    <row r="3623" spans="1:27" ht="16.5" x14ac:dyDescent="0.2">
      <c r="A3623" s="3">
        <v>3620</v>
      </c>
      <c r="B3623" s="3">
        <f t="shared" si="284"/>
        <v>37023305002</v>
      </c>
      <c r="C3623" s="3" t="s">
        <v>1166</v>
      </c>
      <c r="D3623" s="3" t="s">
        <v>223</v>
      </c>
      <c r="E3623" s="3" t="str">
        <f>INDEX(光放段!$G$4:$G$237,MATCH(纤芯!G3623,光放段!$C$4:$C$237,0))</f>
        <v>山东二干|济青烟威光缆:潍坊四平路-青岛辽阳东路</v>
      </c>
      <c r="F3623" s="3">
        <f>INDEX(光放段!$I$4:$I$237,MATCH(纤芯!H3623,光放段!$B$4:$B$237,0))</f>
        <v>37023300000</v>
      </c>
      <c r="G3623" s="3" t="str">
        <f t="shared" si="280"/>
        <v>山东二干|济青烟威光缆:城阳-青岛辽阳东路</v>
      </c>
      <c r="H3623" s="3">
        <f>INDEX(光放段!$B$4:$B$237,MATCH(纤芯!G3623,光放段!$C$4:$C$237,0))</f>
        <v>37023305000</v>
      </c>
      <c r="I3623" s="3" t="str">
        <f t="shared" si="281"/>
        <v>济青烟威光缆</v>
      </c>
      <c r="J3623" s="3" t="str">
        <f>INDEX(子缆名称!$B$4:$B$29,纤芯!M3623)</f>
        <v>A缆</v>
      </c>
      <c r="K3623" s="3">
        <v>2</v>
      </c>
      <c r="L3623" s="3">
        <f t="shared" si="282"/>
        <v>2</v>
      </c>
      <c r="M3623" s="3">
        <f t="shared" si="283"/>
        <v>1</v>
      </c>
      <c r="N3623" s="3" t="s">
        <v>62</v>
      </c>
      <c r="O3623" s="3">
        <f>COUNTIF([1]局站!$D$4:$D$172,"="&amp;N3623)</f>
        <v>1</v>
      </c>
      <c r="P3623" s="3">
        <v>0</v>
      </c>
      <c r="Q3623" s="3">
        <v>0</v>
      </c>
      <c r="R3623" s="3">
        <v>0</v>
      </c>
      <c r="S3623" s="3" t="s">
        <v>1262</v>
      </c>
      <c r="T3623" s="3">
        <f>COUNTIF([1]局站!$D$4:$D$172,"="&amp;S3623)</f>
        <v>1</v>
      </c>
      <c r="U3623" s="3">
        <v>0</v>
      </c>
      <c r="V3623" s="3">
        <v>0</v>
      </c>
      <c r="W3623" s="3">
        <v>0</v>
      </c>
      <c r="X3623" s="3" t="s">
        <v>1214</v>
      </c>
      <c r="Y3623" s="3" t="s">
        <v>854</v>
      </c>
      <c r="Z3623" s="3" t="str">
        <f>INDEX(业务类型!$C$4:$C$8,MATCH(纤芯!Y3623,业务类型!$B$4:$B$8,0))</f>
        <v>LOCAL</v>
      </c>
      <c r="AA3623" s="3" t="s">
        <v>984</v>
      </c>
    </row>
    <row r="3624" spans="1:27" ht="16.5" x14ac:dyDescent="0.2">
      <c r="A3624" s="3">
        <v>3621</v>
      </c>
      <c r="B3624" s="3">
        <f t="shared" si="284"/>
        <v>37023305003</v>
      </c>
      <c r="C3624" s="3" t="s">
        <v>1166</v>
      </c>
      <c r="D3624" s="3" t="s">
        <v>223</v>
      </c>
      <c r="E3624" s="3" t="str">
        <f>INDEX(光放段!$G$4:$G$237,MATCH(纤芯!G3624,光放段!$C$4:$C$237,0))</f>
        <v>山东二干|济青烟威光缆:潍坊四平路-青岛辽阳东路</v>
      </c>
      <c r="F3624" s="3">
        <f>INDEX(光放段!$I$4:$I$237,MATCH(纤芯!H3624,光放段!$B$4:$B$237,0))</f>
        <v>37023300000</v>
      </c>
      <c r="G3624" s="3" t="str">
        <f t="shared" si="280"/>
        <v>山东二干|济青烟威光缆:城阳-青岛辽阳东路</v>
      </c>
      <c r="H3624" s="3">
        <f>INDEX(光放段!$B$4:$B$237,MATCH(纤芯!G3624,光放段!$C$4:$C$237,0))</f>
        <v>37023305000</v>
      </c>
      <c r="I3624" s="3" t="str">
        <f t="shared" si="281"/>
        <v>济青烟威光缆</v>
      </c>
      <c r="J3624" s="3" t="str">
        <f>INDEX(子缆名称!$B$4:$B$29,纤芯!M3624)</f>
        <v>A缆</v>
      </c>
      <c r="K3624" s="3">
        <v>3</v>
      </c>
      <c r="L3624" s="3">
        <f t="shared" si="282"/>
        <v>3</v>
      </c>
      <c r="M3624" s="3">
        <f t="shared" si="283"/>
        <v>1</v>
      </c>
      <c r="N3624" s="3" t="s">
        <v>62</v>
      </c>
      <c r="O3624" s="3">
        <f>COUNTIF([1]局站!$D$4:$D$172,"="&amp;N3624)</f>
        <v>1</v>
      </c>
      <c r="P3624" s="3">
        <v>0</v>
      </c>
      <c r="Q3624" s="3">
        <v>0</v>
      </c>
      <c r="R3624" s="3">
        <v>0</v>
      </c>
      <c r="S3624" s="3" t="s">
        <v>1262</v>
      </c>
      <c r="T3624" s="3">
        <f>COUNTIF([1]局站!$D$4:$D$172,"="&amp;S3624)</f>
        <v>1</v>
      </c>
      <c r="U3624" s="3">
        <v>0</v>
      </c>
      <c r="V3624" s="3">
        <v>0</v>
      </c>
      <c r="W3624" s="3">
        <v>0</v>
      </c>
      <c r="X3624" s="3" t="s">
        <v>1214</v>
      </c>
      <c r="Y3624" s="3" t="s">
        <v>854</v>
      </c>
      <c r="Z3624" s="3" t="str">
        <f>INDEX(业务类型!$C$4:$C$8,MATCH(纤芯!Y3624,业务类型!$B$4:$B$8,0))</f>
        <v>LOCAL</v>
      </c>
      <c r="AA3624" s="3" t="s">
        <v>984</v>
      </c>
    </row>
    <row r="3625" spans="1:27" ht="16.5" x14ac:dyDescent="0.2">
      <c r="A3625" s="3">
        <v>3622</v>
      </c>
      <c r="B3625" s="3">
        <f t="shared" si="284"/>
        <v>37023305004</v>
      </c>
      <c r="C3625" s="3" t="s">
        <v>1166</v>
      </c>
      <c r="D3625" s="3" t="s">
        <v>223</v>
      </c>
      <c r="E3625" s="3" t="str">
        <f>INDEX(光放段!$G$4:$G$237,MATCH(纤芯!G3625,光放段!$C$4:$C$237,0))</f>
        <v>山东二干|济青烟威光缆:潍坊四平路-青岛辽阳东路</v>
      </c>
      <c r="F3625" s="3">
        <f>INDEX(光放段!$I$4:$I$237,MATCH(纤芯!H3625,光放段!$B$4:$B$237,0))</f>
        <v>37023300000</v>
      </c>
      <c r="G3625" s="3" t="str">
        <f t="shared" si="280"/>
        <v>山东二干|济青烟威光缆:城阳-青岛辽阳东路</v>
      </c>
      <c r="H3625" s="3">
        <f>INDEX(光放段!$B$4:$B$237,MATCH(纤芯!G3625,光放段!$C$4:$C$237,0))</f>
        <v>37023305000</v>
      </c>
      <c r="I3625" s="3" t="str">
        <f t="shared" si="281"/>
        <v>济青烟威光缆</v>
      </c>
      <c r="J3625" s="3" t="str">
        <f>INDEX(子缆名称!$B$4:$B$29,纤芯!M3625)</f>
        <v>A缆</v>
      </c>
      <c r="K3625" s="3">
        <v>4</v>
      </c>
      <c r="L3625" s="3">
        <f t="shared" si="282"/>
        <v>4</v>
      </c>
      <c r="M3625" s="3">
        <f t="shared" si="283"/>
        <v>1</v>
      </c>
      <c r="N3625" s="3" t="s">
        <v>62</v>
      </c>
      <c r="O3625" s="3">
        <f>COUNTIF([1]局站!$D$4:$D$172,"="&amp;N3625)</f>
        <v>1</v>
      </c>
      <c r="P3625" s="3">
        <v>0</v>
      </c>
      <c r="Q3625" s="3">
        <v>0</v>
      </c>
      <c r="R3625" s="3">
        <v>0</v>
      </c>
      <c r="S3625" s="3" t="s">
        <v>1262</v>
      </c>
      <c r="T3625" s="3">
        <f>COUNTIF([1]局站!$D$4:$D$172,"="&amp;S3625)</f>
        <v>1</v>
      </c>
      <c r="U3625" s="3">
        <v>0</v>
      </c>
      <c r="V3625" s="3">
        <v>0</v>
      </c>
      <c r="W3625" s="3">
        <v>0</v>
      </c>
      <c r="X3625" s="3" t="s">
        <v>1214</v>
      </c>
      <c r="Y3625" s="3" t="s">
        <v>854</v>
      </c>
      <c r="Z3625" s="3" t="str">
        <f>INDEX(业务类型!$C$4:$C$8,MATCH(纤芯!Y3625,业务类型!$B$4:$B$8,0))</f>
        <v>LOCAL</v>
      </c>
      <c r="AA3625" s="3" t="s">
        <v>984</v>
      </c>
    </row>
    <row r="3626" spans="1:27" ht="16.5" x14ac:dyDescent="0.2">
      <c r="A3626" s="3">
        <v>3623</v>
      </c>
      <c r="B3626" s="3">
        <f t="shared" si="284"/>
        <v>37023305005</v>
      </c>
      <c r="C3626" s="3" t="s">
        <v>1166</v>
      </c>
      <c r="D3626" s="3" t="s">
        <v>223</v>
      </c>
      <c r="E3626" s="3" t="str">
        <f>INDEX(光放段!$G$4:$G$237,MATCH(纤芯!G3626,光放段!$C$4:$C$237,0))</f>
        <v>山东二干|济青烟威光缆:潍坊四平路-青岛辽阳东路</v>
      </c>
      <c r="F3626" s="3">
        <f>INDEX(光放段!$I$4:$I$237,MATCH(纤芯!H3626,光放段!$B$4:$B$237,0))</f>
        <v>37023300000</v>
      </c>
      <c r="G3626" s="3" t="str">
        <f t="shared" si="280"/>
        <v>山东二干|济青烟威光缆:城阳-青岛辽阳东路</v>
      </c>
      <c r="H3626" s="3">
        <f>INDEX(光放段!$B$4:$B$237,MATCH(纤芯!G3626,光放段!$C$4:$C$237,0))</f>
        <v>37023305000</v>
      </c>
      <c r="I3626" s="3" t="str">
        <f t="shared" si="281"/>
        <v>济青烟威光缆</v>
      </c>
      <c r="J3626" s="3" t="str">
        <f>INDEX(子缆名称!$B$4:$B$29,纤芯!M3626)</f>
        <v>A缆</v>
      </c>
      <c r="K3626" s="3">
        <v>5</v>
      </c>
      <c r="L3626" s="3">
        <f t="shared" si="282"/>
        <v>5</v>
      </c>
      <c r="M3626" s="3">
        <f t="shared" si="283"/>
        <v>1</v>
      </c>
      <c r="N3626" s="3" t="s">
        <v>62</v>
      </c>
      <c r="O3626" s="3">
        <f>COUNTIF([1]局站!$D$4:$D$172,"="&amp;N3626)</f>
        <v>1</v>
      </c>
      <c r="P3626" s="3">
        <v>0</v>
      </c>
      <c r="Q3626" s="3">
        <v>0</v>
      </c>
      <c r="R3626" s="3">
        <v>0</v>
      </c>
      <c r="S3626" s="3" t="s">
        <v>1262</v>
      </c>
      <c r="T3626" s="3">
        <f>COUNTIF([1]局站!$D$4:$D$172,"="&amp;S3626)</f>
        <v>1</v>
      </c>
      <c r="U3626" s="3">
        <v>0</v>
      </c>
      <c r="V3626" s="3">
        <v>0</v>
      </c>
      <c r="W3626" s="3">
        <v>0</v>
      </c>
      <c r="X3626" s="3" t="s">
        <v>1214</v>
      </c>
      <c r="Y3626" s="3" t="s">
        <v>852</v>
      </c>
      <c r="Z3626" s="3" t="str">
        <f>INDEX(业务类型!$C$4:$C$8,MATCH(纤芯!Y3626,业务类型!$B$4:$B$8,0))</f>
        <v>TWO</v>
      </c>
      <c r="AA3626" s="3" t="s">
        <v>901</v>
      </c>
    </row>
    <row r="3627" spans="1:27" ht="16.5" x14ac:dyDescent="0.2">
      <c r="A3627" s="3">
        <v>3624</v>
      </c>
      <c r="B3627" s="3">
        <f t="shared" si="284"/>
        <v>37023305006</v>
      </c>
      <c r="C3627" s="3" t="s">
        <v>1166</v>
      </c>
      <c r="D3627" s="3" t="s">
        <v>223</v>
      </c>
      <c r="E3627" s="3" t="str">
        <f>INDEX(光放段!$G$4:$G$237,MATCH(纤芯!G3627,光放段!$C$4:$C$237,0))</f>
        <v>山东二干|济青烟威光缆:潍坊四平路-青岛辽阳东路</v>
      </c>
      <c r="F3627" s="3">
        <f>INDEX(光放段!$I$4:$I$237,MATCH(纤芯!H3627,光放段!$B$4:$B$237,0))</f>
        <v>37023300000</v>
      </c>
      <c r="G3627" s="3" t="str">
        <f t="shared" si="280"/>
        <v>山东二干|济青烟威光缆:城阳-青岛辽阳东路</v>
      </c>
      <c r="H3627" s="3">
        <f>INDEX(光放段!$B$4:$B$237,MATCH(纤芯!G3627,光放段!$C$4:$C$237,0))</f>
        <v>37023305000</v>
      </c>
      <c r="I3627" s="3" t="str">
        <f t="shared" si="281"/>
        <v>济青烟威光缆</v>
      </c>
      <c r="J3627" s="3" t="str">
        <f>INDEX(子缆名称!$B$4:$B$29,纤芯!M3627)</f>
        <v>A缆</v>
      </c>
      <c r="K3627" s="3">
        <v>6</v>
      </c>
      <c r="L3627" s="3">
        <f t="shared" si="282"/>
        <v>6</v>
      </c>
      <c r="M3627" s="3">
        <f t="shared" si="283"/>
        <v>1</v>
      </c>
      <c r="N3627" s="3" t="s">
        <v>62</v>
      </c>
      <c r="O3627" s="3">
        <f>COUNTIF([1]局站!$D$4:$D$172,"="&amp;N3627)</f>
        <v>1</v>
      </c>
      <c r="P3627" s="3">
        <v>0</v>
      </c>
      <c r="Q3627" s="3">
        <v>0</v>
      </c>
      <c r="R3627" s="3">
        <v>0</v>
      </c>
      <c r="S3627" s="3" t="s">
        <v>1262</v>
      </c>
      <c r="T3627" s="3">
        <f>COUNTIF([1]局站!$D$4:$D$172,"="&amp;S3627)</f>
        <v>1</v>
      </c>
      <c r="U3627" s="3">
        <v>0</v>
      </c>
      <c r="V3627" s="3">
        <v>0</v>
      </c>
      <c r="W3627" s="3">
        <v>0</v>
      </c>
      <c r="X3627" s="3" t="s">
        <v>1214</v>
      </c>
      <c r="Y3627" s="3" t="s">
        <v>852</v>
      </c>
      <c r="Z3627" s="3" t="str">
        <f>INDEX(业务类型!$C$4:$C$8,MATCH(纤芯!Y3627,业务类型!$B$4:$B$8,0))</f>
        <v>TWO</v>
      </c>
      <c r="AA3627" s="3" t="s">
        <v>901</v>
      </c>
    </row>
    <row r="3628" spans="1:27" ht="16.5" x14ac:dyDescent="0.2">
      <c r="A3628" s="3">
        <v>3625</v>
      </c>
      <c r="B3628" s="3">
        <f t="shared" si="284"/>
        <v>37023305007</v>
      </c>
      <c r="C3628" s="3" t="s">
        <v>1166</v>
      </c>
      <c r="D3628" s="3" t="s">
        <v>223</v>
      </c>
      <c r="E3628" s="3" t="str">
        <f>INDEX(光放段!$G$4:$G$237,MATCH(纤芯!G3628,光放段!$C$4:$C$237,0))</f>
        <v>山东二干|济青烟威光缆:潍坊四平路-青岛辽阳东路</v>
      </c>
      <c r="F3628" s="3">
        <f>INDEX(光放段!$I$4:$I$237,MATCH(纤芯!H3628,光放段!$B$4:$B$237,0))</f>
        <v>37023300000</v>
      </c>
      <c r="G3628" s="3" t="str">
        <f t="shared" si="280"/>
        <v>山东二干|济青烟威光缆:城阳-青岛辽阳东路</v>
      </c>
      <c r="H3628" s="3">
        <f>INDEX(光放段!$B$4:$B$237,MATCH(纤芯!G3628,光放段!$C$4:$C$237,0))</f>
        <v>37023305000</v>
      </c>
      <c r="I3628" s="3" t="str">
        <f t="shared" si="281"/>
        <v>济青烟威光缆</v>
      </c>
      <c r="J3628" s="3" t="str">
        <f>INDEX(子缆名称!$B$4:$B$29,纤芯!M3628)</f>
        <v>A缆</v>
      </c>
      <c r="K3628" s="3">
        <v>7</v>
      </c>
      <c r="L3628" s="3">
        <f t="shared" si="282"/>
        <v>7</v>
      </c>
      <c r="M3628" s="3">
        <f t="shared" si="283"/>
        <v>1</v>
      </c>
      <c r="N3628" s="3" t="s">
        <v>62</v>
      </c>
      <c r="O3628" s="3">
        <f>COUNTIF([1]局站!$D$4:$D$172,"="&amp;N3628)</f>
        <v>1</v>
      </c>
      <c r="P3628" s="3">
        <v>0</v>
      </c>
      <c r="Q3628" s="3">
        <v>0</v>
      </c>
      <c r="R3628" s="3">
        <v>0</v>
      </c>
      <c r="S3628" s="3" t="s">
        <v>1262</v>
      </c>
      <c r="T3628" s="3">
        <f>COUNTIF([1]局站!$D$4:$D$172,"="&amp;S3628)</f>
        <v>1</v>
      </c>
      <c r="U3628" s="3">
        <v>0</v>
      </c>
      <c r="V3628" s="3">
        <v>0</v>
      </c>
      <c r="W3628" s="3">
        <v>0</v>
      </c>
      <c r="X3628" s="3" t="s">
        <v>1214</v>
      </c>
      <c r="Y3628" s="3" t="s">
        <v>852</v>
      </c>
      <c r="Z3628" s="3" t="str">
        <f>INDEX(业务类型!$C$4:$C$8,MATCH(纤芯!Y3628,业务类型!$B$4:$B$8,0))</f>
        <v>TWO</v>
      </c>
      <c r="AA3628" s="3" t="s">
        <v>891</v>
      </c>
    </row>
    <row r="3629" spans="1:27" ht="16.5" x14ac:dyDescent="0.2">
      <c r="A3629" s="3">
        <v>3626</v>
      </c>
      <c r="B3629" s="3">
        <f t="shared" si="284"/>
        <v>37023305008</v>
      </c>
      <c r="C3629" s="3" t="s">
        <v>1166</v>
      </c>
      <c r="D3629" s="3" t="s">
        <v>223</v>
      </c>
      <c r="E3629" s="3" t="str">
        <f>INDEX(光放段!$G$4:$G$237,MATCH(纤芯!G3629,光放段!$C$4:$C$237,0))</f>
        <v>山东二干|济青烟威光缆:潍坊四平路-青岛辽阳东路</v>
      </c>
      <c r="F3629" s="3">
        <f>INDEX(光放段!$I$4:$I$237,MATCH(纤芯!H3629,光放段!$B$4:$B$237,0))</f>
        <v>37023300000</v>
      </c>
      <c r="G3629" s="3" t="str">
        <f t="shared" si="280"/>
        <v>山东二干|济青烟威光缆:城阳-青岛辽阳东路</v>
      </c>
      <c r="H3629" s="3">
        <f>INDEX(光放段!$B$4:$B$237,MATCH(纤芯!G3629,光放段!$C$4:$C$237,0))</f>
        <v>37023305000</v>
      </c>
      <c r="I3629" s="3" t="str">
        <f t="shared" si="281"/>
        <v>济青烟威光缆</v>
      </c>
      <c r="J3629" s="3" t="str">
        <f>INDEX(子缆名称!$B$4:$B$29,纤芯!M3629)</f>
        <v>A缆</v>
      </c>
      <c r="K3629" s="3">
        <v>8</v>
      </c>
      <c r="L3629" s="3">
        <f t="shared" si="282"/>
        <v>8</v>
      </c>
      <c r="M3629" s="3">
        <f t="shared" si="283"/>
        <v>1</v>
      </c>
      <c r="N3629" s="3" t="s">
        <v>62</v>
      </c>
      <c r="O3629" s="3">
        <f>COUNTIF([1]局站!$D$4:$D$172,"="&amp;N3629)</f>
        <v>1</v>
      </c>
      <c r="P3629" s="3">
        <v>0</v>
      </c>
      <c r="Q3629" s="3">
        <v>0</v>
      </c>
      <c r="R3629" s="3">
        <v>0</v>
      </c>
      <c r="S3629" s="3" t="s">
        <v>1262</v>
      </c>
      <c r="T3629" s="3">
        <f>COUNTIF([1]局站!$D$4:$D$172,"="&amp;S3629)</f>
        <v>1</v>
      </c>
      <c r="U3629" s="3">
        <v>0</v>
      </c>
      <c r="V3629" s="3">
        <v>0</v>
      </c>
      <c r="W3629" s="3">
        <v>0</v>
      </c>
      <c r="X3629" s="3" t="s">
        <v>1214</v>
      </c>
      <c r="Y3629" s="3" t="s">
        <v>852</v>
      </c>
      <c r="Z3629" s="3" t="str">
        <f>INDEX(业务类型!$C$4:$C$8,MATCH(纤芯!Y3629,业务类型!$B$4:$B$8,0))</f>
        <v>TWO</v>
      </c>
      <c r="AA3629" s="3" t="s">
        <v>891</v>
      </c>
    </row>
    <row r="3630" spans="1:27" ht="16.5" x14ac:dyDescent="0.2">
      <c r="A3630" s="3">
        <v>3627</v>
      </c>
      <c r="B3630" s="3">
        <f t="shared" si="284"/>
        <v>37023305009</v>
      </c>
      <c r="C3630" s="3" t="s">
        <v>1166</v>
      </c>
      <c r="D3630" s="3" t="s">
        <v>223</v>
      </c>
      <c r="E3630" s="3" t="str">
        <f>INDEX(光放段!$G$4:$G$237,MATCH(纤芯!G3630,光放段!$C$4:$C$237,0))</f>
        <v>山东二干|济青烟威光缆:潍坊四平路-青岛辽阳东路</v>
      </c>
      <c r="F3630" s="3">
        <f>INDEX(光放段!$I$4:$I$237,MATCH(纤芯!H3630,光放段!$B$4:$B$237,0))</f>
        <v>37023300000</v>
      </c>
      <c r="G3630" s="3" t="str">
        <f t="shared" si="280"/>
        <v>山东二干|济青烟威光缆:城阳-青岛辽阳东路</v>
      </c>
      <c r="H3630" s="3">
        <f>INDEX(光放段!$B$4:$B$237,MATCH(纤芯!G3630,光放段!$C$4:$C$237,0))</f>
        <v>37023305000</v>
      </c>
      <c r="I3630" s="3" t="str">
        <f t="shared" si="281"/>
        <v>济青烟威光缆</v>
      </c>
      <c r="J3630" s="3" t="str">
        <f>INDEX(子缆名称!$B$4:$B$29,纤芯!M3630)</f>
        <v>A缆</v>
      </c>
      <c r="K3630" s="3">
        <v>9</v>
      </c>
      <c r="L3630" s="3">
        <f t="shared" si="282"/>
        <v>9</v>
      </c>
      <c r="M3630" s="3">
        <f t="shared" si="283"/>
        <v>1</v>
      </c>
      <c r="N3630" s="3" t="s">
        <v>62</v>
      </c>
      <c r="O3630" s="3">
        <f>COUNTIF([1]局站!$D$4:$D$172,"="&amp;N3630)</f>
        <v>1</v>
      </c>
      <c r="P3630" s="3">
        <v>0</v>
      </c>
      <c r="Q3630" s="3">
        <v>0</v>
      </c>
      <c r="R3630" s="3">
        <v>0</v>
      </c>
      <c r="S3630" s="3" t="s">
        <v>1262</v>
      </c>
      <c r="T3630" s="3">
        <f>COUNTIF([1]局站!$D$4:$D$172,"="&amp;S3630)</f>
        <v>1</v>
      </c>
      <c r="U3630" s="3">
        <v>0</v>
      </c>
      <c r="V3630" s="3">
        <v>0</v>
      </c>
      <c r="W3630" s="3">
        <v>0</v>
      </c>
      <c r="X3630" s="3" t="s">
        <v>1214</v>
      </c>
      <c r="Y3630" s="3" t="s">
        <v>880</v>
      </c>
      <c r="Z3630" s="3" t="str">
        <f>INDEX(业务类型!$C$4:$C$8,MATCH(纤芯!Y3630,业务类型!$B$4:$B$8,0))</f>
        <v>IDLE</v>
      </c>
      <c r="AA3630" s="3"/>
    </row>
    <row r="3631" spans="1:27" ht="16.5" x14ac:dyDescent="0.2">
      <c r="A3631" s="3">
        <v>3628</v>
      </c>
      <c r="B3631" s="3">
        <f t="shared" si="284"/>
        <v>37023305010</v>
      </c>
      <c r="C3631" s="3" t="s">
        <v>1166</v>
      </c>
      <c r="D3631" s="3" t="s">
        <v>223</v>
      </c>
      <c r="E3631" s="3" t="str">
        <f>INDEX(光放段!$G$4:$G$237,MATCH(纤芯!G3631,光放段!$C$4:$C$237,0))</f>
        <v>山东二干|济青烟威光缆:潍坊四平路-青岛辽阳东路</v>
      </c>
      <c r="F3631" s="3">
        <f>INDEX(光放段!$I$4:$I$237,MATCH(纤芯!H3631,光放段!$B$4:$B$237,0))</f>
        <v>37023300000</v>
      </c>
      <c r="G3631" s="3" t="str">
        <f t="shared" si="280"/>
        <v>山东二干|济青烟威光缆:城阳-青岛辽阳东路</v>
      </c>
      <c r="H3631" s="3">
        <f>INDEX(光放段!$B$4:$B$237,MATCH(纤芯!G3631,光放段!$C$4:$C$237,0))</f>
        <v>37023305000</v>
      </c>
      <c r="I3631" s="3" t="str">
        <f t="shared" si="281"/>
        <v>济青烟威光缆</v>
      </c>
      <c r="J3631" s="3" t="str">
        <f>INDEX(子缆名称!$B$4:$B$29,纤芯!M3631)</f>
        <v>A缆</v>
      </c>
      <c r="K3631" s="3">
        <v>10</v>
      </c>
      <c r="L3631" s="3">
        <f t="shared" si="282"/>
        <v>10</v>
      </c>
      <c r="M3631" s="3">
        <f t="shared" si="283"/>
        <v>1</v>
      </c>
      <c r="N3631" s="3" t="s">
        <v>62</v>
      </c>
      <c r="O3631" s="3">
        <f>COUNTIF([1]局站!$D$4:$D$172,"="&amp;N3631)</f>
        <v>1</v>
      </c>
      <c r="P3631" s="3">
        <v>0</v>
      </c>
      <c r="Q3631" s="3">
        <v>0</v>
      </c>
      <c r="R3631" s="3">
        <v>0</v>
      </c>
      <c r="S3631" s="3" t="s">
        <v>1262</v>
      </c>
      <c r="T3631" s="3">
        <f>COUNTIF([1]局站!$D$4:$D$172,"="&amp;S3631)</f>
        <v>1</v>
      </c>
      <c r="U3631" s="3">
        <v>0</v>
      </c>
      <c r="V3631" s="3">
        <v>0</v>
      </c>
      <c r="W3631" s="3">
        <v>0</v>
      </c>
      <c r="X3631" s="3" t="s">
        <v>1214</v>
      </c>
      <c r="Y3631" s="3" t="s">
        <v>880</v>
      </c>
      <c r="Z3631" s="3" t="str">
        <f>INDEX(业务类型!$C$4:$C$8,MATCH(纤芯!Y3631,业务类型!$B$4:$B$8,0))</f>
        <v>IDLE</v>
      </c>
      <c r="AA3631" s="3"/>
    </row>
    <row r="3632" spans="1:27" ht="16.5" x14ac:dyDescent="0.2">
      <c r="A3632" s="3">
        <v>3629</v>
      </c>
      <c r="B3632" s="3">
        <f t="shared" si="284"/>
        <v>37023305011</v>
      </c>
      <c r="C3632" s="3" t="s">
        <v>1166</v>
      </c>
      <c r="D3632" s="3" t="s">
        <v>223</v>
      </c>
      <c r="E3632" s="3" t="str">
        <f>INDEX(光放段!$G$4:$G$237,MATCH(纤芯!G3632,光放段!$C$4:$C$237,0))</f>
        <v>山东二干|济青烟威光缆:潍坊四平路-青岛辽阳东路</v>
      </c>
      <c r="F3632" s="3">
        <f>INDEX(光放段!$I$4:$I$237,MATCH(纤芯!H3632,光放段!$B$4:$B$237,0))</f>
        <v>37023300000</v>
      </c>
      <c r="G3632" s="3" t="str">
        <f t="shared" si="280"/>
        <v>山东二干|济青烟威光缆:城阳-青岛辽阳东路</v>
      </c>
      <c r="H3632" s="3">
        <f>INDEX(光放段!$B$4:$B$237,MATCH(纤芯!G3632,光放段!$C$4:$C$237,0))</f>
        <v>37023305000</v>
      </c>
      <c r="I3632" s="3" t="str">
        <f t="shared" si="281"/>
        <v>济青烟威光缆</v>
      </c>
      <c r="J3632" s="3" t="str">
        <f>INDEX(子缆名称!$B$4:$B$29,纤芯!M3632)</f>
        <v>A缆</v>
      </c>
      <c r="K3632" s="3">
        <v>11</v>
      </c>
      <c r="L3632" s="3">
        <f t="shared" si="282"/>
        <v>11</v>
      </c>
      <c r="M3632" s="3">
        <f t="shared" si="283"/>
        <v>1</v>
      </c>
      <c r="N3632" s="3" t="s">
        <v>62</v>
      </c>
      <c r="O3632" s="3">
        <f>COUNTIF([1]局站!$D$4:$D$172,"="&amp;N3632)</f>
        <v>1</v>
      </c>
      <c r="P3632" s="3">
        <v>0</v>
      </c>
      <c r="Q3632" s="3">
        <v>0</v>
      </c>
      <c r="R3632" s="3">
        <v>0</v>
      </c>
      <c r="S3632" s="3" t="s">
        <v>1262</v>
      </c>
      <c r="T3632" s="3">
        <f>COUNTIF([1]局站!$D$4:$D$172,"="&amp;S3632)</f>
        <v>1</v>
      </c>
      <c r="U3632" s="3">
        <v>0</v>
      </c>
      <c r="V3632" s="3">
        <v>0</v>
      </c>
      <c r="W3632" s="3">
        <v>0</v>
      </c>
      <c r="X3632" s="3" t="s">
        <v>1214</v>
      </c>
      <c r="Y3632" s="3" t="s">
        <v>850</v>
      </c>
      <c r="Z3632" s="3" t="str">
        <f>INDEX(业务类型!$C$4:$C$8,MATCH(纤芯!Y3632,业务类型!$B$4:$B$8,0))</f>
        <v>ONE</v>
      </c>
      <c r="AA3632" s="3" t="s">
        <v>1028</v>
      </c>
    </row>
    <row r="3633" spans="1:27" ht="16.5" x14ac:dyDescent="0.2">
      <c r="A3633" s="3">
        <v>3630</v>
      </c>
      <c r="B3633" s="3">
        <f t="shared" si="284"/>
        <v>37023305012</v>
      </c>
      <c r="C3633" s="3" t="s">
        <v>1166</v>
      </c>
      <c r="D3633" s="3" t="s">
        <v>223</v>
      </c>
      <c r="E3633" s="3" t="str">
        <f>INDEX(光放段!$G$4:$G$237,MATCH(纤芯!G3633,光放段!$C$4:$C$237,0))</f>
        <v>山东二干|济青烟威光缆:潍坊四平路-青岛辽阳东路</v>
      </c>
      <c r="F3633" s="3">
        <f>INDEX(光放段!$I$4:$I$237,MATCH(纤芯!H3633,光放段!$B$4:$B$237,0))</f>
        <v>37023300000</v>
      </c>
      <c r="G3633" s="3" t="str">
        <f t="shared" si="280"/>
        <v>山东二干|济青烟威光缆:城阳-青岛辽阳东路</v>
      </c>
      <c r="H3633" s="3">
        <f>INDEX(光放段!$B$4:$B$237,MATCH(纤芯!G3633,光放段!$C$4:$C$237,0))</f>
        <v>37023305000</v>
      </c>
      <c r="I3633" s="3" t="str">
        <f t="shared" si="281"/>
        <v>济青烟威光缆</v>
      </c>
      <c r="J3633" s="3" t="str">
        <f>INDEX(子缆名称!$B$4:$B$29,纤芯!M3633)</f>
        <v>A缆</v>
      </c>
      <c r="K3633" s="3">
        <v>12</v>
      </c>
      <c r="L3633" s="3">
        <f t="shared" si="282"/>
        <v>12</v>
      </c>
      <c r="M3633" s="3">
        <f t="shared" si="283"/>
        <v>1</v>
      </c>
      <c r="N3633" s="3" t="s">
        <v>62</v>
      </c>
      <c r="O3633" s="3">
        <f>COUNTIF([1]局站!$D$4:$D$172,"="&amp;N3633)</f>
        <v>1</v>
      </c>
      <c r="P3633" s="3">
        <v>0</v>
      </c>
      <c r="Q3633" s="3">
        <v>0</v>
      </c>
      <c r="R3633" s="3">
        <v>0</v>
      </c>
      <c r="S3633" s="3" t="s">
        <v>1262</v>
      </c>
      <c r="T3633" s="3">
        <f>COUNTIF([1]局站!$D$4:$D$172,"="&amp;S3633)</f>
        <v>1</v>
      </c>
      <c r="U3633" s="3">
        <v>0</v>
      </c>
      <c r="V3633" s="3">
        <v>0</v>
      </c>
      <c r="W3633" s="3">
        <v>0</v>
      </c>
      <c r="X3633" s="3" t="s">
        <v>1214</v>
      </c>
      <c r="Y3633" s="3" t="s">
        <v>850</v>
      </c>
      <c r="Z3633" s="3" t="str">
        <f>INDEX(业务类型!$C$4:$C$8,MATCH(纤芯!Y3633,业务类型!$B$4:$B$8,0))</f>
        <v>ONE</v>
      </c>
      <c r="AA3633" s="3" t="s">
        <v>1028</v>
      </c>
    </row>
    <row r="3634" spans="1:27" ht="16.5" x14ac:dyDescent="0.2">
      <c r="A3634" s="3">
        <v>3631</v>
      </c>
      <c r="B3634" s="3">
        <f t="shared" si="284"/>
        <v>37023305013</v>
      </c>
      <c r="C3634" s="3" t="s">
        <v>1166</v>
      </c>
      <c r="D3634" s="3" t="s">
        <v>223</v>
      </c>
      <c r="E3634" s="3" t="str">
        <f>INDEX(光放段!$G$4:$G$237,MATCH(纤芯!G3634,光放段!$C$4:$C$237,0))</f>
        <v>山东二干|济青烟威光缆:潍坊四平路-青岛辽阳东路</v>
      </c>
      <c r="F3634" s="3">
        <f>INDEX(光放段!$I$4:$I$237,MATCH(纤芯!H3634,光放段!$B$4:$B$237,0))</f>
        <v>37023300000</v>
      </c>
      <c r="G3634" s="3" t="str">
        <f t="shared" si="280"/>
        <v>山东二干|济青烟威光缆:城阳-青岛辽阳东路</v>
      </c>
      <c r="H3634" s="3">
        <f>INDEX(光放段!$B$4:$B$237,MATCH(纤芯!G3634,光放段!$C$4:$C$237,0))</f>
        <v>37023305000</v>
      </c>
      <c r="I3634" s="3" t="str">
        <f t="shared" si="281"/>
        <v>济青烟威光缆</v>
      </c>
      <c r="J3634" s="3" t="str">
        <f>INDEX(子缆名称!$B$4:$B$29,纤芯!M3634)</f>
        <v>B缆</v>
      </c>
      <c r="K3634" s="3">
        <v>13</v>
      </c>
      <c r="L3634" s="3">
        <f t="shared" si="282"/>
        <v>1</v>
      </c>
      <c r="M3634" s="3">
        <f t="shared" si="283"/>
        <v>2</v>
      </c>
      <c r="N3634" s="3" t="s">
        <v>62</v>
      </c>
      <c r="O3634" s="3">
        <f>COUNTIF([1]局站!$D$4:$D$172,"="&amp;N3634)</f>
        <v>1</v>
      </c>
      <c r="P3634" s="3">
        <v>0</v>
      </c>
      <c r="Q3634" s="3">
        <v>0</v>
      </c>
      <c r="R3634" s="3">
        <v>0</v>
      </c>
      <c r="S3634" s="3" t="s">
        <v>1262</v>
      </c>
      <c r="T3634" s="3">
        <f>COUNTIF([1]局站!$D$4:$D$172,"="&amp;S3634)</f>
        <v>1</v>
      </c>
      <c r="U3634" s="3">
        <v>0</v>
      </c>
      <c r="V3634" s="3">
        <v>0</v>
      </c>
      <c r="W3634" s="3">
        <v>0</v>
      </c>
      <c r="X3634" s="3" t="s">
        <v>1214</v>
      </c>
      <c r="Y3634" s="3" t="s">
        <v>881</v>
      </c>
      <c r="Z3634" s="3" t="str">
        <f>INDEX(业务类型!$C$4:$C$8,MATCH(纤芯!Y3634,业务类型!$B$4:$B$8,0))</f>
        <v>OTHER</v>
      </c>
      <c r="AA3634" s="3" t="s">
        <v>1029</v>
      </c>
    </row>
    <row r="3635" spans="1:27" ht="16.5" x14ac:dyDescent="0.2">
      <c r="A3635" s="3">
        <v>3632</v>
      </c>
      <c r="B3635" s="3">
        <f t="shared" si="284"/>
        <v>37023305014</v>
      </c>
      <c r="C3635" s="3" t="s">
        <v>1166</v>
      </c>
      <c r="D3635" s="3" t="s">
        <v>223</v>
      </c>
      <c r="E3635" s="3" t="str">
        <f>INDEX(光放段!$G$4:$G$237,MATCH(纤芯!G3635,光放段!$C$4:$C$237,0))</f>
        <v>山东二干|济青烟威光缆:潍坊四平路-青岛辽阳东路</v>
      </c>
      <c r="F3635" s="3">
        <f>INDEX(光放段!$I$4:$I$237,MATCH(纤芯!H3635,光放段!$B$4:$B$237,0))</f>
        <v>37023300000</v>
      </c>
      <c r="G3635" s="3" t="str">
        <f t="shared" si="280"/>
        <v>山东二干|济青烟威光缆:城阳-青岛辽阳东路</v>
      </c>
      <c r="H3635" s="3">
        <f>INDEX(光放段!$B$4:$B$237,MATCH(纤芯!G3635,光放段!$C$4:$C$237,0))</f>
        <v>37023305000</v>
      </c>
      <c r="I3635" s="3" t="str">
        <f t="shared" si="281"/>
        <v>济青烟威光缆</v>
      </c>
      <c r="J3635" s="3" t="str">
        <f>INDEX(子缆名称!$B$4:$B$29,纤芯!M3635)</f>
        <v>B缆</v>
      </c>
      <c r="K3635" s="3">
        <v>14</v>
      </c>
      <c r="L3635" s="3">
        <f t="shared" si="282"/>
        <v>2</v>
      </c>
      <c r="M3635" s="3">
        <f t="shared" si="283"/>
        <v>2</v>
      </c>
      <c r="N3635" s="3" t="s">
        <v>62</v>
      </c>
      <c r="O3635" s="3">
        <f>COUNTIF([1]局站!$D$4:$D$172,"="&amp;N3635)</f>
        <v>1</v>
      </c>
      <c r="P3635" s="3">
        <v>0</v>
      </c>
      <c r="Q3635" s="3">
        <v>0</v>
      </c>
      <c r="R3635" s="3">
        <v>0</v>
      </c>
      <c r="S3635" s="3" t="s">
        <v>1262</v>
      </c>
      <c r="T3635" s="3">
        <f>COUNTIF([1]局站!$D$4:$D$172,"="&amp;S3635)</f>
        <v>1</v>
      </c>
      <c r="U3635" s="3">
        <v>0</v>
      </c>
      <c r="V3635" s="3">
        <v>0</v>
      </c>
      <c r="W3635" s="3">
        <v>0</v>
      </c>
      <c r="X3635" s="3" t="s">
        <v>1214</v>
      </c>
      <c r="Y3635" s="3" t="s">
        <v>880</v>
      </c>
      <c r="Z3635" s="3" t="str">
        <f>INDEX(业务类型!$C$4:$C$8,MATCH(纤芯!Y3635,业务类型!$B$4:$B$8,0))</f>
        <v>IDLE</v>
      </c>
      <c r="AA3635" s="3"/>
    </row>
    <row r="3636" spans="1:27" ht="16.5" x14ac:dyDescent="0.2">
      <c r="A3636" s="3">
        <v>3633</v>
      </c>
      <c r="B3636" s="3">
        <f t="shared" si="284"/>
        <v>37023305015</v>
      </c>
      <c r="C3636" s="3" t="s">
        <v>1166</v>
      </c>
      <c r="D3636" s="3" t="s">
        <v>223</v>
      </c>
      <c r="E3636" s="3" t="str">
        <f>INDEX(光放段!$G$4:$G$237,MATCH(纤芯!G3636,光放段!$C$4:$C$237,0))</f>
        <v>山东二干|济青烟威光缆:潍坊四平路-青岛辽阳东路</v>
      </c>
      <c r="F3636" s="3">
        <f>INDEX(光放段!$I$4:$I$237,MATCH(纤芯!H3636,光放段!$B$4:$B$237,0))</f>
        <v>37023300000</v>
      </c>
      <c r="G3636" s="3" t="str">
        <f t="shared" si="280"/>
        <v>山东二干|济青烟威光缆:城阳-青岛辽阳东路</v>
      </c>
      <c r="H3636" s="3">
        <f>INDEX(光放段!$B$4:$B$237,MATCH(纤芯!G3636,光放段!$C$4:$C$237,0))</f>
        <v>37023305000</v>
      </c>
      <c r="I3636" s="3" t="str">
        <f t="shared" si="281"/>
        <v>济青烟威光缆</v>
      </c>
      <c r="J3636" s="3" t="str">
        <f>INDEX(子缆名称!$B$4:$B$29,纤芯!M3636)</f>
        <v>B缆</v>
      </c>
      <c r="K3636" s="3">
        <v>15</v>
      </c>
      <c r="L3636" s="3">
        <f t="shared" si="282"/>
        <v>3</v>
      </c>
      <c r="M3636" s="3">
        <f t="shared" si="283"/>
        <v>2</v>
      </c>
      <c r="N3636" s="3" t="s">
        <v>62</v>
      </c>
      <c r="O3636" s="3">
        <f>COUNTIF([1]局站!$D$4:$D$172,"="&amp;N3636)</f>
        <v>1</v>
      </c>
      <c r="P3636" s="3">
        <v>0</v>
      </c>
      <c r="Q3636" s="3">
        <v>0</v>
      </c>
      <c r="R3636" s="3">
        <v>0</v>
      </c>
      <c r="S3636" s="3" t="s">
        <v>1262</v>
      </c>
      <c r="T3636" s="3">
        <f>COUNTIF([1]局站!$D$4:$D$172,"="&amp;S3636)</f>
        <v>1</v>
      </c>
      <c r="U3636" s="3">
        <v>0</v>
      </c>
      <c r="V3636" s="3">
        <v>0</v>
      </c>
      <c r="W3636" s="3">
        <v>0</v>
      </c>
      <c r="X3636" s="3" t="s">
        <v>1214</v>
      </c>
      <c r="Y3636" s="3" t="s">
        <v>850</v>
      </c>
      <c r="Z3636" s="3" t="str">
        <f>INDEX(业务类型!$C$4:$C$8,MATCH(纤芯!Y3636,业务类型!$B$4:$B$8,0))</f>
        <v>ONE</v>
      </c>
      <c r="AA3636" s="3" t="s">
        <v>1021</v>
      </c>
    </row>
    <row r="3637" spans="1:27" ht="16.5" x14ac:dyDescent="0.2">
      <c r="A3637" s="3">
        <v>3634</v>
      </c>
      <c r="B3637" s="3">
        <f t="shared" si="284"/>
        <v>37023305016</v>
      </c>
      <c r="C3637" s="3" t="s">
        <v>1166</v>
      </c>
      <c r="D3637" s="3" t="s">
        <v>223</v>
      </c>
      <c r="E3637" s="3" t="str">
        <f>INDEX(光放段!$G$4:$G$237,MATCH(纤芯!G3637,光放段!$C$4:$C$237,0))</f>
        <v>山东二干|济青烟威光缆:潍坊四平路-青岛辽阳东路</v>
      </c>
      <c r="F3637" s="3">
        <f>INDEX(光放段!$I$4:$I$237,MATCH(纤芯!H3637,光放段!$B$4:$B$237,0))</f>
        <v>37023300000</v>
      </c>
      <c r="G3637" s="3" t="str">
        <f t="shared" si="280"/>
        <v>山东二干|济青烟威光缆:城阳-青岛辽阳东路</v>
      </c>
      <c r="H3637" s="3">
        <f>INDEX(光放段!$B$4:$B$237,MATCH(纤芯!G3637,光放段!$C$4:$C$237,0))</f>
        <v>37023305000</v>
      </c>
      <c r="I3637" s="3" t="str">
        <f t="shared" si="281"/>
        <v>济青烟威光缆</v>
      </c>
      <c r="J3637" s="3" t="str">
        <f>INDEX(子缆名称!$B$4:$B$29,纤芯!M3637)</f>
        <v>B缆</v>
      </c>
      <c r="K3637" s="3">
        <v>16</v>
      </c>
      <c r="L3637" s="3">
        <f t="shared" si="282"/>
        <v>4</v>
      </c>
      <c r="M3637" s="3">
        <f t="shared" si="283"/>
        <v>2</v>
      </c>
      <c r="N3637" s="3" t="s">
        <v>62</v>
      </c>
      <c r="O3637" s="3">
        <f>COUNTIF([1]局站!$D$4:$D$172,"="&amp;N3637)</f>
        <v>1</v>
      </c>
      <c r="P3637" s="3">
        <v>0</v>
      </c>
      <c r="Q3637" s="3">
        <v>0</v>
      </c>
      <c r="R3637" s="3">
        <v>0</v>
      </c>
      <c r="S3637" s="3" t="s">
        <v>1262</v>
      </c>
      <c r="T3637" s="3">
        <f>COUNTIF([1]局站!$D$4:$D$172,"="&amp;S3637)</f>
        <v>1</v>
      </c>
      <c r="U3637" s="3">
        <v>0</v>
      </c>
      <c r="V3637" s="3">
        <v>0</v>
      </c>
      <c r="W3637" s="3">
        <v>0</v>
      </c>
      <c r="X3637" s="3" t="s">
        <v>1214</v>
      </c>
      <c r="Y3637" s="3" t="s">
        <v>850</v>
      </c>
      <c r="Z3637" s="3" t="str">
        <f>INDEX(业务类型!$C$4:$C$8,MATCH(纤芯!Y3637,业务类型!$B$4:$B$8,0))</f>
        <v>ONE</v>
      </c>
      <c r="AA3637" s="3" t="s">
        <v>1021</v>
      </c>
    </row>
    <row r="3638" spans="1:27" ht="16.5" x14ac:dyDescent="0.2">
      <c r="A3638" s="3">
        <v>3635</v>
      </c>
      <c r="B3638" s="3">
        <f t="shared" si="284"/>
        <v>37023305017</v>
      </c>
      <c r="C3638" s="3" t="s">
        <v>1166</v>
      </c>
      <c r="D3638" s="3" t="s">
        <v>223</v>
      </c>
      <c r="E3638" s="3" t="str">
        <f>INDEX(光放段!$G$4:$G$237,MATCH(纤芯!G3638,光放段!$C$4:$C$237,0))</f>
        <v>山东二干|济青烟威光缆:潍坊四平路-青岛辽阳东路</v>
      </c>
      <c r="F3638" s="3">
        <f>INDEX(光放段!$I$4:$I$237,MATCH(纤芯!H3638,光放段!$B$4:$B$237,0))</f>
        <v>37023300000</v>
      </c>
      <c r="G3638" s="3" t="str">
        <f t="shared" si="280"/>
        <v>山东二干|济青烟威光缆:城阳-青岛辽阳东路</v>
      </c>
      <c r="H3638" s="3">
        <f>INDEX(光放段!$B$4:$B$237,MATCH(纤芯!G3638,光放段!$C$4:$C$237,0))</f>
        <v>37023305000</v>
      </c>
      <c r="I3638" s="3" t="str">
        <f t="shared" si="281"/>
        <v>济青烟威光缆</v>
      </c>
      <c r="J3638" s="3" t="str">
        <f>INDEX(子缆名称!$B$4:$B$29,纤芯!M3638)</f>
        <v>B缆</v>
      </c>
      <c r="K3638" s="3">
        <v>17</v>
      </c>
      <c r="L3638" s="3">
        <f t="shared" si="282"/>
        <v>5</v>
      </c>
      <c r="M3638" s="3">
        <f t="shared" si="283"/>
        <v>2</v>
      </c>
      <c r="N3638" s="3" t="s">
        <v>62</v>
      </c>
      <c r="O3638" s="3">
        <f>COUNTIF([1]局站!$D$4:$D$172,"="&amp;N3638)</f>
        <v>1</v>
      </c>
      <c r="P3638" s="3">
        <v>0</v>
      </c>
      <c r="Q3638" s="3">
        <v>0</v>
      </c>
      <c r="R3638" s="3">
        <v>0</v>
      </c>
      <c r="S3638" s="3" t="s">
        <v>1262</v>
      </c>
      <c r="T3638" s="3">
        <f>COUNTIF([1]局站!$D$4:$D$172,"="&amp;S3638)</f>
        <v>1</v>
      </c>
      <c r="U3638" s="3">
        <v>0</v>
      </c>
      <c r="V3638" s="3">
        <v>0</v>
      </c>
      <c r="W3638" s="3">
        <v>0</v>
      </c>
      <c r="X3638" s="3" t="s">
        <v>1214</v>
      </c>
      <c r="Y3638" s="3" t="s">
        <v>880</v>
      </c>
      <c r="Z3638" s="3" t="str">
        <f>INDEX(业务类型!$C$4:$C$8,MATCH(纤芯!Y3638,业务类型!$B$4:$B$8,0))</f>
        <v>IDLE</v>
      </c>
      <c r="AA3638" s="3"/>
    </row>
    <row r="3639" spans="1:27" ht="16.5" x14ac:dyDescent="0.2">
      <c r="A3639" s="3">
        <v>3636</v>
      </c>
      <c r="B3639" s="3">
        <f t="shared" si="284"/>
        <v>37023305018</v>
      </c>
      <c r="C3639" s="3" t="s">
        <v>1166</v>
      </c>
      <c r="D3639" s="3" t="s">
        <v>223</v>
      </c>
      <c r="E3639" s="3" t="str">
        <f>INDEX(光放段!$G$4:$G$237,MATCH(纤芯!G3639,光放段!$C$4:$C$237,0))</f>
        <v>山东二干|济青烟威光缆:潍坊四平路-青岛辽阳东路</v>
      </c>
      <c r="F3639" s="3">
        <f>INDEX(光放段!$I$4:$I$237,MATCH(纤芯!H3639,光放段!$B$4:$B$237,0))</f>
        <v>37023300000</v>
      </c>
      <c r="G3639" s="3" t="str">
        <f t="shared" si="280"/>
        <v>山东二干|济青烟威光缆:城阳-青岛辽阳东路</v>
      </c>
      <c r="H3639" s="3">
        <f>INDEX(光放段!$B$4:$B$237,MATCH(纤芯!G3639,光放段!$C$4:$C$237,0))</f>
        <v>37023305000</v>
      </c>
      <c r="I3639" s="3" t="str">
        <f t="shared" si="281"/>
        <v>济青烟威光缆</v>
      </c>
      <c r="J3639" s="3" t="str">
        <f>INDEX(子缆名称!$B$4:$B$29,纤芯!M3639)</f>
        <v>B缆</v>
      </c>
      <c r="K3639" s="3">
        <v>18</v>
      </c>
      <c r="L3639" s="3">
        <f t="shared" si="282"/>
        <v>6</v>
      </c>
      <c r="M3639" s="3">
        <f t="shared" si="283"/>
        <v>2</v>
      </c>
      <c r="N3639" s="3" t="s">
        <v>62</v>
      </c>
      <c r="O3639" s="3">
        <f>COUNTIF([1]局站!$D$4:$D$172,"="&amp;N3639)</f>
        <v>1</v>
      </c>
      <c r="P3639" s="3">
        <v>0</v>
      </c>
      <c r="Q3639" s="3">
        <v>0</v>
      </c>
      <c r="R3639" s="3">
        <v>0</v>
      </c>
      <c r="S3639" s="3" t="s">
        <v>1262</v>
      </c>
      <c r="T3639" s="3">
        <f>COUNTIF([1]局站!$D$4:$D$172,"="&amp;S3639)</f>
        <v>1</v>
      </c>
      <c r="U3639" s="3">
        <v>0</v>
      </c>
      <c r="V3639" s="3">
        <v>0</v>
      </c>
      <c r="W3639" s="3">
        <v>0</v>
      </c>
      <c r="X3639" s="3" t="s">
        <v>1214</v>
      </c>
      <c r="Y3639" s="3" t="s">
        <v>880</v>
      </c>
      <c r="Z3639" s="3" t="str">
        <f>INDEX(业务类型!$C$4:$C$8,MATCH(纤芯!Y3639,业务类型!$B$4:$B$8,0))</f>
        <v>IDLE</v>
      </c>
      <c r="AA3639" s="3"/>
    </row>
    <row r="3640" spans="1:27" ht="16.5" x14ac:dyDescent="0.2">
      <c r="A3640" s="3">
        <v>3637</v>
      </c>
      <c r="B3640" s="3">
        <f t="shared" si="284"/>
        <v>37023305019</v>
      </c>
      <c r="C3640" s="3" t="s">
        <v>1166</v>
      </c>
      <c r="D3640" s="3" t="s">
        <v>223</v>
      </c>
      <c r="E3640" s="3" t="str">
        <f>INDEX(光放段!$G$4:$G$237,MATCH(纤芯!G3640,光放段!$C$4:$C$237,0))</f>
        <v>山东二干|济青烟威光缆:潍坊四平路-青岛辽阳东路</v>
      </c>
      <c r="F3640" s="3">
        <f>INDEX(光放段!$I$4:$I$237,MATCH(纤芯!H3640,光放段!$B$4:$B$237,0))</f>
        <v>37023300000</v>
      </c>
      <c r="G3640" s="3" t="str">
        <f t="shared" si="280"/>
        <v>山东二干|济青烟威光缆:城阳-青岛辽阳东路</v>
      </c>
      <c r="H3640" s="3">
        <f>INDEX(光放段!$B$4:$B$237,MATCH(纤芯!G3640,光放段!$C$4:$C$237,0))</f>
        <v>37023305000</v>
      </c>
      <c r="I3640" s="3" t="str">
        <f t="shared" si="281"/>
        <v>济青烟威光缆</v>
      </c>
      <c r="J3640" s="3" t="str">
        <f>INDEX(子缆名称!$B$4:$B$29,纤芯!M3640)</f>
        <v>B缆</v>
      </c>
      <c r="K3640" s="3">
        <v>19</v>
      </c>
      <c r="L3640" s="3">
        <f t="shared" si="282"/>
        <v>7</v>
      </c>
      <c r="M3640" s="3">
        <f t="shared" si="283"/>
        <v>2</v>
      </c>
      <c r="N3640" s="3" t="s">
        <v>62</v>
      </c>
      <c r="O3640" s="3">
        <f>COUNTIF([1]局站!$D$4:$D$172,"="&amp;N3640)</f>
        <v>1</v>
      </c>
      <c r="P3640" s="3">
        <v>0</v>
      </c>
      <c r="Q3640" s="3">
        <v>0</v>
      </c>
      <c r="R3640" s="3">
        <v>0</v>
      </c>
      <c r="S3640" s="3" t="s">
        <v>1262</v>
      </c>
      <c r="T3640" s="3">
        <f>COUNTIF([1]局站!$D$4:$D$172,"="&amp;S3640)</f>
        <v>1</v>
      </c>
      <c r="U3640" s="3">
        <v>0</v>
      </c>
      <c r="V3640" s="3">
        <v>0</v>
      </c>
      <c r="W3640" s="3">
        <v>0</v>
      </c>
      <c r="X3640" s="3" t="s">
        <v>1214</v>
      </c>
      <c r="Y3640" s="3" t="s">
        <v>852</v>
      </c>
      <c r="Z3640" s="3" t="str">
        <f>INDEX(业务类型!$C$4:$C$8,MATCH(纤芯!Y3640,业务类型!$B$4:$B$8,0))</f>
        <v>TWO</v>
      </c>
      <c r="AA3640" s="3" t="s">
        <v>907</v>
      </c>
    </row>
    <row r="3641" spans="1:27" ht="16.5" x14ac:dyDescent="0.2">
      <c r="A3641" s="3">
        <v>3638</v>
      </c>
      <c r="B3641" s="3">
        <f t="shared" si="284"/>
        <v>37023305020</v>
      </c>
      <c r="C3641" s="3" t="s">
        <v>1166</v>
      </c>
      <c r="D3641" s="3" t="s">
        <v>223</v>
      </c>
      <c r="E3641" s="3" t="str">
        <f>INDEX(光放段!$G$4:$G$237,MATCH(纤芯!G3641,光放段!$C$4:$C$237,0))</f>
        <v>山东二干|济青烟威光缆:潍坊四平路-青岛辽阳东路</v>
      </c>
      <c r="F3641" s="3">
        <f>INDEX(光放段!$I$4:$I$237,MATCH(纤芯!H3641,光放段!$B$4:$B$237,0))</f>
        <v>37023300000</v>
      </c>
      <c r="G3641" s="3" t="str">
        <f t="shared" si="280"/>
        <v>山东二干|济青烟威光缆:城阳-青岛辽阳东路</v>
      </c>
      <c r="H3641" s="3">
        <f>INDEX(光放段!$B$4:$B$237,MATCH(纤芯!G3641,光放段!$C$4:$C$237,0))</f>
        <v>37023305000</v>
      </c>
      <c r="I3641" s="3" t="str">
        <f t="shared" si="281"/>
        <v>济青烟威光缆</v>
      </c>
      <c r="J3641" s="3" t="str">
        <f>INDEX(子缆名称!$B$4:$B$29,纤芯!M3641)</f>
        <v>B缆</v>
      </c>
      <c r="K3641" s="3">
        <v>20</v>
      </c>
      <c r="L3641" s="3">
        <f t="shared" si="282"/>
        <v>8</v>
      </c>
      <c r="M3641" s="3">
        <f t="shared" si="283"/>
        <v>2</v>
      </c>
      <c r="N3641" s="3" t="s">
        <v>62</v>
      </c>
      <c r="O3641" s="3">
        <f>COUNTIF([1]局站!$D$4:$D$172,"="&amp;N3641)</f>
        <v>1</v>
      </c>
      <c r="P3641" s="3">
        <v>0</v>
      </c>
      <c r="Q3641" s="3">
        <v>0</v>
      </c>
      <c r="R3641" s="3">
        <v>0</v>
      </c>
      <c r="S3641" s="3" t="s">
        <v>1262</v>
      </c>
      <c r="T3641" s="3">
        <f>COUNTIF([1]局站!$D$4:$D$172,"="&amp;S3641)</f>
        <v>1</v>
      </c>
      <c r="U3641" s="3">
        <v>0</v>
      </c>
      <c r="V3641" s="3">
        <v>0</v>
      </c>
      <c r="W3641" s="3">
        <v>0</v>
      </c>
      <c r="X3641" s="3" t="s">
        <v>1214</v>
      </c>
      <c r="Y3641" s="3" t="s">
        <v>880</v>
      </c>
      <c r="Z3641" s="3" t="str">
        <f>INDEX(业务类型!$C$4:$C$8,MATCH(纤芯!Y3641,业务类型!$B$4:$B$8,0))</f>
        <v>IDLE</v>
      </c>
      <c r="AA3641" s="3"/>
    </row>
    <row r="3642" spans="1:27" ht="16.5" x14ac:dyDescent="0.2">
      <c r="A3642" s="3">
        <v>3639</v>
      </c>
      <c r="B3642" s="3">
        <f t="shared" si="284"/>
        <v>37023305021</v>
      </c>
      <c r="C3642" s="3" t="s">
        <v>1166</v>
      </c>
      <c r="D3642" s="3" t="s">
        <v>223</v>
      </c>
      <c r="E3642" s="3" t="str">
        <f>INDEX(光放段!$G$4:$G$237,MATCH(纤芯!G3642,光放段!$C$4:$C$237,0))</f>
        <v>山东二干|济青烟威光缆:潍坊四平路-青岛辽阳东路</v>
      </c>
      <c r="F3642" s="3">
        <f>INDEX(光放段!$I$4:$I$237,MATCH(纤芯!H3642,光放段!$B$4:$B$237,0))</f>
        <v>37023300000</v>
      </c>
      <c r="G3642" s="3" t="str">
        <f t="shared" si="280"/>
        <v>山东二干|济青烟威光缆:城阳-青岛辽阳东路</v>
      </c>
      <c r="H3642" s="3">
        <f>INDEX(光放段!$B$4:$B$237,MATCH(纤芯!G3642,光放段!$C$4:$C$237,0))</f>
        <v>37023305000</v>
      </c>
      <c r="I3642" s="3" t="str">
        <f t="shared" si="281"/>
        <v>济青烟威光缆</v>
      </c>
      <c r="J3642" s="3" t="str">
        <f>INDEX(子缆名称!$B$4:$B$29,纤芯!M3642)</f>
        <v>B缆</v>
      </c>
      <c r="K3642" s="3">
        <v>21</v>
      </c>
      <c r="L3642" s="3">
        <f t="shared" si="282"/>
        <v>9</v>
      </c>
      <c r="M3642" s="3">
        <f t="shared" si="283"/>
        <v>2</v>
      </c>
      <c r="N3642" s="3" t="s">
        <v>62</v>
      </c>
      <c r="O3642" s="3">
        <f>COUNTIF([1]局站!$D$4:$D$172,"="&amp;N3642)</f>
        <v>1</v>
      </c>
      <c r="P3642" s="3">
        <v>0</v>
      </c>
      <c r="Q3642" s="3">
        <v>0</v>
      </c>
      <c r="R3642" s="3">
        <v>0</v>
      </c>
      <c r="S3642" s="3" t="s">
        <v>1262</v>
      </c>
      <c r="T3642" s="3">
        <f>COUNTIF([1]局站!$D$4:$D$172,"="&amp;S3642)</f>
        <v>1</v>
      </c>
      <c r="U3642" s="3">
        <v>0</v>
      </c>
      <c r="V3642" s="3">
        <v>0</v>
      </c>
      <c r="W3642" s="3">
        <v>0</v>
      </c>
      <c r="X3642" s="3" t="s">
        <v>1214</v>
      </c>
      <c r="Y3642" s="3" t="s">
        <v>850</v>
      </c>
      <c r="Z3642" s="3" t="str">
        <f>INDEX(业务类型!$C$4:$C$8,MATCH(纤芯!Y3642,业务类型!$B$4:$B$8,0))</f>
        <v>ONE</v>
      </c>
      <c r="AA3642" s="3" t="s">
        <v>989</v>
      </c>
    </row>
    <row r="3643" spans="1:27" ht="16.5" x14ac:dyDescent="0.2">
      <c r="A3643" s="3">
        <v>3640</v>
      </c>
      <c r="B3643" s="3">
        <f t="shared" si="284"/>
        <v>37023305022</v>
      </c>
      <c r="C3643" s="3" t="s">
        <v>1166</v>
      </c>
      <c r="D3643" s="3" t="s">
        <v>223</v>
      </c>
      <c r="E3643" s="3" t="str">
        <f>INDEX(光放段!$G$4:$G$237,MATCH(纤芯!G3643,光放段!$C$4:$C$237,0))</f>
        <v>山东二干|济青烟威光缆:潍坊四平路-青岛辽阳东路</v>
      </c>
      <c r="F3643" s="3">
        <f>INDEX(光放段!$I$4:$I$237,MATCH(纤芯!H3643,光放段!$B$4:$B$237,0))</f>
        <v>37023300000</v>
      </c>
      <c r="G3643" s="3" t="str">
        <f t="shared" si="280"/>
        <v>山东二干|济青烟威光缆:城阳-青岛辽阳东路</v>
      </c>
      <c r="H3643" s="3">
        <f>INDEX(光放段!$B$4:$B$237,MATCH(纤芯!G3643,光放段!$C$4:$C$237,0))</f>
        <v>37023305000</v>
      </c>
      <c r="I3643" s="3" t="str">
        <f t="shared" si="281"/>
        <v>济青烟威光缆</v>
      </c>
      <c r="J3643" s="3" t="str">
        <f>INDEX(子缆名称!$B$4:$B$29,纤芯!M3643)</f>
        <v>B缆</v>
      </c>
      <c r="K3643" s="3">
        <v>22</v>
      </c>
      <c r="L3643" s="3">
        <f t="shared" si="282"/>
        <v>10</v>
      </c>
      <c r="M3643" s="3">
        <f t="shared" si="283"/>
        <v>2</v>
      </c>
      <c r="N3643" s="3" t="s">
        <v>62</v>
      </c>
      <c r="O3643" s="3">
        <f>COUNTIF([1]局站!$D$4:$D$172,"="&amp;N3643)</f>
        <v>1</v>
      </c>
      <c r="P3643" s="3">
        <v>0</v>
      </c>
      <c r="Q3643" s="3">
        <v>0</v>
      </c>
      <c r="R3643" s="3">
        <v>0</v>
      </c>
      <c r="S3643" s="3" t="s">
        <v>1262</v>
      </c>
      <c r="T3643" s="3">
        <f>COUNTIF([1]局站!$D$4:$D$172,"="&amp;S3643)</f>
        <v>1</v>
      </c>
      <c r="U3643" s="3">
        <v>0</v>
      </c>
      <c r="V3643" s="3">
        <v>0</v>
      </c>
      <c r="W3643" s="3">
        <v>0</v>
      </c>
      <c r="X3643" s="3" t="s">
        <v>1214</v>
      </c>
      <c r="Y3643" s="3" t="s">
        <v>850</v>
      </c>
      <c r="Z3643" s="3" t="str">
        <f>INDEX(业务类型!$C$4:$C$8,MATCH(纤芯!Y3643,业务类型!$B$4:$B$8,0))</f>
        <v>ONE</v>
      </c>
      <c r="AA3643" s="3" t="s">
        <v>989</v>
      </c>
    </row>
    <row r="3644" spans="1:27" ht="16.5" x14ac:dyDescent="0.2">
      <c r="A3644" s="3">
        <v>3641</v>
      </c>
      <c r="B3644" s="3">
        <f t="shared" si="284"/>
        <v>37023305023</v>
      </c>
      <c r="C3644" s="3" t="s">
        <v>1166</v>
      </c>
      <c r="D3644" s="3" t="s">
        <v>223</v>
      </c>
      <c r="E3644" s="3" t="str">
        <f>INDEX(光放段!$G$4:$G$237,MATCH(纤芯!G3644,光放段!$C$4:$C$237,0))</f>
        <v>山东二干|济青烟威光缆:潍坊四平路-青岛辽阳东路</v>
      </c>
      <c r="F3644" s="3">
        <f>INDEX(光放段!$I$4:$I$237,MATCH(纤芯!H3644,光放段!$B$4:$B$237,0))</f>
        <v>37023300000</v>
      </c>
      <c r="G3644" s="3" t="str">
        <f t="shared" si="280"/>
        <v>山东二干|济青烟威光缆:城阳-青岛辽阳东路</v>
      </c>
      <c r="H3644" s="3">
        <f>INDEX(光放段!$B$4:$B$237,MATCH(纤芯!G3644,光放段!$C$4:$C$237,0))</f>
        <v>37023305000</v>
      </c>
      <c r="I3644" s="3" t="str">
        <f t="shared" si="281"/>
        <v>济青烟威光缆</v>
      </c>
      <c r="J3644" s="3" t="str">
        <f>INDEX(子缆名称!$B$4:$B$29,纤芯!M3644)</f>
        <v>B缆</v>
      </c>
      <c r="K3644" s="3">
        <v>23</v>
      </c>
      <c r="L3644" s="3">
        <f t="shared" si="282"/>
        <v>11</v>
      </c>
      <c r="M3644" s="3">
        <f t="shared" si="283"/>
        <v>2</v>
      </c>
      <c r="N3644" s="3" t="s">
        <v>62</v>
      </c>
      <c r="O3644" s="3">
        <f>COUNTIF([1]局站!$D$4:$D$172,"="&amp;N3644)</f>
        <v>1</v>
      </c>
      <c r="P3644" s="3">
        <v>0</v>
      </c>
      <c r="Q3644" s="3">
        <v>0</v>
      </c>
      <c r="R3644" s="3">
        <v>0</v>
      </c>
      <c r="S3644" s="3" t="s">
        <v>1262</v>
      </c>
      <c r="T3644" s="3">
        <f>COUNTIF([1]局站!$D$4:$D$172,"="&amp;S3644)</f>
        <v>1</v>
      </c>
      <c r="U3644" s="3">
        <v>0</v>
      </c>
      <c r="V3644" s="3">
        <v>0</v>
      </c>
      <c r="W3644" s="3">
        <v>0</v>
      </c>
      <c r="X3644" s="3" t="s">
        <v>1214</v>
      </c>
      <c r="Y3644" s="3" t="s">
        <v>850</v>
      </c>
      <c r="Z3644" s="3" t="str">
        <f>INDEX(业务类型!$C$4:$C$8,MATCH(纤芯!Y3644,业务类型!$B$4:$B$8,0))</f>
        <v>ONE</v>
      </c>
      <c r="AA3644" s="3" t="s">
        <v>1023</v>
      </c>
    </row>
    <row r="3645" spans="1:27" ht="16.5" x14ac:dyDescent="0.2">
      <c r="A3645" s="3">
        <v>3642</v>
      </c>
      <c r="B3645" s="3">
        <f t="shared" si="284"/>
        <v>37023305024</v>
      </c>
      <c r="C3645" s="3" t="s">
        <v>1166</v>
      </c>
      <c r="D3645" s="3" t="s">
        <v>223</v>
      </c>
      <c r="E3645" s="3" t="str">
        <f>INDEX(光放段!$G$4:$G$237,MATCH(纤芯!G3645,光放段!$C$4:$C$237,0))</f>
        <v>山东二干|济青烟威光缆:潍坊四平路-青岛辽阳东路</v>
      </c>
      <c r="F3645" s="3">
        <f>INDEX(光放段!$I$4:$I$237,MATCH(纤芯!H3645,光放段!$B$4:$B$237,0))</f>
        <v>37023300000</v>
      </c>
      <c r="G3645" s="3" t="str">
        <f t="shared" si="280"/>
        <v>山东二干|济青烟威光缆:城阳-青岛辽阳东路</v>
      </c>
      <c r="H3645" s="3">
        <f>INDEX(光放段!$B$4:$B$237,MATCH(纤芯!G3645,光放段!$C$4:$C$237,0))</f>
        <v>37023305000</v>
      </c>
      <c r="I3645" s="3" t="str">
        <f t="shared" si="281"/>
        <v>济青烟威光缆</v>
      </c>
      <c r="J3645" s="3" t="str">
        <f>INDEX(子缆名称!$B$4:$B$29,纤芯!M3645)</f>
        <v>B缆</v>
      </c>
      <c r="K3645" s="3">
        <v>24</v>
      </c>
      <c r="L3645" s="3">
        <f t="shared" si="282"/>
        <v>12</v>
      </c>
      <c r="M3645" s="3">
        <f t="shared" si="283"/>
        <v>2</v>
      </c>
      <c r="N3645" s="3" t="s">
        <v>62</v>
      </c>
      <c r="O3645" s="3">
        <f>COUNTIF([1]局站!$D$4:$D$172,"="&amp;N3645)</f>
        <v>1</v>
      </c>
      <c r="P3645" s="3">
        <v>0</v>
      </c>
      <c r="Q3645" s="3">
        <v>0</v>
      </c>
      <c r="R3645" s="3">
        <v>0</v>
      </c>
      <c r="S3645" s="3" t="s">
        <v>1262</v>
      </c>
      <c r="T3645" s="3">
        <f>COUNTIF([1]局站!$D$4:$D$172,"="&amp;S3645)</f>
        <v>1</v>
      </c>
      <c r="U3645" s="3">
        <v>0</v>
      </c>
      <c r="V3645" s="3">
        <v>0</v>
      </c>
      <c r="W3645" s="3">
        <v>0</v>
      </c>
      <c r="X3645" s="3" t="s">
        <v>1214</v>
      </c>
      <c r="Y3645" s="3" t="s">
        <v>850</v>
      </c>
      <c r="Z3645" s="3" t="str">
        <f>INDEX(业务类型!$C$4:$C$8,MATCH(纤芯!Y3645,业务类型!$B$4:$B$8,0))</f>
        <v>ONE</v>
      </c>
      <c r="AA3645" s="3" t="s">
        <v>1023</v>
      </c>
    </row>
    <row r="3646" spans="1:27" ht="16.5" x14ac:dyDescent="0.2">
      <c r="A3646" s="3">
        <v>3643</v>
      </c>
      <c r="B3646" s="3">
        <f t="shared" si="284"/>
        <v>37023305025</v>
      </c>
      <c r="C3646" s="3" t="s">
        <v>1166</v>
      </c>
      <c r="D3646" s="3" t="s">
        <v>223</v>
      </c>
      <c r="E3646" s="3" t="str">
        <f>INDEX(光放段!$G$4:$G$237,MATCH(纤芯!G3646,光放段!$C$4:$C$237,0))</f>
        <v>山东二干|济青烟威光缆:潍坊四平路-青岛辽阳东路</v>
      </c>
      <c r="F3646" s="3">
        <f>INDEX(光放段!$I$4:$I$237,MATCH(纤芯!H3646,光放段!$B$4:$B$237,0))</f>
        <v>37023300000</v>
      </c>
      <c r="G3646" s="3" t="str">
        <f t="shared" si="280"/>
        <v>山东二干|济青烟威光缆:城阳-青岛辽阳东路</v>
      </c>
      <c r="H3646" s="3">
        <f>INDEX(光放段!$B$4:$B$237,MATCH(纤芯!G3646,光放段!$C$4:$C$237,0))</f>
        <v>37023305000</v>
      </c>
      <c r="I3646" s="3" t="str">
        <f t="shared" si="281"/>
        <v>济青烟威光缆</v>
      </c>
      <c r="J3646" s="3" t="str">
        <f>INDEX(子缆名称!$B$4:$B$29,纤芯!M3646)</f>
        <v>C缆</v>
      </c>
      <c r="K3646" s="3">
        <v>25</v>
      </c>
      <c r="L3646" s="3">
        <f t="shared" si="282"/>
        <v>1</v>
      </c>
      <c r="M3646" s="3">
        <f t="shared" si="283"/>
        <v>3</v>
      </c>
      <c r="N3646" s="3" t="s">
        <v>62</v>
      </c>
      <c r="O3646" s="3">
        <f>COUNTIF([1]局站!$D$4:$D$172,"="&amp;N3646)</f>
        <v>1</v>
      </c>
      <c r="P3646" s="3">
        <v>0</v>
      </c>
      <c r="Q3646" s="3">
        <v>0</v>
      </c>
      <c r="R3646" s="3">
        <v>0</v>
      </c>
      <c r="S3646" s="3" t="s">
        <v>1262</v>
      </c>
      <c r="T3646" s="3">
        <f>COUNTIF([1]局站!$D$4:$D$172,"="&amp;S3646)</f>
        <v>1</v>
      </c>
      <c r="U3646" s="3">
        <v>0</v>
      </c>
      <c r="V3646" s="3">
        <v>0</v>
      </c>
      <c r="W3646" s="3">
        <v>0</v>
      </c>
      <c r="X3646" s="3" t="s">
        <v>1214</v>
      </c>
      <c r="Y3646" s="3" t="s">
        <v>850</v>
      </c>
      <c r="Z3646" s="3" t="str">
        <f>INDEX(业务类型!$C$4:$C$8,MATCH(纤芯!Y3646,业务类型!$B$4:$B$8,0))</f>
        <v>ONE</v>
      </c>
      <c r="AA3646" s="3" t="s">
        <v>991</v>
      </c>
    </row>
    <row r="3647" spans="1:27" ht="16.5" x14ac:dyDescent="0.2">
      <c r="A3647" s="3">
        <v>3644</v>
      </c>
      <c r="B3647" s="3">
        <f t="shared" si="284"/>
        <v>37023305026</v>
      </c>
      <c r="C3647" s="3" t="s">
        <v>1166</v>
      </c>
      <c r="D3647" s="3" t="s">
        <v>223</v>
      </c>
      <c r="E3647" s="3" t="str">
        <f>INDEX(光放段!$G$4:$G$237,MATCH(纤芯!G3647,光放段!$C$4:$C$237,0))</f>
        <v>山东二干|济青烟威光缆:潍坊四平路-青岛辽阳东路</v>
      </c>
      <c r="F3647" s="3">
        <f>INDEX(光放段!$I$4:$I$237,MATCH(纤芯!H3647,光放段!$B$4:$B$237,0))</f>
        <v>37023300000</v>
      </c>
      <c r="G3647" s="3" t="str">
        <f t="shared" si="280"/>
        <v>山东二干|济青烟威光缆:城阳-青岛辽阳东路</v>
      </c>
      <c r="H3647" s="3">
        <f>INDEX(光放段!$B$4:$B$237,MATCH(纤芯!G3647,光放段!$C$4:$C$237,0))</f>
        <v>37023305000</v>
      </c>
      <c r="I3647" s="3" t="str">
        <f t="shared" si="281"/>
        <v>济青烟威光缆</v>
      </c>
      <c r="J3647" s="3" t="str">
        <f>INDEX(子缆名称!$B$4:$B$29,纤芯!M3647)</f>
        <v>C缆</v>
      </c>
      <c r="K3647" s="3">
        <v>26</v>
      </c>
      <c r="L3647" s="3">
        <f t="shared" si="282"/>
        <v>2</v>
      </c>
      <c r="M3647" s="3">
        <f t="shared" si="283"/>
        <v>3</v>
      </c>
      <c r="N3647" s="3" t="s">
        <v>62</v>
      </c>
      <c r="O3647" s="3">
        <f>COUNTIF([1]局站!$D$4:$D$172,"="&amp;N3647)</f>
        <v>1</v>
      </c>
      <c r="P3647" s="3">
        <v>0</v>
      </c>
      <c r="Q3647" s="3">
        <v>0</v>
      </c>
      <c r="R3647" s="3">
        <v>0</v>
      </c>
      <c r="S3647" s="3" t="s">
        <v>1262</v>
      </c>
      <c r="T3647" s="3">
        <f>COUNTIF([1]局站!$D$4:$D$172,"="&amp;S3647)</f>
        <v>1</v>
      </c>
      <c r="U3647" s="3">
        <v>0</v>
      </c>
      <c r="V3647" s="3">
        <v>0</v>
      </c>
      <c r="W3647" s="3">
        <v>0</v>
      </c>
      <c r="X3647" s="3" t="s">
        <v>1214</v>
      </c>
      <c r="Y3647" s="3" t="s">
        <v>850</v>
      </c>
      <c r="Z3647" s="3" t="str">
        <f>INDEX(业务类型!$C$4:$C$8,MATCH(纤芯!Y3647,业务类型!$B$4:$B$8,0))</f>
        <v>ONE</v>
      </c>
      <c r="AA3647" s="3" t="s">
        <v>991</v>
      </c>
    </row>
    <row r="3648" spans="1:27" ht="16.5" x14ac:dyDescent="0.2">
      <c r="A3648" s="3">
        <v>3645</v>
      </c>
      <c r="B3648" s="3">
        <f t="shared" si="284"/>
        <v>37023305027</v>
      </c>
      <c r="C3648" s="3" t="s">
        <v>1166</v>
      </c>
      <c r="D3648" s="3" t="s">
        <v>223</v>
      </c>
      <c r="E3648" s="3" t="str">
        <f>INDEX(光放段!$G$4:$G$237,MATCH(纤芯!G3648,光放段!$C$4:$C$237,0))</f>
        <v>山东二干|济青烟威光缆:潍坊四平路-青岛辽阳东路</v>
      </c>
      <c r="F3648" s="3">
        <f>INDEX(光放段!$I$4:$I$237,MATCH(纤芯!H3648,光放段!$B$4:$B$237,0))</f>
        <v>37023300000</v>
      </c>
      <c r="G3648" s="3" t="str">
        <f t="shared" si="280"/>
        <v>山东二干|济青烟威光缆:城阳-青岛辽阳东路</v>
      </c>
      <c r="H3648" s="3">
        <f>INDEX(光放段!$B$4:$B$237,MATCH(纤芯!G3648,光放段!$C$4:$C$237,0))</f>
        <v>37023305000</v>
      </c>
      <c r="I3648" s="3" t="str">
        <f t="shared" si="281"/>
        <v>济青烟威光缆</v>
      </c>
      <c r="J3648" s="3" t="str">
        <f>INDEX(子缆名称!$B$4:$B$29,纤芯!M3648)</f>
        <v>C缆</v>
      </c>
      <c r="K3648" s="3">
        <v>27</v>
      </c>
      <c r="L3648" s="3">
        <f t="shared" si="282"/>
        <v>3</v>
      </c>
      <c r="M3648" s="3">
        <f t="shared" si="283"/>
        <v>3</v>
      </c>
      <c r="N3648" s="3" t="s">
        <v>62</v>
      </c>
      <c r="O3648" s="3">
        <f>COUNTIF([1]局站!$D$4:$D$172,"="&amp;N3648)</f>
        <v>1</v>
      </c>
      <c r="P3648" s="3">
        <v>0</v>
      </c>
      <c r="Q3648" s="3">
        <v>0</v>
      </c>
      <c r="R3648" s="3">
        <v>0</v>
      </c>
      <c r="S3648" s="3" t="s">
        <v>1262</v>
      </c>
      <c r="T3648" s="3">
        <f>COUNTIF([1]局站!$D$4:$D$172,"="&amp;S3648)</f>
        <v>1</v>
      </c>
      <c r="U3648" s="3">
        <v>0</v>
      </c>
      <c r="V3648" s="3">
        <v>0</v>
      </c>
      <c r="W3648" s="3">
        <v>0</v>
      </c>
      <c r="X3648" s="3" t="s">
        <v>1214</v>
      </c>
      <c r="Y3648" s="3" t="s">
        <v>850</v>
      </c>
      <c r="Z3648" s="3" t="str">
        <f>INDEX(业务类型!$C$4:$C$8,MATCH(纤芯!Y3648,业务类型!$B$4:$B$8,0))</f>
        <v>ONE</v>
      </c>
      <c r="AA3648" s="3" t="s">
        <v>1022</v>
      </c>
    </row>
    <row r="3649" spans="1:27" ht="16.5" x14ac:dyDescent="0.2">
      <c r="A3649" s="3">
        <v>3646</v>
      </c>
      <c r="B3649" s="3">
        <f t="shared" si="284"/>
        <v>37023305028</v>
      </c>
      <c r="C3649" s="3" t="s">
        <v>1166</v>
      </c>
      <c r="D3649" s="3" t="s">
        <v>223</v>
      </c>
      <c r="E3649" s="3" t="str">
        <f>INDEX(光放段!$G$4:$G$237,MATCH(纤芯!G3649,光放段!$C$4:$C$237,0))</f>
        <v>山东二干|济青烟威光缆:潍坊四平路-青岛辽阳东路</v>
      </c>
      <c r="F3649" s="3">
        <f>INDEX(光放段!$I$4:$I$237,MATCH(纤芯!H3649,光放段!$B$4:$B$237,0))</f>
        <v>37023300000</v>
      </c>
      <c r="G3649" s="3" t="str">
        <f t="shared" si="280"/>
        <v>山东二干|济青烟威光缆:城阳-青岛辽阳东路</v>
      </c>
      <c r="H3649" s="3">
        <f>INDEX(光放段!$B$4:$B$237,MATCH(纤芯!G3649,光放段!$C$4:$C$237,0))</f>
        <v>37023305000</v>
      </c>
      <c r="I3649" s="3" t="str">
        <f t="shared" si="281"/>
        <v>济青烟威光缆</v>
      </c>
      <c r="J3649" s="3" t="str">
        <f>INDEX(子缆名称!$B$4:$B$29,纤芯!M3649)</f>
        <v>C缆</v>
      </c>
      <c r="K3649" s="3">
        <v>28</v>
      </c>
      <c r="L3649" s="3">
        <f t="shared" si="282"/>
        <v>4</v>
      </c>
      <c r="M3649" s="3">
        <f t="shared" si="283"/>
        <v>3</v>
      </c>
      <c r="N3649" s="3" t="s">
        <v>62</v>
      </c>
      <c r="O3649" s="3">
        <f>COUNTIF([1]局站!$D$4:$D$172,"="&amp;N3649)</f>
        <v>1</v>
      </c>
      <c r="P3649" s="3">
        <v>0</v>
      </c>
      <c r="Q3649" s="3">
        <v>0</v>
      </c>
      <c r="R3649" s="3">
        <v>0</v>
      </c>
      <c r="S3649" s="3" t="s">
        <v>1262</v>
      </c>
      <c r="T3649" s="3">
        <f>COUNTIF([1]局站!$D$4:$D$172,"="&amp;S3649)</f>
        <v>1</v>
      </c>
      <c r="U3649" s="3">
        <v>0</v>
      </c>
      <c r="V3649" s="3">
        <v>0</v>
      </c>
      <c r="W3649" s="3">
        <v>0</v>
      </c>
      <c r="X3649" s="3" t="s">
        <v>1214</v>
      </c>
      <c r="Y3649" s="3" t="s">
        <v>852</v>
      </c>
      <c r="Z3649" s="3" t="str">
        <f>INDEX(业务类型!$C$4:$C$8,MATCH(纤芯!Y3649,业务类型!$B$4:$B$8,0))</f>
        <v>TWO</v>
      </c>
      <c r="AA3649" s="3" t="s">
        <v>907</v>
      </c>
    </row>
    <row r="3650" spans="1:27" ht="16.5" x14ac:dyDescent="0.2">
      <c r="A3650" s="3">
        <v>3647</v>
      </c>
      <c r="B3650" s="3">
        <f t="shared" si="284"/>
        <v>37023305029</v>
      </c>
      <c r="C3650" s="3" t="s">
        <v>1166</v>
      </c>
      <c r="D3650" s="3" t="s">
        <v>223</v>
      </c>
      <c r="E3650" s="3" t="str">
        <f>INDEX(光放段!$G$4:$G$237,MATCH(纤芯!G3650,光放段!$C$4:$C$237,0))</f>
        <v>山东二干|济青烟威光缆:潍坊四平路-青岛辽阳东路</v>
      </c>
      <c r="F3650" s="3">
        <f>INDEX(光放段!$I$4:$I$237,MATCH(纤芯!H3650,光放段!$B$4:$B$237,0))</f>
        <v>37023300000</v>
      </c>
      <c r="G3650" s="3" t="str">
        <f t="shared" si="280"/>
        <v>山东二干|济青烟威光缆:城阳-青岛辽阳东路</v>
      </c>
      <c r="H3650" s="3">
        <f>INDEX(光放段!$B$4:$B$237,MATCH(纤芯!G3650,光放段!$C$4:$C$237,0))</f>
        <v>37023305000</v>
      </c>
      <c r="I3650" s="3" t="str">
        <f t="shared" si="281"/>
        <v>济青烟威光缆</v>
      </c>
      <c r="J3650" s="3" t="str">
        <f>INDEX(子缆名称!$B$4:$B$29,纤芯!M3650)</f>
        <v>C缆</v>
      </c>
      <c r="K3650" s="3">
        <v>29</v>
      </c>
      <c r="L3650" s="3">
        <f t="shared" si="282"/>
        <v>5</v>
      </c>
      <c r="M3650" s="3">
        <f t="shared" si="283"/>
        <v>3</v>
      </c>
      <c r="N3650" s="3" t="s">
        <v>62</v>
      </c>
      <c r="O3650" s="3">
        <f>COUNTIF([1]局站!$D$4:$D$172,"="&amp;N3650)</f>
        <v>1</v>
      </c>
      <c r="P3650" s="3">
        <v>0</v>
      </c>
      <c r="Q3650" s="3">
        <v>0</v>
      </c>
      <c r="R3650" s="3">
        <v>0</v>
      </c>
      <c r="S3650" s="3" t="s">
        <v>1262</v>
      </c>
      <c r="T3650" s="3">
        <f>COUNTIF([1]局站!$D$4:$D$172,"="&amp;S3650)</f>
        <v>1</v>
      </c>
      <c r="U3650" s="3">
        <v>0</v>
      </c>
      <c r="V3650" s="3">
        <v>0</v>
      </c>
      <c r="W3650" s="3">
        <v>0</v>
      </c>
      <c r="X3650" s="3" t="s">
        <v>1214</v>
      </c>
      <c r="Y3650" s="3" t="s">
        <v>880</v>
      </c>
      <c r="Z3650" s="3" t="str">
        <f>INDEX(业务类型!$C$4:$C$8,MATCH(纤芯!Y3650,业务类型!$B$4:$B$8,0))</f>
        <v>IDLE</v>
      </c>
      <c r="AA3650" s="3"/>
    </row>
    <row r="3651" spans="1:27" ht="16.5" x14ac:dyDescent="0.2">
      <c r="A3651" s="3">
        <v>3648</v>
      </c>
      <c r="B3651" s="3">
        <f t="shared" si="284"/>
        <v>37023305030</v>
      </c>
      <c r="C3651" s="3" t="s">
        <v>1166</v>
      </c>
      <c r="D3651" s="3" t="s">
        <v>223</v>
      </c>
      <c r="E3651" s="3" t="str">
        <f>INDEX(光放段!$G$4:$G$237,MATCH(纤芯!G3651,光放段!$C$4:$C$237,0))</f>
        <v>山东二干|济青烟威光缆:潍坊四平路-青岛辽阳东路</v>
      </c>
      <c r="F3651" s="3">
        <f>INDEX(光放段!$I$4:$I$237,MATCH(纤芯!H3651,光放段!$B$4:$B$237,0))</f>
        <v>37023300000</v>
      </c>
      <c r="G3651" s="3" t="str">
        <f t="shared" si="280"/>
        <v>山东二干|济青烟威光缆:城阳-青岛辽阳东路</v>
      </c>
      <c r="H3651" s="3">
        <f>INDEX(光放段!$B$4:$B$237,MATCH(纤芯!G3651,光放段!$C$4:$C$237,0))</f>
        <v>37023305000</v>
      </c>
      <c r="I3651" s="3" t="str">
        <f t="shared" si="281"/>
        <v>济青烟威光缆</v>
      </c>
      <c r="J3651" s="3" t="str">
        <f>INDEX(子缆名称!$B$4:$B$29,纤芯!M3651)</f>
        <v>C缆</v>
      </c>
      <c r="K3651" s="3">
        <v>30</v>
      </c>
      <c r="L3651" s="3">
        <f t="shared" si="282"/>
        <v>6</v>
      </c>
      <c r="M3651" s="3">
        <f t="shared" si="283"/>
        <v>3</v>
      </c>
      <c r="N3651" s="3" t="s">
        <v>62</v>
      </c>
      <c r="O3651" s="3">
        <f>COUNTIF([1]局站!$D$4:$D$172,"="&amp;N3651)</f>
        <v>1</v>
      </c>
      <c r="P3651" s="3">
        <v>0</v>
      </c>
      <c r="Q3651" s="3">
        <v>0</v>
      </c>
      <c r="R3651" s="3">
        <v>0</v>
      </c>
      <c r="S3651" s="3" t="s">
        <v>1262</v>
      </c>
      <c r="T3651" s="3">
        <f>COUNTIF([1]局站!$D$4:$D$172,"="&amp;S3651)</f>
        <v>1</v>
      </c>
      <c r="U3651" s="3">
        <v>0</v>
      </c>
      <c r="V3651" s="3">
        <v>0</v>
      </c>
      <c r="W3651" s="3">
        <v>0</v>
      </c>
      <c r="X3651" s="3" t="s">
        <v>1214</v>
      </c>
      <c r="Y3651" s="3" t="s">
        <v>850</v>
      </c>
      <c r="Z3651" s="3" t="str">
        <f>INDEX(业务类型!$C$4:$C$8,MATCH(纤芯!Y3651,业务类型!$B$4:$B$8,0))</f>
        <v>ONE</v>
      </c>
      <c r="AA3651" s="3" t="s">
        <v>1022</v>
      </c>
    </row>
    <row r="3652" spans="1:27" ht="16.5" x14ac:dyDescent="0.2">
      <c r="A3652" s="3">
        <v>3649</v>
      </c>
      <c r="B3652" s="3">
        <f t="shared" si="284"/>
        <v>37023305031</v>
      </c>
      <c r="C3652" s="3" t="s">
        <v>1166</v>
      </c>
      <c r="D3652" s="3" t="s">
        <v>223</v>
      </c>
      <c r="E3652" s="3" t="str">
        <f>INDEX(光放段!$G$4:$G$237,MATCH(纤芯!G3652,光放段!$C$4:$C$237,0))</f>
        <v>山东二干|济青烟威光缆:潍坊四平路-青岛辽阳东路</v>
      </c>
      <c r="F3652" s="3">
        <f>INDEX(光放段!$I$4:$I$237,MATCH(纤芯!H3652,光放段!$B$4:$B$237,0))</f>
        <v>37023300000</v>
      </c>
      <c r="G3652" s="3" t="str">
        <f t="shared" si="280"/>
        <v>山东二干|济青烟威光缆:城阳-青岛辽阳东路</v>
      </c>
      <c r="H3652" s="3">
        <f>INDEX(光放段!$B$4:$B$237,MATCH(纤芯!G3652,光放段!$C$4:$C$237,0))</f>
        <v>37023305000</v>
      </c>
      <c r="I3652" s="3" t="str">
        <f t="shared" si="281"/>
        <v>济青烟威光缆</v>
      </c>
      <c r="J3652" s="3" t="str">
        <f>INDEX(子缆名称!$B$4:$B$29,纤芯!M3652)</f>
        <v>C缆</v>
      </c>
      <c r="K3652" s="3">
        <v>31</v>
      </c>
      <c r="L3652" s="3">
        <f t="shared" si="282"/>
        <v>7</v>
      </c>
      <c r="M3652" s="3">
        <f t="shared" si="283"/>
        <v>3</v>
      </c>
      <c r="N3652" s="3" t="s">
        <v>62</v>
      </c>
      <c r="O3652" s="3">
        <f>COUNTIF([1]局站!$D$4:$D$172,"="&amp;N3652)</f>
        <v>1</v>
      </c>
      <c r="P3652" s="3">
        <v>0</v>
      </c>
      <c r="Q3652" s="3">
        <v>0</v>
      </c>
      <c r="R3652" s="3">
        <v>0</v>
      </c>
      <c r="S3652" s="3" t="s">
        <v>1262</v>
      </c>
      <c r="T3652" s="3">
        <f>COUNTIF([1]局站!$D$4:$D$172,"="&amp;S3652)</f>
        <v>1</v>
      </c>
      <c r="U3652" s="3">
        <v>0</v>
      </c>
      <c r="V3652" s="3">
        <v>0</v>
      </c>
      <c r="W3652" s="3">
        <v>0</v>
      </c>
      <c r="X3652" s="3" t="s">
        <v>1214</v>
      </c>
      <c r="Y3652" s="3" t="s">
        <v>852</v>
      </c>
      <c r="Z3652" s="3" t="str">
        <f>INDEX(业务类型!$C$4:$C$8,MATCH(纤芯!Y3652,业务类型!$B$4:$B$8,0))</f>
        <v>TWO</v>
      </c>
      <c r="AA3652" s="3" t="s">
        <v>1007</v>
      </c>
    </row>
    <row r="3653" spans="1:27" ht="16.5" x14ac:dyDescent="0.2">
      <c r="A3653" s="3">
        <v>3650</v>
      </c>
      <c r="B3653" s="3">
        <f t="shared" si="284"/>
        <v>37023305032</v>
      </c>
      <c r="C3653" s="3" t="s">
        <v>1166</v>
      </c>
      <c r="D3653" s="3" t="s">
        <v>223</v>
      </c>
      <c r="E3653" s="3" t="str">
        <f>INDEX(光放段!$G$4:$G$237,MATCH(纤芯!G3653,光放段!$C$4:$C$237,0))</f>
        <v>山东二干|济青烟威光缆:潍坊四平路-青岛辽阳东路</v>
      </c>
      <c r="F3653" s="3">
        <f>INDEX(光放段!$I$4:$I$237,MATCH(纤芯!H3653,光放段!$B$4:$B$237,0))</f>
        <v>37023300000</v>
      </c>
      <c r="G3653" s="3" t="str">
        <f t="shared" ref="G3653:G3716" si="285">C3653&amp;"|"&amp;D3653&amp;":"&amp;N3653&amp;"-"&amp;S3653</f>
        <v>山东二干|济青烟威光缆:城阳-青岛辽阳东路</v>
      </c>
      <c r="H3653" s="3">
        <f>INDEX(光放段!$B$4:$B$237,MATCH(纤芯!G3653,光放段!$C$4:$C$237,0))</f>
        <v>37023305000</v>
      </c>
      <c r="I3653" s="3" t="str">
        <f t="shared" ref="I3653:I3716" si="286">D3653</f>
        <v>济青烟威光缆</v>
      </c>
      <c r="J3653" s="3" t="str">
        <f>INDEX(子缆名称!$B$4:$B$29,纤芯!M3653)</f>
        <v>C缆</v>
      </c>
      <c r="K3653" s="3">
        <v>32</v>
      </c>
      <c r="L3653" s="3">
        <f t="shared" ref="L3653:L3716" si="287">MOD(K3653-1,12)+1</f>
        <v>8</v>
      </c>
      <c r="M3653" s="3">
        <f t="shared" ref="M3653:M3716" si="288">INT((K3653-1)/12)+1</f>
        <v>3</v>
      </c>
      <c r="N3653" s="3" t="s">
        <v>62</v>
      </c>
      <c r="O3653" s="3">
        <f>COUNTIF([1]局站!$D$4:$D$172,"="&amp;N3653)</f>
        <v>1</v>
      </c>
      <c r="P3653" s="3">
        <v>0</v>
      </c>
      <c r="Q3653" s="3">
        <v>0</v>
      </c>
      <c r="R3653" s="3">
        <v>0</v>
      </c>
      <c r="S3653" s="3" t="s">
        <v>1262</v>
      </c>
      <c r="T3653" s="3">
        <f>COUNTIF([1]局站!$D$4:$D$172,"="&amp;S3653)</f>
        <v>1</v>
      </c>
      <c r="U3653" s="3">
        <v>0</v>
      </c>
      <c r="V3653" s="3">
        <v>0</v>
      </c>
      <c r="W3653" s="3">
        <v>0</v>
      </c>
      <c r="X3653" s="3" t="s">
        <v>1214</v>
      </c>
      <c r="Y3653" s="3" t="s">
        <v>852</v>
      </c>
      <c r="Z3653" s="3" t="str">
        <f>INDEX(业务类型!$C$4:$C$8,MATCH(纤芯!Y3653,业务类型!$B$4:$B$8,0))</f>
        <v>TWO</v>
      </c>
      <c r="AA3653" s="3" t="s">
        <v>1007</v>
      </c>
    </row>
    <row r="3654" spans="1:27" ht="16.5" x14ac:dyDescent="0.2">
      <c r="A3654" s="3">
        <v>3651</v>
      </c>
      <c r="B3654" s="3">
        <f t="shared" si="284"/>
        <v>37023305033</v>
      </c>
      <c r="C3654" s="3" t="s">
        <v>1166</v>
      </c>
      <c r="D3654" s="3" t="s">
        <v>223</v>
      </c>
      <c r="E3654" s="3" t="str">
        <f>INDEX(光放段!$G$4:$G$237,MATCH(纤芯!G3654,光放段!$C$4:$C$237,0))</f>
        <v>山东二干|济青烟威光缆:潍坊四平路-青岛辽阳东路</v>
      </c>
      <c r="F3654" s="3">
        <f>INDEX(光放段!$I$4:$I$237,MATCH(纤芯!H3654,光放段!$B$4:$B$237,0))</f>
        <v>37023300000</v>
      </c>
      <c r="G3654" s="3" t="str">
        <f t="shared" si="285"/>
        <v>山东二干|济青烟威光缆:城阳-青岛辽阳东路</v>
      </c>
      <c r="H3654" s="3">
        <f>INDEX(光放段!$B$4:$B$237,MATCH(纤芯!G3654,光放段!$C$4:$C$237,0))</f>
        <v>37023305000</v>
      </c>
      <c r="I3654" s="3" t="str">
        <f t="shared" si="286"/>
        <v>济青烟威光缆</v>
      </c>
      <c r="J3654" s="3" t="str">
        <f>INDEX(子缆名称!$B$4:$B$29,纤芯!M3654)</f>
        <v>C缆</v>
      </c>
      <c r="K3654" s="3">
        <v>33</v>
      </c>
      <c r="L3654" s="3">
        <f t="shared" si="287"/>
        <v>9</v>
      </c>
      <c r="M3654" s="3">
        <f t="shared" si="288"/>
        <v>3</v>
      </c>
      <c r="N3654" s="3" t="s">
        <v>62</v>
      </c>
      <c r="O3654" s="3">
        <f>COUNTIF([1]局站!$D$4:$D$172,"="&amp;N3654)</f>
        <v>1</v>
      </c>
      <c r="P3654" s="3">
        <v>0</v>
      </c>
      <c r="Q3654" s="3">
        <v>0</v>
      </c>
      <c r="R3654" s="3">
        <v>0</v>
      </c>
      <c r="S3654" s="3" t="s">
        <v>1262</v>
      </c>
      <c r="T3654" s="3">
        <f>COUNTIF([1]局站!$D$4:$D$172,"="&amp;S3654)</f>
        <v>1</v>
      </c>
      <c r="U3654" s="3">
        <v>0</v>
      </c>
      <c r="V3654" s="3">
        <v>0</v>
      </c>
      <c r="W3654" s="3">
        <v>0</v>
      </c>
      <c r="X3654" s="3" t="s">
        <v>1214</v>
      </c>
      <c r="Y3654" s="3" t="s">
        <v>852</v>
      </c>
      <c r="Z3654" s="3" t="str">
        <f>INDEX(业务类型!$C$4:$C$8,MATCH(纤芯!Y3654,业务类型!$B$4:$B$8,0))</f>
        <v>TWO</v>
      </c>
      <c r="AA3654" s="3" t="s">
        <v>955</v>
      </c>
    </row>
    <row r="3655" spans="1:27" ht="16.5" x14ac:dyDescent="0.2">
      <c r="A3655" s="3">
        <v>3652</v>
      </c>
      <c r="B3655" s="3">
        <f t="shared" si="284"/>
        <v>37023305034</v>
      </c>
      <c r="C3655" s="3" t="s">
        <v>1166</v>
      </c>
      <c r="D3655" s="3" t="s">
        <v>223</v>
      </c>
      <c r="E3655" s="3" t="str">
        <f>INDEX(光放段!$G$4:$G$237,MATCH(纤芯!G3655,光放段!$C$4:$C$237,0))</f>
        <v>山东二干|济青烟威光缆:潍坊四平路-青岛辽阳东路</v>
      </c>
      <c r="F3655" s="3">
        <f>INDEX(光放段!$I$4:$I$237,MATCH(纤芯!H3655,光放段!$B$4:$B$237,0))</f>
        <v>37023300000</v>
      </c>
      <c r="G3655" s="3" t="str">
        <f t="shared" si="285"/>
        <v>山东二干|济青烟威光缆:城阳-青岛辽阳东路</v>
      </c>
      <c r="H3655" s="3">
        <f>INDEX(光放段!$B$4:$B$237,MATCH(纤芯!G3655,光放段!$C$4:$C$237,0))</f>
        <v>37023305000</v>
      </c>
      <c r="I3655" s="3" t="str">
        <f t="shared" si="286"/>
        <v>济青烟威光缆</v>
      </c>
      <c r="J3655" s="3" t="str">
        <f>INDEX(子缆名称!$B$4:$B$29,纤芯!M3655)</f>
        <v>C缆</v>
      </c>
      <c r="K3655" s="3">
        <v>34</v>
      </c>
      <c r="L3655" s="3">
        <f t="shared" si="287"/>
        <v>10</v>
      </c>
      <c r="M3655" s="3">
        <f t="shared" si="288"/>
        <v>3</v>
      </c>
      <c r="N3655" s="3" t="s">
        <v>62</v>
      </c>
      <c r="O3655" s="3">
        <f>COUNTIF([1]局站!$D$4:$D$172,"="&amp;N3655)</f>
        <v>1</v>
      </c>
      <c r="P3655" s="3">
        <v>0</v>
      </c>
      <c r="Q3655" s="3">
        <v>0</v>
      </c>
      <c r="R3655" s="3">
        <v>0</v>
      </c>
      <c r="S3655" s="3" t="s">
        <v>1262</v>
      </c>
      <c r="T3655" s="3">
        <f>COUNTIF([1]局站!$D$4:$D$172,"="&amp;S3655)</f>
        <v>1</v>
      </c>
      <c r="U3655" s="3">
        <v>0</v>
      </c>
      <c r="V3655" s="3">
        <v>0</v>
      </c>
      <c r="W3655" s="3">
        <v>0</v>
      </c>
      <c r="X3655" s="3" t="s">
        <v>1214</v>
      </c>
      <c r="Y3655" s="3" t="s">
        <v>852</v>
      </c>
      <c r="Z3655" s="3" t="str">
        <f>INDEX(业务类型!$C$4:$C$8,MATCH(纤芯!Y3655,业务类型!$B$4:$B$8,0))</f>
        <v>TWO</v>
      </c>
      <c r="AA3655" s="3" t="s">
        <v>955</v>
      </c>
    </row>
    <row r="3656" spans="1:27" ht="16.5" x14ac:dyDescent="0.2">
      <c r="A3656" s="3">
        <v>3653</v>
      </c>
      <c r="B3656" s="3">
        <f t="shared" si="284"/>
        <v>37023305035</v>
      </c>
      <c r="C3656" s="3" t="s">
        <v>1166</v>
      </c>
      <c r="D3656" s="3" t="s">
        <v>223</v>
      </c>
      <c r="E3656" s="3" t="str">
        <f>INDEX(光放段!$G$4:$G$237,MATCH(纤芯!G3656,光放段!$C$4:$C$237,0))</f>
        <v>山东二干|济青烟威光缆:潍坊四平路-青岛辽阳东路</v>
      </c>
      <c r="F3656" s="3">
        <f>INDEX(光放段!$I$4:$I$237,MATCH(纤芯!H3656,光放段!$B$4:$B$237,0))</f>
        <v>37023300000</v>
      </c>
      <c r="G3656" s="3" t="str">
        <f t="shared" si="285"/>
        <v>山东二干|济青烟威光缆:城阳-青岛辽阳东路</v>
      </c>
      <c r="H3656" s="3">
        <f>INDEX(光放段!$B$4:$B$237,MATCH(纤芯!G3656,光放段!$C$4:$C$237,0))</f>
        <v>37023305000</v>
      </c>
      <c r="I3656" s="3" t="str">
        <f t="shared" si="286"/>
        <v>济青烟威光缆</v>
      </c>
      <c r="J3656" s="3" t="str">
        <f>INDEX(子缆名称!$B$4:$B$29,纤芯!M3656)</f>
        <v>C缆</v>
      </c>
      <c r="K3656" s="3">
        <v>35</v>
      </c>
      <c r="L3656" s="3">
        <f t="shared" si="287"/>
        <v>11</v>
      </c>
      <c r="M3656" s="3">
        <f t="shared" si="288"/>
        <v>3</v>
      </c>
      <c r="N3656" s="3" t="s">
        <v>62</v>
      </c>
      <c r="O3656" s="3">
        <f>COUNTIF([1]局站!$D$4:$D$172,"="&amp;N3656)</f>
        <v>1</v>
      </c>
      <c r="P3656" s="3">
        <v>0</v>
      </c>
      <c r="Q3656" s="3">
        <v>0</v>
      </c>
      <c r="R3656" s="3">
        <v>0</v>
      </c>
      <c r="S3656" s="3" t="s">
        <v>1262</v>
      </c>
      <c r="T3656" s="3">
        <f>COUNTIF([1]局站!$D$4:$D$172,"="&amp;S3656)</f>
        <v>1</v>
      </c>
      <c r="U3656" s="3">
        <v>0</v>
      </c>
      <c r="V3656" s="3">
        <v>0</v>
      </c>
      <c r="W3656" s="3">
        <v>0</v>
      </c>
      <c r="X3656" s="3" t="s">
        <v>1214</v>
      </c>
      <c r="Y3656" s="3" t="s">
        <v>852</v>
      </c>
      <c r="Z3656" s="3" t="str">
        <f>INDEX(业务类型!$C$4:$C$8,MATCH(纤芯!Y3656,业务类型!$B$4:$B$8,0))</f>
        <v>TWO</v>
      </c>
      <c r="AA3656" s="3" t="s">
        <v>903</v>
      </c>
    </row>
    <row r="3657" spans="1:27" ht="16.5" x14ac:dyDescent="0.2">
      <c r="A3657" s="3">
        <v>3654</v>
      </c>
      <c r="B3657" s="3">
        <f t="shared" si="284"/>
        <v>37023305036</v>
      </c>
      <c r="C3657" s="3" t="s">
        <v>1166</v>
      </c>
      <c r="D3657" s="3" t="s">
        <v>223</v>
      </c>
      <c r="E3657" s="3" t="str">
        <f>INDEX(光放段!$G$4:$G$237,MATCH(纤芯!G3657,光放段!$C$4:$C$237,0))</f>
        <v>山东二干|济青烟威光缆:潍坊四平路-青岛辽阳东路</v>
      </c>
      <c r="F3657" s="3">
        <f>INDEX(光放段!$I$4:$I$237,MATCH(纤芯!H3657,光放段!$B$4:$B$237,0))</f>
        <v>37023300000</v>
      </c>
      <c r="G3657" s="3" t="str">
        <f t="shared" si="285"/>
        <v>山东二干|济青烟威光缆:城阳-青岛辽阳东路</v>
      </c>
      <c r="H3657" s="3">
        <f>INDEX(光放段!$B$4:$B$237,MATCH(纤芯!G3657,光放段!$C$4:$C$237,0))</f>
        <v>37023305000</v>
      </c>
      <c r="I3657" s="3" t="str">
        <f t="shared" si="286"/>
        <v>济青烟威光缆</v>
      </c>
      <c r="J3657" s="3" t="str">
        <f>INDEX(子缆名称!$B$4:$B$29,纤芯!M3657)</f>
        <v>C缆</v>
      </c>
      <c r="K3657" s="3">
        <v>36</v>
      </c>
      <c r="L3657" s="3">
        <f t="shared" si="287"/>
        <v>12</v>
      </c>
      <c r="M3657" s="3">
        <f t="shared" si="288"/>
        <v>3</v>
      </c>
      <c r="N3657" s="3" t="s">
        <v>62</v>
      </c>
      <c r="O3657" s="3">
        <f>COUNTIF([1]局站!$D$4:$D$172,"="&amp;N3657)</f>
        <v>1</v>
      </c>
      <c r="P3657" s="3">
        <v>0</v>
      </c>
      <c r="Q3657" s="3">
        <v>0</v>
      </c>
      <c r="R3657" s="3">
        <v>0</v>
      </c>
      <c r="S3657" s="3" t="s">
        <v>1262</v>
      </c>
      <c r="T3657" s="3">
        <f>COUNTIF([1]局站!$D$4:$D$172,"="&amp;S3657)</f>
        <v>1</v>
      </c>
      <c r="U3657" s="3">
        <v>0</v>
      </c>
      <c r="V3657" s="3">
        <v>0</v>
      </c>
      <c r="W3657" s="3">
        <v>0</v>
      </c>
      <c r="X3657" s="3" t="s">
        <v>1214</v>
      </c>
      <c r="Y3657" s="3" t="s">
        <v>852</v>
      </c>
      <c r="Z3657" s="3" t="str">
        <f>INDEX(业务类型!$C$4:$C$8,MATCH(纤芯!Y3657,业务类型!$B$4:$B$8,0))</f>
        <v>TWO</v>
      </c>
      <c r="AA3657" s="3" t="s">
        <v>903</v>
      </c>
    </row>
    <row r="3658" spans="1:27" ht="16.5" x14ac:dyDescent="0.2">
      <c r="A3658" s="3">
        <v>3655</v>
      </c>
      <c r="B3658" s="3">
        <f t="shared" si="284"/>
        <v>37023305037</v>
      </c>
      <c r="C3658" s="3" t="s">
        <v>1166</v>
      </c>
      <c r="D3658" s="3" t="s">
        <v>223</v>
      </c>
      <c r="E3658" s="3" t="str">
        <f>INDEX(光放段!$G$4:$G$237,MATCH(纤芯!G3658,光放段!$C$4:$C$237,0))</f>
        <v>山东二干|济青烟威光缆:潍坊四平路-青岛辽阳东路</v>
      </c>
      <c r="F3658" s="3">
        <f>INDEX(光放段!$I$4:$I$237,MATCH(纤芯!H3658,光放段!$B$4:$B$237,0))</f>
        <v>37023300000</v>
      </c>
      <c r="G3658" s="3" t="str">
        <f t="shared" si="285"/>
        <v>山东二干|济青烟威光缆:城阳-青岛辽阳东路</v>
      </c>
      <c r="H3658" s="3">
        <f>INDEX(光放段!$B$4:$B$237,MATCH(纤芯!G3658,光放段!$C$4:$C$237,0))</f>
        <v>37023305000</v>
      </c>
      <c r="I3658" s="3" t="str">
        <f t="shared" si="286"/>
        <v>济青烟威光缆</v>
      </c>
      <c r="J3658" s="3" t="str">
        <f>INDEX(子缆名称!$B$4:$B$29,纤芯!M3658)</f>
        <v>D缆</v>
      </c>
      <c r="K3658" s="3">
        <v>37</v>
      </c>
      <c r="L3658" s="3">
        <f t="shared" si="287"/>
        <v>1</v>
      </c>
      <c r="M3658" s="3">
        <f t="shared" si="288"/>
        <v>4</v>
      </c>
      <c r="N3658" s="3" t="s">
        <v>62</v>
      </c>
      <c r="O3658" s="3">
        <f>COUNTIF([1]局站!$D$4:$D$172,"="&amp;N3658)</f>
        <v>1</v>
      </c>
      <c r="P3658" s="3">
        <v>0</v>
      </c>
      <c r="Q3658" s="3">
        <v>0</v>
      </c>
      <c r="R3658" s="3">
        <v>0</v>
      </c>
      <c r="S3658" s="3" t="s">
        <v>1262</v>
      </c>
      <c r="T3658" s="3">
        <f>COUNTIF([1]局站!$D$4:$D$172,"="&amp;S3658)</f>
        <v>1</v>
      </c>
      <c r="U3658" s="3">
        <v>0</v>
      </c>
      <c r="V3658" s="3">
        <v>0</v>
      </c>
      <c r="W3658" s="3">
        <v>0</v>
      </c>
      <c r="X3658" s="3" t="s">
        <v>1214</v>
      </c>
      <c r="Y3658" s="3" t="s">
        <v>852</v>
      </c>
      <c r="Z3658" s="3" t="str">
        <f>INDEX(业务类型!$C$4:$C$8,MATCH(纤芯!Y3658,业务类型!$B$4:$B$8,0))</f>
        <v>TWO</v>
      </c>
      <c r="AA3658" s="3" t="s">
        <v>905</v>
      </c>
    </row>
    <row r="3659" spans="1:27" ht="16.5" x14ac:dyDescent="0.2">
      <c r="A3659" s="3">
        <v>3656</v>
      </c>
      <c r="B3659" s="3">
        <f t="shared" si="284"/>
        <v>37023305038</v>
      </c>
      <c r="C3659" s="3" t="s">
        <v>1166</v>
      </c>
      <c r="D3659" s="3" t="s">
        <v>223</v>
      </c>
      <c r="E3659" s="3" t="str">
        <f>INDEX(光放段!$G$4:$G$237,MATCH(纤芯!G3659,光放段!$C$4:$C$237,0))</f>
        <v>山东二干|济青烟威光缆:潍坊四平路-青岛辽阳东路</v>
      </c>
      <c r="F3659" s="3">
        <f>INDEX(光放段!$I$4:$I$237,MATCH(纤芯!H3659,光放段!$B$4:$B$237,0))</f>
        <v>37023300000</v>
      </c>
      <c r="G3659" s="3" t="str">
        <f t="shared" si="285"/>
        <v>山东二干|济青烟威光缆:城阳-青岛辽阳东路</v>
      </c>
      <c r="H3659" s="3">
        <f>INDEX(光放段!$B$4:$B$237,MATCH(纤芯!G3659,光放段!$C$4:$C$237,0))</f>
        <v>37023305000</v>
      </c>
      <c r="I3659" s="3" t="str">
        <f t="shared" si="286"/>
        <v>济青烟威光缆</v>
      </c>
      <c r="J3659" s="3" t="str">
        <f>INDEX(子缆名称!$B$4:$B$29,纤芯!M3659)</f>
        <v>D缆</v>
      </c>
      <c r="K3659" s="3">
        <v>38</v>
      </c>
      <c r="L3659" s="3">
        <f t="shared" si="287"/>
        <v>2</v>
      </c>
      <c r="M3659" s="3">
        <f t="shared" si="288"/>
        <v>4</v>
      </c>
      <c r="N3659" s="3" t="s">
        <v>62</v>
      </c>
      <c r="O3659" s="3">
        <f>COUNTIF([1]局站!$D$4:$D$172,"="&amp;N3659)</f>
        <v>1</v>
      </c>
      <c r="P3659" s="3">
        <v>0</v>
      </c>
      <c r="Q3659" s="3">
        <v>0</v>
      </c>
      <c r="R3659" s="3">
        <v>0</v>
      </c>
      <c r="S3659" s="3" t="s">
        <v>1262</v>
      </c>
      <c r="T3659" s="3">
        <f>COUNTIF([1]局站!$D$4:$D$172,"="&amp;S3659)</f>
        <v>1</v>
      </c>
      <c r="U3659" s="3">
        <v>0</v>
      </c>
      <c r="V3659" s="3">
        <v>0</v>
      </c>
      <c r="W3659" s="3">
        <v>0</v>
      </c>
      <c r="X3659" s="3" t="s">
        <v>1214</v>
      </c>
      <c r="Y3659" s="3" t="s">
        <v>852</v>
      </c>
      <c r="Z3659" s="3" t="str">
        <f>INDEX(业务类型!$C$4:$C$8,MATCH(纤芯!Y3659,业务类型!$B$4:$B$8,0))</f>
        <v>TWO</v>
      </c>
      <c r="AA3659" s="3" t="s">
        <v>905</v>
      </c>
    </row>
    <row r="3660" spans="1:27" ht="16.5" x14ac:dyDescent="0.2">
      <c r="A3660" s="3">
        <v>3657</v>
      </c>
      <c r="B3660" s="3">
        <f t="shared" si="284"/>
        <v>37023305039</v>
      </c>
      <c r="C3660" s="3" t="s">
        <v>1166</v>
      </c>
      <c r="D3660" s="3" t="s">
        <v>223</v>
      </c>
      <c r="E3660" s="3" t="str">
        <f>INDEX(光放段!$G$4:$G$237,MATCH(纤芯!G3660,光放段!$C$4:$C$237,0))</f>
        <v>山东二干|济青烟威光缆:潍坊四平路-青岛辽阳东路</v>
      </c>
      <c r="F3660" s="3">
        <f>INDEX(光放段!$I$4:$I$237,MATCH(纤芯!H3660,光放段!$B$4:$B$237,0))</f>
        <v>37023300000</v>
      </c>
      <c r="G3660" s="3" t="str">
        <f t="shared" si="285"/>
        <v>山东二干|济青烟威光缆:城阳-青岛辽阳东路</v>
      </c>
      <c r="H3660" s="3">
        <f>INDEX(光放段!$B$4:$B$237,MATCH(纤芯!G3660,光放段!$C$4:$C$237,0))</f>
        <v>37023305000</v>
      </c>
      <c r="I3660" s="3" t="str">
        <f t="shared" si="286"/>
        <v>济青烟威光缆</v>
      </c>
      <c r="J3660" s="3" t="str">
        <f>INDEX(子缆名称!$B$4:$B$29,纤芯!M3660)</f>
        <v>D缆</v>
      </c>
      <c r="K3660" s="3">
        <v>39</v>
      </c>
      <c r="L3660" s="3">
        <f t="shared" si="287"/>
        <v>3</v>
      </c>
      <c r="M3660" s="3">
        <f t="shared" si="288"/>
        <v>4</v>
      </c>
      <c r="N3660" s="3" t="s">
        <v>62</v>
      </c>
      <c r="O3660" s="3">
        <f>COUNTIF([1]局站!$D$4:$D$172,"="&amp;N3660)</f>
        <v>1</v>
      </c>
      <c r="P3660" s="3">
        <v>0</v>
      </c>
      <c r="Q3660" s="3">
        <v>0</v>
      </c>
      <c r="R3660" s="3">
        <v>0</v>
      </c>
      <c r="S3660" s="3" t="s">
        <v>1262</v>
      </c>
      <c r="T3660" s="3">
        <f>COUNTIF([1]局站!$D$4:$D$172,"="&amp;S3660)</f>
        <v>1</v>
      </c>
      <c r="U3660" s="3">
        <v>0</v>
      </c>
      <c r="V3660" s="3">
        <v>0</v>
      </c>
      <c r="W3660" s="3">
        <v>0</v>
      </c>
      <c r="X3660" s="3" t="s">
        <v>1214</v>
      </c>
      <c r="Y3660" s="3" t="s">
        <v>852</v>
      </c>
      <c r="Z3660" s="3" t="str">
        <f>INDEX(业务类型!$C$4:$C$8,MATCH(纤芯!Y3660,业务类型!$B$4:$B$8,0))</f>
        <v>TWO</v>
      </c>
      <c r="AA3660" s="3" t="s">
        <v>994</v>
      </c>
    </row>
    <row r="3661" spans="1:27" ht="16.5" x14ac:dyDescent="0.2">
      <c r="A3661" s="3">
        <v>3658</v>
      </c>
      <c r="B3661" s="3">
        <f t="shared" si="284"/>
        <v>37023305040</v>
      </c>
      <c r="C3661" s="3" t="s">
        <v>1166</v>
      </c>
      <c r="D3661" s="3" t="s">
        <v>223</v>
      </c>
      <c r="E3661" s="3" t="str">
        <f>INDEX(光放段!$G$4:$G$237,MATCH(纤芯!G3661,光放段!$C$4:$C$237,0))</f>
        <v>山东二干|济青烟威光缆:潍坊四平路-青岛辽阳东路</v>
      </c>
      <c r="F3661" s="3">
        <f>INDEX(光放段!$I$4:$I$237,MATCH(纤芯!H3661,光放段!$B$4:$B$237,0))</f>
        <v>37023300000</v>
      </c>
      <c r="G3661" s="3" t="str">
        <f t="shared" si="285"/>
        <v>山东二干|济青烟威光缆:城阳-青岛辽阳东路</v>
      </c>
      <c r="H3661" s="3">
        <f>INDEX(光放段!$B$4:$B$237,MATCH(纤芯!G3661,光放段!$C$4:$C$237,0))</f>
        <v>37023305000</v>
      </c>
      <c r="I3661" s="3" t="str">
        <f t="shared" si="286"/>
        <v>济青烟威光缆</v>
      </c>
      <c r="J3661" s="3" t="str">
        <f>INDEX(子缆名称!$B$4:$B$29,纤芯!M3661)</f>
        <v>D缆</v>
      </c>
      <c r="K3661" s="3">
        <v>40</v>
      </c>
      <c r="L3661" s="3">
        <f t="shared" si="287"/>
        <v>4</v>
      </c>
      <c r="M3661" s="3">
        <f t="shared" si="288"/>
        <v>4</v>
      </c>
      <c r="N3661" s="3" t="s">
        <v>62</v>
      </c>
      <c r="O3661" s="3">
        <f>COUNTIF([1]局站!$D$4:$D$172,"="&amp;N3661)</f>
        <v>1</v>
      </c>
      <c r="P3661" s="3">
        <v>0</v>
      </c>
      <c r="Q3661" s="3">
        <v>0</v>
      </c>
      <c r="R3661" s="3">
        <v>0</v>
      </c>
      <c r="S3661" s="3" t="s">
        <v>1262</v>
      </c>
      <c r="T3661" s="3">
        <f>COUNTIF([1]局站!$D$4:$D$172,"="&amp;S3661)</f>
        <v>1</v>
      </c>
      <c r="U3661" s="3">
        <v>0</v>
      </c>
      <c r="V3661" s="3">
        <v>0</v>
      </c>
      <c r="W3661" s="3">
        <v>0</v>
      </c>
      <c r="X3661" s="3" t="s">
        <v>1214</v>
      </c>
      <c r="Y3661" s="3" t="s">
        <v>852</v>
      </c>
      <c r="Z3661" s="3" t="str">
        <f>INDEX(业务类型!$C$4:$C$8,MATCH(纤芯!Y3661,业务类型!$B$4:$B$8,0))</f>
        <v>TWO</v>
      </c>
      <c r="AA3661" s="3" t="s">
        <v>994</v>
      </c>
    </row>
    <row r="3662" spans="1:27" ht="16.5" x14ac:dyDescent="0.2">
      <c r="A3662" s="3">
        <v>3659</v>
      </c>
      <c r="B3662" s="3">
        <f t="shared" si="284"/>
        <v>37023305041</v>
      </c>
      <c r="C3662" s="3" t="s">
        <v>1166</v>
      </c>
      <c r="D3662" s="3" t="s">
        <v>223</v>
      </c>
      <c r="E3662" s="3" t="str">
        <f>INDEX(光放段!$G$4:$G$237,MATCH(纤芯!G3662,光放段!$C$4:$C$237,0))</f>
        <v>山东二干|济青烟威光缆:潍坊四平路-青岛辽阳东路</v>
      </c>
      <c r="F3662" s="3">
        <f>INDEX(光放段!$I$4:$I$237,MATCH(纤芯!H3662,光放段!$B$4:$B$237,0))</f>
        <v>37023300000</v>
      </c>
      <c r="G3662" s="3" t="str">
        <f t="shared" si="285"/>
        <v>山东二干|济青烟威光缆:城阳-青岛辽阳东路</v>
      </c>
      <c r="H3662" s="3">
        <f>INDEX(光放段!$B$4:$B$237,MATCH(纤芯!G3662,光放段!$C$4:$C$237,0))</f>
        <v>37023305000</v>
      </c>
      <c r="I3662" s="3" t="str">
        <f t="shared" si="286"/>
        <v>济青烟威光缆</v>
      </c>
      <c r="J3662" s="3" t="str">
        <f>INDEX(子缆名称!$B$4:$B$29,纤芯!M3662)</f>
        <v>D缆</v>
      </c>
      <c r="K3662" s="3">
        <v>41</v>
      </c>
      <c r="L3662" s="3">
        <f t="shared" si="287"/>
        <v>5</v>
      </c>
      <c r="M3662" s="3">
        <f t="shared" si="288"/>
        <v>4</v>
      </c>
      <c r="N3662" s="3" t="s">
        <v>62</v>
      </c>
      <c r="O3662" s="3">
        <f>COUNTIF([1]局站!$D$4:$D$172,"="&amp;N3662)</f>
        <v>1</v>
      </c>
      <c r="P3662" s="3">
        <v>0</v>
      </c>
      <c r="Q3662" s="3">
        <v>0</v>
      </c>
      <c r="R3662" s="3">
        <v>0</v>
      </c>
      <c r="S3662" s="3" t="s">
        <v>1262</v>
      </c>
      <c r="T3662" s="3">
        <f>COUNTIF([1]局站!$D$4:$D$172,"="&amp;S3662)</f>
        <v>1</v>
      </c>
      <c r="U3662" s="3">
        <v>0</v>
      </c>
      <c r="V3662" s="3">
        <v>0</v>
      </c>
      <c r="W3662" s="3">
        <v>0</v>
      </c>
      <c r="X3662" s="3" t="s">
        <v>1214</v>
      </c>
      <c r="Y3662" s="3" t="s">
        <v>852</v>
      </c>
      <c r="Z3662" s="3" t="str">
        <f>INDEX(业务类型!$C$4:$C$8,MATCH(纤芯!Y3662,业务类型!$B$4:$B$8,0))</f>
        <v>TWO</v>
      </c>
      <c r="AA3662" s="3" t="s">
        <v>954</v>
      </c>
    </row>
    <row r="3663" spans="1:27" ht="16.5" x14ac:dyDescent="0.2">
      <c r="A3663" s="3">
        <v>3660</v>
      </c>
      <c r="B3663" s="3">
        <f t="shared" si="284"/>
        <v>37023305042</v>
      </c>
      <c r="C3663" s="3" t="s">
        <v>1166</v>
      </c>
      <c r="D3663" s="3" t="s">
        <v>223</v>
      </c>
      <c r="E3663" s="3" t="str">
        <f>INDEX(光放段!$G$4:$G$237,MATCH(纤芯!G3663,光放段!$C$4:$C$237,0))</f>
        <v>山东二干|济青烟威光缆:潍坊四平路-青岛辽阳东路</v>
      </c>
      <c r="F3663" s="3">
        <f>INDEX(光放段!$I$4:$I$237,MATCH(纤芯!H3663,光放段!$B$4:$B$237,0))</f>
        <v>37023300000</v>
      </c>
      <c r="G3663" s="3" t="str">
        <f t="shared" si="285"/>
        <v>山东二干|济青烟威光缆:城阳-青岛辽阳东路</v>
      </c>
      <c r="H3663" s="3">
        <f>INDEX(光放段!$B$4:$B$237,MATCH(纤芯!G3663,光放段!$C$4:$C$237,0))</f>
        <v>37023305000</v>
      </c>
      <c r="I3663" s="3" t="str">
        <f t="shared" si="286"/>
        <v>济青烟威光缆</v>
      </c>
      <c r="J3663" s="3" t="str">
        <f>INDEX(子缆名称!$B$4:$B$29,纤芯!M3663)</f>
        <v>D缆</v>
      </c>
      <c r="K3663" s="3">
        <v>42</v>
      </c>
      <c r="L3663" s="3">
        <f t="shared" si="287"/>
        <v>6</v>
      </c>
      <c r="M3663" s="3">
        <f t="shared" si="288"/>
        <v>4</v>
      </c>
      <c r="N3663" s="3" t="s">
        <v>62</v>
      </c>
      <c r="O3663" s="3">
        <f>COUNTIF([1]局站!$D$4:$D$172,"="&amp;N3663)</f>
        <v>1</v>
      </c>
      <c r="P3663" s="3">
        <v>0</v>
      </c>
      <c r="Q3663" s="3">
        <v>0</v>
      </c>
      <c r="R3663" s="3">
        <v>0</v>
      </c>
      <c r="S3663" s="3" t="s">
        <v>1262</v>
      </c>
      <c r="T3663" s="3">
        <f>COUNTIF([1]局站!$D$4:$D$172,"="&amp;S3663)</f>
        <v>1</v>
      </c>
      <c r="U3663" s="3">
        <v>0</v>
      </c>
      <c r="V3663" s="3">
        <v>0</v>
      </c>
      <c r="W3663" s="3">
        <v>0</v>
      </c>
      <c r="X3663" s="3" t="s">
        <v>1214</v>
      </c>
      <c r="Y3663" s="3" t="s">
        <v>852</v>
      </c>
      <c r="Z3663" s="3" t="str">
        <f>INDEX(业务类型!$C$4:$C$8,MATCH(纤芯!Y3663,业务类型!$B$4:$B$8,0))</f>
        <v>TWO</v>
      </c>
      <c r="AA3663" s="3" t="s">
        <v>954</v>
      </c>
    </row>
    <row r="3664" spans="1:27" ht="16.5" x14ac:dyDescent="0.2">
      <c r="A3664" s="3">
        <v>3661</v>
      </c>
      <c r="B3664" s="3">
        <f t="shared" si="284"/>
        <v>37023305043</v>
      </c>
      <c r="C3664" s="3" t="s">
        <v>1166</v>
      </c>
      <c r="D3664" s="3" t="s">
        <v>223</v>
      </c>
      <c r="E3664" s="3" t="str">
        <f>INDEX(光放段!$G$4:$G$237,MATCH(纤芯!G3664,光放段!$C$4:$C$237,0))</f>
        <v>山东二干|济青烟威光缆:潍坊四平路-青岛辽阳东路</v>
      </c>
      <c r="F3664" s="3">
        <f>INDEX(光放段!$I$4:$I$237,MATCH(纤芯!H3664,光放段!$B$4:$B$237,0))</f>
        <v>37023300000</v>
      </c>
      <c r="G3664" s="3" t="str">
        <f t="shared" si="285"/>
        <v>山东二干|济青烟威光缆:城阳-青岛辽阳东路</v>
      </c>
      <c r="H3664" s="3">
        <f>INDEX(光放段!$B$4:$B$237,MATCH(纤芯!G3664,光放段!$C$4:$C$237,0))</f>
        <v>37023305000</v>
      </c>
      <c r="I3664" s="3" t="str">
        <f t="shared" si="286"/>
        <v>济青烟威光缆</v>
      </c>
      <c r="J3664" s="3" t="str">
        <f>INDEX(子缆名称!$B$4:$B$29,纤芯!M3664)</f>
        <v>D缆</v>
      </c>
      <c r="K3664" s="3">
        <v>43</v>
      </c>
      <c r="L3664" s="3">
        <f t="shared" si="287"/>
        <v>7</v>
      </c>
      <c r="M3664" s="3">
        <f t="shared" si="288"/>
        <v>4</v>
      </c>
      <c r="N3664" s="3" t="s">
        <v>62</v>
      </c>
      <c r="O3664" s="3">
        <f>COUNTIF([1]局站!$D$4:$D$172,"="&amp;N3664)</f>
        <v>1</v>
      </c>
      <c r="P3664" s="3">
        <v>0</v>
      </c>
      <c r="Q3664" s="3">
        <v>0</v>
      </c>
      <c r="R3664" s="3">
        <v>0</v>
      </c>
      <c r="S3664" s="3" t="s">
        <v>1262</v>
      </c>
      <c r="T3664" s="3">
        <f>COUNTIF([1]局站!$D$4:$D$172,"="&amp;S3664)</f>
        <v>1</v>
      </c>
      <c r="U3664" s="3">
        <v>0</v>
      </c>
      <c r="V3664" s="3">
        <v>0</v>
      </c>
      <c r="W3664" s="3">
        <v>0</v>
      </c>
      <c r="X3664" s="3" t="s">
        <v>1214</v>
      </c>
      <c r="Y3664" s="3" t="s">
        <v>850</v>
      </c>
      <c r="Z3664" s="3" t="str">
        <f>INDEX(业务类型!$C$4:$C$8,MATCH(纤芯!Y3664,业务类型!$B$4:$B$8,0))</f>
        <v>ONE</v>
      </c>
      <c r="AA3664" s="3" t="s">
        <v>934</v>
      </c>
    </row>
    <row r="3665" spans="1:27" ht="16.5" x14ac:dyDescent="0.2">
      <c r="A3665" s="3">
        <v>3662</v>
      </c>
      <c r="B3665" s="3">
        <f t="shared" si="284"/>
        <v>37023305044</v>
      </c>
      <c r="C3665" s="3" t="s">
        <v>1166</v>
      </c>
      <c r="D3665" s="3" t="s">
        <v>223</v>
      </c>
      <c r="E3665" s="3" t="str">
        <f>INDEX(光放段!$G$4:$G$237,MATCH(纤芯!G3665,光放段!$C$4:$C$237,0))</f>
        <v>山东二干|济青烟威光缆:潍坊四平路-青岛辽阳东路</v>
      </c>
      <c r="F3665" s="3">
        <f>INDEX(光放段!$I$4:$I$237,MATCH(纤芯!H3665,光放段!$B$4:$B$237,0))</f>
        <v>37023300000</v>
      </c>
      <c r="G3665" s="3" t="str">
        <f t="shared" si="285"/>
        <v>山东二干|济青烟威光缆:城阳-青岛辽阳东路</v>
      </c>
      <c r="H3665" s="3">
        <f>INDEX(光放段!$B$4:$B$237,MATCH(纤芯!G3665,光放段!$C$4:$C$237,0))</f>
        <v>37023305000</v>
      </c>
      <c r="I3665" s="3" t="str">
        <f t="shared" si="286"/>
        <v>济青烟威光缆</v>
      </c>
      <c r="J3665" s="3" t="str">
        <f>INDEX(子缆名称!$B$4:$B$29,纤芯!M3665)</f>
        <v>D缆</v>
      </c>
      <c r="K3665" s="3">
        <v>44</v>
      </c>
      <c r="L3665" s="3">
        <f t="shared" si="287"/>
        <v>8</v>
      </c>
      <c r="M3665" s="3">
        <f t="shared" si="288"/>
        <v>4</v>
      </c>
      <c r="N3665" s="3" t="s">
        <v>62</v>
      </c>
      <c r="O3665" s="3">
        <f>COUNTIF([1]局站!$D$4:$D$172,"="&amp;N3665)</f>
        <v>1</v>
      </c>
      <c r="P3665" s="3">
        <v>0</v>
      </c>
      <c r="Q3665" s="3">
        <v>0</v>
      </c>
      <c r="R3665" s="3">
        <v>0</v>
      </c>
      <c r="S3665" s="3" t="s">
        <v>1262</v>
      </c>
      <c r="T3665" s="3">
        <f>COUNTIF([1]局站!$D$4:$D$172,"="&amp;S3665)</f>
        <v>1</v>
      </c>
      <c r="U3665" s="3">
        <v>0</v>
      </c>
      <c r="V3665" s="3">
        <v>0</v>
      </c>
      <c r="W3665" s="3">
        <v>0</v>
      </c>
      <c r="X3665" s="3" t="s">
        <v>1214</v>
      </c>
      <c r="Y3665" s="3" t="s">
        <v>850</v>
      </c>
      <c r="Z3665" s="3" t="str">
        <f>INDEX(业务类型!$C$4:$C$8,MATCH(纤芯!Y3665,业务类型!$B$4:$B$8,0))</f>
        <v>ONE</v>
      </c>
      <c r="AA3665" s="3" t="s">
        <v>934</v>
      </c>
    </row>
    <row r="3666" spans="1:27" ht="16.5" x14ac:dyDescent="0.2">
      <c r="A3666" s="3">
        <v>3663</v>
      </c>
      <c r="B3666" s="3">
        <f t="shared" si="284"/>
        <v>37023305045</v>
      </c>
      <c r="C3666" s="3" t="s">
        <v>1166</v>
      </c>
      <c r="D3666" s="3" t="s">
        <v>223</v>
      </c>
      <c r="E3666" s="3" t="str">
        <f>INDEX(光放段!$G$4:$G$237,MATCH(纤芯!G3666,光放段!$C$4:$C$237,0))</f>
        <v>山东二干|济青烟威光缆:潍坊四平路-青岛辽阳东路</v>
      </c>
      <c r="F3666" s="3">
        <f>INDEX(光放段!$I$4:$I$237,MATCH(纤芯!H3666,光放段!$B$4:$B$237,0))</f>
        <v>37023300000</v>
      </c>
      <c r="G3666" s="3" t="str">
        <f t="shared" si="285"/>
        <v>山东二干|济青烟威光缆:城阳-青岛辽阳东路</v>
      </c>
      <c r="H3666" s="3">
        <f>INDEX(光放段!$B$4:$B$237,MATCH(纤芯!G3666,光放段!$C$4:$C$237,0))</f>
        <v>37023305000</v>
      </c>
      <c r="I3666" s="3" t="str">
        <f t="shared" si="286"/>
        <v>济青烟威光缆</v>
      </c>
      <c r="J3666" s="3" t="str">
        <f>INDEX(子缆名称!$B$4:$B$29,纤芯!M3666)</f>
        <v>D缆</v>
      </c>
      <c r="K3666" s="3">
        <v>45</v>
      </c>
      <c r="L3666" s="3">
        <f t="shared" si="287"/>
        <v>9</v>
      </c>
      <c r="M3666" s="3">
        <f t="shared" si="288"/>
        <v>4</v>
      </c>
      <c r="N3666" s="3" t="s">
        <v>62</v>
      </c>
      <c r="O3666" s="3">
        <f>COUNTIF([1]局站!$D$4:$D$172,"="&amp;N3666)</f>
        <v>1</v>
      </c>
      <c r="P3666" s="3">
        <v>0</v>
      </c>
      <c r="Q3666" s="3">
        <v>0</v>
      </c>
      <c r="R3666" s="3">
        <v>0</v>
      </c>
      <c r="S3666" s="3" t="s">
        <v>1262</v>
      </c>
      <c r="T3666" s="3">
        <f>COUNTIF([1]局站!$D$4:$D$172,"="&amp;S3666)</f>
        <v>1</v>
      </c>
      <c r="U3666" s="3">
        <v>0</v>
      </c>
      <c r="V3666" s="3">
        <v>0</v>
      </c>
      <c r="W3666" s="3">
        <v>0</v>
      </c>
      <c r="X3666" s="3" t="s">
        <v>1214</v>
      </c>
      <c r="Y3666" s="3" t="s">
        <v>881</v>
      </c>
      <c r="Z3666" s="3" t="str">
        <f>INDEX(业务类型!$C$4:$C$8,MATCH(纤芯!Y3666,业务类型!$B$4:$B$8,0))</f>
        <v>OTHER</v>
      </c>
      <c r="AA3666" s="3" t="s">
        <v>888</v>
      </c>
    </row>
    <row r="3667" spans="1:27" ht="16.5" x14ac:dyDescent="0.2">
      <c r="A3667" s="3">
        <v>3664</v>
      </c>
      <c r="B3667" s="3">
        <f t="shared" si="284"/>
        <v>37023305046</v>
      </c>
      <c r="C3667" s="3" t="s">
        <v>1166</v>
      </c>
      <c r="D3667" s="3" t="s">
        <v>223</v>
      </c>
      <c r="E3667" s="3" t="str">
        <f>INDEX(光放段!$G$4:$G$237,MATCH(纤芯!G3667,光放段!$C$4:$C$237,0))</f>
        <v>山东二干|济青烟威光缆:潍坊四平路-青岛辽阳东路</v>
      </c>
      <c r="F3667" s="3">
        <f>INDEX(光放段!$I$4:$I$237,MATCH(纤芯!H3667,光放段!$B$4:$B$237,0))</f>
        <v>37023300000</v>
      </c>
      <c r="G3667" s="3" t="str">
        <f t="shared" si="285"/>
        <v>山东二干|济青烟威光缆:城阳-青岛辽阳东路</v>
      </c>
      <c r="H3667" s="3">
        <f>INDEX(光放段!$B$4:$B$237,MATCH(纤芯!G3667,光放段!$C$4:$C$237,0))</f>
        <v>37023305000</v>
      </c>
      <c r="I3667" s="3" t="str">
        <f t="shared" si="286"/>
        <v>济青烟威光缆</v>
      </c>
      <c r="J3667" s="3" t="str">
        <f>INDEX(子缆名称!$B$4:$B$29,纤芯!M3667)</f>
        <v>D缆</v>
      </c>
      <c r="K3667" s="3">
        <v>46</v>
      </c>
      <c r="L3667" s="3">
        <f t="shared" si="287"/>
        <v>10</v>
      </c>
      <c r="M3667" s="3">
        <f t="shared" si="288"/>
        <v>4</v>
      </c>
      <c r="N3667" s="3" t="s">
        <v>62</v>
      </c>
      <c r="O3667" s="3">
        <f>COUNTIF([1]局站!$D$4:$D$172,"="&amp;N3667)</f>
        <v>1</v>
      </c>
      <c r="P3667" s="3">
        <v>0</v>
      </c>
      <c r="Q3667" s="3">
        <v>0</v>
      </c>
      <c r="R3667" s="3">
        <v>0</v>
      </c>
      <c r="S3667" s="3" t="s">
        <v>1262</v>
      </c>
      <c r="T3667" s="3">
        <f>COUNTIF([1]局站!$D$4:$D$172,"="&amp;S3667)</f>
        <v>1</v>
      </c>
      <c r="U3667" s="3">
        <v>0</v>
      </c>
      <c r="V3667" s="3">
        <v>0</v>
      </c>
      <c r="W3667" s="3">
        <v>0</v>
      </c>
      <c r="X3667" s="3" t="s">
        <v>1214</v>
      </c>
      <c r="Y3667" s="3" t="s">
        <v>881</v>
      </c>
      <c r="Z3667" s="3" t="str">
        <f>INDEX(业务类型!$C$4:$C$8,MATCH(纤芯!Y3667,业务类型!$B$4:$B$8,0))</f>
        <v>OTHER</v>
      </c>
      <c r="AA3667" s="3" t="s">
        <v>888</v>
      </c>
    </row>
    <row r="3668" spans="1:27" ht="16.5" x14ac:dyDescent="0.2">
      <c r="A3668" s="3">
        <v>3665</v>
      </c>
      <c r="B3668" s="3">
        <f t="shared" si="284"/>
        <v>37023305047</v>
      </c>
      <c r="C3668" s="3" t="s">
        <v>1166</v>
      </c>
      <c r="D3668" s="3" t="s">
        <v>223</v>
      </c>
      <c r="E3668" s="3" t="str">
        <f>INDEX(光放段!$G$4:$G$237,MATCH(纤芯!G3668,光放段!$C$4:$C$237,0))</f>
        <v>山东二干|济青烟威光缆:潍坊四平路-青岛辽阳东路</v>
      </c>
      <c r="F3668" s="3">
        <f>INDEX(光放段!$I$4:$I$237,MATCH(纤芯!H3668,光放段!$B$4:$B$237,0))</f>
        <v>37023300000</v>
      </c>
      <c r="G3668" s="3" t="str">
        <f t="shared" si="285"/>
        <v>山东二干|济青烟威光缆:城阳-青岛辽阳东路</v>
      </c>
      <c r="H3668" s="3">
        <f>INDEX(光放段!$B$4:$B$237,MATCH(纤芯!G3668,光放段!$C$4:$C$237,0))</f>
        <v>37023305000</v>
      </c>
      <c r="I3668" s="3" t="str">
        <f t="shared" si="286"/>
        <v>济青烟威光缆</v>
      </c>
      <c r="J3668" s="3" t="str">
        <f>INDEX(子缆名称!$B$4:$B$29,纤芯!M3668)</f>
        <v>D缆</v>
      </c>
      <c r="K3668" s="3">
        <v>47</v>
      </c>
      <c r="L3668" s="3">
        <f t="shared" si="287"/>
        <v>11</v>
      </c>
      <c r="M3668" s="3">
        <f t="shared" si="288"/>
        <v>4</v>
      </c>
      <c r="N3668" s="3" t="s">
        <v>62</v>
      </c>
      <c r="O3668" s="3">
        <f>COUNTIF([1]局站!$D$4:$D$172,"="&amp;N3668)</f>
        <v>1</v>
      </c>
      <c r="P3668" s="3">
        <v>0</v>
      </c>
      <c r="Q3668" s="3">
        <v>0</v>
      </c>
      <c r="R3668" s="3">
        <v>0</v>
      </c>
      <c r="S3668" s="3" t="s">
        <v>1262</v>
      </c>
      <c r="T3668" s="3">
        <f>COUNTIF([1]局站!$D$4:$D$172,"="&amp;S3668)</f>
        <v>1</v>
      </c>
      <c r="U3668" s="3">
        <v>0</v>
      </c>
      <c r="V3668" s="3">
        <v>0</v>
      </c>
      <c r="W3668" s="3">
        <v>0</v>
      </c>
      <c r="X3668" s="3" t="s">
        <v>1214</v>
      </c>
      <c r="Y3668" s="3" t="s">
        <v>881</v>
      </c>
      <c r="Z3668" s="3" t="str">
        <f>INDEX(业务类型!$C$4:$C$8,MATCH(纤芯!Y3668,业务类型!$B$4:$B$8,0))</f>
        <v>OTHER</v>
      </c>
      <c r="AA3668" s="3" t="s">
        <v>888</v>
      </c>
    </row>
    <row r="3669" spans="1:27" ht="16.5" x14ac:dyDescent="0.2">
      <c r="A3669" s="3">
        <v>3666</v>
      </c>
      <c r="B3669" s="3">
        <f t="shared" ref="B3669:B3732" si="289">H3669+K3669</f>
        <v>37023305048</v>
      </c>
      <c r="C3669" s="3" t="s">
        <v>1166</v>
      </c>
      <c r="D3669" s="3" t="s">
        <v>223</v>
      </c>
      <c r="E3669" s="3" t="str">
        <f>INDEX(光放段!$G$4:$G$237,MATCH(纤芯!G3669,光放段!$C$4:$C$237,0))</f>
        <v>山东二干|济青烟威光缆:潍坊四平路-青岛辽阳东路</v>
      </c>
      <c r="F3669" s="3">
        <f>INDEX(光放段!$I$4:$I$237,MATCH(纤芯!H3669,光放段!$B$4:$B$237,0))</f>
        <v>37023300000</v>
      </c>
      <c r="G3669" s="3" t="str">
        <f t="shared" si="285"/>
        <v>山东二干|济青烟威光缆:城阳-青岛辽阳东路</v>
      </c>
      <c r="H3669" s="3">
        <f>INDEX(光放段!$B$4:$B$237,MATCH(纤芯!G3669,光放段!$C$4:$C$237,0))</f>
        <v>37023305000</v>
      </c>
      <c r="I3669" s="3" t="str">
        <f t="shared" si="286"/>
        <v>济青烟威光缆</v>
      </c>
      <c r="J3669" s="3" t="str">
        <f>INDEX(子缆名称!$B$4:$B$29,纤芯!M3669)</f>
        <v>D缆</v>
      </c>
      <c r="K3669" s="3">
        <v>48</v>
      </c>
      <c r="L3669" s="3">
        <f t="shared" si="287"/>
        <v>12</v>
      </c>
      <c r="M3669" s="3">
        <f t="shared" si="288"/>
        <v>4</v>
      </c>
      <c r="N3669" s="3" t="s">
        <v>62</v>
      </c>
      <c r="O3669" s="3">
        <f>COUNTIF([1]局站!$D$4:$D$172,"="&amp;N3669)</f>
        <v>1</v>
      </c>
      <c r="P3669" s="3">
        <v>0</v>
      </c>
      <c r="Q3669" s="3">
        <v>0</v>
      </c>
      <c r="R3669" s="3">
        <v>0</v>
      </c>
      <c r="S3669" s="3" t="s">
        <v>1262</v>
      </c>
      <c r="T3669" s="3">
        <f>COUNTIF([1]局站!$D$4:$D$172,"="&amp;S3669)</f>
        <v>1</v>
      </c>
      <c r="U3669" s="3">
        <v>0</v>
      </c>
      <c r="V3669" s="3">
        <v>0</v>
      </c>
      <c r="W3669" s="3">
        <v>0</v>
      </c>
      <c r="X3669" s="3" t="s">
        <v>1214</v>
      </c>
      <c r="Y3669" s="3" t="s">
        <v>881</v>
      </c>
      <c r="Z3669" s="3" t="str">
        <f>INDEX(业务类型!$C$4:$C$8,MATCH(纤芯!Y3669,业务类型!$B$4:$B$8,0))</f>
        <v>OTHER</v>
      </c>
      <c r="AA3669" s="3" t="s">
        <v>888</v>
      </c>
    </row>
    <row r="3670" spans="1:27" ht="16.5" x14ac:dyDescent="0.2">
      <c r="A3670" s="3">
        <v>3667</v>
      </c>
      <c r="B3670" s="3">
        <f t="shared" si="289"/>
        <v>37024101001</v>
      </c>
      <c r="C3670" s="3" t="s">
        <v>1166</v>
      </c>
      <c r="D3670" s="3" t="s">
        <v>224</v>
      </c>
      <c r="E3670" s="3" t="str">
        <f>INDEX(光放段!$G$4:$G$237,MATCH(纤芯!G3670,光放段!$C$4:$C$237,0))</f>
        <v>山东二干|济青烟威光缆延伸:即墨蓝村-烟台大海阳</v>
      </c>
      <c r="F3670" s="3">
        <f>INDEX(光放段!$I$4:$I$237,MATCH(纤芯!H3670,光放段!$B$4:$B$237,0))</f>
        <v>37024100000</v>
      </c>
      <c r="G3670" s="3" t="str">
        <f t="shared" si="285"/>
        <v>山东二干|济青烟威光缆延伸:即墨蓝村-莱阳穴坊</v>
      </c>
      <c r="H3670" s="3">
        <f>INDEX(光放段!$B$4:$B$237,MATCH(纤芯!G3670,光放段!$C$4:$C$237,0))</f>
        <v>37024101000</v>
      </c>
      <c r="I3670" s="3" t="str">
        <f t="shared" si="286"/>
        <v>济青烟威光缆延伸</v>
      </c>
      <c r="J3670" s="3" t="str">
        <f>INDEX(子缆名称!$B$4:$B$29,纤芯!M3670)</f>
        <v>A缆</v>
      </c>
      <c r="K3670" s="3">
        <v>1</v>
      </c>
      <c r="L3670" s="3">
        <f t="shared" si="287"/>
        <v>1</v>
      </c>
      <c r="M3670" s="3">
        <f t="shared" si="288"/>
        <v>1</v>
      </c>
      <c r="N3670" s="3" t="s">
        <v>71</v>
      </c>
      <c r="O3670" s="3">
        <f>COUNTIF([1]局站!$D$4:$D$172,"="&amp;N3670)</f>
        <v>1</v>
      </c>
      <c r="P3670" s="3">
        <v>0</v>
      </c>
      <c r="Q3670" s="3">
        <v>0</v>
      </c>
      <c r="R3670" s="3">
        <v>0</v>
      </c>
      <c r="S3670" s="3" t="s">
        <v>1260</v>
      </c>
      <c r="T3670" s="3">
        <f>COUNTIF([1]局站!$D$4:$D$172,"="&amp;S3670)</f>
        <v>1</v>
      </c>
      <c r="U3670" s="3">
        <v>0</v>
      </c>
      <c r="V3670" s="3">
        <v>0</v>
      </c>
      <c r="W3670" s="3">
        <v>0</v>
      </c>
      <c r="X3670" s="3" t="s">
        <v>1214</v>
      </c>
      <c r="Y3670" s="3" t="s">
        <v>850</v>
      </c>
      <c r="Z3670" s="3" t="str">
        <f>INDEX(业务类型!$C$4:$C$8,MATCH(纤芯!Y3670,业务类型!$B$4:$B$8,0))</f>
        <v>ONE</v>
      </c>
      <c r="AA3670" s="3" t="s">
        <v>1028</v>
      </c>
    </row>
    <row r="3671" spans="1:27" ht="16.5" x14ac:dyDescent="0.2">
      <c r="A3671" s="3">
        <v>3668</v>
      </c>
      <c r="B3671" s="3">
        <f t="shared" si="289"/>
        <v>37024101002</v>
      </c>
      <c r="C3671" s="3" t="s">
        <v>1166</v>
      </c>
      <c r="D3671" s="3" t="s">
        <v>224</v>
      </c>
      <c r="E3671" s="3" t="str">
        <f>INDEX(光放段!$G$4:$G$237,MATCH(纤芯!G3671,光放段!$C$4:$C$237,0))</f>
        <v>山东二干|济青烟威光缆延伸:即墨蓝村-烟台大海阳</v>
      </c>
      <c r="F3671" s="3">
        <f>INDEX(光放段!$I$4:$I$237,MATCH(纤芯!H3671,光放段!$B$4:$B$237,0))</f>
        <v>37024100000</v>
      </c>
      <c r="G3671" s="3" t="str">
        <f t="shared" si="285"/>
        <v>山东二干|济青烟威光缆延伸:即墨蓝村-莱阳穴坊</v>
      </c>
      <c r="H3671" s="3">
        <f>INDEX(光放段!$B$4:$B$237,MATCH(纤芯!G3671,光放段!$C$4:$C$237,0))</f>
        <v>37024101000</v>
      </c>
      <c r="I3671" s="3" t="str">
        <f t="shared" si="286"/>
        <v>济青烟威光缆延伸</v>
      </c>
      <c r="J3671" s="3" t="str">
        <f>INDEX(子缆名称!$B$4:$B$29,纤芯!M3671)</f>
        <v>A缆</v>
      </c>
      <c r="K3671" s="3">
        <v>2</v>
      </c>
      <c r="L3671" s="3">
        <f t="shared" si="287"/>
        <v>2</v>
      </c>
      <c r="M3671" s="3">
        <f t="shared" si="288"/>
        <v>1</v>
      </c>
      <c r="N3671" s="3" t="s">
        <v>71</v>
      </c>
      <c r="O3671" s="3">
        <f>COUNTIF([1]局站!$D$4:$D$172,"="&amp;N3671)</f>
        <v>1</v>
      </c>
      <c r="P3671" s="3">
        <v>0</v>
      </c>
      <c r="Q3671" s="3">
        <v>0</v>
      </c>
      <c r="R3671" s="3">
        <v>0</v>
      </c>
      <c r="S3671" s="3" t="s">
        <v>1260</v>
      </c>
      <c r="T3671" s="3">
        <f>COUNTIF([1]局站!$D$4:$D$172,"="&amp;S3671)</f>
        <v>1</v>
      </c>
      <c r="U3671" s="3">
        <v>0</v>
      </c>
      <c r="V3671" s="3">
        <v>0</v>
      </c>
      <c r="W3671" s="3">
        <v>0</v>
      </c>
      <c r="X3671" s="3" t="s">
        <v>1214</v>
      </c>
      <c r="Y3671" s="3" t="s">
        <v>850</v>
      </c>
      <c r="Z3671" s="3" t="str">
        <f>INDEX(业务类型!$C$4:$C$8,MATCH(纤芯!Y3671,业务类型!$B$4:$B$8,0))</f>
        <v>ONE</v>
      </c>
      <c r="AA3671" s="3" t="s">
        <v>1028</v>
      </c>
    </row>
    <row r="3672" spans="1:27" ht="16.5" x14ac:dyDescent="0.2">
      <c r="A3672" s="3">
        <v>3669</v>
      </c>
      <c r="B3672" s="3">
        <f t="shared" si="289"/>
        <v>37024101003</v>
      </c>
      <c r="C3672" s="3" t="s">
        <v>1166</v>
      </c>
      <c r="D3672" s="3" t="s">
        <v>224</v>
      </c>
      <c r="E3672" s="3" t="str">
        <f>INDEX(光放段!$G$4:$G$237,MATCH(纤芯!G3672,光放段!$C$4:$C$237,0))</f>
        <v>山东二干|济青烟威光缆延伸:即墨蓝村-烟台大海阳</v>
      </c>
      <c r="F3672" s="3">
        <f>INDEX(光放段!$I$4:$I$237,MATCH(纤芯!H3672,光放段!$B$4:$B$237,0))</f>
        <v>37024100000</v>
      </c>
      <c r="G3672" s="3" t="str">
        <f t="shared" si="285"/>
        <v>山东二干|济青烟威光缆延伸:即墨蓝村-莱阳穴坊</v>
      </c>
      <c r="H3672" s="3">
        <f>INDEX(光放段!$B$4:$B$237,MATCH(纤芯!G3672,光放段!$C$4:$C$237,0))</f>
        <v>37024101000</v>
      </c>
      <c r="I3672" s="3" t="str">
        <f t="shared" si="286"/>
        <v>济青烟威光缆延伸</v>
      </c>
      <c r="J3672" s="3" t="str">
        <f>INDEX(子缆名称!$B$4:$B$29,纤芯!M3672)</f>
        <v>A缆</v>
      </c>
      <c r="K3672" s="3">
        <v>3</v>
      </c>
      <c r="L3672" s="3">
        <f t="shared" si="287"/>
        <v>3</v>
      </c>
      <c r="M3672" s="3">
        <f t="shared" si="288"/>
        <v>1</v>
      </c>
      <c r="N3672" s="3" t="s">
        <v>71</v>
      </c>
      <c r="O3672" s="3">
        <f>COUNTIF([1]局站!$D$4:$D$172,"="&amp;N3672)</f>
        <v>1</v>
      </c>
      <c r="P3672" s="3">
        <v>0</v>
      </c>
      <c r="Q3672" s="3">
        <v>0</v>
      </c>
      <c r="R3672" s="3">
        <v>0</v>
      </c>
      <c r="S3672" s="3" t="s">
        <v>1260</v>
      </c>
      <c r="T3672" s="3">
        <f>COUNTIF([1]局站!$D$4:$D$172,"="&amp;S3672)</f>
        <v>1</v>
      </c>
      <c r="U3672" s="3">
        <v>0</v>
      </c>
      <c r="V3672" s="3">
        <v>0</v>
      </c>
      <c r="W3672" s="3">
        <v>0</v>
      </c>
      <c r="X3672" s="3" t="s">
        <v>1214</v>
      </c>
      <c r="Y3672" s="3" t="s">
        <v>852</v>
      </c>
      <c r="Z3672" s="3" t="str">
        <f>INDEX(业务类型!$C$4:$C$8,MATCH(纤芯!Y3672,业务类型!$B$4:$B$8,0))</f>
        <v>TWO</v>
      </c>
      <c r="AA3672" s="3" t="s">
        <v>901</v>
      </c>
    </row>
    <row r="3673" spans="1:27" ht="16.5" x14ac:dyDescent="0.2">
      <c r="A3673" s="3">
        <v>3670</v>
      </c>
      <c r="B3673" s="3">
        <f t="shared" si="289"/>
        <v>37024101004</v>
      </c>
      <c r="C3673" s="3" t="s">
        <v>1166</v>
      </c>
      <c r="D3673" s="3" t="s">
        <v>224</v>
      </c>
      <c r="E3673" s="3" t="str">
        <f>INDEX(光放段!$G$4:$G$237,MATCH(纤芯!G3673,光放段!$C$4:$C$237,0))</f>
        <v>山东二干|济青烟威光缆延伸:即墨蓝村-烟台大海阳</v>
      </c>
      <c r="F3673" s="3">
        <f>INDEX(光放段!$I$4:$I$237,MATCH(纤芯!H3673,光放段!$B$4:$B$237,0))</f>
        <v>37024100000</v>
      </c>
      <c r="G3673" s="3" t="str">
        <f t="shared" si="285"/>
        <v>山东二干|济青烟威光缆延伸:即墨蓝村-莱阳穴坊</v>
      </c>
      <c r="H3673" s="3">
        <f>INDEX(光放段!$B$4:$B$237,MATCH(纤芯!G3673,光放段!$C$4:$C$237,0))</f>
        <v>37024101000</v>
      </c>
      <c r="I3673" s="3" t="str">
        <f t="shared" si="286"/>
        <v>济青烟威光缆延伸</v>
      </c>
      <c r="J3673" s="3" t="str">
        <f>INDEX(子缆名称!$B$4:$B$29,纤芯!M3673)</f>
        <v>A缆</v>
      </c>
      <c r="K3673" s="3">
        <v>4</v>
      </c>
      <c r="L3673" s="3">
        <f t="shared" si="287"/>
        <v>4</v>
      </c>
      <c r="M3673" s="3">
        <f t="shared" si="288"/>
        <v>1</v>
      </c>
      <c r="N3673" s="3" t="s">
        <v>71</v>
      </c>
      <c r="O3673" s="3">
        <f>COUNTIF([1]局站!$D$4:$D$172,"="&amp;N3673)</f>
        <v>1</v>
      </c>
      <c r="P3673" s="3">
        <v>0</v>
      </c>
      <c r="Q3673" s="3">
        <v>0</v>
      </c>
      <c r="R3673" s="3">
        <v>0</v>
      </c>
      <c r="S3673" s="3" t="s">
        <v>1260</v>
      </c>
      <c r="T3673" s="3">
        <f>COUNTIF([1]局站!$D$4:$D$172,"="&amp;S3673)</f>
        <v>1</v>
      </c>
      <c r="U3673" s="3">
        <v>0</v>
      </c>
      <c r="V3673" s="3">
        <v>0</v>
      </c>
      <c r="W3673" s="3">
        <v>0</v>
      </c>
      <c r="X3673" s="3" t="s">
        <v>1214</v>
      </c>
      <c r="Y3673" s="3" t="s">
        <v>852</v>
      </c>
      <c r="Z3673" s="3" t="str">
        <f>INDEX(业务类型!$C$4:$C$8,MATCH(纤芯!Y3673,业务类型!$B$4:$B$8,0))</f>
        <v>TWO</v>
      </c>
      <c r="AA3673" s="3" t="s">
        <v>901</v>
      </c>
    </row>
    <row r="3674" spans="1:27" ht="16.5" x14ac:dyDescent="0.2">
      <c r="A3674" s="3">
        <v>3671</v>
      </c>
      <c r="B3674" s="3">
        <f t="shared" si="289"/>
        <v>37024101005</v>
      </c>
      <c r="C3674" s="3" t="s">
        <v>1166</v>
      </c>
      <c r="D3674" s="3" t="s">
        <v>224</v>
      </c>
      <c r="E3674" s="3" t="str">
        <f>INDEX(光放段!$G$4:$G$237,MATCH(纤芯!G3674,光放段!$C$4:$C$237,0))</f>
        <v>山东二干|济青烟威光缆延伸:即墨蓝村-烟台大海阳</v>
      </c>
      <c r="F3674" s="3">
        <f>INDEX(光放段!$I$4:$I$237,MATCH(纤芯!H3674,光放段!$B$4:$B$237,0))</f>
        <v>37024100000</v>
      </c>
      <c r="G3674" s="3" t="str">
        <f t="shared" si="285"/>
        <v>山东二干|济青烟威光缆延伸:即墨蓝村-莱阳穴坊</v>
      </c>
      <c r="H3674" s="3">
        <f>INDEX(光放段!$B$4:$B$237,MATCH(纤芯!G3674,光放段!$C$4:$C$237,0))</f>
        <v>37024101000</v>
      </c>
      <c r="I3674" s="3" t="str">
        <f t="shared" si="286"/>
        <v>济青烟威光缆延伸</v>
      </c>
      <c r="J3674" s="3" t="str">
        <f>INDEX(子缆名称!$B$4:$B$29,纤芯!M3674)</f>
        <v>A缆</v>
      </c>
      <c r="K3674" s="3">
        <v>5</v>
      </c>
      <c r="L3674" s="3">
        <f t="shared" si="287"/>
        <v>5</v>
      </c>
      <c r="M3674" s="3">
        <f t="shared" si="288"/>
        <v>1</v>
      </c>
      <c r="N3674" s="3" t="s">
        <v>71</v>
      </c>
      <c r="O3674" s="3">
        <f>COUNTIF([1]局站!$D$4:$D$172,"="&amp;N3674)</f>
        <v>1</v>
      </c>
      <c r="P3674" s="3">
        <v>0</v>
      </c>
      <c r="Q3674" s="3">
        <v>0</v>
      </c>
      <c r="R3674" s="3">
        <v>0</v>
      </c>
      <c r="S3674" s="3" t="s">
        <v>1260</v>
      </c>
      <c r="T3674" s="3">
        <f>COUNTIF([1]局站!$D$4:$D$172,"="&amp;S3674)</f>
        <v>1</v>
      </c>
      <c r="U3674" s="3">
        <v>0</v>
      </c>
      <c r="V3674" s="3">
        <v>0</v>
      </c>
      <c r="W3674" s="3">
        <v>0</v>
      </c>
      <c r="X3674" s="3" t="s">
        <v>1214</v>
      </c>
      <c r="Y3674" s="3" t="s">
        <v>852</v>
      </c>
      <c r="Z3674" s="3" t="str">
        <f>INDEX(业务类型!$C$4:$C$8,MATCH(纤芯!Y3674,业务类型!$B$4:$B$8,0))</f>
        <v>TWO</v>
      </c>
      <c r="AA3674" s="3" t="s">
        <v>903</v>
      </c>
    </row>
    <row r="3675" spans="1:27" ht="16.5" x14ac:dyDescent="0.2">
      <c r="A3675" s="3">
        <v>3672</v>
      </c>
      <c r="B3675" s="3">
        <f t="shared" si="289"/>
        <v>37024101006</v>
      </c>
      <c r="C3675" s="3" t="s">
        <v>1166</v>
      </c>
      <c r="D3675" s="3" t="s">
        <v>224</v>
      </c>
      <c r="E3675" s="3" t="str">
        <f>INDEX(光放段!$G$4:$G$237,MATCH(纤芯!G3675,光放段!$C$4:$C$237,0))</f>
        <v>山东二干|济青烟威光缆延伸:即墨蓝村-烟台大海阳</v>
      </c>
      <c r="F3675" s="3">
        <f>INDEX(光放段!$I$4:$I$237,MATCH(纤芯!H3675,光放段!$B$4:$B$237,0))</f>
        <v>37024100000</v>
      </c>
      <c r="G3675" s="3" t="str">
        <f t="shared" si="285"/>
        <v>山东二干|济青烟威光缆延伸:即墨蓝村-莱阳穴坊</v>
      </c>
      <c r="H3675" s="3">
        <f>INDEX(光放段!$B$4:$B$237,MATCH(纤芯!G3675,光放段!$C$4:$C$237,0))</f>
        <v>37024101000</v>
      </c>
      <c r="I3675" s="3" t="str">
        <f t="shared" si="286"/>
        <v>济青烟威光缆延伸</v>
      </c>
      <c r="J3675" s="3" t="str">
        <f>INDEX(子缆名称!$B$4:$B$29,纤芯!M3675)</f>
        <v>A缆</v>
      </c>
      <c r="K3675" s="3">
        <v>6</v>
      </c>
      <c r="L3675" s="3">
        <f t="shared" si="287"/>
        <v>6</v>
      </c>
      <c r="M3675" s="3">
        <f t="shared" si="288"/>
        <v>1</v>
      </c>
      <c r="N3675" s="3" t="s">
        <v>71</v>
      </c>
      <c r="O3675" s="3">
        <f>COUNTIF([1]局站!$D$4:$D$172,"="&amp;N3675)</f>
        <v>1</v>
      </c>
      <c r="P3675" s="3">
        <v>0</v>
      </c>
      <c r="Q3675" s="3">
        <v>0</v>
      </c>
      <c r="R3675" s="3">
        <v>0</v>
      </c>
      <c r="S3675" s="3" t="s">
        <v>1260</v>
      </c>
      <c r="T3675" s="3">
        <f>COUNTIF([1]局站!$D$4:$D$172,"="&amp;S3675)</f>
        <v>1</v>
      </c>
      <c r="U3675" s="3">
        <v>0</v>
      </c>
      <c r="V3675" s="3">
        <v>0</v>
      </c>
      <c r="W3675" s="3">
        <v>0</v>
      </c>
      <c r="X3675" s="3" t="s">
        <v>1214</v>
      </c>
      <c r="Y3675" s="3" t="s">
        <v>852</v>
      </c>
      <c r="Z3675" s="3" t="str">
        <f>INDEX(业务类型!$C$4:$C$8,MATCH(纤芯!Y3675,业务类型!$B$4:$B$8,0))</f>
        <v>TWO</v>
      </c>
      <c r="AA3675" s="3" t="s">
        <v>903</v>
      </c>
    </row>
    <row r="3676" spans="1:27" ht="16.5" x14ac:dyDescent="0.2">
      <c r="A3676" s="3">
        <v>3673</v>
      </c>
      <c r="B3676" s="3">
        <f t="shared" si="289"/>
        <v>37024101007</v>
      </c>
      <c r="C3676" s="3" t="s">
        <v>1166</v>
      </c>
      <c r="D3676" s="3" t="s">
        <v>224</v>
      </c>
      <c r="E3676" s="3" t="str">
        <f>INDEX(光放段!$G$4:$G$237,MATCH(纤芯!G3676,光放段!$C$4:$C$237,0))</f>
        <v>山东二干|济青烟威光缆延伸:即墨蓝村-烟台大海阳</v>
      </c>
      <c r="F3676" s="3">
        <f>INDEX(光放段!$I$4:$I$237,MATCH(纤芯!H3676,光放段!$B$4:$B$237,0))</f>
        <v>37024100000</v>
      </c>
      <c r="G3676" s="3" t="str">
        <f t="shared" si="285"/>
        <v>山东二干|济青烟威光缆延伸:即墨蓝村-莱阳穴坊</v>
      </c>
      <c r="H3676" s="3">
        <f>INDEX(光放段!$B$4:$B$237,MATCH(纤芯!G3676,光放段!$C$4:$C$237,0))</f>
        <v>37024101000</v>
      </c>
      <c r="I3676" s="3" t="str">
        <f t="shared" si="286"/>
        <v>济青烟威光缆延伸</v>
      </c>
      <c r="J3676" s="3" t="str">
        <f>INDEX(子缆名称!$B$4:$B$29,纤芯!M3676)</f>
        <v>A缆</v>
      </c>
      <c r="K3676" s="3">
        <v>7</v>
      </c>
      <c r="L3676" s="3">
        <f t="shared" si="287"/>
        <v>7</v>
      </c>
      <c r="M3676" s="3">
        <f t="shared" si="288"/>
        <v>1</v>
      </c>
      <c r="N3676" s="3" t="s">
        <v>71</v>
      </c>
      <c r="O3676" s="3">
        <f>COUNTIF([1]局站!$D$4:$D$172,"="&amp;N3676)</f>
        <v>1</v>
      </c>
      <c r="P3676" s="3">
        <v>0</v>
      </c>
      <c r="Q3676" s="3">
        <v>0</v>
      </c>
      <c r="R3676" s="3">
        <v>0</v>
      </c>
      <c r="S3676" s="3" t="s">
        <v>1260</v>
      </c>
      <c r="T3676" s="3">
        <f>COUNTIF([1]局站!$D$4:$D$172,"="&amp;S3676)</f>
        <v>1</v>
      </c>
      <c r="U3676" s="3">
        <v>0</v>
      </c>
      <c r="V3676" s="3">
        <v>0</v>
      </c>
      <c r="W3676" s="3">
        <v>0</v>
      </c>
      <c r="X3676" s="3" t="s">
        <v>1214</v>
      </c>
      <c r="Y3676" s="3" t="s">
        <v>880</v>
      </c>
      <c r="Z3676" s="3" t="str">
        <f>INDEX(业务类型!$C$4:$C$8,MATCH(纤芯!Y3676,业务类型!$B$4:$B$8,0))</f>
        <v>IDLE</v>
      </c>
      <c r="AA3676" s="3"/>
    </row>
    <row r="3677" spans="1:27" ht="16.5" x14ac:dyDescent="0.2">
      <c r="A3677" s="3">
        <v>3674</v>
      </c>
      <c r="B3677" s="3">
        <f t="shared" si="289"/>
        <v>37024101008</v>
      </c>
      <c r="C3677" s="3" t="s">
        <v>1166</v>
      </c>
      <c r="D3677" s="3" t="s">
        <v>224</v>
      </c>
      <c r="E3677" s="3" t="str">
        <f>INDEX(光放段!$G$4:$G$237,MATCH(纤芯!G3677,光放段!$C$4:$C$237,0))</f>
        <v>山东二干|济青烟威光缆延伸:即墨蓝村-烟台大海阳</v>
      </c>
      <c r="F3677" s="3">
        <f>INDEX(光放段!$I$4:$I$237,MATCH(纤芯!H3677,光放段!$B$4:$B$237,0))</f>
        <v>37024100000</v>
      </c>
      <c r="G3677" s="3" t="str">
        <f t="shared" si="285"/>
        <v>山东二干|济青烟威光缆延伸:即墨蓝村-莱阳穴坊</v>
      </c>
      <c r="H3677" s="3">
        <f>INDEX(光放段!$B$4:$B$237,MATCH(纤芯!G3677,光放段!$C$4:$C$237,0))</f>
        <v>37024101000</v>
      </c>
      <c r="I3677" s="3" t="str">
        <f t="shared" si="286"/>
        <v>济青烟威光缆延伸</v>
      </c>
      <c r="J3677" s="3" t="str">
        <f>INDEX(子缆名称!$B$4:$B$29,纤芯!M3677)</f>
        <v>A缆</v>
      </c>
      <c r="K3677" s="3">
        <v>8</v>
      </c>
      <c r="L3677" s="3">
        <f t="shared" si="287"/>
        <v>8</v>
      </c>
      <c r="M3677" s="3">
        <f t="shared" si="288"/>
        <v>1</v>
      </c>
      <c r="N3677" s="3" t="s">
        <v>71</v>
      </c>
      <c r="O3677" s="3">
        <f>COUNTIF([1]局站!$D$4:$D$172,"="&amp;N3677)</f>
        <v>1</v>
      </c>
      <c r="P3677" s="3">
        <v>0</v>
      </c>
      <c r="Q3677" s="3">
        <v>0</v>
      </c>
      <c r="R3677" s="3">
        <v>0</v>
      </c>
      <c r="S3677" s="3" t="s">
        <v>1260</v>
      </c>
      <c r="T3677" s="3">
        <f>COUNTIF([1]局站!$D$4:$D$172,"="&amp;S3677)</f>
        <v>1</v>
      </c>
      <c r="U3677" s="3">
        <v>0</v>
      </c>
      <c r="V3677" s="3">
        <v>0</v>
      </c>
      <c r="W3677" s="3">
        <v>0</v>
      </c>
      <c r="X3677" s="3" t="s">
        <v>1214</v>
      </c>
      <c r="Y3677" s="3" t="s">
        <v>880</v>
      </c>
      <c r="Z3677" s="3" t="str">
        <f>INDEX(业务类型!$C$4:$C$8,MATCH(纤芯!Y3677,业务类型!$B$4:$B$8,0))</f>
        <v>IDLE</v>
      </c>
      <c r="AA3677" s="3"/>
    </row>
    <row r="3678" spans="1:27" ht="16.5" x14ac:dyDescent="0.2">
      <c r="A3678" s="3">
        <v>3675</v>
      </c>
      <c r="B3678" s="3">
        <f t="shared" si="289"/>
        <v>37024101009</v>
      </c>
      <c r="C3678" s="3" t="s">
        <v>1166</v>
      </c>
      <c r="D3678" s="3" t="s">
        <v>224</v>
      </c>
      <c r="E3678" s="3" t="str">
        <f>INDEX(光放段!$G$4:$G$237,MATCH(纤芯!G3678,光放段!$C$4:$C$237,0))</f>
        <v>山东二干|济青烟威光缆延伸:即墨蓝村-烟台大海阳</v>
      </c>
      <c r="F3678" s="3">
        <f>INDEX(光放段!$I$4:$I$237,MATCH(纤芯!H3678,光放段!$B$4:$B$237,0))</f>
        <v>37024100000</v>
      </c>
      <c r="G3678" s="3" t="str">
        <f t="shared" si="285"/>
        <v>山东二干|济青烟威光缆延伸:即墨蓝村-莱阳穴坊</v>
      </c>
      <c r="H3678" s="3">
        <f>INDEX(光放段!$B$4:$B$237,MATCH(纤芯!G3678,光放段!$C$4:$C$237,0))</f>
        <v>37024101000</v>
      </c>
      <c r="I3678" s="3" t="str">
        <f t="shared" si="286"/>
        <v>济青烟威光缆延伸</v>
      </c>
      <c r="J3678" s="3" t="str">
        <f>INDEX(子缆名称!$B$4:$B$29,纤芯!M3678)</f>
        <v>A缆</v>
      </c>
      <c r="K3678" s="3">
        <v>9</v>
      </c>
      <c r="L3678" s="3">
        <f t="shared" si="287"/>
        <v>9</v>
      </c>
      <c r="M3678" s="3">
        <f t="shared" si="288"/>
        <v>1</v>
      </c>
      <c r="N3678" s="3" t="s">
        <v>71</v>
      </c>
      <c r="O3678" s="3">
        <f>COUNTIF([1]局站!$D$4:$D$172,"="&amp;N3678)</f>
        <v>1</v>
      </c>
      <c r="P3678" s="3">
        <v>0</v>
      </c>
      <c r="Q3678" s="3">
        <v>0</v>
      </c>
      <c r="R3678" s="3">
        <v>0</v>
      </c>
      <c r="S3678" s="3" t="s">
        <v>1260</v>
      </c>
      <c r="T3678" s="3">
        <f>COUNTIF([1]局站!$D$4:$D$172,"="&amp;S3678)</f>
        <v>1</v>
      </c>
      <c r="U3678" s="3">
        <v>0</v>
      </c>
      <c r="V3678" s="3">
        <v>0</v>
      </c>
      <c r="W3678" s="3">
        <v>0</v>
      </c>
      <c r="X3678" s="3" t="s">
        <v>1214</v>
      </c>
      <c r="Y3678" s="3" t="s">
        <v>880</v>
      </c>
      <c r="Z3678" s="3" t="str">
        <f>INDEX(业务类型!$C$4:$C$8,MATCH(纤芯!Y3678,业务类型!$B$4:$B$8,0))</f>
        <v>IDLE</v>
      </c>
      <c r="AA3678" s="3"/>
    </row>
    <row r="3679" spans="1:27" ht="16.5" x14ac:dyDescent="0.2">
      <c r="A3679" s="3">
        <v>3676</v>
      </c>
      <c r="B3679" s="3">
        <f t="shared" si="289"/>
        <v>37024101010</v>
      </c>
      <c r="C3679" s="3" t="s">
        <v>1166</v>
      </c>
      <c r="D3679" s="3" t="s">
        <v>224</v>
      </c>
      <c r="E3679" s="3" t="str">
        <f>INDEX(光放段!$G$4:$G$237,MATCH(纤芯!G3679,光放段!$C$4:$C$237,0))</f>
        <v>山东二干|济青烟威光缆延伸:即墨蓝村-烟台大海阳</v>
      </c>
      <c r="F3679" s="3">
        <f>INDEX(光放段!$I$4:$I$237,MATCH(纤芯!H3679,光放段!$B$4:$B$237,0))</f>
        <v>37024100000</v>
      </c>
      <c r="G3679" s="3" t="str">
        <f t="shared" si="285"/>
        <v>山东二干|济青烟威光缆延伸:即墨蓝村-莱阳穴坊</v>
      </c>
      <c r="H3679" s="3">
        <f>INDEX(光放段!$B$4:$B$237,MATCH(纤芯!G3679,光放段!$C$4:$C$237,0))</f>
        <v>37024101000</v>
      </c>
      <c r="I3679" s="3" t="str">
        <f t="shared" si="286"/>
        <v>济青烟威光缆延伸</v>
      </c>
      <c r="J3679" s="3" t="str">
        <f>INDEX(子缆名称!$B$4:$B$29,纤芯!M3679)</f>
        <v>A缆</v>
      </c>
      <c r="K3679" s="3">
        <v>10</v>
      </c>
      <c r="L3679" s="3">
        <f t="shared" si="287"/>
        <v>10</v>
      </c>
      <c r="M3679" s="3">
        <f t="shared" si="288"/>
        <v>1</v>
      </c>
      <c r="N3679" s="3" t="s">
        <v>71</v>
      </c>
      <c r="O3679" s="3">
        <f>COUNTIF([1]局站!$D$4:$D$172,"="&amp;N3679)</f>
        <v>1</v>
      </c>
      <c r="P3679" s="3">
        <v>0</v>
      </c>
      <c r="Q3679" s="3">
        <v>0</v>
      </c>
      <c r="R3679" s="3">
        <v>0</v>
      </c>
      <c r="S3679" s="3" t="s">
        <v>1260</v>
      </c>
      <c r="T3679" s="3">
        <f>COUNTIF([1]局站!$D$4:$D$172,"="&amp;S3679)</f>
        <v>1</v>
      </c>
      <c r="U3679" s="3">
        <v>0</v>
      </c>
      <c r="V3679" s="3">
        <v>0</v>
      </c>
      <c r="W3679" s="3">
        <v>0</v>
      </c>
      <c r="X3679" s="3" t="s">
        <v>1214</v>
      </c>
      <c r="Y3679" s="3" t="s">
        <v>880</v>
      </c>
      <c r="Z3679" s="3" t="str">
        <f>INDEX(业务类型!$C$4:$C$8,MATCH(纤芯!Y3679,业务类型!$B$4:$B$8,0))</f>
        <v>IDLE</v>
      </c>
      <c r="AA3679" s="3"/>
    </row>
    <row r="3680" spans="1:27" ht="16.5" x14ac:dyDescent="0.2">
      <c r="A3680" s="3">
        <v>3677</v>
      </c>
      <c r="B3680" s="3">
        <f t="shared" si="289"/>
        <v>37024101011</v>
      </c>
      <c r="C3680" s="3" t="s">
        <v>1166</v>
      </c>
      <c r="D3680" s="3" t="s">
        <v>224</v>
      </c>
      <c r="E3680" s="3" t="str">
        <f>INDEX(光放段!$G$4:$G$237,MATCH(纤芯!G3680,光放段!$C$4:$C$237,0))</f>
        <v>山东二干|济青烟威光缆延伸:即墨蓝村-烟台大海阳</v>
      </c>
      <c r="F3680" s="3">
        <f>INDEX(光放段!$I$4:$I$237,MATCH(纤芯!H3680,光放段!$B$4:$B$237,0))</f>
        <v>37024100000</v>
      </c>
      <c r="G3680" s="3" t="str">
        <f t="shared" si="285"/>
        <v>山东二干|济青烟威光缆延伸:即墨蓝村-莱阳穴坊</v>
      </c>
      <c r="H3680" s="3">
        <f>INDEX(光放段!$B$4:$B$237,MATCH(纤芯!G3680,光放段!$C$4:$C$237,0))</f>
        <v>37024101000</v>
      </c>
      <c r="I3680" s="3" t="str">
        <f t="shared" si="286"/>
        <v>济青烟威光缆延伸</v>
      </c>
      <c r="J3680" s="3" t="str">
        <f>INDEX(子缆名称!$B$4:$B$29,纤芯!M3680)</f>
        <v>A缆</v>
      </c>
      <c r="K3680" s="3">
        <v>11</v>
      </c>
      <c r="L3680" s="3">
        <f t="shared" si="287"/>
        <v>11</v>
      </c>
      <c r="M3680" s="3">
        <f t="shared" si="288"/>
        <v>1</v>
      </c>
      <c r="N3680" s="3" t="s">
        <v>71</v>
      </c>
      <c r="O3680" s="3">
        <f>COUNTIF([1]局站!$D$4:$D$172,"="&amp;N3680)</f>
        <v>1</v>
      </c>
      <c r="P3680" s="3">
        <v>0</v>
      </c>
      <c r="Q3680" s="3">
        <v>0</v>
      </c>
      <c r="R3680" s="3">
        <v>0</v>
      </c>
      <c r="S3680" s="3" t="s">
        <v>1260</v>
      </c>
      <c r="T3680" s="3">
        <f>COUNTIF([1]局站!$D$4:$D$172,"="&amp;S3680)</f>
        <v>1</v>
      </c>
      <c r="U3680" s="3">
        <v>0</v>
      </c>
      <c r="V3680" s="3">
        <v>0</v>
      </c>
      <c r="W3680" s="3">
        <v>0</v>
      </c>
      <c r="X3680" s="3" t="s">
        <v>1214</v>
      </c>
      <c r="Y3680" s="3" t="s">
        <v>880</v>
      </c>
      <c r="Z3680" s="3" t="str">
        <f>INDEX(业务类型!$C$4:$C$8,MATCH(纤芯!Y3680,业务类型!$B$4:$B$8,0))</f>
        <v>IDLE</v>
      </c>
      <c r="AA3680" s="3"/>
    </row>
    <row r="3681" spans="1:27" ht="16.5" x14ac:dyDescent="0.2">
      <c r="A3681" s="3">
        <v>3678</v>
      </c>
      <c r="B3681" s="3">
        <f t="shared" si="289"/>
        <v>37024101012</v>
      </c>
      <c r="C3681" s="3" t="s">
        <v>1166</v>
      </c>
      <c r="D3681" s="3" t="s">
        <v>224</v>
      </c>
      <c r="E3681" s="3" t="str">
        <f>INDEX(光放段!$G$4:$G$237,MATCH(纤芯!G3681,光放段!$C$4:$C$237,0))</f>
        <v>山东二干|济青烟威光缆延伸:即墨蓝村-烟台大海阳</v>
      </c>
      <c r="F3681" s="3">
        <f>INDEX(光放段!$I$4:$I$237,MATCH(纤芯!H3681,光放段!$B$4:$B$237,0))</f>
        <v>37024100000</v>
      </c>
      <c r="G3681" s="3" t="str">
        <f t="shared" si="285"/>
        <v>山东二干|济青烟威光缆延伸:即墨蓝村-莱阳穴坊</v>
      </c>
      <c r="H3681" s="3">
        <f>INDEX(光放段!$B$4:$B$237,MATCH(纤芯!G3681,光放段!$C$4:$C$237,0))</f>
        <v>37024101000</v>
      </c>
      <c r="I3681" s="3" t="str">
        <f t="shared" si="286"/>
        <v>济青烟威光缆延伸</v>
      </c>
      <c r="J3681" s="3" t="str">
        <f>INDEX(子缆名称!$B$4:$B$29,纤芯!M3681)</f>
        <v>A缆</v>
      </c>
      <c r="K3681" s="3">
        <v>12</v>
      </c>
      <c r="L3681" s="3">
        <f t="shared" si="287"/>
        <v>12</v>
      </c>
      <c r="M3681" s="3">
        <f t="shared" si="288"/>
        <v>1</v>
      </c>
      <c r="N3681" s="3" t="s">
        <v>71</v>
      </c>
      <c r="O3681" s="3">
        <f>COUNTIF([1]局站!$D$4:$D$172,"="&amp;N3681)</f>
        <v>1</v>
      </c>
      <c r="P3681" s="3">
        <v>0</v>
      </c>
      <c r="Q3681" s="3">
        <v>0</v>
      </c>
      <c r="R3681" s="3">
        <v>0</v>
      </c>
      <c r="S3681" s="3" t="s">
        <v>1260</v>
      </c>
      <c r="T3681" s="3">
        <f>COUNTIF([1]局站!$D$4:$D$172,"="&amp;S3681)</f>
        <v>1</v>
      </c>
      <c r="U3681" s="3">
        <v>0</v>
      </c>
      <c r="V3681" s="3">
        <v>0</v>
      </c>
      <c r="W3681" s="3">
        <v>0</v>
      </c>
      <c r="X3681" s="3" t="s">
        <v>1214</v>
      </c>
      <c r="Y3681" s="3" t="s">
        <v>880</v>
      </c>
      <c r="Z3681" s="3" t="str">
        <f>INDEX(业务类型!$C$4:$C$8,MATCH(纤芯!Y3681,业务类型!$B$4:$B$8,0))</f>
        <v>IDLE</v>
      </c>
      <c r="AA3681" s="3"/>
    </row>
    <row r="3682" spans="1:27" ht="16.5" x14ac:dyDescent="0.2">
      <c r="A3682" s="3">
        <v>3679</v>
      </c>
      <c r="B3682" s="3">
        <f t="shared" si="289"/>
        <v>37024101013</v>
      </c>
      <c r="C3682" s="3" t="s">
        <v>1166</v>
      </c>
      <c r="D3682" s="3" t="s">
        <v>224</v>
      </c>
      <c r="E3682" s="3" t="str">
        <f>INDEX(光放段!$G$4:$G$237,MATCH(纤芯!G3682,光放段!$C$4:$C$237,0))</f>
        <v>山东二干|济青烟威光缆延伸:即墨蓝村-烟台大海阳</v>
      </c>
      <c r="F3682" s="3">
        <f>INDEX(光放段!$I$4:$I$237,MATCH(纤芯!H3682,光放段!$B$4:$B$237,0))</f>
        <v>37024100000</v>
      </c>
      <c r="G3682" s="3" t="str">
        <f t="shared" si="285"/>
        <v>山东二干|济青烟威光缆延伸:即墨蓝村-莱阳穴坊</v>
      </c>
      <c r="H3682" s="3">
        <f>INDEX(光放段!$B$4:$B$237,MATCH(纤芯!G3682,光放段!$C$4:$C$237,0))</f>
        <v>37024101000</v>
      </c>
      <c r="I3682" s="3" t="str">
        <f t="shared" si="286"/>
        <v>济青烟威光缆延伸</v>
      </c>
      <c r="J3682" s="3" t="str">
        <f>INDEX(子缆名称!$B$4:$B$29,纤芯!M3682)</f>
        <v>B缆</v>
      </c>
      <c r="K3682" s="3">
        <v>13</v>
      </c>
      <c r="L3682" s="3">
        <f t="shared" si="287"/>
        <v>1</v>
      </c>
      <c r="M3682" s="3">
        <f t="shared" si="288"/>
        <v>2</v>
      </c>
      <c r="N3682" s="3" t="s">
        <v>71</v>
      </c>
      <c r="O3682" s="3">
        <f>COUNTIF([1]局站!$D$4:$D$172,"="&amp;N3682)</f>
        <v>1</v>
      </c>
      <c r="P3682" s="3">
        <v>0</v>
      </c>
      <c r="Q3682" s="3">
        <v>0</v>
      </c>
      <c r="R3682" s="3">
        <v>0</v>
      </c>
      <c r="S3682" s="3" t="s">
        <v>1260</v>
      </c>
      <c r="T3682" s="3">
        <f>COUNTIF([1]局站!$D$4:$D$172,"="&amp;S3682)</f>
        <v>1</v>
      </c>
      <c r="U3682" s="3">
        <v>0</v>
      </c>
      <c r="V3682" s="3">
        <v>0</v>
      </c>
      <c r="W3682" s="3">
        <v>0</v>
      </c>
      <c r="X3682" s="3" t="s">
        <v>1214</v>
      </c>
      <c r="Y3682" s="3" t="s">
        <v>880</v>
      </c>
      <c r="Z3682" s="3" t="str">
        <f>INDEX(业务类型!$C$4:$C$8,MATCH(纤芯!Y3682,业务类型!$B$4:$B$8,0))</f>
        <v>IDLE</v>
      </c>
      <c r="AA3682" s="3"/>
    </row>
    <row r="3683" spans="1:27" ht="16.5" x14ac:dyDescent="0.2">
      <c r="A3683" s="3">
        <v>3680</v>
      </c>
      <c r="B3683" s="3">
        <f t="shared" si="289"/>
        <v>37024101014</v>
      </c>
      <c r="C3683" s="3" t="s">
        <v>1166</v>
      </c>
      <c r="D3683" s="3" t="s">
        <v>224</v>
      </c>
      <c r="E3683" s="3" t="str">
        <f>INDEX(光放段!$G$4:$G$237,MATCH(纤芯!G3683,光放段!$C$4:$C$237,0))</f>
        <v>山东二干|济青烟威光缆延伸:即墨蓝村-烟台大海阳</v>
      </c>
      <c r="F3683" s="3">
        <f>INDEX(光放段!$I$4:$I$237,MATCH(纤芯!H3683,光放段!$B$4:$B$237,0))</f>
        <v>37024100000</v>
      </c>
      <c r="G3683" s="3" t="str">
        <f t="shared" si="285"/>
        <v>山东二干|济青烟威光缆延伸:即墨蓝村-莱阳穴坊</v>
      </c>
      <c r="H3683" s="3">
        <f>INDEX(光放段!$B$4:$B$237,MATCH(纤芯!G3683,光放段!$C$4:$C$237,0))</f>
        <v>37024101000</v>
      </c>
      <c r="I3683" s="3" t="str">
        <f t="shared" si="286"/>
        <v>济青烟威光缆延伸</v>
      </c>
      <c r="J3683" s="3" t="str">
        <f>INDEX(子缆名称!$B$4:$B$29,纤芯!M3683)</f>
        <v>B缆</v>
      </c>
      <c r="K3683" s="3">
        <v>14</v>
      </c>
      <c r="L3683" s="3">
        <f t="shared" si="287"/>
        <v>2</v>
      </c>
      <c r="M3683" s="3">
        <f t="shared" si="288"/>
        <v>2</v>
      </c>
      <c r="N3683" s="3" t="s">
        <v>71</v>
      </c>
      <c r="O3683" s="3">
        <f>COUNTIF([1]局站!$D$4:$D$172,"="&amp;N3683)</f>
        <v>1</v>
      </c>
      <c r="P3683" s="3">
        <v>0</v>
      </c>
      <c r="Q3683" s="3">
        <v>0</v>
      </c>
      <c r="R3683" s="3">
        <v>0</v>
      </c>
      <c r="S3683" s="3" t="s">
        <v>1260</v>
      </c>
      <c r="T3683" s="3">
        <f>COUNTIF([1]局站!$D$4:$D$172,"="&amp;S3683)</f>
        <v>1</v>
      </c>
      <c r="U3683" s="3">
        <v>0</v>
      </c>
      <c r="V3683" s="3">
        <v>0</v>
      </c>
      <c r="W3683" s="3">
        <v>0</v>
      </c>
      <c r="X3683" s="3" t="s">
        <v>1214</v>
      </c>
      <c r="Y3683" s="3" t="s">
        <v>880</v>
      </c>
      <c r="Z3683" s="3" t="str">
        <f>INDEX(业务类型!$C$4:$C$8,MATCH(纤芯!Y3683,业务类型!$B$4:$B$8,0))</f>
        <v>IDLE</v>
      </c>
      <c r="AA3683" s="3"/>
    </row>
    <row r="3684" spans="1:27" ht="16.5" x14ac:dyDescent="0.2">
      <c r="A3684" s="3">
        <v>3681</v>
      </c>
      <c r="B3684" s="3">
        <f t="shared" si="289"/>
        <v>37024101015</v>
      </c>
      <c r="C3684" s="3" t="s">
        <v>1166</v>
      </c>
      <c r="D3684" s="3" t="s">
        <v>224</v>
      </c>
      <c r="E3684" s="3" t="str">
        <f>INDEX(光放段!$G$4:$G$237,MATCH(纤芯!G3684,光放段!$C$4:$C$237,0))</f>
        <v>山东二干|济青烟威光缆延伸:即墨蓝村-烟台大海阳</v>
      </c>
      <c r="F3684" s="3">
        <f>INDEX(光放段!$I$4:$I$237,MATCH(纤芯!H3684,光放段!$B$4:$B$237,0))</f>
        <v>37024100000</v>
      </c>
      <c r="G3684" s="3" t="str">
        <f t="shared" si="285"/>
        <v>山东二干|济青烟威光缆延伸:即墨蓝村-莱阳穴坊</v>
      </c>
      <c r="H3684" s="3">
        <f>INDEX(光放段!$B$4:$B$237,MATCH(纤芯!G3684,光放段!$C$4:$C$237,0))</f>
        <v>37024101000</v>
      </c>
      <c r="I3684" s="3" t="str">
        <f t="shared" si="286"/>
        <v>济青烟威光缆延伸</v>
      </c>
      <c r="J3684" s="3" t="str">
        <f>INDEX(子缆名称!$B$4:$B$29,纤芯!M3684)</f>
        <v>B缆</v>
      </c>
      <c r="K3684" s="3">
        <v>15</v>
      </c>
      <c r="L3684" s="3">
        <f t="shared" si="287"/>
        <v>3</v>
      </c>
      <c r="M3684" s="3">
        <f t="shared" si="288"/>
        <v>2</v>
      </c>
      <c r="N3684" s="3" t="s">
        <v>71</v>
      </c>
      <c r="O3684" s="3">
        <f>COUNTIF([1]局站!$D$4:$D$172,"="&amp;N3684)</f>
        <v>1</v>
      </c>
      <c r="P3684" s="3">
        <v>0</v>
      </c>
      <c r="Q3684" s="3">
        <v>0</v>
      </c>
      <c r="R3684" s="3">
        <v>0</v>
      </c>
      <c r="S3684" s="3" t="s">
        <v>1260</v>
      </c>
      <c r="T3684" s="3">
        <f>COUNTIF([1]局站!$D$4:$D$172,"="&amp;S3684)</f>
        <v>1</v>
      </c>
      <c r="U3684" s="3">
        <v>0</v>
      </c>
      <c r="V3684" s="3">
        <v>0</v>
      </c>
      <c r="W3684" s="3">
        <v>0</v>
      </c>
      <c r="X3684" s="3" t="s">
        <v>1214</v>
      </c>
      <c r="Y3684" s="3" t="s">
        <v>880</v>
      </c>
      <c r="Z3684" s="3" t="str">
        <f>INDEX(业务类型!$C$4:$C$8,MATCH(纤芯!Y3684,业务类型!$B$4:$B$8,0))</f>
        <v>IDLE</v>
      </c>
      <c r="AA3684" s="3"/>
    </row>
    <row r="3685" spans="1:27" ht="16.5" x14ac:dyDescent="0.2">
      <c r="A3685" s="3">
        <v>3682</v>
      </c>
      <c r="B3685" s="3">
        <f t="shared" si="289"/>
        <v>37024101016</v>
      </c>
      <c r="C3685" s="3" t="s">
        <v>1166</v>
      </c>
      <c r="D3685" s="3" t="s">
        <v>224</v>
      </c>
      <c r="E3685" s="3" t="str">
        <f>INDEX(光放段!$G$4:$G$237,MATCH(纤芯!G3685,光放段!$C$4:$C$237,0))</f>
        <v>山东二干|济青烟威光缆延伸:即墨蓝村-烟台大海阳</v>
      </c>
      <c r="F3685" s="3">
        <f>INDEX(光放段!$I$4:$I$237,MATCH(纤芯!H3685,光放段!$B$4:$B$237,0))</f>
        <v>37024100000</v>
      </c>
      <c r="G3685" s="3" t="str">
        <f t="shared" si="285"/>
        <v>山东二干|济青烟威光缆延伸:即墨蓝村-莱阳穴坊</v>
      </c>
      <c r="H3685" s="3">
        <f>INDEX(光放段!$B$4:$B$237,MATCH(纤芯!G3685,光放段!$C$4:$C$237,0))</f>
        <v>37024101000</v>
      </c>
      <c r="I3685" s="3" t="str">
        <f t="shared" si="286"/>
        <v>济青烟威光缆延伸</v>
      </c>
      <c r="J3685" s="3" t="str">
        <f>INDEX(子缆名称!$B$4:$B$29,纤芯!M3685)</f>
        <v>B缆</v>
      </c>
      <c r="K3685" s="3">
        <v>16</v>
      </c>
      <c r="L3685" s="3">
        <f t="shared" si="287"/>
        <v>4</v>
      </c>
      <c r="M3685" s="3">
        <f t="shared" si="288"/>
        <v>2</v>
      </c>
      <c r="N3685" s="3" t="s">
        <v>71</v>
      </c>
      <c r="O3685" s="3">
        <f>COUNTIF([1]局站!$D$4:$D$172,"="&amp;N3685)</f>
        <v>1</v>
      </c>
      <c r="P3685" s="3">
        <v>0</v>
      </c>
      <c r="Q3685" s="3">
        <v>0</v>
      </c>
      <c r="R3685" s="3">
        <v>0</v>
      </c>
      <c r="S3685" s="3" t="s">
        <v>1260</v>
      </c>
      <c r="T3685" s="3">
        <f>COUNTIF([1]局站!$D$4:$D$172,"="&amp;S3685)</f>
        <v>1</v>
      </c>
      <c r="U3685" s="3">
        <v>0</v>
      </c>
      <c r="V3685" s="3">
        <v>0</v>
      </c>
      <c r="W3685" s="3">
        <v>0</v>
      </c>
      <c r="X3685" s="3" t="s">
        <v>1214</v>
      </c>
      <c r="Y3685" s="3" t="s">
        <v>880</v>
      </c>
      <c r="Z3685" s="3" t="str">
        <f>INDEX(业务类型!$C$4:$C$8,MATCH(纤芯!Y3685,业务类型!$B$4:$B$8,0))</f>
        <v>IDLE</v>
      </c>
      <c r="AA3685" s="3"/>
    </row>
    <row r="3686" spans="1:27" ht="16.5" x14ac:dyDescent="0.2">
      <c r="A3686" s="3">
        <v>3683</v>
      </c>
      <c r="B3686" s="3">
        <f t="shared" si="289"/>
        <v>37024101017</v>
      </c>
      <c r="C3686" s="3" t="s">
        <v>1166</v>
      </c>
      <c r="D3686" s="3" t="s">
        <v>224</v>
      </c>
      <c r="E3686" s="3" t="str">
        <f>INDEX(光放段!$G$4:$G$237,MATCH(纤芯!G3686,光放段!$C$4:$C$237,0))</f>
        <v>山东二干|济青烟威光缆延伸:即墨蓝村-烟台大海阳</v>
      </c>
      <c r="F3686" s="3">
        <f>INDEX(光放段!$I$4:$I$237,MATCH(纤芯!H3686,光放段!$B$4:$B$237,0))</f>
        <v>37024100000</v>
      </c>
      <c r="G3686" s="3" t="str">
        <f t="shared" si="285"/>
        <v>山东二干|济青烟威光缆延伸:即墨蓝村-莱阳穴坊</v>
      </c>
      <c r="H3686" s="3">
        <f>INDEX(光放段!$B$4:$B$237,MATCH(纤芯!G3686,光放段!$C$4:$C$237,0))</f>
        <v>37024101000</v>
      </c>
      <c r="I3686" s="3" t="str">
        <f t="shared" si="286"/>
        <v>济青烟威光缆延伸</v>
      </c>
      <c r="J3686" s="3" t="str">
        <f>INDEX(子缆名称!$B$4:$B$29,纤芯!M3686)</f>
        <v>B缆</v>
      </c>
      <c r="K3686" s="3">
        <v>17</v>
      </c>
      <c r="L3686" s="3">
        <f t="shared" si="287"/>
        <v>5</v>
      </c>
      <c r="M3686" s="3">
        <f t="shared" si="288"/>
        <v>2</v>
      </c>
      <c r="N3686" s="3" t="s">
        <v>71</v>
      </c>
      <c r="O3686" s="3">
        <f>COUNTIF([1]局站!$D$4:$D$172,"="&amp;N3686)</f>
        <v>1</v>
      </c>
      <c r="P3686" s="3">
        <v>0</v>
      </c>
      <c r="Q3686" s="3">
        <v>0</v>
      </c>
      <c r="R3686" s="3">
        <v>0</v>
      </c>
      <c r="S3686" s="3" t="s">
        <v>1260</v>
      </c>
      <c r="T3686" s="3">
        <f>COUNTIF([1]局站!$D$4:$D$172,"="&amp;S3686)</f>
        <v>1</v>
      </c>
      <c r="U3686" s="3">
        <v>0</v>
      </c>
      <c r="V3686" s="3">
        <v>0</v>
      </c>
      <c r="W3686" s="3">
        <v>0</v>
      </c>
      <c r="X3686" s="3" t="s">
        <v>1214</v>
      </c>
      <c r="Y3686" s="3" t="s">
        <v>880</v>
      </c>
      <c r="Z3686" s="3" t="str">
        <f>INDEX(业务类型!$C$4:$C$8,MATCH(纤芯!Y3686,业务类型!$B$4:$B$8,0))</f>
        <v>IDLE</v>
      </c>
      <c r="AA3686" s="3"/>
    </row>
    <row r="3687" spans="1:27" ht="16.5" x14ac:dyDescent="0.2">
      <c r="A3687" s="3">
        <v>3684</v>
      </c>
      <c r="B3687" s="3">
        <f t="shared" si="289"/>
        <v>37024101018</v>
      </c>
      <c r="C3687" s="3" t="s">
        <v>1166</v>
      </c>
      <c r="D3687" s="3" t="s">
        <v>224</v>
      </c>
      <c r="E3687" s="3" t="str">
        <f>INDEX(光放段!$G$4:$G$237,MATCH(纤芯!G3687,光放段!$C$4:$C$237,0))</f>
        <v>山东二干|济青烟威光缆延伸:即墨蓝村-烟台大海阳</v>
      </c>
      <c r="F3687" s="3">
        <f>INDEX(光放段!$I$4:$I$237,MATCH(纤芯!H3687,光放段!$B$4:$B$237,0))</f>
        <v>37024100000</v>
      </c>
      <c r="G3687" s="3" t="str">
        <f t="shared" si="285"/>
        <v>山东二干|济青烟威光缆延伸:即墨蓝村-莱阳穴坊</v>
      </c>
      <c r="H3687" s="3">
        <f>INDEX(光放段!$B$4:$B$237,MATCH(纤芯!G3687,光放段!$C$4:$C$237,0))</f>
        <v>37024101000</v>
      </c>
      <c r="I3687" s="3" t="str">
        <f t="shared" si="286"/>
        <v>济青烟威光缆延伸</v>
      </c>
      <c r="J3687" s="3" t="str">
        <f>INDEX(子缆名称!$B$4:$B$29,纤芯!M3687)</f>
        <v>B缆</v>
      </c>
      <c r="K3687" s="3">
        <v>18</v>
      </c>
      <c r="L3687" s="3">
        <f t="shared" si="287"/>
        <v>6</v>
      </c>
      <c r="M3687" s="3">
        <f t="shared" si="288"/>
        <v>2</v>
      </c>
      <c r="N3687" s="3" t="s">
        <v>71</v>
      </c>
      <c r="O3687" s="3">
        <f>COUNTIF([1]局站!$D$4:$D$172,"="&amp;N3687)</f>
        <v>1</v>
      </c>
      <c r="P3687" s="3">
        <v>0</v>
      </c>
      <c r="Q3687" s="3">
        <v>0</v>
      </c>
      <c r="R3687" s="3">
        <v>0</v>
      </c>
      <c r="S3687" s="3" t="s">
        <v>1260</v>
      </c>
      <c r="T3687" s="3">
        <f>COUNTIF([1]局站!$D$4:$D$172,"="&amp;S3687)</f>
        <v>1</v>
      </c>
      <c r="U3687" s="3">
        <v>0</v>
      </c>
      <c r="V3687" s="3">
        <v>0</v>
      </c>
      <c r="W3687" s="3">
        <v>0</v>
      </c>
      <c r="X3687" s="3" t="s">
        <v>1214</v>
      </c>
      <c r="Y3687" s="3" t="s">
        <v>880</v>
      </c>
      <c r="Z3687" s="3" t="str">
        <f>INDEX(业务类型!$C$4:$C$8,MATCH(纤芯!Y3687,业务类型!$B$4:$B$8,0))</f>
        <v>IDLE</v>
      </c>
      <c r="AA3687" s="3"/>
    </row>
    <row r="3688" spans="1:27" ht="16.5" x14ac:dyDescent="0.2">
      <c r="A3688" s="3">
        <v>3685</v>
      </c>
      <c r="B3688" s="3">
        <f t="shared" si="289"/>
        <v>37024101019</v>
      </c>
      <c r="C3688" s="3" t="s">
        <v>1166</v>
      </c>
      <c r="D3688" s="3" t="s">
        <v>224</v>
      </c>
      <c r="E3688" s="3" t="str">
        <f>INDEX(光放段!$G$4:$G$237,MATCH(纤芯!G3688,光放段!$C$4:$C$237,0))</f>
        <v>山东二干|济青烟威光缆延伸:即墨蓝村-烟台大海阳</v>
      </c>
      <c r="F3688" s="3">
        <f>INDEX(光放段!$I$4:$I$237,MATCH(纤芯!H3688,光放段!$B$4:$B$237,0))</f>
        <v>37024100000</v>
      </c>
      <c r="G3688" s="3" t="str">
        <f t="shared" si="285"/>
        <v>山东二干|济青烟威光缆延伸:即墨蓝村-莱阳穴坊</v>
      </c>
      <c r="H3688" s="3">
        <f>INDEX(光放段!$B$4:$B$237,MATCH(纤芯!G3688,光放段!$C$4:$C$237,0))</f>
        <v>37024101000</v>
      </c>
      <c r="I3688" s="3" t="str">
        <f t="shared" si="286"/>
        <v>济青烟威光缆延伸</v>
      </c>
      <c r="J3688" s="3" t="str">
        <f>INDEX(子缆名称!$B$4:$B$29,纤芯!M3688)</f>
        <v>B缆</v>
      </c>
      <c r="K3688" s="3">
        <v>19</v>
      </c>
      <c r="L3688" s="3">
        <f t="shared" si="287"/>
        <v>7</v>
      </c>
      <c r="M3688" s="3">
        <f t="shared" si="288"/>
        <v>2</v>
      </c>
      <c r="N3688" s="3" t="s">
        <v>71</v>
      </c>
      <c r="O3688" s="3">
        <f>COUNTIF([1]局站!$D$4:$D$172,"="&amp;N3688)</f>
        <v>1</v>
      </c>
      <c r="P3688" s="3">
        <v>0</v>
      </c>
      <c r="Q3688" s="3">
        <v>0</v>
      </c>
      <c r="R3688" s="3">
        <v>0</v>
      </c>
      <c r="S3688" s="3" t="s">
        <v>1260</v>
      </c>
      <c r="T3688" s="3">
        <f>COUNTIF([1]局站!$D$4:$D$172,"="&amp;S3688)</f>
        <v>1</v>
      </c>
      <c r="U3688" s="3">
        <v>0</v>
      </c>
      <c r="V3688" s="3">
        <v>0</v>
      </c>
      <c r="W3688" s="3">
        <v>0</v>
      </c>
      <c r="X3688" s="3" t="s">
        <v>1214</v>
      </c>
      <c r="Y3688" s="3" t="s">
        <v>880</v>
      </c>
      <c r="Z3688" s="3" t="str">
        <f>INDEX(业务类型!$C$4:$C$8,MATCH(纤芯!Y3688,业务类型!$B$4:$B$8,0))</f>
        <v>IDLE</v>
      </c>
      <c r="AA3688" s="3"/>
    </row>
    <row r="3689" spans="1:27" ht="16.5" x14ac:dyDescent="0.2">
      <c r="A3689" s="3">
        <v>3686</v>
      </c>
      <c r="B3689" s="3">
        <f t="shared" si="289"/>
        <v>37024101020</v>
      </c>
      <c r="C3689" s="3" t="s">
        <v>1166</v>
      </c>
      <c r="D3689" s="3" t="s">
        <v>224</v>
      </c>
      <c r="E3689" s="3" t="str">
        <f>INDEX(光放段!$G$4:$G$237,MATCH(纤芯!G3689,光放段!$C$4:$C$237,0))</f>
        <v>山东二干|济青烟威光缆延伸:即墨蓝村-烟台大海阳</v>
      </c>
      <c r="F3689" s="3">
        <f>INDEX(光放段!$I$4:$I$237,MATCH(纤芯!H3689,光放段!$B$4:$B$237,0))</f>
        <v>37024100000</v>
      </c>
      <c r="G3689" s="3" t="str">
        <f t="shared" si="285"/>
        <v>山东二干|济青烟威光缆延伸:即墨蓝村-莱阳穴坊</v>
      </c>
      <c r="H3689" s="3">
        <f>INDEX(光放段!$B$4:$B$237,MATCH(纤芯!G3689,光放段!$C$4:$C$237,0))</f>
        <v>37024101000</v>
      </c>
      <c r="I3689" s="3" t="str">
        <f t="shared" si="286"/>
        <v>济青烟威光缆延伸</v>
      </c>
      <c r="J3689" s="3" t="str">
        <f>INDEX(子缆名称!$B$4:$B$29,纤芯!M3689)</f>
        <v>B缆</v>
      </c>
      <c r="K3689" s="3">
        <v>20</v>
      </c>
      <c r="L3689" s="3">
        <f t="shared" si="287"/>
        <v>8</v>
      </c>
      <c r="M3689" s="3">
        <f t="shared" si="288"/>
        <v>2</v>
      </c>
      <c r="N3689" s="3" t="s">
        <v>71</v>
      </c>
      <c r="O3689" s="3">
        <f>COUNTIF([1]局站!$D$4:$D$172,"="&amp;N3689)</f>
        <v>1</v>
      </c>
      <c r="P3689" s="3">
        <v>0</v>
      </c>
      <c r="Q3689" s="3">
        <v>0</v>
      </c>
      <c r="R3689" s="3">
        <v>0</v>
      </c>
      <c r="S3689" s="3" t="s">
        <v>1260</v>
      </c>
      <c r="T3689" s="3">
        <f>COUNTIF([1]局站!$D$4:$D$172,"="&amp;S3689)</f>
        <v>1</v>
      </c>
      <c r="U3689" s="3">
        <v>0</v>
      </c>
      <c r="V3689" s="3">
        <v>0</v>
      </c>
      <c r="W3689" s="3">
        <v>0</v>
      </c>
      <c r="X3689" s="3" t="s">
        <v>1214</v>
      </c>
      <c r="Y3689" s="3" t="s">
        <v>880</v>
      </c>
      <c r="Z3689" s="3" t="str">
        <f>INDEX(业务类型!$C$4:$C$8,MATCH(纤芯!Y3689,业务类型!$B$4:$B$8,0))</f>
        <v>IDLE</v>
      </c>
      <c r="AA3689" s="3"/>
    </row>
    <row r="3690" spans="1:27" ht="16.5" x14ac:dyDescent="0.2">
      <c r="A3690" s="3">
        <v>3687</v>
      </c>
      <c r="B3690" s="3">
        <f t="shared" si="289"/>
        <v>37024101021</v>
      </c>
      <c r="C3690" s="3" t="s">
        <v>1166</v>
      </c>
      <c r="D3690" s="3" t="s">
        <v>224</v>
      </c>
      <c r="E3690" s="3" t="str">
        <f>INDEX(光放段!$G$4:$G$237,MATCH(纤芯!G3690,光放段!$C$4:$C$237,0))</f>
        <v>山东二干|济青烟威光缆延伸:即墨蓝村-烟台大海阳</v>
      </c>
      <c r="F3690" s="3">
        <f>INDEX(光放段!$I$4:$I$237,MATCH(纤芯!H3690,光放段!$B$4:$B$237,0))</f>
        <v>37024100000</v>
      </c>
      <c r="G3690" s="3" t="str">
        <f t="shared" si="285"/>
        <v>山东二干|济青烟威光缆延伸:即墨蓝村-莱阳穴坊</v>
      </c>
      <c r="H3690" s="3">
        <f>INDEX(光放段!$B$4:$B$237,MATCH(纤芯!G3690,光放段!$C$4:$C$237,0))</f>
        <v>37024101000</v>
      </c>
      <c r="I3690" s="3" t="str">
        <f t="shared" si="286"/>
        <v>济青烟威光缆延伸</v>
      </c>
      <c r="J3690" s="3" t="str">
        <f>INDEX(子缆名称!$B$4:$B$29,纤芯!M3690)</f>
        <v>B缆</v>
      </c>
      <c r="K3690" s="3">
        <v>21</v>
      </c>
      <c r="L3690" s="3">
        <f t="shared" si="287"/>
        <v>9</v>
      </c>
      <c r="M3690" s="3">
        <f t="shared" si="288"/>
        <v>2</v>
      </c>
      <c r="N3690" s="3" t="s">
        <v>71</v>
      </c>
      <c r="O3690" s="3">
        <f>COUNTIF([1]局站!$D$4:$D$172,"="&amp;N3690)</f>
        <v>1</v>
      </c>
      <c r="P3690" s="3">
        <v>0</v>
      </c>
      <c r="Q3690" s="3">
        <v>0</v>
      </c>
      <c r="R3690" s="3">
        <v>0</v>
      </c>
      <c r="S3690" s="3" t="s">
        <v>1260</v>
      </c>
      <c r="T3690" s="3">
        <f>COUNTIF([1]局站!$D$4:$D$172,"="&amp;S3690)</f>
        <v>1</v>
      </c>
      <c r="U3690" s="3">
        <v>0</v>
      </c>
      <c r="V3690" s="3">
        <v>0</v>
      </c>
      <c r="W3690" s="3">
        <v>0</v>
      </c>
      <c r="X3690" s="3" t="s">
        <v>1214</v>
      </c>
      <c r="Y3690" s="3" t="s">
        <v>880</v>
      </c>
      <c r="Z3690" s="3" t="str">
        <f>INDEX(业务类型!$C$4:$C$8,MATCH(纤芯!Y3690,业务类型!$B$4:$B$8,0))</f>
        <v>IDLE</v>
      </c>
      <c r="AA3690" s="3"/>
    </row>
    <row r="3691" spans="1:27" ht="16.5" x14ac:dyDescent="0.2">
      <c r="A3691" s="3">
        <v>3688</v>
      </c>
      <c r="B3691" s="3">
        <f t="shared" si="289"/>
        <v>37024101022</v>
      </c>
      <c r="C3691" s="3" t="s">
        <v>1166</v>
      </c>
      <c r="D3691" s="3" t="s">
        <v>224</v>
      </c>
      <c r="E3691" s="3" t="str">
        <f>INDEX(光放段!$G$4:$G$237,MATCH(纤芯!G3691,光放段!$C$4:$C$237,0))</f>
        <v>山东二干|济青烟威光缆延伸:即墨蓝村-烟台大海阳</v>
      </c>
      <c r="F3691" s="3">
        <f>INDEX(光放段!$I$4:$I$237,MATCH(纤芯!H3691,光放段!$B$4:$B$237,0))</f>
        <v>37024100000</v>
      </c>
      <c r="G3691" s="3" t="str">
        <f t="shared" si="285"/>
        <v>山东二干|济青烟威光缆延伸:即墨蓝村-莱阳穴坊</v>
      </c>
      <c r="H3691" s="3">
        <f>INDEX(光放段!$B$4:$B$237,MATCH(纤芯!G3691,光放段!$C$4:$C$237,0))</f>
        <v>37024101000</v>
      </c>
      <c r="I3691" s="3" t="str">
        <f t="shared" si="286"/>
        <v>济青烟威光缆延伸</v>
      </c>
      <c r="J3691" s="3" t="str">
        <f>INDEX(子缆名称!$B$4:$B$29,纤芯!M3691)</f>
        <v>B缆</v>
      </c>
      <c r="K3691" s="3">
        <v>22</v>
      </c>
      <c r="L3691" s="3">
        <f t="shared" si="287"/>
        <v>10</v>
      </c>
      <c r="M3691" s="3">
        <f t="shared" si="288"/>
        <v>2</v>
      </c>
      <c r="N3691" s="3" t="s">
        <v>71</v>
      </c>
      <c r="O3691" s="3">
        <f>COUNTIF([1]局站!$D$4:$D$172,"="&amp;N3691)</f>
        <v>1</v>
      </c>
      <c r="P3691" s="3">
        <v>0</v>
      </c>
      <c r="Q3691" s="3">
        <v>0</v>
      </c>
      <c r="R3691" s="3">
        <v>0</v>
      </c>
      <c r="S3691" s="3" t="s">
        <v>1260</v>
      </c>
      <c r="T3691" s="3">
        <f>COUNTIF([1]局站!$D$4:$D$172,"="&amp;S3691)</f>
        <v>1</v>
      </c>
      <c r="U3691" s="3">
        <v>0</v>
      </c>
      <c r="V3691" s="3">
        <v>0</v>
      </c>
      <c r="W3691" s="3">
        <v>0</v>
      </c>
      <c r="X3691" s="3" t="s">
        <v>1214</v>
      </c>
      <c r="Y3691" s="3" t="s">
        <v>880</v>
      </c>
      <c r="Z3691" s="3" t="str">
        <f>INDEX(业务类型!$C$4:$C$8,MATCH(纤芯!Y3691,业务类型!$B$4:$B$8,0))</f>
        <v>IDLE</v>
      </c>
      <c r="AA3691" s="3"/>
    </row>
    <row r="3692" spans="1:27" ht="16.5" x14ac:dyDescent="0.2">
      <c r="A3692" s="3">
        <v>3689</v>
      </c>
      <c r="B3692" s="3">
        <f t="shared" si="289"/>
        <v>37024101023</v>
      </c>
      <c r="C3692" s="3" t="s">
        <v>1166</v>
      </c>
      <c r="D3692" s="3" t="s">
        <v>224</v>
      </c>
      <c r="E3692" s="3" t="str">
        <f>INDEX(光放段!$G$4:$G$237,MATCH(纤芯!G3692,光放段!$C$4:$C$237,0))</f>
        <v>山东二干|济青烟威光缆延伸:即墨蓝村-烟台大海阳</v>
      </c>
      <c r="F3692" s="3">
        <f>INDEX(光放段!$I$4:$I$237,MATCH(纤芯!H3692,光放段!$B$4:$B$237,0))</f>
        <v>37024100000</v>
      </c>
      <c r="G3692" s="3" t="str">
        <f t="shared" si="285"/>
        <v>山东二干|济青烟威光缆延伸:即墨蓝村-莱阳穴坊</v>
      </c>
      <c r="H3692" s="3">
        <f>INDEX(光放段!$B$4:$B$237,MATCH(纤芯!G3692,光放段!$C$4:$C$237,0))</f>
        <v>37024101000</v>
      </c>
      <c r="I3692" s="3" t="str">
        <f t="shared" si="286"/>
        <v>济青烟威光缆延伸</v>
      </c>
      <c r="J3692" s="3" t="str">
        <f>INDEX(子缆名称!$B$4:$B$29,纤芯!M3692)</f>
        <v>B缆</v>
      </c>
      <c r="K3692" s="3">
        <v>23</v>
      </c>
      <c r="L3692" s="3">
        <f t="shared" si="287"/>
        <v>11</v>
      </c>
      <c r="M3692" s="3">
        <f t="shared" si="288"/>
        <v>2</v>
      </c>
      <c r="N3692" s="3" t="s">
        <v>71</v>
      </c>
      <c r="O3692" s="3">
        <f>COUNTIF([1]局站!$D$4:$D$172,"="&amp;N3692)</f>
        <v>1</v>
      </c>
      <c r="P3692" s="3">
        <v>0</v>
      </c>
      <c r="Q3692" s="3">
        <v>0</v>
      </c>
      <c r="R3692" s="3">
        <v>0</v>
      </c>
      <c r="S3692" s="3" t="s">
        <v>1260</v>
      </c>
      <c r="T3692" s="3">
        <f>COUNTIF([1]局站!$D$4:$D$172,"="&amp;S3692)</f>
        <v>1</v>
      </c>
      <c r="U3692" s="3">
        <v>0</v>
      </c>
      <c r="V3692" s="3">
        <v>0</v>
      </c>
      <c r="W3692" s="3">
        <v>0</v>
      </c>
      <c r="X3692" s="3" t="s">
        <v>1214</v>
      </c>
      <c r="Y3692" s="3" t="s">
        <v>880</v>
      </c>
      <c r="Z3692" s="3" t="str">
        <f>INDEX(业务类型!$C$4:$C$8,MATCH(纤芯!Y3692,业务类型!$B$4:$B$8,0))</f>
        <v>IDLE</v>
      </c>
      <c r="AA3692" s="3"/>
    </row>
    <row r="3693" spans="1:27" ht="16.5" x14ac:dyDescent="0.2">
      <c r="A3693" s="3">
        <v>3690</v>
      </c>
      <c r="B3693" s="3">
        <f t="shared" si="289"/>
        <v>37024101024</v>
      </c>
      <c r="C3693" s="3" t="s">
        <v>1166</v>
      </c>
      <c r="D3693" s="3" t="s">
        <v>224</v>
      </c>
      <c r="E3693" s="3" t="str">
        <f>INDEX(光放段!$G$4:$G$237,MATCH(纤芯!G3693,光放段!$C$4:$C$237,0))</f>
        <v>山东二干|济青烟威光缆延伸:即墨蓝村-烟台大海阳</v>
      </c>
      <c r="F3693" s="3">
        <f>INDEX(光放段!$I$4:$I$237,MATCH(纤芯!H3693,光放段!$B$4:$B$237,0))</f>
        <v>37024100000</v>
      </c>
      <c r="G3693" s="3" t="str">
        <f t="shared" si="285"/>
        <v>山东二干|济青烟威光缆延伸:即墨蓝村-莱阳穴坊</v>
      </c>
      <c r="H3693" s="3">
        <f>INDEX(光放段!$B$4:$B$237,MATCH(纤芯!G3693,光放段!$C$4:$C$237,0))</f>
        <v>37024101000</v>
      </c>
      <c r="I3693" s="3" t="str">
        <f t="shared" si="286"/>
        <v>济青烟威光缆延伸</v>
      </c>
      <c r="J3693" s="3" t="str">
        <f>INDEX(子缆名称!$B$4:$B$29,纤芯!M3693)</f>
        <v>B缆</v>
      </c>
      <c r="K3693" s="3">
        <v>24</v>
      </c>
      <c r="L3693" s="3">
        <f t="shared" si="287"/>
        <v>12</v>
      </c>
      <c r="M3693" s="3">
        <f t="shared" si="288"/>
        <v>2</v>
      </c>
      <c r="N3693" s="3" t="s">
        <v>71</v>
      </c>
      <c r="O3693" s="3">
        <f>COUNTIF([1]局站!$D$4:$D$172,"="&amp;N3693)</f>
        <v>1</v>
      </c>
      <c r="P3693" s="3">
        <v>0</v>
      </c>
      <c r="Q3693" s="3">
        <v>0</v>
      </c>
      <c r="R3693" s="3">
        <v>0</v>
      </c>
      <c r="S3693" s="3" t="s">
        <v>1260</v>
      </c>
      <c r="T3693" s="3">
        <f>COUNTIF([1]局站!$D$4:$D$172,"="&amp;S3693)</f>
        <v>1</v>
      </c>
      <c r="U3693" s="3">
        <v>0</v>
      </c>
      <c r="V3693" s="3">
        <v>0</v>
      </c>
      <c r="W3693" s="3">
        <v>0</v>
      </c>
      <c r="X3693" s="3" t="s">
        <v>1214</v>
      </c>
      <c r="Y3693" s="3" t="s">
        <v>880</v>
      </c>
      <c r="Z3693" s="3" t="str">
        <f>INDEX(业务类型!$C$4:$C$8,MATCH(纤芯!Y3693,业务类型!$B$4:$B$8,0))</f>
        <v>IDLE</v>
      </c>
      <c r="AA3693" s="3"/>
    </row>
    <row r="3694" spans="1:27" ht="16.5" x14ac:dyDescent="0.2">
      <c r="A3694" s="3">
        <v>3691</v>
      </c>
      <c r="B3694" s="3">
        <f t="shared" si="289"/>
        <v>37024101025</v>
      </c>
      <c r="C3694" s="3" t="s">
        <v>1166</v>
      </c>
      <c r="D3694" s="3" t="s">
        <v>224</v>
      </c>
      <c r="E3694" s="3" t="str">
        <f>INDEX(光放段!$G$4:$G$237,MATCH(纤芯!G3694,光放段!$C$4:$C$237,0))</f>
        <v>山东二干|济青烟威光缆延伸:即墨蓝村-烟台大海阳</v>
      </c>
      <c r="F3694" s="3">
        <f>INDEX(光放段!$I$4:$I$237,MATCH(纤芯!H3694,光放段!$B$4:$B$237,0))</f>
        <v>37024100000</v>
      </c>
      <c r="G3694" s="3" t="str">
        <f t="shared" si="285"/>
        <v>山东二干|济青烟威光缆延伸:即墨蓝村-莱阳穴坊</v>
      </c>
      <c r="H3694" s="3">
        <f>INDEX(光放段!$B$4:$B$237,MATCH(纤芯!G3694,光放段!$C$4:$C$237,0))</f>
        <v>37024101000</v>
      </c>
      <c r="I3694" s="3" t="str">
        <f t="shared" si="286"/>
        <v>济青烟威光缆延伸</v>
      </c>
      <c r="J3694" s="3" t="str">
        <f>INDEX(子缆名称!$B$4:$B$29,纤芯!M3694)</f>
        <v>C缆</v>
      </c>
      <c r="K3694" s="3">
        <v>25</v>
      </c>
      <c r="L3694" s="3">
        <f t="shared" si="287"/>
        <v>1</v>
      </c>
      <c r="M3694" s="3">
        <f t="shared" si="288"/>
        <v>3</v>
      </c>
      <c r="N3694" s="3" t="s">
        <v>71</v>
      </c>
      <c r="O3694" s="3">
        <f>COUNTIF([1]局站!$D$4:$D$172,"="&amp;N3694)</f>
        <v>1</v>
      </c>
      <c r="P3694" s="3">
        <v>0</v>
      </c>
      <c r="Q3694" s="3">
        <v>0</v>
      </c>
      <c r="R3694" s="3">
        <v>0</v>
      </c>
      <c r="S3694" s="3" t="s">
        <v>1260</v>
      </c>
      <c r="T3694" s="3">
        <f>COUNTIF([1]局站!$D$4:$D$172,"="&amp;S3694)</f>
        <v>1</v>
      </c>
      <c r="U3694" s="3">
        <v>0</v>
      </c>
      <c r="V3694" s="3">
        <v>0</v>
      </c>
      <c r="W3694" s="3">
        <v>0</v>
      </c>
      <c r="X3694" s="3" t="s">
        <v>1214</v>
      </c>
      <c r="Y3694" s="3" t="s">
        <v>880</v>
      </c>
      <c r="Z3694" s="3" t="str">
        <f>INDEX(业务类型!$C$4:$C$8,MATCH(纤芯!Y3694,业务类型!$B$4:$B$8,0))</f>
        <v>IDLE</v>
      </c>
      <c r="AA3694" s="3"/>
    </row>
    <row r="3695" spans="1:27" ht="16.5" x14ac:dyDescent="0.2">
      <c r="A3695" s="3">
        <v>3692</v>
      </c>
      <c r="B3695" s="3">
        <f t="shared" si="289"/>
        <v>37024101026</v>
      </c>
      <c r="C3695" s="3" t="s">
        <v>1166</v>
      </c>
      <c r="D3695" s="3" t="s">
        <v>224</v>
      </c>
      <c r="E3695" s="3" t="str">
        <f>INDEX(光放段!$G$4:$G$237,MATCH(纤芯!G3695,光放段!$C$4:$C$237,0))</f>
        <v>山东二干|济青烟威光缆延伸:即墨蓝村-烟台大海阳</v>
      </c>
      <c r="F3695" s="3">
        <f>INDEX(光放段!$I$4:$I$237,MATCH(纤芯!H3695,光放段!$B$4:$B$237,0))</f>
        <v>37024100000</v>
      </c>
      <c r="G3695" s="3" t="str">
        <f t="shared" si="285"/>
        <v>山东二干|济青烟威光缆延伸:即墨蓝村-莱阳穴坊</v>
      </c>
      <c r="H3695" s="3">
        <f>INDEX(光放段!$B$4:$B$237,MATCH(纤芯!G3695,光放段!$C$4:$C$237,0))</f>
        <v>37024101000</v>
      </c>
      <c r="I3695" s="3" t="str">
        <f t="shared" si="286"/>
        <v>济青烟威光缆延伸</v>
      </c>
      <c r="J3695" s="3" t="str">
        <f>INDEX(子缆名称!$B$4:$B$29,纤芯!M3695)</f>
        <v>C缆</v>
      </c>
      <c r="K3695" s="3">
        <v>26</v>
      </c>
      <c r="L3695" s="3">
        <f t="shared" si="287"/>
        <v>2</v>
      </c>
      <c r="M3695" s="3">
        <f t="shared" si="288"/>
        <v>3</v>
      </c>
      <c r="N3695" s="3" t="s">
        <v>71</v>
      </c>
      <c r="O3695" s="3">
        <f>COUNTIF([1]局站!$D$4:$D$172,"="&amp;N3695)</f>
        <v>1</v>
      </c>
      <c r="P3695" s="3">
        <v>0</v>
      </c>
      <c r="Q3695" s="3">
        <v>0</v>
      </c>
      <c r="R3695" s="3">
        <v>0</v>
      </c>
      <c r="S3695" s="3" t="s">
        <v>1260</v>
      </c>
      <c r="T3695" s="3">
        <f>COUNTIF([1]局站!$D$4:$D$172,"="&amp;S3695)</f>
        <v>1</v>
      </c>
      <c r="U3695" s="3">
        <v>0</v>
      </c>
      <c r="V3695" s="3">
        <v>0</v>
      </c>
      <c r="W3695" s="3">
        <v>0</v>
      </c>
      <c r="X3695" s="3" t="s">
        <v>1214</v>
      </c>
      <c r="Y3695" s="3" t="s">
        <v>880</v>
      </c>
      <c r="Z3695" s="3" t="str">
        <f>INDEX(业务类型!$C$4:$C$8,MATCH(纤芯!Y3695,业务类型!$B$4:$B$8,0))</f>
        <v>IDLE</v>
      </c>
      <c r="AA3695" s="3"/>
    </row>
    <row r="3696" spans="1:27" ht="16.5" x14ac:dyDescent="0.2">
      <c r="A3696" s="3">
        <v>3693</v>
      </c>
      <c r="B3696" s="3">
        <f t="shared" si="289"/>
        <v>37024101027</v>
      </c>
      <c r="C3696" s="3" t="s">
        <v>1166</v>
      </c>
      <c r="D3696" s="3" t="s">
        <v>224</v>
      </c>
      <c r="E3696" s="3" t="str">
        <f>INDEX(光放段!$G$4:$G$237,MATCH(纤芯!G3696,光放段!$C$4:$C$237,0))</f>
        <v>山东二干|济青烟威光缆延伸:即墨蓝村-烟台大海阳</v>
      </c>
      <c r="F3696" s="3">
        <f>INDEX(光放段!$I$4:$I$237,MATCH(纤芯!H3696,光放段!$B$4:$B$237,0))</f>
        <v>37024100000</v>
      </c>
      <c r="G3696" s="3" t="str">
        <f t="shared" si="285"/>
        <v>山东二干|济青烟威光缆延伸:即墨蓝村-莱阳穴坊</v>
      </c>
      <c r="H3696" s="3">
        <f>INDEX(光放段!$B$4:$B$237,MATCH(纤芯!G3696,光放段!$C$4:$C$237,0))</f>
        <v>37024101000</v>
      </c>
      <c r="I3696" s="3" t="str">
        <f t="shared" si="286"/>
        <v>济青烟威光缆延伸</v>
      </c>
      <c r="J3696" s="3" t="str">
        <f>INDEX(子缆名称!$B$4:$B$29,纤芯!M3696)</f>
        <v>C缆</v>
      </c>
      <c r="K3696" s="3">
        <v>27</v>
      </c>
      <c r="L3696" s="3">
        <f t="shared" si="287"/>
        <v>3</v>
      </c>
      <c r="M3696" s="3">
        <f t="shared" si="288"/>
        <v>3</v>
      </c>
      <c r="N3696" s="3" t="s">
        <v>71</v>
      </c>
      <c r="O3696" s="3">
        <f>COUNTIF([1]局站!$D$4:$D$172,"="&amp;N3696)</f>
        <v>1</v>
      </c>
      <c r="P3696" s="3">
        <v>0</v>
      </c>
      <c r="Q3696" s="3">
        <v>0</v>
      </c>
      <c r="R3696" s="3">
        <v>0</v>
      </c>
      <c r="S3696" s="3" t="s">
        <v>1260</v>
      </c>
      <c r="T3696" s="3">
        <f>COUNTIF([1]局站!$D$4:$D$172,"="&amp;S3696)</f>
        <v>1</v>
      </c>
      <c r="U3696" s="3">
        <v>0</v>
      </c>
      <c r="V3696" s="3">
        <v>0</v>
      </c>
      <c r="W3696" s="3">
        <v>0</v>
      </c>
      <c r="X3696" s="3" t="s">
        <v>1214</v>
      </c>
      <c r="Y3696" s="3" t="s">
        <v>880</v>
      </c>
      <c r="Z3696" s="3" t="str">
        <f>INDEX(业务类型!$C$4:$C$8,MATCH(纤芯!Y3696,业务类型!$B$4:$B$8,0))</f>
        <v>IDLE</v>
      </c>
      <c r="AA3696" s="3"/>
    </row>
    <row r="3697" spans="1:27" ht="16.5" x14ac:dyDescent="0.2">
      <c r="A3697" s="3">
        <v>3694</v>
      </c>
      <c r="B3697" s="3">
        <f t="shared" si="289"/>
        <v>37024101028</v>
      </c>
      <c r="C3697" s="3" t="s">
        <v>1166</v>
      </c>
      <c r="D3697" s="3" t="s">
        <v>224</v>
      </c>
      <c r="E3697" s="3" t="str">
        <f>INDEX(光放段!$G$4:$G$237,MATCH(纤芯!G3697,光放段!$C$4:$C$237,0))</f>
        <v>山东二干|济青烟威光缆延伸:即墨蓝村-烟台大海阳</v>
      </c>
      <c r="F3697" s="3">
        <f>INDEX(光放段!$I$4:$I$237,MATCH(纤芯!H3697,光放段!$B$4:$B$237,0))</f>
        <v>37024100000</v>
      </c>
      <c r="G3697" s="3" t="str">
        <f t="shared" si="285"/>
        <v>山东二干|济青烟威光缆延伸:即墨蓝村-莱阳穴坊</v>
      </c>
      <c r="H3697" s="3">
        <f>INDEX(光放段!$B$4:$B$237,MATCH(纤芯!G3697,光放段!$C$4:$C$237,0))</f>
        <v>37024101000</v>
      </c>
      <c r="I3697" s="3" t="str">
        <f t="shared" si="286"/>
        <v>济青烟威光缆延伸</v>
      </c>
      <c r="J3697" s="3" t="str">
        <f>INDEX(子缆名称!$B$4:$B$29,纤芯!M3697)</f>
        <v>C缆</v>
      </c>
      <c r="K3697" s="3">
        <v>28</v>
      </c>
      <c r="L3697" s="3">
        <f t="shared" si="287"/>
        <v>4</v>
      </c>
      <c r="M3697" s="3">
        <f t="shared" si="288"/>
        <v>3</v>
      </c>
      <c r="N3697" s="3" t="s">
        <v>71</v>
      </c>
      <c r="O3697" s="3">
        <f>COUNTIF([1]局站!$D$4:$D$172,"="&amp;N3697)</f>
        <v>1</v>
      </c>
      <c r="P3697" s="3">
        <v>0</v>
      </c>
      <c r="Q3697" s="3">
        <v>0</v>
      </c>
      <c r="R3697" s="3">
        <v>0</v>
      </c>
      <c r="S3697" s="3" t="s">
        <v>1260</v>
      </c>
      <c r="T3697" s="3">
        <f>COUNTIF([1]局站!$D$4:$D$172,"="&amp;S3697)</f>
        <v>1</v>
      </c>
      <c r="U3697" s="3">
        <v>0</v>
      </c>
      <c r="V3697" s="3">
        <v>0</v>
      </c>
      <c r="W3697" s="3">
        <v>0</v>
      </c>
      <c r="X3697" s="3" t="s">
        <v>1214</v>
      </c>
      <c r="Y3697" s="3" t="s">
        <v>880</v>
      </c>
      <c r="Z3697" s="3" t="str">
        <f>INDEX(业务类型!$C$4:$C$8,MATCH(纤芯!Y3697,业务类型!$B$4:$B$8,0))</f>
        <v>IDLE</v>
      </c>
      <c r="AA3697" s="3"/>
    </row>
    <row r="3698" spans="1:27" ht="16.5" x14ac:dyDescent="0.2">
      <c r="A3698" s="3">
        <v>3695</v>
      </c>
      <c r="B3698" s="3">
        <f t="shared" si="289"/>
        <v>37024101029</v>
      </c>
      <c r="C3698" s="3" t="s">
        <v>1166</v>
      </c>
      <c r="D3698" s="3" t="s">
        <v>224</v>
      </c>
      <c r="E3698" s="3" t="str">
        <f>INDEX(光放段!$G$4:$G$237,MATCH(纤芯!G3698,光放段!$C$4:$C$237,0))</f>
        <v>山东二干|济青烟威光缆延伸:即墨蓝村-烟台大海阳</v>
      </c>
      <c r="F3698" s="3">
        <f>INDEX(光放段!$I$4:$I$237,MATCH(纤芯!H3698,光放段!$B$4:$B$237,0))</f>
        <v>37024100000</v>
      </c>
      <c r="G3698" s="3" t="str">
        <f t="shared" si="285"/>
        <v>山东二干|济青烟威光缆延伸:即墨蓝村-莱阳穴坊</v>
      </c>
      <c r="H3698" s="3">
        <f>INDEX(光放段!$B$4:$B$237,MATCH(纤芯!G3698,光放段!$C$4:$C$237,0))</f>
        <v>37024101000</v>
      </c>
      <c r="I3698" s="3" t="str">
        <f t="shared" si="286"/>
        <v>济青烟威光缆延伸</v>
      </c>
      <c r="J3698" s="3" t="str">
        <f>INDEX(子缆名称!$B$4:$B$29,纤芯!M3698)</f>
        <v>C缆</v>
      </c>
      <c r="K3698" s="3">
        <v>29</v>
      </c>
      <c r="L3698" s="3">
        <f t="shared" si="287"/>
        <v>5</v>
      </c>
      <c r="M3698" s="3">
        <f t="shared" si="288"/>
        <v>3</v>
      </c>
      <c r="N3698" s="3" t="s">
        <v>71</v>
      </c>
      <c r="O3698" s="3">
        <f>COUNTIF([1]局站!$D$4:$D$172,"="&amp;N3698)</f>
        <v>1</v>
      </c>
      <c r="P3698" s="3">
        <v>0</v>
      </c>
      <c r="Q3698" s="3">
        <v>0</v>
      </c>
      <c r="R3698" s="3">
        <v>0</v>
      </c>
      <c r="S3698" s="3" t="s">
        <v>1260</v>
      </c>
      <c r="T3698" s="3">
        <f>COUNTIF([1]局站!$D$4:$D$172,"="&amp;S3698)</f>
        <v>1</v>
      </c>
      <c r="U3698" s="3">
        <v>0</v>
      </c>
      <c r="V3698" s="3">
        <v>0</v>
      </c>
      <c r="W3698" s="3">
        <v>0</v>
      </c>
      <c r="X3698" s="3" t="s">
        <v>1214</v>
      </c>
      <c r="Y3698" s="3" t="s">
        <v>880</v>
      </c>
      <c r="Z3698" s="3" t="str">
        <f>INDEX(业务类型!$C$4:$C$8,MATCH(纤芯!Y3698,业务类型!$B$4:$B$8,0))</f>
        <v>IDLE</v>
      </c>
      <c r="AA3698" s="3"/>
    </row>
    <row r="3699" spans="1:27" ht="16.5" x14ac:dyDescent="0.2">
      <c r="A3699" s="3">
        <v>3696</v>
      </c>
      <c r="B3699" s="3">
        <f t="shared" si="289"/>
        <v>37024101030</v>
      </c>
      <c r="C3699" s="3" t="s">
        <v>1166</v>
      </c>
      <c r="D3699" s="3" t="s">
        <v>224</v>
      </c>
      <c r="E3699" s="3" t="str">
        <f>INDEX(光放段!$G$4:$G$237,MATCH(纤芯!G3699,光放段!$C$4:$C$237,0))</f>
        <v>山东二干|济青烟威光缆延伸:即墨蓝村-烟台大海阳</v>
      </c>
      <c r="F3699" s="3">
        <f>INDEX(光放段!$I$4:$I$237,MATCH(纤芯!H3699,光放段!$B$4:$B$237,0))</f>
        <v>37024100000</v>
      </c>
      <c r="G3699" s="3" t="str">
        <f t="shared" si="285"/>
        <v>山东二干|济青烟威光缆延伸:即墨蓝村-莱阳穴坊</v>
      </c>
      <c r="H3699" s="3">
        <f>INDEX(光放段!$B$4:$B$237,MATCH(纤芯!G3699,光放段!$C$4:$C$237,0))</f>
        <v>37024101000</v>
      </c>
      <c r="I3699" s="3" t="str">
        <f t="shared" si="286"/>
        <v>济青烟威光缆延伸</v>
      </c>
      <c r="J3699" s="3" t="str">
        <f>INDEX(子缆名称!$B$4:$B$29,纤芯!M3699)</f>
        <v>C缆</v>
      </c>
      <c r="K3699" s="3">
        <v>30</v>
      </c>
      <c r="L3699" s="3">
        <f t="shared" si="287"/>
        <v>6</v>
      </c>
      <c r="M3699" s="3">
        <f t="shared" si="288"/>
        <v>3</v>
      </c>
      <c r="N3699" s="3" t="s">
        <v>71</v>
      </c>
      <c r="O3699" s="3">
        <f>COUNTIF([1]局站!$D$4:$D$172,"="&amp;N3699)</f>
        <v>1</v>
      </c>
      <c r="P3699" s="3">
        <v>0</v>
      </c>
      <c r="Q3699" s="3">
        <v>0</v>
      </c>
      <c r="R3699" s="3">
        <v>0</v>
      </c>
      <c r="S3699" s="3" t="s">
        <v>1260</v>
      </c>
      <c r="T3699" s="3">
        <f>COUNTIF([1]局站!$D$4:$D$172,"="&amp;S3699)</f>
        <v>1</v>
      </c>
      <c r="U3699" s="3">
        <v>0</v>
      </c>
      <c r="V3699" s="3">
        <v>0</v>
      </c>
      <c r="W3699" s="3">
        <v>0</v>
      </c>
      <c r="X3699" s="3" t="s">
        <v>1214</v>
      </c>
      <c r="Y3699" s="3" t="s">
        <v>880</v>
      </c>
      <c r="Z3699" s="3" t="str">
        <f>INDEX(业务类型!$C$4:$C$8,MATCH(纤芯!Y3699,业务类型!$B$4:$B$8,0))</f>
        <v>IDLE</v>
      </c>
      <c r="AA3699" s="3"/>
    </row>
    <row r="3700" spans="1:27" ht="16.5" x14ac:dyDescent="0.2">
      <c r="A3700" s="3">
        <v>3697</v>
      </c>
      <c r="B3700" s="3">
        <f t="shared" si="289"/>
        <v>37024101031</v>
      </c>
      <c r="C3700" s="3" t="s">
        <v>1166</v>
      </c>
      <c r="D3700" s="3" t="s">
        <v>224</v>
      </c>
      <c r="E3700" s="3" t="str">
        <f>INDEX(光放段!$G$4:$G$237,MATCH(纤芯!G3700,光放段!$C$4:$C$237,0))</f>
        <v>山东二干|济青烟威光缆延伸:即墨蓝村-烟台大海阳</v>
      </c>
      <c r="F3700" s="3">
        <f>INDEX(光放段!$I$4:$I$237,MATCH(纤芯!H3700,光放段!$B$4:$B$237,0))</f>
        <v>37024100000</v>
      </c>
      <c r="G3700" s="3" t="str">
        <f t="shared" si="285"/>
        <v>山东二干|济青烟威光缆延伸:即墨蓝村-莱阳穴坊</v>
      </c>
      <c r="H3700" s="3">
        <f>INDEX(光放段!$B$4:$B$237,MATCH(纤芯!G3700,光放段!$C$4:$C$237,0))</f>
        <v>37024101000</v>
      </c>
      <c r="I3700" s="3" t="str">
        <f t="shared" si="286"/>
        <v>济青烟威光缆延伸</v>
      </c>
      <c r="J3700" s="3" t="str">
        <f>INDEX(子缆名称!$B$4:$B$29,纤芯!M3700)</f>
        <v>C缆</v>
      </c>
      <c r="K3700" s="3">
        <v>31</v>
      </c>
      <c r="L3700" s="3">
        <f t="shared" si="287"/>
        <v>7</v>
      </c>
      <c r="M3700" s="3">
        <f t="shared" si="288"/>
        <v>3</v>
      </c>
      <c r="N3700" s="3" t="s">
        <v>71</v>
      </c>
      <c r="O3700" s="3">
        <f>COUNTIF([1]局站!$D$4:$D$172,"="&amp;N3700)</f>
        <v>1</v>
      </c>
      <c r="P3700" s="3">
        <v>0</v>
      </c>
      <c r="Q3700" s="3">
        <v>0</v>
      </c>
      <c r="R3700" s="3">
        <v>0</v>
      </c>
      <c r="S3700" s="3" t="s">
        <v>1260</v>
      </c>
      <c r="T3700" s="3">
        <f>COUNTIF([1]局站!$D$4:$D$172,"="&amp;S3700)</f>
        <v>1</v>
      </c>
      <c r="U3700" s="3">
        <v>0</v>
      </c>
      <c r="V3700" s="3">
        <v>0</v>
      </c>
      <c r="W3700" s="3">
        <v>0</v>
      </c>
      <c r="X3700" s="3" t="s">
        <v>1214</v>
      </c>
      <c r="Y3700" s="3" t="s">
        <v>880</v>
      </c>
      <c r="Z3700" s="3" t="str">
        <f>INDEX(业务类型!$C$4:$C$8,MATCH(纤芯!Y3700,业务类型!$B$4:$B$8,0))</f>
        <v>IDLE</v>
      </c>
      <c r="AA3700" s="3"/>
    </row>
    <row r="3701" spans="1:27" ht="16.5" x14ac:dyDescent="0.2">
      <c r="A3701" s="3">
        <v>3698</v>
      </c>
      <c r="B3701" s="3">
        <f t="shared" si="289"/>
        <v>37024101032</v>
      </c>
      <c r="C3701" s="3" t="s">
        <v>1166</v>
      </c>
      <c r="D3701" s="3" t="s">
        <v>224</v>
      </c>
      <c r="E3701" s="3" t="str">
        <f>INDEX(光放段!$G$4:$G$237,MATCH(纤芯!G3701,光放段!$C$4:$C$237,0))</f>
        <v>山东二干|济青烟威光缆延伸:即墨蓝村-烟台大海阳</v>
      </c>
      <c r="F3701" s="3">
        <f>INDEX(光放段!$I$4:$I$237,MATCH(纤芯!H3701,光放段!$B$4:$B$237,0))</f>
        <v>37024100000</v>
      </c>
      <c r="G3701" s="3" t="str">
        <f t="shared" si="285"/>
        <v>山东二干|济青烟威光缆延伸:即墨蓝村-莱阳穴坊</v>
      </c>
      <c r="H3701" s="3">
        <f>INDEX(光放段!$B$4:$B$237,MATCH(纤芯!G3701,光放段!$C$4:$C$237,0))</f>
        <v>37024101000</v>
      </c>
      <c r="I3701" s="3" t="str">
        <f t="shared" si="286"/>
        <v>济青烟威光缆延伸</v>
      </c>
      <c r="J3701" s="3" t="str">
        <f>INDEX(子缆名称!$B$4:$B$29,纤芯!M3701)</f>
        <v>C缆</v>
      </c>
      <c r="K3701" s="3">
        <v>32</v>
      </c>
      <c r="L3701" s="3">
        <f t="shared" si="287"/>
        <v>8</v>
      </c>
      <c r="M3701" s="3">
        <f t="shared" si="288"/>
        <v>3</v>
      </c>
      <c r="N3701" s="3" t="s">
        <v>71</v>
      </c>
      <c r="O3701" s="3">
        <f>COUNTIF([1]局站!$D$4:$D$172,"="&amp;N3701)</f>
        <v>1</v>
      </c>
      <c r="P3701" s="3">
        <v>0</v>
      </c>
      <c r="Q3701" s="3">
        <v>0</v>
      </c>
      <c r="R3701" s="3">
        <v>0</v>
      </c>
      <c r="S3701" s="3" t="s">
        <v>1260</v>
      </c>
      <c r="T3701" s="3">
        <f>COUNTIF([1]局站!$D$4:$D$172,"="&amp;S3701)</f>
        <v>1</v>
      </c>
      <c r="U3701" s="3">
        <v>0</v>
      </c>
      <c r="V3701" s="3">
        <v>0</v>
      </c>
      <c r="W3701" s="3">
        <v>0</v>
      </c>
      <c r="X3701" s="3" t="s">
        <v>1214</v>
      </c>
      <c r="Y3701" s="3" t="s">
        <v>881</v>
      </c>
      <c r="Z3701" s="3" t="str">
        <f>INDEX(业务类型!$C$4:$C$8,MATCH(纤芯!Y3701,业务类型!$B$4:$B$8,0))</f>
        <v>OTHER</v>
      </c>
      <c r="AA3701" s="3" t="s">
        <v>888</v>
      </c>
    </row>
    <row r="3702" spans="1:27" ht="16.5" x14ac:dyDescent="0.2">
      <c r="A3702" s="3">
        <v>3699</v>
      </c>
      <c r="B3702" s="3">
        <f t="shared" si="289"/>
        <v>37024102001</v>
      </c>
      <c r="C3702" s="3" t="s">
        <v>1166</v>
      </c>
      <c r="D3702" s="3" t="s">
        <v>224</v>
      </c>
      <c r="E3702" s="3" t="str">
        <f>INDEX(光放段!$G$4:$G$237,MATCH(纤芯!G3702,光放段!$C$4:$C$237,0))</f>
        <v>山东二干|济青烟威光缆延伸:即墨蓝村-烟台大海阳</v>
      </c>
      <c r="F3702" s="3">
        <f>INDEX(光放段!$I$4:$I$237,MATCH(纤芯!H3702,光放段!$B$4:$B$237,0))</f>
        <v>37024100000</v>
      </c>
      <c r="G3702" s="3" t="str">
        <f t="shared" si="285"/>
        <v>山东二干|济青烟威光缆延伸:莱阳穴坊-栖霞桃村</v>
      </c>
      <c r="H3702" s="3">
        <f>INDEX(光放段!$B$4:$B$237,MATCH(纤芯!G3702,光放段!$C$4:$C$237,0))</f>
        <v>37024102000</v>
      </c>
      <c r="I3702" s="3" t="str">
        <f t="shared" si="286"/>
        <v>济青烟威光缆延伸</v>
      </c>
      <c r="J3702" s="3" t="str">
        <f>INDEX(子缆名称!$B$4:$B$29,纤芯!M3702)</f>
        <v>A缆</v>
      </c>
      <c r="K3702" s="3">
        <v>1</v>
      </c>
      <c r="L3702" s="3">
        <f t="shared" si="287"/>
        <v>1</v>
      </c>
      <c r="M3702" s="3">
        <f t="shared" si="288"/>
        <v>1</v>
      </c>
      <c r="N3702" s="3" t="s">
        <v>1260</v>
      </c>
      <c r="O3702" s="3">
        <f>COUNTIF([1]局站!$D$4:$D$172,"="&amp;N3702)</f>
        <v>1</v>
      </c>
      <c r="P3702" s="3">
        <v>0</v>
      </c>
      <c r="Q3702" s="3">
        <v>0</v>
      </c>
      <c r="R3702" s="3">
        <v>0</v>
      </c>
      <c r="S3702" s="3" t="s">
        <v>80</v>
      </c>
      <c r="T3702" s="3">
        <f>COUNTIF([1]局站!$D$4:$D$172,"="&amp;S3702)</f>
        <v>1</v>
      </c>
      <c r="U3702" s="3">
        <v>0</v>
      </c>
      <c r="V3702" s="3">
        <v>0</v>
      </c>
      <c r="W3702" s="3">
        <v>0</v>
      </c>
      <c r="X3702" s="3" t="s">
        <v>1214</v>
      </c>
      <c r="Y3702" s="3" t="s">
        <v>850</v>
      </c>
      <c r="Z3702" s="3" t="str">
        <f>INDEX(业务类型!$C$4:$C$8,MATCH(纤芯!Y3702,业务类型!$B$4:$B$8,0))</f>
        <v>ONE</v>
      </c>
      <c r="AA3702" s="3" t="s">
        <v>1028</v>
      </c>
    </row>
    <row r="3703" spans="1:27" ht="16.5" x14ac:dyDescent="0.2">
      <c r="A3703" s="3">
        <v>3700</v>
      </c>
      <c r="B3703" s="3">
        <f t="shared" si="289"/>
        <v>37024102002</v>
      </c>
      <c r="C3703" s="3" t="s">
        <v>1166</v>
      </c>
      <c r="D3703" s="3" t="s">
        <v>224</v>
      </c>
      <c r="E3703" s="3" t="str">
        <f>INDEX(光放段!$G$4:$G$237,MATCH(纤芯!G3703,光放段!$C$4:$C$237,0))</f>
        <v>山东二干|济青烟威光缆延伸:即墨蓝村-烟台大海阳</v>
      </c>
      <c r="F3703" s="3">
        <f>INDEX(光放段!$I$4:$I$237,MATCH(纤芯!H3703,光放段!$B$4:$B$237,0))</f>
        <v>37024100000</v>
      </c>
      <c r="G3703" s="3" t="str">
        <f t="shared" si="285"/>
        <v>山东二干|济青烟威光缆延伸:莱阳穴坊-栖霞桃村</v>
      </c>
      <c r="H3703" s="3">
        <f>INDEX(光放段!$B$4:$B$237,MATCH(纤芯!G3703,光放段!$C$4:$C$237,0))</f>
        <v>37024102000</v>
      </c>
      <c r="I3703" s="3" t="str">
        <f t="shared" si="286"/>
        <v>济青烟威光缆延伸</v>
      </c>
      <c r="J3703" s="3" t="str">
        <f>INDEX(子缆名称!$B$4:$B$29,纤芯!M3703)</f>
        <v>A缆</v>
      </c>
      <c r="K3703" s="3">
        <v>2</v>
      </c>
      <c r="L3703" s="3">
        <f t="shared" si="287"/>
        <v>2</v>
      </c>
      <c r="M3703" s="3">
        <f t="shared" si="288"/>
        <v>1</v>
      </c>
      <c r="N3703" s="3" t="s">
        <v>1260</v>
      </c>
      <c r="O3703" s="3">
        <f>COUNTIF([1]局站!$D$4:$D$172,"="&amp;N3703)</f>
        <v>1</v>
      </c>
      <c r="P3703" s="3">
        <v>0</v>
      </c>
      <c r="Q3703" s="3">
        <v>0</v>
      </c>
      <c r="R3703" s="3">
        <v>0</v>
      </c>
      <c r="S3703" s="3" t="s">
        <v>80</v>
      </c>
      <c r="T3703" s="3">
        <f>COUNTIF([1]局站!$D$4:$D$172,"="&amp;S3703)</f>
        <v>1</v>
      </c>
      <c r="U3703" s="3">
        <v>0</v>
      </c>
      <c r="V3703" s="3">
        <v>0</v>
      </c>
      <c r="W3703" s="3">
        <v>0</v>
      </c>
      <c r="X3703" s="3" t="s">
        <v>1214</v>
      </c>
      <c r="Y3703" s="3" t="s">
        <v>850</v>
      </c>
      <c r="Z3703" s="3" t="str">
        <f>INDEX(业务类型!$C$4:$C$8,MATCH(纤芯!Y3703,业务类型!$B$4:$B$8,0))</f>
        <v>ONE</v>
      </c>
      <c r="AA3703" s="3" t="s">
        <v>1028</v>
      </c>
    </row>
    <row r="3704" spans="1:27" ht="16.5" x14ac:dyDescent="0.2">
      <c r="A3704" s="3">
        <v>3701</v>
      </c>
      <c r="B3704" s="3">
        <f t="shared" si="289"/>
        <v>37024102003</v>
      </c>
      <c r="C3704" s="3" t="s">
        <v>1166</v>
      </c>
      <c r="D3704" s="3" t="s">
        <v>224</v>
      </c>
      <c r="E3704" s="3" t="str">
        <f>INDEX(光放段!$G$4:$G$237,MATCH(纤芯!G3704,光放段!$C$4:$C$237,0))</f>
        <v>山东二干|济青烟威光缆延伸:即墨蓝村-烟台大海阳</v>
      </c>
      <c r="F3704" s="3">
        <f>INDEX(光放段!$I$4:$I$237,MATCH(纤芯!H3704,光放段!$B$4:$B$237,0))</f>
        <v>37024100000</v>
      </c>
      <c r="G3704" s="3" t="str">
        <f t="shared" si="285"/>
        <v>山东二干|济青烟威光缆延伸:莱阳穴坊-栖霞桃村</v>
      </c>
      <c r="H3704" s="3">
        <f>INDEX(光放段!$B$4:$B$237,MATCH(纤芯!G3704,光放段!$C$4:$C$237,0))</f>
        <v>37024102000</v>
      </c>
      <c r="I3704" s="3" t="str">
        <f t="shared" si="286"/>
        <v>济青烟威光缆延伸</v>
      </c>
      <c r="J3704" s="3" t="str">
        <f>INDEX(子缆名称!$B$4:$B$29,纤芯!M3704)</f>
        <v>A缆</v>
      </c>
      <c r="K3704" s="3">
        <v>3</v>
      </c>
      <c r="L3704" s="3">
        <f t="shared" si="287"/>
        <v>3</v>
      </c>
      <c r="M3704" s="3">
        <f t="shared" si="288"/>
        <v>1</v>
      </c>
      <c r="N3704" s="3" t="s">
        <v>1260</v>
      </c>
      <c r="O3704" s="3">
        <f>COUNTIF([1]局站!$D$4:$D$172,"="&amp;N3704)</f>
        <v>1</v>
      </c>
      <c r="P3704" s="3">
        <v>0</v>
      </c>
      <c r="Q3704" s="3">
        <v>0</v>
      </c>
      <c r="R3704" s="3">
        <v>0</v>
      </c>
      <c r="S3704" s="3" t="s">
        <v>80</v>
      </c>
      <c r="T3704" s="3">
        <f>COUNTIF([1]局站!$D$4:$D$172,"="&amp;S3704)</f>
        <v>1</v>
      </c>
      <c r="U3704" s="3">
        <v>0</v>
      </c>
      <c r="V3704" s="3">
        <v>0</v>
      </c>
      <c r="W3704" s="3">
        <v>0</v>
      </c>
      <c r="X3704" s="3" t="s">
        <v>1214</v>
      </c>
      <c r="Y3704" s="3" t="s">
        <v>880</v>
      </c>
      <c r="Z3704" s="3" t="str">
        <f>INDEX(业务类型!$C$4:$C$8,MATCH(纤芯!Y3704,业务类型!$B$4:$B$8,0))</f>
        <v>IDLE</v>
      </c>
      <c r="AA3704" s="3"/>
    </row>
    <row r="3705" spans="1:27" ht="16.5" x14ac:dyDescent="0.2">
      <c r="A3705" s="3">
        <v>3702</v>
      </c>
      <c r="B3705" s="3">
        <f t="shared" si="289"/>
        <v>37024102004</v>
      </c>
      <c r="C3705" s="3" t="s">
        <v>1166</v>
      </c>
      <c r="D3705" s="3" t="s">
        <v>224</v>
      </c>
      <c r="E3705" s="3" t="str">
        <f>INDEX(光放段!$G$4:$G$237,MATCH(纤芯!G3705,光放段!$C$4:$C$237,0))</f>
        <v>山东二干|济青烟威光缆延伸:即墨蓝村-烟台大海阳</v>
      </c>
      <c r="F3705" s="3">
        <f>INDEX(光放段!$I$4:$I$237,MATCH(纤芯!H3705,光放段!$B$4:$B$237,0))</f>
        <v>37024100000</v>
      </c>
      <c r="G3705" s="3" t="str">
        <f t="shared" si="285"/>
        <v>山东二干|济青烟威光缆延伸:莱阳穴坊-栖霞桃村</v>
      </c>
      <c r="H3705" s="3">
        <f>INDEX(光放段!$B$4:$B$237,MATCH(纤芯!G3705,光放段!$C$4:$C$237,0))</f>
        <v>37024102000</v>
      </c>
      <c r="I3705" s="3" t="str">
        <f t="shared" si="286"/>
        <v>济青烟威光缆延伸</v>
      </c>
      <c r="J3705" s="3" t="str">
        <f>INDEX(子缆名称!$B$4:$B$29,纤芯!M3705)</f>
        <v>A缆</v>
      </c>
      <c r="K3705" s="3">
        <v>4</v>
      </c>
      <c r="L3705" s="3">
        <f t="shared" si="287"/>
        <v>4</v>
      </c>
      <c r="M3705" s="3">
        <f t="shared" si="288"/>
        <v>1</v>
      </c>
      <c r="N3705" s="3" t="s">
        <v>1260</v>
      </c>
      <c r="O3705" s="3">
        <f>COUNTIF([1]局站!$D$4:$D$172,"="&amp;N3705)</f>
        <v>1</v>
      </c>
      <c r="P3705" s="3">
        <v>0</v>
      </c>
      <c r="Q3705" s="3">
        <v>0</v>
      </c>
      <c r="R3705" s="3">
        <v>0</v>
      </c>
      <c r="S3705" s="3" t="s">
        <v>80</v>
      </c>
      <c r="T3705" s="3">
        <f>COUNTIF([1]局站!$D$4:$D$172,"="&amp;S3705)</f>
        <v>1</v>
      </c>
      <c r="U3705" s="3">
        <v>0</v>
      </c>
      <c r="V3705" s="3">
        <v>0</v>
      </c>
      <c r="W3705" s="3">
        <v>0</v>
      </c>
      <c r="X3705" s="3" t="s">
        <v>1214</v>
      </c>
      <c r="Y3705" s="3" t="s">
        <v>880</v>
      </c>
      <c r="Z3705" s="3" t="str">
        <f>INDEX(业务类型!$C$4:$C$8,MATCH(纤芯!Y3705,业务类型!$B$4:$B$8,0))</f>
        <v>IDLE</v>
      </c>
      <c r="AA3705" s="3"/>
    </row>
    <row r="3706" spans="1:27" ht="16.5" x14ac:dyDescent="0.2">
      <c r="A3706" s="3">
        <v>3703</v>
      </c>
      <c r="B3706" s="3">
        <f t="shared" si="289"/>
        <v>37024102005</v>
      </c>
      <c r="C3706" s="3" t="s">
        <v>1166</v>
      </c>
      <c r="D3706" s="3" t="s">
        <v>224</v>
      </c>
      <c r="E3706" s="3" t="str">
        <f>INDEX(光放段!$G$4:$G$237,MATCH(纤芯!G3706,光放段!$C$4:$C$237,0))</f>
        <v>山东二干|济青烟威光缆延伸:即墨蓝村-烟台大海阳</v>
      </c>
      <c r="F3706" s="3">
        <f>INDEX(光放段!$I$4:$I$237,MATCH(纤芯!H3706,光放段!$B$4:$B$237,0))</f>
        <v>37024100000</v>
      </c>
      <c r="G3706" s="3" t="str">
        <f t="shared" si="285"/>
        <v>山东二干|济青烟威光缆延伸:莱阳穴坊-栖霞桃村</v>
      </c>
      <c r="H3706" s="3">
        <f>INDEX(光放段!$B$4:$B$237,MATCH(纤芯!G3706,光放段!$C$4:$C$237,0))</f>
        <v>37024102000</v>
      </c>
      <c r="I3706" s="3" t="str">
        <f t="shared" si="286"/>
        <v>济青烟威光缆延伸</v>
      </c>
      <c r="J3706" s="3" t="str">
        <f>INDEX(子缆名称!$B$4:$B$29,纤芯!M3706)</f>
        <v>A缆</v>
      </c>
      <c r="K3706" s="3">
        <v>5</v>
      </c>
      <c r="L3706" s="3">
        <f t="shared" si="287"/>
        <v>5</v>
      </c>
      <c r="M3706" s="3">
        <f t="shared" si="288"/>
        <v>1</v>
      </c>
      <c r="N3706" s="3" t="s">
        <v>1260</v>
      </c>
      <c r="O3706" s="3">
        <f>COUNTIF([1]局站!$D$4:$D$172,"="&amp;N3706)</f>
        <v>1</v>
      </c>
      <c r="P3706" s="3">
        <v>0</v>
      </c>
      <c r="Q3706" s="3">
        <v>0</v>
      </c>
      <c r="R3706" s="3">
        <v>0</v>
      </c>
      <c r="S3706" s="3" t="s">
        <v>80</v>
      </c>
      <c r="T3706" s="3">
        <f>COUNTIF([1]局站!$D$4:$D$172,"="&amp;S3706)</f>
        <v>1</v>
      </c>
      <c r="U3706" s="3">
        <v>0</v>
      </c>
      <c r="V3706" s="3">
        <v>0</v>
      </c>
      <c r="W3706" s="3">
        <v>0</v>
      </c>
      <c r="X3706" s="3" t="s">
        <v>1214</v>
      </c>
      <c r="Y3706" s="3" t="s">
        <v>852</v>
      </c>
      <c r="Z3706" s="3" t="str">
        <f>INDEX(业务类型!$C$4:$C$8,MATCH(纤芯!Y3706,业务类型!$B$4:$B$8,0))</f>
        <v>TWO</v>
      </c>
      <c r="AA3706" s="3" t="s">
        <v>903</v>
      </c>
    </row>
    <row r="3707" spans="1:27" ht="16.5" x14ac:dyDescent="0.2">
      <c r="A3707" s="3">
        <v>3704</v>
      </c>
      <c r="B3707" s="3">
        <f t="shared" si="289"/>
        <v>37024102006</v>
      </c>
      <c r="C3707" s="3" t="s">
        <v>1166</v>
      </c>
      <c r="D3707" s="3" t="s">
        <v>224</v>
      </c>
      <c r="E3707" s="3" t="str">
        <f>INDEX(光放段!$G$4:$G$237,MATCH(纤芯!G3707,光放段!$C$4:$C$237,0))</f>
        <v>山东二干|济青烟威光缆延伸:即墨蓝村-烟台大海阳</v>
      </c>
      <c r="F3707" s="3">
        <f>INDEX(光放段!$I$4:$I$237,MATCH(纤芯!H3707,光放段!$B$4:$B$237,0))</f>
        <v>37024100000</v>
      </c>
      <c r="G3707" s="3" t="str">
        <f t="shared" si="285"/>
        <v>山东二干|济青烟威光缆延伸:莱阳穴坊-栖霞桃村</v>
      </c>
      <c r="H3707" s="3">
        <f>INDEX(光放段!$B$4:$B$237,MATCH(纤芯!G3707,光放段!$C$4:$C$237,0))</f>
        <v>37024102000</v>
      </c>
      <c r="I3707" s="3" t="str">
        <f t="shared" si="286"/>
        <v>济青烟威光缆延伸</v>
      </c>
      <c r="J3707" s="3" t="str">
        <f>INDEX(子缆名称!$B$4:$B$29,纤芯!M3707)</f>
        <v>A缆</v>
      </c>
      <c r="K3707" s="3">
        <v>6</v>
      </c>
      <c r="L3707" s="3">
        <f t="shared" si="287"/>
        <v>6</v>
      </c>
      <c r="M3707" s="3">
        <f t="shared" si="288"/>
        <v>1</v>
      </c>
      <c r="N3707" s="3" t="s">
        <v>1260</v>
      </c>
      <c r="O3707" s="3">
        <f>COUNTIF([1]局站!$D$4:$D$172,"="&amp;N3707)</f>
        <v>1</v>
      </c>
      <c r="P3707" s="3">
        <v>0</v>
      </c>
      <c r="Q3707" s="3">
        <v>0</v>
      </c>
      <c r="R3707" s="3">
        <v>0</v>
      </c>
      <c r="S3707" s="3" t="s">
        <v>80</v>
      </c>
      <c r="T3707" s="3">
        <f>COUNTIF([1]局站!$D$4:$D$172,"="&amp;S3707)</f>
        <v>1</v>
      </c>
      <c r="U3707" s="3">
        <v>0</v>
      </c>
      <c r="V3707" s="3">
        <v>0</v>
      </c>
      <c r="W3707" s="3">
        <v>0</v>
      </c>
      <c r="X3707" s="3" t="s">
        <v>1214</v>
      </c>
      <c r="Y3707" s="3" t="s">
        <v>852</v>
      </c>
      <c r="Z3707" s="3" t="str">
        <f>INDEX(业务类型!$C$4:$C$8,MATCH(纤芯!Y3707,业务类型!$B$4:$B$8,0))</f>
        <v>TWO</v>
      </c>
      <c r="AA3707" s="3" t="s">
        <v>903</v>
      </c>
    </row>
    <row r="3708" spans="1:27" ht="16.5" x14ac:dyDescent="0.2">
      <c r="A3708" s="3">
        <v>3705</v>
      </c>
      <c r="B3708" s="3">
        <f t="shared" si="289"/>
        <v>37024102007</v>
      </c>
      <c r="C3708" s="3" t="s">
        <v>1166</v>
      </c>
      <c r="D3708" s="3" t="s">
        <v>224</v>
      </c>
      <c r="E3708" s="3" t="str">
        <f>INDEX(光放段!$G$4:$G$237,MATCH(纤芯!G3708,光放段!$C$4:$C$237,0))</f>
        <v>山东二干|济青烟威光缆延伸:即墨蓝村-烟台大海阳</v>
      </c>
      <c r="F3708" s="3">
        <f>INDEX(光放段!$I$4:$I$237,MATCH(纤芯!H3708,光放段!$B$4:$B$237,0))</f>
        <v>37024100000</v>
      </c>
      <c r="G3708" s="3" t="str">
        <f t="shared" si="285"/>
        <v>山东二干|济青烟威光缆延伸:莱阳穴坊-栖霞桃村</v>
      </c>
      <c r="H3708" s="3">
        <f>INDEX(光放段!$B$4:$B$237,MATCH(纤芯!G3708,光放段!$C$4:$C$237,0))</f>
        <v>37024102000</v>
      </c>
      <c r="I3708" s="3" t="str">
        <f t="shared" si="286"/>
        <v>济青烟威光缆延伸</v>
      </c>
      <c r="J3708" s="3" t="str">
        <f>INDEX(子缆名称!$B$4:$B$29,纤芯!M3708)</f>
        <v>A缆</v>
      </c>
      <c r="K3708" s="3">
        <v>7</v>
      </c>
      <c r="L3708" s="3">
        <f t="shared" si="287"/>
        <v>7</v>
      </c>
      <c r="M3708" s="3">
        <f t="shared" si="288"/>
        <v>1</v>
      </c>
      <c r="N3708" s="3" t="s">
        <v>1260</v>
      </c>
      <c r="O3708" s="3">
        <f>COUNTIF([1]局站!$D$4:$D$172,"="&amp;N3708)</f>
        <v>1</v>
      </c>
      <c r="P3708" s="3">
        <v>0</v>
      </c>
      <c r="Q3708" s="3">
        <v>0</v>
      </c>
      <c r="R3708" s="3">
        <v>0</v>
      </c>
      <c r="S3708" s="3" t="s">
        <v>80</v>
      </c>
      <c r="T3708" s="3">
        <f>COUNTIF([1]局站!$D$4:$D$172,"="&amp;S3708)</f>
        <v>1</v>
      </c>
      <c r="U3708" s="3">
        <v>0</v>
      </c>
      <c r="V3708" s="3">
        <v>0</v>
      </c>
      <c r="W3708" s="3">
        <v>0</v>
      </c>
      <c r="X3708" s="3" t="s">
        <v>1214</v>
      </c>
      <c r="Y3708" s="3" t="s">
        <v>880</v>
      </c>
      <c r="Z3708" s="3" t="str">
        <f>INDEX(业务类型!$C$4:$C$8,MATCH(纤芯!Y3708,业务类型!$B$4:$B$8,0))</f>
        <v>IDLE</v>
      </c>
      <c r="AA3708" s="3"/>
    </row>
    <row r="3709" spans="1:27" ht="16.5" x14ac:dyDescent="0.2">
      <c r="A3709" s="3">
        <v>3706</v>
      </c>
      <c r="B3709" s="3">
        <f t="shared" si="289"/>
        <v>37024102008</v>
      </c>
      <c r="C3709" s="3" t="s">
        <v>1166</v>
      </c>
      <c r="D3709" s="3" t="s">
        <v>224</v>
      </c>
      <c r="E3709" s="3" t="str">
        <f>INDEX(光放段!$G$4:$G$237,MATCH(纤芯!G3709,光放段!$C$4:$C$237,0))</f>
        <v>山东二干|济青烟威光缆延伸:即墨蓝村-烟台大海阳</v>
      </c>
      <c r="F3709" s="3">
        <f>INDEX(光放段!$I$4:$I$237,MATCH(纤芯!H3709,光放段!$B$4:$B$237,0))</f>
        <v>37024100000</v>
      </c>
      <c r="G3709" s="3" t="str">
        <f t="shared" si="285"/>
        <v>山东二干|济青烟威光缆延伸:莱阳穴坊-栖霞桃村</v>
      </c>
      <c r="H3709" s="3">
        <f>INDEX(光放段!$B$4:$B$237,MATCH(纤芯!G3709,光放段!$C$4:$C$237,0))</f>
        <v>37024102000</v>
      </c>
      <c r="I3709" s="3" t="str">
        <f t="shared" si="286"/>
        <v>济青烟威光缆延伸</v>
      </c>
      <c r="J3709" s="3" t="str">
        <f>INDEX(子缆名称!$B$4:$B$29,纤芯!M3709)</f>
        <v>A缆</v>
      </c>
      <c r="K3709" s="3">
        <v>8</v>
      </c>
      <c r="L3709" s="3">
        <f t="shared" si="287"/>
        <v>8</v>
      </c>
      <c r="M3709" s="3">
        <f t="shared" si="288"/>
        <v>1</v>
      </c>
      <c r="N3709" s="3" t="s">
        <v>1260</v>
      </c>
      <c r="O3709" s="3">
        <f>COUNTIF([1]局站!$D$4:$D$172,"="&amp;N3709)</f>
        <v>1</v>
      </c>
      <c r="P3709" s="3">
        <v>0</v>
      </c>
      <c r="Q3709" s="3">
        <v>0</v>
      </c>
      <c r="R3709" s="3">
        <v>0</v>
      </c>
      <c r="S3709" s="3" t="s">
        <v>80</v>
      </c>
      <c r="T3709" s="3">
        <f>COUNTIF([1]局站!$D$4:$D$172,"="&amp;S3709)</f>
        <v>1</v>
      </c>
      <c r="U3709" s="3">
        <v>0</v>
      </c>
      <c r="V3709" s="3">
        <v>0</v>
      </c>
      <c r="W3709" s="3">
        <v>0</v>
      </c>
      <c r="X3709" s="3" t="s">
        <v>1214</v>
      </c>
      <c r="Y3709" s="3" t="s">
        <v>880</v>
      </c>
      <c r="Z3709" s="3" t="str">
        <f>INDEX(业务类型!$C$4:$C$8,MATCH(纤芯!Y3709,业务类型!$B$4:$B$8,0))</f>
        <v>IDLE</v>
      </c>
      <c r="AA3709" s="3"/>
    </row>
    <row r="3710" spans="1:27" ht="16.5" x14ac:dyDescent="0.2">
      <c r="A3710" s="3">
        <v>3707</v>
      </c>
      <c r="B3710" s="3">
        <f t="shared" si="289"/>
        <v>37024102009</v>
      </c>
      <c r="C3710" s="3" t="s">
        <v>1166</v>
      </c>
      <c r="D3710" s="3" t="s">
        <v>224</v>
      </c>
      <c r="E3710" s="3" t="str">
        <f>INDEX(光放段!$G$4:$G$237,MATCH(纤芯!G3710,光放段!$C$4:$C$237,0))</f>
        <v>山东二干|济青烟威光缆延伸:即墨蓝村-烟台大海阳</v>
      </c>
      <c r="F3710" s="3">
        <f>INDEX(光放段!$I$4:$I$237,MATCH(纤芯!H3710,光放段!$B$4:$B$237,0))</f>
        <v>37024100000</v>
      </c>
      <c r="G3710" s="3" t="str">
        <f t="shared" si="285"/>
        <v>山东二干|济青烟威光缆延伸:莱阳穴坊-栖霞桃村</v>
      </c>
      <c r="H3710" s="3">
        <f>INDEX(光放段!$B$4:$B$237,MATCH(纤芯!G3710,光放段!$C$4:$C$237,0))</f>
        <v>37024102000</v>
      </c>
      <c r="I3710" s="3" t="str">
        <f t="shared" si="286"/>
        <v>济青烟威光缆延伸</v>
      </c>
      <c r="J3710" s="3" t="str">
        <f>INDEX(子缆名称!$B$4:$B$29,纤芯!M3710)</f>
        <v>A缆</v>
      </c>
      <c r="K3710" s="3">
        <v>9</v>
      </c>
      <c r="L3710" s="3">
        <f t="shared" si="287"/>
        <v>9</v>
      </c>
      <c r="M3710" s="3">
        <f t="shared" si="288"/>
        <v>1</v>
      </c>
      <c r="N3710" s="3" t="s">
        <v>1260</v>
      </c>
      <c r="O3710" s="3">
        <f>COUNTIF([1]局站!$D$4:$D$172,"="&amp;N3710)</f>
        <v>1</v>
      </c>
      <c r="P3710" s="3">
        <v>0</v>
      </c>
      <c r="Q3710" s="3">
        <v>0</v>
      </c>
      <c r="R3710" s="3">
        <v>0</v>
      </c>
      <c r="S3710" s="3" t="s">
        <v>80</v>
      </c>
      <c r="T3710" s="3">
        <f>COUNTIF([1]局站!$D$4:$D$172,"="&amp;S3710)</f>
        <v>1</v>
      </c>
      <c r="U3710" s="3">
        <v>0</v>
      </c>
      <c r="V3710" s="3">
        <v>0</v>
      </c>
      <c r="W3710" s="3">
        <v>0</v>
      </c>
      <c r="X3710" s="3" t="s">
        <v>1214</v>
      </c>
      <c r="Y3710" s="3" t="s">
        <v>880</v>
      </c>
      <c r="Z3710" s="3" t="str">
        <f>INDEX(业务类型!$C$4:$C$8,MATCH(纤芯!Y3710,业务类型!$B$4:$B$8,0))</f>
        <v>IDLE</v>
      </c>
      <c r="AA3710" s="3"/>
    </row>
    <row r="3711" spans="1:27" ht="16.5" x14ac:dyDescent="0.2">
      <c r="A3711" s="3">
        <v>3708</v>
      </c>
      <c r="B3711" s="3">
        <f t="shared" si="289"/>
        <v>37024102010</v>
      </c>
      <c r="C3711" s="3" t="s">
        <v>1166</v>
      </c>
      <c r="D3711" s="3" t="s">
        <v>224</v>
      </c>
      <c r="E3711" s="3" t="str">
        <f>INDEX(光放段!$G$4:$G$237,MATCH(纤芯!G3711,光放段!$C$4:$C$237,0))</f>
        <v>山东二干|济青烟威光缆延伸:即墨蓝村-烟台大海阳</v>
      </c>
      <c r="F3711" s="3">
        <f>INDEX(光放段!$I$4:$I$237,MATCH(纤芯!H3711,光放段!$B$4:$B$237,0))</f>
        <v>37024100000</v>
      </c>
      <c r="G3711" s="3" t="str">
        <f t="shared" si="285"/>
        <v>山东二干|济青烟威光缆延伸:莱阳穴坊-栖霞桃村</v>
      </c>
      <c r="H3711" s="3">
        <f>INDEX(光放段!$B$4:$B$237,MATCH(纤芯!G3711,光放段!$C$4:$C$237,0))</f>
        <v>37024102000</v>
      </c>
      <c r="I3711" s="3" t="str">
        <f t="shared" si="286"/>
        <v>济青烟威光缆延伸</v>
      </c>
      <c r="J3711" s="3" t="str">
        <f>INDEX(子缆名称!$B$4:$B$29,纤芯!M3711)</f>
        <v>A缆</v>
      </c>
      <c r="K3711" s="3">
        <v>10</v>
      </c>
      <c r="L3711" s="3">
        <f t="shared" si="287"/>
        <v>10</v>
      </c>
      <c r="M3711" s="3">
        <f t="shared" si="288"/>
        <v>1</v>
      </c>
      <c r="N3711" s="3" t="s">
        <v>1260</v>
      </c>
      <c r="O3711" s="3">
        <f>COUNTIF([1]局站!$D$4:$D$172,"="&amp;N3711)</f>
        <v>1</v>
      </c>
      <c r="P3711" s="3">
        <v>0</v>
      </c>
      <c r="Q3711" s="3">
        <v>0</v>
      </c>
      <c r="R3711" s="3">
        <v>0</v>
      </c>
      <c r="S3711" s="3" t="s">
        <v>80</v>
      </c>
      <c r="T3711" s="3">
        <f>COUNTIF([1]局站!$D$4:$D$172,"="&amp;S3711)</f>
        <v>1</v>
      </c>
      <c r="U3711" s="3">
        <v>0</v>
      </c>
      <c r="V3711" s="3">
        <v>0</v>
      </c>
      <c r="W3711" s="3">
        <v>0</v>
      </c>
      <c r="X3711" s="3" t="s">
        <v>1214</v>
      </c>
      <c r="Y3711" s="3" t="s">
        <v>880</v>
      </c>
      <c r="Z3711" s="3" t="str">
        <f>INDEX(业务类型!$C$4:$C$8,MATCH(纤芯!Y3711,业务类型!$B$4:$B$8,0))</f>
        <v>IDLE</v>
      </c>
      <c r="AA3711" s="3"/>
    </row>
    <row r="3712" spans="1:27" ht="16.5" x14ac:dyDescent="0.2">
      <c r="A3712" s="3">
        <v>3709</v>
      </c>
      <c r="B3712" s="3">
        <f t="shared" si="289"/>
        <v>37024102011</v>
      </c>
      <c r="C3712" s="3" t="s">
        <v>1166</v>
      </c>
      <c r="D3712" s="3" t="s">
        <v>224</v>
      </c>
      <c r="E3712" s="3" t="str">
        <f>INDEX(光放段!$G$4:$G$237,MATCH(纤芯!G3712,光放段!$C$4:$C$237,0))</f>
        <v>山东二干|济青烟威光缆延伸:即墨蓝村-烟台大海阳</v>
      </c>
      <c r="F3712" s="3">
        <f>INDEX(光放段!$I$4:$I$237,MATCH(纤芯!H3712,光放段!$B$4:$B$237,0))</f>
        <v>37024100000</v>
      </c>
      <c r="G3712" s="3" t="str">
        <f t="shared" si="285"/>
        <v>山东二干|济青烟威光缆延伸:莱阳穴坊-栖霞桃村</v>
      </c>
      <c r="H3712" s="3">
        <f>INDEX(光放段!$B$4:$B$237,MATCH(纤芯!G3712,光放段!$C$4:$C$237,0))</f>
        <v>37024102000</v>
      </c>
      <c r="I3712" s="3" t="str">
        <f t="shared" si="286"/>
        <v>济青烟威光缆延伸</v>
      </c>
      <c r="J3712" s="3" t="str">
        <f>INDEX(子缆名称!$B$4:$B$29,纤芯!M3712)</f>
        <v>A缆</v>
      </c>
      <c r="K3712" s="3">
        <v>11</v>
      </c>
      <c r="L3712" s="3">
        <f t="shared" si="287"/>
        <v>11</v>
      </c>
      <c r="M3712" s="3">
        <f t="shared" si="288"/>
        <v>1</v>
      </c>
      <c r="N3712" s="3" t="s">
        <v>1260</v>
      </c>
      <c r="O3712" s="3">
        <f>COUNTIF([1]局站!$D$4:$D$172,"="&amp;N3712)</f>
        <v>1</v>
      </c>
      <c r="P3712" s="3">
        <v>0</v>
      </c>
      <c r="Q3712" s="3">
        <v>0</v>
      </c>
      <c r="R3712" s="3">
        <v>0</v>
      </c>
      <c r="S3712" s="3" t="s">
        <v>80</v>
      </c>
      <c r="T3712" s="3">
        <f>COUNTIF([1]局站!$D$4:$D$172,"="&amp;S3712)</f>
        <v>1</v>
      </c>
      <c r="U3712" s="3">
        <v>0</v>
      </c>
      <c r="V3712" s="3">
        <v>0</v>
      </c>
      <c r="W3712" s="3">
        <v>0</v>
      </c>
      <c r="X3712" s="3" t="s">
        <v>1214</v>
      </c>
      <c r="Y3712" s="3" t="s">
        <v>880</v>
      </c>
      <c r="Z3712" s="3" t="str">
        <f>INDEX(业务类型!$C$4:$C$8,MATCH(纤芯!Y3712,业务类型!$B$4:$B$8,0))</f>
        <v>IDLE</v>
      </c>
      <c r="AA3712" s="3"/>
    </row>
    <row r="3713" spans="1:27" ht="16.5" x14ac:dyDescent="0.2">
      <c r="A3713" s="3">
        <v>3710</v>
      </c>
      <c r="B3713" s="3">
        <f t="shared" si="289"/>
        <v>37024102012</v>
      </c>
      <c r="C3713" s="3" t="s">
        <v>1166</v>
      </c>
      <c r="D3713" s="3" t="s">
        <v>224</v>
      </c>
      <c r="E3713" s="3" t="str">
        <f>INDEX(光放段!$G$4:$G$237,MATCH(纤芯!G3713,光放段!$C$4:$C$237,0))</f>
        <v>山东二干|济青烟威光缆延伸:即墨蓝村-烟台大海阳</v>
      </c>
      <c r="F3713" s="3">
        <f>INDEX(光放段!$I$4:$I$237,MATCH(纤芯!H3713,光放段!$B$4:$B$237,0))</f>
        <v>37024100000</v>
      </c>
      <c r="G3713" s="3" t="str">
        <f t="shared" si="285"/>
        <v>山东二干|济青烟威光缆延伸:莱阳穴坊-栖霞桃村</v>
      </c>
      <c r="H3713" s="3">
        <f>INDEX(光放段!$B$4:$B$237,MATCH(纤芯!G3713,光放段!$C$4:$C$237,0))</f>
        <v>37024102000</v>
      </c>
      <c r="I3713" s="3" t="str">
        <f t="shared" si="286"/>
        <v>济青烟威光缆延伸</v>
      </c>
      <c r="J3713" s="3" t="str">
        <f>INDEX(子缆名称!$B$4:$B$29,纤芯!M3713)</f>
        <v>A缆</v>
      </c>
      <c r="K3713" s="3">
        <v>12</v>
      </c>
      <c r="L3713" s="3">
        <f t="shared" si="287"/>
        <v>12</v>
      </c>
      <c r="M3713" s="3">
        <f t="shared" si="288"/>
        <v>1</v>
      </c>
      <c r="N3713" s="3" t="s">
        <v>1260</v>
      </c>
      <c r="O3713" s="3">
        <f>COUNTIF([1]局站!$D$4:$D$172,"="&amp;N3713)</f>
        <v>1</v>
      </c>
      <c r="P3713" s="3">
        <v>0</v>
      </c>
      <c r="Q3713" s="3">
        <v>0</v>
      </c>
      <c r="R3713" s="3">
        <v>0</v>
      </c>
      <c r="S3713" s="3" t="s">
        <v>80</v>
      </c>
      <c r="T3713" s="3">
        <f>COUNTIF([1]局站!$D$4:$D$172,"="&amp;S3713)</f>
        <v>1</v>
      </c>
      <c r="U3713" s="3">
        <v>0</v>
      </c>
      <c r="V3713" s="3">
        <v>0</v>
      </c>
      <c r="W3713" s="3">
        <v>0</v>
      </c>
      <c r="X3713" s="3" t="s">
        <v>1214</v>
      </c>
      <c r="Y3713" s="3" t="s">
        <v>880</v>
      </c>
      <c r="Z3713" s="3" t="str">
        <f>INDEX(业务类型!$C$4:$C$8,MATCH(纤芯!Y3713,业务类型!$B$4:$B$8,0))</f>
        <v>IDLE</v>
      </c>
      <c r="AA3713" s="3"/>
    </row>
    <row r="3714" spans="1:27" ht="16.5" x14ac:dyDescent="0.2">
      <c r="A3714" s="3">
        <v>3711</v>
      </c>
      <c r="B3714" s="3">
        <f t="shared" si="289"/>
        <v>37024102013</v>
      </c>
      <c r="C3714" s="3" t="s">
        <v>1166</v>
      </c>
      <c r="D3714" s="3" t="s">
        <v>224</v>
      </c>
      <c r="E3714" s="3" t="str">
        <f>INDEX(光放段!$G$4:$G$237,MATCH(纤芯!G3714,光放段!$C$4:$C$237,0))</f>
        <v>山东二干|济青烟威光缆延伸:即墨蓝村-烟台大海阳</v>
      </c>
      <c r="F3714" s="3">
        <f>INDEX(光放段!$I$4:$I$237,MATCH(纤芯!H3714,光放段!$B$4:$B$237,0))</f>
        <v>37024100000</v>
      </c>
      <c r="G3714" s="3" t="str">
        <f t="shared" si="285"/>
        <v>山东二干|济青烟威光缆延伸:莱阳穴坊-栖霞桃村</v>
      </c>
      <c r="H3714" s="3">
        <f>INDEX(光放段!$B$4:$B$237,MATCH(纤芯!G3714,光放段!$C$4:$C$237,0))</f>
        <v>37024102000</v>
      </c>
      <c r="I3714" s="3" t="str">
        <f t="shared" si="286"/>
        <v>济青烟威光缆延伸</v>
      </c>
      <c r="J3714" s="3" t="str">
        <f>INDEX(子缆名称!$B$4:$B$29,纤芯!M3714)</f>
        <v>B缆</v>
      </c>
      <c r="K3714" s="3">
        <v>13</v>
      </c>
      <c r="L3714" s="3">
        <f t="shared" si="287"/>
        <v>1</v>
      </c>
      <c r="M3714" s="3">
        <f t="shared" si="288"/>
        <v>2</v>
      </c>
      <c r="N3714" s="3" t="s">
        <v>1260</v>
      </c>
      <c r="O3714" s="3">
        <f>COUNTIF([1]局站!$D$4:$D$172,"="&amp;N3714)</f>
        <v>1</v>
      </c>
      <c r="P3714" s="3">
        <v>0</v>
      </c>
      <c r="Q3714" s="3">
        <v>0</v>
      </c>
      <c r="R3714" s="3">
        <v>0</v>
      </c>
      <c r="S3714" s="3" t="s">
        <v>80</v>
      </c>
      <c r="T3714" s="3">
        <f>COUNTIF([1]局站!$D$4:$D$172,"="&amp;S3714)</f>
        <v>1</v>
      </c>
      <c r="U3714" s="3">
        <v>0</v>
      </c>
      <c r="V3714" s="3">
        <v>0</v>
      </c>
      <c r="W3714" s="3">
        <v>0</v>
      </c>
      <c r="X3714" s="3" t="s">
        <v>1214</v>
      </c>
      <c r="Y3714" s="3" t="s">
        <v>880</v>
      </c>
      <c r="Z3714" s="3" t="str">
        <f>INDEX(业务类型!$C$4:$C$8,MATCH(纤芯!Y3714,业务类型!$B$4:$B$8,0))</f>
        <v>IDLE</v>
      </c>
      <c r="AA3714" s="3"/>
    </row>
    <row r="3715" spans="1:27" ht="16.5" x14ac:dyDescent="0.2">
      <c r="A3715" s="3">
        <v>3712</v>
      </c>
      <c r="B3715" s="3">
        <f t="shared" si="289"/>
        <v>37024102014</v>
      </c>
      <c r="C3715" s="3" t="s">
        <v>1166</v>
      </c>
      <c r="D3715" s="3" t="s">
        <v>224</v>
      </c>
      <c r="E3715" s="3" t="str">
        <f>INDEX(光放段!$G$4:$G$237,MATCH(纤芯!G3715,光放段!$C$4:$C$237,0))</f>
        <v>山东二干|济青烟威光缆延伸:即墨蓝村-烟台大海阳</v>
      </c>
      <c r="F3715" s="3">
        <f>INDEX(光放段!$I$4:$I$237,MATCH(纤芯!H3715,光放段!$B$4:$B$237,0))</f>
        <v>37024100000</v>
      </c>
      <c r="G3715" s="3" t="str">
        <f t="shared" si="285"/>
        <v>山东二干|济青烟威光缆延伸:莱阳穴坊-栖霞桃村</v>
      </c>
      <c r="H3715" s="3">
        <f>INDEX(光放段!$B$4:$B$237,MATCH(纤芯!G3715,光放段!$C$4:$C$237,0))</f>
        <v>37024102000</v>
      </c>
      <c r="I3715" s="3" t="str">
        <f t="shared" si="286"/>
        <v>济青烟威光缆延伸</v>
      </c>
      <c r="J3715" s="3" t="str">
        <f>INDEX(子缆名称!$B$4:$B$29,纤芯!M3715)</f>
        <v>B缆</v>
      </c>
      <c r="K3715" s="3">
        <v>14</v>
      </c>
      <c r="L3715" s="3">
        <f t="shared" si="287"/>
        <v>2</v>
      </c>
      <c r="M3715" s="3">
        <f t="shared" si="288"/>
        <v>2</v>
      </c>
      <c r="N3715" s="3" t="s">
        <v>1260</v>
      </c>
      <c r="O3715" s="3">
        <f>COUNTIF([1]局站!$D$4:$D$172,"="&amp;N3715)</f>
        <v>1</v>
      </c>
      <c r="P3715" s="3">
        <v>0</v>
      </c>
      <c r="Q3715" s="3">
        <v>0</v>
      </c>
      <c r="R3715" s="3">
        <v>0</v>
      </c>
      <c r="S3715" s="3" t="s">
        <v>80</v>
      </c>
      <c r="T3715" s="3">
        <f>COUNTIF([1]局站!$D$4:$D$172,"="&amp;S3715)</f>
        <v>1</v>
      </c>
      <c r="U3715" s="3">
        <v>0</v>
      </c>
      <c r="V3715" s="3">
        <v>0</v>
      </c>
      <c r="W3715" s="3">
        <v>0</v>
      </c>
      <c r="X3715" s="3" t="s">
        <v>1214</v>
      </c>
      <c r="Y3715" s="3" t="s">
        <v>880</v>
      </c>
      <c r="Z3715" s="3" t="str">
        <f>INDEX(业务类型!$C$4:$C$8,MATCH(纤芯!Y3715,业务类型!$B$4:$B$8,0))</f>
        <v>IDLE</v>
      </c>
      <c r="AA3715" s="3"/>
    </row>
    <row r="3716" spans="1:27" ht="16.5" x14ac:dyDescent="0.2">
      <c r="A3716" s="3">
        <v>3713</v>
      </c>
      <c r="B3716" s="3">
        <f t="shared" si="289"/>
        <v>37024102015</v>
      </c>
      <c r="C3716" s="3" t="s">
        <v>1166</v>
      </c>
      <c r="D3716" s="3" t="s">
        <v>224</v>
      </c>
      <c r="E3716" s="3" t="str">
        <f>INDEX(光放段!$G$4:$G$237,MATCH(纤芯!G3716,光放段!$C$4:$C$237,0))</f>
        <v>山东二干|济青烟威光缆延伸:即墨蓝村-烟台大海阳</v>
      </c>
      <c r="F3716" s="3">
        <f>INDEX(光放段!$I$4:$I$237,MATCH(纤芯!H3716,光放段!$B$4:$B$237,0))</f>
        <v>37024100000</v>
      </c>
      <c r="G3716" s="3" t="str">
        <f t="shared" si="285"/>
        <v>山东二干|济青烟威光缆延伸:莱阳穴坊-栖霞桃村</v>
      </c>
      <c r="H3716" s="3">
        <f>INDEX(光放段!$B$4:$B$237,MATCH(纤芯!G3716,光放段!$C$4:$C$237,0))</f>
        <v>37024102000</v>
      </c>
      <c r="I3716" s="3" t="str">
        <f t="shared" si="286"/>
        <v>济青烟威光缆延伸</v>
      </c>
      <c r="J3716" s="3" t="str">
        <f>INDEX(子缆名称!$B$4:$B$29,纤芯!M3716)</f>
        <v>B缆</v>
      </c>
      <c r="K3716" s="3">
        <v>15</v>
      </c>
      <c r="L3716" s="3">
        <f t="shared" si="287"/>
        <v>3</v>
      </c>
      <c r="M3716" s="3">
        <f t="shared" si="288"/>
        <v>2</v>
      </c>
      <c r="N3716" s="3" t="s">
        <v>1260</v>
      </c>
      <c r="O3716" s="3">
        <f>COUNTIF([1]局站!$D$4:$D$172,"="&amp;N3716)</f>
        <v>1</v>
      </c>
      <c r="P3716" s="3">
        <v>0</v>
      </c>
      <c r="Q3716" s="3">
        <v>0</v>
      </c>
      <c r="R3716" s="3">
        <v>0</v>
      </c>
      <c r="S3716" s="3" t="s">
        <v>80</v>
      </c>
      <c r="T3716" s="3">
        <f>COUNTIF([1]局站!$D$4:$D$172,"="&amp;S3716)</f>
        <v>1</v>
      </c>
      <c r="U3716" s="3">
        <v>0</v>
      </c>
      <c r="V3716" s="3">
        <v>0</v>
      </c>
      <c r="W3716" s="3">
        <v>0</v>
      </c>
      <c r="X3716" s="3" t="s">
        <v>1214</v>
      </c>
      <c r="Y3716" s="3" t="s">
        <v>880</v>
      </c>
      <c r="Z3716" s="3" t="str">
        <f>INDEX(业务类型!$C$4:$C$8,MATCH(纤芯!Y3716,业务类型!$B$4:$B$8,0))</f>
        <v>IDLE</v>
      </c>
      <c r="AA3716" s="3"/>
    </row>
    <row r="3717" spans="1:27" ht="16.5" x14ac:dyDescent="0.2">
      <c r="A3717" s="3">
        <v>3714</v>
      </c>
      <c r="B3717" s="3">
        <f t="shared" si="289"/>
        <v>37024102016</v>
      </c>
      <c r="C3717" s="3" t="s">
        <v>1166</v>
      </c>
      <c r="D3717" s="3" t="s">
        <v>224</v>
      </c>
      <c r="E3717" s="3" t="str">
        <f>INDEX(光放段!$G$4:$G$237,MATCH(纤芯!G3717,光放段!$C$4:$C$237,0))</f>
        <v>山东二干|济青烟威光缆延伸:即墨蓝村-烟台大海阳</v>
      </c>
      <c r="F3717" s="3">
        <f>INDEX(光放段!$I$4:$I$237,MATCH(纤芯!H3717,光放段!$B$4:$B$237,0))</f>
        <v>37024100000</v>
      </c>
      <c r="G3717" s="3" t="str">
        <f t="shared" ref="G3717:G3780" si="290">C3717&amp;"|"&amp;D3717&amp;":"&amp;N3717&amp;"-"&amp;S3717</f>
        <v>山东二干|济青烟威光缆延伸:莱阳穴坊-栖霞桃村</v>
      </c>
      <c r="H3717" s="3">
        <f>INDEX(光放段!$B$4:$B$237,MATCH(纤芯!G3717,光放段!$C$4:$C$237,0))</f>
        <v>37024102000</v>
      </c>
      <c r="I3717" s="3" t="str">
        <f t="shared" ref="I3717:I3780" si="291">D3717</f>
        <v>济青烟威光缆延伸</v>
      </c>
      <c r="J3717" s="3" t="str">
        <f>INDEX(子缆名称!$B$4:$B$29,纤芯!M3717)</f>
        <v>B缆</v>
      </c>
      <c r="K3717" s="3">
        <v>16</v>
      </c>
      <c r="L3717" s="3">
        <f t="shared" ref="L3717:L3780" si="292">MOD(K3717-1,12)+1</f>
        <v>4</v>
      </c>
      <c r="M3717" s="3">
        <f t="shared" ref="M3717:M3780" si="293">INT((K3717-1)/12)+1</f>
        <v>2</v>
      </c>
      <c r="N3717" s="3" t="s">
        <v>1260</v>
      </c>
      <c r="O3717" s="3">
        <f>COUNTIF([1]局站!$D$4:$D$172,"="&amp;N3717)</f>
        <v>1</v>
      </c>
      <c r="P3717" s="3">
        <v>0</v>
      </c>
      <c r="Q3717" s="3">
        <v>0</v>
      </c>
      <c r="R3717" s="3">
        <v>0</v>
      </c>
      <c r="S3717" s="3" t="s">
        <v>80</v>
      </c>
      <c r="T3717" s="3">
        <f>COUNTIF([1]局站!$D$4:$D$172,"="&amp;S3717)</f>
        <v>1</v>
      </c>
      <c r="U3717" s="3">
        <v>0</v>
      </c>
      <c r="V3717" s="3">
        <v>0</v>
      </c>
      <c r="W3717" s="3">
        <v>0</v>
      </c>
      <c r="X3717" s="3" t="s">
        <v>1214</v>
      </c>
      <c r="Y3717" s="3" t="s">
        <v>880</v>
      </c>
      <c r="Z3717" s="3" t="str">
        <f>INDEX(业务类型!$C$4:$C$8,MATCH(纤芯!Y3717,业务类型!$B$4:$B$8,0))</f>
        <v>IDLE</v>
      </c>
      <c r="AA3717" s="3"/>
    </row>
    <row r="3718" spans="1:27" ht="16.5" x14ac:dyDescent="0.2">
      <c r="A3718" s="3">
        <v>3715</v>
      </c>
      <c r="B3718" s="3">
        <f t="shared" si="289"/>
        <v>37024102017</v>
      </c>
      <c r="C3718" s="3" t="s">
        <v>1166</v>
      </c>
      <c r="D3718" s="3" t="s">
        <v>224</v>
      </c>
      <c r="E3718" s="3" t="str">
        <f>INDEX(光放段!$G$4:$G$237,MATCH(纤芯!G3718,光放段!$C$4:$C$237,0))</f>
        <v>山东二干|济青烟威光缆延伸:即墨蓝村-烟台大海阳</v>
      </c>
      <c r="F3718" s="3">
        <f>INDEX(光放段!$I$4:$I$237,MATCH(纤芯!H3718,光放段!$B$4:$B$237,0))</f>
        <v>37024100000</v>
      </c>
      <c r="G3718" s="3" t="str">
        <f t="shared" si="290"/>
        <v>山东二干|济青烟威光缆延伸:莱阳穴坊-栖霞桃村</v>
      </c>
      <c r="H3718" s="3">
        <f>INDEX(光放段!$B$4:$B$237,MATCH(纤芯!G3718,光放段!$C$4:$C$237,0))</f>
        <v>37024102000</v>
      </c>
      <c r="I3718" s="3" t="str">
        <f t="shared" si="291"/>
        <v>济青烟威光缆延伸</v>
      </c>
      <c r="J3718" s="3" t="str">
        <f>INDEX(子缆名称!$B$4:$B$29,纤芯!M3718)</f>
        <v>B缆</v>
      </c>
      <c r="K3718" s="3">
        <v>17</v>
      </c>
      <c r="L3718" s="3">
        <f t="shared" si="292"/>
        <v>5</v>
      </c>
      <c r="M3718" s="3">
        <f t="shared" si="293"/>
        <v>2</v>
      </c>
      <c r="N3718" s="3" t="s">
        <v>1260</v>
      </c>
      <c r="O3718" s="3">
        <f>COUNTIF([1]局站!$D$4:$D$172,"="&amp;N3718)</f>
        <v>1</v>
      </c>
      <c r="P3718" s="3">
        <v>0</v>
      </c>
      <c r="Q3718" s="3">
        <v>0</v>
      </c>
      <c r="R3718" s="3">
        <v>0</v>
      </c>
      <c r="S3718" s="3" t="s">
        <v>80</v>
      </c>
      <c r="T3718" s="3">
        <f>COUNTIF([1]局站!$D$4:$D$172,"="&amp;S3718)</f>
        <v>1</v>
      </c>
      <c r="U3718" s="3">
        <v>0</v>
      </c>
      <c r="V3718" s="3">
        <v>0</v>
      </c>
      <c r="W3718" s="3">
        <v>0</v>
      </c>
      <c r="X3718" s="3" t="s">
        <v>1214</v>
      </c>
      <c r="Y3718" s="3" t="s">
        <v>852</v>
      </c>
      <c r="Z3718" s="3" t="str">
        <f>INDEX(业务类型!$C$4:$C$8,MATCH(纤芯!Y3718,业务类型!$B$4:$B$8,0))</f>
        <v>TWO</v>
      </c>
      <c r="AA3718" s="3" t="s">
        <v>901</v>
      </c>
    </row>
    <row r="3719" spans="1:27" ht="16.5" x14ac:dyDescent="0.2">
      <c r="A3719" s="3">
        <v>3716</v>
      </c>
      <c r="B3719" s="3">
        <f t="shared" si="289"/>
        <v>37024102018</v>
      </c>
      <c r="C3719" s="3" t="s">
        <v>1166</v>
      </c>
      <c r="D3719" s="3" t="s">
        <v>224</v>
      </c>
      <c r="E3719" s="3" t="str">
        <f>INDEX(光放段!$G$4:$G$237,MATCH(纤芯!G3719,光放段!$C$4:$C$237,0))</f>
        <v>山东二干|济青烟威光缆延伸:即墨蓝村-烟台大海阳</v>
      </c>
      <c r="F3719" s="3">
        <f>INDEX(光放段!$I$4:$I$237,MATCH(纤芯!H3719,光放段!$B$4:$B$237,0))</f>
        <v>37024100000</v>
      </c>
      <c r="G3719" s="3" t="str">
        <f t="shared" si="290"/>
        <v>山东二干|济青烟威光缆延伸:莱阳穴坊-栖霞桃村</v>
      </c>
      <c r="H3719" s="3">
        <f>INDEX(光放段!$B$4:$B$237,MATCH(纤芯!G3719,光放段!$C$4:$C$237,0))</f>
        <v>37024102000</v>
      </c>
      <c r="I3719" s="3" t="str">
        <f t="shared" si="291"/>
        <v>济青烟威光缆延伸</v>
      </c>
      <c r="J3719" s="3" t="str">
        <f>INDEX(子缆名称!$B$4:$B$29,纤芯!M3719)</f>
        <v>B缆</v>
      </c>
      <c r="K3719" s="3">
        <v>18</v>
      </c>
      <c r="L3719" s="3">
        <f t="shared" si="292"/>
        <v>6</v>
      </c>
      <c r="M3719" s="3">
        <f t="shared" si="293"/>
        <v>2</v>
      </c>
      <c r="N3719" s="3" t="s">
        <v>1260</v>
      </c>
      <c r="O3719" s="3">
        <f>COUNTIF([1]局站!$D$4:$D$172,"="&amp;N3719)</f>
        <v>1</v>
      </c>
      <c r="P3719" s="3">
        <v>0</v>
      </c>
      <c r="Q3719" s="3">
        <v>0</v>
      </c>
      <c r="R3719" s="3">
        <v>0</v>
      </c>
      <c r="S3719" s="3" t="s">
        <v>80</v>
      </c>
      <c r="T3719" s="3">
        <f>COUNTIF([1]局站!$D$4:$D$172,"="&amp;S3719)</f>
        <v>1</v>
      </c>
      <c r="U3719" s="3">
        <v>0</v>
      </c>
      <c r="V3719" s="3">
        <v>0</v>
      </c>
      <c r="W3719" s="3">
        <v>0</v>
      </c>
      <c r="X3719" s="3" t="s">
        <v>1214</v>
      </c>
      <c r="Y3719" s="3" t="s">
        <v>852</v>
      </c>
      <c r="Z3719" s="3" t="str">
        <f>INDEX(业务类型!$C$4:$C$8,MATCH(纤芯!Y3719,业务类型!$B$4:$B$8,0))</f>
        <v>TWO</v>
      </c>
      <c r="AA3719" s="3" t="s">
        <v>901</v>
      </c>
    </row>
    <row r="3720" spans="1:27" ht="16.5" x14ac:dyDescent="0.2">
      <c r="A3720" s="3">
        <v>3717</v>
      </c>
      <c r="B3720" s="3">
        <f t="shared" si="289"/>
        <v>37024102019</v>
      </c>
      <c r="C3720" s="3" t="s">
        <v>1166</v>
      </c>
      <c r="D3720" s="3" t="s">
        <v>224</v>
      </c>
      <c r="E3720" s="3" t="str">
        <f>INDEX(光放段!$G$4:$G$237,MATCH(纤芯!G3720,光放段!$C$4:$C$237,0))</f>
        <v>山东二干|济青烟威光缆延伸:即墨蓝村-烟台大海阳</v>
      </c>
      <c r="F3720" s="3">
        <f>INDEX(光放段!$I$4:$I$237,MATCH(纤芯!H3720,光放段!$B$4:$B$237,0))</f>
        <v>37024100000</v>
      </c>
      <c r="G3720" s="3" t="str">
        <f t="shared" si="290"/>
        <v>山东二干|济青烟威光缆延伸:莱阳穴坊-栖霞桃村</v>
      </c>
      <c r="H3720" s="3">
        <f>INDEX(光放段!$B$4:$B$237,MATCH(纤芯!G3720,光放段!$C$4:$C$237,0))</f>
        <v>37024102000</v>
      </c>
      <c r="I3720" s="3" t="str">
        <f t="shared" si="291"/>
        <v>济青烟威光缆延伸</v>
      </c>
      <c r="J3720" s="3" t="str">
        <f>INDEX(子缆名称!$B$4:$B$29,纤芯!M3720)</f>
        <v>B缆</v>
      </c>
      <c r="K3720" s="3">
        <v>19</v>
      </c>
      <c r="L3720" s="3">
        <f t="shared" si="292"/>
        <v>7</v>
      </c>
      <c r="M3720" s="3">
        <f t="shared" si="293"/>
        <v>2</v>
      </c>
      <c r="N3720" s="3" t="s">
        <v>1260</v>
      </c>
      <c r="O3720" s="3">
        <f>COUNTIF([1]局站!$D$4:$D$172,"="&amp;N3720)</f>
        <v>1</v>
      </c>
      <c r="P3720" s="3">
        <v>0</v>
      </c>
      <c r="Q3720" s="3">
        <v>0</v>
      </c>
      <c r="R3720" s="3">
        <v>0</v>
      </c>
      <c r="S3720" s="3" t="s">
        <v>80</v>
      </c>
      <c r="T3720" s="3">
        <f>COUNTIF([1]局站!$D$4:$D$172,"="&amp;S3720)</f>
        <v>1</v>
      </c>
      <c r="U3720" s="3">
        <v>0</v>
      </c>
      <c r="V3720" s="3">
        <v>0</v>
      </c>
      <c r="W3720" s="3">
        <v>0</v>
      </c>
      <c r="X3720" s="3" t="s">
        <v>1214</v>
      </c>
      <c r="Y3720" s="3" t="s">
        <v>880</v>
      </c>
      <c r="Z3720" s="3" t="str">
        <f>INDEX(业务类型!$C$4:$C$8,MATCH(纤芯!Y3720,业务类型!$B$4:$B$8,0))</f>
        <v>IDLE</v>
      </c>
      <c r="AA3720" s="3"/>
    </row>
    <row r="3721" spans="1:27" ht="16.5" x14ac:dyDescent="0.2">
      <c r="A3721" s="3">
        <v>3718</v>
      </c>
      <c r="B3721" s="3">
        <f t="shared" si="289"/>
        <v>37024102020</v>
      </c>
      <c r="C3721" s="3" t="s">
        <v>1166</v>
      </c>
      <c r="D3721" s="3" t="s">
        <v>224</v>
      </c>
      <c r="E3721" s="3" t="str">
        <f>INDEX(光放段!$G$4:$G$237,MATCH(纤芯!G3721,光放段!$C$4:$C$237,0))</f>
        <v>山东二干|济青烟威光缆延伸:即墨蓝村-烟台大海阳</v>
      </c>
      <c r="F3721" s="3">
        <f>INDEX(光放段!$I$4:$I$237,MATCH(纤芯!H3721,光放段!$B$4:$B$237,0))</f>
        <v>37024100000</v>
      </c>
      <c r="G3721" s="3" t="str">
        <f t="shared" si="290"/>
        <v>山东二干|济青烟威光缆延伸:莱阳穴坊-栖霞桃村</v>
      </c>
      <c r="H3721" s="3">
        <f>INDEX(光放段!$B$4:$B$237,MATCH(纤芯!G3721,光放段!$C$4:$C$237,0))</f>
        <v>37024102000</v>
      </c>
      <c r="I3721" s="3" t="str">
        <f t="shared" si="291"/>
        <v>济青烟威光缆延伸</v>
      </c>
      <c r="J3721" s="3" t="str">
        <f>INDEX(子缆名称!$B$4:$B$29,纤芯!M3721)</f>
        <v>B缆</v>
      </c>
      <c r="K3721" s="3">
        <v>20</v>
      </c>
      <c r="L3721" s="3">
        <f t="shared" si="292"/>
        <v>8</v>
      </c>
      <c r="M3721" s="3">
        <f t="shared" si="293"/>
        <v>2</v>
      </c>
      <c r="N3721" s="3" t="s">
        <v>1260</v>
      </c>
      <c r="O3721" s="3">
        <f>COUNTIF([1]局站!$D$4:$D$172,"="&amp;N3721)</f>
        <v>1</v>
      </c>
      <c r="P3721" s="3">
        <v>0</v>
      </c>
      <c r="Q3721" s="3">
        <v>0</v>
      </c>
      <c r="R3721" s="3">
        <v>0</v>
      </c>
      <c r="S3721" s="3" t="s">
        <v>80</v>
      </c>
      <c r="T3721" s="3">
        <f>COUNTIF([1]局站!$D$4:$D$172,"="&amp;S3721)</f>
        <v>1</v>
      </c>
      <c r="U3721" s="3">
        <v>0</v>
      </c>
      <c r="V3721" s="3">
        <v>0</v>
      </c>
      <c r="W3721" s="3">
        <v>0</v>
      </c>
      <c r="X3721" s="3" t="s">
        <v>1214</v>
      </c>
      <c r="Y3721" s="3" t="s">
        <v>880</v>
      </c>
      <c r="Z3721" s="3" t="str">
        <f>INDEX(业务类型!$C$4:$C$8,MATCH(纤芯!Y3721,业务类型!$B$4:$B$8,0))</f>
        <v>IDLE</v>
      </c>
      <c r="AA3721" s="3"/>
    </row>
    <row r="3722" spans="1:27" ht="16.5" x14ac:dyDescent="0.2">
      <c r="A3722" s="3">
        <v>3719</v>
      </c>
      <c r="B3722" s="3">
        <f t="shared" si="289"/>
        <v>37024102021</v>
      </c>
      <c r="C3722" s="3" t="s">
        <v>1166</v>
      </c>
      <c r="D3722" s="3" t="s">
        <v>224</v>
      </c>
      <c r="E3722" s="3" t="str">
        <f>INDEX(光放段!$G$4:$G$237,MATCH(纤芯!G3722,光放段!$C$4:$C$237,0))</f>
        <v>山东二干|济青烟威光缆延伸:即墨蓝村-烟台大海阳</v>
      </c>
      <c r="F3722" s="3">
        <f>INDEX(光放段!$I$4:$I$237,MATCH(纤芯!H3722,光放段!$B$4:$B$237,0))</f>
        <v>37024100000</v>
      </c>
      <c r="G3722" s="3" t="str">
        <f t="shared" si="290"/>
        <v>山东二干|济青烟威光缆延伸:莱阳穴坊-栖霞桃村</v>
      </c>
      <c r="H3722" s="3">
        <f>INDEX(光放段!$B$4:$B$237,MATCH(纤芯!G3722,光放段!$C$4:$C$237,0))</f>
        <v>37024102000</v>
      </c>
      <c r="I3722" s="3" t="str">
        <f t="shared" si="291"/>
        <v>济青烟威光缆延伸</v>
      </c>
      <c r="J3722" s="3" t="str">
        <f>INDEX(子缆名称!$B$4:$B$29,纤芯!M3722)</f>
        <v>B缆</v>
      </c>
      <c r="K3722" s="3">
        <v>21</v>
      </c>
      <c r="L3722" s="3">
        <f t="shared" si="292"/>
        <v>9</v>
      </c>
      <c r="M3722" s="3">
        <f t="shared" si="293"/>
        <v>2</v>
      </c>
      <c r="N3722" s="3" t="s">
        <v>1260</v>
      </c>
      <c r="O3722" s="3">
        <f>COUNTIF([1]局站!$D$4:$D$172,"="&amp;N3722)</f>
        <v>1</v>
      </c>
      <c r="P3722" s="3">
        <v>0</v>
      </c>
      <c r="Q3722" s="3">
        <v>0</v>
      </c>
      <c r="R3722" s="3">
        <v>0</v>
      </c>
      <c r="S3722" s="3" t="s">
        <v>80</v>
      </c>
      <c r="T3722" s="3">
        <f>COUNTIF([1]局站!$D$4:$D$172,"="&amp;S3722)</f>
        <v>1</v>
      </c>
      <c r="U3722" s="3">
        <v>0</v>
      </c>
      <c r="V3722" s="3">
        <v>0</v>
      </c>
      <c r="W3722" s="3">
        <v>0</v>
      </c>
      <c r="X3722" s="3" t="s">
        <v>1214</v>
      </c>
      <c r="Y3722" s="3" t="s">
        <v>880</v>
      </c>
      <c r="Z3722" s="3" t="str">
        <f>INDEX(业务类型!$C$4:$C$8,MATCH(纤芯!Y3722,业务类型!$B$4:$B$8,0))</f>
        <v>IDLE</v>
      </c>
      <c r="AA3722" s="3"/>
    </row>
    <row r="3723" spans="1:27" ht="16.5" x14ac:dyDescent="0.2">
      <c r="A3723" s="3">
        <v>3720</v>
      </c>
      <c r="B3723" s="3">
        <f t="shared" si="289"/>
        <v>37024102022</v>
      </c>
      <c r="C3723" s="3" t="s">
        <v>1166</v>
      </c>
      <c r="D3723" s="3" t="s">
        <v>224</v>
      </c>
      <c r="E3723" s="3" t="str">
        <f>INDEX(光放段!$G$4:$G$237,MATCH(纤芯!G3723,光放段!$C$4:$C$237,0))</f>
        <v>山东二干|济青烟威光缆延伸:即墨蓝村-烟台大海阳</v>
      </c>
      <c r="F3723" s="3">
        <f>INDEX(光放段!$I$4:$I$237,MATCH(纤芯!H3723,光放段!$B$4:$B$237,0))</f>
        <v>37024100000</v>
      </c>
      <c r="G3723" s="3" t="str">
        <f t="shared" si="290"/>
        <v>山东二干|济青烟威光缆延伸:莱阳穴坊-栖霞桃村</v>
      </c>
      <c r="H3723" s="3">
        <f>INDEX(光放段!$B$4:$B$237,MATCH(纤芯!G3723,光放段!$C$4:$C$237,0))</f>
        <v>37024102000</v>
      </c>
      <c r="I3723" s="3" t="str">
        <f t="shared" si="291"/>
        <v>济青烟威光缆延伸</v>
      </c>
      <c r="J3723" s="3" t="str">
        <f>INDEX(子缆名称!$B$4:$B$29,纤芯!M3723)</f>
        <v>B缆</v>
      </c>
      <c r="K3723" s="3">
        <v>22</v>
      </c>
      <c r="L3723" s="3">
        <f t="shared" si="292"/>
        <v>10</v>
      </c>
      <c r="M3723" s="3">
        <f t="shared" si="293"/>
        <v>2</v>
      </c>
      <c r="N3723" s="3" t="s">
        <v>1260</v>
      </c>
      <c r="O3723" s="3">
        <f>COUNTIF([1]局站!$D$4:$D$172,"="&amp;N3723)</f>
        <v>1</v>
      </c>
      <c r="P3723" s="3">
        <v>0</v>
      </c>
      <c r="Q3723" s="3">
        <v>0</v>
      </c>
      <c r="R3723" s="3">
        <v>0</v>
      </c>
      <c r="S3723" s="3" t="s">
        <v>80</v>
      </c>
      <c r="T3723" s="3">
        <f>COUNTIF([1]局站!$D$4:$D$172,"="&amp;S3723)</f>
        <v>1</v>
      </c>
      <c r="U3723" s="3">
        <v>0</v>
      </c>
      <c r="V3723" s="3">
        <v>0</v>
      </c>
      <c r="W3723" s="3">
        <v>0</v>
      </c>
      <c r="X3723" s="3" t="s">
        <v>1214</v>
      </c>
      <c r="Y3723" s="3" t="s">
        <v>880</v>
      </c>
      <c r="Z3723" s="3" t="str">
        <f>INDEX(业务类型!$C$4:$C$8,MATCH(纤芯!Y3723,业务类型!$B$4:$B$8,0))</f>
        <v>IDLE</v>
      </c>
      <c r="AA3723" s="3"/>
    </row>
    <row r="3724" spans="1:27" ht="16.5" x14ac:dyDescent="0.2">
      <c r="A3724" s="3">
        <v>3721</v>
      </c>
      <c r="B3724" s="3">
        <f t="shared" si="289"/>
        <v>37024102023</v>
      </c>
      <c r="C3724" s="3" t="s">
        <v>1166</v>
      </c>
      <c r="D3724" s="3" t="s">
        <v>224</v>
      </c>
      <c r="E3724" s="3" t="str">
        <f>INDEX(光放段!$G$4:$G$237,MATCH(纤芯!G3724,光放段!$C$4:$C$237,0))</f>
        <v>山东二干|济青烟威光缆延伸:即墨蓝村-烟台大海阳</v>
      </c>
      <c r="F3724" s="3">
        <f>INDEX(光放段!$I$4:$I$237,MATCH(纤芯!H3724,光放段!$B$4:$B$237,0))</f>
        <v>37024100000</v>
      </c>
      <c r="G3724" s="3" t="str">
        <f t="shared" si="290"/>
        <v>山东二干|济青烟威光缆延伸:莱阳穴坊-栖霞桃村</v>
      </c>
      <c r="H3724" s="3">
        <f>INDEX(光放段!$B$4:$B$237,MATCH(纤芯!G3724,光放段!$C$4:$C$237,0))</f>
        <v>37024102000</v>
      </c>
      <c r="I3724" s="3" t="str">
        <f t="shared" si="291"/>
        <v>济青烟威光缆延伸</v>
      </c>
      <c r="J3724" s="3" t="str">
        <f>INDEX(子缆名称!$B$4:$B$29,纤芯!M3724)</f>
        <v>B缆</v>
      </c>
      <c r="K3724" s="3">
        <v>23</v>
      </c>
      <c r="L3724" s="3">
        <f t="shared" si="292"/>
        <v>11</v>
      </c>
      <c r="M3724" s="3">
        <f t="shared" si="293"/>
        <v>2</v>
      </c>
      <c r="N3724" s="3" t="s">
        <v>1260</v>
      </c>
      <c r="O3724" s="3">
        <f>COUNTIF([1]局站!$D$4:$D$172,"="&amp;N3724)</f>
        <v>1</v>
      </c>
      <c r="P3724" s="3">
        <v>0</v>
      </c>
      <c r="Q3724" s="3">
        <v>0</v>
      </c>
      <c r="R3724" s="3">
        <v>0</v>
      </c>
      <c r="S3724" s="3" t="s">
        <v>80</v>
      </c>
      <c r="T3724" s="3">
        <f>COUNTIF([1]局站!$D$4:$D$172,"="&amp;S3724)</f>
        <v>1</v>
      </c>
      <c r="U3724" s="3">
        <v>0</v>
      </c>
      <c r="V3724" s="3">
        <v>0</v>
      </c>
      <c r="W3724" s="3">
        <v>0</v>
      </c>
      <c r="X3724" s="3" t="s">
        <v>1214</v>
      </c>
      <c r="Y3724" s="3" t="s">
        <v>880</v>
      </c>
      <c r="Z3724" s="3" t="str">
        <f>INDEX(业务类型!$C$4:$C$8,MATCH(纤芯!Y3724,业务类型!$B$4:$B$8,0))</f>
        <v>IDLE</v>
      </c>
      <c r="AA3724" s="3"/>
    </row>
    <row r="3725" spans="1:27" ht="16.5" x14ac:dyDescent="0.2">
      <c r="A3725" s="3">
        <v>3722</v>
      </c>
      <c r="B3725" s="3">
        <f t="shared" si="289"/>
        <v>37024102024</v>
      </c>
      <c r="C3725" s="3" t="s">
        <v>1166</v>
      </c>
      <c r="D3725" s="3" t="s">
        <v>224</v>
      </c>
      <c r="E3725" s="3" t="str">
        <f>INDEX(光放段!$G$4:$G$237,MATCH(纤芯!G3725,光放段!$C$4:$C$237,0))</f>
        <v>山东二干|济青烟威光缆延伸:即墨蓝村-烟台大海阳</v>
      </c>
      <c r="F3725" s="3">
        <f>INDEX(光放段!$I$4:$I$237,MATCH(纤芯!H3725,光放段!$B$4:$B$237,0))</f>
        <v>37024100000</v>
      </c>
      <c r="G3725" s="3" t="str">
        <f t="shared" si="290"/>
        <v>山东二干|济青烟威光缆延伸:莱阳穴坊-栖霞桃村</v>
      </c>
      <c r="H3725" s="3">
        <f>INDEX(光放段!$B$4:$B$237,MATCH(纤芯!G3725,光放段!$C$4:$C$237,0))</f>
        <v>37024102000</v>
      </c>
      <c r="I3725" s="3" t="str">
        <f t="shared" si="291"/>
        <v>济青烟威光缆延伸</v>
      </c>
      <c r="J3725" s="3" t="str">
        <f>INDEX(子缆名称!$B$4:$B$29,纤芯!M3725)</f>
        <v>B缆</v>
      </c>
      <c r="K3725" s="3">
        <v>24</v>
      </c>
      <c r="L3725" s="3">
        <f t="shared" si="292"/>
        <v>12</v>
      </c>
      <c r="M3725" s="3">
        <f t="shared" si="293"/>
        <v>2</v>
      </c>
      <c r="N3725" s="3" t="s">
        <v>1260</v>
      </c>
      <c r="O3725" s="3">
        <f>COUNTIF([1]局站!$D$4:$D$172,"="&amp;N3725)</f>
        <v>1</v>
      </c>
      <c r="P3725" s="3">
        <v>0</v>
      </c>
      <c r="Q3725" s="3">
        <v>0</v>
      </c>
      <c r="R3725" s="3">
        <v>0</v>
      </c>
      <c r="S3725" s="3" t="s">
        <v>80</v>
      </c>
      <c r="T3725" s="3">
        <f>COUNTIF([1]局站!$D$4:$D$172,"="&amp;S3725)</f>
        <v>1</v>
      </c>
      <c r="U3725" s="3">
        <v>0</v>
      </c>
      <c r="V3725" s="3">
        <v>0</v>
      </c>
      <c r="W3725" s="3">
        <v>0</v>
      </c>
      <c r="X3725" s="3" t="s">
        <v>1214</v>
      </c>
      <c r="Y3725" s="3" t="s">
        <v>880</v>
      </c>
      <c r="Z3725" s="3" t="str">
        <f>INDEX(业务类型!$C$4:$C$8,MATCH(纤芯!Y3725,业务类型!$B$4:$B$8,0))</f>
        <v>IDLE</v>
      </c>
      <c r="AA3725" s="3"/>
    </row>
    <row r="3726" spans="1:27" ht="16.5" x14ac:dyDescent="0.2">
      <c r="A3726" s="3">
        <v>3723</v>
      </c>
      <c r="B3726" s="3">
        <f t="shared" si="289"/>
        <v>37024102025</v>
      </c>
      <c r="C3726" s="3" t="s">
        <v>1166</v>
      </c>
      <c r="D3726" s="3" t="s">
        <v>224</v>
      </c>
      <c r="E3726" s="3" t="str">
        <f>INDEX(光放段!$G$4:$G$237,MATCH(纤芯!G3726,光放段!$C$4:$C$237,0))</f>
        <v>山东二干|济青烟威光缆延伸:即墨蓝村-烟台大海阳</v>
      </c>
      <c r="F3726" s="3">
        <f>INDEX(光放段!$I$4:$I$237,MATCH(纤芯!H3726,光放段!$B$4:$B$237,0))</f>
        <v>37024100000</v>
      </c>
      <c r="G3726" s="3" t="str">
        <f t="shared" si="290"/>
        <v>山东二干|济青烟威光缆延伸:莱阳穴坊-栖霞桃村</v>
      </c>
      <c r="H3726" s="3">
        <f>INDEX(光放段!$B$4:$B$237,MATCH(纤芯!G3726,光放段!$C$4:$C$237,0))</f>
        <v>37024102000</v>
      </c>
      <c r="I3726" s="3" t="str">
        <f t="shared" si="291"/>
        <v>济青烟威光缆延伸</v>
      </c>
      <c r="J3726" s="3" t="str">
        <f>INDEX(子缆名称!$B$4:$B$29,纤芯!M3726)</f>
        <v>C缆</v>
      </c>
      <c r="K3726" s="3">
        <v>25</v>
      </c>
      <c r="L3726" s="3">
        <f t="shared" si="292"/>
        <v>1</v>
      </c>
      <c r="M3726" s="3">
        <f t="shared" si="293"/>
        <v>3</v>
      </c>
      <c r="N3726" s="3" t="s">
        <v>1260</v>
      </c>
      <c r="O3726" s="3">
        <f>COUNTIF([1]局站!$D$4:$D$172,"="&amp;N3726)</f>
        <v>1</v>
      </c>
      <c r="P3726" s="3">
        <v>0</v>
      </c>
      <c r="Q3726" s="3">
        <v>0</v>
      </c>
      <c r="R3726" s="3">
        <v>0</v>
      </c>
      <c r="S3726" s="3" t="s">
        <v>80</v>
      </c>
      <c r="T3726" s="3">
        <f>COUNTIF([1]局站!$D$4:$D$172,"="&amp;S3726)</f>
        <v>1</v>
      </c>
      <c r="U3726" s="3">
        <v>0</v>
      </c>
      <c r="V3726" s="3">
        <v>0</v>
      </c>
      <c r="W3726" s="3">
        <v>0</v>
      </c>
      <c r="X3726" s="3" t="s">
        <v>1214</v>
      </c>
      <c r="Y3726" s="3" t="s">
        <v>880</v>
      </c>
      <c r="Z3726" s="3" t="str">
        <f>INDEX(业务类型!$C$4:$C$8,MATCH(纤芯!Y3726,业务类型!$B$4:$B$8,0))</f>
        <v>IDLE</v>
      </c>
      <c r="AA3726" s="3"/>
    </row>
    <row r="3727" spans="1:27" ht="16.5" x14ac:dyDescent="0.2">
      <c r="A3727" s="3">
        <v>3724</v>
      </c>
      <c r="B3727" s="3">
        <f t="shared" si="289"/>
        <v>37024102026</v>
      </c>
      <c r="C3727" s="3" t="s">
        <v>1166</v>
      </c>
      <c r="D3727" s="3" t="s">
        <v>224</v>
      </c>
      <c r="E3727" s="3" t="str">
        <f>INDEX(光放段!$G$4:$G$237,MATCH(纤芯!G3727,光放段!$C$4:$C$237,0))</f>
        <v>山东二干|济青烟威光缆延伸:即墨蓝村-烟台大海阳</v>
      </c>
      <c r="F3727" s="3">
        <f>INDEX(光放段!$I$4:$I$237,MATCH(纤芯!H3727,光放段!$B$4:$B$237,0))</f>
        <v>37024100000</v>
      </c>
      <c r="G3727" s="3" t="str">
        <f t="shared" si="290"/>
        <v>山东二干|济青烟威光缆延伸:莱阳穴坊-栖霞桃村</v>
      </c>
      <c r="H3727" s="3">
        <f>INDEX(光放段!$B$4:$B$237,MATCH(纤芯!G3727,光放段!$C$4:$C$237,0))</f>
        <v>37024102000</v>
      </c>
      <c r="I3727" s="3" t="str">
        <f t="shared" si="291"/>
        <v>济青烟威光缆延伸</v>
      </c>
      <c r="J3727" s="3" t="str">
        <f>INDEX(子缆名称!$B$4:$B$29,纤芯!M3727)</f>
        <v>C缆</v>
      </c>
      <c r="K3727" s="3">
        <v>26</v>
      </c>
      <c r="L3727" s="3">
        <f t="shared" si="292"/>
        <v>2</v>
      </c>
      <c r="M3727" s="3">
        <f t="shared" si="293"/>
        <v>3</v>
      </c>
      <c r="N3727" s="3" t="s">
        <v>1260</v>
      </c>
      <c r="O3727" s="3">
        <f>COUNTIF([1]局站!$D$4:$D$172,"="&amp;N3727)</f>
        <v>1</v>
      </c>
      <c r="P3727" s="3">
        <v>0</v>
      </c>
      <c r="Q3727" s="3">
        <v>0</v>
      </c>
      <c r="R3727" s="3">
        <v>0</v>
      </c>
      <c r="S3727" s="3" t="s">
        <v>80</v>
      </c>
      <c r="T3727" s="3">
        <f>COUNTIF([1]局站!$D$4:$D$172,"="&amp;S3727)</f>
        <v>1</v>
      </c>
      <c r="U3727" s="3">
        <v>0</v>
      </c>
      <c r="V3727" s="3">
        <v>0</v>
      </c>
      <c r="W3727" s="3">
        <v>0</v>
      </c>
      <c r="X3727" s="3" t="s">
        <v>1214</v>
      </c>
      <c r="Y3727" s="3" t="s">
        <v>880</v>
      </c>
      <c r="Z3727" s="3" t="str">
        <f>INDEX(业务类型!$C$4:$C$8,MATCH(纤芯!Y3727,业务类型!$B$4:$B$8,0))</f>
        <v>IDLE</v>
      </c>
      <c r="AA3727" s="3"/>
    </row>
    <row r="3728" spans="1:27" ht="16.5" x14ac:dyDescent="0.2">
      <c r="A3728" s="3">
        <v>3725</v>
      </c>
      <c r="B3728" s="3">
        <f t="shared" si="289"/>
        <v>37024102027</v>
      </c>
      <c r="C3728" s="3" t="s">
        <v>1166</v>
      </c>
      <c r="D3728" s="3" t="s">
        <v>224</v>
      </c>
      <c r="E3728" s="3" t="str">
        <f>INDEX(光放段!$G$4:$G$237,MATCH(纤芯!G3728,光放段!$C$4:$C$237,0))</f>
        <v>山东二干|济青烟威光缆延伸:即墨蓝村-烟台大海阳</v>
      </c>
      <c r="F3728" s="3">
        <f>INDEX(光放段!$I$4:$I$237,MATCH(纤芯!H3728,光放段!$B$4:$B$237,0))</f>
        <v>37024100000</v>
      </c>
      <c r="G3728" s="3" t="str">
        <f t="shared" si="290"/>
        <v>山东二干|济青烟威光缆延伸:莱阳穴坊-栖霞桃村</v>
      </c>
      <c r="H3728" s="3">
        <f>INDEX(光放段!$B$4:$B$237,MATCH(纤芯!G3728,光放段!$C$4:$C$237,0))</f>
        <v>37024102000</v>
      </c>
      <c r="I3728" s="3" t="str">
        <f t="shared" si="291"/>
        <v>济青烟威光缆延伸</v>
      </c>
      <c r="J3728" s="3" t="str">
        <f>INDEX(子缆名称!$B$4:$B$29,纤芯!M3728)</f>
        <v>C缆</v>
      </c>
      <c r="K3728" s="3">
        <v>27</v>
      </c>
      <c r="L3728" s="3">
        <f t="shared" si="292"/>
        <v>3</v>
      </c>
      <c r="M3728" s="3">
        <f t="shared" si="293"/>
        <v>3</v>
      </c>
      <c r="N3728" s="3" t="s">
        <v>1260</v>
      </c>
      <c r="O3728" s="3">
        <f>COUNTIF([1]局站!$D$4:$D$172,"="&amp;N3728)</f>
        <v>1</v>
      </c>
      <c r="P3728" s="3">
        <v>0</v>
      </c>
      <c r="Q3728" s="3">
        <v>0</v>
      </c>
      <c r="R3728" s="3">
        <v>0</v>
      </c>
      <c r="S3728" s="3" t="s">
        <v>80</v>
      </c>
      <c r="T3728" s="3">
        <f>COUNTIF([1]局站!$D$4:$D$172,"="&amp;S3728)</f>
        <v>1</v>
      </c>
      <c r="U3728" s="3">
        <v>0</v>
      </c>
      <c r="V3728" s="3">
        <v>0</v>
      </c>
      <c r="W3728" s="3">
        <v>0</v>
      </c>
      <c r="X3728" s="3" t="s">
        <v>1214</v>
      </c>
      <c r="Y3728" s="3" t="s">
        <v>880</v>
      </c>
      <c r="Z3728" s="3" t="str">
        <f>INDEX(业务类型!$C$4:$C$8,MATCH(纤芯!Y3728,业务类型!$B$4:$B$8,0))</f>
        <v>IDLE</v>
      </c>
      <c r="AA3728" s="3"/>
    </row>
    <row r="3729" spans="1:27" ht="16.5" x14ac:dyDescent="0.2">
      <c r="A3729" s="3">
        <v>3726</v>
      </c>
      <c r="B3729" s="3">
        <f t="shared" si="289"/>
        <v>37024102028</v>
      </c>
      <c r="C3729" s="3" t="s">
        <v>1166</v>
      </c>
      <c r="D3729" s="3" t="s">
        <v>224</v>
      </c>
      <c r="E3729" s="3" t="str">
        <f>INDEX(光放段!$G$4:$G$237,MATCH(纤芯!G3729,光放段!$C$4:$C$237,0))</f>
        <v>山东二干|济青烟威光缆延伸:即墨蓝村-烟台大海阳</v>
      </c>
      <c r="F3729" s="3">
        <f>INDEX(光放段!$I$4:$I$237,MATCH(纤芯!H3729,光放段!$B$4:$B$237,0))</f>
        <v>37024100000</v>
      </c>
      <c r="G3729" s="3" t="str">
        <f t="shared" si="290"/>
        <v>山东二干|济青烟威光缆延伸:莱阳穴坊-栖霞桃村</v>
      </c>
      <c r="H3729" s="3">
        <f>INDEX(光放段!$B$4:$B$237,MATCH(纤芯!G3729,光放段!$C$4:$C$237,0))</f>
        <v>37024102000</v>
      </c>
      <c r="I3729" s="3" t="str">
        <f t="shared" si="291"/>
        <v>济青烟威光缆延伸</v>
      </c>
      <c r="J3729" s="3" t="str">
        <f>INDEX(子缆名称!$B$4:$B$29,纤芯!M3729)</f>
        <v>C缆</v>
      </c>
      <c r="K3729" s="3">
        <v>28</v>
      </c>
      <c r="L3729" s="3">
        <f t="shared" si="292"/>
        <v>4</v>
      </c>
      <c r="M3729" s="3">
        <f t="shared" si="293"/>
        <v>3</v>
      </c>
      <c r="N3729" s="3" t="s">
        <v>1260</v>
      </c>
      <c r="O3729" s="3">
        <f>COUNTIF([1]局站!$D$4:$D$172,"="&amp;N3729)</f>
        <v>1</v>
      </c>
      <c r="P3729" s="3">
        <v>0</v>
      </c>
      <c r="Q3729" s="3">
        <v>0</v>
      </c>
      <c r="R3729" s="3">
        <v>0</v>
      </c>
      <c r="S3729" s="3" t="s">
        <v>80</v>
      </c>
      <c r="T3729" s="3">
        <f>COUNTIF([1]局站!$D$4:$D$172,"="&amp;S3729)</f>
        <v>1</v>
      </c>
      <c r="U3729" s="3">
        <v>0</v>
      </c>
      <c r="V3729" s="3">
        <v>0</v>
      </c>
      <c r="W3729" s="3">
        <v>0</v>
      </c>
      <c r="X3729" s="3" t="s">
        <v>1214</v>
      </c>
      <c r="Y3729" s="3" t="s">
        <v>880</v>
      </c>
      <c r="Z3729" s="3" t="str">
        <f>INDEX(业务类型!$C$4:$C$8,MATCH(纤芯!Y3729,业务类型!$B$4:$B$8,0))</f>
        <v>IDLE</v>
      </c>
      <c r="AA3729" s="3"/>
    </row>
    <row r="3730" spans="1:27" ht="16.5" x14ac:dyDescent="0.2">
      <c r="A3730" s="3">
        <v>3727</v>
      </c>
      <c r="B3730" s="3">
        <f t="shared" si="289"/>
        <v>37024102029</v>
      </c>
      <c r="C3730" s="3" t="s">
        <v>1166</v>
      </c>
      <c r="D3730" s="3" t="s">
        <v>224</v>
      </c>
      <c r="E3730" s="3" t="str">
        <f>INDEX(光放段!$G$4:$G$237,MATCH(纤芯!G3730,光放段!$C$4:$C$237,0))</f>
        <v>山东二干|济青烟威光缆延伸:即墨蓝村-烟台大海阳</v>
      </c>
      <c r="F3730" s="3">
        <f>INDEX(光放段!$I$4:$I$237,MATCH(纤芯!H3730,光放段!$B$4:$B$237,0))</f>
        <v>37024100000</v>
      </c>
      <c r="G3730" s="3" t="str">
        <f t="shared" si="290"/>
        <v>山东二干|济青烟威光缆延伸:莱阳穴坊-栖霞桃村</v>
      </c>
      <c r="H3730" s="3">
        <f>INDEX(光放段!$B$4:$B$237,MATCH(纤芯!G3730,光放段!$C$4:$C$237,0))</f>
        <v>37024102000</v>
      </c>
      <c r="I3730" s="3" t="str">
        <f t="shared" si="291"/>
        <v>济青烟威光缆延伸</v>
      </c>
      <c r="J3730" s="3" t="str">
        <f>INDEX(子缆名称!$B$4:$B$29,纤芯!M3730)</f>
        <v>C缆</v>
      </c>
      <c r="K3730" s="3">
        <v>29</v>
      </c>
      <c r="L3730" s="3">
        <f t="shared" si="292"/>
        <v>5</v>
      </c>
      <c r="M3730" s="3">
        <f t="shared" si="293"/>
        <v>3</v>
      </c>
      <c r="N3730" s="3" t="s">
        <v>1260</v>
      </c>
      <c r="O3730" s="3">
        <f>COUNTIF([1]局站!$D$4:$D$172,"="&amp;N3730)</f>
        <v>1</v>
      </c>
      <c r="P3730" s="3">
        <v>0</v>
      </c>
      <c r="Q3730" s="3">
        <v>0</v>
      </c>
      <c r="R3730" s="3">
        <v>0</v>
      </c>
      <c r="S3730" s="3" t="s">
        <v>80</v>
      </c>
      <c r="T3730" s="3">
        <f>COUNTIF([1]局站!$D$4:$D$172,"="&amp;S3730)</f>
        <v>1</v>
      </c>
      <c r="U3730" s="3">
        <v>0</v>
      </c>
      <c r="V3730" s="3">
        <v>0</v>
      </c>
      <c r="W3730" s="3">
        <v>0</v>
      </c>
      <c r="X3730" s="3" t="s">
        <v>1214</v>
      </c>
      <c r="Y3730" s="3" t="s">
        <v>881</v>
      </c>
      <c r="Z3730" s="3" t="str">
        <f>INDEX(业务类型!$C$4:$C$8,MATCH(纤芯!Y3730,业务类型!$B$4:$B$8,0))</f>
        <v>OTHER</v>
      </c>
      <c r="AA3730" s="3" t="s">
        <v>888</v>
      </c>
    </row>
    <row r="3731" spans="1:27" ht="16.5" x14ac:dyDescent="0.2">
      <c r="A3731" s="3">
        <v>3728</v>
      </c>
      <c r="B3731" s="3">
        <f t="shared" si="289"/>
        <v>37024102030</v>
      </c>
      <c r="C3731" s="3" t="s">
        <v>1166</v>
      </c>
      <c r="D3731" s="3" t="s">
        <v>224</v>
      </c>
      <c r="E3731" s="3" t="str">
        <f>INDEX(光放段!$G$4:$G$237,MATCH(纤芯!G3731,光放段!$C$4:$C$237,0))</f>
        <v>山东二干|济青烟威光缆延伸:即墨蓝村-烟台大海阳</v>
      </c>
      <c r="F3731" s="3">
        <f>INDEX(光放段!$I$4:$I$237,MATCH(纤芯!H3731,光放段!$B$4:$B$237,0))</f>
        <v>37024100000</v>
      </c>
      <c r="G3731" s="3" t="str">
        <f t="shared" si="290"/>
        <v>山东二干|济青烟威光缆延伸:莱阳穴坊-栖霞桃村</v>
      </c>
      <c r="H3731" s="3">
        <f>INDEX(光放段!$B$4:$B$237,MATCH(纤芯!G3731,光放段!$C$4:$C$237,0))</f>
        <v>37024102000</v>
      </c>
      <c r="I3731" s="3" t="str">
        <f t="shared" si="291"/>
        <v>济青烟威光缆延伸</v>
      </c>
      <c r="J3731" s="3" t="str">
        <f>INDEX(子缆名称!$B$4:$B$29,纤芯!M3731)</f>
        <v>C缆</v>
      </c>
      <c r="K3731" s="3">
        <v>30</v>
      </c>
      <c r="L3731" s="3">
        <f t="shared" si="292"/>
        <v>6</v>
      </c>
      <c r="M3731" s="3">
        <f t="shared" si="293"/>
        <v>3</v>
      </c>
      <c r="N3731" s="3" t="s">
        <v>1260</v>
      </c>
      <c r="O3731" s="3">
        <f>COUNTIF([1]局站!$D$4:$D$172,"="&amp;N3731)</f>
        <v>1</v>
      </c>
      <c r="P3731" s="3">
        <v>0</v>
      </c>
      <c r="Q3731" s="3">
        <v>0</v>
      </c>
      <c r="R3731" s="3">
        <v>0</v>
      </c>
      <c r="S3731" s="3" t="s">
        <v>80</v>
      </c>
      <c r="T3731" s="3">
        <f>COUNTIF([1]局站!$D$4:$D$172,"="&amp;S3731)</f>
        <v>1</v>
      </c>
      <c r="U3731" s="3">
        <v>0</v>
      </c>
      <c r="V3731" s="3">
        <v>0</v>
      </c>
      <c r="W3731" s="3">
        <v>0</v>
      </c>
      <c r="X3731" s="3" t="s">
        <v>1214</v>
      </c>
      <c r="Y3731" s="3" t="s">
        <v>881</v>
      </c>
      <c r="Z3731" s="3" t="str">
        <f>INDEX(业务类型!$C$4:$C$8,MATCH(纤芯!Y3731,业务类型!$B$4:$B$8,0))</f>
        <v>OTHER</v>
      </c>
      <c r="AA3731" s="3" t="s">
        <v>888</v>
      </c>
    </row>
    <row r="3732" spans="1:27" ht="16.5" x14ac:dyDescent="0.2">
      <c r="A3732" s="3">
        <v>3729</v>
      </c>
      <c r="B3732" s="3">
        <f t="shared" si="289"/>
        <v>37024102031</v>
      </c>
      <c r="C3732" s="3" t="s">
        <v>1166</v>
      </c>
      <c r="D3732" s="3" t="s">
        <v>224</v>
      </c>
      <c r="E3732" s="3" t="str">
        <f>INDEX(光放段!$G$4:$G$237,MATCH(纤芯!G3732,光放段!$C$4:$C$237,0))</f>
        <v>山东二干|济青烟威光缆延伸:即墨蓝村-烟台大海阳</v>
      </c>
      <c r="F3732" s="3">
        <f>INDEX(光放段!$I$4:$I$237,MATCH(纤芯!H3732,光放段!$B$4:$B$237,0))</f>
        <v>37024100000</v>
      </c>
      <c r="G3732" s="3" t="str">
        <f t="shared" si="290"/>
        <v>山东二干|济青烟威光缆延伸:莱阳穴坊-栖霞桃村</v>
      </c>
      <c r="H3732" s="3">
        <f>INDEX(光放段!$B$4:$B$237,MATCH(纤芯!G3732,光放段!$C$4:$C$237,0))</f>
        <v>37024102000</v>
      </c>
      <c r="I3732" s="3" t="str">
        <f t="shared" si="291"/>
        <v>济青烟威光缆延伸</v>
      </c>
      <c r="J3732" s="3" t="str">
        <f>INDEX(子缆名称!$B$4:$B$29,纤芯!M3732)</f>
        <v>C缆</v>
      </c>
      <c r="K3732" s="3">
        <v>31</v>
      </c>
      <c r="L3732" s="3">
        <f t="shared" si="292"/>
        <v>7</v>
      </c>
      <c r="M3732" s="3">
        <f t="shared" si="293"/>
        <v>3</v>
      </c>
      <c r="N3732" s="3" t="s">
        <v>1260</v>
      </c>
      <c r="O3732" s="3">
        <f>COUNTIF([1]局站!$D$4:$D$172,"="&amp;N3732)</f>
        <v>1</v>
      </c>
      <c r="P3732" s="3">
        <v>0</v>
      </c>
      <c r="Q3732" s="3">
        <v>0</v>
      </c>
      <c r="R3732" s="3">
        <v>0</v>
      </c>
      <c r="S3732" s="3" t="s">
        <v>80</v>
      </c>
      <c r="T3732" s="3">
        <f>COUNTIF([1]局站!$D$4:$D$172,"="&amp;S3732)</f>
        <v>1</v>
      </c>
      <c r="U3732" s="3">
        <v>0</v>
      </c>
      <c r="V3732" s="3">
        <v>0</v>
      </c>
      <c r="W3732" s="3">
        <v>0</v>
      </c>
      <c r="X3732" s="3" t="s">
        <v>1214</v>
      </c>
      <c r="Y3732" s="3" t="s">
        <v>881</v>
      </c>
      <c r="Z3732" s="3" t="str">
        <f>INDEX(业务类型!$C$4:$C$8,MATCH(纤芯!Y3732,业务类型!$B$4:$B$8,0))</f>
        <v>OTHER</v>
      </c>
      <c r="AA3732" s="3" t="s">
        <v>888</v>
      </c>
    </row>
    <row r="3733" spans="1:27" ht="16.5" x14ac:dyDescent="0.2">
      <c r="A3733" s="3">
        <v>3730</v>
      </c>
      <c r="B3733" s="3">
        <f t="shared" ref="B3733:B3796" si="294">H3733+K3733</f>
        <v>37024102032</v>
      </c>
      <c r="C3733" s="3" t="s">
        <v>1166</v>
      </c>
      <c r="D3733" s="3" t="s">
        <v>224</v>
      </c>
      <c r="E3733" s="3" t="str">
        <f>INDEX(光放段!$G$4:$G$237,MATCH(纤芯!G3733,光放段!$C$4:$C$237,0))</f>
        <v>山东二干|济青烟威光缆延伸:即墨蓝村-烟台大海阳</v>
      </c>
      <c r="F3733" s="3">
        <f>INDEX(光放段!$I$4:$I$237,MATCH(纤芯!H3733,光放段!$B$4:$B$237,0))</f>
        <v>37024100000</v>
      </c>
      <c r="G3733" s="3" t="str">
        <f t="shared" si="290"/>
        <v>山东二干|济青烟威光缆延伸:莱阳穴坊-栖霞桃村</v>
      </c>
      <c r="H3733" s="3">
        <f>INDEX(光放段!$B$4:$B$237,MATCH(纤芯!G3733,光放段!$C$4:$C$237,0))</f>
        <v>37024102000</v>
      </c>
      <c r="I3733" s="3" t="str">
        <f t="shared" si="291"/>
        <v>济青烟威光缆延伸</v>
      </c>
      <c r="J3733" s="3" t="str">
        <f>INDEX(子缆名称!$B$4:$B$29,纤芯!M3733)</f>
        <v>C缆</v>
      </c>
      <c r="K3733" s="3">
        <v>32</v>
      </c>
      <c r="L3733" s="3">
        <f t="shared" si="292"/>
        <v>8</v>
      </c>
      <c r="M3733" s="3">
        <f t="shared" si="293"/>
        <v>3</v>
      </c>
      <c r="N3733" s="3" t="s">
        <v>1260</v>
      </c>
      <c r="O3733" s="3">
        <f>COUNTIF([1]局站!$D$4:$D$172,"="&amp;N3733)</f>
        <v>1</v>
      </c>
      <c r="P3733" s="3">
        <v>0</v>
      </c>
      <c r="Q3733" s="3">
        <v>0</v>
      </c>
      <c r="R3733" s="3">
        <v>0</v>
      </c>
      <c r="S3733" s="3" t="s">
        <v>80</v>
      </c>
      <c r="T3733" s="3">
        <f>COUNTIF([1]局站!$D$4:$D$172,"="&amp;S3733)</f>
        <v>1</v>
      </c>
      <c r="U3733" s="3">
        <v>0</v>
      </c>
      <c r="V3733" s="3">
        <v>0</v>
      </c>
      <c r="W3733" s="3">
        <v>0</v>
      </c>
      <c r="X3733" s="3" t="s">
        <v>1214</v>
      </c>
      <c r="Y3733" s="3" t="s">
        <v>881</v>
      </c>
      <c r="Z3733" s="3" t="str">
        <f>INDEX(业务类型!$C$4:$C$8,MATCH(纤芯!Y3733,业务类型!$B$4:$B$8,0))</f>
        <v>OTHER</v>
      </c>
      <c r="AA3733" s="3" t="s">
        <v>1030</v>
      </c>
    </row>
    <row r="3734" spans="1:27" ht="16.5" x14ac:dyDescent="0.2">
      <c r="A3734" s="3">
        <v>3731</v>
      </c>
      <c r="B3734" s="3">
        <f t="shared" si="294"/>
        <v>37024103001</v>
      </c>
      <c r="C3734" s="3" t="s">
        <v>1166</v>
      </c>
      <c r="D3734" s="3" t="s">
        <v>224</v>
      </c>
      <c r="E3734" s="3" t="str">
        <f>INDEX(光放段!$G$4:$G$237,MATCH(纤芯!G3734,光放段!$C$4:$C$237,0))</f>
        <v>山东二干|济青烟威光缆延伸:即墨蓝村-烟台大海阳</v>
      </c>
      <c r="F3734" s="3">
        <f>INDEX(光放段!$I$4:$I$237,MATCH(纤芯!H3734,光放段!$B$4:$B$237,0))</f>
        <v>37024100000</v>
      </c>
      <c r="G3734" s="3" t="str">
        <f t="shared" si="290"/>
        <v>山东二干|济青烟威光缆延伸:栖霞桃村-烟台大海阳</v>
      </c>
      <c r="H3734" s="3">
        <f>INDEX(光放段!$B$4:$B$237,MATCH(纤芯!G3734,光放段!$C$4:$C$237,0))</f>
        <v>37024103000</v>
      </c>
      <c r="I3734" s="3" t="str">
        <f t="shared" si="291"/>
        <v>济青烟威光缆延伸</v>
      </c>
      <c r="J3734" s="3" t="str">
        <f>INDEX(子缆名称!$B$4:$B$29,纤芯!M3734)</f>
        <v>A缆</v>
      </c>
      <c r="K3734" s="3">
        <v>1</v>
      </c>
      <c r="L3734" s="3">
        <f t="shared" si="292"/>
        <v>1</v>
      </c>
      <c r="M3734" s="3">
        <f t="shared" si="293"/>
        <v>1</v>
      </c>
      <c r="N3734" s="3" t="s">
        <v>80</v>
      </c>
      <c r="O3734" s="3">
        <f>COUNTIF([1]局站!$D$4:$D$172,"="&amp;N3734)</f>
        <v>1</v>
      </c>
      <c r="P3734" s="3">
        <v>0</v>
      </c>
      <c r="Q3734" s="3">
        <v>0</v>
      </c>
      <c r="R3734" s="3">
        <v>0</v>
      </c>
      <c r="S3734" s="3" t="s">
        <v>1263</v>
      </c>
      <c r="T3734" s="3">
        <f>COUNTIF([1]局站!$D$4:$D$172,"="&amp;S3734)</f>
        <v>1</v>
      </c>
      <c r="U3734" s="3">
        <v>0</v>
      </c>
      <c r="V3734" s="3">
        <v>0</v>
      </c>
      <c r="W3734" s="3">
        <v>0</v>
      </c>
      <c r="X3734" s="3" t="s">
        <v>1214</v>
      </c>
      <c r="Y3734" s="3" t="s">
        <v>854</v>
      </c>
      <c r="Z3734" s="3" t="str">
        <f>INDEX(业务类型!$C$4:$C$8,MATCH(纤芯!Y3734,业务类型!$B$4:$B$8,0))</f>
        <v>LOCAL</v>
      </c>
      <c r="AA3734" s="3" t="s">
        <v>879</v>
      </c>
    </row>
    <row r="3735" spans="1:27" ht="16.5" x14ac:dyDescent="0.2">
      <c r="A3735" s="3">
        <v>3732</v>
      </c>
      <c r="B3735" s="3">
        <f t="shared" si="294"/>
        <v>37024103002</v>
      </c>
      <c r="C3735" s="3" t="s">
        <v>1166</v>
      </c>
      <c r="D3735" s="3" t="s">
        <v>224</v>
      </c>
      <c r="E3735" s="3" t="str">
        <f>INDEX(光放段!$G$4:$G$237,MATCH(纤芯!G3735,光放段!$C$4:$C$237,0))</f>
        <v>山东二干|济青烟威光缆延伸:即墨蓝村-烟台大海阳</v>
      </c>
      <c r="F3735" s="3">
        <f>INDEX(光放段!$I$4:$I$237,MATCH(纤芯!H3735,光放段!$B$4:$B$237,0))</f>
        <v>37024100000</v>
      </c>
      <c r="G3735" s="3" t="str">
        <f t="shared" si="290"/>
        <v>山东二干|济青烟威光缆延伸:栖霞桃村-烟台大海阳</v>
      </c>
      <c r="H3735" s="3">
        <f>INDEX(光放段!$B$4:$B$237,MATCH(纤芯!G3735,光放段!$C$4:$C$237,0))</f>
        <v>37024103000</v>
      </c>
      <c r="I3735" s="3" t="str">
        <f t="shared" si="291"/>
        <v>济青烟威光缆延伸</v>
      </c>
      <c r="J3735" s="3" t="str">
        <f>INDEX(子缆名称!$B$4:$B$29,纤芯!M3735)</f>
        <v>A缆</v>
      </c>
      <c r="K3735" s="3">
        <v>2</v>
      </c>
      <c r="L3735" s="3">
        <f t="shared" si="292"/>
        <v>2</v>
      </c>
      <c r="M3735" s="3">
        <f t="shared" si="293"/>
        <v>1</v>
      </c>
      <c r="N3735" s="3" t="s">
        <v>80</v>
      </c>
      <c r="O3735" s="3">
        <f>COUNTIF([1]局站!$D$4:$D$172,"="&amp;N3735)</f>
        <v>1</v>
      </c>
      <c r="P3735" s="3">
        <v>0</v>
      </c>
      <c r="Q3735" s="3">
        <v>0</v>
      </c>
      <c r="R3735" s="3">
        <v>0</v>
      </c>
      <c r="S3735" s="3" t="s">
        <v>1263</v>
      </c>
      <c r="T3735" s="3">
        <f>COUNTIF([1]局站!$D$4:$D$172,"="&amp;S3735)</f>
        <v>1</v>
      </c>
      <c r="U3735" s="3">
        <v>0</v>
      </c>
      <c r="V3735" s="3">
        <v>0</v>
      </c>
      <c r="W3735" s="3">
        <v>0</v>
      </c>
      <c r="X3735" s="3" t="s">
        <v>1214</v>
      </c>
      <c r="Y3735" s="3" t="s">
        <v>854</v>
      </c>
      <c r="Z3735" s="3" t="str">
        <f>INDEX(业务类型!$C$4:$C$8,MATCH(纤芯!Y3735,业务类型!$B$4:$B$8,0))</f>
        <v>LOCAL</v>
      </c>
      <c r="AA3735" s="3" t="s">
        <v>879</v>
      </c>
    </row>
    <row r="3736" spans="1:27" ht="16.5" x14ac:dyDescent="0.2">
      <c r="A3736" s="3">
        <v>3733</v>
      </c>
      <c r="B3736" s="3">
        <f t="shared" si="294"/>
        <v>37024103003</v>
      </c>
      <c r="C3736" s="3" t="s">
        <v>1166</v>
      </c>
      <c r="D3736" s="3" t="s">
        <v>224</v>
      </c>
      <c r="E3736" s="3" t="str">
        <f>INDEX(光放段!$G$4:$G$237,MATCH(纤芯!G3736,光放段!$C$4:$C$237,0))</f>
        <v>山东二干|济青烟威光缆延伸:即墨蓝村-烟台大海阳</v>
      </c>
      <c r="F3736" s="3">
        <f>INDEX(光放段!$I$4:$I$237,MATCH(纤芯!H3736,光放段!$B$4:$B$237,0))</f>
        <v>37024100000</v>
      </c>
      <c r="G3736" s="3" t="str">
        <f t="shared" si="290"/>
        <v>山东二干|济青烟威光缆延伸:栖霞桃村-烟台大海阳</v>
      </c>
      <c r="H3736" s="3">
        <f>INDEX(光放段!$B$4:$B$237,MATCH(纤芯!G3736,光放段!$C$4:$C$237,0))</f>
        <v>37024103000</v>
      </c>
      <c r="I3736" s="3" t="str">
        <f t="shared" si="291"/>
        <v>济青烟威光缆延伸</v>
      </c>
      <c r="J3736" s="3" t="str">
        <f>INDEX(子缆名称!$B$4:$B$29,纤芯!M3736)</f>
        <v>A缆</v>
      </c>
      <c r="K3736" s="3">
        <v>3</v>
      </c>
      <c r="L3736" s="3">
        <f t="shared" si="292"/>
        <v>3</v>
      </c>
      <c r="M3736" s="3">
        <f t="shared" si="293"/>
        <v>1</v>
      </c>
      <c r="N3736" s="3" t="s">
        <v>80</v>
      </c>
      <c r="O3736" s="3">
        <f>COUNTIF([1]局站!$D$4:$D$172,"="&amp;N3736)</f>
        <v>1</v>
      </c>
      <c r="P3736" s="3">
        <v>0</v>
      </c>
      <c r="Q3736" s="3">
        <v>0</v>
      </c>
      <c r="R3736" s="3">
        <v>0</v>
      </c>
      <c r="S3736" s="3" t="s">
        <v>1263</v>
      </c>
      <c r="T3736" s="3">
        <f>COUNTIF([1]局站!$D$4:$D$172,"="&amp;S3736)</f>
        <v>1</v>
      </c>
      <c r="U3736" s="3">
        <v>0</v>
      </c>
      <c r="V3736" s="3">
        <v>0</v>
      </c>
      <c r="W3736" s="3">
        <v>0</v>
      </c>
      <c r="X3736" s="3" t="s">
        <v>1214</v>
      </c>
      <c r="Y3736" s="3" t="s">
        <v>854</v>
      </c>
      <c r="Z3736" s="3" t="str">
        <f>INDEX(业务类型!$C$4:$C$8,MATCH(纤芯!Y3736,业务类型!$B$4:$B$8,0))</f>
        <v>LOCAL</v>
      </c>
      <c r="AA3736" s="3" t="s">
        <v>879</v>
      </c>
    </row>
    <row r="3737" spans="1:27" ht="16.5" x14ac:dyDescent="0.2">
      <c r="A3737" s="3">
        <v>3734</v>
      </c>
      <c r="B3737" s="3">
        <f t="shared" si="294"/>
        <v>37024103004</v>
      </c>
      <c r="C3737" s="3" t="s">
        <v>1166</v>
      </c>
      <c r="D3737" s="3" t="s">
        <v>224</v>
      </c>
      <c r="E3737" s="3" t="str">
        <f>INDEX(光放段!$G$4:$G$237,MATCH(纤芯!G3737,光放段!$C$4:$C$237,0))</f>
        <v>山东二干|济青烟威光缆延伸:即墨蓝村-烟台大海阳</v>
      </c>
      <c r="F3737" s="3">
        <f>INDEX(光放段!$I$4:$I$237,MATCH(纤芯!H3737,光放段!$B$4:$B$237,0))</f>
        <v>37024100000</v>
      </c>
      <c r="G3737" s="3" t="str">
        <f t="shared" si="290"/>
        <v>山东二干|济青烟威光缆延伸:栖霞桃村-烟台大海阳</v>
      </c>
      <c r="H3737" s="3">
        <f>INDEX(光放段!$B$4:$B$237,MATCH(纤芯!G3737,光放段!$C$4:$C$237,0))</f>
        <v>37024103000</v>
      </c>
      <c r="I3737" s="3" t="str">
        <f t="shared" si="291"/>
        <v>济青烟威光缆延伸</v>
      </c>
      <c r="J3737" s="3" t="str">
        <f>INDEX(子缆名称!$B$4:$B$29,纤芯!M3737)</f>
        <v>A缆</v>
      </c>
      <c r="K3737" s="3">
        <v>4</v>
      </c>
      <c r="L3737" s="3">
        <f t="shared" si="292"/>
        <v>4</v>
      </c>
      <c r="M3737" s="3">
        <f t="shared" si="293"/>
        <v>1</v>
      </c>
      <c r="N3737" s="3" t="s">
        <v>80</v>
      </c>
      <c r="O3737" s="3">
        <f>COUNTIF([1]局站!$D$4:$D$172,"="&amp;N3737)</f>
        <v>1</v>
      </c>
      <c r="P3737" s="3">
        <v>0</v>
      </c>
      <c r="Q3737" s="3">
        <v>0</v>
      </c>
      <c r="R3737" s="3">
        <v>0</v>
      </c>
      <c r="S3737" s="3" t="s">
        <v>1263</v>
      </c>
      <c r="T3737" s="3">
        <f>COUNTIF([1]局站!$D$4:$D$172,"="&amp;S3737)</f>
        <v>1</v>
      </c>
      <c r="U3737" s="3">
        <v>0</v>
      </c>
      <c r="V3737" s="3">
        <v>0</v>
      </c>
      <c r="W3737" s="3">
        <v>0</v>
      </c>
      <c r="X3737" s="3" t="s">
        <v>1214</v>
      </c>
      <c r="Y3737" s="3" t="s">
        <v>854</v>
      </c>
      <c r="Z3737" s="3" t="str">
        <f>INDEX(业务类型!$C$4:$C$8,MATCH(纤芯!Y3737,业务类型!$B$4:$B$8,0))</f>
        <v>LOCAL</v>
      </c>
      <c r="AA3737" s="3" t="s">
        <v>879</v>
      </c>
    </row>
    <row r="3738" spans="1:27" ht="16.5" x14ac:dyDescent="0.2">
      <c r="A3738" s="3">
        <v>3735</v>
      </c>
      <c r="B3738" s="3">
        <f t="shared" si="294"/>
        <v>37024103005</v>
      </c>
      <c r="C3738" s="3" t="s">
        <v>1166</v>
      </c>
      <c r="D3738" s="3" t="s">
        <v>224</v>
      </c>
      <c r="E3738" s="3" t="str">
        <f>INDEX(光放段!$G$4:$G$237,MATCH(纤芯!G3738,光放段!$C$4:$C$237,0))</f>
        <v>山东二干|济青烟威光缆延伸:即墨蓝村-烟台大海阳</v>
      </c>
      <c r="F3738" s="3">
        <f>INDEX(光放段!$I$4:$I$237,MATCH(纤芯!H3738,光放段!$B$4:$B$237,0))</f>
        <v>37024100000</v>
      </c>
      <c r="G3738" s="3" t="str">
        <f t="shared" si="290"/>
        <v>山东二干|济青烟威光缆延伸:栖霞桃村-烟台大海阳</v>
      </c>
      <c r="H3738" s="3">
        <f>INDEX(光放段!$B$4:$B$237,MATCH(纤芯!G3738,光放段!$C$4:$C$237,0))</f>
        <v>37024103000</v>
      </c>
      <c r="I3738" s="3" t="str">
        <f t="shared" si="291"/>
        <v>济青烟威光缆延伸</v>
      </c>
      <c r="J3738" s="3" t="str">
        <f>INDEX(子缆名称!$B$4:$B$29,纤芯!M3738)</f>
        <v>A缆</v>
      </c>
      <c r="K3738" s="3">
        <v>5</v>
      </c>
      <c r="L3738" s="3">
        <f t="shared" si="292"/>
        <v>5</v>
      </c>
      <c r="M3738" s="3">
        <f t="shared" si="293"/>
        <v>1</v>
      </c>
      <c r="N3738" s="3" t="s">
        <v>80</v>
      </c>
      <c r="O3738" s="3">
        <f>COUNTIF([1]局站!$D$4:$D$172,"="&amp;N3738)</f>
        <v>1</v>
      </c>
      <c r="P3738" s="3">
        <v>0</v>
      </c>
      <c r="Q3738" s="3">
        <v>0</v>
      </c>
      <c r="R3738" s="3">
        <v>0</v>
      </c>
      <c r="S3738" s="3" t="s">
        <v>1263</v>
      </c>
      <c r="T3738" s="3">
        <f>COUNTIF([1]局站!$D$4:$D$172,"="&amp;S3738)</f>
        <v>1</v>
      </c>
      <c r="U3738" s="3">
        <v>0</v>
      </c>
      <c r="V3738" s="3">
        <v>0</v>
      </c>
      <c r="W3738" s="3">
        <v>0</v>
      </c>
      <c r="X3738" s="3" t="s">
        <v>1214</v>
      </c>
      <c r="Y3738" s="3" t="s">
        <v>854</v>
      </c>
      <c r="Z3738" s="3" t="str">
        <f>INDEX(业务类型!$C$4:$C$8,MATCH(纤芯!Y3738,业务类型!$B$4:$B$8,0))</f>
        <v>LOCAL</v>
      </c>
      <c r="AA3738" s="3" t="s">
        <v>879</v>
      </c>
    </row>
    <row r="3739" spans="1:27" ht="16.5" x14ac:dyDescent="0.2">
      <c r="A3739" s="3">
        <v>3736</v>
      </c>
      <c r="B3739" s="3">
        <f t="shared" si="294"/>
        <v>37024103006</v>
      </c>
      <c r="C3739" s="3" t="s">
        <v>1166</v>
      </c>
      <c r="D3739" s="3" t="s">
        <v>224</v>
      </c>
      <c r="E3739" s="3" t="str">
        <f>INDEX(光放段!$G$4:$G$237,MATCH(纤芯!G3739,光放段!$C$4:$C$237,0))</f>
        <v>山东二干|济青烟威光缆延伸:即墨蓝村-烟台大海阳</v>
      </c>
      <c r="F3739" s="3">
        <f>INDEX(光放段!$I$4:$I$237,MATCH(纤芯!H3739,光放段!$B$4:$B$237,0))</f>
        <v>37024100000</v>
      </c>
      <c r="G3739" s="3" t="str">
        <f t="shared" si="290"/>
        <v>山东二干|济青烟威光缆延伸:栖霞桃村-烟台大海阳</v>
      </c>
      <c r="H3739" s="3">
        <f>INDEX(光放段!$B$4:$B$237,MATCH(纤芯!G3739,光放段!$C$4:$C$237,0))</f>
        <v>37024103000</v>
      </c>
      <c r="I3739" s="3" t="str">
        <f t="shared" si="291"/>
        <v>济青烟威光缆延伸</v>
      </c>
      <c r="J3739" s="3" t="str">
        <f>INDEX(子缆名称!$B$4:$B$29,纤芯!M3739)</f>
        <v>A缆</v>
      </c>
      <c r="K3739" s="3">
        <v>6</v>
      </c>
      <c r="L3739" s="3">
        <f t="shared" si="292"/>
        <v>6</v>
      </c>
      <c r="M3739" s="3">
        <f t="shared" si="293"/>
        <v>1</v>
      </c>
      <c r="N3739" s="3" t="s">
        <v>80</v>
      </c>
      <c r="O3739" s="3">
        <f>COUNTIF([1]局站!$D$4:$D$172,"="&amp;N3739)</f>
        <v>1</v>
      </c>
      <c r="P3739" s="3">
        <v>0</v>
      </c>
      <c r="Q3739" s="3">
        <v>0</v>
      </c>
      <c r="R3739" s="3">
        <v>0</v>
      </c>
      <c r="S3739" s="3" t="s">
        <v>1263</v>
      </c>
      <c r="T3739" s="3">
        <f>COUNTIF([1]局站!$D$4:$D$172,"="&amp;S3739)</f>
        <v>1</v>
      </c>
      <c r="U3739" s="3">
        <v>0</v>
      </c>
      <c r="V3739" s="3">
        <v>0</v>
      </c>
      <c r="W3739" s="3">
        <v>0</v>
      </c>
      <c r="X3739" s="3" t="s">
        <v>1214</v>
      </c>
      <c r="Y3739" s="3" t="s">
        <v>852</v>
      </c>
      <c r="Z3739" s="3" t="str">
        <f>INDEX(业务类型!$C$4:$C$8,MATCH(纤芯!Y3739,业务类型!$B$4:$B$8,0))</f>
        <v>TWO</v>
      </c>
      <c r="AA3739" s="3" t="s">
        <v>903</v>
      </c>
    </row>
    <row r="3740" spans="1:27" ht="16.5" x14ac:dyDescent="0.2">
      <c r="A3740" s="3">
        <v>3737</v>
      </c>
      <c r="B3740" s="3">
        <f t="shared" si="294"/>
        <v>37024103007</v>
      </c>
      <c r="C3740" s="3" t="s">
        <v>1166</v>
      </c>
      <c r="D3740" s="3" t="s">
        <v>224</v>
      </c>
      <c r="E3740" s="3" t="str">
        <f>INDEX(光放段!$G$4:$G$237,MATCH(纤芯!G3740,光放段!$C$4:$C$237,0))</f>
        <v>山东二干|济青烟威光缆延伸:即墨蓝村-烟台大海阳</v>
      </c>
      <c r="F3740" s="3">
        <f>INDEX(光放段!$I$4:$I$237,MATCH(纤芯!H3740,光放段!$B$4:$B$237,0))</f>
        <v>37024100000</v>
      </c>
      <c r="G3740" s="3" t="str">
        <f t="shared" si="290"/>
        <v>山东二干|济青烟威光缆延伸:栖霞桃村-烟台大海阳</v>
      </c>
      <c r="H3740" s="3">
        <f>INDEX(光放段!$B$4:$B$237,MATCH(纤芯!G3740,光放段!$C$4:$C$237,0))</f>
        <v>37024103000</v>
      </c>
      <c r="I3740" s="3" t="str">
        <f t="shared" si="291"/>
        <v>济青烟威光缆延伸</v>
      </c>
      <c r="J3740" s="3" t="str">
        <f>INDEX(子缆名称!$B$4:$B$29,纤芯!M3740)</f>
        <v>A缆</v>
      </c>
      <c r="K3740" s="3">
        <v>7</v>
      </c>
      <c r="L3740" s="3">
        <f t="shared" si="292"/>
        <v>7</v>
      </c>
      <c r="M3740" s="3">
        <f t="shared" si="293"/>
        <v>1</v>
      </c>
      <c r="N3740" s="3" t="s">
        <v>80</v>
      </c>
      <c r="O3740" s="3">
        <f>COUNTIF([1]局站!$D$4:$D$172,"="&amp;N3740)</f>
        <v>1</v>
      </c>
      <c r="P3740" s="3">
        <v>0</v>
      </c>
      <c r="Q3740" s="3">
        <v>0</v>
      </c>
      <c r="R3740" s="3">
        <v>0</v>
      </c>
      <c r="S3740" s="3" t="s">
        <v>1263</v>
      </c>
      <c r="T3740" s="3">
        <f>COUNTIF([1]局站!$D$4:$D$172,"="&amp;S3740)</f>
        <v>1</v>
      </c>
      <c r="U3740" s="3">
        <v>0</v>
      </c>
      <c r="V3740" s="3">
        <v>0</v>
      </c>
      <c r="W3740" s="3">
        <v>0</v>
      </c>
      <c r="X3740" s="3" t="s">
        <v>1214</v>
      </c>
      <c r="Y3740" s="3" t="s">
        <v>854</v>
      </c>
      <c r="Z3740" s="3" t="str">
        <f>INDEX(业务类型!$C$4:$C$8,MATCH(纤芯!Y3740,业务类型!$B$4:$B$8,0))</f>
        <v>LOCAL</v>
      </c>
      <c r="AA3740" s="3" t="s">
        <v>879</v>
      </c>
    </row>
    <row r="3741" spans="1:27" ht="16.5" x14ac:dyDescent="0.2">
      <c r="A3741" s="3">
        <v>3738</v>
      </c>
      <c r="B3741" s="3">
        <f t="shared" si="294"/>
        <v>37024103008</v>
      </c>
      <c r="C3741" s="3" t="s">
        <v>1166</v>
      </c>
      <c r="D3741" s="3" t="s">
        <v>224</v>
      </c>
      <c r="E3741" s="3" t="str">
        <f>INDEX(光放段!$G$4:$G$237,MATCH(纤芯!G3741,光放段!$C$4:$C$237,0))</f>
        <v>山东二干|济青烟威光缆延伸:即墨蓝村-烟台大海阳</v>
      </c>
      <c r="F3741" s="3">
        <f>INDEX(光放段!$I$4:$I$237,MATCH(纤芯!H3741,光放段!$B$4:$B$237,0))</f>
        <v>37024100000</v>
      </c>
      <c r="G3741" s="3" t="str">
        <f t="shared" si="290"/>
        <v>山东二干|济青烟威光缆延伸:栖霞桃村-烟台大海阳</v>
      </c>
      <c r="H3741" s="3">
        <f>INDEX(光放段!$B$4:$B$237,MATCH(纤芯!G3741,光放段!$C$4:$C$237,0))</f>
        <v>37024103000</v>
      </c>
      <c r="I3741" s="3" t="str">
        <f t="shared" si="291"/>
        <v>济青烟威光缆延伸</v>
      </c>
      <c r="J3741" s="3" t="str">
        <f>INDEX(子缆名称!$B$4:$B$29,纤芯!M3741)</f>
        <v>A缆</v>
      </c>
      <c r="K3741" s="3">
        <v>8</v>
      </c>
      <c r="L3741" s="3">
        <f t="shared" si="292"/>
        <v>8</v>
      </c>
      <c r="M3741" s="3">
        <f t="shared" si="293"/>
        <v>1</v>
      </c>
      <c r="N3741" s="3" t="s">
        <v>80</v>
      </c>
      <c r="O3741" s="3">
        <f>COUNTIF([1]局站!$D$4:$D$172,"="&amp;N3741)</f>
        <v>1</v>
      </c>
      <c r="P3741" s="3">
        <v>0</v>
      </c>
      <c r="Q3741" s="3">
        <v>0</v>
      </c>
      <c r="R3741" s="3">
        <v>0</v>
      </c>
      <c r="S3741" s="3" t="s">
        <v>1263</v>
      </c>
      <c r="T3741" s="3">
        <f>COUNTIF([1]局站!$D$4:$D$172,"="&amp;S3741)</f>
        <v>1</v>
      </c>
      <c r="U3741" s="3">
        <v>0</v>
      </c>
      <c r="V3741" s="3">
        <v>0</v>
      </c>
      <c r="W3741" s="3">
        <v>0</v>
      </c>
      <c r="X3741" s="3" t="s">
        <v>1214</v>
      </c>
      <c r="Y3741" s="3" t="s">
        <v>854</v>
      </c>
      <c r="Z3741" s="3" t="str">
        <f>INDEX(业务类型!$C$4:$C$8,MATCH(纤芯!Y3741,业务类型!$B$4:$B$8,0))</f>
        <v>LOCAL</v>
      </c>
      <c r="AA3741" s="3" t="s">
        <v>879</v>
      </c>
    </row>
    <row r="3742" spans="1:27" ht="16.5" x14ac:dyDescent="0.2">
      <c r="A3742" s="3">
        <v>3739</v>
      </c>
      <c r="B3742" s="3">
        <f t="shared" si="294"/>
        <v>37024103009</v>
      </c>
      <c r="C3742" s="3" t="s">
        <v>1166</v>
      </c>
      <c r="D3742" s="3" t="s">
        <v>224</v>
      </c>
      <c r="E3742" s="3" t="str">
        <f>INDEX(光放段!$G$4:$G$237,MATCH(纤芯!G3742,光放段!$C$4:$C$237,0))</f>
        <v>山东二干|济青烟威光缆延伸:即墨蓝村-烟台大海阳</v>
      </c>
      <c r="F3742" s="3">
        <f>INDEX(光放段!$I$4:$I$237,MATCH(纤芯!H3742,光放段!$B$4:$B$237,0))</f>
        <v>37024100000</v>
      </c>
      <c r="G3742" s="3" t="str">
        <f t="shared" si="290"/>
        <v>山东二干|济青烟威光缆延伸:栖霞桃村-烟台大海阳</v>
      </c>
      <c r="H3742" s="3">
        <f>INDEX(光放段!$B$4:$B$237,MATCH(纤芯!G3742,光放段!$C$4:$C$237,0))</f>
        <v>37024103000</v>
      </c>
      <c r="I3742" s="3" t="str">
        <f t="shared" si="291"/>
        <v>济青烟威光缆延伸</v>
      </c>
      <c r="J3742" s="3" t="str">
        <f>INDEX(子缆名称!$B$4:$B$29,纤芯!M3742)</f>
        <v>A缆</v>
      </c>
      <c r="K3742" s="3">
        <v>9</v>
      </c>
      <c r="L3742" s="3">
        <f t="shared" si="292"/>
        <v>9</v>
      </c>
      <c r="M3742" s="3">
        <f t="shared" si="293"/>
        <v>1</v>
      </c>
      <c r="N3742" s="3" t="s">
        <v>80</v>
      </c>
      <c r="O3742" s="3">
        <f>COUNTIF([1]局站!$D$4:$D$172,"="&amp;N3742)</f>
        <v>1</v>
      </c>
      <c r="P3742" s="3">
        <v>0</v>
      </c>
      <c r="Q3742" s="3">
        <v>0</v>
      </c>
      <c r="R3742" s="3">
        <v>0</v>
      </c>
      <c r="S3742" s="3" t="s">
        <v>1263</v>
      </c>
      <c r="T3742" s="3">
        <f>COUNTIF([1]局站!$D$4:$D$172,"="&amp;S3742)</f>
        <v>1</v>
      </c>
      <c r="U3742" s="3">
        <v>0</v>
      </c>
      <c r="V3742" s="3">
        <v>0</v>
      </c>
      <c r="W3742" s="3">
        <v>0</v>
      </c>
      <c r="X3742" s="3" t="s">
        <v>1214</v>
      </c>
      <c r="Y3742" s="3" t="s">
        <v>852</v>
      </c>
      <c r="Z3742" s="3" t="str">
        <f>INDEX(业务类型!$C$4:$C$8,MATCH(纤芯!Y3742,业务类型!$B$4:$B$8,0))</f>
        <v>TWO</v>
      </c>
      <c r="AA3742" s="3" t="s">
        <v>903</v>
      </c>
    </row>
    <row r="3743" spans="1:27" ht="16.5" x14ac:dyDescent="0.2">
      <c r="A3743" s="3">
        <v>3740</v>
      </c>
      <c r="B3743" s="3">
        <f t="shared" si="294"/>
        <v>37024103010</v>
      </c>
      <c r="C3743" s="3" t="s">
        <v>1166</v>
      </c>
      <c r="D3743" s="3" t="s">
        <v>224</v>
      </c>
      <c r="E3743" s="3" t="str">
        <f>INDEX(光放段!$G$4:$G$237,MATCH(纤芯!G3743,光放段!$C$4:$C$237,0))</f>
        <v>山东二干|济青烟威光缆延伸:即墨蓝村-烟台大海阳</v>
      </c>
      <c r="F3743" s="3">
        <f>INDEX(光放段!$I$4:$I$237,MATCH(纤芯!H3743,光放段!$B$4:$B$237,0))</f>
        <v>37024100000</v>
      </c>
      <c r="G3743" s="3" t="str">
        <f t="shared" si="290"/>
        <v>山东二干|济青烟威光缆延伸:栖霞桃村-烟台大海阳</v>
      </c>
      <c r="H3743" s="3">
        <f>INDEX(光放段!$B$4:$B$237,MATCH(纤芯!G3743,光放段!$C$4:$C$237,0))</f>
        <v>37024103000</v>
      </c>
      <c r="I3743" s="3" t="str">
        <f t="shared" si="291"/>
        <v>济青烟威光缆延伸</v>
      </c>
      <c r="J3743" s="3" t="str">
        <f>INDEX(子缆名称!$B$4:$B$29,纤芯!M3743)</f>
        <v>A缆</v>
      </c>
      <c r="K3743" s="3">
        <v>10</v>
      </c>
      <c r="L3743" s="3">
        <f t="shared" si="292"/>
        <v>10</v>
      </c>
      <c r="M3743" s="3">
        <f t="shared" si="293"/>
        <v>1</v>
      </c>
      <c r="N3743" s="3" t="s">
        <v>80</v>
      </c>
      <c r="O3743" s="3">
        <f>COUNTIF([1]局站!$D$4:$D$172,"="&amp;N3743)</f>
        <v>1</v>
      </c>
      <c r="P3743" s="3">
        <v>0</v>
      </c>
      <c r="Q3743" s="3">
        <v>0</v>
      </c>
      <c r="R3743" s="3">
        <v>0</v>
      </c>
      <c r="S3743" s="3" t="s">
        <v>1263</v>
      </c>
      <c r="T3743" s="3">
        <f>COUNTIF([1]局站!$D$4:$D$172,"="&amp;S3743)</f>
        <v>1</v>
      </c>
      <c r="U3743" s="3">
        <v>0</v>
      </c>
      <c r="V3743" s="3">
        <v>0</v>
      </c>
      <c r="W3743" s="3">
        <v>0</v>
      </c>
      <c r="X3743" s="3" t="s">
        <v>1214</v>
      </c>
      <c r="Y3743" s="3" t="s">
        <v>880</v>
      </c>
      <c r="Z3743" s="3" t="str">
        <f>INDEX(业务类型!$C$4:$C$8,MATCH(纤芯!Y3743,业务类型!$B$4:$B$8,0))</f>
        <v>IDLE</v>
      </c>
      <c r="AA3743" s="3"/>
    </row>
    <row r="3744" spans="1:27" ht="16.5" x14ac:dyDescent="0.2">
      <c r="A3744" s="3">
        <v>3741</v>
      </c>
      <c r="B3744" s="3">
        <f t="shared" si="294"/>
        <v>37024103011</v>
      </c>
      <c r="C3744" s="3" t="s">
        <v>1166</v>
      </c>
      <c r="D3744" s="3" t="s">
        <v>224</v>
      </c>
      <c r="E3744" s="3" t="str">
        <f>INDEX(光放段!$G$4:$G$237,MATCH(纤芯!G3744,光放段!$C$4:$C$237,0))</f>
        <v>山东二干|济青烟威光缆延伸:即墨蓝村-烟台大海阳</v>
      </c>
      <c r="F3744" s="3">
        <f>INDEX(光放段!$I$4:$I$237,MATCH(纤芯!H3744,光放段!$B$4:$B$237,0))</f>
        <v>37024100000</v>
      </c>
      <c r="G3744" s="3" t="str">
        <f t="shared" si="290"/>
        <v>山东二干|济青烟威光缆延伸:栖霞桃村-烟台大海阳</v>
      </c>
      <c r="H3744" s="3">
        <f>INDEX(光放段!$B$4:$B$237,MATCH(纤芯!G3744,光放段!$C$4:$C$237,0))</f>
        <v>37024103000</v>
      </c>
      <c r="I3744" s="3" t="str">
        <f t="shared" si="291"/>
        <v>济青烟威光缆延伸</v>
      </c>
      <c r="J3744" s="3" t="str">
        <f>INDEX(子缆名称!$B$4:$B$29,纤芯!M3744)</f>
        <v>A缆</v>
      </c>
      <c r="K3744" s="3">
        <v>11</v>
      </c>
      <c r="L3744" s="3">
        <f t="shared" si="292"/>
        <v>11</v>
      </c>
      <c r="M3744" s="3">
        <f t="shared" si="293"/>
        <v>1</v>
      </c>
      <c r="N3744" s="3" t="s">
        <v>80</v>
      </c>
      <c r="O3744" s="3">
        <f>COUNTIF([1]局站!$D$4:$D$172,"="&amp;N3744)</f>
        <v>1</v>
      </c>
      <c r="P3744" s="3">
        <v>0</v>
      </c>
      <c r="Q3744" s="3">
        <v>0</v>
      </c>
      <c r="R3744" s="3">
        <v>0</v>
      </c>
      <c r="S3744" s="3" t="s">
        <v>1263</v>
      </c>
      <c r="T3744" s="3">
        <f>COUNTIF([1]局站!$D$4:$D$172,"="&amp;S3744)</f>
        <v>1</v>
      </c>
      <c r="U3744" s="3">
        <v>0</v>
      </c>
      <c r="V3744" s="3">
        <v>0</v>
      </c>
      <c r="W3744" s="3">
        <v>0</v>
      </c>
      <c r="X3744" s="3" t="s">
        <v>1214</v>
      </c>
      <c r="Y3744" s="3" t="s">
        <v>854</v>
      </c>
      <c r="Z3744" s="3" t="str">
        <f>INDEX(业务类型!$C$4:$C$8,MATCH(纤芯!Y3744,业务类型!$B$4:$B$8,0))</f>
        <v>LOCAL</v>
      </c>
      <c r="AA3744" s="3" t="s">
        <v>879</v>
      </c>
    </row>
    <row r="3745" spans="1:27" ht="16.5" x14ac:dyDescent="0.2">
      <c r="A3745" s="3">
        <v>3742</v>
      </c>
      <c r="B3745" s="3">
        <f t="shared" si="294"/>
        <v>37024103012</v>
      </c>
      <c r="C3745" s="3" t="s">
        <v>1166</v>
      </c>
      <c r="D3745" s="3" t="s">
        <v>224</v>
      </c>
      <c r="E3745" s="3" t="str">
        <f>INDEX(光放段!$G$4:$G$237,MATCH(纤芯!G3745,光放段!$C$4:$C$237,0))</f>
        <v>山东二干|济青烟威光缆延伸:即墨蓝村-烟台大海阳</v>
      </c>
      <c r="F3745" s="3">
        <f>INDEX(光放段!$I$4:$I$237,MATCH(纤芯!H3745,光放段!$B$4:$B$237,0))</f>
        <v>37024100000</v>
      </c>
      <c r="G3745" s="3" t="str">
        <f t="shared" si="290"/>
        <v>山东二干|济青烟威光缆延伸:栖霞桃村-烟台大海阳</v>
      </c>
      <c r="H3745" s="3">
        <f>INDEX(光放段!$B$4:$B$237,MATCH(纤芯!G3745,光放段!$C$4:$C$237,0))</f>
        <v>37024103000</v>
      </c>
      <c r="I3745" s="3" t="str">
        <f t="shared" si="291"/>
        <v>济青烟威光缆延伸</v>
      </c>
      <c r="J3745" s="3" t="str">
        <f>INDEX(子缆名称!$B$4:$B$29,纤芯!M3745)</f>
        <v>A缆</v>
      </c>
      <c r="K3745" s="3">
        <v>12</v>
      </c>
      <c r="L3745" s="3">
        <f t="shared" si="292"/>
        <v>12</v>
      </c>
      <c r="M3745" s="3">
        <f t="shared" si="293"/>
        <v>1</v>
      </c>
      <c r="N3745" s="3" t="s">
        <v>80</v>
      </c>
      <c r="O3745" s="3">
        <f>COUNTIF([1]局站!$D$4:$D$172,"="&amp;N3745)</f>
        <v>1</v>
      </c>
      <c r="P3745" s="3">
        <v>0</v>
      </c>
      <c r="Q3745" s="3">
        <v>0</v>
      </c>
      <c r="R3745" s="3">
        <v>0</v>
      </c>
      <c r="S3745" s="3" t="s">
        <v>1263</v>
      </c>
      <c r="T3745" s="3">
        <f>COUNTIF([1]局站!$D$4:$D$172,"="&amp;S3745)</f>
        <v>1</v>
      </c>
      <c r="U3745" s="3">
        <v>0</v>
      </c>
      <c r="V3745" s="3">
        <v>0</v>
      </c>
      <c r="W3745" s="3">
        <v>0</v>
      </c>
      <c r="X3745" s="3" t="s">
        <v>1214</v>
      </c>
      <c r="Y3745" s="3" t="s">
        <v>880</v>
      </c>
      <c r="Z3745" s="3" t="str">
        <f>INDEX(业务类型!$C$4:$C$8,MATCH(纤芯!Y3745,业务类型!$B$4:$B$8,0))</f>
        <v>IDLE</v>
      </c>
      <c r="AA3745" s="3"/>
    </row>
    <row r="3746" spans="1:27" ht="16.5" x14ac:dyDescent="0.2">
      <c r="A3746" s="3">
        <v>3743</v>
      </c>
      <c r="B3746" s="3">
        <f t="shared" si="294"/>
        <v>37024103013</v>
      </c>
      <c r="C3746" s="3" t="s">
        <v>1166</v>
      </c>
      <c r="D3746" s="3" t="s">
        <v>224</v>
      </c>
      <c r="E3746" s="3" t="str">
        <f>INDEX(光放段!$G$4:$G$237,MATCH(纤芯!G3746,光放段!$C$4:$C$237,0))</f>
        <v>山东二干|济青烟威光缆延伸:即墨蓝村-烟台大海阳</v>
      </c>
      <c r="F3746" s="3">
        <f>INDEX(光放段!$I$4:$I$237,MATCH(纤芯!H3746,光放段!$B$4:$B$237,0))</f>
        <v>37024100000</v>
      </c>
      <c r="G3746" s="3" t="str">
        <f t="shared" si="290"/>
        <v>山东二干|济青烟威光缆延伸:栖霞桃村-烟台大海阳</v>
      </c>
      <c r="H3746" s="3">
        <f>INDEX(光放段!$B$4:$B$237,MATCH(纤芯!G3746,光放段!$C$4:$C$237,0))</f>
        <v>37024103000</v>
      </c>
      <c r="I3746" s="3" t="str">
        <f t="shared" si="291"/>
        <v>济青烟威光缆延伸</v>
      </c>
      <c r="J3746" s="3" t="str">
        <f>INDEX(子缆名称!$B$4:$B$29,纤芯!M3746)</f>
        <v>B缆</v>
      </c>
      <c r="K3746" s="3">
        <v>13</v>
      </c>
      <c r="L3746" s="3">
        <f t="shared" si="292"/>
        <v>1</v>
      </c>
      <c r="M3746" s="3">
        <f t="shared" si="293"/>
        <v>2</v>
      </c>
      <c r="N3746" s="3" t="s">
        <v>80</v>
      </c>
      <c r="O3746" s="3">
        <f>COUNTIF([1]局站!$D$4:$D$172,"="&amp;N3746)</f>
        <v>1</v>
      </c>
      <c r="P3746" s="3">
        <v>0</v>
      </c>
      <c r="Q3746" s="3">
        <v>0</v>
      </c>
      <c r="R3746" s="3">
        <v>0</v>
      </c>
      <c r="S3746" s="3" t="s">
        <v>1263</v>
      </c>
      <c r="T3746" s="3">
        <f>COUNTIF([1]局站!$D$4:$D$172,"="&amp;S3746)</f>
        <v>1</v>
      </c>
      <c r="U3746" s="3">
        <v>0</v>
      </c>
      <c r="V3746" s="3">
        <v>0</v>
      </c>
      <c r="W3746" s="3">
        <v>0</v>
      </c>
      <c r="X3746" s="3" t="s">
        <v>1214</v>
      </c>
      <c r="Y3746" s="3" t="s">
        <v>854</v>
      </c>
      <c r="Z3746" s="3" t="str">
        <f>INDEX(业务类型!$C$4:$C$8,MATCH(纤芯!Y3746,业务类型!$B$4:$B$8,0))</f>
        <v>LOCAL</v>
      </c>
      <c r="AA3746" s="3" t="s">
        <v>879</v>
      </c>
    </row>
    <row r="3747" spans="1:27" ht="16.5" x14ac:dyDescent="0.2">
      <c r="A3747" s="3">
        <v>3744</v>
      </c>
      <c r="B3747" s="3">
        <f t="shared" si="294"/>
        <v>37024103014</v>
      </c>
      <c r="C3747" s="3" t="s">
        <v>1166</v>
      </c>
      <c r="D3747" s="3" t="s">
        <v>224</v>
      </c>
      <c r="E3747" s="3" t="str">
        <f>INDEX(光放段!$G$4:$G$237,MATCH(纤芯!G3747,光放段!$C$4:$C$237,0))</f>
        <v>山东二干|济青烟威光缆延伸:即墨蓝村-烟台大海阳</v>
      </c>
      <c r="F3747" s="3">
        <f>INDEX(光放段!$I$4:$I$237,MATCH(纤芯!H3747,光放段!$B$4:$B$237,0))</f>
        <v>37024100000</v>
      </c>
      <c r="G3747" s="3" t="str">
        <f t="shared" si="290"/>
        <v>山东二干|济青烟威光缆延伸:栖霞桃村-烟台大海阳</v>
      </c>
      <c r="H3747" s="3">
        <f>INDEX(光放段!$B$4:$B$237,MATCH(纤芯!G3747,光放段!$C$4:$C$237,0))</f>
        <v>37024103000</v>
      </c>
      <c r="I3747" s="3" t="str">
        <f t="shared" si="291"/>
        <v>济青烟威光缆延伸</v>
      </c>
      <c r="J3747" s="3" t="str">
        <f>INDEX(子缆名称!$B$4:$B$29,纤芯!M3747)</f>
        <v>B缆</v>
      </c>
      <c r="K3747" s="3">
        <v>14</v>
      </c>
      <c r="L3747" s="3">
        <f t="shared" si="292"/>
        <v>2</v>
      </c>
      <c r="M3747" s="3">
        <f t="shared" si="293"/>
        <v>2</v>
      </c>
      <c r="N3747" s="3" t="s">
        <v>80</v>
      </c>
      <c r="O3747" s="3">
        <f>COUNTIF([1]局站!$D$4:$D$172,"="&amp;N3747)</f>
        <v>1</v>
      </c>
      <c r="P3747" s="3">
        <v>0</v>
      </c>
      <c r="Q3747" s="3">
        <v>0</v>
      </c>
      <c r="R3747" s="3">
        <v>0</v>
      </c>
      <c r="S3747" s="3" t="s">
        <v>1263</v>
      </c>
      <c r="T3747" s="3">
        <f>COUNTIF([1]局站!$D$4:$D$172,"="&amp;S3747)</f>
        <v>1</v>
      </c>
      <c r="U3747" s="3">
        <v>0</v>
      </c>
      <c r="V3747" s="3">
        <v>0</v>
      </c>
      <c r="W3747" s="3">
        <v>0</v>
      </c>
      <c r="X3747" s="3" t="s">
        <v>1214</v>
      </c>
      <c r="Y3747" s="3" t="s">
        <v>854</v>
      </c>
      <c r="Z3747" s="3" t="str">
        <f>INDEX(业务类型!$C$4:$C$8,MATCH(纤芯!Y3747,业务类型!$B$4:$B$8,0))</f>
        <v>LOCAL</v>
      </c>
      <c r="AA3747" s="3" t="s">
        <v>879</v>
      </c>
    </row>
    <row r="3748" spans="1:27" ht="16.5" x14ac:dyDescent="0.2">
      <c r="A3748" s="3">
        <v>3745</v>
      </c>
      <c r="B3748" s="3">
        <f t="shared" si="294"/>
        <v>37024103015</v>
      </c>
      <c r="C3748" s="3" t="s">
        <v>1166</v>
      </c>
      <c r="D3748" s="3" t="s">
        <v>224</v>
      </c>
      <c r="E3748" s="3" t="str">
        <f>INDEX(光放段!$G$4:$G$237,MATCH(纤芯!G3748,光放段!$C$4:$C$237,0))</f>
        <v>山东二干|济青烟威光缆延伸:即墨蓝村-烟台大海阳</v>
      </c>
      <c r="F3748" s="3">
        <f>INDEX(光放段!$I$4:$I$237,MATCH(纤芯!H3748,光放段!$B$4:$B$237,0))</f>
        <v>37024100000</v>
      </c>
      <c r="G3748" s="3" t="str">
        <f t="shared" si="290"/>
        <v>山东二干|济青烟威光缆延伸:栖霞桃村-烟台大海阳</v>
      </c>
      <c r="H3748" s="3">
        <f>INDEX(光放段!$B$4:$B$237,MATCH(纤芯!G3748,光放段!$C$4:$C$237,0))</f>
        <v>37024103000</v>
      </c>
      <c r="I3748" s="3" t="str">
        <f t="shared" si="291"/>
        <v>济青烟威光缆延伸</v>
      </c>
      <c r="J3748" s="3" t="str">
        <f>INDEX(子缆名称!$B$4:$B$29,纤芯!M3748)</f>
        <v>B缆</v>
      </c>
      <c r="K3748" s="3">
        <v>15</v>
      </c>
      <c r="L3748" s="3">
        <f t="shared" si="292"/>
        <v>3</v>
      </c>
      <c r="M3748" s="3">
        <f t="shared" si="293"/>
        <v>2</v>
      </c>
      <c r="N3748" s="3" t="s">
        <v>80</v>
      </c>
      <c r="O3748" s="3">
        <f>COUNTIF([1]局站!$D$4:$D$172,"="&amp;N3748)</f>
        <v>1</v>
      </c>
      <c r="P3748" s="3">
        <v>0</v>
      </c>
      <c r="Q3748" s="3">
        <v>0</v>
      </c>
      <c r="R3748" s="3">
        <v>0</v>
      </c>
      <c r="S3748" s="3" t="s">
        <v>1263</v>
      </c>
      <c r="T3748" s="3">
        <f>COUNTIF([1]局站!$D$4:$D$172,"="&amp;S3748)</f>
        <v>1</v>
      </c>
      <c r="U3748" s="3">
        <v>0</v>
      </c>
      <c r="V3748" s="3">
        <v>0</v>
      </c>
      <c r="W3748" s="3">
        <v>0</v>
      </c>
      <c r="X3748" s="3" t="s">
        <v>1214</v>
      </c>
      <c r="Y3748" s="3" t="s">
        <v>854</v>
      </c>
      <c r="Z3748" s="3" t="str">
        <f>INDEX(业务类型!$C$4:$C$8,MATCH(纤芯!Y3748,业务类型!$B$4:$B$8,0))</f>
        <v>LOCAL</v>
      </c>
      <c r="AA3748" s="3" t="s">
        <v>879</v>
      </c>
    </row>
    <row r="3749" spans="1:27" ht="16.5" x14ac:dyDescent="0.2">
      <c r="A3749" s="3">
        <v>3746</v>
      </c>
      <c r="B3749" s="3">
        <f t="shared" si="294"/>
        <v>37024103016</v>
      </c>
      <c r="C3749" s="3" t="s">
        <v>1166</v>
      </c>
      <c r="D3749" s="3" t="s">
        <v>224</v>
      </c>
      <c r="E3749" s="3" t="str">
        <f>INDEX(光放段!$G$4:$G$237,MATCH(纤芯!G3749,光放段!$C$4:$C$237,0))</f>
        <v>山东二干|济青烟威光缆延伸:即墨蓝村-烟台大海阳</v>
      </c>
      <c r="F3749" s="3">
        <f>INDEX(光放段!$I$4:$I$237,MATCH(纤芯!H3749,光放段!$B$4:$B$237,0))</f>
        <v>37024100000</v>
      </c>
      <c r="G3749" s="3" t="str">
        <f t="shared" si="290"/>
        <v>山东二干|济青烟威光缆延伸:栖霞桃村-烟台大海阳</v>
      </c>
      <c r="H3749" s="3">
        <f>INDEX(光放段!$B$4:$B$237,MATCH(纤芯!G3749,光放段!$C$4:$C$237,0))</f>
        <v>37024103000</v>
      </c>
      <c r="I3749" s="3" t="str">
        <f t="shared" si="291"/>
        <v>济青烟威光缆延伸</v>
      </c>
      <c r="J3749" s="3" t="str">
        <f>INDEX(子缆名称!$B$4:$B$29,纤芯!M3749)</f>
        <v>B缆</v>
      </c>
      <c r="K3749" s="3">
        <v>16</v>
      </c>
      <c r="L3749" s="3">
        <f t="shared" si="292"/>
        <v>4</v>
      </c>
      <c r="M3749" s="3">
        <f t="shared" si="293"/>
        <v>2</v>
      </c>
      <c r="N3749" s="3" t="s">
        <v>80</v>
      </c>
      <c r="O3749" s="3">
        <f>COUNTIF([1]局站!$D$4:$D$172,"="&amp;N3749)</f>
        <v>1</v>
      </c>
      <c r="P3749" s="3">
        <v>0</v>
      </c>
      <c r="Q3749" s="3">
        <v>0</v>
      </c>
      <c r="R3749" s="3">
        <v>0</v>
      </c>
      <c r="S3749" s="3" t="s">
        <v>1263</v>
      </c>
      <c r="T3749" s="3">
        <f>COUNTIF([1]局站!$D$4:$D$172,"="&amp;S3749)</f>
        <v>1</v>
      </c>
      <c r="U3749" s="3">
        <v>0</v>
      </c>
      <c r="V3749" s="3">
        <v>0</v>
      </c>
      <c r="W3749" s="3">
        <v>0</v>
      </c>
      <c r="X3749" s="3" t="s">
        <v>1214</v>
      </c>
      <c r="Y3749" s="3" t="s">
        <v>854</v>
      </c>
      <c r="Z3749" s="3" t="str">
        <f>INDEX(业务类型!$C$4:$C$8,MATCH(纤芯!Y3749,业务类型!$B$4:$B$8,0))</f>
        <v>LOCAL</v>
      </c>
      <c r="AA3749" s="3" t="s">
        <v>879</v>
      </c>
    </row>
    <row r="3750" spans="1:27" ht="16.5" x14ac:dyDescent="0.2">
      <c r="A3750" s="3">
        <v>3747</v>
      </c>
      <c r="B3750" s="3">
        <f t="shared" si="294"/>
        <v>37024103017</v>
      </c>
      <c r="C3750" s="3" t="s">
        <v>1166</v>
      </c>
      <c r="D3750" s="3" t="s">
        <v>224</v>
      </c>
      <c r="E3750" s="3" t="str">
        <f>INDEX(光放段!$G$4:$G$237,MATCH(纤芯!G3750,光放段!$C$4:$C$237,0))</f>
        <v>山东二干|济青烟威光缆延伸:即墨蓝村-烟台大海阳</v>
      </c>
      <c r="F3750" s="3">
        <f>INDEX(光放段!$I$4:$I$237,MATCH(纤芯!H3750,光放段!$B$4:$B$237,0))</f>
        <v>37024100000</v>
      </c>
      <c r="G3750" s="3" t="str">
        <f t="shared" si="290"/>
        <v>山东二干|济青烟威光缆延伸:栖霞桃村-烟台大海阳</v>
      </c>
      <c r="H3750" s="3">
        <f>INDEX(光放段!$B$4:$B$237,MATCH(纤芯!G3750,光放段!$C$4:$C$237,0))</f>
        <v>37024103000</v>
      </c>
      <c r="I3750" s="3" t="str">
        <f t="shared" si="291"/>
        <v>济青烟威光缆延伸</v>
      </c>
      <c r="J3750" s="3" t="str">
        <f>INDEX(子缆名称!$B$4:$B$29,纤芯!M3750)</f>
        <v>B缆</v>
      </c>
      <c r="K3750" s="3">
        <v>17</v>
      </c>
      <c r="L3750" s="3">
        <f t="shared" si="292"/>
        <v>5</v>
      </c>
      <c r="M3750" s="3">
        <f t="shared" si="293"/>
        <v>2</v>
      </c>
      <c r="N3750" s="3" t="s">
        <v>80</v>
      </c>
      <c r="O3750" s="3">
        <f>COUNTIF([1]局站!$D$4:$D$172,"="&amp;N3750)</f>
        <v>1</v>
      </c>
      <c r="P3750" s="3">
        <v>0</v>
      </c>
      <c r="Q3750" s="3">
        <v>0</v>
      </c>
      <c r="R3750" s="3">
        <v>0</v>
      </c>
      <c r="S3750" s="3" t="s">
        <v>1263</v>
      </c>
      <c r="T3750" s="3">
        <f>COUNTIF([1]局站!$D$4:$D$172,"="&amp;S3750)</f>
        <v>1</v>
      </c>
      <c r="U3750" s="3">
        <v>0</v>
      </c>
      <c r="V3750" s="3">
        <v>0</v>
      </c>
      <c r="W3750" s="3">
        <v>0</v>
      </c>
      <c r="X3750" s="3" t="s">
        <v>1214</v>
      </c>
      <c r="Y3750" s="3" t="s">
        <v>850</v>
      </c>
      <c r="Z3750" s="3" t="str">
        <f>INDEX(业务类型!$C$4:$C$8,MATCH(纤芯!Y3750,业务类型!$B$4:$B$8,0))</f>
        <v>ONE</v>
      </c>
      <c r="AA3750" s="3" t="s">
        <v>1028</v>
      </c>
    </row>
    <row r="3751" spans="1:27" ht="16.5" x14ac:dyDescent="0.2">
      <c r="A3751" s="3">
        <v>3748</v>
      </c>
      <c r="B3751" s="3">
        <f t="shared" si="294"/>
        <v>37024103018</v>
      </c>
      <c r="C3751" s="3" t="s">
        <v>1166</v>
      </c>
      <c r="D3751" s="3" t="s">
        <v>224</v>
      </c>
      <c r="E3751" s="3" t="str">
        <f>INDEX(光放段!$G$4:$G$237,MATCH(纤芯!G3751,光放段!$C$4:$C$237,0))</f>
        <v>山东二干|济青烟威光缆延伸:即墨蓝村-烟台大海阳</v>
      </c>
      <c r="F3751" s="3">
        <f>INDEX(光放段!$I$4:$I$237,MATCH(纤芯!H3751,光放段!$B$4:$B$237,0))</f>
        <v>37024100000</v>
      </c>
      <c r="G3751" s="3" t="str">
        <f t="shared" si="290"/>
        <v>山东二干|济青烟威光缆延伸:栖霞桃村-烟台大海阳</v>
      </c>
      <c r="H3751" s="3">
        <f>INDEX(光放段!$B$4:$B$237,MATCH(纤芯!G3751,光放段!$C$4:$C$237,0))</f>
        <v>37024103000</v>
      </c>
      <c r="I3751" s="3" t="str">
        <f t="shared" si="291"/>
        <v>济青烟威光缆延伸</v>
      </c>
      <c r="J3751" s="3" t="str">
        <f>INDEX(子缆名称!$B$4:$B$29,纤芯!M3751)</f>
        <v>B缆</v>
      </c>
      <c r="K3751" s="3">
        <v>18</v>
      </c>
      <c r="L3751" s="3">
        <f t="shared" si="292"/>
        <v>6</v>
      </c>
      <c r="M3751" s="3">
        <f t="shared" si="293"/>
        <v>2</v>
      </c>
      <c r="N3751" s="3" t="s">
        <v>80</v>
      </c>
      <c r="O3751" s="3">
        <f>COUNTIF([1]局站!$D$4:$D$172,"="&amp;N3751)</f>
        <v>1</v>
      </c>
      <c r="P3751" s="3">
        <v>0</v>
      </c>
      <c r="Q3751" s="3">
        <v>0</v>
      </c>
      <c r="R3751" s="3">
        <v>0</v>
      </c>
      <c r="S3751" s="3" t="s">
        <v>1263</v>
      </c>
      <c r="T3751" s="3">
        <f>COUNTIF([1]局站!$D$4:$D$172,"="&amp;S3751)</f>
        <v>1</v>
      </c>
      <c r="U3751" s="3">
        <v>0</v>
      </c>
      <c r="V3751" s="3">
        <v>0</v>
      </c>
      <c r="W3751" s="3">
        <v>0</v>
      </c>
      <c r="X3751" s="3" t="s">
        <v>1214</v>
      </c>
      <c r="Y3751" s="3" t="s">
        <v>850</v>
      </c>
      <c r="Z3751" s="3" t="str">
        <f>INDEX(业务类型!$C$4:$C$8,MATCH(纤芯!Y3751,业务类型!$B$4:$B$8,0))</f>
        <v>ONE</v>
      </c>
      <c r="AA3751" s="3" t="s">
        <v>1028</v>
      </c>
    </row>
    <row r="3752" spans="1:27" ht="16.5" x14ac:dyDescent="0.2">
      <c r="A3752" s="3">
        <v>3749</v>
      </c>
      <c r="B3752" s="3">
        <f t="shared" si="294"/>
        <v>37024103019</v>
      </c>
      <c r="C3752" s="3" t="s">
        <v>1166</v>
      </c>
      <c r="D3752" s="3" t="s">
        <v>224</v>
      </c>
      <c r="E3752" s="3" t="str">
        <f>INDEX(光放段!$G$4:$G$237,MATCH(纤芯!G3752,光放段!$C$4:$C$237,0))</f>
        <v>山东二干|济青烟威光缆延伸:即墨蓝村-烟台大海阳</v>
      </c>
      <c r="F3752" s="3">
        <f>INDEX(光放段!$I$4:$I$237,MATCH(纤芯!H3752,光放段!$B$4:$B$237,0))</f>
        <v>37024100000</v>
      </c>
      <c r="G3752" s="3" t="str">
        <f t="shared" si="290"/>
        <v>山东二干|济青烟威光缆延伸:栖霞桃村-烟台大海阳</v>
      </c>
      <c r="H3752" s="3">
        <f>INDEX(光放段!$B$4:$B$237,MATCH(纤芯!G3752,光放段!$C$4:$C$237,0))</f>
        <v>37024103000</v>
      </c>
      <c r="I3752" s="3" t="str">
        <f t="shared" si="291"/>
        <v>济青烟威光缆延伸</v>
      </c>
      <c r="J3752" s="3" t="str">
        <f>INDEX(子缆名称!$B$4:$B$29,纤芯!M3752)</f>
        <v>B缆</v>
      </c>
      <c r="K3752" s="3">
        <v>19</v>
      </c>
      <c r="L3752" s="3">
        <f t="shared" si="292"/>
        <v>7</v>
      </c>
      <c r="M3752" s="3">
        <f t="shared" si="293"/>
        <v>2</v>
      </c>
      <c r="N3752" s="3" t="s">
        <v>80</v>
      </c>
      <c r="O3752" s="3">
        <f>COUNTIF([1]局站!$D$4:$D$172,"="&amp;N3752)</f>
        <v>1</v>
      </c>
      <c r="P3752" s="3">
        <v>0</v>
      </c>
      <c r="Q3752" s="3">
        <v>0</v>
      </c>
      <c r="R3752" s="3">
        <v>0</v>
      </c>
      <c r="S3752" s="3" t="s">
        <v>1263</v>
      </c>
      <c r="T3752" s="3">
        <f>COUNTIF([1]局站!$D$4:$D$172,"="&amp;S3752)</f>
        <v>1</v>
      </c>
      <c r="U3752" s="3">
        <v>0</v>
      </c>
      <c r="V3752" s="3">
        <v>0</v>
      </c>
      <c r="W3752" s="3">
        <v>0</v>
      </c>
      <c r="X3752" s="3" t="s">
        <v>1214</v>
      </c>
      <c r="Y3752" s="3" t="s">
        <v>854</v>
      </c>
      <c r="Z3752" s="3" t="str">
        <f>INDEX(业务类型!$C$4:$C$8,MATCH(纤芯!Y3752,业务类型!$B$4:$B$8,0))</f>
        <v>LOCAL</v>
      </c>
      <c r="AA3752" s="3" t="s">
        <v>879</v>
      </c>
    </row>
    <row r="3753" spans="1:27" ht="16.5" x14ac:dyDescent="0.2">
      <c r="A3753" s="3">
        <v>3750</v>
      </c>
      <c r="B3753" s="3">
        <f t="shared" si="294"/>
        <v>37024103020</v>
      </c>
      <c r="C3753" s="3" t="s">
        <v>1166</v>
      </c>
      <c r="D3753" s="3" t="s">
        <v>224</v>
      </c>
      <c r="E3753" s="3" t="str">
        <f>INDEX(光放段!$G$4:$G$237,MATCH(纤芯!G3753,光放段!$C$4:$C$237,0))</f>
        <v>山东二干|济青烟威光缆延伸:即墨蓝村-烟台大海阳</v>
      </c>
      <c r="F3753" s="3">
        <f>INDEX(光放段!$I$4:$I$237,MATCH(纤芯!H3753,光放段!$B$4:$B$237,0))</f>
        <v>37024100000</v>
      </c>
      <c r="G3753" s="3" t="str">
        <f t="shared" si="290"/>
        <v>山东二干|济青烟威光缆延伸:栖霞桃村-烟台大海阳</v>
      </c>
      <c r="H3753" s="3">
        <f>INDEX(光放段!$B$4:$B$237,MATCH(纤芯!G3753,光放段!$C$4:$C$237,0))</f>
        <v>37024103000</v>
      </c>
      <c r="I3753" s="3" t="str">
        <f t="shared" si="291"/>
        <v>济青烟威光缆延伸</v>
      </c>
      <c r="J3753" s="3" t="str">
        <f>INDEX(子缆名称!$B$4:$B$29,纤芯!M3753)</f>
        <v>B缆</v>
      </c>
      <c r="K3753" s="3">
        <v>20</v>
      </c>
      <c r="L3753" s="3">
        <f t="shared" si="292"/>
        <v>8</v>
      </c>
      <c r="M3753" s="3">
        <f t="shared" si="293"/>
        <v>2</v>
      </c>
      <c r="N3753" s="3" t="s">
        <v>80</v>
      </c>
      <c r="O3753" s="3">
        <f>COUNTIF([1]局站!$D$4:$D$172,"="&amp;N3753)</f>
        <v>1</v>
      </c>
      <c r="P3753" s="3">
        <v>0</v>
      </c>
      <c r="Q3753" s="3">
        <v>0</v>
      </c>
      <c r="R3753" s="3">
        <v>0</v>
      </c>
      <c r="S3753" s="3" t="s">
        <v>1263</v>
      </c>
      <c r="T3753" s="3">
        <f>COUNTIF([1]局站!$D$4:$D$172,"="&amp;S3753)</f>
        <v>1</v>
      </c>
      <c r="U3753" s="3">
        <v>0</v>
      </c>
      <c r="V3753" s="3">
        <v>0</v>
      </c>
      <c r="W3753" s="3">
        <v>0</v>
      </c>
      <c r="X3753" s="3" t="s">
        <v>1214</v>
      </c>
      <c r="Y3753" s="3" t="s">
        <v>854</v>
      </c>
      <c r="Z3753" s="3" t="str">
        <f>INDEX(业务类型!$C$4:$C$8,MATCH(纤芯!Y3753,业务类型!$B$4:$B$8,0))</f>
        <v>LOCAL</v>
      </c>
      <c r="AA3753" s="3" t="s">
        <v>879</v>
      </c>
    </row>
    <row r="3754" spans="1:27" ht="16.5" x14ac:dyDescent="0.2">
      <c r="A3754" s="3">
        <v>3751</v>
      </c>
      <c r="B3754" s="3">
        <f t="shared" si="294"/>
        <v>37024103021</v>
      </c>
      <c r="C3754" s="3" t="s">
        <v>1166</v>
      </c>
      <c r="D3754" s="3" t="s">
        <v>224</v>
      </c>
      <c r="E3754" s="3" t="str">
        <f>INDEX(光放段!$G$4:$G$237,MATCH(纤芯!G3754,光放段!$C$4:$C$237,0))</f>
        <v>山东二干|济青烟威光缆延伸:即墨蓝村-烟台大海阳</v>
      </c>
      <c r="F3754" s="3">
        <f>INDEX(光放段!$I$4:$I$237,MATCH(纤芯!H3754,光放段!$B$4:$B$237,0))</f>
        <v>37024100000</v>
      </c>
      <c r="G3754" s="3" t="str">
        <f t="shared" si="290"/>
        <v>山东二干|济青烟威光缆延伸:栖霞桃村-烟台大海阳</v>
      </c>
      <c r="H3754" s="3">
        <f>INDEX(光放段!$B$4:$B$237,MATCH(纤芯!G3754,光放段!$C$4:$C$237,0))</f>
        <v>37024103000</v>
      </c>
      <c r="I3754" s="3" t="str">
        <f t="shared" si="291"/>
        <v>济青烟威光缆延伸</v>
      </c>
      <c r="J3754" s="3" t="str">
        <f>INDEX(子缆名称!$B$4:$B$29,纤芯!M3754)</f>
        <v>B缆</v>
      </c>
      <c r="K3754" s="3">
        <v>21</v>
      </c>
      <c r="L3754" s="3">
        <f t="shared" si="292"/>
        <v>9</v>
      </c>
      <c r="M3754" s="3">
        <f t="shared" si="293"/>
        <v>2</v>
      </c>
      <c r="N3754" s="3" t="s">
        <v>80</v>
      </c>
      <c r="O3754" s="3">
        <f>COUNTIF([1]局站!$D$4:$D$172,"="&amp;N3754)</f>
        <v>1</v>
      </c>
      <c r="P3754" s="3">
        <v>0</v>
      </c>
      <c r="Q3754" s="3">
        <v>0</v>
      </c>
      <c r="R3754" s="3">
        <v>0</v>
      </c>
      <c r="S3754" s="3" t="s">
        <v>1263</v>
      </c>
      <c r="T3754" s="3">
        <f>COUNTIF([1]局站!$D$4:$D$172,"="&amp;S3754)</f>
        <v>1</v>
      </c>
      <c r="U3754" s="3">
        <v>0</v>
      </c>
      <c r="V3754" s="3">
        <v>0</v>
      </c>
      <c r="W3754" s="3">
        <v>0</v>
      </c>
      <c r="X3754" s="3" t="s">
        <v>1214</v>
      </c>
      <c r="Y3754" s="3" t="s">
        <v>854</v>
      </c>
      <c r="Z3754" s="3" t="str">
        <f>INDEX(业务类型!$C$4:$C$8,MATCH(纤芯!Y3754,业务类型!$B$4:$B$8,0))</f>
        <v>LOCAL</v>
      </c>
      <c r="AA3754" s="3" t="s">
        <v>879</v>
      </c>
    </row>
    <row r="3755" spans="1:27" ht="16.5" x14ac:dyDescent="0.2">
      <c r="A3755" s="3">
        <v>3752</v>
      </c>
      <c r="B3755" s="3">
        <f t="shared" si="294"/>
        <v>37024103022</v>
      </c>
      <c r="C3755" s="3" t="s">
        <v>1166</v>
      </c>
      <c r="D3755" s="3" t="s">
        <v>224</v>
      </c>
      <c r="E3755" s="3" t="str">
        <f>INDEX(光放段!$G$4:$G$237,MATCH(纤芯!G3755,光放段!$C$4:$C$237,0))</f>
        <v>山东二干|济青烟威光缆延伸:即墨蓝村-烟台大海阳</v>
      </c>
      <c r="F3755" s="3">
        <f>INDEX(光放段!$I$4:$I$237,MATCH(纤芯!H3755,光放段!$B$4:$B$237,0))</f>
        <v>37024100000</v>
      </c>
      <c r="G3755" s="3" t="str">
        <f t="shared" si="290"/>
        <v>山东二干|济青烟威光缆延伸:栖霞桃村-烟台大海阳</v>
      </c>
      <c r="H3755" s="3">
        <f>INDEX(光放段!$B$4:$B$237,MATCH(纤芯!G3755,光放段!$C$4:$C$237,0))</f>
        <v>37024103000</v>
      </c>
      <c r="I3755" s="3" t="str">
        <f t="shared" si="291"/>
        <v>济青烟威光缆延伸</v>
      </c>
      <c r="J3755" s="3" t="str">
        <f>INDEX(子缆名称!$B$4:$B$29,纤芯!M3755)</f>
        <v>B缆</v>
      </c>
      <c r="K3755" s="3">
        <v>22</v>
      </c>
      <c r="L3755" s="3">
        <f t="shared" si="292"/>
        <v>10</v>
      </c>
      <c r="M3755" s="3">
        <f t="shared" si="293"/>
        <v>2</v>
      </c>
      <c r="N3755" s="3" t="s">
        <v>80</v>
      </c>
      <c r="O3755" s="3">
        <f>COUNTIF([1]局站!$D$4:$D$172,"="&amp;N3755)</f>
        <v>1</v>
      </c>
      <c r="P3755" s="3">
        <v>0</v>
      </c>
      <c r="Q3755" s="3">
        <v>0</v>
      </c>
      <c r="R3755" s="3">
        <v>0</v>
      </c>
      <c r="S3755" s="3" t="s">
        <v>1263</v>
      </c>
      <c r="T3755" s="3">
        <f>COUNTIF([1]局站!$D$4:$D$172,"="&amp;S3755)</f>
        <v>1</v>
      </c>
      <c r="U3755" s="3">
        <v>0</v>
      </c>
      <c r="V3755" s="3">
        <v>0</v>
      </c>
      <c r="W3755" s="3">
        <v>0</v>
      </c>
      <c r="X3755" s="3" t="s">
        <v>1214</v>
      </c>
      <c r="Y3755" s="3" t="s">
        <v>854</v>
      </c>
      <c r="Z3755" s="3" t="str">
        <f>INDEX(业务类型!$C$4:$C$8,MATCH(纤芯!Y3755,业务类型!$B$4:$B$8,0))</f>
        <v>LOCAL</v>
      </c>
      <c r="AA3755" s="3" t="s">
        <v>879</v>
      </c>
    </row>
    <row r="3756" spans="1:27" ht="16.5" x14ac:dyDescent="0.2">
      <c r="A3756" s="3">
        <v>3753</v>
      </c>
      <c r="B3756" s="3">
        <f t="shared" si="294"/>
        <v>37024103023</v>
      </c>
      <c r="C3756" s="3" t="s">
        <v>1166</v>
      </c>
      <c r="D3756" s="3" t="s">
        <v>224</v>
      </c>
      <c r="E3756" s="3" t="str">
        <f>INDEX(光放段!$G$4:$G$237,MATCH(纤芯!G3756,光放段!$C$4:$C$237,0))</f>
        <v>山东二干|济青烟威光缆延伸:即墨蓝村-烟台大海阳</v>
      </c>
      <c r="F3756" s="3">
        <f>INDEX(光放段!$I$4:$I$237,MATCH(纤芯!H3756,光放段!$B$4:$B$237,0))</f>
        <v>37024100000</v>
      </c>
      <c r="G3756" s="3" t="str">
        <f t="shared" si="290"/>
        <v>山东二干|济青烟威光缆延伸:栖霞桃村-烟台大海阳</v>
      </c>
      <c r="H3756" s="3">
        <f>INDEX(光放段!$B$4:$B$237,MATCH(纤芯!G3756,光放段!$C$4:$C$237,0))</f>
        <v>37024103000</v>
      </c>
      <c r="I3756" s="3" t="str">
        <f t="shared" si="291"/>
        <v>济青烟威光缆延伸</v>
      </c>
      <c r="J3756" s="3" t="str">
        <f>INDEX(子缆名称!$B$4:$B$29,纤芯!M3756)</f>
        <v>B缆</v>
      </c>
      <c r="K3756" s="3">
        <v>23</v>
      </c>
      <c r="L3756" s="3">
        <f t="shared" si="292"/>
        <v>11</v>
      </c>
      <c r="M3756" s="3">
        <f t="shared" si="293"/>
        <v>2</v>
      </c>
      <c r="N3756" s="3" t="s">
        <v>80</v>
      </c>
      <c r="O3756" s="3">
        <f>COUNTIF([1]局站!$D$4:$D$172,"="&amp;N3756)</f>
        <v>1</v>
      </c>
      <c r="P3756" s="3">
        <v>0</v>
      </c>
      <c r="Q3756" s="3">
        <v>0</v>
      </c>
      <c r="R3756" s="3">
        <v>0</v>
      </c>
      <c r="S3756" s="3" t="s">
        <v>1263</v>
      </c>
      <c r="T3756" s="3">
        <f>COUNTIF([1]局站!$D$4:$D$172,"="&amp;S3756)</f>
        <v>1</v>
      </c>
      <c r="U3756" s="3">
        <v>0</v>
      </c>
      <c r="V3756" s="3">
        <v>0</v>
      </c>
      <c r="W3756" s="3">
        <v>0</v>
      </c>
      <c r="X3756" s="3" t="s">
        <v>1214</v>
      </c>
      <c r="Y3756" s="3" t="s">
        <v>852</v>
      </c>
      <c r="Z3756" s="3" t="str">
        <f>INDEX(业务类型!$C$4:$C$8,MATCH(纤芯!Y3756,业务类型!$B$4:$B$8,0))</f>
        <v>TWO</v>
      </c>
      <c r="AA3756" s="3" t="s">
        <v>901</v>
      </c>
    </row>
    <row r="3757" spans="1:27" ht="16.5" x14ac:dyDescent="0.2">
      <c r="A3757" s="3">
        <v>3754</v>
      </c>
      <c r="B3757" s="3">
        <f t="shared" si="294"/>
        <v>37024103024</v>
      </c>
      <c r="C3757" s="3" t="s">
        <v>1166</v>
      </c>
      <c r="D3757" s="3" t="s">
        <v>224</v>
      </c>
      <c r="E3757" s="3" t="str">
        <f>INDEX(光放段!$G$4:$G$237,MATCH(纤芯!G3757,光放段!$C$4:$C$237,0))</f>
        <v>山东二干|济青烟威光缆延伸:即墨蓝村-烟台大海阳</v>
      </c>
      <c r="F3757" s="3">
        <f>INDEX(光放段!$I$4:$I$237,MATCH(纤芯!H3757,光放段!$B$4:$B$237,0))</f>
        <v>37024100000</v>
      </c>
      <c r="G3757" s="3" t="str">
        <f t="shared" si="290"/>
        <v>山东二干|济青烟威光缆延伸:栖霞桃村-烟台大海阳</v>
      </c>
      <c r="H3757" s="3">
        <f>INDEX(光放段!$B$4:$B$237,MATCH(纤芯!G3757,光放段!$C$4:$C$237,0))</f>
        <v>37024103000</v>
      </c>
      <c r="I3757" s="3" t="str">
        <f t="shared" si="291"/>
        <v>济青烟威光缆延伸</v>
      </c>
      <c r="J3757" s="3" t="str">
        <f>INDEX(子缆名称!$B$4:$B$29,纤芯!M3757)</f>
        <v>B缆</v>
      </c>
      <c r="K3757" s="3">
        <v>24</v>
      </c>
      <c r="L3757" s="3">
        <f t="shared" si="292"/>
        <v>12</v>
      </c>
      <c r="M3757" s="3">
        <f t="shared" si="293"/>
        <v>2</v>
      </c>
      <c r="N3757" s="3" t="s">
        <v>80</v>
      </c>
      <c r="O3757" s="3">
        <f>COUNTIF([1]局站!$D$4:$D$172,"="&amp;N3757)</f>
        <v>1</v>
      </c>
      <c r="P3757" s="3">
        <v>0</v>
      </c>
      <c r="Q3757" s="3">
        <v>0</v>
      </c>
      <c r="R3757" s="3">
        <v>0</v>
      </c>
      <c r="S3757" s="3" t="s">
        <v>1263</v>
      </c>
      <c r="T3757" s="3">
        <f>COUNTIF([1]局站!$D$4:$D$172,"="&amp;S3757)</f>
        <v>1</v>
      </c>
      <c r="U3757" s="3">
        <v>0</v>
      </c>
      <c r="V3757" s="3">
        <v>0</v>
      </c>
      <c r="W3757" s="3">
        <v>0</v>
      </c>
      <c r="X3757" s="3" t="s">
        <v>1214</v>
      </c>
      <c r="Y3757" s="3" t="s">
        <v>852</v>
      </c>
      <c r="Z3757" s="3" t="str">
        <f>INDEX(业务类型!$C$4:$C$8,MATCH(纤芯!Y3757,业务类型!$B$4:$B$8,0))</f>
        <v>TWO</v>
      </c>
      <c r="AA3757" s="3" t="s">
        <v>901</v>
      </c>
    </row>
    <row r="3758" spans="1:27" ht="16.5" x14ac:dyDescent="0.2">
      <c r="A3758" s="3">
        <v>3755</v>
      </c>
      <c r="B3758" s="3">
        <f t="shared" si="294"/>
        <v>37024103025</v>
      </c>
      <c r="C3758" s="3" t="s">
        <v>1166</v>
      </c>
      <c r="D3758" s="3" t="s">
        <v>224</v>
      </c>
      <c r="E3758" s="3" t="str">
        <f>INDEX(光放段!$G$4:$G$237,MATCH(纤芯!G3758,光放段!$C$4:$C$237,0))</f>
        <v>山东二干|济青烟威光缆延伸:即墨蓝村-烟台大海阳</v>
      </c>
      <c r="F3758" s="3">
        <f>INDEX(光放段!$I$4:$I$237,MATCH(纤芯!H3758,光放段!$B$4:$B$237,0))</f>
        <v>37024100000</v>
      </c>
      <c r="G3758" s="3" t="str">
        <f t="shared" si="290"/>
        <v>山东二干|济青烟威光缆延伸:栖霞桃村-烟台大海阳</v>
      </c>
      <c r="H3758" s="3">
        <f>INDEX(光放段!$B$4:$B$237,MATCH(纤芯!G3758,光放段!$C$4:$C$237,0))</f>
        <v>37024103000</v>
      </c>
      <c r="I3758" s="3" t="str">
        <f t="shared" si="291"/>
        <v>济青烟威光缆延伸</v>
      </c>
      <c r="J3758" s="3" t="str">
        <f>INDEX(子缆名称!$B$4:$B$29,纤芯!M3758)</f>
        <v>C缆</v>
      </c>
      <c r="K3758" s="3">
        <v>25</v>
      </c>
      <c r="L3758" s="3">
        <f t="shared" si="292"/>
        <v>1</v>
      </c>
      <c r="M3758" s="3">
        <f t="shared" si="293"/>
        <v>3</v>
      </c>
      <c r="N3758" s="3" t="s">
        <v>80</v>
      </c>
      <c r="O3758" s="3">
        <f>COUNTIF([1]局站!$D$4:$D$172,"="&amp;N3758)</f>
        <v>1</v>
      </c>
      <c r="P3758" s="3">
        <v>0</v>
      </c>
      <c r="Q3758" s="3">
        <v>0</v>
      </c>
      <c r="R3758" s="3">
        <v>0</v>
      </c>
      <c r="S3758" s="3" t="s">
        <v>1263</v>
      </c>
      <c r="T3758" s="3">
        <f>COUNTIF([1]局站!$D$4:$D$172,"="&amp;S3758)</f>
        <v>1</v>
      </c>
      <c r="U3758" s="3">
        <v>0</v>
      </c>
      <c r="V3758" s="3">
        <v>0</v>
      </c>
      <c r="W3758" s="3">
        <v>0</v>
      </c>
      <c r="X3758" s="3" t="s">
        <v>1214</v>
      </c>
      <c r="Y3758" s="3" t="s">
        <v>854</v>
      </c>
      <c r="Z3758" s="3" t="str">
        <f>INDEX(业务类型!$C$4:$C$8,MATCH(纤芯!Y3758,业务类型!$B$4:$B$8,0))</f>
        <v>LOCAL</v>
      </c>
      <c r="AA3758" s="3" t="s">
        <v>879</v>
      </c>
    </row>
    <row r="3759" spans="1:27" ht="16.5" x14ac:dyDescent="0.2">
      <c r="A3759" s="3">
        <v>3756</v>
      </c>
      <c r="B3759" s="3">
        <f t="shared" si="294"/>
        <v>37024103026</v>
      </c>
      <c r="C3759" s="3" t="s">
        <v>1166</v>
      </c>
      <c r="D3759" s="3" t="s">
        <v>224</v>
      </c>
      <c r="E3759" s="3" t="str">
        <f>INDEX(光放段!$G$4:$G$237,MATCH(纤芯!G3759,光放段!$C$4:$C$237,0))</f>
        <v>山东二干|济青烟威光缆延伸:即墨蓝村-烟台大海阳</v>
      </c>
      <c r="F3759" s="3">
        <f>INDEX(光放段!$I$4:$I$237,MATCH(纤芯!H3759,光放段!$B$4:$B$237,0))</f>
        <v>37024100000</v>
      </c>
      <c r="G3759" s="3" t="str">
        <f t="shared" si="290"/>
        <v>山东二干|济青烟威光缆延伸:栖霞桃村-烟台大海阳</v>
      </c>
      <c r="H3759" s="3">
        <f>INDEX(光放段!$B$4:$B$237,MATCH(纤芯!G3759,光放段!$C$4:$C$237,0))</f>
        <v>37024103000</v>
      </c>
      <c r="I3759" s="3" t="str">
        <f t="shared" si="291"/>
        <v>济青烟威光缆延伸</v>
      </c>
      <c r="J3759" s="3" t="str">
        <f>INDEX(子缆名称!$B$4:$B$29,纤芯!M3759)</f>
        <v>C缆</v>
      </c>
      <c r="K3759" s="3">
        <v>26</v>
      </c>
      <c r="L3759" s="3">
        <f t="shared" si="292"/>
        <v>2</v>
      </c>
      <c r="M3759" s="3">
        <f t="shared" si="293"/>
        <v>3</v>
      </c>
      <c r="N3759" s="3" t="s">
        <v>80</v>
      </c>
      <c r="O3759" s="3">
        <f>COUNTIF([1]局站!$D$4:$D$172,"="&amp;N3759)</f>
        <v>1</v>
      </c>
      <c r="P3759" s="3">
        <v>0</v>
      </c>
      <c r="Q3759" s="3">
        <v>0</v>
      </c>
      <c r="R3759" s="3">
        <v>0</v>
      </c>
      <c r="S3759" s="3" t="s">
        <v>1263</v>
      </c>
      <c r="T3759" s="3">
        <f>COUNTIF([1]局站!$D$4:$D$172,"="&amp;S3759)</f>
        <v>1</v>
      </c>
      <c r="U3759" s="3">
        <v>0</v>
      </c>
      <c r="V3759" s="3">
        <v>0</v>
      </c>
      <c r="W3759" s="3">
        <v>0</v>
      </c>
      <c r="X3759" s="3" t="s">
        <v>1214</v>
      </c>
      <c r="Y3759" s="3" t="s">
        <v>880</v>
      </c>
      <c r="Z3759" s="3" t="str">
        <f>INDEX(业务类型!$C$4:$C$8,MATCH(纤芯!Y3759,业务类型!$B$4:$B$8,0))</f>
        <v>IDLE</v>
      </c>
      <c r="AA3759" s="3"/>
    </row>
    <row r="3760" spans="1:27" ht="16.5" x14ac:dyDescent="0.2">
      <c r="A3760" s="3">
        <v>3757</v>
      </c>
      <c r="B3760" s="3">
        <f t="shared" si="294"/>
        <v>37024103027</v>
      </c>
      <c r="C3760" s="3" t="s">
        <v>1166</v>
      </c>
      <c r="D3760" s="3" t="s">
        <v>224</v>
      </c>
      <c r="E3760" s="3" t="str">
        <f>INDEX(光放段!$G$4:$G$237,MATCH(纤芯!G3760,光放段!$C$4:$C$237,0))</f>
        <v>山东二干|济青烟威光缆延伸:即墨蓝村-烟台大海阳</v>
      </c>
      <c r="F3760" s="3">
        <f>INDEX(光放段!$I$4:$I$237,MATCH(纤芯!H3760,光放段!$B$4:$B$237,0))</f>
        <v>37024100000</v>
      </c>
      <c r="G3760" s="3" t="str">
        <f t="shared" si="290"/>
        <v>山东二干|济青烟威光缆延伸:栖霞桃村-烟台大海阳</v>
      </c>
      <c r="H3760" s="3">
        <f>INDEX(光放段!$B$4:$B$237,MATCH(纤芯!G3760,光放段!$C$4:$C$237,0))</f>
        <v>37024103000</v>
      </c>
      <c r="I3760" s="3" t="str">
        <f t="shared" si="291"/>
        <v>济青烟威光缆延伸</v>
      </c>
      <c r="J3760" s="3" t="str">
        <f>INDEX(子缆名称!$B$4:$B$29,纤芯!M3760)</f>
        <v>C缆</v>
      </c>
      <c r="K3760" s="3">
        <v>27</v>
      </c>
      <c r="L3760" s="3">
        <f t="shared" si="292"/>
        <v>3</v>
      </c>
      <c r="M3760" s="3">
        <f t="shared" si="293"/>
        <v>3</v>
      </c>
      <c r="N3760" s="3" t="s">
        <v>80</v>
      </c>
      <c r="O3760" s="3">
        <f>COUNTIF([1]局站!$D$4:$D$172,"="&amp;N3760)</f>
        <v>1</v>
      </c>
      <c r="P3760" s="3">
        <v>0</v>
      </c>
      <c r="Q3760" s="3">
        <v>0</v>
      </c>
      <c r="R3760" s="3">
        <v>0</v>
      </c>
      <c r="S3760" s="3" t="s">
        <v>1263</v>
      </c>
      <c r="T3760" s="3">
        <f>COUNTIF([1]局站!$D$4:$D$172,"="&amp;S3760)</f>
        <v>1</v>
      </c>
      <c r="U3760" s="3">
        <v>0</v>
      </c>
      <c r="V3760" s="3">
        <v>0</v>
      </c>
      <c r="W3760" s="3">
        <v>0</v>
      </c>
      <c r="X3760" s="3" t="s">
        <v>1214</v>
      </c>
      <c r="Y3760" s="3" t="s">
        <v>880</v>
      </c>
      <c r="Z3760" s="3" t="str">
        <f>INDEX(业务类型!$C$4:$C$8,MATCH(纤芯!Y3760,业务类型!$B$4:$B$8,0))</f>
        <v>IDLE</v>
      </c>
      <c r="AA3760" s="3"/>
    </row>
    <row r="3761" spans="1:27" ht="16.5" x14ac:dyDescent="0.2">
      <c r="A3761" s="3">
        <v>3758</v>
      </c>
      <c r="B3761" s="3">
        <f t="shared" si="294"/>
        <v>37024103028</v>
      </c>
      <c r="C3761" s="3" t="s">
        <v>1166</v>
      </c>
      <c r="D3761" s="3" t="s">
        <v>224</v>
      </c>
      <c r="E3761" s="3" t="str">
        <f>INDEX(光放段!$G$4:$G$237,MATCH(纤芯!G3761,光放段!$C$4:$C$237,0))</f>
        <v>山东二干|济青烟威光缆延伸:即墨蓝村-烟台大海阳</v>
      </c>
      <c r="F3761" s="3">
        <f>INDEX(光放段!$I$4:$I$237,MATCH(纤芯!H3761,光放段!$B$4:$B$237,0))</f>
        <v>37024100000</v>
      </c>
      <c r="G3761" s="3" t="str">
        <f t="shared" si="290"/>
        <v>山东二干|济青烟威光缆延伸:栖霞桃村-烟台大海阳</v>
      </c>
      <c r="H3761" s="3">
        <f>INDEX(光放段!$B$4:$B$237,MATCH(纤芯!G3761,光放段!$C$4:$C$237,0))</f>
        <v>37024103000</v>
      </c>
      <c r="I3761" s="3" t="str">
        <f t="shared" si="291"/>
        <v>济青烟威光缆延伸</v>
      </c>
      <c r="J3761" s="3" t="str">
        <f>INDEX(子缆名称!$B$4:$B$29,纤芯!M3761)</f>
        <v>C缆</v>
      </c>
      <c r="K3761" s="3">
        <v>28</v>
      </c>
      <c r="L3761" s="3">
        <f t="shared" si="292"/>
        <v>4</v>
      </c>
      <c r="M3761" s="3">
        <f t="shared" si="293"/>
        <v>3</v>
      </c>
      <c r="N3761" s="3" t="s">
        <v>80</v>
      </c>
      <c r="O3761" s="3">
        <f>COUNTIF([1]局站!$D$4:$D$172,"="&amp;N3761)</f>
        <v>1</v>
      </c>
      <c r="P3761" s="3">
        <v>0</v>
      </c>
      <c r="Q3761" s="3">
        <v>0</v>
      </c>
      <c r="R3761" s="3">
        <v>0</v>
      </c>
      <c r="S3761" s="3" t="s">
        <v>1263</v>
      </c>
      <c r="T3761" s="3">
        <f>COUNTIF([1]局站!$D$4:$D$172,"="&amp;S3761)</f>
        <v>1</v>
      </c>
      <c r="U3761" s="3">
        <v>0</v>
      </c>
      <c r="V3761" s="3">
        <v>0</v>
      </c>
      <c r="W3761" s="3">
        <v>0</v>
      </c>
      <c r="X3761" s="3" t="s">
        <v>1214</v>
      </c>
      <c r="Y3761" s="3" t="s">
        <v>880</v>
      </c>
      <c r="Z3761" s="3" t="str">
        <f>INDEX(业务类型!$C$4:$C$8,MATCH(纤芯!Y3761,业务类型!$B$4:$B$8,0))</f>
        <v>IDLE</v>
      </c>
      <c r="AA3761" s="3"/>
    </row>
    <row r="3762" spans="1:27" ht="16.5" x14ac:dyDescent="0.2">
      <c r="A3762" s="3">
        <v>3759</v>
      </c>
      <c r="B3762" s="3">
        <f t="shared" si="294"/>
        <v>37024103029</v>
      </c>
      <c r="C3762" s="3" t="s">
        <v>1166</v>
      </c>
      <c r="D3762" s="3" t="s">
        <v>224</v>
      </c>
      <c r="E3762" s="3" t="str">
        <f>INDEX(光放段!$G$4:$G$237,MATCH(纤芯!G3762,光放段!$C$4:$C$237,0))</f>
        <v>山东二干|济青烟威光缆延伸:即墨蓝村-烟台大海阳</v>
      </c>
      <c r="F3762" s="3">
        <f>INDEX(光放段!$I$4:$I$237,MATCH(纤芯!H3762,光放段!$B$4:$B$237,0))</f>
        <v>37024100000</v>
      </c>
      <c r="G3762" s="3" t="str">
        <f t="shared" si="290"/>
        <v>山东二干|济青烟威光缆延伸:栖霞桃村-烟台大海阳</v>
      </c>
      <c r="H3762" s="3">
        <f>INDEX(光放段!$B$4:$B$237,MATCH(纤芯!G3762,光放段!$C$4:$C$237,0))</f>
        <v>37024103000</v>
      </c>
      <c r="I3762" s="3" t="str">
        <f t="shared" si="291"/>
        <v>济青烟威光缆延伸</v>
      </c>
      <c r="J3762" s="3" t="str">
        <f>INDEX(子缆名称!$B$4:$B$29,纤芯!M3762)</f>
        <v>C缆</v>
      </c>
      <c r="K3762" s="3">
        <v>29</v>
      </c>
      <c r="L3762" s="3">
        <f t="shared" si="292"/>
        <v>5</v>
      </c>
      <c r="M3762" s="3">
        <f t="shared" si="293"/>
        <v>3</v>
      </c>
      <c r="N3762" s="3" t="s">
        <v>80</v>
      </c>
      <c r="O3762" s="3">
        <f>COUNTIF([1]局站!$D$4:$D$172,"="&amp;N3762)</f>
        <v>1</v>
      </c>
      <c r="P3762" s="3">
        <v>0</v>
      </c>
      <c r="Q3762" s="3">
        <v>0</v>
      </c>
      <c r="R3762" s="3">
        <v>0</v>
      </c>
      <c r="S3762" s="3" t="s">
        <v>1263</v>
      </c>
      <c r="T3762" s="3">
        <f>COUNTIF([1]局站!$D$4:$D$172,"="&amp;S3762)</f>
        <v>1</v>
      </c>
      <c r="U3762" s="3">
        <v>0</v>
      </c>
      <c r="V3762" s="3">
        <v>0</v>
      </c>
      <c r="W3762" s="3">
        <v>0</v>
      </c>
      <c r="X3762" s="3" t="s">
        <v>1214</v>
      </c>
      <c r="Y3762" s="3" t="s">
        <v>880</v>
      </c>
      <c r="Z3762" s="3" t="str">
        <f>INDEX(业务类型!$C$4:$C$8,MATCH(纤芯!Y3762,业务类型!$B$4:$B$8,0))</f>
        <v>IDLE</v>
      </c>
      <c r="AA3762" s="3"/>
    </row>
    <row r="3763" spans="1:27" ht="16.5" x14ac:dyDescent="0.2">
      <c r="A3763" s="3">
        <v>3760</v>
      </c>
      <c r="B3763" s="3">
        <f t="shared" si="294"/>
        <v>37024103030</v>
      </c>
      <c r="C3763" s="3" t="s">
        <v>1166</v>
      </c>
      <c r="D3763" s="3" t="s">
        <v>224</v>
      </c>
      <c r="E3763" s="3" t="str">
        <f>INDEX(光放段!$G$4:$G$237,MATCH(纤芯!G3763,光放段!$C$4:$C$237,0))</f>
        <v>山东二干|济青烟威光缆延伸:即墨蓝村-烟台大海阳</v>
      </c>
      <c r="F3763" s="3">
        <f>INDEX(光放段!$I$4:$I$237,MATCH(纤芯!H3763,光放段!$B$4:$B$237,0))</f>
        <v>37024100000</v>
      </c>
      <c r="G3763" s="3" t="str">
        <f t="shared" si="290"/>
        <v>山东二干|济青烟威光缆延伸:栖霞桃村-烟台大海阳</v>
      </c>
      <c r="H3763" s="3">
        <f>INDEX(光放段!$B$4:$B$237,MATCH(纤芯!G3763,光放段!$C$4:$C$237,0))</f>
        <v>37024103000</v>
      </c>
      <c r="I3763" s="3" t="str">
        <f t="shared" si="291"/>
        <v>济青烟威光缆延伸</v>
      </c>
      <c r="J3763" s="3" t="str">
        <f>INDEX(子缆名称!$B$4:$B$29,纤芯!M3763)</f>
        <v>C缆</v>
      </c>
      <c r="K3763" s="3">
        <v>30</v>
      </c>
      <c r="L3763" s="3">
        <f t="shared" si="292"/>
        <v>6</v>
      </c>
      <c r="M3763" s="3">
        <f t="shared" si="293"/>
        <v>3</v>
      </c>
      <c r="N3763" s="3" t="s">
        <v>80</v>
      </c>
      <c r="O3763" s="3">
        <f>COUNTIF([1]局站!$D$4:$D$172,"="&amp;N3763)</f>
        <v>1</v>
      </c>
      <c r="P3763" s="3">
        <v>0</v>
      </c>
      <c r="Q3763" s="3">
        <v>0</v>
      </c>
      <c r="R3763" s="3">
        <v>0</v>
      </c>
      <c r="S3763" s="3" t="s">
        <v>1263</v>
      </c>
      <c r="T3763" s="3">
        <f>COUNTIF([1]局站!$D$4:$D$172,"="&amp;S3763)</f>
        <v>1</v>
      </c>
      <c r="U3763" s="3">
        <v>0</v>
      </c>
      <c r="V3763" s="3">
        <v>0</v>
      </c>
      <c r="W3763" s="3">
        <v>0</v>
      </c>
      <c r="X3763" s="3" t="s">
        <v>1214</v>
      </c>
      <c r="Y3763" s="3" t="s">
        <v>854</v>
      </c>
      <c r="Z3763" s="3" t="str">
        <f>INDEX(业务类型!$C$4:$C$8,MATCH(纤芯!Y3763,业务类型!$B$4:$B$8,0))</f>
        <v>LOCAL</v>
      </c>
      <c r="AA3763" s="3" t="s">
        <v>879</v>
      </c>
    </row>
    <row r="3764" spans="1:27" ht="16.5" x14ac:dyDescent="0.2">
      <c r="A3764" s="3">
        <v>3761</v>
      </c>
      <c r="B3764" s="3">
        <f t="shared" si="294"/>
        <v>37024103031</v>
      </c>
      <c r="C3764" s="3" t="s">
        <v>1166</v>
      </c>
      <c r="D3764" s="3" t="s">
        <v>224</v>
      </c>
      <c r="E3764" s="3" t="str">
        <f>INDEX(光放段!$G$4:$G$237,MATCH(纤芯!G3764,光放段!$C$4:$C$237,0))</f>
        <v>山东二干|济青烟威光缆延伸:即墨蓝村-烟台大海阳</v>
      </c>
      <c r="F3764" s="3">
        <f>INDEX(光放段!$I$4:$I$237,MATCH(纤芯!H3764,光放段!$B$4:$B$237,0))</f>
        <v>37024100000</v>
      </c>
      <c r="G3764" s="3" t="str">
        <f t="shared" si="290"/>
        <v>山东二干|济青烟威光缆延伸:栖霞桃村-烟台大海阳</v>
      </c>
      <c r="H3764" s="3">
        <f>INDEX(光放段!$B$4:$B$237,MATCH(纤芯!G3764,光放段!$C$4:$C$237,0))</f>
        <v>37024103000</v>
      </c>
      <c r="I3764" s="3" t="str">
        <f t="shared" si="291"/>
        <v>济青烟威光缆延伸</v>
      </c>
      <c r="J3764" s="3" t="str">
        <f>INDEX(子缆名称!$B$4:$B$29,纤芯!M3764)</f>
        <v>C缆</v>
      </c>
      <c r="K3764" s="3">
        <v>31</v>
      </c>
      <c r="L3764" s="3">
        <f t="shared" si="292"/>
        <v>7</v>
      </c>
      <c r="M3764" s="3">
        <f t="shared" si="293"/>
        <v>3</v>
      </c>
      <c r="N3764" s="3" t="s">
        <v>80</v>
      </c>
      <c r="O3764" s="3">
        <f>COUNTIF([1]局站!$D$4:$D$172,"="&amp;N3764)</f>
        <v>1</v>
      </c>
      <c r="P3764" s="3">
        <v>0</v>
      </c>
      <c r="Q3764" s="3">
        <v>0</v>
      </c>
      <c r="R3764" s="3">
        <v>0</v>
      </c>
      <c r="S3764" s="3" t="s">
        <v>1263</v>
      </c>
      <c r="T3764" s="3">
        <f>COUNTIF([1]局站!$D$4:$D$172,"="&amp;S3764)</f>
        <v>1</v>
      </c>
      <c r="U3764" s="3">
        <v>0</v>
      </c>
      <c r="V3764" s="3">
        <v>0</v>
      </c>
      <c r="W3764" s="3">
        <v>0</v>
      </c>
      <c r="X3764" s="3" t="s">
        <v>1214</v>
      </c>
      <c r="Y3764" s="3" t="s">
        <v>880</v>
      </c>
      <c r="Z3764" s="3" t="str">
        <f>INDEX(业务类型!$C$4:$C$8,MATCH(纤芯!Y3764,业务类型!$B$4:$B$8,0))</f>
        <v>IDLE</v>
      </c>
      <c r="AA3764" s="3"/>
    </row>
    <row r="3765" spans="1:27" ht="16.5" x14ac:dyDescent="0.2">
      <c r="A3765" s="3">
        <v>3762</v>
      </c>
      <c r="B3765" s="3">
        <f t="shared" si="294"/>
        <v>37024103032</v>
      </c>
      <c r="C3765" s="3" t="s">
        <v>1166</v>
      </c>
      <c r="D3765" s="3" t="s">
        <v>224</v>
      </c>
      <c r="E3765" s="3" t="str">
        <f>INDEX(光放段!$G$4:$G$237,MATCH(纤芯!G3765,光放段!$C$4:$C$237,0))</f>
        <v>山东二干|济青烟威光缆延伸:即墨蓝村-烟台大海阳</v>
      </c>
      <c r="F3765" s="3">
        <f>INDEX(光放段!$I$4:$I$237,MATCH(纤芯!H3765,光放段!$B$4:$B$237,0))</f>
        <v>37024100000</v>
      </c>
      <c r="G3765" s="3" t="str">
        <f t="shared" si="290"/>
        <v>山东二干|济青烟威光缆延伸:栖霞桃村-烟台大海阳</v>
      </c>
      <c r="H3765" s="3">
        <f>INDEX(光放段!$B$4:$B$237,MATCH(纤芯!G3765,光放段!$C$4:$C$237,0))</f>
        <v>37024103000</v>
      </c>
      <c r="I3765" s="3" t="str">
        <f t="shared" si="291"/>
        <v>济青烟威光缆延伸</v>
      </c>
      <c r="J3765" s="3" t="str">
        <f>INDEX(子缆名称!$B$4:$B$29,纤芯!M3765)</f>
        <v>C缆</v>
      </c>
      <c r="K3765" s="3">
        <v>32</v>
      </c>
      <c r="L3765" s="3">
        <f t="shared" si="292"/>
        <v>8</v>
      </c>
      <c r="M3765" s="3">
        <f t="shared" si="293"/>
        <v>3</v>
      </c>
      <c r="N3765" s="3" t="s">
        <v>80</v>
      </c>
      <c r="O3765" s="3">
        <f>COUNTIF([1]局站!$D$4:$D$172,"="&amp;N3765)</f>
        <v>1</v>
      </c>
      <c r="P3765" s="3">
        <v>0</v>
      </c>
      <c r="Q3765" s="3">
        <v>0</v>
      </c>
      <c r="R3765" s="3">
        <v>0</v>
      </c>
      <c r="S3765" s="3" t="s">
        <v>1263</v>
      </c>
      <c r="T3765" s="3">
        <f>COUNTIF([1]局站!$D$4:$D$172,"="&amp;S3765)</f>
        <v>1</v>
      </c>
      <c r="U3765" s="3">
        <v>0</v>
      </c>
      <c r="V3765" s="3">
        <v>0</v>
      </c>
      <c r="W3765" s="3">
        <v>0</v>
      </c>
      <c r="X3765" s="3" t="s">
        <v>1214</v>
      </c>
      <c r="Y3765" s="3" t="s">
        <v>881</v>
      </c>
      <c r="Z3765" s="3" t="str">
        <f>INDEX(业务类型!$C$4:$C$8,MATCH(纤芯!Y3765,业务类型!$B$4:$B$8,0))</f>
        <v>OTHER</v>
      </c>
      <c r="AA3765" s="3" t="s">
        <v>1031</v>
      </c>
    </row>
    <row r="3766" spans="1:27" ht="16.5" x14ac:dyDescent="0.2">
      <c r="A3766" s="3">
        <v>3763</v>
      </c>
      <c r="B3766" s="3">
        <f t="shared" si="294"/>
        <v>37024201001</v>
      </c>
      <c r="C3766" s="3" t="s">
        <v>1166</v>
      </c>
      <c r="D3766" s="3" t="s">
        <v>224</v>
      </c>
      <c r="E3766" s="3" t="str">
        <f>INDEX(光放段!$G$4:$G$237,MATCH(纤芯!G3766,光放段!$C$4:$C$237,0))</f>
        <v>山东二干|济青烟威光缆延伸:栖霞桃村-威海南竹岛</v>
      </c>
      <c r="F3766" s="3">
        <f>INDEX(光放段!$I$4:$I$237,MATCH(纤芯!H3766,光放段!$B$4:$B$237,0))</f>
        <v>37024200000</v>
      </c>
      <c r="G3766" s="3" t="str">
        <f t="shared" si="290"/>
        <v>山东二干|济青烟威光缆延伸:栖霞桃村-威海南竹岛</v>
      </c>
      <c r="H3766" s="3">
        <f>INDEX(光放段!$B$4:$B$237,MATCH(纤芯!G3766,光放段!$C$4:$C$237,0))</f>
        <v>37024201000</v>
      </c>
      <c r="I3766" s="3" t="str">
        <f t="shared" si="291"/>
        <v>济青烟威光缆延伸</v>
      </c>
      <c r="J3766" s="3" t="str">
        <f>INDEX(子缆名称!$B$4:$B$29,纤芯!M3766)</f>
        <v>A缆</v>
      </c>
      <c r="K3766" s="3">
        <v>1</v>
      </c>
      <c r="L3766" s="3">
        <f t="shared" si="292"/>
        <v>1</v>
      </c>
      <c r="M3766" s="3">
        <f t="shared" si="293"/>
        <v>1</v>
      </c>
      <c r="N3766" s="3" t="s">
        <v>80</v>
      </c>
      <c r="O3766" s="3">
        <f>COUNTIF([1]局站!$D$4:$D$172,"="&amp;N3766)</f>
        <v>1</v>
      </c>
      <c r="P3766" s="3">
        <v>0</v>
      </c>
      <c r="Q3766" s="3">
        <v>0</v>
      </c>
      <c r="R3766" s="3">
        <v>0</v>
      </c>
      <c r="S3766" s="3" t="s">
        <v>1264</v>
      </c>
      <c r="T3766" s="3">
        <f>COUNTIF([1]局站!$D$4:$D$172,"="&amp;S3766)</f>
        <v>1</v>
      </c>
      <c r="U3766" s="3">
        <v>0</v>
      </c>
      <c r="V3766" s="3">
        <v>0</v>
      </c>
      <c r="W3766" s="3">
        <v>0</v>
      </c>
      <c r="X3766" s="3" t="s">
        <v>1214</v>
      </c>
      <c r="Y3766" s="3" t="s">
        <v>880</v>
      </c>
      <c r="Z3766" s="3" t="str">
        <f>INDEX(业务类型!$C$4:$C$8,MATCH(纤芯!Y3766,业务类型!$B$4:$B$8,0))</f>
        <v>IDLE</v>
      </c>
      <c r="AA3766" s="3"/>
    </row>
    <row r="3767" spans="1:27" ht="16.5" x14ac:dyDescent="0.2">
      <c r="A3767" s="3">
        <v>3764</v>
      </c>
      <c r="B3767" s="3">
        <f t="shared" si="294"/>
        <v>37024201002</v>
      </c>
      <c r="C3767" s="3" t="s">
        <v>1166</v>
      </c>
      <c r="D3767" s="3" t="s">
        <v>224</v>
      </c>
      <c r="E3767" s="3" t="str">
        <f>INDEX(光放段!$G$4:$G$237,MATCH(纤芯!G3767,光放段!$C$4:$C$237,0))</f>
        <v>山东二干|济青烟威光缆延伸:栖霞桃村-威海南竹岛</v>
      </c>
      <c r="F3767" s="3">
        <f>INDEX(光放段!$I$4:$I$237,MATCH(纤芯!H3767,光放段!$B$4:$B$237,0))</f>
        <v>37024200000</v>
      </c>
      <c r="G3767" s="3" t="str">
        <f t="shared" si="290"/>
        <v>山东二干|济青烟威光缆延伸:栖霞桃村-威海南竹岛</v>
      </c>
      <c r="H3767" s="3">
        <f>INDEX(光放段!$B$4:$B$237,MATCH(纤芯!G3767,光放段!$C$4:$C$237,0))</f>
        <v>37024201000</v>
      </c>
      <c r="I3767" s="3" t="str">
        <f t="shared" si="291"/>
        <v>济青烟威光缆延伸</v>
      </c>
      <c r="J3767" s="3" t="str">
        <f>INDEX(子缆名称!$B$4:$B$29,纤芯!M3767)</f>
        <v>A缆</v>
      </c>
      <c r="K3767" s="3">
        <v>2</v>
      </c>
      <c r="L3767" s="3">
        <f t="shared" si="292"/>
        <v>2</v>
      </c>
      <c r="M3767" s="3">
        <f t="shared" si="293"/>
        <v>1</v>
      </c>
      <c r="N3767" s="3" t="s">
        <v>80</v>
      </c>
      <c r="O3767" s="3">
        <f>COUNTIF([1]局站!$D$4:$D$172,"="&amp;N3767)</f>
        <v>1</v>
      </c>
      <c r="P3767" s="3">
        <v>0</v>
      </c>
      <c r="Q3767" s="3">
        <v>0</v>
      </c>
      <c r="R3767" s="3">
        <v>0</v>
      </c>
      <c r="S3767" s="3" t="s">
        <v>1264</v>
      </c>
      <c r="T3767" s="3">
        <f>COUNTIF([1]局站!$D$4:$D$172,"="&amp;S3767)</f>
        <v>1</v>
      </c>
      <c r="U3767" s="3">
        <v>0</v>
      </c>
      <c r="V3767" s="3">
        <v>0</v>
      </c>
      <c r="W3767" s="3">
        <v>0</v>
      </c>
      <c r="X3767" s="3" t="s">
        <v>1214</v>
      </c>
      <c r="Y3767" s="3" t="s">
        <v>880</v>
      </c>
      <c r="Z3767" s="3" t="str">
        <f>INDEX(业务类型!$C$4:$C$8,MATCH(纤芯!Y3767,业务类型!$B$4:$B$8,0))</f>
        <v>IDLE</v>
      </c>
      <c r="AA3767" s="3"/>
    </row>
    <row r="3768" spans="1:27" ht="16.5" x14ac:dyDescent="0.2">
      <c r="A3768" s="3">
        <v>3765</v>
      </c>
      <c r="B3768" s="3">
        <f t="shared" si="294"/>
        <v>37024201003</v>
      </c>
      <c r="C3768" s="3" t="s">
        <v>1166</v>
      </c>
      <c r="D3768" s="3" t="s">
        <v>224</v>
      </c>
      <c r="E3768" s="3" t="str">
        <f>INDEX(光放段!$G$4:$G$237,MATCH(纤芯!G3768,光放段!$C$4:$C$237,0))</f>
        <v>山东二干|济青烟威光缆延伸:栖霞桃村-威海南竹岛</v>
      </c>
      <c r="F3768" s="3">
        <f>INDEX(光放段!$I$4:$I$237,MATCH(纤芯!H3768,光放段!$B$4:$B$237,0))</f>
        <v>37024200000</v>
      </c>
      <c r="G3768" s="3" t="str">
        <f t="shared" si="290"/>
        <v>山东二干|济青烟威光缆延伸:栖霞桃村-威海南竹岛</v>
      </c>
      <c r="H3768" s="3">
        <f>INDEX(光放段!$B$4:$B$237,MATCH(纤芯!G3768,光放段!$C$4:$C$237,0))</f>
        <v>37024201000</v>
      </c>
      <c r="I3768" s="3" t="str">
        <f t="shared" si="291"/>
        <v>济青烟威光缆延伸</v>
      </c>
      <c r="J3768" s="3" t="str">
        <f>INDEX(子缆名称!$B$4:$B$29,纤芯!M3768)</f>
        <v>A缆</v>
      </c>
      <c r="K3768" s="3">
        <v>3</v>
      </c>
      <c r="L3768" s="3">
        <f t="shared" si="292"/>
        <v>3</v>
      </c>
      <c r="M3768" s="3">
        <f t="shared" si="293"/>
        <v>1</v>
      </c>
      <c r="N3768" s="3" t="s">
        <v>80</v>
      </c>
      <c r="O3768" s="3">
        <f>COUNTIF([1]局站!$D$4:$D$172,"="&amp;N3768)</f>
        <v>1</v>
      </c>
      <c r="P3768" s="3">
        <v>0</v>
      </c>
      <c r="Q3768" s="3">
        <v>0</v>
      </c>
      <c r="R3768" s="3">
        <v>0</v>
      </c>
      <c r="S3768" s="3" t="s">
        <v>1264</v>
      </c>
      <c r="T3768" s="3">
        <f>COUNTIF([1]局站!$D$4:$D$172,"="&amp;S3768)</f>
        <v>1</v>
      </c>
      <c r="U3768" s="3">
        <v>0</v>
      </c>
      <c r="V3768" s="3">
        <v>0</v>
      </c>
      <c r="W3768" s="3">
        <v>0</v>
      </c>
      <c r="X3768" s="3" t="s">
        <v>1214</v>
      </c>
      <c r="Y3768" s="3" t="s">
        <v>880</v>
      </c>
      <c r="Z3768" s="3" t="str">
        <f>INDEX(业务类型!$C$4:$C$8,MATCH(纤芯!Y3768,业务类型!$B$4:$B$8,0))</f>
        <v>IDLE</v>
      </c>
      <c r="AA3768" s="3"/>
    </row>
    <row r="3769" spans="1:27" ht="16.5" x14ac:dyDescent="0.2">
      <c r="A3769" s="3">
        <v>3766</v>
      </c>
      <c r="B3769" s="3">
        <f t="shared" si="294"/>
        <v>37024201004</v>
      </c>
      <c r="C3769" s="3" t="s">
        <v>1166</v>
      </c>
      <c r="D3769" s="3" t="s">
        <v>224</v>
      </c>
      <c r="E3769" s="3" t="str">
        <f>INDEX(光放段!$G$4:$G$237,MATCH(纤芯!G3769,光放段!$C$4:$C$237,0))</f>
        <v>山东二干|济青烟威光缆延伸:栖霞桃村-威海南竹岛</v>
      </c>
      <c r="F3769" s="3">
        <f>INDEX(光放段!$I$4:$I$237,MATCH(纤芯!H3769,光放段!$B$4:$B$237,0))</f>
        <v>37024200000</v>
      </c>
      <c r="G3769" s="3" t="str">
        <f t="shared" si="290"/>
        <v>山东二干|济青烟威光缆延伸:栖霞桃村-威海南竹岛</v>
      </c>
      <c r="H3769" s="3">
        <f>INDEX(光放段!$B$4:$B$237,MATCH(纤芯!G3769,光放段!$C$4:$C$237,0))</f>
        <v>37024201000</v>
      </c>
      <c r="I3769" s="3" t="str">
        <f t="shared" si="291"/>
        <v>济青烟威光缆延伸</v>
      </c>
      <c r="J3769" s="3" t="str">
        <f>INDEX(子缆名称!$B$4:$B$29,纤芯!M3769)</f>
        <v>A缆</v>
      </c>
      <c r="K3769" s="3">
        <v>4</v>
      </c>
      <c r="L3769" s="3">
        <f t="shared" si="292"/>
        <v>4</v>
      </c>
      <c r="M3769" s="3">
        <f t="shared" si="293"/>
        <v>1</v>
      </c>
      <c r="N3769" s="3" t="s">
        <v>80</v>
      </c>
      <c r="O3769" s="3">
        <f>COUNTIF([1]局站!$D$4:$D$172,"="&amp;N3769)</f>
        <v>1</v>
      </c>
      <c r="P3769" s="3">
        <v>0</v>
      </c>
      <c r="Q3769" s="3">
        <v>0</v>
      </c>
      <c r="R3769" s="3">
        <v>0</v>
      </c>
      <c r="S3769" s="3" t="s">
        <v>1264</v>
      </c>
      <c r="T3769" s="3">
        <f>COUNTIF([1]局站!$D$4:$D$172,"="&amp;S3769)</f>
        <v>1</v>
      </c>
      <c r="U3769" s="3">
        <v>0</v>
      </c>
      <c r="V3769" s="3">
        <v>0</v>
      </c>
      <c r="W3769" s="3">
        <v>0</v>
      </c>
      <c r="X3769" s="3" t="s">
        <v>1214</v>
      </c>
      <c r="Y3769" s="3" t="s">
        <v>880</v>
      </c>
      <c r="Z3769" s="3" t="str">
        <f>INDEX(业务类型!$C$4:$C$8,MATCH(纤芯!Y3769,业务类型!$B$4:$B$8,0))</f>
        <v>IDLE</v>
      </c>
      <c r="AA3769" s="3"/>
    </row>
    <row r="3770" spans="1:27" ht="16.5" x14ac:dyDescent="0.2">
      <c r="A3770" s="3">
        <v>3767</v>
      </c>
      <c r="B3770" s="3">
        <f t="shared" si="294"/>
        <v>37024201005</v>
      </c>
      <c r="C3770" s="3" t="s">
        <v>1166</v>
      </c>
      <c r="D3770" s="3" t="s">
        <v>224</v>
      </c>
      <c r="E3770" s="3" t="str">
        <f>INDEX(光放段!$G$4:$G$237,MATCH(纤芯!G3770,光放段!$C$4:$C$237,0))</f>
        <v>山东二干|济青烟威光缆延伸:栖霞桃村-威海南竹岛</v>
      </c>
      <c r="F3770" s="3">
        <f>INDEX(光放段!$I$4:$I$237,MATCH(纤芯!H3770,光放段!$B$4:$B$237,0))</f>
        <v>37024200000</v>
      </c>
      <c r="G3770" s="3" t="str">
        <f t="shared" si="290"/>
        <v>山东二干|济青烟威光缆延伸:栖霞桃村-威海南竹岛</v>
      </c>
      <c r="H3770" s="3">
        <f>INDEX(光放段!$B$4:$B$237,MATCH(纤芯!G3770,光放段!$C$4:$C$237,0))</f>
        <v>37024201000</v>
      </c>
      <c r="I3770" s="3" t="str">
        <f t="shared" si="291"/>
        <v>济青烟威光缆延伸</v>
      </c>
      <c r="J3770" s="3" t="str">
        <f>INDEX(子缆名称!$B$4:$B$29,纤芯!M3770)</f>
        <v>A缆</v>
      </c>
      <c r="K3770" s="3">
        <v>5</v>
      </c>
      <c r="L3770" s="3">
        <f t="shared" si="292"/>
        <v>5</v>
      </c>
      <c r="M3770" s="3">
        <f t="shared" si="293"/>
        <v>1</v>
      </c>
      <c r="N3770" s="3" t="s">
        <v>80</v>
      </c>
      <c r="O3770" s="3">
        <f>COUNTIF([1]局站!$D$4:$D$172,"="&amp;N3770)</f>
        <v>1</v>
      </c>
      <c r="P3770" s="3">
        <v>0</v>
      </c>
      <c r="Q3770" s="3">
        <v>0</v>
      </c>
      <c r="R3770" s="3">
        <v>0</v>
      </c>
      <c r="S3770" s="3" t="s">
        <v>1264</v>
      </c>
      <c r="T3770" s="3">
        <f>COUNTIF([1]局站!$D$4:$D$172,"="&amp;S3770)</f>
        <v>1</v>
      </c>
      <c r="U3770" s="3">
        <v>0</v>
      </c>
      <c r="V3770" s="3">
        <v>0</v>
      </c>
      <c r="W3770" s="3">
        <v>0</v>
      </c>
      <c r="X3770" s="3" t="s">
        <v>1214</v>
      </c>
      <c r="Y3770" s="3" t="s">
        <v>880</v>
      </c>
      <c r="Z3770" s="3" t="str">
        <f>INDEX(业务类型!$C$4:$C$8,MATCH(纤芯!Y3770,业务类型!$B$4:$B$8,0))</f>
        <v>IDLE</v>
      </c>
      <c r="AA3770" s="3"/>
    </row>
    <row r="3771" spans="1:27" ht="16.5" x14ac:dyDescent="0.2">
      <c r="A3771" s="3">
        <v>3768</v>
      </c>
      <c r="B3771" s="3">
        <f t="shared" si="294"/>
        <v>37024201006</v>
      </c>
      <c r="C3771" s="3" t="s">
        <v>1166</v>
      </c>
      <c r="D3771" s="3" t="s">
        <v>224</v>
      </c>
      <c r="E3771" s="3" t="str">
        <f>INDEX(光放段!$G$4:$G$237,MATCH(纤芯!G3771,光放段!$C$4:$C$237,0))</f>
        <v>山东二干|济青烟威光缆延伸:栖霞桃村-威海南竹岛</v>
      </c>
      <c r="F3771" s="3">
        <f>INDEX(光放段!$I$4:$I$237,MATCH(纤芯!H3771,光放段!$B$4:$B$237,0))</f>
        <v>37024200000</v>
      </c>
      <c r="G3771" s="3" t="str">
        <f t="shared" si="290"/>
        <v>山东二干|济青烟威光缆延伸:栖霞桃村-威海南竹岛</v>
      </c>
      <c r="H3771" s="3">
        <f>INDEX(光放段!$B$4:$B$237,MATCH(纤芯!G3771,光放段!$C$4:$C$237,0))</f>
        <v>37024201000</v>
      </c>
      <c r="I3771" s="3" t="str">
        <f t="shared" si="291"/>
        <v>济青烟威光缆延伸</v>
      </c>
      <c r="J3771" s="3" t="str">
        <f>INDEX(子缆名称!$B$4:$B$29,纤芯!M3771)</f>
        <v>A缆</v>
      </c>
      <c r="K3771" s="3">
        <v>6</v>
      </c>
      <c r="L3771" s="3">
        <f t="shared" si="292"/>
        <v>6</v>
      </c>
      <c r="M3771" s="3">
        <f t="shared" si="293"/>
        <v>1</v>
      </c>
      <c r="N3771" s="3" t="s">
        <v>80</v>
      </c>
      <c r="O3771" s="3">
        <f>COUNTIF([1]局站!$D$4:$D$172,"="&amp;N3771)</f>
        <v>1</v>
      </c>
      <c r="P3771" s="3">
        <v>0</v>
      </c>
      <c r="Q3771" s="3">
        <v>0</v>
      </c>
      <c r="R3771" s="3">
        <v>0</v>
      </c>
      <c r="S3771" s="3" t="s">
        <v>1264</v>
      </c>
      <c r="T3771" s="3">
        <f>COUNTIF([1]局站!$D$4:$D$172,"="&amp;S3771)</f>
        <v>1</v>
      </c>
      <c r="U3771" s="3">
        <v>0</v>
      </c>
      <c r="V3771" s="3">
        <v>0</v>
      </c>
      <c r="W3771" s="3">
        <v>0</v>
      </c>
      <c r="X3771" s="3" t="s">
        <v>1214</v>
      </c>
      <c r="Y3771" s="3" t="s">
        <v>880</v>
      </c>
      <c r="Z3771" s="3" t="str">
        <f>INDEX(业务类型!$C$4:$C$8,MATCH(纤芯!Y3771,业务类型!$B$4:$B$8,0))</f>
        <v>IDLE</v>
      </c>
      <c r="AA3771" s="3"/>
    </row>
    <row r="3772" spans="1:27" ht="16.5" x14ac:dyDescent="0.2">
      <c r="A3772" s="3">
        <v>3769</v>
      </c>
      <c r="B3772" s="3">
        <f t="shared" si="294"/>
        <v>37024201007</v>
      </c>
      <c r="C3772" s="3" t="s">
        <v>1166</v>
      </c>
      <c r="D3772" s="3" t="s">
        <v>224</v>
      </c>
      <c r="E3772" s="3" t="str">
        <f>INDEX(光放段!$G$4:$G$237,MATCH(纤芯!G3772,光放段!$C$4:$C$237,0))</f>
        <v>山东二干|济青烟威光缆延伸:栖霞桃村-威海南竹岛</v>
      </c>
      <c r="F3772" s="3">
        <f>INDEX(光放段!$I$4:$I$237,MATCH(纤芯!H3772,光放段!$B$4:$B$237,0))</f>
        <v>37024200000</v>
      </c>
      <c r="G3772" s="3" t="str">
        <f t="shared" si="290"/>
        <v>山东二干|济青烟威光缆延伸:栖霞桃村-威海南竹岛</v>
      </c>
      <c r="H3772" s="3">
        <f>INDEX(光放段!$B$4:$B$237,MATCH(纤芯!G3772,光放段!$C$4:$C$237,0))</f>
        <v>37024201000</v>
      </c>
      <c r="I3772" s="3" t="str">
        <f t="shared" si="291"/>
        <v>济青烟威光缆延伸</v>
      </c>
      <c r="J3772" s="3" t="str">
        <f>INDEX(子缆名称!$B$4:$B$29,纤芯!M3772)</f>
        <v>A缆</v>
      </c>
      <c r="K3772" s="3">
        <v>7</v>
      </c>
      <c r="L3772" s="3">
        <f t="shared" si="292"/>
        <v>7</v>
      </c>
      <c r="M3772" s="3">
        <f t="shared" si="293"/>
        <v>1</v>
      </c>
      <c r="N3772" s="3" t="s">
        <v>80</v>
      </c>
      <c r="O3772" s="3">
        <f>COUNTIF([1]局站!$D$4:$D$172,"="&amp;N3772)</f>
        <v>1</v>
      </c>
      <c r="P3772" s="3">
        <v>0</v>
      </c>
      <c r="Q3772" s="3">
        <v>0</v>
      </c>
      <c r="R3772" s="3">
        <v>0</v>
      </c>
      <c r="S3772" s="3" t="s">
        <v>1264</v>
      </c>
      <c r="T3772" s="3">
        <f>COUNTIF([1]局站!$D$4:$D$172,"="&amp;S3772)</f>
        <v>1</v>
      </c>
      <c r="U3772" s="3">
        <v>0</v>
      </c>
      <c r="V3772" s="3">
        <v>0</v>
      </c>
      <c r="W3772" s="3">
        <v>0</v>
      </c>
      <c r="X3772" s="3" t="s">
        <v>1214</v>
      </c>
      <c r="Y3772" s="3" t="s">
        <v>880</v>
      </c>
      <c r="Z3772" s="3" t="str">
        <f>INDEX(业务类型!$C$4:$C$8,MATCH(纤芯!Y3772,业务类型!$B$4:$B$8,0))</f>
        <v>IDLE</v>
      </c>
      <c r="AA3772" s="3"/>
    </row>
    <row r="3773" spans="1:27" ht="16.5" x14ac:dyDescent="0.2">
      <c r="A3773" s="3">
        <v>3770</v>
      </c>
      <c r="B3773" s="3">
        <f t="shared" si="294"/>
        <v>37024201008</v>
      </c>
      <c r="C3773" s="3" t="s">
        <v>1166</v>
      </c>
      <c r="D3773" s="3" t="s">
        <v>224</v>
      </c>
      <c r="E3773" s="3" t="str">
        <f>INDEX(光放段!$G$4:$G$237,MATCH(纤芯!G3773,光放段!$C$4:$C$237,0))</f>
        <v>山东二干|济青烟威光缆延伸:栖霞桃村-威海南竹岛</v>
      </c>
      <c r="F3773" s="3">
        <f>INDEX(光放段!$I$4:$I$237,MATCH(纤芯!H3773,光放段!$B$4:$B$237,0))</f>
        <v>37024200000</v>
      </c>
      <c r="G3773" s="3" t="str">
        <f t="shared" si="290"/>
        <v>山东二干|济青烟威光缆延伸:栖霞桃村-威海南竹岛</v>
      </c>
      <c r="H3773" s="3">
        <f>INDEX(光放段!$B$4:$B$237,MATCH(纤芯!G3773,光放段!$C$4:$C$237,0))</f>
        <v>37024201000</v>
      </c>
      <c r="I3773" s="3" t="str">
        <f t="shared" si="291"/>
        <v>济青烟威光缆延伸</v>
      </c>
      <c r="J3773" s="3" t="str">
        <f>INDEX(子缆名称!$B$4:$B$29,纤芯!M3773)</f>
        <v>A缆</v>
      </c>
      <c r="K3773" s="3">
        <v>8</v>
      </c>
      <c r="L3773" s="3">
        <f t="shared" si="292"/>
        <v>8</v>
      </c>
      <c r="M3773" s="3">
        <f t="shared" si="293"/>
        <v>1</v>
      </c>
      <c r="N3773" s="3" t="s">
        <v>80</v>
      </c>
      <c r="O3773" s="3">
        <f>COUNTIF([1]局站!$D$4:$D$172,"="&amp;N3773)</f>
        <v>1</v>
      </c>
      <c r="P3773" s="3">
        <v>0</v>
      </c>
      <c r="Q3773" s="3">
        <v>0</v>
      </c>
      <c r="R3773" s="3">
        <v>0</v>
      </c>
      <c r="S3773" s="3" t="s">
        <v>1264</v>
      </c>
      <c r="T3773" s="3">
        <f>COUNTIF([1]局站!$D$4:$D$172,"="&amp;S3773)</f>
        <v>1</v>
      </c>
      <c r="U3773" s="3">
        <v>0</v>
      </c>
      <c r="V3773" s="3">
        <v>0</v>
      </c>
      <c r="W3773" s="3">
        <v>0</v>
      </c>
      <c r="X3773" s="3" t="s">
        <v>1214</v>
      </c>
      <c r="Y3773" s="3" t="s">
        <v>880</v>
      </c>
      <c r="Z3773" s="3" t="str">
        <f>INDEX(业务类型!$C$4:$C$8,MATCH(纤芯!Y3773,业务类型!$B$4:$B$8,0))</f>
        <v>IDLE</v>
      </c>
      <c r="AA3773" s="3"/>
    </row>
    <row r="3774" spans="1:27" ht="16.5" x14ac:dyDescent="0.2">
      <c r="A3774" s="3">
        <v>3771</v>
      </c>
      <c r="B3774" s="3">
        <f t="shared" si="294"/>
        <v>37024201009</v>
      </c>
      <c r="C3774" s="3" t="s">
        <v>1166</v>
      </c>
      <c r="D3774" s="3" t="s">
        <v>224</v>
      </c>
      <c r="E3774" s="3" t="str">
        <f>INDEX(光放段!$G$4:$G$237,MATCH(纤芯!G3774,光放段!$C$4:$C$237,0))</f>
        <v>山东二干|济青烟威光缆延伸:栖霞桃村-威海南竹岛</v>
      </c>
      <c r="F3774" s="3">
        <f>INDEX(光放段!$I$4:$I$237,MATCH(纤芯!H3774,光放段!$B$4:$B$237,0))</f>
        <v>37024200000</v>
      </c>
      <c r="G3774" s="3" t="str">
        <f t="shared" si="290"/>
        <v>山东二干|济青烟威光缆延伸:栖霞桃村-威海南竹岛</v>
      </c>
      <c r="H3774" s="3">
        <f>INDEX(光放段!$B$4:$B$237,MATCH(纤芯!G3774,光放段!$C$4:$C$237,0))</f>
        <v>37024201000</v>
      </c>
      <c r="I3774" s="3" t="str">
        <f t="shared" si="291"/>
        <v>济青烟威光缆延伸</v>
      </c>
      <c r="J3774" s="3" t="str">
        <f>INDEX(子缆名称!$B$4:$B$29,纤芯!M3774)</f>
        <v>A缆</v>
      </c>
      <c r="K3774" s="3">
        <v>9</v>
      </c>
      <c r="L3774" s="3">
        <f t="shared" si="292"/>
        <v>9</v>
      </c>
      <c r="M3774" s="3">
        <f t="shared" si="293"/>
        <v>1</v>
      </c>
      <c r="N3774" s="3" t="s">
        <v>80</v>
      </c>
      <c r="O3774" s="3">
        <f>COUNTIF([1]局站!$D$4:$D$172,"="&amp;N3774)</f>
        <v>1</v>
      </c>
      <c r="P3774" s="3">
        <v>0</v>
      </c>
      <c r="Q3774" s="3">
        <v>0</v>
      </c>
      <c r="R3774" s="3">
        <v>0</v>
      </c>
      <c r="S3774" s="3" t="s">
        <v>1264</v>
      </c>
      <c r="T3774" s="3">
        <f>COUNTIF([1]局站!$D$4:$D$172,"="&amp;S3774)</f>
        <v>1</v>
      </c>
      <c r="U3774" s="3">
        <v>0</v>
      </c>
      <c r="V3774" s="3">
        <v>0</v>
      </c>
      <c r="W3774" s="3">
        <v>0</v>
      </c>
      <c r="X3774" s="3" t="s">
        <v>1214</v>
      </c>
      <c r="Y3774" s="3" t="s">
        <v>880</v>
      </c>
      <c r="Z3774" s="3" t="str">
        <f>INDEX(业务类型!$C$4:$C$8,MATCH(纤芯!Y3774,业务类型!$B$4:$B$8,0))</f>
        <v>IDLE</v>
      </c>
      <c r="AA3774" s="3"/>
    </row>
    <row r="3775" spans="1:27" ht="16.5" x14ac:dyDescent="0.2">
      <c r="A3775" s="3">
        <v>3772</v>
      </c>
      <c r="B3775" s="3">
        <f t="shared" si="294"/>
        <v>37024201010</v>
      </c>
      <c r="C3775" s="3" t="s">
        <v>1166</v>
      </c>
      <c r="D3775" s="3" t="s">
        <v>224</v>
      </c>
      <c r="E3775" s="3" t="str">
        <f>INDEX(光放段!$G$4:$G$237,MATCH(纤芯!G3775,光放段!$C$4:$C$237,0))</f>
        <v>山东二干|济青烟威光缆延伸:栖霞桃村-威海南竹岛</v>
      </c>
      <c r="F3775" s="3">
        <f>INDEX(光放段!$I$4:$I$237,MATCH(纤芯!H3775,光放段!$B$4:$B$237,0))</f>
        <v>37024200000</v>
      </c>
      <c r="G3775" s="3" t="str">
        <f t="shared" si="290"/>
        <v>山东二干|济青烟威光缆延伸:栖霞桃村-威海南竹岛</v>
      </c>
      <c r="H3775" s="3">
        <f>INDEX(光放段!$B$4:$B$237,MATCH(纤芯!G3775,光放段!$C$4:$C$237,0))</f>
        <v>37024201000</v>
      </c>
      <c r="I3775" s="3" t="str">
        <f t="shared" si="291"/>
        <v>济青烟威光缆延伸</v>
      </c>
      <c r="J3775" s="3" t="str">
        <f>INDEX(子缆名称!$B$4:$B$29,纤芯!M3775)</f>
        <v>A缆</v>
      </c>
      <c r="K3775" s="3">
        <v>10</v>
      </c>
      <c r="L3775" s="3">
        <f t="shared" si="292"/>
        <v>10</v>
      </c>
      <c r="M3775" s="3">
        <f t="shared" si="293"/>
        <v>1</v>
      </c>
      <c r="N3775" s="3" t="s">
        <v>80</v>
      </c>
      <c r="O3775" s="3">
        <f>COUNTIF([1]局站!$D$4:$D$172,"="&amp;N3775)</f>
        <v>1</v>
      </c>
      <c r="P3775" s="3">
        <v>0</v>
      </c>
      <c r="Q3775" s="3">
        <v>0</v>
      </c>
      <c r="R3775" s="3">
        <v>0</v>
      </c>
      <c r="S3775" s="3" t="s">
        <v>1264</v>
      </c>
      <c r="T3775" s="3">
        <f>COUNTIF([1]局站!$D$4:$D$172,"="&amp;S3775)</f>
        <v>1</v>
      </c>
      <c r="U3775" s="3">
        <v>0</v>
      </c>
      <c r="V3775" s="3">
        <v>0</v>
      </c>
      <c r="W3775" s="3">
        <v>0</v>
      </c>
      <c r="X3775" s="3" t="s">
        <v>1214</v>
      </c>
      <c r="Y3775" s="3" t="s">
        <v>880</v>
      </c>
      <c r="Z3775" s="3" t="str">
        <f>INDEX(业务类型!$C$4:$C$8,MATCH(纤芯!Y3775,业务类型!$B$4:$B$8,0))</f>
        <v>IDLE</v>
      </c>
      <c r="AA3775" s="3"/>
    </row>
    <row r="3776" spans="1:27" ht="16.5" x14ac:dyDescent="0.2">
      <c r="A3776" s="3">
        <v>3773</v>
      </c>
      <c r="B3776" s="3">
        <f t="shared" si="294"/>
        <v>37024201011</v>
      </c>
      <c r="C3776" s="3" t="s">
        <v>1166</v>
      </c>
      <c r="D3776" s="3" t="s">
        <v>224</v>
      </c>
      <c r="E3776" s="3" t="str">
        <f>INDEX(光放段!$G$4:$G$237,MATCH(纤芯!G3776,光放段!$C$4:$C$237,0))</f>
        <v>山东二干|济青烟威光缆延伸:栖霞桃村-威海南竹岛</v>
      </c>
      <c r="F3776" s="3">
        <f>INDEX(光放段!$I$4:$I$237,MATCH(纤芯!H3776,光放段!$B$4:$B$237,0))</f>
        <v>37024200000</v>
      </c>
      <c r="G3776" s="3" t="str">
        <f t="shared" si="290"/>
        <v>山东二干|济青烟威光缆延伸:栖霞桃村-威海南竹岛</v>
      </c>
      <c r="H3776" s="3">
        <f>INDEX(光放段!$B$4:$B$237,MATCH(纤芯!G3776,光放段!$C$4:$C$237,0))</f>
        <v>37024201000</v>
      </c>
      <c r="I3776" s="3" t="str">
        <f t="shared" si="291"/>
        <v>济青烟威光缆延伸</v>
      </c>
      <c r="J3776" s="3" t="str">
        <f>INDEX(子缆名称!$B$4:$B$29,纤芯!M3776)</f>
        <v>A缆</v>
      </c>
      <c r="K3776" s="3">
        <v>11</v>
      </c>
      <c r="L3776" s="3">
        <f t="shared" si="292"/>
        <v>11</v>
      </c>
      <c r="M3776" s="3">
        <f t="shared" si="293"/>
        <v>1</v>
      </c>
      <c r="N3776" s="3" t="s">
        <v>80</v>
      </c>
      <c r="O3776" s="3">
        <f>COUNTIF([1]局站!$D$4:$D$172,"="&amp;N3776)</f>
        <v>1</v>
      </c>
      <c r="P3776" s="3">
        <v>0</v>
      </c>
      <c r="Q3776" s="3">
        <v>0</v>
      </c>
      <c r="R3776" s="3">
        <v>0</v>
      </c>
      <c r="S3776" s="3" t="s">
        <v>1264</v>
      </c>
      <c r="T3776" s="3">
        <f>COUNTIF([1]局站!$D$4:$D$172,"="&amp;S3776)</f>
        <v>1</v>
      </c>
      <c r="U3776" s="3">
        <v>0</v>
      </c>
      <c r="V3776" s="3">
        <v>0</v>
      </c>
      <c r="W3776" s="3">
        <v>0</v>
      </c>
      <c r="X3776" s="3" t="s">
        <v>1214</v>
      </c>
      <c r="Y3776" s="3" t="s">
        <v>880</v>
      </c>
      <c r="Z3776" s="3" t="str">
        <f>INDEX(业务类型!$C$4:$C$8,MATCH(纤芯!Y3776,业务类型!$B$4:$B$8,0))</f>
        <v>IDLE</v>
      </c>
      <c r="AA3776" s="3"/>
    </row>
    <row r="3777" spans="1:27" ht="16.5" x14ac:dyDescent="0.2">
      <c r="A3777" s="3">
        <v>3774</v>
      </c>
      <c r="B3777" s="3">
        <f t="shared" si="294"/>
        <v>37024201012</v>
      </c>
      <c r="C3777" s="3" t="s">
        <v>1166</v>
      </c>
      <c r="D3777" s="3" t="s">
        <v>224</v>
      </c>
      <c r="E3777" s="3" t="str">
        <f>INDEX(光放段!$G$4:$G$237,MATCH(纤芯!G3777,光放段!$C$4:$C$237,0))</f>
        <v>山东二干|济青烟威光缆延伸:栖霞桃村-威海南竹岛</v>
      </c>
      <c r="F3777" s="3">
        <f>INDEX(光放段!$I$4:$I$237,MATCH(纤芯!H3777,光放段!$B$4:$B$237,0))</f>
        <v>37024200000</v>
      </c>
      <c r="G3777" s="3" t="str">
        <f t="shared" si="290"/>
        <v>山东二干|济青烟威光缆延伸:栖霞桃村-威海南竹岛</v>
      </c>
      <c r="H3777" s="3">
        <f>INDEX(光放段!$B$4:$B$237,MATCH(纤芯!G3777,光放段!$C$4:$C$237,0))</f>
        <v>37024201000</v>
      </c>
      <c r="I3777" s="3" t="str">
        <f t="shared" si="291"/>
        <v>济青烟威光缆延伸</v>
      </c>
      <c r="J3777" s="3" t="str">
        <f>INDEX(子缆名称!$B$4:$B$29,纤芯!M3777)</f>
        <v>A缆</v>
      </c>
      <c r="K3777" s="3">
        <v>12</v>
      </c>
      <c r="L3777" s="3">
        <f t="shared" si="292"/>
        <v>12</v>
      </c>
      <c r="M3777" s="3">
        <f t="shared" si="293"/>
        <v>1</v>
      </c>
      <c r="N3777" s="3" t="s">
        <v>80</v>
      </c>
      <c r="O3777" s="3">
        <f>COUNTIF([1]局站!$D$4:$D$172,"="&amp;N3777)</f>
        <v>1</v>
      </c>
      <c r="P3777" s="3">
        <v>0</v>
      </c>
      <c r="Q3777" s="3">
        <v>0</v>
      </c>
      <c r="R3777" s="3">
        <v>0</v>
      </c>
      <c r="S3777" s="3" t="s">
        <v>1264</v>
      </c>
      <c r="T3777" s="3">
        <f>COUNTIF([1]局站!$D$4:$D$172,"="&amp;S3777)</f>
        <v>1</v>
      </c>
      <c r="U3777" s="3">
        <v>0</v>
      </c>
      <c r="V3777" s="3">
        <v>0</v>
      </c>
      <c r="W3777" s="3">
        <v>0</v>
      </c>
      <c r="X3777" s="3" t="s">
        <v>1214</v>
      </c>
      <c r="Y3777" s="3" t="s">
        <v>880</v>
      </c>
      <c r="Z3777" s="3" t="str">
        <f>INDEX(业务类型!$C$4:$C$8,MATCH(纤芯!Y3777,业务类型!$B$4:$B$8,0))</f>
        <v>IDLE</v>
      </c>
      <c r="AA3777" s="3"/>
    </row>
    <row r="3778" spans="1:27" ht="16.5" x14ac:dyDescent="0.2">
      <c r="A3778" s="3">
        <v>3775</v>
      </c>
      <c r="B3778" s="3">
        <f t="shared" si="294"/>
        <v>37024201013</v>
      </c>
      <c r="C3778" s="3" t="s">
        <v>1166</v>
      </c>
      <c r="D3778" s="3" t="s">
        <v>224</v>
      </c>
      <c r="E3778" s="3" t="str">
        <f>INDEX(光放段!$G$4:$G$237,MATCH(纤芯!G3778,光放段!$C$4:$C$237,0))</f>
        <v>山东二干|济青烟威光缆延伸:栖霞桃村-威海南竹岛</v>
      </c>
      <c r="F3778" s="3">
        <f>INDEX(光放段!$I$4:$I$237,MATCH(纤芯!H3778,光放段!$B$4:$B$237,0))</f>
        <v>37024200000</v>
      </c>
      <c r="G3778" s="3" t="str">
        <f t="shared" si="290"/>
        <v>山东二干|济青烟威光缆延伸:栖霞桃村-威海南竹岛</v>
      </c>
      <c r="H3778" s="3">
        <f>INDEX(光放段!$B$4:$B$237,MATCH(纤芯!G3778,光放段!$C$4:$C$237,0))</f>
        <v>37024201000</v>
      </c>
      <c r="I3778" s="3" t="str">
        <f t="shared" si="291"/>
        <v>济青烟威光缆延伸</v>
      </c>
      <c r="J3778" s="3" t="str">
        <f>INDEX(子缆名称!$B$4:$B$29,纤芯!M3778)</f>
        <v>B缆</v>
      </c>
      <c r="K3778" s="3">
        <v>13</v>
      </c>
      <c r="L3778" s="3">
        <f t="shared" si="292"/>
        <v>1</v>
      </c>
      <c r="M3778" s="3">
        <f t="shared" si="293"/>
        <v>2</v>
      </c>
      <c r="N3778" s="3" t="s">
        <v>80</v>
      </c>
      <c r="O3778" s="3">
        <f>COUNTIF([1]局站!$D$4:$D$172,"="&amp;N3778)</f>
        <v>1</v>
      </c>
      <c r="P3778" s="3">
        <v>0</v>
      </c>
      <c r="Q3778" s="3">
        <v>0</v>
      </c>
      <c r="R3778" s="3">
        <v>0</v>
      </c>
      <c r="S3778" s="3" t="s">
        <v>1264</v>
      </c>
      <c r="T3778" s="3">
        <f>COUNTIF([1]局站!$D$4:$D$172,"="&amp;S3778)</f>
        <v>1</v>
      </c>
      <c r="U3778" s="3">
        <v>0</v>
      </c>
      <c r="V3778" s="3">
        <v>0</v>
      </c>
      <c r="W3778" s="3">
        <v>0</v>
      </c>
      <c r="X3778" s="3" t="s">
        <v>1214</v>
      </c>
      <c r="Y3778" s="3" t="s">
        <v>880</v>
      </c>
      <c r="Z3778" s="3" t="str">
        <f>INDEX(业务类型!$C$4:$C$8,MATCH(纤芯!Y3778,业务类型!$B$4:$B$8,0))</f>
        <v>IDLE</v>
      </c>
      <c r="AA3778" s="3"/>
    </row>
    <row r="3779" spans="1:27" ht="16.5" x14ac:dyDescent="0.2">
      <c r="A3779" s="3">
        <v>3776</v>
      </c>
      <c r="B3779" s="3">
        <f t="shared" si="294"/>
        <v>37024201014</v>
      </c>
      <c r="C3779" s="3" t="s">
        <v>1166</v>
      </c>
      <c r="D3779" s="3" t="s">
        <v>224</v>
      </c>
      <c r="E3779" s="3" t="str">
        <f>INDEX(光放段!$G$4:$G$237,MATCH(纤芯!G3779,光放段!$C$4:$C$237,0))</f>
        <v>山东二干|济青烟威光缆延伸:栖霞桃村-威海南竹岛</v>
      </c>
      <c r="F3779" s="3">
        <f>INDEX(光放段!$I$4:$I$237,MATCH(纤芯!H3779,光放段!$B$4:$B$237,0))</f>
        <v>37024200000</v>
      </c>
      <c r="G3779" s="3" t="str">
        <f t="shared" si="290"/>
        <v>山东二干|济青烟威光缆延伸:栖霞桃村-威海南竹岛</v>
      </c>
      <c r="H3779" s="3">
        <f>INDEX(光放段!$B$4:$B$237,MATCH(纤芯!G3779,光放段!$C$4:$C$237,0))</f>
        <v>37024201000</v>
      </c>
      <c r="I3779" s="3" t="str">
        <f t="shared" si="291"/>
        <v>济青烟威光缆延伸</v>
      </c>
      <c r="J3779" s="3" t="str">
        <f>INDEX(子缆名称!$B$4:$B$29,纤芯!M3779)</f>
        <v>B缆</v>
      </c>
      <c r="K3779" s="3">
        <v>14</v>
      </c>
      <c r="L3779" s="3">
        <f t="shared" si="292"/>
        <v>2</v>
      </c>
      <c r="M3779" s="3">
        <f t="shared" si="293"/>
        <v>2</v>
      </c>
      <c r="N3779" s="3" t="s">
        <v>80</v>
      </c>
      <c r="O3779" s="3">
        <f>COUNTIF([1]局站!$D$4:$D$172,"="&amp;N3779)</f>
        <v>1</v>
      </c>
      <c r="P3779" s="3">
        <v>0</v>
      </c>
      <c r="Q3779" s="3">
        <v>0</v>
      </c>
      <c r="R3779" s="3">
        <v>0</v>
      </c>
      <c r="S3779" s="3" t="s">
        <v>1264</v>
      </c>
      <c r="T3779" s="3">
        <f>COUNTIF([1]局站!$D$4:$D$172,"="&amp;S3779)</f>
        <v>1</v>
      </c>
      <c r="U3779" s="3">
        <v>0</v>
      </c>
      <c r="V3779" s="3">
        <v>0</v>
      </c>
      <c r="W3779" s="3">
        <v>0</v>
      </c>
      <c r="X3779" s="3" t="s">
        <v>1214</v>
      </c>
      <c r="Y3779" s="3" t="s">
        <v>880</v>
      </c>
      <c r="Z3779" s="3" t="str">
        <f>INDEX(业务类型!$C$4:$C$8,MATCH(纤芯!Y3779,业务类型!$B$4:$B$8,0))</f>
        <v>IDLE</v>
      </c>
      <c r="AA3779" s="3"/>
    </row>
    <row r="3780" spans="1:27" ht="16.5" x14ac:dyDescent="0.2">
      <c r="A3780" s="3">
        <v>3777</v>
      </c>
      <c r="B3780" s="3">
        <f t="shared" si="294"/>
        <v>37024201015</v>
      </c>
      <c r="C3780" s="3" t="s">
        <v>1166</v>
      </c>
      <c r="D3780" s="3" t="s">
        <v>224</v>
      </c>
      <c r="E3780" s="3" t="str">
        <f>INDEX(光放段!$G$4:$G$237,MATCH(纤芯!G3780,光放段!$C$4:$C$237,0))</f>
        <v>山东二干|济青烟威光缆延伸:栖霞桃村-威海南竹岛</v>
      </c>
      <c r="F3780" s="3">
        <f>INDEX(光放段!$I$4:$I$237,MATCH(纤芯!H3780,光放段!$B$4:$B$237,0))</f>
        <v>37024200000</v>
      </c>
      <c r="G3780" s="3" t="str">
        <f t="shared" si="290"/>
        <v>山东二干|济青烟威光缆延伸:栖霞桃村-威海南竹岛</v>
      </c>
      <c r="H3780" s="3">
        <f>INDEX(光放段!$B$4:$B$237,MATCH(纤芯!G3780,光放段!$C$4:$C$237,0))</f>
        <v>37024201000</v>
      </c>
      <c r="I3780" s="3" t="str">
        <f t="shared" si="291"/>
        <v>济青烟威光缆延伸</v>
      </c>
      <c r="J3780" s="3" t="str">
        <f>INDEX(子缆名称!$B$4:$B$29,纤芯!M3780)</f>
        <v>B缆</v>
      </c>
      <c r="K3780" s="3">
        <v>15</v>
      </c>
      <c r="L3780" s="3">
        <f t="shared" si="292"/>
        <v>3</v>
      </c>
      <c r="M3780" s="3">
        <f t="shared" si="293"/>
        <v>2</v>
      </c>
      <c r="N3780" s="3" t="s">
        <v>80</v>
      </c>
      <c r="O3780" s="3">
        <f>COUNTIF([1]局站!$D$4:$D$172,"="&amp;N3780)</f>
        <v>1</v>
      </c>
      <c r="P3780" s="3">
        <v>0</v>
      </c>
      <c r="Q3780" s="3">
        <v>0</v>
      </c>
      <c r="R3780" s="3">
        <v>0</v>
      </c>
      <c r="S3780" s="3" t="s">
        <v>1264</v>
      </c>
      <c r="T3780" s="3">
        <f>COUNTIF([1]局站!$D$4:$D$172,"="&amp;S3780)</f>
        <v>1</v>
      </c>
      <c r="U3780" s="3">
        <v>0</v>
      </c>
      <c r="V3780" s="3">
        <v>0</v>
      </c>
      <c r="W3780" s="3">
        <v>0</v>
      </c>
      <c r="X3780" s="3" t="s">
        <v>1214</v>
      </c>
      <c r="Y3780" s="3" t="s">
        <v>881</v>
      </c>
      <c r="Z3780" s="3" t="str">
        <f>INDEX(业务类型!$C$4:$C$8,MATCH(纤芯!Y3780,业务类型!$B$4:$B$8,0))</f>
        <v>OTHER</v>
      </c>
      <c r="AA3780" s="3" t="s">
        <v>1032</v>
      </c>
    </row>
    <row r="3781" spans="1:27" ht="16.5" x14ac:dyDescent="0.2">
      <c r="A3781" s="3">
        <v>3778</v>
      </c>
      <c r="B3781" s="3">
        <f t="shared" si="294"/>
        <v>37024201016</v>
      </c>
      <c r="C3781" s="3" t="s">
        <v>1166</v>
      </c>
      <c r="D3781" s="3" t="s">
        <v>224</v>
      </c>
      <c r="E3781" s="3" t="str">
        <f>INDEX(光放段!$G$4:$G$237,MATCH(纤芯!G3781,光放段!$C$4:$C$237,0))</f>
        <v>山东二干|济青烟威光缆延伸:栖霞桃村-威海南竹岛</v>
      </c>
      <c r="F3781" s="3">
        <f>INDEX(光放段!$I$4:$I$237,MATCH(纤芯!H3781,光放段!$B$4:$B$237,0))</f>
        <v>37024200000</v>
      </c>
      <c r="G3781" s="3" t="str">
        <f t="shared" ref="G3781:G3844" si="295">C3781&amp;"|"&amp;D3781&amp;":"&amp;N3781&amp;"-"&amp;S3781</f>
        <v>山东二干|济青烟威光缆延伸:栖霞桃村-威海南竹岛</v>
      </c>
      <c r="H3781" s="3">
        <f>INDEX(光放段!$B$4:$B$237,MATCH(纤芯!G3781,光放段!$C$4:$C$237,0))</f>
        <v>37024201000</v>
      </c>
      <c r="I3781" s="3" t="str">
        <f t="shared" ref="I3781:I3844" si="296">D3781</f>
        <v>济青烟威光缆延伸</v>
      </c>
      <c r="J3781" s="3" t="str">
        <f>INDEX(子缆名称!$B$4:$B$29,纤芯!M3781)</f>
        <v>B缆</v>
      </c>
      <c r="K3781" s="3">
        <v>16</v>
      </c>
      <c r="L3781" s="3">
        <f t="shared" ref="L3781:L3844" si="297">MOD(K3781-1,12)+1</f>
        <v>4</v>
      </c>
      <c r="M3781" s="3">
        <f t="shared" ref="M3781:M3844" si="298">INT((K3781-1)/12)+1</f>
        <v>2</v>
      </c>
      <c r="N3781" s="3" t="s">
        <v>80</v>
      </c>
      <c r="O3781" s="3">
        <f>COUNTIF([1]局站!$D$4:$D$172,"="&amp;N3781)</f>
        <v>1</v>
      </c>
      <c r="P3781" s="3">
        <v>0</v>
      </c>
      <c r="Q3781" s="3">
        <v>0</v>
      </c>
      <c r="R3781" s="3">
        <v>0</v>
      </c>
      <c r="S3781" s="3" t="s">
        <v>1264</v>
      </c>
      <c r="T3781" s="3">
        <f>COUNTIF([1]局站!$D$4:$D$172,"="&amp;S3781)</f>
        <v>1</v>
      </c>
      <c r="U3781" s="3">
        <v>0</v>
      </c>
      <c r="V3781" s="3">
        <v>0</v>
      </c>
      <c r="W3781" s="3">
        <v>0</v>
      </c>
      <c r="X3781" s="3" t="s">
        <v>1214</v>
      </c>
      <c r="Y3781" s="3" t="s">
        <v>881</v>
      </c>
      <c r="Z3781" s="3" t="str">
        <f>INDEX(业务类型!$C$4:$C$8,MATCH(纤芯!Y3781,业务类型!$B$4:$B$8,0))</f>
        <v>OTHER</v>
      </c>
      <c r="AA3781" s="3" t="s">
        <v>888</v>
      </c>
    </row>
    <row r="3782" spans="1:27" ht="16.5" x14ac:dyDescent="0.2">
      <c r="A3782" s="3">
        <v>3779</v>
      </c>
      <c r="B3782" s="3">
        <f t="shared" si="294"/>
        <v>37025101001</v>
      </c>
      <c r="C3782" s="3" t="s">
        <v>1166</v>
      </c>
      <c r="D3782" s="3" t="s">
        <v>225</v>
      </c>
      <c r="E3782" s="3" t="str">
        <f>INDEX(光放段!$G$4:$G$237,MATCH(纤芯!G3782,光放段!$C$4:$C$237,0))</f>
        <v>山东二干|济曲临架空光缆:济南四里村-泰安中心局</v>
      </c>
      <c r="F3782" s="3">
        <f>INDEX(光放段!$I$4:$I$237,MATCH(纤芯!H3782,光放段!$B$4:$B$237,0))</f>
        <v>37025100000</v>
      </c>
      <c r="G3782" s="3" t="str">
        <f t="shared" si="295"/>
        <v>山东二干|济曲临架空光缆:济南四里村-泰安中心局</v>
      </c>
      <c r="H3782" s="3">
        <f>INDEX(光放段!$B$4:$B$237,MATCH(纤芯!G3782,光放段!$C$4:$C$237,0))</f>
        <v>37025101000</v>
      </c>
      <c r="I3782" s="3" t="str">
        <f t="shared" si="296"/>
        <v>济曲临架空光缆</v>
      </c>
      <c r="J3782" s="3" t="str">
        <f>INDEX(子缆名称!$B$4:$B$29,纤芯!M3782)</f>
        <v>A缆</v>
      </c>
      <c r="K3782" s="3">
        <v>1</v>
      </c>
      <c r="L3782" s="3">
        <f t="shared" si="297"/>
        <v>1</v>
      </c>
      <c r="M3782" s="3">
        <f t="shared" si="298"/>
        <v>1</v>
      </c>
      <c r="N3782" s="3" t="s">
        <v>47</v>
      </c>
      <c r="O3782" s="3">
        <f>COUNTIF([1]局站!$D$4:$D$172,"="&amp;N3782)</f>
        <v>1</v>
      </c>
      <c r="P3782" s="3">
        <v>0</v>
      </c>
      <c r="Q3782" s="3">
        <v>0</v>
      </c>
      <c r="R3782" s="3">
        <v>0</v>
      </c>
      <c r="S3782" s="3" t="s">
        <v>81</v>
      </c>
      <c r="T3782" s="3">
        <f>COUNTIF([1]局站!$D$4:$D$172,"="&amp;S3782)</f>
        <v>1</v>
      </c>
      <c r="U3782" s="3">
        <v>0</v>
      </c>
      <c r="V3782" s="3">
        <v>0</v>
      </c>
      <c r="W3782" s="3">
        <v>0</v>
      </c>
      <c r="X3782" s="3" t="s">
        <v>1215</v>
      </c>
      <c r="Y3782" s="3" t="s">
        <v>880</v>
      </c>
      <c r="Z3782" s="3" t="str">
        <f>INDEX(业务类型!$C$4:$C$8,MATCH(纤芯!Y3782,业务类型!$B$4:$B$8,0))</f>
        <v>IDLE</v>
      </c>
      <c r="AA3782" s="3"/>
    </row>
    <row r="3783" spans="1:27" ht="16.5" x14ac:dyDescent="0.2">
      <c r="A3783" s="3">
        <v>3780</v>
      </c>
      <c r="B3783" s="3">
        <f t="shared" si="294"/>
        <v>37025101002</v>
      </c>
      <c r="C3783" s="3" t="s">
        <v>1166</v>
      </c>
      <c r="D3783" s="3" t="s">
        <v>225</v>
      </c>
      <c r="E3783" s="3" t="str">
        <f>INDEX(光放段!$G$4:$G$237,MATCH(纤芯!G3783,光放段!$C$4:$C$237,0))</f>
        <v>山东二干|济曲临架空光缆:济南四里村-泰安中心局</v>
      </c>
      <c r="F3783" s="3">
        <f>INDEX(光放段!$I$4:$I$237,MATCH(纤芯!H3783,光放段!$B$4:$B$237,0))</f>
        <v>37025100000</v>
      </c>
      <c r="G3783" s="3" t="str">
        <f t="shared" si="295"/>
        <v>山东二干|济曲临架空光缆:济南四里村-泰安中心局</v>
      </c>
      <c r="H3783" s="3">
        <f>INDEX(光放段!$B$4:$B$237,MATCH(纤芯!G3783,光放段!$C$4:$C$237,0))</f>
        <v>37025101000</v>
      </c>
      <c r="I3783" s="3" t="str">
        <f t="shared" si="296"/>
        <v>济曲临架空光缆</v>
      </c>
      <c r="J3783" s="3" t="str">
        <f>INDEX(子缆名称!$B$4:$B$29,纤芯!M3783)</f>
        <v>A缆</v>
      </c>
      <c r="K3783" s="3">
        <v>2</v>
      </c>
      <c r="L3783" s="3">
        <f t="shared" si="297"/>
        <v>2</v>
      </c>
      <c r="M3783" s="3">
        <f t="shared" si="298"/>
        <v>1</v>
      </c>
      <c r="N3783" s="3" t="s">
        <v>47</v>
      </c>
      <c r="O3783" s="3">
        <f>COUNTIF([1]局站!$D$4:$D$172,"="&amp;N3783)</f>
        <v>1</v>
      </c>
      <c r="P3783" s="3">
        <v>0</v>
      </c>
      <c r="Q3783" s="3">
        <v>0</v>
      </c>
      <c r="R3783" s="3">
        <v>0</v>
      </c>
      <c r="S3783" s="3" t="s">
        <v>81</v>
      </c>
      <c r="T3783" s="3">
        <f>COUNTIF([1]局站!$D$4:$D$172,"="&amp;S3783)</f>
        <v>1</v>
      </c>
      <c r="U3783" s="3">
        <v>0</v>
      </c>
      <c r="V3783" s="3">
        <v>0</v>
      </c>
      <c r="W3783" s="3">
        <v>0</v>
      </c>
      <c r="X3783" s="3" t="s">
        <v>1215</v>
      </c>
      <c r="Y3783" s="3" t="s">
        <v>852</v>
      </c>
      <c r="Z3783" s="3" t="str">
        <f>INDEX(业务类型!$C$4:$C$8,MATCH(纤芯!Y3783,业务类型!$B$4:$B$8,0))</f>
        <v>TWO</v>
      </c>
      <c r="AA3783" s="3" t="s">
        <v>1006</v>
      </c>
    </row>
    <row r="3784" spans="1:27" ht="16.5" x14ac:dyDescent="0.2">
      <c r="A3784" s="3">
        <v>3781</v>
      </c>
      <c r="B3784" s="3">
        <f t="shared" si="294"/>
        <v>37025101003</v>
      </c>
      <c r="C3784" s="3" t="s">
        <v>1166</v>
      </c>
      <c r="D3784" s="3" t="s">
        <v>225</v>
      </c>
      <c r="E3784" s="3" t="str">
        <f>INDEX(光放段!$G$4:$G$237,MATCH(纤芯!G3784,光放段!$C$4:$C$237,0))</f>
        <v>山东二干|济曲临架空光缆:济南四里村-泰安中心局</v>
      </c>
      <c r="F3784" s="3">
        <f>INDEX(光放段!$I$4:$I$237,MATCH(纤芯!H3784,光放段!$B$4:$B$237,0))</f>
        <v>37025100000</v>
      </c>
      <c r="G3784" s="3" t="str">
        <f t="shared" si="295"/>
        <v>山东二干|济曲临架空光缆:济南四里村-泰安中心局</v>
      </c>
      <c r="H3784" s="3">
        <f>INDEX(光放段!$B$4:$B$237,MATCH(纤芯!G3784,光放段!$C$4:$C$237,0))</f>
        <v>37025101000</v>
      </c>
      <c r="I3784" s="3" t="str">
        <f t="shared" si="296"/>
        <v>济曲临架空光缆</v>
      </c>
      <c r="J3784" s="3" t="str">
        <f>INDEX(子缆名称!$B$4:$B$29,纤芯!M3784)</f>
        <v>A缆</v>
      </c>
      <c r="K3784" s="3">
        <v>3</v>
      </c>
      <c r="L3784" s="3">
        <f t="shared" si="297"/>
        <v>3</v>
      </c>
      <c r="M3784" s="3">
        <f t="shared" si="298"/>
        <v>1</v>
      </c>
      <c r="N3784" s="3" t="s">
        <v>47</v>
      </c>
      <c r="O3784" s="3">
        <f>COUNTIF([1]局站!$D$4:$D$172,"="&amp;N3784)</f>
        <v>1</v>
      </c>
      <c r="P3784" s="3">
        <v>0</v>
      </c>
      <c r="Q3784" s="3">
        <v>0</v>
      </c>
      <c r="R3784" s="3">
        <v>0</v>
      </c>
      <c r="S3784" s="3" t="s">
        <v>81</v>
      </c>
      <c r="T3784" s="3">
        <f>COUNTIF([1]局站!$D$4:$D$172,"="&amp;S3784)</f>
        <v>1</v>
      </c>
      <c r="U3784" s="3">
        <v>0</v>
      </c>
      <c r="V3784" s="3">
        <v>0</v>
      </c>
      <c r="W3784" s="3">
        <v>0</v>
      </c>
      <c r="X3784" s="3" t="s">
        <v>1215</v>
      </c>
      <c r="Y3784" s="3" t="s">
        <v>852</v>
      </c>
      <c r="Z3784" s="3" t="str">
        <f>INDEX(业务类型!$C$4:$C$8,MATCH(纤芯!Y3784,业务类型!$B$4:$B$8,0))</f>
        <v>TWO</v>
      </c>
      <c r="AA3784" s="3" t="s">
        <v>1006</v>
      </c>
    </row>
    <row r="3785" spans="1:27" ht="16.5" x14ac:dyDescent="0.2">
      <c r="A3785" s="3">
        <v>3782</v>
      </c>
      <c r="B3785" s="3">
        <f t="shared" si="294"/>
        <v>37025101004</v>
      </c>
      <c r="C3785" s="3" t="s">
        <v>1166</v>
      </c>
      <c r="D3785" s="3" t="s">
        <v>225</v>
      </c>
      <c r="E3785" s="3" t="str">
        <f>INDEX(光放段!$G$4:$G$237,MATCH(纤芯!G3785,光放段!$C$4:$C$237,0))</f>
        <v>山东二干|济曲临架空光缆:济南四里村-泰安中心局</v>
      </c>
      <c r="F3785" s="3">
        <f>INDEX(光放段!$I$4:$I$237,MATCH(纤芯!H3785,光放段!$B$4:$B$237,0))</f>
        <v>37025100000</v>
      </c>
      <c r="G3785" s="3" t="str">
        <f t="shared" si="295"/>
        <v>山东二干|济曲临架空光缆:济南四里村-泰安中心局</v>
      </c>
      <c r="H3785" s="3">
        <f>INDEX(光放段!$B$4:$B$237,MATCH(纤芯!G3785,光放段!$C$4:$C$237,0))</f>
        <v>37025101000</v>
      </c>
      <c r="I3785" s="3" t="str">
        <f t="shared" si="296"/>
        <v>济曲临架空光缆</v>
      </c>
      <c r="J3785" s="3" t="str">
        <f>INDEX(子缆名称!$B$4:$B$29,纤芯!M3785)</f>
        <v>A缆</v>
      </c>
      <c r="K3785" s="3">
        <v>4</v>
      </c>
      <c r="L3785" s="3">
        <f t="shared" si="297"/>
        <v>4</v>
      </c>
      <c r="M3785" s="3">
        <f t="shared" si="298"/>
        <v>1</v>
      </c>
      <c r="N3785" s="3" t="s">
        <v>47</v>
      </c>
      <c r="O3785" s="3">
        <f>COUNTIF([1]局站!$D$4:$D$172,"="&amp;N3785)</f>
        <v>1</v>
      </c>
      <c r="P3785" s="3">
        <v>0</v>
      </c>
      <c r="Q3785" s="3">
        <v>0</v>
      </c>
      <c r="R3785" s="3">
        <v>0</v>
      </c>
      <c r="S3785" s="3" t="s">
        <v>81</v>
      </c>
      <c r="T3785" s="3">
        <f>COUNTIF([1]局站!$D$4:$D$172,"="&amp;S3785)</f>
        <v>1</v>
      </c>
      <c r="U3785" s="3">
        <v>0</v>
      </c>
      <c r="V3785" s="3">
        <v>0</v>
      </c>
      <c r="W3785" s="3">
        <v>0</v>
      </c>
      <c r="X3785" s="3" t="s">
        <v>1215</v>
      </c>
      <c r="Y3785" s="3" t="s">
        <v>880</v>
      </c>
      <c r="Z3785" s="3" t="str">
        <f>INDEX(业务类型!$C$4:$C$8,MATCH(纤芯!Y3785,业务类型!$B$4:$B$8,0))</f>
        <v>IDLE</v>
      </c>
      <c r="AA3785" s="3"/>
    </row>
    <row r="3786" spans="1:27" ht="16.5" x14ac:dyDescent="0.2">
      <c r="A3786" s="3">
        <v>3783</v>
      </c>
      <c r="B3786" s="3">
        <f t="shared" si="294"/>
        <v>37025101005</v>
      </c>
      <c r="C3786" s="3" t="s">
        <v>1166</v>
      </c>
      <c r="D3786" s="3" t="s">
        <v>225</v>
      </c>
      <c r="E3786" s="3" t="str">
        <f>INDEX(光放段!$G$4:$G$237,MATCH(纤芯!G3786,光放段!$C$4:$C$237,0))</f>
        <v>山东二干|济曲临架空光缆:济南四里村-泰安中心局</v>
      </c>
      <c r="F3786" s="3">
        <f>INDEX(光放段!$I$4:$I$237,MATCH(纤芯!H3786,光放段!$B$4:$B$237,0))</f>
        <v>37025100000</v>
      </c>
      <c r="G3786" s="3" t="str">
        <f t="shared" si="295"/>
        <v>山东二干|济曲临架空光缆:济南四里村-泰安中心局</v>
      </c>
      <c r="H3786" s="3">
        <f>INDEX(光放段!$B$4:$B$237,MATCH(纤芯!G3786,光放段!$C$4:$C$237,0))</f>
        <v>37025101000</v>
      </c>
      <c r="I3786" s="3" t="str">
        <f t="shared" si="296"/>
        <v>济曲临架空光缆</v>
      </c>
      <c r="J3786" s="3" t="str">
        <f>INDEX(子缆名称!$B$4:$B$29,纤芯!M3786)</f>
        <v>A缆</v>
      </c>
      <c r="K3786" s="3">
        <v>5</v>
      </c>
      <c r="L3786" s="3">
        <f t="shared" si="297"/>
        <v>5</v>
      </c>
      <c r="M3786" s="3">
        <f t="shared" si="298"/>
        <v>1</v>
      </c>
      <c r="N3786" s="3" t="s">
        <v>47</v>
      </c>
      <c r="O3786" s="3">
        <f>COUNTIF([1]局站!$D$4:$D$172,"="&amp;N3786)</f>
        <v>1</v>
      </c>
      <c r="P3786" s="3">
        <v>0</v>
      </c>
      <c r="Q3786" s="3">
        <v>0</v>
      </c>
      <c r="R3786" s="3">
        <v>0</v>
      </c>
      <c r="S3786" s="3" t="s">
        <v>81</v>
      </c>
      <c r="T3786" s="3">
        <f>COUNTIF([1]局站!$D$4:$D$172,"="&amp;S3786)</f>
        <v>1</v>
      </c>
      <c r="U3786" s="3">
        <v>0</v>
      </c>
      <c r="V3786" s="3">
        <v>0</v>
      </c>
      <c r="W3786" s="3">
        <v>0</v>
      </c>
      <c r="X3786" s="3" t="s">
        <v>1215</v>
      </c>
      <c r="Y3786" s="3" t="s">
        <v>880</v>
      </c>
      <c r="Z3786" s="3" t="str">
        <f>INDEX(业务类型!$C$4:$C$8,MATCH(纤芯!Y3786,业务类型!$B$4:$B$8,0))</f>
        <v>IDLE</v>
      </c>
      <c r="AA3786" s="3"/>
    </row>
    <row r="3787" spans="1:27" ht="16.5" x14ac:dyDescent="0.2">
      <c r="A3787" s="3">
        <v>3784</v>
      </c>
      <c r="B3787" s="3">
        <f t="shared" si="294"/>
        <v>37025101006</v>
      </c>
      <c r="C3787" s="3" t="s">
        <v>1166</v>
      </c>
      <c r="D3787" s="3" t="s">
        <v>225</v>
      </c>
      <c r="E3787" s="3" t="str">
        <f>INDEX(光放段!$G$4:$G$237,MATCH(纤芯!G3787,光放段!$C$4:$C$237,0))</f>
        <v>山东二干|济曲临架空光缆:济南四里村-泰安中心局</v>
      </c>
      <c r="F3787" s="3">
        <f>INDEX(光放段!$I$4:$I$237,MATCH(纤芯!H3787,光放段!$B$4:$B$237,0))</f>
        <v>37025100000</v>
      </c>
      <c r="G3787" s="3" t="str">
        <f t="shared" si="295"/>
        <v>山东二干|济曲临架空光缆:济南四里村-泰安中心局</v>
      </c>
      <c r="H3787" s="3">
        <f>INDEX(光放段!$B$4:$B$237,MATCH(纤芯!G3787,光放段!$C$4:$C$237,0))</f>
        <v>37025101000</v>
      </c>
      <c r="I3787" s="3" t="str">
        <f t="shared" si="296"/>
        <v>济曲临架空光缆</v>
      </c>
      <c r="J3787" s="3" t="str">
        <f>INDEX(子缆名称!$B$4:$B$29,纤芯!M3787)</f>
        <v>A缆</v>
      </c>
      <c r="K3787" s="3">
        <v>6</v>
      </c>
      <c r="L3787" s="3">
        <f t="shared" si="297"/>
        <v>6</v>
      </c>
      <c r="M3787" s="3">
        <f t="shared" si="298"/>
        <v>1</v>
      </c>
      <c r="N3787" s="3" t="s">
        <v>47</v>
      </c>
      <c r="O3787" s="3">
        <f>COUNTIF([1]局站!$D$4:$D$172,"="&amp;N3787)</f>
        <v>1</v>
      </c>
      <c r="P3787" s="3">
        <v>0</v>
      </c>
      <c r="Q3787" s="3">
        <v>0</v>
      </c>
      <c r="R3787" s="3">
        <v>0</v>
      </c>
      <c r="S3787" s="3" t="s">
        <v>81</v>
      </c>
      <c r="T3787" s="3">
        <f>COUNTIF([1]局站!$D$4:$D$172,"="&amp;S3787)</f>
        <v>1</v>
      </c>
      <c r="U3787" s="3">
        <v>0</v>
      </c>
      <c r="V3787" s="3">
        <v>0</v>
      </c>
      <c r="W3787" s="3">
        <v>0</v>
      </c>
      <c r="X3787" s="3" t="s">
        <v>1215</v>
      </c>
      <c r="Y3787" s="3" t="s">
        <v>880</v>
      </c>
      <c r="Z3787" s="3" t="str">
        <f>INDEX(业务类型!$C$4:$C$8,MATCH(纤芯!Y3787,业务类型!$B$4:$B$8,0))</f>
        <v>IDLE</v>
      </c>
      <c r="AA3787" s="3"/>
    </row>
    <row r="3788" spans="1:27" ht="16.5" x14ac:dyDescent="0.2">
      <c r="A3788" s="3">
        <v>3785</v>
      </c>
      <c r="B3788" s="3">
        <f t="shared" si="294"/>
        <v>37025101007</v>
      </c>
      <c r="C3788" s="3" t="s">
        <v>1166</v>
      </c>
      <c r="D3788" s="3" t="s">
        <v>225</v>
      </c>
      <c r="E3788" s="3" t="str">
        <f>INDEX(光放段!$G$4:$G$237,MATCH(纤芯!G3788,光放段!$C$4:$C$237,0))</f>
        <v>山东二干|济曲临架空光缆:济南四里村-泰安中心局</v>
      </c>
      <c r="F3788" s="3">
        <f>INDEX(光放段!$I$4:$I$237,MATCH(纤芯!H3788,光放段!$B$4:$B$237,0))</f>
        <v>37025100000</v>
      </c>
      <c r="G3788" s="3" t="str">
        <f t="shared" si="295"/>
        <v>山东二干|济曲临架空光缆:济南四里村-泰安中心局</v>
      </c>
      <c r="H3788" s="3">
        <f>INDEX(光放段!$B$4:$B$237,MATCH(纤芯!G3788,光放段!$C$4:$C$237,0))</f>
        <v>37025101000</v>
      </c>
      <c r="I3788" s="3" t="str">
        <f t="shared" si="296"/>
        <v>济曲临架空光缆</v>
      </c>
      <c r="J3788" s="3" t="str">
        <f>INDEX(子缆名称!$B$4:$B$29,纤芯!M3788)</f>
        <v>A缆</v>
      </c>
      <c r="K3788" s="3">
        <v>7</v>
      </c>
      <c r="L3788" s="3">
        <f t="shared" si="297"/>
        <v>7</v>
      </c>
      <c r="M3788" s="3">
        <f t="shared" si="298"/>
        <v>1</v>
      </c>
      <c r="N3788" s="3" t="s">
        <v>47</v>
      </c>
      <c r="O3788" s="3">
        <f>COUNTIF([1]局站!$D$4:$D$172,"="&amp;N3788)</f>
        <v>1</v>
      </c>
      <c r="P3788" s="3">
        <v>0</v>
      </c>
      <c r="Q3788" s="3">
        <v>0</v>
      </c>
      <c r="R3788" s="3">
        <v>0</v>
      </c>
      <c r="S3788" s="3" t="s">
        <v>81</v>
      </c>
      <c r="T3788" s="3">
        <f>COUNTIF([1]局站!$D$4:$D$172,"="&amp;S3788)</f>
        <v>1</v>
      </c>
      <c r="U3788" s="3">
        <v>0</v>
      </c>
      <c r="V3788" s="3">
        <v>0</v>
      </c>
      <c r="W3788" s="3">
        <v>0</v>
      </c>
      <c r="X3788" s="3" t="s">
        <v>1215</v>
      </c>
      <c r="Y3788" s="3" t="s">
        <v>880</v>
      </c>
      <c r="Z3788" s="3" t="str">
        <f>INDEX(业务类型!$C$4:$C$8,MATCH(纤芯!Y3788,业务类型!$B$4:$B$8,0))</f>
        <v>IDLE</v>
      </c>
      <c r="AA3788" s="3"/>
    </row>
    <row r="3789" spans="1:27" ht="16.5" x14ac:dyDescent="0.2">
      <c r="A3789" s="3">
        <v>3786</v>
      </c>
      <c r="B3789" s="3">
        <f t="shared" si="294"/>
        <v>37025101008</v>
      </c>
      <c r="C3789" s="3" t="s">
        <v>1166</v>
      </c>
      <c r="D3789" s="3" t="s">
        <v>225</v>
      </c>
      <c r="E3789" s="3" t="str">
        <f>INDEX(光放段!$G$4:$G$237,MATCH(纤芯!G3789,光放段!$C$4:$C$237,0))</f>
        <v>山东二干|济曲临架空光缆:济南四里村-泰安中心局</v>
      </c>
      <c r="F3789" s="3">
        <f>INDEX(光放段!$I$4:$I$237,MATCH(纤芯!H3789,光放段!$B$4:$B$237,0))</f>
        <v>37025100000</v>
      </c>
      <c r="G3789" s="3" t="str">
        <f t="shared" si="295"/>
        <v>山东二干|济曲临架空光缆:济南四里村-泰安中心局</v>
      </c>
      <c r="H3789" s="3">
        <f>INDEX(光放段!$B$4:$B$237,MATCH(纤芯!G3789,光放段!$C$4:$C$237,0))</f>
        <v>37025101000</v>
      </c>
      <c r="I3789" s="3" t="str">
        <f t="shared" si="296"/>
        <v>济曲临架空光缆</v>
      </c>
      <c r="J3789" s="3" t="str">
        <f>INDEX(子缆名称!$B$4:$B$29,纤芯!M3789)</f>
        <v>A缆</v>
      </c>
      <c r="K3789" s="3">
        <v>8</v>
      </c>
      <c r="L3789" s="3">
        <f t="shared" si="297"/>
        <v>8</v>
      </c>
      <c r="M3789" s="3">
        <f t="shared" si="298"/>
        <v>1</v>
      </c>
      <c r="N3789" s="3" t="s">
        <v>47</v>
      </c>
      <c r="O3789" s="3">
        <f>COUNTIF([1]局站!$D$4:$D$172,"="&amp;N3789)</f>
        <v>1</v>
      </c>
      <c r="P3789" s="3">
        <v>0</v>
      </c>
      <c r="Q3789" s="3">
        <v>0</v>
      </c>
      <c r="R3789" s="3">
        <v>0</v>
      </c>
      <c r="S3789" s="3" t="s">
        <v>81</v>
      </c>
      <c r="T3789" s="3">
        <f>COUNTIF([1]局站!$D$4:$D$172,"="&amp;S3789)</f>
        <v>1</v>
      </c>
      <c r="U3789" s="3">
        <v>0</v>
      </c>
      <c r="V3789" s="3">
        <v>0</v>
      </c>
      <c r="W3789" s="3">
        <v>0</v>
      </c>
      <c r="X3789" s="3" t="s">
        <v>1215</v>
      </c>
      <c r="Y3789" s="3" t="s">
        <v>880</v>
      </c>
      <c r="Z3789" s="3" t="str">
        <f>INDEX(业务类型!$C$4:$C$8,MATCH(纤芯!Y3789,业务类型!$B$4:$B$8,0))</f>
        <v>IDLE</v>
      </c>
      <c r="AA3789" s="3"/>
    </row>
    <row r="3790" spans="1:27" ht="16.5" x14ac:dyDescent="0.2">
      <c r="A3790" s="3">
        <v>3787</v>
      </c>
      <c r="B3790" s="3">
        <f t="shared" si="294"/>
        <v>37025101009</v>
      </c>
      <c r="C3790" s="3" t="s">
        <v>1166</v>
      </c>
      <c r="D3790" s="3" t="s">
        <v>225</v>
      </c>
      <c r="E3790" s="3" t="str">
        <f>INDEX(光放段!$G$4:$G$237,MATCH(纤芯!G3790,光放段!$C$4:$C$237,0))</f>
        <v>山东二干|济曲临架空光缆:济南四里村-泰安中心局</v>
      </c>
      <c r="F3790" s="3">
        <f>INDEX(光放段!$I$4:$I$237,MATCH(纤芯!H3790,光放段!$B$4:$B$237,0))</f>
        <v>37025100000</v>
      </c>
      <c r="G3790" s="3" t="str">
        <f t="shared" si="295"/>
        <v>山东二干|济曲临架空光缆:济南四里村-泰安中心局</v>
      </c>
      <c r="H3790" s="3">
        <f>INDEX(光放段!$B$4:$B$237,MATCH(纤芯!G3790,光放段!$C$4:$C$237,0))</f>
        <v>37025101000</v>
      </c>
      <c r="I3790" s="3" t="str">
        <f t="shared" si="296"/>
        <v>济曲临架空光缆</v>
      </c>
      <c r="J3790" s="3" t="str">
        <f>INDEX(子缆名称!$B$4:$B$29,纤芯!M3790)</f>
        <v>A缆</v>
      </c>
      <c r="K3790" s="3">
        <v>9</v>
      </c>
      <c r="L3790" s="3">
        <f t="shared" si="297"/>
        <v>9</v>
      </c>
      <c r="M3790" s="3">
        <f t="shared" si="298"/>
        <v>1</v>
      </c>
      <c r="N3790" s="3" t="s">
        <v>47</v>
      </c>
      <c r="O3790" s="3">
        <f>COUNTIF([1]局站!$D$4:$D$172,"="&amp;N3790)</f>
        <v>1</v>
      </c>
      <c r="P3790" s="3">
        <v>0</v>
      </c>
      <c r="Q3790" s="3">
        <v>0</v>
      </c>
      <c r="R3790" s="3">
        <v>0</v>
      </c>
      <c r="S3790" s="3" t="s">
        <v>81</v>
      </c>
      <c r="T3790" s="3">
        <f>COUNTIF([1]局站!$D$4:$D$172,"="&amp;S3790)</f>
        <v>1</v>
      </c>
      <c r="U3790" s="3">
        <v>0</v>
      </c>
      <c r="V3790" s="3">
        <v>0</v>
      </c>
      <c r="W3790" s="3">
        <v>0</v>
      </c>
      <c r="X3790" s="3" t="s">
        <v>1215</v>
      </c>
      <c r="Y3790" s="3" t="s">
        <v>880</v>
      </c>
      <c r="Z3790" s="3" t="str">
        <f>INDEX(业务类型!$C$4:$C$8,MATCH(纤芯!Y3790,业务类型!$B$4:$B$8,0))</f>
        <v>IDLE</v>
      </c>
      <c r="AA3790" s="3"/>
    </row>
    <row r="3791" spans="1:27" ht="16.5" x14ac:dyDescent="0.2">
      <c r="A3791" s="3">
        <v>3788</v>
      </c>
      <c r="B3791" s="3">
        <f t="shared" si="294"/>
        <v>37025101010</v>
      </c>
      <c r="C3791" s="3" t="s">
        <v>1166</v>
      </c>
      <c r="D3791" s="3" t="s">
        <v>225</v>
      </c>
      <c r="E3791" s="3" t="str">
        <f>INDEX(光放段!$G$4:$G$237,MATCH(纤芯!G3791,光放段!$C$4:$C$237,0))</f>
        <v>山东二干|济曲临架空光缆:济南四里村-泰安中心局</v>
      </c>
      <c r="F3791" s="3">
        <f>INDEX(光放段!$I$4:$I$237,MATCH(纤芯!H3791,光放段!$B$4:$B$237,0))</f>
        <v>37025100000</v>
      </c>
      <c r="G3791" s="3" t="str">
        <f t="shared" si="295"/>
        <v>山东二干|济曲临架空光缆:济南四里村-泰安中心局</v>
      </c>
      <c r="H3791" s="3">
        <f>INDEX(光放段!$B$4:$B$237,MATCH(纤芯!G3791,光放段!$C$4:$C$237,0))</f>
        <v>37025101000</v>
      </c>
      <c r="I3791" s="3" t="str">
        <f t="shared" si="296"/>
        <v>济曲临架空光缆</v>
      </c>
      <c r="J3791" s="3" t="str">
        <f>INDEX(子缆名称!$B$4:$B$29,纤芯!M3791)</f>
        <v>A缆</v>
      </c>
      <c r="K3791" s="3">
        <v>10</v>
      </c>
      <c r="L3791" s="3">
        <f t="shared" si="297"/>
        <v>10</v>
      </c>
      <c r="M3791" s="3">
        <f t="shared" si="298"/>
        <v>1</v>
      </c>
      <c r="N3791" s="3" t="s">
        <v>47</v>
      </c>
      <c r="O3791" s="3">
        <f>COUNTIF([1]局站!$D$4:$D$172,"="&amp;N3791)</f>
        <v>1</v>
      </c>
      <c r="P3791" s="3">
        <v>0</v>
      </c>
      <c r="Q3791" s="3">
        <v>0</v>
      </c>
      <c r="R3791" s="3">
        <v>0</v>
      </c>
      <c r="S3791" s="3" t="s">
        <v>81</v>
      </c>
      <c r="T3791" s="3">
        <f>COUNTIF([1]局站!$D$4:$D$172,"="&amp;S3791)</f>
        <v>1</v>
      </c>
      <c r="U3791" s="3">
        <v>0</v>
      </c>
      <c r="V3791" s="3">
        <v>0</v>
      </c>
      <c r="W3791" s="3">
        <v>0</v>
      </c>
      <c r="X3791" s="3" t="s">
        <v>1215</v>
      </c>
      <c r="Y3791" s="3" t="s">
        <v>880</v>
      </c>
      <c r="Z3791" s="3" t="str">
        <f>INDEX(业务类型!$C$4:$C$8,MATCH(纤芯!Y3791,业务类型!$B$4:$B$8,0))</f>
        <v>IDLE</v>
      </c>
      <c r="AA3791" s="3"/>
    </row>
    <row r="3792" spans="1:27" ht="16.5" x14ac:dyDescent="0.2">
      <c r="A3792" s="3">
        <v>3789</v>
      </c>
      <c r="B3792" s="3">
        <f t="shared" si="294"/>
        <v>37025101011</v>
      </c>
      <c r="C3792" s="3" t="s">
        <v>1166</v>
      </c>
      <c r="D3792" s="3" t="s">
        <v>225</v>
      </c>
      <c r="E3792" s="3" t="str">
        <f>INDEX(光放段!$G$4:$G$237,MATCH(纤芯!G3792,光放段!$C$4:$C$237,0))</f>
        <v>山东二干|济曲临架空光缆:济南四里村-泰安中心局</v>
      </c>
      <c r="F3792" s="3">
        <f>INDEX(光放段!$I$4:$I$237,MATCH(纤芯!H3792,光放段!$B$4:$B$237,0))</f>
        <v>37025100000</v>
      </c>
      <c r="G3792" s="3" t="str">
        <f t="shared" si="295"/>
        <v>山东二干|济曲临架空光缆:济南四里村-泰安中心局</v>
      </c>
      <c r="H3792" s="3">
        <f>INDEX(光放段!$B$4:$B$237,MATCH(纤芯!G3792,光放段!$C$4:$C$237,0))</f>
        <v>37025101000</v>
      </c>
      <c r="I3792" s="3" t="str">
        <f t="shared" si="296"/>
        <v>济曲临架空光缆</v>
      </c>
      <c r="J3792" s="3" t="str">
        <f>INDEX(子缆名称!$B$4:$B$29,纤芯!M3792)</f>
        <v>A缆</v>
      </c>
      <c r="K3792" s="3">
        <v>11</v>
      </c>
      <c r="L3792" s="3">
        <f t="shared" si="297"/>
        <v>11</v>
      </c>
      <c r="M3792" s="3">
        <f t="shared" si="298"/>
        <v>1</v>
      </c>
      <c r="N3792" s="3" t="s">
        <v>47</v>
      </c>
      <c r="O3792" s="3">
        <f>COUNTIF([1]局站!$D$4:$D$172,"="&amp;N3792)</f>
        <v>1</v>
      </c>
      <c r="P3792" s="3">
        <v>0</v>
      </c>
      <c r="Q3792" s="3">
        <v>0</v>
      </c>
      <c r="R3792" s="3">
        <v>0</v>
      </c>
      <c r="S3792" s="3" t="s">
        <v>81</v>
      </c>
      <c r="T3792" s="3">
        <f>COUNTIF([1]局站!$D$4:$D$172,"="&amp;S3792)</f>
        <v>1</v>
      </c>
      <c r="U3792" s="3">
        <v>0</v>
      </c>
      <c r="V3792" s="3">
        <v>0</v>
      </c>
      <c r="W3792" s="3">
        <v>0</v>
      </c>
      <c r="X3792" s="3" t="s">
        <v>1215</v>
      </c>
      <c r="Y3792" s="3" t="s">
        <v>880</v>
      </c>
      <c r="Z3792" s="3" t="str">
        <f>INDEX(业务类型!$C$4:$C$8,MATCH(纤芯!Y3792,业务类型!$B$4:$B$8,0))</f>
        <v>IDLE</v>
      </c>
      <c r="AA3792" s="3"/>
    </row>
    <row r="3793" spans="1:27" ht="16.5" x14ac:dyDescent="0.2">
      <c r="A3793" s="3">
        <v>3790</v>
      </c>
      <c r="B3793" s="3">
        <f t="shared" si="294"/>
        <v>37025101012</v>
      </c>
      <c r="C3793" s="3" t="s">
        <v>1166</v>
      </c>
      <c r="D3793" s="3" t="s">
        <v>225</v>
      </c>
      <c r="E3793" s="3" t="str">
        <f>INDEX(光放段!$G$4:$G$237,MATCH(纤芯!G3793,光放段!$C$4:$C$237,0))</f>
        <v>山东二干|济曲临架空光缆:济南四里村-泰安中心局</v>
      </c>
      <c r="F3793" s="3">
        <f>INDEX(光放段!$I$4:$I$237,MATCH(纤芯!H3793,光放段!$B$4:$B$237,0))</f>
        <v>37025100000</v>
      </c>
      <c r="G3793" s="3" t="str">
        <f t="shared" si="295"/>
        <v>山东二干|济曲临架空光缆:济南四里村-泰安中心局</v>
      </c>
      <c r="H3793" s="3">
        <f>INDEX(光放段!$B$4:$B$237,MATCH(纤芯!G3793,光放段!$C$4:$C$237,0))</f>
        <v>37025101000</v>
      </c>
      <c r="I3793" s="3" t="str">
        <f t="shared" si="296"/>
        <v>济曲临架空光缆</v>
      </c>
      <c r="J3793" s="3" t="str">
        <f>INDEX(子缆名称!$B$4:$B$29,纤芯!M3793)</f>
        <v>A缆</v>
      </c>
      <c r="K3793" s="3">
        <v>12</v>
      </c>
      <c r="L3793" s="3">
        <f t="shared" si="297"/>
        <v>12</v>
      </c>
      <c r="M3793" s="3">
        <f t="shared" si="298"/>
        <v>1</v>
      </c>
      <c r="N3793" s="3" t="s">
        <v>47</v>
      </c>
      <c r="O3793" s="3">
        <f>COUNTIF([1]局站!$D$4:$D$172,"="&amp;N3793)</f>
        <v>1</v>
      </c>
      <c r="P3793" s="3">
        <v>0</v>
      </c>
      <c r="Q3793" s="3">
        <v>0</v>
      </c>
      <c r="R3793" s="3">
        <v>0</v>
      </c>
      <c r="S3793" s="3" t="s">
        <v>81</v>
      </c>
      <c r="T3793" s="3">
        <f>COUNTIF([1]局站!$D$4:$D$172,"="&amp;S3793)</f>
        <v>1</v>
      </c>
      <c r="U3793" s="3">
        <v>0</v>
      </c>
      <c r="V3793" s="3">
        <v>0</v>
      </c>
      <c r="W3793" s="3">
        <v>0</v>
      </c>
      <c r="X3793" s="3" t="s">
        <v>1215</v>
      </c>
      <c r="Y3793" s="3" t="s">
        <v>880</v>
      </c>
      <c r="Z3793" s="3" t="str">
        <f>INDEX(业务类型!$C$4:$C$8,MATCH(纤芯!Y3793,业务类型!$B$4:$B$8,0))</f>
        <v>IDLE</v>
      </c>
      <c r="AA3793" s="3"/>
    </row>
    <row r="3794" spans="1:27" ht="16.5" x14ac:dyDescent="0.2">
      <c r="A3794" s="3">
        <v>3791</v>
      </c>
      <c r="B3794" s="3">
        <f t="shared" si="294"/>
        <v>37025101013</v>
      </c>
      <c r="C3794" s="3" t="s">
        <v>1166</v>
      </c>
      <c r="D3794" s="3" t="s">
        <v>225</v>
      </c>
      <c r="E3794" s="3" t="str">
        <f>INDEX(光放段!$G$4:$G$237,MATCH(纤芯!G3794,光放段!$C$4:$C$237,0))</f>
        <v>山东二干|济曲临架空光缆:济南四里村-泰安中心局</v>
      </c>
      <c r="F3794" s="3">
        <f>INDEX(光放段!$I$4:$I$237,MATCH(纤芯!H3794,光放段!$B$4:$B$237,0))</f>
        <v>37025100000</v>
      </c>
      <c r="G3794" s="3" t="str">
        <f t="shared" si="295"/>
        <v>山东二干|济曲临架空光缆:济南四里村-泰安中心局</v>
      </c>
      <c r="H3794" s="3">
        <f>INDEX(光放段!$B$4:$B$237,MATCH(纤芯!G3794,光放段!$C$4:$C$237,0))</f>
        <v>37025101000</v>
      </c>
      <c r="I3794" s="3" t="str">
        <f t="shared" si="296"/>
        <v>济曲临架空光缆</v>
      </c>
      <c r="J3794" s="3" t="str">
        <f>INDEX(子缆名称!$B$4:$B$29,纤芯!M3794)</f>
        <v>B缆</v>
      </c>
      <c r="K3794" s="3">
        <v>13</v>
      </c>
      <c r="L3794" s="3">
        <f t="shared" si="297"/>
        <v>1</v>
      </c>
      <c r="M3794" s="3">
        <f t="shared" si="298"/>
        <v>2</v>
      </c>
      <c r="N3794" s="3" t="s">
        <v>47</v>
      </c>
      <c r="O3794" s="3">
        <f>COUNTIF([1]局站!$D$4:$D$172,"="&amp;N3794)</f>
        <v>1</v>
      </c>
      <c r="P3794" s="3">
        <v>0</v>
      </c>
      <c r="Q3794" s="3">
        <v>0</v>
      </c>
      <c r="R3794" s="3">
        <v>0</v>
      </c>
      <c r="S3794" s="3" t="s">
        <v>81</v>
      </c>
      <c r="T3794" s="3">
        <f>COUNTIF([1]局站!$D$4:$D$172,"="&amp;S3794)</f>
        <v>1</v>
      </c>
      <c r="U3794" s="3">
        <v>0</v>
      </c>
      <c r="V3794" s="3">
        <v>0</v>
      </c>
      <c r="W3794" s="3">
        <v>0</v>
      </c>
      <c r="X3794" s="3" t="s">
        <v>1215</v>
      </c>
      <c r="Y3794" s="3" t="s">
        <v>880</v>
      </c>
      <c r="Z3794" s="3" t="str">
        <f>INDEX(业务类型!$C$4:$C$8,MATCH(纤芯!Y3794,业务类型!$B$4:$B$8,0))</f>
        <v>IDLE</v>
      </c>
      <c r="AA3794" s="3"/>
    </row>
    <row r="3795" spans="1:27" ht="16.5" x14ac:dyDescent="0.2">
      <c r="A3795" s="3">
        <v>3792</v>
      </c>
      <c r="B3795" s="3">
        <f t="shared" si="294"/>
        <v>37025101014</v>
      </c>
      <c r="C3795" s="3" t="s">
        <v>1166</v>
      </c>
      <c r="D3795" s="3" t="s">
        <v>225</v>
      </c>
      <c r="E3795" s="3" t="str">
        <f>INDEX(光放段!$G$4:$G$237,MATCH(纤芯!G3795,光放段!$C$4:$C$237,0))</f>
        <v>山东二干|济曲临架空光缆:济南四里村-泰安中心局</v>
      </c>
      <c r="F3795" s="3">
        <f>INDEX(光放段!$I$4:$I$237,MATCH(纤芯!H3795,光放段!$B$4:$B$237,0))</f>
        <v>37025100000</v>
      </c>
      <c r="G3795" s="3" t="str">
        <f t="shared" si="295"/>
        <v>山东二干|济曲临架空光缆:济南四里村-泰安中心局</v>
      </c>
      <c r="H3795" s="3">
        <f>INDEX(光放段!$B$4:$B$237,MATCH(纤芯!G3795,光放段!$C$4:$C$237,0))</f>
        <v>37025101000</v>
      </c>
      <c r="I3795" s="3" t="str">
        <f t="shared" si="296"/>
        <v>济曲临架空光缆</v>
      </c>
      <c r="J3795" s="3" t="str">
        <f>INDEX(子缆名称!$B$4:$B$29,纤芯!M3795)</f>
        <v>B缆</v>
      </c>
      <c r="K3795" s="3">
        <v>14</v>
      </c>
      <c r="L3795" s="3">
        <f t="shared" si="297"/>
        <v>2</v>
      </c>
      <c r="M3795" s="3">
        <f t="shared" si="298"/>
        <v>2</v>
      </c>
      <c r="N3795" s="3" t="s">
        <v>47</v>
      </c>
      <c r="O3795" s="3">
        <f>COUNTIF([1]局站!$D$4:$D$172,"="&amp;N3795)</f>
        <v>1</v>
      </c>
      <c r="P3795" s="3">
        <v>0</v>
      </c>
      <c r="Q3795" s="3">
        <v>0</v>
      </c>
      <c r="R3795" s="3">
        <v>0</v>
      </c>
      <c r="S3795" s="3" t="s">
        <v>81</v>
      </c>
      <c r="T3795" s="3">
        <f>COUNTIF([1]局站!$D$4:$D$172,"="&amp;S3795)</f>
        <v>1</v>
      </c>
      <c r="U3795" s="3">
        <v>0</v>
      </c>
      <c r="V3795" s="3">
        <v>0</v>
      </c>
      <c r="W3795" s="3">
        <v>0</v>
      </c>
      <c r="X3795" s="3" t="s">
        <v>1215</v>
      </c>
      <c r="Y3795" s="3" t="s">
        <v>881</v>
      </c>
      <c r="Z3795" s="3" t="str">
        <f>INDEX(业务类型!$C$4:$C$8,MATCH(纤芯!Y3795,业务类型!$B$4:$B$8,0))</f>
        <v>OTHER</v>
      </c>
      <c r="AA3795" s="3" t="s">
        <v>1033</v>
      </c>
    </row>
    <row r="3796" spans="1:27" ht="16.5" x14ac:dyDescent="0.2">
      <c r="A3796" s="3">
        <v>3793</v>
      </c>
      <c r="B3796" s="3">
        <f t="shared" si="294"/>
        <v>37025101015</v>
      </c>
      <c r="C3796" s="3" t="s">
        <v>1166</v>
      </c>
      <c r="D3796" s="3" t="s">
        <v>225</v>
      </c>
      <c r="E3796" s="3" t="str">
        <f>INDEX(光放段!$G$4:$G$237,MATCH(纤芯!G3796,光放段!$C$4:$C$237,0))</f>
        <v>山东二干|济曲临架空光缆:济南四里村-泰安中心局</v>
      </c>
      <c r="F3796" s="3">
        <f>INDEX(光放段!$I$4:$I$237,MATCH(纤芯!H3796,光放段!$B$4:$B$237,0))</f>
        <v>37025100000</v>
      </c>
      <c r="G3796" s="3" t="str">
        <f t="shared" si="295"/>
        <v>山东二干|济曲临架空光缆:济南四里村-泰安中心局</v>
      </c>
      <c r="H3796" s="3">
        <f>INDEX(光放段!$B$4:$B$237,MATCH(纤芯!G3796,光放段!$C$4:$C$237,0))</f>
        <v>37025101000</v>
      </c>
      <c r="I3796" s="3" t="str">
        <f t="shared" si="296"/>
        <v>济曲临架空光缆</v>
      </c>
      <c r="J3796" s="3" t="str">
        <f>INDEX(子缆名称!$B$4:$B$29,纤芯!M3796)</f>
        <v>B缆</v>
      </c>
      <c r="K3796" s="3">
        <v>15</v>
      </c>
      <c r="L3796" s="3">
        <f t="shared" si="297"/>
        <v>3</v>
      </c>
      <c r="M3796" s="3">
        <f t="shared" si="298"/>
        <v>2</v>
      </c>
      <c r="N3796" s="3" t="s">
        <v>47</v>
      </c>
      <c r="O3796" s="3">
        <f>COUNTIF([1]局站!$D$4:$D$172,"="&amp;N3796)</f>
        <v>1</v>
      </c>
      <c r="P3796" s="3">
        <v>0</v>
      </c>
      <c r="Q3796" s="3">
        <v>0</v>
      </c>
      <c r="R3796" s="3">
        <v>0</v>
      </c>
      <c r="S3796" s="3" t="s">
        <v>81</v>
      </c>
      <c r="T3796" s="3">
        <f>COUNTIF([1]局站!$D$4:$D$172,"="&amp;S3796)</f>
        <v>1</v>
      </c>
      <c r="U3796" s="3">
        <v>0</v>
      </c>
      <c r="V3796" s="3">
        <v>0</v>
      </c>
      <c r="W3796" s="3">
        <v>0</v>
      </c>
      <c r="X3796" s="3" t="s">
        <v>1215</v>
      </c>
      <c r="Y3796" s="3" t="s">
        <v>880</v>
      </c>
      <c r="Z3796" s="3" t="str">
        <f>INDEX(业务类型!$C$4:$C$8,MATCH(纤芯!Y3796,业务类型!$B$4:$B$8,0))</f>
        <v>IDLE</v>
      </c>
      <c r="AA3796" s="3"/>
    </row>
    <row r="3797" spans="1:27" ht="16.5" x14ac:dyDescent="0.2">
      <c r="A3797" s="3">
        <v>3794</v>
      </c>
      <c r="B3797" s="3">
        <f t="shared" ref="B3797:B3860" si="299">H3797+K3797</f>
        <v>37025101016</v>
      </c>
      <c r="C3797" s="3" t="s">
        <v>1166</v>
      </c>
      <c r="D3797" s="3" t="s">
        <v>225</v>
      </c>
      <c r="E3797" s="3" t="str">
        <f>INDEX(光放段!$G$4:$G$237,MATCH(纤芯!G3797,光放段!$C$4:$C$237,0))</f>
        <v>山东二干|济曲临架空光缆:济南四里村-泰安中心局</v>
      </c>
      <c r="F3797" s="3">
        <f>INDEX(光放段!$I$4:$I$237,MATCH(纤芯!H3797,光放段!$B$4:$B$237,0))</f>
        <v>37025100000</v>
      </c>
      <c r="G3797" s="3" t="str">
        <f t="shared" si="295"/>
        <v>山东二干|济曲临架空光缆:济南四里村-泰安中心局</v>
      </c>
      <c r="H3797" s="3">
        <f>INDEX(光放段!$B$4:$B$237,MATCH(纤芯!G3797,光放段!$C$4:$C$237,0))</f>
        <v>37025101000</v>
      </c>
      <c r="I3797" s="3" t="str">
        <f t="shared" si="296"/>
        <v>济曲临架空光缆</v>
      </c>
      <c r="J3797" s="3" t="str">
        <f>INDEX(子缆名称!$B$4:$B$29,纤芯!M3797)</f>
        <v>B缆</v>
      </c>
      <c r="K3797" s="3">
        <v>16</v>
      </c>
      <c r="L3797" s="3">
        <f t="shared" si="297"/>
        <v>4</v>
      </c>
      <c r="M3797" s="3">
        <f t="shared" si="298"/>
        <v>2</v>
      </c>
      <c r="N3797" s="3" t="s">
        <v>47</v>
      </c>
      <c r="O3797" s="3">
        <f>COUNTIF([1]局站!$D$4:$D$172,"="&amp;N3797)</f>
        <v>1</v>
      </c>
      <c r="P3797" s="3">
        <v>0</v>
      </c>
      <c r="Q3797" s="3">
        <v>0</v>
      </c>
      <c r="R3797" s="3">
        <v>0</v>
      </c>
      <c r="S3797" s="3" t="s">
        <v>81</v>
      </c>
      <c r="T3797" s="3">
        <f>COUNTIF([1]局站!$D$4:$D$172,"="&amp;S3797)</f>
        <v>1</v>
      </c>
      <c r="U3797" s="3">
        <v>0</v>
      </c>
      <c r="V3797" s="3">
        <v>0</v>
      </c>
      <c r="W3797" s="3">
        <v>0</v>
      </c>
      <c r="X3797" s="3" t="s">
        <v>1215</v>
      </c>
      <c r="Y3797" s="3" t="s">
        <v>880</v>
      </c>
      <c r="Z3797" s="3" t="str">
        <f>INDEX(业务类型!$C$4:$C$8,MATCH(纤芯!Y3797,业务类型!$B$4:$B$8,0))</f>
        <v>IDLE</v>
      </c>
      <c r="AA3797" s="3"/>
    </row>
    <row r="3798" spans="1:27" ht="16.5" x14ac:dyDescent="0.2">
      <c r="A3798" s="3">
        <v>3795</v>
      </c>
      <c r="B3798" s="3">
        <f t="shared" si="299"/>
        <v>37025101017</v>
      </c>
      <c r="C3798" s="3" t="s">
        <v>1166</v>
      </c>
      <c r="D3798" s="3" t="s">
        <v>225</v>
      </c>
      <c r="E3798" s="3" t="str">
        <f>INDEX(光放段!$G$4:$G$237,MATCH(纤芯!G3798,光放段!$C$4:$C$237,0))</f>
        <v>山东二干|济曲临架空光缆:济南四里村-泰安中心局</v>
      </c>
      <c r="F3798" s="3">
        <f>INDEX(光放段!$I$4:$I$237,MATCH(纤芯!H3798,光放段!$B$4:$B$237,0))</f>
        <v>37025100000</v>
      </c>
      <c r="G3798" s="3" t="str">
        <f t="shared" si="295"/>
        <v>山东二干|济曲临架空光缆:济南四里村-泰安中心局</v>
      </c>
      <c r="H3798" s="3">
        <f>INDEX(光放段!$B$4:$B$237,MATCH(纤芯!G3798,光放段!$C$4:$C$237,0))</f>
        <v>37025101000</v>
      </c>
      <c r="I3798" s="3" t="str">
        <f t="shared" si="296"/>
        <v>济曲临架空光缆</v>
      </c>
      <c r="J3798" s="3" t="str">
        <f>INDEX(子缆名称!$B$4:$B$29,纤芯!M3798)</f>
        <v>B缆</v>
      </c>
      <c r="K3798" s="3">
        <v>17</v>
      </c>
      <c r="L3798" s="3">
        <f t="shared" si="297"/>
        <v>5</v>
      </c>
      <c r="M3798" s="3">
        <f t="shared" si="298"/>
        <v>2</v>
      </c>
      <c r="N3798" s="3" t="s">
        <v>47</v>
      </c>
      <c r="O3798" s="3">
        <f>COUNTIF([1]局站!$D$4:$D$172,"="&amp;N3798)</f>
        <v>1</v>
      </c>
      <c r="P3798" s="3">
        <v>0</v>
      </c>
      <c r="Q3798" s="3">
        <v>0</v>
      </c>
      <c r="R3798" s="3">
        <v>0</v>
      </c>
      <c r="S3798" s="3" t="s">
        <v>81</v>
      </c>
      <c r="T3798" s="3">
        <f>COUNTIF([1]局站!$D$4:$D$172,"="&amp;S3798)</f>
        <v>1</v>
      </c>
      <c r="U3798" s="3">
        <v>0</v>
      </c>
      <c r="V3798" s="3">
        <v>0</v>
      </c>
      <c r="W3798" s="3">
        <v>0</v>
      </c>
      <c r="X3798" s="3" t="s">
        <v>1215</v>
      </c>
      <c r="Y3798" s="3" t="s">
        <v>852</v>
      </c>
      <c r="Z3798" s="3" t="str">
        <f>INDEX(业务类型!$C$4:$C$8,MATCH(纤芯!Y3798,业务类型!$B$4:$B$8,0))</f>
        <v>TWO</v>
      </c>
      <c r="AA3798" s="3" t="s">
        <v>1034</v>
      </c>
    </row>
    <row r="3799" spans="1:27" ht="16.5" x14ac:dyDescent="0.2">
      <c r="A3799" s="3">
        <v>3796</v>
      </c>
      <c r="B3799" s="3">
        <f t="shared" si="299"/>
        <v>37025101018</v>
      </c>
      <c r="C3799" s="3" t="s">
        <v>1166</v>
      </c>
      <c r="D3799" s="3" t="s">
        <v>225</v>
      </c>
      <c r="E3799" s="3" t="str">
        <f>INDEX(光放段!$G$4:$G$237,MATCH(纤芯!G3799,光放段!$C$4:$C$237,0))</f>
        <v>山东二干|济曲临架空光缆:济南四里村-泰安中心局</v>
      </c>
      <c r="F3799" s="3">
        <f>INDEX(光放段!$I$4:$I$237,MATCH(纤芯!H3799,光放段!$B$4:$B$237,0))</f>
        <v>37025100000</v>
      </c>
      <c r="G3799" s="3" t="str">
        <f t="shared" si="295"/>
        <v>山东二干|济曲临架空光缆:济南四里村-泰安中心局</v>
      </c>
      <c r="H3799" s="3">
        <f>INDEX(光放段!$B$4:$B$237,MATCH(纤芯!G3799,光放段!$C$4:$C$237,0))</f>
        <v>37025101000</v>
      </c>
      <c r="I3799" s="3" t="str">
        <f t="shared" si="296"/>
        <v>济曲临架空光缆</v>
      </c>
      <c r="J3799" s="3" t="str">
        <f>INDEX(子缆名称!$B$4:$B$29,纤芯!M3799)</f>
        <v>B缆</v>
      </c>
      <c r="K3799" s="3">
        <v>18</v>
      </c>
      <c r="L3799" s="3">
        <f t="shared" si="297"/>
        <v>6</v>
      </c>
      <c r="M3799" s="3">
        <f t="shared" si="298"/>
        <v>2</v>
      </c>
      <c r="N3799" s="3" t="s">
        <v>47</v>
      </c>
      <c r="O3799" s="3">
        <f>COUNTIF([1]局站!$D$4:$D$172,"="&amp;N3799)</f>
        <v>1</v>
      </c>
      <c r="P3799" s="3">
        <v>0</v>
      </c>
      <c r="Q3799" s="3">
        <v>0</v>
      </c>
      <c r="R3799" s="3">
        <v>0</v>
      </c>
      <c r="S3799" s="3" t="s">
        <v>81</v>
      </c>
      <c r="T3799" s="3">
        <f>COUNTIF([1]局站!$D$4:$D$172,"="&amp;S3799)</f>
        <v>1</v>
      </c>
      <c r="U3799" s="3">
        <v>0</v>
      </c>
      <c r="V3799" s="3">
        <v>0</v>
      </c>
      <c r="W3799" s="3">
        <v>0</v>
      </c>
      <c r="X3799" s="3" t="s">
        <v>1215</v>
      </c>
      <c r="Y3799" s="3" t="s">
        <v>852</v>
      </c>
      <c r="Z3799" s="3" t="str">
        <f>INDEX(业务类型!$C$4:$C$8,MATCH(纤芯!Y3799,业务类型!$B$4:$B$8,0))</f>
        <v>TWO</v>
      </c>
      <c r="AA3799" s="3" t="s">
        <v>1034</v>
      </c>
    </row>
    <row r="3800" spans="1:27" ht="16.5" x14ac:dyDescent="0.2">
      <c r="A3800" s="3">
        <v>3797</v>
      </c>
      <c r="B3800" s="3">
        <f t="shared" si="299"/>
        <v>37025101019</v>
      </c>
      <c r="C3800" s="3" t="s">
        <v>1166</v>
      </c>
      <c r="D3800" s="3" t="s">
        <v>225</v>
      </c>
      <c r="E3800" s="3" t="str">
        <f>INDEX(光放段!$G$4:$G$237,MATCH(纤芯!G3800,光放段!$C$4:$C$237,0))</f>
        <v>山东二干|济曲临架空光缆:济南四里村-泰安中心局</v>
      </c>
      <c r="F3800" s="3">
        <f>INDEX(光放段!$I$4:$I$237,MATCH(纤芯!H3800,光放段!$B$4:$B$237,0))</f>
        <v>37025100000</v>
      </c>
      <c r="G3800" s="3" t="str">
        <f t="shared" si="295"/>
        <v>山东二干|济曲临架空光缆:济南四里村-泰安中心局</v>
      </c>
      <c r="H3800" s="3">
        <f>INDEX(光放段!$B$4:$B$237,MATCH(纤芯!G3800,光放段!$C$4:$C$237,0))</f>
        <v>37025101000</v>
      </c>
      <c r="I3800" s="3" t="str">
        <f t="shared" si="296"/>
        <v>济曲临架空光缆</v>
      </c>
      <c r="J3800" s="3" t="str">
        <f>INDEX(子缆名称!$B$4:$B$29,纤芯!M3800)</f>
        <v>B缆</v>
      </c>
      <c r="K3800" s="3">
        <v>19</v>
      </c>
      <c r="L3800" s="3">
        <f t="shared" si="297"/>
        <v>7</v>
      </c>
      <c r="M3800" s="3">
        <f t="shared" si="298"/>
        <v>2</v>
      </c>
      <c r="N3800" s="3" t="s">
        <v>47</v>
      </c>
      <c r="O3800" s="3">
        <f>COUNTIF([1]局站!$D$4:$D$172,"="&amp;N3800)</f>
        <v>1</v>
      </c>
      <c r="P3800" s="3">
        <v>0</v>
      </c>
      <c r="Q3800" s="3">
        <v>0</v>
      </c>
      <c r="R3800" s="3">
        <v>0</v>
      </c>
      <c r="S3800" s="3" t="s">
        <v>81</v>
      </c>
      <c r="T3800" s="3">
        <f>COUNTIF([1]局站!$D$4:$D$172,"="&amp;S3800)</f>
        <v>1</v>
      </c>
      <c r="U3800" s="3">
        <v>0</v>
      </c>
      <c r="V3800" s="3">
        <v>0</v>
      </c>
      <c r="W3800" s="3">
        <v>0</v>
      </c>
      <c r="X3800" s="3" t="s">
        <v>1215</v>
      </c>
      <c r="Y3800" s="3" t="s">
        <v>881</v>
      </c>
      <c r="Z3800" s="3" t="str">
        <f>INDEX(业务类型!$C$4:$C$8,MATCH(纤芯!Y3800,业务类型!$B$4:$B$8,0))</f>
        <v>OTHER</v>
      </c>
      <c r="AA3800" s="3" t="s">
        <v>1035</v>
      </c>
    </row>
    <row r="3801" spans="1:27" ht="16.5" x14ac:dyDescent="0.2">
      <c r="A3801" s="3">
        <v>3798</v>
      </c>
      <c r="B3801" s="3">
        <f t="shared" si="299"/>
        <v>37025101020</v>
      </c>
      <c r="C3801" s="3" t="s">
        <v>1166</v>
      </c>
      <c r="D3801" s="3" t="s">
        <v>225</v>
      </c>
      <c r="E3801" s="3" t="str">
        <f>INDEX(光放段!$G$4:$G$237,MATCH(纤芯!G3801,光放段!$C$4:$C$237,0))</f>
        <v>山东二干|济曲临架空光缆:济南四里村-泰安中心局</v>
      </c>
      <c r="F3801" s="3">
        <f>INDEX(光放段!$I$4:$I$237,MATCH(纤芯!H3801,光放段!$B$4:$B$237,0))</f>
        <v>37025100000</v>
      </c>
      <c r="G3801" s="3" t="str">
        <f t="shared" si="295"/>
        <v>山东二干|济曲临架空光缆:济南四里村-泰安中心局</v>
      </c>
      <c r="H3801" s="3">
        <f>INDEX(光放段!$B$4:$B$237,MATCH(纤芯!G3801,光放段!$C$4:$C$237,0))</f>
        <v>37025101000</v>
      </c>
      <c r="I3801" s="3" t="str">
        <f t="shared" si="296"/>
        <v>济曲临架空光缆</v>
      </c>
      <c r="J3801" s="3" t="str">
        <f>INDEX(子缆名称!$B$4:$B$29,纤芯!M3801)</f>
        <v>B缆</v>
      </c>
      <c r="K3801" s="3">
        <v>20</v>
      </c>
      <c r="L3801" s="3">
        <f t="shared" si="297"/>
        <v>8</v>
      </c>
      <c r="M3801" s="3">
        <f t="shared" si="298"/>
        <v>2</v>
      </c>
      <c r="N3801" s="3" t="s">
        <v>47</v>
      </c>
      <c r="O3801" s="3">
        <f>COUNTIF([1]局站!$D$4:$D$172,"="&amp;N3801)</f>
        <v>1</v>
      </c>
      <c r="P3801" s="3">
        <v>0</v>
      </c>
      <c r="Q3801" s="3">
        <v>0</v>
      </c>
      <c r="R3801" s="3">
        <v>0</v>
      </c>
      <c r="S3801" s="3" t="s">
        <v>81</v>
      </c>
      <c r="T3801" s="3">
        <f>COUNTIF([1]局站!$D$4:$D$172,"="&amp;S3801)</f>
        <v>1</v>
      </c>
      <c r="U3801" s="3">
        <v>0</v>
      </c>
      <c r="V3801" s="3">
        <v>0</v>
      </c>
      <c r="W3801" s="3">
        <v>0</v>
      </c>
      <c r="X3801" s="3" t="s">
        <v>1215</v>
      </c>
      <c r="Y3801" s="3" t="s">
        <v>881</v>
      </c>
      <c r="Z3801" s="3" t="str">
        <f>INDEX(业务类型!$C$4:$C$8,MATCH(纤芯!Y3801,业务类型!$B$4:$B$8,0))</f>
        <v>OTHER</v>
      </c>
      <c r="AA3801" s="3" t="s">
        <v>888</v>
      </c>
    </row>
    <row r="3802" spans="1:27" ht="16.5" x14ac:dyDescent="0.2">
      <c r="A3802" s="3">
        <v>3799</v>
      </c>
      <c r="B3802" s="3">
        <f t="shared" si="299"/>
        <v>37025101021</v>
      </c>
      <c r="C3802" s="3" t="s">
        <v>1166</v>
      </c>
      <c r="D3802" s="3" t="s">
        <v>225</v>
      </c>
      <c r="E3802" s="3" t="str">
        <f>INDEX(光放段!$G$4:$G$237,MATCH(纤芯!G3802,光放段!$C$4:$C$237,0))</f>
        <v>山东二干|济曲临架空光缆:济南四里村-泰安中心局</v>
      </c>
      <c r="F3802" s="3">
        <f>INDEX(光放段!$I$4:$I$237,MATCH(纤芯!H3802,光放段!$B$4:$B$237,0))</f>
        <v>37025100000</v>
      </c>
      <c r="G3802" s="3" t="str">
        <f t="shared" si="295"/>
        <v>山东二干|济曲临架空光缆:济南四里村-泰安中心局</v>
      </c>
      <c r="H3802" s="3">
        <f>INDEX(光放段!$B$4:$B$237,MATCH(纤芯!G3802,光放段!$C$4:$C$237,0))</f>
        <v>37025101000</v>
      </c>
      <c r="I3802" s="3" t="str">
        <f t="shared" si="296"/>
        <v>济曲临架空光缆</v>
      </c>
      <c r="J3802" s="3" t="str">
        <f>INDEX(子缆名称!$B$4:$B$29,纤芯!M3802)</f>
        <v>B缆</v>
      </c>
      <c r="K3802" s="3">
        <v>21</v>
      </c>
      <c r="L3802" s="3">
        <f t="shared" si="297"/>
        <v>9</v>
      </c>
      <c r="M3802" s="3">
        <f t="shared" si="298"/>
        <v>2</v>
      </c>
      <c r="N3802" s="3" t="s">
        <v>47</v>
      </c>
      <c r="O3802" s="3">
        <f>COUNTIF([1]局站!$D$4:$D$172,"="&amp;N3802)</f>
        <v>1</v>
      </c>
      <c r="P3802" s="3">
        <v>0</v>
      </c>
      <c r="Q3802" s="3">
        <v>0</v>
      </c>
      <c r="R3802" s="3">
        <v>0</v>
      </c>
      <c r="S3802" s="3" t="s">
        <v>81</v>
      </c>
      <c r="T3802" s="3">
        <f>COUNTIF([1]局站!$D$4:$D$172,"="&amp;S3802)</f>
        <v>1</v>
      </c>
      <c r="U3802" s="3">
        <v>0</v>
      </c>
      <c r="V3802" s="3">
        <v>0</v>
      </c>
      <c r="W3802" s="3">
        <v>0</v>
      </c>
      <c r="X3802" s="3" t="s">
        <v>1215</v>
      </c>
      <c r="Y3802" s="3" t="s">
        <v>881</v>
      </c>
      <c r="Z3802" s="3" t="str">
        <f>INDEX(业务类型!$C$4:$C$8,MATCH(纤芯!Y3802,业务类型!$B$4:$B$8,0))</f>
        <v>OTHER</v>
      </c>
      <c r="AA3802" s="3" t="s">
        <v>919</v>
      </c>
    </row>
    <row r="3803" spans="1:27" ht="16.5" x14ac:dyDescent="0.2">
      <c r="A3803" s="3">
        <v>3800</v>
      </c>
      <c r="B3803" s="3">
        <f t="shared" si="299"/>
        <v>37025101022</v>
      </c>
      <c r="C3803" s="3" t="s">
        <v>1166</v>
      </c>
      <c r="D3803" s="3" t="s">
        <v>225</v>
      </c>
      <c r="E3803" s="3" t="str">
        <f>INDEX(光放段!$G$4:$G$237,MATCH(纤芯!G3803,光放段!$C$4:$C$237,0))</f>
        <v>山东二干|济曲临架空光缆:济南四里村-泰安中心局</v>
      </c>
      <c r="F3803" s="3">
        <f>INDEX(光放段!$I$4:$I$237,MATCH(纤芯!H3803,光放段!$B$4:$B$237,0))</f>
        <v>37025100000</v>
      </c>
      <c r="G3803" s="3" t="str">
        <f t="shared" si="295"/>
        <v>山东二干|济曲临架空光缆:济南四里村-泰安中心局</v>
      </c>
      <c r="H3803" s="3">
        <f>INDEX(光放段!$B$4:$B$237,MATCH(纤芯!G3803,光放段!$C$4:$C$237,0))</f>
        <v>37025101000</v>
      </c>
      <c r="I3803" s="3" t="str">
        <f t="shared" si="296"/>
        <v>济曲临架空光缆</v>
      </c>
      <c r="J3803" s="3" t="str">
        <f>INDEX(子缆名称!$B$4:$B$29,纤芯!M3803)</f>
        <v>B缆</v>
      </c>
      <c r="K3803" s="3">
        <v>22</v>
      </c>
      <c r="L3803" s="3">
        <f t="shared" si="297"/>
        <v>10</v>
      </c>
      <c r="M3803" s="3">
        <f t="shared" si="298"/>
        <v>2</v>
      </c>
      <c r="N3803" s="3" t="s">
        <v>47</v>
      </c>
      <c r="O3803" s="3">
        <f>COUNTIF([1]局站!$D$4:$D$172,"="&amp;N3803)</f>
        <v>1</v>
      </c>
      <c r="P3803" s="3">
        <v>0</v>
      </c>
      <c r="Q3803" s="3">
        <v>0</v>
      </c>
      <c r="R3803" s="3">
        <v>0</v>
      </c>
      <c r="S3803" s="3" t="s">
        <v>81</v>
      </c>
      <c r="T3803" s="3">
        <f>COUNTIF([1]局站!$D$4:$D$172,"="&amp;S3803)</f>
        <v>1</v>
      </c>
      <c r="U3803" s="3">
        <v>0</v>
      </c>
      <c r="V3803" s="3">
        <v>0</v>
      </c>
      <c r="W3803" s="3">
        <v>0</v>
      </c>
      <c r="X3803" s="3" t="s">
        <v>1215</v>
      </c>
      <c r="Y3803" s="3" t="s">
        <v>881</v>
      </c>
      <c r="Z3803" s="3" t="str">
        <f>INDEX(业务类型!$C$4:$C$8,MATCH(纤芯!Y3803,业务类型!$B$4:$B$8,0))</f>
        <v>OTHER</v>
      </c>
      <c r="AA3803" s="3" t="s">
        <v>919</v>
      </c>
    </row>
    <row r="3804" spans="1:27" ht="16.5" x14ac:dyDescent="0.2">
      <c r="A3804" s="3">
        <v>3801</v>
      </c>
      <c r="B3804" s="3">
        <f t="shared" si="299"/>
        <v>37025101023</v>
      </c>
      <c r="C3804" s="3" t="s">
        <v>1166</v>
      </c>
      <c r="D3804" s="3" t="s">
        <v>225</v>
      </c>
      <c r="E3804" s="3" t="str">
        <f>INDEX(光放段!$G$4:$G$237,MATCH(纤芯!G3804,光放段!$C$4:$C$237,0))</f>
        <v>山东二干|济曲临架空光缆:济南四里村-泰安中心局</v>
      </c>
      <c r="F3804" s="3">
        <f>INDEX(光放段!$I$4:$I$237,MATCH(纤芯!H3804,光放段!$B$4:$B$237,0))</f>
        <v>37025100000</v>
      </c>
      <c r="G3804" s="3" t="str">
        <f t="shared" si="295"/>
        <v>山东二干|济曲临架空光缆:济南四里村-泰安中心局</v>
      </c>
      <c r="H3804" s="3">
        <f>INDEX(光放段!$B$4:$B$237,MATCH(纤芯!G3804,光放段!$C$4:$C$237,0))</f>
        <v>37025101000</v>
      </c>
      <c r="I3804" s="3" t="str">
        <f t="shared" si="296"/>
        <v>济曲临架空光缆</v>
      </c>
      <c r="J3804" s="3" t="str">
        <f>INDEX(子缆名称!$B$4:$B$29,纤芯!M3804)</f>
        <v>B缆</v>
      </c>
      <c r="K3804" s="3">
        <v>23</v>
      </c>
      <c r="L3804" s="3">
        <f t="shared" si="297"/>
        <v>11</v>
      </c>
      <c r="M3804" s="3">
        <f t="shared" si="298"/>
        <v>2</v>
      </c>
      <c r="N3804" s="3" t="s">
        <v>47</v>
      </c>
      <c r="O3804" s="3">
        <f>COUNTIF([1]局站!$D$4:$D$172,"="&amp;N3804)</f>
        <v>1</v>
      </c>
      <c r="P3804" s="3">
        <v>0</v>
      </c>
      <c r="Q3804" s="3">
        <v>0</v>
      </c>
      <c r="R3804" s="3">
        <v>0</v>
      </c>
      <c r="S3804" s="3" t="s">
        <v>81</v>
      </c>
      <c r="T3804" s="3">
        <f>COUNTIF([1]局站!$D$4:$D$172,"="&amp;S3804)</f>
        <v>1</v>
      </c>
      <c r="U3804" s="3">
        <v>0</v>
      </c>
      <c r="V3804" s="3">
        <v>0</v>
      </c>
      <c r="W3804" s="3">
        <v>0</v>
      </c>
      <c r="X3804" s="3" t="s">
        <v>1215</v>
      </c>
      <c r="Y3804" s="3" t="s">
        <v>880</v>
      </c>
      <c r="Z3804" s="3" t="str">
        <f>INDEX(业务类型!$C$4:$C$8,MATCH(纤芯!Y3804,业务类型!$B$4:$B$8,0))</f>
        <v>IDLE</v>
      </c>
      <c r="AA3804" s="3"/>
    </row>
    <row r="3805" spans="1:27" ht="16.5" x14ac:dyDescent="0.2">
      <c r="A3805" s="3">
        <v>3802</v>
      </c>
      <c r="B3805" s="3">
        <f t="shared" si="299"/>
        <v>37025101024</v>
      </c>
      <c r="C3805" s="3" t="s">
        <v>1166</v>
      </c>
      <c r="D3805" s="3" t="s">
        <v>225</v>
      </c>
      <c r="E3805" s="3" t="str">
        <f>INDEX(光放段!$G$4:$G$237,MATCH(纤芯!G3805,光放段!$C$4:$C$237,0))</f>
        <v>山东二干|济曲临架空光缆:济南四里村-泰安中心局</v>
      </c>
      <c r="F3805" s="3">
        <f>INDEX(光放段!$I$4:$I$237,MATCH(纤芯!H3805,光放段!$B$4:$B$237,0))</f>
        <v>37025100000</v>
      </c>
      <c r="G3805" s="3" t="str">
        <f t="shared" si="295"/>
        <v>山东二干|济曲临架空光缆:济南四里村-泰安中心局</v>
      </c>
      <c r="H3805" s="3">
        <f>INDEX(光放段!$B$4:$B$237,MATCH(纤芯!G3805,光放段!$C$4:$C$237,0))</f>
        <v>37025101000</v>
      </c>
      <c r="I3805" s="3" t="str">
        <f t="shared" si="296"/>
        <v>济曲临架空光缆</v>
      </c>
      <c r="J3805" s="3" t="str">
        <f>INDEX(子缆名称!$B$4:$B$29,纤芯!M3805)</f>
        <v>B缆</v>
      </c>
      <c r="K3805" s="3">
        <v>24</v>
      </c>
      <c r="L3805" s="3">
        <f t="shared" si="297"/>
        <v>12</v>
      </c>
      <c r="M3805" s="3">
        <f t="shared" si="298"/>
        <v>2</v>
      </c>
      <c r="N3805" s="3" t="s">
        <v>47</v>
      </c>
      <c r="O3805" s="3">
        <f>COUNTIF([1]局站!$D$4:$D$172,"="&amp;N3805)</f>
        <v>1</v>
      </c>
      <c r="P3805" s="3">
        <v>0</v>
      </c>
      <c r="Q3805" s="3">
        <v>0</v>
      </c>
      <c r="R3805" s="3">
        <v>0</v>
      </c>
      <c r="S3805" s="3" t="s">
        <v>81</v>
      </c>
      <c r="T3805" s="3">
        <f>COUNTIF([1]局站!$D$4:$D$172,"="&amp;S3805)</f>
        <v>1</v>
      </c>
      <c r="U3805" s="3">
        <v>0</v>
      </c>
      <c r="V3805" s="3">
        <v>0</v>
      </c>
      <c r="W3805" s="3">
        <v>0</v>
      </c>
      <c r="X3805" s="3" t="s">
        <v>1215</v>
      </c>
      <c r="Y3805" s="3" t="s">
        <v>880</v>
      </c>
      <c r="Z3805" s="3" t="str">
        <f>INDEX(业务类型!$C$4:$C$8,MATCH(纤芯!Y3805,业务类型!$B$4:$B$8,0))</f>
        <v>IDLE</v>
      </c>
      <c r="AA3805" s="3"/>
    </row>
    <row r="3806" spans="1:27" ht="16.5" x14ac:dyDescent="0.2">
      <c r="A3806" s="3">
        <v>3803</v>
      </c>
      <c r="B3806" s="3">
        <f t="shared" si="299"/>
        <v>37025201001</v>
      </c>
      <c r="C3806" s="3" t="s">
        <v>1166</v>
      </c>
      <c r="D3806" s="3" t="s">
        <v>225</v>
      </c>
      <c r="E3806" s="3" t="str">
        <f>INDEX(光放段!$G$4:$G$237,MATCH(纤芯!G3806,光放段!$C$4:$C$237,0))</f>
        <v>山东二干|济曲临架空光缆:泰安中心局-临沂金雀山</v>
      </c>
      <c r="F3806" s="3">
        <f>INDEX(光放段!$I$4:$I$237,MATCH(纤芯!H3806,光放段!$B$4:$B$237,0))</f>
        <v>37025200000</v>
      </c>
      <c r="G3806" s="3" t="str">
        <f t="shared" si="295"/>
        <v>山东二干|济曲临架空光缆:泰安中心局-曲阜鼓楼街</v>
      </c>
      <c r="H3806" s="3">
        <f>INDEX(光放段!$B$4:$B$237,MATCH(纤芯!G3806,光放段!$C$4:$C$237,0))</f>
        <v>37025201000</v>
      </c>
      <c r="I3806" s="3" t="str">
        <f t="shared" si="296"/>
        <v>济曲临架空光缆</v>
      </c>
      <c r="J3806" s="3" t="str">
        <f>INDEX(子缆名称!$B$4:$B$29,纤芯!M3806)</f>
        <v>A缆</v>
      </c>
      <c r="K3806" s="3">
        <v>1</v>
      </c>
      <c r="L3806" s="3">
        <f t="shared" si="297"/>
        <v>1</v>
      </c>
      <c r="M3806" s="3">
        <f t="shared" si="298"/>
        <v>1</v>
      </c>
      <c r="N3806" s="3" t="s">
        <v>81</v>
      </c>
      <c r="O3806" s="3">
        <f>COUNTIF([1]局站!$D$4:$D$172,"="&amp;N3806)</f>
        <v>1</v>
      </c>
      <c r="P3806" s="3">
        <v>0</v>
      </c>
      <c r="Q3806" s="3">
        <v>0</v>
      </c>
      <c r="R3806" s="3">
        <v>0</v>
      </c>
      <c r="S3806" s="3" t="s">
        <v>73</v>
      </c>
      <c r="T3806" s="3">
        <f>COUNTIF([1]局站!$D$4:$D$172,"="&amp;S3806)</f>
        <v>1</v>
      </c>
      <c r="U3806" s="3">
        <v>0</v>
      </c>
      <c r="V3806" s="3">
        <v>0</v>
      </c>
      <c r="W3806" s="3">
        <v>0</v>
      </c>
      <c r="X3806" s="3" t="s">
        <v>1215</v>
      </c>
      <c r="Y3806" s="3" t="s">
        <v>880</v>
      </c>
      <c r="Z3806" s="3" t="str">
        <f>INDEX(业务类型!$C$4:$C$8,MATCH(纤芯!Y3806,业务类型!$B$4:$B$8,0))</f>
        <v>IDLE</v>
      </c>
      <c r="AA3806" s="3"/>
    </row>
    <row r="3807" spans="1:27" ht="16.5" x14ac:dyDescent="0.2">
      <c r="A3807" s="3">
        <v>3804</v>
      </c>
      <c r="B3807" s="3">
        <f t="shared" si="299"/>
        <v>37025201002</v>
      </c>
      <c r="C3807" s="3" t="s">
        <v>1166</v>
      </c>
      <c r="D3807" s="3" t="s">
        <v>225</v>
      </c>
      <c r="E3807" s="3" t="str">
        <f>INDEX(光放段!$G$4:$G$237,MATCH(纤芯!G3807,光放段!$C$4:$C$237,0))</f>
        <v>山东二干|济曲临架空光缆:泰安中心局-临沂金雀山</v>
      </c>
      <c r="F3807" s="3">
        <f>INDEX(光放段!$I$4:$I$237,MATCH(纤芯!H3807,光放段!$B$4:$B$237,0))</f>
        <v>37025200000</v>
      </c>
      <c r="G3807" s="3" t="str">
        <f t="shared" si="295"/>
        <v>山东二干|济曲临架空光缆:泰安中心局-曲阜鼓楼街</v>
      </c>
      <c r="H3807" s="3">
        <f>INDEX(光放段!$B$4:$B$237,MATCH(纤芯!G3807,光放段!$C$4:$C$237,0))</f>
        <v>37025201000</v>
      </c>
      <c r="I3807" s="3" t="str">
        <f t="shared" si="296"/>
        <v>济曲临架空光缆</v>
      </c>
      <c r="J3807" s="3" t="str">
        <f>INDEX(子缆名称!$B$4:$B$29,纤芯!M3807)</f>
        <v>A缆</v>
      </c>
      <c r="K3807" s="3">
        <v>2</v>
      </c>
      <c r="L3807" s="3">
        <f t="shared" si="297"/>
        <v>2</v>
      </c>
      <c r="M3807" s="3">
        <f t="shared" si="298"/>
        <v>1</v>
      </c>
      <c r="N3807" s="3" t="s">
        <v>81</v>
      </c>
      <c r="O3807" s="3">
        <f>COUNTIF([1]局站!$D$4:$D$172,"="&amp;N3807)</f>
        <v>1</v>
      </c>
      <c r="P3807" s="3">
        <v>0</v>
      </c>
      <c r="Q3807" s="3">
        <v>0</v>
      </c>
      <c r="R3807" s="3">
        <v>0</v>
      </c>
      <c r="S3807" s="3" t="s">
        <v>73</v>
      </c>
      <c r="T3807" s="3">
        <f>COUNTIF([1]局站!$D$4:$D$172,"="&amp;S3807)</f>
        <v>1</v>
      </c>
      <c r="U3807" s="3">
        <v>0</v>
      </c>
      <c r="V3807" s="3">
        <v>0</v>
      </c>
      <c r="W3807" s="3">
        <v>0</v>
      </c>
      <c r="X3807" s="3" t="s">
        <v>1215</v>
      </c>
      <c r="Y3807" s="3" t="s">
        <v>880</v>
      </c>
      <c r="Z3807" s="3" t="str">
        <f>INDEX(业务类型!$C$4:$C$8,MATCH(纤芯!Y3807,业务类型!$B$4:$B$8,0))</f>
        <v>IDLE</v>
      </c>
      <c r="AA3807" s="3"/>
    </row>
    <row r="3808" spans="1:27" ht="16.5" x14ac:dyDescent="0.2">
      <c r="A3808" s="3">
        <v>3805</v>
      </c>
      <c r="B3808" s="3">
        <f t="shared" si="299"/>
        <v>37025201003</v>
      </c>
      <c r="C3808" s="3" t="s">
        <v>1166</v>
      </c>
      <c r="D3808" s="3" t="s">
        <v>225</v>
      </c>
      <c r="E3808" s="3" t="str">
        <f>INDEX(光放段!$G$4:$G$237,MATCH(纤芯!G3808,光放段!$C$4:$C$237,0))</f>
        <v>山东二干|济曲临架空光缆:泰安中心局-临沂金雀山</v>
      </c>
      <c r="F3808" s="3">
        <f>INDEX(光放段!$I$4:$I$237,MATCH(纤芯!H3808,光放段!$B$4:$B$237,0))</f>
        <v>37025200000</v>
      </c>
      <c r="G3808" s="3" t="str">
        <f t="shared" si="295"/>
        <v>山东二干|济曲临架空光缆:泰安中心局-曲阜鼓楼街</v>
      </c>
      <c r="H3808" s="3">
        <f>INDEX(光放段!$B$4:$B$237,MATCH(纤芯!G3808,光放段!$C$4:$C$237,0))</f>
        <v>37025201000</v>
      </c>
      <c r="I3808" s="3" t="str">
        <f t="shared" si="296"/>
        <v>济曲临架空光缆</v>
      </c>
      <c r="J3808" s="3" t="str">
        <f>INDEX(子缆名称!$B$4:$B$29,纤芯!M3808)</f>
        <v>A缆</v>
      </c>
      <c r="K3808" s="3">
        <v>3</v>
      </c>
      <c r="L3808" s="3">
        <f t="shared" si="297"/>
        <v>3</v>
      </c>
      <c r="M3808" s="3">
        <f t="shared" si="298"/>
        <v>1</v>
      </c>
      <c r="N3808" s="3" t="s">
        <v>81</v>
      </c>
      <c r="O3808" s="3">
        <f>COUNTIF([1]局站!$D$4:$D$172,"="&amp;N3808)</f>
        <v>1</v>
      </c>
      <c r="P3808" s="3">
        <v>0</v>
      </c>
      <c r="Q3808" s="3">
        <v>0</v>
      </c>
      <c r="R3808" s="3">
        <v>0</v>
      </c>
      <c r="S3808" s="3" t="s">
        <v>73</v>
      </c>
      <c r="T3808" s="3">
        <f>COUNTIF([1]局站!$D$4:$D$172,"="&amp;S3808)</f>
        <v>1</v>
      </c>
      <c r="U3808" s="3">
        <v>0</v>
      </c>
      <c r="V3808" s="3">
        <v>0</v>
      </c>
      <c r="W3808" s="3">
        <v>0</v>
      </c>
      <c r="X3808" s="3" t="s">
        <v>1215</v>
      </c>
      <c r="Y3808" s="3" t="s">
        <v>880</v>
      </c>
      <c r="Z3808" s="3" t="str">
        <f>INDEX(业务类型!$C$4:$C$8,MATCH(纤芯!Y3808,业务类型!$B$4:$B$8,0))</f>
        <v>IDLE</v>
      </c>
      <c r="AA3808" s="3"/>
    </row>
    <row r="3809" spans="1:27" ht="16.5" x14ac:dyDescent="0.2">
      <c r="A3809" s="3">
        <v>3806</v>
      </c>
      <c r="B3809" s="3">
        <f t="shared" si="299"/>
        <v>37025201004</v>
      </c>
      <c r="C3809" s="3" t="s">
        <v>1166</v>
      </c>
      <c r="D3809" s="3" t="s">
        <v>225</v>
      </c>
      <c r="E3809" s="3" t="str">
        <f>INDEX(光放段!$G$4:$G$237,MATCH(纤芯!G3809,光放段!$C$4:$C$237,0))</f>
        <v>山东二干|济曲临架空光缆:泰安中心局-临沂金雀山</v>
      </c>
      <c r="F3809" s="3">
        <f>INDEX(光放段!$I$4:$I$237,MATCH(纤芯!H3809,光放段!$B$4:$B$237,0))</f>
        <v>37025200000</v>
      </c>
      <c r="G3809" s="3" t="str">
        <f t="shared" si="295"/>
        <v>山东二干|济曲临架空光缆:泰安中心局-曲阜鼓楼街</v>
      </c>
      <c r="H3809" s="3">
        <f>INDEX(光放段!$B$4:$B$237,MATCH(纤芯!G3809,光放段!$C$4:$C$237,0))</f>
        <v>37025201000</v>
      </c>
      <c r="I3809" s="3" t="str">
        <f t="shared" si="296"/>
        <v>济曲临架空光缆</v>
      </c>
      <c r="J3809" s="3" t="str">
        <f>INDEX(子缆名称!$B$4:$B$29,纤芯!M3809)</f>
        <v>A缆</v>
      </c>
      <c r="K3809" s="3">
        <v>4</v>
      </c>
      <c r="L3809" s="3">
        <f t="shared" si="297"/>
        <v>4</v>
      </c>
      <c r="M3809" s="3">
        <f t="shared" si="298"/>
        <v>1</v>
      </c>
      <c r="N3809" s="3" t="s">
        <v>81</v>
      </c>
      <c r="O3809" s="3">
        <f>COUNTIF([1]局站!$D$4:$D$172,"="&amp;N3809)</f>
        <v>1</v>
      </c>
      <c r="P3809" s="3">
        <v>0</v>
      </c>
      <c r="Q3809" s="3">
        <v>0</v>
      </c>
      <c r="R3809" s="3">
        <v>0</v>
      </c>
      <c r="S3809" s="3" t="s">
        <v>73</v>
      </c>
      <c r="T3809" s="3">
        <f>COUNTIF([1]局站!$D$4:$D$172,"="&amp;S3809)</f>
        <v>1</v>
      </c>
      <c r="U3809" s="3">
        <v>0</v>
      </c>
      <c r="V3809" s="3">
        <v>0</v>
      </c>
      <c r="W3809" s="3">
        <v>0</v>
      </c>
      <c r="X3809" s="3" t="s">
        <v>1215</v>
      </c>
      <c r="Y3809" s="3" t="s">
        <v>880</v>
      </c>
      <c r="Z3809" s="3" t="str">
        <f>INDEX(业务类型!$C$4:$C$8,MATCH(纤芯!Y3809,业务类型!$B$4:$B$8,0))</f>
        <v>IDLE</v>
      </c>
      <c r="AA3809" s="3"/>
    </row>
    <row r="3810" spans="1:27" ht="16.5" x14ac:dyDescent="0.2">
      <c r="A3810" s="3">
        <v>3807</v>
      </c>
      <c r="B3810" s="3">
        <f t="shared" si="299"/>
        <v>37025201005</v>
      </c>
      <c r="C3810" s="3" t="s">
        <v>1166</v>
      </c>
      <c r="D3810" s="3" t="s">
        <v>225</v>
      </c>
      <c r="E3810" s="3" t="str">
        <f>INDEX(光放段!$G$4:$G$237,MATCH(纤芯!G3810,光放段!$C$4:$C$237,0))</f>
        <v>山东二干|济曲临架空光缆:泰安中心局-临沂金雀山</v>
      </c>
      <c r="F3810" s="3">
        <f>INDEX(光放段!$I$4:$I$237,MATCH(纤芯!H3810,光放段!$B$4:$B$237,0))</f>
        <v>37025200000</v>
      </c>
      <c r="G3810" s="3" t="str">
        <f t="shared" si="295"/>
        <v>山东二干|济曲临架空光缆:泰安中心局-曲阜鼓楼街</v>
      </c>
      <c r="H3810" s="3">
        <f>INDEX(光放段!$B$4:$B$237,MATCH(纤芯!G3810,光放段!$C$4:$C$237,0))</f>
        <v>37025201000</v>
      </c>
      <c r="I3810" s="3" t="str">
        <f t="shared" si="296"/>
        <v>济曲临架空光缆</v>
      </c>
      <c r="J3810" s="3" t="str">
        <f>INDEX(子缆名称!$B$4:$B$29,纤芯!M3810)</f>
        <v>A缆</v>
      </c>
      <c r="K3810" s="3">
        <v>5</v>
      </c>
      <c r="L3810" s="3">
        <f t="shared" si="297"/>
        <v>5</v>
      </c>
      <c r="M3810" s="3">
        <f t="shared" si="298"/>
        <v>1</v>
      </c>
      <c r="N3810" s="3" t="s">
        <v>81</v>
      </c>
      <c r="O3810" s="3">
        <f>COUNTIF([1]局站!$D$4:$D$172,"="&amp;N3810)</f>
        <v>1</v>
      </c>
      <c r="P3810" s="3">
        <v>0</v>
      </c>
      <c r="Q3810" s="3">
        <v>0</v>
      </c>
      <c r="R3810" s="3">
        <v>0</v>
      </c>
      <c r="S3810" s="3" t="s">
        <v>73</v>
      </c>
      <c r="T3810" s="3">
        <f>COUNTIF([1]局站!$D$4:$D$172,"="&amp;S3810)</f>
        <v>1</v>
      </c>
      <c r="U3810" s="3">
        <v>0</v>
      </c>
      <c r="V3810" s="3">
        <v>0</v>
      </c>
      <c r="W3810" s="3">
        <v>0</v>
      </c>
      <c r="X3810" s="3" t="s">
        <v>1215</v>
      </c>
      <c r="Y3810" s="3" t="s">
        <v>880</v>
      </c>
      <c r="Z3810" s="3" t="str">
        <f>INDEX(业务类型!$C$4:$C$8,MATCH(纤芯!Y3810,业务类型!$B$4:$B$8,0))</f>
        <v>IDLE</v>
      </c>
      <c r="AA3810" s="3"/>
    </row>
    <row r="3811" spans="1:27" ht="16.5" x14ac:dyDescent="0.2">
      <c r="A3811" s="3">
        <v>3808</v>
      </c>
      <c r="B3811" s="3">
        <f t="shared" si="299"/>
        <v>37025201006</v>
      </c>
      <c r="C3811" s="3" t="s">
        <v>1166</v>
      </c>
      <c r="D3811" s="3" t="s">
        <v>225</v>
      </c>
      <c r="E3811" s="3" t="str">
        <f>INDEX(光放段!$G$4:$G$237,MATCH(纤芯!G3811,光放段!$C$4:$C$237,0))</f>
        <v>山东二干|济曲临架空光缆:泰安中心局-临沂金雀山</v>
      </c>
      <c r="F3811" s="3">
        <f>INDEX(光放段!$I$4:$I$237,MATCH(纤芯!H3811,光放段!$B$4:$B$237,0))</f>
        <v>37025200000</v>
      </c>
      <c r="G3811" s="3" t="str">
        <f t="shared" si="295"/>
        <v>山东二干|济曲临架空光缆:泰安中心局-曲阜鼓楼街</v>
      </c>
      <c r="H3811" s="3">
        <f>INDEX(光放段!$B$4:$B$237,MATCH(纤芯!G3811,光放段!$C$4:$C$237,0))</f>
        <v>37025201000</v>
      </c>
      <c r="I3811" s="3" t="str">
        <f t="shared" si="296"/>
        <v>济曲临架空光缆</v>
      </c>
      <c r="J3811" s="3" t="str">
        <f>INDEX(子缆名称!$B$4:$B$29,纤芯!M3811)</f>
        <v>A缆</v>
      </c>
      <c r="K3811" s="3">
        <v>6</v>
      </c>
      <c r="L3811" s="3">
        <f t="shared" si="297"/>
        <v>6</v>
      </c>
      <c r="M3811" s="3">
        <f t="shared" si="298"/>
        <v>1</v>
      </c>
      <c r="N3811" s="3" t="s">
        <v>81</v>
      </c>
      <c r="O3811" s="3">
        <f>COUNTIF([1]局站!$D$4:$D$172,"="&amp;N3811)</f>
        <v>1</v>
      </c>
      <c r="P3811" s="3">
        <v>0</v>
      </c>
      <c r="Q3811" s="3">
        <v>0</v>
      </c>
      <c r="R3811" s="3">
        <v>0</v>
      </c>
      <c r="S3811" s="3" t="s">
        <v>73</v>
      </c>
      <c r="T3811" s="3">
        <f>COUNTIF([1]局站!$D$4:$D$172,"="&amp;S3811)</f>
        <v>1</v>
      </c>
      <c r="U3811" s="3">
        <v>0</v>
      </c>
      <c r="V3811" s="3">
        <v>0</v>
      </c>
      <c r="W3811" s="3">
        <v>0</v>
      </c>
      <c r="X3811" s="3" t="s">
        <v>1215</v>
      </c>
      <c r="Y3811" s="3" t="s">
        <v>880</v>
      </c>
      <c r="Z3811" s="3" t="str">
        <f>INDEX(业务类型!$C$4:$C$8,MATCH(纤芯!Y3811,业务类型!$B$4:$B$8,0))</f>
        <v>IDLE</v>
      </c>
      <c r="AA3811" s="3"/>
    </row>
    <row r="3812" spans="1:27" ht="16.5" x14ac:dyDescent="0.2">
      <c r="A3812" s="3">
        <v>3809</v>
      </c>
      <c r="B3812" s="3">
        <f t="shared" si="299"/>
        <v>37025201007</v>
      </c>
      <c r="C3812" s="3" t="s">
        <v>1166</v>
      </c>
      <c r="D3812" s="3" t="s">
        <v>225</v>
      </c>
      <c r="E3812" s="3" t="str">
        <f>INDEX(光放段!$G$4:$G$237,MATCH(纤芯!G3812,光放段!$C$4:$C$237,0))</f>
        <v>山东二干|济曲临架空光缆:泰安中心局-临沂金雀山</v>
      </c>
      <c r="F3812" s="3">
        <f>INDEX(光放段!$I$4:$I$237,MATCH(纤芯!H3812,光放段!$B$4:$B$237,0))</f>
        <v>37025200000</v>
      </c>
      <c r="G3812" s="3" t="str">
        <f t="shared" si="295"/>
        <v>山东二干|济曲临架空光缆:泰安中心局-曲阜鼓楼街</v>
      </c>
      <c r="H3812" s="3">
        <f>INDEX(光放段!$B$4:$B$237,MATCH(纤芯!G3812,光放段!$C$4:$C$237,0))</f>
        <v>37025201000</v>
      </c>
      <c r="I3812" s="3" t="str">
        <f t="shared" si="296"/>
        <v>济曲临架空光缆</v>
      </c>
      <c r="J3812" s="3" t="str">
        <f>INDEX(子缆名称!$B$4:$B$29,纤芯!M3812)</f>
        <v>A缆</v>
      </c>
      <c r="K3812" s="3">
        <v>7</v>
      </c>
      <c r="L3812" s="3">
        <f t="shared" si="297"/>
        <v>7</v>
      </c>
      <c r="M3812" s="3">
        <f t="shared" si="298"/>
        <v>1</v>
      </c>
      <c r="N3812" s="3" t="s">
        <v>81</v>
      </c>
      <c r="O3812" s="3">
        <f>COUNTIF([1]局站!$D$4:$D$172,"="&amp;N3812)</f>
        <v>1</v>
      </c>
      <c r="P3812" s="3">
        <v>0</v>
      </c>
      <c r="Q3812" s="3">
        <v>0</v>
      </c>
      <c r="R3812" s="3">
        <v>0</v>
      </c>
      <c r="S3812" s="3" t="s">
        <v>73</v>
      </c>
      <c r="T3812" s="3">
        <f>COUNTIF([1]局站!$D$4:$D$172,"="&amp;S3812)</f>
        <v>1</v>
      </c>
      <c r="U3812" s="3">
        <v>0</v>
      </c>
      <c r="V3812" s="3">
        <v>0</v>
      </c>
      <c r="W3812" s="3">
        <v>0</v>
      </c>
      <c r="X3812" s="3" t="s">
        <v>1215</v>
      </c>
      <c r="Y3812" s="3" t="s">
        <v>881</v>
      </c>
      <c r="Z3812" s="3" t="str">
        <f>INDEX(业务类型!$C$4:$C$8,MATCH(纤芯!Y3812,业务类型!$B$4:$B$8,0))</f>
        <v>OTHER</v>
      </c>
      <c r="AA3812" s="3" t="s">
        <v>1036</v>
      </c>
    </row>
    <row r="3813" spans="1:27" ht="16.5" x14ac:dyDescent="0.2">
      <c r="A3813" s="3">
        <v>3810</v>
      </c>
      <c r="B3813" s="3">
        <f t="shared" si="299"/>
        <v>37025201008</v>
      </c>
      <c r="C3813" s="3" t="s">
        <v>1166</v>
      </c>
      <c r="D3813" s="3" t="s">
        <v>225</v>
      </c>
      <c r="E3813" s="3" t="str">
        <f>INDEX(光放段!$G$4:$G$237,MATCH(纤芯!G3813,光放段!$C$4:$C$237,0))</f>
        <v>山东二干|济曲临架空光缆:泰安中心局-临沂金雀山</v>
      </c>
      <c r="F3813" s="3">
        <f>INDEX(光放段!$I$4:$I$237,MATCH(纤芯!H3813,光放段!$B$4:$B$237,0))</f>
        <v>37025200000</v>
      </c>
      <c r="G3813" s="3" t="str">
        <f t="shared" si="295"/>
        <v>山东二干|济曲临架空光缆:泰安中心局-曲阜鼓楼街</v>
      </c>
      <c r="H3813" s="3">
        <f>INDEX(光放段!$B$4:$B$237,MATCH(纤芯!G3813,光放段!$C$4:$C$237,0))</f>
        <v>37025201000</v>
      </c>
      <c r="I3813" s="3" t="str">
        <f t="shared" si="296"/>
        <v>济曲临架空光缆</v>
      </c>
      <c r="J3813" s="3" t="str">
        <f>INDEX(子缆名称!$B$4:$B$29,纤芯!M3813)</f>
        <v>A缆</v>
      </c>
      <c r="K3813" s="3">
        <v>8</v>
      </c>
      <c r="L3813" s="3">
        <f t="shared" si="297"/>
        <v>8</v>
      </c>
      <c r="M3813" s="3">
        <f t="shared" si="298"/>
        <v>1</v>
      </c>
      <c r="N3813" s="3" t="s">
        <v>81</v>
      </c>
      <c r="O3813" s="3">
        <f>COUNTIF([1]局站!$D$4:$D$172,"="&amp;N3813)</f>
        <v>1</v>
      </c>
      <c r="P3813" s="3">
        <v>0</v>
      </c>
      <c r="Q3813" s="3">
        <v>0</v>
      </c>
      <c r="R3813" s="3">
        <v>0</v>
      </c>
      <c r="S3813" s="3" t="s">
        <v>73</v>
      </c>
      <c r="T3813" s="3">
        <f>COUNTIF([1]局站!$D$4:$D$172,"="&amp;S3813)</f>
        <v>1</v>
      </c>
      <c r="U3813" s="3">
        <v>0</v>
      </c>
      <c r="V3813" s="3">
        <v>0</v>
      </c>
      <c r="W3813" s="3">
        <v>0</v>
      </c>
      <c r="X3813" s="3" t="s">
        <v>1215</v>
      </c>
      <c r="Y3813" s="3" t="s">
        <v>880</v>
      </c>
      <c r="Z3813" s="3" t="str">
        <f>INDEX(业务类型!$C$4:$C$8,MATCH(纤芯!Y3813,业务类型!$B$4:$B$8,0))</f>
        <v>IDLE</v>
      </c>
      <c r="AA3813" s="3"/>
    </row>
    <row r="3814" spans="1:27" ht="16.5" x14ac:dyDescent="0.2">
      <c r="A3814" s="3">
        <v>3811</v>
      </c>
      <c r="B3814" s="3">
        <f t="shared" si="299"/>
        <v>37025201009</v>
      </c>
      <c r="C3814" s="3" t="s">
        <v>1166</v>
      </c>
      <c r="D3814" s="3" t="s">
        <v>225</v>
      </c>
      <c r="E3814" s="3" t="str">
        <f>INDEX(光放段!$G$4:$G$237,MATCH(纤芯!G3814,光放段!$C$4:$C$237,0))</f>
        <v>山东二干|济曲临架空光缆:泰安中心局-临沂金雀山</v>
      </c>
      <c r="F3814" s="3">
        <f>INDEX(光放段!$I$4:$I$237,MATCH(纤芯!H3814,光放段!$B$4:$B$237,0))</f>
        <v>37025200000</v>
      </c>
      <c r="G3814" s="3" t="str">
        <f t="shared" si="295"/>
        <v>山东二干|济曲临架空光缆:泰安中心局-曲阜鼓楼街</v>
      </c>
      <c r="H3814" s="3">
        <f>INDEX(光放段!$B$4:$B$237,MATCH(纤芯!G3814,光放段!$C$4:$C$237,0))</f>
        <v>37025201000</v>
      </c>
      <c r="I3814" s="3" t="str">
        <f t="shared" si="296"/>
        <v>济曲临架空光缆</v>
      </c>
      <c r="J3814" s="3" t="str">
        <f>INDEX(子缆名称!$B$4:$B$29,纤芯!M3814)</f>
        <v>A缆</v>
      </c>
      <c r="K3814" s="3">
        <v>9</v>
      </c>
      <c r="L3814" s="3">
        <f t="shared" si="297"/>
        <v>9</v>
      </c>
      <c r="M3814" s="3">
        <f t="shared" si="298"/>
        <v>1</v>
      </c>
      <c r="N3814" s="3" t="s">
        <v>81</v>
      </c>
      <c r="O3814" s="3">
        <f>COUNTIF([1]局站!$D$4:$D$172,"="&amp;N3814)</f>
        <v>1</v>
      </c>
      <c r="P3814" s="3">
        <v>0</v>
      </c>
      <c r="Q3814" s="3">
        <v>0</v>
      </c>
      <c r="R3814" s="3">
        <v>0</v>
      </c>
      <c r="S3814" s="3" t="s">
        <v>73</v>
      </c>
      <c r="T3814" s="3">
        <f>COUNTIF([1]局站!$D$4:$D$172,"="&amp;S3814)</f>
        <v>1</v>
      </c>
      <c r="U3814" s="3">
        <v>0</v>
      </c>
      <c r="V3814" s="3">
        <v>0</v>
      </c>
      <c r="W3814" s="3">
        <v>0</v>
      </c>
      <c r="X3814" s="3" t="s">
        <v>1215</v>
      </c>
      <c r="Y3814" s="3" t="s">
        <v>880</v>
      </c>
      <c r="Z3814" s="3" t="str">
        <f>INDEX(业务类型!$C$4:$C$8,MATCH(纤芯!Y3814,业务类型!$B$4:$B$8,0))</f>
        <v>IDLE</v>
      </c>
      <c r="AA3814" s="3"/>
    </row>
    <row r="3815" spans="1:27" ht="16.5" x14ac:dyDescent="0.2">
      <c r="A3815" s="3">
        <v>3812</v>
      </c>
      <c r="B3815" s="3">
        <f t="shared" si="299"/>
        <v>37025201010</v>
      </c>
      <c r="C3815" s="3" t="s">
        <v>1166</v>
      </c>
      <c r="D3815" s="3" t="s">
        <v>225</v>
      </c>
      <c r="E3815" s="3" t="str">
        <f>INDEX(光放段!$G$4:$G$237,MATCH(纤芯!G3815,光放段!$C$4:$C$237,0))</f>
        <v>山东二干|济曲临架空光缆:泰安中心局-临沂金雀山</v>
      </c>
      <c r="F3815" s="3">
        <f>INDEX(光放段!$I$4:$I$237,MATCH(纤芯!H3815,光放段!$B$4:$B$237,0))</f>
        <v>37025200000</v>
      </c>
      <c r="G3815" s="3" t="str">
        <f t="shared" si="295"/>
        <v>山东二干|济曲临架空光缆:泰安中心局-曲阜鼓楼街</v>
      </c>
      <c r="H3815" s="3">
        <f>INDEX(光放段!$B$4:$B$237,MATCH(纤芯!G3815,光放段!$C$4:$C$237,0))</f>
        <v>37025201000</v>
      </c>
      <c r="I3815" s="3" t="str">
        <f t="shared" si="296"/>
        <v>济曲临架空光缆</v>
      </c>
      <c r="J3815" s="3" t="str">
        <f>INDEX(子缆名称!$B$4:$B$29,纤芯!M3815)</f>
        <v>A缆</v>
      </c>
      <c r="K3815" s="3">
        <v>10</v>
      </c>
      <c r="L3815" s="3">
        <f t="shared" si="297"/>
        <v>10</v>
      </c>
      <c r="M3815" s="3">
        <f t="shared" si="298"/>
        <v>1</v>
      </c>
      <c r="N3815" s="3" t="s">
        <v>81</v>
      </c>
      <c r="O3815" s="3">
        <f>COUNTIF([1]局站!$D$4:$D$172,"="&amp;N3815)</f>
        <v>1</v>
      </c>
      <c r="P3815" s="3">
        <v>0</v>
      </c>
      <c r="Q3815" s="3">
        <v>0</v>
      </c>
      <c r="R3815" s="3">
        <v>0</v>
      </c>
      <c r="S3815" s="3" t="s">
        <v>73</v>
      </c>
      <c r="T3815" s="3">
        <f>COUNTIF([1]局站!$D$4:$D$172,"="&amp;S3815)</f>
        <v>1</v>
      </c>
      <c r="U3815" s="3">
        <v>0</v>
      </c>
      <c r="V3815" s="3">
        <v>0</v>
      </c>
      <c r="W3815" s="3">
        <v>0</v>
      </c>
      <c r="X3815" s="3" t="s">
        <v>1215</v>
      </c>
      <c r="Y3815" s="3" t="s">
        <v>880</v>
      </c>
      <c r="Z3815" s="3" t="str">
        <f>INDEX(业务类型!$C$4:$C$8,MATCH(纤芯!Y3815,业务类型!$B$4:$B$8,0))</f>
        <v>IDLE</v>
      </c>
      <c r="AA3815" s="3"/>
    </row>
    <row r="3816" spans="1:27" ht="16.5" x14ac:dyDescent="0.2">
      <c r="A3816" s="3">
        <v>3813</v>
      </c>
      <c r="B3816" s="3">
        <f t="shared" si="299"/>
        <v>37025201011</v>
      </c>
      <c r="C3816" s="3" t="s">
        <v>1166</v>
      </c>
      <c r="D3816" s="3" t="s">
        <v>225</v>
      </c>
      <c r="E3816" s="3" t="str">
        <f>INDEX(光放段!$G$4:$G$237,MATCH(纤芯!G3816,光放段!$C$4:$C$237,0))</f>
        <v>山东二干|济曲临架空光缆:泰安中心局-临沂金雀山</v>
      </c>
      <c r="F3816" s="3">
        <f>INDEX(光放段!$I$4:$I$237,MATCH(纤芯!H3816,光放段!$B$4:$B$237,0))</f>
        <v>37025200000</v>
      </c>
      <c r="G3816" s="3" t="str">
        <f t="shared" si="295"/>
        <v>山东二干|济曲临架空光缆:泰安中心局-曲阜鼓楼街</v>
      </c>
      <c r="H3816" s="3">
        <f>INDEX(光放段!$B$4:$B$237,MATCH(纤芯!G3816,光放段!$C$4:$C$237,0))</f>
        <v>37025201000</v>
      </c>
      <c r="I3816" s="3" t="str">
        <f t="shared" si="296"/>
        <v>济曲临架空光缆</v>
      </c>
      <c r="J3816" s="3" t="str">
        <f>INDEX(子缆名称!$B$4:$B$29,纤芯!M3816)</f>
        <v>A缆</v>
      </c>
      <c r="K3816" s="3">
        <v>11</v>
      </c>
      <c r="L3816" s="3">
        <f t="shared" si="297"/>
        <v>11</v>
      </c>
      <c r="M3816" s="3">
        <f t="shared" si="298"/>
        <v>1</v>
      </c>
      <c r="N3816" s="3" t="s">
        <v>81</v>
      </c>
      <c r="O3816" s="3">
        <f>COUNTIF([1]局站!$D$4:$D$172,"="&amp;N3816)</f>
        <v>1</v>
      </c>
      <c r="P3816" s="3">
        <v>0</v>
      </c>
      <c r="Q3816" s="3">
        <v>0</v>
      </c>
      <c r="R3816" s="3">
        <v>0</v>
      </c>
      <c r="S3816" s="3" t="s">
        <v>73</v>
      </c>
      <c r="T3816" s="3">
        <f>COUNTIF([1]局站!$D$4:$D$172,"="&amp;S3816)</f>
        <v>1</v>
      </c>
      <c r="U3816" s="3">
        <v>0</v>
      </c>
      <c r="V3816" s="3">
        <v>0</v>
      </c>
      <c r="W3816" s="3">
        <v>0</v>
      </c>
      <c r="X3816" s="3" t="s">
        <v>1215</v>
      </c>
      <c r="Y3816" s="3" t="s">
        <v>881</v>
      </c>
      <c r="Z3816" s="3" t="str">
        <f>INDEX(业务类型!$C$4:$C$8,MATCH(纤芯!Y3816,业务类型!$B$4:$B$8,0))</f>
        <v>OTHER</v>
      </c>
      <c r="AA3816" s="3" t="s">
        <v>888</v>
      </c>
    </row>
    <row r="3817" spans="1:27" ht="16.5" x14ac:dyDescent="0.2">
      <c r="A3817" s="3">
        <v>3814</v>
      </c>
      <c r="B3817" s="3">
        <f t="shared" si="299"/>
        <v>37025201012</v>
      </c>
      <c r="C3817" s="3" t="s">
        <v>1166</v>
      </c>
      <c r="D3817" s="3" t="s">
        <v>225</v>
      </c>
      <c r="E3817" s="3" t="str">
        <f>INDEX(光放段!$G$4:$G$237,MATCH(纤芯!G3817,光放段!$C$4:$C$237,0))</f>
        <v>山东二干|济曲临架空光缆:泰安中心局-临沂金雀山</v>
      </c>
      <c r="F3817" s="3">
        <f>INDEX(光放段!$I$4:$I$237,MATCH(纤芯!H3817,光放段!$B$4:$B$237,0))</f>
        <v>37025200000</v>
      </c>
      <c r="G3817" s="3" t="str">
        <f t="shared" si="295"/>
        <v>山东二干|济曲临架空光缆:泰安中心局-曲阜鼓楼街</v>
      </c>
      <c r="H3817" s="3">
        <f>INDEX(光放段!$B$4:$B$237,MATCH(纤芯!G3817,光放段!$C$4:$C$237,0))</f>
        <v>37025201000</v>
      </c>
      <c r="I3817" s="3" t="str">
        <f t="shared" si="296"/>
        <v>济曲临架空光缆</v>
      </c>
      <c r="J3817" s="3" t="str">
        <f>INDEX(子缆名称!$B$4:$B$29,纤芯!M3817)</f>
        <v>A缆</v>
      </c>
      <c r="K3817" s="3">
        <v>12</v>
      </c>
      <c r="L3817" s="3">
        <f t="shared" si="297"/>
        <v>12</v>
      </c>
      <c r="M3817" s="3">
        <f t="shared" si="298"/>
        <v>1</v>
      </c>
      <c r="N3817" s="3" t="s">
        <v>81</v>
      </c>
      <c r="O3817" s="3">
        <f>COUNTIF([1]局站!$D$4:$D$172,"="&amp;N3817)</f>
        <v>1</v>
      </c>
      <c r="P3817" s="3">
        <v>0</v>
      </c>
      <c r="Q3817" s="3">
        <v>0</v>
      </c>
      <c r="R3817" s="3">
        <v>0</v>
      </c>
      <c r="S3817" s="3" t="s">
        <v>73</v>
      </c>
      <c r="T3817" s="3">
        <f>COUNTIF([1]局站!$D$4:$D$172,"="&amp;S3817)</f>
        <v>1</v>
      </c>
      <c r="U3817" s="3">
        <v>0</v>
      </c>
      <c r="V3817" s="3">
        <v>0</v>
      </c>
      <c r="W3817" s="3">
        <v>0</v>
      </c>
      <c r="X3817" s="3" t="s">
        <v>1215</v>
      </c>
      <c r="Y3817" s="3" t="s">
        <v>881</v>
      </c>
      <c r="Z3817" s="3" t="str">
        <f>INDEX(业务类型!$C$4:$C$8,MATCH(纤芯!Y3817,业务类型!$B$4:$B$8,0))</f>
        <v>OTHER</v>
      </c>
      <c r="AA3817" s="3" t="s">
        <v>888</v>
      </c>
    </row>
    <row r="3818" spans="1:27" ht="16.5" x14ac:dyDescent="0.2">
      <c r="A3818" s="3">
        <v>3815</v>
      </c>
      <c r="B3818" s="3">
        <f t="shared" si="299"/>
        <v>37025201013</v>
      </c>
      <c r="C3818" s="3" t="s">
        <v>1166</v>
      </c>
      <c r="D3818" s="3" t="s">
        <v>225</v>
      </c>
      <c r="E3818" s="3" t="str">
        <f>INDEX(光放段!$G$4:$G$237,MATCH(纤芯!G3818,光放段!$C$4:$C$237,0))</f>
        <v>山东二干|济曲临架空光缆:泰安中心局-临沂金雀山</v>
      </c>
      <c r="F3818" s="3">
        <f>INDEX(光放段!$I$4:$I$237,MATCH(纤芯!H3818,光放段!$B$4:$B$237,0))</f>
        <v>37025200000</v>
      </c>
      <c r="G3818" s="3" t="str">
        <f t="shared" si="295"/>
        <v>山东二干|济曲临架空光缆:泰安中心局-曲阜鼓楼街</v>
      </c>
      <c r="H3818" s="3">
        <f>INDEX(光放段!$B$4:$B$237,MATCH(纤芯!G3818,光放段!$C$4:$C$237,0))</f>
        <v>37025201000</v>
      </c>
      <c r="I3818" s="3" t="str">
        <f t="shared" si="296"/>
        <v>济曲临架空光缆</v>
      </c>
      <c r="J3818" s="3" t="str">
        <f>INDEX(子缆名称!$B$4:$B$29,纤芯!M3818)</f>
        <v>B缆</v>
      </c>
      <c r="K3818" s="3">
        <v>13</v>
      </c>
      <c r="L3818" s="3">
        <f t="shared" si="297"/>
        <v>1</v>
      </c>
      <c r="M3818" s="3">
        <f t="shared" si="298"/>
        <v>2</v>
      </c>
      <c r="N3818" s="3" t="s">
        <v>81</v>
      </c>
      <c r="O3818" s="3">
        <f>COUNTIF([1]局站!$D$4:$D$172,"="&amp;N3818)</f>
        <v>1</v>
      </c>
      <c r="P3818" s="3">
        <v>0</v>
      </c>
      <c r="Q3818" s="3">
        <v>0</v>
      </c>
      <c r="R3818" s="3">
        <v>0</v>
      </c>
      <c r="S3818" s="3" t="s">
        <v>73</v>
      </c>
      <c r="T3818" s="3">
        <f>COUNTIF([1]局站!$D$4:$D$172,"="&amp;S3818)</f>
        <v>1</v>
      </c>
      <c r="U3818" s="3">
        <v>0</v>
      </c>
      <c r="V3818" s="3">
        <v>0</v>
      </c>
      <c r="W3818" s="3">
        <v>0</v>
      </c>
      <c r="X3818" s="3" t="s">
        <v>1215</v>
      </c>
      <c r="Y3818" s="3" t="s">
        <v>880</v>
      </c>
      <c r="Z3818" s="3" t="str">
        <f>INDEX(业务类型!$C$4:$C$8,MATCH(纤芯!Y3818,业务类型!$B$4:$B$8,0))</f>
        <v>IDLE</v>
      </c>
      <c r="AA3818" s="3"/>
    </row>
    <row r="3819" spans="1:27" ht="16.5" x14ac:dyDescent="0.2">
      <c r="A3819" s="3">
        <v>3816</v>
      </c>
      <c r="B3819" s="3">
        <f t="shared" si="299"/>
        <v>37025201014</v>
      </c>
      <c r="C3819" s="3" t="s">
        <v>1166</v>
      </c>
      <c r="D3819" s="3" t="s">
        <v>225</v>
      </c>
      <c r="E3819" s="3" t="str">
        <f>INDEX(光放段!$G$4:$G$237,MATCH(纤芯!G3819,光放段!$C$4:$C$237,0))</f>
        <v>山东二干|济曲临架空光缆:泰安中心局-临沂金雀山</v>
      </c>
      <c r="F3819" s="3">
        <f>INDEX(光放段!$I$4:$I$237,MATCH(纤芯!H3819,光放段!$B$4:$B$237,0))</f>
        <v>37025200000</v>
      </c>
      <c r="G3819" s="3" t="str">
        <f t="shared" si="295"/>
        <v>山东二干|济曲临架空光缆:泰安中心局-曲阜鼓楼街</v>
      </c>
      <c r="H3819" s="3">
        <f>INDEX(光放段!$B$4:$B$237,MATCH(纤芯!G3819,光放段!$C$4:$C$237,0))</f>
        <v>37025201000</v>
      </c>
      <c r="I3819" s="3" t="str">
        <f t="shared" si="296"/>
        <v>济曲临架空光缆</v>
      </c>
      <c r="J3819" s="3" t="str">
        <f>INDEX(子缆名称!$B$4:$B$29,纤芯!M3819)</f>
        <v>B缆</v>
      </c>
      <c r="K3819" s="3">
        <v>14</v>
      </c>
      <c r="L3819" s="3">
        <f t="shared" si="297"/>
        <v>2</v>
      </c>
      <c r="M3819" s="3">
        <f t="shared" si="298"/>
        <v>2</v>
      </c>
      <c r="N3819" s="3" t="s">
        <v>81</v>
      </c>
      <c r="O3819" s="3">
        <f>COUNTIF([1]局站!$D$4:$D$172,"="&amp;N3819)</f>
        <v>1</v>
      </c>
      <c r="P3819" s="3">
        <v>0</v>
      </c>
      <c r="Q3819" s="3">
        <v>0</v>
      </c>
      <c r="R3819" s="3">
        <v>0</v>
      </c>
      <c r="S3819" s="3" t="s">
        <v>73</v>
      </c>
      <c r="T3819" s="3">
        <f>COUNTIF([1]局站!$D$4:$D$172,"="&amp;S3819)</f>
        <v>1</v>
      </c>
      <c r="U3819" s="3">
        <v>0</v>
      </c>
      <c r="V3819" s="3">
        <v>0</v>
      </c>
      <c r="W3819" s="3">
        <v>0</v>
      </c>
      <c r="X3819" s="3" t="s">
        <v>1215</v>
      </c>
      <c r="Y3819" s="3" t="s">
        <v>880</v>
      </c>
      <c r="Z3819" s="3" t="str">
        <f>INDEX(业务类型!$C$4:$C$8,MATCH(纤芯!Y3819,业务类型!$B$4:$B$8,0))</f>
        <v>IDLE</v>
      </c>
      <c r="AA3819" s="3"/>
    </row>
    <row r="3820" spans="1:27" ht="16.5" x14ac:dyDescent="0.2">
      <c r="A3820" s="3">
        <v>3817</v>
      </c>
      <c r="B3820" s="3">
        <f t="shared" si="299"/>
        <v>37025201015</v>
      </c>
      <c r="C3820" s="3" t="s">
        <v>1166</v>
      </c>
      <c r="D3820" s="3" t="s">
        <v>225</v>
      </c>
      <c r="E3820" s="3" t="str">
        <f>INDEX(光放段!$G$4:$G$237,MATCH(纤芯!G3820,光放段!$C$4:$C$237,0))</f>
        <v>山东二干|济曲临架空光缆:泰安中心局-临沂金雀山</v>
      </c>
      <c r="F3820" s="3">
        <f>INDEX(光放段!$I$4:$I$237,MATCH(纤芯!H3820,光放段!$B$4:$B$237,0))</f>
        <v>37025200000</v>
      </c>
      <c r="G3820" s="3" t="str">
        <f t="shared" si="295"/>
        <v>山东二干|济曲临架空光缆:泰安中心局-曲阜鼓楼街</v>
      </c>
      <c r="H3820" s="3">
        <f>INDEX(光放段!$B$4:$B$237,MATCH(纤芯!G3820,光放段!$C$4:$C$237,0))</f>
        <v>37025201000</v>
      </c>
      <c r="I3820" s="3" t="str">
        <f t="shared" si="296"/>
        <v>济曲临架空光缆</v>
      </c>
      <c r="J3820" s="3" t="str">
        <f>INDEX(子缆名称!$B$4:$B$29,纤芯!M3820)</f>
        <v>B缆</v>
      </c>
      <c r="K3820" s="3">
        <v>15</v>
      </c>
      <c r="L3820" s="3">
        <f t="shared" si="297"/>
        <v>3</v>
      </c>
      <c r="M3820" s="3">
        <f t="shared" si="298"/>
        <v>2</v>
      </c>
      <c r="N3820" s="3" t="s">
        <v>81</v>
      </c>
      <c r="O3820" s="3">
        <f>COUNTIF([1]局站!$D$4:$D$172,"="&amp;N3820)</f>
        <v>1</v>
      </c>
      <c r="P3820" s="3">
        <v>0</v>
      </c>
      <c r="Q3820" s="3">
        <v>0</v>
      </c>
      <c r="R3820" s="3">
        <v>0</v>
      </c>
      <c r="S3820" s="3" t="s">
        <v>73</v>
      </c>
      <c r="T3820" s="3">
        <f>COUNTIF([1]局站!$D$4:$D$172,"="&amp;S3820)</f>
        <v>1</v>
      </c>
      <c r="U3820" s="3">
        <v>0</v>
      </c>
      <c r="V3820" s="3">
        <v>0</v>
      </c>
      <c r="W3820" s="3">
        <v>0</v>
      </c>
      <c r="X3820" s="3" t="s">
        <v>1215</v>
      </c>
      <c r="Y3820" s="3" t="s">
        <v>881</v>
      </c>
      <c r="Z3820" s="3" t="str">
        <f>INDEX(业务类型!$C$4:$C$8,MATCH(纤芯!Y3820,业务类型!$B$4:$B$8,0))</f>
        <v>OTHER</v>
      </c>
      <c r="AA3820" s="3" t="s">
        <v>919</v>
      </c>
    </row>
    <row r="3821" spans="1:27" ht="16.5" x14ac:dyDescent="0.2">
      <c r="A3821" s="3">
        <v>3818</v>
      </c>
      <c r="B3821" s="3">
        <f t="shared" si="299"/>
        <v>37025201016</v>
      </c>
      <c r="C3821" s="3" t="s">
        <v>1166</v>
      </c>
      <c r="D3821" s="3" t="s">
        <v>225</v>
      </c>
      <c r="E3821" s="3" t="str">
        <f>INDEX(光放段!$G$4:$G$237,MATCH(纤芯!G3821,光放段!$C$4:$C$237,0))</f>
        <v>山东二干|济曲临架空光缆:泰安中心局-临沂金雀山</v>
      </c>
      <c r="F3821" s="3">
        <f>INDEX(光放段!$I$4:$I$237,MATCH(纤芯!H3821,光放段!$B$4:$B$237,0))</f>
        <v>37025200000</v>
      </c>
      <c r="G3821" s="3" t="str">
        <f t="shared" si="295"/>
        <v>山东二干|济曲临架空光缆:泰安中心局-曲阜鼓楼街</v>
      </c>
      <c r="H3821" s="3">
        <f>INDEX(光放段!$B$4:$B$237,MATCH(纤芯!G3821,光放段!$C$4:$C$237,0))</f>
        <v>37025201000</v>
      </c>
      <c r="I3821" s="3" t="str">
        <f t="shared" si="296"/>
        <v>济曲临架空光缆</v>
      </c>
      <c r="J3821" s="3" t="str">
        <f>INDEX(子缆名称!$B$4:$B$29,纤芯!M3821)</f>
        <v>B缆</v>
      </c>
      <c r="K3821" s="3">
        <v>16</v>
      </c>
      <c r="L3821" s="3">
        <f t="shared" si="297"/>
        <v>4</v>
      </c>
      <c r="M3821" s="3">
        <f t="shared" si="298"/>
        <v>2</v>
      </c>
      <c r="N3821" s="3" t="s">
        <v>81</v>
      </c>
      <c r="O3821" s="3">
        <f>COUNTIF([1]局站!$D$4:$D$172,"="&amp;N3821)</f>
        <v>1</v>
      </c>
      <c r="P3821" s="3">
        <v>0</v>
      </c>
      <c r="Q3821" s="3">
        <v>0</v>
      </c>
      <c r="R3821" s="3">
        <v>0</v>
      </c>
      <c r="S3821" s="3" t="s">
        <v>73</v>
      </c>
      <c r="T3821" s="3">
        <f>COUNTIF([1]局站!$D$4:$D$172,"="&amp;S3821)</f>
        <v>1</v>
      </c>
      <c r="U3821" s="3">
        <v>0</v>
      </c>
      <c r="V3821" s="3">
        <v>0</v>
      </c>
      <c r="W3821" s="3">
        <v>0</v>
      </c>
      <c r="X3821" s="3" t="s">
        <v>1215</v>
      </c>
      <c r="Y3821" s="3" t="s">
        <v>881</v>
      </c>
      <c r="Z3821" s="3" t="str">
        <f>INDEX(业务类型!$C$4:$C$8,MATCH(纤芯!Y3821,业务类型!$B$4:$B$8,0))</f>
        <v>OTHER</v>
      </c>
      <c r="AA3821" s="3" t="s">
        <v>919</v>
      </c>
    </row>
    <row r="3822" spans="1:27" ht="16.5" x14ac:dyDescent="0.2">
      <c r="A3822" s="3">
        <v>3819</v>
      </c>
      <c r="B3822" s="3">
        <f t="shared" si="299"/>
        <v>37025201017</v>
      </c>
      <c r="C3822" s="3" t="s">
        <v>1166</v>
      </c>
      <c r="D3822" s="3" t="s">
        <v>225</v>
      </c>
      <c r="E3822" s="3" t="str">
        <f>INDEX(光放段!$G$4:$G$237,MATCH(纤芯!G3822,光放段!$C$4:$C$237,0))</f>
        <v>山东二干|济曲临架空光缆:泰安中心局-临沂金雀山</v>
      </c>
      <c r="F3822" s="3">
        <f>INDEX(光放段!$I$4:$I$237,MATCH(纤芯!H3822,光放段!$B$4:$B$237,0))</f>
        <v>37025200000</v>
      </c>
      <c r="G3822" s="3" t="str">
        <f t="shared" si="295"/>
        <v>山东二干|济曲临架空光缆:泰安中心局-曲阜鼓楼街</v>
      </c>
      <c r="H3822" s="3">
        <f>INDEX(光放段!$B$4:$B$237,MATCH(纤芯!G3822,光放段!$C$4:$C$237,0))</f>
        <v>37025201000</v>
      </c>
      <c r="I3822" s="3" t="str">
        <f t="shared" si="296"/>
        <v>济曲临架空光缆</v>
      </c>
      <c r="J3822" s="3" t="str">
        <f>INDEX(子缆名称!$B$4:$B$29,纤芯!M3822)</f>
        <v>B缆</v>
      </c>
      <c r="K3822" s="3">
        <v>17</v>
      </c>
      <c r="L3822" s="3">
        <f t="shared" si="297"/>
        <v>5</v>
      </c>
      <c r="M3822" s="3">
        <f t="shared" si="298"/>
        <v>2</v>
      </c>
      <c r="N3822" s="3" t="s">
        <v>81</v>
      </c>
      <c r="O3822" s="3">
        <f>COUNTIF([1]局站!$D$4:$D$172,"="&amp;N3822)</f>
        <v>1</v>
      </c>
      <c r="P3822" s="3">
        <v>0</v>
      </c>
      <c r="Q3822" s="3">
        <v>0</v>
      </c>
      <c r="R3822" s="3">
        <v>0</v>
      </c>
      <c r="S3822" s="3" t="s">
        <v>73</v>
      </c>
      <c r="T3822" s="3">
        <f>COUNTIF([1]局站!$D$4:$D$172,"="&amp;S3822)</f>
        <v>1</v>
      </c>
      <c r="U3822" s="3">
        <v>0</v>
      </c>
      <c r="V3822" s="3">
        <v>0</v>
      </c>
      <c r="W3822" s="3">
        <v>0</v>
      </c>
      <c r="X3822" s="3" t="s">
        <v>1215</v>
      </c>
      <c r="Y3822" s="3" t="s">
        <v>880</v>
      </c>
      <c r="Z3822" s="3" t="str">
        <f>INDEX(业务类型!$C$4:$C$8,MATCH(纤芯!Y3822,业务类型!$B$4:$B$8,0))</f>
        <v>IDLE</v>
      </c>
      <c r="AA3822" s="3"/>
    </row>
    <row r="3823" spans="1:27" ht="16.5" x14ac:dyDescent="0.2">
      <c r="A3823" s="3">
        <v>3820</v>
      </c>
      <c r="B3823" s="3">
        <f t="shared" si="299"/>
        <v>37025201018</v>
      </c>
      <c r="C3823" s="3" t="s">
        <v>1166</v>
      </c>
      <c r="D3823" s="3" t="s">
        <v>225</v>
      </c>
      <c r="E3823" s="3" t="str">
        <f>INDEX(光放段!$G$4:$G$237,MATCH(纤芯!G3823,光放段!$C$4:$C$237,0))</f>
        <v>山东二干|济曲临架空光缆:泰安中心局-临沂金雀山</v>
      </c>
      <c r="F3823" s="3">
        <f>INDEX(光放段!$I$4:$I$237,MATCH(纤芯!H3823,光放段!$B$4:$B$237,0))</f>
        <v>37025200000</v>
      </c>
      <c r="G3823" s="3" t="str">
        <f t="shared" si="295"/>
        <v>山东二干|济曲临架空光缆:泰安中心局-曲阜鼓楼街</v>
      </c>
      <c r="H3823" s="3">
        <f>INDEX(光放段!$B$4:$B$237,MATCH(纤芯!G3823,光放段!$C$4:$C$237,0))</f>
        <v>37025201000</v>
      </c>
      <c r="I3823" s="3" t="str">
        <f t="shared" si="296"/>
        <v>济曲临架空光缆</v>
      </c>
      <c r="J3823" s="3" t="str">
        <f>INDEX(子缆名称!$B$4:$B$29,纤芯!M3823)</f>
        <v>B缆</v>
      </c>
      <c r="K3823" s="3">
        <v>18</v>
      </c>
      <c r="L3823" s="3">
        <f t="shared" si="297"/>
        <v>6</v>
      </c>
      <c r="M3823" s="3">
        <f t="shared" si="298"/>
        <v>2</v>
      </c>
      <c r="N3823" s="3" t="s">
        <v>81</v>
      </c>
      <c r="O3823" s="3">
        <f>COUNTIF([1]局站!$D$4:$D$172,"="&amp;N3823)</f>
        <v>1</v>
      </c>
      <c r="P3823" s="3">
        <v>0</v>
      </c>
      <c r="Q3823" s="3">
        <v>0</v>
      </c>
      <c r="R3823" s="3">
        <v>0</v>
      </c>
      <c r="S3823" s="3" t="s">
        <v>73</v>
      </c>
      <c r="T3823" s="3">
        <f>COUNTIF([1]局站!$D$4:$D$172,"="&amp;S3823)</f>
        <v>1</v>
      </c>
      <c r="U3823" s="3">
        <v>0</v>
      </c>
      <c r="V3823" s="3">
        <v>0</v>
      </c>
      <c r="W3823" s="3">
        <v>0</v>
      </c>
      <c r="X3823" s="3" t="s">
        <v>1215</v>
      </c>
      <c r="Y3823" s="3" t="s">
        <v>880</v>
      </c>
      <c r="Z3823" s="3" t="str">
        <f>INDEX(业务类型!$C$4:$C$8,MATCH(纤芯!Y3823,业务类型!$B$4:$B$8,0))</f>
        <v>IDLE</v>
      </c>
      <c r="AA3823" s="3"/>
    </row>
    <row r="3824" spans="1:27" ht="16.5" x14ac:dyDescent="0.2">
      <c r="A3824" s="3">
        <v>3821</v>
      </c>
      <c r="B3824" s="3">
        <f t="shared" si="299"/>
        <v>37025201019</v>
      </c>
      <c r="C3824" s="3" t="s">
        <v>1166</v>
      </c>
      <c r="D3824" s="3" t="s">
        <v>225</v>
      </c>
      <c r="E3824" s="3" t="str">
        <f>INDEX(光放段!$G$4:$G$237,MATCH(纤芯!G3824,光放段!$C$4:$C$237,0))</f>
        <v>山东二干|济曲临架空光缆:泰安中心局-临沂金雀山</v>
      </c>
      <c r="F3824" s="3">
        <f>INDEX(光放段!$I$4:$I$237,MATCH(纤芯!H3824,光放段!$B$4:$B$237,0))</f>
        <v>37025200000</v>
      </c>
      <c r="G3824" s="3" t="str">
        <f t="shared" si="295"/>
        <v>山东二干|济曲临架空光缆:泰安中心局-曲阜鼓楼街</v>
      </c>
      <c r="H3824" s="3">
        <f>INDEX(光放段!$B$4:$B$237,MATCH(纤芯!G3824,光放段!$C$4:$C$237,0))</f>
        <v>37025201000</v>
      </c>
      <c r="I3824" s="3" t="str">
        <f t="shared" si="296"/>
        <v>济曲临架空光缆</v>
      </c>
      <c r="J3824" s="3" t="str">
        <f>INDEX(子缆名称!$B$4:$B$29,纤芯!M3824)</f>
        <v>B缆</v>
      </c>
      <c r="K3824" s="3">
        <v>19</v>
      </c>
      <c r="L3824" s="3">
        <f t="shared" si="297"/>
        <v>7</v>
      </c>
      <c r="M3824" s="3">
        <f t="shared" si="298"/>
        <v>2</v>
      </c>
      <c r="N3824" s="3" t="s">
        <v>81</v>
      </c>
      <c r="O3824" s="3">
        <f>COUNTIF([1]局站!$D$4:$D$172,"="&amp;N3824)</f>
        <v>1</v>
      </c>
      <c r="P3824" s="3">
        <v>0</v>
      </c>
      <c r="Q3824" s="3">
        <v>0</v>
      </c>
      <c r="R3824" s="3">
        <v>0</v>
      </c>
      <c r="S3824" s="3" t="s">
        <v>73</v>
      </c>
      <c r="T3824" s="3">
        <f>COUNTIF([1]局站!$D$4:$D$172,"="&amp;S3824)</f>
        <v>1</v>
      </c>
      <c r="U3824" s="3">
        <v>0</v>
      </c>
      <c r="V3824" s="3">
        <v>0</v>
      </c>
      <c r="W3824" s="3">
        <v>0</v>
      </c>
      <c r="X3824" s="3" t="s">
        <v>1215</v>
      </c>
      <c r="Y3824" s="3" t="s">
        <v>854</v>
      </c>
      <c r="Z3824" s="3" t="str">
        <f>INDEX(业务类型!$C$4:$C$8,MATCH(纤芯!Y3824,业务类型!$B$4:$B$8,0))</f>
        <v>LOCAL</v>
      </c>
      <c r="AA3824" s="3" t="s">
        <v>879</v>
      </c>
    </row>
    <row r="3825" spans="1:27" ht="16.5" x14ac:dyDescent="0.2">
      <c r="A3825" s="3">
        <v>3822</v>
      </c>
      <c r="B3825" s="3">
        <f t="shared" si="299"/>
        <v>37025201020</v>
      </c>
      <c r="C3825" s="3" t="s">
        <v>1166</v>
      </c>
      <c r="D3825" s="3" t="s">
        <v>225</v>
      </c>
      <c r="E3825" s="3" t="str">
        <f>INDEX(光放段!$G$4:$G$237,MATCH(纤芯!G3825,光放段!$C$4:$C$237,0))</f>
        <v>山东二干|济曲临架空光缆:泰安中心局-临沂金雀山</v>
      </c>
      <c r="F3825" s="3">
        <f>INDEX(光放段!$I$4:$I$237,MATCH(纤芯!H3825,光放段!$B$4:$B$237,0))</f>
        <v>37025200000</v>
      </c>
      <c r="G3825" s="3" t="str">
        <f t="shared" si="295"/>
        <v>山东二干|济曲临架空光缆:泰安中心局-曲阜鼓楼街</v>
      </c>
      <c r="H3825" s="3">
        <f>INDEX(光放段!$B$4:$B$237,MATCH(纤芯!G3825,光放段!$C$4:$C$237,0))</f>
        <v>37025201000</v>
      </c>
      <c r="I3825" s="3" t="str">
        <f t="shared" si="296"/>
        <v>济曲临架空光缆</v>
      </c>
      <c r="J3825" s="3" t="str">
        <f>INDEX(子缆名称!$B$4:$B$29,纤芯!M3825)</f>
        <v>B缆</v>
      </c>
      <c r="K3825" s="3">
        <v>20</v>
      </c>
      <c r="L3825" s="3">
        <f t="shared" si="297"/>
        <v>8</v>
      </c>
      <c r="M3825" s="3">
        <f t="shared" si="298"/>
        <v>2</v>
      </c>
      <c r="N3825" s="3" t="s">
        <v>81</v>
      </c>
      <c r="O3825" s="3">
        <f>COUNTIF([1]局站!$D$4:$D$172,"="&amp;N3825)</f>
        <v>1</v>
      </c>
      <c r="P3825" s="3">
        <v>0</v>
      </c>
      <c r="Q3825" s="3">
        <v>0</v>
      </c>
      <c r="R3825" s="3">
        <v>0</v>
      </c>
      <c r="S3825" s="3" t="s">
        <v>73</v>
      </c>
      <c r="T3825" s="3">
        <f>COUNTIF([1]局站!$D$4:$D$172,"="&amp;S3825)</f>
        <v>1</v>
      </c>
      <c r="U3825" s="3">
        <v>0</v>
      </c>
      <c r="V3825" s="3">
        <v>0</v>
      </c>
      <c r="W3825" s="3">
        <v>0</v>
      </c>
      <c r="X3825" s="3" t="s">
        <v>1215</v>
      </c>
      <c r="Y3825" s="3" t="s">
        <v>854</v>
      </c>
      <c r="Z3825" s="3" t="str">
        <f>INDEX(业务类型!$C$4:$C$8,MATCH(纤芯!Y3825,业务类型!$B$4:$B$8,0))</f>
        <v>LOCAL</v>
      </c>
      <c r="AA3825" s="3" t="s">
        <v>879</v>
      </c>
    </row>
    <row r="3826" spans="1:27" ht="16.5" x14ac:dyDescent="0.2">
      <c r="A3826" s="3">
        <v>3823</v>
      </c>
      <c r="B3826" s="3">
        <f t="shared" si="299"/>
        <v>37025202001</v>
      </c>
      <c r="C3826" s="3" t="s">
        <v>1166</v>
      </c>
      <c r="D3826" s="3" t="s">
        <v>225</v>
      </c>
      <c r="E3826" s="3" t="str">
        <f>INDEX(光放段!$G$4:$G$237,MATCH(纤芯!G3826,光放段!$C$4:$C$237,0))</f>
        <v>山东二干|济曲临架空光缆:泰安中心局-临沂金雀山</v>
      </c>
      <c r="F3826" s="3">
        <f>INDEX(光放段!$I$4:$I$237,MATCH(纤芯!H3826,光放段!$B$4:$B$237,0))</f>
        <v>37025200000</v>
      </c>
      <c r="G3826" s="3" t="str">
        <f t="shared" si="295"/>
        <v>山东二干|济曲临架空光缆:曲阜鼓楼街-平邑老局</v>
      </c>
      <c r="H3826" s="3">
        <f>INDEX(光放段!$B$4:$B$237,MATCH(纤芯!G3826,光放段!$C$4:$C$237,0))</f>
        <v>37025202000</v>
      </c>
      <c r="I3826" s="3" t="str">
        <f t="shared" si="296"/>
        <v>济曲临架空光缆</v>
      </c>
      <c r="J3826" s="3" t="str">
        <f>INDEX(子缆名称!$B$4:$B$29,纤芯!M3826)</f>
        <v>A缆</v>
      </c>
      <c r="K3826" s="3">
        <v>1</v>
      </c>
      <c r="L3826" s="3">
        <f t="shared" si="297"/>
        <v>1</v>
      </c>
      <c r="M3826" s="3">
        <f t="shared" si="298"/>
        <v>1</v>
      </c>
      <c r="N3826" s="3" t="s">
        <v>73</v>
      </c>
      <c r="O3826" s="3">
        <f>COUNTIF([1]局站!$D$4:$D$172,"="&amp;N3826)</f>
        <v>1</v>
      </c>
      <c r="P3826" s="3">
        <v>0</v>
      </c>
      <c r="Q3826" s="3">
        <v>0</v>
      </c>
      <c r="R3826" s="3">
        <v>0</v>
      </c>
      <c r="S3826" s="3" t="s">
        <v>82</v>
      </c>
      <c r="T3826" s="3">
        <f>COUNTIF([1]局站!$D$4:$D$172,"="&amp;S3826)</f>
        <v>1</v>
      </c>
      <c r="U3826" s="3">
        <v>0</v>
      </c>
      <c r="V3826" s="3">
        <v>0</v>
      </c>
      <c r="W3826" s="3">
        <v>0</v>
      </c>
      <c r="X3826" s="3" t="s">
        <v>1215</v>
      </c>
      <c r="Y3826" s="3" t="s">
        <v>881</v>
      </c>
      <c r="Z3826" s="3" t="str">
        <f>INDEX(业务类型!$C$4:$C$8,MATCH(纤芯!Y3826,业务类型!$B$4:$B$8,0))</f>
        <v>OTHER</v>
      </c>
      <c r="AA3826" s="3" t="s">
        <v>1037</v>
      </c>
    </row>
    <row r="3827" spans="1:27" ht="16.5" x14ac:dyDescent="0.2">
      <c r="A3827" s="3">
        <v>3824</v>
      </c>
      <c r="B3827" s="3">
        <f t="shared" si="299"/>
        <v>37025202002</v>
      </c>
      <c r="C3827" s="3" t="s">
        <v>1166</v>
      </c>
      <c r="D3827" s="3" t="s">
        <v>225</v>
      </c>
      <c r="E3827" s="3" t="str">
        <f>INDEX(光放段!$G$4:$G$237,MATCH(纤芯!G3827,光放段!$C$4:$C$237,0))</f>
        <v>山东二干|济曲临架空光缆:泰安中心局-临沂金雀山</v>
      </c>
      <c r="F3827" s="3">
        <f>INDEX(光放段!$I$4:$I$237,MATCH(纤芯!H3827,光放段!$B$4:$B$237,0))</f>
        <v>37025200000</v>
      </c>
      <c r="G3827" s="3" t="str">
        <f t="shared" si="295"/>
        <v>山东二干|济曲临架空光缆:曲阜鼓楼街-平邑老局</v>
      </c>
      <c r="H3827" s="3">
        <f>INDEX(光放段!$B$4:$B$237,MATCH(纤芯!G3827,光放段!$C$4:$C$237,0))</f>
        <v>37025202000</v>
      </c>
      <c r="I3827" s="3" t="str">
        <f t="shared" si="296"/>
        <v>济曲临架空光缆</v>
      </c>
      <c r="J3827" s="3" t="str">
        <f>INDEX(子缆名称!$B$4:$B$29,纤芯!M3827)</f>
        <v>A缆</v>
      </c>
      <c r="K3827" s="3">
        <v>2</v>
      </c>
      <c r="L3827" s="3">
        <f t="shared" si="297"/>
        <v>2</v>
      </c>
      <c r="M3827" s="3">
        <f t="shared" si="298"/>
        <v>1</v>
      </c>
      <c r="N3827" s="3" t="s">
        <v>73</v>
      </c>
      <c r="O3827" s="3">
        <f>COUNTIF([1]局站!$D$4:$D$172,"="&amp;N3827)</f>
        <v>1</v>
      </c>
      <c r="P3827" s="3">
        <v>0</v>
      </c>
      <c r="Q3827" s="3">
        <v>0</v>
      </c>
      <c r="R3827" s="3">
        <v>0</v>
      </c>
      <c r="S3827" s="3" t="s">
        <v>82</v>
      </c>
      <c r="T3827" s="3">
        <f>COUNTIF([1]局站!$D$4:$D$172,"="&amp;S3827)</f>
        <v>1</v>
      </c>
      <c r="U3827" s="3">
        <v>0</v>
      </c>
      <c r="V3827" s="3">
        <v>0</v>
      </c>
      <c r="W3827" s="3">
        <v>0</v>
      </c>
      <c r="X3827" s="3" t="s">
        <v>1215</v>
      </c>
      <c r="Y3827" s="3" t="s">
        <v>880</v>
      </c>
      <c r="Z3827" s="3" t="str">
        <f>INDEX(业务类型!$C$4:$C$8,MATCH(纤芯!Y3827,业务类型!$B$4:$B$8,0))</f>
        <v>IDLE</v>
      </c>
      <c r="AA3827" s="3"/>
    </row>
    <row r="3828" spans="1:27" ht="16.5" x14ac:dyDescent="0.2">
      <c r="A3828" s="3">
        <v>3825</v>
      </c>
      <c r="B3828" s="3">
        <f t="shared" si="299"/>
        <v>37025202003</v>
      </c>
      <c r="C3828" s="3" t="s">
        <v>1166</v>
      </c>
      <c r="D3828" s="3" t="s">
        <v>225</v>
      </c>
      <c r="E3828" s="3" t="str">
        <f>INDEX(光放段!$G$4:$G$237,MATCH(纤芯!G3828,光放段!$C$4:$C$237,0))</f>
        <v>山东二干|济曲临架空光缆:泰安中心局-临沂金雀山</v>
      </c>
      <c r="F3828" s="3">
        <f>INDEX(光放段!$I$4:$I$237,MATCH(纤芯!H3828,光放段!$B$4:$B$237,0))</f>
        <v>37025200000</v>
      </c>
      <c r="G3828" s="3" t="str">
        <f t="shared" si="295"/>
        <v>山东二干|济曲临架空光缆:曲阜鼓楼街-平邑老局</v>
      </c>
      <c r="H3828" s="3">
        <f>INDEX(光放段!$B$4:$B$237,MATCH(纤芯!G3828,光放段!$C$4:$C$237,0))</f>
        <v>37025202000</v>
      </c>
      <c r="I3828" s="3" t="str">
        <f t="shared" si="296"/>
        <v>济曲临架空光缆</v>
      </c>
      <c r="J3828" s="3" t="str">
        <f>INDEX(子缆名称!$B$4:$B$29,纤芯!M3828)</f>
        <v>A缆</v>
      </c>
      <c r="K3828" s="3">
        <v>3</v>
      </c>
      <c r="L3828" s="3">
        <f t="shared" si="297"/>
        <v>3</v>
      </c>
      <c r="M3828" s="3">
        <f t="shared" si="298"/>
        <v>1</v>
      </c>
      <c r="N3828" s="3" t="s">
        <v>73</v>
      </c>
      <c r="O3828" s="3">
        <f>COUNTIF([1]局站!$D$4:$D$172,"="&amp;N3828)</f>
        <v>1</v>
      </c>
      <c r="P3828" s="3">
        <v>0</v>
      </c>
      <c r="Q3828" s="3">
        <v>0</v>
      </c>
      <c r="R3828" s="3">
        <v>0</v>
      </c>
      <c r="S3828" s="3" t="s">
        <v>82</v>
      </c>
      <c r="T3828" s="3">
        <f>COUNTIF([1]局站!$D$4:$D$172,"="&amp;S3828)</f>
        <v>1</v>
      </c>
      <c r="U3828" s="3">
        <v>0</v>
      </c>
      <c r="V3828" s="3">
        <v>0</v>
      </c>
      <c r="W3828" s="3">
        <v>0</v>
      </c>
      <c r="X3828" s="3" t="s">
        <v>1215</v>
      </c>
      <c r="Y3828" s="3" t="s">
        <v>880</v>
      </c>
      <c r="Z3828" s="3" t="str">
        <f>INDEX(业务类型!$C$4:$C$8,MATCH(纤芯!Y3828,业务类型!$B$4:$B$8,0))</f>
        <v>IDLE</v>
      </c>
      <c r="AA3828" s="3"/>
    </row>
    <row r="3829" spans="1:27" ht="16.5" x14ac:dyDescent="0.2">
      <c r="A3829" s="3">
        <v>3826</v>
      </c>
      <c r="B3829" s="3">
        <f t="shared" si="299"/>
        <v>37025202004</v>
      </c>
      <c r="C3829" s="3" t="s">
        <v>1166</v>
      </c>
      <c r="D3829" s="3" t="s">
        <v>225</v>
      </c>
      <c r="E3829" s="3" t="str">
        <f>INDEX(光放段!$G$4:$G$237,MATCH(纤芯!G3829,光放段!$C$4:$C$237,0))</f>
        <v>山东二干|济曲临架空光缆:泰安中心局-临沂金雀山</v>
      </c>
      <c r="F3829" s="3">
        <f>INDEX(光放段!$I$4:$I$237,MATCH(纤芯!H3829,光放段!$B$4:$B$237,0))</f>
        <v>37025200000</v>
      </c>
      <c r="G3829" s="3" t="str">
        <f t="shared" si="295"/>
        <v>山东二干|济曲临架空光缆:曲阜鼓楼街-平邑老局</v>
      </c>
      <c r="H3829" s="3">
        <f>INDEX(光放段!$B$4:$B$237,MATCH(纤芯!G3829,光放段!$C$4:$C$237,0))</f>
        <v>37025202000</v>
      </c>
      <c r="I3829" s="3" t="str">
        <f t="shared" si="296"/>
        <v>济曲临架空光缆</v>
      </c>
      <c r="J3829" s="3" t="str">
        <f>INDEX(子缆名称!$B$4:$B$29,纤芯!M3829)</f>
        <v>A缆</v>
      </c>
      <c r="K3829" s="3">
        <v>4</v>
      </c>
      <c r="L3829" s="3">
        <f t="shared" si="297"/>
        <v>4</v>
      </c>
      <c r="M3829" s="3">
        <f t="shared" si="298"/>
        <v>1</v>
      </c>
      <c r="N3829" s="3" t="s">
        <v>73</v>
      </c>
      <c r="O3829" s="3">
        <f>COUNTIF([1]局站!$D$4:$D$172,"="&amp;N3829)</f>
        <v>1</v>
      </c>
      <c r="P3829" s="3">
        <v>0</v>
      </c>
      <c r="Q3829" s="3">
        <v>0</v>
      </c>
      <c r="R3829" s="3">
        <v>0</v>
      </c>
      <c r="S3829" s="3" t="s">
        <v>82</v>
      </c>
      <c r="T3829" s="3">
        <f>COUNTIF([1]局站!$D$4:$D$172,"="&amp;S3829)</f>
        <v>1</v>
      </c>
      <c r="U3829" s="3">
        <v>0</v>
      </c>
      <c r="V3829" s="3">
        <v>0</v>
      </c>
      <c r="W3829" s="3">
        <v>0</v>
      </c>
      <c r="X3829" s="3" t="s">
        <v>1215</v>
      </c>
      <c r="Y3829" s="3" t="s">
        <v>880</v>
      </c>
      <c r="Z3829" s="3" t="str">
        <f>INDEX(业务类型!$C$4:$C$8,MATCH(纤芯!Y3829,业务类型!$B$4:$B$8,0))</f>
        <v>IDLE</v>
      </c>
      <c r="AA3829" s="3"/>
    </row>
    <row r="3830" spans="1:27" ht="16.5" x14ac:dyDescent="0.2">
      <c r="A3830" s="3">
        <v>3827</v>
      </c>
      <c r="B3830" s="3">
        <f t="shared" si="299"/>
        <v>37025202005</v>
      </c>
      <c r="C3830" s="3" t="s">
        <v>1166</v>
      </c>
      <c r="D3830" s="3" t="s">
        <v>225</v>
      </c>
      <c r="E3830" s="3" t="str">
        <f>INDEX(光放段!$G$4:$G$237,MATCH(纤芯!G3830,光放段!$C$4:$C$237,0))</f>
        <v>山东二干|济曲临架空光缆:泰安中心局-临沂金雀山</v>
      </c>
      <c r="F3830" s="3">
        <f>INDEX(光放段!$I$4:$I$237,MATCH(纤芯!H3830,光放段!$B$4:$B$237,0))</f>
        <v>37025200000</v>
      </c>
      <c r="G3830" s="3" t="str">
        <f t="shared" si="295"/>
        <v>山东二干|济曲临架空光缆:曲阜鼓楼街-平邑老局</v>
      </c>
      <c r="H3830" s="3">
        <f>INDEX(光放段!$B$4:$B$237,MATCH(纤芯!G3830,光放段!$C$4:$C$237,0))</f>
        <v>37025202000</v>
      </c>
      <c r="I3830" s="3" t="str">
        <f t="shared" si="296"/>
        <v>济曲临架空光缆</v>
      </c>
      <c r="J3830" s="3" t="str">
        <f>INDEX(子缆名称!$B$4:$B$29,纤芯!M3830)</f>
        <v>A缆</v>
      </c>
      <c r="K3830" s="3">
        <v>5</v>
      </c>
      <c r="L3830" s="3">
        <f t="shared" si="297"/>
        <v>5</v>
      </c>
      <c r="M3830" s="3">
        <f t="shared" si="298"/>
        <v>1</v>
      </c>
      <c r="N3830" s="3" t="s">
        <v>73</v>
      </c>
      <c r="O3830" s="3">
        <f>COUNTIF([1]局站!$D$4:$D$172,"="&amp;N3830)</f>
        <v>1</v>
      </c>
      <c r="P3830" s="3">
        <v>0</v>
      </c>
      <c r="Q3830" s="3">
        <v>0</v>
      </c>
      <c r="R3830" s="3">
        <v>0</v>
      </c>
      <c r="S3830" s="3" t="s">
        <v>82</v>
      </c>
      <c r="T3830" s="3">
        <f>COUNTIF([1]局站!$D$4:$D$172,"="&amp;S3830)</f>
        <v>1</v>
      </c>
      <c r="U3830" s="3">
        <v>0</v>
      </c>
      <c r="V3830" s="3">
        <v>0</v>
      </c>
      <c r="W3830" s="3">
        <v>0</v>
      </c>
      <c r="X3830" s="3" t="s">
        <v>1215</v>
      </c>
      <c r="Y3830" s="3" t="s">
        <v>880</v>
      </c>
      <c r="Z3830" s="3" t="str">
        <f>INDEX(业务类型!$C$4:$C$8,MATCH(纤芯!Y3830,业务类型!$B$4:$B$8,0))</f>
        <v>IDLE</v>
      </c>
      <c r="AA3830" s="3"/>
    </row>
    <row r="3831" spans="1:27" ht="16.5" x14ac:dyDescent="0.2">
      <c r="A3831" s="3">
        <v>3828</v>
      </c>
      <c r="B3831" s="3">
        <f t="shared" si="299"/>
        <v>37025202006</v>
      </c>
      <c r="C3831" s="3" t="s">
        <v>1166</v>
      </c>
      <c r="D3831" s="3" t="s">
        <v>225</v>
      </c>
      <c r="E3831" s="3" t="str">
        <f>INDEX(光放段!$G$4:$G$237,MATCH(纤芯!G3831,光放段!$C$4:$C$237,0))</f>
        <v>山东二干|济曲临架空光缆:泰安中心局-临沂金雀山</v>
      </c>
      <c r="F3831" s="3">
        <f>INDEX(光放段!$I$4:$I$237,MATCH(纤芯!H3831,光放段!$B$4:$B$237,0))</f>
        <v>37025200000</v>
      </c>
      <c r="G3831" s="3" t="str">
        <f t="shared" si="295"/>
        <v>山东二干|济曲临架空光缆:曲阜鼓楼街-平邑老局</v>
      </c>
      <c r="H3831" s="3">
        <f>INDEX(光放段!$B$4:$B$237,MATCH(纤芯!G3831,光放段!$C$4:$C$237,0))</f>
        <v>37025202000</v>
      </c>
      <c r="I3831" s="3" t="str">
        <f t="shared" si="296"/>
        <v>济曲临架空光缆</v>
      </c>
      <c r="J3831" s="3" t="str">
        <f>INDEX(子缆名称!$B$4:$B$29,纤芯!M3831)</f>
        <v>A缆</v>
      </c>
      <c r="K3831" s="3">
        <v>6</v>
      </c>
      <c r="L3831" s="3">
        <f t="shared" si="297"/>
        <v>6</v>
      </c>
      <c r="M3831" s="3">
        <f t="shared" si="298"/>
        <v>1</v>
      </c>
      <c r="N3831" s="3" t="s">
        <v>73</v>
      </c>
      <c r="O3831" s="3">
        <f>COUNTIF([1]局站!$D$4:$D$172,"="&amp;N3831)</f>
        <v>1</v>
      </c>
      <c r="P3831" s="3">
        <v>0</v>
      </c>
      <c r="Q3831" s="3">
        <v>0</v>
      </c>
      <c r="R3831" s="3">
        <v>0</v>
      </c>
      <c r="S3831" s="3" t="s">
        <v>82</v>
      </c>
      <c r="T3831" s="3">
        <f>COUNTIF([1]局站!$D$4:$D$172,"="&amp;S3831)</f>
        <v>1</v>
      </c>
      <c r="U3831" s="3">
        <v>0</v>
      </c>
      <c r="V3831" s="3">
        <v>0</v>
      </c>
      <c r="W3831" s="3">
        <v>0</v>
      </c>
      <c r="X3831" s="3" t="s">
        <v>1215</v>
      </c>
      <c r="Y3831" s="3" t="s">
        <v>880</v>
      </c>
      <c r="Z3831" s="3" t="str">
        <f>INDEX(业务类型!$C$4:$C$8,MATCH(纤芯!Y3831,业务类型!$B$4:$B$8,0))</f>
        <v>IDLE</v>
      </c>
      <c r="AA3831" s="3"/>
    </row>
    <row r="3832" spans="1:27" ht="16.5" x14ac:dyDescent="0.2">
      <c r="A3832" s="3">
        <v>3829</v>
      </c>
      <c r="B3832" s="3">
        <f t="shared" si="299"/>
        <v>37025202007</v>
      </c>
      <c r="C3832" s="3" t="s">
        <v>1166</v>
      </c>
      <c r="D3832" s="3" t="s">
        <v>225</v>
      </c>
      <c r="E3832" s="3" t="str">
        <f>INDEX(光放段!$G$4:$G$237,MATCH(纤芯!G3832,光放段!$C$4:$C$237,0))</f>
        <v>山东二干|济曲临架空光缆:泰安中心局-临沂金雀山</v>
      </c>
      <c r="F3832" s="3">
        <f>INDEX(光放段!$I$4:$I$237,MATCH(纤芯!H3832,光放段!$B$4:$B$237,0))</f>
        <v>37025200000</v>
      </c>
      <c r="G3832" s="3" t="str">
        <f t="shared" si="295"/>
        <v>山东二干|济曲临架空光缆:曲阜鼓楼街-平邑老局</v>
      </c>
      <c r="H3832" s="3">
        <f>INDEX(光放段!$B$4:$B$237,MATCH(纤芯!G3832,光放段!$C$4:$C$237,0))</f>
        <v>37025202000</v>
      </c>
      <c r="I3832" s="3" t="str">
        <f t="shared" si="296"/>
        <v>济曲临架空光缆</v>
      </c>
      <c r="J3832" s="3" t="str">
        <f>INDEX(子缆名称!$B$4:$B$29,纤芯!M3832)</f>
        <v>A缆</v>
      </c>
      <c r="K3832" s="3">
        <v>7</v>
      </c>
      <c r="L3832" s="3">
        <f t="shared" si="297"/>
        <v>7</v>
      </c>
      <c r="M3832" s="3">
        <f t="shared" si="298"/>
        <v>1</v>
      </c>
      <c r="N3832" s="3" t="s">
        <v>73</v>
      </c>
      <c r="O3832" s="3">
        <f>COUNTIF([1]局站!$D$4:$D$172,"="&amp;N3832)</f>
        <v>1</v>
      </c>
      <c r="P3832" s="3">
        <v>0</v>
      </c>
      <c r="Q3832" s="3">
        <v>0</v>
      </c>
      <c r="R3832" s="3">
        <v>0</v>
      </c>
      <c r="S3832" s="3" t="s">
        <v>82</v>
      </c>
      <c r="T3832" s="3">
        <f>COUNTIF([1]局站!$D$4:$D$172,"="&amp;S3832)</f>
        <v>1</v>
      </c>
      <c r="U3832" s="3">
        <v>0</v>
      </c>
      <c r="V3832" s="3">
        <v>0</v>
      </c>
      <c r="W3832" s="3">
        <v>0</v>
      </c>
      <c r="X3832" s="3" t="s">
        <v>1215</v>
      </c>
      <c r="Y3832" s="3" t="s">
        <v>880</v>
      </c>
      <c r="Z3832" s="3" t="str">
        <f>INDEX(业务类型!$C$4:$C$8,MATCH(纤芯!Y3832,业务类型!$B$4:$B$8,0))</f>
        <v>IDLE</v>
      </c>
      <c r="AA3832" s="3"/>
    </row>
    <row r="3833" spans="1:27" ht="16.5" x14ac:dyDescent="0.2">
      <c r="A3833" s="3">
        <v>3830</v>
      </c>
      <c r="B3833" s="3">
        <f t="shared" si="299"/>
        <v>37025202008</v>
      </c>
      <c r="C3833" s="3" t="s">
        <v>1166</v>
      </c>
      <c r="D3833" s="3" t="s">
        <v>225</v>
      </c>
      <c r="E3833" s="3" t="str">
        <f>INDEX(光放段!$G$4:$G$237,MATCH(纤芯!G3833,光放段!$C$4:$C$237,0))</f>
        <v>山东二干|济曲临架空光缆:泰安中心局-临沂金雀山</v>
      </c>
      <c r="F3833" s="3">
        <f>INDEX(光放段!$I$4:$I$237,MATCH(纤芯!H3833,光放段!$B$4:$B$237,0))</f>
        <v>37025200000</v>
      </c>
      <c r="G3833" s="3" t="str">
        <f t="shared" si="295"/>
        <v>山东二干|济曲临架空光缆:曲阜鼓楼街-平邑老局</v>
      </c>
      <c r="H3833" s="3">
        <f>INDEX(光放段!$B$4:$B$237,MATCH(纤芯!G3833,光放段!$C$4:$C$237,0))</f>
        <v>37025202000</v>
      </c>
      <c r="I3833" s="3" t="str">
        <f t="shared" si="296"/>
        <v>济曲临架空光缆</v>
      </c>
      <c r="J3833" s="3" t="str">
        <f>INDEX(子缆名称!$B$4:$B$29,纤芯!M3833)</f>
        <v>A缆</v>
      </c>
      <c r="K3833" s="3">
        <v>8</v>
      </c>
      <c r="L3833" s="3">
        <f t="shared" si="297"/>
        <v>8</v>
      </c>
      <c r="M3833" s="3">
        <f t="shared" si="298"/>
        <v>1</v>
      </c>
      <c r="N3833" s="3" t="s">
        <v>73</v>
      </c>
      <c r="O3833" s="3">
        <f>COUNTIF([1]局站!$D$4:$D$172,"="&amp;N3833)</f>
        <v>1</v>
      </c>
      <c r="P3833" s="3">
        <v>0</v>
      </c>
      <c r="Q3833" s="3">
        <v>0</v>
      </c>
      <c r="R3833" s="3">
        <v>0</v>
      </c>
      <c r="S3833" s="3" t="s">
        <v>82</v>
      </c>
      <c r="T3833" s="3">
        <f>COUNTIF([1]局站!$D$4:$D$172,"="&amp;S3833)</f>
        <v>1</v>
      </c>
      <c r="U3833" s="3">
        <v>0</v>
      </c>
      <c r="V3833" s="3">
        <v>0</v>
      </c>
      <c r="W3833" s="3">
        <v>0</v>
      </c>
      <c r="X3833" s="3" t="s">
        <v>1215</v>
      </c>
      <c r="Y3833" s="3" t="s">
        <v>880</v>
      </c>
      <c r="Z3833" s="3" t="str">
        <f>INDEX(业务类型!$C$4:$C$8,MATCH(纤芯!Y3833,业务类型!$B$4:$B$8,0))</f>
        <v>IDLE</v>
      </c>
      <c r="AA3833" s="3"/>
    </row>
    <row r="3834" spans="1:27" ht="16.5" x14ac:dyDescent="0.2">
      <c r="A3834" s="3">
        <v>3831</v>
      </c>
      <c r="B3834" s="3">
        <f t="shared" si="299"/>
        <v>37025202009</v>
      </c>
      <c r="C3834" s="3" t="s">
        <v>1166</v>
      </c>
      <c r="D3834" s="3" t="s">
        <v>225</v>
      </c>
      <c r="E3834" s="3" t="str">
        <f>INDEX(光放段!$G$4:$G$237,MATCH(纤芯!G3834,光放段!$C$4:$C$237,0))</f>
        <v>山东二干|济曲临架空光缆:泰安中心局-临沂金雀山</v>
      </c>
      <c r="F3834" s="3">
        <f>INDEX(光放段!$I$4:$I$237,MATCH(纤芯!H3834,光放段!$B$4:$B$237,0))</f>
        <v>37025200000</v>
      </c>
      <c r="G3834" s="3" t="str">
        <f t="shared" si="295"/>
        <v>山东二干|济曲临架空光缆:曲阜鼓楼街-平邑老局</v>
      </c>
      <c r="H3834" s="3">
        <f>INDEX(光放段!$B$4:$B$237,MATCH(纤芯!G3834,光放段!$C$4:$C$237,0))</f>
        <v>37025202000</v>
      </c>
      <c r="I3834" s="3" t="str">
        <f t="shared" si="296"/>
        <v>济曲临架空光缆</v>
      </c>
      <c r="J3834" s="3" t="str">
        <f>INDEX(子缆名称!$B$4:$B$29,纤芯!M3834)</f>
        <v>A缆</v>
      </c>
      <c r="K3834" s="3">
        <v>9</v>
      </c>
      <c r="L3834" s="3">
        <f t="shared" si="297"/>
        <v>9</v>
      </c>
      <c r="M3834" s="3">
        <f t="shared" si="298"/>
        <v>1</v>
      </c>
      <c r="N3834" s="3" t="s">
        <v>73</v>
      </c>
      <c r="O3834" s="3">
        <f>COUNTIF([1]局站!$D$4:$D$172,"="&amp;N3834)</f>
        <v>1</v>
      </c>
      <c r="P3834" s="3">
        <v>0</v>
      </c>
      <c r="Q3834" s="3">
        <v>0</v>
      </c>
      <c r="R3834" s="3">
        <v>0</v>
      </c>
      <c r="S3834" s="3" t="s">
        <v>82</v>
      </c>
      <c r="T3834" s="3">
        <f>COUNTIF([1]局站!$D$4:$D$172,"="&amp;S3834)</f>
        <v>1</v>
      </c>
      <c r="U3834" s="3">
        <v>0</v>
      </c>
      <c r="V3834" s="3">
        <v>0</v>
      </c>
      <c r="W3834" s="3">
        <v>0</v>
      </c>
      <c r="X3834" s="3" t="s">
        <v>1215</v>
      </c>
      <c r="Y3834" s="3" t="s">
        <v>880</v>
      </c>
      <c r="Z3834" s="3" t="str">
        <f>INDEX(业务类型!$C$4:$C$8,MATCH(纤芯!Y3834,业务类型!$B$4:$B$8,0))</f>
        <v>IDLE</v>
      </c>
      <c r="AA3834" s="3"/>
    </row>
    <row r="3835" spans="1:27" ht="16.5" x14ac:dyDescent="0.2">
      <c r="A3835" s="3">
        <v>3832</v>
      </c>
      <c r="B3835" s="3">
        <f t="shared" si="299"/>
        <v>37025202010</v>
      </c>
      <c r="C3835" s="3" t="s">
        <v>1166</v>
      </c>
      <c r="D3835" s="3" t="s">
        <v>225</v>
      </c>
      <c r="E3835" s="3" t="str">
        <f>INDEX(光放段!$G$4:$G$237,MATCH(纤芯!G3835,光放段!$C$4:$C$237,0))</f>
        <v>山东二干|济曲临架空光缆:泰安中心局-临沂金雀山</v>
      </c>
      <c r="F3835" s="3">
        <f>INDEX(光放段!$I$4:$I$237,MATCH(纤芯!H3835,光放段!$B$4:$B$237,0))</f>
        <v>37025200000</v>
      </c>
      <c r="G3835" s="3" t="str">
        <f t="shared" si="295"/>
        <v>山东二干|济曲临架空光缆:曲阜鼓楼街-平邑老局</v>
      </c>
      <c r="H3835" s="3">
        <f>INDEX(光放段!$B$4:$B$237,MATCH(纤芯!G3835,光放段!$C$4:$C$237,0))</f>
        <v>37025202000</v>
      </c>
      <c r="I3835" s="3" t="str">
        <f t="shared" si="296"/>
        <v>济曲临架空光缆</v>
      </c>
      <c r="J3835" s="3" t="str">
        <f>INDEX(子缆名称!$B$4:$B$29,纤芯!M3835)</f>
        <v>A缆</v>
      </c>
      <c r="K3835" s="3">
        <v>10</v>
      </c>
      <c r="L3835" s="3">
        <f t="shared" si="297"/>
        <v>10</v>
      </c>
      <c r="M3835" s="3">
        <f t="shared" si="298"/>
        <v>1</v>
      </c>
      <c r="N3835" s="3" t="s">
        <v>73</v>
      </c>
      <c r="O3835" s="3">
        <f>COUNTIF([1]局站!$D$4:$D$172,"="&amp;N3835)</f>
        <v>1</v>
      </c>
      <c r="P3835" s="3">
        <v>0</v>
      </c>
      <c r="Q3835" s="3">
        <v>0</v>
      </c>
      <c r="R3835" s="3">
        <v>0</v>
      </c>
      <c r="S3835" s="3" t="s">
        <v>82</v>
      </c>
      <c r="T3835" s="3">
        <f>COUNTIF([1]局站!$D$4:$D$172,"="&amp;S3835)</f>
        <v>1</v>
      </c>
      <c r="U3835" s="3">
        <v>0</v>
      </c>
      <c r="V3835" s="3">
        <v>0</v>
      </c>
      <c r="W3835" s="3">
        <v>0</v>
      </c>
      <c r="X3835" s="3" t="s">
        <v>1215</v>
      </c>
      <c r="Y3835" s="3" t="s">
        <v>880</v>
      </c>
      <c r="Z3835" s="3" t="str">
        <f>INDEX(业务类型!$C$4:$C$8,MATCH(纤芯!Y3835,业务类型!$B$4:$B$8,0))</f>
        <v>IDLE</v>
      </c>
      <c r="AA3835" s="3"/>
    </row>
    <row r="3836" spans="1:27" ht="16.5" x14ac:dyDescent="0.2">
      <c r="A3836" s="3">
        <v>3833</v>
      </c>
      <c r="B3836" s="3">
        <f t="shared" si="299"/>
        <v>37025202011</v>
      </c>
      <c r="C3836" s="3" t="s">
        <v>1166</v>
      </c>
      <c r="D3836" s="3" t="s">
        <v>225</v>
      </c>
      <c r="E3836" s="3" t="str">
        <f>INDEX(光放段!$G$4:$G$237,MATCH(纤芯!G3836,光放段!$C$4:$C$237,0))</f>
        <v>山东二干|济曲临架空光缆:泰安中心局-临沂金雀山</v>
      </c>
      <c r="F3836" s="3">
        <f>INDEX(光放段!$I$4:$I$237,MATCH(纤芯!H3836,光放段!$B$4:$B$237,0))</f>
        <v>37025200000</v>
      </c>
      <c r="G3836" s="3" t="str">
        <f t="shared" si="295"/>
        <v>山东二干|济曲临架空光缆:曲阜鼓楼街-平邑老局</v>
      </c>
      <c r="H3836" s="3">
        <f>INDEX(光放段!$B$4:$B$237,MATCH(纤芯!G3836,光放段!$C$4:$C$237,0))</f>
        <v>37025202000</v>
      </c>
      <c r="I3836" s="3" t="str">
        <f t="shared" si="296"/>
        <v>济曲临架空光缆</v>
      </c>
      <c r="J3836" s="3" t="str">
        <f>INDEX(子缆名称!$B$4:$B$29,纤芯!M3836)</f>
        <v>A缆</v>
      </c>
      <c r="K3836" s="3">
        <v>11</v>
      </c>
      <c r="L3836" s="3">
        <f t="shared" si="297"/>
        <v>11</v>
      </c>
      <c r="M3836" s="3">
        <f t="shared" si="298"/>
        <v>1</v>
      </c>
      <c r="N3836" s="3" t="s">
        <v>73</v>
      </c>
      <c r="O3836" s="3">
        <f>COUNTIF([1]局站!$D$4:$D$172,"="&amp;N3836)</f>
        <v>1</v>
      </c>
      <c r="P3836" s="3">
        <v>0</v>
      </c>
      <c r="Q3836" s="3">
        <v>0</v>
      </c>
      <c r="R3836" s="3">
        <v>0</v>
      </c>
      <c r="S3836" s="3" t="s">
        <v>82</v>
      </c>
      <c r="T3836" s="3">
        <f>COUNTIF([1]局站!$D$4:$D$172,"="&amp;S3836)</f>
        <v>1</v>
      </c>
      <c r="U3836" s="3">
        <v>0</v>
      </c>
      <c r="V3836" s="3">
        <v>0</v>
      </c>
      <c r="W3836" s="3">
        <v>0</v>
      </c>
      <c r="X3836" s="3" t="s">
        <v>1215</v>
      </c>
      <c r="Y3836" s="3" t="s">
        <v>880</v>
      </c>
      <c r="Z3836" s="3" t="str">
        <f>INDEX(业务类型!$C$4:$C$8,MATCH(纤芯!Y3836,业务类型!$B$4:$B$8,0))</f>
        <v>IDLE</v>
      </c>
      <c r="AA3836" s="3"/>
    </row>
    <row r="3837" spans="1:27" ht="16.5" x14ac:dyDescent="0.2">
      <c r="A3837" s="3">
        <v>3834</v>
      </c>
      <c r="B3837" s="3">
        <f t="shared" si="299"/>
        <v>37025202012</v>
      </c>
      <c r="C3837" s="3" t="s">
        <v>1166</v>
      </c>
      <c r="D3837" s="3" t="s">
        <v>225</v>
      </c>
      <c r="E3837" s="3" t="str">
        <f>INDEX(光放段!$G$4:$G$237,MATCH(纤芯!G3837,光放段!$C$4:$C$237,0))</f>
        <v>山东二干|济曲临架空光缆:泰安中心局-临沂金雀山</v>
      </c>
      <c r="F3837" s="3">
        <f>INDEX(光放段!$I$4:$I$237,MATCH(纤芯!H3837,光放段!$B$4:$B$237,0))</f>
        <v>37025200000</v>
      </c>
      <c r="G3837" s="3" t="str">
        <f t="shared" si="295"/>
        <v>山东二干|济曲临架空光缆:曲阜鼓楼街-平邑老局</v>
      </c>
      <c r="H3837" s="3">
        <f>INDEX(光放段!$B$4:$B$237,MATCH(纤芯!G3837,光放段!$C$4:$C$237,0))</f>
        <v>37025202000</v>
      </c>
      <c r="I3837" s="3" t="str">
        <f t="shared" si="296"/>
        <v>济曲临架空光缆</v>
      </c>
      <c r="J3837" s="3" t="str">
        <f>INDEX(子缆名称!$B$4:$B$29,纤芯!M3837)</f>
        <v>A缆</v>
      </c>
      <c r="K3837" s="3">
        <v>12</v>
      </c>
      <c r="L3837" s="3">
        <f t="shared" si="297"/>
        <v>12</v>
      </c>
      <c r="M3837" s="3">
        <f t="shared" si="298"/>
        <v>1</v>
      </c>
      <c r="N3837" s="3" t="s">
        <v>73</v>
      </c>
      <c r="O3837" s="3">
        <f>COUNTIF([1]局站!$D$4:$D$172,"="&amp;N3837)</f>
        <v>1</v>
      </c>
      <c r="P3837" s="3">
        <v>0</v>
      </c>
      <c r="Q3837" s="3">
        <v>0</v>
      </c>
      <c r="R3837" s="3">
        <v>0</v>
      </c>
      <c r="S3837" s="3" t="s">
        <v>82</v>
      </c>
      <c r="T3837" s="3">
        <f>COUNTIF([1]局站!$D$4:$D$172,"="&amp;S3837)</f>
        <v>1</v>
      </c>
      <c r="U3837" s="3">
        <v>0</v>
      </c>
      <c r="V3837" s="3">
        <v>0</v>
      </c>
      <c r="W3837" s="3">
        <v>0</v>
      </c>
      <c r="X3837" s="3" t="s">
        <v>1215</v>
      </c>
      <c r="Y3837" s="3" t="s">
        <v>880</v>
      </c>
      <c r="Z3837" s="3" t="str">
        <f>INDEX(业务类型!$C$4:$C$8,MATCH(纤芯!Y3837,业务类型!$B$4:$B$8,0))</f>
        <v>IDLE</v>
      </c>
      <c r="AA3837" s="3"/>
    </row>
    <row r="3838" spans="1:27" ht="16.5" x14ac:dyDescent="0.2">
      <c r="A3838" s="3">
        <v>3835</v>
      </c>
      <c r="B3838" s="3">
        <f t="shared" si="299"/>
        <v>37025202013</v>
      </c>
      <c r="C3838" s="3" t="s">
        <v>1166</v>
      </c>
      <c r="D3838" s="3" t="s">
        <v>225</v>
      </c>
      <c r="E3838" s="3" t="str">
        <f>INDEX(光放段!$G$4:$G$237,MATCH(纤芯!G3838,光放段!$C$4:$C$237,0))</f>
        <v>山东二干|济曲临架空光缆:泰安中心局-临沂金雀山</v>
      </c>
      <c r="F3838" s="3">
        <f>INDEX(光放段!$I$4:$I$237,MATCH(纤芯!H3838,光放段!$B$4:$B$237,0))</f>
        <v>37025200000</v>
      </c>
      <c r="G3838" s="3" t="str">
        <f t="shared" si="295"/>
        <v>山东二干|济曲临架空光缆:曲阜鼓楼街-平邑老局</v>
      </c>
      <c r="H3838" s="3">
        <f>INDEX(光放段!$B$4:$B$237,MATCH(纤芯!G3838,光放段!$C$4:$C$237,0))</f>
        <v>37025202000</v>
      </c>
      <c r="I3838" s="3" t="str">
        <f t="shared" si="296"/>
        <v>济曲临架空光缆</v>
      </c>
      <c r="J3838" s="3" t="str">
        <f>INDEX(子缆名称!$B$4:$B$29,纤芯!M3838)</f>
        <v>B缆</v>
      </c>
      <c r="K3838" s="3">
        <v>13</v>
      </c>
      <c r="L3838" s="3">
        <f t="shared" si="297"/>
        <v>1</v>
      </c>
      <c r="M3838" s="3">
        <f t="shared" si="298"/>
        <v>2</v>
      </c>
      <c r="N3838" s="3" t="s">
        <v>73</v>
      </c>
      <c r="O3838" s="3">
        <f>COUNTIF([1]局站!$D$4:$D$172,"="&amp;N3838)</f>
        <v>1</v>
      </c>
      <c r="P3838" s="3">
        <v>0</v>
      </c>
      <c r="Q3838" s="3">
        <v>0</v>
      </c>
      <c r="R3838" s="3">
        <v>0</v>
      </c>
      <c r="S3838" s="3" t="s">
        <v>82</v>
      </c>
      <c r="T3838" s="3">
        <f>COUNTIF([1]局站!$D$4:$D$172,"="&amp;S3838)</f>
        <v>1</v>
      </c>
      <c r="U3838" s="3">
        <v>0</v>
      </c>
      <c r="V3838" s="3">
        <v>0</v>
      </c>
      <c r="W3838" s="3">
        <v>0</v>
      </c>
      <c r="X3838" s="3" t="s">
        <v>1215</v>
      </c>
      <c r="Y3838" s="3" t="s">
        <v>881</v>
      </c>
      <c r="Z3838" s="3" t="str">
        <f>INDEX(业务类型!$C$4:$C$8,MATCH(纤芯!Y3838,业务类型!$B$4:$B$8,0))</f>
        <v>OTHER</v>
      </c>
      <c r="AA3838" s="3" t="s">
        <v>919</v>
      </c>
    </row>
    <row r="3839" spans="1:27" ht="16.5" x14ac:dyDescent="0.2">
      <c r="A3839" s="3">
        <v>3836</v>
      </c>
      <c r="B3839" s="3">
        <f t="shared" si="299"/>
        <v>37025202014</v>
      </c>
      <c r="C3839" s="3" t="s">
        <v>1166</v>
      </c>
      <c r="D3839" s="3" t="s">
        <v>225</v>
      </c>
      <c r="E3839" s="3" t="str">
        <f>INDEX(光放段!$G$4:$G$237,MATCH(纤芯!G3839,光放段!$C$4:$C$237,0))</f>
        <v>山东二干|济曲临架空光缆:泰安中心局-临沂金雀山</v>
      </c>
      <c r="F3839" s="3">
        <f>INDEX(光放段!$I$4:$I$237,MATCH(纤芯!H3839,光放段!$B$4:$B$237,0))</f>
        <v>37025200000</v>
      </c>
      <c r="G3839" s="3" t="str">
        <f t="shared" si="295"/>
        <v>山东二干|济曲临架空光缆:曲阜鼓楼街-平邑老局</v>
      </c>
      <c r="H3839" s="3">
        <f>INDEX(光放段!$B$4:$B$237,MATCH(纤芯!G3839,光放段!$C$4:$C$237,0))</f>
        <v>37025202000</v>
      </c>
      <c r="I3839" s="3" t="str">
        <f t="shared" si="296"/>
        <v>济曲临架空光缆</v>
      </c>
      <c r="J3839" s="3" t="str">
        <f>INDEX(子缆名称!$B$4:$B$29,纤芯!M3839)</f>
        <v>B缆</v>
      </c>
      <c r="K3839" s="3">
        <v>14</v>
      </c>
      <c r="L3839" s="3">
        <f t="shared" si="297"/>
        <v>2</v>
      </c>
      <c r="M3839" s="3">
        <f t="shared" si="298"/>
        <v>2</v>
      </c>
      <c r="N3839" s="3" t="s">
        <v>73</v>
      </c>
      <c r="O3839" s="3">
        <f>COUNTIF([1]局站!$D$4:$D$172,"="&amp;N3839)</f>
        <v>1</v>
      </c>
      <c r="P3839" s="3">
        <v>0</v>
      </c>
      <c r="Q3839" s="3">
        <v>0</v>
      </c>
      <c r="R3839" s="3">
        <v>0</v>
      </c>
      <c r="S3839" s="3" t="s">
        <v>82</v>
      </c>
      <c r="T3839" s="3">
        <f>COUNTIF([1]局站!$D$4:$D$172,"="&amp;S3839)</f>
        <v>1</v>
      </c>
      <c r="U3839" s="3">
        <v>0</v>
      </c>
      <c r="V3839" s="3">
        <v>0</v>
      </c>
      <c r="W3839" s="3">
        <v>0</v>
      </c>
      <c r="X3839" s="3" t="s">
        <v>1215</v>
      </c>
      <c r="Y3839" s="3" t="s">
        <v>881</v>
      </c>
      <c r="Z3839" s="3" t="str">
        <f>INDEX(业务类型!$C$4:$C$8,MATCH(纤芯!Y3839,业务类型!$B$4:$B$8,0))</f>
        <v>OTHER</v>
      </c>
      <c r="AA3839" s="3" t="s">
        <v>919</v>
      </c>
    </row>
    <row r="3840" spans="1:27" ht="16.5" x14ac:dyDescent="0.2">
      <c r="A3840" s="3">
        <v>3837</v>
      </c>
      <c r="B3840" s="3">
        <f t="shared" si="299"/>
        <v>37025202015</v>
      </c>
      <c r="C3840" s="3" t="s">
        <v>1166</v>
      </c>
      <c r="D3840" s="3" t="s">
        <v>225</v>
      </c>
      <c r="E3840" s="3" t="str">
        <f>INDEX(光放段!$G$4:$G$237,MATCH(纤芯!G3840,光放段!$C$4:$C$237,0))</f>
        <v>山东二干|济曲临架空光缆:泰安中心局-临沂金雀山</v>
      </c>
      <c r="F3840" s="3">
        <f>INDEX(光放段!$I$4:$I$237,MATCH(纤芯!H3840,光放段!$B$4:$B$237,0))</f>
        <v>37025200000</v>
      </c>
      <c r="G3840" s="3" t="str">
        <f t="shared" si="295"/>
        <v>山东二干|济曲临架空光缆:曲阜鼓楼街-平邑老局</v>
      </c>
      <c r="H3840" s="3">
        <f>INDEX(光放段!$B$4:$B$237,MATCH(纤芯!G3840,光放段!$C$4:$C$237,0))</f>
        <v>37025202000</v>
      </c>
      <c r="I3840" s="3" t="str">
        <f t="shared" si="296"/>
        <v>济曲临架空光缆</v>
      </c>
      <c r="J3840" s="3" t="str">
        <f>INDEX(子缆名称!$B$4:$B$29,纤芯!M3840)</f>
        <v>B缆</v>
      </c>
      <c r="K3840" s="3">
        <v>15</v>
      </c>
      <c r="L3840" s="3">
        <f t="shared" si="297"/>
        <v>3</v>
      </c>
      <c r="M3840" s="3">
        <f t="shared" si="298"/>
        <v>2</v>
      </c>
      <c r="N3840" s="3" t="s">
        <v>73</v>
      </c>
      <c r="O3840" s="3">
        <f>COUNTIF([1]局站!$D$4:$D$172,"="&amp;N3840)</f>
        <v>1</v>
      </c>
      <c r="P3840" s="3">
        <v>0</v>
      </c>
      <c r="Q3840" s="3">
        <v>0</v>
      </c>
      <c r="R3840" s="3">
        <v>0</v>
      </c>
      <c r="S3840" s="3" t="s">
        <v>82</v>
      </c>
      <c r="T3840" s="3">
        <f>COUNTIF([1]局站!$D$4:$D$172,"="&amp;S3840)</f>
        <v>1</v>
      </c>
      <c r="U3840" s="3">
        <v>0</v>
      </c>
      <c r="V3840" s="3">
        <v>0</v>
      </c>
      <c r="W3840" s="3">
        <v>0</v>
      </c>
      <c r="X3840" s="3" t="s">
        <v>1215</v>
      </c>
      <c r="Y3840" s="3" t="s">
        <v>881</v>
      </c>
      <c r="Z3840" s="3" t="str">
        <f>INDEX(业务类型!$C$4:$C$8,MATCH(纤芯!Y3840,业务类型!$B$4:$B$8,0))</f>
        <v>OTHER</v>
      </c>
      <c r="AA3840" s="3" t="s">
        <v>888</v>
      </c>
    </row>
    <row r="3841" spans="1:27" ht="16.5" x14ac:dyDescent="0.2">
      <c r="A3841" s="3">
        <v>3838</v>
      </c>
      <c r="B3841" s="3">
        <f t="shared" si="299"/>
        <v>37025202016</v>
      </c>
      <c r="C3841" s="3" t="s">
        <v>1166</v>
      </c>
      <c r="D3841" s="3" t="s">
        <v>225</v>
      </c>
      <c r="E3841" s="3" t="str">
        <f>INDEX(光放段!$G$4:$G$237,MATCH(纤芯!G3841,光放段!$C$4:$C$237,0))</f>
        <v>山东二干|济曲临架空光缆:泰安中心局-临沂金雀山</v>
      </c>
      <c r="F3841" s="3">
        <f>INDEX(光放段!$I$4:$I$237,MATCH(纤芯!H3841,光放段!$B$4:$B$237,0))</f>
        <v>37025200000</v>
      </c>
      <c r="G3841" s="3" t="str">
        <f t="shared" si="295"/>
        <v>山东二干|济曲临架空光缆:曲阜鼓楼街-平邑老局</v>
      </c>
      <c r="H3841" s="3">
        <f>INDEX(光放段!$B$4:$B$237,MATCH(纤芯!G3841,光放段!$C$4:$C$237,0))</f>
        <v>37025202000</v>
      </c>
      <c r="I3841" s="3" t="str">
        <f t="shared" si="296"/>
        <v>济曲临架空光缆</v>
      </c>
      <c r="J3841" s="3" t="str">
        <f>INDEX(子缆名称!$B$4:$B$29,纤芯!M3841)</f>
        <v>B缆</v>
      </c>
      <c r="K3841" s="3">
        <v>16</v>
      </c>
      <c r="L3841" s="3">
        <f t="shared" si="297"/>
        <v>4</v>
      </c>
      <c r="M3841" s="3">
        <f t="shared" si="298"/>
        <v>2</v>
      </c>
      <c r="N3841" s="3" t="s">
        <v>73</v>
      </c>
      <c r="O3841" s="3">
        <f>COUNTIF([1]局站!$D$4:$D$172,"="&amp;N3841)</f>
        <v>1</v>
      </c>
      <c r="P3841" s="3">
        <v>0</v>
      </c>
      <c r="Q3841" s="3">
        <v>0</v>
      </c>
      <c r="R3841" s="3">
        <v>0</v>
      </c>
      <c r="S3841" s="3" t="s">
        <v>82</v>
      </c>
      <c r="T3841" s="3">
        <f>COUNTIF([1]局站!$D$4:$D$172,"="&amp;S3841)</f>
        <v>1</v>
      </c>
      <c r="U3841" s="3">
        <v>0</v>
      </c>
      <c r="V3841" s="3">
        <v>0</v>
      </c>
      <c r="W3841" s="3">
        <v>0</v>
      </c>
      <c r="X3841" s="3" t="s">
        <v>1215</v>
      </c>
      <c r="Y3841" s="3" t="s">
        <v>881</v>
      </c>
      <c r="Z3841" s="3" t="str">
        <f>INDEX(业务类型!$C$4:$C$8,MATCH(纤芯!Y3841,业务类型!$B$4:$B$8,0))</f>
        <v>OTHER</v>
      </c>
      <c r="AA3841" s="3" t="s">
        <v>888</v>
      </c>
    </row>
    <row r="3842" spans="1:27" ht="16.5" x14ac:dyDescent="0.2">
      <c r="A3842" s="3">
        <v>3839</v>
      </c>
      <c r="B3842" s="3">
        <f t="shared" si="299"/>
        <v>37025202017</v>
      </c>
      <c r="C3842" s="3" t="s">
        <v>1166</v>
      </c>
      <c r="D3842" s="3" t="s">
        <v>225</v>
      </c>
      <c r="E3842" s="3" t="str">
        <f>INDEX(光放段!$G$4:$G$237,MATCH(纤芯!G3842,光放段!$C$4:$C$237,0))</f>
        <v>山东二干|济曲临架空光缆:泰安中心局-临沂金雀山</v>
      </c>
      <c r="F3842" s="3">
        <f>INDEX(光放段!$I$4:$I$237,MATCH(纤芯!H3842,光放段!$B$4:$B$237,0))</f>
        <v>37025200000</v>
      </c>
      <c r="G3842" s="3" t="str">
        <f t="shared" si="295"/>
        <v>山东二干|济曲临架空光缆:曲阜鼓楼街-平邑老局</v>
      </c>
      <c r="H3842" s="3">
        <f>INDEX(光放段!$B$4:$B$237,MATCH(纤芯!G3842,光放段!$C$4:$C$237,0))</f>
        <v>37025202000</v>
      </c>
      <c r="I3842" s="3" t="str">
        <f t="shared" si="296"/>
        <v>济曲临架空光缆</v>
      </c>
      <c r="J3842" s="3" t="str">
        <f>INDEX(子缆名称!$B$4:$B$29,纤芯!M3842)</f>
        <v>B缆</v>
      </c>
      <c r="K3842" s="3">
        <v>17</v>
      </c>
      <c r="L3842" s="3">
        <f t="shared" si="297"/>
        <v>5</v>
      </c>
      <c r="M3842" s="3">
        <f t="shared" si="298"/>
        <v>2</v>
      </c>
      <c r="N3842" s="3" t="s">
        <v>73</v>
      </c>
      <c r="O3842" s="3">
        <f>COUNTIF([1]局站!$D$4:$D$172,"="&amp;N3842)</f>
        <v>1</v>
      </c>
      <c r="P3842" s="3">
        <v>0</v>
      </c>
      <c r="Q3842" s="3">
        <v>0</v>
      </c>
      <c r="R3842" s="3">
        <v>0</v>
      </c>
      <c r="S3842" s="3" t="s">
        <v>82</v>
      </c>
      <c r="T3842" s="3">
        <f>COUNTIF([1]局站!$D$4:$D$172,"="&amp;S3842)</f>
        <v>1</v>
      </c>
      <c r="U3842" s="3">
        <v>0</v>
      </c>
      <c r="V3842" s="3">
        <v>0</v>
      </c>
      <c r="W3842" s="3">
        <v>0</v>
      </c>
      <c r="X3842" s="3" t="s">
        <v>1215</v>
      </c>
      <c r="Y3842" s="3" t="s">
        <v>880</v>
      </c>
      <c r="Z3842" s="3" t="str">
        <f>INDEX(业务类型!$C$4:$C$8,MATCH(纤芯!Y3842,业务类型!$B$4:$B$8,0))</f>
        <v>IDLE</v>
      </c>
      <c r="AA3842" s="3"/>
    </row>
    <row r="3843" spans="1:27" ht="16.5" x14ac:dyDescent="0.2">
      <c r="A3843" s="3">
        <v>3840</v>
      </c>
      <c r="B3843" s="3">
        <f t="shared" si="299"/>
        <v>37025202018</v>
      </c>
      <c r="C3843" s="3" t="s">
        <v>1166</v>
      </c>
      <c r="D3843" s="3" t="s">
        <v>225</v>
      </c>
      <c r="E3843" s="3" t="str">
        <f>INDEX(光放段!$G$4:$G$237,MATCH(纤芯!G3843,光放段!$C$4:$C$237,0))</f>
        <v>山东二干|济曲临架空光缆:泰安中心局-临沂金雀山</v>
      </c>
      <c r="F3843" s="3">
        <f>INDEX(光放段!$I$4:$I$237,MATCH(纤芯!H3843,光放段!$B$4:$B$237,0))</f>
        <v>37025200000</v>
      </c>
      <c r="G3843" s="3" t="str">
        <f t="shared" si="295"/>
        <v>山东二干|济曲临架空光缆:曲阜鼓楼街-平邑老局</v>
      </c>
      <c r="H3843" s="3">
        <f>INDEX(光放段!$B$4:$B$237,MATCH(纤芯!G3843,光放段!$C$4:$C$237,0))</f>
        <v>37025202000</v>
      </c>
      <c r="I3843" s="3" t="str">
        <f t="shared" si="296"/>
        <v>济曲临架空光缆</v>
      </c>
      <c r="J3843" s="3" t="str">
        <f>INDEX(子缆名称!$B$4:$B$29,纤芯!M3843)</f>
        <v>B缆</v>
      </c>
      <c r="K3843" s="3">
        <v>18</v>
      </c>
      <c r="L3843" s="3">
        <f t="shared" si="297"/>
        <v>6</v>
      </c>
      <c r="M3843" s="3">
        <f t="shared" si="298"/>
        <v>2</v>
      </c>
      <c r="N3843" s="3" t="s">
        <v>73</v>
      </c>
      <c r="O3843" s="3">
        <f>COUNTIF([1]局站!$D$4:$D$172,"="&amp;N3843)</f>
        <v>1</v>
      </c>
      <c r="P3843" s="3">
        <v>0</v>
      </c>
      <c r="Q3843" s="3">
        <v>0</v>
      </c>
      <c r="R3843" s="3">
        <v>0</v>
      </c>
      <c r="S3843" s="3" t="s">
        <v>82</v>
      </c>
      <c r="T3843" s="3">
        <f>COUNTIF([1]局站!$D$4:$D$172,"="&amp;S3843)</f>
        <v>1</v>
      </c>
      <c r="U3843" s="3">
        <v>0</v>
      </c>
      <c r="V3843" s="3">
        <v>0</v>
      </c>
      <c r="W3843" s="3">
        <v>0</v>
      </c>
      <c r="X3843" s="3" t="s">
        <v>1215</v>
      </c>
      <c r="Y3843" s="3" t="s">
        <v>854</v>
      </c>
      <c r="Z3843" s="3" t="str">
        <f>INDEX(业务类型!$C$4:$C$8,MATCH(纤芯!Y3843,业务类型!$B$4:$B$8,0))</f>
        <v>LOCAL</v>
      </c>
      <c r="AA3843" s="3" t="s">
        <v>879</v>
      </c>
    </row>
    <row r="3844" spans="1:27" ht="16.5" x14ac:dyDescent="0.2">
      <c r="A3844" s="3">
        <v>3841</v>
      </c>
      <c r="B3844" s="3">
        <f t="shared" si="299"/>
        <v>37025202019</v>
      </c>
      <c r="C3844" s="3" t="s">
        <v>1166</v>
      </c>
      <c r="D3844" s="3" t="s">
        <v>225</v>
      </c>
      <c r="E3844" s="3" t="str">
        <f>INDEX(光放段!$G$4:$G$237,MATCH(纤芯!G3844,光放段!$C$4:$C$237,0))</f>
        <v>山东二干|济曲临架空光缆:泰安中心局-临沂金雀山</v>
      </c>
      <c r="F3844" s="3">
        <f>INDEX(光放段!$I$4:$I$237,MATCH(纤芯!H3844,光放段!$B$4:$B$237,0))</f>
        <v>37025200000</v>
      </c>
      <c r="G3844" s="3" t="str">
        <f t="shared" si="295"/>
        <v>山东二干|济曲临架空光缆:曲阜鼓楼街-平邑老局</v>
      </c>
      <c r="H3844" s="3">
        <f>INDEX(光放段!$B$4:$B$237,MATCH(纤芯!G3844,光放段!$C$4:$C$237,0))</f>
        <v>37025202000</v>
      </c>
      <c r="I3844" s="3" t="str">
        <f t="shared" si="296"/>
        <v>济曲临架空光缆</v>
      </c>
      <c r="J3844" s="3" t="str">
        <f>INDEX(子缆名称!$B$4:$B$29,纤芯!M3844)</f>
        <v>B缆</v>
      </c>
      <c r="K3844" s="3">
        <v>19</v>
      </c>
      <c r="L3844" s="3">
        <f t="shared" si="297"/>
        <v>7</v>
      </c>
      <c r="M3844" s="3">
        <f t="shared" si="298"/>
        <v>2</v>
      </c>
      <c r="N3844" s="3" t="s">
        <v>73</v>
      </c>
      <c r="O3844" s="3">
        <f>COUNTIF([1]局站!$D$4:$D$172,"="&amp;N3844)</f>
        <v>1</v>
      </c>
      <c r="P3844" s="3">
        <v>0</v>
      </c>
      <c r="Q3844" s="3">
        <v>0</v>
      </c>
      <c r="R3844" s="3">
        <v>0</v>
      </c>
      <c r="S3844" s="3" t="s">
        <v>82</v>
      </c>
      <c r="T3844" s="3">
        <f>COUNTIF([1]局站!$D$4:$D$172,"="&amp;S3844)</f>
        <v>1</v>
      </c>
      <c r="U3844" s="3">
        <v>0</v>
      </c>
      <c r="V3844" s="3">
        <v>0</v>
      </c>
      <c r="W3844" s="3">
        <v>0</v>
      </c>
      <c r="X3844" s="3" t="s">
        <v>1215</v>
      </c>
      <c r="Y3844" s="3" t="s">
        <v>854</v>
      </c>
      <c r="Z3844" s="3" t="str">
        <f>INDEX(业务类型!$C$4:$C$8,MATCH(纤芯!Y3844,业务类型!$B$4:$B$8,0))</f>
        <v>LOCAL</v>
      </c>
      <c r="AA3844" s="3" t="s">
        <v>879</v>
      </c>
    </row>
    <row r="3845" spans="1:27" ht="16.5" x14ac:dyDescent="0.2">
      <c r="A3845" s="3">
        <v>3842</v>
      </c>
      <c r="B3845" s="3">
        <f t="shared" si="299"/>
        <v>37025202020</v>
      </c>
      <c r="C3845" s="3" t="s">
        <v>1166</v>
      </c>
      <c r="D3845" s="3" t="s">
        <v>225</v>
      </c>
      <c r="E3845" s="3" t="str">
        <f>INDEX(光放段!$G$4:$G$237,MATCH(纤芯!G3845,光放段!$C$4:$C$237,0))</f>
        <v>山东二干|济曲临架空光缆:泰安中心局-临沂金雀山</v>
      </c>
      <c r="F3845" s="3">
        <f>INDEX(光放段!$I$4:$I$237,MATCH(纤芯!H3845,光放段!$B$4:$B$237,0))</f>
        <v>37025200000</v>
      </c>
      <c r="G3845" s="3" t="str">
        <f t="shared" ref="G3845:G3908" si="300">C3845&amp;"|"&amp;D3845&amp;":"&amp;N3845&amp;"-"&amp;S3845</f>
        <v>山东二干|济曲临架空光缆:曲阜鼓楼街-平邑老局</v>
      </c>
      <c r="H3845" s="3">
        <f>INDEX(光放段!$B$4:$B$237,MATCH(纤芯!G3845,光放段!$C$4:$C$237,0))</f>
        <v>37025202000</v>
      </c>
      <c r="I3845" s="3" t="str">
        <f t="shared" ref="I3845:I3908" si="301">D3845</f>
        <v>济曲临架空光缆</v>
      </c>
      <c r="J3845" s="3" t="str">
        <f>INDEX(子缆名称!$B$4:$B$29,纤芯!M3845)</f>
        <v>B缆</v>
      </c>
      <c r="K3845" s="3">
        <v>20</v>
      </c>
      <c r="L3845" s="3">
        <f t="shared" ref="L3845:L3908" si="302">MOD(K3845-1,12)+1</f>
        <v>8</v>
      </c>
      <c r="M3845" s="3">
        <f t="shared" ref="M3845:M3908" si="303">INT((K3845-1)/12)+1</f>
        <v>2</v>
      </c>
      <c r="N3845" s="3" t="s">
        <v>73</v>
      </c>
      <c r="O3845" s="3">
        <f>COUNTIF([1]局站!$D$4:$D$172,"="&amp;N3845)</f>
        <v>1</v>
      </c>
      <c r="P3845" s="3">
        <v>0</v>
      </c>
      <c r="Q3845" s="3">
        <v>0</v>
      </c>
      <c r="R3845" s="3">
        <v>0</v>
      </c>
      <c r="S3845" s="3" t="s">
        <v>82</v>
      </c>
      <c r="T3845" s="3">
        <f>COUNTIF([1]局站!$D$4:$D$172,"="&amp;S3845)</f>
        <v>1</v>
      </c>
      <c r="U3845" s="3">
        <v>0</v>
      </c>
      <c r="V3845" s="3">
        <v>0</v>
      </c>
      <c r="W3845" s="3">
        <v>0</v>
      </c>
      <c r="X3845" s="3" t="s">
        <v>1215</v>
      </c>
      <c r="Y3845" s="3" t="s">
        <v>880</v>
      </c>
      <c r="Z3845" s="3" t="str">
        <f>INDEX(业务类型!$C$4:$C$8,MATCH(纤芯!Y3845,业务类型!$B$4:$B$8,0))</f>
        <v>IDLE</v>
      </c>
      <c r="AA3845" s="3"/>
    </row>
    <row r="3846" spans="1:27" ht="16.5" x14ac:dyDescent="0.2">
      <c r="A3846" s="3">
        <v>3843</v>
      </c>
      <c r="B3846" s="3">
        <f t="shared" si="299"/>
        <v>37025203001</v>
      </c>
      <c r="C3846" s="3" t="s">
        <v>1166</v>
      </c>
      <c r="D3846" s="3" t="s">
        <v>225</v>
      </c>
      <c r="E3846" s="3" t="str">
        <f>INDEX(光放段!$G$4:$G$237,MATCH(纤芯!G3846,光放段!$C$4:$C$237,0))</f>
        <v>山东二干|济曲临架空光缆:泰安中心局-临沂金雀山</v>
      </c>
      <c r="F3846" s="3">
        <f>INDEX(光放段!$I$4:$I$237,MATCH(纤芯!H3846,光放段!$B$4:$B$237,0))</f>
        <v>37025200000</v>
      </c>
      <c r="G3846" s="3" t="str">
        <f t="shared" si="300"/>
        <v>山东二干|济曲临架空光缆:平邑老局-费县和平路</v>
      </c>
      <c r="H3846" s="3">
        <f>INDEX(光放段!$B$4:$B$237,MATCH(纤芯!G3846,光放段!$C$4:$C$237,0))</f>
        <v>37025203000</v>
      </c>
      <c r="I3846" s="3" t="str">
        <f t="shared" si="301"/>
        <v>济曲临架空光缆</v>
      </c>
      <c r="J3846" s="3" t="str">
        <f>INDEX(子缆名称!$B$4:$B$29,纤芯!M3846)</f>
        <v>A缆</v>
      </c>
      <c r="K3846" s="3">
        <v>1</v>
      </c>
      <c r="L3846" s="3">
        <f t="shared" si="302"/>
        <v>1</v>
      </c>
      <c r="M3846" s="3">
        <f t="shared" si="303"/>
        <v>1</v>
      </c>
      <c r="N3846" s="3" t="s">
        <v>82</v>
      </c>
      <c r="O3846" s="3">
        <f>COUNTIF([1]局站!$D$4:$D$172,"="&amp;N3846)</f>
        <v>1</v>
      </c>
      <c r="P3846" s="3">
        <v>0</v>
      </c>
      <c r="Q3846" s="3">
        <v>0</v>
      </c>
      <c r="R3846" s="3">
        <v>0</v>
      </c>
      <c r="S3846" s="3" t="s">
        <v>83</v>
      </c>
      <c r="T3846" s="3">
        <f>COUNTIF([1]局站!$D$4:$D$172,"="&amp;S3846)</f>
        <v>1</v>
      </c>
      <c r="U3846" s="3">
        <v>0</v>
      </c>
      <c r="V3846" s="3">
        <v>0</v>
      </c>
      <c r="W3846" s="3">
        <v>0</v>
      </c>
      <c r="X3846" s="3" t="s">
        <v>1215</v>
      </c>
      <c r="Y3846" s="3" t="s">
        <v>880</v>
      </c>
      <c r="Z3846" s="3" t="str">
        <f>INDEX(业务类型!$C$4:$C$8,MATCH(纤芯!Y3846,业务类型!$B$4:$B$8,0))</f>
        <v>IDLE</v>
      </c>
      <c r="AA3846" s="3"/>
    </row>
    <row r="3847" spans="1:27" ht="16.5" x14ac:dyDescent="0.2">
      <c r="A3847" s="3">
        <v>3844</v>
      </c>
      <c r="B3847" s="3">
        <f t="shared" si="299"/>
        <v>37025203002</v>
      </c>
      <c r="C3847" s="3" t="s">
        <v>1166</v>
      </c>
      <c r="D3847" s="3" t="s">
        <v>225</v>
      </c>
      <c r="E3847" s="3" t="str">
        <f>INDEX(光放段!$G$4:$G$237,MATCH(纤芯!G3847,光放段!$C$4:$C$237,0))</f>
        <v>山东二干|济曲临架空光缆:泰安中心局-临沂金雀山</v>
      </c>
      <c r="F3847" s="3">
        <f>INDEX(光放段!$I$4:$I$237,MATCH(纤芯!H3847,光放段!$B$4:$B$237,0))</f>
        <v>37025200000</v>
      </c>
      <c r="G3847" s="3" t="str">
        <f t="shared" si="300"/>
        <v>山东二干|济曲临架空光缆:平邑老局-费县和平路</v>
      </c>
      <c r="H3847" s="3">
        <f>INDEX(光放段!$B$4:$B$237,MATCH(纤芯!G3847,光放段!$C$4:$C$237,0))</f>
        <v>37025203000</v>
      </c>
      <c r="I3847" s="3" t="str">
        <f t="shared" si="301"/>
        <v>济曲临架空光缆</v>
      </c>
      <c r="J3847" s="3" t="str">
        <f>INDEX(子缆名称!$B$4:$B$29,纤芯!M3847)</f>
        <v>A缆</v>
      </c>
      <c r="K3847" s="3">
        <v>2</v>
      </c>
      <c r="L3847" s="3">
        <f t="shared" si="302"/>
        <v>2</v>
      </c>
      <c r="M3847" s="3">
        <f t="shared" si="303"/>
        <v>1</v>
      </c>
      <c r="N3847" s="3" t="s">
        <v>82</v>
      </c>
      <c r="O3847" s="3">
        <f>COUNTIF([1]局站!$D$4:$D$172,"="&amp;N3847)</f>
        <v>1</v>
      </c>
      <c r="P3847" s="3">
        <v>0</v>
      </c>
      <c r="Q3847" s="3">
        <v>0</v>
      </c>
      <c r="R3847" s="3">
        <v>0</v>
      </c>
      <c r="S3847" s="3" t="s">
        <v>83</v>
      </c>
      <c r="T3847" s="3">
        <f>COUNTIF([1]局站!$D$4:$D$172,"="&amp;S3847)</f>
        <v>1</v>
      </c>
      <c r="U3847" s="3">
        <v>0</v>
      </c>
      <c r="V3847" s="3">
        <v>0</v>
      </c>
      <c r="W3847" s="3">
        <v>0</v>
      </c>
      <c r="X3847" s="3" t="s">
        <v>1215</v>
      </c>
      <c r="Y3847" s="3" t="s">
        <v>880</v>
      </c>
      <c r="Z3847" s="3" t="str">
        <f>INDEX(业务类型!$C$4:$C$8,MATCH(纤芯!Y3847,业务类型!$B$4:$B$8,0))</f>
        <v>IDLE</v>
      </c>
      <c r="AA3847" s="3"/>
    </row>
    <row r="3848" spans="1:27" ht="16.5" x14ac:dyDescent="0.2">
      <c r="A3848" s="3">
        <v>3845</v>
      </c>
      <c r="B3848" s="3">
        <f t="shared" si="299"/>
        <v>37025203003</v>
      </c>
      <c r="C3848" s="3" t="s">
        <v>1166</v>
      </c>
      <c r="D3848" s="3" t="s">
        <v>225</v>
      </c>
      <c r="E3848" s="3" t="str">
        <f>INDEX(光放段!$G$4:$G$237,MATCH(纤芯!G3848,光放段!$C$4:$C$237,0))</f>
        <v>山东二干|济曲临架空光缆:泰安中心局-临沂金雀山</v>
      </c>
      <c r="F3848" s="3">
        <f>INDEX(光放段!$I$4:$I$237,MATCH(纤芯!H3848,光放段!$B$4:$B$237,0))</f>
        <v>37025200000</v>
      </c>
      <c r="G3848" s="3" t="str">
        <f t="shared" si="300"/>
        <v>山东二干|济曲临架空光缆:平邑老局-费县和平路</v>
      </c>
      <c r="H3848" s="3">
        <f>INDEX(光放段!$B$4:$B$237,MATCH(纤芯!G3848,光放段!$C$4:$C$237,0))</f>
        <v>37025203000</v>
      </c>
      <c r="I3848" s="3" t="str">
        <f t="shared" si="301"/>
        <v>济曲临架空光缆</v>
      </c>
      <c r="J3848" s="3" t="str">
        <f>INDEX(子缆名称!$B$4:$B$29,纤芯!M3848)</f>
        <v>A缆</v>
      </c>
      <c r="K3848" s="3">
        <v>3</v>
      </c>
      <c r="L3848" s="3">
        <f t="shared" si="302"/>
        <v>3</v>
      </c>
      <c r="M3848" s="3">
        <f t="shared" si="303"/>
        <v>1</v>
      </c>
      <c r="N3848" s="3" t="s">
        <v>82</v>
      </c>
      <c r="O3848" s="3">
        <f>COUNTIF([1]局站!$D$4:$D$172,"="&amp;N3848)</f>
        <v>1</v>
      </c>
      <c r="P3848" s="3">
        <v>0</v>
      </c>
      <c r="Q3848" s="3">
        <v>0</v>
      </c>
      <c r="R3848" s="3">
        <v>0</v>
      </c>
      <c r="S3848" s="3" t="s">
        <v>83</v>
      </c>
      <c r="T3848" s="3">
        <f>COUNTIF([1]局站!$D$4:$D$172,"="&amp;S3848)</f>
        <v>1</v>
      </c>
      <c r="U3848" s="3">
        <v>0</v>
      </c>
      <c r="V3848" s="3">
        <v>0</v>
      </c>
      <c r="W3848" s="3">
        <v>0</v>
      </c>
      <c r="X3848" s="3" t="s">
        <v>1215</v>
      </c>
      <c r="Y3848" s="3" t="s">
        <v>880</v>
      </c>
      <c r="Z3848" s="3" t="str">
        <f>INDEX(业务类型!$C$4:$C$8,MATCH(纤芯!Y3848,业务类型!$B$4:$B$8,0))</f>
        <v>IDLE</v>
      </c>
      <c r="AA3848" s="3"/>
    </row>
    <row r="3849" spans="1:27" ht="16.5" x14ac:dyDescent="0.2">
      <c r="A3849" s="3">
        <v>3846</v>
      </c>
      <c r="B3849" s="3">
        <f t="shared" si="299"/>
        <v>37025203004</v>
      </c>
      <c r="C3849" s="3" t="s">
        <v>1166</v>
      </c>
      <c r="D3849" s="3" t="s">
        <v>225</v>
      </c>
      <c r="E3849" s="3" t="str">
        <f>INDEX(光放段!$G$4:$G$237,MATCH(纤芯!G3849,光放段!$C$4:$C$237,0))</f>
        <v>山东二干|济曲临架空光缆:泰安中心局-临沂金雀山</v>
      </c>
      <c r="F3849" s="3">
        <f>INDEX(光放段!$I$4:$I$237,MATCH(纤芯!H3849,光放段!$B$4:$B$237,0))</f>
        <v>37025200000</v>
      </c>
      <c r="G3849" s="3" t="str">
        <f t="shared" si="300"/>
        <v>山东二干|济曲临架空光缆:平邑老局-费县和平路</v>
      </c>
      <c r="H3849" s="3">
        <f>INDEX(光放段!$B$4:$B$237,MATCH(纤芯!G3849,光放段!$C$4:$C$237,0))</f>
        <v>37025203000</v>
      </c>
      <c r="I3849" s="3" t="str">
        <f t="shared" si="301"/>
        <v>济曲临架空光缆</v>
      </c>
      <c r="J3849" s="3" t="str">
        <f>INDEX(子缆名称!$B$4:$B$29,纤芯!M3849)</f>
        <v>A缆</v>
      </c>
      <c r="K3849" s="3">
        <v>4</v>
      </c>
      <c r="L3849" s="3">
        <f t="shared" si="302"/>
        <v>4</v>
      </c>
      <c r="M3849" s="3">
        <f t="shared" si="303"/>
        <v>1</v>
      </c>
      <c r="N3849" s="3" t="s">
        <v>82</v>
      </c>
      <c r="O3849" s="3">
        <f>COUNTIF([1]局站!$D$4:$D$172,"="&amp;N3849)</f>
        <v>1</v>
      </c>
      <c r="P3849" s="3">
        <v>0</v>
      </c>
      <c r="Q3849" s="3">
        <v>0</v>
      </c>
      <c r="R3849" s="3">
        <v>0</v>
      </c>
      <c r="S3849" s="3" t="s">
        <v>83</v>
      </c>
      <c r="T3849" s="3">
        <f>COUNTIF([1]局站!$D$4:$D$172,"="&amp;S3849)</f>
        <v>1</v>
      </c>
      <c r="U3849" s="3">
        <v>0</v>
      </c>
      <c r="V3849" s="3">
        <v>0</v>
      </c>
      <c r="W3849" s="3">
        <v>0</v>
      </c>
      <c r="X3849" s="3" t="s">
        <v>1215</v>
      </c>
      <c r="Y3849" s="3" t="s">
        <v>880</v>
      </c>
      <c r="Z3849" s="3" t="str">
        <f>INDEX(业务类型!$C$4:$C$8,MATCH(纤芯!Y3849,业务类型!$B$4:$B$8,0))</f>
        <v>IDLE</v>
      </c>
      <c r="AA3849" s="3"/>
    </row>
    <row r="3850" spans="1:27" ht="16.5" x14ac:dyDescent="0.2">
      <c r="A3850" s="3">
        <v>3847</v>
      </c>
      <c r="B3850" s="3">
        <f t="shared" si="299"/>
        <v>37025203005</v>
      </c>
      <c r="C3850" s="3" t="s">
        <v>1166</v>
      </c>
      <c r="D3850" s="3" t="s">
        <v>225</v>
      </c>
      <c r="E3850" s="3" t="str">
        <f>INDEX(光放段!$G$4:$G$237,MATCH(纤芯!G3850,光放段!$C$4:$C$237,0))</f>
        <v>山东二干|济曲临架空光缆:泰安中心局-临沂金雀山</v>
      </c>
      <c r="F3850" s="3">
        <f>INDEX(光放段!$I$4:$I$237,MATCH(纤芯!H3850,光放段!$B$4:$B$237,0))</f>
        <v>37025200000</v>
      </c>
      <c r="G3850" s="3" t="str">
        <f t="shared" si="300"/>
        <v>山东二干|济曲临架空光缆:平邑老局-费县和平路</v>
      </c>
      <c r="H3850" s="3">
        <f>INDEX(光放段!$B$4:$B$237,MATCH(纤芯!G3850,光放段!$C$4:$C$237,0))</f>
        <v>37025203000</v>
      </c>
      <c r="I3850" s="3" t="str">
        <f t="shared" si="301"/>
        <v>济曲临架空光缆</v>
      </c>
      <c r="J3850" s="3" t="str">
        <f>INDEX(子缆名称!$B$4:$B$29,纤芯!M3850)</f>
        <v>A缆</v>
      </c>
      <c r="K3850" s="3">
        <v>5</v>
      </c>
      <c r="L3850" s="3">
        <f t="shared" si="302"/>
        <v>5</v>
      </c>
      <c r="M3850" s="3">
        <f t="shared" si="303"/>
        <v>1</v>
      </c>
      <c r="N3850" s="3" t="s">
        <v>82</v>
      </c>
      <c r="O3850" s="3">
        <f>COUNTIF([1]局站!$D$4:$D$172,"="&amp;N3850)</f>
        <v>1</v>
      </c>
      <c r="P3850" s="3">
        <v>0</v>
      </c>
      <c r="Q3850" s="3">
        <v>0</v>
      </c>
      <c r="R3850" s="3">
        <v>0</v>
      </c>
      <c r="S3850" s="3" t="s">
        <v>83</v>
      </c>
      <c r="T3850" s="3">
        <f>COUNTIF([1]局站!$D$4:$D$172,"="&amp;S3850)</f>
        <v>1</v>
      </c>
      <c r="U3850" s="3">
        <v>0</v>
      </c>
      <c r="V3850" s="3">
        <v>0</v>
      </c>
      <c r="W3850" s="3">
        <v>0</v>
      </c>
      <c r="X3850" s="3" t="s">
        <v>1215</v>
      </c>
      <c r="Y3850" s="3" t="s">
        <v>854</v>
      </c>
      <c r="Z3850" s="3" t="str">
        <f>INDEX(业务类型!$C$4:$C$8,MATCH(纤芯!Y3850,业务类型!$B$4:$B$8,0))</f>
        <v>LOCAL</v>
      </c>
      <c r="AA3850" s="3" t="s">
        <v>879</v>
      </c>
    </row>
    <row r="3851" spans="1:27" ht="16.5" x14ac:dyDescent="0.2">
      <c r="A3851" s="3">
        <v>3848</v>
      </c>
      <c r="B3851" s="3">
        <f t="shared" si="299"/>
        <v>37025203006</v>
      </c>
      <c r="C3851" s="3" t="s">
        <v>1166</v>
      </c>
      <c r="D3851" s="3" t="s">
        <v>225</v>
      </c>
      <c r="E3851" s="3" t="str">
        <f>INDEX(光放段!$G$4:$G$237,MATCH(纤芯!G3851,光放段!$C$4:$C$237,0))</f>
        <v>山东二干|济曲临架空光缆:泰安中心局-临沂金雀山</v>
      </c>
      <c r="F3851" s="3">
        <f>INDEX(光放段!$I$4:$I$237,MATCH(纤芯!H3851,光放段!$B$4:$B$237,0))</f>
        <v>37025200000</v>
      </c>
      <c r="G3851" s="3" t="str">
        <f t="shared" si="300"/>
        <v>山东二干|济曲临架空光缆:平邑老局-费县和平路</v>
      </c>
      <c r="H3851" s="3">
        <f>INDEX(光放段!$B$4:$B$237,MATCH(纤芯!G3851,光放段!$C$4:$C$237,0))</f>
        <v>37025203000</v>
      </c>
      <c r="I3851" s="3" t="str">
        <f t="shared" si="301"/>
        <v>济曲临架空光缆</v>
      </c>
      <c r="J3851" s="3" t="str">
        <f>INDEX(子缆名称!$B$4:$B$29,纤芯!M3851)</f>
        <v>A缆</v>
      </c>
      <c r="K3851" s="3">
        <v>6</v>
      </c>
      <c r="L3851" s="3">
        <f t="shared" si="302"/>
        <v>6</v>
      </c>
      <c r="M3851" s="3">
        <f t="shared" si="303"/>
        <v>1</v>
      </c>
      <c r="N3851" s="3" t="s">
        <v>82</v>
      </c>
      <c r="O3851" s="3">
        <f>COUNTIF([1]局站!$D$4:$D$172,"="&amp;N3851)</f>
        <v>1</v>
      </c>
      <c r="P3851" s="3">
        <v>0</v>
      </c>
      <c r="Q3851" s="3">
        <v>0</v>
      </c>
      <c r="R3851" s="3">
        <v>0</v>
      </c>
      <c r="S3851" s="3" t="s">
        <v>83</v>
      </c>
      <c r="T3851" s="3">
        <f>COUNTIF([1]局站!$D$4:$D$172,"="&amp;S3851)</f>
        <v>1</v>
      </c>
      <c r="U3851" s="3">
        <v>0</v>
      </c>
      <c r="V3851" s="3">
        <v>0</v>
      </c>
      <c r="W3851" s="3">
        <v>0</v>
      </c>
      <c r="X3851" s="3" t="s">
        <v>1215</v>
      </c>
      <c r="Y3851" s="3" t="s">
        <v>881</v>
      </c>
      <c r="Z3851" s="3" t="str">
        <f>INDEX(业务类型!$C$4:$C$8,MATCH(纤芯!Y3851,业务类型!$B$4:$B$8,0))</f>
        <v>OTHER</v>
      </c>
      <c r="AA3851" s="3" t="s">
        <v>888</v>
      </c>
    </row>
    <row r="3852" spans="1:27" ht="16.5" x14ac:dyDescent="0.2">
      <c r="A3852" s="3">
        <v>3849</v>
      </c>
      <c r="B3852" s="3">
        <f t="shared" si="299"/>
        <v>37025203007</v>
      </c>
      <c r="C3852" s="3" t="s">
        <v>1166</v>
      </c>
      <c r="D3852" s="3" t="s">
        <v>225</v>
      </c>
      <c r="E3852" s="3" t="str">
        <f>INDEX(光放段!$G$4:$G$237,MATCH(纤芯!G3852,光放段!$C$4:$C$237,0))</f>
        <v>山东二干|济曲临架空光缆:泰安中心局-临沂金雀山</v>
      </c>
      <c r="F3852" s="3">
        <f>INDEX(光放段!$I$4:$I$237,MATCH(纤芯!H3852,光放段!$B$4:$B$237,0))</f>
        <v>37025200000</v>
      </c>
      <c r="G3852" s="3" t="str">
        <f t="shared" si="300"/>
        <v>山东二干|济曲临架空光缆:平邑老局-费县和平路</v>
      </c>
      <c r="H3852" s="3">
        <f>INDEX(光放段!$B$4:$B$237,MATCH(纤芯!G3852,光放段!$C$4:$C$237,0))</f>
        <v>37025203000</v>
      </c>
      <c r="I3852" s="3" t="str">
        <f t="shared" si="301"/>
        <v>济曲临架空光缆</v>
      </c>
      <c r="J3852" s="3" t="str">
        <f>INDEX(子缆名称!$B$4:$B$29,纤芯!M3852)</f>
        <v>A缆</v>
      </c>
      <c r="K3852" s="3">
        <v>7</v>
      </c>
      <c r="L3852" s="3">
        <f t="shared" si="302"/>
        <v>7</v>
      </c>
      <c r="M3852" s="3">
        <f t="shared" si="303"/>
        <v>1</v>
      </c>
      <c r="N3852" s="3" t="s">
        <v>82</v>
      </c>
      <c r="O3852" s="3">
        <f>COUNTIF([1]局站!$D$4:$D$172,"="&amp;N3852)</f>
        <v>1</v>
      </c>
      <c r="P3852" s="3">
        <v>0</v>
      </c>
      <c r="Q3852" s="3">
        <v>0</v>
      </c>
      <c r="R3852" s="3">
        <v>0</v>
      </c>
      <c r="S3852" s="3" t="s">
        <v>83</v>
      </c>
      <c r="T3852" s="3">
        <f>COUNTIF([1]局站!$D$4:$D$172,"="&amp;S3852)</f>
        <v>1</v>
      </c>
      <c r="U3852" s="3">
        <v>0</v>
      </c>
      <c r="V3852" s="3">
        <v>0</v>
      </c>
      <c r="W3852" s="3">
        <v>0</v>
      </c>
      <c r="X3852" s="3" t="s">
        <v>1215</v>
      </c>
      <c r="Y3852" s="3" t="s">
        <v>880</v>
      </c>
      <c r="Z3852" s="3" t="str">
        <f>INDEX(业务类型!$C$4:$C$8,MATCH(纤芯!Y3852,业务类型!$B$4:$B$8,0))</f>
        <v>IDLE</v>
      </c>
      <c r="AA3852" s="3"/>
    </row>
    <row r="3853" spans="1:27" ht="16.5" x14ac:dyDescent="0.2">
      <c r="A3853" s="3">
        <v>3850</v>
      </c>
      <c r="B3853" s="3">
        <f t="shared" si="299"/>
        <v>37025203008</v>
      </c>
      <c r="C3853" s="3" t="s">
        <v>1166</v>
      </c>
      <c r="D3853" s="3" t="s">
        <v>225</v>
      </c>
      <c r="E3853" s="3" t="str">
        <f>INDEX(光放段!$G$4:$G$237,MATCH(纤芯!G3853,光放段!$C$4:$C$237,0))</f>
        <v>山东二干|济曲临架空光缆:泰安中心局-临沂金雀山</v>
      </c>
      <c r="F3853" s="3">
        <f>INDEX(光放段!$I$4:$I$237,MATCH(纤芯!H3853,光放段!$B$4:$B$237,0))</f>
        <v>37025200000</v>
      </c>
      <c r="G3853" s="3" t="str">
        <f t="shared" si="300"/>
        <v>山东二干|济曲临架空光缆:平邑老局-费县和平路</v>
      </c>
      <c r="H3853" s="3">
        <f>INDEX(光放段!$B$4:$B$237,MATCH(纤芯!G3853,光放段!$C$4:$C$237,0))</f>
        <v>37025203000</v>
      </c>
      <c r="I3853" s="3" t="str">
        <f t="shared" si="301"/>
        <v>济曲临架空光缆</v>
      </c>
      <c r="J3853" s="3" t="str">
        <f>INDEX(子缆名称!$B$4:$B$29,纤芯!M3853)</f>
        <v>A缆</v>
      </c>
      <c r="K3853" s="3">
        <v>8</v>
      </c>
      <c r="L3853" s="3">
        <f t="shared" si="302"/>
        <v>8</v>
      </c>
      <c r="M3853" s="3">
        <f t="shared" si="303"/>
        <v>1</v>
      </c>
      <c r="N3853" s="3" t="s">
        <v>82</v>
      </c>
      <c r="O3853" s="3">
        <f>COUNTIF([1]局站!$D$4:$D$172,"="&amp;N3853)</f>
        <v>1</v>
      </c>
      <c r="P3853" s="3">
        <v>0</v>
      </c>
      <c r="Q3853" s="3">
        <v>0</v>
      </c>
      <c r="R3853" s="3">
        <v>0</v>
      </c>
      <c r="S3853" s="3" t="s">
        <v>83</v>
      </c>
      <c r="T3853" s="3">
        <f>COUNTIF([1]局站!$D$4:$D$172,"="&amp;S3853)</f>
        <v>1</v>
      </c>
      <c r="U3853" s="3">
        <v>0</v>
      </c>
      <c r="V3853" s="3">
        <v>0</v>
      </c>
      <c r="W3853" s="3">
        <v>0</v>
      </c>
      <c r="X3853" s="3" t="s">
        <v>1215</v>
      </c>
      <c r="Y3853" s="3" t="s">
        <v>854</v>
      </c>
      <c r="Z3853" s="3" t="str">
        <f>INDEX(业务类型!$C$4:$C$8,MATCH(纤芯!Y3853,业务类型!$B$4:$B$8,0))</f>
        <v>LOCAL</v>
      </c>
      <c r="AA3853" s="3" t="s">
        <v>879</v>
      </c>
    </row>
    <row r="3854" spans="1:27" ht="16.5" x14ac:dyDescent="0.2">
      <c r="A3854" s="3">
        <v>3851</v>
      </c>
      <c r="B3854" s="3">
        <f t="shared" si="299"/>
        <v>37025203009</v>
      </c>
      <c r="C3854" s="3" t="s">
        <v>1166</v>
      </c>
      <c r="D3854" s="3" t="s">
        <v>225</v>
      </c>
      <c r="E3854" s="3" t="str">
        <f>INDEX(光放段!$G$4:$G$237,MATCH(纤芯!G3854,光放段!$C$4:$C$237,0))</f>
        <v>山东二干|济曲临架空光缆:泰安中心局-临沂金雀山</v>
      </c>
      <c r="F3854" s="3">
        <f>INDEX(光放段!$I$4:$I$237,MATCH(纤芯!H3854,光放段!$B$4:$B$237,0))</f>
        <v>37025200000</v>
      </c>
      <c r="G3854" s="3" t="str">
        <f t="shared" si="300"/>
        <v>山东二干|济曲临架空光缆:平邑老局-费县和平路</v>
      </c>
      <c r="H3854" s="3">
        <f>INDEX(光放段!$B$4:$B$237,MATCH(纤芯!G3854,光放段!$C$4:$C$237,0))</f>
        <v>37025203000</v>
      </c>
      <c r="I3854" s="3" t="str">
        <f t="shared" si="301"/>
        <v>济曲临架空光缆</v>
      </c>
      <c r="J3854" s="3" t="str">
        <f>INDEX(子缆名称!$B$4:$B$29,纤芯!M3854)</f>
        <v>A缆</v>
      </c>
      <c r="K3854" s="3">
        <v>9</v>
      </c>
      <c r="L3854" s="3">
        <f t="shared" si="302"/>
        <v>9</v>
      </c>
      <c r="M3854" s="3">
        <f t="shared" si="303"/>
        <v>1</v>
      </c>
      <c r="N3854" s="3" t="s">
        <v>82</v>
      </c>
      <c r="O3854" s="3">
        <f>COUNTIF([1]局站!$D$4:$D$172,"="&amp;N3854)</f>
        <v>1</v>
      </c>
      <c r="P3854" s="3">
        <v>0</v>
      </c>
      <c r="Q3854" s="3">
        <v>0</v>
      </c>
      <c r="R3854" s="3">
        <v>0</v>
      </c>
      <c r="S3854" s="3" t="s">
        <v>83</v>
      </c>
      <c r="T3854" s="3">
        <f>COUNTIF([1]局站!$D$4:$D$172,"="&amp;S3854)</f>
        <v>1</v>
      </c>
      <c r="U3854" s="3">
        <v>0</v>
      </c>
      <c r="V3854" s="3">
        <v>0</v>
      </c>
      <c r="W3854" s="3">
        <v>0</v>
      </c>
      <c r="X3854" s="3" t="s">
        <v>1215</v>
      </c>
      <c r="Y3854" s="3" t="s">
        <v>854</v>
      </c>
      <c r="Z3854" s="3" t="str">
        <f>INDEX(业务类型!$C$4:$C$8,MATCH(纤芯!Y3854,业务类型!$B$4:$B$8,0))</f>
        <v>LOCAL</v>
      </c>
      <c r="AA3854" s="3" t="s">
        <v>879</v>
      </c>
    </row>
    <row r="3855" spans="1:27" ht="16.5" x14ac:dyDescent="0.2">
      <c r="A3855" s="3">
        <v>3852</v>
      </c>
      <c r="B3855" s="3">
        <f t="shared" si="299"/>
        <v>37025203010</v>
      </c>
      <c r="C3855" s="3" t="s">
        <v>1166</v>
      </c>
      <c r="D3855" s="3" t="s">
        <v>225</v>
      </c>
      <c r="E3855" s="3" t="str">
        <f>INDEX(光放段!$G$4:$G$237,MATCH(纤芯!G3855,光放段!$C$4:$C$237,0))</f>
        <v>山东二干|济曲临架空光缆:泰安中心局-临沂金雀山</v>
      </c>
      <c r="F3855" s="3">
        <f>INDEX(光放段!$I$4:$I$237,MATCH(纤芯!H3855,光放段!$B$4:$B$237,0))</f>
        <v>37025200000</v>
      </c>
      <c r="G3855" s="3" t="str">
        <f t="shared" si="300"/>
        <v>山东二干|济曲临架空光缆:平邑老局-费县和平路</v>
      </c>
      <c r="H3855" s="3">
        <f>INDEX(光放段!$B$4:$B$237,MATCH(纤芯!G3855,光放段!$C$4:$C$237,0))</f>
        <v>37025203000</v>
      </c>
      <c r="I3855" s="3" t="str">
        <f t="shared" si="301"/>
        <v>济曲临架空光缆</v>
      </c>
      <c r="J3855" s="3" t="str">
        <f>INDEX(子缆名称!$B$4:$B$29,纤芯!M3855)</f>
        <v>A缆</v>
      </c>
      <c r="K3855" s="3">
        <v>10</v>
      </c>
      <c r="L3855" s="3">
        <f t="shared" si="302"/>
        <v>10</v>
      </c>
      <c r="M3855" s="3">
        <f t="shared" si="303"/>
        <v>1</v>
      </c>
      <c r="N3855" s="3" t="s">
        <v>82</v>
      </c>
      <c r="O3855" s="3">
        <f>COUNTIF([1]局站!$D$4:$D$172,"="&amp;N3855)</f>
        <v>1</v>
      </c>
      <c r="P3855" s="3">
        <v>0</v>
      </c>
      <c r="Q3855" s="3">
        <v>0</v>
      </c>
      <c r="R3855" s="3">
        <v>0</v>
      </c>
      <c r="S3855" s="3" t="s">
        <v>83</v>
      </c>
      <c r="T3855" s="3">
        <f>COUNTIF([1]局站!$D$4:$D$172,"="&amp;S3855)</f>
        <v>1</v>
      </c>
      <c r="U3855" s="3">
        <v>0</v>
      </c>
      <c r="V3855" s="3">
        <v>0</v>
      </c>
      <c r="W3855" s="3">
        <v>0</v>
      </c>
      <c r="X3855" s="3" t="s">
        <v>1215</v>
      </c>
      <c r="Y3855" s="3" t="s">
        <v>854</v>
      </c>
      <c r="Z3855" s="3" t="str">
        <f>INDEX(业务类型!$C$4:$C$8,MATCH(纤芯!Y3855,业务类型!$B$4:$B$8,0))</f>
        <v>LOCAL</v>
      </c>
      <c r="AA3855" s="3" t="s">
        <v>879</v>
      </c>
    </row>
    <row r="3856" spans="1:27" ht="16.5" x14ac:dyDescent="0.2">
      <c r="A3856" s="3">
        <v>3853</v>
      </c>
      <c r="B3856" s="3">
        <f t="shared" si="299"/>
        <v>37025203011</v>
      </c>
      <c r="C3856" s="3" t="s">
        <v>1166</v>
      </c>
      <c r="D3856" s="3" t="s">
        <v>225</v>
      </c>
      <c r="E3856" s="3" t="str">
        <f>INDEX(光放段!$G$4:$G$237,MATCH(纤芯!G3856,光放段!$C$4:$C$237,0))</f>
        <v>山东二干|济曲临架空光缆:泰安中心局-临沂金雀山</v>
      </c>
      <c r="F3856" s="3">
        <f>INDEX(光放段!$I$4:$I$237,MATCH(纤芯!H3856,光放段!$B$4:$B$237,0))</f>
        <v>37025200000</v>
      </c>
      <c r="G3856" s="3" t="str">
        <f t="shared" si="300"/>
        <v>山东二干|济曲临架空光缆:平邑老局-费县和平路</v>
      </c>
      <c r="H3856" s="3">
        <f>INDEX(光放段!$B$4:$B$237,MATCH(纤芯!G3856,光放段!$C$4:$C$237,0))</f>
        <v>37025203000</v>
      </c>
      <c r="I3856" s="3" t="str">
        <f t="shared" si="301"/>
        <v>济曲临架空光缆</v>
      </c>
      <c r="J3856" s="3" t="str">
        <f>INDEX(子缆名称!$B$4:$B$29,纤芯!M3856)</f>
        <v>A缆</v>
      </c>
      <c r="K3856" s="3">
        <v>11</v>
      </c>
      <c r="L3856" s="3">
        <f t="shared" si="302"/>
        <v>11</v>
      </c>
      <c r="M3856" s="3">
        <f t="shared" si="303"/>
        <v>1</v>
      </c>
      <c r="N3856" s="3" t="s">
        <v>82</v>
      </c>
      <c r="O3856" s="3">
        <f>COUNTIF([1]局站!$D$4:$D$172,"="&amp;N3856)</f>
        <v>1</v>
      </c>
      <c r="P3856" s="3">
        <v>0</v>
      </c>
      <c r="Q3856" s="3">
        <v>0</v>
      </c>
      <c r="R3856" s="3">
        <v>0</v>
      </c>
      <c r="S3856" s="3" t="s">
        <v>83</v>
      </c>
      <c r="T3856" s="3">
        <f>COUNTIF([1]局站!$D$4:$D$172,"="&amp;S3856)</f>
        <v>1</v>
      </c>
      <c r="U3856" s="3">
        <v>0</v>
      </c>
      <c r="V3856" s="3">
        <v>0</v>
      </c>
      <c r="W3856" s="3">
        <v>0</v>
      </c>
      <c r="X3856" s="3" t="s">
        <v>1215</v>
      </c>
      <c r="Y3856" s="3" t="s">
        <v>881</v>
      </c>
      <c r="Z3856" s="3" t="str">
        <f>INDEX(业务类型!$C$4:$C$8,MATCH(纤芯!Y3856,业务类型!$B$4:$B$8,0))</f>
        <v>OTHER</v>
      </c>
      <c r="AA3856" s="3" t="s">
        <v>882</v>
      </c>
    </row>
    <row r="3857" spans="1:27" ht="16.5" x14ac:dyDescent="0.2">
      <c r="A3857" s="3">
        <v>3854</v>
      </c>
      <c r="B3857" s="3">
        <f t="shared" si="299"/>
        <v>37025203012</v>
      </c>
      <c r="C3857" s="3" t="s">
        <v>1166</v>
      </c>
      <c r="D3857" s="3" t="s">
        <v>225</v>
      </c>
      <c r="E3857" s="3" t="str">
        <f>INDEX(光放段!$G$4:$G$237,MATCH(纤芯!G3857,光放段!$C$4:$C$237,0))</f>
        <v>山东二干|济曲临架空光缆:泰安中心局-临沂金雀山</v>
      </c>
      <c r="F3857" s="3">
        <f>INDEX(光放段!$I$4:$I$237,MATCH(纤芯!H3857,光放段!$B$4:$B$237,0))</f>
        <v>37025200000</v>
      </c>
      <c r="G3857" s="3" t="str">
        <f t="shared" si="300"/>
        <v>山东二干|济曲临架空光缆:平邑老局-费县和平路</v>
      </c>
      <c r="H3857" s="3">
        <f>INDEX(光放段!$B$4:$B$237,MATCH(纤芯!G3857,光放段!$C$4:$C$237,0))</f>
        <v>37025203000</v>
      </c>
      <c r="I3857" s="3" t="str">
        <f t="shared" si="301"/>
        <v>济曲临架空光缆</v>
      </c>
      <c r="J3857" s="3" t="str">
        <f>INDEX(子缆名称!$B$4:$B$29,纤芯!M3857)</f>
        <v>A缆</v>
      </c>
      <c r="K3857" s="3">
        <v>12</v>
      </c>
      <c r="L3857" s="3">
        <f t="shared" si="302"/>
        <v>12</v>
      </c>
      <c r="M3857" s="3">
        <f t="shared" si="303"/>
        <v>1</v>
      </c>
      <c r="N3857" s="3" t="s">
        <v>82</v>
      </c>
      <c r="O3857" s="3">
        <f>COUNTIF([1]局站!$D$4:$D$172,"="&amp;N3857)</f>
        <v>1</v>
      </c>
      <c r="P3857" s="3">
        <v>0</v>
      </c>
      <c r="Q3857" s="3">
        <v>0</v>
      </c>
      <c r="R3857" s="3">
        <v>0</v>
      </c>
      <c r="S3857" s="3" t="s">
        <v>83</v>
      </c>
      <c r="T3857" s="3">
        <f>COUNTIF([1]局站!$D$4:$D$172,"="&amp;S3857)</f>
        <v>1</v>
      </c>
      <c r="U3857" s="3">
        <v>0</v>
      </c>
      <c r="V3857" s="3">
        <v>0</v>
      </c>
      <c r="W3857" s="3">
        <v>0</v>
      </c>
      <c r="X3857" s="3" t="s">
        <v>1215</v>
      </c>
      <c r="Y3857" s="3" t="s">
        <v>881</v>
      </c>
      <c r="Z3857" s="3" t="str">
        <f>INDEX(业务类型!$C$4:$C$8,MATCH(纤芯!Y3857,业务类型!$B$4:$B$8,0))</f>
        <v>OTHER</v>
      </c>
      <c r="AA3857" s="3" t="s">
        <v>882</v>
      </c>
    </row>
    <row r="3858" spans="1:27" ht="16.5" x14ac:dyDescent="0.2">
      <c r="A3858" s="3">
        <v>3855</v>
      </c>
      <c r="B3858" s="3">
        <f t="shared" si="299"/>
        <v>37025203013</v>
      </c>
      <c r="C3858" s="3" t="s">
        <v>1166</v>
      </c>
      <c r="D3858" s="3" t="s">
        <v>225</v>
      </c>
      <c r="E3858" s="3" t="str">
        <f>INDEX(光放段!$G$4:$G$237,MATCH(纤芯!G3858,光放段!$C$4:$C$237,0))</f>
        <v>山东二干|济曲临架空光缆:泰安中心局-临沂金雀山</v>
      </c>
      <c r="F3858" s="3">
        <f>INDEX(光放段!$I$4:$I$237,MATCH(纤芯!H3858,光放段!$B$4:$B$237,0))</f>
        <v>37025200000</v>
      </c>
      <c r="G3858" s="3" t="str">
        <f t="shared" si="300"/>
        <v>山东二干|济曲临架空光缆:平邑老局-费县和平路</v>
      </c>
      <c r="H3858" s="3">
        <f>INDEX(光放段!$B$4:$B$237,MATCH(纤芯!G3858,光放段!$C$4:$C$237,0))</f>
        <v>37025203000</v>
      </c>
      <c r="I3858" s="3" t="str">
        <f t="shared" si="301"/>
        <v>济曲临架空光缆</v>
      </c>
      <c r="J3858" s="3" t="str">
        <f>INDEX(子缆名称!$B$4:$B$29,纤芯!M3858)</f>
        <v>B缆</v>
      </c>
      <c r="K3858" s="3">
        <v>13</v>
      </c>
      <c r="L3858" s="3">
        <f t="shared" si="302"/>
        <v>1</v>
      </c>
      <c r="M3858" s="3">
        <f t="shared" si="303"/>
        <v>2</v>
      </c>
      <c r="N3858" s="3" t="s">
        <v>82</v>
      </c>
      <c r="O3858" s="3">
        <f>COUNTIF([1]局站!$D$4:$D$172,"="&amp;N3858)</f>
        <v>1</v>
      </c>
      <c r="P3858" s="3">
        <v>0</v>
      </c>
      <c r="Q3858" s="3">
        <v>0</v>
      </c>
      <c r="R3858" s="3">
        <v>0</v>
      </c>
      <c r="S3858" s="3" t="s">
        <v>83</v>
      </c>
      <c r="T3858" s="3">
        <f>COUNTIF([1]局站!$D$4:$D$172,"="&amp;S3858)</f>
        <v>1</v>
      </c>
      <c r="U3858" s="3">
        <v>0</v>
      </c>
      <c r="V3858" s="3">
        <v>0</v>
      </c>
      <c r="W3858" s="3">
        <v>0</v>
      </c>
      <c r="X3858" s="3" t="s">
        <v>1215</v>
      </c>
      <c r="Y3858" s="3" t="s">
        <v>880</v>
      </c>
      <c r="Z3858" s="3" t="str">
        <f>INDEX(业务类型!$C$4:$C$8,MATCH(纤芯!Y3858,业务类型!$B$4:$B$8,0))</f>
        <v>IDLE</v>
      </c>
      <c r="AA3858" s="3"/>
    </row>
    <row r="3859" spans="1:27" ht="16.5" x14ac:dyDescent="0.2">
      <c r="A3859" s="3">
        <v>3856</v>
      </c>
      <c r="B3859" s="3">
        <f t="shared" si="299"/>
        <v>37025203014</v>
      </c>
      <c r="C3859" s="3" t="s">
        <v>1166</v>
      </c>
      <c r="D3859" s="3" t="s">
        <v>225</v>
      </c>
      <c r="E3859" s="3" t="str">
        <f>INDEX(光放段!$G$4:$G$237,MATCH(纤芯!G3859,光放段!$C$4:$C$237,0))</f>
        <v>山东二干|济曲临架空光缆:泰安中心局-临沂金雀山</v>
      </c>
      <c r="F3859" s="3">
        <f>INDEX(光放段!$I$4:$I$237,MATCH(纤芯!H3859,光放段!$B$4:$B$237,0))</f>
        <v>37025200000</v>
      </c>
      <c r="G3859" s="3" t="str">
        <f t="shared" si="300"/>
        <v>山东二干|济曲临架空光缆:平邑老局-费县和平路</v>
      </c>
      <c r="H3859" s="3">
        <f>INDEX(光放段!$B$4:$B$237,MATCH(纤芯!G3859,光放段!$C$4:$C$237,0))</f>
        <v>37025203000</v>
      </c>
      <c r="I3859" s="3" t="str">
        <f t="shared" si="301"/>
        <v>济曲临架空光缆</v>
      </c>
      <c r="J3859" s="3" t="str">
        <f>INDEX(子缆名称!$B$4:$B$29,纤芯!M3859)</f>
        <v>B缆</v>
      </c>
      <c r="K3859" s="3">
        <v>14</v>
      </c>
      <c r="L3859" s="3">
        <f t="shared" si="302"/>
        <v>2</v>
      </c>
      <c r="M3859" s="3">
        <f t="shared" si="303"/>
        <v>2</v>
      </c>
      <c r="N3859" s="3" t="s">
        <v>82</v>
      </c>
      <c r="O3859" s="3">
        <f>COUNTIF([1]局站!$D$4:$D$172,"="&amp;N3859)</f>
        <v>1</v>
      </c>
      <c r="P3859" s="3">
        <v>0</v>
      </c>
      <c r="Q3859" s="3">
        <v>0</v>
      </c>
      <c r="R3859" s="3">
        <v>0</v>
      </c>
      <c r="S3859" s="3" t="s">
        <v>83</v>
      </c>
      <c r="T3859" s="3">
        <f>COUNTIF([1]局站!$D$4:$D$172,"="&amp;S3859)</f>
        <v>1</v>
      </c>
      <c r="U3859" s="3">
        <v>0</v>
      </c>
      <c r="V3859" s="3">
        <v>0</v>
      </c>
      <c r="W3859" s="3">
        <v>0</v>
      </c>
      <c r="X3859" s="3" t="s">
        <v>1215</v>
      </c>
      <c r="Y3859" s="3" t="s">
        <v>880</v>
      </c>
      <c r="Z3859" s="3" t="str">
        <f>INDEX(业务类型!$C$4:$C$8,MATCH(纤芯!Y3859,业务类型!$B$4:$B$8,0))</f>
        <v>IDLE</v>
      </c>
      <c r="AA3859" s="3"/>
    </row>
    <row r="3860" spans="1:27" ht="16.5" x14ac:dyDescent="0.2">
      <c r="A3860" s="3">
        <v>3857</v>
      </c>
      <c r="B3860" s="3">
        <f t="shared" si="299"/>
        <v>37025203015</v>
      </c>
      <c r="C3860" s="3" t="s">
        <v>1166</v>
      </c>
      <c r="D3860" s="3" t="s">
        <v>225</v>
      </c>
      <c r="E3860" s="3" t="str">
        <f>INDEX(光放段!$G$4:$G$237,MATCH(纤芯!G3860,光放段!$C$4:$C$237,0))</f>
        <v>山东二干|济曲临架空光缆:泰安中心局-临沂金雀山</v>
      </c>
      <c r="F3860" s="3">
        <f>INDEX(光放段!$I$4:$I$237,MATCH(纤芯!H3860,光放段!$B$4:$B$237,0))</f>
        <v>37025200000</v>
      </c>
      <c r="G3860" s="3" t="str">
        <f t="shared" si="300"/>
        <v>山东二干|济曲临架空光缆:平邑老局-费县和平路</v>
      </c>
      <c r="H3860" s="3">
        <f>INDEX(光放段!$B$4:$B$237,MATCH(纤芯!G3860,光放段!$C$4:$C$237,0))</f>
        <v>37025203000</v>
      </c>
      <c r="I3860" s="3" t="str">
        <f t="shared" si="301"/>
        <v>济曲临架空光缆</v>
      </c>
      <c r="J3860" s="3" t="str">
        <f>INDEX(子缆名称!$B$4:$B$29,纤芯!M3860)</f>
        <v>B缆</v>
      </c>
      <c r="K3860" s="3">
        <v>15</v>
      </c>
      <c r="L3860" s="3">
        <f t="shared" si="302"/>
        <v>3</v>
      </c>
      <c r="M3860" s="3">
        <f t="shared" si="303"/>
        <v>2</v>
      </c>
      <c r="N3860" s="3" t="s">
        <v>82</v>
      </c>
      <c r="O3860" s="3">
        <f>COUNTIF([1]局站!$D$4:$D$172,"="&amp;N3860)</f>
        <v>1</v>
      </c>
      <c r="P3860" s="3">
        <v>0</v>
      </c>
      <c r="Q3860" s="3">
        <v>0</v>
      </c>
      <c r="R3860" s="3">
        <v>0</v>
      </c>
      <c r="S3860" s="3" t="s">
        <v>83</v>
      </c>
      <c r="T3860" s="3">
        <f>COUNTIF([1]局站!$D$4:$D$172,"="&amp;S3860)</f>
        <v>1</v>
      </c>
      <c r="U3860" s="3">
        <v>0</v>
      </c>
      <c r="V3860" s="3">
        <v>0</v>
      </c>
      <c r="W3860" s="3">
        <v>0</v>
      </c>
      <c r="X3860" s="3" t="s">
        <v>1215</v>
      </c>
      <c r="Y3860" s="3" t="s">
        <v>880</v>
      </c>
      <c r="Z3860" s="3" t="str">
        <f>INDEX(业务类型!$C$4:$C$8,MATCH(纤芯!Y3860,业务类型!$B$4:$B$8,0))</f>
        <v>IDLE</v>
      </c>
      <c r="AA3860" s="3"/>
    </row>
    <row r="3861" spans="1:27" ht="16.5" x14ac:dyDescent="0.2">
      <c r="A3861" s="3">
        <v>3858</v>
      </c>
      <c r="B3861" s="3">
        <f t="shared" ref="B3861:B3924" si="304">H3861+K3861</f>
        <v>37025203016</v>
      </c>
      <c r="C3861" s="3" t="s">
        <v>1166</v>
      </c>
      <c r="D3861" s="3" t="s">
        <v>225</v>
      </c>
      <c r="E3861" s="3" t="str">
        <f>INDEX(光放段!$G$4:$G$237,MATCH(纤芯!G3861,光放段!$C$4:$C$237,0))</f>
        <v>山东二干|济曲临架空光缆:泰安中心局-临沂金雀山</v>
      </c>
      <c r="F3861" s="3">
        <f>INDEX(光放段!$I$4:$I$237,MATCH(纤芯!H3861,光放段!$B$4:$B$237,0))</f>
        <v>37025200000</v>
      </c>
      <c r="G3861" s="3" t="str">
        <f t="shared" si="300"/>
        <v>山东二干|济曲临架空光缆:平邑老局-费县和平路</v>
      </c>
      <c r="H3861" s="3">
        <f>INDEX(光放段!$B$4:$B$237,MATCH(纤芯!G3861,光放段!$C$4:$C$237,0))</f>
        <v>37025203000</v>
      </c>
      <c r="I3861" s="3" t="str">
        <f t="shared" si="301"/>
        <v>济曲临架空光缆</v>
      </c>
      <c r="J3861" s="3" t="str">
        <f>INDEX(子缆名称!$B$4:$B$29,纤芯!M3861)</f>
        <v>B缆</v>
      </c>
      <c r="K3861" s="3">
        <v>16</v>
      </c>
      <c r="L3861" s="3">
        <f t="shared" si="302"/>
        <v>4</v>
      </c>
      <c r="M3861" s="3">
        <f t="shared" si="303"/>
        <v>2</v>
      </c>
      <c r="N3861" s="3" t="s">
        <v>82</v>
      </c>
      <c r="O3861" s="3">
        <f>COUNTIF([1]局站!$D$4:$D$172,"="&amp;N3861)</f>
        <v>1</v>
      </c>
      <c r="P3861" s="3">
        <v>0</v>
      </c>
      <c r="Q3861" s="3">
        <v>0</v>
      </c>
      <c r="R3861" s="3">
        <v>0</v>
      </c>
      <c r="S3861" s="3" t="s">
        <v>83</v>
      </c>
      <c r="T3861" s="3">
        <f>COUNTIF([1]局站!$D$4:$D$172,"="&amp;S3861)</f>
        <v>1</v>
      </c>
      <c r="U3861" s="3">
        <v>0</v>
      </c>
      <c r="V3861" s="3">
        <v>0</v>
      </c>
      <c r="W3861" s="3">
        <v>0</v>
      </c>
      <c r="X3861" s="3" t="s">
        <v>1215</v>
      </c>
      <c r="Y3861" s="3" t="s">
        <v>880</v>
      </c>
      <c r="Z3861" s="3" t="str">
        <f>INDEX(业务类型!$C$4:$C$8,MATCH(纤芯!Y3861,业务类型!$B$4:$B$8,0))</f>
        <v>IDLE</v>
      </c>
      <c r="AA3861" s="3"/>
    </row>
    <row r="3862" spans="1:27" ht="16.5" x14ac:dyDescent="0.2">
      <c r="A3862" s="3">
        <v>3859</v>
      </c>
      <c r="B3862" s="3">
        <f t="shared" si="304"/>
        <v>37025203017</v>
      </c>
      <c r="C3862" s="3" t="s">
        <v>1166</v>
      </c>
      <c r="D3862" s="3" t="s">
        <v>225</v>
      </c>
      <c r="E3862" s="3" t="str">
        <f>INDEX(光放段!$G$4:$G$237,MATCH(纤芯!G3862,光放段!$C$4:$C$237,0))</f>
        <v>山东二干|济曲临架空光缆:泰安中心局-临沂金雀山</v>
      </c>
      <c r="F3862" s="3">
        <f>INDEX(光放段!$I$4:$I$237,MATCH(纤芯!H3862,光放段!$B$4:$B$237,0))</f>
        <v>37025200000</v>
      </c>
      <c r="G3862" s="3" t="str">
        <f t="shared" si="300"/>
        <v>山东二干|济曲临架空光缆:平邑老局-费县和平路</v>
      </c>
      <c r="H3862" s="3">
        <f>INDEX(光放段!$B$4:$B$237,MATCH(纤芯!G3862,光放段!$C$4:$C$237,0))</f>
        <v>37025203000</v>
      </c>
      <c r="I3862" s="3" t="str">
        <f t="shared" si="301"/>
        <v>济曲临架空光缆</v>
      </c>
      <c r="J3862" s="3" t="str">
        <f>INDEX(子缆名称!$B$4:$B$29,纤芯!M3862)</f>
        <v>B缆</v>
      </c>
      <c r="K3862" s="3">
        <v>17</v>
      </c>
      <c r="L3862" s="3">
        <f t="shared" si="302"/>
        <v>5</v>
      </c>
      <c r="M3862" s="3">
        <f t="shared" si="303"/>
        <v>2</v>
      </c>
      <c r="N3862" s="3" t="s">
        <v>82</v>
      </c>
      <c r="O3862" s="3">
        <f>COUNTIF([1]局站!$D$4:$D$172,"="&amp;N3862)</f>
        <v>1</v>
      </c>
      <c r="P3862" s="3">
        <v>0</v>
      </c>
      <c r="Q3862" s="3">
        <v>0</v>
      </c>
      <c r="R3862" s="3">
        <v>0</v>
      </c>
      <c r="S3862" s="3" t="s">
        <v>83</v>
      </c>
      <c r="T3862" s="3">
        <f>COUNTIF([1]局站!$D$4:$D$172,"="&amp;S3862)</f>
        <v>1</v>
      </c>
      <c r="U3862" s="3">
        <v>0</v>
      </c>
      <c r="V3862" s="3">
        <v>0</v>
      </c>
      <c r="W3862" s="3">
        <v>0</v>
      </c>
      <c r="X3862" s="3" t="s">
        <v>1215</v>
      </c>
      <c r="Y3862" s="3" t="s">
        <v>881</v>
      </c>
      <c r="Z3862" s="3" t="str">
        <f>INDEX(业务类型!$C$4:$C$8,MATCH(纤芯!Y3862,业务类型!$B$4:$B$8,0))</f>
        <v>OTHER</v>
      </c>
      <c r="AA3862" s="3" t="s">
        <v>1038</v>
      </c>
    </row>
    <row r="3863" spans="1:27" ht="16.5" x14ac:dyDescent="0.2">
      <c r="A3863" s="3">
        <v>3860</v>
      </c>
      <c r="B3863" s="3">
        <f t="shared" si="304"/>
        <v>37025203018</v>
      </c>
      <c r="C3863" s="3" t="s">
        <v>1166</v>
      </c>
      <c r="D3863" s="3" t="s">
        <v>225</v>
      </c>
      <c r="E3863" s="3" t="str">
        <f>INDEX(光放段!$G$4:$G$237,MATCH(纤芯!G3863,光放段!$C$4:$C$237,0))</f>
        <v>山东二干|济曲临架空光缆:泰安中心局-临沂金雀山</v>
      </c>
      <c r="F3863" s="3">
        <f>INDEX(光放段!$I$4:$I$237,MATCH(纤芯!H3863,光放段!$B$4:$B$237,0))</f>
        <v>37025200000</v>
      </c>
      <c r="G3863" s="3" t="str">
        <f t="shared" si="300"/>
        <v>山东二干|济曲临架空光缆:平邑老局-费县和平路</v>
      </c>
      <c r="H3863" s="3">
        <f>INDEX(光放段!$B$4:$B$237,MATCH(纤芯!G3863,光放段!$C$4:$C$237,0))</f>
        <v>37025203000</v>
      </c>
      <c r="I3863" s="3" t="str">
        <f t="shared" si="301"/>
        <v>济曲临架空光缆</v>
      </c>
      <c r="J3863" s="3" t="str">
        <f>INDEX(子缆名称!$B$4:$B$29,纤芯!M3863)</f>
        <v>B缆</v>
      </c>
      <c r="K3863" s="3">
        <v>18</v>
      </c>
      <c r="L3863" s="3">
        <f t="shared" si="302"/>
        <v>6</v>
      </c>
      <c r="M3863" s="3">
        <f t="shared" si="303"/>
        <v>2</v>
      </c>
      <c r="N3863" s="3" t="s">
        <v>82</v>
      </c>
      <c r="O3863" s="3">
        <f>COUNTIF([1]局站!$D$4:$D$172,"="&amp;N3863)</f>
        <v>1</v>
      </c>
      <c r="P3863" s="3">
        <v>0</v>
      </c>
      <c r="Q3863" s="3">
        <v>0</v>
      </c>
      <c r="R3863" s="3">
        <v>0</v>
      </c>
      <c r="S3863" s="3" t="s">
        <v>83</v>
      </c>
      <c r="T3863" s="3">
        <f>COUNTIF([1]局站!$D$4:$D$172,"="&amp;S3863)</f>
        <v>1</v>
      </c>
      <c r="U3863" s="3">
        <v>0</v>
      </c>
      <c r="V3863" s="3">
        <v>0</v>
      </c>
      <c r="W3863" s="3">
        <v>0</v>
      </c>
      <c r="X3863" s="3" t="s">
        <v>1215</v>
      </c>
      <c r="Y3863" s="3" t="s">
        <v>881</v>
      </c>
      <c r="Z3863" s="3" t="str">
        <f>INDEX(业务类型!$C$4:$C$8,MATCH(纤芯!Y3863,业务类型!$B$4:$B$8,0))</f>
        <v>OTHER</v>
      </c>
      <c r="AA3863" s="3" t="s">
        <v>919</v>
      </c>
    </row>
    <row r="3864" spans="1:27" ht="16.5" x14ac:dyDescent="0.2">
      <c r="A3864" s="3">
        <v>3861</v>
      </c>
      <c r="B3864" s="3">
        <f t="shared" si="304"/>
        <v>37025203019</v>
      </c>
      <c r="C3864" s="3" t="s">
        <v>1166</v>
      </c>
      <c r="D3864" s="3" t="s">
        <v>225</v>
      </c>
      <c r="E3864" s="3" t="str">
        <f>INDEX(光放段!$G$4:$G$237,MATCH(纤芯!G3864,光放段!$C$4:$C$237,0))</f>
        <v>山东二干|济曲临架空光缆:泰安中心局-临沂金雀山</v>
      </c>
      <c r="F3864" s="3">
        <f>INDEX(光放段!$I$4:$I$237,MATCH(纤芯!H3864,光放段!$B$4:$B$237,0))</f>
        <v>37025200000</v>
      </c>
      <c r="G3864" s="3" t="str">
        <f t="shared" si="300"/>
        <v>山东二干|济曲临架空光缆:平邑老局-费县和平路</v>
      </c>
      <c r="H3864" s="3">
        <f>INDEX(光放段!$B$4:$B$237,MATCH(纤芯!G3864,光放段!$C$4:$C$237,0))</f>
        <v>37025203000</v>
      </c>
      <c r="I3864" s="3" t="str">
        <f t="shared" si="301"/>
        <v>济曲临架空光缆</v>
      </c>
      <c r="J3864" s="3" t="str">
        <f>INDEX(子缆名称!$B$4:$B$29,纤芯!M3864)</f>
        <v>B缆</v>
      </c>
      <c r="K3864" s="3">
        <v>19</v>
      </c>
      <c r="L3864" s="3">
        <f t="shared" si="302"/>
        <v>7</v>
      </c>
      <c r="M3864" s="3">
        <f t="shared" si="303"/>
        <v>2</v>
      </c>
      <c r="N3864" s="3" t="s">
        <v>82</v>
      </c>
      <c r="O3864" s="3">
        <f>COUNTIF([1]局站!$D$4:$D$172,"="&amp;N3864)</f>
        <v>1</v>
      </c>
      <c r="P3864" s="3">
        <v>0</v>
      </c>
      <c r="Q3864" s="3">
        <v>0</v>
      </c>
      <c r="R3864" s="3">
        <v>0</v>
      </c>
      <c r="S3864" s="3" t="s">
        <v>83</v>
      </c>
      <c r="T3864" s="3">
        <f>COUNTIF([1]局站!$D$4:$D$172,"="&amp;S3864)</f>
        <v>1</v>
      </c>
      <c r="U3864" s="3">
        <v>0</v>
      </c>
      <c r="V3864" s="3">
        <v>0</v>
      </c>
      <c r="W3864" s="3">
        <v>0</v>
      </c>
      <c r="X3864" s="3" t="s">
        <v>1215</v>
      </c>
      <c r="Y3864" s="3" t="s">
        <v>854</v>
      </c>
      <c r="Z3864" s="3" t="str">
        <f>INDEX(业务类型!$C$4:$C$8,MATCH(纤芯!Y3864,业务类型!$B$4:$B$8,0))</f>
        <v>LOCAL</v>
      </c>
      <c r="AA3864" s="3" t="s">
        <v>879</v>
      </c>
    </row>
    <row r="3865" spans="1:27" ht="16.5" x14ac:dyDescent="0.2">
      <c r="A3865" s="3">
        <v>3862</v>
      </c>
      <c r="B3865" s="3">
        <f t="shared" si="304"/>
        <v>37025203020</v>
      </c>
      <c r="C3865" s="3" t="s">
        <v>1166</v>
      </c>
      <c r="D3865" s="3" t="s">
        <v>225</v>
      </c>
      <c r="E3865" s="3" t="str">
        <f>INDEX(光放段!$G$4:$G$237,MATCH(纤芯!G3865,光放段!$C$4:$C$237,0))</f>
        <v>山东二干|济曲临架空光缆:泰安中心局-临沂金雀山</v>
      </c>
      <c r="F3865" s="3">
        <f>INDEX(光放段!$I$4:$I$237,MATCH(纤芯!H3865,光放段!$B$4:$B$237,0))</f>
        <v>37025200000</v>
      </c>
      <c r="G3865" s="3" t="str">
        <f t="shared" si="300"/>
        <v>山东二干|济曲临架空光缆:平邑老局-费县和平路</v>
      </c>
      <c r="H3865" s="3">
        <f>INDEX(光放段!$B$4:$B$237,MATCH(纤芯!G3865,光放段!$C$4:$C$237,0))</f>
        <v>37025203000</v>
      </c>
      <c r="I3865" s="3" t="str">
        <f t="shared" si="301"/>
        <v>济曲临架空光缆</v>
      </c>
      <c r="J3865" s="3" t="str">
        <f>INDEX(子缆名称!$B$4:$B$29,纤芯!M3865)</f>
        <v>B缆</v>
      </c>
      <c r="K3865" s="3">
        <v>20</v>
      </c>
      <c r="L3865" s="3">
        <f t="shared" si="302"/>
        <v>8</v>
      </c>
      <c r="M3865" s="3">
        <f t="shared" si="303"/>
        <v>2</v>
      </c>
      <c r="N3865" s="3" t="s">
        <v>82</v>
      </c>
      <c r="O3865" s="3">
        <f>COUNTIF([1]局站!$D$4:$D$172,"="&amp;N3865)</f>
        <v>1</v>
      </c>
      <c r="P3865" s="3">
        <v>0</v>
      </c>
      <c r="Q3865" s="3">
        <v>0</v>
      </c>
      <c r="R3865" s="3">
        <v>0</v>
      </c>
      <c r="S3865" s="3" t="s">
        <v>83</v>
      </c>
      <c r="T3865" s="3">
        <f>COUNTIF([1]局站!$D$4:$D$172,"="&amp;S3865)</f>
        <v>1</v>
      </c>
      <c r="U3865" s="3">
        <v>0</v>
      </c>
      <c r="V3865" s="3">
        <v>0</v>
      </c>
      <c r="W3865" s="3">
        <v>0</v>
      </c>
      <c r="X3865" s="3" t="s">
        <v>1215</v>
      </c>
      <c r="Y3865" s="3" t="s">
        <v>854</v>
      </c>
      <c r="Z3865" s="3" t="str">
        <f>INDEX(业务类型!$C$4:$C$8,MATCH(纤芯!Y3865,业务类型!$B$4:$B$8,0))</f>
        <v>LOCAL</v>
      </c>
      <c r="AA3865" s="3" t="s">
        <v>879</v>
      </c>
    </row>
    <row r="3866" spans="1:27" ht="16.5" x14ac:dyDescent="0.2">
      <c r="A3866" s="3">
        <v>3863</v>
      </c>
      <c r="B3866" s="3">
        <f t="shared" si="304"/>
        <v>37025204001</v>
      </c>
      <c r="C3866" s="3" t="s">
        <v>1166</v>
      </c>
      <c r="D3866" s="3" t="s">
        <v>225</v>
      </c>
      <c r="E3866" s="3" t="str">
        <f>INDEX(光放段!$G$4:$G$237,MATCH(纤芯!G3866,光放段!$C$4:$C$237,0))</f>
        <v>山东二干|济曲临架空光缆:泰安中心局-临沂金雀山</v>
      </c>
      <c r="F3866" s="3">
        <f>INDEX(光放段!$I$4:$I$237,MATCH(纤芯!H3866,光放段!$B$4:$B$237,0))</f>
        <v>37025200000</v>
      </c>
      <c r="G3866" s="3" t="str">
        <f t="shared" si="300"/>
        <v>山东二干|济曲临架空光缆:费县和平路-临沂金雀山</v>
      </c>
      <c r="H3866" s="3">
        <f>INDEX(光放段!$B$4:$B$237,MATCH(纤芯!G3866,光放段!$C$4:$C$237,0))</f>
        <v>37025204000</v>
      </c>
      <c r="I3866" s="3" t="str">
        <f t="shared" si="301"/>
        <v>济曲临架空光缆</v>
      </c>
      <c r="J3866" s="3" t="str">
        <f>INDEX(子缆名称!$B$4:$B$29,纤芯!M3866)</f>
        <v>A缆</v>
      </c>
      <c r="K3866" s="3">
        <v>1</v>
      </c>
      <c r="L3866" s="3">
        <f t="shared" si="302"/>
        <v>1</v>
      </c>
      <c r="M3866" s="3">
        <f t="shared" si="303"/>
        <v>1</v>
      </c>
      <c r="N3866" s="3" t="s">
        <v>83</v>
      </c>
      <c r="O3866" s="3">
        <f>COUNTIF([1]局站!$D$4:$D$172,"="&amp;N3866)</f>
        <v>1</v>
      </c>
      <c r="P3866" s="3">
        <v>0</v>
      </c>
      <c r="Q3866" s="3">
        <v>0</v>
      </c>
      <c r="R3866" s="3">
        <v>0</v>
      </c>
      <c r="S3866" s="3" t="s">
        <v>91</v>
      </c>
      <c r="T3866" s="3">
        <f>COUNTIF([1]局站!$D$4:$D$172,"="&amp;S3866)</f>
        <v>1</v>
      </c>
      <c r="U3866" s="3">
        <v>0</v>
      </c>
      <c r="V3866" s="3">
        <v>0</v>
      </c>
      <c r="W3866" s="3">
        <v>0</v>
      </c>
      <c r="X3866" s="3" t="s">
        <v>1215</v>
      </c>
      <c r="Y3866" s="3" t="s">
        <v>880</v>
      </c>
      <c r="Z3866" s="3" t="str">
        <f>INDEX(业务类型!$C$4:$C$8,MATCH(纤芯!Y3866,业务类型!$B$4:$B$8,0))</f>
        <v>IDLE</v>
      </c>
      <c r="AA3866" s="3"/>
    </row>
    <row r="3867" spans="1:27" ht="16.5" x14ac:dyDescent="0.2">
      <c r="A3867" s="3">
        <v>3864</v>
      </c>
      <c r="B3867" s="3">
        <f t="shared" si="304"/>
        <v>37025204002</v>
      </c>
      <c r="C3867" s="3" t="s">
        <v>1166</v>
      </c>
      <c r="D3867" s="3" t="s">
        <v>225</v>
      </c>
      <c r="E3867" s="3" t="str">
        <f>INDEX(光放段!$G$4:$G$237,MATCH(纤芯!G3867,光放段!$C$4:$C$237,0))</f>
        <v>山东二干|济曲临架空光缆:泰安中心局-临沂金雀山</v>
      </c>
      <c r="F3867" s="3">
        <f>INDEX(光放段!$I$4:$I$237,MATCH(纤芯!H3867,光放段!$B$4:$B$237,0))</f>
        <v>37025200000</v>
      </c>
      <c r="G3867" s="3" t="str">
        <f t="shared" si="300"/>
        <v>山东二干|济曲临架空光缆:费县和平路-临沂金雀山</v>
      </c>
      <c r="H3867" s="3">
        <f>INDEX(光放段!$B$4:$B$237,MATCH(纤芯!G3867,光放段!$C$4:$C$237,0))</f>
        <v>37025204000</v>
      </c>
      <c r="I3867" s="3" t="str">
        <f t="shared" si="301"/>
        <v>济曲临架空光缆</v>
      </c>
      <c r="J3867" s="3" t="str">
        <f>INDEX(子缆名称!$B$4:$B$29,纤芯!M3867)</f>
        <v>A缆</v>
      </c>
      <c r="K3867" s="3">
        <v>2</v>
      </c>
      <c r="L3867" s="3">
        <f t="shared" si="302"/>
        <v>2</v>
      </c>
      <c r="M3867" s="3">
        <f t="shared" si="303"/>
        <v>1</v>
      </c>
      <c r="N3867" s="3" t="s">
        <v>83</v>
      </c>
      <c r="O3867" s="3">
        <f>COUNTIF([1]局站!$D$4:$D$172,"="&amp;N3867)</f>
        <v>1</v>
      </c>
      <c r="P3867" s="3">
        <v>0</v>
      </c>
      <c r="Q3867" s="3">
        <v>0</v>
      </c>
      <c r="R3867" s="3">
        <v>0</v>
      </c>
      <c r="S3867" s="3" t="s">
        <v>91</v>
      </c>
      <c r="T3867" s="3">
        <f>COUNTIF([1]局站!$D$4:$D$172,"="&amp;S3867)</f>
        <v>1</v>
      </c>
      <c r="U3867" s="3">
        <v>0</v>
      </c>
      <c r="V3867" s="3">
        <v>0</v>
      </c>
      <c r="W3867" s="3">
        <v>0</v>
      </c>
      <c r="X3867" s="3" t="s">
        <v>1215</v>
      </c>
      <c r="Y3867" s="3" t="s">
        <v>880</v>
      </c>
      <c r="Z3867" s="3" t="str">
        <f>INDEX(业务类型!$C$4:$C$8,MATCH(纤芯!Y3867,业务类型!$B$4:$B$8,0))</f>
        <v>IDLE</v>
      </c>
      <c r="AA3867" s="3"/>
    </row>
    <row r="3868" spans="1:27" ht="16.5" x14ac:dyDescent="0.2">
      <c r="A3868" s="3">
        <v>3865</v>
      </c>
      <c r="B3868" s="3">
        <f t="shared" si="304"/>
        <v>37025204003</v>
      </c>
      <c r="C3868" s="3" t="s">
        <v>1166</v>
      </c>
      <c r="D3868" s="3" t="s">
        <v>225</v>
      </c>
      <c r="E3868" s="3" t="str">
        <f>INDEX(光放段!$G$4:$G$237,MATCH(纤芯!G3868,光放段!$C$4:$C$237,0))</f>
        <v>山东二干|济曲临架空光缆:泰安中心局-临沂金雀山</v>
      </c>
      <c r="F3868" s="3">
        <f>INDEX(光放段!$I$4:$I$237,MATCH(纤芯!H3868,光放段!$B$4:$B$237,0))</f>
        <v>37025200000</v>
      </c>
      <c r="G3868" s="3" t="str">
        <f t="shared" si="300"/>
        <v>山东二干|济曲临架空光缆:费县和平路-临沂金雀山</v>
      </c>
      <c r="H3868" s="3">
        <f>INDEX(光放段!$B$4:$B$237,MATCH(纤芯!G3868,光放段!$C$4:$C$237,0))</f>
        <v>37025204000</v>
      </c>
      <c r="I3868" s="3" t="str">
        <f t="shared" si="301"/>
        <v>济曲临架空光缆</v>
      </c>
      <c r="J3868" s="3" t="str">
        <f>INDEX(子缆名称!$B$4:$B$29,纤芯!M3868)</f>
        <v>A缆</v>
      </c>
      <c r="K3868" s="3">
        <v>3</v>
      </c>
      <c r="L3868" s="3">
        <f t="shared" si="302"/>
        <v>3</v>
      </c>
      <c r="M3868" s="3">
        <f t="shared" si="303"/>
        <v>1</v>
      </c>
      <c r="N3868" s="3" t="s">
        <v>83</v>
      </c>
      <c r="O3868" s="3">
        <f>COUNTIF([1]局站!$D$4:$D$172,"="&amp;N3868)</f>
        <v>1</v>
      </c>
      <c r="P3868" s="3">
        <v>0</v>
      </c>
      <c r="Q3868" s="3">
        <v>0</v>
      </c>
      <c r="R3868" s="3">
        <v>0</v>
      </c>
      <c r="S3868" s="3" t="s">
        <v>91</v>
      </c>
      <c r="T3868" s="3">
        <f>COUNTIF([1]局站!$D$4:$D$172,"="&amp;S3868)</f>
        <v>1</v>
      </c>
      <c r="U3868" s="3">
        <v>0</v>
      </c>
      <c r="V3868" s="3">
        <v>0</v>
      </c>
      <c r="W3868" s="3">
        <v>0</v>
      </c>
      <c r="X3868" s="3" t="s">
        <v>1215</v>
      </c>
      <c r="Y3868" s="3" t="s">
        <v>880</v>
      </c>
      <c r="Z3868" s="3" t="str">
        <f>INDEX(业务类型!$C$4:$C$8,MATCH(纤芯!Y3868,业务类型!$B$4:$B$8,0))</f>
        <v>IDLE</v>
      </c>
      <c r="AA3868" s="3"/>
    </row>
    <row r="3869" spans="1:27" ht="16.5" x14ac:dyDescent="0.2">
      <c r="A3869" s="3">
        <v>3866</v>
      </c>
      <c r="B3869" s="3">
        <f t="shared" si="304"/>
        <v>37025204004</v>
      </c>
      <c r="C3869" s="3" t="s">
        <v>1166</v>
      </c>
      <c r="D3869" s="3" t="s">
        <v>225</v>
      </c>
      <c r="E3869" s="3" t="str">
        <f>INDEX(光放段!$G$4:$G$237,MATCH(纤芯!G3869,光放段!$C$4:$C$237,0))</f>
        <v>山东二干|济曲临架空光缆:泰安中心局-临沂金雀山</v>
      </c>
      <c r="F3869" s="3">
        <f>INDEX(光放段!$I$4:$I$237,MATCH(纤芯!H3869,光放段!$B$4:$B$237,0))</f>
        <v>37025200000</v>
      </c>
      <c r="G3869" s="3" t="str">
        <f t="shared" si="300"/>
        <v>山东二干|济曲临架空光缆:费县和平路-临沂金雀山</v>
      </c>
      <c r="H3869" s="3">
        <f>INDEX(光放段!$B$4:$B$237,MATCH(纤芯!G3869,光放段!$C$4:$C$237,0))</f>
        <v>37025204000</v>
      </c>
      <c r="I3869" s="3" t="str">
        <f t="shared" si="301"/>
        <v>济曲临架空光缆</v>
      </c>
      <c r="J3869" s="3" t="str">
        <f>INDEX(子缆名称!$B$4:$B$29,纤芯!M3869)</f>
        <v>A缆</v>
      </c>
      <c r="K3869" s="3">
        <v>4</v>
      </c>
      <c r="L3869" s="3">
        <f t="shared" si="302"/>
        <v>4</v>
      </c>
      <c r="M3869" s="3">
        <f t="shared" si="303"/>
        <v>1</v>
      </c>
      <c r="N3869" s="3" t="s">
        <v>83</v>
      </c>
      <c r="O3869" s="3">
        <f>COUNTIF([1]局站!$D$4:$D$172,"="&amp;N3869)</f>
        <v>1</v>
      </c>
      <c r="P3869" s="3">
        <v>0</v>
      </c>
      <c r="Q3869" s="3">
        <v>0</v>
      </c>
      <c r="R3869" s="3">
        <v>0</v>
      </c>
      <c r="S3869" s="3" t="s">
        <v>91</v>
      </c>
      <c r="T3869" s="3">
        <f>COUNTIF([1]局站!$D$4:$D$172,"="&amp;S3869)</f>
        <v>1</v>
      </c>
      <c r="U3869" s="3">
        <v>0</v>
      </c>
      <c r="V3869" s="3">
        <v>0</v>
      </c>
      <c r="W3869" s="3">
        <v>0</v>
      </c>
      <c r="X3869" s="3" t="s">
        <v>1215</v>
      </c>
      <c r="Y3869" s="3" t="s">
        <v>880</v>
      </c>
      <c r="Z3869" s="3" t="str">
        <f>INDEX(业务类型!$C$4:$C$8,MATCH(纤芯!Y3869,业务类型!$B$4:$B$8,0))</f>
        <v>IDLE</v>
      </c>
      <c r="AA3869" s="3"/>
    </row>
    <row r="3870" spans="1:27" ht="16.5" x14ac:dyDescent="0.2">
      <c r="A3870" s="3">
        <v>3867</v>
      </c>
      <c r="B3870" s="3">
        <f t="shared" si="304"/>
        <v>37025204005</v>
      </c>
      <c r="C3870" s="3" t="s">
        <v>1166</v>
      </c>
      <c r="D3870" s="3" t="s">
        <v>225</v>
      </c>
      <c r="E3870" s="3" t="str">
        <f>INDEX(光放段!$G$4:$G$237,MATCH(纤芯!G3870,光放段!$C$4:$C$237,0))</f>
        <v>山东二干|济曲临架空光缆:泰安中心局-临沂金雀山</v>
      </c>
      <c r="F3870" s="3">
        <f>INDEX(光放段!$I$4:$I$237,MATCH(纤芯!H3870,光放段!$B$4:$B$237,0))</f>
        <v>37025200000</v>
      </c>
      <c r="G3870" s="3" t="str">
        <f t="shared" si="300"/>
        <v>山东二干|济曲临架空光缆:费县和平路-临沂金雀山</v>
      </c>
      <c r="H3870" s="3">
        <f>INDEX(光放段!$B$4:$B$237,MATCH(纤芯!G3870,光放段!$C$4:$C$237,0))</f>
        <v>37025204000</v>
      </c>
      <c r="I3870" s="3" t="str">
        <f t="shared" si="301"/>
        <v>济曲临架空光缆</v>
      </c>
      <c r="J3870" s="3" t="str">
        <f>INDEX(子缆名称!$B$4:$B$29,纤芯!M3870)</f>
        <v>A缆</v>
      </c>
      <c r="K3870" s="3">
        <v>5</v>
      </c>
      <c r="L3870" s="3">
        <f t="shared" si="302"/>
        <v>5</v>
      </c>
      <c r="M3870" s="3">
        <f t="shared" si="303"/>
        <v>1</v>
      </c>
      <c r="N3870" s="3" t="s">
        <v>83</v>
      </c>
      <c r="O3870" s="3">
        <f>COUNTIF([1]局站!$D$4:$D$172,"="&amp;N3870)</f>
        <v>1</v>
      </c>
      <c r="P3870" s="3">
        <v>0</v>
      </c>
      <c r="Q3870" s="3">
        <v>0</v>
      </c>
      <c r="R3870" s="3">
        <v>0</v>
      </c>
      <c r="S3870" s="3" t="s">
        <v>91</v>
      </c>
      <c r="T3870" s="3">
        <f>COUNTIF([1]局站!$D$4:$D$172,"="&amp;S3870)</f>
        <v>1</v>
      </c>
      <c r="U3870" s="3">
        <v>0</v>
      </c>
      <c r="V3870" s="3">
        <v>0</v>
      </c>
      <c r="W3870" s="3">
        <v>0</v>
      </c>
      <c r="X3870" s="3" t="s">
        <v>1215</v>
      </c>
      <c r="Y3870" s="3" t="s">
        <v>854</v>
      </c>
      <c r="Z3870" s="3" t="str">
        <f>INDEX(业务类型!$C$4:$C$8,MATCH(纤芯!Y3870,业务类型!$B$4:$B$8,0))</f>
        <v>LOCAL</v>
      </c>
      <c r="AA3870" s="3" t="s">
        <v>879</v>
      </c>
    </row>
    <row r="3871" spans="1:27" ht="16.5" x14ac:dyDescent="0.2">
      <c r="A3871" s="3">
        <v>3868</v>
      </c>
      <c r="B3871" s="3">
        <f t="shared" si="304"/>
        <v>37025204006</v>
      </c>
      <c r="C3871" s="3" t="s">
        <v>1166</v>
      </c>
      <c r="D3871" s="3" t="s">
        <v>225</v>
      </c>
      <c r="E3871" s="3" t="str">
        <f>INDEX(光放段!$G$4:$G$237,MATCH(纤芯!G3871,光放段!$C$4:$C$237,0))</f>
        <v>山东二干|济曲临架空光缆:泰安中心局-临沂金雀山</v>
      </c>
      <c r="F3871" s="3">
        <f>INDEX(光放段!$I$4:$I$237,MATCH(纤芯!H3871,光放段!$B$4:$B$237,0))</f>
        <v>37025200000</v>
      </c>
      <c r="G3871" s="3" t="str">
        <f t="shared" si="300"/>
        <v>山东二干|济曲临架空光缆:费县和平路-临沂金雀山</v>
      </c>
      <c r="H3871" s="3">
        <f>INDEX(光放段!$B$4:$B$237,MATCH(纤芯!G3871,光放段!$C$4:$C$237,0))</f>
        <v>37025204000</v>
      </c>
      <c r="I3871" s="3" t="str">
        <f t="shared" si="301"/>
        <v>济曲临架空光缆</v>
      </c>
      <c r="J3871" s="3" t="str">
        <f>INDEX(子缆名称!$B$4:$B$29,纤芯!M3871)</f>
        <v>A缆</v>
      </c>
      <c r="K3871" s="3">
        <v>6</v>
      </c>
      <c r="L3871" s="3">
        <f t="shared" si="302"/>
        <v>6</v>
      </c>
      <c r="M3871" s="3">
        <f t="shared" si="303"/>
        <v>1</v>
      </c>
      <c r="N3871" s="3" t="s">
        <v>83</v>
      </c>
      <c r="O3871" s="3">
        <f>COUNTIF([1]局站!$D$4:$D$172,"="&amp;N3871)</f>
        <v>1</v>
      </c>
      <c r="P3871" s="3">
        <v>0</v>
      </c>
      <c r="Q3871" s="3">
        <v>0</v>
      </c>
      <c r="R3871" s="3">
        <v>0</v>
      </c>
      <c r="S3871" s="3" t="s">
        <v>91</v>
      </c>
      <c r="T3871" s="3">
        <f>COUNTIF([1]局站!$D$4:$D$172,"="&amp;S3871)</f>
        <v>1</v>
      </c>
      <c r="U3871" s="3">
        <v>0</v>
      </c>
      <c r="V3871" s="3">
        <v>0</v>
      </c>
      <c r="W3871" s="3">
        <v>0</v>
      </c>
      <c r="X3871" s="3" t="s">
        <v>1215</v>
      </c>
      <c r="Y3871" s="3" t="s">
        <v>854</v>
      </c>
      <c r="Z3871" s="3" t="str">
        <f>INDEX(业务类型!$C$4:$C$8,MATCH(纤芯!Y3871,业务类型!$B$4:$B$8,0))</f>
        <v>LOCAL</v>
      </c>
      <c r="AA3871" s="3" t="s">
        <v>879</v>
      </c>
    </row>
    <row r="3872" spans="1:27" ht="16.5" x14ac:dyDescent="0.2">
      <c r="A3872" s="3">
        <v>3869</v>
      </c>
      <c r="B3872" s="3">
        <f t="shared" si="304"/>
        <v>37025204007</v>
      </c>
      <c r="C3872" s="3" t="s">
        <v>1166</v>
      </c>
      <c r="D3872" s="3" t="s">
        <v>225</v>
      </c>
      <c r="E3872" s="3" t="str">
        <f>INDEX(光放段!$G$4:$G$237,MATCH(纤芯!G3872,光放段!$C$4:$C$237,0))</f>
        <v>山东二干|济曲临架空光缆:泰安中心局-临沂金雀山</v>
      </c>
      <c r="F3872" s="3">
        <f>INDEX(光放段!$I$4:$I$237,MATCH(纤芯!H3872,光放段!$B$4:$B$237,0))</f>
        <v>37025200000</v>
      </c>
      <c r="G3872" s="3" t="str">
        <f t="shared" si="300"/>
        <v>山东二干|济曲临架空光缆:费县和平路-临沂金雀山</v>
      </c>
      <c r="H3872" s="3">
        <f>INDEX(光放段!$B$4:$B$237,MATCH(纤芯!G3872,光放段!$C$4:$C$237,0))</f>
        <v>37025204000</v>
      </c>
      <c r="I3872" s="3" t="str">
        <f t="shared" si="301"/>
        <v>济曲临架空光缆</v>
      </c>
      <c r="J3872" s="3" t="str">
        <f>INDEX(子缆名称!$B$4:$B$29,纤芯!M3872)</f>
        <v>A缆</v>
      </c>
      <c r="K3872" s="3">
        <v>7</v>
      </c>
      <c r="L3872" s="3">
        <f t="shared" si="302"/>
        <v>7</v>
      </c>
      <c r="M3872" s="3">
        <f t="shared" si="303"/>
        <v>1</v>
      </c>
      <c r="N3872" s="3" t="s">
        <v>83</v>
      </c>
      <c r="O3872" s="3">
        <f>COUNTIF([1]局站!$D$4:$D$172,"="&amp;N3872)</f>
        <v>1</v>
      </c>
      <c r="P3872" s="3">
        <v>0</v>
      </c>
      <c r="Q3872" s="3">
        <v>0</v>
      </c>
      <c r="R3872" s="3">
        <v>0</v>
      </c>
      <c r="S3872" s="3" t="s">
        <v>91</v>
      </c>
      <c r="T3872" s="3">
        <f>COUNTIF([1]局站!$D$4:$D$172,"="&amp;S3872)</f>
        <v>1</v>
      </c>
      <c r="U3872" s="3">
        <v>0</v>
      </c>
      <c r="V3872" s="3">
        <v>0</v>
      </c>
      <c r="W3872" s="3">
        <v>0</v>
      </c>
      <c r="X3872" s="3" t="s">
        <v>1215</v>
      </c>
      <c r="Y3872" s="3" t="s">
        <v>880</v>
      </c>
      <c r="Z3872" s="3" t="str">
        <f>INDEX(业务类型!$C$4:$C$8,MATCH(纤芯!Y3872,业务类型!$B$4:$B$8,0))</f>
        <v>IDLE</v>
      </c>
      <c r="AA3872" s="3"/>
    </row>
    <row r="3873" spans="1:27" ht="16.5" x14ac:dyDescent="0.2">
      <c r="A3873" s="3">
        <v>3870</v>
      </c>
      <c r="B3873" s="3">
        <f t="shared" si="304"/>
        <v>37025204008</v>
      </c>
      <c r="C3873" s="3" t="s">
        <v>1166</v>
      </c>
      <c r="D3873" s="3" t="s">
        <v>225</v>
      </c>
      <c r="E3873" s="3" t="str">
        <f>INDEX(光放段!$G$4:$G$237,MATCH(纤芯!G3873,光放段!$C$4:$C$237,0))</f>
        <v>山东二干|济曲临架空光缆:泰安中心局-临沂金雀山</v>
      </c>
      <c r="F3873" s="3">
        <f>INDEX(光放段!$I$4:$I$237,MATCH(纤芯!H3873,光放段!$B$4:$B$237,0))</f>
        <v>37025200000</v>
      </c>
      <c r="G3873" s="3" t="str">
        <f t="shared" si="300"/>
        <v>山东二干|济曲临架空光缆:费县和平路-临沂金雀山</v>
      </c>
      <c r="H3873" s="3">
        <f>INDEX(光放段!$B$4:$B$237,MATCH(纤芯!G3873,光放段!$C$4:$C$237,0))</f>
        <v>37025204000</v>
      </c>
      <c r="I3873" s="3" t="str">
        <f t="shared" si="301"/>
        <v>济曲临架空光缆</v>
      </c>
      <c r="J3873" s="3" t="str">
        <f>INDEX(子缆名称!$B$4:$B$29,纤芯!M3873)</f>
        <v>A缆</v>
      </c>
      <c r="K3873" s="3">
        <v>8</v>
      </c>
      <c r="L3873" s="3">
        <f t="shared" si="302"/>
        <v>8</v>
      </c>
      <c r="M3873" s="3">
        <f t="shared" si="303"/>
        <v>1</v>
      </c>
      <c r="N3873" s="3" t="s">
        <v>83</v>
      </c>
      <c r="O3873" s="3">
        <f>COUNTIF([1]局站!$D$4:$D$172,"="&amp;N3873)</f>
        <v>1</v>
      </c>
      <c r="P3873" s="3">
        <v>0</v>
      </c>
      <c r="Q3873" s="3">
        <v>0</v>
      </c>
      <c r="R3873" s="3">
        <v>0</v>
      </c>
      <c r="S3873" s="3" t="s">
        <v>91</v>
      </c>
      <c r="T3873" s="3">
        <f>COUNTIF([1]局站!$D$4:$D$172,"="&amp;S3873)</f>
        <v>1</v>
      </c>
      <c r="U3873" s="3">
        <v>0</v>
      </c>
      <c r="V3873" s="3">
        <v>0</v>
      </c>
      <c r="W3873" s="3">
        <v>0</v>
      </c>
      <c r="X3873" s="3" t="s">
        <v>1215</v>
      </c>
      <c r="Y3873" s="3" t="s">
        <v>854</v>
      </c>
      <c r="Z3873" s="3" t="str">
        <f>INDEX(业务类型!$C$4:$C$8,MATCH(纤芯!Y3873,业务类型!$B$4:$B$8,0))</f>
        <v>LOCAL</v>
      </c>
      <c r="AA3873" s="3" t="s">
        <v>879</v>
      </c>
    </row>
    <row r="3874" spans="1:27" ht="16.5" x14ac:dyDescent="0.2">
      <c r="A3874" s="3">
        <v>3871</v>
      </c>
      <c r="B3874" s="3">
        <f t="shared" si="304"/>
        <v>37025204009</v>
      </c>
      <c r="C3874" s="3" t="s">
        <v>1166</v>
      </c>
      <c r="D3874" s="3" t="s">
        <v>225</v>
      </c>
      <c r="E3874" s="3" t="str">
        <f>INDEX(光放段!$G$4:$G$237,MATCH(纤芯!G3874,光放段!$C$4:$C$237,0))</f>
        <v>山东二干|济曲临架空光缆:泰安中心局-临沂金雀山</v>
      </c>
      <c r="F3874" s="3">
        <f>INDEX(光放段!$I$4:$I$237,MATCH(纤芯!H3874,光放段!$B$4:$B$237,0))</f>
        <v>37025200000</v>
      </c>
      <c r="G3874" s="3" t="str">
        <f t="shared" si="300"/>
        <v>山东二干|济曲临架空光缆:费县和平路-临沂金雀山</v>
      </c>
      <c r="H3874" s="3">
        <f>INDEX(光放段!$B$4:$B$237,MATCH(纤芯!G3874,光放段!$C$4:$C$237,0))</f>
        <v>37025204000</v>
      </c>
      <c r="I3874" s="3" t="str">
        <f t="shared" si="301"/>
        <v>济曲临架空光缆</v>
      </c>
      <c r="J3874" s="3" t="str">
        <f>INDEX(子缆名称!$B$4:$B$29,纤芯!M3874)</f>
        <v>A缆</v>
      </c>
      <c r="K3874" s="3">
        <v>9</v>
      </c>
      <c r="L3874" s="3">
        <f t="shared" si="302"/>
        <v>9</v>
      </c>
      <c r="M3874" s="3">
        <f t="shared" si="303"/>
        <v>1</v>
      </c>
      <c r="N3874" s="3" t="s">
        <v>83</v>
      </c>
      <c r="O3874" s="3">
        <f>COUNTIF([1]局站!$D$4:$D$172,"="&amp;N3874)</f>
        <v>1</v>
      </c>
      <c r="P3874" s="3">
        <v>0</v>
      </c>
      <c r="Q3874" s="3">
        <v>0</v>
      </c>
      <c r="R3874" s="3">
        <v>0</v>
      </c>
      <c r="S3874" s="3" t="s">
        <v>91</v>
      </c>
      <c r="T3874" s="3">
        <f>COUNTIF([1]局站!$D$4:$D$172,"="&amp;S3874)</f>
        <v>1</v>
      </c>
      <c r="U3874" s="3">
        <v>0</v>
      </c>
      <c r="V3874" s="3">
        <v>0</v>
      </c>
      <c r="W3874" s="3">
        <v>0</v>
      </c>
      <c r="X3874" s="3" t="s">
        <v>1215</v>
      </c>
      <c r="Y3874" s="3" t="s">
        <v>880</v>
      </c>
      <c r="Z3874" s="3" t="str">
        <f>INDEX(业务类型!$C$4:$C$8,MATCH(纤芯!Y3874,业务类型!$B$4:$B$8,0))</f>
        <v>IDLE</v>
      </c>
      <c r="AA3874" s="3"/>
    </row>
    <row r="3875" spans="1:27" ht="16.5" x14ac:dyDescent="0.2">
      <c r="A3875" s="3">
        <v>3872</v>
      </c>
      <c r="B3875" s="3">
        <f t="shared" si="304"/>
        <v>37025204010</v>
      </c>
      <c r="C3875" s="3" t="s">
        <v>1166</v>
      </c>
      <c r="D3875" s="3" t="s">
        <v>225</v>
      </c>
      <c r="E3875" s="3" t="str">
        <f>INDEX(光放段!$G$4:$G$237,MATCH(纤芯!G3875,光放段!$C$4:$C$237,0))</f>
        <v>山东二干|济曲临架空光缆:泰安中心局-临沂金雀山</v>
      </c>
      <c r="F3875" s="3">
        <f>INDEX(光放段!$I$4:$I$237,MATCH(纤芯!H3875,光放段!$B$4:$B$237,0))</f>
        <v>37025200000</v>
      </c>
      <c r="G3875" s="3" t="str">
        <f t="shared" si="300"/>
        <v>山东二干|济曲临架空光缆:费县和平路-临沂金雀山</v>
      </c>
      <c r="H3875" s="3">
        <f>INDEX(光放段!$B$4:$B$237,MATCH(纤芯!G3875,光放段!$C$4:$C$237,0))</f>
        <v>37025204000</v>
      </c>
      <c r="I3875" s="3" t="str">
        <f t="shared" si="301"/>
        <v>济曲临架空光缆</v>
      </c>
      <c r="J3875" s="3" t="str">
        <f>INDEX(子缆名称!$B$4:$B$29,纤芯!M3875)</f>
        <v>A缆</v>
      </c>
      <c r="K3875" s="3">
        <v>10</v>
      </c>
      <c r="L3875" s="3">
        <f t="shared" si="302"/>
        <v>10</v>
      </c>
      <c r="M3875" s="3">
        <f t="shared" si="303"/>
        <v>1</v>
      </c>
      <c r="N3875" s="3" t="s">
        <v>83</v>
      </c>
      <c r="O3875" s="3">
        <f>COUNTIF([1]局站!$D$4:$D$172,"="&amp;N3875)</f>
        <v>1</v>
      </c>
      <c r="P3875" s="3">
        <v>0</v>
      </c>
      <c r="Q3875" s="3">
        <v>0</v>
      </c>
      <c r="R3875" s="3">
        <v>0</v>
      </c>
      <c r="S3875" s="3" t="s">
        <v>91</v>
      </c>
      <c r="T3875" s="3">
        <f>COUNTIF([1]局站!$D$4:$D$172,"="&amp;S3875)</f>
        <v>1</v>
      </c>
      <c r="U3875" s="3">
        <v>0</v>
      </c>
      <c r="V3875" s="3">
        <v>0</v>
      </c>
      <c r="W3875" s="3">
        <v>0</v>
      </c>
      <c r="X3875" s="3" t="s">
        <v>1215</v>
      </c>
      <c r="Y3875" s="3" t="s">
        <v>880</v>
      </c>
      <c r="Z3875" s="3" t="str">
        <f>INDEX(业务类型!$C$4:$C$8,MATCH(纤芯!Y3875,业务类型!$B$4:$B$8,0))</f>
        <v>IDLE</v>
      </c>
      <c r="AA3875" s="3"/>
    </row>
    <row r="3876" spans="1:27" ht="16.5" x14ac:dyDescent="0.2">
      <c r="A3876" s="3">
        <v>3873</v>
      </c>
      <c r="B3876" s="3">
        <f t="shared" si="304"/>
        <v>37025204011</v>
      </c>
      <c r="C3876" s="3" t="s">
        <v>1166</v>
      </c>
      <c r="D3876" s="3" t="s">
        <v>225</v>
      </c>
      <c r="E3876" s="3" t="str">
        <f>INDEX(光放段!$G$4:$G$237,MATCH(纤芯!G3876,光放段!$C$4:$C$237,0))</f>
        <v>山东二干|济曲临架空光缆:泰安中心局-临沂金雀山</v>
      </c>
      <c r="F3876" s="3">
        <f>INDEX(光放段!$I$4:$I$237,MATCH(纤芯!H3876,光放段!$B$4:$B$237,0))</f>
        <v>37025200000</v>
      </c>
      <c r="G3876" s="3" t="str">
        <f t="shared" si="300"/>
        <v>山东二干|济曲临架空光缆:费县和平路-临沂金雀山</v>
      </c>
      <c r="H3876" s="3">
        <f>INDEX(光放段!$B$4:$B$237,MATCH(纤芯!G3876,光放段!$C$4:$C$237,0))</f>
        <v>37025204000</v>
      </c>
      <c r="I3876" s="3" t="str">
        <f t="shared" si="301"/>
        <v>济曲临架空光缆</v>
      </c>
      <c r="J3876" s="3" t="str">
        <f>INDEX(子缆名称!$B$4:$B$29,纤芯!M3876)</f>
        <v>A缆</v>
      </c>
      <c r="K3876" s="3">
        <v>11</v>
      </c>
      <c r="L3876" s="3">
        <f t="shared" si="302"/>
        <v>11</v>
      </c>
      <c r="M3876" s="3">
        <f t="shared" si="303"/>
        <v>1</v>
      </c>
      <c r="N3876" s="3" t="s">
        <v>83</v>
      </c>
      <c r="O3876" s="3">
        <f>COUNTIF([1]局站!$D$4:$D$172,"="&amp;N3876)</f>
        <v>1</v>
      </c>
      <c r="P3876" s="3">
        <v>0</v>
      </c>
      <c r="Q3876" s="3">
        <v>0</v>
      </c>
      <c r="R3876" s="3">
        <v>0</v>
      </c>
      <c r="S3876" s="3" t="s">
        <v>91</v>
      </c>
      <c r="T3876" s="3">
        <f>COUNTIF([1]局站!$D$4:$D$172,"="&amp;S3876)</f>
        <v>1</v>
      </c>
      <c r="U3876" s="3">
        <v>0</v>
      </c>
      <c r="V3876" s="3">
        <v>0</v>
      </c>
      <c r="W3876" s="3">
        <v>0</v>
      </c>
      <c r="X3876" s="3" t="s">
        <v>1215</v>
      </c>
      <c r="Y3876" s="3" t="s">
        <v>854</v>
      </c>
      <c r="Z3876" s="3" t="str">
        <f>INDEX(业务类型!$C$4:$C$8,MATCH(纤芯!Y3876,业务类型!$B$4:$B$8,0))</f>
        <v>LOCAL</v>
      </c>
      <c r="AA3876" s="3" t="s">
        <v>879</v>
      </c>
    </row>
    <row r="3877" spans="1:27" ht="16.5" x14ac:dyDescent="0.2">
      <c r="A3877" s="3">
        <v>3874</v>
      </c>
      <c r="B3877" s="3">
        <f t="shared" si="304"/>
        <v>37025204012</v>
      </c>
      <c r="C3877" s="3" t="s">
        <v>1166</v>
      </c>
      <c r="D3877" s="3" t="s">
        <v>225</v>
      </c>
      <c r="E3877" s="3" t="str">
        <f>INDEX(光放段!$G$4:$G$237,MATCH(纤芯!G3877,光放段!$C$4:$C$237,0))</f>
        <v>山东二干|济曲临架空光缆:泰安中心局-临沂金雀山</v>
      </c>
      <c r="F3877" s="3">
        <f>INDEX(光放段!$I$4:$I$237,MATCH(纤芯!H3877,光放段!$B$4:$B$237,0))</f>
        <v>37025200000</v>
      </c>
      <c r="G3877" s="3" t="str">
        <f t="shared" si="300"/>
        <v>山东二干|济曲临架空光缆:费县和平路-临沂金雀山</v>
      </c>
      <c r="H3877" s="3">
        <f>INDEX(光放段!$B$4:$B$237,MATCH(纤芯!G3877,光放段!$C$4:$C$237,0))</f>
        <v>37025204000</v>
      </c>
      <c r="I3877" s="3" t="str">
        <f t="shared" si="301"/>
        <v>济曲临架空光缆</v>
      </c>
      <c r="J3877" s="3" t="str">
        <f>INDEX(子缆名称!$B$4:$B$29,纤芯!M3877)</f>
        <v>A缆</v>
      </c>
      <c r="K3877" s="3">
        <v>12</v>
      </c>
      <c r="L3877" s="3">
        <f t="shared" si="302"/>
        <v>12</v>
      </c>
      <c r="M3877" s="3">
        <f t="shared" si="303"/>
        <v>1</v>
      </c>
      <c r="N3877" s="3" t="s">
        <v>83</v>
      </c>
      <c r="O3877" s="3">
        <f>COUNTIF([1]局站!$D$4:$D$172,"="&amp;N3877)</f>
        <v>1</v>
      </c>
      <c r="P3877" s="3">
        <v>0</v>
      </c>
      <c r="Q3877" s="3">
        <v>0</v>
      </c>
      <c r="R3877" s="3">
        <v>0</v>
      </c>
      <c r="S3877" s="3" t="s">
        <v>91</v>
      </c>
      <c r="T3877" s="3">
        <f>COUNTIF([1]局站!$D$4:$D$172,"="&amp;S3877)</f>
        <v>1</v>
      </c>
      <c r="U3877" s="3">
        <v>0</v>
      </c>
      <c r="V3877" s="3">
        <v>0</v>
      </c>
      <c r="W3877" s="3">
        <v>0</v>
      </c>
      <c r="X3877" s="3" t="s">
        <v>1215</v>
      </c>
      <c r="Y3877" s="3" t="s">
        <v>881</v>
      </c>
      <c r="Z3877" s="3" t="str">
        <f>INDEX(业务类型!$C$4:$C$8,MATCH(纤芯!Y3877,业务类型!$B$4:$B$8,0))</f>
        <v>OTHER</v>
      </c>
      <c r="AA3877" s="3" t="s">
        <v>1039</v>
      </c>
    </row>
    <row r="3878" spans="1:27" ht="16.5" x14ac:dyDescent="0.2">
      <c r="A3878" s="3">
        <v>3875</v>
      </c>
      <c r="B3878" s="3">
        <f t="shared" si="304"/>
        <v>37025204013</v>
      </c>
      <c r="C3878" s="3" t="s">
        <v>1166</v>
      </c>
      <c r="D3878" s="3" t="s">
        <v>225</v>
      </c>
      <c r="E3878" s="3" t="str">
        <f>INDEX(光放段!$G$4:$G$237,MATCH(纤芯!G3878,光放段!$C$4:$C$237,0))</f>
        <v>山东二干|济曲临架空光缆:泰安中心局-临沂金雀山</v>
      </c>
      <c r="F3878" s="3">
        <f>INDEX(光放段!$I$4:$I$237,MATCH(纤芯!H3878,光放段!$B$4:$B$237,0))</f>
        <v>37025200000</v>
      </c>
      <c r="G3878" s="3" t="str">
        <f t="shared" si="300"/>
        <v>山东二干|济曲临架空光缆:费县和平路-临沂金雀山</v>
      </c>
      <c r="H3878" s="3">
        <f>INDEX(光放段!$B$4:$B$237,MATCH(纤芯!G3878,光放段!$C$4:$C$237,0))</f>
        <v>37025204000</v>
      </c>
      <c r="I3878" s="3" t="str">
        <f t="shared" si="301"/>
        <v>济曲临架空光缆</v>
      </c>
      <c r="J3878" s="3" t="str">
        <f>INDEX(子缆名称!$B$4:$B$29,纤芯!M3878)</f>
        <v>B缆</v>
      </c>
      <c r="K3878" s="3">
        <v>13</v>
      </c>
      <c r="L3878" s="3">
        <f t="shared" si="302"/>
        <v>1</v>
      </c>
      <c r="M3878" s="3">
        <f t="shared" si="303"/>
        <v>2</v>
      </c>
      <c r="N3878" s="3" t="s">
        <v>83</v>
      </c>
      <c r="O3878" s="3">
        <f>COUNTIF([1]局站!$D$4:$D$172,"="&amp;N3878)</f>
        <v>1</v>
      </c>
      <c r="P3878" s="3">
        <v>0</v>
      </c>
      <c r="Q3878" s="3">
        <v>0</v>
      </c>
      <c r="R3878" s="3">
        <v>0</v>
      </c>
      <c r="S3878" s="3" t="s">
        <v>91</v>
      </c>
      <c r="T3878" s="3">
        <f>COUNTIF([1]局站!$D$4:$D$172,"="&amp;S3878)</f>
        <v>1</v>
      </c>
      <c r="U3878" s="3">
        <v>0</v>
      </c>
      <c r="V3878" s="3">
        <v>0</v>
      </c>
      <c r="W3878" s="3">
        <v>0</v>
      </c>
      <c r="X3878" s="3" t="s">
        <v>1215</v>
      </c>
      <c r="Y3878" s="3" t="s">
        <v>881</v>
      </c>
      <c r="Z3878" s="3" t="str">
        <f>INDEX(业务类型!$C$4:$C$8,MATCH(纤芯!Y3878,业务类型!$B$4:$B$8,0))</f>
        <v>OTHER</v>
      </c>
      <c r="AA3878" s="3" t="s">
        <v>888</v>
      </c>
    </row>
    <row r="3879" spans="1:27" ht="16.5" x14ac:dyDescent="0.2">
      <c r="A3879" s="3">
        <v>3876</v>
      </c>
      <c r="B3879" s="3">
        <f t="shared" si="304"/>
        <v>37025204014</v>
      </c>
      <c r="C3879" s="3" t="s">
        <v>1166</v>
      </c>
      <c r="D3879" s="3" t="s">
        <v>225</v>
      </c>
      <c r="E3879" s="3" t="str">
        <f>INDEX(光放段!$G$4:$G$237,MATCH(纤芯!G3879,光放段!$C$4:$C$237,0))</f>
        <v>山东二干|济曲临架空光缆:泰安中心局-临沂金雀山</v>
      </c>
      <c r="F3879" s="3">
        <f>INDEX(光放段!$I$4:$I$237,MATCH(纤芯!H3879,光放段!$B$4:$B$237,0))</f>
        <v>37025200000</v>
      </c>
      <c r="G3879" s="3" t="str">
        <f t="shared" si="300"/>
        <v>山东二干|济曲临架空光缆:费县和平路-临沂金雀山</v>
      </c>
      <c r="H3879" s="3">
        <f>INDEX(光放段!$B$4:$B$237,MATCH(纤芯!G3879,光放段!$C$4:$C$237,0))</f>
        <v>37025204000</v>
      </c>
      <c r="I3879" s="3" t="str">
        <f t="shared" si="301"/>
        <v>济曲临架空光缆</v>
      </c>
      <c r="J3879" s="3" t="str">
        <f>INDEX(子缆名称!$B$4:$B$29,纤芯!M3879)</f>
        <v>B缆</v>
      </c>
      <c r="K3879" s="3">
        <v>14</v>
      </c>
      <c r="L3879" s="3">
        <f t="shared" si="302"/>
        <v>2</v>
      </c>
      <c r="M3879" s="3">
        <f t="shared" si="303"/>
        <v>2</v>
      </c>
      <c r="N3879" s="3" t="s">
        <v>83</v>
      </c>
      <c r="O3879" s="3">
        <f>COUNTIF([1]局站!$D$4:$D$172,"="&amp;N3879)</f>
        <v>1</v>
      </c>
      <c r="P3879" s="3">
        <v>0</v>
      </c>
      <c r="Q3879" s="3">
        <v>0</v>
      </c>
      <c r="R3879" s="3">
        <v>0</v>
      </c>
      <c r="S3879" s="3" t="s">
        <v>91</v>
      </c>
      <c r="T3879" s="3">
        <f>COUNTIF([1]局站!$D$4:$D$172,"="&amp;S3879)</f>
        <v>1</v>
      </c>
      <c r="U3879" s="3">
        <v>0</v>
      </c>
      <c r="V3879" s="3">
        <v>0</v>
      </c>
      <c r="W3879" s="3">
        <v>0</v>
      </c>
      <c r="X3879" s="3" t="s">
        <v>1215</v>
      </c>
      <c r="Y3879" s="3" t="s">
        <v>881</v>
      </c>
      <c r="Z3879" s="3" t="str">
        <f>INDEX(业务类型!$C$4:$C$8,MATCH(纤芯!Y3879,业务类型!$B$4:$B$8,0))</f>
        <v>OTHER</v>
      </c>
      <c r="AA3879" s="3" t="s">
        <v>888</v>
      </c>
    </row>
    <row r="3880" spans="1:27" ht="16.5" x14ac:dyDescent="0.2">
      <c r="A3880" s="3">
        <v>3877</v>
      </c>
      <c r="B3880" s="3">
        <f t="shared" si="304"/>
        <v>37025204015</v>
      </c>
      <c r="C3880" s="3" t="s">
        <v>1166</v>
      </c>
      <c r="D3880" s="3" t="s">
        <v>225</v>
      </c>
      <c r="E3880" s="3" t="str">
        <f>INDEX(光放段!$G$4:$G$237,MATCH(纤芯!G3880,光放段!$C$4:$C$237,0))</f>
        <v>山东二干|济曲临架空光缆:泰安中心局-临沂金雀山</v>
      </c>
      <c r="F3880" s="3">
        <f>INDEX(光放段!$I$4:$I$237,MATCH(纤芯!H3880,光放段!$B$4:$B$237,0))</f>
        <v>37025200000</v>
      </c>
      <c r="G3880" s="3" t="str">
        <f t="shared" si="300"/>
        <v>山东二干|济曲临架空光缆:费县和平路-临沂金雀山</v>
      </c>
      <c r="H3880" s="3">
        <f>INDEX(光放段!$B$4:$B$237,MATCH(纤芯!G3880,光放段!$C$4:$C$237,0))</f>
        <v>37025204000</v>
      </c>
      <c r="I3880" s="3" t="str">
        <f t="shared" si="301"/>
        <v>济曲临架空光缆</v>
      </c>
      <c r="J3880" s="3" t="str">
        <f>INDEX(子缆名称!$B$4:$B$29,纤芯!M3880)</f>
        <v>B缆</v>
      </c>
      <c r="K3880" s="3">
        <v>15</v>
      </c>
      <c r="L3880" s="3">
        <f t="shared" si="302"/>
        <v>3</v>
      </c>
      <c r="M3880" s="3">
        <f t="shared" si="303"/>
        <v>2</v>
      </c>
      <c r="N3880" s="3" t="s">
        <v>83</v>
      </c>
      <c r="O3880" s="3">
        <f>COUNTIF([1]局站!$D$4:$D$172,"="&amp;N3880)</f>
        <v>1</v>
      </c>
      <c r="P3880" s="3">
        <v>0</v>
      </c>
      <c r="Q3880" s="3">
        <v>0</v>
      </c>
      <c r="R3880" s="3">
        <v>0</v>
      </c>
      <c r="S3880" s="3" t="s">
        <v>91</v>
      </c>
      <c r="T3880" s="3">
        <f>COUNTIF([1]局站!$D$4:$D$172,"="&amp;S3880)</f>
        <v>1</v>
      </c>
      <c r="U3880" s="3">
        <v>0</v>
      </c>
      <c r="V3880" s="3">
        <v>0</v>
      </c>
      <c r="W3880" s="3">
        <v>0</v>
      </c>
      <c r="X3880" s="3" t="s">
        <v>1215</v>
      </c>
      <c r="Y3880" s="3" t="s">
        <v>854</v>
      </c>
      <c r="Z3880" s="3" t="str">
        <f>INDEX(业务类型!$C$4:$C$8,MATCH(纤芯!Y3880,业务类型!$B$4:$B$8,0))</f>
        <v>LOCAL</v>
      </c>
      <c r="AA3880" s="3" t="s">
        <v>879</v>
      </c>
    </row>
    <row r="3881" spans="1:27" ht="16.5" x14ac:dyDescent="0.2">
      <c r="A3881" s="3">
        <v>3878</v>
      </c>
      <c r="B3881" s="3">
        <f t="shared" si="304"/>
        <v>37025204016</v>
      </c>
      <c r="C3881" s="3" t="s">
        <v>1166</v>
      </c>
      <c r="D3881" s="3" t="s">
        <v>225</v>
      </c>
      <c r="E3881" s="3" t="str">
        <f>INDEX(光放段!$G$4:$G$237,MATCH(纤芯!G3881,光放段!$C$4:$C$237,0))</f>
        <v>山东二干|济曲临架空光缆:泰安中心局-临沂金雀山</v>
      </c>
      <c r="F3881" s="3">
        <f>INDEX(光放段!$I$4:$I$237,MATCH(纤芯!H3881,光放段!$B$4:$B$237,0))</f>
        <v>37025200000</v>
      </c>
      <c r="G3881" s="3" t="str">
        <f t="shared" si="300"/>
        <v>山东二干|济曲临架空光缆:费县和平路-临沂金雀山</v>
      </c>
      <c r="H3881" s="3">
        <f>INDEX(光放段!$B$4:$B$237,MATCH(纤芯!G3881,光放段!$C$4:$C$237,0))</f>
        <v>37025204000</v>
      </c>
      <c r="I3881" s="3" t="str">
        <f t="shared" si="301"/>
        <v>济曲临架空光缆</v>
      </c>
      <c r="J3881" s="3" t="str">
        <f>INDEX(子缆名称!$B$4:$B$29,纤芯!M3881)</f>
        <v>B缆</v>
      </c>
      <c r="K3881" s="3">
        <v>16</v>
      </c>
      <c r="L3881" s="3">
        <f t="shared" si="302"/>
        <v>4</v>
      </c>
      <c r="M3881" s="3">
        <f t="shared" si="303"/>
        <v>2</v>
      </c>
      <c r="N3881" s="3" t="s">
        <v>83</v>
      </c>
      <c r="O3881" s="3">
        <f>COUNTIF([1]局站!$D$4:$D$172,"="&amp;N3881)</f>
        <v>1</v>
      </c>
      <c r="P3881" s="3">
        <v>0</v>
      </c>
      <c r="Q3881" s="3">
        <v>0</v>
      </c>
      <c r="R3881" s="3">
        <v>0</v>
      </c>
      <c r="S3881" s="3" t="s">
        <v>91</v>
      </c>
      <c r="T3881" s="3">
        <f>COUNTIF([1]局站!$D$4:$D$172,"="&amp;S3881)</f>
        <v>1</v>
      </c>
      <c r="U3881" s="3">
        <v>0</v>
      </c>
      <c r="V3881" s="3">
        <v>0</v>
      </c>
      <c r="W3881" s="3">
        <v>0</v>
      </c>
      <c r="X3881" s="3" t="s">
        <v>1215</v>
      </c>
      <c r="Y3881" s="3" t="s">
        <v>854</v>
      </c>
      <c r="Z3881" s="3" t="str">
        <f>INDEX(业务类型!$C$4:$C$8,MATCH(纤芯!Y3881,业务类型!$B$4:$B$8,0))</f>
        <v>LOCAL</v>
      </c>
      <c r="AA3881" s="3" t="s">
        <v>879</v>
      </c>
    </row>
    <row r="3882" spans="1:27" ht="16.5" x14ac:dyDescent="0.2">
      <c r="A3882" s="3">
        <v>3879</v>
      </c>
      <c r="B3882" s="3">
        <f t="shared" si="304"/>
        <v>37025204017</v>
      </c>
      <c r="C3882" s="3" t="s">
        <v>1166</v>
      </c>
      <c r="D3882" s="3" t="s">
        <v>225</v>
      </c>
      <c r="E3882" s="3" t="str">
        <f>INDEX(光放段!$G$4:$G$237,MATCH(纤芯!G3882,光放段!$C$4:$C$237,0))</f>
        <v>山东二干|济曲临架空光缆:泰安中心局-临沂金雀山</v>
      </c>
      <c r="F3882" s="3">
        <f>INDEX(光放段!$I$4:$I$237,MATCH(纤芯!H3882,光放段!$B$4:$B$237,0))</f>
        <v>37025200000</v>
      </c>
      <c r="G3882" s="3" t="str">
        <f t="shared" si="300"/>
        <v>山东二干|济曲临架空光缆:费县和平路-临沂金雀山</v>
      </c>
      <c r="H3882" s="3">
        <f>INDEX(光放段!$B$4:$B$237,MATCH(纤芯!G3882,光放段!$C$4:$C$237,0))</f>
        <v>37025204000</v>
      </c>
      <c r="I3882" s="3" t="str">
        <f t="shared" si="301"/>
        <v>济曲临架空光缆</v>
      </c>
      <c r="J3882" s="3" t="str">
        <f>INDEX(子缆名称!$B$4:$B$29,纤芯!M3882)</f>
        <v>B缆</v>
      </c>
      <c r="K3882" s="3">
        <v>17</v>
      </c>
      <c r="L3882" s="3">
        <f t="shared" si="302"/>
        <v>5</v>
      </c>
      <c r="M3882" s="3">
        <f t="shared" si="303"/>
        <v>2</v>
      </c>
      <c r="N3882" s="3" t="s">
        <v>83</v>
      </c>
      <c r="O3882" s="3">
        <f>COUNTIF([1]局站!$D$4:$D$172,"="&amp;N3882)</f>
        <v>1</v>
      </c>
      <c r="P3882" s="3">
        <v>0</v>
      </c>
      <c r="Q3882" s="3">
        <v>0</v>
      </c>
      <c r="R3882" s="3">
        <v>0</v>
      </c>
      <c r="S3882" s="3" t="s">
        <v>91</v>
      </c>
      <c r="T3882" s="3">
        <f>COUNTIF([1]局站!$D$4:$D$172,"="&amp;S3882)</f>
        <v>1</v>
      </c>
      <c r="U3882" s="3">
        <v>0</v>
      </c>
      <c r="V3882" s="3">
        <v>0</v>
      </c>
      <c r="W3882" s="3">
        <v>0</v>
      </c>
      <c r="X3882" s="3" t="s">
        <v>1215</v>
      </c>
      <c r="Y3882" s="3" t="s">
        <v>854</v>
      </c>
      <c r="Z3882" s="3" t="str">
        <f>INDEX(业务类型!$C$4:$C$8,MATCH(纤芯!Y3882,业务类型!$B$4:$B$8,0))</f>
        <v>LOCAL</v>
      </c>
      <c r="AA3882" s="3" t="s">
        <v>879</v>
      </c>
    </row>
    <row r="3883" spans="1:27" ht="16.5" x14ac:dyDescent="0.2">
      <c r="A3883" s="3">
        <v>3880</v>
      </c>
      <c r="B3883" s="3">
        <f t="shared" si="304"/>
        <v>37025204018</v>
      </c>
      <c r="C3883" s="3" t="s">
        <v>1166</v>
      </c>
      <c r="D3883" s="3" t="s">
        <v>225</v>
      </c>
      <c r="E3883" s="3" t="str">
        <f>INDEX(光放段!$G$4:$G$237,MATCH(纤芯!G3883,光放段!$C$4:$C$237,0))</f>
        <v>山东二干|济曲临架空光缆:泰安中心局-临沂金雀山</v>
      </c>
      <c r="F3883" s="3">
        <f>INDEX(光放段!$I$4:$I$237,MATCH(纤芯!H3883,光放段!$B$4:$B$237,0))</f>
        <v>37025200000</v>
      </c>
      <c r="G3883" s="3" t="str">
        <f t="shared" si="300"/>
        <v>山东二干|济曲临架空光缆:费县和平路-临沂金雀山</v>
      </c>
      <c r="H3883" s="3">
        <f>INDEX(光放段!$B$4:$B$237,MATCH(纤芯!G3883,光放段!$C$4:$C$237,0))</f>
        <v>37025204000</v>
      </c>
      <c r="I3883" s="3" t="str">
        <f t="shared" si="301"/>
        <v>济曲临架空光缆</v>
      </c>
      <c r="J3883" s="3" t="str">
        <f>INDEX(子缆名称!$B$4:$B$29,纤芯!M3883)</f>
        <v>B缆</v>
      </c>
      <c r="K3883" s="3">
        <v>18</v>
      </c>
      <c r="L3883" s="3">
        <f t="shared" si="302"/>
        <v>6</v>
      </c>
      <c r="M3883" s="3">
        <f t="shared" si="303"/>
        <v>2</v>
      </c>
      <c r="N3883" s="3" t="s">
        <v>83</v>
      </c>
      <c r="O3883" s="3">
        <f>COUNTIF([1]局站!$D$4:$D$172,"="&amp;N3883)</f>
        <v>1</v>
      </c>
      <c r="P3883" s="3">
        <v>0</v>
      </c>
      <c r="Q3883" s="3">
        <v>0</v>
      </c>
      <c r="R3883" s="3">
        <v>0</v>
      </c>
      <c r="S3883" s="3" t="s">
        <v>91</v>
      </c>
      <c r="T3883" s="3">
        <f>COUNTIF([1]局站!$D$4:$D$172,"="&amp;S3883)</f>
        <v>1</v>
      </c>
      <c r="U3883" s="3">
        <v>0</v>
      </c>
      <c r="V3883" s="3">
        <v>0</v>
      </c>
      <c r="W3883" s="3">
        <v>0</v>
      </c>
      <c r="X3883" s="3" t="s">
        <v>1215</v>
      </c>
      <c r="Y3883" s="3" t="s">
        <v>854</v>
      </c>
      <c r="Z3883" s="3" t="str">
        <f>INDEX(业务类型!$C$4:$C$8,MATCH(纤芯!Y3883,业务类型!$B$4:$B$8,0))</f>
        <v>LOCAL</v>
      </c>
      <c r="AA3883" s="3" t="s">
        <v>879</v>
      </c>
    </row>
    <row r="3884" spans="1:27" ht="16.5" x14ac:dyDescent="0.2">
      <c r="A3884" s="3">
        <v>3881</v>
      </c>
      <c r="B3884" s="3">
        <f t="shared" si="304"/>
        <v>37025204019</v>
      </c>
      <c r="C3884" s="3" t="s">
        <v>1166</v>
      </c>
      <c r="D3884" s="3" t="s">
        <v>225</v>
      </c>
      <c r="E3884" s="3" t="str">
        <f>INDEX(光放段!$G$4:$G$237,MATCH(纤芯!G3884,光放段!$C$4:$C$237,0))</f>
        <v>山东二干|济曲临架空光缆:泰安中心局-临沂金雀山</v>
      </c>
      <c r="F3884" s="3">
        <f>INDEX(光放段!$I$4:$I$237,MATCH(纤芯!H3884,光放段!$B$4:$B$237,0))</f>
        <v>37025200000</v>
      </c>
      <c r="G3884" s="3" t="str">
        <f t="shared" si="300"/>
        <v>山东二干|济曲临架空光缆:费县和平路-临沂金雀山</v>
      </c>
      <c r="H3884" s="3">
        <f>INDEX(光放段!$B$4:$B$237,MATCH(纤芯!G3884,光放段!$C$4:$C$237,0))</f>
        <v>37025204000</v>
      </c>
      <c r="I3884" s="3" t="str">
        <f t="shared" si="301"/>
        <v>济曲临架空光缆</v>
      </c>
      <c r="J3884" s="3" t="str">
        <f>INDEX(子缆名称!$B$4:$B$29,纤芯!M3884)</f>
        <v>B缆</v>
      </c>
      <c r="K3884" s="3">
        <v>19</v>
      </c>
      <c r="L3884" s="3">
        <f t="shared" si="302"/>
        <v>7</v>
      </c>
      <c r="M3884" s="3">
        <f t="shared" si="303"/>
        <v>2</v>
      </c>
      <c r="N3884" s="3" t="s">
        <v>83</v>
      </c>
      <c r="O3884" s="3">
        <f>COUNTIF([1]局站!$D$4:$D$172,"="&amp;N3884)</f>
        <v>1</v>
      </c>
      <c r="P3884" s="3">
        <v>0</v>
      </c>
      <c r="Q3884" s="3">
        <v>0</v>
      </c>
      <c r="R3884" s="3">
        <v>0</v>
      </c>
      <c r="S3884" s="3" t="s">
        <v>91</v>
      </c>
      <c r="T3884" s="3">
        <f>COUNTIF([1]局站!$D$4:$D$172,"="&amp;S3884)</f>
        <v>1</v>
      </c>
      <c r="U3884" s="3">
        <v>0</v>
      </c>
      <c r="V3884" s="3">
        <v>0</v>
      </c>
      <c r="W3884" s="3">
        <v>0</v>
      </c>
      <c r="X3884" s="3" t="s">
        <v>1215</v>
      </c>
      <c r="Y3884" s="3" t="s">
        <v>881</v>
      </c>
      <c r="Z3884" s="3" t="str">
        <f>INDEX(业务类型!$C$4:$C$8,MATCH(纤芯!Y3884,业务类型!$B$4:$B$8,0))</f>
        <v>OTHER</v>
      </c>
      <c r="AA3884" s="3" t="s">
        <v>919</v>
      </c>
    </row>
    <row r="3885" spans="1:27" ht="16.5" x14ac:dyDescent="0.2">
      <c r="A3885" s="3">
        <v>3882</v>
      </c>
      <c r="B3885" s="3">
        <f t="shared" si="304"/>
        <v>37025204020</v>
      </c>
      <c r="C3885" s="3" t="s">
        <v>1166</v>
      </c>
      <c r="D3885" s="3" t="s">
        <v>225</v>
      </c>
      <c r="E3885" s="3" t="str">
        <f>INDEX(光放段!$G$4:$G$237,MATCH(纤芯!G3885,光放段!$C$4:$C$237,0))</f>
        <v>山东二干|济曲临架空光缆:泰安中心局-临沂金雀山</v>
      </c>
      <c r="F3885" s="3">
        <f>INDEX(光放段!$I$4:$I$237,MATCH(纤芯!H3885,光放段!$B$4:$B$237,0))</f>
        <v>37025200000</v>
      </c>
      <c r="G3885" s="3" t="str">
        <f t="shared" si="300"/>
        <v>山东二干|济曲临架空光缆:费县和平路-临沂金雀山</v>
      </c>
      <c r="H3885" s="3">
        <f>INDEX(光放段!$B$4:$B$237,MATCH(纤芯!G3885,光放段!$C$4:$C$237,0))</f>
        <v>37025204000</v>
      </c>
      <c r="I3885" s="3" t="str">
        <f t="shared" si="301"/>
        <v>济曲临架空光缆</v>
      </c>
      <c r="J3885" s="3" t="str">
        <f>INDEX(子缆名称!$B$4:$B$29,纤芯!M3885)</f>
        <v>B缆</v>
      </c>
      <c r="K3885" s="3">
        <v>20</v>
      </c>
      <c r="L3885" s="3">
        <f t="shared" si="302"/>
        <v>8</v>
      </c>
      <c r="M3885" s="3">
        <f t="shared" si="303"/>
        <v>2</v>
      </c>
      <c r="N3885" s="3" t="s">
        <v>83</v>
      </c>
      <c r="O3885" s="3">
        <f>COUNTIF([1]局站!$D$4:$D$172,"="&amp;N3885)</f>
        <v>1</v>
      </c>
      <c r="P3885" s="3">
        <v>0</v>
      </c>
      <c r="Q3885" s="3">
        <v>0</v>
      </c>
      <c r="R3885" s="3">
        <v>0</v>
      </c>
      <c r="S3885" s="3" t="s">
        <v>91</v>
      </c>
      <c r="T3885" s="3">
        <f>COUNTIF([1]局站!$D$4:$D$172,"="&amp;S3885)</f>
        <v>1</v>
      </c>
      <c r="U3885" s="3">
        <v>0</v>
      </c>
      <c r="V3885" s="3">
        <v>0</v>
      </c>
      <c r="W3885" s="3">
        <v>0</v>
      </c>
      <c r="X3885" s="3" t="s">
        <v>1215</v>
      </c>
      <c r="Y3885" s="3" t="s">
        <v>881</v>
      </c>
      <c r="Z3885" s="3" t="str">
        <f>INDEX(业务类型!$C$4:$C$8,MATCH(纤芯!Y3885,业务类型!$B$4:$B$8,0))</f>
        <v>OTHER</v>
      </c>
      <c r="AA3885" s="3" t="s">
        <v>919</v>
      </c>
    </row>
    <row r="3886" spans="1:27" ht="16.5" x14ac:dyDescent="0.2">
      <c r="A3886" s="3">
        <v>3883</v>
      </c>
      <c r="B3886" s="3">
        <f t="shared" si="304"/>
        <v>37026101001</v>
      </c>
      <c r="C3886" s="3" t="s">
        <v>1166</v>
      </c>
      <c r="D3886" s="3" t="s">
        <v>226</v>
      </c>
      <c r="E3886" s="3" t="str">
        <f>INDEX(光放段!$G$4:$G$237,MATCH(纤芯!G3886,光放段!$C$4:$C$237,0))</f>
        <v>山东二干|莱芜蒙阴管道光缆:莱芜大桥路-蒙阴新城路</v>
      </c>
      <c r="F3886" s="3">
        <f>INDEX(光放段!$I$4:$I$237,MATCH(纤芯!H3886,光放段!$B$4:$B$237,0))</f>
        <v>37026100000</v>
      </c>
      <c r="G3886" s="3" t="str">
        <f t="shared" si="300"/>
        <v>山东二干|莱芜蒙阴管道光缆:莱芜大桥路-蒙阴新城路</v>
      </c>
      <c r="H3886" s="3">
        <f>INDEX(光放段!$B$4:$B$237,MATCH(纤芯!G3886,光放段!$C$4:$C$237,0))</f>
        <v>37026101000</v>
      </c>
      <c r="I3886" s="3" t="str">
        <f t="shared" si="301"/>
        <v>莱芜蒙阴管道光缆</v>
      </c>
      <c r="J3886" s="3" t="str">
        <f>INDEX(子缆名称!$B$4:$B$29,纤芯!M3886)</f>
        <v>A缆</v>
      </c>
      <c r="K3886" s="3">
        <v>1</v>
      </c>
      <c r="L3886" s="3">
        <f t="shared" si="302"/>
        <v>1</v>
      </c>
      <c r="M3886" s="3">
        <f t="shared" si="303"/>
        <v>1</v>
      </c>
      <c r="N3886" s="3" t="s">
        <v>84</v>
      </c>
      <c r="O3886" s="3">
        <f>COUNTIF([1]局站!$D$4:$D$172,"="&amp;N3886)</f>
        <v>1</v>
      </c>
      <c r="P3886" s="3">
        <v>0</v>
      </c>
      <c r="Q3886" s="3">
        <v>0</v>
      </c>
      <c r="R3886" s="3">
        <v>0</v>
      </c>
      <c r="S3886" s="3" t="s">
        <v>155</v>
      </c>
      <c r="T3886" s="3">
        <f>COUNTIF([1]局站!$D$4:$D$172,"="&amp;S3886)</f>
        <v>1</v>
      </c>
      <c r="U3886" s="3">
        <v>0</v>
      </c>
      <c r="V3886" s="3">
        <v>0</v>
      </c>
      <c r="W3886" s="3">
        <v>0</v>
      </c>
      <c r="X3886" s="3" t="s">
        <v>1214</v>
      </c>
      <c r="Y3886" s="3" t="s">
        <v>880</v>
      </c>
      <c r="Z3886" s="3" t="str">
        <f>INDEX(业务类型!$C$4:$C$8,MATCH(纤芯!Y3886,业务类型!$B$4:$B$8,0))</f>
        <v>IDLE</v>
      </c>
      <c r="AA3886" s="3"/>
    </row>
    <row r="3887" spans="1:27" ht="16.5" x14ac:dyDescent="0.2">
      <c r="A3887" s="3">
        <v>3884</v>
      </c>
      <c r="B3887" s="3">
        <f t="shared" si="304"/>
        <v>37026101002</v>
      </c>
      <c r="C3887" s="3" t="s">
        <v>1166</v>
      </c>
      <c r="D3887" s="3" t="s">
        <v>226</v>
      </c>
      <c r="E3887" s="3" t="str">
        <f>INDEX(光放段!$G$4:$G$237,MATCH(纤芯!G3887,光放段!$C$4:$C$237,0))</f>
        <v>山东二干|莱芜蒙阴管道光缆:莱芜大桥路-蒙阴新城路</v>
      </c>
      <c r="F3887" s="3">
        <f>INDEX(光放段!$I$4:$I$237,MATCH(纤芯!H3887,光放段!$B$4:$B$237,0))</f>
        <v>37026100000</v>
      </c>
      <c r="G3887" s="3" t="str">
        <f t="shared" si="300"/>
        <v>山东二干|莱芜蒙阴管道光缆:莱芜大桥路-蒙阴新城路</v>
      </c>
      <c r="H3887" s="3">
        <f>INDEX(光放段!$B$4:$B$237,MATCH(纤芯!G3887,光放段!$C$4:$C$237,0))</f>
        <v>37026101000</v>
      </c>
      <c r="I3887" s="3" t="str">
        <f t="shared" si="301"/>
        <v>莱芜蒙阴管道光缆</v>
      </c>
      <c r="J3887" s="3" t="str">
        <f>INDEX(子缆名称!$B$4:$B$29,纤芯!M3887)</f>
        <v>A缆</v>
      </c>
      <c r="K3887" s="3">
        <v>2</v>
      </c>
      <c r="L3887" s="3">
        <f t="shared" si="302"/>
        <v>2</v>
      </c>
      <c r="M3887" s="3">
        <f t="shared" si="303"/>
        <v>1</v>
      </c>
      <c r="N3887" s="3" t="s">
        <v>84</v>
      </c>
      <c r="O3887" s="3">
        <f>COUNTIF([1]局站!$D$4:$D$172,"="&amp;N3887)</f>
        <v>1</v>
      </c>
      <c r="P3887" s="3">
        <v>0</v>
      </c>
      <c r="Q3887" s="3">
        <v>0</v>
      </c>
      <c r="R3887" s="3">
        <v>0</v>
      </c>
      <c r="S3887" s="3" t="s">
        <v>155</v>
      </c>
      <c r="T3887" s="3">
        <f>COUNTIF([1]局站!$D$4:$D$172,"="&amp;S3887)</f>
        <v>1</v>
      </c>
      <c r="U3887" s="3">
        <v>0</v>
      </c>
      <c r="V3887" s="3">
        <v>0</v>
      </c>
      <c r="W3887" s="3">
        <v>0</v>
      </c>
      <c r="X3887" s="3" t="s">
        <v>1214</v>
      </c>
      <c r="Y3887" s="3" t="s">
        <v>880</v>
      </c>
      <c r="Z3887" s="3" t="str">
        <f>INDEX(业务类型!$C$4:$C$8,MATCH(纤芯!Y3887,业务类型!$B$4:$B$8,0))</f>
        <v>IDLE</v>
      </c>
      <c r="AA3887" s="3"/>
    </row>
    <row r="3888" spans="1:27" ht="16.5" x14ac:dyDescent="0.2">
      <c r="A3888" s="3">
        <v>3885</v>
      </c>
      <c r="B3888" s="3">
        <f t="shared" si="304"/>
        <v>37026101003</v>
      </c>
      <c r="C3888" s="3" t="s">
        <v>1166</v>
      </c>
      <c r="D3888" s="3" t="s">
        <v>226</v>
      </c>
      <c r="E3888" s="3" t="str">
        <f>INDEX(光放段!$G$4:$G$237,MATCH(纤芯!G3888,光放段!$C$4:$C$237,0))</f>
        <v>山东二干|莱芜蒙阴管道光缆:莱芜大桥路-蒙阴新城路</v>
      </c>
      <c r="F3888" s="3">
        <f>INDEX(光放段!$I$4:$I$237,MATCH(纤芯!H3888,光放段!$B$4:$B$237,0))</f>
        <v>37026100000</v>
      </c>
      <c r="G3888" s="3" t="str">
        <f t="shared" si="300"/>
        <v>山东二干|莱芜蒙阴管道光缆:莱芜大桥路-蒙阴新城路</v>
      </c>
      <c r="H3888" s="3">
        <f>INDEX(光放段!$B$4:$B$237,MATCH(纤芯!G3888,光放段!$C$4:$C$237,0))</f>
        <v>37026101000</v>
      </c>
      <c r="I3888" s="3" t="str">
        <f t="shared" si="301"/>
        <v>莱芜蒙阴管道光缆</v>
      </c>
      <c r="J3888" s="3" t="str">
        <f>INDEX(子缆名称!$B$4:$B$29,纤芯!M3888)</f>
        <v>A缆</v>
      </c>
      <c r="K3888" s="3">
        <v>3</v>
      </c>
      <c r="L3888" s="3">
        <f t="shared" si="302"/>
        <v>3</v>
      </c>
      <c r="M3888" s="3">
        <f t="shared" si="303"/>
        <v>1</v>
      </c>
      <c r="N3888" s="3" t="s">
        <v>84</v>
      </c>
      <c r="O3888" s="3">
        <f>COUNTIF([1]局站!$D$4:$D$172,"="&amp;N3888)</f>
        <v>1</v>
      </c>
      <c r="P3888" s="3">
        <v>0</v>
      </c>
      <c r="Q3888" s="3">
        <v>0</v>
      </c>
      <c r="R3888" s="3">
        <v>0</v>
      </c>
      <c r="S3888" s="3" t="s">
        <v>155</v>
      </c>
      <c r="T3888" s="3">
        <f>COUNTIF([1]局站!$D$4:$D$172,"="&amp;S3888)</f>
        <v>1</v>
      </c>
      <c r="U3888" s="3">
        <v>0</v>
      </c>
      <c r="V3888" s="3">
        <v>0</v>
      </c>
      <c r="W3888" s="3">
        <v>0</v>
      </c>
      <c r="X3888" s="3" t="s">
        <v>1214</v>
      </c>
      <c r="Y3888" s="3" t="s">
        <v>880</v>
      </c>
      <c r="Z3888" s="3" t="str">
        <f>INDEX(业务类型!$C$4:$C$8,MATCH(纤芯!Y3888,业务类型!$B$4:$B$8,0))</f>
        <v>IDLE</v>
      </c>
      <c r="AA3888" s="3"/>
    </row>
    <row r="3889" spans="1:27" ht="16.5" x14ac:dyDescent="0.2">
      <c r="A3889" s="3">
        <v>3886</v>
      </c>
      <c r="B3889" s="3">
        <f t="shared" si="304"/>
        <v>37026101004</v>
      </c>
      <c r="C3889" s="3" t="s">
        <v>1166</v>
      </c>
      <c r="D3889" s="3" t="s">
        <v>226</v>
      </c>
      <c r="E3889" s="3" t="str">
        <f>INDEX(光放段!$G$4:$G$237,MATCH(纤芯!G3889,光放段!$C$4:$C$237,0))</f>
        <v>山东二干|莱芜蒙阴管道光缆:莱芜大桥路-蒙阴新城路</v>
      </c>
      <c r="F3889" s="3">
        <f>INDEX(光放段!$I$4:$I$237,MATCH(纤芯!H3889,光放段!$B$4:$B$237,0))</f>
        <v>37026100000</v>
      </c>
      <c r="G3889" s="3" t="str">
        <f t="shared" si="300"/>
        <v>山东二干|莱芜蒙阴管道光缆:莱芜大桥路-蒙阴新城路</v>
      </c>
      <c r="H3889" s="3">
        <f>INDEX(光放段!$B$4:$B$237,MATCH(纤芯!G3889,光放段!$C$4:$C$237,0))</f>
        <v>37026101000</v>
      </c>
      <c r="I3889" s="3" t="str">
        <f t="shared" si="301"/>
        <v>莱芜蒙阴管道光缆</v>
      </c>
      <c r="J3889" s="3" t="str">
        <f>INDEX(子缆名称!$B$4:$B$29,纤芯!M3889)</f>
        <v>A缆</v>
      </c>
      <c r="K3889" s="3">
        <v>4</v>
      </c>
      <c r="L3889" s="3">
        <f t="shared" si="302"/>
        <v>4</v>
      </c>
      <c r="M3889" s="3">
        <f t="shared" si="303"/>
        <v>1</v>
      </c>
      <c r="N3889" s="3" t="s">
        <v>84</v>
      </c>
      <c r="O3889" s="3">
        <f>COUNTIF([1]局站!$D$4:$D$172,"="&amp;N3889)</f>
        <v>1</v>
      </c>
      <c r="P3889" s="3">
        <v>0</v>
      </c>
      <c r="Q3889" s="3">
        <v>0</v>
      </c>
      <c r="R3889" s="3">
        <v>0</v>
      </c>
      <c r="S3889" s="3" t="s">
        <v>155</v>
      </c>
      <c r="T3889" s="3">
        <f>COUNTIF([1]局站!$D$4:$D$172,"="&amp;S3889)</f>
        <v>1</v>
      </c>
      <c r="U3889" s="3">
        <v>0</v>
      </c>
      <c r="V3889" s="3">
        <v>0</v>
      </c>
      <c r="W3889" s="3">
        <v>0</v>
      </c>
      <c r="X3889" s="3" t="s">
        <v>1214</v>
      </c>
      <c r="Y3889" s="3" t="s">
        <v>880</v>
      </c>
      <c r="Z3889" s="3" t="str">
        <f>INDEX(业务类型!$C$4:$C$8,MATCH(纤芯!Y3889,业务类型!$B$4:$B$8,0))</f>
        <v>IDLE</v>
      </c>
      <c r="AA3889" s="3"/>
    </row>
    <row r="3890" spans="1:27" ht="16.5" x14ac:dyDescent="0.2">
      <c r="A3890" s="3">
        <v>3887</v>
      </c>
      <c r="B3890" s="3">
        <f t="shared" si="304"/>
        <v>37026101005</v>
      </c>
      <c r="C3890" s="3" t="s">
        <v>1166</v>
      </c>
      <c r="D3890" s="3" t="s">
        <v>226</v>
      </c>
      <c r="E3890" s="3" t="str">
        <f>INDEX(光放段!$G$4:$G$237,MATCH(纤芯!G3890,光放段!$C$4:$C$237,0))</f>
        <v>山东二干|莱芜蒙阴管道光缆:莱芜大桥路-蒙阴新城路</v>
      </c>
      <c r="F3890" s="3">
        <f>INDEX(光放段!$I$4:$I$237,MATCH(纤芯!H3890,光放段!$B$4:$B$237,0))</f>
        <v>37026100000</v>
      </c>
      <c r="G3890" s="3" t="str">
        <f t="shared" si="300"/>
        <v>山东二干|莱芜蒙阴管道光缆:莱芜大桥路-蒙阴新城路</v>
      </c>
      <c r="H3890" s="3">
        <f>INDEX(光放段!$B$4:$B$237,MATCH(纤芯!G3890,光放段!$C$4:$C$237,0))</f>
        <v>37026101000</v>
      </c>
      <c r="I3890" s="3" t="str">
        <f t="shared" si="301"/>
        <v>莱芜蒙阴管道光缆</v>
      </c>
      <c r="J3890" s="3" t="str">
        <f>INDEX(子缆名称!$B$4:$B$29,纤芯!M3890)</f>
        <v>A缆</v>
      </c>
      <c r="K3890" s="3">
        <v>5</v>
      </c>
      <c r="L3890" s="3">
        <f t="shared" si="302"/>
        <v>5</v>
      </c>
      <c r="M3890" s="3">
        <f t="shared" si="303"/>
        <v>1</v>
      </c>
      <c r="N3890" s="3" t="s">
        <v>84</v>
      </c>
      <c r="O3890" s="3">
        <f>COUNTIF([1]局站!$D$4:$D$172,"="&amp;N3890)</f>
        <v>1</v>
      </c>
      <c r="P3890" s="3">
        <v>0</v>
      </c>
      <c r="Q3890" s="3">
        <v>0</v>
      </c>
      <c r="R3890" s="3">
        <v>0</v>
      </c>
      <c r="S3890" s="3" t="s">
        <v>155</v>
      </c>
      <c r="T3890" s="3">
        <f>COUNTIF([1]局站!$D$4:$D$172,"="&amp;S3890)</f>
        <v>1</v>
      </c>
      <c r="U3890" s="3">
        <v>0</v>
      </c>
      <c r="V3890" s="3">
        <v>0</v>
      </c>
      <c r="W3890" s="3">
        <v>0</v>
      </c>
      <c r="X3890" s="3" t="s">
        <v>1214</v>
      </c>
      <c r="Y3890" s="3" t="s">
        <v>880</v>
      </c>
      <c r="Z3890" s="3" t="str">
        <f>INDEX(业务类型!$C$4:$C$8,MATCH(纤芯!Y3890,业务类型!$B$4:$B$8,0))</f>
        <v>IDLE</v>
      </c>
      <c r="AA3890" s="3"/>
    </row>
    <row r="3891" spans="1:27" ht="16.5" x14ac:dyDescent="0.2">
      <c r="A3891" s="3">
        <v>3888</v>
      </c>
      <c r="B3891" s="3">
        <f t="shared" si="304"/>
        <v>37026101006</v>
      </c>
      <c r="C3891" s="3" t="s">
        <v>1166</v>
      </c>
      <c r="D3891" s="3" t="s">
        <v>226</v>
      </c>
      <c r="E3891" s="3" t="str">
        <f>INDEX(光放段!$G$4:$G$237,MATCH(纤芯!G3891,光放段!$C$4:$C$237,0))</f>
        <v>山东二干|莱芜蒙阴管道光缆:莱芜大桥路-蒙阴新城路</v>
      </c>
      <c r="F3891" s="3">
        <f>INDEX(光放段!$I$4:$I$237,MATCH(纤芯!H3891,光放段!$B$4:$B$237,0))</f>
        <v>37026100000</v>
      </c>
      <c r="G3891" s="3" t="str">
        <f t="shared" si="300"/>
        <v>山东二干|莱芜蒙阴管道光缆:莱芜大桥路-蒙阴新城路</v>
      </c>
      <c r="H3891" s="3">
        <f>INDEX(光放段!$B$4:$B$237,MATCH(纤芯!G3891,光放段!$C$4:$C$237,0))</f>
        <v>37026101000</v>
      </c>
      <c r="I3891" s="3" t="str">
        <f t="shared" si="301"/>
        <v>莱芜蒙阴管道光缆</v>
      </c>
      <c r="J3891" s="3" t="str">
        <f>INDEX(子缆名称!$B$4:$B$29,纤芯!M3891)</f>
        <v>A缆</v>
      </c>
      <c r="K3891" s="3">
        <v>6</v>
      </c>
      <c r="L3891" s="3">
        <f t="shared" si="302"/>
        <v>6</v>
      </c>
      <c r="M3891" s="3">
        <f t="shared" si="303"/>
        <v>1</v>
      </c>
      <c r="N3891" s="3" t="s">
        <v>84</v>
      </c>
      <c r="O3891" s="3">
        <f>COUNTIF([1]局站!$D$4:$D$172,"="&amp;N3891)</f>
        <v>1</v>
      </c>
      <c r="P3891" s="3">
        <v>0</v>
      </c>
      <c r="Q3891" s="3">
        <v>0</v>
      </c>
      <c r="R3891" s="3">
        <v>0</v>
      </c>
      <c r="S3891" s="3" t="s">
        <v>155</v>
      </c>
      <c r="T3891" s="3">
        <f>COUNTIF([1]局站!$D$4:$D$172,"="&amp;S3891)</f>
        <v>1</v>
      </c>
      <c r="U3891" s="3">
        <v>0</v>
      </c>
      <c r="V3891" s="3">
        <v>0</v>
      </c>
      <c r="W3891" s="3">
        <v>0</v>
      </c>
      <c r="X3891" s="3" t="s">
        <v>1214</v>
      </c>
      <c r="Y3891" s="3" t="s">
        <v>852</v>
      </c>
      <c r="Z3891" s="3" t="str">
        <f>INDEX(业务类型!$C$4:$C$8,MATCH(纤芯!Y3891,业务类型!$B$4:$B$8,0))</f>
        <v>TWO</v>
      </c>
      <c r="AA3891" s="3" t="s">
        <v>956</v>
      </c>
    </row>
    <row r="3892" spans="1:27" ht="16.5" x14ac:dyDescent="0.2">
      <c r="A3892" s="3">
        <v>3889</v>
      </c>
      <c r="B3892" s="3">
        <f t="shared" si="304"/>
        <v>37026101007</v>
      </c>
      <c r="C3892" s="3" t="s">
        <v>1166</v>
      </c>
      <c r="D3892" s="3" t="s">
        <v>226</v>
      </c>
      <c r="E3892" s="3" t="str">
        <f>INDEX(光放段!$G$4:$G$237,MATCH(纤芯!G3892,光放段!$C$4:$C$237,0))</f>
        <v>山东二干|莱芜蒙阴管道光缆:莱芜大桥路-蒙阴新城路</v>
      </c>
      <c r="F3892" s="3">
        <f>INDEX(光放段!$I$4:$I$237,MATCH(纤芯!H3892,光放段!$B$4:$B$237,0))</f>
        <v>37026100000</v>
      </c>
      <c r="G3892" s="3" t="str">
        <f t="shared" si="300"/>
        <v>山东二干|莱芜蒙阴管道光缆:莱芜大桥路-蒙阴新城路</v>
      </c>
      <c r="H3892" s="3">
        <f>INDEX(光放段!$B$4:$B$237,MATCH(纤芯!G3892,光放段!$C$4:$C$237,0))</f>
        <v>37026101000</v>
      </c>
      <c r="I3892" s="3" t="str">
        <f t="shared" si="301"/>
        <v>莱芜蒙阴管道光缆</v>
      </c>
      <c r="J3892" s="3" t="str">
        <f>INDEX(子缆名称!$B$4:$B$29,纤芯!M3892)</f>
        <v>A缆</v>
      </c>
      <c r="K3892" s="3">
        <v>7</v>
      </c>
      <c r="L3892" s="3">
        <f t="shared" si="302"/>
        <v>7</v>
      </c>
      <c r="M3892" s="3">
        <f t="shared" si="303"/>
        <v>1</v>
      </c>
      <c r="N3892" s="3" t="s">
        <v>84</v>
      </c>
      <c r="O3892" s="3">
        <f>COUNTIF([1]局站!$D$4:$D$172,"="&amp;N3892)</f>
        <v>1</v>
      </c>
      <c r="P3892" s="3">
        <v>0</v>
      </c>
      <c r="Q3892" s="3">
        <v>0</v>
      </c>
      <c r="R3892" s="3">
        <v>0</v>
      </c>
      <c r="S3892" s="3" t="s">
        <v>155</v>
      </c>
      <c r="T3892" s="3">
        <f>COUNTIF([1]局站!$D$4:$D$172,"="&amp;S3892)</f>
        <v>1</v>
      </c>
      <c r="U3892" s="3">
        <v>0</v>
      </c>
      <c r="V3892" s="3">
        <v>0</v>
      </c>
      <c r="W3892" s="3">
        <v>0</v>
      </c>
      <c r="X3892" s="3" t="s">
        <v>1214</v>
      </c>
      <c r="Y3892" s="3" t="s">
        <v>852</v>
      </c>
      <c r="Z3892" s="3" t="str">
        <f>INDEX(业务类型!$C$4:$C$8,MATCH(纤芯!Y3892,业务类型!$B$4:$B$8,0))</f>
        <v>TWO</v>
      </c>
      <c r="AA3892" s="3" t="s">
        <v>956</v>
      </c>
    </row>
    <row r="3893" spans="1:27" ht="16.5" x14ac:dyDescent="0.2">
      <c r="A3893" s="3">
        <v>3890</v>
      </c>
      <c r="B3893" s="3">
        <f t="shared" si="304"/>
        <v>37026101008</v>
      </c>
      <c r="C3893" s="3" t="s">
        <v>1166</v>
      </c>
      <c r="D3893" s="3" t="s">
        <v>226</v>
      </c>
      <c r="E3893" s="3" t="str">
        <f>INDEX(光放段!$G$4:$G$237,MATCH(纤芯!G3893,光放段!$C$4:$C$237,0))</f>
        <v>山东二干|莱芜蒙阴管道光缆:莱芜大桥路-蒙阴新城路</v>
      </c>
      <c r="F3893" s="3">
        <f>INDEX(光放段!$I$4:$I$237,MATCH(纤芯!H3893,光放段!$B$4:$B$237,0))</f>
        <v>37026100000</v>
      </c>
      <c r="G3893" s="3" t="str">
        <f t="shared" si="300"/>
        <v>山东二干|莱芜蒙阴管道光缆:莱芜大桥路-蒙阴新城路</v>
      </c>
      <c r="H3893" s="3">
        <f>INDEX(光放段!$B$4:$B$237,MATCH(纤芯!G3893,光放段!$C$4:$C$237,0))</f>
        <v>37026101000</v>
      </c>
      <c r="I3893" s="3" t="str">
        <f t="shared" si="301"/>
        <v>莱芜蒙阴管道光缆</v>
      </c>
      <c r="J3893" s="3" t="str">
        <f>INDEX(子缆名称!$B$4:$B$29,纤芯!M3893)</f>
        <v>A缆</v>
      </c>
      <c r="K3893" s="3">
        <v>8</v>
      </c>
      <c r="L3893" s="3">
        <f t="shared" si="302"/>
        <v>8</v>
      </c>
      <c r="M3893" s="3">
        <f t="shared" si="303"/>
        <v>1</v>
      </c>
      <c r="N3893" s="3" t="s">
        <v>84</v>
      </c>
      <c r="O3893" s="3">
        <f>COUNTIF([1]局站!$D$4:$D$172,"="&amp;N3893)</f>
        <v>1</v>
      </c>
      <c r="P3893" s="3">
        <v>0</v>
      </c>
      <c r="Q3893" s="3">
        <v>0</v>
      </c>
      <c r="R3893" s="3">
        <v>0</v>
      </c>
      <c r="S3893" s="3" t="s">
        <v>155</v>
      </c>
      <c r="T3893" s="3">
        <f>COUNTIF([1]局站!$D$4:$D$172,"="&amp;S3893)</f>
        <v>1</v>
      </c>
      <c r="U3893" s="3">
        <v>0</v>
      </c>
      <c r="V3893" s="3">
        <v>0</v>
      </c>
      <c r="W3893" s="3">
        <v>0</v>
      </c>
      <c r="X3893" s="3" t="s">
        <v>1214</v>
      </c>
      <c r="Y3893" s="3" t="s">
        <v>852</v>
      </c>
      <c r="Z3893" s="3" t="str">
        <f>INDEX(业务类型!$C$4:$C$8,MATCH(纤芯!Y3893,业务类型!$B$4:$B$8,0))</f>
        <v>TWO</v>
      </c>
      <c r="AA3893" s="3" t="s">
        <v>1040</v>
      </c>
    </row>
    <row r="3894" spans="1:27" ht="16.5" x14ac:dyDescent="0.2">
      <c r="A3894" s="3">
        <v>3891</v>
      </c>
      <c r="B3894" s="3">
        <f t="shared" si="304"/>
        <v>37026101009</v>
      </c>
      <c r="C3894" s="3" t="s">
        <v>1166</v>
      </c>
      <c r="D3894" s="3" t="s">
        <v>226</v>
      </c>
      <c r="E3894" s="3" t="str">
        <f>INDEX(光放段!$G$4:$G$237,MATCH(纤芯!G3894,光放段!$C$4:$C$237,0))</f>
        <v>山东二干|莱芜蒙阴管道光缆:莱芜大桥路-蒙阴新城路</v>
      </c>
      <c r="F3894" s="3">
        <f>INDEX(光放段!$I$4:$I$237,MATCH(纤芯!H3894,光放段!$B$4:$B$237,0))</f>
        <v>37026100000</v>
      </c>
      <c r="G3894" s="3" t="str">
        <f t="shared" si="300"/>
        <v>山东二干|莱芜蒙阴管道光缆:莱芜大桥路-蒙阴新城路</v>
      </c>
      <c r="H3894" s="3">
        <f>INDEX(光放段!$B$4:$B$237,MATCH(纤芯!G3894,光放段!$C$4:$C$237,0))</f>
        <v>37026101000</v>
      </c>
      <c r="I3894" s="3" t="str">
        <f t="shared" si="301"/>
        <v>莱芜蒙阴管道光缆</v>
      </c>
      <c r="J3894" s="3" t="str">
        <f>INDEX(子缆名称!$B$4:$B$29,纤芯!M3894)</f>
        <v>A缆</v>
      </c>
      <c r="K3894" s="3">
        <v>9</v>
      </c>
      <c r="L3894" s="3">
        <f t="shared" si="302"/>
        <v>9</v>
      </c>
      <c r="M3894" s="3">
        <f t="shared" si="303"/>
        <v>1</v>
      </c>
      <c r="N3894" s="3" t="s">
        <v>84</v>
      </c>
      <c r="O3894" s="3">
        <f>COUNTIF([1]局站!$D$4:$D$172,"="&amp;N3894)</f>
        <v>1</v>
      </c>
      <c r="P3894" s="3">
        <v>0</v>
      </c>
      <c r="Q3894" s="3">
        <v>0</v>
      </c>
      <c r="R3894" s="3">
        <v>0</v>
      </c>
      <c r="S3894" s="3" t="s">
        <v>155</v>
      </c>
      <c r="T3894" s="3">
        <f>COUNTIF([1]局站!$D$4:$D$172,"="&amp;S3894)</f>
        <v>1</v>
      </c>
      <c r="U3894" s="3">
        <v>0</v>
      </c>
      <c r="V3894" s="3">
        <v>0</v>
      </c>
      <c r="W3894" s="3">
        <v>0</v>
      </c>
      <c r="X3894" s="3" t="s">
        <v>1214</v>
      </c>
      <c r="Y3894" s="3" t="s">
        <v>852</v>
      </c>
      <c r="Z3894" s="3" t="str">
        <f>INDEX(业务类型!$C$4:$C$8,MATCH(纤芯!Y3894,业务类型!$B$4:$B$8,0))</f>
        <v>TWO</v>
      </c>
      <c r="AA3894" s="3" t="s">
        <v>1040</v>
      </c>
    </row>
    <row r="3895" spans="1:27" ht="16.5" x14ac:dyDescent="0.2">
      <c r="A3895" s="3">
        <v>3892</v>
      </c>
      <c r="B3895" s="3">
        <f t="shared" si="304"/>
        <v>37026101010</v>
      </c>
      <c r="C3895" s="3" t="s">
        <v>1166</v>
      </c>
      <c r="D3895" s="3" t="s">
        <v>226</v>
      </c>
      <c r="E3895" s="3" t="str">
        <f>INDEX(光放段!$G$4:$G$237,MATCH(纤芯!G3895,光放段!$C$4:$C$237,0))</f>
        <v>山东二干|莱芜蒙阴管道光缆:莱芜大桥路-蒙阴新城路</v>
      </c>
      <c r="F3895" s="3">
        <f>INDEX(光放段!$I$4:$I$237,MATCH(纤芯!H3895,光放段!$B$4:$B$237,0))</f>
        <v>37026100000</v>
      </c>
      <c r="G3895" s="3" t="str">
        <f t="shared" si="300"/>
        <v>山东二干|莱芜蒙阴管道光缆:莱芜大桥路-蒙阴新城路</v>
      </c>
      <c r="H3895" s="3">
        <f>INDEX(光放段!$B$4:$B$237,MATCH(纤芯!G3895,光放段!$C$4:$C$237,0))</f>
        <v>37026101000</v>
      </c>
      <c r="I3895" s="3" t="str">
        <f t="shared" si="301"/>
        <v>莱芜蒙阴管道光缆</v>
      </c>
      <c r="J3895" s="3" t="str">
        <f>INDEX(子缆名称!$B$4:$B$29,纤芯!M3895)</f>
        <v>A缆</v>
      </c>
      <c r="K3895" s="3">
        <v>10</v>
      </c>
      <c r="L3895" s="3">
        <f t="shared" si="302"/>
        <v>10</v>
      </c>
      <c r="M3895" s="3">
        <f t="shared" si="303"/>
        <v>1</v>
      </c>
      <c r="N3895" s="3" t="s">
        <v>84</v>
      </c>
      <c r="O3895" s="3">
        <f>COUNTIF([1]局站!$D$4:$D$172,"="&amp;N3895)</f>
        <v>1</v>
      </c>
      <c r="P3895" s="3">
        <v>0</v>
      </c>
      <c r="Q3895" s="3">
        <v>0</v>
      </c>
      <c r="R3895" s="3">
        <v>0</v>
      </c>
      <c r="S3895" s="3" t="s">
        <v>155</v>
      </c>
      <c r="T3895" s="3">
        <f>COUNTIF([1]局站!$D$4:$D$172,"="&amp;S3895)</f>
        <v>1</v>
      </c>
      <c r="U3895" s="3">
        <v>0</v>
      </c>
      <c r="V3895" s="3">
        <v>0</v>
      </c>
      <c r="W3895" s="3">
        <v>0</v>
      </c>
      <c r="X3895" s="3" t="s">
        <v>1214</v>
      </c>
      <c r="Y3895" s="3" t="s">
        <v>881</v>
      </c>
      <c r="Z3895" s="3" t="str">
        <f>INDEX(业务类型!$C$4:$C$8,MATCH(纤芯!Y3895,业务类型!$B$4:$B$8,0))</f>
        <v>OTHER</v>
      </c>
      <c r="AA3895" s="3" t="s">
        <v>1041</v>
      </c>
    </row>
    <row r="3896" spans="1:27" ht="16.5" x14ac:dyDescent="0.2">
      <c r="A3896" s="3">
        <v>3893</v>
      </c>
      <c r="B3896" s="3">
        <f t="shared" si="304"/>
        <v>37026101011</v>
      </c>
      <c r="C3896" s="3" t="s">
        <v>1166</v>
      </c>
      <c r="D3896" s="3" t="s">
        <v>226</v>
      </c>
      <c r="E3896" s="3" t="str">
        <f>INDEX(光放段!$G$4:$G$237,MATCH(纤芯!G3896,光放段!$C$4:$C$237,0))</f>
        <v>山东二干|莱芜蒙阴管道光缆:莱芜大桥路-蒙阴新城路</v>
      </c>
      <c r="F3896" s="3">
        <f>INDEX(光放段!$I$4:$I$237,MATCH(纤芯!H3896,光放段!$B$4:$B$237,0))</f>
        <v>37026100000</v>
      </c>
      <c r="G3896" s="3" t="str">
        <f t="shared" si="300"/>
        <v>山东二干|莱芜蒙阴管道光缆:莱芜大桥路-蒙阴新城路</v>
      </c>
      <c r="H3896" s="3">
        <f>INDEX(光放段!$B$4:$B$237,MATCH(纤芯!G3896,光放段!$C$4:$C$237,0))</f>
        <v>37026101000</v>
      </c>
      <c r="I3896" s="3" t="str">
        <f t="shared" si="301"/>
        <v>莱芜蒙阴管道光缆</v>
      </c>
      <c r="J3896" s="3" t="str">
        <f>INDEX(子缆名称!$B$4:$B$29,纤芯!M3896)</f>
        <v>A缆</v>
      </c>
      <c r="K3896" s="3">
        <v>11</v>
      </c>
      <c r="L3896" s="3">
        <f t="shared" si="302"/>
        <v>11</v>
      </c>
      <c r="M3896" s="3">
        <f t="shared" si="303"/>
        <v>1</v>
      </c>
      <c r="N3896" s="3" t="s">
        <v>84</v>
      </c>
      <c r="O3896" s="3">
        <f>COUNTIF([1]局站!$D$4:$D$172,"="&amp;N3896)</f>
        <v>1</v>
      </c>
      <c r="P3896" s="3">
        <v>0</v>
      </c>
      <c r="Q3896" s="3">
        <v>0</v>
      </c>
      <c r="R3896" s="3">
        <v>0</v>
      </c>
      <c r="S3896" s="3" t="s">
        <v>155</v>
      </c>
      <c r="T3896" s="3">
        <f>COUNTIF([1]局站!$D$4:$D$172,"="&amp;S3896)</f>
        <v>1</v>
      </c>
      <c r="U3896" s="3">
        <v>0</v>
      </c>
      <c r="V3896" s="3">
        <v>0</v>
      </c>
      <c r="W3896" s="3">
        <v>0</v>
      </c>
      <c r="X3896" s="3" t="s">
        <v>1214</v>
      </c>
      <c r="Y3896" s="3" t="s">
        <v>880</v>
      </c>
      <c r="Z3896" s="3" t="str">
        <f>INDEX(业务类型!$C$4:$C$8,MATCH(纤芯!Y3896,业务类型!$B$4:$B$8,0))</f>
        <v>IDLE</v>
      </c>
      <c r="AA3896" s="3"/>
    </row>
    <row r="3897" spans="1:27" ht="16.5" x14ac:dyDescent="0.2">
      <c r="A3897" s="3">
        <v>3894</v>
      </c>
      <c r="B3897" s="3">
        <f t="shared" si="304"/>
        <v>37026101012</v>
      </c>
      <c r="C3897" s="3" t="s">
        <v>1166</v>
      </c>
      <c r="D3897" s="3" t="s">
        <v>226</v>
      </c>
      <c r="E3897" s="3" t="str">
        <f>INDEX(光放段!$G$4:$G$237,MATCH(纤芯!G3897,光放段!$C$4:$C$237,0))</f>
        <v>山东二干|莱芜蒙阴管道光缆:莱芜大桥路-蒙阴新城路</v>
      </c>
      <c r="F3897" s="3">
        <f>INDEX(光放段!$I$4:$I$237,MATCH(纤芯!H3897,光放段!$B$4:$B$237,0))</f>
        <v>37026100000</v>
      </c>
      <c r="G3897" s="3" t="str">
        <f t="shared" si="300"/>
        <v>山东二干|莱芜蒙阴管道光缆:莱芜大桥路-蒙阴新城路</v>
      </c>
      <c r="H3897" s="3">
        <f>INDEX(光放段!$B$4:$B$237,MATCH(纤芯!G3897,光放段!$C$4:$C$237,0))</f>
        <v>37026101000</v>
      </c>
      <c r="I3897" s="3" t="str">
        <f t="shared" si="301"/>
        <v>莱芜蒙阴管道光缆</v>
      </c>
      <c r="J3897" s="3" t="str">
        <f>INDEX(子缆名称!$B$4:$B$29,纤芯!M3897)</f>
        <v>A缆</v>
      </c>
      <c r="K3897" s="3">
        <v>12</v>
      </c>
      <c r="L3897" s="3">
        <f t="shared" si="302"/>
        <v>12</v>
      </c>
      <c r="M3897" s="3">
        <f t="shared" si="303"/>
        <v>1</v>
      </c>
      <c r="N3897" s="3" t="s">
        <v>84</v>
      </c>
      <c r="O3897" s="3">
        <f>COUNTIF([1]局站!$D$4:$D$172,"="&amp;N3897)</f>
        <v>1</v>
      </c>
      <c r="P3897" s="3">
        <v>0</v>
      </c>
      <c r="Q3897" s="3">
        <v>0</v>
      </c>
      <c r="R3897" s="3">
        <v>0</v>
      </c>
      <c r="S3897" s="3" t="s">
        <v>155</v>
      </c>
      <c r="T3897" s="3">
        <f>COUNTIF([1]局站!$D$4:$D$172,"="&amp;S3897)</f>
        <v>1</v>
      </c>
      <c r="U3897" s="3">
        <v>0</v>
      </c>
      <c r="V3897" s="3">
        <v>0</v>
      </c>
      <c r="W3897" s="3">
        <v>0</v>
      </c>
      <c r="X3897" s="3" t="s">
        <v>1214</v>
      </c>
      <c r="Y3897" s="3" t="s">
        <v>880</v>
      </c>
      <c r="Z3897" s="3" t="str">
        <f>INDEX(业务类型!$C$4:$C$8,MATCH(纤芯!Y3897,业务类型!$B$4:$B$8,0))</f>
        <v>IDLE</v>
      </c>
      <c r="AA3897" s="3"/>
    </row>
    <row r="3898" spans="1:27" ht="16.5" x14ac:dyDescent="0.2">
      <c r="A3898" s="3">
        <v>3895</v>
      </c>
      <c r="B3898" s="3">
        <f t="shared" si="304"/>
        <v>37026101013</v>
      </c>
      <c r="C3898" s="3" t="s">
        <v>1166</v>
      </c>
      <c r="D3898" s="3" t="s">
        <v>226</v>
      </c>
      <c r="E3898" s="3" t="str">
        <f>INDEX(光放段!$G$4:$G$237,MATCH(纤芯!G3898,光放段!$C$4:$C$237,0))</f>
        <v>山东二干|莱芜蒙阴管道光缆:莱芜大桥路-蒙阴新城路</v>
      </c>
      <c r="F3898" s="3">
        <f>INDEX(光放段!$I$4:$I$237,MATCH(纤芯!H3898,光放段!$B$4:$B$237,0))</f>
        <v>37026100000</v>
      </c>
      <c r="G3898" s="3" t="str">
        <f t="shared" si="300"/>
        <v>山东二干|莱芜蒙阴管道光缆:莱芜大桥路-蒙阴新城路</v>
      </c>
      <c r="H3898" s="3">
        <f>INDEX(光放段!$B$4:$B$237,MATCH(纤芯!G3898,光放段!$C$4:$C$237,0))</f>
        <v>37026101000</v>
      </c>
      <c r="I3898" s="3" t="str">
        <f t="shared" si="301"/>
        <v>莱芜蒙阴管道光缆</v>
      </c>
      <c r="J3898" s="3" t="str">
        <f>INDEX(子缆名称!$B$4:$B$29,纤芯!M3898)</f>
        <v>B缆</v>
      </c>
      <c r="K3898" s="3">
        <v>13</v>
      </c>
      <c r="L3898" s="3">
        <f t="shared" si="302"/>
        <v>1</v>
      </c>
      <c r="M3898" s="3">
        <f t="shared" si="303"/>
        <v>2</v>
      </c>
      <c r="N3898" s="3" t="s">
        <v>84</v>
      </c>
      <c r="O3898" s="3">
        <f>COUNTIF([1]局站!$D$4:$D$172,"="&amp;N3898)</f>
        <v>1</v>
      </c>
      <c r="P3898" s="3">
        <v>0</v>
      </c>
      <c r="Q3898" s="3">
        <v>0</v>
      </c>
      <c r="R3898" s="3">
        <v>0</v>
      </c>
      <c r="S3898" s="3" t="s">
        <v>155</v>
      </c>
      <c r="T3898" s="3">
        <f>COUNTIF([1]局站!$D$4:$D$172,"="&amp;S3898)</f>
        <v>1</v>
      </c>
      <c r="U3898" s="3">
        <v>0</v>
      </c>
      <c r="V3898" s="3">
        <v>0</v>
      </c>
      <c r="W3898" s="3">
        <v>0</v>
      </c>
      <c r="X3898" s="3" t="s">
        <v>1215</v>
      </c>
      <c r="Y3898" s="3" t="s">
        <v>880</v>
      </c>
      <c r="Z3898" s="3" t="str">
        <f>INDEX(业务类型!$C$4:$C$8,MATCH(纤芯!Y3898,业务类型!$B$4:$B$8,0))</f>
        <v>IDLE</v>
      </c>
      <c r="AA3898" s="3"/>
    </row>
    <row r="3899" spans="1:27" ht="16.5" x14ac:dyDescent="0.2">
      <c r="A3899" s="3">
        <v>3896</v>
      </c>
      <c r="B3899" s="3">
        <f t="shared" si="304"/>
        <v>37026101014</v>
      </c>
      <c r="C3899" s="3" t="s">
        <v>1166</v>
      </c>
      <c r="D3899" s="3" t="s">
        <v>226</v>
      </c>
      <c r="E3899" s="3" t="str">
        <f>INDEX(光放段!$G$4:$G$237,MATCH(纤芯!G3899,光放段!$C$4:$C$237,0))</f>
        <v>山东二干|莱芜蒙阴管道光缆:莱芜大桥路-蒙阴新城路</v>
      </c>
      <c r="F3899" s="3">
        <f>INDEX(光放段!$I$4:$I$237,MATCH(纤芯!H3899,光放段!$B$4:$B$237,0))</f>
        <v>37026100000</v>
      </c>
      <c r="G3899" s="3" t="str">
        <f t="shared" si="300"/>
        <v>山东二干|莱芜蒙阴管道光缆:莱芜大桥路-蒙阴新城路</v>
      </c>
      <c r="H3899" s="3">
        <f>INDEX(光放段!$B$4:$B$237,MATCH(纤芯!G3899,光放段!$C$4:$C$237,0))</f>
        <v>37026101000</v>
      </c>
      <c r="I3899" s="3" t="str">
        <f t="shared" si="301"/>
        <v>莱芜蒙阴管道光缆</v>
      </c>
      <c r="J3899" s="3" t="str">
        <f>INDEX(子缆名称!$B$4:$B$29,纤芯!M3899)</f>
        <v>B缆</v>
      </c>
      <c r="K3899" s="3">
        <v>14</v>
      </c>
      <c r="L3899" s="3">
        <f t="shared" si="302"/>
        <v>2</v>
      </c>
      <c r="M3899" s="3">
        <f t="shared" si="303"/>
        <v>2</v>
      </c>
      <c r="N3899" s="3" t="s">
        <v>84</v>
      </c>
      <c r="O3899" s="3">
        <f>COUNTIF([1]局站!$D$4:$D$172,"="&amp;N3899)</f>
        <v>1</v>
      </c>
      <c r="P3899" s="3">
        <v>0</v>
      </c>
      <c r="Q3899" s="3">
        <v>0</v>
      </c>
      <c r="R3899" s="3">
        <v>0</v>
      </c>
      <c r="S3899" s="3" t="s">
        <v>155</v>
      </c>
      <c r="T3899" s="3">
        <f>COUNTIF([1]局站!$D$4:$D$172,"="&amp;S3899)</f>
        <v>1</v>
      </c>
      <c r="U3899" s="3">
        <v>0</v>
      </c>
      <c r="V3899" s="3">
        <v>0</v>
      </c>
      <c r="W3899" s="3">
        <v>0</v>
      </c>
      <c r="X3899" s="3" t="s">
        <v>1215</v>
      </c>
      <c r="Y3899" s="3" t="s">
        <v>880</v>
      </c>
      <c r="Z3899" s="3" t="str">
        <f>INDEX(业务类型!$C$4:$C$8,MATCH(纤芯!Y3899,业务类型!$B$4:$B$8,0))</f>
        <v>IDLE</v>
      </c>
      <c r="AA3899" s="3"/>
    </row>
    <row r="3900" spans="1:27" ht="16.5" x14ac:dyDescent="0.2">
      <c r="A3900" s="3">
        <v>3897</v>
      </c>
      <c r="B3900" s="3">
        <f t="shared" si="304"/>
        <v>37026101015</v>
      </c>
      <c r="C3900" s="3" t="s">
        <v>1166</v>
      </c>
      <c r="D3900" s="3" t="s">
        <v>226</v>
      </c>
      <c r="E3900" s="3" t="str">
        <f>INDEX(光放段!$G$4:$G$237,MATCH(纤芯!G3900,光放段!$C$4:$C$237,0))</f>
        <v>山东二干|莱芜蒙阴管道光缆:莱芜大桥路-蒙阴新城路</v>
      </c>
      <c r="F3900" s="3">
        <f>INDEX(光放段!$I$4:$I$237,MATCH(纤芯!H3900,光放段!$B$4:$B$237,0))</f>
        <v>37026100000</v>
      </c>
      <c r="G3900" s="3" t="str">
        <f t="shared" si="300"/>
        <v>山东二干|莱芜蒙阴管道光缆:莱芜大桥路-蒙阴新城路</v>
      </c>
      <c r="H3900" s="3">
        <f>INDEX(光放段!$B$4:$B$237,MATCH(纤芯!G3900,光放段!$C$4:$C$237,0))</f>
        <v>37026101000</v>
      </c>
      <c r="I3900" s="3" t="str">
        <f t="shared" si="301"/>
        <v>莱芜蒙阴管道光缆</v>
      </c>
      <c r="J3900" s="3" t="str">
        <f>INDEX(子缆名称!$B$4:$B$29,纤芯!M3900)</f>
        <v>B缆</v>
      </c>
      <c r="K3900" s="3">
        <v>15</v>
      </c>
      <c r="L3900" s="3">
        <f t="shared" si="302"/>
        <v>3</v>
      </c>
      <c r="M3900" s="3">
        <f t="shared" si="303"/>
        <v>2</v>
      </c>
      <c r="N3900" s="3" t="s">
        <v>84</v>
      </c>
      <c r="O3900" s="3">
        <f>COUNTIF([1]局站!$D$4:$D$172,"="&amp;N3900)</f>
        <v>1</v>
      </c>
      <c r="P3900" s="3">
        <v>0</v>
      </c>
      <c r="Q3900" s="3">
        <v>0</v>
      </c>
      <c r="R3900" s="3">
        <v>0</v>
      </c>
      <c r="S3900" s="3" t="s">
        <v>155</v>
      </c>
      <c r="T3900" s="3">
        <f>COUNTIF([1]局站!$D$4:$D$172,"="&amp;S3900)</f>
        <v>1</v>
      </c>
      <c r="U3900" s="3">
        <v>0</v>
      </c>
      <c r="V3900" s="3">
        <v>0</v>
      </c>
      <c r="W3900" s="3">
        <v>0</v>
      </c>
      <c r="X3900" s="3" t="s">
        <v>1215</v>
      </c>
      <c r="Y3900" s="3" t="s">
        <v>880</v>
      </c>
      <c r="Z3900" s="3" t="str">
        <f>INDEX(业务类型!$C$4:$C$8,MATCH(纤芯!Y3900,业务类型!$B$4:$B$8,0))</f>
        <v>IDLE</v>
      </c>
      <c r="AA3900" s="3"/>
    </row>
    <row r="3901" spans="1:27" ht="16.5" x14ac:dyDescent="0.2">
      <c r="A3901" s="3">
        <v>3898</v>
      </c>
      <c r="B3901" s="3">
        <f t="shared" si="304"/>
        <v>37026101016</v>
      </c>
      <c r="C3901" s="3" t="s">
        <v>1166</v>
      </c>
      <c r="D3901" s="3" t="s">
        <v>226</v>
      </c>
      <c r="E3901" s="3" t="str">
        <f>INDEX(光放段!$G$4:$G$237,MATCH(纤芯!G3901,光放段!$C$4:$C$237,0))</f>
        <v>山东二干|莱芜蒙阴管道光缆:莱芜大桥路-蒙阴新城路</v>
      </c>
      <c r="F3901" s="3">
        <f>INDEX(光放段!$I$4:$I$237,MATCH(纤芯!H3901,光放段!$B$4:$B$237,0))</f>
        <v>37026100000</v>
      </c>
      <c r="G3901" s="3" t="str">
        <f t="shared" si="300"/>
        <v>山东二干|莱芜蒙阴管道光缆:莱芜大桥路-蒙阴新城路</v>
      </c>
      <c r="H3901" s="3">
        <f>INDEX(光放段!$B$4:$B$237,MATCH(纤芯!G3901,光放段!$C$4:$C$237,0))</f>
        <v>37026101000</v>
      </c>
      <c r="I3901" s="3" t="str">
        <f t="shared" si="301"/>
        <v>莱芜蒙阴管道光缆</v>
      </c>
      <c r="J3901" s="3" t="str">
        <f>INDEX(子缆名称!$B$4:$B$29,纤芯!M3901)</f>
        <v>B缆</v>
      </c>
      <c r="K3901" s="3">
        <v>16</v>
      </c>
      <c r="L3901" s="3">
        <f t="shared" si="302"/>
        <v>4</v>
      </c>
      <c r="M3901" s="3">
        <f t="shared" si="303"/>
        <v>2</v>
      </c>
      <c r="N3901" s="3" t="s">
        <v>84</v>
      </c>
      <c r="O3901" s="3">
        <f>COUNTIF([1]局站!$D$4:$D$172,"="&amp;N3901)</f>
        <v>1</v>
      </c>
      <c r="P3901" s="3">
        <v>0</v>
      </c>
      <c r="Q3901" s="3">
        <v>0</v>
      </c>
      <c r="R3901" s="3">
        <v>0</v>
      </c>
      <c r="S3901" s="3" t="s">
        <v>155</v>
      </c>
      <c r="T3901" s="3">
        <f>COUNTIF([1]局站!$D$4:$D$172,"="&amp;S3901)</f>
        <v>1</v>
      </c>
      <c r="U3901" s="3">
        <v>0</v>
      </c>
      <c r="V3901" s="3">
        <v>0</v>
      </c>
      <c r="W3901" s="3">
        <v>0</v>
      </c>
      <c r="X3901" s="3" t="s">
        <v>1215</v>
      </c>
      <c r="Y3901" s="3" t="s">
        <v>880</v>
      </c>
      <c r="Z3901" s="3" t="str">
        <f>INDEX(业务类型!$C$4:$C$8,MATCH(纤芯!Y3901,业务类型!$B$4:$B$8,0))</f>
        <v>IDLE</v>
      </c>
      <c r="AA3901" s="3"/>
    </row>
    <row r="3902" spans="1:27" ht="16.5" x14ac:dyDescent="0.2">
      <c r="A3902" s="3">
        <v>3899</v>
      </c>
      <c r="B3902" s="3">
        <f t="shared" si="304"/>
        <v>37026101017</v>
      </c>
      <c r="C3902" s="3" t="s">
        <v>1166</v>
      </c>
      <c r="D3902" s="3" t="s">
        <v>226</v>
      </c>
      <c r="E3902" s="3" t="str">
        <f>INDEX(光放段!$G$4:$G$237,MATCH(纤芯!G3902,光放段!$C$4:$C$237,0))</f>
        <v>山东二干|莱芜蒙阴管道光缆:莱芜大桥路-蒙阴新城路</v>
      </c>
      <c r="F3902" s="3">
        <f>INDEX(光放段!$I$4:$I$237,MATCH(纤芯!H3902,光放段!$B$4:$B$237,0))</f>
        <v>37026100000</v>
      </c>
      <c r="G3902" s="3" t="str">
        <f t="shared" si="300"/>
        <v>山东二干|莱芜蒙阴管道光缆:莱芜大桥路-蒙阴新城路</v>
      </c>
      <c r="H3902" s="3">
        <f>INDEX(光放段!$B$4:$B$237,MATCH(纤芯!G3902,光放段!$C$4:$C$237,0))</f>
        <v>37026101000</v>
      </c>
      <c r="I3902" s="3" t="str">
        <f t="shared" si="301"/>
        <v>莱芜蒙阴管道光缆</v>
      </c>
      <c r="J3902" s="3" t="str">
        <f>INDEX(子缆名称!$B$4:$B$29,纤芯!M3902)</f>
        <v>B缆</v>
      </c>
      <c r="K3902" s="3">
        <v>17</v>
      </c>
      <c r="L3902" s="3">
        <f t="shared" si="302"/>
        <v>5</v>
      </c>
      <c r="M3902" s="3">
        <f t="shared" si="303"/>
        <v>2</v>
      </c>
      <c r="N3902" s="3" t="s">
        <v>84</v>
      </c>
      <c r="O3902" s="3">
        <f>COUNTIF([1]局站!$D$4:$D$172,"="&amp;N3902)</f>
        <v>1</v>
      </c>
      <c r="P3902" s="3">
        <v>0</v>
      </c>
      <c r="Q3902" s="3">
        <v>0</v>
      </c>
      <c r="R3902" s="3">
        <v>0</v>
      </c>
      <c r="S3902" s="3" t="s">
        <v>155</v>
      </c>
      <c r="T3902" s="3">
        <f>COUNTIF([1]局站!$D$4:$D$172,"="&amp;S3902)</f>
        <v>1</v>
      </c>
      <c r="U3902" s="3">
        <v>0</v>
      </c>
      <c r="V3902" s="3">
        <v>0</v>
      </c>
      <c r="W3902" s="3">
        <v>0</v>
      </c>
      <c r="X3902" s="3" t="s">
        <v>1215</v>
      </c>
      <c r="Y3902" s="3" t="s">
        <v>880</v>
      </c>
      <c r="Z3902" s="3" t="str">
        <f>INDEX(业务类型!$C$4:$C$8,MATCH(纤芯!Y3902,业务类型!$B$4:$B$8,0))</f>
        <v>IDLE</v>
      </c>
      <c r="AA3902" s="3"/>
    </row>
    <row r="3903" spans="1:27" ht="16.5" x14ac:dyDescent="0.2">
      <c r="A3903" s="3">
        <v>3900</v>
      </c>
      <c r="B3903" s="3">
        <f t="shared" si="304"/>
        <v>37026101018</v>
      </c>
      <c r="C3903" s="3" t="s">
        <v>1166</v>
      </c>
      <c r="D3903" s="3" t="s">
        <v>226</v>
      </c>
      <c r="E3903" s="3" t="str">
        <f>INDEX(光放段!$G$4:$G$237,MATCH(纤芯!G3903,光放段!$C$4:$C$237,0))</f>
        <v>山东二干|莱芜蒙阴管道光缆:莱芜大桥路-蒙阴新城路</v>
      </c>
      <c r="F3903" s="3">
        <f>INDEX(光放段!$I$4:$I$237,MATCH(纤芯!H3903,光放段!$B$4:$B$237,0))</f>
        <v>37026100000</v>
      </c>
      <c r="G3903" s="3" t="str">
        <f t="shared" si="300"/>
        <v>山东二干|莱芜蒙阴管道光缆:莱芜大桥路-蒙阴新城路</v>
      </c>
      <c r="H3903" s="3">
        <f>INDEX(光放段!$B$4:$B$237,MATCH(纤芯!G3903,光放段!$C$4:$C$237,0))</f>
        <v>37026101000</v>
      </c>
      <c r="I3903" s="3" t="str">
        <f t="shared" si="301"/>
        <v>莱芜蒙阴管道光缆</v>
      </c>
      <c r="J3903" s="3" t="str">
        <f>INDEX(子缆名称!$B$4:$B$29,纤芯!M3903)</f>
        <v>B缆</v>
      </c>
      <c r="K3903" s="3">
        <v>18</v>
      </c>
      <c r="L3903" s="3">
        <f t="shared" si="302"/>
        <v>6</v>
      </c>
      <c r="M3903" s="3">
        <f t="shared" si="303"/>
        <v>2</v>
      </c>
      <c r="N3903" s="3" t="s">
        <v>84</v>
      </c>
      <c r="O3903" s="3">
        <f>COUNTIF([1]局站!$D$4:$D$172,"="&amp;N3903)</f>
        <v>1</v>
      </c>
      <c r="P3903" s="3">
        <v>0</v>
      </c>
      <c r="Q3903" s="3">
        <v>0</v>
      </c>
      <c r="R3903" s="3">
        <v>0</v>
      </c>
      <c r="S3903" s="3" t="s">
        <v>155</v>
      </c>
      <c r="T3903" s="3">
        <f>COUNTIF([1]局站!$D$4:$D$172,"="&amp;S3903)</f>
        <v>1</v>
      </c>
      <c r="U3903" s="3">
        <v>0</v>
      </c>
      <c r="V3903" s="3">
        <v>0</v>
      </c>
      <c r="W3903" s="3">
        <v>0</v>
      </c>
      <c r="X3903" s="3" t="s">
        <v>1215</v>
      </c>
      <c r="Y3903" s="3" t="s">
        <v>880</v>
      </c>
      <c r="Z3903" s="3" t="str">
        <f>INDEX(业务类型!$C$4:$C$8,MATCH(纤芯!Y3903,业务类型!$B$4:$B$8,0))</f>
        <v>IDLE</v>
      </c>
      <c r="AA3903" s="3"/>
    </row>
    <row r="3904" spans="1:27" ht="16.5" x14ac:dyDescent="0.2">
      <c r="A3904" s="3">
        <v>3901</v>
      </c>
      <c r="B3904" s="3">
        <f t="shared" si="304"/>
        <v>37026101019</v>
      </c>
      <c r="C3904" s="3" t="s">
        <v>1166</v>
      </c>
      <c r="D3904" s="3" t="s">
        <v>226</v>
      </c>
      <c r="E3904" s="3" t="str">
        <f>INDEX(光放段!$G$4:$G$237,MATCH(纤芯!G3904,光放段!$C$4:$C$237,0))</f>
        <v>山东二干|莱芜蒙阴管道光缆:莱芜大桥路-蒙阴新城路</v>
      </c>
      <c r="F3904" s="3">
        <f>INDEX(光放段!$I$4:$I$237,MATCH(纤芯!H3904,光放段!$B$4:$B$237,0))</f>
        <v>37026100000</v>
      </c>
      <c r="G3904" s="3" t="str">
        <f t="shared" si="300"/>
        <v>山东二干|莱芜蒙阴管道光缆:莱芜大桥路-蒙阴新城路</v>
      </c>
      <c r="H3904" s="3">
        <f>INDEX(光放段!$B$4:$B$237,MATCH(纤芯!G3904,光放段!$C$4:$C$237,0))</f>
        <v>37026101000</v>
      </c>
      <c r="I3904" s="3" t="str">
        <f t="shared" si="301"/>
        <v>莱芜蒙阴管道光缆</v>
      </c>
      <c r="J3904" s="3" t="str">
        <f>INDEX(子缆名称!$B$4:$B$29,纤芯!M3904)</f>
        <v>B缆</v>
      </c>
      <c r="K3904" s="3">
        <v>19</v>
      </c>
      <c r="L3904" s="3">
        <f t="shared" si="302"/>
        <v>7</v>
      </c>
      <c r="M3904" s="3">
        <f t="shared" si="303"/>
        <v>2</v>
      </c>
      <c r="N3904" s="3" t="s">
        <v>84</v>
      </c>
      <c r="O3904" s="3">
        <f>COUNTIF([1]局站!$D$4:$D$172,"="&amp;N3904)</f>
        <v>1</v>
      </c>
      <c r="P3904" s="3">
        <v>0</v>
      </c>
      <c r="Q3904" s="3">
        <v>0</v>
      </c>
      <c r="R3904" s="3">
        <v>0</v>
      </c>
      <c r="S3904" s="3" t="s">
        <v>155</v>
      </c>
      <c r="T3904" s="3">
        <f>COUNTIF([1]局站!$D$4:$D$172,"="&amp;S3904)</f>
        <v>1</v>
      </c>
      <c r="U3904" s="3">
        <v>0</v>
      </c>
      <c r="V3904" s="3">
        <v>0</v>
      </c>
      <c r="W3904" s="3">
        <v>0</v>
      </c>
      <c r="X3904" s="3" t="s">
        <v>1215</v>
      </c>
      <c r="Y3904" s="3" t="s">
        <v>880</v>
      </c>
      <c r="Z3904" s="3" t="str">
        <f>INDEX(业务类型!$C$4:$C$8,MATCH(纤芯!Y3904,业务类型!$B$4:$B$8,0))</f>
        <v>IDLE</v>
      </c>
      <c r="AA3904" s="3"/>
    </row>
    <row r="3905" spans="1:27" ht="16.5" x14ac:dyDescent="0.2">
      <c r="A3905" s="3">
        <v>3902</v>
      </c>
      <c r="B3905" s="3">
        <f t="shared" si="304"/>
        <v>37026101020</v>
      </c>
      <c r="C3905" s="3" t="s">
        <v>1166</v>
      </c>
      <c r="D3905" s="3" t="s">
        <v>226</v>
      </c>
      <c r="E3905" s="3" t="str">
        <f>INDEX(光放段!$G$4:$G$237,MATCH(纤芯!G3905,光放段!$C$4:$C$237,0))</f>
        <v>山东二干|莱芜蒙阴管道光缆:莱芜大桥路-蒙阴新城路</v>
      </c>
      <c r="F3905" s="3">
        <f>INDEX(光放段!$I$4:$I$237,MATCH(纤芯!H3905,光放段!$B$4:$B$237,0))</f>
        <v>37026100000</v>
      </c>
      <c r="G3905" s="3" t="str">
        <f t="shared" si="300"/>
        <v>山东二干|莱芜蒙阴管道光缆:莱芜大桥路-蒙阴新城路</v>
      </c>
      <c r="H3905" s="3">
        <f>INDEX(光放段!$B$4:$B$237,MATCH(纤芯!G3905,光放段!$C$4:$C$237,0))</f>
        <v>37026101000</v>
      </c>
      <c r="I3905" s="3" t="str">
        <f t="shared" si="301"/>
        <v>莱芜蒙阴管道光缆</v>
      </c>
      <c r="J3905" s="3" t="str">
        <f>INDEX(子缆名称!$B$4:$B$29,纤芯!M3905)</f>
        <v>B缆</v>
      </c>
      <c r="K3905" s="3">
        <v>20</v>
      </c>
      <c r="L3905" s="3">
        <f t="shared" si="302"/>
        <v>8</v>
      </c>
      <c r="M3905" s="3">
        <f t="shared" si="303"/>
        <v>2</v>
      </c>
      <c r="N3905" s="3" t="s">
        <v>84</v>
      </c>
      <c r="O3905" s="3">
        <f>COUNTIF([1]局站!$D$4:$D$172,"="&amp;N3905)</f>
        <v>1</v>
      </c>
      <c r="P3905" s="3">
        <v>0</v>
      </c>
      <c r="Q3905" s="3">
        <v>0</v>
      </c>
      <c r="R3905" s="3">
        <v>0</v>
      </c>
      <c r="S3905" s="3" t="s">
        <v>155</v>
      </c>
      <c r="T3905" s="3">
        <f>COUNTIF([1]局站!$D$4:$D$172,"="&amp;S3905)</f>
        <v>1</v>
      </c>
      <c r="U3905" s="3">
        <v>0</v>
      </c>
      <c r="V3905" s="3">
        <v>0</v>
      </c>
      <c r="W3905" s="3">
        <v>0</v>
      </c>
      <c r="X3905" s="3" t="s">
        <v>1215</v>
      </c>
      <c r="Y3905" s="3" t="s">
        <v>880</v>
      </c>
      <c r="Z3905" s="3" t="str">
        <f>INDEX(业务类型!$C$4:$C$8,MATCH(纤芯!Y3905,业务类型!$B$4:$B$8,0))</f>
        <v>IDLE</v>
      </c>
      <c r="AA3905" s="3"/>
    </row>
    <row r="3906" spans="1:27" ht="16.5" x14ac:dyDescent="0.2">
      <c r="A3906" s="3">
        <v>3903</v>
      </c>
      <c r="B3906" s="3">
        <f t="shared" si="304"/>
        <v>37026101021</v>
      </c>
      <c r="C3906" s="3" t="s">
        <v>1166</v>
      </c>
      <c r="D3906" s="3" t="s">
        <v>226</v>
      </c>
      <c r="E3906" s="3" t="str">
        <f>INDEX(光放段!$G$4:$G$237,MATCH(纤芯!G3906,光放段!$C$4:$C$237,0))</f>
        <v>山东二干|莱芜蒙阴管道光缆:莱芜大桥路-蒙阴新城路</v>
      </c>
      <c r="F3906" s="3">
        <f>INDEX(光放段!$I$4:$I$237,MATCH(纤芯!H3906,光放段!$B$4:$B$237,0))</f>
        <v>37026100000</v>
      </c>
      <c r="G3906" s="3" t="str">
        <f t="shared" si="300"/>
        <v>山东二干|莱芜蒙阴管道光缆:莱芜大桥路-蒙阴新城路</v>
      </c>
      <c r="H3906" s="3">
        <f>INDEX(光放段!$B$4:$B$237,MATCH(纤芯!G3906,光放段!$C$4:$C$237,0))</f>
        <v>37026101000</v>
      </c>
      <c r="I3906" s="3" t="str">
        <f t="shared" si="301"/>
        <v>莱芜蒙阴管道光缆</v>
      </c>
      <c r="J3906" s="3" t="str">
        <f>INDEX(子缆名称!$B$4:$B$29,纤芯!M3906)</f>
        <v>B缆</v>
      </c>
      <c r="K3906" s="3">
        <v>21</v>
      </c>
      <c r="L3906" s="3">
        <f t="shared" si="302"/>
        <v>9</v>
      </c>
      <c r="M3906" s="3">
        <f t="shared" si="303"/>
        <v>2</v>
      </c>
      <c r="N3906" s="3" t="s">
        <v>84</v>
      </c>
      <c r="O3906" s="3">
        <f>COUNTIF([1]局站!$D$4:$D$172,"="&amp;N3906)</f>
        <v>1</v>
      </c>
      <c r="P3906" s="3">
        <v>0</v>
      </c>
      <c r="Q3906" s="3">
        <v>0</v>
      </c>
      <c r="R3906" s="3">
        <v>0</v>
      </c>
      <c r="S3906" s="3" t="s">
        <v>155</v>
      </c>
      <c r="T3906" s="3">
        <f>COUNTIF([1]局站!$D$4:$D$172,"="&amp;S3906)</f>
        <v>1</v>
      </c>
      <c r="U3906" s="3">
        <v>0</v>
      </c>
      <c r="V3906" s="3">
        <v>0</v>
      </c>
      <c r="W3906" s="3">
        <v>0</v>
      </c>
      <c r="X3906" s="3" t="s">
        <v>1215</v>
      </c>
      <c r="Y3906" s="3" t="s">
        <v>880</v>
      </c>
      <c r="Z3906" s="3" t="str">
        <f>INDEX(业务类型!$C$4:$C$8,MATCH(纤芯!Y3906,业务类型!$B$4:$B$8,0))</f>
        <v>IDLE</v>
      </c>
      <c r="AA3906" s="3"/>
    </row>
    <row r="3907" spans="1:27" ht="16.5" x14ac:dyDescent="0.2">
      <c r="A3907" s="3">
        <v>3904</v>
      </c>
      <c r="B3907" s="3">
        <f t="shared" si="304"/>
        <v>37026101022</v>
      </c>
      <c r="C3907" s="3" t="s">
        <v>1166</v>
      </c>
      <c r="D3907" s="3" t="s">
        <v>226</v>
      </c>
      <c r="E3907" s="3" t="str">
        <f>INDEX(光放段!$G$4:$G$237,MATCH(纤芯!G3907,光放段!$C$4:$C$237,0))</f>
        <v>山东二干|莱芜蒙阴管道光缆:莱芜大桥路-蒙阴新城路</v>
      </c>
      <c r="F3907" s="3">
        <f>INDEX(光放段!$I$4:$I$237,MATCH(纤芯!H3907,光放段!$B$4:$B$237,0))</f>
        <v>37026100000</v>
      </c>
      <c r="G3907" s="3" t="str">
        <f t="shared" si="300"/>
        <v>山东二干|莱芜蒙阴管道光缆:莱芜大桥路-蒙阴新城路</v>
      </c>
      <c r="H3907" s="3">
        <f>INDEX(光放段!$B$4:$B$237,MATCH(纤芯!G3907,光放段!$C$4:$C$237,0))</f>
        <v>37026101000</v>
      </c>
      <c r="I3907" s="3" t="str">
        <f t="shared" si="301"/>
        <v>莱芜蒙阴管道光缆</v>
      </c>
      <c r="J3907" s="3" t="str">
        <f>INDEX(子缆名称!$B$4:$B$29,纤芯!M3907)</f>
        <v>B缆</v>
      </c>
      <c r="K3907" s="3">
        <v>22</v>
      </c>
      <c r="L3907" s="3">
        <f t="shared" si="302"/>
        <v>10</v>
      </c>
      <c r="M3907" s="3">
        <f t="shared" si="303"/>
        <v>2</v>
      </c>
      <c r="N3907" s="3" t="s">
        <v>84</v>
      </c>
      <c r="O3907" s="3">
        <f>COUNTIF([1]局站!$D$4:$D$172,"="&amp;N3907)</f>
        <v>1</v>
      </c>
      <c r="P3907" s="3">
        <v>0</v>
      </c>
      <c r="Q3907" s="3">
        <v>0</v>
      </c>
      <c r="R3907" s="3">
        <v>0</v>
      </c>
      <c r="S3907" s="3" t="s">
        <v>155</v>
      </c>
      <c r="T3907" s="3">
        <f>COUNTIF([1]局站!$D$4:$D$172,"="&amp;S3907)</f>
        <v>1</v>
      </c>
      <c r="U3907" s="3">
        <v>0</v>
      </c>
      <c r="V3907" s="3">
        <v>0</v>
      </c>
      <c r="W3907" s="3">
        <v>0</v>
      </c>
      <c r="X3907" s="3" t="s">
        <v>1215</v>
      </c>
      <c r="Y3907" s="3" t="s">
        <v>880</v>
      </c>
      <c r="Z3907" s="3" t="str">
        <f>INDEX(业务类型!$C$4:$C$8,MATCH(纤芯!Y3907,业务类型!$B$4:$B$8,0))</f>
        <v>IDLE</v>
      </c>
      <c r="AA3907" s="3"/>
    </row>
    <row r="3908" spans="1:27" ht="16.5" x14ac:dyDescent="0.2">
      <c r="A3908" s="3">
        <v>3905</v>
      </c>
      <c r="B3908" s="3">
        <f t="shared" si="304"/>
        <v>37026101023</v>
      </c>
      <c r="C3908" s="3" t="s">
        <v>1166</v>
      </c>
      <c r="D3908" s="3" t="s">
        <v>226</v>
      </c>
      <c r="E3908" s="3" t="str">
        <f>INDEX(光放段!$G$4:$G$237,MATCH(纤芯!G3908,光放段!$C$4:$C$237,0))</f>
        <v>山东二干|莱芜蒙阴管道光缆:莱芜大桥路-蒙阴新城路</v>
      </c>
      <c r="F3908" s="3">
        <f>INDEX(光放段!$I$4:$I$237,MATCH(纤芯!H3908,光放段!$B$4:$B$237,0))</f>
        <v>37026100000</v>
      </c>
      <c r="G3908" s="3" t="str">
        <f t="shared" si="300"/>
        <v>山东二干|莱芜蒙阴管道光缆:莱芜大桥路-蒙阴新城路</v>
      </c>
      <c r="H3908" s="3">
        <f>INDEX(光放段!$B$4:$B$237,MATCH(纤芯!G3908,光放段!$C$4:$C$237,0))</f>
        <v>37026101000</v>
      </c>
      <c r="I3908" s="3" t="str">
        <f t="shared" si="301"/>
        <v>莱芜蒙阴管道光缆</v>
      </c>
      <c r="J3908" s="3" t="str">
        <f>INDEX(子缆名称!$B$4:$B$29,纤芯!M3908)</f>
        <v>B缆</v>
      </c>
      <c r="K3908" s="3">
        <v>23</v>
      </c>
      <c r="L3908" s="3">
        <f t="shared" si="302"/>
        <v>11</v>
      </c>
      <c r="M3908" s="3">
        <f t="shared" si="303"/>
        <v>2</v>
      </c>
      <c r="N3908" s="3" t="s">
        <v>84</v>
      </c>
      <c r="O3908" s="3">
        <f>COUNTIF([1]局站!$D$4:$D$172,"="&amp;N3908)</f>
        <v>1</v>
      </c>
      <c r="P3908" s="3">
        <v>0</v>
      </c>
      <c r="Q3908" s="3">
        <v>0</v>
      </c>
      <c r="R3908" s="3">
        <v>0</v>
      </c>
      <c r="S3908" s="3" t="s">
        <v>155</v>
      </c>
      <c r="T3908" s="3">
        <f>COUNTIF([1]局站!$D$4:$D$172,"="&amp;S3908)</f>
        <v>1</v>
      </c>
      <c r="U3908" s="3">
        <v>0</v>
      </c>
      <c r="V3908" s="3">
        <v>0</v>
      </c>
      <c r="W3908" s="3">
        <v>0</v>
      </c>
      <c r="X3908" s="3" t="s">
        <v>1215</v>
      </c>
      <c r="Y3908" s="3" t="s">
        <v>880</v>
      </c>
      <c r="Z3908" s="3" t="str">
        <f>INDEX(业务类型!$C$4:$C$8,MATCH(纤芯!Y3908,业务类型!$B$4:$B$8,0))</f>
        <v>IDLE</v>
      </c>
      <c r="AA3908" s="3"/>
    </row>
    <row r="3909" spans="1:27" ht="16.5" x14ac:dyDescent="0.2">
      <c r="A3909" s="3">
        <v>3906</v>
      </c>
      <c r="B3909" s="3">
        <f t="shared" si="304"/>
        <v>37026101024</v>
      </c>
      <c r="C3909" s="3" t="s">
        <v>1166</v>
      </c>
      <c r="D3909" s="3" t="s">
        <v>226</v>
      </c>
      <c r="E3909" s="3" t="str">
        <f>INDEX(光放段!$G$4:$G$237,MATCH(纤芯!G3909,光放段!$C$4:$C$237,0))</f>
        <v>山东二干|莱芜蒙阴管道光缆:莱芜大桥路-蒙阴新城路</v>
      </c>
      <c r="F3909" s="3">
        <f>INDEX(光放段!$I$4:$I$237,MATCH(纤芯!H3909,光放段!$B$4:$B$237,0))</f>
        <v>37026100000</v>
      </c>
      <c r="G3909" s="3" t="str">
        <f t="shared" ref="G3909:G3972" si="305">C3909&amp;"|"&amp;D3909&amp;":"&amp;N3909&amp;"-"&amp;S3909</f>
        <v>山东二干|莱芜蒙阴管道光缆:莱芜大桥路-蒙阴新城路</v>
      </c>
      <c r="H3909" s="3">
        <f>INDEX(光放段!$B$4:$B$237,MATCH(纤芯!G3909,光放段!$C$4:$C$237,0))</f>
        <v>37026101000</v>
      </c>
      <c r="I3909" s="3" t="str">
        <f t="shared" ref="I3909:I3972" si="306">D3909</f>
        <v>莱芜蒙阴管道光缆</v>
      </c>
      <c r="J3909" s="3" t="str">
        <f>INDEX(子缆名称!$B$4:$B$29,纤芯!M3909)</f>
        <v>B缆</v>
      </c>
      <c r="K3909" s="3">
        <v>24</v>
      </c>
      <c r="L3909" s="3">
        <f t="shared" ref="L3909:L3972" si="307">MOD(K3909-1,12)+1</f>
        <v>12</v>
      </c>
      <c r="M3909" s="3">
        <f t="shared" ref="M3909:M3972" si="308">INT((K3909-1)/12)+1</f>
        <v>2</v>
      </c>
      <c r="N3909" s="3" t="s">
        <v>84</v>
      </c>
      <c r="O3909" s="3">
        <f>COUNTIF([1]局站!$D$4:$D$172,"="&amp;N3909)</f>
        <v>1</v>
      </c>
      <c r="P3909" s="3">
        <v>0</v>
      </c>
      <c r="Q3909" s="3">
        <v>0</v>
      </c>
      <c r="R3909" s="3">
        <v>0</v>
      </c>
      <c r="S3909" s="3" t="s">
        <v>155</v>
      </c>
      <c r="T3909" s="3">
        <f>COUNTIF([1]局站!$D$4:$D$172,"="&amp;S3909)</f>
        <v>1</v>
      </c>
      <c r="U3909" s="3">
        <v>0</v>
      </c>
      <c r="V3909" s="3">
        <v>0</v>
      </c>
      <c r="W3909" s="3">
        <v>0</v>
      </c>
      <c r="X3909" s="3" t="s">
        <v>1215</v>
      </c>
      <c r="Y3909" s="3" t="s">
        <v>880</v>
      </c>
      <c r="Z3909" s="3" t="str">
        <f>INDEX(业务类型!$C$4:$C$8,MATCH(纤芯!Y3909,业务类型!$B$4:$B$8,0))</f>
        <v>IDLE</v>
      </c>
      <c r="AA3909" s="3"/>
    </row>
    <row r="3910" spans="1:27" ht="16.5" x14ac:dyDescent="0.2">
      <c r="A3910" s="3">
        <v>3907</v>
      </c>
      <c r="B3910" s="3">
        <f t="shared" si="304"/>
        <v>37026101025</v>
      </c>
      <c r="C3910" s="3" t="s">
        <v>1166</v>
      </c>
      <c r="D3910" s="3" t="s">
        <v>226</v>
      </c>
      <c r="E3910" s="3" t="str">
        <f>INDEX(光放段!$G$4:$G$237,MATCH(纤芯!G3910,光放段!$C$4:$C$237,0))</f>
        <v>山东二干|莱芜蒙阴管道光缆:莱芜大桥路-蒙阴新城路</v>
      </c>
      <c r="F3910" s="3">
        <f>INDEX(光放段!$I$4:$I$237,MATCH(纤芯!H3910,光放段!$B$4:$B$237,0))</f>
        <v>37026100000</v>
      </c>
      <c r="G3910" s="3" t="str">
        <f t="shared" si="305"/>
        <v>山东二干|莱芜蒙阴管道光缆:莱芜大桥路-蒙阴新城路</v>
      </c>
      <c r="H3910" s="3">
        <f>INDEX(光放段!$B$4:$B$237,MATCH(纤芯!G3910,光放段!$C$4:$C$237,0))</f>
        <v>37026101000</v>
      </c>
      <c r="I3910" s="3" t="str">
        <f t="shared" si="306"/>
        <v>莱芜蒙阴管道光缆</v>
      </c>
      <c r="J3910" s="3" t="str">
        <f>INDEX(子缆名称!$B$4:$B$29,纤芯!M3910)</f>
        <v>C缆</v>
      </c>
      <c r="K3910" s="3">
        <v>25</v>
      </c>
      <c r="L3910" s="3">
        <f t="shared" si="307"/>
        <v>1</v>
      </c>
      <c r="M3910" s="3">
        <f t="shared" si="308"/>
        <v>3</v>
      </c>
      <c r="N3910" s="3" t="s">
        <v>84</v>
      </c>
      <c r="O3910" s="3">
        <f>COUNTIF([1]局站!$D$4:$D$172,"="&amp;N3910)</f>
        <v>1</v>
      </c>
      <c r="P3910" s="3">
        <v>0</v>
      </c>
      <c r="Q3910" s="3">
        <v>0</v>
      </c>
      <c r="R3910" s="3">
        <v>0</v>
      </c>
      <c r="S3910" s="3" t="s">
        <v>155</v>
      </c>
      <c r="T3910" s="3">
        <f>COUNTIF([1]局站!$D$4:$D$172,"="&amp;S3910)</f>
        <v>1</v>
      </c>
      <c r="U3910" s="3">
        <v>0</v>
      </c>
      <c r="V3910" s="3">
        <v>0</v>
      </c>
      <c r="W3910" s="3">
        <v>0</v>
      </c>
      <c r="X3910" s="3" t="s">
        <v>1215</v>
      </c>
      <c r="Y3910" s="3" t="s">
        <v>880</v>
      </c>
      <c r="Z3910" s="3" t="str">
        <f>INDEX(业务类型!$C$4:$C$8,MATCH(纤芯!Y3910,业务类型!$B$4:$B$8,0))</f>
        <v>IDLE</v>
      </c>
      <c r="AA3910" s="3"/>
    </row>
    <row r="3911" spans="1:27" ht="16.5" x14ac:dyDescent="0.2">
      <c r="A3911" s="3">
        <v>3908</v>
      </c>
      <c r="B3911" s="3">
        <f t="shared" si="304"/>
        <v>37026101026</v>
      </c>
      <c r="C3911" s="3" t="s">
        <v>1166</v>
      </c>
      <c r="D3911" s="3" t="s">
        <v>226</v>
      </c>
      <c r="E3911" s="3" t="str">
        <f>INDEX(光放段!$G$4:$G$237,MATCH(纤芯!G3911,光放段!$C$4:$C$237,0))</f>
        <v>山东二干|莱芜蒙阴管道光缆:莱芜大桥路-蒙阴新城路</v>
      </c>
      <c r="F3911" s="3">
        <f>INDEX(光放段!$I$4:$I$237,MATCH(纤芯!H3911,光放段!$B$4:$B$237,0))</f>
        <v>37026100000</v>
      </c>
      <c r="G3911" s="3" t="str">
        <f t="shared" si="305"/>
        <v>山东二干|莱芜蒙阴管道光缆:莱芜大桥路-蒙阴新城路</v>
      </c>
      <c r="H3911" s="3">
        <f>INDEX(光放段!$B$4:$B$237,MATCH(纤芯!G3911,光放段!$C$4:$C$237,0))</f>
        <v>37026101000</v>
      </c>
      <c r="I3911" s="3" t="str">
        <f t="shared" si="306"/>
        <v>莱芜蒙阴管道光缆</v>
      </c>
      <c r="J3911" s="3" t="str">
        <f>INDEX(子缆名称!$B$4:$B$29,纤芯!M3911)</f>
        <v>C缆</v>
      </c>
      <c r="K3911" s="3">
        <v>26</v>
      </c>
      <c r="L3911" s="3">
        <f t="shared" si="307"/>
        <v>2</v>
      </c>
      <c r="M3911" s="3">
        <f t="shared" si="308"/>
        <v>3</v>
      </c>
      <c r="N3911" s="3" t="s">
        <v>84</v>
      </c>
      <c r="O3911" s="3">
        <f>COUNTIF([1]局站!$D$4:$D$172,"="&amp;N3911)</f>
        <v>1</v>
      </c>
      <c r="P3911" s="3">
        <v>0</v>
      </c>
      <c r="Q3911" s="3">
        <v>0</v>
      </c>
      <c r="R3911" s="3">
        <v>0</v>
      </c>
      <c r="S3911" s="3" t="s">
        <v>155</v>
      </c>
      <c r="T3911" s="3">
        <f>COUNTIF([1]局站!$D$4:$D$172,"="&amp;S3911)</f>
        <v>1</v>
      </c>
      <c r="U3911" s="3">
        <v>0</v>
      </c>
      <c r="V3911" s="3">
        <v>0</v>
      </c>
      <c r="W3911" s="3">
        <v>0</v>
      </c>
      <c r="X3911" s="3" t="s">
        <v>1215</v>
      </c>
      <c r="Y3911" s="3" t="s">
        <v>880</v>
      </c>
      <c r="Z3911" s="3" t="str">
        <f>INDEX(业务类型!$C$4:$C$8,MATCH(纤芯!Y3911,业务类型!$B$4:$B$8,0))</f>
        <v>IDLE</v>
      </c>
      <c r="AA3911" s="3"/>
    </row>
    <row r="3912" spans="1:27" ht="16.5" x14ac:dyDescent="0.2">
      <c r="A3912" s="3">
        <v>3909</v>
      </c>
      <c r="B3912" s="3">
        <f t="shared" si="304"/>
        <v>37026101027</v>
      </c>
      <c r="C3912" s="3" t="s">
        <v>1166</v>
      </c>
      <c r="D3912" s="3" t="s">
        <v>226</v>
      </c>
      <c r="E3912" s="3" t="str">
        <f>INDEX(光放段!$G$4:$G$237,MATCH(纤芯!G3912,光放段!$C$4:$C$237,0))</f>
        <v>山东二干|莱芜蒙阴管道光缆:莱芜大桥路-蒙阴新城路</v>
      </c>
      <c r="F3912" s="3">
        <f>INDEX(光放段!$I$4:$I$237,MATCH(纤芯!H3912,光放段!$B$4:$B$237,0))</f>
        <v>37026100000</v>
      </c>
      <c r="G3912" s="3" t="str">
        <f t="shared" si="305"/>
        <v>山东二干|莱芜蒙阴管道光缆:莱芜大桥路-蒙阴新城路</v>
      </c>
      <c r="H3912" s="3">
        <f>INDEX(光放段!$B$4:$B$237,MATCH(纤芯!G3912,光放段!$C$4:$C$237,0))</f>
        <v>37026101000</v>
      </c>
      <c r="I3912" s="3" t="str">
        <f t="shared" si="306"/>
        <v>莱芜蒙阴管道光缆</v>
      </c>
      <c r="J3912" s="3" t="str">
        <f>INDEX(子缆名称!$B$4:$B$29,纤芯!M3912)</f>
        <v>C缆</v>
      </c>
      <c r="K3912" s="3">
        <v>27</v>
      </c>
      <c r="L3912" s="3">
        <f t="shared" si="307"/>
        <v>3</v>
      </c>
      <c r="M3912" s="3">
        <f t="shared" si="308"/>
        <v>3</v>
      </c>
      <c r="N3912" s="3" t="s">
        <v>84</v>
      </c>
      <c r="O3912" s="3">
        <f>COUNTIF([1]局站!$D$4:$D$172,"="&amp;N3912)</f>
        <v>1</v>
      </c>
      <c r="P3912" s="3">
        <v>0</v>
      </c>
      <c r="Q3912" s="3">
        <v>0</v>
      </c>
      <c r="R3912" s="3">
        <v>0</v>
      </c>
      <c r="S3912" s="3" t="s">
        <v>155</v>
      </c>
      <c r="T3912" s="3">
        <f>COUNTIF([1]局站!$D$4:$D$172,"="&amp;S3912)</f>
        <v>1</v>
      </c>
      <c r="U3912" s="3">
        <v>0</v>
      </c>
      <c r="V3912" s="3">
        <v>0</v>
      </c>
      <c r="W3912" s="3">
        <v>0</v>
      </c>
      <c r="X3912" s="3" t="s">
        <v>1215</v>
      </c>
      <c r="Y3912" s="3" t="s">
        <v>880</v>
      </c>
      <c r="Z3912" s="3" t="str">
        <f>INDEX(业务类型!$C$4:$C$8,MATCH(纤芯!Y3912,业务类型!$B$4:$B$8,0))</f>
        <v>IDLE</v>
      </c>
      <c r="AA3912" s="3"/>
    </row>
    <row r="3913" spans="1:27" ht="16.5" x14ac:dyDescent="0.2">
      <c r="A3913" s="3">
        <v>3910</v>
      </c>
      <c r="B3913" s="3">
        <f t="shared" si="304"/>
        <v>37026101028</v>
      </c>
      <c r="C3913" s="3" t="s">
        <v>1166</v>
      </c>
      <c r="D3913" s="3" t="s">
        <v>226</v>
      </c>
      <c r="E3913" s="3" t="str">
        <f>INDEX(光放段!$G$4:$G$237,MATCH(纤芯!G3913,光放段!$C$4:$C$237,0))</f>
        <v>山东二干|莱芜蒙阴管道光缆:莱芜大桥路-蒙阴新城路</v>
      </c>
      <c r="F3913" s="3">
        <f>INDEX(光放段!$I$4:$I$237,MATCH(纤芯!H3913,光放段!$B$4:$B$237,0))</f>
        <v>37026100000</v>
      </c>
      <c r="G3913" s="3" t="str">
        <f t="shared" si="305"/>
        <v>山东二干|莱芜蒙阴管道光缆:莱芜大桥路-蒙阴新城路</v>
      </c>
      <c r="H3913" s="3">
        <f>INDEX(光放段!$B$4:$B$237,MATCH(纤芯!G3913,光放段!$C$4:$C$237,0))</f>
        <v>37026101000</v>
      </c>
      <c r="I3913" s="3" t="str">
        <f t="shared" si="306"/>
        <v>莱芜蒙阴管道光缆</v>
      </c>
      <c r="J3913" s="3" t="str">
        <f>INDEX(子缆名称!$B$4:$B$29,纤芯!M3913)</f>
        <v>C缆</v>
      </c>
      <c r="K3913" s="3">
        <v>28</v>
      </c>
      <c r="L3913" s="3">
        <f t="shared" si="307"/>
        <v>4</v>
      </c>
      <c r="M3913" s="3">
        <f t="shared" si="308"/>
        <v>3</v>
      </c>
      <c r="N3913" s="3" t="s">
        <v>84</v>
      </c>
      <c r="O3913" s="3">
        <f>COUNTIF([1]局站!$D$4:$D$172,"="&amp;N3913)</f>
        <v>1</v>
      </c>
      <c r="P3913" s="3">
        <v>0</v>
      </c>
      <c r="Q3913" s="3">
        <v>0</v>
      </c>
      <c r="R3913" s="3">
        <v>0</v>
      </c>
      <c r="S3913" s="3" t="s">
        <v>155</v>
      </c>
      <c r="T3913" s="3">
        <f>COUNTIF([1]局站!$D$4:$D$172,"="&amp;S3913)</f>
        <v>1</v>
      </c>
      <c r="U3913" s="3">
        <v>0</v>
      </c>
      <c r="V3913" s="3">
        <v>0</v>
      </c>
      <c r="W3913" s="3">
        <v>0</v>
      </c>
      <c r="X3913" s="3" t="s">
        <v>1215</v>
      </c>
      <c r="Y3913" s="3" t="s">
        <v>880</v>
      </c>
      <c r="Z3913" s="3" t="str">
        <f>INDEX(业务类型!$C$4:$C$8,MATCH(纤芯!Y3913,业务类型!$B$4:$B$8,0))</f>
        <v>IDLE</v>
      </c>
      <c r="AA3913" s="3"/>
    </row>
    <row r="3914" spans="1:27" ht="16.5" x14ac:dyDescent="0.2">
      <c r="A3914" s="3">
        <v>3911</v>
      </c>
      <c r="B3914" s="3">
        <f t="shared" si="304"/>
        <v>37026101029</v>
      </c>
      <c r="C3914" s="3" t="s">
        <v>1166</v>
      </c>
      <c r="D3914" s="3" t="s">
        <v>226</v>
      </c>
      <c r="E3914" s="3" t="str">
        <f>INDEX(光放段!$G$4:$G$237,MATCH(纤芯!G3914,光放段!$C$4:$C$237,0))</f>
        <v>山东二干|莱芜蒙阴管道光缆:莱芜大桥路-蒙阴新城路</v>
      </c>
      <c r="F3914" s="3">
        <f>INDEX(光放段!$I$4:$I$237,MATCH(纤芯!H3914,光放段!$B$4:$B$237,0))</f>
        <v>37026100000</v>
      </c>
      <c r="G3914" s="3" t="str">
        <f t="shared" si="305"/>
        <v>山东二干|莱芜蒙阴管道光缆:莱芜大桥路-蒙阴新城路</v>
      </c>
      <c r="H3914" s="3">
        <f>INDEX(光放段!$B$4:$B$237,MATCH(纤芯!G3914,光放段!$C$4:$C$237,0))</f>
        <v>37026101000</v>
      </c>
      <c r="I3914" s="3" t="str">
        <f t="shared" si="306"/>
        <v>莱芜蒙阴管道光缆</v>
      </c>
      <c r="J3914" s="3" t="str">
        <f>INDEX(子缆名称!$B$4:$B$29,纤芯!M3914)</f>
        <v>C缆</v>
      </c>
      <c r="K3914" s="3">
        <v>29</v>
      </c>
      <c r="L3914" s="3">
        <f t="shared" si="307"/>
        <v>5</v>
      </c>
      <c r="M3914" s="3">
        <f t="shared" si="308"/>
        <v>3</v>
      </c>
      <c r="N3914" s="3" t="s">
        <v>84</v>
      </c>
      <c r="O3914" s="3">
        <f>COUNTIF([1]局站!$D$4:$D$172,"="&amp;N3914)</f>
        <v>1</v>
      </c>
      <c r="P3914" s="3">
        <v>0</v>
      </c>
      <c r="Q3914" s="3">
        <v>0</v>
      </c>
      <c r="R3914" s="3">
        <v>0</v>
      </c>
      <c r="S3914" s="3" t="s">
        <v>155</v>
      </c>
      <c r="T3914" s="3">
        <f>COUNTIF([1]局站!$D$4:$D$172,"="&amp;S3914)</f>
        <v>1</v>
      </c>
      <c r="U3914" s="3">
        <v>0</v>
      </c>
      <c r="V3914" s="3">
        <v>0</v>
      </c>
      <c r="W3914" s="3">
        <v>0</v>
      </c>
      <c r="X3914" s="3" t="s">
        <v>1215</v>
      </c>
      <c r="Y3914" s="3" t="s">
        <v>880</v>
      </c>
      <c r="Z3914" s="3" t="str">
        <f>INDEX(业务类型!$C$4:$C$8,MATCH(纤芯!Y3914,业务类型!$B$4:$B$8,0))</f>
        <v>IDLE</v>
      </c>
      <c r="AA3914" s="3"/>
    </row>
    <row r="3915" spans="1:27" ht="16.5" x14ac:dyDescent="0.2">
      <c r="A3915" s="3">
        <v>3912</v>
      </c>
      <c r="B3915" s="3">
        <f t="shared" si="304"/>
        <v>37026101030</v>
      </c>
      <c r="C3915" s="3" t="s">
        <v>1166</v>
      </c>
      <c r="D3915" s="3" t="s">
        <v>226</v>
      </c>
      <c r="E3915" s="3" t="str">
        <f>INDEX(光放段!$G$4:$G$237,MATCH(纤芯!G3915,光放段!$C$4:$C$237,0))</f>
        <v>山东二干|莱芜蒙阴管道光缆:莱芜大桥路-蒙阴新城路</v>
      </c>
      <c r="F3915" s="3">
        <f>INDEX(光放段!$I$4:$I$237,MATCH(纤芯!H3915,光放段!$B$4:$B$237,0))</f>
        <v>37026100000</v>
      </c>
      <c r="G3915" s="3" t="str">
        <f t="shared" si="305"/>
        <v>山东二干|莱芜蒙阴管道光缆:莱芜大桥路-蒙阴新城路</v>
      </c>
      <c r="H3915" s="3">
        <f>INDEX(光放段!$B$4:$B$237,MATCH(纤芯!G3915,光放段!$C$4:$C$237,0))</f>
        <v>37026101000</v>
      </c>
      <c r="I3915" s="3" t="str">
        <f t="shared" si="306"/>
        <v>莱芜蒙阴管道光缆</v>
      </c>
      <c r="J3915" s="3" t="str">
        <f>INDEX(子缆名称!$B$4:$B$29,纤芯!M3915)</f>
        <v>C缆</v>
      </c>
      <c r="K3915" s="3">
        <v>30</v>
      </c>
      <c r="L3915" s="3">
        <f t="shared" si="307"/>
        <v>6</v>
      </c>
      <c r="M3915" s="3">
        <f t="shared" si="308"/>
        <v>3</v>
      </c>
      <c r="N3915" s="3" t="s">
        <v>84</v>
      </c>
      <c r="O3915" s="3">
        <f>COUNTIF([1]局站!$D$4:$D$172,"="&amp;N3915)</f>
        <v>1</v>
      </c>
      <c r="P3915" s="3">
        <v>0</v>
      </c>
      <c r="Q3915" s="3">
        <v>0</v>
      </c>
      <c r="R3915" s="3">
        <v>0</v>
      </c>
      <c r="S3915" s="3" t="s">
        <v>155</v>
      </c>
      <c r="T3915" s="3">
        <f>COUNTIF([1]局站!$D$4:$D$172,"="&amp;S3915)</f>
        <v>1</v>
      </c>
      <c r="U3915" s="3">
        <v>0</v>
      </c>
      <c r="V3915" s="3">
        <v>0</v>
      </c>
      <c r="W3915" s="3">
        <v>0</v>
      </c>
      <c r="X3915" s="3" t="s">
        <v>1215</v>
      </c>
      <c r="Y3915" s="3" t="s">
        <v>880</v>
      </c>
      <c r="Z3915" s="3" t="str">
        <f>INDEX(业务类型!$C$4:$C$8,MATCH(纤芯!Y3915,业务类型!$B$4:$B$8,0))</f>
        <v>IDLE</v>
      </c>
      <c r="AA3915" s="3"/>
    </row>
    <row r="3916" spans="1:27" ht="16.5" x14ac:dyDescent="0.2">
      <c r="A3916" s="3">
        <v>3913</v>
      </c>
      <c r="B3916" s="3">
        <f t="shared" si="304"/>
        <v>37026101031</v>
      </c>
      <c r="C3916" s="3" t="s">
        <v>1166</v>
      </c>
      <c r="D3916" s="3" t="s">
        <v>226</v>
      </c>
      <c r="E3916" s="3" t="str">
        <f>INDEX(光放段!$G$4:$G$237,MATCH(纤芯!G3916,光放段!$C$4:$C$237,0))</f>
        <v>山东二干|莱芜蒙阴管道光缆:莱芜大桥路-蒙阴新城路</v>
      </c>
      <c r="F3916" s="3">
        <f>INDEX(光放段!$I$4:$I$237,MATCH(纤芯!H3916,光放段!$B$4:$B$237,0))</f>
        <v>37026100000</v>
      </c>
      <c r="G3916" s="3" t="str">
        <f t="shared" si="305"/>
        <v>山东二干|莱芜蒙阴管道光缆:莱芜大桥路-蒙阴新城路</v>
      </c>
      <c r="H3916" s="3">
        <f>INDEX(光放段!$B$4:$B$237,MATCH(纤芯!G3916,光放段!$C$4:$C$237,0))</f>
        <v>37026101000</v>
      </c>
      <c r="I3916" s="3" t="str">
        <f t="shared" si="306"/>
        <v>莱芜蒙阴管道光缆</v>
      </c>
      <c r="J3916" s="3" t="str">
        <f>INDEX(子缆名称!$B$4:$B$29,纤芯!M3916)</f>
        <v>C缆</v>
      </c>
      <c r="K3916" s="3">
        <v>31</v>
      </c>
      <c r="L3916" s="3">
        <f t="shared" si="307"/>
        <v>7</v>
      </c>
      <c r="M3916" s="3">
        <f t="shared" si="308"/>
        <v>3</v>
      </c>
      <c r="N3916" s="3" t="s">
        <v>84</v>
      </c>
      <c r="O3916" s="3">
        <f>COUNTIF([1]局站!$D$4:$D$172,"="&amp;N3916)</f>
        <v>1</v>
      </c>
      <c r="P3916" s="3">
        <v>0</v>
      </c>
      <c r="Q3916" s="3">
        <v>0</v>
      </c>
      <c r="R3916" s="3">
        <v>0</v>
      </c>
      <c r="S3916" s="3" t="s">
        <v>155</v>
      </c>
      <c r="T3916" s="3">
        <f>COUNTIF([1]局站!$D$4:$D$172,"="&amp;S3916)</f>
        <v>1</v>
      </c>
      <c r="U3916" s="3">
        <v>0</v>
      </c>
      <c r="V3916" s="3">
        <v>0</v>
      </c>
      <c r="W3916" s="3">
        <v>0</v>
      </c>
      <c r="X3916" s="3" t="s">
        <v>1215</v>
      </c>
      <c r="Y3916" s="3" t="s">
        <v>880</v>
      </c>
      <c r="Z3916" s="3" t="str">
        <f>INDEX(业务类型!$C$4:$C$8,MATCH(纤芯!Y3916,业务类型!$B$4:$B$8,0))</f>
        <v>IDLE</v>
      </c>
      <c r="AA3916" s="3"/>
    </row>
    <row r="3917" spans="1:27" ht="16.5" x14ac:dyDescent="0.2">
      <c r="A3917" s="3">
        <v>3914</v>
      </c>
      <c r="B3917" s="3">
        <f t="shared" si="304"/>
        <v>37026101032</v>
      </c>
      <c r="C3917" s="3" t="s">
        <v>1166</v>
      </c>
      <c r="D3917" s="3" t="s">
        <v>226</v>
      </c>
      <c r="E3917" s="3" t="str">
        <f>INDEX(光放段!$G$4:$G$237,MATCH(纤芯!G3917,光放段!$C$4:$C$237,0))</f>
        <v>山东二干|莱芜蒙阴管道光缆:莱芜大桥路-蒙阴新城路</v>
      </c>
      <c r="F3917" s="3">
        <f>INDEX(光放段!$I$4:$I$237,MATCH(纤芯!H3917,光放段!$B$4:$B$237,0))</f>
        <v>37026100000</v>
      </c>
      <c r="G3917" s="3" t="str">
        <f t="shared" si="305"/>
        <v>山东二干|莱芜蒙阴管道光缆:莱芜大桥路-蒙阴新城路</v>
      </c>
      <c r="H3917" s="3">
        <f>INDEX(光放段!$B$4:$B$237,MATCH(纤芯!G3917,光放段!$C$4:$C$237,0))</f>
        <v>37026101000</v>
      </c>
      <c r="I3917" s="3" t="str">
        <f t="shared" si="306"/>
        <v>莱芜蒙阴管道光缆</v>
      </c>
      <c r="J3917" s="3" t="str">
        <f>INDEX(子缆名称!$B$4:$B$29,纤芯!M3917)</f>
        <v>C缆</v>
      </c>
      <c r="K3917" s="3">
        <v>32</v>
      </c>
      <c r="L3917" s="3">
        <f t="shared" si="307"/>
        <v>8</v>
      </c>
      <c r="M3917" s="3">
        <f t="shared" si="308"/>
        <v>3</v>
      </c>
      <c r="N3917" s="3" t="s">
        <v>84</v>
      </c>
      <c r="O3917" s="3">
        <f>COUNTIF([1]局站!$D$4:$D$172,"="&amp;N3917)</f>
        <v>1</v>
      </c>
      <c r="P3917" s="3">
        <v>0</v>
      </c>
      <c r="Q3917" s="3">
        <v>0</v>
      </c>
      <c r="R3917" s="3">
        <v>0</v>
      </c>
      <c r="S3917" s="3" t="s">
        <v>155</v>
      </c>
      <c r="T3917" s="3">
        <f>COUNTIF([1]局站!$D$4:$D$172,"="&amp;S3917)</f>
        <v>1</v>
      </c>
      <c r="U3917" s="3">
        <v>0</v>
      </c>
      <c r="V3917" s="3">
        <v>0</v>
      </c>
      <c r="W3917" s="3">
        <v>0</v>
      </c>
      <c r="X3917" s="3" t="s">
        <v>1215</v>
      </c>
      <c r="Y3917" s="3" t="s">
        <v>880</v>
      </c>
      <c r="Z3917" s="3" t="str">
        <f>INDEX(业务类型!$C$4:$C$8,MATCH(纤芯!Y3917,业务类型!$B$4:$B$8,0))</f>
        <v>IDLE</v>
      </c>
      <c r="AA3917" s="3"/>
    </row>
    <row r="3918" spans="1:27" ht="16.5" x14ac:dyDescent="0.2">
      <c r="A3918" s="3">
        <v>3915</v>
      </c>
      <c r="B3918" s="3">
        <f t="shared" si="304"/>
        <v>37026101033</v>
      </c>
      <c r="C3918" s="3" t="s">
        <v>1166</v>
      </c>
      <c r="D3918" s="3" t="s">
        <v>226</v>
      </c>
      <c r="E3918" s="3" t="str">
        <f>INDEX(光放段!$G$4:$G$237,MATCH(纤芯!G3918,光放段!$C$4:$C$237,0))</f>
        <v>山东二干|莱芜蒙阴管道光缆:莱芜大桥路-蒙阴新城路</v>
      </c>
      <c r="F3918" s="3">
        <f>INDEX(光放段!$I$4:$I$237,MATCH(纤芯!H3918,光放段!$B$4:$B$237,0))</f>
        <v>37026100000</v>
      </c>
      <c r="G3918" s="3" t="str">
        <f t="shared" si="305"/>
        <v>山东二干|莱芜蒙阴管道光缆:莱芜大桥路-蒙阴新城路</v>
      </c>
      <c r="H3918" s="3">
        <f>INDEX(光放段!$B$4:$B$237,MATCH(纤芯!G3918,光放段!$C$4:$C$237,0))</f>
        <v>37026101000</v>
      </c>
      <c r="I3918" s="3" t="str">
        <f t="shared" si="306"/>
        <v>莱芜蒙阴管道光缆</v>
      </c>
      <c r="J3918" s="3" t="str">
        <f>INDEX(子缆名称!$B$4:$B$29,纤芯!M3918)</f>
        <v>C缆</v>
      </c>
      <c r="K3918" s="3">
        <v>33</v>
      </c>
      <c r="L3918" s="3">
        <f t="shared" si="307"/>
        <v>9</v>
      </c>
      <c r="M3918" s="3">
        <f t="shared" si="308"/>
        <v>3</v>
      </c>
      <c r="N3918" s="3" t="s">
        <v>84</v>
      </c>
      <c r="O3918" s="3">
        <f>COUNTIF([1]局站!$D$4:$D$172,"="&amp;N3918)</f>
        <v>1</v>
      </c>
      <c r="P3918" s="3">
        <v>0</v>
      </c>
      <c r="Q3918" s="3">
        <v>0</v>
      </c>
      <c r="R3918" s="3">
        <v>0</v>
      </c>
      <c r="S3918" s="3" t="s">
        <v>155</v>
      </c>
      <c r="T3918" s="3">
        <f>COUNTIF([1]局站!$D$4:$D$172,"="&amp;S3918)</f>
        <v>1</v>
      </c>
      <c r="U3918" s="3">
        <v>0</v>
      </c>
      <c r="V3918" s="3">
        <v>0</v>
      </c>
      <c r="W3918" s="3">
        <v>0</v>
      </c>
      <c r="X3918" s="3" t="s">
        <v>1215</v>
      </c>
      <c r="Y3918" s="3" t="s">
        <v>880</v>
      </c>
      <c r="Z3918" s="3" t="str">
        <f>INDEX(业务类型!$C$4:$C$8,MATCH(纤芯!Y3918,业务类型!$B$4:$B$8,0))</f>
        <v>IDLE</v>
      </c>
      <c r="AA3918" s="3"/>
    </row>
    <row r="3919" spans="1:27" ht="16.5" x14ac:dyDescent="0.2">
      <c r="A3919" s="3">
        <v>3916</v>
      </c>
      <c r="B3919" s="3">
        <f t="shared" si="304"/>
        <v>37026101034</v>
      </c>
      <c r="C3919" s="3" t="s">
        <v>1166</v>
      </c>
      <c r="D3919" s="3" t="s">
        <v>226</v>
      </c>
      <c r="E3919" s="3" t="str">
        <f>INDEX(光放段!$G$4:$G$237,MATCH(纤芯!G3919,光放段!$C$4:$C$237,0))</f>
        <v>山东二干|莱芜蒙阴管道光缆:莱芜大桥路-蒙阴新城路</v>
      </c>
      <c r="F3919" s="3">
        <f>INDEX(光放段!$I$4:$I$237,MATCH(纤芯!H3919,光放段!$B$4:$B$237,0))</f>
        <v>37026100000</v>
      </c>
      <c r="G3919" s="3" t="str">
        <f t="shared" si="305"/>
        <v>山东二干|莱芜蒙阴管道光缆:莱芜大桥路-蒙阴新城路</v>
      </c>
      <c r="H3919" s="3">
        <f>INDEX(光放段!$B$4:$B$237,MATCH(纤芯!G3919,光放段!$C$4:$C$237,0))</f>
        <v>37026101000</v>
      </c>
      <c r="I3919" s="3" t="str">
        <f t="shared" si="306"/>
        <v>莱芜蒙阴管道光缆</v>
      </c>
      <c r="J3919" s="3" t="str">
        <f>INDEX(子缆名称!$B$4:$B$29,纤芯!M3919)</f>
        <v>C缆</v>
      </c>
      <c r="K3919" s="3">
        <v>34</v>
      </c>
      <c r="L3919" s="3">
        <f t="shared" si="307"/>
        <v>10</v>
      </c>
      <c r="M3919" s="3">
        <f t="shared" si="308"/>
        <v>3</v>
      </c>
      <c r="N3919" s="3" t="s">
        <v>84</v>
      </c>
      <c r="O3919" s="3">
        <f>COUNTIF([1]局站!$D$4:$D$172,"="&amp;N3919)</f>
        <v>1</v>
      </c>
      <c r="P3919" s="3">
        <v>0</v>
      </c>
      <c r="Q3919" s="3">
        <v>0</v>
      </c>
      <c r="R3919" s="3">
        <v>0</v>
      </c>
      <c r="S3919" s="3" t="s">
        <v>155</v>
      </c>
      <c r="T3919" s="3">
        <f>COUNTIF([1]局站!$D$4:$D$172,"="&amp;S3919)</f>
        <v>1</v>
      </c>
      <c r="U3919" s="3">
        <v>0</v>
      </c>
      <c r="V3919" s="3">
        <v>0</v>
      </c>
      <c r="W3919" s="3">
        <v>0</v>
      </c>
      <c r="X3919" s="3" t="s">
        <v>1215</v>
      </c>
      <c r="Y3919" s="3" t="s">
        <v>880</v>
      </c>
      <c r="Z3919" s="3" t="str">
        <f>INDEX(业务类型!$C$4:$C$8,MATCH(纤芯!Y3919,业务类型!$B$4:$B$8,0))</f>
        <v>IDLE</v>
      </c>
      <c r="AA3919" s="3"/>
    </row>
    <row r="3920" spans="1:27" ht="16.5" x14ac:dyDescent="0.2">
      <c r="A3920" s="3">
        <v>3917</v>
      </c>
      <c r="B3920" s="3">
        <f t="shared" si="304"/>
        <v>37026101035</v>
      </c>
      <c r="C3920" s="3" t="s">
        <v>1166</v>
      </c>
      <c r="D3920" s="3" t="s">
        <v>226</v>
      </c>
      <c r="E3920" s="3" t="str">
        <f>INDEX(光放段!$G$4:$G$237,MATCH(纤芯!G3920,光放段!$C$4:$C$237,0))</f>
        <v>山东二干|莱芜蒙阴管道光缆:莱芜大桥路-蒙阴新城路</v>
      </c>
      <c r="F3920" s="3">
        <f>INDEX(光放段!$I$4:$I$237,MATCH(纤芯!H3920,光放段!$B$4:$B$237,0))</f>
        <v>37026100000</v>
      </c>
      <c r="G3920" s="3" t="str">
        <f t="shared" si="305"/>
        <v>山东二干|莱芜蒙阴管道光缆:莱芜大桥路-蒙阴新城路</v>
      </c>
      <c r="H3920" s="3">
        <f>INDEX(光放段!$B$4:$B$237,MATCH(纤芯!G3920,光放段!$C$4:$C$237,0))</f>
        <v>37026101000</v>
      </c>
      <c r="I3920" s="3" t="str">
        <f t="shared" si="306"/>
        <v>莱芜蒙阴管道光缆</v>
      </c>
      <c r="J3920" s="3" t="str">
        <f>INDEX(子缆名称!$B$4:$B$29,纤芯!M3920)</f>
        <v>C缆</v>
      </c>
      <c r="K3920" s="3">
        <v>35</v>
      </c>
      <c r="L3920" s="3">
        <f t="shared" si="307"/>
        <v>11</v>
      </c>
      <c r="M3920" s="3">
        <f t="shared" si="308"/>
        <v>3</v>
      </c>
      <c r="N3920" s="3" t="s">
        <v>84</v>
      </c>
      <c r="O3920" s="3">
        <f>COUNTIF([1]局站!$D$4:$D$172,"="&amp;N3920)</f>
        <v>1</v>
      </c>
      <c r="P3920" s="3">
        <v>0</v>
      </c>
      <c r="Q3920" s="3">
        <v>0</v>
      </c>
      <c r="R3920" s="3">
        <v>0</v>
      </c>
      <c r="S3920" s="3" t="s">
        <v>155</v>
      </c>
      <c r="T3920" s="3">
        <f>COUNTIF([1]局站!$D$4:$D$172,"="&amp;S3920)</f>
        <v>1</v>
      </c>
      <c r="U3920" s="3">
        <v>0</v>
      </c>
      <c r="V3920" s="3">
        <v>0</v>
      </c>
      <c r="W3920" s="3">
        <v>0</v>
      </c>
      <c r="X3920" s="3" t="s">
        <v>1215</v>
      </c>
      <c r="Y3920" s="3" t="s">
        <v>880</v>
      </c>
      <c r="Z3920" s="3" t="str">
        <f>INDEX(业务类型!$C$4:$C$8,MATCH(纤芯!Y3920,业务类型!$B$4:$B$8,0))</f>
        <v>IDLE</v>
      </c>
      <c r="AA3920" s="3"/>
    </row>
    <row r="3921" spans="1:27" ht="16.5" x14ac:dyDescent="0.2">
      <c r="A3921" s="3">
        <v>3918</v>
      </c>
      <c r="B3921" s="3">
        <f t="shared" si="304"/>
        <v>37026101036</v>
      </c>
      <c r="C3921" s="3" t="s">
        <v>1166</v>
      </c>
      <c r="D3921" s="3" t="s">
        <v>226</v>
      </c>
      <c r="E3921" s="3" t="str">
        <f>INDEX(光放段!$G$4:$G$237,MATCH(纤芯!G3921,光放段!$C$4:$C$237,0))</f>
        <v>山东二干|莱芜蒙阴管道光缆:莱芜大桥路-蒙阴新城路</v>
      </c>
      <c r="F3921" s="3">
        <f>INDEX(光放段!$I$4:$I$237,MATCH(纤芯!H3921,光放段!$B$4:$B$237,0))</f>
        <v>37026100000</v>
      </c>
      <c r="G3921" s="3" t="str">
        <f t="shared" si="305"/>
        <v>山东二干|莱芜蒙阴管道光缆:莱芜大桥路-蒙阴新城路</v>
      </c>
      <c r="H3921" s="3">
        <f>INDEX(光放段!$B$4:$B$237,MATCH(纤芯!G3921,光放段!$C$4:$C$237,0))</f>
        <v>37026101000</v>
      </c>
      <c r="I3921" s="3" t="str">
        <f t="shared" si="306"/>
        <v>莱芜蒙阴管道光缆</v>
      </c>
      <c r="J3921" s="3" t="str">
        <f>INDEX(子缆名称!$B$4:$B$29,纤芯!M3921)</f>
        <v>C缆</v>
      </c>
      <c r="K3921" s="3">
        <v>36</v>
      </c>
      <c r="L3921" s="3">
        <f t="shared" si="307"/>
        <v>12</v>
      </c>
      <c r="M3921" s="3">
        <f t="shared" si="308"/>
        <v>3</v>
      </c>
      <c r="N3921" s="3" t="s">
        <v>84</v>
      </c>
      <c r="O3921" s="3">
        <f>COUNTIF([1]局站!$D$4:$D$172,"="&amp;N3921)</f>
        <v>1</v>
      </c>
      <c r="P3921" s="3">
        <v>0</v>
      </c>
      <c r="Q3921" s="3">
        <v>0</v>
      </c>
      <c r="R3921" s="3">
        <v>0</v>
      </c>
      <c r="S3921" s="3" t="s">
        <v>155</v>
      </c>
      <c r="T3921" s="3">
        <f>COUNTIF([1]局站!$D$4:$D$172,"="&amp;S3921)</f>
        <v>1</v>
      </c>
      <c r="U3921" s="3">
        <v>0</v>
      </c>
      <c r="V3921" s="3">
        <v>0</v>
      </c>
      <c r="W3921" s="3">
        <v>0</v>
      </c>
      <c r="X3921" s="3" t="s">
        <v>1215</v>
      </c>
      <c r="Y3921" s="3" t="s">
        <v>880</v>
      </c>
      <c r="Z3921" s="3" t="str">
        <f>INDEX(业务类型!$C$4:$C$8,MATCH(纤芯!Y3921,业务类型!$B$4:$B$8,0))</f>
        <v>IDLE</v>
      </c>
      <c r="AA3921" s="3"/>
    </row>
    <row r="3922" spans="1:27" ht="16.5" x14ac:dyDescent="0.2">
      <c r="A3922" s="3">
        <v>3919</v>
      </c>
      <c r="B3922" s="3">
        <f t="shared" si="304"/>
        <v>37027101001</v>
      </c>
      <c r="C3922" s="3" t="s">
        <v>1166</v>
      </c>
      <c r="D3922" s="3" t="s">
        <v>227</v>
      </c>
      <c r="E3922" s="3" t="str">
        <f>INDEX(光放段!$G$4:$G$237,MATCH(纤芯!G3922,光放段!$C$4:$C$237,0))</f>
        <v>山东二干|莱芜青岛光缆:莱芜大桥路-青岛山东路</v>
      </c>
      <c r="F3922" s="3">
        <f>INDEX(光放段!$I$4:$I$237,MATCH(纤芯!H3922,光放段!$B$4:$B$237,0))</f>
        <v>37027100000</v>
      </c>
      <c r="G3922" s="3" t="str">
        <f t="shared" si="305"/>
        <v>山东二干|莱芜青岛光缆:莱芜大桥路-沂源振兴路324局</v>
      </c>
      <c r="H3922" s="3">
        <f>INDEX(光放段!$B$4:$B$237,MATCH(纤芯!G3922,光放段!$C$4:$C$237,0))</f>
        <v>37027101000</v>
      </c>
      <c r="I3922" s="3" t="str">
        <f t="shared" si="306"/>
        <v>莱芜青岛光缆</v>
      </c>
      <c r="J3922" s="3" t="str">
        <f>INDEX(子缆名称!$B$4:$B$29,纤芯!M3922)</f>
        <v>A缆</v>
      </c>
      <c r="K3922" s="3">
        <v>1</v>
      </c>
      <c r="L3922" s="3">
        <f t="shared" si="307"/>
        <v>1</v>
      </c>
      <c r="M3922" s="3">
        <f t="shared" si="308"/>
        <v>1</v>
      </c>
      <c r="N3922" s="3" t="s">
        <v>84</v>
      </c>
      <c r="O3922" s="3">
        <f>COUNTIF([1]局站!$D$4:$D$172,"="&amp;N3922)</f>
        <v>1</v>
      </c>
      <c r="P3922" s="3">
        <v>0</v>
      </c>
      <c r="Q3922" s="3">
        <v>0</v>
      </c>
      <c r="R3922" s="3">
        <v>0</v>
      </c>
      <c r="S3922" s="3" t="s">
        <v>85</v>
      </c>
      <c r="T3922" s="3">
        <f>COUNTIF([1]局站!$D$4:$D$172,"="&amp;S3922)</f>
        <v>1</v>
      </c>
      <c r="U3922" s="3">
        <v>0</v>
      </c>
      <c r="V3922" s="3">
        <v>0</v>
      </c>
      <c r="W3922" s="3">
        <v>0</v>
      </c>
      <c r="X3922" s="3" t="s">
        <v>1214</v>
      </c>
      <c r="Y3922" s="3" t="s">
        <v>881</v>
      </c>
      <c r="Z3922" s="3" t="str">
        <f>INDEX(业务类型!$C$4:$C$8,MATCH(纤芯!Y3922,业务类型!$B$4:$B$8,0))</f>
        <v>OTHER</v>
      </c>
      <c r="AA3922" s="3" t="s">
        <v>1042</v>
      </c>
    </row>
    <row r="3923" spans="1:27" ht="16.5" x14ac:dyDescent="0.2">
      <c r="A3923" s="3">
        <v>3920</v>
      </c>
      <c r="B3923" s="3">
        <f t="shared" si="304"/>
        <v>37027101002</v>
      </c>
      <c r="C3923" s="3" t="s">
        <v>1166</v>
      </c>
      <c r="D3923" s="3" t="s">
        <v>227</v>
      </c>
      <c r="E3923" s="3" t="str">
        <f>INDEX(光放段!$G$4:$G$237,MATCH(纤芯!G3923,光放段!$C$4:$C$237,0))</f>
        <v>山东二干|莱芜青岛光缆:莱芜大桥路-青岛山东路</v>
      </c>
      <c r="F3923" s="3">
        <f>INDEX(光放段!$I$4:$I$237,MATCH(纤芯!H3923,光放段!$B$4:$B$237,0))</f>
        <v>37027100000</v>
      </c>
      <c r="G3923" s="3" t="str">
        <f t="shared" si="305"/>
        <v>山东二干|莱芜青岛光缆:莱芜大桥路-沂源振兴路324局</v>
      </c>
      <c r="H3923" s="3">
        <f>INDEX(光放段!$B$4:$B$237,MATCH(纤芯!G3923,光放段!$C$4:$C$237,0))</f>
        <v>37027101000</v>
      </c>
      <c r="I3923" s="3" t="str">
        <f t="shared" si="306"/>
        <v>莱芜青岛光缆</v>
      </c>
      <c r="J3923" s="3" t="str">
        <f>INDEX(子缆名称!$B$4:$B$29,纤芯!M3923)</f>
        <v>A缆</v>
      </c>
      <c r="K3923" s="3">
        <v>2</v>
      </c>
      <c r="L3923" s="3">
        <f t="shared" si="307"/>
        <v>2</v>
      </c>
      <c r="M3923" s="3">
        <f t="shared" si="308"/>
        <v>1</v>
      </c>
      <c r="N3923" s="3" t="s">
        <v>84</v>
      </c>
      <c r="O3923" s="3">
        <f>COUNTIF([1]局站!$D$4:$D$172,"="&amp;N3923)</f>
        <v>1</v>
      </c>
      <c r="P3923" s="3">
        <v>0</v>
      </c>
      <c r="Q3923" s="3">
        <v>0</v>
      </c>
      <c r="R3923" s="3">
        <v>0</v>
      </c>
      <c r="S3923" s="3" t="s">
        <v>85</v>
      </c>
      <c r="T3923" s="3">
        <f>COUNTIF([1]局站!$D$4:$D$172,"="&amp;S3923)</f>
        <v>1</v>
      </c>
      <c r="U3923" s="3">
        <v>0</v>
      </c>
      <c r="V3923" s="3">
        <v>0</v>
      </c>
      <c r="W3923" s="3">
        <v>0</v>
      </c>
      <c r="X3923" s="3" t="s">
        <v>1214</v>
      </c>
      <c r="Y3923" s="3" t="s">
        <v>880</v>
      </c>
      <c r="Z3923" s="3" t="str">
        <f>INDEX(业务类型!$C$4:$C$8,MATCH(纤芯!Y3923,业务类型!$B$4:$B$8,0))</f>
        <v>IDLE</v>
      </c>
      <c r="AA3923" s="3"/>
    </row>
    <row r="3924" spans="1:27" ht="16.5" x14ac:dyDescent="0.2">
      <c r="A3924" s="3">
        <v>3921</v>
      </c>
      <c r="B3924" s="3">
        <f t="shared" si="304"/>
        <v>37027101003</v>
      </c>
      <c r="C3924" s="3" t="s">
        <v>1166</v>
      </c>
      <c r="D3924" s="3" t="s">
        <v>227</v>
      </c>
      <c r="E3924" s="3" t="str">
        <f>INDEX(光放段!$G$4:$G$237,MATCH(纤芯!G3924,光放段!$C$4:$C$237,0))</f>
        <v>山东二干|莱芜青岛光缆:莱芜大桥路-青岛山东路</v>
      </c>
      <c r="F3924" s="3">
        <f>INDEX(光放段!$I$4:$I$237,MATCH(纤芯!H3924,光放段!$B$4:$B$237,0))</f>
        <v>37027100000</v>
      </c>
      <c r="G3924" s="3" t="str">
        <f t="shared" si="305"/>
        <v>山东二干|莱芜青岛光缆:莱芜大桥路-沂源振兴路324局</v>
      </c>
      <c r="H3924" s="3">
        <f>INDEX(光放段!$B$4:$B$237,MATCH(纤芯!G3924,光放段!$C$4:$C$237,0))</f>
        <v>37027101000</v>
      </c>
      <c r="I3924" s="3" t="str">
        <f t="shared" si="306"/>
        <v>莱芜青岛光缆</v>
      </c>
      <c r="J3924" s="3" t="str">
        <f>INDEX(子缆名称!$B$4:$B$29,纤芯!M3924)</f>
        <v>A缆</v>
      </c>
      <c r="K3924" s="3">
        <v>3</v>
      </c>
      <c r="L3924" s="3">
        <f t="shared" si="307"/>
        <v>3</v>
      </c>
      <c r="M3924" s="3">
        <f t="shared" si="308"/>
        <v>1</v>
      </c>
      <c r="N3924" s="3" t="s">
        <v>84</v>
      </c>
      <c r="O3924" s="3">
        <f>COUNTIF([1]局站!$D$4:$D$172,"="&amp;N3924)</f>
        <v>1</v>
      </c>
      <c r="P3924" s="3">
        <v>0</v>
      </c>
      <c r="Q3924" s="3">
        <v>0</v>
      </c>
      <c r="R3924" s="3">
        <v>0</v>
      </c>
      <c r="S3924" s="3" t="s">
        <v>85</v>
      </c>
      <c r="T3924" s="3">
        <f>COUNTIF([1]局站!$D$4:$D$172,"="&amp;S3924)</f>
        <v>1</v>
      </c>
      <c r="U3924" s="3">
        <v>0</v>
      </c>
      <c r="V3924" s="3">
        <v>0</v>
      </c>
      <c r="W3924" s="3">
        <v>0</v>
      </c>
      <c r="X3924" s="3" t="s">
        <v>1214</v>
      </c>
      <c r="Y3924" s="3" t="s">
        <v>880</v>
      </c>
      <c r="Z3924" s="3" t="str">
        <f>INDEX(业务类型!$C$4:$C$8,MATCH(纤芯!Y3924,业务类型!$B$4:$B$8,0))</f>
        <v>IDLE</v>
      </c>
      <c r="AA3924" s="3"/>
    </row>
    <row r="3925" spans="1:27" ht="16.5" x14ac:dyDescent="0.2">
      <c r="A3925" s="3">
        <v>3922</v>
      </c>
      <c r="B3925" s="3">
        <f t="shared" ref="B3925:B3988" si="309">H3925+K3925</f>
        <v>37027101004</v>
      </c>
      <c r="C3925" s="3" t="s">
        <v>1166</v>
      </c>
      <c r="D3925" s="3" t="s">
        <v>227</v>
      </c>
      <c r="E3925" s="3" t="str">
        <f>INDEX(光放段!$G$4:$G$237,MATCH(纤芯!G3925,光放段!$C$4:$C$237,0))</f>
        <v>山东二干|莱芜青岛光缆:莱芜大桥路-青岛山东路</v>
      </c>
      <c r="F3925" s="3">
        <f>INDEX(光放段!$I$4:$I$237,MATCH(纤芯!H3925,光放段!$B$4:$B$237,0))</f>
        <v>37027100000</v>
      </c>
      <c r="G3925" s="3" t="str">
        <f t="shared" si="305"/>
        <v>山东二干|莱芜青岛光缆:莱芜大桥路-沂源振兴路324局</v>
      </c>
      <c r="H3925" s="3">
        <f>INDEX(光放段!$B$4:$B$237,MATCH(纤芯!G3925,光放段!$C$4:$C$237,0))</f>
        <v>37027101000</v>
      </c>
      <c r="I3925" s="3" t="str">
        <f t="shared" si="306"/>
        <v>莱芜青岛光缆</v>
      </c>
      <c r="J3925" s="3" t="str">
        <f>INDEX(子缆名称!$B$4:$B$29,纤芯!M3925)</f>
        <v>A缆</v>
      </c>
      <c r="K3925" s="3">
        <v>4</v>
      </c>
      <c r="L3925" s="3">
        <f t="shared" si="307"/>
        <v>4</v>
      </c>
      <c r="M3925" s="3">
        <f t="shared" si="308"/>
        <v>1</v>
      </c>
      <c r="N3925" s="3" t="s">
        <v>84</v>
      </c>
      <c r="O3925" s="3">
        <f>COUNTIF([1]局站!$D$4:$D$172,"="&amp;N3925)</f>
        <v>1</v>
      </c>
      <c r="P3925" s="3">
        <v>0</v>
      </c>
      <c r="Q3925" s="3">
        <v>0</v>
      </c>
      <c r="R3925" s="3">
        <v>0</v>
      </c>
      <c r="S3925" s="3" t="s">
        <v>85</v>
      </c>
      <c r="T3925" s="3">
        <f>COUNTIF([1]局站!$D$4:$D$172,"="&amp;S3925)</f>
        <v>1</v>
      </c>
      <c r="U3925" s="3">
        <v>0</v>
      </c>
      <c r="V3925" s="3">
        <v>0</v>
      </c>
      <c r="W3925" s="3">
        <v>0</v>
      </c>
      <c r="X3925" s="3" t="s">
        <v>1214</v>
      </c>
      <c r="Y3925" s="3" t="s">
        <v>880</v>
      </c>
      <c r="Z3925" s="3" t="str">
        <f>INDEX(业务类型!$C$4:$C$8,MATCH(纤芯!Y3925,业务类型!$B$4:$B$8,0))</f>
        <v>IDLE</v>
      </c>
      <c r="AA3925" s="3"/>
    </row>
    <row r="3926" spans="1:27" ht="16.5" x14ac:dyDescent="0.2">
      <c r="A3926" s="3">
        <v>3923</v>
      </c>
      <c r="B3926" s="3">
        <f t="shared" si="309"/>
        <v>37027101005</v>
      </c>
      <c r="C3926" s="3" t="s">
        <v>1166</v>
      </c>
      <c r="D3926" s="3" t="s">
        <v>227</v>
      </c>
      <c r="E3926" s="3" t="str">
        <f>INDEX(光放段!$G$4:$G$237,MATCH(纤芯!G3926,光放段!$C$4:$C$237,0))</f>
        <v>山东二干|莱芜青岛光缆:莱芜大桥路-青岛山东路</v>
      </c>
      <c r="F3926" s="3">
        <f>INDEX(光放段!$I$4:$I$237,MATCH(纤芯!H3926,光放段!$B$4:$B$237,0))</f>
        <v>37027100000</v>
      </c>
      <c r="G3926" s="3" t="str">
        <f t="shared" si="305"/>
        <v>山东二干|莱芜青岛光缆:莱芜大桥路-沂源振兴路324局</v>
      </c>
      <c r="H3926" s="3">
        <f>INDEX(光放段!$B$4:$B$237,MATCH(纤芯!G3926,光放段!$C$4:$C$237,0))</f>
        <v>37027101000</v>
      </c>
      <c r="I3926" s="3" t="str">
        <f t="shared" si="306"/>
        <v>莱芜青岛光缆</v>
      </c>
      <c r="J3926" s="3" t="str">
        <f>INDEX(子缆名称!$B$4:$B$29,纤芯!M3926)</f>
        <v>A缆</v>
      </c>
      <c r="K3926" s="3">
        <v>5</v>
      </c>
      <c r="L3926" s="3">
        <f t="shared" si="307"/>
        <v>5</v>
      </c>
      <c r="M3926" s="3">
        <f t="shared" si="308"/>
        <v>1</v>
      </c>
      <c r="N3926" s="3" t="s">
        <v>84</v>
      </c>
      <c r="O3926" s="3">
        <f>COUNTIF([1]局站!$D$4:$D$172,"="&amp;N3926)</f>
        <v>1</v>
      </c>
      <c r="P3926" s="3">
        <v>0</v>
      </c>
      <c r="Q3926" s="3">
        <v>0</v>
      </c>
      <c r="R3926" s="3">
        <v>0</v>
      </c>
      <c r="S3926" s="3" t="s">
        <v>85</v>
      </c>
      <c r="T3926" s="3">
        <f>COUNTIF([1]局站!$D$4:$D$172,"="&amp;S3926)</f>
        <v>1</v>
      </c>
      <c r="U3926" s="3">
        <v>0</v>
      </c>
      <c r="V3926" s="3">
        <v>0</v>
      </c>
      <c r="W3926" s="3">
        <v>0</v>
      </c>
      <c r="X3926" s="3" t="s">
        <v>1214</v>
      </c>
      <c r="Y3926" s="3" t="s">
        <v>880</v>
      </c>
      <c r="Z3926" s="3" t="str">
        <f>INDEX(业务类型!$C$4:$C$8,MATCH(纤芯!Y3926,业务类型!$B$4:$B$8,0))</f>
        <v>IDLE</v>
      </c>
      <c r="AA3926" s="3"/>
    </row>
    <row r="3927" spans="1:27" ht="16.5" x14ac:dyDescent="0.2">
      <c r="A3927" s="3">
        <v>3924</v>
      </c>
      <c r="B3927" s="3">
        <f t="shared" si="309"/>
        <v>37027101006</v>
      </c>
      <c r="C3927" s="3" t="s">
        <v>1166</v>
      </c>
      <c r="D3927" s="3" t="s">
        <v>227</v>
      </c>
      <c r="E3927" s="3" t="str">
        <f>INDEX(光放段!$G$4:$G$237,MATCH(纤芯!G3927,光放段!$C$4:$C$237,0))</f>
        <v>山东二干|莱芜青岛光缆:莱芜大桥路-青岛山东路</v>
      </c>
      <c r="F3927" s="3">
        <f>INDEX(光放段!$I$4:$I$237,MATCH(纤芯!H3927,光放段!$B$4:$B$237,0))</f>
        <v>37027100000</v>
      </c>
      <c r="G3927" s="3" t="str">
        <f t="shared" si="305"/>
        <v>山东二干|莱芜青岛光缆:莱芜大桥路-沂源振兴路324局</v>
      </c>
      <c r="H3927" s="3">
        <f>INDEX(光放段!$B$4:$B$237,MATCH(纤芯!G3927,光放段!$C$4:$C$237,0))</f>
        <v>37027101000</v>
      </c>
      <c r="I3927" s="3" t="str">
        <f t="shared" si="306"/>
        <v>莱芜青岛光缆</v>
      </c>
      <c r="J3927" s="3" t="str">
        <f>INDEX(子缆名称!$B$4:$B$29,纤芯!M3927)</f>
        <v>A缆</v>
      </c>
      <c r="K3927" s="3">
        <v>6</v>
      </c>
      <c r="L3927" s="3">
        <f t="shared" si="307"/>
        <v>6</v>
      </c>
      <c r="M3927" s="3">
        <f t="shared" si="308"/>
        <v>1</v>
      </c>
      <c r="N3927" s="3" t="s">
        <v>84</v>
      </c>
      <c r="O3927" s="3">
        <f>COUNTIF([1]局站!$D$4:$D$172,"="&amp;N3927)</f>
        <v>1</v>
      </c>
      <c r="P3927" s="3">
        <v>0</v>
      </c>
      <c r="Q3927" s="3">
        <v>0</v>
      </c>
      <c r="R3927" s="3">
        <v>0</v>
      </c>
      <c r="S3927" s="3" t="s">
        <v>85</v>
      </c>
      <c r="T3927" s="3">
        <f>COUNTIF([1]局站!$D$4:$D$172,"="&amp;S3927)</f>
        <v>1</v>
      </c>
      <c r="U3927" s="3">
        <v>0</v>
      </c>
      <c r="V3927" s="3">
        <v>0</v>
      </c>
      <c r="W3927" s="3">
        <v>0</v>
      </c>
      <c r="X3927" s="3" t="s">
        <v>1214</v>
      </c>
      <c r="Y3927" s="3" t="s">
        <v>880</v>
      </c>
      <c r="Z3927" s="3" t="str">
        <f>INDEX(业务类型!$C$4:$C$8,MATCH(纤芯!Y3927,业务类型!$B$4:$B$8,0))</f>
        <v>IDLE</v>
      </c>
      <c r="AA3927" s="3"/>
    </row>
    <row r="3928" spans="1:27" ht="16.5" x14ac:dyDescent="0.2">
      <c r="A3928" s="3">
        <v>3925</v>
      </c>
      <c r="B3928" s="3">
        <f t="shared" si="309"/>
        <v>37027101007</v>
      </c>
      <c r="C3928" s="3" t="s">
        <v>1166</v>
      </c>
      <c r="D3928" s="3" t="s">
        <v>227</v>
      </c>
      <c r="E3928" s="3" t="str">
        <f>INDEX(光放段!$G$4:$G$237,MATCH(纤芯!G3928,光放段!$C$4:$C$237,0))</f>
        <v>山东二干|莱芜青岛光缆:莱芜大桥路-青岛山东路</v>
      </c>
      <c r="F3928" s="3">
        <f>INDEX(光放段!$I$4:$I$237,MATCH(纤芯!H3928,光放段!$B$4:$B$237,0))</f>
        <v>37027100000</v>
      </c>
      <c r="G3928" s="3" t="str">
        <f t="shared" si="305"/>
        <v>山东二干|莱芜青岛光缆:莱芜大桥路-沂源振兴路324局</v>
      </c>
      <c r="H3928" s="3">
        <f>INDEX(光放段!$B$4:$B$237,MATCH(纤芯!G3928,光放段!$C$4:$C$237,0))</f>
        <v>37027101000</v>
      </c>
      <c r="I3928" s="3" t="str">
        <f t="shared" si="306"/>
        <v>莱芜青岛光缆</v>
      </c>
      <c r="J3928" s="3" t="str">
        <f>INDEX(子缆名称!$B$4:$B$29,纤芯!M3928)</f>
        <v>A缆</v>
      </c>
      <c r="K3928" s="3">
        <v>7</v>
      </c>
      <c r="L3928" s="3">
        <f t="shared" si="307"/>
        <v>7</v>
      </c>
      <c r="M3928" s="3">
        <f t="shared" si="308"/>
        <v>1</v>
      </c>
      <c r="N3928" s="3" t="s">
        <v>84</v>
      </c>
      <c r="O3928" s="3">
        <f>COUNTIF([1]局站!$D$4:$D$172,"="&amp;N3928)</f>
        <v>1</v>
      </c>
      <c r="P3928" s="3">
        <v>0</v>
      </c>
      <c r="Q3928" s="3">
        <v>0</v>
      </c>
      <c r="R3928" s="3">
        <v>0</v>
      </c>
      <c r="S3928" s="3" t="s">
        <v>85</v>
      </c>
      <c r="T3928" s="3">
        <f>COUNTIF([1]局站!$D$4:$D$172,"="&amp;S3928)</f>
        <v>1</v>
      </c>
      <c r="U3928" s="3">
        <v>0</v>
      </c>
      <c r="V3928" s="3">
        <v>0</v>
      </c>
      <c r="W3928" s="3">
        <v>0</v>
      </c>
      <c r="X3928" s="3" t="s">
        <v>1214</v>
      </c>
      <c r="Y3928" s="3" t="s">
        <v>852</v>
      </c>
      <c r="Z3928" s="3" t="str">
        <f>INDEX(业务类型!$C$4:$C$8,MATCH(纤芯!Y3928,业务类型!$B$4:$B$8,0))</f>
        <v>TWO</v>
      </c>
      <c r="AA3928" s="3" t="s">
        <v>1034</v>
      </c>
    </row>
    <row r="3929" spans="1:27" ht="16.5" x14ac:dyDescent="0.2">
      <c r="A3929" s="3">
        <v>3926</v>
      </c>
      <c r="B3929" s="3">
        <f t="shared" si="309"/>
        <v>37027101008</v>
      </c>
      <c r="C3929" s="3" t="s">
        <v>1166</v>
      </c>
      <c r="D3929" s="3" t="s">
        <v>227</v>
      </c>
      <c r="E3929" s="3" t="str">
        <f>INDEX(光放段!$G$4:$G$237,MATCH(纤芯!G3929,光放段!$C$4:$C$237,0))</f>
        <v>山东二干|莱芜青岛光缆:莱芜大桥路-青岛山东路</v>
      </c>
      <c r="F3929" s="3">
        <f>INDEX(光放段!$I$4:$I$237,MATCH(纤芯!H3929,光放段!$B$4:$B$237,0))</f>
        <v>37027100000</v>
      </c>
      <c r="G3929" s="3" t="str">
        <f t="shared" si="305"/>
        <v>山东二干|莱芜青岛光缆:莱芜大桥路-沂源振兴路324局</v>
      </c>
      <c r="H3929" s="3">
        <f>INDEX(光放段!$B$4:$B$237,MATCH(纤芯!G3929,光放段!$C$4:$C$237,0))</f>
        <v>37027101000</v>
      </c>
      <c r="I3929" s="3" t="str">
        <f t="shared" si="306"/>
        <v>莱芜青岛光缆</v>
      </c>
      <c r="J3929" s="3" t="str">
        <f>INDEX(子缆名称!$B$4:$B$29,纤芯!M3929)</f>
        <v>A缆</v>
      </c>
      <c r="K3929" s="3">
        <v>8</v>
      </c>
      <c r="L3929" s="3">
        <f t="shared" si="307"/>
        <v>8</v>
      </c>
      <c r="M3929" s="3">
        <f t="shared" si="308"/>
        <v>1</v>
      </c>
      <c r="N3929" s="3" t="s">
        <v>84</v>
      </c>
      <c r="O3929" s="3">
        <f>COUNTIF([1]局站!$D$4:$D$172,"="&amp;N3929)</f>
        <v>1</v>
      </c>
      <c r="P3929" s="3">
        <v>0</v>
      </c>
      <c r="Q3929" s="3">
        <v>0</v>
      </c>
      <c r="R3929" s="3">
        <v>0</v>
      </c>
      <c r="S3929" s="3" t="s">
        <v>85</v>
      </c>
      <c r="T3929" s="3">
        <f>COUNTIF([1]局站!$D$4:$D$172,"="&amp;S3929)</f>
        <v>1</v>
      </c>
      <c r="U3929" s="3">
        <v>0</v>
      </c>
      <c r="V3929" s="3">
        <v>0</v>
      </c>
      <c r="W3929" s="3">
        <v>0</v>
      </c>
      <c r="X3929" s="3" t="s">
        <v>1214</v>
      </c>
      <c r="Y3929" s="3" t="s">
        <v>852</v>
      </c>
      <c r="Z3929" s="3" t="str">
        <f>INDEX(业务类型!$C$4:$C$8,MATCH(纤芯!Y3929,业务类型!$B$4:$B$8,0))</f>
        <v>TWO</v>
      </c>
      <c r="AA3929" s="3" t="s">
        <v>1034</v>
      </c>
    </row>
    <row r="3930" spans="1:27" ht="16.5" x14ac:dyDescent="0.2">
      <c r="A3930" s="3">
        <v>3927</v>
      </c>
      <c r="B3930" s="3">
        <f t="shared" si="309"/>
        <v>37027101009</v>
      </c>
      <c r="C3930" s="3" t="s">
        <v>1166</v>
      </c>
      <c r="D3930" s="3" t="s">
        <v>227</v>
      </c>
      <c r="E3930" s="3" t="str">
        <f>INDEX(光放段!$G$4:$G$237,MATCH(纤芯!G3930,光放段!$C$4:$C$237,0))</f>
        <v>山东二干|莱芜青岛光缆:莱芜大桥路-青岛山东路</v>
      </c>
      <c r="F3930" s="3">
        <f>INDEX(光放段!$I$4:$I$237,MATCH(纤芯!H3930,光放段!$B$4:$B$237,0))</f>
        <v>37027100000</v>
      </c>
      <c r="G3930" s="3" t="str">
        <f t="shared" si="305"/>
        <v>山东二干|莱芜青岛光缆:莱芜大桥路-沂源振兴路324局</v>
      </c>
      <c r="H3930" s="3">
        <f>INDEX(光放段!$B$4:$B$237,MATCH(纤芯!G3930,光放段!$C$4:$C$237,0))</f>
        <v>37027101000</v>
      </c>
      <c r="I3930" s="3" t="str">
        <f t="shared" si="306"/>
        <v>莱芜青岛光缆</v>
      </c>
      <c r="J3930" s="3" t="str">
        <f>INDEX(子缆名称!$B$4:$B$29,纤芯!M3930)</f>
        <v>A缆</v>
      </c>
      <c r="K3930" s="3">
        <v>9</v>
      </c>
      <c r="L3930" s="3">
        <f t="shared" si="307"/>
        <v>9</v>
      </c>
      <c r="M3930" s="3">
        <f t="shared" si="308"/>
        <v>1</v>
      </c>
      <c r="N3930" s="3" t="s">
        <v>84</v>
      </c>
      <c r="O3930" s="3">
        <f>COUNTIF([1]局站!$D$4:$D$172,"="&amp;N3930)</f>
        <v>1</v>
      </c>
      <c r="P3930" s="3">
        <v>0</v>
      </c>
      <c r="Q3930" s="3">
        <v>0</v>
      </c>
      <c r="R3930" s="3">
        <v>0</v>
      </c>
      <c r="S3930" s="3" t="s">
        <v>85</v>
      </c>
      <c r="T3930" s="3">
        <f>COUNTIF([1]局站!$D$4:$D$172,"="&amp;S3930)</f>
        <v>1</v>
      </c>
      <c r="U3930" s="3">
        <v>0</v>
      </c>
      <c r="V3930" s="3">
        <v>0</v>
      </c>
      <c r="W3930" s="3">
        <v>0</v>
      </c>
      <c r="X3930" s="3" t="s">
        <v>1214</v>
      </c>
      <c r="Y3930" s="3" t="s">
        <v>852</v>
      </c>
      <c r="Z3930" s="3" t="str">
        <f>INDEX(业务类型!$C$4:$C$8,MATCH(纤芯!Y3930,业务类型!$B$4:$B$8,0))</f>
        <v>TWO</v>
      </c>
      <c r="AA3930" s="3" t="s">
        <v>1043</v>
      </c>
    </row>
    <row r="3931" spans="1:27" ht="16.5" x14ac:dyDescent="0.2">
      <c r="A3931" s="3">
        <v>3928</v>
      </c>
      <c r="B3931" s="3">
        <f t="shared" si="309"/>
        <v>37027101010</v>
      </c>
      <c r="C3931" s="3" t="s">
        <v>1166</v>
      </c>
      <c r="D3931" s="3" t="s">
        <v>227</v>
      </c>
      <c r="E3931" s="3" t="str">
        <f>INDEX(光放段!$G$4:$G$237,MATCH(纤芯!G3931,光放段!$C$4:$C$237,0))</f>
        <v>山东二干|莱芜青岛光缆:莱芜大桥路-青岛山东路</v>
      </c>
      <c r="F3931" s="3">
        <f>INDEX(光放段!$I$4:$I$237,MATCH(纤芯!H3931,光放段!$B$4:$B$237,0))</f>
        <v>37027100000</v>
      </c>
      <c r="G3931" s="3" t="str">
        <f t="shared" si="305"/>
        <v>山东二干|莱芜青岛光缆:莱芜大桥路-沂源振兴路324局</v>
      </c>
      <c r="H3931" s="3">
        <f>INDEX(光放段!$B$4:$B$237,MATCH(纤芯!G3931,光放段!$C$4:$C$237,0))</f>
        <v>37027101000</v>
      </c>
      <c r="I3931" s="3" t="str">
        <f t="shared" si="306"/>
        <v>莱芜青岛光缆</v>
      </c>
      <c r="J3931" s="3" t="str">
        <f>INDEX(子缆名称!$B$4:$B$29,纤芯!M3931)</f>
        <v>A缆</v>
      </c>
      <c r="K3931" s="3">
        <v>10</v>
      </c>
      <c r="L3931" s="3">
        <f t="shared" si="307"/>
        <v>10</v>
      </c>
      <c r="M3931" s="3">
        <f t="shared" si="308"/>
        <v>1</v>
      </c>
      <c r="N3931" s="3" t="s">
        <v>84</v>
      </c>
      <c r="O3931" s="3">
        <f>COUNTIF([1]局站!$D$4:$D$172,"="&amp;N3931)</f>
        <v>1</v>
      </c>
      <c r="P3931" s="3">
        <v>0</v>
      </c>
      <c r="Q3931" s="3">
        <v>0</v>
      </c>
      <c r="R3931" s="3">
        <v>0</v>
      </c>
      <c r="S3931" s="3" t="s">
        <v>85</v>
      </c>
      <c r="T3931" s="3">
        <f>COUNTIF([1]局站!$D$4:$D$172,"="&amp;S3931)</f>
        <v>1</v>
      </c>
      <c r="U3931" s="3">
        <v>0</v>
      </c>
      <c r="V3931" s="3">
        <v>0</v>
      </c>
      <c r="W3931" s="3">
        <v>0</v>
      </c>
      <c r="X3931" s="3" t="s">
        <v>1214</v>
      </c>
      <c r="Y3931" s="3" t="s">
        <v>852</v>
      </c>
      <c r="Z3931" s="3" t="str">
        <f>INDEX(业务类型!$C$4:$C$8,MATCH(纤芯!Y3931,业务类型!$B$4:$B$8,0))</f>
        <v>TWO</v>
      </c>
      <c r="AA3931" s="3" t="s">
        <v>1043</v>
      </c>
    </row>
    <row r="3932" spans="1:27" ht="16.5" x14ac:dyDescent="0.2">
      <c r="A3932" s="3">
        <v>3929</v>
      </c>
      <c r="B3932" s="3">
        <f t="shared" si="309"/>
        <v>37027101011</v>
      </c>
      <c r="C3932" s="3" t="s">
        <v>1166</v>
      </c>
      <c r="D3932" s="3" t="s">
        <v>227</v>
      </c>
      <c r="E3932" s="3" t="str">
        <f>INDEX(光放段!$G$4:$G$237,MATCH(纤芯!G3932,光放段!$C$4:$C$237,0))</f>
        <v>山东二干|莱芜青岛光缆:莱芜大桥路-青岛山东路</v>
      </c>
      <c r="F3932" s="3">
        <f>INDEX(光放段!$I$4:$I$237,MATCH(纤芯!H3932,光放段!$B$4:$B$237,0))</f>
        <v>37027100000</v>
      </c>
      <c r="G3932" s="3" t="str">
        <f t="shared" si="305"/>
        <v>山东二干|莱芜青岛光缆:莱芜大桥路-沂源振兴路324局</v>
      </c>
      <c r="H3932" s="3">
        <f>INDEX(光放段!$B$4:$B$237,MATCH(纤芯!G3932,光放段!$C$4:$C$237,0))</f>
        <v>37027101000</v>
      </c>
      <c r="I3932" s="3" t="str">
        <f t="shared" si="306"/>
        <v>莱芜青岛光缆</v>
      </c>
      <c r="J3932" s="3" t="str">
        <f>INDEX(子缆名称!$B$4:$B$29,纤芯!M3932)</f>
        <v>A缆</v>
      </c>
      <c r="K3932" s="3">
        <v>11</v>
      </c>
      <c r="L3932" s="3">
        <f t="shared" si="307"/>
        <v>11</v>
      </c>
      <c r="M3932" s="3">
        <f t="shared" si="308"/>
        <v>1</v>
      </c>
      <c r="N3932" s="3" t="s">
        <v>84</v>
      </c>
      <c r="O3932" s="3">
        <f>COUNTIF([1]局站!$D$4:$D$172,"="&amp;N3932)</f>
        <v>1</v>
      </c>
      <c r="P3932" s="3">
        <v>0</v>
      </c>
      <c r="Q3932" s="3">
        <v>0</v>
      </c>
      <c r="R3932" s="3">
        <v>0</v>
      </c>
      <c r="S3932" s="3" t="s">
        <v>85</v>
      </c>
      <c r="T3932" s="3">
        <f>COUNTIF([1]局站!$D$4:$D$172,"="&amp;S3932)</f>
        <v>1</v>
      </c>
      <c r="U3932" s="3">
        <v>0</v>
      </c>
      <c r="V3932" s="3">
        <v>0</v>
      </c>
      <c r="W3932" s="3">
        <v>0</v>
      </c>
      <c r="X3932" s="3" t="s">
        <v>1214</v>
      </c>
      <c r="Y3932" s="3" t="s">
        <v>880</v>
      </c>
      <c r="Z3932" s="3" t="str">
        <f>INDEX(业务类型!$C$4:$C$8,MATCH(纤芯!Y3932,业务类型!$B$4:$B$8,0))</f>
        <v>IDLE</v>
      </c>
      <c r="AA3932" s="3"/>
    </row>
    <row r="3933" spans="1:27" ht="16.5" x14ac:dyDescent="0.2">
      <c r="A3933" s="3">
        <v>3930</v>
      </c>
      <c r="B3933" s="3">
        <f t="shared" si="309"/>
        <v>37027101012</v>
      </c>
      <c r="C3933" s="3" t="s">
        <v>1166</v>
      </c>
      <c r="D3933" s="3" t="s">
        <v>227</v>
      </c>
      <c r="E3933" s="3" t="str">
        <f>INDEX(光放段!$G$4:$G$237,MATCH(纤芯!G3933,光放段!$C$4:$C$237,0))</f>
        <v>山东二干|莱芜青岛光缆:莱芜大桥路-青岛山东路</v>
      </c>
      <c r="F3933" s="3">
        <f>INDEX(光放段!$I$4:$I$237,MATCH(纤芯!H3933,光放段!$B$4:$B$237,0))</f>
        <v>37027100000</v>
      </c>
      <c r="G3933" s="3" t="str">
        <f t="shared" si="305"/>
        <v>山东二干|莱芜青岛光缆:莱芜大桥路-沂源振兴路324局</v>
      </c>
      <c r="H3933" s="3">
        <f>INDEX(光放段!$B$4:$B$237,MATCH(纤芯!G3933,光放段!$C$4:$C$237,0))</f>
        <v>37027101000</v>
      </c>
      <c r="I3933" s="3" t="str">
        <f t="shared" si="306"/>
        <v>莱芜青岛光缆</v>
      </c>
      <c r="J3933" s="3" t="str">
        <f>INDEX(子缆名称!$B$4:$B$29,纤芯!M3933)</f>
        <v>A缆</v>
      </c>
      <c r="K3933" s="3">
        <v>12</v>
      </c>
      <c r="L3933" s="3">
        <f t="shared" si="307"/>
        <v>12</v>
      </c>
      <c r="M3933" s="3">
        <f t="shared" si="308"/>
        <v>1</v>
      </c>
      <c r="N3933" s="3" t="s">
        <v>84</v>
      </c>
      <c r="O3933" s="3">
        <f>COUNTIF([1]局站!$D$4:$D$172,"="&amp;N3933)</f>
        <v>1</v>
      </c>
      <c r="P3933" s="3">
        <v>0</v>
      </c>
      <c r="Q3933" s="3">
        <v>0</v>
      </c>
      <c r="R3933" s="3">
        <v>0</v>
      </c>
      <c r="S3933" s="3" t="s">
        <v>85</v>
      </c>
      <c r="T3933" s="3">
        <f>COUNTIF([1]局站!$D$4:$D$172,"="&amp;S3933)</f>
        <v>1</v>
      </c>
      <c r="U3933" s="3">
        <v>0</v>
      </c>
      <c r="V3933" s="3">
        <v>0</v>
      </c>
      <c r="W3933" s="3">
        <v>0</v>
      </c>
      <c r="X3933" s="3" t="s">
        <v>1214</v>
      </c>
      <c r="Y3933" s="3" t="s">
        <v>880</v>
      </c>
      <c r="Z3933" s="3" t="str">
        <f>INDEX(业务类型!$C$4:$C$8,MATCH(纤芯!Y3933,业务类型!$B$4:$B$8,0))</f>
        <v>IDLE</v>
      </c>
      <c r="AA3933" s="3"/>
    </row>
    <row r="3934" spans="1:27" ht="16.5" x14ac:dyDescent="0.2">
      <c r="A3934" s="3">
        <v>3931</v>
      </c>
      <c r="B3934" s="3">
        <f t="shared" si="309"/>
        <v>37027101013</v>
      </c>
      <c r="C3934" s="3" t="s">
        <v>1166</v>
      </c>
      <c r="D3934" s="3" t="s">
        <v>227</v>
      </c>
      <c r="E3934" s="3" t="str">
        <f>INDEX(光放段!$G$4:$G$237,MATCH(纤芯!G3934,光放段!$C$4:$C$237,0))</f>
        <v>山东二干|莱芜青岛光缆:莱芜大桥路-青岛山东路</v>
      </c>
      <c r="F3934" s="3">
        <f>INDEX(光放段!$I$4:$I$237,MATCH(纤芯!H3934,光放段!$B$4:$B$237,0))</f>
        <v>37027100000</v>
      </c>
      <c r="G3934" s="3" t="str">
        <f t="shared" si="305"/>
        <v>山东二干|莱芜青岛光缆:莱芜大桥路-沂源振兴路324局</v>
      </c>
      <c r="H3934" s="3">
        <f>INDEX(光放段!$B$4:$B$237,MATCH(纤芯!G3934,光放段!$C$4:$C$237,0))</f>
        <v>37027101000</v>
      </c>
      <c r="I3934" s="3" t="str">
        <f t="shared" si="306"/>
        <v>莱芜青岛光缆</v>
      </c>
      <c r="J3934" s="3" t="str">
        <f>INDEX(子缆名称!$B$4:$B$29,纤芯!M3934)</f>
        <v>B缆</v>
      </c>
      <c r="K3934" s="3">
        <v>13</v>
      </c>
      <c r="L3934" s="3">
        <f t="shared" si="307"/>
        <v>1</v>
      </c>
      <c r="M3934" s="3">
        <f t="shared" si="308"/>
        <v>2</v>
      </c>
      <c r="N3934" s="3" t="s">
        <v>84</v>
      </c>
      <c r="O3934" s="3">
        <f>COUNTIF([1]局站!$D$4:$D$172,"="&amp;N3934)</f>
        <v>1</v>
      </c>
      <c r="P3934" s="3">
        <v>0</v>
      </c>
      <c r="Q3934" s="3">
        <v>0</v>
      </c>
      <c r="R3934" s="3">
        <v>0</v>
      </c>
      <c r="S3934" s="3" t="s">
        <v>85</v>
      </c>
      <c r="T3934" s="3">
        <f>COUNTIF([1]局站!$D$4:$D$172,"="&amp;S3934)</f>
        <v>1</v>
      </c>
      <c r="U3934" s="3">
        <v>0</v>
      </c>
      <c r="V3934" s="3">
        <v>0</v>
      </c>
      <c r="W3934" s="3">
        <v>0</v>
      </c>
      <c r="X3934" s="3" t="s">
        <v>1214</v>
      </c>
      <c r="Y3934" s="3" t="s">
        <v>850</v>
      </c>
      <c r="Z3934" s="3" t="str">
        <f>INDEX(业务类型!$C$4:$C$8,MATCH(纤芯!Y3934,业务类型!$B$4:$B$8,0))</f>
        <v>ONE</v>
      </c>
      <c r="AA3934" s="3" t="s">
        <v>1044</v>
      </c>
    </row>
    <row r="3935" spans="1:27" ht="16.5" x14ac:dyDescent="0.2">
      <c r="A3935" s="3">
        <v>3932</v>
      </c>
      <c r="B3935" s="3">
        <f t="shared" si="309"/>
        <v>37027101014</v>
      </c>
      <c r="C3935" s="3" t="s">
        <v>1166</v>
      </c>
      <c r="D3935" s="3" t="s">
        <v>227</v>
      </c>
      <c r="E3935" s="3" t="str">
        <f>INDEX(光放段!$G$4:$G$237,MATCH(纤芯!G3935,光放段!$C$4:$C$237,0))</f>
        <v>山东二干|莱芜青岛光缆:莱芜大桥路-青岛山东路</v>
      </c>
      <c r="F3935" s="3">
        <f>INDEX(光放段!$I$4:$I$237,MATCH(纤芯!H3935,光放段!$B$4:$B$237,0))</f>
        <v>37027100000</v>
      </c>
      <c r="G3935" s="3" t="str">
        <f t="shared" si="305"/>
        <v>山东二干|莱芜青岛光缆:莱芜大桥路-沂源振兴路324局</v>
      </c>
      <c r="H3935" s="3">
        <f>INDEX(光放段!$B$4:$B$237,MATCH(纤芯!G3935,光放段!$C$4:$C$237,0))</f>
        <v>37027101000</v>
      </c>
      <c r="I3935" s="3" t="str">
        <f t="shared" si="306"/>
        <v>莱芜青岛光缆</v>
      </c>
      <c r="J3935" s="3" t="str">
        <f>INDEX(子缆名称!$B$4:$B$29,纤芯!M3935)</f>
        <v>B缆</v>
      </c>
      <c r="K3935" s="3">
        <v>14</v>
      </c>
      <c r="L3935" s="3">
        <f t="shared" si="307"/>
        <v>2</v>
      </c>
      <c r="M3935" s="3">
        <f t="shared" si="308"/>
        <v>2</v>
      </c>
      <c r="N3935" s="3" t="s">
        <v>84</v>
      </c>
      <c r="O3935" s="3">
        <f>COUNTIF([1]局站!$D$4:$D$172,"="&amp;N3935)</f>
        <v>1</v>
      </c>
      <c r="P3935" s="3">
        <v>0</v>
      </c>
      <c r="Q3935" s="3">
        <v>0</v>
      </c>
      <c r="R3935" s="3">
        <v>0</v>
      </c>
      <c r="S3935" s="3" t="s">
        <v>85</v>
      </c>
      <c r="T3935" s="3">
        <f>COUNTIF([1]局站!$D$4:$D$172,"="&amp;S3935)</f>
        <v>1</v>
      </c>
      <c r="U3935" s="3">
        <v>0</v>
      </c>
      <c r="V3935" s="3">
        <v>0</v>
      </c>
      <c r="W3935" s="3">
        <v>0</v>
      </c>
      <c r="X3935" s="3" t="s">
        <v>1214</v>
      </c>
      <c r="Y3935" s="3" t="s">
        <v>880</v>
      </c>
      <c r="Z3935" s="3" t="str">
        <f>INDEX(业务类型!$C$4:$C$8,MATCH(纤芯!Y3935,业务类型!$B$4:$B$8,0))</f>
        <v>IDLE</v>
      </c>
      <c r="AA3935" s="3"/>
    </row>
    <row r="3936" spans="1:27" ht="16.5" x14ac:dyDescent="0.2">
      <c r="A3936" s="3">
        <v>3933</v>
      </c>
      <c r="B3936" s="3">
        <f t="shared" si="309"/>
        <v>37027101015</v>
      </c>
      <c r="C3936" s="3" t="s">
        <v>1166</v>
      </c>
      <c r="D3936" s="3" t="s">
        <v>227</v>
      </c>
      <c r="E3936" s="3" t="str">
        <f>INDEX(光放段!$G$4:$G$237,MATCH(纤芯!G3936,光放段!$C$4:$C$237,0))</f>
        <v>山东二干|莱芜青岛光缆:莱芜大桥路-青岛山东路</v>
      </c>
      <c r="F3936" s="3">
        <f>INDEX(光放段!$I$4:$I$237,MATCH(纤芯!H3936,光放段!$B$4:$B$237,0))</f>
        <v>37027100000</v>
      </c>
      <c r="G3936" s="3" t="str">
        <f t="shared" si="305"/>
        <v>山东二干|莱芜青岛光缆:莱芜大桥路-沂源振兴路324局</v>
      </c>
      <c r="H3936" s="3">
        <f>INDEX(光放段!$B$4:$B$237,MATCH(纤芯!G3936,光放段!$C$4:$C$237,0))</f>
        <v>37027101000</v>
      </c>
      <c r="I3936" s="3" t="str">
        <f t="shared" si="306"/>
        <v>莱芜青岛光缆</v>
      </c>
      <c r="J3936" s="3" t="str">
        <f>INDEX(子缆名称!$B$4:$B$29,纤芯!M3936)</f>
        <v>B缆</v>
      </c>
      <c r="K3936" s="3">
        <v>15</v>
      </c>
      <c r="L3936" s="3">
        <f t="shared" si="307"/>
        <v>3</v>
      </c>
      <c r="M3936" s="3">
        <f t="shared" si="308"/>
        <v>2</v>
      </c>
      <c r="N3936" s="3" t="s">
        <v>84</v>
      </c>
      <c r="O3936" s="3">
        <f>COUNTIF([1]局站!$D$4:$D$172,"="&amp;N3936)</f>
        <v>1</v>
      </c>
      <c r="P3936" s="3">
        <v>0</v>
      </c>
      <c r="Q3936" s="3">
        <v>0</v>
      </c>
      <c r="R3936" s="3">
        <v>0</v>
      </c>
      <c r="S3936" s="3" t="s">
        <v>85</v>
      </c>
      <c r="T3936" s="3">
        <f>COUNTIF([1]局站!$D$4:$D$172,"="&amp;S3936)</f>
        <v>1</v>
      </c>
      <c r="U3936" s="3">
        <v>0</v>
      </c>
      <c r="V3936" s="3">
        <v>0</v>
      </c>
      <c r="W3936" s="3">
        <v>0</v>
      </c>
      <c r="X3936" s="3" t="s">
        <v>1214</v>
      </c>
      <c r="Y3936" s="3" t="s">
        <v>850</v>
      </c>
      <c r="Z3936" s="3" t="str">
        <f>INDEX(业务类型!$C$4:$C$8,MATCH(纤芯!Y3936,业务类型!$B$4:$B$8,0))</f>
        <v>ONE</v>
      </c>
      <c r="AA3936" s="3" t="s">
        <v>1044</v>
      </c>
    </row>
    <row r="3937" spans="1:27" ht="16.5" x14ac:dyDescent="0.2">
      <c r="A3937" s="3">
        <v>3934</v>
      </c>
      <c r="B3937" s="3">
        <f t="shared" si="309"/>
        <v>37027101016</v>
      </c>
      <c r="C3937" s="3" t="s">
        <v>1166</v>
      </c>
      <c r="D3937" s="3" t="s">
        <v>227</v>
      </c>
      <c r="E3937" s="3" t="str">
        <f>INDEX(光放段!$G$4:$G$237,MATCH(纤芯!G3937,光放段!$C$4:$C$237,0))</f>
        <v>山东二干|莱芜青岛光缆:莱芜大桥路-青岛山东路</v>
      </c>
      <c r="F3937" s="3">
        <f>INDEX(光放段!$I$4:$I$237,MATCH(纤芯!H3937,光放段!$B$4:$B$237,0))</f>
        <v>37027100000</v>
      </c>
      <c r="G3937" s="3" t="str">
        <f t="shared" si="305"/>
        <v>山东二干|莱芜青岛光缆:莱芜大桥路-沂源振兴路324局</v>
      </c>
      <c r="H3937" s="3">
        <f>INDEX(光放段!$B$4:$B$237,MATCH(纤芯!G3937,光放段!$C$4:$C$237,0))</f>
        <v>37027101000</v>
      </c>
      <c r="I3937" s="3" t="str">
        <f t="shared" si="306"/>
        <v>莱芜青岛光缆</v>
      </c>
      <c r="J3937" s="3" t="str">
        <f>INDEX(子缆名称!$B$4:$B$29,纤芯!M3937)</f>
        <v>B缆</v>
      </c>
      <c r="K3937" s="3">
        <v>16</v>
      </c>
      <c r="L3937" s="3">
        <f t="shared" si="307"/>
        <v>4</v>
      </c>
      <c r="M3937" s="3">
        <f t="shared" si="308"/>
        <v>2</v>
      </c>
      <c r="N3937" s="3" t="s">
        <v>84</v>
      </c>
      <c r="O3937" s="3">
        <f>COUNTIF([1]局站!$D$4:$D$172,"="&amp;N3937)</f>
        <v>1</v>
      </c>
      <c r="P3937" s="3">
        <v>0</v>
      </c>
      <c r="Q3937" s="3">
        <v>0</v>
      </c>
      <c r="R3937" s="3">
        <v>0</v>
      </c>
      <c r="S3937" s="3" t="s">
        <v>85</v>
      </c>
      <c r="T3937" s="3">
        <f>COUNTIF([1]局站!$D$4:$D$172,"="&amp;S3937)</f>
        <v>1</v>
      </c>
      <c r="U3937" s="3">
        <v>0</v>
      </c>
      <c r="V3937" s="3">
        <v>0</v>
      </c>
      <c r="W3937" s="3">
        <v>0</v>
      </c>
      <c r="X3937" s="3" t="s">
        <v>1214</v>
      </c>
      <c r="Y3937" s="3" t="s">
        <v>881</v>
      </c>
      <c r="Z3937" s="3" t="str">
        <f>INDEX(业务类型!$C$4:$C$8,MATCH(纤芯!Y3937,业务类型!$B$4:$B$8,0))</f>
        <v>OTHER</v>
      </c>
      <c r="AA3937" s="3" t="s">
        <v>882</v>
      </c>
    </row>
    <row r="3938" spans="1:27" ht="16.5" x14ac:dyDescent="0.2">
      <c r="A3938" s="3">
        <v>3935</v>
      </c>
      <c r="B3938" s="3">
        <f t="shared" si="309"/>
        <v>37027101017</v>
      </c>
      <c r="C3938" s="3" t="s">
        <v>1166</v>
      </c>
      <c r="D3938" s="3" t="s">
        <v>227</v>
      </c>
      <c r="E3938" s="3" t="str">
        <f>INDEX(光放段!$G$4:$G$237,MATCH(纤芯!G3938,光放段!$C$4:$C$237,0))</f>
        <v>山东二干|莱芜青岛光缆:莱芜大桥路-青岛山东路</v>
      </c>
      <c r="F3938" s="3">
        <f>INDEX(光放段!$I$4:$I$237,MATCH(纤芯!H3938,光放段!$B$4:$B$237,0))</f>
        <v>37027100000</v>
      </c>
      <c r="G3938" s="3" t="str">
        <f t="shared" si="305"/>
        <v>山东二干|莱芜青岛光缆:莱芜大桥路-沂源振兴路324局</v>
      </c>
      <c r="H3938" s="3">
        <f>INDEX(光放段!$B$4:$B$237,MATCH(纤芯!G3938,光放段!$C$4:$C$237,0))</f>
        <v>37027101000</v>
      </c>
      <c r="I3938" s="3" t="str">
        <f t="shared" si="306"/>
        <v>莱芜青岛光缆</v>
      </c>
      <c r="J3938" s="3" t="str">
        <f>INDEX(子缆名称!$B$4:$B$29,纤芯!M3938)</f>
        <v>B缆</v>
      </c>
      <c r="K3938" s="3">
        <v>17</v>
      </c>
      <c r="L3938" s="3">
        <f t="shared" si="307"/>
        <v>5</v>
      </c>
      <c r="M3938" s="3">
        <f t="shared" si="308"/>
        <v>2</v>
      </c>
      <c r="N3938" s="3" t="s">
        <v>84</v>
      </c>
      <c r="O3938" s="3">
        <f>COUNTIF([1]局站!$D$4:$D$172,"="&amp;N3938)</f>
        <v>1</v>
      </c>
      <c r="P3938" s="3">
        <v>0</v>
      </c>
      <c r="Q3938" s="3">
        <v>0</v>
      </c>
      <c r="R3938" s="3">
        <v>0</v>
      </c>
      <c r="S3938" s="3" t="s">
        <v>85</v>
      </c>
      <c r="T3938" s="3">
        <f>COUNTIF([1]局站!$D$4:$D$172,"="&amp;S3938)</f>
        <v>1</v>
      </c>
      <c r="U3938" s="3">
        <v>0</v>
      </c>
      <c r="V3938" s="3">
        <v>0</v>
      </c>
      <c r="W3938" s="3">
        <v>0</v>
      </c>
      <c r="X3938" s="3" t="s">
        <v>1214</v>
      </c>
      <c r="Y3938" s="3" t="s">
        <v>881</v>
      </c>
      <c r="Z3938" s="3" t="str">
        <f>INDEX(业务类型!$C$4:$C$8,MATCH(纤芯!Y3938,业务类型!$B$4:$B$8,0))</f>
        <v>OTHER</v>
      </c>
      <c r="AA3938" s="3" t="s">
        <v>882</v>
      </c>
    </row>
    <row r="3939" spans="1:27" ht="16.5" x14ac:dyDescent="0.2">
      <c r="A3939" s="3">
        <v>3936</v>
      </c>
      <c r="B3939" s="3">
        <f t="shared" si="309"/>
        <v>37027101018</v>
      </c>
      <c r="C3939" s="3" t="s">
        <v>1166</v>
      </c>
      <c r="D3939" s="3" t="s">
        <v>227</v>
      </c>
      <c r="E3939" s="3" t="str">
        <f>INDEX(光放段!$G$4:$G$237,MATCH(纤芯!G3939,光放段!$C$4:$C$237,0))</f>
        <v>山东二干|莱芜青岛光缆:莱芜大桥路-青岛山东路</v>
      </c>
      <c r="F3939" s="3">
        <f>INDEX(光放段!$I$4:$I$237,MATCH(纤芯!H3939,光放段!$B$4:$B$237,0))</f>
        <v>37027100000</v>
      </c>
      <c r="G3939" s="3" t="str">
        <f t="shared" si="305"/>
        <v>山东二干|莱芜青岛光缆:莱芜大桥路-沂源振兴路324局</v>
      </c>
      <c r="H3939" s="3">
        <f>INDEX(光放段!$B$4:$B$237,MATCH(纤芯!G3939,光放段!$C$4:$C$237,0))</f>
        <v>37027101000</v>
      </c>
      <c r="I3939" s="3" t="str">
        <f t="shared" si="306"/>
        <v>莱芜青岛光缆</v>
      </c>
      <c r="J3939" s="3" t="str">
        <f>INDEX(子缆名称!$B$4:$B$29,纤芯!M3939)</f>
        <v>B缆</v>
      </c>
      <c r="K3939" s="3">
        <v>18</v>
      </c>
      <c r="L3939" s="3">
        <f t="shared" si="307"/>
        <v>6</v>
      </c>
      <c r="M3939" s="3">
        <f t="shared" si="308"/>
        <v>2</v>
      </c>
      <c r="N3939" s="3" t="s">
        <v>84</v>
      </c>
      <c r="O3939" s="3">
        <f>COUNTIF([1]局站!$D$4:$D$172,"="&amp;N3939)</f>
        <v>1</v>
      </c>
      <c r="P3939" s="3">
        <v>0</v>
      </c>
      <c r="Q3939" s="3">
        <v>0</v>
      </c>
      <c r="R3939" s="3">
        <v>0</v>
      </c>
      <c r="S3939" s="3" t="s">
        <v>85</v>
      </c>
      <c r="T3939" s="3">
        <f>COUNTIF([1]局站!$D$4:$D$172,"="&amp;S3939)</f>
        <v>1</v>
      </c>
      <c r="U3939" s="3">
        <v>0</v>
      </c>
      <c r="V3939" s="3">
        <v>0</v>
      </c>
      <c r="W3939" s="3">
        <v>0</v>
      </c>
      <c r="X3939" s="3" t="s">
        <v>1214</v>
      </c>
      <c r="Y3939" s="3" t="s">
        <v>852</v>
      </c>
      <c r="Z3939" s="3" t="str">
        <f>INDEX(业务类型!$C$4:$C$8,MATCH(纤芯!Y3939,业务类型!$B$4:$B$8,0))</f>
        <v>TWO</v>
      </c>
      <c r="AA3939" s="3" t="s">
        <v>1045</v>
      </c>
    </row>
    <row r="3940" spans="1:27" ht="16.5" x14ac:dyDescent="0.2">
      <c r="A3940" s="3">
        <v>3937</v>
      </c>
      <c r="B3940" s="3">
        <f t="shared" si="309"/>
        <v>37027101019</v>
      </c>
      <c r="C3940" s="3" t="s">
        <v>1166</v>
      </c>
      <c r="D3940" s="3" t="s">
        <v>227</v>
      </c>
      <c r="E3940" s="3" t="str">
        <f>INDEX(光放段!$G$4:$G$237,MATCH(纤芯!G3940,光放段!$C$4:$C$237,0))</f>
        <v>山东二干|莱芜青岛光缆:莱芜大桥路-青岛山东路</v>
      </c>
      <c r="F3940" s="3">
        <f>INDEX(光放段!$I$4:$I$237,MATCH(纤芯!H3940,光放段!$B$4:$B$237,0))</f>
        <v>37027100000</v>
      </c>
      <c r="G3940" s="3" t="str">
        <f t="shared" si="305"/>
        <v>山东二干|莱芜青岛光缆:莱芜大桥路-沂源振兴路324局</v>
      </c>
      <c r="H3940" s="3">
        <f>INDEX(光放段!$B$4:$B$237,MATCH(纤芯!G3940,光放段!$C$4:$C$237,0))</f>
        <v>37027101000</v>
      </c>
      <c r="I3940" s="3" t="str">
        <f t="shared" si="306"/>
        <v>莱芜青岛光缆</v>
      </c>
      <c r="J3940" s="3" t="str">
        <f>INDEX(子缆名称!$B$4:$B$29,纤芯!M3940)</f>
        <v>B缆</v>
      </c>
      <c r="K3940" s="3">
        <v>19</v>
      </c>
      <c r="L3940" s="3">
        <f t="shared" si="307"/>
        <v>7</v>
      </c>
      <c r="M3940" s="3">
        <f t="shared" si="308"/>
        <v>2</v>
      </c>
      <c r="N3940" s="3" t="s">
        <v>84</v>
      </c>
      <c r="O3940" s="3">
        <f>COUNTIF([1]局站!$D$4:$D$172,"="&amp;N3940)</f>
        <v>1</v>
      </c>
      <c r="P3940" s="3">
        <v>0</v>
      </c>
      <c r="Q3940" s="3">
        <v>0</v>
      </c>
      <c r="R3940" s="3">
        <v>0</v>
      </c>
      <c r="S3940" s="3" t="s">
        <v>85</v>
      </c>
      <c r="T3940" s="3">
        <f>COUNTIF([1]局站!$D$4:$D$172,"="&amp;S3940)</f>
        <v>1</v>
      </c>
      <c r="U3940" s="3">
        <v>0</v>
      </c>
      <c r="V3940" s="3">
        <v>0</v>
      </c>
      <c r="W3940" s="3">
        <v>0</v>
      </c>
      <c r="X3940" s="3" t="s">
        <v>1214</v>
      </c>
      <c r="Y3940" s="3" t="s">
        <v>880</v>
      </c>
      <c r="Z3940" s="3" t="str">
        <f>INDEX(业务类型!$C$4:$C$8,MATCH(纤芯!Y3940,业务类型!$B$4:$B$8,0))</f>
        <v>IDLE</v>
      </c>
      <c r="AA3940" s="3"/>
    </row>
    <row r="3941" spans="1:27" ht="16.5" x14ac:dyDescent="0.2">
      <c r="A3941" s="3">
        <v>3938</v>
      </c>
      <c r="B3941" s="3">
        <f t="shared" si="309"/>
        <v>37027101020</v>
      </c>
      <c r="C3941" s="3" t="s">
        <v>1166</v>
      </c>
      <c r="D3941" s="3" t="s">
        <v>227</v>
      </c>
      <c r="E3941" s="3" t="str">
        <f>INDEX(光放段!$G$4:$G$237,MATCH(纤芯!G3941,光放段!$C$4:$C$237,0))</f>
        <v>山东二干|莱芜青岛光缆:莱芜大桥路-青岛山东路</v>
      </c>
      <c r="F3941" s="3">
        <f>INDEX(光放段!$I$4:$I$237,MATCH(纤芯!H3941,光放段!$B$4:$B$237,0))</f>
        <v>37027100000</v>
      </c>
      <c r="G3941" s="3" t="str">
        <f t="shared" si="305"/>
        <v>山东二干|莱芜青岛光缆:莱芜大桥路-沂源振兴路324局</v>
      </c>
      <c r="H3941" s="3">
        <f>INDEX(光放段!$B$4:$B$237,MATCH(纤芯!G3941,光放段!$C$4:$C$237,0))</f>
        <v>37027101000</v>
      </c>
      <c r="I3941" s="3" t="str">
        <f t="shared" si="306"/>
        <v>莱芜青岛光缆</v>
      </c>
      <c r="J3941" s="3" t="str">
        <f>INDEX(子缆名称!$B$4:$B$29,纤芯!M3941)</f>
        <v>B缆</v>
      </c>
      <c r="K3941" s="3">
        <v>20</v>
      </c>
      <c r="L3941" s="3">
        <f t="shared" si="307"/>
        <v>8</v>
      </c>
      <c r="M3941" s="3">
        <f t="shared" si="308"/>
        <v>2</v>
      </c>
      <c r="N3941" s="3" t="s">
        <v>84</v>
      </c>
      <c r="O3941" s="3">
        <f>COUNTIF([1]局站!$D$4:$D$172,"="&amp;N3941)</f>
        <v>1</v>
      </c>
      <c r="P3941" s="3">
        <v>0</v>
      </c>
      <c r="Q3941" s="3">
        <v>0</v>
      </c>
      <c r="R3941" s="3">
        <v>0</v>
      </c>
      <c r="S3941" s="3" t="s">
        <v>85</v>
      </c>
      <c r="T3941" s="3">
        <f>COUNTIF([1]局站!$D$4:$D$172,"="&amp;S3941)</f>
        <v>1</v>
      </c>
      <c r="U3941" s="3">
        <v>0</v>
      </c>
      <c r="V3941" s="3">
        <v>0</v>
      </c>
      <c r="W3941" s="3">
        <v>0</v>
      </c>
      <c r="X3941" s="3" t="s">
        <v>1214</v>
      </c>
      <c r="Y3941" s="3" t="s">
        <v>880</v>
      </c>
      <c r="Z3941" s="3" t="str">
        <f>INDEX(业务类型!$C$4:$C$8,MATCH(纤芯!Y3941,业务类型!$B$4:$B$8,0))</f>
        <v>IDLE</v>
      </c>
      <c r="AA3941" s="3"/>
    </row>
    <row r="3942" spans="1:27" ht="16.5" x14ac:dyDescent="0.2">
      <c r="A3942" s="3">
        <v>3939</v>
      </c>
      <c r="B3942" s="3">
        <f t="shared" si="309"/>
        <v>37027101021</v>
      </c>
      <c r="C3942" s="3" t="s">
        <v>1166</v>
      </c>
      <c r="D3942" s="3" t="s">
        <v>227</v>
      </c>
      <c r="E3942" s="3" t="str">
        <f>INDEX(光放段!$G$4:$G$237,MATCH(纤芯!G3942,光放段!$C$4:$C$237,0))</f>
        <v>山东二干|莱芜青岛光缆:莱芜大桥路-青岛山东路</v>
      </c>
      <c r="F3942" s="3">
        <f>INDEX(光放段!$I$4:$I$237,MATCH(纤芯!H3942,光放段!$B$4:$B$237,0))</f>
        <v>37027100000</v>
      </c>
      <c r="G3942" s="3" t="str">
        <f t="shared" si="305"/>
        <v>山东二干|莱芜青岛光缆:莱芜大桥路-沂源振兴路324局</v>
      </c>
      <c r="H3942" s="3">
        <f>INDEX(光放段!$B$4:$B$237,MATCH(纤芯!G3942,光放段!$C$4:$C$237,0))</f>
        <v>37027101000</v>
      </c>
      <c r="I3942" s="3" t="str">
        <f t="shared" si="306"/>
        <v>莱芜青岛光缆</v>
      </c>
      <c r="J3942" s="3" t="str">
        <f>INDEX(子缆名称!$B$4:$B$29,纤芯!M3942)</f>
        <v>B缆</v>
      </c>
      <c r="K3942" s="3">
        <v>21</v>
      </c>
      <c r="L3942" s="3">
        <f t="shared" si="307"/>
        <v>9</v>
      </c>
      <c r="M3942" s="3">
        <f t="shared" si="308"/>
        <v>2</v>
      </c>
      <c r="N3942" s="3" t="s">
        <v>84</v>
      </c>
      <c r="O3942" s="3">
        <f>COUNTIF([1]局站!$D$4:$D$172,"="&amp;N3942)</f>
        <v>1</v>
      </c>
      <c r="P3942" s="3">
        <v>0</v>
      </c>
      <c r="Q3942" s="3">
        <v>0</v>
      </c>
      <c r="R3942" s="3">
        <v>0</v>
      </c>
      <c r="S3942" s="3" t="s">
        <v>85</v>
      </c>
      <c r="T3942" s="3">
        <f>COUNTIF([1]局站!$D$4:$D$172,"="&amp;S3942)</f>
        <v>1</v>
      </c>
      <c r="U3942" s="3">
        <v>0</v>
      </c>
      <c r="V3942" s="3">
        <v>0</v>
      </c>
      <c r="W3942" s="3">
        <v>0</v>
      </c>
      <c r="X3942" s="3" t="s">
        <v>1214</v>
      </c>
      <c r="Y3942" s="3" t="s">
        <v>880</v>
      </c>
      <c r="Z3942" s="3" t="str">
        <f>INDEX(业务类型!$C$4:$C$8,MATCH(纤芯!Y3942,业务类型!$B$4:$B$8,0))</f>
        <v>IDLE</v>
      </c>
      <c r="AA3942" s="3"/>
    </row>
    <row r="3943" spans="1:27" ht="16.5" x14ac:dyDescent="0.2">
      <c r="A3943" s="3">
        <v>3940</v>
      </c>
      <c r="B3943" s="3">
        <f t="shared" si="309"/>
        <v>37027101022</v>
      </c>
      <c r="C3943" s="3" t="s">
        <v>1166</v>
      </c>
      <c r="D3943" s="3" t="s">
        <v>227</v>
      </c>
      <c r="E3943" s="3" t="str">
        <f>INDEX(光放段!$G$4:$G$237,MATCH(纤芯!G3943,光放段!$C$4:$C$237,0))</f>
        <v>山东二干|莱芜青岛光缆:莱芜大桥路-青岛山东路</v>
      </c>
      <c r="F3943" s="3">
        <f>INDEX(光放段!$I$4:$I$237,MATCH(纤芯!H3943,光放段!$B$4:$B$237,0))</f>
        <v>37027100000</v>
      </c>
      <c r="G3943" s="3" t="str">
        <f t="shared" si="305"/>
        <v>山东二干|莱芜青岛光缆:莱芜大桥路-沂源振兴路324局</v>
      </c>
      <c r="H3943" s="3">
        <f>INDEX(光放段!$B$4:$B$237,MATCH(纤芯!G3943,光放段!$C$4:$C$237,0))</f>
        <v>37027101000</v>
      </c>
      <c r="I3943" s="3" t="str">
        <f t="shared" si="306"/>
        <v>莱芜青岛光缆</v>
      </c>
      <c r="J3943" s="3" t="str">
        <f>INDEX(子缆名称!$B$4:$B$29,纤芯!M3943)</f>
        <v>B缆</v>
      </c>
      <c r="K3943" s="3">
        <v>22</v>
      </c>
      <c r="L3943" s="3">
        <f t="shared" si="307"/>
        <v>10</v>
      </c>
      <c r="M3943" s="3">
        <f t="shared" si="308"/>
        <v>2</v>
      </c>
      <c r="N3943" s="3" t="s">
        <v>84</v>
      </c>
      <c r="O3943" s="3">
        <f>COUNTIF([1]局站!$D$4:$D$172,"="&amp;N3943)</f>
        <v>1</v>
      </c>
      <c r="P3943" s="3">
        <v>0</v>
      </c>
      <c r="Q3943" s="3">
        <v>0</v>
      </c>
      <c r="R3943" s="3">
        <v>0</v>
      </c>
      <c r="S3943" s="3" t="s">
        <v>85</v>
      </c>
      <c r="T3943" s="3">
        <f>COUNTIF([1]局站!$D$4:$D$172,"="&amp;S3943)</f>
        <v>1</v>
      </c>
      <c r="U3943" s="3">
        <v>0</v>
      </c>
      <c r="V3943" s="3">
        <v>0</v>
      </c>
      <c r="W3943" s="3">
        <v>0</v>
      </c>
      <c r="X3943" s="3" t="s">
        <v>1214</v>
      </c>
      <c r="Y3943" s="3" t="s">
        <v>881</v>
      </c>
      <c r="Z3943" s="3" t="str">
        <f>INDEX(业务类型!$C$4:$C$8,MATCH(纤芯!Y3943,业务类型!$B$4:$B$8,0))</f>
        <v>OTHER</v>
      </c>
      <c r="AA3943" s="3" t="s">
        <v>888</v>
      </c>
    </row>
    <row r="3944" spans="1:27" ht="16.5" x14ac:dyDescent="0.2">
      <c r="A3944" s="3">
        <v>3941</v>
      </c>
      <c r="B3944" s="3">
        <f t="shared" si="309"/>
        <v>37027101023</v>
      </c>
      <c r="C3944" s="3" t="s">
        <v>1166</v>
      </c>
      <c r="D3944" s="3" t="s">
        <v>227</v>
      </c>
      <c r="E3944" s="3" t="str">
        <f>INDEX(光放段!$G$4:$G$237,MATCH(纤芯!G3944,光放段!$C$4:$C$237,0))</f>
        <v>山东二干|莱芜青岛光缆:莱芜大桥路-青岛山东路</v>
      </c>
      <c r="F3944" s="3">
        <f>INDEX(光放段!$I$4:$I$237,MATCH(纤芯!H3944,光放段!$B$4:$B$237,0))</f>
        <v>37027100000</v>
      </c>
      <c r="G3944" s="3" t="str">
        <f t="shared" si="305"/>
        <v>山东二干|莱芜青岛光缆:莱芜大桥路-沂源振兴路324局</v>
      </c>
      <c r="H3944" s="3">
        <f>INDEX(光放段!$B$4:$B$237,MATCH(纤芯!G3944,光放段!$C$4:$C$237,0))</f>
        <v>37027101000</v>
      </c>
      <c r="I3944" s="3" t="str">
        <f t="shared" si="306"/>
        <v>莱芜青岛光缆</v>
      </c>
      <c r="J3944" s="3" t="str">
        <f>INDEX(子缆名称!$B$4:$B$29,纤芯!M3944)</f>
        <v>B缆</v>
      </c>
      <c r="K3944" s="3">
        <v>23</v>
      </c>
      <c r="L3944" s="3">
        <f t="shared" si="307"/>
        <v>11</v>
      </c>
      <c r="M3944" s="3">
        <f t="shared" si="308"/>
        <v>2</v>
      </c>
      <c r="N3944" s="3" t="s">
        <v>84</v>
      </c>
      <c r="O3944" s="3">
        <f>COUNTIF([1]局站!$D$4:$D$172,"="&amp;N3944)</f>
        <v>1</v>
      </c>
      <c r="P3944" s="3">
        <v>0</v>
      </c>
      <c r="Q3944" s="3">
        <v>0</v>
      </c>
      <c r="R3944" s="3">
        <v>0</v>
      </c>
      <c r="S3944" s="3" t="s">
        <v>85</v>
      </c>
      <c r="T3944" s="3">
        <f>COUNTIF([1]局站!$D$4:$D$172,"="&amp;S3944)</f>
        <v>1</v>
      </c>
      <c r="U3944" s="3">
        <v>0</v>
      </c>
      <c r="V3944" s="3">
        <v>0</v>
      </c>
      <c r="W3944" s="3">
        <v>0</v>
      </c>
      <c r="X3944" s="3" t="s">
        <v>1214</v>
      </c>
      <c r="Y3944" s="3" t="s">
        <v>852</v>
      </c>
      <c r="Z3944" s="3" t="str">
        <f>INDEX(业务类型!$C$4:$C$8,MATCH(纤芯!Y3944,业务类型!$B$4:$B$8,0))</f>
        <v>TWO</v>
      </c>
      <c r="AA3944" s="3" t="s">
        <v>994</v>
      </c>
    </row>
    <row r="3945" spans="1:27" ht="16.5" x14ac:dyDescent="0.2">
      <c r="A3945" s="3">
        <v>3942</v>
      </c>
      <c r="B3945" s="3">
        <f t="shared" si="309"/>
        <v>37027101024</v>
      </c>
      <c r="C3945" s="3" t="s">
        <v>1166</v>
      </c>
      <c r="D3945" s="3" t="s">
        <v>227</v>
      </c>
      <c r="E3945" s="3" t="str">
        <f>INDEX(光放段!$G$4:$G$237,MATCH(纤芯!G3945,光放段!$C$4:$C$237,0))</f>
        <v>山东二干|莱芜青岛光缆:莱芜大桥路-青岛山东路</v>
      </c>
      <c r="F3945" s="3">
        <f>INDEX(光放段!$I$4:$I$237,MATCH(纤芯!H3945,光放段!$B$4:$B$237,0))</f>
        <v>37027100000</v>
      </c>
      <c r="G3945" s="3" t="str">
        <f t="shared" si="305"/>
        <v>山东二干|莱芜青岛光缆:莱芜大桥路-沂源振兴路324局</v>
      </c>
      <c r="H3945" s="3">
        <f>INDEX(光放段!$B$4:$B$237,MATCH(纤芯!G3945,光放段!$C$4:$C$237,0))</f>
        <v>37027101000</v>
      </c>
      <c r="I3945" s="3" t="str">
        <f t="shared" si="306"/>
        <v>莱芜青岛光缆</v>
      </c>
      <c r="J3945" s="3" t="str">
        <f>INDEX(子缆名称!$B$4:$B$29,纤芯!M3945)</f>
        <v>B缆</v>
      </c>
      <c r="K3945" s="3">
        <v>24</v>
      </c>
      <c r="L3945" s="3">
        <f t="shared" si="307"/>
        <v>12</v>
      </c>
      <c r="M3945" s="3">
        <f t="shared" si="308"/>
        <v>2</v>
      </c>
      <c r="N3945" s="3" t="s">
        <v>84</v>
      </c>
      <c r="O3945" s="3">
        <f>COUNTIF([1]局站!$D$4:$D$172,"="&amp;N3945)</f>
        <v>1</v>
      </c>
      <c r="P3945" s="3">
        <v>0</v>
      </c>
      <c r="Q3945" s="3">
        <v>0</v>
      </c>
      <c r="R3945" s="3">
        <v>0</v>
      </c>
      <c r="S3945" s="3" t="s">
        <v>85</v>
      </c>
      <c r="T3945" s="3">
        <f>COUNTIF([1]局站!$D$4:$D$172,"="&amp;S3945)</f>
        <v>1</v>
      </c>
      <c r="U3945" s="3">
        <v>0</v>
      </c>
      <c r="V3945" s="3">
        <v>0</v>
      </c>
      <c r="W3945" s="3">
        <v>0</v>
      </c>
      <c r="X3945" s="3" t="s">
        <v>1214</v>
      </c>
      <c r="Y3945" s="3" t="s">
        <v>852</v>
      </c>
      <c r="Z3945" s="3" t="str">
        <f>INDEX(业务类型!$C$4:$C$8,MATCH(纤芯!Y3945,业务类型!$B$4:$B$8,0))</f>
        <v>TWO</v>
      </c>
      <c r="AA3945" s="3" t="s">
        <v>994</v>
      </c>
    </row>
    <row r="3946" spans="1:27" ht="16.5" x14ac:dyDescent="0.2">
      <c r="A3946" s="3">
        <v>3943</v>
      </c>
      <c r="B3946" s="3">
        <f t="shared" si="309"/>
        <v>37027101025</v>
      </c>
      <c r="C3946" s="3" t="s">
        <v>1166</v>
      </c>
      <c r="D3946" s="3" t="s">
        <v>227</v>
      </c>
      <c r="E3946" s="3" t="str">
        <f>INDEX(光放段!$G$4:$G$237,MATCH(纤芯!G3946,光放段!$C$4:$C$237,0))</f>
        <v>山东二干|莱芜青岛光缆:莱芜大桥路-青岛山东路</v>
      </c>
      <c r="F3946" s="3">
        <f>INDEX(光放段!$I$4:$I$237,MATCH(纤芯!H3946,光放段!$B$4:$B$237,0))</f>
        <v>37027100000</v>
      </c>
      <c r="G3946" s="3" t="str">
        <f t="shared" si="305"/>
        <v>山东二干|莱芜青岛光缆:莱芜大桥路-沂源振兴路324局</v>
      </c>
      <c r="H3946" s="3">
        <f>INDEX(光放段!$B$4:$B$237,MATCH(纤芯!G3946,光放段!$C$4:$C$237,0))</f>
        <v>37027101000</v>
      </c>
      <c r="I3946" s="3" t="str">
        <f t="shared" si="306"/>
        <v>莱芜青岛光缆</v>
      </c>
      <c r="J3946" s="3" t="str">
        <f>INDEX(子缆名称!$B$4:$B$29,纤芯!M3946)</f>
        <v>C缆</v>
      </c>
      <c r="K3946" s="3">
        <v>25</v>
      </c>
      <c r="L3946" s="3">
        <f t="shared" si="307"/>
        <v>1</v>
      </c>
      <c r="M3946" s="3">
        <f t="shared" si="308"/>
        <v>3</v>
      </c>
      <c r="N3946" s="3" t="s">
        <v>84</v>
      </c>
      <c r="O3946" s="3">
        <f>COUNTIF([1]局站!$D$4:$D$172,"="&amp;N3946)</f>
        <v>1</v>
      </c>
      <c r="P3946" s="3">
        <v>0</v>
      </c>
      <c r="Q3946" s="3">
        <v>0</v>
      </c>
      <c r="R3946" s="3">
        <v>0</v>
      </c>
      <c r="S3946" s="3" t="s">
        <v>85</v>
      </c>
      <c r="T3946" s="3">
        <f>COUNTIF([1]局站!$D$4:$D$172,"="&amp;S3946)</f>
        <v>1</v>
      </c>
      <c r="U3946" s="3">
        <v>0</v>
      </c>
      <c r="V3946" s="3">
        <v>0</v>
      </c>
      <c r="W3946" s="3">
        <v>0</v>
      </c>
      <c r="X3946" s="3" t="s">
        <v>1214</v>
      </c>
      <c r="Y3946" s="3" t="s">
        <v>852</v>
      </c>
      <c r="Z3946" s="3" t="str">
        <f>INDEX(业务类型!$C$4:$C$8,MATCH(纤芯!Y3946,业务类型!$B$4:$B$8,0))</f>
        <v>TWO</v>
      </c>
      <c r="AA3946" s="3" t="s">
        <v>1046</v>
      </c>
    </row>
    <row r="3947" spans="1:27" ht="16.5" x14ac:dyDescent="0.2">
      <c r="A3947" s="3">
        <v>3944</v>
      </c>
      <c r="B3947" s="3">
        <f t="shared" si="309"/>
        <v>37027101026</v>
      </c>
      <c r="C3947" s="3" t="s">
        <v>1166</v>
      </c>
      <c r="D3947" s="3" t="s">
        <v>227</v>
      </c>
      <c r="E3947" s="3" t="str">
        <f>INDEX(光放段!$G$4:$G$237,MATCH(纤芯!G3947,光放段!$C$4:$C$237,0))</f>
        <v>山东二干|莱芜青岛光缆:莱芜大桥路-青岛山东路</v>
      </c>
      <c r="F3947" s="3">
        <f>INDEX(光放段!$I$4:$I$237,MATCH(纤芯!H3947,光放段!$B$4:$B$237,0))</f>
        <v>37027100000</v>
      </c>
      <c r="G3947" s="3" t="str">
        <f t="shared" si="305"/>
        <v>山东二干|莱芜青岛光缆:莱芜大桥路-沂源振兴路324局</v>
      </c>
      <c r="H3947" s="3">
        <f>INDEX(光放段!$B$4:$B$237,MATCH(纤芯!G3947,光放段!$C$4:$C$237,0))</f>
        <v>37027101000</v>
      </c>
      <c r="I3947" s="3" t="str">
        <f t="shared" si="306"/>
        <v>莱芜青岛光缆</v>
      </c>
      <c r="J3947" s="3" t="str">
        <f>INDEX(子缆名称!$B$4:$B$29,纤芯!M3947)</f>
        <v>C缆</v>
      </c>
      <c r="K3947" s="3">
        <v>26</v>
      </c>
      <c r="L3947" s="3">
        <f t="shared" si="307"/>
        <v>2</v>
      </c>
      <c r="M3947" s="3">
        <f t="shared" si="308"/>
        <v>3</v>
      </c>
      <c r="N3947" s="3" t="s">
        <v>84</v>
      </c>
      <c r="O3947" s="3">
        <f>COUNTIF([1]局站!$D$4:$D$172,"="&amp;N3947)</f>
        <v>1</v>
      </c>
      <c r="P3947" s="3">
        <v>0</v>
      </c>
      <c r="Q3947" s="3">
        <v>0</v>
      </c>
      <c r="R3947" s="3">
        <v>0</v>
      </c>
      <c r="S3947" s="3" t="s">
        <v>85</v>
      </c>
      <c r="T3947" s="3">
        <f>COUNTIF([1]局站!$D$4:$D$172,"="&amp;S3947)</f>
        <v>1</v>
      </c>
      <c r="U3947" s="3">
        <v>0</v>
      </c>
      <c r="V3947" s="3">
        <v>0</v>
      </c>
      <c r="W3947" s="3">
        <v>0</v>
      </c>
      <c r="X3947" s="3" t="s">
        <v>1214</v>
      </c>
      <c r="Y3947" s="3" t="s">
        <v>852</v>
      </c>
      <c r="Z3947" s="3" t="str">
        <f>INDEX(业务类型!$C$4:$C$8,MATCH(纤芯!Y3947,业务类型!$B$4:$B$8,0))</f>
        <v>TWO</v>
      </c>
      <c r="AA3947" s="3" t="s">
        <v>1046</v>
      </c>
    </row>
    <row r="3948" spans="1:27" ht="16.5" x14ac:dyDescent="0.2">
      <c r="A3948" s="3">
        <v>3945</v>
      </c>
      <c r="B3948" s="3">
        <f t="shared" si="309"/>
        <v>37027101027</v>
      </c>
      <c r="C3948" s="3" t="s">
        <v>1166</v>
      </c>
      <c r="D3948" s="3" t="s">
        <v>227</v>
      </c>
      <c r="E3948" s="3" t="str">
        <f>INDEX(光放段!$G$4:$G$237,MATCH(纤芯!G3948,光放段!$C$4:$C$237,0))</f>
        <v>山东二干|莱芜青岛光缆:莱芜大桥路-青岛山东路</v>
      </c>
      <c r="F3948" s="3">
        <f>INDEX(光放段!$I$4:$I$237,MATCH(纤芯!H3948,光放段!$B$4:$B$237,0))</f>
        <v>37027100000</v>
      </c>
      <c r="G3948" s="3" t="str">
        <f t="shared" si="305"/>
        <v>山东二干|莱芜青岛光缆:莱芜大桥路-沂源振兴路324局</v>
      </c>
      <c r="H3948" s="3">
        <f>INDEX(光放段!$B$4:$B$237,MATCH(纤芯!G3948,光放段!$C$4:$C$237,0))</f>
        <v>37027101000</v>
      </c>
      <c r="I3948" s="3" t="str">
        <f t="shared" si="306"/>
        <v>莱芜青岛光缆</v>
      </c>
      <c r="J3948" s="3" t="str">
        <f>INDEX(子缆名称!$B$4:$B$29,纤芯!M3948)</f>
        <v>C缆</v>
      </c>
      <c r="K3948" s="3">
        <v>27</v>
      </c>
      <c r="L3948" s="3">
        <f t="shared" si="307"/>
        <v>3</v>
      </c>
      <c r="M3948" s="3">
        <f t="shared" si="308"/>
        <v>3</v>
      </c>
      <c r="N3948" s="3" t="s">
        <v>84</v>
      </c>
      <c r="O3948" s="3">
        <f>COUNTIF([1]局站!$D$4:$D$172,"="&amp;N3948)</f>
        <v>1</v>
      </c>
      <c r="P3948" s="3">
        <v>0</v>
      </c>
      <c r="Q3948" s="3">
        <v>0</v>
      </c>
      <c r="R3948" s="3">
        <v>0</v>
      </c>
      <c r="S3948" s="3" t="s">
        <v>85</v>
      </c>
      <c r="T3948" s="3">
        <f>COUNTIF([1]局站!$D$4:$D$172,"="&amp;S3948)</f>
        <v>1</v>
      </c>
      <c r="U3948" s="3">
        <v>0</v>
      </c>
      <c r="V3948" s="3">
        <v>0</v>
      </c>
      <c r="W3948" s="3">
        <v>0</v>
      </c>
      <c r="X3948" s="3" t="s">
        <v>1214</v>
      </c>
      <c r="Y3948" s="3" t="s">
        <v>852</v>
      </c>
      <c r="Z3948" s="3" t="str">
        <f>INDEX(业务类型!$C$4:$C$8,MATCH(纤芯!Y3948,业务类型!$B$4:$B$8,0))</f>
        <v>TWO</v>
      </c>
      <c r="AA3948" s="3" t="s">
        <v>1040</v>
      </c>
    </row>
    <row r="3949" spans="1:27" ht="16.5" x14ac:dyDescent="0.2">
      <c r="A3949" s="3">
        <v>3946</v>
      </c>
      <c r="B3949" s="3">
        <f t="shared" si="309"/>
        <v>37027101028</v>
      </c>
      <c r="C3949" s="3" t="s">
        <v>1166</v>
      </c>
      <c r="D3949" s="3" t="s">
        <v>227</v>
      </c>
      <c r="E3949" s="3" t="str">
        <f>INDEX(光放段!$G$4:$G$237,MATCH(纤芯!G3949,光放段!$C$4:$C$237,0))</f>
        <v>山东二干|莱芜青岛光缆:莱芜大桥路-青岛山东路</v>
      </c>
      <c r="F3949" s="3">
        <f>INDEX(光放段!$I$4:$I$237,MATCH(纤芯!H3949,光放段!$B$4:$B$237,0))</f>
        <v>37027100000</v>
      </c>
      <c r="G3949" s="3" t="str">
        <f t="shared" si="305"/>
        <v>山东二干|莱芜青岛光缆:莱芜大桥路-沂源振兴路324局</v>
      </c>
      <c r="H3949" s="3">
        <f>INDEX(光放段!$B$4:$B$237,MATCH(纤芯!G3949,光放段!$C$4:$C$237,0))</f>
        <v>37027101000</v>
      </c>
      <c r="I3949" s="3" t="str">
        <f t="shared" si="306"/>
        <v>莱芜青岛光缆</v>
      </c>
      <c r="J3949" s="3" t="str">
        <f>INDEX(子缆名称!$B$4:$B$29,纤芯!M3949)</f>
        <v>C缆</v>
      </c>
      <c r="K3949" s="3">
        <v>28</v>
      </c>
      <c r="L3949" s="3">
        <f t="shared" si="307"/>
        <v>4</v>
      </c>
      <c r="M3949" s="3">
        <f t="shared" si="308"/>
        <v>3</v>
      </c>
      <c r="N3949" s="3" t="s">
        <v>84</v>
      </c>
      <c r="O3949" s="3">
        <f>COUNTIF([1]局站!$D$4:$D$172,"="&amp;N3949)</f>
        <v>1</v>
      </c>
      <c r="P3949" s="3">
        <v>0</v>
      </c>
      <c r="Q3949" s="3">
        <v>0</v>
      </c>
      <c r="R3949" s="3">
        <v>0</v>
      </c>
      <c r="S3949" s="3" t="s">
        <v>85</v>
      </c>
      <c r="T3949" s="3">
        <f>COUNTIF([1]局站!$D$4:$D$172,"="&amp;S3949)</f>
        <v>1</v>
      </c>
      <c r="U3949" s="3">
        <v>0</v>
      </c>
      <c r="V3949" s="3">
        <v>0</v>
      </c>
      <c r="W3949" s="3">
        <v>0</v>
      </c>
      <c r="X3949" s="3" t="s">
        <v>1214</v>
      </c>
      <c r="Y3949" s="3" t="s">
        <v>852</v>
      </c>
      <c r="Z3949" s="3" t="str">
        <f>INDEX(业务类型!$C$4:$C$8,MATCH(纤芯!Y3949,业务类型!$B$4:$B$8,0))</f>
        <v>TWO</v>
      </c>
      <c r="AA3949" s="3" t="s">
        <v>1040</v>
      </c>
    </row>
    <row r="3950" spans="1:27" ht="16.5" x14ac:dyDescent="0.2">
      <c r="A3950" s="3">
        <v>3947</v>
      </c>
      <c r="B3950" s="3">
        <f t="shared" si="309"/>
        <v>37027101029</v>
      </c>
      <c r="C3950" s="3" t="s">
        <v>1166</v>
      </c>
      <c r="D3950" s="3" t="s">
        <v>227</v>
      </c>
      <c r="E3950" s="3" t="str">
        <f>INDEX(光放段!$G$4:$G$237,MATCH(纤芯!G3950,光放段!$C$4:$C$237,0))</f>
        <v>山东二干|莱芜青岛光缆:莱芜大桥路-青岛山东路</v>
      </c>
      <c r="F3950" s="3">
        <f>INDEX(光放段!$I$4:$I$237,MATCH(纤芯!H3950,光放段!$B$4:$B$237,0))</f>
        <v>37027100000</v>
      </c>
      <c r="G3950" s="3" t="str">
        <f t="shared" si="305"/>
        <v>山东二干|莱芜青岛光缆:莱芜大桥路-沂源振兴路324局</v>
      </c>
      <c r="H3950" s="3">
        <f>INDEX(光放段!$B$4:$B$237,MATCH(纤芯!G3950,光放段!$C$4:$C$237,0))</f>
        <v>37027101000</v>
      </c>
      <c r="I3950" s="3" t="str">
        <f t="shared" si="306"/>
        <v>莱芜青岛光缆</v>
      </c>
      <c r="J3950" s="3" t="str">
        <f>INDEX(子缆名称!$B$4:$B$29,纤芯!M3950)</f>
        <v>C缆</v>
      </c>
      <c r="K3950" s="3">
        <v>29</v>
      </c>
      <c r="L3950" s="3">
        <f t="shared" si="307"/>
        <v>5</v>
      </c>
      <c r="M3950" s="3">
        <f t="shared" si="308"/>
        <v>3</v>
      </c>
      <c r="N3950" s="3" t="s">
        <v>84</v>
      </c>
      <c r="O3950" s="3">
        <f>COUNTIF([1]局站!$D$4:$D$172,"="&amp;N3950)</f>
        <v>1</v>
      </c>
      <c r="P3950" s="3">
        <v>0</v>
      </c>
      <c r="Q3950" s="3">
        <v>0</v>
      </c>
      <c r="R3950" s="3">
        <v>0</v>
      </c>
      <c r="S3950" s="3" t="s">
        <v>85</v>
      </c>
      <c r="T3950" s="3">
        <f>COUNTIF([1]局站!$D$4:$D$172,"="&amp;S3950)</f>
        <v>1</v>
      </c>
      <c r="U3950" s="3">
        <v>0</v>
      </c>
      <c r="V3950" s="3">
        <v>0</v>
      </c>
      <c r="W3950" s="3">
        <v>0</v>
      </c>
      <c r="X3950" s="3" t="s">
        <v>1214</v>
      </c>
      <c r="Y3950" s="3" t="s">
        <v>852</v>
      </c>
      <c r="Z3950" s="3" t="str">
        <f>INDEX(业务类型!$C$4:$C$8,MATCH(纤芯!Y3950,业务类型!$B$4:$B$8,0))</f>
        <v>TWO</v>
      </c>
      <c r="AA3950" s="3" t="s">
        <v>1040</v>
      </c>
    </row>
    <row r="3951" spans="1:27" ht="16.5" x14ac:dyDescent="0.2">
      <c r="A3951" s="3">
        <v>3948</v>
      </c>
      <c r="B3951" s="3">
        <f t="shared" si="309"/>
        <v>37027101030</v>
      </c>
      <c r="C3951" s="3" t="s">
        <v>1166</v>
      </c>
      <c r="D3951" s="3" t="s">
        <v>227</v>
      </c>
      <c r="E3951" s="3" t="str">
        <f>INDEX(光放段!$G$4:$G$237,MATCH(纤芯!G3951,光放段!$C$4:$C$237,0))</f>
        <v>山东二干|莱芜青岛光缆:莱芜大桥路-青岛山东路</v>
      </c>
      <c r="F3951" s="3">
        <f>INDEX(光放段!$I$4:$I$237,MATCH(纤芯!H3951,光放段!$B$4:$B$237,0))</f>
        <v>37027100000</v>
      </c>
      <c r="G3951" s="3" t="str">
        <f t="shared" si="305"/>
        <v>山东二干|莱芜青岛光缆:莱芜大桥路-沂源振兴路324局</v>
      </c>
      <c r="H3951" s="3">
        <f>INDEX(光放段!$B$4:$B$237,MATCH(纤芯!G3951,光放段!$C$4:$C$237,0))</f>
        <v>37027101000</v>
      </c>
      <c r="I3951" s="3" t="str">
        <f t="shared" si="306"/>
        <v>莱芜青岛光缆</v>
      </c>
      <c r="J3951" s="3" t="str">
        <f>INDEX(子缆名称!$B$4:$B$29,纤芯!M3951)</f>
        <v>C缆</v>
      </c>
      <c r="K3951" s="3">
        <v>30</v>
      </c>
      <c r="L3951" s="3">
        <f t="shared" si="307"/>
        <v>6</v>
      </c>
      <c r="M3951" s="3">
        <f t="shared" si="308"/>
        <v>3</v>
      </c>
      <c r="N3951" s="3" t="s">
        <v>84</v>
      </c>
      <c r="O3951" s="3">
        <f>COUNTIF([1]局站!$D$4:$D$172,"="&amp;N3951)</f>
        <v>1</v>
      </c>
      <c r="P3951" s="3">
        <v>0</v>
      </c>
      <c r="Q3951" s="3">
        <v>0</v>
      </c>
      <c r="R3951" s="3">
        <v>0</v>
      </c>
      <c r="S3951" s="3" t="s">
        <v>85</v>
      </c>
      <c r="T3951" s="3">
        <f>COUNTIF([1]局站!$D$4:$D$172,"="&amp;S3951)</f>
        <v>1</v>
      </c>
      <c r="U3951" s="3">
        <v>0</v>
      </c>
      <c r="V3951" s="3">
        <v>0</v>
      </c>
      <c r="W3951" s="3">
        <v>0</v>
      </c>
      <c r="X3951" s="3" t="s">
        <v>1214</v>
      </c>
      <c r="Y3951" s="3" t="s">
        <v>852</v>
      </c>
      <c r="Z3951" s="3" t="str">
        <f>INDEX(业务类型!$C$4:$C$8,MATCH(纤芯!Y3951,业务类型!$B$4:$B$8,0))</f>
        <v>TWO</v>
      </c>
      <c r="AA3951" s="3" t="s">
        <v>1040</v>
      </c>
    </row>
    <row r="3952" spans="1:27" ht="16.5" x14ac:dyDescent="0.2">
      <c r="A3952" s="3">
        <v>3949</v>
      </c>
      <c r="B3952" s="3">
        <f t="shared" si="309"/>
        <v>37027101031</v>
      </c>
      <c r="C3952" s="3" t="s">
        <v>1166</v>
      </c>
      <c r="D3952" s="3" t="s">
        <v>227</v>
      </c>
      <c r="E3952" s="3" t="str">
        <f>INDEX(光放段!$G$4:$G$237,MATCH(纤芯!G3952,光放段!$C$4:$C$237,0))</f>
        <v>山东二干|莱芜青岛光缆:莱芜大桥路-青岛山东路</v>
      </c>
      <c r="F3952" s="3">
        <f>INDEX(光放段!$I$4:$I$237,MATCH(纤芯!H3952,光放段!$B$4:$B$237,0))</f>
        <v>37027100000</v>
      </c>
      <c r="G3952" s="3" t="str">
        <f t="shared" si="305"/>
        <v>山东二干|莱芜青岛光缆:莱芜大桥路-沂源振兴路324局</v>
      </c>
      <c r="H3952" s="3">
        <f>INDEX(光放段!$B$4:$B$237,MATCH(纤芯!G3952,光放段!$C$4:$C$237,0))</f>
        <v>37027101000</v>
      </c>
      <c r="I3952" s="3" t="str">
        <f t="shared" si="306"/>
        <v>莱芜青岛光缆</v>
      </c>
      <c r="J3952" s="3" t="str">
        <f>INDEX(子缆名称!$B$4:$B$29,纤芯!M3952)</f>
        <v>C缆</v>
      </c>
      <c r="K3952" s="3">
        <v>31</v>
      </c>
      <c r="L3952" s="3">
        <f t="shared" si="307"/>
        <v>7</v>
      </c>
      <c r="M3952" s="3">
        <f t="shared" si="308"/>
        <v>3</v>
      </c>
      <c r="N3952" s="3" t="s">
        <v>84</v>
      </c>
      <c r="O3952" s="3">
        <f>COUNTIF([1]局站!$D$4:$D$172,"="&amp;N3952)</f>
        <v>1</v>
      </c>
      <c r="P3952" s="3">
        <v>0</v>
      </c>
      <c r="Q3952" s="3">
        <v>0</v>
      </c>
      <c r="R3952" s="3">
        <v>0</v>
      </c>
      <c r="S3952" s="3" t="s">
        <v>85</v>
      </c>
      <c r="T3952" s="3">
        <f>COUNTIF([1]局站!$D$4:$D$172,"="&amp;S3952)</f>
        <v>1</v>
      </c>
      <c r="U3952" s="3">
        <v>0</v>
      </c>
      <c r="V3952" s="3">
        <v>0</v>
      </c>
      <c r="W3952" s="3">
        <v>0</v>
      </c>
      <c r="X3952" s="3" t="s">
        <v>1214</v>
      </c>
      <c r="Y3952" s="3" t="s">
        <v>852</v>
      </c>
      <c r="Z3952" s="3" t="str">
        <f>INDEX(业务类型!$C$4:$C$8,MATCH(纤芯!Y3952,业务类型!$B$4:$B$8,0))</f>
        <v>TWO</v>
      </c>
      <c r="AA3952" s="3" t="s">
        <v>1045</v>
      </c>
    </row>
    <row r="3953" spans="1:27" ht="16.5" x14ac:dyDescent="0.2">
      <c r="A3953" s="3">
        <v>3950</v>
      </c>
      <c r="B3953" s="3">
        <f t="shared" si="309"/>
        <v>37027101032</v>
      </c>
      <c r="C3953" s="3" t="s">
        <v>1166</v>
      </c>
      <c r="D3953" s="3" t="s">
        <v>227</v>
      </c>
      <c r="E3953" s="3" t="str">
        <f>INDEX(光放段!$G$4:$G$237,MATCH(纤芯!G3953,光放段!$C$4:$C$237,0))</f>
        <v>山东二干|莱芜青岛光缆:莱芜大桥路-青岛山东路</v>
      </c>
      <c r="F3953" s="3">
        <f>INDEX(光放段!$I$4:$I$237,MATCH(纤芯!H3953,光放段!$B$4:$B$237,0))</f>
        <v>37027100000</v>
      </c>
      <c r="G3953" s="3" t="str">
        <f t="shared" si="305"/>
        <v>山东二干|莱芜青岛光缆:莱芜大桥路-沂源振兴路324局</v>
      </c>
      <c r="H3953" s="3">
        <f>INDEX(光放段!$B$4:$B$237,MATCH(纤芯!G3953,光放段!$C$4:$C$237,0))</f>
        <v>37027101000</v>
      </c>
      <c r="I3953" s="3" t="str">
        <f t="shared" si="306"/>
        <v>莱芜青岛光缆</v>
      </c>
      <c r="J3953" s="3" t="str">
        <f>INDEX(子缆名称!$B$4:$B$29,纤芯!M3953)</f>
        <v>C缆</v>
      </c>
      <c r="K3953" s="3">
        <v>32</v>
      </c>
      <c r="L3953" s="3">
        <f t="shared" si="307"/>
        <v>8</v>
      </c>
      <c r="M3953" s="3">
        <f t="shared" si="308"/>
        <v>3</v>
      </c>
      <c r="N3953" s="3" t="s">
        <v>84</v>
      </c>
      <c r="O3953" s="3">
        <f>COUNTIF([1]局站!$D$4:$D$172,"="&amp;N3953)</f>
        <v>1</v>
      </c>
      <c r="P3953" s="3">
        <v>0</v>
      </c>
      <c r="Q3953" s="3">
        <v>0</v>
      </c>
      <c r="R3953" s="3">
        <v>0</v>
      </c>
      <c r="S3953" s="3" t="s">
        <v>85</v>
      </c>
      <c r="T3953" s="3">
        <f>COUNTIF([1]局站!$D$4:$D$172,"="&amp;S3953)</f>
        <v>1</v>
      </c>
      <c r="U3953" s="3">
        <v>0</v>
      </c>
      <c r="V3953" s="3">
        <v>0</v>
      </c>
      <c r="W3953" s="3">
        <v>0</v>
      </c>
      <c r="X3953" s="3" t="s">
        <v>1214</v>
      </c>
      <c r="Y3953" s="3" t="s">
        <v>852</v>
      </c>
      <c r="Z3953" s="3" t="str">
        <f>INDEX(业务类型!$C$4:$C$8,MATCH(纤芯!Y3953,业务类型!$B$4:$B$8,0))</f>
        <v>TWO</v>
      </c>
      <c r="AA3953" s="3" t="s">
        <v>1007</v>
      </c>
    </row>
    <row r="3954" spans="1:27" ht="16.5" x14ac:dyDescent="0.2">
      <c r="A3954" s="3">
        <v>3951</v>
      </c>
      <c r="B3954" s="3">
        <f t="shared" si="309"/>
        <v>37027101033</v>
      </c>
      <c r="C3954" s="3" t="s">
        <v>1166</v>
      </c>
      <c r="D3954" s="3" t="s">
        <v>227</v>
      </c>
      <c r="E3954" s="3" t="str">
        <f>INDEX(光放段!$G$4:$G$237,MATCH(纤芯!G3954,光放段!$C$4:$C$237,0))</f>
        <v>山东二干|莱芜青岛光缆:莱芜大桥路-青岛山东路</v>
      </c>
      <c r="F3954" s="3">
        <f>INDEX(光放段!$I$4:$I$237,MATCH(纤芯!H3954,光放段!$B$4:$B$237,0))</f>
        <v>37027100000</v>
      </c>
      <c r="G3954" s="3" t="str">
        <f t="shared" si="305"/>
        <v>山东二干|莱芜青岛光缆:莱芜大桥路-沂源振兴路324局</v>
      </c>
      <c r="H3954" s="3">
        <f>INDEX(光放段!$B$4:$B$237,MATCH(纤芯!G3954,光放段!$C$4:$C$237,0))</f>
        <v>37027101000</v>
      </c>
      <c r="I3954" s="3" t="str">
        <f t="shared" si="306"/>
        <v>莱芜青岛光缆</v>
      </c>
      <c r="J3954" s="3" t="str">
        <f>INDEX(子缆名称!$B$4:$B$29,纤芯!M3954)</f>
        <v>C缆</v>
      </c>
      <c r="K3954" s="3">
        <v>33</v>
      </c>
      <c r="L3954" s="3">
        <f t="shared" si="307"/>
        <v>9</v>
      </c>
      <c r="M3954" s="3">
        <f t="shared" si="308"/>
        <v>3</v>
      </c>
      <c r="N3954" s="3" t="s">
        <v>84</v>
      </c>
      <c r="O3954" s="3">
        <f>COUNTIF([1]局站!$D$4:$D$172,"="&amp;N3954)</f>
        <v>1</v>
      </c>
      <c r="P3954" s="3">
        <v>0</v>
      </c>
      <c r="Q3954" s="3">
        <v>0</v>
      </c>
      <c r="R3954" s="3">
        <v>0</v>
      </c>
      <c r="S3954" s="3" t="s">
        <v>85</v>
      </c>
      <c r="T3954" s="3">
        <f>COUNTIF([1]局站!$D$4:$D$172,"="&amp;S3954)</f>
        <v>1</v>
      </c>
      <c r="U3954" s="3">
        <v>0</v>
      </c>
      <c r="V3954" s="3">
        <v>0</v>
      </c>
      <c r="W3954" s="3">
        <v>0</v>
      </c>
      <c r="X3954" s="3" t="s">
        <v>1214</v>
      </c>
      <c r="Y3954" s="3" t="s">
        <v>881</v>
      </c>
      <c r="Z3954" s="3" t="str">
        <f>INDEX(业务类型!$C$4:$C$8,MATCH(纤芯!Y3954,业务类型!$B$4:$B$8,0))</f>
        <v>OTHER</v>
      </c>
      <c r="AA3954" s="3" t="s">
        <v>919</v>
      </c>
    </row>
    <row r="3955" spans="1:27" ht="16.5" x14ac:dyDescent="0.2">
      <c r="A3955" s="3">
        <v>3952</v>
      </c>
      <c r="B3955" s="3">
        <f t="shared" si="309"/>
        <v>37027101034</v>
      </c>
      <c r="C3955" s="3" t="s">
        <v>1166</v>
      </c>
      <c r="D3955" s="3" t="s">
        <v>227</v>
      </c>
      <c r="E3955" s="3" t="str">
        <f>INDEX(光放段!$G$4:$G$237,MATCH(纤芯!G3955,光放段!$C$4:$C$237,0))</f>
        <v>山东二干|莱芜青岛光缆:莱芜大桥路-青岛山东路</v>
      </c>
      <c r="F3955" s="3">
        <f>INDEX(光放段!$I$4:$I$237,MATCH(纤芯!H3955,光放段!$B$4:$B$237,0))</f>
        <v>37027100000</v>
      </c>
      <c r="G3955" s="3" t="str">
        <f t="shared" si="305"/>
        <v>山东二干|莱芜青岛光缆:莱芜大桥路-沂源振兴路324局</v>
      </c>
      <c r="H3955" s="3">
        <f>INDEX(光放段!$B$4:$B$237,MATCH(纤芯!G3955,光放段!$C$4:$C$237,0))</f>
        <v>37027101000</v>
      </c>
      <c r="I3955" s="3" t="str">
        <f t="shared" si="306"/>
        <v>莱芜青岛光缆</v>
      </c>
      <c r="J3955" s="3" t="str">
        <f>INDEX(子缆名称!$B$4:$B$29,纤芯!M3955)</f>
        <v>C缆</v>
      </c>
      <c r="K3955" s="3">
        <v>34</v>
      </c>
      <c r="L3955" s="3">
        <f t="shared" si="307"/>
        <v>10</v>
      </c>
      <c r="M3955" s="3">
        <f t="shared" si="308"/>
        <v>3</v>
      </c>
      <c r="N3955" s="3" t="s">
        <v>84</v>
      </c>
      <c r="O3955" s="3">
        <f>COUNTIF([1]局站!$D$4:$D$172,"="&amp;N3955)</f>
        <v>1</v>
      </c>
      <c r="P3955" s="3">
        <v>0</v>
      </c>
      <c r="Q3955" s="3">
        <v>0</v>
      </c>
      <c r="R3955" s="3">
        <v>0</v>
      </c>
      <c r="S3955" s="3" t="s">
        <v>85</v>
      </c>
      <c r="T3955" s="3">
        <f>COUNTIF([1]局站!$D$4:$D$172,"="&amp;S3955)</f>
        <v>1</v>
      </c>
      <c r="U3955" s="3">
        <v>0</v>
      </c>
      <c r="V3955" s="3">
        <v>0</v>
      </c>
      <c r="W3955" s="3">
        <v>0</v>
      </c>
      <c r="X3955" s="3" t="s">
        <v>1214</v>
      </c>
      <c r="Y3955" s="3" t="s">
        <v>881</v>
      </c>
      <c r="Z3955" s="3" t="str">
        <f>INDEX(业务类型!$C$4:$C$8,MATCH(纤芯!Y3955,业务类型!$B$4:$B$8,0))</f>
        <v>OTHER</v>
      </c>
      <c r="AA3955" s="3" t="s">
        <v>919</v>
      </c>
    </row>
    <row r="3956" spans="1:27" ht="16.5" x14ac:dyDescent="0.2">
      <c r="A3956" s="3">
        <v>3953</v>
      </c>
      <c r="B3956" s="3">
        <f t="shared" si="309"/>
        <v>37027101035</v>
      </c>
      <c r="C3956" s="3" t="s">
        <v>1166</v>
      </c>
      <c r="D3956" s="3" t="s">
        <v>227</v>
      </c>
      <c r="E3956" s="3" t="str">
        <f>INDEX(光放段!$G$4:$G$237,MATCH(纤芯!G3956,光放段!$C$4:$C$237,0))</f>
        <v>山东二干|莱芜青岛光缆:莱芜大桥路-青岛山东路</v>
      </c>
      <c r="F3956" s="3">
        <f>INDEX(光放段!$I$4:$I$237,MATCH(纤芯!H3956,光放段!$B$4:$B$237,0))</f>
        <v>37027100000</v>
      </c>
      <c r="G3956" s="3" t="str">
        <f t="shared" si="305"/>
        <v>山东二干|莱芜青岛光缆:莱芜大桥路-沂源振兴路324局</v>
      </c>
      <c r="H3956" s="3">
        <f>INDEX(光放段!$B$4:$B$237,MATCH(纤芯!G3956,光放段!$C$4:$C$237,0))</f>
        <v>37027101000</v>
      </c>
      <c r="I3956" s="3" t="str">
        <f t="shared" si="306"/>
        <v>莱芜青岛光缆</v>
      </c>
      <c r="J3956" s="3" t="str">
        <f>INDEX(子缆名称!$B$4:$B$29,纤芯!M3956)</f>
        <v>C缆</v>
      </c>
      <c r="K3956" s="3">
        <v>35</v>
      </c>
      <c r="L3956" s="3">
        <f t="shared" si="307"/>
        <v>11</v>
      </c>
      <c r="M3956" s="3">
        <f t="shared" si="308"/>
        <v>3</v>
      </c>
      <c r="N3956" s="3" t="s">
        <v>84</v>
      </c>
      <c r="O3956" s="3">
        <f>COUNTIF([1]局站!$D$4:$D$172,"="&amp;N3956)</f>
        <v>1</v>
      </c>
      <c r="P3956" s="3">
        <v>0</v>
      </c>
      <c r="Q3956" s="3">
        <v>0</v>
      </c>
      <c r="R3956" s="3">
        <v>0</v>
      </c>
      <c r="S3956" s="3" t="s">
        <v>85</v>
      </c>
      <c r="T3956" s="3">
        <f>COUNTIF([1]局站!$D$4:$D$172,"="&amp;S3956)</f>
        <v>1</v>
      </c>
      <c r="U3956" s="3">
        <v>0</v>
      </c>
      <c r="V3956" s="3">
        <v>0</v>
      </c>
      <c r="W3956" s="3">
        <v>0</v>
      </c>
      <c r="X3956" s="3" t="s">
        <v>1214</v>
      </c>
      <c r="Y3956" s="3" t="s">
        <v>852</v>
      </c>
      <c r="Z3956" s="3" t="str">
        <f>INDEX(业务类型!$C$4:$C$8,MATCH(纤芯!Y3956,业务类型!$B$4:$B$8,0))</f>
        <v>TWO</v>
      </c>
      <c r="AA3956" s="3" t="s">
        <v>1007</v>
      </c>
    </row>
    <row r="3957" spans="1:27" ht="16.5" x14ac:dyDescent="0.2">
      <c r="A3957" s="3">
        <v>3954</v>
      </c>
      <c r="B3957" s="3">
        <f t="shared" si="309"/>
        <v>37027101036</v>
      </c>
      <c r="C3957" s="3" t="s">
        <v>1166</v>
      </c>
      <c r="D3957" s="3" t="s">
        <v>227</v>
      </c>
      <c r="E3957" s="3" t="str">
        <f>INDEX(光放段!$G$4:$G$237,MATCH(纤芯!G3957,光放段!$C$4:$C$237,0))</f>
        <v>山东二干|莱芜青岛光缆:莱芜大桥路-青岛山东路</v>
      </c>
      <c r="F3957" s="3">
        <f>INDEX(光放段!$I$4:$I$237,MATCH(纤芯!H3957,光放段!$B$4:$B$237,0))</f>
        <v>37027100000</v>
      </c>
      <c r="G3957" s="3" t="str">
        <f t="shared" si="305"/>
        <v>山东二干|莱芜青岛光缆:莱芜大桥路-沂源振兴路324局</v>
      </c>
      <c r="H3957" s="3">
        <f>INDEX(光放段!$B$4:$B$237,MATCH(纤芯!G3957,光放段!$C$4:$C$237,0))</f>
        <v>37027101000</v>
      </c>
      <c r="I3957" s="3" t="str">
        <f t="shared" si="306"/>
        <v>莱芜青岛光缆</v>
      </c>
      <c r="J3957" s="3" t="str">
        <f>INDEX(子缆名称!$B$4:$B$29,纤芯!M3957)</f>
        <v>C缆</v>
      </c>
      <c r="K3957" s="3">
        <v>36</v>
      </c>
      <c r="L3957" s="3">
        <f t="shared" si="307"/>
        <v>12</v>
      </c>
      <c r="M3957" s="3">
        <f t="shared" si="308"/>
        <v>3</v>
      </c>
      <c r="N3957" s="3" t="s">
        <v>84</v>
      </c>
      <c r="O3957" s="3">
        <f>COUNTIF([1]局站!$D$4:$D$172,"="&amp;N3957)</f>
        <v>1</v>
      </c>
      <c r="P3957" s="3">
        <v>0</v>
      </c>
      <c r="Q3957" s="3">
        <v>0</v>
      </c>
      <c r="R3957" s="3">
        <v>0</v>
      </c>
      <c r="S3957" s="3" t="s">
        <v>85</v>
      </c>
      <c r="T3957" s="3">
        <f>COUNTIF([1]局站!$D$4:$D$172,"="&amp;S3957)</f>
        <v>1</v>
      </c>
      <c r="U3957" s="3">
        <v>0</v>
      </c>
      <c r="V3957" s="3">
        <v>0</v>
      </c>
      <c r="W3957" s="3">
        <v>0</v>
      </c>
      <c r="X3957" s="3" t="s">
        <v>1214</v>
      </c>
      <c r="Y3957" s="3" t="s">
        <v>881</v>
      </c>
      <c r="Z3957" s="3" t="str">
        <f>INDEX(业务类型!$C$4:$C$8,MATCH(纤芯!Y3957,业务类型!$B$4:$B$8,0))</f>
        <v>OTHER</v>
      </c>
      <c r="AA3957" s="3" t="s">
        <v>888</v>
      </c>
    </row>
    <row r="3958" spans="1:27" ht="16.5" x14ac:dyDescent="0.2">
      <c r="A3958" s="3">
        <v>3955</v>
      </c>
      <c r="B3958" s="3">
        <f t="shared" si="309"/>
        <v>37027102001</v>
      </c>
      <c r="C3958" s="3" t="s">
        <v>1166</v>
      </c>
      <c r="D3958" s="3" t="s">
        <v>227</v>
      </c>
      <c r="E3958" s="3" t="str">
        <f>INDEX(光放段!$G$4:$G$237,MATCH(纤芯!G3958,光放段!$C$4:$C$237,0))</f>
        <v>山东二干|莱芜青岛光缆:莱芜大桥路-青岛山东路</v>
      </c>
      <c r="F3958" s="3">
        <f>INDEX(光放段!$I$4:$I$237,MATCH(纤芯!H3958,光放段!$B$4:$B$237,0))</f>
        <v>37027100000</v>
      </c>
      <c r="G3958" s="3" t="str">
        <f t="shared" si="305"/>
        <v>山东二干|莱芜青岛光缆:沂源振兴路324局-沂水马站</v>
      </c>
      <c r="H3958" s="3">
        <f>INDEX(光放段!$B$4:$B$237,MATCH(纤芯!G3958,光放段!$C$4:$C$237,0))</f>
        <v>37027102000</v>
      </c>
      <c r="I3958" s="3" t="str">
        <f t="shared" si="306"/>
        <v>莱芜青岛光缆</v>
      </c>
      <c r="J3958" s="3" t="str">
        <f>INDEX(子缆名称!$B$4:$B$29,纤芯!M3958)</f>
        <v>A缆</v>
      </c>
      <c r="K3958" s="3">
        <v>1</v>
      </c>
      <c r="L3958" s="3">
        <f t="shared" si="307"/>
        <v>1</v>
      </c>
      <c r="M3958" s="3">
        <f t="shared" si="308"/>
        <v>1</v>
      </c>
      <c r="N3958" s="3" t="s">
        <v>85</v>
      </c>
      <c r="O3958" s="3">
        <f>COUNTIF([1]局站!$D$4:$D$172,"="&amp;N3958)</f>
        <v>1</v>
      </c>
      <c r="P3958" s="3">
        <v>0</v>
      </c>
      <c r="Q3958" s="3">
        <v>0</v>
      </c>
      <c r="R3958" s="3">
        <v>0</v>
      </c>
      <c r="S3958" s="3" t="s">
        <v>86</v>
      </c>
      <c r="T3958" s="3">
        <f>COUNTIF([1]局站!$D$4:$D$172,"="&amp;S3958)</f>
        <v>1</v>
      </c>
      <c r="U3958" s="3">
        <v>0</v>
      </c>
      <c r="V3958" s="3">
        <v>0</v>
      </c>
      <c r="W3958" s="3">
        <v>0</v>
      </c>
      <c r="X3958" s="3" t="s">
        <v>1214</v>
      </c>
      <c r="Y3958" s="3" t="s">
        <v>880</v>
      </c>
      <c r="Z3958" s="3" t="str">
        <f>INDEX(业务类型!$C$4:$C$8,MATCH(纤芯!Y3958,业务类型!$B$4:$B$8,0))</f>
        <v>IDLE</v>
      </c>
      <c r="AA3958" s="3"/>
    </row>
    <row r="3959" spans="1:27" ht="16.5" x14ac:dyDescent="0.2">
      <c r="A3959" s="3">
        <v>3956</v>
      </c>
      <c r="B3959" s="3">
        <f t="shared" si="309"/>
        <v>37027102002</v>
      </c>
      <c r="C3959" s="3" t="s">
        <v>1166</v>
      </c>
      <c r="D3959" s="3" t="s">
        <v>227</v>
      </c>
      <c r="E3959" s="3" t="str">
        <f>INDEX(光放段!$G$4:$G$237,MATCH(纤芯!G3959,光放段!$C$4:$C$237,0))</f>
        <v>山东二干|莱芜青岛光缆:莱芜大桥路-青岛山东路</v>
      </c>
      <c r="F3959" s="3">
        <f>INDEX(光放段!$I$4:$I$237,MATCH(纤芯!H3959,光放段!$B$4:$B$237,0))</f>
        <v>37027100000</v>
      </c>
      <c r="G3959" s="3" t="str">
        <f t="shared" si="305"/>
        <v>山东二干|莱芜青岛光缆:沂源振兴路324局-沂水马站</v>
      </c>
      <c r="H3959" s="3">
        <f>INDEX(光放段!$B$4:$B$237,MATCH(纤芯!G3959,光放段!$C$4:$C$237,0))</f>
        <v>37027102000</v>
      </c>
      <c r="I3959" s="3" t="str">
        <f t="shared" si="306"/>
        <v>莱芜青岛光缆</v>
      </c>
      <c r="J3959" s="3" t="str">
        <f>INDEX(子缆名称!$B$4:$B$29,纤芯!M3959)</f>
        <v>A缆</v>
      </c>
      <c r="K3959" s="3">
        <v>2</v>
      </c>
      <c r="L3959" s="3">
        <f t="shared" si="307"/>
        <v>2</v>
      </c>
      <c r="M3959" s="3">
        <f t="shared" si="308"/>
        <v>1</v>
      </c>
      <c r="N3959" s="3" t="s">
        <v>85</v>
      </c>
      <c r="O3959" s="3">
        <f>COUNTIF([1]局站!$D$4:$D$172,"="&amp;N3959)</f>
        <v>1</v>
      </c>
      <c r="P3959" s="3">
        <v>0</v>
      </c>
      <c r="Q3959" s="3">
        <v>0</v>
      </c>
      <c r="R3959" s="3">
        <v>0</v>
      </c>
      <c r="S3959" s="3" t="s">
        <v>86</v>
      </c>
      <c r="T3959" s="3">
        <f>COUNTIF([1]局站!$D$4:$D$172,"="&amp;S3959)</f>
        <v>1</v>
      </c>
      <c r="U3959" s="3">
        <v>0</v>
      </c>
      <c r="V3959" s="3">
        <v>0</v>
      </c>
      <c r="W3959" s="3">
        <v>0</v>
      </c>
      <c r="X3959" s="3" t="s">
        <v>1214</v>
      </c>
      <c r="Y3959" s="3" t="s">
        <v>881</v>
      </c>
      <c r="Z3959" s="3" t="str">
        <f>INDEX(业务类型!$C$4:$C$8,MATCH(纤芯!Y3959,业务类型!$B$4:$B$8,0))</f>
        <v>OTHER</v>
      </c>
      <c r="AA3959" s="3" t="s">
        <v>1047</v>
      </c>
    </row>
    <row r="3960" spans="1:27" ht="16.5" x14ac:dyDescent="0.2">
      <c r="A3960" s="3">
        <v>3957</v>
      </c>
      <c r="B3960" s="3">
        <f t="shared" si="309"/>
        <v>37027102003</v>
      </c>
      <c r="C3960" s="3" t="s">
        <v>1166</v>
      </c>
      <c r="D3960" s="3" t="s">
        <v>227</v>
      </c>
      <c r="E3960" s="3" t="str">
        <f>INDEX(光放段!$G$4:$G$237,MATCH(纤芯!G3960,光放段!$C$4:$C$237,0))</f>
        <v>山东二干|莱芜青岛光缆:莱芜大桥路-青岛山东路</v>
      </c>
      <c r="F3960" s="3">
        <f>INDEX(光放段!$I$4:$I$237,MATCH(纤芯!H3960,光放段!$B$4:$B$237,0))</f>
        <v>37027100000</v>
      </c>
      <c r="G3960" s="3" t="str">
        <f t="shared" si="305"/>
        <v>山东二干|莱芜青岛光缆:沂源振兴路324局-沂水马站</v>
      </c>
      <c r="H3960" s="3">
        <f>INDEX(光放段!$B$4:$B$237,MATCH(纤芯!G3960,光放段!$C$4:$C$237,0))</f>
        <v>37027102000</v>
      </c>
      <c r="I3960" s="3" t="str">
        <f t="shared" si="306"/>
        <v>莱芜青岛光缆</v>
      </c>
      <c r="J3960" s="3" t="str">
        <f>INDEX(子缆名称!$B$4:$B$29,纤芯!M3960)</f>
        <v>A缆</v>
      </c>
      <c r="K3960" s="3">
        <v>3</v>
      </c>
      <c r="L3960" s="3">
        <f t="shared" si="307"/>
        <v>3</v>
      </c>
      <c r="M3960" s="3">
        <f t="shared" si="308"/>
        <v>1</v>
      </c>
      <c r="N3960" s="3" t="s">
        <v>85</v>
      </c>
      <c r="O3960" s="3">
        <f>COUNTIF([1]局站!$D$4:$D$172,"="&amp;N3960)</f>
        <v>1</v>
      </c>
      <c r="P3960" s="3">
        <v>0</v>
      </c>
      <c r="Q3960" s="3">
        <v>0</v>
      </c>
      <c r="R3960" s="3">
        <v>0</v>
      </c>
      <c r="S3960" s="3" t="s">
        <v>86</v>
      </c>
      <c r="T3960" s="3">
        <f>COUNTIF([1]局站!$D$4:$D$172,"="&amp;S3960)</f>
        <v>1</v>
      </c>
      <c r="U3960" s="3">
        <v>0</v>
      </c>
      <c r="V3960" s="3">
        <v>0</v>
      </c>
      <c r="W3960" s="3">
        <v>0</v>
      </c>
      <c r="X3960" s="3" t="s">
        <v>1214</v>
      </c>
      <c r="Y3960" s="3" t="s">
        <v>880</v>
      </c>
      <c r="Z3960" s="3" t="str">
        <f>INDEX(业务类型!$C$4:$C$8,MATCH(纤芯!Y3960,业务类型!$B$4:$B$8,0))</f>
        <v>IDLE</v>
      </c>
      <c r="AA3960" s="3"/>
    </row>
    <row r="3961" spans="1:27" ht="16.5" x14ac:dyDescent="0.2">
      <c r="A3961" s="3">
        <v>3958</v>
      </c>
      <c r="B3961" s="3">
        <f t="shared" si="309"/>
        <v>37027102004</v>
      </c>
      <c r="C3961" s="3" t="s">
        <v>1166</v>
      </c>
      <c r="D3961" s="3" t="s">
        <v>227</v>
      </c>
      <c r="E3961" s="3" t="str">
        <f>INDEX(光放段!$G$4:$G$237,MATCH(纤芯!G3961,光放段!$C$4:$C$237,0))</f>
        <v>山东二干|莱芜青岛光缆:莱芜大桥路-青岛山东路</v>
      </c>
      <c r="F3961" s="3">
        <f>INDEX(光放段!$I$4:$I$237,MATCH(纤芯!H3961,光放段!$B$4:$B$237,0))</f>
        <v>37027100000</v>
      </c>
      <c r="G3961" s="3" t="str">
        <f t="shared" si="305"/>
        <v>山东二干|莱芜青岛光缆:沂源振兴路324局-沂水马站</v>
      </c>
      <c r="H3961" s="3">
        <f>INDEX(光放段!$B$4:$B$237,MATCH(纤芯!G3961,光放段!$C$4:$C$237,0))</f>
        <v>37027102000</v>
      </c>
      <c r="I3961" s="3" t="str">
        <f t="shared" si="306"/>
        <v>莱芜青岛光缆</v>
      </c>
      <c r="J3961" s="3" t="str">
        <f>INDEX(子缆名称!$B$4:$B$29,纤芯!M3961)</f>
        <v>A缆</v>
      </c>
      <c r="K3961" s="3">
        <v>4</v>
      </c>
      <c r="L3961" s="3">
        <f t="shared" si="307"/>
        <v>4</v>
      </c>
      <c r="M3961" s="3">
        <f t="shared" si="308"/>
        <v>1</v>
      </c>
      <c r="N3961" s="3" t="s">
        <v>85</v>
      </c>
      <c r="O3961" s="3">
        <f>COUNTIF([1]局站!$D$4:$D$172,"="&amp;N3961)</f>
        <v>1</v>
      </c>
      <c r="P3961" s="3">
        <v>0</v>
      </c>
      <c r="Q3961" s="3">
        <v>0</v>
      </c>
      <c r="R3961" s="3">
        <v>0</v>
      </c>
      <c r="S3961" s="3" t="s">
        <v>86</v>
      </c>
      <c r="T3961" s="3">
        <f>COUNTIF([1]局站!$D$4:$D$172,"="&amp;S3961)</f>
        <v>1</v>
      </c>
      <c r="U3961" s="3">
        <v>0</v>
      </c>
      <c r="V3961" s="3">
        <v>0</v>
      </c>
      <c r="W3961" s="3">
        <v>0</v>
      </c>
      <c r="X3961" s="3" t="s">
        <v>1214</v>
      </c>
      <c r="Y3961" s="3" t="s">
        <v>880</v>
      </c>
      <c r="Z3961" s="3" t="str">
        <f>INDEX(业务类型!$C$4:$C$8,MATCH(纤芯!Y3961,业务类型!$B$4:$B$8,0))</f>
        <v>IDLE</v>
      </c>
      <c r="AA3961" s="3"/>
    </row>
    <row r="3962" spans="1:27" ht="16.5" x14ac:dyDescent="0.2">
      <c r="A3962" s="3">
        <v>3959</v>
      </c>
      <c r="B3962" s="3">
        <f t="shared" si="309"/>
        <v>37027102005</v>
      </c>
      <c r="C3962" s="3" t="s">
        <v>1166</v>
      </c>
      <c r="D3962" s="3" t="s">
        <v>227</v>
      </c>
      <c r="E3962" s="3" t="str">
        <f>INDEX(光放段!$G$4:$G$237,MATCH(纤芯!G3962,光放段!$C$4:$C$237,0))</f>
        <v>山东二干|莱芜青岛光缆:莱芜大桥路-青岛山东路</v>
      </c>
      <c r="F3962" s="3">
        <f>INDEX(光放段!$I$4:$I$237,MATCH(纤芯!H3962,光放段!$B$4:$B$237,0))</f>
        <v>37027100000</v>
      </c>
      <c r="G3962" s="3" t="str">
        <f t="shared" si="305"/>
        <v>山东二干|莱芜青岛光缆:沂源振兴路324局-沂水马站</v>
      </c>
      <c r="H3962" s="3">
        <f>INDEX(光放段!$B$4:$B$237,MATCH(纤芯!G3962,光放段!$C$4:$C$237,0))</f>
        <v>37027102000</v>
      </c>
      <c r="I3962" s="3" t="str">
        <f t="shared" si="306"/>
        <v>莱芜青岛光缆</v>
      </c>
      <c r="J3962" s="3" t="str">
        <f>INDEX(子缆名称!$B$4:$B$29,纤芯!M3962)</f>
        <v>A缆</v>
      </c>
      <c r="K3962" s="3">
        <v>5</v>
      </c>
      <c r="L3962" s="3">
        <f t="shared" si="307"/>
        <v>5</v>
      </c>
      <c r="M3962" s="3">
        <f t="shared" si="308"/>
        <v>1</v>
      </c>
      <c r="N3962" s="3" t="s">
        <v>85</v>
      </c>
      <c r="O3962" s="3">
        <f>COUNTIF([1]局站!$D$4:$D$172,"="&amp;N3962)</f>
        <v>1</v>
      </c>
      <c r="P3962" s="3">
        <v>0</v>
      </c>
      <c r="Q3962" s="3">
        <v>0</v>
      </c>
      <c r="R3962" s="3">
        <v>0</v>
      </c>
      <c r="S3962" s="3" t="s">
        <v>86</v>
      </c>
      <c r="T3962" s="3">
        <f>COUNTIF([1]局站!$D$4:$D$172,"="&amp;S3962)</f>
        <v>1</v>
      </c>
      <c r="U3962" s="3">
        <v>0</v>
      </c>
      <c r="V3962" s="3">
        <v>0</v>
      </c>
      <c r="W3962" s="3">
        <v>0</v>
      </c>
      <c r="X3962" s="3" t="s">
        <v>1214</v>
      </c>
      <c r="Y3962" s="3" t="s">
        <v>880</v>
      </c>
      <c r="Z3962" s="3" t="str">
        <f>INDEX(业务类型!$C$4:$C$8,MATCH(纤芯!Y3962,业务类型!$B$4:$B$8,0))</f>
        <v>IDLE</v>
      </c>
      <c r="AA3962" s="3"/>
    </row>
    <row r="3963" spans="1:27" ht="16.5" x14ac:dyDescent="0.2">
      <c r="A3963" s="3">
        <v>3960</v>
      </c>
      <c r="B3963" s="3">
        <f t="shared" si="309"/>
        <v>37027102006</v>
      </c>
      <c r="C3963" s="3" t="s">
        <v>1166</v>
      </c>
      <c r="D3963" s="3" t="s">
        <v>227</v>
      </c>
      <c r="E3963" s="3" t="str">
        <f>INDEX(光放段!$G$4:$G$237,MATCH(纤芯!G3963,光放段!$C$4:$C$237,0))</f>
        <v>山东二干|莱芜青岛光缆:莱芜大桥路-青岛山东路</v>
      </c>
      <c r="F3963" s="3">
        <f>INDEX(光放段!$I$4:$I$237,MATCH(纤芯!H3963,光放段!$B$4:$B$237,0))</f>
        <v>37027100000</v>
      </c>
      <c r="G3963" s="3" t="str">
        <f t="shared" si="305"/>
        <v>山东二干|莱芜青岛光缆:沂源振兴路324局-沂水马站</v>
      </c>
      <c r="H3963" s="3">
        <f>INDEX(光放段!$B$4:$B$237,MATCH(纤芯!G3963,光放段!$C$4:$C$237,0))</f>
        <v>37027102000</v>
      </c>
      <c r="I3963" s="3" t="str">
        <f t="shared" si="306"/>
        <v>莱芜青岛光缆</v>
      </c>
      <c r="J3963" s="3" t="str">
        <f>INDEX(子缆名称!$B$4:$B$29,纤芯!M3963)</f>
        <v>A缆</v>
      </c>
      <c r="K3963" s="3">
        <v>6</v>
      </c>
      <c r="L3963" s="3">
        <f t="shared" si="307"/>
        <v>6</v>
      </c>
      <c r="M3963" s="3">
        <f t="shared" si="308"/>
        <v>1</v>
      </c>
      <c r="N3963" s="3" t="s">
        <v>85</v>
      </c>
      <c r="O3963" s="3">
        <f>COUNTIF([1]局站!$D$4:$D$172,"="&amp;N3963)</f>
        <v>1</v>
      </c>
      <c r="P3963" s="3">
        <v>0</v>
      </c>
      <c r="Q3963" s="3">
        <v>0</v>
      </c>
      <c r="R3963" s="3">
        <v>0</v>
      </c>
      <c r="S3963" s="3" t="s">
        <v>86</v>
      </c>
      <c r="T3963" s="3">
        <f>COUNTIF([1]局站!$D$4:$D$172,"="&amp;S3963)</f>
        <v>1</v>
      </c>
      <c r="U3963" s="3">
        <v>0</v>
      </c>
      <c r="V3963" s="3">
        <v>0</v>
      </c>
      <c r="W3963" s="3">
        <v>0</v>
      </c>
      <c r="X3963" s="3" t="s">
        <v>1214</v>
      </c>
      <c r="Y3963" s="3" t="s">
        <v>880</v>
      </c>
      <c r="Z3963" s="3" t="str">
        <f>INDEX(业务类型!$C$4:$C$8,MATCH(纤芯!Y3963,业务类型!$B$4:$B$8,0))</f>
        <v>IDLE</v>
      </c>
      <c r="AA3963" s="3"/>
    </row>
    <row r="3964" spans="1:27" ht="16.5" x14ac:dyDescent="0.2">
      <c r="A3964" s="3">
        <v>3961</v>
      </c>
      <c r="B3964" s="3">
        <f t="shared" si="309"/>
        <v>37027102007</v>
      </c>
      <c r="C3964" s="3" t="s">
        <v>1166</v>
      </c>
      <c r="D3964" s="3" t="s">
        <v>227</v>
      </c>
      <c r="E3964" s="3" t="str">
        <f>INDEX(光放段!$G$4:$G$237,MATCH(纤芯!G3964,光放段!$C$4:$C$237,0))</f>
        <v>山东二干|莱芜青岛光缆:莱芜大桥路-青岛山东路</v>
      </c>
      <c r="F3964" s="3">
        <f>INDEX(光放段!$I$4:$I$237,MATCH(纤芯!H3964,光放段!$B$4:$B$237,0))</f>
        <v>37027100000</v>
      </c>
      <c r="G3964" s="3" t="str">
        <f t="shared" si="305"/>
        <v>山东二干|莱芜青岛光缆:沂源振兴路324局-沂水马站</v>
      </c>
      <c r="H3964" s="3">
        <f>INDEX(光放段!$B$4:$B$237,MATCH(纤芯!G3964,光放段!$C$4:$C$237,0))</f>
        <v>37027102000</v>
      </c>
      <c r="I3964" s="3" t="str">
        <f t="shared" si="306"/>
        <v>莱芜青岛光缆</v>
      </c>
      <c r="J3964" s="3" t="str">
        <f>INDEX(子缆名称!$B$4:$B$29,纤芯!M3964)</f>
        <v>A缆</v>
      </c>
      <c r="K3964" s="3">
        <v>7</v>
      </c>
      <c r="L3964" s="3">
        <f t="shared" si="307"/>
        <v>7</v>
      </c>
      <c r="M3964" s="3">
        <f t="shared" si="308"/>
        <v>1</v>
      </c>
      <c r="N3964" s="3" t="s">
        <v>85</v>
      </c>
      <c r="O3964" s="3">
        <f>COUNTIF([1]局站!$D$4:$D$172,"="&amp;N3964)</f>
        <v>1</v>
      </c>
      <c r="P3964" s="3">
        <v>0</v>
      </c>
      <c r="Q3964" s="3">
        <v>0</v>
      </c>
      <c r="R3964" s="3">
        <v>0</v>
      </c>
      <c r="S3964" s="3" t="s">
        <v>86</v>
      </c>
      <c r="T3964" s="3">
        <f>COUNTIF([1]局站!$D$4:$D$172,"="&amp;S3964)</f>
        <v>1</v>
      </c>
      <c r="U3964" s="3">
        <v>0</v>
      </c>
      <c r="V3964" s="3">
        <v>0</v>
      </c>
      <c r="W3964" s="3">
        <v>0</v>
      </c>
      <c r="X3964" s="3" t="s">
        <v>1214</v>
      </c>
      <c r="Y3964" s="3" t="s">
        <v>852</v>
      </c>
      <c r="Z3964" s="3" t="str">
        <f>INDEX(业务类型!$C$4:$C$8,MATCH(纤芯!Y3964,业务类型!$B$4:$B$8,0))</f>
        <v>TWO</v>
      </c>
      <c r="AA3964" s="3" t="s">
        <v>1034</v>
      </c>
    </row>
    <row r="3965" spans="1:27" ht="16.5" x14ac:dyDescent="0.2">
      <c r="A3965" s="3">
        <v>3962</v>
      </c>
      <c r="B3965" s="3">
        <f t="shared" si="309"/>
        <v>37027102008</v>
      </c>
      <c r="C3965" s="3" t="s">
        <v>1166</v>
      </c>
      <c r="D3965" s="3" t="s">
        <v>227</v>
      </c>
      <c r="E3965" s="3" t="str">
        <f>INDEX(光放段!$G$4:$G$237,MATCH(纤芯!G3965,光放段!$C$4:$C$237,0))</f>
        <v>山东二干|莱芜青岛光缆:莱芜大桥路-青岛山东路</v>
      </c>
      <c r="F3965" s="3">
        <f>INDEX(光放段!$I$4:$I$237,MATCH(纤芯!H3965,光放段!$B$4:$B$237,0))</f>
        <v>37027100000</v>
      </c>
      <c r="G3965" s="3" t="str">
        <f t="shared" si="305"/>
        <v>山东二干|莱芜青岛光缆:沂源振兴路324局-沂水马站</v>
      </c>
      <c r="H3965" s="3">
        <f>INDEX(光放段!$B$4:$B$237,MATCH(纤芯!G3965,光放段!$C$4:$C$237,0))</f>
        <v>37027102000</v>
      </c>
      <c r="I3965" s="3" t="str">
        <f t="shared" si="306"/>
        <v>莱芜青岛光缆</v>
      </c>
      <c r="J3965" s="3" t="str">
        <f>INDEX(子缆名称!$B$4:$B$29,纤芯!M3965)</f>
        <v>A缆</v>
      </c>
      <c r="K3965" s="3">
        <v>8</v>
      </c>
      <c r="L3965" s="3">
        <f t="shared" si="307"/>
        <v>8</v>
      </c>
      <c r="M3965" s="3">
        <f t="shared" si="308"/>
        <v>1</v>
      </c>
      <c r="N3965" s="3" t="s">
        <v>85</v>
      </c>
      <c r="O3965" s="3">
        <f>COUNTIF([1]局站!$D$4:$D$172,"="&amp;N3965)</f>
        <v>1</v>
      </c>
      <c r="P3965" s="3">
        <v>0</v>
      </c>
      <c r="Q3965" s="3">
        <v>0</v>
      </c>
      <c r="R3965" s="3">
        <v>0</v>
      </c>
      <c r="S3965" s="3" t="s">
        <v>86</v>
      </c>
      <c r="T3965" s="3">
        <f>COUNTIF([1]局站!$D$4:$D$172,"="&amp;S3965)</f>
        <v>1</v>
      </c>
      <c r="U3965" s="3">
        <v>0</v>
      </c>
      <c r="V3965" s="3">
        <v>0</v>
      </c>
      <c r="W3965" s="3">
        <v>0</v>
      </c>
      <c r="X3965" s="3" t="s">
        <v>1214</v>
      </c>
      <c r="Y3965" s="3" t="s">
        <v>880</v>
      </c>
      <c r="Z3965" s="3" t="str">
        <f>INDEX(业务类型!$C$4:$C$8,MATCH(纤芯!Y3965,业务类型!$B$4:$B$8,0))</f>
        <v>IDLE</v>
      </c>
      <c r="AA3965" s="3"/>
    </row>
    <row r="3966" spans="1:27" ht="16.5" x14ac:dyDescent="0.2">
      <c r="A3966" s="3">
        <v>3963</v>
      </c>
      <c r="B3966" s="3">
        <f t="shared" si="309"/>
        <v>37027102009</v>
      </c>
      <c r="C3966" s="3" t="s">
        <v>1166</v>
      </c>
      <c r="D3966" s="3" t="s">
        <v>227</v>
      </c>
      <c r="E3966" s="3" t="str">
        <f>INDEX(光放段!$G$4:$G$237,MATCH(纤芯!G3966,光放段!$C$4:$C$237,0))</f>
        <v>山东二干|莱芜青岛光缆:莱芜大桥路-青岛山东路</v>
      </c>
      <c r="F3966" s="3">
        <f>INDEX(光放段!$I$4:$I$237,MATCH(纤芯!H3966,光放段!$B$4:$B$237,0))</f>
        <v>37027100000</v>
      </c>
      <c r="G3966" s="3" t="str">
        <f t="shared" si="305"/>
        <v>山东二干|莱芜青岛光缆:沂源振兴路324局-沂水马站</v>
      </c>
      <c r="H3966" s="3">
        <f>INDEX(光放段!$B$4:$B$237,MATCH(纤芯!G3966,光放段!$C$4:$C$237,0))</f>
        <v>37027102000</v>
      </c>
      <c r="I3966" s="3" t="str">
        <f t="shared" si="306"/>
        <v>莱芜青岛光缆</v>
      </c>
      <c r="J3966" s="3" t="str">
        <f>INDEX(子缆名称!$B$4:$B$29,纤芯!M3966)</f>
        <v>A缆</v>
      </c>
      <c r="K3966" s="3">
        <v>9</v>
      </c>
      <c r="L3966" s="3">
        <f t="shared" si="307"/>
        <v>9</v>
      </c>
      <c r="M3966" s="3">
        <f t="shared" si="308"/>
        <v>1</v>
      </c>
      <c r="N3966" s="3" t="s">
        <v>85</v>
      </c>
      <c r="O3966" s="3">
        <f>COUNTIF([1]局站!$D$4:$D$172,"="&amp;N3966)</f>
        <v>1</v>
      </c>
      <c r="P3966" s="3">
        <v>0</v>
      </c>
      <c r="Q3966" s="3">
        <v>0</v>
      </c>
      <c r="R3966" s="3">
        <v>0</v>
      </c>
      <c r="S3966" s="3" t="s">
        <v>86</v>
      </c>
      <c r="T3966" s="3">
        <f>COUNTIF([1]局站!$D$4:$D$172,"="&amp;S3966)</f>
        <v>1</v>
      </c>
      <c r="U3966" s="3">
        <v>0</v>
      </c>
      <c r="V3966" s="3">
        <v>0</v>
      </c>
      <c r="W3966" s="3">
        <v>0</v>
      </c>
      <c r="X3966" s="3" t="s">
        <v>1214</v>
      </c>
      <c r="Y3966" s="3" t="s">
        <v>852</v>
      </c>
      <c r="Z3966" s="3" t="str">
        <f>INDEX(业务类型!$C$4:$C$8,MATCH(纤芯!Y3966,业务类型!$B$4:$B$8,0))</f>
        <v>TWO</v>
      </c>
      <c r="AA3966" s="3" t="s">
        <v>1043</v>
      </c>
    </row>
    <row r="3967" spans="1:27" ht="16.5" x14ac:dyDescent="0.2">
      <c r="A3967" s="3">
        <v>3964</v>
      </c>
      <c r="B3967" s="3">
        <f t="shared" si="309"/>
        <v>37027102010</v>
      </c>
      <c r="C3967" s="3" t="s">
        <v>1166</v>
      </c>
      <c r="D3967" s="3" t="s">
        <v>227</v>
      </c>
      <c r="E3967" s="3" t="str">
        <f>INDEX(光放段!$G$4:$G$237,MATCH(纤芯!G3967,光放段!$C$4:$C$237,0))</f>
        <v>山东二干|莱芜青岛光缆:莱芜大桥路-青岛山东路</v>
      </c>
      <c r="F3967" s="3">
        <f>INDEX(光放段!$I$4:$I$237,MATCH(纤芯!H3967,光放段!$B$4:$B$237,0))</f>
        <v>37027100000</v>
      </c>
      <c r="G3967" s="3" t="str">
        <f t="shared" si="305"/>
        <v>山东二干|莱芜青岛光缆:沂源振兴路324局-沂水马站</v>
      </c>
      <c r="H3967" s="3">
        <f>INDEX(光放段!$B$4:$B$237,MATCH(纤芯!G3967,光放段!$C$4:$C$237,0))</f>
        <v>37027102000</v>
      </c>
      <c r="I3967" s="3" t="str">
        <f t="shared" si="306"/>
        <v>莱芜青岛光缆</v>
      </c>
      <c r="J3967" s="3" t="str">
        <f>INDEX(子缆名称!$B$4:$B$29,纤芯!M3967)</f>
        <v>A缆</v>
      </c>
      <c r="K3967" s="3">
        <v>10</v>
      </c>
      <c r="L3967" s="3">
        <f t="shared" si="307"/>
        <v>10</v>
      </c>
      <c r="M3967" s="3">
        <f t="shared" si="308"/>
        <v>1</v>
      </c>
      <c r="N3967" s="3" t="s">
        <v>85</v>
      </c>
      <c r="O3967" s="3">
        <f>COUNTIF([1]局站!$D$4:$D$172,"="&amp;N3967)</f>
        <v>1</v>
      </c>
      <c r="P3967" s="3">
        <v>0</v>
      </c>
      <c r="Q3967" s="3">
        <v>0</v>
      </c>
      <c r="R3967" s="3">
        <v>0</v>
      </c>
      <c r="S3967" s="3" t="s">
        <v>86</v>
      </c>
      <c r="T3967" s="3">
        <f>COUNTIF([1]局站!$D$4:$D$172,"="&amp;S3967)</f>
        <v>1</v>
      </c>
      <c r="U3967" s="3">
        <v>0</v>
      </c>
      <c r="V3967" s="3">
        <v>0</v>
      </c>
      <c r="W3967" s="3">
        <v>0</v>
      </c>
      <c r="X3967" s="3" t="s">
        <v>1214</v>
      </c>
      <c r="Y3967" s="3" t="s">
        <v>852</v>
      </c>
      <c r="Z3967" s="3" t="str">
        <f>INDEX(业务类型!$C$4:$C$8,MATCH(纤芯!Y3967,业务类型!$B$4:$B$8,0))</f>
        <v>TWO</v>
      </c>
      <c r="AA3967" s="3" t="s">
        <v>1043</v>
      </c>
    </row>
    <row r="3968" spans="1:27" ht="16.5" x14ac:dyDescent="0.2">
      <c r="A3968" s="3">
        <v>3965</v>
      </c>
      <c r="B3968" s="3">
        <f t="shared" si="309"/>
        <v>37027102011</v>
      </c>
      <c r="C3968" s="3" t="s">
        <v>1166</v>
      </c>
      <c r="D3968" s="3" t="s">
        <v>227</v>
      </c>
      <c r="E3968" s="3" t="str">
        <f>INDEX(光放段!$G$4:$G$237,MATCH(纤芯!G3968,光放段!$C$4:$C$237,0))</f>
        <v>山东二干|莱芜青岛光缆:莱芜大桥路-青岛山东路</v>
      </c>
      <c r="F3968" s="3">
        <f>INDEX(光放段!$I$4:$I$237,MATCH(纤芯!H3968,光放段!$B$4:$B$237,0))</f>
        <v>37027100000</v>
      </c>
      <c r="G3968" s="3" t="str">
        <f t="shared" si="305"/>
        <v>山东二干|莱芜青岛光缆:沂源振兴路324局-沂水马站</v>
      </c>
      <c r="H3968" s="3">
        <f>INDEX(光放段!$B$4:$B$237,MATCH(纤芯!G3968,光放段!$C$4:$C$237,0))</f>
        <v>37027102000</v>
      </c>
      <c r="I3968" s="3" t="str">
        <f t="shared" si="306"/>
        <v>莱芜青岛光缆</v>
      </c>
      <c r="J3968" s="3" t="str">
        <f>INDEX(子缆名称!$B$4:$B$29,纤芯!M3968)</f>
        <v>A缆</v>
      </c>
      <c r="K3968" s="3">
        <v>11</v>
      </c>
      <c r="L3968" s="3">
        <f t="shared" si="307"/>
        <v>11</v>
      </c>
      <c r="M3968" s="3">
        <f t="shared" si="308"/>
        <v>1</v>
      </c>
      <c r="N3968" s="3" t="s">
        <v>85</v>
      </c>
      <c r="O3968" s="3">
        <f>COUNTIF([1]局站!$D$4:$D$172,"="&amp;N3968)</f>
        <v>1</v>
      </c>
      <c r="P3968" s="3">
        <v>0</v>
      </c>
      <c r="Q3968" s="3">
        <v>0</v>
      </c>
      <c r="R3968" s="3">
        <v>0</v>
      </c>
      <c r="S3968" s="3" t="s">
        <v>86</v>
      </c>
      <c r="T3968" s="3">
        <f>COUNTIF([1]局站!$D$4:$D$172,"="&amp;S3968)</f>
        <v>1</v>
      </c>
      <c r="U3968" s="3">
        <v>0</v>
      </c>
      <c r="V3968" s="3">
        <v>0</v>
      </c>
      <c r="W3968" s="3">
        <v>0</v>
      </c>
      <c r="X3968" s="3" t="s">
        <v>1214</v>
      </c>
      <c r="Y3968" s="3" t="s">
        <v>880</v>
      </c>
      <c r="Z3968" s="3" t="str">
        <f>INDEX(业务类型!$C$4:$C$8,MATCH(纤芯!Y3968,业务类型!$B$4:$B$8,0))</f>
        <v>IDLE</v>
      </c>
      <c r="AA3968" s="3"/>
    </row>
    <row r="3969" spans="1:27" ht="16.5" x14ac:dyDescent="0.2">
      <c r="A3969" s="3">
        <v>3966</v>
      </c>
      <c r="B3969" s="3">
        <f t="shared" si="309"/>
        <v>37027102012</v>
      </c>
      <c r="C3969" s="3" t="s">
        <v>1166</v>
      </c>
      <c r="D3969" s="3" t="s">
        <v>227</v>
      </c>
      <c r="E3969" s="3" t="str">
        <f>INDEX(光放段!$G$4:$G$237,MATCH(纤芯!G3969,光放段!$C$4:$C$237,0))</f>
        <v>山东二干|莱芜青岛光缆:莱芜大桥路-青岛山东路</v>
      </c>
      <c r="F3969" s="3">
        <f>INDEX(光放段!$I$4:$I$237,MATCH(纤芯!H3969,光放段!$B$4:$B$237,0))</f>
        <v>37027100000</v>
      </c>
      <c r="G3969" s="3" t="str">
        <f t="shared" si="305"/>
        <v>山东二干|莱芜青岛光缆:沂源振兴路324局-沂水马站</v>
      </c>
      <c r="H3969" s="3">
        <f>INDEX(光放段!$B$4:$B$237,MATCH(纤芯!G3969,光放段!$C$4:$C$237,0))</f>
        <v>37027102000</v>
      </c>
      <c r="I3969" s="3" t="str">
        <f t="shared" si="306"/>
        <v>莱芜青岛光缆</v>
      </c>
      <c r="J3969" s="3" t="str">
        <f>INDEX(子缆名称!$B$4:$B$29,纤芯!M3969)</f>
        <v>A缆</v>
      </c>
      <c r="K3969" s="3">
        <v>12</v>
      </c>
      <c r="L3969" s="3">
        <f t="shared" si="307"/>
        <v>12</v>
      </c>
      <c r="M3969" s="3">
        <f t="shared" si="308"/>
        <v>1</v>
      </c>
      <c r="N3969" s="3" t="s">
        <v>85</v>
      </c>
      <c r="O3969" s="3">
        <f>COUNTIF([1]局站!$D$4:$D$172,"="&amp;N3969)</f>
        <v>1</v>
      </c>
      <c r="P3969" s="3">
        <v>0</v>
      </c>
      <c r="Q3969" s="3">
        <v>0</v>
      </c>
      <c r="R3969" s="3">
        <v>0</v>
      </c>
      <c r="S3969" s="3" t="s">
        <v>86</v>
      </c>
      <c r="T3969" s="3">
        <f>COUNTIF([1]局站!$D$4:$D$172,"="&amp;S3969)</f>
        <v>1</v>
      </c>
      <c r="U3969" s="3">
        <v>0</v>
      </c>
      <c r="V3969" s="3">
        <v>0</v>
      </c>
      <c r="W3969" s="3">
        <v>0</v>
      </c>
      <c r="X3969" s="3" t="s">
        <v>1214</v>
      </c>
      <c r="Y3969" s="3" t="s">
        <v>880</v>
      </c>
      <c r="Z3969" s="3" t="str">
        <f>INDEX(业务类型!$C$4:$C$8,MATCH(纤芯!Y3969,业务类型!$B$4:$B$8,0))</f>
        <v>IDLE</v>
      </c>
      <c r="AA3969" s="3"/>
    </row>
    <row r="3970" spans="1:27" ht="16.5" x14ac:dyDescent="0.2">
      <c r="A3970" s="3">
        <v>3967</v>
      </c>
      <c r="B3970" s="3">
        <f t="shared" si="309"/>
        <v>37027102013</v>
      </c>
      <c r="C3970" s="3" t="s">
        <v>1166</v>
      </c>
      <c r="D3970" s="3" t="s">
        <v>227</v>
      </c>
      <c r="E3970" s="3" t="str">
        <f>INDEX(光放段!$G$4:$G$237,MATCH(纤芯!G3970,光放段!$C$4:$C$237,0))</f>
        <v>山东二干|莱芜青岛光缆:莱芜大桥路-青岛山东路</v>
      </c>
      <c r="F3970" s="3">
        <f>INDEX(光放段!$I$4:$I$237,MATCH(纤芯!H3970,光放段!$B$4:$B$237,0))</f>
        <v>37027100000</v>
      </c>
      <c r="G3970" s="3" t="str">
        <f t="shared" si="305"/>
        <v>山东二干|莱芜青岛光缆:沂源振兴路324局-沂水马站</v>
      </c>
      <c r="H3970" s="3">
        <f>INDEX(光放段!$B$4:$B$237,MATCH(纤芯!G3970,光放段!$C$4:$C$237,0))</f>
        <v>37027102000</v>
      </c>
      <c r="I3970" s="3" t="str">
        <f t="shared" si="306"/>
        <v>莱芜青岛光缆</v>
      </c>
      <c r="J3970" s="3" t="str">
        <f>INDEX(子缆名称!$B$4:$B$29,纤芯!M3970)</f>
        <v>B缆</v>
      </c>
      <c r="K3970" s="3">
        <v>13</v>
      </c>
      <c r="L3970" s="3">
        <f t="shared" si="307"/>
        <v>1</v>
      </c>
      <c r="M3970" s="3">
        <f t="shared" si="308"/>
        <v>2</v>
      </c>
      <c r="N3970" s="3" t="s">
        <v>85</v>
      </c>
      <c r="O3970" s="3">
        <f>COUNTIF([1]局站!$D$4:$D$172,"="&amp;N3970)</f>
        <v>1</v>
      </c>
      <c r="P3970" s="3">
        <v>0</v>
      </c>
      <c r="Q3970" s="3">
        <v>0</v>
      </c>
      <c r="R3970" s="3">
        <v>0</v>
      </c>
      <c r="S3970" s="3" t="s">
        <v>86</v>
      </c>
      <c r="T3970" s="3">
        <f>COUNTIF([1]局站!$D$4:$D$172,"="&amp;S3970)</f>
        <v>1</v>
      </c>
      <c r="U3970" s="3">
        <v>0</v>
      </c>
      <c r="V3970" s="3">
        <v>0</v>
      </c>
      <c r="W3970" s="3">
        <v>0</v>
      </c>
      <c r="X3970" s="3" t="s">
        <v>1214</v>
      </c>
      <c r="Y3970" s="3" t="s">
        <v>881</v>
      </c>
      <c r="Z3970" s="3" t="str">
        <f>INDEX(业务类型!$C$4:$C$8,MATCH(纤芯!Y3970,业务类型!$B$4:$B$8,0))</f>
        <v>OTHER</v>
      </c>
      <c r="AA3970" s="3" t="s">
        <v>882</v>
      </c>
    </row>
    <row r="3971" spans="1:27" ht="16.5" x14ac:dyDescent="0.2">
      <c r="A3971" s="3">
        <v>3968</v>
      </c>
      <c r="B3971" s="3">
        <f t="shared" si="309"/>
        <v>37027102014</v>
      </c>
      <c r="C3971" s="3" t="s">
        <v>1166</v>
      </c>
      <c r="D3971" s="3" t="s">
        <v>227</v>
      </c>
      <c r="E3971" s="3" t="str">
        <f>INDEX(光放段!$G$4:$G$237,MATCH(纤芯!G3971,光放段!$C$4:$C$237,0))</f>
        <v>山东二干|莱芜青岛光缆:莱芜大桥路-青岛山东路</v>
      </c>
      <c r="F3971" s="3">
        <f>INDEX(光放段!$I$4:$I$237,MATCH(纤芯!H3971,光放段!$B$4:$B$237,0))</f>
        <v>37027100000</v>
      </c>
      <c r="G3971" s="3" t="str">
        <f t="shared" si="305"/>
        <v>山东二干|莱芜青岛光缆:沂源振兴路324局-沂水马站</v>
      </c>
      <c r="H3971" s="3">
        <f>INDEX(光放段!$B$4:$B$237,MATCH(纤芯!G3971,光放段!$C$4:$C$237,0))</f>
        <v>37027102000</v>
      </c>
      <c r="I3971" s="3" t="str">
        <f t="shared" si="306"/>
        <v>莱芜青岛光缆</v>
      </c>
      <c r="J3971" s="3" t="str">
        <f>INDEX(子缆名称!$B$4:$B$29,纤芯!M3971)</f>
        <v>B缆</v>
      </c>
      <c r="K3971" s="3">
        <v>14</v>
      </c>
      <c r="L3971" s="3">
        <f t="shared" si="307"/>
        <v>2</v>
      </c>
      <c r="M3971" s="3">
        <f t="shared" si="308"/>
        <v>2</v>
      </c>
      <c r="N3971" s="3" t="s">
        <v>85</v>
      </c>
      <c r="O3971" s="3">
        <f>COUNTIF([1]局站!$D$4:$D$172,"="&amp;N3971)</f>
        <v>1</v>
      </c>
      <c r="P3971" s="3">
        <v>0</v>
      </c>
      <c r="Q3971" s="3">
        <v>0</v>
      </c>
      <c r="R3971" s="3">
        <v>0</v>
      </c>
      <c r="S3971" s="3" t="s">
        <v>86</v>
      </c>
      <c r="T3971" s="3">
        <f>COUNTIF([1]局站!$D$4:$D$172,"="&amp;S3971)</f>
        <v>1</v>
      </c>
      <c r="U3971" s="3">
        <v>0</v>
      </c>
      <c r="V3971" s="3">
        <v>0</v>
      </c>
      <c r="W3971" s="3">
        <v>0</v>
      </c>
      <c r="X3971" s="3" t="s">
        <v>1214</v>
      </c>
      <c r="Y3971" s="3" t="s">
        <v>881</v>
      </c>
      <c r="Z3971" s="3" t="str">
        <f>INDEX(业务类型!$C$4:$C$8,MATCH(纤芯!Y3971,业务类型!$B$4:$B$8,0))</f>
        <v>OTHER</v>
      </c>
      <c r="AA3971" s="3" t="s">
        <v>882</v>
      </c>
    </row>
    <row r="3972" spans="1:27" ht="16.5" x14ac:dyDescent="0.2">
      <c r="A3972" s="3">
        <v>3969</v>
      </c>
      <c r="B3972" s="3">
        <f t="shared" si="309"/>
        <v>37027102015</v>
      </c>
      <c r="C3972" s="3" t="s">
        <v>1166</v>
      </c>
      <c r="D3972" s="3" t="s">
        <v>227</v>
      </c>
      <c r="E3972" s="3" t="str">
        <f>INDEX(光放段!$G$4:$G$237,MATCH(纤芯!G3972,光放段!$C$4:$C$237,0))</f>
        <v>山东二干|莱芜青岛光缆:莱芜大桥路-青岛山东路</v>
      </c>
      <c r="F3972" s="3">
        <f>INDEX(光放段!$I$4:$I$237,MATCH(纤芯!H3972,光放段!$B$4:$B$237,0))</f>
        <v>37027100000</v>
      </c>
      <c r="G3972" s="3" t="str">
        <f t="shared" si="305"/>
        <v>山东二干|莱芜青岛光缆:沂源振兴路324局-沂水马站</v>
      </c>
      <c r="H3972" s="3">
        <f>INDEX(光放段!$B$4:$B$237,MATCH(纤芯!G3972,光放段!$C$4:$C$237,0))</f>
        <v>37027102000</v>
      </c>
      <c r="I3972" s="3" t="str">
        <f t="shared" si="306"/>
        <v>莱芜青岛光缆</v>
      </c>
      <c r="J3972" s="3" t="str">
        <f>INDEX(子缆名称!$B$4:$B$29,纤芯!M3972)</f>
        <v>B缆</v>
      </c>
      <c r="K3972" s="3">
        <v>15</v>
      </c>
      <c r="L3972" s="3">
        <f t="shared" si="307"/>
        <v>3</v>
      </c>
      <c r="M3972" s="3">
        <f t="shared" si="308"/>
        <v>2</v>
      </c>
      <c r="N3972" s="3" t="s">
        <v>85</v>
      </c>
      <c r="O3972" s="3">
        <f>COUNTIF([1]局站!$D$4:$D$172,"="&amp;N3972)</f>
        <v>1</v>
      </c>
      <c r="P3972" s="3">
        <v>0</v>
      </c>
      <c r="Q3972" s="3">
        <v>0</v>
      </c>
      <c r="R3972" s="3">
        <v>0</v>
      </c>
      <c r="S3972" s="3" t="s">
        <v>86</v>
      </c>
      <c r="T3972" s="3">
        <f>COUNTIF([1]局站!$D$4:$D$172,"="&amp;S3972)</f>
        <v>1</v>
      </c>
      <c r="U3972" s="3">
        <v>0</v>
      </c>
      <c r="V3972" s="3">
        <v>0</v>
      </c>
      <c r="W3972" s="3">
        <v>0</v>
      </c>
      <c r="X3972" s="3" t="s">
        <v>1214</v>
      </c>
      <c r="Y3972" s="3" t="s">
        <v>880</v>
      </c>
      <c r="Z3972" s="3" t="str">
        <f>INDEX(业务类型!$C$4:$C$8,MATCH(纤芯!Y3972,业务类型!$B$4:$B$8,0))</f>
        <v>IDLE</v>
      </c>
      <c r="AA3972" s="3"/>
    </row>
    <row r="3973" spans="1:27" ht="16.5" x14ac:dyDescent="0.2">
      <c r="A3973" s="3">
        <v>3970</v>
      </c>
      <c r="B3973" s="3">
        <f t="shared" si="309"/>
        <v>37027102016</v>
      </c>
      <c r="C3973" s="3" t="s">
        <v>1166</v>
      </c>
      <c r="D3973" s="3" t="s">
        <v>227</v>
      </c>
      <c r="E3973" s="3" t="str">
        <f>INDEX(光放段!$G$4:$G$237,MATCH(纤芯!G3973,光放段!$C$4:$C$237,0))</f>
        <v>山东二干|莱芜青岛光缆:莱芜大桥路-青岛山东路</v>
      </c>
      <c r="F3973" s="3">
        <f>INDEX(光放段!$I$4:$I$237,MATCH(纤芯!H3973,光放段!$B$4:$B$237,0))</f>
        <v>37027100000</v>
      </c>
      <c r="G3973" s="3" t="str">
        <f t="shared" ref="G3973:G4036" si="310">C3973&amp;"|"&amp;D3973&amp;":"&amp;N3973&amp;"-"&amp;S3973</f>
        <v>山东二干|莱芜青岛光缆:沂源振兴路324局-沂水马站</v>
      </c>
      <c r="H3973" s="3">
        <f>INDEX(光放段!$B$4:$B$237,MATCH(纤芯!G3973,光放段!$C$4:$C$237,0))</f>
        <v>37027102000</v>
      </c>
      <c r="I3973" s="3" t="str">
        <f t="shared" ref="I3973:I4036" si="311">D3973</f>
        <v>莱芜青岛光缆</v>
      </c>
      <c r="J3973" s="3" t="str">
        <f>INDEX(子缆名称!$B$4:$B$29,纤芯!M3973)</f>
        <v>B缆</v>
      </c>
      <c r="K3973" s="3">
        <v>16</v>
      </c>
      <c r="L3973" s="3">
        <f t="shared" ref="L3973:L4036" si="312">MOD(K3973-1,12)+1</f>
        <v>4</v>
      </c>
      <c r="M3973" s="3">
        <f t="shared" ref="M3973:M4036" si="313">INT((K3973-1)/12)+1</f>
        <v>2</v>
      </c>
      <c r="N3973" s="3" t="s">
        <v>85</v>
      </c>
      <c r="O3973" s="3">
        <f>COUNTIF([1]局站!$D$4:$D$172,"="&amp;N3973)</f>
        <v>1</v>
      </c>
      <c r="P3973" s="3">
        <v>0</v>
      </c>
      <c r="Q3973" s="3">
        <v>0</v>
      </c>
      <c r="R3973" s="3">
        <v>0</v>
      </c>
      <c r="S3973" s="3" t="s">
        <v>86</v>
      </c>
      <c r="T3973" s="3">
        <f>COUNTIF([1]局站!$D$4:$D$172,"="&amp;S3973)</f>
        <v>1</v>
      </c>
      <c r="U3973" s="3">
        <v>0</v>
      </c>
      <c r="V3973" s="3">
        <v>0</v>
      </c>
      <c r="W3973" s="3">
        <v>0</v>
      </c>
      <c r="X3973" s="3" t="s">
        <v>1214</v>
      </c>
      <c r="Y3973" s="3" t="s">
        <v>852</v>
      </c>
      <c r="Z3973" s="3" t="str">
        <f>INDEX(业务类型!$C$4:$C$8,MATCH(纤芯!Y3973,业务类型!$B$4:$B$8,0))</f>
        <v>TWO</v>
      </c>
      <c r="AA3973" s="3" t="s">
        <v>994</v>
      </c>
    </row>
    <row r="3974" spans="1:27" ht="16.5" x14ac:dyDescent="0.2">
      <c r="A3974" s="3">
        <v>3971</v>
      </c>
      <c r="B3974" s="3">
        <f t="shared" si="309"/>
        <v>37027102017</v>
      </c>
      <c r="C3974" s="3" t="s">
        <v>1166</v>
      </c>
      <c r="D3974" s="3" t="s">
        <v>227</v>
      </c>
      <c r="E3974" s="3" t="str">
        <f>INDEX(光放段!$G$4:$G$237,MATCH(纤芯!G3974,光放段!$C$4:$C$237,0))</f>
        <v>山东二干|莱芜青岛光缆:莱芜大桥路-青岛山东路</v>
      </c>
      <c r="F3974" s="3">
        <f>INDEX(光放段!$I$4:$I$237,MATCH(纤芯!H3974,光放段!$B$4:$B$237,0))</f>
        <v>37027100000</v>
      </c>
      <c r="G3974" s="3" t="str">
        <f t="shared" si="310"/>
        <v>山东二干|莱芜青岛光缆:沂源振兴路324局-沂水马站</v>
      </c>
      <c r="H3974" s="3">
        <f>INDEX(光放段!$B$4:$B$237,MATCH(纤芯!G3974,光放段!$C$4:$C$237,0))</f>
        <v>37027102000</v>
      </c>
      <c r="I3974" s="3" t="str">
        <f t="shared" si="311"/>
        <v>莱芜青岛光缆</v>
      </c>
      <c r="J3974" s="3" t="str">
        <f>INDEX(子缆名称!$B$4:$B$29,纤芯!M3974)</f>
        <v>B缆</v>
      </c>
      <c r="K3974" s="3">
        <v>17</v>
      </c>
      <c r="L3974" s="3">
        <f t="shared" si="312"/>
        <v>5</v>
      </c>
      <c r="M3974" s="3">
        <f t="shared" si="313"/>
        <v>2</v>
      </c>
      <c r="N3974" s="3" t="s">
        <v>85</v>
      </c>
      <c r="O3974" s="3">
        <f>COUNTIF([1]局站!$D$4:$D$172,"="&amp;N3974)</f>
        <v>1</v>
      </c>
      <c r="P3974" s="3">
        <v>0</v>
      </c>
      <c r="Q3974" s="3">
        <v>0</v>
      </c>
      <c r="R3974" s="3">
        <v>0</v>
      </c>
      <c r="S3974" s="3" t="s">
        <v>86</v>
      </c>
      <c r="T3974" s="3">
        <f>COUNTIF([1]局站!$D$4:$D$172,"="&amp;S3974)</f>
        <v>1</v>
      </c>
      <c r="U3974" s="3">
        <v>0</v>
      </c>
      <c r="V3974" s="3">
        <v>0</v>
      </c>
      <c r="W3974" s="3">
        <v>0</v>
      </c>
      <c r="X3974" s="3" t="s">
        <v>1214</v>
      </c>
      <c r="Y3974" s="3" t="s">
        <v>850</v>
      </c>
      <c r="Z3974" s="3" t="str">
        <f>INDEX(业务类型!$C$4:$C$8,MATCH(纤芯!Y3974,业务类型!$B$4:$B$8,0))</f>
        <v>ONE</v>
      </c>
      <c r="AA3974" s="3" t="s">
        <v>1044</v>
      </c>
    </row>
    <row r="3975" spans="1:27" ht="16.5" x14ac:dyDescent="0.2">
      <c r="A3975" s="3">
        <v>3972</v>
      </c>
      <c r="B3975" s="3">
        <f t="shared" si="309"/>
        <v>37027102018</v>
      </c>
      <c r="C3975" s="3" t="s">
        <v>1166</v>
      </c>
      <c r="D3975" s="3" t="s">
        <v>227</v>
      </c>
      <c r="E3975" s="3" t="str">
        <f>INDEX(光放段!$G$4:$G$237,MATCH(纤芯!G3975,光放段!$C$4:$C$237,0))</f>
        <v>山东二干|莱芜青岛光缆:莱芜大桥路-青岛山东路</v>
      </c>
      <c r="F3975" s="3">
        <f>INDEX(光放段!$I$4:$I$237,MATCH(纤芯!H3975,光放段!$B$4:$B$237,0))</f>
        <v>37027100000</v>
      </c>
      <c r="G3975" s="3" t="str">
        <f t="shared" si="310"/>
        <v>山东二干|莱芜青岛光缆:沂源振兴路324局-沂水马站</v>
      </c>
      <c r="H3975" s="3">
        <f>INDEX(光放段!$B$4:$B$237,MATCH(纤芯!G3975,光放段!$C$4:$C$237,0))</f>
        <v>37027102000</v>
      </c>
      <c r="I3975" s="3" t="str">
        <f t="shared" si="311"/>
        <v>莱芜青岛光缆</v>
      </c>
      <c r="J3975" s="3" t="str">
        <f>INDEX(子缆名称!$B$4:$B$29,纤芯!M3975)</f>
        <v>B缆</v>
      </c>
      <c r="K3975" s="3">
        <v>18</v>
      </c>
      <c r="L3975" s="3">
        <f t="shared" si="312"/>
        <v>6</v>
      </c>
      <c r="M3975" s="3">
        <f t="shared" si="313"/>
        <v>2</v>
      </c>
      <c r="N3975" s="3" t="s">
        <v>85</v>
      </c>
      <c r="O3975" s="3">
        <f>COUNTIF([1]局站!$D$4:$D$172,"="&amp;N3975)</f>
        <v>1</v>
      </c>
      <c r="P3975" s="3">
        <v>0</v>
      </c>
      <c r="Q3975" s="3">
        <v>0</v>
      </c>
      <c r="R3975" s="3">
        <v>0</v>
      </c>
      <c r="S3975" s="3" t="s">
        <v>86</v>
      </c>
      <c r="T3975" s="3">
        <f>COUNTIF([1]局站!$D$4:$D$172,"="&amp;S3975)</f>
        <v>1</v>
      </c>
      <c r="U3975" s="3">
        <v>0</v>
      </c>
      <c r="V3975" s="3">
        <v>0</v>
      </c>
      <c r="W3975" s="3">
        <v>0</v>
      </c>
      <c r="X3975" s="3" t="s">
        <v>1214</v>
      </c>
      <c r="Y3975" s="3" t="s">
        <v>850</v>
      </c>
      <c r="Z3975" s="3" t="str">
        <f>INDEX(业务类型!$C$4:$C$8,MATCH(纤芯!Y3975,业务类型!$B$4:$B$8,0))</f>
        <v>ONE</v>
      </c>
      <c r="AA3975" s="3" t="s">
        <v>1044</v>
      </c>
    </row>
    <row r="3976" spans="1:27" ht="16.5" x14ac:dyDescent="0.2">
      <c r="A3976" s="3">
        <v>3973</v>
      </c>
      <c r="B3976" s="3">
        <f t="shared" si="309"/>
        <v>37027102019</v>
      </c>
      <c r="C3976" s="3" t="s">
        <v>1166</v>
      </c>
      <c r="D3976" s="3" t="s">
        <v>227</v>
      </c>
      <c r="E3976" s="3" t="str">
        <f>INDEX(光放段!$G$4:$G$237,MATCH(纤芯!G3976,光放段!$C$4:$C$237,0))</f>
        <v>山东二干|莱芜青岛光缆:莱芜大桥路-青岛山东路</v>
      </c>
      <c r="F3976" s="3">
        <f>INDEX(光放段!$I$4:$I$237,MATCH(纤芯!H3976,光放段!$B$4:$B$237,0))</f>
        <v>37027100000</v>
      </c>
      <c r="G3976" s="3" t="str">
        <f t="shared" si="310"/>
        <v>山东二干|莱芜青岛光缆:沂源振兴路324局-沂水马站</v>
      </c>
      <c r="H3976" s="3">
        <f>INDEX(光放段!$B$4:$B$237,MATCH(纤芯!G3976,光放段!$C$4:$C$237,0))</f>
        <v>37027102000</v>
      </c>
      <c r="I3976" s="3" t="str">
        <f t="shared" si="311"/>
        <v>莱芜青岛光缆</v>
      </c>
      <c r="J3976" s="3" t="str">
        <f>INDEX(子缆名称!$B$4:$B$29,纤芯!M3976)</f>
        <v>B缆</v>
      </c>
      <c r="K3976" s="3">
        <v>19</v>
      </c>
      <c r="L3976" s="3">
        <f t="shared" si="312"/>
        <v>7</v>
      </c>
      <c r="M3976" s="3">
        <f t="shared" si="313"/>
        <v>2</v>
      </c>
      <c r="N3976" s="3" t="s">
        <v>85</v>
      </c>
      <c r="O3976" s="3">
        <f>COUNTIF([1]局站!$D$4:$D$172,"="&amp;N3976)</f>
        <v>1</v>
      </c>
      <c r="P3976" s="3">
        <v>0</v>
      </c>
      <c r="Q3976" s="3">
        <v>0</v>
      </c>
      <c r="R3976" s="3">
        <v>0</v>
      </c>
      <c r="S3976" s="3" t="s">
        <v>86</v>
      </c>
      <c r="T3976" s="3">
        <f>COUNTIF([1]局站!$D$4:$D$172,"="&amp;S3976)</f>
        <v>1</v>
      </c>
      <c r="U3976" s="3">
        <v>0</v>
      </c>
      <c r="V3976" s="3">
        <v>0</v>
      </c>
      <c r="W3976" s="3">
        <v>0</v>
      </c>
      <c r="X3976" s="3" t="s">
        <v>1214</v>
      </c>
      <c r="Y3976" s="3" t="s">
        <v>880</v>
      </c>
      <c r="Z3976" s="3" t="str">
        <f>INDEX(业务类型!$C$4:$C$8,MATCH(纤芯!Y3976,业务类型!$B$4:$B$8,0))</f>
        <v>IDLE</v>
      </c>
      <c r="AA3976" s="3"/>
    </row>
    <row r="3977" spans="1:27" ht="16.5" x14ac:dyDescent="0.2">
      <c r="A3977" s="3">
        <v>3974</v>
      </c>
      <c r="B3977" s="3">
        <f t="shared" si="309"/>
        <v>37027102020</v>
      </c>
      <c r="C3977" s="3" t="s">
        <v>1166</v>
      </c>
      <c r="D3977" s="3" t="s">
        <v>227</v>
      </c>
      <c r="E3977" s="3" t="str">
        <f>INDEX(光放段!$G$4:$G$237,MATCH(纤芯!G3977,光放段!$C$4:$C$237,0))</f>
        <v>山东二干|莱芜青岛光缆:莱芜大桥路-青岛山东路</v>
      </c>
      <c r="F3977" s="3">
        <f>INDEX(光放段!$I$4:$I$237,MATCH(纤芯!H3977,光放段!$B$4:$B$237,0))</f>
        <v>37027100000</v>
      </c>
      <c r="G3977" s="3" t="str">
        <f t="shared" si="310"/>
        <v>山东二干|莱芜青岛光缆:沂源振兴路324局-沂水马站</v>
      </c>
      <c r="H3977" s="3">
        <f>INDEX(光放段!$B$4:$B$237,MATCH(纤芯!G3977,光放段!$C$4:$C$237,0))</f>
        <v>37027102000</v>
      </c>
      <c r="I3977" s="3" t="str">
        <f t="shared" si="311"/>
        <v>莱芜青岛光缆</v>
      </c>
      <c r="J3977" s="3" t="str">
        <f>INDEX(子缆名称!$B$4:$B$29,纤芯!M3977)</f>
        <v>B缆</v>
      </c>
      <c r="K3977" s="3">
        <v>20</v>
      </c>
      <c r="L3977" s="3">
        <f t="shared" si="312"/>
        <v>8</v>
      </c>
      <c r="M3977" s="3">
        <f t="shared" si="313"/>
        <v>2</v>
      </c>
      <c r="N3977" s="3" t="s">
        <v>85</v>
      </c>
      <c r="O3977" s="3">
        <f>COUNTIF([1]局站!$D$4:$D$172,"="&amp;N3977)</f>
        <v>1</v>
      </c>
      <c r="P3977" s="3">
        <v>0</v>
      </c>
      <c r="Q3977" s="3">
        <v>0</v>
      </c>
      <c r="R3977" s="3">
        <v>0</v>
      </c>
      <c r="S3977" s="3" t="s">
        <v>86</v>
      </c>
      <c r="T3977" s="3">
        <f>COUNTIF([1]局站!$D$4:$D$172,"="&amp;S3977)</f>
        <v>1</v>
      </c>
      <c r="U3977" s="3">
        <v>0</v>
      </c>
      <c r="V3977" s="3">
        <v>0</v>
      </c>
      <c r="W3977" s="3">
        <v>0</v>
      </c>
      <c r="X3977" s="3" t="s">
        <v>1214</v>
      </c>
      <c r="Y3977" s="3" t="s">
        <v>852</v>
      </c>
      <c r="Z3977" s="3" t="str">
        <f>INDEX(业务类型!$C$4:$C$8,MATCH(纤芯!Y3977,业务类型!$B$4:$B$8,0))</f>
        <v>TWO</v>
      </c>
      <c r="AA3977" s="3" t="s">
        <v>1046</v>
      </c>
    </row>
    <row r="3978" spans="1:27" ht="16.5" x14ac:dyDescent="0.2">
      <c r="A3978" s="3">
        <v>3975</v>
      </c>
      <c r="B3978" s="3">
        <f t="shared" si="309"/>
        <v>37027102021</v>
      </c>
      <c r="C3978" s="3" t="s">
        <v>1166</v>
      </c>
      <c r="D3978" s="3" t="s">
        <v>227</v>
      </c>
      <c r="E3978" s="3" t="str">
        <f>INDEX(光放段!$G$4:$G$237,MATCH(纤芯!G3978,光放段!$C$4:$C$237,0))</f>
        <v>山东二干|莱芜青岛光缆:莱芜大桥路-青岛山东路</v>
      </c>
      <c r="F3978" s="3">
        <f>INDEX(光放段!$I$4:$I$237,MATCH(纤芯!H3978,光放段!$B$4:$B$237,0))</f>
        <v>37027100000</v>
      </c>
      <c r="G3978" s="3" t="str">
        <f t="shared" si="310"/>
        <v>山东二干|莱芜青岛光缆:沂源振兴路324局-沂水马站</v>
      </c>
      <c r="H3978" s="3">
        <f>INDEX(光放段!$B$4:$B$237,MATCH(纤芯!G3978,光放段!$C$4:$C$237,0))</f>
        <v>37027102000</v>
      </c>
      <c r="I3978" s="3" t="str">
        <f t="shared" si="311"/>
        <v>莱芜青岛光缆</v>
      </c>
      <c r="J3978" s="3" t="str">
        <f>INDEX(子缆名称!$B$4:$B$29,纤芯!M3978)</f>
        <v>B缆</v>
      </c>
      <c r="K3978" s="3">
        <v>21</v>
      </c>
      <c r="L3978" s="3">
        <f t="shared" si="312"/>
        <v>9</v>
      </c>
      <c r="M3978" s="3">
        <f t="shared" si="313"/>
        <v>2</v>
      </c>
      <c r="N3978" s="3" t="s">
        <v>85</v>
      </c>
      <c r="O3978" s="3">
        <f>COUNTIF([1]局站!$D$4:$D$172,"="&amp;N3978)</f>
        <v>1</v>
      </c>
      <c r="P3978" s="3">
        <v>0</v>
      </c>
      <c r="Q3978" s="3">
        <v>0</v>
      </c>
      <c r="R3978" s="3">
        <v>0</v>
      </c>
      <c r="S3978" s="3" t="s">
        <v>86</v>
      </c>
      <c r="T3978" s="3">
        <f>COUNTIF([1]局站!$D$4:$D$172,"="&amp;S3978)</f>
        <v>1</v>
      </c>
      <c r="U3978" s="3">
        <v>0</v>
      </c>
      <c r="V3978" s="3">
        <v>0</v>
      </c>
      <c r="W3978" s="3">
        <v>0</v>
      </c>
      <c r="X3978" s="3" t="s">
        <v>1214</v>
      </c>
      <c r="Y3978" s="3" t="s">
        <v>881</v>
      </c>
      <c r="Z3978" s="3" t="str">
        <f>INDEX(业务类型!$C$4:$C$8,MATCH(纤芯!Y3978,业务类型!$B$4:$B$8,0))</f>
        <v>OTHER</v>
      </c>
      <c r="AA3978" s="3" t="s">
        <v>888</v>
      </c>
    </row>
    <row r="3979" spans="1:27" ht="16.5" x14ac:dyDescent="0.2">
      <c r="A3979" s="3">
        <v>3976</v>
      </c>
      <c r="B3979" s="3">
        <f t="shared" si="309"/>
        <v>37027102022</v>
      </c>
      <c r="C3979" s="3" t="s">
        <v>1166</v>
      </c>
      <c r="D3979" s="3" t="s">
        <v>227</v>
      </c>
      <c r="E3979" s="3" t="str">
        <f>INDEX(光放段!$G$4:$G$237,MATCH(纤芯!G3979,光放段!$C$4:$C$237,0))</f>
        <v>山东二干|莱芜青岛光缆:莱芜大桥路-青岛山东路</v>
      </c>
      <c r="F3979" s="3">
        <f>INDEX(光放段!$I$4:$I$237,MATCH(纤芯!H3979,光放段!$B$4:$B$237,0))</f>
        <v>37027100000</v>
      </c>
      <c r="G3979" s="3" t="str">
        <f t="shared" si="310"/>
        <v>山东二干|莱芜青岛光缆:沂源振兴路324局-沂水马站</v>
      </c>
      <c r="H3979" s="3">
        <f>INDEX(光放段!$B$4:$B$237,MATCH(纤芯!G3979,光放段!$C$4:$C$237,0))</f>
        <v>37027102000</v>
      </c>
      <c r="I3979" s="3" t="str">
        <f t="shared" si="311"/>
        <v>莱芜青岛光缆</v>
      </c>
      <c r="J3979" s="3" t="str">
        <f>INDEX(子缆名称!$B$4:$B$29,纤芯!M3979)</f>
        <v>B缆</v>
      </c>
      <c r="K3979" s="3">
        <v>22</v>
      </c>
      <c r="L3979" s="3">
        <f t="shared" si="312"/>
        <v>10</v>
      </c>
      <c r="M3979" s="3">
        <f t="shared" si="313"/>
        <v>2</v>
      </c>
      <c r="N3979" s="3" t="s">
        <v>85</v>
      </c>
      <c r="O3979" s="3">
        <f>COUNTIF([1]局站!$D$4:$D$172,"="&amp;N3979)</f>
        <v>1</v>
      </c>
      <c r="P3979" s="3">
        <v>0</v>
      </c>
      <c r="Q3979" s="3">
        <v>0</v>
      </c>
      <c r="R3979" s="3">
        <v>0</v>
      </c>
      <c r="S3979" s="3" t="s">
        <v>86</v>
      </c>
      <c r="T3979" s="3">
        <f>COUNTIF([1]局站!$D$4:$D$172,"="&amp;S3979)</f>
        <v>1</v>
      </c>
      <c r="U3979" s="3">
        <v>0</v>
      </c>
      <c r="V3979" s="3">
        <v>0</v>
      </c>
      <c r="W3979" s="3">
        <v>0</v>
      </c>
      <c r="X3979" s="3" t="s">
        <v>1214</v>
      </c>
      <c r="Y3979" s="3" t="s">
        <v>852</v>
      </c>
      <c r="Z3979" s="3" t="str">
        <f>INDEX(业务类型!$C$4:$C$8,MATCH(纤芯!Y3979,业务类型!$B$4:$B$8,0))</f>
        <v>TWO</v>
      </c>
      <c r="AA3979" s="3" t="s">
        <v>1046</v>
      </c>
    </row>
    <row r="3980" spans="1:27" ht="16.5" x14ac:dyDescent="0.2">
      <c r="A3980" s="3">
        <v>3977</v>
      </c>
      <c r="B3980" s="3">
        <f t="shared" si="309"/>
        <v>37027102023</v>
      </c>
      <c r="C3980" s="3" t="s">
        <v>1166</v>
      </c>
      <c r="D3980" s="3" t="s">
        <v>227</v>
      </c>
      <c r="E3980" s="3" t="str">
        <f>INDEX(光放段!$G$4:$G$237,MATCH(纤芯!G3980,光放段!$C$4:$C$237,0))</f>
        <v>山东二干|莱芜青岛光缆:莱芜大桥路-青岛山东路</v>
      </c>
      <c r="F3980" s="3">
        <f>INDEX(光放段!$I$4:$I$237,MATCH(纤芯!H3980,光放段!$B$4:$B$237,0))</f>
        <v>37027100000</v>
      </c>
      <c r="G3980" s="3" t="str">
        <f t="shared" si="310"/>
        <v>山东二干|莱芜青岛光缆:沂源振兴路324局-沂水马站</v>
      </c>
      <c r="H3980" s="3">
        <f>INDEX(光放段!$B$4:$B$237,MATCH(纤芯!G3980,光放段!$C$4:$C$237,0))</f>
        <v>37027102000</v>
      </c>
      <c r="I3980" s="3" t="str">
        <f t="shared" si="311"/>
        <v>莱芜青岛光缆</v>
      </c>
      <c r="J3980" s="3" t="str">
        <f>INDEX(子缆名称!$B$4:$B$29,纤芯!M3980)</f>
        <v>B缆</v>
      </c>
      <c r="K3980" s="3">
        <v>23</v>
      </c>
      <c r="L3980" s="3">
        <f t="shared" si="312"/>
        <v>11</v>
      </c>
      <c r="M3980" s="3">
        <f t="shared" si="313"/>
        <v>2</v>
      </c>
      <c r="N3980" s="3" t="s">
        <v>85</v>
      </c>
      <c r="O3980" s="3">
        <f>COUNTIF([1]局站!$D$4:$D$172,"="&amp;N3980)</f>
        <v>1</v>
      </c>
      <c r="P3980" s="3">
        <v>0</v>
      </c>
      <c r="Q3980" s="3">
        <v>0</v>
      </c>
      <c r="R3980" s="3">
        <v>0</v>
      </c>
      <c r="S3980" s="3" t="s">
        <v>86</v>
      </c>
      <c r="T3980" s="3">
        <f>COUNTIF([1]局站!$D$4:$D$172,"="&amp;S3980)</f>
        <v>1</v>
      </c>
      <c r="U3980" s="3">
        <v>0</v>
      </c>
      <c r="V3980" s="3">
        <v>0</v>
      </c>
      <c r="W3980" s="3">
        <v>0</v>
      </c>
      <c r="X3980" s="3" t="s">
        <v>1214</v>
      </c>
      <c r="Y3980" s="3" t="s">
        <v>852</v>
      </c>
      <c r="Z3980" s="3" t="str">
        <f>INDEX(业务类型!$C$4:$C$8,MATCH(纤芯!Y3980,业务类型!$B$4:$B$8,0))</f>
        <v>TWO</v>
      </c>
      <c r="AA3980" s="3" t="s">
        <v>994</v>
      </c>
    </row>
    <row r="3981" spans="1:27" ht="16.5" x14ac:dyDescent="0.2">
      <c r="A3981" s="3">
        <v>3978</v>
      </c>
      <c r="B3981" s="3">
        <f t="shared" si="309"/>
        <v>37027102024</v>
      </c>
      <c r="C3981" s="3" t="s">
        <v>1166</v>
      </c>
      <c r="D3981" s="3" t="s">
        <v>227</v>
      </c>
      <c r="E3981" s="3" t="str">
        <f>INDEX(光放段!$G$4:$G$237,MATCH(纤芯!G3981,光放段!$C$4:$C$237,0))</f>
        <v>山东二干|莱芜青岛光缆:莱芜大桥路-青岛山东路</v>
      </c>
      <c r="F3981" s="3">
        <f>INDEX(光放段!$I$4:$I$237,MATCH(纤芯!H3981,光放段!$B$4:$B$237,0))</f>
        <v>37027100000</v>
      </c>
      <c r="G3981" s="3" t="str">
        <f t="shared" si="310"/>
        <v>山东二干|莱芜青岛光缆:沂源振兴路324局-沂水马站</v>
      </c>
      <c r="H3981" s="3">
        <f>INDEX(光放段!$B$4:$B$237,MATCH(纤芯!G3981,光放段!$C$4:$C$237,0))</f>
        <v>37027102000</v>
      </c>
      <c r="I3981" s="3" t="str">
        <f t="shared" si="311"/>
        <v>莱芜青岛光缆</v>
      </c>
      <c r="J3981" s="3" t="str">
        <f>INDEX(子缆名称!$B$4:$B$29,纤芯!M3981)</f>
        <v>B缆</v>
      </c>
      <c r="K3981" s="3">
        <v>24</v>
      </c>
      <c r="L3981" s="3">
        <f t="shared" si="312"/>
        <v>12</v>
      </c>
      <c r="M3981" s="3">
        <f t="shared" si="313"/>
        <v>2</v>
      </c>
      <c r="N3981" s="3" t="s">
        <v>85</v>
      </c>
      <c r="O3981" s="3">
        <f>COUNTIF([1]局站!$D$4:$D$172,"="&amp;N3981)</f>
        <v>1</v>
      </c>
      <c r="P3981" s="3">
        <v>0</v>
      </c>
      <c r="Q3981" s="3">
        <v>0</v>
      </c>
      <c r="R3981" s="3">
        <v>0</v>
      </c>
      <c r="S3981" s="3" t="s">
        <v>86</v>
      </c>
      <c r="T3981" s="3">
        <f>COUNTIF([1]局站!$D$4:$D$172,"="&amp;S3981)</f>
        <v>1</v>
      </c>
      <c r="U3981" s="3">
        <v>0</v>
      </c>
      <c r="V3981" s="3">
        <v>0</v>
      </c>
      <c r="W3981" s="3">
        <v>0</v>
      </c>
      <c r="X3981" s="3" t="s">
        <v>1214</v>
      </c>
      <c r="Y3981" s="3" t="s">
        <v>880</v>
      </c>
      <c r="Z3981" s="3" t="str">
        <f>INDEX(业务类型!$C$4:$C$8,MATCH(纤芯!Y3981,业务类型!$B$4:$B$8,0))</f>
        <v>IDLE</v>
      </c>
      <c r="AA3981" s="3"/>
    </row>
    <row r="3982" spans="1:27" ht="16.5" x14ac:dyDescent="0.2">
      <c r="A3982" s="3">
        <v>3979</v>
      </c>
      <c r="B3982" s="3">
        <f t="shared" si="309"/>
        <v>37027102025</v>
      </c>
      <c r="C3982" s="3" t="s">
        <v>1166</v>
      </c>
      <c r="D3982" s="3" t="s">
        <v>227</v>
      </c>
      <c r="E3982" s="3" t="str">
        <f>INDEX(光放段!$G$4:$G$237,MATCH(纤芯!G3982,光放段!$C$4:$C$237,0))</f>
        <v>山东二干|莱芜青岛光缆:莱芜大桥路-青岛山东路</v>
      </c>
      <c r="F3982" s="3">
        <f>INDEX(光放段!$I$4:$I$237,MATCH(纤芯!H3982,光放段!$B$4:$B$237,0))</f>
        <v>37027100000</v>
      </c>
      <c r="G3982" s="3" t="str">
        <f t="shared" si="310"/>
        <v>山东二干|莱芜青岛光缆:沂源振兴路324局-沂水马站</v>
      </c>
      <c r="H3982" s="3">
        <f>INDEX(光放段!$B$4:$B$237,MATCH(纤芯!G3982,光放段!$C$4:$C$237,0))</f>
        <v>37027102000</v>
      </c>
      <c r="I3982" s="3" t="str">
        <f t="shared" si="311"/>
        <v>莱芜青岛光缆</v>
      </c>
      <c r="J3982" s="3" t="str">
        <f>INDEX(子缆名称!$B$4:$B$29,纤芯!M3982)</f>
        <v>C缆</v>
      </c>
      <c r="K3982" s="3">
        <v>25</v>
      </c>
      <c r="L3982" s="3">
        <f t="shared" si="312"/>
        <v>1</v>
      </c>
      <c r="M3982" s="3">
        <f t="shared" si="313"/>
        <v>3</v>
      </c>
      <c r="N3982" s="3" t="s">
        <v>85</v>
      </c>
      <c r="O3982" s="3">
        <f>COUNTIF([1]局站!$D$4:$D$172,"="&amp;N3982)</f>
        <v>1</v>
      </c>
      <c r="P3982" s="3">
        <v>0</v>
      </c>
      <c r="Q3982" s="3">
        <v>0</v>
      </c>
      <c r="R3982" s="3">
        <v>0</v>
      </c>
      <c r="S3982" s="3" t="s">
        <v>86</v>
      </c>
      <c r="T3982" s="3">
        <f>COUNTIF([1]局站!$D$4:$D$172,"="&amp;S3982)</f>
        <v>1</v>
      </c>
      <c r="U3982" s="3">
        <v>0</v>
      </c>
      <c r="V3982" s="3">
        <v>0</v>
      </c>
      <c r="W3982" s="3">
        <v>0</v>
      </c>
      <c r="X3982" s="3" t="s">
        <v>1214</v>
      </c>
      <c r="Y3982" s="3" t="s">
        <v>852</v>
      </c>
      <c r="Z3982" s="3" t="str">
        <f>INDEX(业务类型!$C$4:$C$8,MATCH(纤芯!Y3982,业务类型!$B$4:$B$8,0))</f>
        <v>TWO</v>
      </c>
      <c r="AA3982" s="3" t="s">
        <v>1034</v>
      </c>
    </row>
    <row r="3983" spans="1:27" ht="16.5" x14ac:dyDescent="0.2">
      <c r="A3983" s="3">
        <v>3980</v>
      </c>
      <c r="B3983" s="3">
        <f t="shared" si="309"/>
        <v>37027102026</v>
      </c>
      <c r="C3983" s="3" t="s">
        <v>1166</v>
      </c>
      <c r="D3983" s="3" t="s">
        <v>227</v>
      </c>
      <c r="E3983" s="3" t="str">
        <f>INDEX(光放段!$G$4:$G$237,MATCH(纤芯!G3983,光放段!$C$4:$C$237,0))</f>
        <v>山东二干|莱芜青岛光缆:莱芜大桥路-青岛山东路</v>
      </c>
      <c r="F3983" s="3">
        <f>INDEX(光放段!$I$4:$I$237,MATCH(纤芯!H3983,光放段!$B$4:$B$237,0))</f>
        <v>37027100000</v>
      </c>
      <c r="G3983" s="3" t="str">
        <f t="shared" si="310"/>
        <v>山东二干|莱芜青岛光缆:沂源振兴路324局-沂水马站</v>
      </c>
      <c r="H3983" s="3">
        <f>INDEX(光放段!$B$4:$B$237,MATCH(纤芯!G3983,光放段!$C$4:$C$237,0))</f>
        <v>37027102000</v>
      </c>
      <c r="I3983" s="3" t="str">
        <f t="shared" si="311"/>
        <v>莱芜青岛光缆</v>
      </c>
      <c r="J3983" s="3" t="str">
        <f>INDEX(子缆名称!$B$4:$B$29,纤芯!M3983)</f>
        <v>C缆</v>
      </c>
      <c r="K3983" s="3">
        <v>26</v>
      </c>
      <c r="L3983" s="3">
        <f t="shared" si="312"/>
        <v>2</v>
      </c>
      <c r="M3983" s="3">
        <f t="shared" si="313"/>
        <v>3</v>
      </c>
      <c r="N3983" s="3" t="s">
        <v>85</v>
      </c>
      <c r="O3983" s="3">
        <f>COUNTIF([1]局站!$D$4:$D$172,"="&amp;N3983)</f>
        <v>1</v>
      </c>
      <c r="P3983" s="3">
        <v>0</v>
      </c>
      <c r="Q3983" s="3">
        <v>0</v>
      </c>
      <c r="R3983" s="3">
        <v>0</v>
      </c>
      <c r="S3983" s="3" t="s">
        <v>86</v>
      </c>
      <c r="T3983" s="3">
        <f>COUNTIF([1]局站!$D$4:$D$172,"="&amp;S3983)</f>
        <v>1</v>
      </c>
      <c r="U3983" s="3">
        <v>0</v>
      </c>
      <c r="V3983" s="3">
        <v>0</v>
      </c>
      <c r="W3983" s="3">
        <v>0</v>
      </c>
      <c r="X3983" s="3" t="s">
        <v>1214</v>
      </c>
      <c r="Y3983" s="3" t="s">
        <v>852</v>
      </c>
      <c r="Z3983" s="3" t="str">
        <f>INDEX(业务类型!$C$4:$C$8,MATCH(纤芯!Y3983,业务类型!$B$4:$B$8,0))</f>
        <v>TWO</v>
      </c>
      <c r="AA3983" s="3" t="s">
        <v>994</v>
      </c>
    </row>
    <row r="3984" spans="1:27" ht="16.5" x14ac:dyDescent="0.2">
      <c r="A3984" s="3">
        <v>3981</v>
      </c>
      <c r="B3984" s="3">
        <f t="shared" si="309"/>
        <v>37027102027</v>
      </c>
      <c r="C3984" s="3" t="s">
        <v>1166</v>
      </c>
      <c r="D3984" s="3" t="s">
        <v>227</v>
      </c>
      <c r="E3984" s="3" t="str">
        <f>INDEX(光放段!$G$4:$G$237,MATCH(纤芯!G3984,光放段!$C$4:$C$237,0))</f>
        <v>山东二干|莱芜青岛光缆:莱芜大桥路-青岛山东路</v>
      </c>
      <c r="F3984" s="3">
        <f>INDEX(光放段!$I$4:$I$237,MATCH(纤芯!H3984,光放段!$B$4:$B$237,0))</f>
        <v>37027100000</v>
      </c>
      <c r="G3984" s="3" t="str">
        <f t="shared" si="310"/>
        <v>山东二干|莱芜青岛光缆:沂源振兴路324局-沂水马站</v>
      </c>
      <c r="H3984" s="3">
        <f>INDEX(光放段!$B$4:$B$237,MATCH(纤芯!G3984,光放段!$C$4:$C$237,0))</f>
        <v>37027102000</v>
      </c>
      <c r="I3984" s="3" t="str">
        <f t="shared" si="311"/>
        <v>莱芜青岛光缆</v>
      </c>
      <c r="J3984" s="3" t="str">
        <f>INDEX(子缆名称!$B$4:$B$29,纤芯!M3984)</f>
        <v>C缆</v>
      </c>
      <c r="K3984" s="3">
        <v>27</v>
      </c>
      <c r="L3984" s="3">
        <f t="shared" si="312"/>
        <v>3</v>
      </c>
      <c r="M3984" s="3">
        <f t="shared" si="313"/>
        <v>3</v>
      </c>
      <c r="N3984" s="3" t="s">
        <v>85</v>
      </c>
      <c r="O3984" s="3">
        <f>COUNTIF([1]局站!$D$4:$D$172,"="&amp;N3984)</f>
        <v>1</v>
      </c>
      <c r="P3984" s="3">
        <v>0</v>
      </c>
      <c r="Q3984" s="3">
        <v>0</v>
      </c>
      <c r="R3984" s="3">
        <v>0</v>
      </c>
      <c r="S3984" s="3" t="s">
        <v>86</v>
      </c>
      <c r="T3984" s="3">
        <f>COUNTIF([1]局站!$D$4:$D$172,"="&amp;S3984)</f>
        <v>1</v>
      </c>
      <c r="U3984" s="3">
        <v>0</v>
      </c>
      <c r="V3984" s="3">
        <v>0</v>
      </c>
      <c r="W3984" s="3">
        <v>0</v>
      </c>
      <c r="X3984" s="3" t="s">
        <v>1214</v>
      </c>
      <c r="Y3984" s="3" t="s">
        <v>852</v>
      </c>
      <c r="Z3984" s="3" t="str">
        <f>INDEX(业务类型!$C$4:$C$8,MATCH(纤芯!Y3984,业务类型!$B$4:$B$8,0))</f>
        <v>TWO</v>
      </c>
      <c r="AA3984" s="3" t="s">
        <v>1045</v>
      </c>
    </row>
    <row r="3985" spans="1:27" ht="16.5" x14ac:dyDescent="0.2">
      <c r="A3985" s="3">
        <v>3982</v>
      </c>
      <c r="B3985" s="3">
        <f t="shared" si="309"/>
        <v>37027102028</v>
      </c>
      <c r="C3985" s="3" t="s">
        <v>1166</v>
      </c>
      <c r="D3985" s="3" t="s">
        <v>227</v>
      </c>
      <c r="E3985" s="3" t="str">
        <f>INDEX(光放段!$G$4:$G$237,MATCH(纤芯!G3985,光放段!$C$4:$C$237,0))</f>
        <v>山东二干|莱芜青岛光缆:莱芜大桥路-青岛山东路</v>
      </c>
      <c r="F3985" s="3">
        <f>INDEX(光放段!$I$4:$I$237,MATCH(纤芯!H3985,光放段!$B$4:$B$237,0))</f>
        <v>37027100000</v>
      </c>
      <c r="G3985" s="3" t="str">
        <f t="shared" si="310"/>
        <v>山东二干|莱芜青岛光缆:沂源振兴路324局-沂水马站</v>
      </c>
      <c r="H3985" s="3">
        <f>INDEX(光放段!$B$4:$B$237,MATCH(纤芯!G3985,光放段!$C$4:$C$237,0))</f>
        <v>37027102000</v>
      </c>
      <c r="I3985" s="3" t="str">
        <f t="shared" si="311"/>
        <v>莱芜青岛光缆</v>
      </c>
      <c r="J3985" s="3" t="str">
        <f>INDEX(子缆名称!$B$4:$B$29,纤芯!M3985)</f>
        <v>C缆</v>
      </c>
      <c r="K3985" s="3">
        <v>28</v>
      </c>
      <c r="L3985" s="3">
        <f t="shared" si="312"/>
        <v>4</v>
      </c>
      <c r="M3985" s="3">
        <f t="shared" si="313"/>
        <v>3</v>
      </c>
      <c r="N3985" s="3" t="s">
        <v>85</v>
      </c>
      <c r="O3985" s="3">
        <f>COUNTIF([1]局站!$D$4:$D$172,"="&amp;N3985)</f>
        <v>1</v>
      </c>
      <c r="P3985" s="3">
        <v>0</v>
      </c>
      <c r="Q3985" s="3">
        <v>0</v>
      </c>
      <c r="R3985" s="3">
        <v>0</v>
      </c>
      <c r="S3985" s="3" t="s">
        <v>86</v>
      </c>
      <c r="T3985" s="3">
        <f>COUNTIF([1]局站!$D$4:$D$172,"="&amp;S3985)</f>
        <v>1</v>
      </c>
      <c r="U3985" s="3">
        <v>0</v>
      </c>
      <c r="V3985" s="3">
        <v>0</v>
      </c>
      <c r="W3985" s="3">
        <v>0</v>
      </c>
      <c r="X3985" s="3" t="s">
        <v>1214</v>
      </c>
      <c r="Y3985" s="3" t="s">
        <v>852</v>
      </c>
      <c r="Z3985" s="3" t="str">
        <f>INDEX(业务类型!$C$4:$C$8,MATCH(纤芯!Y3985,业务类型!$B$4:$B$8,0))</f>
        <v>TWO</v>
      </c>
      <c r="AA3985" s="3" t="s">
        <v>1045</v>
      </c>
    </row>
    <row r="3986" spans="1:27" ht="16.5" x14ac:dyDescent="0.2">
      <c r="A3986" s="3">
        <v>3983</v>
      </c>
      <c r="B3986" s="3">
        <f t="shared" si="309"/>
        <v>37027102029</v>
      </c>
      <c r="C3986" s="3" t="s">
        <v>1166</v>
      </c>
      <c r="D3986" s="3" t="s">
        <v>227</v>
      </c>
      <c r="E3986" s="3" t="str">
        <f>INDEX(光放段!$G$4:$G$237,MATCH(纤芯!G3986,光放段!$C$4:$C$237,0))</f>
        <v>山东二干|莱芜青岛光缆:莱芜大桥路-青岛山东路</v>
      </c>
      <c r="F3986" s="3">
        <f>INDEX(光放段!$I$4:$I$237,MATCH(纤芯!H3986,光放段!$B$4:$B$237,0))</f>
        <v>37027100000</v>
      </c>
      <c r="G3986" s="3" t="str">
        <f t="shared" si="310"/>
        <v>山东二干|莱芜青岛光缆:沂源振兴路324局-沂水马站</v>
      </c>
      <c r="H3986" s="3">
        <f>INDEX(光放段!$B$4:$B$237,MATCH(纤芯!G3986,光放段!$C$4:$C$237,0))</f>
        <v>37027102000</v>
      </c>
      <c r="I3986" s="3" t="str">
        <f t="shared" si="311"/>
        <v>莱芜青岛光缆</v>
      </c>
      <c r="J3986" s="3" t="str">
        <f>INDEX(子缆名称!$B$4:$B$29,纤芯!M3986)</f>
        <v>C缆</v>
      </c>
      <c r="K3986" s="3">
        <v>29</v>
      </c>
      <c r="L3986" s="3">
        <f t="shared" si="312"/>
        <v>5</v>
      </c>
      <c r="M3986" s="3">
        <f t="shared" si="313"/>
        <v>3</v>
      </c>
      <c r="N3986" s="3" t="s">
        <v>85</v>
      </c>
      <c r="O3986" s="3">
        <f>COUNTIF([1]局站!$D$4:$D$172,"="&amp;N3986)</f>
        <v>1</v>
      </c>
      <c r="P3986" s="3">
        <v>0</v>
      </c>
      <c r="Q3986" s="3">
        <v>0</v>
      </c>
      <c r="R3986" s="3">
        <v>0</v>
      </c>
      <c r="S3986" s="3" t="s">
        <v>86</v>
      </c>
      <c r="T3986" s="3">
        <f>COUNTIF([1]局站!$D$4:$D$172,"="&amp;S3986)</f>
        <v>1</v>
      </c>
      <c r="U3986" s="3">
        <v>0</v>
      </c>
      <c r="V3986" s="3">
        <v>0</v>
      </c>
      <c r="W3986" s="3">
        <v>0</v>
      </c>
      <c r="X3986" s="3" t="s">
        <v>1214</v>
      </c>
      <c r="Y3986" s="3" t="s">
        <v>852</v>
      </c>
      <c r="Z3986" s="3" t="str">
        <f>INDEX(业务类型!$C$4:$C$8,MATCH(纤芯!Y3986,业务类型!$B$4:$B$8,0))</f>
        <v>TWO</v>
      </c>
      <c r="AA3986" s="3" t="s">
        <v>1007</v>
      </c>
    </row>
    <row r="3987" spans="1:27" ht="16.5" x14ac:dyDescent="0.2">
      <c r="A3987" s="3">
        <v>3984</v>
      </c>
      <c r="B3987" s="3">
        <f t="shared" si="309"/>
        <v>37027102030</v>
      </c>
      <c r="C3987" s="3" t="s">
        <v>1166</v>
      </c>
      <c r="D3987" s="3" t="s">
        <v>227</v>
      </c>
      <c r="E3987" s="3" t="str">
        <f>INDEX(光放段!$G$4:$G$237,MATCH(纤芯!G3987,光放段!$C$4:$C$237,0))</f>
        <v>山东二干|莱芜青岛光缆:莱芜大桥路-青岛山东路</v>
      </c>
      <c r="F3987" s="3">
        <f>INDEX(光放段!$I$4:$I$237,MATCH(纤芯!H3987,光放段!$B$4:$B$237,0))</f>
        <v>37027100000</v>
      </c>
      <c r="G3987" s="3" t="str">
        <f t="shared" si="310"/>
        <v>山东二干|莱芜青岛光缆:沂源振兴路324局-沂水马站</v>
      </c>
      <c r="H3987" s="3">
        <f>INDEX(光放段!$B$4:$B$237,MATCH(纤芯!G3987,光放段!$C$4:$C$237,0))</f>
        <v>37027102000</v>
      </c>
      <c r="I3987" s="3" t="str">
        <f t="shared" si="311"/>
        <v>莱芜青岛光缆</v>
      </c>
      <c r="J3987" s="3" t="str">
        <f>INDEX(子缆名称!$B$4:$B$29,纤芯!M3987)</f>
        <v>C缆</v>
      </c>
      <c r="K3987" s="3">
        <v>30</v>
      </c>
      <c r="L3987" s="3">
        <f t="shared" si="312"/>
        <v>6</v>
      </c>
      <c r="M3987" s="3">
        <f t="shared" si="313"/>
        <v>3</v>
      </c>
      <c r="N3987" s="3" t="s">
        <v>85</v>
      </c>
      <c r="O3987" s="3">
        <f>COUNTIF([1]局站!$D$4:$D$172,"="&amp;N3987)</f>
        <v>1</v>
      </c>
      <c r="P3987" s="3">
        <v>0</v>
      </c>
      <c r="Q3987" s="3">
        <v>0</v>
      </c>
      <c r="R3987" s="3">
        <v>0</v>
      </c>
      <c r="S3987" s="3" t="s">
        <v>86</v>
      </c>
      <c r="T3987" s="3">
        <f>COUNTIF([1]局站!$D$4:$D$172,"="&amp;S3987)</f>
        <v>1</v>
      </c>
      <c r="U3987" s="3">
        <v>0</v>
      </c>
      <c r="V3987" s="3">
        <v>0</v>
      </c>
      <c r="W3987" s="3">
        <v>0</v>
      </c>
      <c r="X3987" s="3" t="s">
        <v>1214</v>
      </c>
      <c r="Y3987" s="3" t="s">
        <v>881</v>
      </c>
      <c r="Z3987" s="3" t="str">
        <f>INDEX(业务类型!$C$4:$C$8,MATCH(纤芯!Y3987,业务类型!$B$4:$B$8,0))</f>
        <v>OTHER</v>
      </c>
      <c r="AA3987" s="3" t="s">
        <v>919</v>
      </c>
    </row>
    <row r="3988" spans="1:27" ht="16.5" x14ac:dyDescent="0.2">
      <c r="A3988" s="3">
        <v>3985</v>
      </c>
      <c r="B3988" s="3">
        <f t="shared" si="309"/>
        <v>37027102031</v>
      </c>
      <c r="C3988" s="3" t="s">
        <v>1166</v>
      </c>
      <c r="D3988" s="3" t="s">
        <v>227</v>
      </c>
      <c r="E3988" s="3" t="str">
        <f>INDEX(光放段!$G$4:$G$237,MATCH(纤芯!G3988,光放段!$C$4:$C$237,0))</f>
        <v>山东二干|莱芜青岛光缆:莱芜大桥路-青岛山东路</v>
      </c>
      <c r="F3988" s="3">
        <f>INDEX(光放段!$I$4:$I$237,MATCH(纤芯!H3988,光放段!$B$4:$B$237,0))</f>
        <v>37027100000</v>
      </c>
      <c r="G3988" s="3" t="str">
        <f t="shared" si="310"/>
        <v>山东二干|莱芜青岛光缆:沂源振兴路324局-沂水马站</v>
      </c>
      <c r="H3988" s="3">
        <f>INDEX(光放段!$B$4:$B$237,MATCH(纤芯!G3988,光放段!$C$4:$C$237,0))</f>
        <v>37027102000</v>
      </c>
      <c r="I3988" s="3" t="str">
        <f t="shared" si="311"/>
        <v>莱芜青岛光缆</v>
      </c>
      <c r="J3988" s="3" t="str">
        <f>INDEX(子缆名称!$B$4:$B$29,纤芯!M3988)</f>
        <v>C缆</v>
      </c>
      <c r="K3988" s="3">
        <v>31</v>
      </c>
      <c r="L3988" s="3">
        <f t="shared" si="312"/>
        <v>7</v>
      </c>
      <c r="M3988" s="3">
        <f t="shared" si="313"/>
        <v>3</v>
      </c>
      <c r="N3988" s="3" t="s">
        <v>85</v>
      </c>
      <c r="O3988" s="3">
        <f>COUNTIF([1]局站!$D$4:$D$172,"="&amp;N3988)</f>
        <v>1</v>
      </c>
      <c r="P3988" s="3">
        <v>0</v>
      </c>
      <c r="Q3988" s="3">
        <v>0</v>
      </c>
      <c r="R3988" s="3">
        <v>0</v>
      </c>
      <c r="S3988" s="3" t="s">
        <v>86</v>
      </c>
      <c r="T3988" s="3">
        <f>COUNTIF([1]局站!$D$4:$D$172,"="&amp;S3988)</f>
        <v>1</v>
      </c>
      <c r="U3988" s="3">
        <v>0</v>
      </c>
      <c r="V3988" s="3">
        <v>0</v>
      </c>
      <c r="W3988" s="3">
        <v>0</v>
      </c>
      <c r="X3988" s="3" t="s">
        <v>1214</v>
      </c>
      <c r="Y3988" s="3" t="s">
        <v>881</v>
      </c>
      <c r="Z3988" s="3" t="str">
        <f>INDEX(业务类型!$C$4:$C$8,MATCH(纤芯!Y3988,业务类型!$B$4:$B$8,0))</f>
        <v>OTHER</v>
      </c>
      <c r="AA3988" s="3" t="s">
        <v>919</v>
      </c>
    </row>
    <row r="3989" spans="1:27" ht="16.5" x14ac:dyDescent="0.2">
      <c r="A3989" s="3">
        <v>3986</v>
      </c>
      <c r="B3989" s="3">
        <f t="shared" ref="B3989:B4052" si="314">H3989+K3989</f>
        <v>37027102032</v>
      </c>
      <c r="C3989" s="3" t="s">
        <v>1166</v>
      </c>
      <c r="D3989" s="3" t="s">
        <v>227</v>
      </c>
      <c r="E3989" s="3" t="str">
        <f>INDEX(光放段!$G$4:$G$237,MATCH(纤芯!G3989,光放段!$C$4:$C$237,0))</f>
        <v>山东二干|莱芜青岛光缆:莱芜大桥路-青岛山东路</v>
      </c>
      <c r="F3989" s="3">
        <f>INDEX(光放段!$I$4:$I$237,MATCH(纤芯!H3989,光放段!$B$4:$B$237,0))</f>
        <v>37027100000</v>
      </c>
      <c r="G3989" s="3" t="str">
        <f t="shared" si="310"/>
        <v>山东二干|莱芜青岛光缆:沂源振兴路324局-沂水马站</v>
      </c>
      <c r="H3989" s="3">
        <f>INDEX(光放段!$B$4:$B$237,MATCH(纤芯!G3989,光放段!$C$4:$C$237,0))</f>
        <v>37027102000</v>
      </c>
      <c r="I3989" s="3" t="str">
        <f t="shared" si="311"/>
        <v>莱芜青岛光缆</v>
      </c>
      <c r="J3989" s="3" t="str">
        <f>INDEX(子缆名称!$B$4:$B$29,纤芯!M3989)</f>
        <v>C缆</v>
      </c>
      <c r="K3989" s="3">
        <v>32</v>
      </c>
      <c r="L3989" s="3">
        <f t="shared" si="312"/>
        <v>8</v>
      </c>
      <c r="M3989" s="3">
        <f t="shared" si="313"/>
        <v>3</v>
      </c>
      <c r="N3989" s="3" t="s">
        <v>85</v>
      </c>
      <c r="O3989" s="3">
        <f>COUNTIF([1]局站!$D$4:$D$172,"="&amp;N3989)</f>
        <v>1</v>
      </c>
      <c r="P3989" s="3">
        <v>0</v>
      </c>
      <c r="Q3989" s="3">
        <v>0</v>
      </c>
      <c r="R3989" s="3">
        <v>0</v>
      </c>
      <c r="S3989" s="3" t="s">
        <v>86</v>
      </c>
      <c r="T3989" s="3">
        <f>COUNTIF([1]局站!$D$4:$D$172,"="&amp;S3989)</f>
        <v>1</v>
      </c>
      <c r="U3989" s="3">
        <v>0</v>
      </c>
      <c r="V3989" s="3">
        <v>0</v>
      </c>
      <c r="W3989" s="3">
        <v>0</v>
      </c>
      <c r="X3989" s="3" t="s">
        <v>1214</v>
      </c>
      <c r="Y3989" s="3" t="s">
        <v>852</v>
      </c>
      <c r="Z3989" s="3" t="str">
        <f>INDEX(业务类型!$C$4:$C$8,MATCH(纤芯!Y3989,业务类型!$B$4:$B$8,0))</f>
        <v>TWO</v>
      </c>
      <c r="AA3989" s="3" t="s">
        <v>1007</v>
      </c>
    </row>
    <row r="3990" spans="1:27" ht="16.5" x14ac:dyDescent="0.2">
      <c r="A3990" s="3">
        <v>3987</v>
      </c>
      <c r="B3990" s="3">
        <f t="shared" si="314"/>
        <v>37027102033</v>
      </c>
      <c r="C3990" s="3" t="s">
        <v>1166</v>
      </c>
      <c r="D3990" s="3" t="s">
        <v>227</v>
      </c>
      <c r="E3990" s="3" t="str">
        <f>INDEX(光放段!$G$4:$G$237,MATCH(纤芯!G3990,光放段!$C$4:$C$237,0))</f>
        <v>山东二干|莱芜青岛光缆:莱芜大桥路-青岛山东路</v>
      </c>
      <c r="F3990" s="3">
        <f>INDEX(光放段!$I$4:$I$237,MATCH(纤芯!H3990,光放段!$B$4:$B$237,0))</f>
        <v>37027100000</v>
      </c>
      <c r="G3990" s="3" t="str">
        <f t="shared" si="310"/>
        <v>山东二干|莱芜青岛光缆:沂源振兴路324局-沂水马站</v>
      </c>
      <c r="H3990" s="3">
        <f>INDEX(光放段!$B$4:$B$237,MATCH(纤芯!G3990,光放段!$C$4:$C$237,0))</f>
        <v>37027102000</v>
      </c>
      <c r="I3990" s="3" t="str">
        <f t="shared" si="311"/>
        <v>莱芜青岛光缆</v>
      </c>
      <c r="J3990" s="3" t="str">
        <f>INDEX(子缆名称!$B$4:$B$29,纤芯!M3990)</f>
        <v>C缆</v>
      </c>
      <c r="K3990" s="3">
        <v>33</v>
      </c>
      <c r="L3990" s="3">
        <f t="shared" si="312"/>
        <v>9</v>
      </c>
      <c r="M3990" s="3">
        <f t="shared" si="313"/>
        <v>3</v>
      </c>
      <c r="N3990" s="3" t="s">
        <v>85</v>
      </c>
      <c r="O3990" s="3">
        <f>COUNTIF([1]局站!$D$4:$D$172,"="&amp;N3990)</f>
        <v>1</v>
      </c>
      <c r="P3990" s="3">
        <v>0</v>
      </c>
      <c r="Q3990" s="3">
        <v>0</v>
      </c>
      <c r="R3990" s="3">
        <v>0</v>
      </c>
      <c r="S3990" s="3" t="s">
        <v>86</v>
      </c>
      <c r="T3990" s="3">
        <f>COUNTIF([1]局站!$D$4:$D$172,"="&amp;S3990)</f>
        <v>1</v>
      </c>
      <c r="U3990" s="3">
        <v>0</v>
      </c>
      <c r="V3990" s="3">
        <v>0</v>
      </c>
      <c r="W3990" s="3">
        <v>0</v>
      </c>
      <c r="X3990" s="3" t="s">
        <v>1214</v>
      </c>
      <c r="Y3990" s="3" t="s">
        <v>852</v>
      </c>
      <c r="Z3990" s="3" t="str">
        <f>INDEX(业务类型!$C$4:$C$8,MATCH(纤芯!Y3990,业务类型!$B$4:$B$8,0))</f>
        <v>TWO</v>
      </c>
      <c r="AA3990" s="3" t="s">
        <v>1040</v>
      </c>
    </row>
    <row r="3991" spans="1:27" ht="16.5" x14ac:dyDescent="0.2">
      <c r="A3991" s="3">
        <v>3988</v>
      </c>
      <c r="B3991" s="3">
        <f t="shared" si="314"/>
        <v>37027102034</v>
      </c>
      <c r="C3991" s="3" t="s">
        <v>1166</v>
      </c>
      <c r="D3991" s="3" t="s">
        <v>227</v>
      </c>
      <c r="E3991" s="3" t="str">
        <f>INDEX(光放段!$G$4:$G$237,MATCH(纤芯!G3991,光放段!$C$4:$C$237,0))</f>
        <v>山东二干|莱芜青岛光缆:莱芜大桥路-青岛山东路</v>
      </c>
      <c r="F3991" s="3">
        <f>INDEX(光放段!$I$4:$I$237,MATCH(纤芯!H3991,光放段!$B$4:$B$237,0))</f>
        <v>37027100000</v>
      </c>
      <c r="G3991" s="3" t="str">
        <f t="shared" si="310"/>
        <v>山东二干|莱芜青岛光缆:沂源振兴路324局-沂水马站</v>
      </c>
      <c r="H3991" s="3">
        <f>INDEX(光放段!$B$4:$B$237,MATCH(纤芯!G3991,光放段!$C$4:$C$237,0))</f>
        <v>37027102000</v>
      </c>
      <c r="I3991" s="3" t="str">
        <f t="shared" si="311"/>
        <v>莱芜青岛光缆</v>
      </c>
      <c r="J3991" s="3" t="str">
        <f>INDEX(子缆名称!$B$4:$B$29,纤芯!M3991)</f>
        <v>C缆</v>
      </c>
      <c r="K3991" s="3">
        <v>34</v>
      </c>
      <c r="L3991" s="3">
        <f t="shared" si="312"/>
        <v>10</v>
      </c>
      <c r="M3991" s="3">
        <f t="shared" si="313"/>
        <v>3</v>
      </c>
      <c r="N3991" s="3" t="s">
        <v>85</v>
      </c>
      <c r="O3991" s="3">
        <f>COUNTIF([1]局站!$D$4:$D$172,"="&amp;N3991)</f>
        <v>1</v>
      </c>
      <c r="P3991" s="3">
        <v>0</v>
      </c>
      <c r="Q3991" s="3">
        <v>0</v>
      </c>
      <c r="R3991" s="3">
        <v>0</v>
      </c>
      <c r="S3991" s="3" t="s">
        <v>86</v>
      </c>
      <c r="T3991" s="3">
        <f>COUNTIF([1]局站!$D$4:$D$172,"="&amp;S3991)</f>
        <v>1</v>
      </c>
      <c r="U3991" s="3">
        <v>0</v>
      </c>
      <c r="V3991" s="3">
        <v>0</v>
      </c>
      <c r="W3991" s="3">
        <v>0</v>
      </c>
      <c r="X3991" s="3" t="s">
        <v>1214</v>
      </c>
      <c r="Y3991" s="3" t="s">
        <v>880</v>
      </c>
      <c r="Z3991" s="3" t="str">
        <f>INDEX(业务类型!$C$4:$C$8,MATCH(纤芯!Y3991,业务类型!$B$4:$B$8,0))</f>
        <v>IDLE</v>
      </c>
      <c r="AA3991" s="3"/>
    </row>
    <row r="3992" spans="1:27" ht="16.5" x14ac:dyDescent="0.2">
      <c r="A3992" s="3">
        <v>3989</v>
      </c>
      <c r="B3992" s="3">
        <f t="shared" si="314"/>
        <v>37027102035</v>
      </c>
      <c r="C3992" s="3" t="s">
        <v>1166</v>
      </c>
      <c r="D3992" s="3" t="s">
        <v>227</v>
      </c>
      <c r="E3992" s="3" t="str">
        <f>INDEX(光放段!$G$4:$G$237,MATCH(纤芯!G3992,光放段!$C$4:$C$237,0))</f>
        <v>山东二干|莱芜青岛光缆:莱芜大桥路-青岛山东路</v>
      </c>
      <c r="F3992" s="3">
        <f>INDEX(光放段!$I$4:$I$237,MATCH(纤芯!H3992,光放段!$B$4:$B$237,0))</f>
        <v>37027100000</v>
      </c>
      <c r="G3992" s="3" t="str">
        <f t="shared" si="310"/>
        <v>山东二干|莱芜青岛光缆:沂源振兴路324局-沂水马站</v>
      </c>
      <c r="H3992" s="3">
        <f>INDEX(光放段!$B$4:$B$237,MATCH(纤芯!G3992,光放段!$C$4:$C$237,0))</f>
        <v>37027102000</v>
      </c>
      <c r="I3992" s="3" t="str">
        <f t="shared" si="311"/>
        <v>莱芜青岛光缆</v>
      </c>
      <c r="J3992" s="3" t="str">
        <f>INDEX(子缆名称!$B$4:$B$29,纤芯!M3992)</f>
        <v>C缆</v>
      </c>
      <c r="K3992" s="3">
        <v>35</v>
      </c>
      <c r="L3992" s="3">
        <f t="shared" si="312"/>
        <v>11</v>
      </c>
      <c r="M3992" s="3">
        <f t="shared" si="313"/>
        <v>3</v>
      </c>
      <c r="N3992" s="3" t="s">
        <v>85</v>
      </c>
      <c r="O3992" s="3">
        <f>COUNTIF([1]局站!$D$4:$D$172,"="&amp;N3992)</f>
        <v>1</v>
      </c>
      <c r="P3992" s="3">
        <v>0</v>
      </c>
      <c r="Q3992" s="3">
        <v>0</v>
      </c>
      <c r="R3992" s="3">
        <v>0</v>
      </c>
      <c r="S3992" s="3" t="s">
        <v>86</v>
      </c>
      <c r="T3992" s="3">
        <f>COUNTIF([1]局站!$D$4:$D$172,"="&amp;S3992)</f>
        <v>1</v>
      </c>
      <c r="U3992" s="3">
        <v>0</v>
      </c>
      <c r="V3992" s="3">
        <v>0</v>
      </c>
      <c r="W3992" s="3">
        <v>0</v>
      </c>
      <c r="X3992" s="3" t="s">
        <v>1214</v>
      </c>
      <c r="Y3992" s="3" t="s">
        <v>852</v>
      </c>
      <c r="Z3992" s="3" t="str">
        <f>INDEX(业务类型!$C$4:$C$8,MATCH(纤芯!Y3992,业务类型!$B$4:$B$8,0))</f>
        <v>TWO</v>
      </c>
      <c r="AA3992" s="3" t="s">
        <v>1040</v>
      </c>
    </row>
    <row r="3993" spans="1:27" ht="16.5" x14ac:dyDescent="0.2">
      <c r="A3993" s="3">
        <v>3990</v>
      </c>
      <c r="B3993" s="3">
        <f t="shared" si="314"/>
        <v>37027102036</v>
      </c>
      <c r="C3993" s="3" t="s">
        <v>1166</v>
      </c>
      <c r="D3993" s="3" t="s">
        <v>227</v>
      </c>
      <c r="E3993" s="3" t="str">
        <f>INDEX(光放段!$G$4:$G$237,MATCH(纤芯!G3993,光放段!$C$4:$C$237,0))</f>
        <v>山东二干|莱芜青岛光缆:莱芜大桥路-青岛山东路</v>
      </c>
      <c r="F3993" s="3">
        <f>INDEX(光放段!$I$4:$I$237,MATCH(纤芯!H3993,光放段!$B$4:$B$237,0))</f>
        <v>37027100000</v>
      </c>
      <c r="G3993" s="3" t="str">
        <f t="shared" si="310"/>
        <v>山东二干|莱芜青岛光缆:沂源振兴路324局-沂水马站</v>
      </c>
      <c r="H3993" s="3">
        <f>INDEX(光放段!$B$4:$B$237,MATCH(纤芯!G3993,光放段!$C$4:$C$237,0))</f>
        <v>37027102000</v>
      </c>
      <c r="I3993" s="3" t="str">
        <f t="shared" si="311"/>
        <v>莱芜青岛光缆</v>
      </c>
      <c r="J3993" s="3" t="str">
        <f>INDEX(子缆名称!$B$4:$B$29,纤芯!M3993)</f>
        <v>C缆</v>
      </c>
      <c r="K3993" s="3">
        <v>36</v>
      </c>
      <c r="L3993" s="3">
        <f t="shared" si="312"/>
        <v>12</v>
      </c>
      <c r="M3993" s="3">
        <f t="shared" si="313"/>
        <v>3</v>
      </c>
      <c r="N3993" s="3" t="s">
        <v>85</v>
      </c>
      <c r="O3993" s="3">
        <f>COUNTIF([1]局站!$D$4:$D$172,"="&amp;N3993)</f>
        <v>1</v>
      </c>
      <c r="P3993" s="3">
        <v>0</v>
      </c>
      <c r="Q3993" s="3">
        <v>0</v>
      </c>
      <c r="R3993" s="3">
        <v>0</v>
      </c>
      <c r="S3993" s="3" t="s">
        <v>86</v>
      </c>
      <c r="T3993" s="3">
        <f>COUNTIF([1]局站!$D$4:$D$172,"="&amp;S3993)</f>
        <v>1</v>
      </c>
      <c r="U3993" s="3">
        <v>0</v>
      </c>
      <c r="V3993" s="3">
        <v>0</v>
      </c>
      <c r="W3993" s="3">
        <v>0</v>
      </c>
      <c r="X3993" s="3" t="s">
        <v>1214</v>
      </c>
      <c r="Y3993" s="3" t="s">
        <v>881</v>
      </c>
      <c r="Z3993" s="3" t="str">
        <f>INDEX(业务类型!$C$4:$C$8,MATCH(纤芯!Y3993,业务类型!$B$4:$B$8,0))</f>
        <v>OTHER</v>
      </c>
      <c r="AA3993" s="3" t="s">
        <v>888</v>
      </c>
    </row>
    <row r="3994" spans="1:27" ht="16.5" x14ac:dyDescent="0.2">
      <c r="A3994" s="3">
        <v>3991</v>
      </c>
      <c r="B3994" s="3">
        <f t="shared" si="314"/>
        <v>37027103001</v>
      </c>
      <c r="C3994" s="3" t="s">
        <v>1166</v>
      </c>
      <c r="D3994" s="3" t="s">
        <v>227</v>
      </c>
      <c r="E3994" s="3" t="str">
        <f>INDEX(光放段!$G$4:$G$237,MATCH(纤芯!G3994,光放段!$C$4:$C$237,0))</f>
        <v>山东二干|莱芜青岛光缆:莱芜大桥路-青岛山东路</v>
      </c>
      <c r="F3994" s="3">
        <f>INDEX(光放段!$I$4:$I$237,MATCH(纤芯!H3994,光放段!$B$4:$B$237,0))</f>
        <v>37027100000</v>
      </c>
      <c r="G3994" s="3" t="str">
        <f t="shared" si="310"/>
        <v>山东二干|莱芜青岛光缆:沂水马站-诸城</v>
      </c>
      <c r="H3994" s="3">
        <f>INDEX(光放段!$B$4:$B$237,MATCH(纤芯!G3994,光放段!$C$4:$C$237,0))</f>
        <v>37027103000</v>
      </c>
      <c r="I3994" s="3" t="str">
        <f t="shared" si="311"/>
        <v>莱芜青岛光缆</v>
      </c>
      <c r="J3994" s="3" t="str">
        <f>INDEX(子缆名称!$B$4:$B$29,纤芯!M3994)</f>
        <v>A缆</v>
      </c>
      <c r="K3994" s="3">
        <v>1</v>
      </c>
      <c r="L3994" s="3">
        <f t="shared" si="312"/>
        <v>1</v>
      </c>
      <c r="M3994" s="3">
        <f t="shared" si="313"/>
        <v>1</v>
      </c>
      <c r="N3994" s="3" t="s">
        <v>86</v>
      </c>
      <c r="O3994" s="3">
        <f>COUNTIF([1]局站!$D$4:$D$172,"="&amp;N3994)</f>
        <v>1</v>
      </c>
      <c r="P3994" s="3">
        <v>0</v>
      </c>
      <c r="Q3994" s="3">
        <v>0</v>
      </c>
      <c r="R3994" s="3">
        <v>0</v>
      </c>
      <c r="S3994" s="3" t="s">
        <v>87</v>
      </c>
      <c r="T3994" s="3">
        <f>COUNTIF([1]局站!$D$4:$D$172,"="&amp;S3994)</f>
        <v>1</v>
      </c>
      <c r="U3994" s="3">
        <v>0</v>
      </c>
      <c r="V3994" s="3">
        <v>0</v>
      </c>
      <c r="W3994" s="3">
        <v>0</v>
      </c>
      <c r="X3994" s="3" t="s">
        <v>1214</v>
      </c>
      <c r="Y3994" s="3" t="s">
        <v>881</v>
      </c>
      <c r="Z3994" s="3" t="str">
        <f>INDEX(业务类型!$C$4:$C$8,MATCH(纤芯!Y3994,业务类型!$B$4:$B$8,0))</f>
        <v>OTHER</v>
      </c>
      <c r="AA3994" s="3" t="s">
        <v>888</v>
      </c>
    </row>
    <row r="3995" spans="1:27" ht="16.5" x14ac:dyDescent="0.2">
      <c r="A3995" s="3">
        <v>3992</v>
      </c>
      <c r="B3995" s="3">
        <f t="shared" si="314"/>
        <v>37027103002</v>
      </c>
      <c r="C3995" s="3" t="s">
        <v>1166</v>
      </c>
      <c r="D3995" s="3" t="s">
        <v>227</v>
      </c>
      <c r="E3995" s="3" t="str">
        <f>INDEX(光放段!$G$4:$G$237,MATCH(纤芯!G3995,光放段!$C$4:$C$237,0))</f>
        <v>山东二干|莱芜青岛光缆:莱芜大桥路-青岛山东路</v>
      </c>
      <c r="F3995" s="3">
        <f>INDEX(光放段!$I$4:$I$237,MATCH(纤芯!H3995,光放段!$B$4:$B$237,0))</f>
        <v>37027100000</v>
      </c>
      <c r="G3995" s="3" t="str">
        <f t="shared" si="310"/>
        <v>山东二干|莱芜青岛光缆:沂水马站-诸城</v>
      </c>
      <c r="H3995" s="3">
        <f>INDEX(光放段!$B$4:$B$237,MATCH(纤芯!G3995,光放段!$C$4:$C$237,0))</f>
        <v>37027103000</v>
      </c>
      <c r="I3995" s="3" t="str">
        <f t="shared" si="311"/>
        <v>莱芜青岛光缆</v>
      </c>
      <c r="J3995" s="3" t="str">
        <f>INDEX(子缆名称!$B$4:$B$29,纤芯!M3995)</f>
        <v>A缆</v>
      </c>
      <c r="K3995" s="3">
        <v>2</v>
      </c>
      <c r="L3995" s="3">
        <f t="shared" si="312"/>
        <v>2</v>
      </c>
      <c r="M3995" s="3">
        <f t="shared" si="313"/>
        <v>1</v>
      </c>
      <c r="N3995" s="3" t="s">
        <v>86</v>
      </c>
      <c r="O3995" s="3">
        <f>COUNTIF([1]局站!$D$4:$D$172,"="&amp;N3995)</f>
        <v>1</v>
      </c>
      <c r="P3995" s="3">
        <v>0</v>
      </c>
      <c r="Q3995" s="3">
        <v>0</v>
      </c>
      <c r="R3995" s="3">
        <v>0</v>
      </c>
      <c r="S3995" s="3" t="s">
        <v>87</v>
      </c>
      <c r="T3995" s="3">
        <f>COUNTIF([1]局站!$D$4:$D$172,"="&amp;S3995)</f>
        <v>1</v>
      </c>
      <c r="U3995" s="3">
        <v>0</v>
      </c>
      <c r="V3995" s="3">
        <v>0</v>
      </c>
      <c r="W3995" s="3">
        <v>0</v>
      </c>
      <c r="X3995" s="3" t="s">
        <v>1214</v>
      </c>
      <c r="Y3995" s="3" t="s">
        <v>881</v>
      </c>
      <c r="Z3995" s="3" t="str">
        <f>INDEX(业务类型!$C$4:$C$8,MATCH(纤芯!Y3995,业务类型!$B$4:$B$8,0))</f>
        <v>OTHER</v>
      </c>
      <c r="AA3995" s="3" t="s">
        <v>888</v>
      </c>
    </row>
    <row r="3996" spans="1:27" ht="16.5" x14ac:dyDescent="0.2">
      <c r="A3996" s="3">
        <v>3993</v>
      </c>
      <c r="B3996" s="3">
        <f t="shared" si="314"/>
        <v>37027103003</v>
      </c>
      <c r="C3996" s="3" t="s">
        <v>1166</v>
      </c>
      <c r="D3996" s="3" t="s">
        <v>227</v>
      </c>
      <c r="E3996" s="3" t="str">
        <f>INDEX(光放段!$G$4:$G$237,MATCH(纤芯!G3996,光放段!$C$4:$C$237,0))</f>
        <v>山东二干|莱芜青岛光缆:莱芜大桥路-青岛山东路</v>
      </c>
      <c r="F3996" s="3">
        <f>INDEX(光放段!$I$4:$I$237,MATCH(纤芯!H3996,光放段!$B$4:$B$237,0))</f>
        <v>37027100000</v>
      </c>
      <c r="G3996" s="3" t="str">
        <f t="shared" si="310"/>
        <v>山东二干|莱芜青岛光缆:沂水马站-诸城</v>
      </c>
      <c r="H3996" s="3">
        <f>INDEX(光放段!$B$4:$B$237,MATCH(纤芯!G3996,光放段!$C$4:$C$237,0))</f>
        <v>37027103000</v>
      </c>
      <c r="I3996" s="3" t="str">
        <f t="shared" si="311"/>
        <v>莱芜青岛光缆</v>
      </c>
      <c r="J3996" s="3" t="str">
        <f>INDEX(子缆名称!$B$4:$B$29,纤芯!M3996)</f>
        <v>A缆</v>
      </c>
      <c r="K3996" s="3">
        <v>3</v>
      </c>
      <c r="L3996" s="3">
        <f t="shared" si="312"/>
        <v>3</v>
      </c>
      <c r="M3996" s="3">
        <f t="shared" si="313"/>
        <v>1</v>
      </c>
      <c r="N3996" s="3" t="s">
        <v>86</v>
      </c>
      <c r="O3996" s="3">
        <f>COUNTIF([1]局站!$D$4:$D$172,"="&amp;N3996)</f>
        <v>1</v>
      </c>
      <c r="P3996" s="3">
        <v>0</v>
      </c>
      <c r="Q3996" s="3">
        <v>0</v>
      </c>
      <c r="R3996" s="3">
        <v>0</v>
      </c>
      <c r="S3996" s="3" t="s">
        <v>87</v>
      </c>
      <c r="T3996" s="3">
        <f>COUNTIF([1]局站!$D$4:$D$172,"="&amp;S3996)</f>
        <v>1</v>
      </c>
      <c r="U3996" s="3">
        <v>0</v>
      </c>
      <c r="V3996" s="3">
        <v>0</v>
      </c>
      <c r="W3996" s="3">
        <v>0</v>
      </c>
      <c r="X3996" s="3" t="s">
        <v>1214</v>
      </c>
      <c r="Y3996" s="3" t="s">
        <v>880</v>
      </c>
      <c r="Z3996" s="3" t="str">
        <f>INDEX(业务类型!$C$4:$C$8,MATCH(纤芯!Y3996,业务类型!$B$4:$B$8,0))</f>
        <v>IDLE</v>
      </c>
      <c r="AA3996" s="3"/>
    </row>
    <row r="3997" spans="1:27" ht="16.5" x14ac:dyDescent="0.2">
      <c r="A3997" s="3">
        <v>3994</v>
      </c>
      <c r="B3997" s="3">
        <f t="shared" si="314"/>
        <v>37027103004</v>
      </c>
      <c r="C3997" s="3" t="s">
        <v>1166</v>
      </c>
      <c r="D3997" s="3" t="s">
        <v>227</v>
      </c>
      <c r="E3997" s="3" t="str">
        <f>INDEX(光放段!$G$4:$G$237,MATCH(纤芯!G3997,光放段!$C$4:$C$237,0))</f>
        <v>山东二干|莱芜青岛光缆:莱芜大桥路-青岛山东路</v>
      </c>
      <c r="F3997" s="3">
        <f>INDEX(光放段!$I$4:$I$237,MATCH(纤芯!H3997,光放段!$B$4:$B$237,0))</f>
        <v>37027100000</v>
      </c>
      <c r="G3997" s="3" t="str">
        <f t="shared" si="310"/>
        <v>山东二干|莱芜青岛光缆:沂水马站-诸城</v>
      </c>
      <c r="H3997" s="3">
        <f>INDEX(光放段!$B$4:$B$237,MATCH(纤芯!G3997,光放段!$C$4:$C$237,0))</f>
        <v>37027103000</v>
      </c>
      <c r="I3997" s="3" t="str">
        <f t="shared" si="311"/>
        <v>莱芜青岛光缆</v>
      </c>
      <c r="J3997" s="3" t="str">
        <f>INDEX(子缆名称!$B$4:$B$29,纤芯!M3997)</f>
        <v>A缆</v>
      </c>
      <c r="K3997" s="3">
        <v>4</v>
      </c>
      <c r="L3997" s="3">
        <f t="shared" si="312"/>
        <v>4</v>
      </c>
      <c r="M3997" s="3">
        <f t="shared" si="313"/>
        <v>1</v>
      </c>
      <c r="N3997" s="3" t="s">
        <v>86</v>
      </c>
      <c r="O3997" s="3">
        <f>COUNTIF([1]局站!$D$4:$D$172,"="&amp;N3997)</f>
        <v>1</v>
      </c>
      <c r="P3997" s="3">
        <v>0</v>
      </c>
      <c r="Q3997" s="3">
        <v>0</v>
      </c>
      <c r="R3997" s="3">
        <v>0</v>
      </c>
      <c r="S3997" s="3" t="s">
        <v>87</v>
      </c>
      <c r="T3997" s="3">
        <f>COUNTIF([1]局站!$D$4:$D$172,"="&amp;S3997)</f>
        <v>1</v>
      </c>
      <c r="U3997" s="3">
        <v>0</v>
      </c>
      <c r="V3997" s="3">
        <v>0</v>
      </c>
      <c r="W3997" s="3">
        <v>0</v>
      </c>
      <c r="X3997" s="3" t="s">
        <v>1214</v>
      </c>
      <c r="Y3997" s="3" t="s">
        <v>880</v>
      </c>
      <c r="Z3997" s="3" t="str">
        <f>INDEX(业务类型!$C$4:$C$8,MATCH(纤芯!Y3997,业务类型!$B$4:$B$8,0))</f>
        <v>IDLE</v>
      </c>
      <c r="AA3997" s="3"/>
    </row>
    <row r="3998" spans="1:27" ht="16.5" x14ac:dyDescent="0.2">
      <c r="A3998" s="3">
        <v>3995</v>
      </c>
      <c r="B3998" s="3">
        <f t="shared" si="314"/>
        <v>37027103005</v>
      </c>
      <c r="C3998" s="3" t="s">
        <v>1166</v>
      </c>
      <c r="D3998" s="3" t="s">
        <v>227</v>
      </c>
      <c r="E3998" s="3" t="str">
        <f>INDEX(光放段!$G$4:$G$237,MATCH(纤芯!G3998,光放段!$C$4:$C$237,0))</f>
        <v>山东二干|莱芜青岛光缆:莱芜大桥路-青岛山东路</v>
      </c>
      <c r="F3998" s="3">
        <f>INDEX(光放段!$I$4:$I$237,MATCH(纤芯!H3998,光放段!$B$4:$B$237,0))</f>
        <v>37027100000</v>
      </c>
      <c r="G3998" s="3" t="str">
        <f t="shared" si="310"/>
        <v>山东二干|莱芜青岛光缆:沂水马站-诸城</v>
      </c>
      <c r="H3998" s="3">
        <f>INDEX(光放段!$B$4:$B$237,MATCH(纤芯!G3998,光放段!$C$4:$C$237,0))</f>
        <v>37027103000</v>
      </c>
      <c r="I3998" s="3" t="str">
        <f t="shared" si="311"/>
        <v>莱芜青岛光缆</v>
      </c>
      <c r="J3998" s="3" t="str">
        <f>INDEX(子缆名称!$B$4:$B$29,纤芯!M3998)</f>
        <v>A缆</v>
      </c>
      <c r="K3998" s="3">
        <v>5</v>
      </c>
      <c r="L3998" s="3">
        <f t="shared" si="312"/>
        <v>5</v>
      </c>
      <c r="M3998" s="3">
        <f t="shared" si="313"/>
        <v>1</v>
      </c>
      <c r="N3998" s="3" t="s">
        <v>86</v>
      </c>
      <c r="O3998" s="3">
        <f>COUNTIF([1]局站!$D$4:$D$172,"="&amp;N3998)</f>
        <v>1</v>
      </c>
      <c r="P3998" s="3">
        <v>0</v>
      </c>
      <c r="Q3998" s="3">
        <v>0</v>
      </c>
      <c r="R3998" s="3">
        <v>0</v>
      </c>
      <c r="S3998" s="3" t="s">
        <v>87</v>
      </c>
      <c r="T3998" s="3">
        <f>COUNTIF([1]局站!$D$4:$D$172,"="&amp;S3998)</f>
        <v>1</v>
      </c>
      <c r="U3998" s="3">
        <v>0</v>
      </c>
      <c r="V3998" s="3">
        <v>0</v>
      </c>
      <c r="W3998" s="3">
        <v>0</v>
      </c>
      <c r="X3998" s="3" t="s">
        <v>1214</v>
      </c>
      <c r="Y3998" s="3" t="s">
        <v>852</v>
      </c>
      <c r="Z3998" s="3" t="str">
        <f>INDEX(业务类型!$C$4:$C$8,MATCH(纤芯!Y3998,业务类型!$B$4:$B$8,0))</f>
        <v>TWO</v>
      </c>
      <c r="AA3998" s="3" t="s">
        <v>1045</v>
      </c>
    </row>
    <row r="3999" spans="1:27" ht="16.5" x14ac:dyDescent="0.2">
      <c r="A3999" s="3">
        <v>3996</v>
      </c>
      <c r="B3999" s="3">
        <f t="shared" si="314"/>
        <v>37027103006</v>
      </c>
      <c r="C3999" s="3" t="s">
        <v>1166</v>
      </c>
      <c r="D3999" s="3" t="s">
        <v>227</v>
      </c>
      <c r="E3999" s="3" t="str">
        <f>INDEX(光放段!$G$4:$G$237,MATCH(纤芯!G3999,光放段!$C$4:$C$237,0))</f>
        <v>山东二干|莱芜青岛光缆:莱芜大桥路-青岛山东路</v>
      </c>
      <c r="F3999" s="3">
        <f>INDEX(光放段!$I$4:$I$237,MATCH(纤芯!H3999,光放段!$B$4:$B$237,0))</f>
        <v>37027100000</v>
      </c>
      <c r="G3999" s="3" t="str">
        <f t="shared" si="310"/>
        <v>山东二干|莱芜青岛光缆:沂水马站-诸城</v>
      </c>
      <c r="H3999" s="3">
        <f>INDEX(光放段!$B$4:$B$237,MATCH(纤芯!G3999,光放段!$C$4:$C$237,0))</f>
        <v>37027103000</v>
      </c>
      <c r="I3999" s="3" t="str">
        <f t="shared" si="311"/>
        <v>莱芜青岛光缆</v>
      </c>
      <c r="J3999" s="3" t="str">
        <f>INDEX(子缆名称!$B$4:$B$29,纤芯!M3999)</f>
        <v>A缆</v>
      </c>
      <c r="K3999" s="3">
        <v>6</v>
      </c>
      <c r="L3999" s="3">
        <f t="shared" si="312"/>
        <v>6</v>
      </c>
      <c r="M3999" s="3">
        <f t="shared" si="313"/>
        <v>1</v>
      </c>
      <c r="N3999" s="3" t="s">
        <v>86</v>
      </c>
      <c r="O3999" s="3">
        <f>COUNTIF([1]局站!$D$4:$D$172,"="&amp;N3999)</f>
        <v>1</v>
      </c>
      <c r="P3999" s="3">
        <v>0</v>
      </c>
      <c r="Q3999" s="3">
        <v>0</v>
      </c>
      <c r="R3999" s="3">
        <v>0</v>
      </c>
      <c r="S3999" s="3" t="s">
        <v>87</v>
      </c>
      <c r="T3999" s="3">
        <f>COUNTIF([1]局站!$D$4:$D$172,"="&amp;S3999)</f>
        <v>1</v>
      </c>
      <c r="U3999" s="3">
        <v>0</v>
      </c>
      <c r="V3999" s="3">
        <v>0</v>
      </c>
      <c r="W3999" s="3">
        <v>0</v>
      </c>
      <c r="X3999" s="3" t="s">
        <v>1214</v>
      </c>
      <c r="Y3999" s="3" t="s">
        <v>852</v>
      </c>
      <c r="Z3999" s="3" t="str">
        <f>INDEX(业务类型!$C$4:$C$8,MATCH(纤芯!Y3999,业务类型!$B$4:$B$8,0))</f>
        <v>TWO</v>
      </c>
      <c r="AA3999" s="3" t="s">
        <v>1045</v>
      </c>
    </row>
    <row r="4000" spans="1:27" ht="16.5" x14ac:dyDescent="0.2">
      <c r="A4000" s="3">
        <v>3997</v>
      </c>
      <c r="B4000" s="3">
        <f t="shared" si="314"/>
        <v>37027103007</v>
      </c>
      <c r="C4000" s="3" t="s">
        <v>1166</v>
      </c>
      <c r="D4000" s="3" t="s">
        <v>227</v>
      </c>
      <c r="E4000" s="3" t="str">
        <f>INDEX(光放段!$G$4:$G$237,MATCH(纤芯!G4000,光放段!$C$4:$C$237,0))</f>
        <v>山东二干|莱芜青岛光缆:莱芜大桥路-青岛山东路</v>
      </c>
      <c r="F4000" s="3">
        <f>INDEX(光放段!$I$4:$I$237,MATCH(纤芯!H4000,光放段!$B$4:$B$237,0))</f>
        <v>37027100000</v>
      </c>
      <c r="G4000" s="3" t="str">
        <f t="shared" si="310"/>
        <v>山东二干|莱芜青岛光缆:沂水马站-诸城</v>
      </c>
      <c r="H4000" s="3">
        <f>INDEX(光放段!$B$4:$B$237,MATCH(纤芯!G4000,光放段!$C$4:$C$237,0))</f>
        <v>37027103000</v>
      </c>
      <c r="I4000" s="3" t="str">
        <f t="shared" si="311"/>
        <v>莱芜青岛光缆</v>
      </c>
      <c r="J4000" s="3" t="str">
        <f>INDEX(子缆名称!$B$4:$B$29,纤芯!M4000)</f>
        <v>A缆</v>
      </c>
      <c r="K4000" s="3">
        <v>7</v>
      </c>
      <c r="L4000" s="3">
        <f t="shared" si="312"/>
        <v>7</v>
      </c>
      <c r="M4000" s="3">
        <f t="shared" si="313"/>
        <v>1</v>
      </c>
      <c r="N4000" s="3" t="s">
        <v>86</v>
      </c>
      <c r="O4000" s="3">
        <f>COUNTIF([1]局站!$D$4:$D$172,"="&amp;N4000)</f>
        <v>1</v>
      </c>
      <c r="P4000" s="3">
        <v>0</v>
      </c>
      <c r="Q4000" s="3">
        <v>0</v>
      </c>
      <c r="R4000" s="3">
        <v>0</v>
      </c>
      <c r="S4000" s="3" t="s">
        <v>87</v>
      </c>
      <c r="T4000" s="3">
        <f>COUNTIF([1]局站!$D$4:$D$172,"="&amp;S4000)</f>
        <v>1</v>
      </c>
      <c r="U4000" s="3">
        <v>0</v>
      </c>
      <c r="V4000" s="3">
        <v>0</v>
      </c>
      <c r="W4000" s="3">
        <v>0</v>
      </c>
      <c r="X4000" s="3" t="s">
        <v>1214</v>
      </c>
      <c r="Y4000" s="3" t="s">
        <v>880</v>
      </c>
      <c r="Z4000" s="3" t="str">
        <f>INDEX(业务类型!$C$4:$C$8,MATCH(纤芯!Y4000,业务类型!$B$4:$B$8,0))</f>
        <v>IDLE</v>
      </c>
      <c r="AA4000" s="3"/>
    </row>
    <row r="4001" spans="1:27" ht="16.5" x14ac:dyDescent="0.2">
      <c r="A4001" s="3">
        <v>3998</v>
      </c>
      <c r="B4001" s="3">
        <f t="shared" si="314"/>
        <v>37027103008</v>
      </c>
      <c r="C4001" s="3" t="s">
        <v>1166</v>
      </c>
      <c r="D4001" s="3" t="s">
        <v>227</v>
      </c>
      <c r="E4001" s="3" t="str">
        <f>INDEX(光放段!$G$4:$G$237,MATCH(纤芯!G4001,光放段!$C$4:$C$237,0))</f>
        <v>山东二干|莱芜青岛光缆:莱芜大桥路-青岛山东路</v>
      </c>
      <c r="F4001" s="3">
        <f>INDEX(光放段!$I$4:$I$237,MATCH(纤芯!H4001,光放段!$B$4:$B$237,0))</f>
        <v>37027100000</v>
      </c>
      <c r="G4001" s="3" t="str">
        <f t="shared" si="310"/>
        <v>山东二干|莱芜青岛光缆:沂水马站-诸城</v>
      </c>
      <c r="H4001" s="3">
        <f>INDEX(光放段!$B$4:$B$237,MATCH(纤芯!G4001,光放段!$C$4:$C$237,0))</f>
        <v>37027103000</v>
      </c>
      <c r="I4001" s="3" t="str">
        <f t="shared" si="311"/>
        <v>莱芜青岛光缆</v>
      </c>
      <c r="J4001" s="3" t="str">
        <f>INDEX(子缆名称!$B$4:$B$29,纤芯!M4001)</f>
        <v>A缆</v>
      </c>
      <c r="K4001" s="3">
        <v>8</v>
      </c>
      <c r="L4001" s="3">
        <f t="shared" si="312"/>
        <v>8</v>
      </c>
      <c r="M4001" s="3">
        <f t="shared" si="313"/>
        <v>1</v>
      </c>
      <c r="N4001" s="3" t="s">
        <v>86</v>
      </c>
      <c r="O4001" s="3">
        <f>COUNTIF([1]局站!$D$4:$D$172,"="&amp;N4001)</f>
        <v>1</v>
      </c>
      <c r="P4001" s="3">
        <v>0</v>
      </c>
      <c r="Q4001" s="3">
        <v>0</v>
      </c>
      <c r="R4001" s="3">
        <v>0</v>
      </c>
      <c r="S4001" s="3" t="s">
        <v>87</v>
      </c>
      <c r="T4001" s="3">
        <f>COUNTIF([1]局站!$D$4:$D$172,"="&amp;S4001)</f>
        <v>1</v>
      </c>
      <c r="U4001" s="3">
        <v>0</v>
      </c>
      <c r="V4001" s="3">
        <v>0</v>
      </c>
      <c r="W4001" s="3">
        <v>0</v>
      </c>
      <c r="X4001" s="3" t="s">
        <v>1214</v>
      </c>
      <c r="Y4001" s="3" t="s">
        <v>880</v>
      </c>
      <c r="Z4001" s="3" t="str">
        <f>INDEX(业务类型!$C$4:$C$8,MATCH(纤芯!Y4001,业务类型!$B$4:$B$8,0))</f>
        <v>IDLE</v>
      </c>
      <c r="AA4001" s="3"/>
    </row>
    <row r="4002" spans="1:27" ht="16.5" x14ac:dyDescent="0.2">
      <c r="A4002" s="3">
        <v>3999</v>
      </c>
      <c r="B4002" s="3">
        <f t="shared" si="314"/>
        <v>37027103009</v>
      </c>
      <c r="C4002" s="3" t="s">
        <v>1166</v>
      </c>
      <c r="D4002" s="3" t="s">
        <v>227</v>
      </c>
      <c r="E4002" s="3" t="str">
        <f>INDEX(光放段!$G$4:$G$237,MATCH(纤芯!G4002,光放段!$C$4:$C$237,0))</f>
        <v>山东二干|莱芜青岛光缆:莱芜大桥路-青岛山东路</v>
      </c>
      <c r="F4002" s="3">
        <f>INDEX(光放段!$I$4:$I$237,MATCH(纤芯!H4002,光放段!$B$4:$B$237,0))</f>
        <v>37027100000</v>
      </c>
      <c r="G4002" s="3" t="str">
        <f t="shared" si="310"/>
        <v>山东二干|莱芜青岛光缆:沂水马站-诸城</v>
      </c>
      <c r="H4002" s="3">
        <f>INDEX(光放段!$B$4:$B$237,MATCH(纤芯!G4002,光放段!$C$4:$C$237,0))</f>
        <v>37027103000</v>
      </c>
      <c r="I4002" s="3" t="str">
        <f t="shared" si="311"/>
        <v>莱芜青岛光缆</v>
      </c>
      <c r="J4002" s="3" t="str">
        <f>INDEX(子缆名称!$B$4:$B$29,纤芯!M4002)</f>
        <v>A缆</v>
      </c>
      <c r="K4002" s="3">
        <v>9</v>
      </c>
      <c r="L4002" s="3">
        <f t="shared" si="312"/>
        <v>9</v>
      </c>
      <c r="M4002" s="3">
        <f t="shared" si="313"/>
        <v>1</v>
      </c>
      <c r="N4002" s="3" t="s">
        <v>86</v>
      </c>
      <c r="O4002" s="3">
        <f>COUNTIF([1]局站!$D$4:$D$172,"="&amp;N4002)</f>
        <v>1</v>
      </c>
      <c r="P4002" s="3">
        <v>0</v>
      </c>
      <c r="Q4002" s="3">
        <v>0</v>
      </c>
      <c r="R4002" s="3">
        <v>0</v>
      </c>
      <c r="S4002" s="3" t="s">
        <v>87</v>
      </c>
      <c r="T4002" s="3">
        <f>COUNTIF([1]局站!$D$4:$D$172,"="&amp;S4002)</f>
        <v>1</v>
      </c>
      <c r="U4002" s="3">
        <v>0</v>
      </c>
      <c r="V4002" s="3">
        <v>0</v>
      </c>
      <c r="W4002" s="3">
        <v>0</v>
      </c>
      <c r="X4002" s="3" t="s">
        <v>1214</v>
      </c>
      <c r="Y4002" s="3" t="s">
        <v>852</v>
      </c>
      <c r="Z4002" s="3" t="str">
        <f>INDEX(业务类型!$C$4:$C$8,MATCH(纤芯!Y4002,业务类型!$B$4:$B$8,0))</f>
        <v>TWO</v>
      </c>
      <c r="AA4002" s="3" t="s">
        <v>1043</v>
      </c>
    </row>
    <row r="4003" spans="1:27" ht="16.5" x14ac:dyDescent="0.2">
      <c r="A4003" s="3">
        <v>4000</v>
      </c>
      <c r="B4003" s="3">
        <f t="shared" si="314"/>
        <v>37027103010</v>
      </c>
      <c r="C4003" s="3" t="s">
        <v>1166</v>
      </c>
      <c r="D4003" s="3" t="s">
        <v>227</v>
      </c>
      <c r="E4003" s="3" t="str">
        <f>INDEX(光放段!$G$4:$G$237,MATCH(纤芯!G4003,光放段!$C$4:$C$237,0))</f>
        <v>山东二干|莱芜青岛光缆:莱芜大桥路-青岛山东路</v>
      </c>
      <c r="F4003" s="3">
        <f>INDEX(光放段!$I$4:$I$237,MATCH(纤芯!H4003,光放段!$B$4:$B$237,0))</f>
        <v>37027100000</v>
      </c>
      <c r="G4003" s="3" t="str">
        <f t="shared" si="310"/>
        <v>山东二干|莱芜青岛光缆:沂水马站-诸城</v>
      </c>
      <c r="H4003" s="3">
        <f>INDEX(光放段!$B$4:$B$237,MATCH(纤芯!G4003,光放段!$C$4:$C$237,0))</f>
        <v>37027103000</v>
      </c>
      <c r="I4003" s="3" t="str">
        <f t="shared" si="311"/>
        <v>莱芜青岛光缆</v>
      </c>
      <c r="J4003" s="3" t="str">
        <f>INDEX(子缆名称!$B$4:$B$29,纤芯!M4003)</f>
        <v>A缆</v>
      </c>
      <c r="K4003" s="3">
        <v>10</v>
      </c>
      <c r="L4003" s="3">
        <f t="shared" si="312"/>
        <v>10</v>
      </c>
      <c r="M4003" s="3">
        <f t="shared" si="313"/>
        <v>1</v>
      </c>
      <c r="N4003" s="3" t="s">
        <v>86</v>
      </c>
      <c r="O4003" s="3">
        <f>COUNTIF([1]局站!$D$4:$D$172,"="&amp;N4003)</f>
        <v>1</v>
      </c>
      <c r="P4003" s="3">
        <v>0</v>
      </c>
      <c r="Q4003" s="3">
        <v>0</v>
      </c>
      <c r="R4003" s="3">
        <v>0</v>
      </c>
      <c r="S4003" s="3" t="s">
        <v>87</v>
      </c>
      <c r="T4003" s="3">
        <f>COUNTIF([1]局站!$D$4:$D$172,"="&amp;S4003)</f>
        <v>1</v>
      </c>
      <c r="U4003" s="3">
        <v>0</v>
      </c>
      <c r="V4003" s="3">
        <v>0</v>
      </c>
      <c r="W4003" s="3">
        <v>0</v>
      </c>
      <c r="X4003" s="3" t="s">
        <v>1214</v>
      </c>
      <c r="Y4003" s="3" t="s">
        <v>852</v>
      </c>
      <c r="Z4003" s="3" t="str">
        <f>INDEX(业务类型!$C$4:$C$8,MATCH(纤芯!Y4003,业务类型!$B$4:$B$8,0))</f>
        <v>TWO</v>
      </c>
      <c r="AA4003" s="3" t="s">
        <v>1043</v>
      </c>
    </row>
    <row r="4004" spans="1:27" ht="16.5" x14ac:dyDescent="0.2">
      <c r="A4004" s="3">
        <v>4001</v>
      </c>
      <c r="B4004" s="3">
        <f t="shared" si="314"/>
        <v>37027103011</v>
      </c>
      <c r="C4004" s="3" t="s">
        <v>1166</v>
      </c>
      <c r="D4004" s="3" t="s">
        <v>227</v>
      </c>
      <c r="E4004" s="3" t="str">
        <f>INDEX(光放段!$G$4:$G$237,MATCH(纤芯!G4004,光放段!$C$4:$C$237,0))</f>
        <v>山东二干|莱芜青岛光缆:莱芜大桥路-青岛山东路</v>
      </c>
      <c r="F4004" s="3">
        <f>INDEX(光放段!$I$4:$I$237,MATCH(纤芯!H4004,光放段!$B$4:$B$237,0))</f>
        <v>37027100000</v>
      </c>
      <c r="G4004" s="3" t="str">
        <f t="shared" si="310"/>
        <v>山东二干|莱芜青岛光缆:沂水马站-诸城</v>
      </c>
      <c r="H4004" s="3">
        <f>INDEX(光放段!$B$4:$B$237,MATCH(纤芯!G4004,光放段!$C$4:$C$237,0))</f>
        <v>37027103000</v>
      </c>
      <c r="I4004" s="3" t="str">
        <f t="shared" si="311"/>
        <v>莱芜青岛光缆</v>
      </c>
      <c r="J4004" s="3" t="str">
        <f>INDEX(子缆名称!$B$4:$B$29,纤芯!M4004)</f>
        <v>A缆</v>
      </c>
      <c r="K4004" s="3">
        <v>11</v>
      </c>
      <c r="L4004" s="3">
        <f t="shared" si="312"/>
        <v>11</v>
      </c>
      <c r="M4004" s="3">
        <f t="shared" si="313"/>
        <v>1</v>
      </c>
      <c r="N4004" s="3" t="s">
        <v>86</v>
      </c>
      <c r="O4004" s="3">
        <f>COUNTIF([1]局站!$D$4:$D$172,"="&amp;N4004)</f>
        <v>1</v>
      </c>
      <c r="P4004" s="3">
        <v>0</v>
      </c>
      <c r="Q4004" s="3">
        <v>0</v>
      </c>
      <c r="R4004" s="3">
        <v>0</v>
      </c>
      <c r="S4004" s="3" t="s">
        <v>87</v>
      </c>
      <c r="T4004" s="3">
        <f>COUNTIF([1]局站!$D$4:$D$172,"="&amp;S4004)</f>
        <v>1</v>
      </c>
      <c r="U4004" s="3">
        <v>0</v>
      </c>
      <c r="V4004" s="3">
        <v>0</v>
      </c>
      <c r="W4004" s="3">
        <v>0</v>
      </c>
      <c r="X4004" s="3" t="s">
        <v>1214</v>
      </c>
      <c r="Y4004" s="3" t="s">
        <v>852</v>
      </c>
      <c r="Z4004" s="3" t="str">
        <f>INDEX(业务类型!$C$4:$C$8,MATCH(纤芯!Y4004,业务类型!$B$4:$B$8,0))</f>
        <v>TWO</v>
      </c>
      <c r="AA4004" s="3" t="s">
        <v>1034</v>
      </c>
    </row>
    <row r="4005" spans="1:27" ht="16.5" x14ac:dyDescent="0.2">
      <c r="A4005" s="3">
        <v>4002</v>
      </c>
      <c r="B4005" s="3">
        <f t="shared" si="314"/>
        <v>37027103012</v>
      </c>
      <c r="C4005" s="3" t="s">
        <v>1166</v>
      </c>
      <c r="D4005" s="3" t="s">
        <v>227</v>
      </c>
      <c r="E4005" s="3" t="str">
        <f>INDEX(光放段!$G$4:$G$237,MATCH(纤芯!G4005,光放段!$C$4:$C$237,0))</f>
        <v>山东二干|莱芜青岛光缆:莱芜大桥路-青岛山东路</v>
      </c>
      <c r="F4005" s="3">
        <f>INDEX(光放段!$I$4:$I$237,MATCH(纤芯!H4005,光放段!$B$4:$B$237,0))</f>
        <v>37027100000</v>
      </c>
      <c r="G4005" s="3" t="str">
        <f t="shared" si="310"/>
        <v>山东二干|莱芜青岛光缆:沂水马站-诸城</v>
      </c>
      <c r="H4005" s="3">
        <f>INDEX(光放段!$B$4:$B$237,MATCH(纤芯!G4005,光放段!$C$4:$C$237,0))</f>
        <v>37027103000</v>
      </c>
      <c r="I4005" s="3" t="str">
        <f t="shared" si="311"/>
        <v>莱芜青岛光缆</v>
      </c>
      <c r="J4005" s="3" t="str">
        <f>INDEX(子缆名称!$B$4:$B$29,纤芯!M4005)</f>
        <v>A缆</v>
      </c>
      <c r="K4005" s="3">
        <v>12</v>
      </c>
      <c r="L4005" s="3">
        <f t="shared" si="312"/>
        <v>12</v>
      </c>
      <c r="M4005" s="3">
        <f t="shared" si="313"/>
        <v>1</v>
      </c>
      <c r="N4005" s="3" t="s">
        <v>86</v>
      </c>
      <c r="O4005" s="3">
        <f>COUNTIF([1]局站!$D$4:$D$172,"="&amp;N4005)</f>
        <v>1</v>
      </c>
      <c r="P4005" s="3">
        <v>0</v>
      </c>
      <c r="Q4005" s="3">
        <v>0</v>
      </c>
      <c r="R4005" s="3">
        <v>0</v>
      </c>
      <c r="S4005" s="3" t="s">
        <v>87</v>
      </c>
      <c r="T4005" s="3">
        <f>COUNTIF([1]局站!$D$4:$D$172,"="&amp;S4005)</f>
        <v>1</v>
      </c>
      <c r="U4005" s="3">
        <v>0</v>
      </c>
      <c r="V4005" s="3">
        <v>0</v>
      </c>
      <c r="W4005" s="3">
        <v>0</v>
      </c>
      <c r="X4005" s="3" t="s">
        <v>1214</v>
      </c>
      <c r="Y4005" s="3" t="s">
        <v>852</v>
      </c>
      <c r="Z4005" s="3" t="str">
        <f>INDEX(业务类型!$C$4:$C$8,MATCH(纤芯!Y4005,业务类型!$B$4:$B$8,0))</f>
        <v>TWO</v>
      </c>
      <c r="AA4005" s="3" t="s">
        <v>1034</v>
      </c>
    </row>
    <row r="4006" spans="1:27" ht="16.5" x14ac:dyDescent="0.2">
      <c r="A4006" s="3">
        <v>4003</v>
      </c>
      <c r="B4006" s="3">
        <f t="shared" si="314"/>
        <v>37027103013</v>
      </c>
      <c r="C4006" s="3" t="s">
        <v>1166</v>
      </c>
      <c r="D4006" s="3" t="s">
        <v>227</v>
      </c>
      <c r="E4006" s="3" t="str">
        <f>INDEX(光放段!$G$4:$G$237,MATCH(纤芯!G4006,光放段!$C$4:$C$237,0))</f>
        <v>山东二干|莱芜青岛光缆:莱芜大桥路-青岛山东路</v>
      </c>
      <c r="F4006" s="3">
        <f>INDEX(光放段!$I$4:$I$237,MATCH(纤芯!H4006,光放段!$B$4:$B$237,0))</f>
        <v>37027100000</v>
      </c>
      <c r="G4006" s="3" t="str">
        <f t="shared" si="310"/>
        <v>山东二干|莱芜青岛光缆:沂水马站-诸城</v>
      </c>
      <c r="H4006" s="3">
        <f>INDEX(光放段!$B$4:$B$237,MATCH(纤芯!G4006,光放段!$C$4:$C$237,0))</f>
        <v>37027103000</v>
      </c>
      <c r="I4006" s="3" t="str">
        <f t="shared" si="311"/>
        <v>莱芜青岛光缆</v>
      </c>
      <c r="J4006" s="3" t="str">
        <f>INDEX(子缆名称!$B$4:$B$29,纤芯!M4006)</f>
        <v>B缆</v>
      </c>
      <c r="K4006" s="3">
        <v>13</v>
      </c>
      <c r="L4006" s="3">
        <f t="shared" si="312"/>
        <v>1</v>
      </c>
      <c r="M4006" s="3">
        <f t="shared" si="313"/>
        <v>2</v>
      </c>
      <c r="N4006" s="3" t="s">
        <v>86</v>
      </c>
      <c r="O4006" s="3">
        <f>COUNTIF([1]局站!$D$4:$D$172,"="&amp;N4006)</f>
        <v>1</v>
      </c>
      <c r="P4006" s="3">
        <v>0</v>
      </c>
      <c r="Q4006" s="3">
        <v>0</v>
      </c>
      <c r="R4006" s="3">
        <v>0</v>
      </c>
      <c r="S4006" s="3" t="s">
        <v>87</v>
      </c>
      <c r="T4006" s="3">
        <f>COUNTIF([1]局站!$D$4:$D$172,"="&amp;S4006)</f>
        <v>1</v>
      </c>
      <c r="U4006" s="3">
        <v>0</v>
      </c>
      <c r="V4006" s="3">
        <v>0</v>
      </c>
      <c r="W4006" s="3">
        <v>0</v>
      </c>
      <c r="X4006" s="3" t="s">
        <v>1214</v>
      </c>
      <c r="Y4006" s="3" t="s">
        <v>850</v>
      </c>
      <c r="Z4006" s="3" t="str">
        <f>INDEX(业务类型!$C$4:$C$8,MATCH(纤芯!Y4006,业务类型!$B$4:$B$8,0))</f>
        <v>ONE</v>
      </c>
      <c r="AA4006" s="3" t="s">
        <v>1044</v>
      </c>
    </row>
    <row r="4007" spans="1:27" ht="16.5" x14ac:dyDescent="0.2">
      <c r="A4007" s="3">
        <v>4004</v>
      </c>
      <c r="B4007" s="3">
        <f t="shared" si="314"/>
        <v>37027103014</v>
      </c>
      <c r="C4007" s="3" t="s">
        <v>1166</v>
      </c>
      <c r="D4007" s="3" t="s">
        <v>227</v>
      </c>
      <c r="E4007" s="3" t="str">
        <f>INDEX(光放段!$G$4:$G$237,MATCH(纤芯!G4007,光放段!$C$4:$C$237,0))</f>
        <v>山东二干|莱芜青岛光缆:莱芜大桥路-青岛山东路</v>
      </c>
      <c r="F4007" s="3">
        <f>INDEX(光放段!$I$4:$I$237,MATCH(纤芯!H4007,光放段!$B$4:$B$237,0))</f>
        <v>37027100000</v>
      </c>
      <c r="G4007" s="3" t="str">
        <f t="shared" si="310"/>
        <v>山东二干|莱芜青岛光缆:沂水马站-诸城</v>
      </c>
      <c r="H4007" s="3">
        <f>INDEX(光放段!$B$4:$B$237,MATCH(纤芯!G4007,光放段!$C$4:$C$237,0))</f>
        <v>37027103000</v>
      </c>
      <c r="I4007" s="3" t="str">
        <f t="shared" si="311"/>
        <v>莱芜青岛光缆</v>
      </c>
      <c r="J4007" s="3" t="str">
        <f>INDEX(子缆名称!$B$4:$B$29,纤芯!M4007)</f>
        <v>B缆</v>
      </c>
      <c r="K4007" s="3">
        <v>14</v>
      </c>
      <c r="L4007" s="3">
        <f t="shared" si="312"/>
        <v>2</v>
      </c>
      <c r="M4007" s="3">
        <f t="shared" si="313"/>
        <v>2</v>
      </c>
      <c r="N4007" s="3" t="s">
        <v>86</v>
      </c>
      <c r="O4007" s="3">
        <f>COUNTIF([1]局站!$D$4:$D$172,"="&amp;N4007)</f>
        <v>1</v>
      </c>
      <c r="P4007" s="3">
        <v>0</v>
      </c>
      <c r="Q4007" s="3">
        <v>0</v>
      </c>
      <c r="R4007" s="3">
        <v>0</v>
      </c>
      <c r="S4007" s="3" t="s">
        <v>87</v>
      </c>
      <c r="T4007" s="3">
        <f>COUNTIF([1]局站!$D$4:$D$172,"="&amp;S4007)</f>
        <v>1</v>
      </c>
      <c r="U4007" s="3">
        <v>0</v>
      </c>
      <c r="V4007" s="3">
        <v>0</v>
      </c>
      <c r="W4007" s="3">
        <v>0</v>
      </c>
      <c r="X4007" s="3" t="s">
        <v>1214</v>
      </c>
      <c r="Y4007" s="3" t="s">
        <v>852</v>
      </c>
      <c r="Z4007" s="3" t="str">
        <f>INDEX(业务类型!$C$4:$C$8,MATCH(纤芯!Y4007,业务类型!$B$4:$B$8,0))</f>
        <v>TWO</v>
      </c>
      <c r="AA4007" s="3" t="s">
        <v>994</v>
      </c>
    </row>
    <row r="4008" spans="1:27" ht="16.5" x14ac:dyDescent="0.2">
      <c r="A4008" s="3">
        <v>4005</v>
      </c>
      <c r="B4008" s="3">
        <f t="shared" si="314"/>
        <v>37027103015</v>
      </c>
      <c r="C4008" s="3" t="s">
        <v>1166</v>
      </c>
      <c r="D4008" s="3" t="s">
        <v>227</v>
      </c>
      <c r="E4008" s="3" t="str">
        <f>INDEX(光放段!$G$4:$G$237,MATCH(纤芯!G4008,光放段!$C$4:$C$237,0))</f>
        <v>山东二干|莱芜青岛光缆:莱芜大桥路-青岛山东路</v>
      </c>
      <c r="F4008" s="3">
        <f>INDEX(光放段!$I$4:$I$237,MATCH(纤芯!H4008,光放段!$B$4:$B$237,0))</f>
        <v>37027100000</v>
      </c>
      <c r="G4008" s="3" t="str">
        <f t="shared" si="310"/>
        <v>山东二干|莱芜青岛光缆:沂水马站-诸城</v>
      </c>
      <c r="H4008" s="3">
        <f>INDEX(光放段!$B$4:$B$237,MATCH(纤芯!G4008,光放段!$C$4:$C$237,0))</f>
        <v>37027103000</v>
      </c>
      <c r="I4008" s="3" t="str">
        <f t="shared" si="311"/>
        <v>莱芜青岛光缆</v>
      </c>
      <c r="J4008" s="3" t="str">
        <f>INDEX(子缆名称!$B$4:$B$29,纤芯!M4008)</f>
        <v>B缆</v>
      </c>
      <c r="K4008" s="3">
        <v>15</v>
      </c>
      <c r="L4008" s="3">
        <f t="shared" si="312"/>
        <v>3</v>
      </c>
      <c r="M4008" s="3">
        <f t="shared" si="313"/>
        <v>2</v>
      </c>
      <c r="N4008" s="3" t="s">
        <v>86</v>
      </c>
      <c r="O4008" s="3">
        <f>COUNTIF([1]局站!$D$4:$D$172,"="&amp;N4008)</f>
        <v>1</v>
      </c>
      <c r="P4008" s="3">
        <v>0</v>
      </c>
      <c r="Q4008" s="3">
        <v>0</v>
      </c>
      <c r="R4008" s="3">
        <v>0</v>
      </c>
      <c r="S4008" s="3" t="s">
        <v>87</v>
      </c>
      <c r="T4008" s="3">
        <f>COUNTIF([1]局站!$D$4:$D$172,"="&amp;S4008)</f>
        <v>1</v>
      </c>
      <c r="U4008" s="3">
        <v>0</v>
      </c>
      <c r="V4008" s="3">
        <v>0</v>
      </c>
      <c r="W4008" s="3">
        <v>0</v>
      </c>
      <c r="X4008" s="3" t="s">
        <v>1214</v>
      </c>
      <c r="Y4008" s="3" t="s">
        <v>852</v>
      </c>
      <c r="Z4008" s="3" t="str">
        <f>INDEX(业务类型!$C$4:$C$8,MATCH(纤芯!Y4008,业务类型!$B$4:$B$8,0))</f>
        <v>TWO</v>
      </c>
      <c r="AA4008" s="3" t="s">
        <v>1046</v>
      </c>
    </row>
    <row r="4009" spans="1:27" ht="16.5" x14ac:dyDescent="0.2">
      <c r="A4009" s="3">
        <v>4006</v>
      </c>
      <c r="B4009" s="3">
        <f t="shared" si="314"/>
        <v>37027103016</v>
      </c>
      <c r="C4009" s="3" t="s">
        <v>1166</v>
      </c>
      <c r="D4009" s="3" t="s">
        <v>227</v>
      </c>
      <c r="E4009" s="3" t="str">
        <f>INDEX(光放段!$G$4:$G$237,MATCH(纤芯!G4009,光放段!$C$4:$C$237,0))</f>
        <v>山东二干|莱芜青岛光缆:莱芜大桥路-青岛山东路</v>
      </c>
      <c r="F4009" s="3">
        <f>INDEX(光放段!$I$4:$I$237,MATCH(纤芯!H4009,光放段!$B$4:$B$237,0))</f>
        <v>37027100000</v>
      </c>
      <c r="G4009" s="3" t="str">
        <f t="shared" si="310"/>
        <v>山东二干|莱芜青岛光缆:沂水马站-诸城</v>
      </c>
      <c r="H4009" s="3">
        <f>INDEX(光放段!$B$4:$B$237,MATCH(纤芯!G4009,光放段!$C$4:$C$237,0))</f>
        <v>37027103000</v>
      </c>
      <c r="I4009" s="3" t="str">
        <f t="shared" si="311"/>
        <v>莱芜青岛光缆</v>
      </c>
      <c r="J4009" s="3" t="str">
        <f>INDEX(子缆名称!$B$4:$B$29,纤芯!M4009)</f>
        <v>B缆</v>
      </c>
      <c r="K4009" s="3">
        <v>16</v>
      </c>
      <c r="L4009" s="3">
        <f t="shared" si="312"/>
        <v>4</v>
      </c>
      <c r="M4009" s="3">
        <f t="shared" si="313"/>
        <v>2</v>
      </c>
      <c r="N4009" s="3" t="s">
        <v>86</v>
      </c>
      <c r="O4009" s="3">
        <f>COUNTIF([1]局站!$D$4:$D$172,"="&amp;N4009)</f>
        <v>1</v>
      </c>
      <c r="P4009" s="3">
        <v>0</v>
      </c>
      <c r="Q4009" s="3">
        <v>0</v>
      </c>
      <c r="R4009" s="3">
        <v>0</v>
      </c>
      <c r="S4009" s="3" t="s">
        <v>87</v>
      </c>
      <c r="T4009" s="3">
        <f>COUNTIF([1]局站!$D$4:$D$172,"="&amp;S4009)</f>
        <v>1</v>
      </c>
      <c r="U4009" s="3">
        <v>0</v>
      </c>
      <c r="V4009" s="3">
        <v>0</v>
      </c>
      <c r="W4009" s="3">
        <v>0</v>
      </c>
      <c r="X4009" s="3" t="s">
        <v>1214</v>
      </c>
      <c r="Y4009" s="3" t="s">
        <v>852</v>
      </c>
      <c r="Z4009" s="3" t="str">
        <f>INDEX(业务类型!$C$4:$C$8,MATCH(纤芯!Y4009,业务类型!$B$4:$B$8,0))</f>
        <v>TWO</v>
      </c>
      <c r="AA4009" s="3" t="s">
        <v>1046</v>
      </c>
    </row>
    <row r="4010" spans="1:27" ht="16.5" x14ac:dyDescent="0.2">
      <c r="A4010" s="3">
        <v>4007</v>
      </c>
      <c r="B4010" s="3">
        <f t="shared" si="314"/>
        <v>37027103017</v>
      </c>
      <c r="C4010" s="3" t="s">
        <v>1166</v>
      </c>
      <c r="D4010" s="3" t="s">
        <v>227</v>
      </c>
      <c r="E4010" s="3" t="str">
        <f>INDEX(光放段!$G$4:$G$237,MATCH(纤芯!G4010,光放段!$C$4:$C$237,0))</f>
        <v>山东二干|莱芜青岛光缆:莱芜大桥路-青岛山东路</v>
      </c>
      <c r="F4010" s="3">
        <f>INDEX(光放段!$I$4:$I$237,MATCH(纤芯!H4010,光放段!$B$4:$B$237,0))</f>
        <v>37027100000</v>
      </c>
      <c r="G4010" s="3" t="str">
        <f t="shared" si="310"/>
        <v>山东二干|莱芜青岛光缆:沂水马站-诸城</v>
      </c>
      <c r="H4010" s="3">
        <f>INDEX(光放段!$B$4:$B$237,MATCH(纤芯!G4010,光放段!$C$4:$C$237,0))</f>
        <v>37027103000</v>
      </c>
      <c r="I4010" s="3" t="str">
        <f t="shared" si="311"/>
        <v>莱芜青岛光缆</v>
      </c>
      <c r="J4010" s="3" t="str">
        <f>INDEX(子缆名称!$B$4:$B$29,纤芯!M4010)</f>
        <v>B缆</v>
      </c>
      <c r="K4010" s="3">
        <v>17</v>
      </c>
      <c r="L4010" s="3">
        <f t="shared" si="312"/>
        <v>5</v>
      </c>
      <c r="M4010" s="3">
        <f t="shared" si="313"/>
        <v>2</v>
      </c>
      <c r="N4010" s="3" t="s">
        <v>86</v>
      </c>
      <c r="O4010" s="3">
        <f>COUNTIF([1]局站!$D$4:$D$172,"="&amp;N4010)</f>
        <v>1</v>
      </c>
      <c r="P4010" s="3">
        <v>0</v>
      </c>
      <c r="Q4010" s="3">
        <v>0</v>
      </c>
      <c r="R4010" s="3">
        <v>0</v>
      </c>
      <c r="S4010" s="3" t="s">
        <v>87</v>
      </c>
      <c r="T4010" s="3">
        <f>COUNTIF([1]局站!$D$4:$D$172,"="&amp;S4010)</f>
        <v>1</v>
      </c>
      <c r="U4010" s="3">
        <v>0</v>
      </c>
      <c r="V4010" s="3">
        <v>0</v>
      </c>
      <c r="W4010" s="3">
        <v>0</v>
      </c>
      <c r="X4010" s="3" t="s">
        <v>1214</v>
      </c>
      <c r="Y4010" s="3" t="s">
        <v>852</v>
      </c>
      <c r="Z4010" s="3" t="str">
        <f>INDEX(业务类型!$C$4:$C$8,MATCH(纤芯!Y4010,业务类型!$B$4:$B$8,0))</f>
        <v>TWO</v>
      </c>
      <c r="AA4010" s="3" t="s">
        <v>994</v>
      </c>
    </row>
    <row r="4011" spans="1:27" ht="16.5" x14ac:dyDescent="0.2">
      <c r="A4011" s="3">
        <v>4008</v>
      </c>
      <c r="B4011" s="3">
        <f t="shared" si="314"/>
        <v>37027103018</v>
      </c>
      <c r="C4011" s="3" t="s">
        <v>1166</v>
      </c>
      <c r="D4011" s="3" t="s">
        <v>227</v>
      </c>
      <c r="E4011" s="3" t="str">
        <f>INDEX(光放段!$G$4:$G$237,MATCH(纤芯!G4011,光放段!$C$4:$C$237,0))</f>
        <v>山东二干|莱芜青岛光缆:莱芜大桥路-青岛山东路</v>
      </c>
      <c r="F4011" s="3">
        <f>INDEX(光放段!$I$4:$I$237,MATCH(纤芯!H4011,光放段!$B$4:$B$237,0))</f>
        <v>37027100000</v>
      </c>
      <c r="G4011" s="3" t="str">
        <f t="shared" si="310"/>
        <v>山东二干|莱芜青岛光缆:沂水马站-诸城</v>
      </c>
      <c r="H4011" s="3">
        <f>INDEX(光放段!$B$4:$B$237,MATCH(纤芯!G4011,光放段!$C$4:$C$237,0))</f>
        <v>37027103000</v>
      </c>
      <c r="I4011" s="3" t="str">
        <f t="shared" si="311"/>
        <v>莱芜青岛光缆</v>
      </c>
      <c r="J4011" s="3" t="str">
        <f>INDEX(子缆名称!$B$4:$B$29,纤芯!M4011)</f>
        <v>B缆</v>
      </c>
      <c r="K4011" s="3">
        <v>18</v>
      </c>
      <c r="L4011" s="3">
        <f t="shared" si="312"/>
        <v>6</v>
      </c>
      <c r="M4011" s="3">
        <f t="shared" si="313"/>
        <v>2</v>
      </c>
      <c r="N4011" s="3" t="s">
        <v>86</v>
      </c>
      <c r="O4011" s="3">
        <f>COUNTIF([1]局站!$D$4:$D$172,"="&amp;N4011)</f>
        <v>1</v>
      </c>
      <c r="P4011" s="3">
        <v>0</v>
      </c>
      <c r="Q4011" s="3">
        <v>0</v>
      </c>
      <c r="R4011" s="3">
        <v>0</v>
      </c>
      <c r="S4011" s="3" t="s">
        <v>87</v>
      </c>
      <c r="T4011" s="3">
        <f>COUNTIF([1]局站!$D$4:$D$172,"="&amp;S4011)</f>
        <v>1</v>
      </c>
      <c r="U4011" s="3">
        <v>0</v>
      </c>
      <c r="V4011" s="3">
        <v>0</v>
      </c>
      <c r="W4011" s="3">
        <v>0</v>
      </c>
      <c r="X4011" s="3" t="s">
        <v>1214</v>
      </c>
      <c r="Y4011" s="3" t="s">
        <v>881</v>
      </c>
      <c r="Z4011" s="3" t="str">
        <f>INDEX(业务类型!$C$4:$C$8,MATCH(纤芯!Y4011,业务类型!$B$4:$B$8,0))</f>
        <v>OTHER</v>
      </c>
      <c r="AA4011" s="3" t="s">
        <v>1048</v>
      </c>
    </row>
    <row r="4012" spans="1:27" ht="16.5" x14ac:dyDescent="0.2">
      <c r="A4012" s="3">
        <v>4009</v>
      </c>
      <c r="B4012" s="3">
        <f t="shared" si="314"/>
        <v>37027103019</v>
      </c>
      <c r="C4012" s="3" t="s">
        <v>1166</v>
      </c>
      <c r="D4012" s="3" t="s">
        <v>227</v>
      </c>
      <c r="E4012" s="3" t="str">
        <f>INDEX(光放段!$G$4:$G$237,MATCH(纤芯!G4012,光放段!$C$4:$C$237,0))</f>
        <v>山东二干|莱芜青岛光缆:莱芜大桥路-青岛山东路</v>
      </c>
      <c r="F4012" s="3">
        <f>INDEX(光放段!$I$4:$I$237,MATCH(纤芯!H4012,光放段!$B$4:$B$237,0))</f>
        <v>37027100000</v>
      </c>
      <c r="G4012" s="3" t="str">
        <f t="shared" si="310"/>
        <v>山东二干|莱芜青岛光缆:沂水马站-诸城</v>
      </c>
      <c r="H4012" s="3">
        <f>INDEX(光放段!$B$4:$B$237,MATCH(纤芯!G4012,光放段!$C$4:$C$237,0))</f>
        <v>37027103000</v>
      </c>
      <c r="I4012" s="3" t="str">
        <f t="shared" si="311"/>
        <v>莱芜青岛光缆</v>
      </c>
      <c r="J4012" s="3" t="str">
        <f>INDEX(子缆名称!$B$4:$B$29,纤芯!M4012)</f>
        <v>B缆</v>
      </c>
      <c r="K4012" s="3">
        <v>19</v>
      </c>
      <c r="L4012" s="3">
        <f t="shared" si="312"/>
        <v>7</v>
      </c>
      <c r="M4012" s="3">
        <f t="shared" si="313"/>
        <v>2</v>
      </c>
      <c r="N4012" s="3" t="s">
        <v>86</v>
      </c>
      <c r="O4012" s="3">
        <f>COUNTIF([1]局站!$D$4:$D$172,"="&amp;N4012)</f>
        <v>1</v>
      </c>
      <c r="P4012" s="3">
        <v>0</v>
      </c>
      <c r="Q4012" s="3">
        <v>0</v>
      </c>
      <c r="R4012" s="3">
        <v>0</v>
      </c>
      <c r="S4012" s="3" t="s">
        <v>87</v>
      </c>
      <c r="T4012" s="3">
        <f>COUNTIF([1]局站!$D$4:$D$172,"="&amp;S4012)</f>
        <v>1</v>
      </c>
      <c r="U4012" s="3">
        <v>0</v>
      </c>
      <c r="V4012" s="3">
        <v>0</v>
      </c>
      <c r="W4012" s="3">
        <v>0</v>
      </c>
      <c r="X4012" s="3" t="s">
        <v>1214</v>
      </c>
      <c r="Y4012" s="3" t="s">
        <v>880</v>
      </c>
      <c r="Z4012" s="3" t="str">
        <f>INDEX(业务类型!$C$4:$C$8,MATCH(纤芯!Y4012,业务类型!$B$4:$B$8,0))</f>
        <v>IDLE</v>
      </c>
      <c r="AA4012" s="3"/>
    </row>
    <row r="4013" spans="1:27" ht="16.5" x14ac:dyDescent="0.2">
      <c r="A4013" s="3">
        <v>4010</v>
      </c>
      <c r="B4013" s="3">
        <f t="shared" si="314"/>
        <v>37027103020</v>
      </c>
      <c r="C4013" s="3" t="s">
        <v>1166</v>
      </c>
      <c r="D4013" s="3" t="s">
        <v>227</v>
      </c>
      <c r="E4013" s="3" t="str">
        <f>INDEX(光放段!$G$4:$G$237,MATCH(纤芯!G4013,光放段!$C$4:$C$237,0))</f>
        <v>山东二干|莱芜青岛光缆:莱芜大桥路-青岛山东路</v>
      </c>
      <c r="F4013" s="3">
        <f>INDEX(光放段!$I$4:$I$237,MATCH(纤芯!H4013,光放段!$B$4:$B$237,0))</f>
        <v>37027100000</v>
      </c>
      <c r="G4013" s="3" t="str">
        <f t="shared" si="310"/>
        <v>山东二干|莱芜青岛光缆:沂水马站-诸城</v>
      </c>
      <c r="H4013" s="3">
        <f>INDEX(光放段!$B$4:$B$237,MATCH(纤芯!G4013,光放段!$C$4:$C$237,0))</f>
        <v>37027103000</v>
      </c>
      <c r="I4013" s="3" t="str">
        <f t="shared" si="311"/>
        <v>莱芜青岛光缆</v>
      </c>
      <c r="J4013" s="3" t="str">
        <f>INDEX(子缆名称!$B$4:$B$29,纤芯!M4013)</f>
        <v>B缆</v>
      </c>
      <c r="K4013" s="3">
        <v>20</v>
      </c>
      <c r="L4013" s="3">
        <f t="shared" si="312"/>
        <v>8</v>
      </c>
      <c r="M4013" s="3">
        <f t="shared" si="313"/>
        <v>2</v>
      </c>
      <c r="N4013" s="3" t="s">
        <v>86</v>
      </c>
      <c r="O4013" s="3">
        <f>COUNTIF([1]局站!$D$4:$D$172,"="&amp;N4013)</f>
        <v>1</v>
      </c>
      <c r="P4013" s="3">
        <v>0</v>
      </c>
      <c r="Q4013" s="3">
        <v>0</v>
      </c>
      <c r="R4013" s="3">
        <v>0</v>
      </c>
      <c r="S4013" s="3" t="s">
        <v>87</v>
      </c>
      <c r="T4013" s="3">
        <f>COUNTIF([1]局站!$D$4:$D$172,"="&amp;S4013)</f>
        <v>1</v>
      </c>
      <c r="U4013" s="3">
        <v>0</v>
      </c>
      <c r="V4013" s="3">
        <v>0</v>
      </c>
      <c r="W4013" s="3">
        <v>0</v>
      </c>
      <c r="X4013" s="3" t="s">
        <v>1214</v>
      </c>
      <c r="Y4013" s="3" t="s">
        <v>880</v>
      </c>
      <c r="Z4013" s="3" t="str">
        <f>INDEX(业务类型!$C$4:$C$8,MATCH(纤芯!Y4013,业务类型!$B$4:$B$8,0))</f>
        <v>IDLE</v>
      </c>
      <c r="AA4013" s="3"/>
    </row>
    <row r="4014" spans="1:27" ht="16.5" x14ac:dyDescent="0.2">
      <c r="A4014" s="3">
        <v>4011</v>
      </c>
      <c r="B4014" s="3">
        <f t="shared" si="314"/>
        <v>37027103021</v>
      </c>
      <c r="C4014" s="3" t="s">
        <v>1166</v>
      </c>
      <c r="D4014" s="3" t="s">
        <v>227</v>
      </c>
      <c r="E4014" s="3" t="str">
        <f>INDEX(光放段!$G$4:$G$237,MATCH(纤芯!G4014,光放段!$C$4:$C$237,0))</f>
        <v>山东二干|莱芜青岛光缆:莱芜大桥路-青岛山东路</v>
      </c>
      <c r="F4014" s="3">
        <f>INDEX(光放段!$I$4:$I$237,MATCH(纤芯!H4014,光放段!$B$4:$B$237,0))</f>
        <v>37027100000</v>
      </c>
      <c r="G4014" s="3" t="str">
        <f t="shared" si="310"/>
        <v>山东二干|莱芜青岛光缆:沂水马站-诸城</v>
      </c>
      <c r="H4014" s="3">
        <f>INDEX(光放段!$B$4:$B$237,MATCH(纤芯!G4014,光放段!$C$4:$C$237,0))</f>
        <v>37027103000</v>
      </c>
      <c r="I4014" s="3" t="str">
        <f t="shared" si="311"/>
        <v>莱芜青岛光缆</v>
      </c>
      <c r="J4014" s="3" t="str">
        <f>INDEX(子缆名称!$B$4:$B$29,纤芯!M4014)</f>
        <v>B缆</v>
      </c>
      <c r="K4014" s="3">
        <v>21</v>
      </c>
      <c r="L4014" s="3">
        <f t="shared" si="312"/>
        <v>9</v>
      </c>
      <c r="M4014" s="3">
        <f t="shared" si="313"/>
        <v>2</v>
      </c>
      <c r="N4014" s="3" t="s">
        <v>86</v>
      </c>
      <c r="O4014" s="3">
        <f>COUNTIF([1]局站!$D$4:$D$172,"="&amp;N4014)</f>
        <v>1</v>
      </c>
      <c r="P4014" s="3">
        <v>0</v>
      </c>
      <c r="Q4014" s="3">
        <v>0</v>
      </c>
      <c r="R4014" s="3">
        <v>0</v>
      </c>
      <c r="S4014" s="3" t="s">
        <v>87</v>
      </c>
      <c r="T4014" s="3">
        <f>COUNTIF([1]局站!$D$4:$D$172,"="&amp;S4014)</f>
        <v>1</v>
      </c>
      <c r="U4014" s="3">
        <v>0</v>
      </c>
      <c r="V4014" s="3">
        <v>0</v>
      </c>
      <c r="W4014" s="3">
        <v>0</v>
      </c>
      <c r="X4014" s="3" t="s">
        <v>1214</v>
      </c>
      <c r="Y4014" s="3" t="s">
        <v>852</v>
      </c>
      <c r="Z4014" s="3" t="str">
        <f>INDEX(业务类型!$C$4:$C$8,MATCH(纤芯!Y4014,业务类型!$B$4:$B$8,0))</f>
        <v>TWO</v>
      </c>
      <c r="AA4014" s="3" t="s">
        <v>1007</v>
      </c>
    </row>
    <row r="4015" spans="1:27" ht="16.5" x14ac:dyDescent="0.2">
      <c r="A4015" s="3">
        <v>4012</v>
      </c>
      <c r="B4015" s="3">
        <f t="shared" si="314"/>
        <v>37027103022</v>
      </c>
      <c r="C4015" s="3" t="s">
        <v>1166</v>
      </c>
      <c r="D4015" s="3" t="s">
        <v>227</v>
      </c>
      <c r="E4015" s="3" t="str">
        <f>INDEX(光放段!$G$4:$G$237,MATCH(纤芯!G4015,光放段!$C$4:$C$237,0))</f>
        <v>山东二干|莱芜青岛光缆:莱芜大桥路-青岛山东路</v>
      </c>
      <c r="F4015" s="3">
        <f>INDEX(光放段!$I$4:$I$237,MATCH(纤芯!H4015,光放段!$B$4:$B$237,0))</f>
        <v>37027100000</v>
      </c>
      <c r="G4015" s="3" t="str">
        <f t="shared" si="310"/>
        <v>山东二干|莱芜青岛光缆:沂水马站-诸城</v>
      </c>
      <c r="H4015" s="3">
        <f>INDEX(光放段!$B$4:$B$237,MATCH(纤芯!G4015,光放段!$C$4:$C$237,0))</f>
        <v>37027103000</v>
      </c>
      <c r="I4015" s="3" t="str">
        <f t="shared" si="311"/>
        <v>莱芜青岛光缆</v>
      </c>
      <c r="J4015" s="3" t="str">
        <f>INDEX(子缆名称!$B$4:$B$29,纤芯!M4015)</f>
        <v>B缆</v>
      </c>
      <c r="K4015" s="3">
        <v>22</v>
      </c>
      <c r="L4015" s="3">
        <f t="shared" si="312"/>
        <v>10</v>
      </c>
      <c r="M4015" s="3">
        <f t="shared" si="313"/>
        <v>2</v>
      </c>
      <c r="N4015" s="3" t="s">
        <v>86</v>
      </c>
      <c r="O4015" s="3">
        <f>COUNTIF([1]局站!$D$4:$D$172,"="&amp;N4015)</f>
        <v>1</v>
      </c>
      <c r="P4015" s="3">
        <v>0</v>
      </c>
      <c r="Q4015" s="3">
        <v>0</v>
      </c>
      <c r="R4015" s="3">
        <v>0</v>
      </c>
      <c r="S4015" s="3" t="s">
        <v>87</v>
      </c>
      <c r="T4015" s="3">
        <f>COUNTIF([1]局站!$D$4:$D$172,"="&amp;S4015)</f>
        <v>1</v>
      </c>
      <c r="U4015" s="3">
        <v>0</v>
      </c>
      <c r="V4015" s="3">
        <v>0</v>
      </c>
      <c r="W4015" s="3">
        <v>0</v>
      </c>
      <c r="X4015" s="3" t="s">
        <v>1214</v>
      </c>
      <c r="Y4015" s="3" t="s">
        <v>852</v>
      </c>
      <c r="Z4015" s="3" t="str">
        <f>INDEX(业务类型!$C$4:$C$8,MATCH(纤芯!Y4015,业务类型!$B$4:$B$8,0))</f>
        <v>TWO</v>
      </c>
      <c r="AA4015" s="3" t="s">
        <v>1007</v>
      </c>
    </row>
    <row r="4016" spans="1:27" ht="16.5" x14ac:dyDescent="0.2">
      <c r="A4016" s="3">
        <v>4013</v>
      </c>
      <c r="B4016" s="3">
        <f t="shared" si="314"/>
        <v>37027103023</v>
      </c>
      <c r="C4016" s="3" t="s">
        <v>1166</v>
      </c>
      <c r="D4016" s="3" t="s">
        <v>227</v>
      </c>
      <c r="E4016" s="3" t="str">
        <f>INDEX(光放段!$G$4:$G$237,MATCH(纤芯!G4016,光放段!$C$4:$C$237,0))</f>
        <v>山东二干|莱芜青岛光缆:莱芜大桥路-青岛山东路</v>
      </c>
      <c r="F4016" s="3">
        <f>INDEX(光放段!$I$4:$I$237,MATCH(纤芯!H4016,光放段!$B$4:$B$237,0))</f>
        <v>37027100000</v>
      </c>
      <c r="G4016" s="3" t="str">
        <f t="shared" si="310"/>
        <v>山东二干|莱芜青岛光缆:沂水马站-诸城</v>
      </c>
      <c r="H4016" s="3">
        <f>INDEX(光放段!$B$4:$B$237,MATCH(纤芯!G4016,光放段!$C$4:$C$237,0))</f>
        <v>37027103000</v>
      </c>
      <c r="I4016" s="3" t="str">
        <f t="shared" si="311"/>
        <v>莱芜青岛光缆</v>
      </c>
      <c r="J4016" s="3" t="str">
        <f>INDEX(子缆名称!$B$4:$B$29,纤芯!M4016)</f>
        <v>B缆</v>
      </c>
      <c r="K4016" s="3">
        <v>23</v>
      </c>
      <c r="L4016" s="3">
        <f t="shared" si="312"/>
        <v>11</v>
      </c>
      <c r="M4016" s="3">
        <f t="shared" si="313"/>
        <v>2</v>
      </c>
      <c r="N4016" s="3" t="s">
        <v>86</v>
      </c>
      <c r="O4016" s="3">
        <f>COUNTIF([1]局站!$D$4:$D$172,"="&amp;N4016)</f>
        <v>1</v>
      </c>
      <c r="P4016" s="3">
        <v>0</v>
      </c>
      <c r="Q4016" s="3">
        <v>0</v>
      </c>
      <c r="R4016" s="3">
        <v>0</v>
      </c>
      <c r="S4016" s="3" t="s">
        <v>87</v>
      </c>
      <c r="T4016" s="3">
        <f>COUNTIF([1]局站!$D$4:$D$172,"="&amp;S4016)</f>
        <v>1</v>
      </c>
      <c r="U4016" s="3">
        <v>0</v>
      </c>
      <c r="V4016" s="3">
        <v>0</v>
      </c>
      <c r="W4016" s="3">
        <v>0</v>
      </c>
      <c r="X4016" s="3" t="s">
        <v>1214</v>
      </c>
      <c r="Y4016" s="3" t="s">
        <v>880</v>
      </c>
      <c r="Z4016" s="3" t="str">
        <f>INDEX(业务类型!$C$4:$C$8,MATCH(纤芯!Y4016,业务类型!$B$4:$B$8,0))</f>
        <v>IDLE</v>
      </c>
      <c r="AA4016" s="3"/>
    </row>
    <row r="4017" spans="1:27" ht="16.5" x14ac:dyDescent="0.2">
      <c r="A4017" s="3">
        <v>4014</v>
      </c>
      <c r="B4017" s="3">
        <f t="shared" si="314"/>
        <v>37027103024</v>
      </c>
      <c r="C4017" s="3" t="s">
        <v>1166</v>
      </c>
      <c r="D4017" s="3" t="s">
        <v>227</v>
      </c>
      <c r="E4017" s="3" t="str">
        <f>INDEX(光放段!$G$4:$G$237,MATCH(纤芯!G4017,光放段!$C$4:$C$237,0))</f>
        <v>山东二干|莱芜青岛光缆:莱芜大桥路-青岛山东路</v>
      </c>
      <c r="F4017" s="3">
        <f>INDEX(光放段!$I$4:$I$237,MATCH(纤芯!H4017,光放段!$B$4:$B$237,0))</f>
        <v>37027100000</v>
      </c>
      <c r="G4017" s="3" t="str">
        <f t="shared" si="310"/>
        <v>山东二干|莱芜青岛光缆:沂水马站-诸城</v>
      </c>
      <c r="H4017" s="3">
        <f>INDEX(光放段!$B$4:$B$237,MATCH(纤芯!G4017,光放段!$C$4:$C$237,0))</f>
        <v>37027103000</v>
      </c>
      <c r="I4017" s="3" t="str">
        <f t="shared" si="311"/>
        <v>莱芜青岛光缆</v>
      </c>
      <c r="J4017" s="3" t="str">
        <f>INDEX(子缆名称!$B$4:$B$29,纤芯!M4017)</f>
        <v>B缆</v>
      </c>
      <c r="K4017" s="3">
        <v>24</v>
      </c>
      <c r="L4017" s="3">
        <f t="shared" si="312"/>
        <v>12</v>
      </c>
      <c r="M4017" s="3">
        <f t="shared" si="313"/>
        <v>2</v>
      </c>
      <c r="N4017" s="3" t="s">
        <v>86</v>
      </c>
      <c r="O4017" s="3">
        <f>COUNTIF([1]局站!$D$4:$D$172,"="&amp;N4017)</f>
        <v>1</v>
      </c>
      <c r="P4017" s="3">
        <v>0</v>
      </c>
      <c r="Q4017" s="3">
        <v>0</v>
      </c>
      <c r="R4017" s="3">
        <v>0</v>
      </c>
      <c r="S4017" s="3" t="s">
        <v>87</v>
      </c>
      <c r="T4017" s="3">
        <f>COUNTIF([1]局站!$D$4:$D$172,"="&amp;S4017)</f>
        <v>1</v>
      </c>
      <c r="U4017" s="3">
        <v>0</v>
      </c>
      <c r="V4017" s="3">
        <v>0</v>
      </c>
      <c r="W4017" s="3">
        <v>0</v>
      </c>
      <c r="X4017" s="3" t="s">
        <v>1214</v>
      </c>
      <c r="Y4017" s="3" t="s">
        <v>880</v>
      </c>
      <c r="Z4017" s="3" t="str">
        <f>INDEX(业务类型!$C$4:$C$8,MATCH(纤芯!Y4017,业务类型!$B$4:$B$8,0))</f>
        <v>IDLE</v>
      </c>
      <c r="AA4017" s="3"/>
    </row>
    <row r="4018" spans="1:27" ht="16.5" x14ac:dyDescent="0.2">
      <c r="A4018" s="3">
        <v>4015</v>
      </c>
      <c r="B4018" s="3">
        <f t="shared" si="314"/>
        <v>37027103025</v>
      </c>
      <c r="C4018" s="3" t="s">
        <v>1166</v>
      </c>
      <c r="D4018" s="3" t="s">
        <v>227</v>
      </c>
      <c r="E4018" s="3" t="str">
        <f>INDEX(光放段!$G$4:$G$237,MATCH(纤芯!G4018,光放段!$C$4:$C$237,0))</f>
        <v>山东二干|莱芜青岛光缆:莱芜大桥路-青岛山东路</v>
      </c>
      <c r="F4018" s="3">
        <f>INDEX(光放段!$I$4:$I$237,MATCH(纤芯!H4018,光放段!$B$4:$B$237,0))</f>
        <v>37027100000</v>
      </c>
      <c r="G4018" s="3" t="str">
        <f t="shared" si="310"/>
        <v>山东二干|莱芜青岛光缆:沂水马站-诸城</v>
      </c>
      <c r="H4018" s="3">
        <f>INDEX(光放段!$B$4:$B$237,MATCH(纤芯!G4018,光放段!$C$4:$C$237,0))</f>
        <v>37027103000</v>
      </c>
      <c r="I4018" s="3" t="str">
        <f t="shared" si="311"/>
        <v>莱芜青岛光缆</v>
      </c>
      <c r="J4018" s="3" t="str">
        <f>INDEX(子缆名称!$B$4:$B$29,纤芯!M4018)</f>
        <v>C缆</v>
      </c>
      <c r="K4018" s="3">
        <v>25</v>
      </c>
      <c r="L4018" s="3">
        <f t="shared" si="312"/>
        <v>1</v>
      </c>
      <c r="M4018" s="3">
        <f t="shared" si="313"/>
        <v>3</v>
      </c>
      <c r="N4018" s="3" t="s">
        <v>86</v>
      </c>
      <c r="O4018" s="3">
        <f>COUNTIF([1]局站!$D$4:$D$172,"="&amp;N4018)</f>
        <v>1</v>
      </c>
      <c r="P4018" s="3">
        <v>0</v>
      </c>
      <c r="Q4018" s="3">
        <v>0</v>
      </c>
      <c r="R4018" s="3">
        <v>0</v>
      </c>
      <c r="S4018" s="3" t="s">
        <v>87</v>
      </c>
      <c r="T4018" s="3">
        <f>COUNTIF([1]局站!$D$4:$D$172,"="&amp;S4018)</f>
        <v>1</v>
      </c>
      <c r="U4018" s="3">
        <v>0</v>
      </c>
      <c r="V4018" s="3">
        <v>0</v>
      </c>
      <c r="W4018" s="3">
        <v>0</v>
      </c>
      <c r="X4018" s="3" t="s">
        <v>1214</v>
      </c>
      <c r="Y4018" s="3" t="s">
        <v>881</v>
      </c>
      <c r="Z4018" s="3" t="str">
        <f>INDEX(业务类型!$C$4:$C$8,MATCH(纤芯!Y4018,业务类型!$B$4:$B$8,0))</f>
        <v>OTHER</v>
      </c>
      <c r="AA4018" s="3" t="s">
        <v>882</v>
      </c>
    </row>
    <row r="4019" spans="1:27" ht="16.5" x14ac:dyDescent="0.2">
      <c r="A4019" s="3">
        <v>4016</v>
      </c>
      <c r="B4019" s="3">
        <f t="shared" si="314"/>
        <v>37027103026</v>
      </c>
      <c r="C4019" s="3" t="s">
        <v>1166</v>
      </c>
      <c r="D4019" s="3" t="s">
        <v>227</v>
      </c>
      <c r="E4019" s="3" t="str">
        <f>INDEX(光放段!$G$4:$G$237,MATCH(纤芯!G4019,光放段!$C$4:$C$237,0))</f>
        <v>山东二干|莱芜青岛光缆:莱芜大桥路-青岛山东路</v>
      </c>
      <c r="F4019" s="3">
        <f>INDEX(光放段!$I$4:$I$237,MATCH(纤芯!H4019,光放段!$B$4:$B$237,0))</f>
        <v>37027100000</v>
      </c>
      <c r="G4019" s="3" t="str">
        <f t="shared" si="310"/>
        <v>山东二干|莱芜青岛光缆:沂水马站-诸城</v>
      </c>
      <c r="H4019" s="3">
        <f>INDEX(光放段!$B$4:$B$237,MATCH(纤芯!G4019,光放段!$C$4:$C$237,0))</f>
        <v>37027103000</v>
      </c>
      <c r="I4019" s="3" t="str">
        <f t="shared" si="311"/>
        <v>莱芜青岛光缆</v>
      </c>
      <c r="J4019" s="3" t="str">
        <f>INDEX(子缆名称!$B$4:$B$29,纤芯!M4019)</f>
        <v>C缆</v>
      </c>
      <c r="K4019" s="3">
        <v>26</v>
      </c>
      <c r="L4019" s="3">
        <f t="shared" si="312"/>
        <v>2</v>
      </c>
      <c r="M4019" s="3">
        <f t="shared" si="313"/>
        <v>3</v>
      </c>
      <c r="N4019" s="3" t="s">
        <v>86</v>
      </c>
      <c r="O4019" s="3">
        <f>COUNTIF([1]局站!$D$4:$D$172,"="&amp;N4019)</f>
        <v>1</v>
      </c>
      <c r="P4019" s="3">
        <v>0</v>
      </c>
      <c r="Q4019" s="3">
        <v>0</v>
      </c>
      <c r="R4019" s="3">
        <v>0</v>
      </c>
      <c r="S4019" s="3" t="s">
        <v>87</v>
      </c>
      <c r="T4019" s="3">
        <f>COUNTIF([1]局站!$D$4:$D$172,"="&amp;S4019)</f>
        <v>1</v>
      </c>
      <c r="U4019" s="3">
        <v>0</v>
      </c>
      <c r="V4019" s="3">
        <v>0</v>
      </c>
      <c r="W4019" s="3">
        <v>0</v>
      </c>
      <c r="X4019" s="3" t="s">
        <v>1214</v>
      </c>
      <c r="Y4019" s="3" t="s">
        <v>881</v>
      </c>
      <c r="Z4019" s="3" t="str">
        <f>INDEX(业务类型!$C$4:$C$8,MATCH(纤芯!Y4019,业务类型!$B$4:$B$8,0))</f>
        <v>OTHER</v>
      </c>
      <c r="AA4019" s="3" t="s">
        <v>882</v>
      </c>
    </row>
    <row r="4020" spans="1:27" ht="16.5" x14ac:dyDescent="0.2">
      <c r="A4020" s="3">
        <v>4017</v>
      </c>
      <c r="B4020" s="3">
        <f t="shared" si="314"/>
        <v>37027103027</v>
      </c>
      <c r="C4020" s="3" t="s">
        <v>1166</v>
      </c>
      <c r="D4020" s="3" t="s">
        <v>227</v>
      </c>
      <c r="E4020" s="3" t="str">
        <f>INDEX(光放段!$G$4:$G$237,MATCH(纤芯!G4020,光放段!$C$4:$C$237,0))</f>
        <v>山东二干|莱芜青岛光缆:莱芜大桥路-青岛山东路</v>
      </c>
      <c r="F4020" s="3">
        <f>INDEX(光放段!$I$4:$I$237,MATCH(纤芯!H4020,光放段!$B$4:$B$237,0))</f>
        <v>37027100000</v>
      </c>
      <c r="G4020" s="3" t="str">
        <f t="shared" si="310"/>
        <v>山东二干|莱芜青岛光缆:沂水马站-诸城</v>
      </c>
      <c r="H4020" s="3">
        <f>INDEX(光放段!$B$4:$B$237,MATCH(纤芯!G4020,光放段!$C$4:$C$237,0))</f>
        <v>37027103000</v>
      </c>
      <c r="I4020" s="3" t="str">
        <f t="shared" si="311"/>
        <v>莱芜青岛光缆</v>
      </c>
      <c r="J4020" s="3" t="str">
        <f>INDEX(子缆名称!$B$4:$B$29,纤芯!M4020)</f>
        <v>C缆</v>
      </c>
      <c r="K4020" s="3">
        <v>27</v>
      </c>
      <c r="L4020" s="3">
        <f t="shared" si="312"/>
        <v>3</v>
      </c>
      <c r="M4020" s="3">
        <f t="shared" si="313"/>
        <v>3</v>
      </c>
      <c r="N4020" s="3" t="s">
        <v>86</v>
      </c>
      <c r="O4020" s="3">
        <f>COUNTIF([1]局站!$D$4:$D$172,"="&amp;N4020)</f>
        <v>1</v>
      </c>
      <c r="P4020" s="3">
        <v>0</v>
      </c>
      <c r="Q4020" s="3">
        <v>0</v>
      </c>
      <c r="R4020" s="3">
        <v>0</v>
      </c>
      <c r="S4020" s="3" t="s">
        <v>87</v>
      </c>
      <c r="T4020" s="3">
        <f>COUNTIF([1]局站!$D$4:$D$172,"="&amp;S4020)</f>
        <v>1</v>
      </c>
      <c r="U4020" s="3">
        <v>0</v>
      </c>
      <c r="V4020" s="3">
        <v>0</v>
      </c>
      <c r="W4020" s="3">
        <v>0</v>
      </c>
      <c r="X4020" s="3" t="s">
        <v>1214</v>
      </c>
      <c r="Y4020" s="3" t="s">
        <v>880</v>
      </c>
      <c r="Z4020" s="3" t="str">
        <f>INDEX(业务类型!$C$4:$C$8,MATCH(纤芯!Y4020,业务类型!$B$4:$B$8,0))</f>
        <v>IDLE</v>
      </c>
      <c r="AA4020" s="3"/>
    </row>
    <row r="4021" spans="1:27" ht="16.5" x14ac:dyDescent="0.2">
      <c r="A4021" s="3">
        <v>4018</v>
      </c>
      <c r="B4021" s="3">
        <f t="shared" si="314"/>
        <v>37027103028</v>
      </c>
      <c r="C4021" s="3" t="s">
        <v>1166</v>
      </c>
      <c r="D4021" s="3" t="s">
        <v>227</v>
      </c>
      <c r="E4021" s="3" t="str">
        <f>INDEX(光放段!$G$4:$G$237,MATCH(纤芯!G4021,光放段!$C$4:$C$237,0))</f>
        <v>山东二干|莱芜青岛光缆:莱芜大桥路-青岛山东路</v>
      </c>
      <c r="F4021" s="3">
        <f>INDEX(光放段!$I$4:$I$237,MATCH(纤芯!H4021,光放段!$B$4:$B$237,0))</f>
        <v>37027100000</v>
      </c>
      <c r="G4021" s="3" t="str">
        <f t="shared" si="310"/>
        <v>山东二干|莱芜青岛光缆:沂水马站-诸城</v>
      </c>
      <c r="H4021" s="3">
        <f>INDEX(光放段!$B$4:$B$237,MATCH(纤芯!G4021,光放段!$C$4:$C$237,0))</f>
        <v>37027103000</v>
      </c>
      <c r="I4021" s="3" t="str">
        <f t="shared" si="311"/>
        <v>莱芜青岛光缆</v>
      </c>
      <c r="J4021" s="3" t="str">
        <f>INDEX(子缆名称!$B$4:$B$29,纤芯!M4021)</f>
        <v>C缆</v>
      </c>
      <c r="K4021" s="3">
        <v>28</v>
      </c>
      <c r="L4021" s="3">
        <f t="shared" si="312"/>
        <v>4</v>
      </c>
      <c r="M4021" s="3">
        <f t="shared" si="313"/>
        <v>3</v>
      </c>
      <c r="N4021" s="3" t="s">
        <v>86</v>
      </c>
      <c r="O4021" s="3">
        <f>COUNTIF([1]局站!$D$4:$D$172,"="&amp;N4021)</f>
        <v>1</v>
      </c>
      <c r="P4021" s="3">
        <v>0</v>
      </c>
      <c r="Q4021" s="3">
        <v>0</v>
      </c>
      <c r="R4021" s="3">
        <v>0</v>
      </c>
      <c r="S4021" s="3" t="s">
        <v>87</v>
      </c>
      <c r="T4021" s="3">
        <f>COUNTIF([1]局站!$D$4:$D$172,"="&amp;S4021)</f>
        <v>1</v>
      </c>
      <c r="U4021" s="3">
        <v>0</v>
      </c>
      <c r="V4021" s="3">
        <v>0</v>
      </c>
      <c r="W4021" s="3">
        <v>0</v>
      </c>
      <c r="X4021" s="3" t="s">
        <v>1214</v>
      </c>
      <c r="Y4021" s="3" t="s">
        <v>880</v>
      </c>
      <c r="Z4021" s="3" t="str">
        <f>INDEX(业务类型!$C$4:$C$8,MATCH(纤芯!Y4021,业务类型!$B$4:$B$8,0))</f>
        <v>IDLE</v>
      </c>
      <c r="AA4021" s="3"/>
    </row>
    <row r="4022" spans="1:27" ht="16.5" x14ac:dyDescent="0.2">
      <c r="A4022" s="3">
        <v>4019</v>
      </c>
      <c r="B4022" s="3">
        <f t="shared" si="314"/>
        <v>37027103029</v>
      </c>
      <c r="C4022" s="3" t="s">
        <v>1166</v>
      </c>
      <c r="D4022" s="3" t="s">
        <v>227</v>
      </c>
      <c r="E4022" s="3" t="str">
        <f>INDEX(光放段!$G$4:$G$237,MATCH(纤芯!G4022,光放段!$C$4:$C$237,0))</f>
        <v>山东二干|莱芜青岛光缆:莱芜大桥路-青岛山东路</v>
      </c>
      <c r="F4022" s="3">
        <f>INDEX(光放段!$I$4:$I$237,MATCH(纤芯!H4022,光放段!$B$4:$B$237,0))</f>
        <v>37027100000</v>
      </c>
      <c r="G4022" s="3" t="str">
        <f t="shared" si="310"/>
        <v>山东二干|莱芜青岛光缆:沂水马站-诸城</v>
      </c>
      <c r="H4022" s="3">
        <f>INDEX(光放段!$B$4:$B$237,MATCH(纤芯!G4022,光放段!$C$4:$C$237,0))</f>
        <v>37027103000</v>
      </c>
      <c r="I4022" s="3" t="str">
        <f t="shared" si="311"/>
        <v>莱芜青岛光缆</v>
      </c>
      <c r="J4022" s="3" t="str">
        <f>INDEX(子缆名称!$B$4:$B$29,纤芯!M4022)</f>
        <v>C缆</v>
      </c>
      <c r="K4022" s="3">
        <v>29</v>
      </c>
      <c r="L4022" s="3">
        <f t="shared" si="312"/>
        <v>5</v>
      </c>
      <c r="M4022" s="3">
        <f t="shared" si="313"/>
        <v>3</v>
      </c>
      <c r="N4022" s="3" t="s">
        <v>86</v>
      </c>
      <c r="O4022" s="3">
        <f>COUNTIF([1]局站!$D$4:$D$172,"="&amp;N4022)</f>
        <v>1</v>
      </c>
      <c r="P4022" s="3">
        <v>0</v>
      </c>
      <c r="Q4022" s="3">
        <v>0</v>
      </c>
      <c r="R4022" s="3">
        <v>0</v>
      </c>
      <c r="S4022" s="3" t="s">
        <v>87</v>
      </c>
      <c r="T4022" s="3">
        <f>COUNTIF([1]局站!$D$4:$D$172,"="&amp;S4022)</f>
        <v>1</v>
      </c>
      <c r="U4022" s="3">
        <v>0</v>
      </c>
      <c r="V4022" s="3">
        <v>0</v>
      </c>
      <c r="W4022" s="3">
        <v>0</v>
      </c>
      <c r="X4022" s="3" t="s">
        <v>1214</v>
      </c>
      <c r="Y4022" s="3" t="s">
        <v>880</v>
      </c>
      <c r="Z4022" s="3" t="str">
        <f>INDEX(业务类型!$C$4:$C$8,MATCH(纤芯!Y4022,业务类型!$B$4:$B$8,0))</f>
        <v>IDLE</v>
      </c>
      <c r="AA4022" s="3"/>
    </row>
    <row r="4023" spans="1:27" ht="16.5" x14ac:dyDescent="0.2">
      <c r="A4023" s="3">
        <v>4020</v>
      </c>
      <c r="B4023" s="3">
        <f t="shared" si="314"/>
        <v>37027103030</v>
      </c>
      <c r="C4023" s="3" t="s">
        <v>1166</v>
      </c>
      <c r="D4023" s="3" t="s">
        <v>227</v>
      </c>
      <c r="E4023" s="3" t="str">
        <f>INDEX(光放段!$G$4:$G$237,MATCH(纤芯!G4023,光放段!$C$4:$C$237,0))</f>
        <v>山东二干|莱芜青岛光缆:莱芜大桥路-青岛山东路</v>
      </c>
      <c r="F4023" s="3">
        <f>INDEX(光放段!$I$4:$I$237,MATCH(纤芯!H4023,光放段!$B$4:$B$237,0))</f>
        <v>37027100000</v>
      </c>
      <c r="G4023" s="3" t="str">
        <f t="shared" si="310"/>
        <v>山东二干|莱芜青岛光缆:沂水马站-诸城</v>
      </c>
      <c r="H4023" s="3">
        <f>INDEX(光放段!$B$4:$B$237,MATCH(纤芯!G4023,光放段!$C$4:$C$237,0))</f>
        <v>37027103000</v>
      </c>
      <c r="I4023" s="3" t="str">
        <f t="shared" si="311"/>
        <v>莱芜青岛光缆</v>
      </c>
      <c r="J4023" s="3" t="str">
        <f>INDEX(子缆名称!$B$4:$B$29,纤芯!M4023)</f>
        <v>C缆</v>
      </c>
      <c r="K4023" s="3">
        <v>30</v>
      </c>
      <c r="L4023" s="3">
        <f t="shared" si="312"/>
        <v>6</v>
      </c>
      <c r="M4023" s="3">
        <f t="shared" si="313"/>
        <v>3</v>
      </c>
      <c r="N4023" s="3" t="s">
        <v>86</v>
      </c>
      <c r="O4023" s="3">
        <f>COUNTIF([1]局站!$D$4:$D$172,"="&amp;N4023)</f>
        <v>1</v>
      </c>
      <c r="P4023" s="3">
        <v>0</v>
      </c>
      <c r="Q4023" s="3">
        <v>0</v>
      </c>
      <c r="R4023" s="3">
        <v>0</v>
      </c>
      <c r="S4023" s="3" t="s">
        <v>87</v>
      </c>
      <c r="T4023" s="3">
        <f>COUNTIF([1]局站!$D$4:$D$172,"="&amp;S4023)</f>
        <v>1</v>
      </c>
      <c r="U4023" s="3">
        <v>0</v>
      </c>
      <c r="V4023" s="3">
        <v>0</v>
      </c>
      <c r="W4023" s="3">
        <v>0</v>
      </c>
      <c r="X4023" s="3" t="s">
        <v>1214</v>
      </c>
      <c r="Y4023" s="3" t="s">
        <v>850</v>
      </c>
      <c r="Z4023" s="3" t="str">
        <f>INDEX(业务类型!$C$4:$C$8,MATCH(纤芯!Y4023,业务类型!$B$4:$B$8,0))</f>
        <v>ONE</v>
      </c>
      <c r="AA4023" s="3" t="s">
        <v>1044</v>
      </c>
    </row>
    <row r="4024" spans="1:27" ht="16.5" x14ac:dyDescent="0.2">
      <c r="A4024" s="3">
        <v>4021</v>
      </c>
      <c r="B4024" s="3">
        <f t="shared" si="314"/>
        <v>37027103031</v>
      </c>
      <c r="C4024" s="3" t="s">
        <v>1166</v>
      </c>
      <c r="D4024" s="3" t="s">
        <v>227</v>
      </c>
      <c r="E4024" s="3" t="str">
        <f>INDEX(光放段!$G$4:$G$237,MATCH(纤芯!G4024,光放段!$C$4:$C$237,0))</f>
        <v>山东二干|莱芜青岛光缆:莱芜大桥路-青岛山东路</v>
      </c>
      <c r="F4024" s="3">
        <f>INDEX(光放段!$I$4:$I$237,MATCH(纤芯!H4024,光放段!$B$4:$B$237,0))</f>
        <v>37027100000</v>
      </c>
      <c r="G4024" s="3" t="str">
        <f t="shared" si="310"/>
        <v>山东二干|莱芜青岛光缆:沂水马站-诸城</v>
      </c>
      <c r="H4024" s="3">
        <f>INDEX(光放段!$B$4:$B$237,MATCH(纤芯!G4024,光放段!$C$4:$C$237,0))</f>
        <v>37027103000</v>
      </c>
      <c r="I4024" s="3" t="str">
        <f t="shared" si="311"/>
        <v>莱芜青岛光缆</v>
      </c>
      <c r="J4024" s="3" t="str">
        <f>INDEX(子缆名称!$B$4:$B$29,纤芯!M4024)</f>
        <v>C缆</v>
      </c>
      <c r="K4024" s="3">
        <v>31</v>
      </c>
      <c r="L4024" s="3">
        <f t="shared" si="312"/>
        <v>7</v>
      </c>
      <c r="M4024" s="3">
        <f t="shared" si="313"/>
        <v>3</v>
      </c>
      <c r="N4024" s="3" t="s">
        <v>86</v>
      </c>
      <c r="O4024" s="3">
        <f>COUNTIF([1]局站!$D$4:$D$172,"="&amp;N4024)</f>
        <v>1</v>
      </c>
      <c r="P4024" s="3">
        <v>0</v>
      </c>
      <c r="Q4024" s="3">
        <v>0</v>
      </c>
      <c r="R4024" s="3">
        <v>0</v>
      </c>
      <c r="S4024" s="3" t="s">
        <v>87</v>
      </c>
      <c r="T4024" s="3">
        <f>COUNTIF([1]局站!$D$4:$D$172,"="&amp;S4024)</f>
        <v>1</v>
      </c>
      <c r="U4024" s="3">
        <v>0</v>
      </c>
      <c r="V4024" s="3">
        <v>0</v>
      </c>
      <c r="W4024" s="3">
        <v>0</v>
      </c>
      <c r="X4024" s="3" t="s">
        <v>1214</v>
      </c>
      <c r="Y4024" s="3" t="s">
        <v>880</v>
      </c>
      <c r="Z4024" s="3" t="str">
        <f>INDEX(业务类型!$C$4:$C$8,MATCH(纤芯!Y4024,业务类型!$B$4:$B$8,0))</f>
        <v>IDLE</v>
      </c>
      <c r="AA4024" s="3"/>
    </row>
    <row r="4025" spans="1:27" ht="16.5" x14ac:dyDescent="0.2">
      <c r="A4025" s="3">
        <v>4022</v>
      </c>
      <c r="B4025" s="3">
        <f t="shared" si="314"/>
        <v>37027103032</v>
      </c>
      <c r="C4025" s="3" t="s">
        <v>1166</v>
      </c>
      <c r="D4025" s="3" t="s">
        <v>227</v>
      </c>
      <c r="E4025" s="3" t="str">
        <f>INDEX(光放段!$G$4:$G$237,MATCH(纤芯!G4025,光放段!$C$4:$C$237,0))</f>
        <v>山东二干|莱芜青岛光缆:莱芜大桥路-青岛山东路</v>
      </c>
      <c r="F4025" s="3">
        <f>INDEX(光放段!$I$4:$I$237,MATCH(纤芯!H4025,光放段!$B$4:$B$237,0))</f>
        <v>37027100000</v>
      </c>
      <c r="G4025" s="3" t="str">
        <f t="shared" si="310"/>
        <v>山东二干|莱芜青岛光缆:沂水马站-诸城</v>
      </c>
      <c r="H4025" s="3">
        <f>INDEX(光放段!$B$4:$B$237,MATCH(纤芯!G4025,光放段!$C$4:$C$237,0))</f>
        <v>37027103000</v>
      </c>
      <c r="I4025" s="3" t="str">
        <f t="shared" si="311"/>
        <v>莱芜青岛光缆</v>
      </c>
      <c r="J4025" s="3" t="str">
        <f>INDEX(子缆名称!$B$4:$B$29,纤芯!M4025)</f>
        <v>C缆</v>
      </c>
      <c r="K4025" s="3">
        <v>32</v>
      </c>
      <c r="L4025" s="3">
        <f t="shared" si="312"/>
        <v>8</v>
      </c>
      <c r="M4025" s="3">
        <f t="shared" si="313"/>
        <v>3</v>
      </c>
      <c r="N4025" s="3" t="s">
        <v>86</v>
      </c>
      <c r="O4025" s="3">
        <f>COUNTIF([1]局站!$D$4:$D$172,"="&amp;N4025)</f>
        <v>1</v>
      </c>
      <c r="P4025" s="3">
        <v>0</v>
      </c>
      <c r="Q4025" s="3">
        <v>0</v>
      </c>
      <c r="R4025" s="3">
        <v>0</v>
      </c>
      <c r="S4025" s="3" t="s">
        <v>87</v>
      </c>
      <c r="T4025" s="3">
        <f>COUNTIF([1]局站!$D$4:$D$172,"="&amp;S4025)</f>
        <v>1</v>
      </c>
      <c r="U4025" s="3">
        <v>0</v>
      </c>
      <c r="V4025" s="3">
        <v>0</v>
      </c>
      <c r="W4025" s="3">
        <v>0</v>
      </c>
      <c r="X4025" s="3" t="s">
        <v>1214</v>
      </c>
      <c r="Y4025" s="3" t="s">
        <v>880</v>
      </c>
      <c r="Z4025" s="3" t="str">
        <f>INDEX(业务类型!$C$4:$C$8,MATCH(纤芯!Y4025,业务类型!$B$4:$B$8,0))</f>
        <v>IDLE</v>
      </c>
      <c r="AA4025" s="3"/>
    </row>
    <row r="4026" spans="1:27" ht="16.5" x14ac:dyDescent="0.2">
      <c r="A4026" s="3">
        <v>4023</v>
      </c>
      <c r="B4026" s="3">
        <f t="shared" si="314"/>
        <v>37027103033</v>
      </c>
      <c r="C4026" s="3" t="s">
        <v>1166</v>
      </c>
      <c r="D4026" s="3" t="s">
        <v>227</v>
      </c>
      <c r="E4026" s="3" t="str">
        <f>INDEX(光放段!$G$4:$G$237,MATCH(纤芯!G4026,光放段!$C$4:$C$237,0))</f>
        <v>山东二干|莱芜青岛光缆:莱芜大桥路-青岛山东路</v>
      </c>
      <c r="F4026" s="3">
        <f>INDEX(光放段!$I$4:$I$237,MATCH(纤芯!H4026,光放段!$B$4:$B$237,0))</f>
        <v>37027100000</v>
      </c>
      <c r="G4026" s="3" t="str">
        <f t="shared" si="310"/>
        <v>山东二干|莱芜青岛光缆:沂水马站-诸城</v>
      </c>
      <c r="H4026" s="3">
        <f>INDEX(光放段!$B$4:$B$237,MATCH(纤芯!G4026,光放段!$C$4:$C$237,0))</f>
        <v>37027103000</v>
      </c>
      <c r="I4026" s="3" t="str">
        <f t="shared" si="311"/>
        <v>莱芜青岛光缆</v>
      </c>
      <c r="J4026" s="3" t="str">
        <f>INDEX(子缆名称!$B$4:$B$29,纤芯!M4026)</f>
        <v>C缆</v>
      </c>
      <c r="K4026" s="3">
        <v>33</v>
      </c>
      <c r="L4026" s="3">
        <f t="shared" si="312"/>
        <v>9</v>
      </c>
      <c r="M4026" s="3">
        <f t="shared" si="313"/>
        <v>3</v>
      </c>
      <c r="N4026" s="3" t="s">
        <v>86</v>
      </c>
      <c r="O4026" s="3">
        <f>COUNTIF([1]局站!$D$4:$D$172,"="&amp;N4026)</f>
        <v>1</v>
      </c>
      <c r="P4026" s="3">
        <v>0</v>
      </c>
      <c r="Q4026" s="3">
        <v>0</v>
      </c>
      <c r="R4026" s="3">
        <v>0</v>
      </c>
      <c r="S4026" s="3" t="s">
        <v>87</v>
      </c>
      <c r="T4026" s="3">
        <f>COUNTIF([1]局站!$D$4:$D$172,"="&amp;S4026)</f>
        <v>1</v>
      </c>
      <c r="U4026" s="3">
        <v>0</v>
      </c>
      <c r="V4026" s="3">
        <v>0</v>
      </c>
      <c r="W4026" s="3">
        <v>0</v>
      </c>
      <c r="X4026" s="3" t="s">
        <v>1214</v>
      </c>
      <c r="Y4026" s="3" t="s">
        <v>881</v>
      </c>
      <c r="Z4026" s="3" t="str">
        <f>INDEX(业务类型!$C$4:$C$8,MATCH(纤芯!Y4026,业务类型!$B$4:$B$8,0))</f>
        <v>OTHER</v>
      </c>
      <c r="AA4026" s="3" t="s">
        <v>919</v>
      </c>
    </row>
    <row r="4027" spans="1:27" ht="16.5" x14ac:dyDescent="0.2">
      <c r="A4027" s="3">
        <v>4024</v>
      </c>
      <c r="B4027" s="3">
        <f t="shared" si="314"/>
        <v>37027103034</v>
      </c>
      <c r="C4027" s="3" t="s">
        <v>1166</v>
      </c>
      <c r="D4027" s="3" t="s">
        <v>227</v>
      </c>
      <c r="E4027" s="3" t="str">
        <f>INDEX(光放段!$G$4:$G$237,MATCH(纤芯!G4027,光放段!$C$4:$C$237,0))</f>
        <v>山东二干|莱芜青岛光缆:莱芜大桥路-青岛山东路</v>
      </c>
      <c r="F4027" s="3">
        <f>INDEX(光放段!$I$4:$I$237,MATCH(纤芯!H4027,光放段!$B$4:$B$237,0))</f>
        <v>37027100000</v>
      </c>
      <c r="G4027" s="3" t="str">
        <f t="shared" si="310"/>
        <v>山东二干|莱芜青岛光缆:沂水马站-诸城</v>
      </c>
      <c r="H4027" s="3">
        <f>INDEX(光放段!$B$4:$B$237,MATCH(纤芯!G4027,光放段!$C$4:$C$237,0))</f>
        <v>37027103000</v>
      </c>
      <c r="I4027" s="3" t="str">
        <f t="shared" si="311"/>
        <v>莱芜青岛光缆</v>
      </c>
      <c r="J4027" s="3" t="str">
        <f>INDEX(子缆名称!$B$4:$B$29,纤芯!M4027)</f>
        <v>C缆</v>
      </c>
      <c r="K4027" s="3">
        <v>34</v>
      </c>
      <c r="L4027" s="3">
        <f t="shared" si="312"/>
        <v>10</v>
      </c>
      <c r="M4027" s="3">
        <f t="shared" si="313"/>
        <v>3</v>
      </c>
      <c r="N4027" s="3" t="s">
        <v>86</v>
      </c>
      <c r="O4027" s="3">
        <f>COUNTIF([1]局站!$D$4:$D$172,"="&amp;N4027)</f>
        <v>1</v>
      </c>
      <c r="P4027" s="3">
        <v>0</v>
      </c>
      <c r="Q4027" s="3">
        <v>0</v>
      </c>
      <c r="R4027" s="3">
        <v>0</v>
      </c>
      <c r="S4027" s="3" t="s">
        <v>87</v>
      </c>
      <c r="T4027" s="3">
        <f>COUNTIF([1]局站!$D$4:$D$172,"="&amp;S4027)</f>
        <v>1</v>
      </c>
      <c r="U4027" s="3">
        <v>0</v>
      </c>
      <c r="V4027" s="3">
        <v>0</v>
      </c>
      <c r="W4027" s="3">
        <v>0</v>
      </c>
      <c r="X4027" s="3" t="s">
        <v>1214</v>
      </c>
      <c r="Y4027" s="3" t="s">
        <v>881</v>
      </c>
      <c r="Z4027" s="3" t="str">
        <f>INDEX(业务类型!$C$4:$C$8,MATCH(纤芯!Y4027,业务类型!$B$4:$B$8,0))</f>
        <v>OTHER</v>
      </c>
      <c r="AA4027" s="3" t="s">
        <v>919</v>
      </c>
    </row>
    <row r="4028" spans="1:27" ht="16.5" x14ac:dyDescent="0.2">
      <c r="A4028" s="3">
        <v>4025</v>
      </c>
      <c r="B4028" s="3">
        <f t="shared" si="314"/>
        <v>37027103035</v>
      </c>
      <c r="C4028" s="3" t="s">
        <v>1166</v>
      </c>
      <c r="D4028" s="3" t="s">
        <v>227</v>
      </c>
      <c r="E4028" s="3" t="str">
        <f>INDEX(光放段!$G$4:$G$237,MATCH(纤芯!G4028,光放段!$C$4:$C$237,0))</f>
        <v>山东二干|莱芜青岛光缆:莱芜大桥路-青岛山东路</v>
      </c>
      <c r="F4028" s="3">
        <f>INDEX(光放段!$I$4:$I$237,MATCH(纤芯!H4028,光放段!$B$4:$B$237,0))</f>
        <v>37027100000</v>
      </c>
      <c r="G4028" s="3" t="str">
        <f t="shared" si="310"/>
        <v>山东二干|莱芜青岛光缆:沂水马站-诸城</v>
      </c>
      <c r="H4028" s="3">
        <f>INDEX(光放段!$B$4:$B$237,MATCH(纤芯!G4028,光放段!$C$4:$C$237,0))</f>
        <v>37027103000</v>
      </c>
      <c r="I4028" s="3" t="str">
        <f t="shared" si="311"/>
        <v>莱芜青岛光缆</v>
      </c>
      <c r="J4028" s="3" t="str">
        <f>INDEX(子缆名称!$B$4:$B$29,纤芯!M4028)</f>
        <v>C缆</v>
      </c>
      <c r="K4028" s="3">
        <v>35</v>
      </c>
      <c r="L4028" s="3">
        <f t="shared" si="312"/>
        <v>11</v>
      </c>
      <c r="M4028" s="3">
        <f t="shared" si="313"/>
        <v>3</v>
      </c>
      <c r="N4028" s="3" t="s">
        <v>86</v>
      </c>
      <c r="O4028" s="3">
        <f>COUNTIF([1]局站!$D$4:$D$172,"="&amp;N4028)</f>
        <v>1</v>
      </c>
      <c r="P4028" s="3">
        <v>0</v>
      </c>
      <c r="Q4028" s="3">
        <v>0</v>
      </c>
      <c r="R4028" s="3">
        <v>0</v>
      </c>
      <c r="S4028" s="3" t="s">
        <v>87</v>
      </c>
      <c r="T4028" s="3">
        <f>COUNTIF([1]局站!$D$4:$D$172,"="&amp;S4028)</f>
        <v>1</v>
      </c>
      <c r="U4028" s="3">
        <v>0</v>
      </c>
      <c r="V4028" s="3">
        <v>0</v>
      </c>
      <c r="W4028" s="3">
        <v>0</v>
      </c>
      <c r="X4028" s="3" t="s">
        <v>1214</v>
      </c>
      <c r="Y4028" s="3" t="s">
        <v>880</v>
      </c>
      <c r="Z4028" s="3" t="str">
        <f>INDEX(业务类型!$C$4:$C$8,MATCH(纤芯!Y4028,业务类型!$B$4:$B$8,0))</f>
        <v>IDLE</v>
      </c>
      <c r="AA4028" s="3"/>
    </row>
    <row r="4029" spans="1:27" ht="16.5" x14ac:dyDescent="0.2">
      <c r="A4029" s="3">
        <v>4026</v>
      </c>
      <c r="B4029" s="3">
        <f t="shared" si="314"/>
        <v>37027103036</v>
      </c>
      <c r="C4029" s="3" t="s">
        <v>1166</v>
      </c>
      <c r="D4029" s="3" t="s">
        <v>227</v>
      </c>
      <c r="E4029" s="3" t="str">
        <f>INDEX(光放段!$G$4:$G$237,MATCH(纤芯!G4029,光放段!$C$4:$C$237,0))</f>
        <v>山东二干|莱芜青岛光缆:莱芜大桥路-青岛山东路</v>
      </c>
      <c r="F4029" s="3">
        <f>INDEX(光放段!$I$4:$I$237,MATCH(纤芯!H4029,光放段!$B$4:$B$237,0))</f>
        <v>37027100000</v>
      </c>
      <c r="G4029" s="3" t="str">
        <f t="shared" si="310"/>
        <v>山东二干|莱芜青岛光缆:沂水马站-诸城</v>
      </c>
      <c r="H4029" s="3">
        <f>INDEX(光放段!$B$4:$B$237,MATCH(纤芯!G4029,光放段!$C$4:$C$237,0))</f>
        <v>37027103000</v>
      </c>
      <c r="I4029" s="3" t="str">
        <f t="shared" si="311"/>
        <v>莱芜青岛光缆</v>
      </c>
      <c r="J4029" s="3" t="str">
        <f>INDEX(子缆名称!$B$4:$B$29,纤芯!M4029)</f>
        <v>C缆</v>
      </c>
      <c r="K4029" s="3">
        <v>36</v>
      </c>
      <c r="L4029" s="3">
        <f t="shared" si="312"/>
        <v>12</v>
      </c>
      <c r="M4029" s="3">
        <f t="shared" si="313"/>
        <v>3</v>
      </c>
      <c r="N4029" s="3" t="s">
        <v>86</v>
      </c>
      <c r="O4029" s="3">
        <f>COUNTIF([1]局站!$D$4:$D$172,"="&amp;N4029)</f>
        <v>1</v>
      </c>
      <c r="P4029" s="3">
        <v>0</v>
      </c>
      <c r="Q4029" s="3">
        <v>0</v>
      </c>
      <c r="R4029" s="3">
        <v>0</v>
      </c>
      <c r="S4029" s="3" t="s">
        <v>87</v>
      </c>
      <c r="T4029" s="3">
        <f>COUNTIF([1]局站!$D$4:$D$172,"="&amp;S4029)</f>
        <v>1</v>
      </c>
      <c r="U4029" s="3">
        <v>0</v>
      </c>
      <c r="V4029" s="3">
        <v>0</v>
      </c>
      <c r="W4029" s="3">
        <v>0</v>
      </c>
      <c r="X4029" s="3" t="s">
        <v>1214</v>
      </c>
      <c r="Y4029" s="3" t="s">
        <v>880</v>
      </c>
      <c r="Z4029" s="3" t="str">
        <f>INDEX(业务类型!$C$4:$C$8,MATCH(纤芯!Y4029,业务类型!$B$4:$B$8,0))</f>
        <v>IDLE</v>
      </c>
      <c r="AA4029" s="3"/>
    </row>
    <row r="4030" spans="1:27" ht="16.5" x14ac:dyDescent="0.2">
      <c r="A4030" s="3">
        <v>4027</v>
      </c>
      <c r="B4030" s="3">
        <f t="shared" si="314"/>
        <v>37027104001</v>
      </c>
      <c r="C4030" s="3" t="s">
        <v>1166</v>
      </c>
      <c r="D4030" s="3" t="s">
        <v>227</v>
      </c>
      <c r="E4030" s="3" t="str">
        <f>INDEX(光放段!$G$4:$G$237,MATCH(纤芯!G4030,光放段!$C$4:$C$237,0))</f>
        <v>山东二干|莱芜青岛光缆:莱芜大桥路-青岛山东路</v>
      </c>
      <c r="F4030" s="3">
        <f>INDEX(光放段!$I$4:$I$237,MATCH(纤芯!H4030,光放段!$B$4:$B$237,0))</f>
        <v>37027100000</v>
      </c>
      <c r="G4030" s="3" t="str">
        <f t="shared" si="310"/>
        <v>山东二干|莱芜青岛光缆:诸城-胶州营房</v>
      </c>
      <c r="H4030" s="3">
        <f>INDEX(光放段!$B$4:$B$237,MATCH(纤芯!G4030,光放段!$C$4:$C$237,0))</f>
        <v>37027104000</v>
      </c>
      <c r="I4030" s="3" t="str">
        <f t="shared" si="311"/>
        <v>莱芜青岛光缆</v>
      </c>
      <c r="J4030" s="3" t="str">
        <f>INDEX(子缆名称!$B$4:$B$29,纤芯!M4030)</f>
        <v>A缆</v>
      </c>
      <c r="K4030" s="3">
        <v>1</v>
      </c>
      <c r="L4030" s="3">
        <f t="shared" si="312"/>
        <v>1</v>
      </c>
      <c r="M4030" s="3">
        <f t="shared" si="313"/>
        <v>1</v>
      </c>
      <c r="N4030" s="3" t="s">
        <v>87</v>
      </c>
      <c r="O4030" s="3">
        <f>COUNTIF([1]局站!$D$4:$D$172,"="&amp;N4030)</f>
        <v>1</v>
      </c>
      <c r="P4030" s="3">
        <v>0</v>
      </c>
      <c r="Q4030" s="3">
        <v>0</v>
      </c>
      <c r="R4030" s="3">
        <v>0</v>
      </c>
      <c r="S4030" s="3" t="s">
        <v>88</v>
      </c>
      <c r="T4030" s="3">
        <f>COUNTIF([1]局站!$D$4:$D$172,"="&amp;S4030)</f>
        <v>1</v>
      </c>
      <c r="U4030" s="3">
        <v>0</v>
      </c>
      <c r="V4030" s="3">
        <v>0</v>
      </c>
      <c r="W4030" s="3">
        <v>0</v>
      </c>
      <c r="X4030" s="3" t="s">
        <v>1214</v>
      </c>
      <c r="Y4030" s="3" t="s">
        <v>881</v>
      </c>
      <c r="Z4030" s="3" t="str">
        <f>INDEX(业务类型!$C$4:$C$8,MATCH(纤芯!Y4030,业务类型!$B$4:$B$8,0))</f>
        <v>OTHER</v>
      </c>
      <c r="AA4030" s="3" t="s">
        <v>888</v>
      </c>
    </row>
    <row r="4031" spans="1:27" ht="16.5" x14ac:dyDescent="0.2">
      <c r="A4031" s="3">
        <v>4028</v>
      </c>
      <c r="B4031" s="3">
        <f t="shared" si="314"/>
        <v>37027104002</v>
      </c>
      <c r="C4031" s="3" t="s">
        <v>1166</v>
      </c>
      <c r="D4031" s="3" t="s">
        <v>227</v>
      </c>
      <c r="E4031" s="3" t="str">
        <f>INDEX(光放段!$G$4:$G$237,MATCH(纤芯!G4031,光放段!$C$4:$C$237,0))</f>
        <v>山东二干|莱芜青岛光缆:莱芜大桥路-青岛山东路</v>
      </c>
      <c r="F4031" s="3">
        <f>INDEX(光放段!$I$4:$I$237,MATCH(纤芯!H4031,光放段!$B$4:$B$237,0))</f>
        <v>37027100000</v>
      </c>
      <c r="G4031" s="3" t="str">
        <f t="shared" si="310"/>
        <v>山东二干|莱芜青岛光缆:诸城-胶州营房</v>
      </c>
      <c r="H4031" s="3">
        <f>INDEX(光放段!$B$4:$B$237,MATCH(纤芯!G4031,光放段!$C$4:$C$237,0))</f>
        <v>37027104000</v>
      </c>
      <c r="I4031" s="3" t="str">
        <f t="shared" si="311"/>
        <v>莱芜青岛光缆</v>
      </c>
      <c r="J4031" s="3" t="str">
        <f>INDEX(子缆名称!$B$4:$B$29,纤芯!M4031)</f>
        <v>A缆</v>
      </c>
      <c r="K4031" s="3">
        <v>2</v>
      </c>
      <c r="L4031" s="3">
        <f t="shared" si="312"/>
        <v>2</v>
      </c>
      <c r="M4031" s="3">
        <f t="shared" si="313"/>
        <v>1</v>
      </c>
      <c r="N4031" s="3" t="s">
        <v>87</v>
      </c>
      <c r="O4031" s="3">
        <f>COUNTIF([1]局站!$D$4:$D$172,"="&amp;N4031)</f>
        <v>1</v>
      </c>
      <c r="P4031" s="3">
        <v>0</v>
      </c>
      <c r="Q4031" s="3">
        <v>0</v>
      </c>
      <c r="R4031" s="3">
        <v>0</v>
      </c>
      <c r="S4031" s="3" t="s">
        <v>88</v>
      </c>
      <c r="T4031" s="3">
        <f>COUNTIF([1]局站!$D$4:$D$172,"="&amp;S4031)</f>
        <v>1</v>
      </c>
      <c r="U4031" s="3">
        <v>0</v>
      </c>
      <c r="V4031" s="3">
        <v>0</v>
      </c>
      <c r="W4031" s="3">
        <v>0</v>
      </c>
      <c r="X4031" s="3" t="s">
        <v>1214</v>
      </c>
      <c r="Y4031" s="3" t="s">
        <v>881</v>
      </c>
      <c r="Z4031" s="3" t="str">
        <f>INDEX(业务类型!$C$4:$C$8,MATCH(纤芯!Y4031,业务类型!$B$4:$B$8,0))</f>
        <v>OTHER</v>
      </c>
      <c r="AA4031" s="3" t="s">
        <v>888</v>
      </c>
    </row>
    <row r="4032" spans="1:27" ht="16.5" x14ac:dyDescent="0.2">
      <c r="A4032" s="3">
        <v>4029</v>
      </c>
      <c r="B4032" s="3">
        <f t="shared" si="314"/>
        <v>37027104003</v>
      </c>
      <c r="C4032" s="3" t="s">
        <v>1166</v>
      </c>
      <c r="D4032" s="3" t="s">
        <v>227</v>
      </c>
      <c r="E4032" s="3" t="str">
        <f>INDEX(光放段!$G$4:$G$237,MATCH(纤芯!G4032,光放段!$C$4:$C$237,0))</f>
        <v>山东二干|莱芜青岛光缆:莱芜大桥路-青岛山东路</v>
      </c>
      <c r="F4032" s="3">
        <f>INDEX(光放段!$I$4:$I$237,MATCH(纤芯!H4032,光放段!$B$4:$B$237,0))</f>
        <v>37027100000</v>
      </c>
      <c r="G4032" s="3" t="str">
        <f t="shared" si="310"/>
        <v>山东二干|莱芜青岛光缆:诸城-胶州营房</v>
      </c>
      <c r="H4032" s="3">
        <f>INDEX(光放段!$B$4:$B$237,MATCH(纤芯!G4032,光放段!$C$4:$C$237,0))</f>
        <v>37027104000</v>
      </c>
      <c r="I4032" s="3" t="str">
        <f t="shared" si="311"/>
        <v>莱芜青岛光缆</v>
      </c>
      <c r="J4032" s="3" t="str">
        <f>INDEX(子缆名称!$B$4:$B$29,纤芯!M4032)</f>
        <v>A缆</v>
      </c>
      <c r="K4032" s="3">
        <v>3</v>
      </c>
      <c r="L4032" s="3">
        <f t="shared" si="312"/>
        <v>3</v>
      </c>
      <c r="M4032" s="3">
        <f t="shared" si="313"/>
        <v>1</v>
      </c>
      <c r="N4032" s="3" t="s">
        <v>87</v>
      </c>
      <c r="O4032" s="3">
        <f>COUNTIF([1]局站!$D$4:$D$172,"="&amp;N4032)</f>
        <v>1</v>
      </c>
      <c r="P4032" s="3">
        <v>0</v>
      </c>
      <c r="Q4032" s="3">
        <v>0</v>
      </c>
      <c r="R4032" s="3">
        <v>0</v>
      </c>
      <c r="S4032" s="3" t="s">
        <v>88</v>
      </c>
      <c r="T4032" s="3">
        <f>COUNTIF([1]局站!$D$4:$D$172,"="&amp;S4032)</f>
        <v>1</v>
      </c>
      <c r="U4032" s="3">
        <v>0</v>
      </c>
      <c r="V4032" s="3">
        <v>0</v>
      </c>
      <c r="W4032" s="3">
        <v>0</v>
      </c>
      <c r="X4032" s="3" t="s">
        <v>1214</v>
      </c>
      <c r="Y4032" s="3" t="s">
        <v>880</v>
      </c>
      <c r="Z4032" s="3" t="str">
        <f>INDEX(业务类型!$C$4:$C$8,MATCH(纤芯!Y4032,业务类型!$B$4:$B$8,0))</f>
        <v>IDLE</v>
      </c>
      <c r="AA4032" s="3"/>
    </row>
    <row r="4033" spans="1:27" ht="16.5" x14ac:dyDescent="0.2">
      <c r="A4033" s="3">
        <v>4030</v>
      </c>
      <c r="B4033" s="3">
        <f t="shared" si="314"/>
        <v>37027104004</v>
      </c>
      <c r="C4033" s="3" t="s">
        <v>1166</v>
      </c>
      <c r="D4033" s="3" t="s">
        <v>227</v>
      </c>
      <c r="E4033" s="3" t="str">
        <f>INDEX(光放段!$G$4:$G$237,MATCH(纤芯!G4033,光放段!$C$4:$C$237,0))</f>
        <v>山东二干|莱芜青岛光缆:莱芜大桥路-青岛山东路</v>
      </c>
      <c r="F4033" s="3">
        <f>INDEX(光放段!$I$4:$I$237,MATCH(纤芯!H4033,光放段!$B$4:$B$237,0))</f>
        <v>37027100000</v>
      </c>
      <c r="G4033" s="3" t="str">
        <f t="shared" si="310"/>
        <v>山东二干|莱芜青岛光缆:诸城-胶州营房</v>
      </c>
      <c r="H4033" s="3">
        <f>INDEX(光放段!$B$4:$B$237,MATCH(纤芯!G4033,光放段!$C$4:$C$237,0))</f>
        <v>37027104000</v>
      </c>
      <c r="I4033" s="3" t="str">
        <f t="shared" si="311"/>
        <v>莱芜青岛光缆</v>
      </c>
      <c r="J4033" s="3" t="str">
        <f>INDEX(子缆名称!$B$4:$B$29,纤芯!M4033)</f>
        <v>A缆</v>
      </c>
      <c r="K4033" s="3">
        <v>4</v>
      </c>
      <c r="L4033" s="3">
        <f t="shared" si="312"/>
        <v>4</v>
      </c>
      <c r="M4033" s="3">
        <f t="shared" si="313"/>
        <v>1</v>
      </c>
      <c r="N4033" s="3" t="s">
        <v>87</v>
      </c>
      <c r="O4033" s="3">
        <f>COUNTIF([1]局站!$D$4:$D$172,"="&amp;N4033)</f>
        <v>1</v>
      </c>
      <c r="P4033" s="3">
        <v>0</v>
      </c>
      <c r="Q4033" s="3">
        <v>0</v>
      </c>
      <c r="R4033" s="3">
        <v>0</v>
      </c>
      <c r="S4033" s="3" t="s">
        <v>88</v>
      </c>
      <c r="T4033" s="3">
        <f>COUNTIF([1]局站!$D$4:$D$172,"="&amp;S4033)</f>
        <v>1</v>
      </c>
      <c r="U4033" s="3">
        <v>0</v>
      </c>
      <c r="V4033" s="3">
        <v>0</v>
      </c>
      <c r="W4033" s="3">
        <v>0</v>
      </c>
      <c r="X4033" s="3" t="s">
        <v>1214</v>
      </c>
      <c r="Y4033" s="3" t="s">
        <v>880</v>
      </c>
      <c r="Z4033" s="3" t="str">
        <f>INDEX(业务类型!$C$4:$C$8,MATCH(纤芯!Y4033,业务类型!$B$4:$B$8,0))</f>
        <v>IDLE</v>
      </c>
      <c r="AA4033" s="3"/>
    </row>
    <row r="4034" spans="1:27" ht="16.5" x14ac:dyDescent="0.2">
      <c r="A4034" s="3">
        <v>4031</v>
      </c>
      <c r="B4034" s="3">
        <f t="shared" si="314"/>
        <v>37027104005</v>
      </c>
      <c r="C4034" s="3" t="s">
        <v>1166</v>
      </c>
      <c r="D4034" s="3" t="s">
        <v>227</v>
      </c>
      <c r="E4034" s="3" t="str">
        <f>INDEX(光放段!$G$4:$G$237,MATCH(纤芯!G4034,光放段!$C$4:$C$237,0))</f>
        <v>山东二干|莱芜青岛光缆:莱芜大桥路-青岛山东路</v>
      </c>
      <c r="F4034" s="3">
        <f>INDEX(光放段!$I$4:$I$237,MATCH(纤芯!H4034,光放段!$B$4:$B$237,0))</f>
        <v>37027100000</v>
      </c>
      <c r="G4034" s="3" t="str">
        <f t="shared" si="310"/>
        <v>山东二干|莱芜青岛光缆:诸城-胶州营房</v>
      </c>
      <c r="H4034" s="3">
        <f>INDEX(光放段!$B$4:$B$237,MATCH(纤芯!G4034,光放段!$C$4:$C$237,0))</f>
        <v>37027104000</v>
      </c>
      <c r="I4034" s="3" t="str">
        <f t="shared" si="311"/>
        <v>莱芜青岛光缆</v>
      </c>
      <c r="J4034" s="3" t="str">
        <f>INDEX(子缆名称!$B$4:$B$29,纤芯!M4034)</f>
        <v>A缆</v>
      </c>
      <c r="K4034" s="3">
        <v>5</v>
      </c>
      <c r="L4034" s="3">
        <f t="shared" si="312"/>
        <v>5</v>
      </c>
      <c r="M4034" s="3">
        <f t="shared" si="313"/>
        <v>1</v>
      </c>
      <c r="N4034" s="3" t="s">
        <v>87</v>
      </c>
      <c r="O4034" s="3">
        <f>COUNTIF([1]局站!$D$4:$D$172,"="&amp;N4034)</f>
        <v>1</v>
      </c>
      <c r="P4034" s="3">
        <v>0</v>
      </c>
      <c r="Q4034" s="3">
        <v>0</v>
      </c>
      <c r="R4034" s="3">
        <v>0</v>
      </c>
      <c r="S4034" s="3" t="s">
        <v>88</v>
      </c>
      <c r="T4034" s="3">
        <f>COUNTIF([1]局站!$D$4:$D$172,"="&amp;S4034)</f>
        <v>1</v>
      </c>
      <c r="U4034" s="3">
        <v>0</v>
      </c>
      <c r="V4034" s="3">
        <v>0</v>
      </c>
      <c r="W4034" s="3">
        <v>0</v>
      </c>
      <c r="X4034" s="3" t="s">
        <v>1214</v>
      </c>
      <c r="Y4034" s="3" t="s">
        <v>852</v>
      </c>
      <c r="Z4034" s="3" t="str">
        <f>INDEX(业务类型!$C$4:$C$8,MATCH(纤芯!Y4034,业务类型!$B$4:$B$8,0))</f>
        <v>TWO</v>
      </c>
      <c r="AA4034" s="3" t="s">
        <v>1034</v>
      </c>
    </row>
    <row r="4035" spans="1:27" ht="16.5" x14ac:dyDescent="0.2">
      <c r="A4035" s="3">
        <v>4032</v>
      </c>
      <c r="B4035" s="3">
        <f t="shared" si="314"/>
        <v>37027104006</v>
      </c>
      <c r="C4035" s="3" t="s">
        <v>1166</v>
      </c>
      <c r="D4035" s="3" t="s">
        <v>227</v>
      </c>
      <c r="E4035" s="3" t="str">
        <f>INDEX(光放段!$G$4:$G$237,MATCH(纤芯!G4035,光放段!$C$4:$C$237,0))</f>
        <v>山东二干|莱芜青岛光缆:莱芜大桥路-青岛山东路</v>
      </c>
      <c r="F4035" s="3">
        <f>INDEX(光放段!$I$4:$I$237,MATCH(纤芯!H4035,光放段!$B$4:$B$237,0))</f>
        <v>37027100000</v>
      </c>
      <c r="G4035" s="3" t="str">
        <f t="shared" si="310"/>
        <v>山东二干|莱芜青岛光缆:诸城-胶州营房</v>
      </c>
      <c r="H4035" s="3">
        <f>INDEX(光放段!$B$4:$B$237,MATCH(纤芯!G4035,光放段!$C$4:$C$237,0))</f>
        <v>37027104000</v>
      </c>
      <c r="I4035" s="3" t="str">
        <f t="shared" si="311"/>
        <v>莱芜青岛光缆</v>
      </c>
      <c r="J4035" s="3" t="str">
        <f>INDEX(子缆名称!$B$4:$B$29,纤芯!M4035)</f>
        <v>A缆</v>
      </c>
      <c r="K4035" s="3">
        <v>6</v>
      </c>
      <c r="L4035" s="3">
        <f t="shared" si="312"/>
        <v>6</v>
      </c>
      <c r="M4035" s="3">
        <f t="shared" si="313"/>
        <v>1</v>
      </c>
      <c r="N4035" s="3" t="s">
        <v>87</v>
      </c>
      <c r="O4035" s="3">
        <f>COUNTIF([1]局站!$D$4:$D$172,"="&amp;N4035)</f>
        <v>1</v>
      </c>
      <c r="P4035" s="3">
        <v>0</v>
      </c>
      <c r="Q4035" s="3">
        <v>0</v>
      </c>
      <c r="R4035" s="3">
        <v>0</v>
      </c>
      <c r="S4035" s="3" t="s">
        <v>88</v>
      </c>
      <c r="T4035" s="3">
        <f>COUNTIF([1]局站!$D$4:$D$172,"="&amp;S4035)</f>
        <v>1</v>
      </c>
      <c r="U4035" s="3">
        <v>0</v>
      </c>
      <c r="V4035" s="3">
        <v>0</v>
      </c>
      <c r="W4035" s="3">
        <v>0</v>
      </c>
      <c r="X4035" s="3" t="s">
        <v>1214</v>
      </c>
      <c r="Y4035" s="3" t="s">
        <v>852</v>
      </c>
      <c r="Z4035" s="3" t="str">
        <f>INDEX(业务类型!$C$4:$C$8,MATCH(纤芯!Y4035,业务类型!$B$4:$B$8,0))</f>
        <v>TWO</v>
      </c>
      <c r="AA4035" s="3" t="s">
        <v>1034</v>
      </c>
    </row>
    <row r="4036" spans="1:27" ht="16.5" x14ac:dyDescent="0.2">
      <c r="A4036" s="3">
        <v>4033</v>
      </c>
      <c r="B4036" s="3">
        <f t="shared" si="314"/>
        <v>37027104007</v>
      </c>
      <c r="C4036" s="3" t="s">
        <v>1166</v>
      </c>
      <c r="D4036" s="3" t="s">
        <v>227</v>
      </c>
      <c r="E4036" s="3" t="str">
        <f>INDEX(光放段!$G$4:$G$237,MATCH(纤芯!G4036,光放段!$C$4:$C$237,0))</f>
        <v>山东二干|莱芜青岛光缆:莱芜大桥路-青岛山东路</v>
      </c>
      <c r="F4036" s="3">
        <f>INDEX(光放段!$I$4:$I$237,MATCH(纤芯!H4036,光放段!$B$4:$B$237,0))</f>
        <v>37027100000</v>
      </c>
      <c r="G4036" s="3" t="str">
        <f t="shared" si="310"/>
        <v>山东二干|莱芜青岛光缆:诸城-胶州营房</v>
      </c>
      <c r="H4036" s="3">
        <f>INDEX(光放段!$B$4:$B$237,MATCH(纤芯!G4036,光放段!$C$4:$C$237,0))</f>
        <v>37027104000</v>
      </c>
      <c r="I4036" s="3" t="str">
        <f t="shared" si="311"/>
        <v>莱芜青岛光缆</v>
      </c>
      <c r="J4036" s="3" t="str">
        <f>INDEX(子缆名称!$B$4:$B$29,纤芯!M4036)</f>
        <v>A缆</v>
      </c>
      <c r="K4036" s="3">
        <v>7</v>
      </c>
      <c r="L4036" s="3">
        <f t="shared" si="312"/>
        <v>7</v>
      </c>
      <c r="M4036" s="3">
        <f t="shared" si="313"/>
        <v>1</v>
      </c>
      <c r="N4036" s="3" t="s">
        <v>87</v>
      </c>
      <c r="O4036" s="3">
        <f>COUNTIF([1]局站!$D$4:$D$172,"="&amp;N4036)</f>
        <v>1</v>
      </c>
      <c r="P4036" s="3">
        <v>0</v>
      </c>
      <c r="Q4036" s="3">
        <v>0</v>
      </c>
      <c r="R4036" s="3">
        <v>0</v>
      </c>
      <c r="S4036" s="3" t="s">
        <v>88</v>
      </c>
      <c r="T4036" s="3">
        <f>COUNTIF([1]局站!$D$4:$D$172,"="&amp;S4036)</f>
        <v>1</v>
      </c>
      <c r="U4036" s="3">
        <v>0</v>
      </c>
      <c r="V4036" s="3">
        <v>0</v>
      </c>
      <c r="W4036" s="3">
        <v>0</v>
      </c>
      <c r="X4036" s="3" t="s">
        <v>1214</v>
      </c>
      <c r="Y4036" s="3" t="s">
        <v>850</v>
      </c>
      <c r="Z4036" s="3" t="str">
        <f>INDEX(业务类型!$C$4:$C$8,MATCH(纤芯!Y4036,业务类型!$B$4:$B$8,0))</f>
        <v>ONE</v>
      </c>
      <c r="AA4036" s="3" t="s">
        <v>1044</v>
      </c>
    </row>
    <row r="4037" spans="1:27" ht="16.5" x14ac:dyDescent="0.2">
      <c r="A4037" s="3">
        <v>4034</v>
      </c>
      <c r="B4037" s="3">
        <f t="shared" si="314"/>
        <v>37027104008</v>
      </c>
      <c r="C4037" s="3" t="s">
        <v>1166</v>
      </c>
      <c r="D4037" s="3" t="s">
        <v>227</v>
      </c>
      <c r="E4037" s="3" t="str">
        <f>INDEX(光放段!$G$4:$G$237,MATCH(纤芯!G4037,光放段!$C$4:$C$237,0))</f>
        <v>山东二干|莱芜青岛光缆:莱芜大桥路-青岛山东路</v>
      </c>
      <c r="F4037" s="3">
        <f>INDEX(光放段!$I$4:$I$237,MATCH(纤芯!H4037,光放段!$B$4:$B$237,0))</f>
        <v>37027100000</v>
      </c>
      <c r="G4037" s="3" t="str">
        <f t="shared" ref="G4037:G4100" si="315">C4037&amp;"|"&amp;D4037&amp;":"&amp;N4037&amp;"-"&amp;S4037</f>
        <v>山东二干|莱芜青岛光缆:诸城-胶州营房</v>
      </c>
      <c r="H4037" s="3">
        <f>INDEX(光放段!$B$4:$B$237,MATCH(纤芯!G4037,光放段!$C$4:$C$237,0))</f>
        <v>37027104000</v>
      </c>
      <c r="I4037" s="3" t="str">
        <f t="shared" ref="I4037:I4100" si="316">D4037</f>
        <v>莱芜青岛光缆</v>
      </c>
      <c r="J4037" s="3" t="str">
        <f>INDEX(子缆名称!$B$4:$B$29,纤芯!M4037)</f>
        <v>A缆</v>
      </c>
      <c r="K4037" s="3">
        <v>8</v>
      </c>
      <c r="L4037" s="3">
        <f t="shared" ref="L4037:L4100" si="317">MOD(K4037-1,12)+1</f>
        <v>8</v>
      </c>
      <c r="M4037" s="3">
        <f t="shared" ref="M4037:M4100" si="318">INT((K4037-1)/12)+1</f>
        <v>1</v>
      </c>
      <c r="N4037" s="3" t="s">
        <v>87</v>
      </c>
      <c r="O4037" s="3">
        <f>COUNTIF([1]局站!$D$4:$D$172,"="&amp;N4037)</f>
        <v>1</v>
      </c>
      <c r="P4037" s="3">
        <v>0</v>
      </c>
      <c r="Q4037" s="3">
        <v>0</v>
      </c>
      <c r="R4037" s="3">
        <v>0</v>
      </c>
      <c r="S4037" s="3" t="s">
        <v>88</v>
      </c>
      <c r="T4037" s="3">
        <f>COUNTIF([1]局站!$D$4:$D$172,"="&amp;S4037)</f>
        <v>1</v>
      </c>
      <c r="U4037" s="3">
        <v>0</v>
      </c>
      <c r="V4037" s="3">
        <v>0</v>
      </c>
      <c r="W4037" s="3">
        <v>0</v>
      </c>
      <c r="X4037" s="3" t="s">
        <v>1214</v>
      </c>
      <c r="Y4037" s="3" t="s">
        <v>850</v>
      </c>
      <c r="Z4037" s="3" t="str">
        <f>INDEX(业务类型!$C$4:$C$8,MATCH(纤芯!Y4037,业务类型!$B$4:$B$8,0))</f>
        <v>ONE</v>
      </c>
      <c r="AA4037" s="3" t="s">
        <v>1044</v>
      </c>
    </row>
    <row r="4038" spans="1:27" ht="16.5" x14ac:dyDescent="0.2">
      <c r="A4038" s="3">
        <v>4035</v>
      </c>
      <c r="B4038" s="3">
        <f t="shared" si="314"/>
        <v>37027104009</v>
      </c>
      <c r="C4038" s="3" t="s">
        <v>1166</v>
      </c>
      <c r="D4038" s="3" t="s">
        <v>227</v>
      </c>
      <c r="E4038" s="3" t="str">
        <f>INDEX(光放段!$G$4:$G$237,MATCH(纤芯!G4038,光放段!$C$4:$C$237,0))</f>
        <v>山东二干|莱芜青岛光缆:莱芜大桥路-青岛山东路</v>
      </c>
      <c r="F4038" s="3">
        <f>INDEX(光放段!$I$4:$I$237,MATCH(纤芯!H4038,光放段!$B$4:$B$237,0))</f>
        <v>37027100000</v>
      </c>
      <c r="G4038" s="3" t="str">
        <f t="shared" si="315"/>
        <v>山东二干|莱芜青岛光缆:诸城-胶州营房</v>
      </c>
      <c r="H4038" s="3">
        <f>INDEX(光放段!$B$4:$B$237,MATCH(纤芯!G4038,光放段!$C$4:$C$237,0))</f>
        <v>37027104000</v>
      </c>
      <c r="I4038" s="3" t="str">
        <f t="shared" si="316"/>
        <v>莱芜青岛光缆</v>
      </c>
      <c r="J4038" s="3" t="str">
        <f>INDEX(子缆名称!$B$4:$B$29,纤芯!M4038)</f>
        <v>A缆</v>
      </c>
      <c r="K4038" s="3">
        <v>9</v>
      </c>
      <c r="L4038" s="3">
        <f t="shared" si="317"/>
        <v>9</v>
      </c>
      <c r="M4038" s="3">
        <f t="shared" si="318"/>
        <v>1</v>
      </c>
      <c r="N4038" s="3" t="s">
        <v>87</v>
      </c>
      <c r="O4038" s="3">
        <f>COUNTIF([1]局站!$D$4:$D$172,"="&amp;N4038)</f>
        <v>1</v>
      </c>
      <c r="P4038" s="3">
        <v>0</v>
      </c>
      <c r="Q4038" s="3">
        <v>0</v>
      </c>
      <c r="R4038" s="3">
        <v>0</v>
      </c>
      <c r="S4038" s="3" t="s">
        <v>88</v>
      </c>
      <c r="T4038" s="3">
        <f>COUNTIF([1]局站!$D$4:$D$172,"="&amp;S4038)</f>
        <v>1</v>
      </c>
      <c r="U4038" s="3">
        <v>0</v>
      </c>
      <c r="V4038" s="3">
        <v>0</v>
      </c>
      <c r="W4038" s="3">
        <v>0</v>
      </c>
      <c r="X4038" s="3" t="s">
        <v>1214</v>
      </c>
      <c r="Y4038" s="3" t="s">
        <v>852</v>
      </c>
      <c r="Z4038" s="3" t="str">
        <f>INDEX(业务类型!$C$4:$C$8,MATCH(纤芯!Y4038,业务类型!$B$4:$B$8,0))</f>
        <v>TWO</v>
      </c>
      <c r="AA4038" s="3" t="s">
        <v>1043</v>
      </c>
    </row>
    <row r="4039" spans="1:27" ht="16.5" x14ac:dyDescent="0.2">
      <c r="A4039" s="3">
        <v>4036</v>
      </c>
      <c r="B4039" s="3">
        <f t="shared" si="314"/>
        <v>37027104010</v>
      </c>
      <c r="C4039" s="3" t="s">
        <v>1166</v>
      </c>
      <c r="D4039" s="3" t="s">
        <v>227</v>
      </c>
      <c r="E4039" s="3" t="str">
        <f>INDEX(光放段!$G$4:$G$237,MATCH(纤芯!G4039,光放段!$C$4:$C$237,0))</f>
        <v>山东二干|莱芜青岛光缆:莱芜大桥路-青岛山东路</v>
      </c>
      <c r="F4039" s="3">
        <f>INDEX(光放段!$I$4:$I$237,MATCH(纤芯!H4039,光放段!$B$4:$B$237,0))</f>
        <v>37027100000</v>
      </c>
      <c r="G4039" s="3" t="str">
        <f t="shared" si="315"/>
        <v>山东二干|莱芜青岛光缆:诸城-胶州营房</v>
      </c>
      <c r="H4039" s="3">
        <f>INDEX(光放段!$B$4:$B$237,MATCH(纤芯!G4039,光放段!$C$4:$C$237,0))</f>
        <v>37027104000</v>
      </c>
      <c r="I4039" s="3" t="str">
        <f t="shared" si="316"/>
        <v>莱芜青岛光缆</v>
      </c>
      <c r="J4039" s="3" t="str">
        <f>INDEX(子缆名称!$B$4:$B$29,纤芯!M4039)</f>
        <v>A缆</v>
      </c>
      <c r="K4039" s="3">
        <v>10</v>
      </c>
      <c r="L4039" s="3">
        <f t="shared" si="317"/>
        <v>10</v>
      </c>
      <c r="M4039" s="3">
        <f t="shared" si="318"/>
        <v>1</v>
      </c>
      <c r="N4039" s="3" t="s">
        <v>87</v>
      </c>
      <c r="O4039" s="3">
        <f>COUNTIF([1]局站!$D$4:$D$172,"="&amp;N4039)</f>
        <v>1</v>
      </c>
      <c r="P4039" s="3">
        <v>0</v>
      </c>
      <c r="Q4039" s="3">
        <v>0</v>
      </c>
      <c r="R4039" s="3">
        <v>0</v>
      </c>
      <c r="S4039" s="3" t="s">
        <v>88</v>
      </c>
      <c r="T4039" s="3">
        <f>COUNTIF([1]局站!$D$4:$D$172,"="&amp;S4039)</f>
        <v>1</v>
      </c>
      <c r="U4039" s="3">
        <v>0</v>
      </c>
      <c r="V4039" s="3">
        <v>0</v>
      </c>
      <c r="W4039" s="3">
        <v>0</v>
      </c>
      <c r="X4039" s="3" t="s">
        <v>1214</v>
      </c>
      <c r="Y4039" s="3" t="s">
        <v>852</v>
      </c>
      <c r="Z4039" s="3" t="str">
        <f>INDEX(业务类型!$C$4:$C$8,MATCH(纤芯!Y4039,业务类型!$B$4:$B$8,0))</f>
        <v>TWO</v>
      </c>
      <c r="AA4039" s="3" t="s">
        <v>1043</v>
      </c>
    </row>
    <row r="4040" spans="1:27" ht="16.5" x14ac:dyDescent="0.2">
      <c r="A4040" s="3">
        <v>4037</v>
      </c>
      <c r="B4040" s="3">
        <f t="shared" si="314"/>
        <v>37027104011</v>
      </c>
      <c r="C4040" s="3" t="s">
        <v>1166</v>
      </c>
      <c r="D4040" s="3" t="s">
        <v>227</v>
      </c>
      <c r="E4040" s="3" t="str">
        <f>INDEX(光放段!$G$4:$G$237,MATCH(纤芯!G4040,光放段!$C$4:$C$237,0))</f>
        <v>山东二干|莱芜青岛光缆:莱芜大桥路-青岛山东路</v>
      </c>
      <c r="F4040" s="3">
        <f>INDEX(光放段!$I$4:$I$237,MATCH(纤芯!H4040,光放段!$B$4:$B$237,0))</f>
        <v>37027100000</v>
      </c>
      <c r="G4040" s="3" t="str">
        <f t="shared" si="315"/>
        <v>山东二干|莱芜青岛光缆:诸城-胶州营房</v>
      </c>
      <c r="H4040" s="3">
        <f>INDEX(光放段!$B$4:$B$237,MATCH(纤芯!G4040,光放段!$C$4:$C$237,0))</f>
        <v>37027104000</v>
      </c>
      <c r="I4040" s="3" t="str">
        <f t="shared" si="316"/>
        <v>莱芜青岛光缆</v>
      </c>
      <c r="J4040" s="3" t="str">
        <f>INDEX(子缆名称!$B$4:$B$29,纤芯!M4040)</f>
        <v>A缆</v>
      </c>
      <c r="K4040" s="3">
        <v>11</v>
      </c>
      <c r="L4040" s="3">
        <f t="shared" si="317"/>
        <v>11</v>
      </c>
      <c r="M4040" s="3">
        <f t="shared" si="318"/>
        <v>1</v>
      </c>
      <c r="N4040" s="3" t="s">
        <v>87</v>
      </c>
      <c r="O4040" s="3">
        <f>COUNTIF([1]局站!$D$4:$D$172,"="&amp;N4040)</f>
        <v>1</v>
      </c>
      <c r="P4040" s="3">
        <v>0</v>
      </c>
      <c r="Q4040" s="3">
        <v>0</v>
      </c>
      <c r="R4040" s="3">
        <v>0</v>
      </c>
      <c r="S4040" s="3" t="s">
        <v>88</v>
      </c>
      <c r="T4040" s="3">
        <f>COUNTIF([1]局站!$D$4:$D$172,"="&amp;S4040)</f>
        <v>1</v>
      </c>
      <c r="U4040" s="3">
        <v>0</v>
      </c>
      <c r="V4040" s="3">
        <v>0</v>
      </c>
      <c r="W4040" s="3">
        <v>0</v>
      </c>
      <c r="X4040" s="3" t="s">
        <v>1214</v>
      </c>
      <c r="Y4040" s="3" t="s">
        <v>852</v>
      </c>
      <c r="Z4040" s="3" t="str">
        <f>INDEX(业务类型!$C$4:$C$8,MATCH(纤芯!Y4040,业务类型!$B$4:$B$8,0))</f>
        <v>TWO</v>
      </c>
      <c r="AA4040" s="3" t="s">
        <v>907</v>
      </c>
    </row>
    <row r="4041" spans="1:27" ht="16.5" x14ac:dyDescent="0.2">
      <c r="A4041" s="3">
        <v>4038</v>
      </c>
      <c r="B4041" s="3">
        <f t="shared" si="314"/>
        <v>37027104012</v>
      </c>
      <c r="C4041" s="3" t="s">
        <v>1166</v>
      </c>
      <c r="D4041" s="3" t="s">
        <v>227</v>
      </c>
      <c r="E4041" s="3" t="str">
        <f>INDEX(光放段!$G$4:$G$237,MATCH(纤芯!G4041,光放段!$C$4:$C$237,0))</f>
        <v>山东二干|莱芜青岛光缆:莱芜大桥路-青岛山东路</v>
      </c>
      <c r="F4041" s="3">
        <f>INDEX(光放段!$I$4:$I$237,MATCH(纤芯!H4041,光放段!$B$4:$B$237,0))</f>
        <v>37027100000</v>
      </c>
      <c r="G4041" s="3" t="str">
        <f t="shared" si="315"/>
        <v>山东二干|莱芜青岛光缆:诸城-胶州营房</v>
      </c>
      <c r="H4041" s="3">
        <f>INDEX(光放段!$B$4:$B$237,MATCH(纤芯!G4041,光放段!$C$4:$C$237,0))</f>
        <v>37027104000</v>
      </c>
      <c r="I4041" s="3" t="str">
        <f t="shared" si="316"/>
        <v>莱芜青岛光缆</v>
      </c>
      <c r="J4041" s="3" t="str">
        <f>INDEX(子缆名称!$B$4:$B$29,纤芯!M4041)</f>
        <v>A缆</v>
      </c>
      <c r="K4041" s="3">
        <v>12</v>
      </c>
      <c r="L4041" s="3">
        <f t="shared" si="317"/>
        <v>12</v>
      </c>
      <c r="M4041" s="3">
        <f t="shared" si="318"/>
        <v>1</v>
      </c>
      <c r="N4041" s="3" t="s">
        <v>87</v>
      </c>
      <c r="O4041" s="3">
        <f>COUNTIF([1]局站!$D$4:$D$172,"="&amp;N4041)</f>
        <v>1</v>
      </c>
      <c r="P4041" s="3">
        <v>0</v>
      </c>
      <c r="Q4041" s="3">
        <v>0</v>
      </c>
      <c r="R4041" s="3">
        <v>0</v>
      </c>
      <c r="S4041" s="3" t="s">
        <v>88</v>
      </c>
      <c r="T4041" s="3">
        <f>COUNTIF([1]局站!$D$4:$D$172,"="&amp;S4041)</f>
        <v>1</v>
      </c>
      <c r="U4041" s="3">
        <v>0</v>
      </c>
      <c r="V4041" s="3">
        <v>0</v>
      </c>
      <c r="W4041" s="3">
        <v>0</v>
      </c>
      <c r="X4041" s="3" t="s">
        <v>1214</v>
      </c>
      <c r="Y4041" s="3" t="s">
        <v>852</v>
      </c>
      <c r="Z4041" s="3" t="str">
        <f>INDEX(业务类型!$C$4:$C$8,MATCH(纤芯!Y4041,业务类型!$B$4:$B$8,0))</f>
        <v>TWO</v>
      </c>
      <c r="AA4041" s="3" t="s">
        <v>907</v>
      </c>
    </row>
    <row r="4042" spans="1:27" ht="16.5" x14ac:dyDescent="0.2">
      <c r="A4042" s="3">
        <v>4039</v>
      </c>
      <c r="B4042" s="3">
        <f t="shared" si="314"/>
        <v>37027104013</v>
      </c>
      <c r="C4042" s="3" t="s">
        <v>1166</v>
      </c>
      <c r="D4042" s="3" t="s">
        <v>227</v>
      </c>
      <c r="E4042" s="3" t="str">
        <f>INDEX(光放段!$G$4:$G$237,MATCH(纤芯!G4042,光放段!$C$4:$C$237,0))</f>
        <v>山东二干|莱芜青岛光缆:莱芜大桥路-青岛山东路</v>
      </c>
      <c r="F4042" s="3">
        <f>INDEX(光放段!$I$4:$I$237,MATCH(纤芯!H4042,光放段!$B$4:$B$237,0))</f>
        <v>37027100000</v>
      </c>
      <c r="G4042" s="3" t="str">
        <f t="shared" si="315"/>
        <v>山东二干|莱芜青岛光缆:诸城-胶州营房</v>
      </c>
      <c r="H4042" s="3">
        <f>INDEX(光放段!$B$4:$B$237,MATCH(纤芯!G4042,光放段!$C$4:$C$237,0))</f>
        <v>37027104000</v>
      </c>
      <c r="I4042" s="3" t="str">
        <f t="shared" si="316"/>
        <v>莱芜青岛光缆</v>
      </c>
      <c r="J4042" s="3" t="str">
        <f>INDEX(子缆名称!$B$4:$B$29,纤芯!M4042)</f>
        <v>B缆</v>
      </c>
      <c r="K4042" s="3">
        <v>13</v>
      </c>
      <c r="L4042" s="3">
        <f t="shared" si="317"/>
        <v>1</v>
      </c>
      <c r="M4042" s="3">
        <f t="shared" si="318"/>
        <v>2</v>
      </c>
      <c r="N4042" s="3" t="s">
        <v>87</v>
      </c>
      <c r="O4042" s="3">
        <f>COUNTIF([1]局站!$D$4:$D$172,"="&amp;N4042)</f>
        <v>1</v>
      </c>
      <c r="P4042" s="3">
        <v>0</v>
      </c>
      <c r="Q4042" s="3">
        <v>0</v>
      </c>
      <c r="R4042" s="3">
        <v>0</v>
      </c>
      <c r="S4042" s="3" t="s">
        <v>88</v>
      </c>
      <c r="T4042" s="3">
        <f>COUNTIF([1]局站!$D$4:$D$172,"="&amp;S4042)</f>
        <v>1</v>
      </c>
      <c r="U4042" s="3">
        <v>0</v>
      </c>
      <c r="V4042" s="3">
        <v>0</v>
      </c>
      <c r="W4042" s="3">
        <v>0</v>
      </c>
      <c r="X4042" s="3" t="s">
        <v>1214</v>
      </c>
      <c r="Y4042" s="3" t="s">
        <v>880</v>
      </c>
      <c r="Z4042" s="3" t="str">
        <f>INDEX(业务类型!$C$4:$C$8,MATCH(纤芯!Y4042,业务类型!$B$4:$B$8,0))</f>
        <v>IDLE</v>
      </c>
      <c r="AA4042" s="3"/>
    </row>
    <row r="4043" spans="1:27" ht="16.5" x14ac:dyDescent="0.2">
      <c r="A4043" s="3">
        <v>4040</v>
      </c>
      <c r="B4043" s="3">
        <f t="shared" si="314"/>
        <v>37027104014</v>
      </c>
      <c r="C4043" s="3" t="s">
        <v>1166</v>
      </c>
      <c r="D4043" s="3" t="s">
        <v>227</v>
      </c>
      <c r="E4043" s="3" t="str">
        <f>INDEX(光放段!$G$4:$G$237,MATCH(纤芯!G4043,光放段!$C$4:$C$237,0))</f>
        <v>山东二干|莱芜青岛光缆:莱芜大桥路-青岛山东路</v>
      </c>
      <c r="F4043" s="3">
        <f>INDEX(光放段!$I$4:$I$237,MATCH(纤芯!H4043,光放段!$B$4:$B$237,0))</f>
        <v>37027100000</v>
      </c>
      <c r="G4043" s="3" t="str">
        <f t="shared" si="315"/>
        <v>山东二干|莱芜青岛光缆:诸城-胶州营房</v>
      </c>
      <c r="H4043" s="3">
        <f>INDEX(光放段!$B$4:$B$237,MATCH(纤芯!G4043,光放段!$C$4:$C$237,0))</f>
        <v>37027104000</v>
      </c>
      <c r="I4043" s="3" t="str">
        <f t="shared" si="316"/>
        <v>莱芜青岛光缆</v>
      </c>
      <c r="J4043" s="3" t="str">
        <f>INDEX(子缆名称!$B$4:$B$29,纤芯!M4043)</f>
        <v>B缆</v>
      </c>
      <c r="K4043" s="3">
        <v>14</v>
      </c>
      <c r="L4043" s="3">
        <f t="shared" si="317"/>
        <v>2</v>
      </c>
      <c r="M4043" s="3">
        <f t="shared" si="318"/>
        <v>2</v>
      </c>
      <c r="N4043" s="3" t="s">
        <v>87</v>
      </c>
      <c r="O4043" s="3">
        <f>COUNTIF([1]局站!$D$4:$D$172,"="&amp;N4043)</f>
        <v>1</v>
      </c>
      <c r="P4043" s="3">
        <v>0</v>
      </c>
      <c r="Q4043" s="3">
        <v>0</v>
      </c>
      <c r="R4043" s="3">
        <v>0</v>
      </c>
      <c r="S4043" s="3" t="s">
        <v>88</v>
      </c>
      <c r="T4043" s="3">
        <f>COUNTIF([1]局站!$D$4:$D$172,"="&amp;S4043)</f>
        <v>1</v>
      </c>
      <c r="U4043" s="3">
        <v>0</v>
      </c>
      <c r="V4043" s="3">
        <v>0</v>
      </c>
      <c r="W4043" s="3">
        <v>0</v>
      </c>
      <c r="X4043" s="3" t="s">
        <v>1214</v>
      </c>
      <c r="Y4043" s="3" t="s">
        <v>880</v>
      </c>
      <c r="Z4043" s="3" t="str">
        <f>INDEX(业务类型!$C$4:$C$8,MATCH(纤芯!Y4043,业务类型!$B$4:$B$8,0))</f>
        <v>IDLE</v>
      </c>
      <c r="AA4043" s="3"/>
    </row>
    <row r="4044" spans="1:27" ht="16.5" x14ac:dyDescent="0.2">
      <c r="A4044" s="3">
        <v>4041</v>
      </c>
      <c r="B4044" s="3">
        <f t="shared" si="314"/>
        <v>37027104015</v>
      </c>
      <c r="C4044" s="3" t="s">
        <v>1166</v>
      </c>
      <c r="D4044" s="3" t="s">
        <v>227</v>
      </c>
      <c r="E4044" s="3" t="str">
        <f>INDEX(光放段!$G$4:$G$237,MATCH(纤芯!G4044,光放段!$C$4:$C$237,0))</f>
        <v>山东二干|莱芜青岛光缆:莱芜大桥路-青岛山东路</v>
      </c>
      <c r="F4044" s="3">
        <f>INDEX(光放段!$I$4:$I$237,MATCH(纤芯!H4044,光放段!$B$4:$B$237,0))</f>
        <v>37027100000</v>
      </c>
      <c r="G4044" s="3" t="str">
        <f t="shared" si="315"/>
        <v>山东二干|莱芜青岛光缆:诸城-胶州营房</v>
      </c>
      <c r="H4044" s="3">
        <f>INDEX(光放段!$B$4:$B$237,MATCH(纤芯!G4044,光放段!$C$4:$C$237,0))</f>
        <v>37027104000</v>
      </c>
      <c r="I4044" s="3" t="str">
        <f t="shared" si="316"/>
        <v>莱芜青岛光缆</v>
      </c>
      <c r="J4044" s="3" t="str">
        <f>INDEX(子缆名称!$B$4:$B$29,纤芯!M4044)</f>
        <v>B缆</v>
      </c>
      <c r="K4044" s="3">
        <v>15</v>
      </c>
      <c r="L4044" s="3">
        <f t="shared" si="317"/>
        <v>3</v>
      </c>
      <c r="M4044" s="3">
        <f t="shared" si="318"/>
        <v>2</v>
      </c>
      <c r="N4044" s="3" t="s">
        <v>87</v>
      </c>
      <c r="O4044" s="3">
        <f>COUNTIF([1]局站!$D$4:$D$172,"="&amp;N4044)</f>
        <v>1</v>
      </c>
      <c r="P4044" s="3">
        <v>0</v>
      </c>
      <c r="Q4044" s="3">
        <v>0</v>
      </c>
      <c r="R4044" s="3">
        <v>0</v>
      </c>
      <c r="S4044" s="3" t="s">
        <v>88</v>
      </c>
      <c r="T4044" s="3">
        <f>COUNTIF([1]局站!$D$4:$D$172,"="&amp;S4044)</f>
        <v>1</v>
      </c>
      <c r="U4044" s="3">
        <v>0</v>
      </c>
      <c r="V4044" s="3">
        <v>0</v>
      </c>
      <c r="W4044" s="3">
        <v>0</v>
      </c>
      <c r="X4044" s="3" t="s">
        <v>1214</v>
      </c>
      <c r="Y4044" s="3" t="s">
        <v>880</v>
      </c>
      <c r="Z4044" s="3" t="str">
        <f>INDEX(业务类型!$C$4:$C$8,MATCH(纤芯!Y4044,业务类型!$B$4:$B$8,0))</f>
        <v>IDLE</v>
      </c>
      <c r="AA4044" s="3"/>
    </row>
    <row r="4045" spans="1:27" ht="16.5" x14ac:dyDescent="0.2">
      <c r="A4045" s="3">
        <v>4042</v>
      </c>
      <c r="B4045" s="3">
        <f t="shared" si="314"/>
        <v>37027104016</v>
      </c>
      <c r="C4045" s="3" t="s">
        <v>1166</v>
      </c>
      <c r="D4045" s="3" t="s">
        <v>227</v>
      </c>
      <c r="E4045" s="3" t="str">
        <f>INDEX(光放段!$G$4:$G$237,MATCH(纤芯!G4045,光放段!$C$4:$C$237,0))</f>
        <v>山东二干|莱芜青岛光缆:莱芜大桥路-青岛山东路</v>
      </c>
      <c r="F4045" s="3">
        <f>INDEX(光放段!$I$4:$I$237,MATCH(纤芯!H4045,光放段!$B$4:$B$237,0))</f>
        <v>37027100000</v>
      </c>
      <c r="G4045" s="3" t="str">
        <f t="shared" si="315"/>
        <v>山东二干|莱芜青岛光缆:诸城-胶州营房</v>
      </c>
      <c r="H4045" s="3">
        <f>INDEX(光放段!$B$4:$B$237,MATCH(纤芯!G4045,光放段!$C$4:$C$237,0))</f>
        <v>37027104000</v>
      </c>
      <c r="I4045" s="3" t="str">
        <f t="shared" si="316"/>
        <v>莱芜青岛光缆</v>
      </c>
      <c r="J4045" s="3" t="str">
        <f>INDEX(子缆名称!$B$4:$B$29,纤芯!M4045)</f>
        <v>B缆</v>
      </c>
      <c r="K4045" s="3">
        <v>16</v>
      </c>
      <c r="L4045" s="3">
        <f t="shared" si="317"/>
        <v>4</v>
      </c>
      <c r="M4045" s="3">
        <f t="shared" si="318"/>
        <v>2</v>
      </c>
      <c r="N4045" s="3" t="s">
        <v>87</v>
      </c>
      <c r="O4045" s="3">
        <f>COUNTIF([1]局站!$D$4:$D$172,"="&amp;N4045)</f>
        <v>1</v>
      </c>
      <c r="P4045" s="3">
        <v>0</v>
      </c>
      <c r="Q4045" s="3">
        <v>0</v>
      </c>
      <c r="R4045" s="3">
        <v>0</v>
      </c>
      <c r="S4045" s="3" t="s">
        <v>88</v>
      </c>
      <c r="T4045" s="3">
        <f>COUNTIF([1]局站!$D$4:$D$172,"="&amp;S4045)</f>
        <v>1</v>
      </c>
      <c r="U4045" s="3">
        <v>0</v>
      </c>
      <c r="V4045" s="3">
        <v>0</v>
      </c>
      <c r="W4045" s="3">
        <v>0</v>
      </c>
      <c r="X4045" s="3" t="s">
        <v>1214</v>
      </c>
      <c r="Y4045" s="3" t="s">
        <v>852</v>
      </c>
      <c r="Z4045" s="3" t="str">
        <f>INDEX(业务类型!$C$4:$C$8,MATCH(纤芯!Y4045,业务类型!$B$4:$B$8,0))</f>
        <v>TWO</v>
      </c>
      <c r="AA4045" s="3" t="s">
        <v>1046</v>
      </c>
    </row>
    <row r="4046" spans="1:27" ht="16.5" x14ac:dyDescent="0.2">
      <c r="A4046" s="3">
        <v>4043</v>
      </c>
      <c r="B4046" s="3">
        <f t="shared" si="314"/>
        <v>37027104017</v>
      </c>
      <c r="C4046" s="3" t="s">
        <v>1166</v>
      </c>
      <c r="D4046" s="3" t="s">
        <v>227</v>
      </c>
      <c r="E4046" s="3" t="str">
        <f>INDEX(光放段!$G$4:$G$237,MATCH(纤芯!G4046,光放段!$C$4:$C$237,0))</f>
        <v>山东二干|莱芜青岛光缆:莱芜大桥路-青岛山东路</v>
      </c>
      <c r="F4046" s="3">
        <f>INDEX(光放段!$I$4:$I$237,MATCH(纤芯!H4046,光放段!$B$4:$B$237,0))</f>
        <v>37027100000</v>
      </c>
      <c r="G4046" s="3" t="str">
        <f t="shared" si="315"/>
        <v>山东二干|莱芜青岛光缆:诸城-胶州营房</v>
      </c>
      <c r="H4046" s="3">
        <f>INDEX(光放段!$B$4:$B$237,MATCH(纤芯!G4046,光放段!$C$4:$C$237,0))</f>
        <v>37027104000</v>
      </c>
      <c r="I4046" s="3" t="str">
        <f t="shared" si="316"/>
        <v>莱芜青岛光缆</v>
      </c>
      <c r="J4046" s="3" t="str">
        <f>INDEX(子缆名称!$B$4:$B$29,纤芯!M4046)</f>
        <v>B缆</v>
      </c>
      <c r="K4046" s="3">
        <v>17</v>
      </c>
      <c r="L4046" s="3">
        <f t="shared" si="317"/>
        <v>5</v>
      </c>
      <c r="M4046" s="3">
        <f t="shared" si="318"/>
        <v>2</v>
      </c>
      <c r="N4046" s="3" t="s">
        <v>87</v>
      </c>
      <c r="O4046" s="3">
        <f>COUNTIF([1]局站!$D$4:$D$172,"="&amp;N4046)</f>
        <v>1</v>
      </c>
      <c r="P4046" s="3">
        <v>0</v>
      </c>
      <c r="Q4046" s="3">
        <v>0</v>
      </c>
      <c r="R4046" s="3">
        <v>0</v>
      </c>
      <c r="S4046" s="3" t="s">
        <v>88</v>
      </c>
      <c r="T4046" s="3">
        <f>COUNTIF([1]局站!$D$4:$D$172,"="&amp;S4046)</f>
        <v>1</v>
      </c>
      <c r="U4046" s="3">
        <v>0</v>
      </c>
      <c r="V4046" s="3">
        <v>0</v>
      </c>
      <c r="W4046" s="3">
        <v>0</v>
      </c>
      <c r="X4046" s="3" t="s">
        <v>1214</v>
      </c>
      <c r="Y4046" s="3" t="s">
        <v>881</v>
      </c>
      <c r="Z4046" s="3" t="str">
        <f>INDEX(业务类型!$C$4:$C$8,MATCH(纤芯!Y4046,业务类型!$B$4:$B$8,0))</f>
        <v>OTHER</v>
      </c>
      <c r="AA4046" s="3" t="s">
        <v>882</v>
      </c>
    </row>
    <row r="4047" spans="1:27" ht="16.5" x14ac:dyDescent="0.2">
      <c r="A4047" s="3">
        <v>4044</v>
      </c>
      <c r="B4047" s="3">
        <f t="shared" si="314"/>
        <v>37027104018</v>
      </c>
      <c r="C4047" s="3" t="s">
        <v>1166</v>
      </c>
      <c r="D4047" s="3" t="s">
        <v>227</v>
      </c>
      <c r="E4047" s="3" t="str">
        <f>INDEX(光放段!$G$4:$G$237,MATCH(纤芯!G4047,光放段!$C$4:$C$237,0))</f>
        <v>山东二干|莱芜青岛光缆:莱芜大桥路-青岛山东路</v>
      </c>
      <c r="F4047" s="3">
        <f>INDEX(光放段!$I$4:$I$237,MATCH(纤芯!H4047,光放段!$B$4:$B$237,0))</f>
        <v>37027100000</v>
      </c>
      <c r="G4047" s="3" t="str">
        <f t="shared" si="315"/>
        <v>山东二干|莱芜青岛光缆:诸城-胶州营房</v>
      </c>
      <c r="H4047" s="3">
        <f>INDEX(光放段!$B$4:$B$237,MATCH(纤芯!G4047,光放段!$C$4:$C$237,0))</f>
        <v>37027104000</v>
      </c>
      <c r="I4047" s="3" t="str">
        <f t="shared" si="316"/>
        <v>莱芜青岛光缆</v>
      </c>
      <c r="J4047" s="3" t="str">
        <f>INDEX(子缆名称!$B$4:$B$29,纤芯!M4047)</f>
        <v>B缆</v>
      </c>
      <c r="K4047" s="3">
        <v>18</v>
      </c>
      <c r="L4047" s="3">
        <f t="shared" si="317"/>
        <v>6</v>
      </c>
      <c r="M4047" s="3">
        <f t="shared" si="318"/>
        <v>2</v>
      </c>
      <c r="N4047" s="3" t="s">
        <v>87</v>
      </c>
      <c r="O4047" s="3">
        <f>COUNTIF([1]局站!$D$4:$D$172,"="&amp;N4047)</f>
        <v>1</v>
      </c>
      <c r="P4047" s="3">
        <v>0</v>
      </c>
      <c r="Q4047" s="3">
        <v>0</v>
      </c>
      <c r="R4047" s="3">
        <v>0</v>
      </c>
      <c r="S4047" s="3" t="s">
        <v>88</v>
      </c>
      <c r="T4047" s="3">
        <f>COUNTIF([1]局站!$D$4:$D$172,"="&amp;S4047)</f>
        <v>1</v>
      </c>
      <c r="U4047" s="3">
        <v>0</v>
      </c>
      <c r="V4047" s="3">
        <v>0</v>
      </c>
      <c r="W4047" s="3">
        <v>0</v>
      </c>
      <c r="X4047" s="3" t="s">
        <v>1214</v>
      </c>
      <c r="Y4047" s="3" t="s">
        <v>881</v>
      </c>
      <c r="Z4047" s="3" t="str">
        <f>INDEX(业务类型!$C$4:$C$8,MATCH(纤芯!Y4047,业务类型!$B$4:$B$8,0))</f>
        <v>OTHER</v>
      </c>
      <c r="AA4047" s="3" t="s">
        <v>882</v>
      </c>
    </row>
    <row r="4048" spans="1:27" ht="16.5" x14ac:dyDescent="0.2">
      <c r="A4048" s="3">
        <v>4045</v>
      </c>
      <c r="B4048" s="3">
        <f t="shared" si="314"/>
        <v>37027104019</v>
      </c>
      <c r="C4048" s="3" t="s">
        <v>1166</v>
      </c>
      <c r="D4048" s="3" t="s">
        <v>227</v>
      </c>
      <c r="E4048" s="3" t="str">
        <f>INDEX(光放段!$G$4:$G$237,MATCH(纤芯!G4048,光放段!$C$4:$C$237,0))</f>
        <v>山东二干|莱芜青岛光缆:莱芜大桥路-青岛山东路</v>
      </c>
      <c r="F4048" s="3">
        <f>INDEX(光放段!$I$4:$I$237,MATCH(纤芯!H4048,光放段!$B$4:$B$237,0))</f>
        <v>37027100000</v>
      </c>
      <c r="G4048" s="3" t="str">
        <f t="shared" si="315"/>
        <v>山东二干|莱芜青岛光缆:诸城-胶州营房</v>
      </c>
      <c r="H4048" s="3">
        <f>INDEX(光放段!$B$4:$B$237,MATCH(纤芯!G4048,光放段!$C$4:$C$237,0))</f>
        <v>37027104000</v>
      </c>
      <c r="I4048" s="3" t="str">
        <f t="shared" si="316"/>
        <v>莱芜青岛光缆</v>
      </c>
      <c r="J4048" s="3" t="str">
        <f>INDEX(子缆名称!$B$4:$B$29,纤芯!M4048)</f>
        <v>B缆</v>
      </c>
      <c r="K4048" s="3">
        <v>19</v>
      </c>
      <c r="L4048" s="3">
        <f t="shared" si="317"/>
        <v>7</v>
      </c>
      <c r="M4048" s="3">
        <f t="shared" si="318"/>
        <v>2</v>
      </c>
      <c r="N4048" s="3" t="s">
        <v>87</v>
      </c>
      <c r="O4048" s="3">
        <f>COUNTIF([1]局站!$D$4:$D$172,"="&amp;N4048)</f>
        <v>1</v>
      </c>
      <c r="P4048" s="3">
        <v>0</v>
      </c>
      <c r="Q4048" s="3">
        <v>0</v>
      </c>
      <c r="R4048" s="3">
        <v>0</v>
      </c>
      <c r="S4048" s="3" t="s">
        <v>88</v>
      </c>
      <c r="T4048" s="3">
        <f>COUNTIF([1]局站!$D$4:$D$172,"="&amp;S4048)</f>
        <v>1</v>
      </c>
      <c r="U4048" s="3">
        <v>0</v>
      </c>
      <c r="V4048" s="3">
        <v>0</v>
      </c>
      <c r="W4048" s="3">
        <v>0</v>
      </c>
      <c r="X4048" s="3" t="s">
        <v>1214</v>
      </c>
      <c r="Y4048" s="3" t="s">
        <v>852</v>
      </c>
      <c r="Z4048" s="3" t="str">
        <f>INDEX(业务类型!$C$4:$C$8,MATCH(纤芯!Y4048,业务类型!$B$4:$B$8,0))</f>
        <v>TWO</v>
      </c>
      <c r="AA4048" s="3" t="s">
        <v>1046</v>
      </c>
    </row>
    <row r="4049" spans="1:27" ht="16.5" x14ac:dyDescent="0.2">
      <c r="A4049" s="3">
        <v>4046</v>
      </c>
      <c r="B4049" s="3">
        <f t="shared" si="314"/>
        <v>37027104020</v>
      </c>
      <c r="C4049" s="3" t="s">
        <v>1166</v>
      </c>
      <c r="D4049" s="3" t="s">
        <v>227</v>
      </c>
      <c r="E4049" s="3" t="str">
        <f>INDEX(光放段!$G$4:$G$237,MATCH(纤芯!G4049,光放段!$C$4:$C$237,0))</f>
        <v>山东二干|莱芜青岛光缆:莱芜大桥路-青岛山东路</v>
      </c>
      <c r="F4049" s="3">
        <f>INDEX(光放段!$I$4:$I$237,MATCH(纤芯!H4049,光放段!$B$4:$B$237,0))</f>
        <v>37027100000</v>
      </c>
      <c r="G4049" s="3" t="str">
        <f t="shared" si="315"/>
        <v>山东二干|莱芜青岛光缆:诸城-胶州营房</v>
      </c>
      <c r="H4049" s="3">
        <f>INDEX(光放段!$B$4:$B$237,MATCH(纤芯!G4049,光放段!$C$4:$C$237,0))</f>
        <v>37027104000</v>
      </c>
      <c r="I4049" s="3" t="str">
        <f t="shared" si="316"/>
        <v>莱芜青岛光缆</v>
      </c>
      <c r="J4049" s="3" t="str">
        <f>INDEX(子缆名称!$B$4:$B$29,纤芯!M4049)</f>
        <v>B缆</v>
      </c>
      <c r="K4049" s="3">
        <v>20</v>
      </c>
      <c r="L4049" s="3">
        <f t="shared" si="317"/>
        <v>8</v>
      </c>
      <c r="M4049" s="3">
        <f t="shared" si="318"/>
        <v>2</v>
      </c>
      <c r="N4049" s="3" t="s">
        <v>87</v>
      </c>
      <c r="O4049" s="3">
        <f>COUNTIF([1]局站!$D$4:$D$172,"="&amp;N4049)</f>
        <v>1</v>
      </c>
      <c r="P4049" s="3">
        <v>0</v>
      </c>
      <c r="Q4049" s="3">
        <v>0</v>
      </c>
      <c r="R4049" s="3">
        <v>0</v>
      </c>
      <c r="S4049" s="3" t="s">
        <v>88</v>
      </c>
      <c r="T4049" s="3">
        <f>COUNTIF([1]局站!$D$4:$D$172,"="&amp;S4049)</f>
        <v>1</v>
      </c>
      <c r="U4049" s="3">
        <v>0</v>
      </c>
      <c r="V4049" s="3">
        <v>0</v>
      </c>
      <c r="W4049" s="3">
        <v>0</v>
      </c>
      <c r="X4049" s="3" t="s">
        <v>1214</v>
      </c>
      <c r="Y4049" s="3" t="s">
        <v>852</v>
      </c>
      <c r="Z4049" s="3" t="str">
        <f>INDEX(业务类型!$C$4:$C$8,MATCH(纤芯!Y4049,业务类型!$B$4:$B$8,0))</f>
        <v>TWO</v>
      </c>
      <c r="AA4049" s="3" t="s">
        <v>1007</v>
      </c>
    </row>
    <row r="4050" spans="1:27" ht="16.5" x14ac:dyDescent="0.2">
      <c r="A4050" s="3">
        <v>4047</v>
      </c>
      <c r="B4050" s="3">
        <f t="shared" si="314"/>
        <v>37027104021</v>
      </c>
      <c r="C4050" s="3" t="s">
        <v>1166</v>
      </c>
      <c r="D4050" s="3" t="s">
        <v>227</v>
      </c>
      <c r="E4050" s="3" t="str">
        <f>INDEX(光放段!$G$4:$G$237,MATCH(纤芯!G4050,光放段!$C$4:$C$237,0))</f>
        <v>山东二干|莱芜青岛光缆:莱芜大桥路-青岛山东路</v>
      </c>
      <c r="F4050" s="3">
        <f>INDEX(光放段!$I$4:$I$237,MATCH(纤芯!H4050,光放段!$B$4:$B$237,0))</f>
        <v>37027100000</v>
      </c>
      <c r="G4050" s="3" t="str">
        <f t="shared" si="315"/>
        <v>山东二干|莱芜青岛光缆:诸城-胶州营房</v>
      </c>
      <c r="H4050" s="3">
        <f>INDEX(光放段!$B$4:$B$237,MATCH(纤芯!G4050,光放段!$C$4:$C$237,0))</f>
        <v>37027104000</v>
      </c>
      <c r="I4050" s="3" t="str">
        <f t="shared" si="316"/>
        <v>莱芜青岛光缆</v>
      </c>
      <c r="J4050" s="3" t="str">
        <f>INDEX(子缆名称!$B$4:$B$29,纤芯!M4050)</f>
        <v>B缆</v>
      </c>
      <c r="K4050" s="3">
        <v>21</v>
      </c>
      <c r="L4050" s="3">
        <f t="shared" si="317"/>
        <v>9</v>
      </c>
      <c r="M4050" s="3">
        <f t="shared" si="318"/>
        <v>2</v>
      </c>
      <c r="N4050" s="3" t="s">
        <v>87</v>
      </c>
      <c r="O4050" s="3">
        <f>COUNTIF([1]局站!$D$4:$D$172,"="&amp;N4050)</f>
        <v>1</v>
      </c>
      <c r="P4050" s="3">
        <v>0</v>
      </c>
      <c r="Q4050" s="3">
        <v>0</v>
      </c>
      <c r="R4050" s="3">
        <v>0</v>
      </c>
      <c r="S4050" s="3" t="s">
        <v>88</v>
      </c>
      <c r="T4050" s="3">
        <f>COUNTIF([1]局站!$D$4:$D$172,"="&amp;S4050)</f>
        <v>1</v>
      </c>
      <c r="U4050" s="3">
        <v>0</v>
      </c>
      <c r="V4050" s="3">
        <v>0</v>
      </c>
      <c r="W4050" s="3">
        <v>0</v>
      </c>
      <c r="X4050" s="3" t="s">
        <v>1214</v>
      </c>
      <c r="Y4050" s="3" t="s">
        <v>852</v>
      </c>
      <c r="Z4050" s="3" t="str">
        <f>INDEX(业务类型!$C$4:$C$8,MATCH(纤芯!Y4050,业务类型!$B$4:$B$8,0))</f>
        <v>TWO</v>
      </c>
      <c r="AA4050" s="3" t="s">
        <v>1007</v>
      </c>
    </row>
    <row r="4051" spans="1:27" ht="16.5" x14ac:dyDescent="0.2">
      <c r="A4051" s="3">
        <v>4048</v>
      </c>
      <c r="B4051" s="3">
        <f t="shared" si="314"/>
        <v>37027104022</v>
      </c>
      <c r="C4051" s="3" t="s">
        <v>1166</v>
      </c>
      <c r="D4051" s="3" t="s">
        <v>227</v>
      </c>
      <c r="E4051" s="3" t="str">
        <f>INDEX(光放段!$G$4:$G$237,MATCH(纤芯!G4051,光放段!$C$4:$C$237,0))</f>
        <v>山东二干|莱芜青岛光缆:莱芜大桥路-青岛山东路</v>
      </c>
      <c r="F4051" s="3">
        <f>INDEX(光放段!$I$4:$I$237,MATCH(纤芯!H4051,光放段!$B$4:$B$237,0))</f>
        <v>37027100000</v>
      </c>
      <c r="G4051" s="3" t="str">
        <f t="shared" si="315"/>
        <v>山东二干|莱芜青岛光缆:诸城-胶州营房</v>
      </c>
      <c r="H4051" s="3">
        <f>INDEX(光放段!$B$4:$B$237,MATCH(纤芯!G4051,光放段!$C$4:$C$237,0))</f>
        <v>37027104000</v>
      </c>
      <c r="I4051" s="3" t="str">
        <f t="shared" si="316"/>
        <v>莱芜青岛光缆</v>
      </c>
      <c r="J4051" s="3" t="str">
        <f>INDEX(子缆名称!$B$4:$B$29,纤芯!M4051)</f>
        <v>B缆</v>
      </c>
      <c r="K4051" s="3">
        <v>22</v>
      </c>
      <c r="L4051" s="3">
        <f t="shared" si="317"/>
        <v>10</v>
      </c>
      <c r="M4051" s="3">
        <f t="shared" si="318"/>
        <v>2</v>
      </c>
      <c r="N4051" s="3" t="s">
        <v>87</v>
      </c>
      <c r="O4051" s="3">
        <f>COUNTIF([1]局站!$D$4:$D$172,"="&amp;N4051)</f>
        <v>1</v>
      </c>
      <c r="P4051" s="3">
        <v>0</v>
      </c>
      <c r="Q4051" s="3">
        <v>0</v>
      </c>
      <c r="R4051" s="3">
        <v>0</v>
      </c>
      <c r="S4051" s="3" t="s">
        <v>88</v>
      </c>
      <c r="T4051" s="3">
        <f>COUNTIF([1]局站!$D$4:$D$172,"="&amp;S4051)</f>
        <v>1</v>
      </c>
      <c r="U4051" s="3">
        <v>0</v>
      </c>
      <c r="V4051" s="3">
        <v>0</v>
      </c>
      <c r="W4051" s="3">
        <v>0</v>
      </c>
      <c r="X4051" s="3" t="s">
        <v>1214</v>
      </c>
      <c r="Y4051" s="3" t="s">
        <v>852</v>
      </c>
      <c r="Z4051" s="3" t="str">
        <f>INDEX(业务类型!$C$4:$C$8,MATCH(纤芯!Y4051,业务类型!$B$4:$B$8,0))</f>
        <v>TWO</v>
      </c>
      <c r="AA4051" s="3" t="s">
        <v>994</v>
      </c>
    </row>
    <row r="4052" spans="1:27" ht="16.5" x14ac:dyDescent="0.2">
      <c r="A4052" s="3">
        <v>4049</v>
      </c>
      <c r="B4052" s="3">
        <f t="shared" si="314"/>
        <v>37027104023</v>
      </c>
      <c r="C4052" s="3" t="s">
        <v>1166</v>
      </c>
      <c r="D4052" s="3" t="s">
        <v>227</v>
      </c>
      <c r="E4052" s="3" t="str">
        <f>INDEX(光放段!$G$4:$G$237,MATCH(纤芯!G4052,光放段!$C$4:$C$237,0))</f>
        <v>山东二干|莱芜青岛光缆:莱芜大桥路-青岛山东路</v>
      </c>
      <c r="F4052" s="3">
        <f>INDEX(光放段!$I$4:$I$237,MATCH(纤芯!H4052,光放段!$B$4:$B$237,0))</f>
        <v>37027100000</v>
      </c>
      <c r="G4052" s="3" t="str">
        <f t="shared" si="315"/>
        <v>山东二干|莱芜青岛光缆:诸城-胶州营房</v>
      </c>
      <c r="H4052" s="3">
        <f>INDEX(光放段!$B$4:$B$237,MATCH(纤芯!G4052,光放段!$C$4:$C$237,0))</f>
        <v>37027104000</v>
      </c>
      <c r="I4052" s="3" t="str">
        <f t="shared" si="316"/>
        <v>莱芜青岛光缆</v>
      </c>
      <c r="J4052" s="3" t="str">
        <f>INDEX(子缆名称!$B$4:$B$29,纤芯!M4052)</f>
        <v>B缆</v>
      </c>
      <c r="K4052" s="3">
        <v>23</v>
      </c>
      <c r="L4052" s="3">
        <f t="shared" si="317"/>
        <v>11</v>
      </c>
      <c r="M4052" s="3">
        <f t="shared" si="318"/>
        <v>2</v>
      </c>
      <c r="N4052" s="3" t="s">
        <v>87</v>
      </c>
      <c r="O4052" s="3">
        <f>COUNTIF([1]局站!$D$4:$D$172,"="&amp;N4052)</f>
        <v>1</v>
      </c>
      <c r="P4052" s="3">
        <v>0</v>
      </c>
      <c r="Q4052" s="3">
        <v>0</v>
      </c>
      <c r="R4052" s="3">
        <v>0</v>
      </c>
      <c r="S4052" s="3" t="s">
        <v>88</v>
      </c>
      <c r="T4052" s="3">
        <f>COUNTIF([1]局站!$D$4:$D$172,"="&amp;S4052)</f>
        <v>1</v>
      </c>
      <c r="U4052" s="3">
        <v>0</v>
      </c>
      <c r="V4052" s="3">
        <v>0</v>
      </c>
      <c r="W4052" s="3">
        <v>0</v>
      </c>
      <c r="X4052" s="3" t="s">
        <v>1214</v>
      </c>
      <c r="Y4052" s="3" t="s">
        <v>881</v>
      </c>
      <c r="Z4052" s="3" t="str">
        <f>INDEX(业务类型!$C$4:$C$8,MATCH(纤芯!Y4052,业务类型!$B$4:$B$8,0))</f>
        <v>OTHER</v>
      </c>
      <c r="AA4052" s="3" t="s">
        <v>1049</v>
      </c>
    </row>
    <row r="4053" spans="1:27" ht="16.5" x14ac:dyDescent="0.2">
      <c r="A4053" s="3">
        <v>4050</v>
      </c>
      <c r="B4053" s="3">
        <f t="shared" ref="B4053:B4116" si="319">H4053+K4053</f>
        <v>37027104024</v>
      </c>
      <c r="C4053" s="3" t="s">
        <v>1166</v>
      </c>
      <c r="D4053" s="3" t="s">
        <v>227</v>
      </c>
      <c r="E4053" s="3" t="str">
        <f>INDEX(光放段!$G$4:$G$237,MATCH(纤芯!G4053,光放段!$C$4:$C$237,0))</f>
        <v>山东二干|莱芜青岛光缆:莱芜大桥路-青岛山东路</v>
      </c>
      <c r="F4053" s="3">
        <f>INDEX(光放段!$I$4:$I$237,MATCH(纤芯!H4053,光放段!$B$4:$B$237,0))</f>
        <v>37027100000</v>
      </c>
      <c r="G4053" s="3" t="str">
        <f t="shared" si="315"/>
        <v>山东二干|莱芜青岛光缆:诸城-胶州营房</v>
      </c>
      <c r="H4053" s="3">
        <f>INDEX(光放段!$B$4:$B$237,MATCH(纤芯!G4053,光放段!$C$4:$C$237,0))</f>
        <v>37027104000</v>
      </c>
      <c r="I4053" s="3" t="str">
        <f t="shared" si="316"/>
        <v>莱芜青岛光缆</v>
      </c>
      <c r="J4053" s="3" t="str">
        <f>INDEX(子缆名称!$B$4:$B$29,纤芯!M4053)</f>
        <v>B缆</v>
      </c>
      <c r="K4053" s="3">
        <v>24</v>
      </c>
      <c r="L4053" s="3">
        <f t="shared" si="317"/>
        <v>12</v>
      </c>
      <c r="M4053" s="3">
        <f t="shared" si="318"/>
        <v>2</v>
      </c>
      <c r="N4053" s="3" t="s">
        <v>87</v>
      </c>
      <c r="O4053" s="3">
        <f>COUNTIF([1]局站!$D$4:$D$172,"="&amp;N4053)</f>
        <v>1</v>
      </c>
      <c r="P4053" s="3">
        <v>0</v>
      </c>
      <c r="Q4053" s="3">
        <v>0</v>
      </c>
      <c r="R4053" s="3">
        <v>0</v>
      </c>
      <c r="S4053" s="3" t="s">
        <v>88</v>
      </c>
      <c r="T4053" s="3">
        <f>COUNTIF([1]局站!$D$4:$D$172,"="&amp;S4053)</f>
        <v>1</v>
      </c>
      <c r="U4053" s="3">
        <v>0</v>
      </c>
      <c r="V4053" s="3">
        <v>0</v>
      </c>
      <c r="W4053" s="3">
        <v>0</v>
      </c>
      <c r="X4053" s="3" t="s">
        <v>1214</v>
      </c>
      <c r="Y4053" s="3" t="s">
        <v>852</v>
      </c>
      <c r="Z4053" s="3" t="str">
        <f>INDEX(业务类型!$C$4:$C$8,MATCH(纤芯!Y4053,业务类型!$B$4:$B$8,0))</f>
        <v>TWO</v>
      </c>
      <c r="AA4053" s="3" t="s">
        <v>994</v>
      </c>
    </row>
    <row r="4054" spans="1:27" ht="16.5" x14ac:dyDescent="0.2">
      <c r="A4054" s="3">
        <v>4051</v>
      </c>
      <c r="B4054" s="3">
        <f t="shared" si="319"/>
        <v>37027104025</v>
      </c>
      <c r="C4054" s="3" t="s">
        <v>1166</v>
      </c>
      <c r="D4054" s="3" t="s">
        <v>227</v>
      </c>
      <c r="E4054" s="3" t="str">
        <f>INDEX(光放段!$G$4:$G$237,MATCH(纤芯!G4054,光放段!$C$4:$C$237,0))</f>
        <v>山东二干|莱芜青岛光缆:莱芜大桥路-青岛山东路</v>
      </c>
      <c r="F4054" s="3">
        <f>INDEX(光放段!$I$4:$I$237,MATCH(纤芯!H4054,光放段!$B$4:$B$237,0))</f>
        <v>37027100000</v>
      </c>
      <c r="G4054" s="3" t="str">
        <f t="shared" si="315"/>
        <v>山东二干|莱芜青岛光缆:诸城-胶州营房</v>
      </c>
      <c r="H4054" s="3">
        <f>INDEX(光放段!$B$4:$B$237,MATCH(纤芯!G4054,光放段!$C$4:$C$237,0))</f>
        <v>37027104000</v>
      </c>
      <c r="I4054" s="3" t="str">
        <f t="shared" si="316"/>
        <v>莱芜青岛光缆</v>
      </c>
      <c r="J4054" s="3" t="str">
        <f>INDEX(子缆名称!$B$4:$B$29,纤芯!M4054)</f>
        <v>C缆</v>
      </c>
      <c r="K4054" s="3">
        <v>25</v>
      </c>
      <c r="L4054" s="3">
        <f t="shared" si="317"/>
        <v>1</v>
      </c>
      <c r="M4054" s="3">
        <f t="shared" si="318"/>
        <v>3</v>
      </c>
      <c r="N4054" s="3" t="s">
        <v>87</v>
      </c>
      <c r="O4054" s="3">
        <f>COUNTIF([1]局站!$D$4:$D$172,"="&amp;N4054)</f>
        <v>1</v>
      </c>
      <c r="P4054" s="3">
        <v>0</v>
      </c>
      <c r="Q4054" s="3">
        <v>0</v>
      </c>
      <c r="R4054" s="3">
        <v>0</v>
      </c>
      <c r="S4054" s="3" t="s">
        <v>88</v>
      </c>
      <c r="T4054" s="3">
        <f>COUNTIF([1]局站!$D$4:$D$172,"="&amp;S4054)</f>
        <v>1</v>
      </c>
      <c r="U4054" s="3">
        <v>0</v>
      </c>
      <c r="V4054" s="3">
        <v>0</v>
      </c>
      <c r="W4054" s="3">
        <v>0</v>
      </c>
      <c r="X4054" s="3" t="s">
        <v>1214</v>
      </c>
      <c r="Y4054" s="3" t="s">
        <v>880</v>
      </c>
      <c r="Z4054" s="3" t="str">
        <f>INDEX(业务类型!$C$4:$C$8,MATCH(纤芯!Y4054,业务类型!$B$4:$B$8,0))</f>
        <v>IDLE</v>
      </c>
      <c r="AA4054" s="3"/>
    </row>
    <row r="4055" spans="1:27" ht="16.5" x14ac:dyDescent="0.2">
      <c r="A4055" s="3">
        <v>4052</v>
      </c>
      <c r="B4055" s="3">
        <f t="shared" si="319"/>
        <v>37027104026</v>
      </c>
      <c r="C4055" s="3" t="s">
        <v>1166</v>
      </c>
      <c r="D4055" s="3" t="s">
        <v>227</v>
      </c>
      <c r="E4055" s="3" t="str">
        <f>INDEX(光放段!$G$4:$G$237,MATCH(纤芯!G4055,光放段!$C$4:$C$237,0))</f>
        <v>山东二干|莱芜青岛光缆:莱芜大桥路-青岛山东路</v>
      </c>
      <c r="F4055" s="3">
        <f>INDEX(光放段!$I$4:$I$237,MATCH(纤芯!H4055,光放段!$B$4:$B$237,0))</f>
        <v>37027100000</v>
      </c>
      <c r="G4055" s="3" t="str">
        <f t="shared" si="315"/>
        <v>山东二干|莱芜青岛光缆:诸城-胶州营房</v>
      </c>
      <c r="H4055" s="3">
        <f>INDEX(光放段!$B$4:$B$237,MATCH(纤芯!G4055,光放段!$C$4:$C$237,0))</f>
        <v>37027104000</v>
      </c>
      <c r="I4055" s="3" t="str">
        <f t="shared" si="316"/>
        <v>莱芜青岛光缆</v>
      </c>
      <c r="J4055" s="3" t="str">
        <f>INDEX(子缆名称!$B$4:$B$29,纤芯!M4055)</f>
        <v>C缆</v>
      </c>
      <c r="K4055" s="3">
        <v>26</v>
      </c>
      <c r="L4055" s="3">
        <f t="shared" si="317"/>
        <v>2</v>
      </c>
      <c r="M4055" s="3">
        <f t="shared" si="318"/>
        <v>3</v>
      </c>
      <c r="N4055" s="3" t="s">
        <v>87</v>
      </c>
      <c r="O4055" s="3">
        <f>COUNTIF([1]局站!$D$4:$D$172,"="&amp;N4055)</f>
        <v>1</v>
      </c>
      <c r="P4055" s="3">
        <v>0</v>
      </c>
      <c r="Q4055" s="3">
        <v>0</v>
      </c>
      <c r="R4055" s="3">
        <v>0</v>
      </c>
      <c r="S4055" s="3" t="s">
        <v>88</v>
      </c>
      <c r="T4055" s="3">
        <f>COUNTIF([1]局站!$D$4:$D$172,"="&amp;S4055)</f>
        <v>1</v>
      </c>
      <c r="U4055" s="3">
        <v>0</v>
      </c>
      <c r="V4055" s="3">
        <v>0</v>
      </c>
      <c r="W4055" s="3">
        <v>0</v>
      </c>
      <c r="X4055" s="3" t="s">
        <v>1214</v>
      </c>
      <c r="Y4055" s="3" t="s">
        <v>852</v>
      </c>
      <c r="Z4055" s="3" t="str">
        <f>INDEX(业务类型!$C$4:$C$8,MATCH(纤芯!Y4055,业务类型!$B$4:$B$8,0))</f>
        <v>TWO</v>
      </c>
      <c r="AA4055" s="3" t="s">
        <v>1045</v>
      </c>
    </row>
    <row r="4056" spans="1:27" ht="16.5" x14ac:dyDescent="0.2">
      <c r="A4056" s="3">
        <v>4053</v>
      </c>
      <c r="B4056" s="3">
        <f t="shared" si="319"/>
        <v>37027104027</v>
      </c>
      <c r="C4056" s="3" t="s">
        <v>1166</v>
      </c>
      <c r="D4056" s="3" t="s">
        <v>227</v>
      </c>
      <c r="E4056" s="3" t="str">
        <f>INDEX(光放段!$G$4:$G$237,MATCH(纤芯!G4056,光放段!$C$4:$C$237,0))</f>
        <v>山东二干|莱芜青岛光缆:莱芜大桥路-青岛山东路</v>
      </c>
      <c r="F4056" s="3">
        <f>INDEX(光放段!$I$4:$I$237,MATCH(纤芯!H4056,光放段!$B$4:$B$237,0))</f>
        <v>37027100000</v>
      </c>
      <c r="G4056" s="3" t="str">
        <f t="shared" si="315"/>
        <v>山东二干|莱芜青岛光缆:诸城-胶州营房</v>
      </c>
      <c r="H4056" s="3">
        <f>INDEX(光放段!$B$4:$B$237,MATCH(纤芯!G4056,光放段!$C$4:$C$237,0))</f>
        <v>37027104000</v>
      </c>
      <c r="I4056" s="3" t="str">
        <f t="shared" si="316"/>
        <v>莱芜青岛光缆</v>
      </c>
      <c r="J4056" s="3" t="str">
        <f>INDEX(子缆名称!$B$4:$B$29,纤芯!M4056)</f>
        <v>C缆</v>
      </c>
      <c r="K4056" s="3">
        <v>27</v>
      </c>
      <c r="L4056" s="3">
        <f t="shared" si="317"/>
        <v>3</v>
      </c>
      <c r="M4056" s="3">
        <f t="shared" si="318"/>
        <v>3</v>
      </c>
      <c r="N4056" s="3" t="s">
        <v>87</v>
      </c>
      <c r="O4056" s="3">
        <f>COUNTIF([1]局站!$D$4:$D$172,"="&amp;N4056)</f>
        <v>1</v>
      </c>
      <c r="P4056" s="3">
        <v>0</v>
      </c>
      <c r="Q4056" s="3">
        <v>0</v>
      </c>
      <c r="R4056" s="3">
        <v>0</v>
      </c>
      <c r="S4056" s="3" t="s">
        <v>88</v>
      </c>
      <c r="T4056" s="3">
        <f>COUNTIF([1]局站!$D$4:$D$172,"="&amp;S4056)</f>
        <v>1</v>
      </c>
      <c r="U4056" s="3">
        <v>0</v>
      </c>
      <c r="V4056" s="3">
        <v>0</v>
      </c>
      <c r="W4056" s="3">
        <v>0</v>
      </c>
      <c r="X4056" s="3" t="s">
        <v>1214</v>
      </c>
      <c r="Y4056" s="3" t="s">
        <v>852</v>
      </c>
      <c r="Z4056" s="3" t="str">
        <f>INDEX(业务类型!$C$4:$C$8,MATCH(纤芯!Y4056,业务类型!$B$4:$B$8,0))</f>
        <v>TWO</v>
      </c>
      <c r="AA4056" s="3" t="s">
        <v>1045</v>
      </c>
    </row>
    <row r="4057" spans="1:27" ht="16.5" x14ac:dyDescent="0.2">
      <c r="A4057" s="3">
        <v>4054</v>
      </c>
      <c r="B4057" s="3">
        <f t="shared" si="319"/>
        <v>37027104028</v>
      </c>
      <c r="C4057" s="3" t="s">
        <v>1166</v>
      </c>
      <c r="D4057" s="3" t="s">
        <v>227</v>
      </c>
      <c r="E4057" s="3" t="str">
        <f>INDEX(光放段!$G$4:$G$237,MATCH(纤芯!G4057,光放段!$C$4:$C$237,0))</f>
        <v>山东二干|莱芜青岛光缆:莱芜大桥路-青岛山东路</v>
      </c>
      <c r="F4057" s="3">
        <f>INDEX(光放段!$I$4:$I$237,MATCH(纤芯!H4057,光放段!$B$4:$B$237,0))</f>
        <v>37027100000</v>
      </c>
      <c r="G4057" s="3" t="str">
        <f t="shared" si="315"/>
        <v>山东二干|莱芜青岛光缆:诸城-胶州营房</v>
      </c>
      <c r="H4057" s="3">
        <f>INDEX(光放段!$B$4:$B$237,MATCH(纤芯!G4057,光放段!$C$4:$C$237,0))</f>
        <v>37027104000</v>
      </c>
      <c r="I4057" s="3" t="str">
        <f t="shared" si="316"/>
        <v>莱芜青岛光缆</v>
      </c>
      <c r="J4057" s="3" t="str">
        <f>INDEX(子缆名称!$B$4:$B$29,纤芯!M4057)</f>
        <v>C缆</v>
      </c>
      <c r="K4057" s="3">
        <v>28</v>
      </c>
      <c r="L4057" s="3">
        <f t="shared" si="317"/>
        <v>4</v>
      </c>
      <c r="M4057" s="3">
        <f t="shared" si="318"/>
        <v>3</v>
      </c>
      <c r="N4057" s="3" t="s">
        <v>87</v>
      </c>
      <c r="O4057" s="3">
        <f>COUNTIF([1]局站!$D$4:$D$172,"="&amp;N4057)</f>
        <v>1</v>
      </c>
      <c r="P4057" s="3">
        <v>0</v>
      </c>
      <c r="Q4057" s="3">
        <v>0</v>
      </c>
      <c r="R4057" s="3">
        <v>0</v>
      </c>
      <c r="S4057" s="3" t="s">
        <v>88</v>
      </c>
      <c r="T4057" s="3">
        <f>COUNTIF([1]局站!$D$4:$D$172,"="&amp;S4057)</f>
        <v>1</v>
      </c>
      <c r="U4057" s="3">
        <v>0</v>
      </c>
      <c r="V4057" s="3">
        <v>0</v>
      </c>
      <c r="W4057" s="3">
        <v>0</v>
      </c>
      <c r="X4057" s="3" t="s">
        <v>1214</v>
      </c>
      <c r="Y4057" s="3" t="s">
        <v>852</v>
      </c>
      <c r="Z4057" s="3" t="str">
        <f>INDEX(业务类型!$C$4:$C$8,MATCH(纤芯!Y4057,业务类型!$B$4:$B$8,0))</f>
        <v>TWO</v>
      </c>
      <c r="AA4057" s="3" t="s">
        <v>891</v>
      </c>
    </row>
    <row r="4058" spans="1:27" ht="16.5" x14ac:dyDescent="0.2">
      <c r="A4058" s="3">
        <v>4055</v>
      </c>
      <c r="B4058" s="3">
        <f t="shared" si="319"/>
        <v>37027104029</v>
      </c>
      <c r="C4058" s="3" t="s">
        <v>1166</v>
      </c>
      <c r="D4058" s="3" t="s">
        <v>227</v>
      </c>
      <c r="E4058" s="3" t="str">
        <f>INDEX(光放段!$G$4:$G$237,MATCH(纤芯!G4058,光放段!$C$4:$C$237,0))</f>
        <v>山东二干|莱芜青岛光缆:莱芜大桥路-青岛山东路</v>
      </c>
      <c r="F4058" s="3">
        <f>INDEX(光放段!$I$4:$I$237,MATCH(纤芯!H4058,光放段!$B$4:$B$237,0))</f>
        <v>37027100000</v>
      </c>
      <c r="G4058" s="3" t="str">
        <f t="shared" si="315"/>
        <v>山东二干|莱芜青岛光缆:诸城-胶州营房</v>
      </c>
      <c r="H4058" s="3">
        <f>INDEX(光放段!$B$4:$B$237,MATCH(纤芯!G4058,光放段!$C$4:$C$237,0))</f>
        <v>37027104000</v>
      </c>
      <c r="I4058" s="3" t="str">
        <f t="shared" si="316"/>
        <v>莱芜青岛光缆</v>
      </c>
      <c r="J4058" s="3" t="str">
        <f>INDEX(子缆名称!$B$4:$B$29,纤芯!M4058)</f>
        <v>C缆</v>
      </c>
      <c r="K4058" s="3">
        <v>29</v>
      </c>
      <c r="L4058" s="3">
        <f t="shared" si="317"/>
        <v>5</v>
      </c>
      <c r="M4058" s="3">
        <f t="shared" si="318"/>
        <v>3</v>
      </c>
      <c r="N4058" s="3" t="s">
        <v>87</v>
      </c>
      <c r="O4058" s="3">
        <f>COUNTIF([1]局站!$D$4:$D$172,"="&amp;N4058)</f>
        <v>1</v>
      </c>
      <c r="P4058" s="3">
        <v>0</v>
      </c>
      <c r="Q4058" s="3">
        <v>0</v>
      </c>
      <c r="R4058" s="3">
        <v>0</v>
      </c>
      <c r="S4058" s="3" t="s">
        <v>88</v>
      </c>
      <c r="T4058" s="3">
        <f>COUNTIF([1]局站!$D$4:$D$172,"="&amp;S4058)</f>
        <v>1</v>
      </c>
      <c r="U4058" s="3">
        <v>0</v>
      </c>
      <c r="V4058" s="3">
        <v>0</v>
      </c>
      <c r="W4058" s="3">
        <v>0</v>
      </c>
      <c r="X4058" s="3" t="s">
        <v>1214</v>
      </c>
      <c r="Y4058" s="3" t="s">
        <v>852</v>
      </c>
      <c r="Z4058" s="3" t="str">
        <f>INDEX(业务类型!$C$4:$C$8,MATCH(纤芯!Y4058,业务类型!$B$4:$B$8,0))</f>
        <v>TWO</v>
      </c>
      <c r="AA4058" s="3" t="s">
        <v>891</v>
      </c>
    </row>
    <row r="4059" spans="1:27" ht="16.5" x14ac:dyDescent="0.2">
      <c r="A4059" s="3">
        <v>4056</v>
      </c>
      <c r="B4059" s="3">
        <f t="shared" si="319"/>
        <v>37027104030</v>
      </c>
      <c r="C4059" s="3" t="s">
        <v>1166</v>
      </c>
      <c r="D4059" s="3" t="s">
        <v>227</v>
      </c>
      <c r="E4059" s="3" t="str">
        <f>INDEX(光放段!$G$4:$G$237,MATCH(纤芯!G4059,光放段!$C$4:$C$237,0))</f>
        <v>山东二干|莱芜青岛光缆:莱芜大桥路-青岛山东路</v>
      </c>
      <c r="F4059" s="3">
        <f>INDEX(光放段!$I$4:$I$237,MATCH(纤芯!H4059,光放段!$B$4:$B$237,0))</f>
        <v>37027100000</v>
      </c>
      <c r="G4059" s="3" t="str">
        <f t="shared" si="315"/>
        <v>山东二干|莱芜青岛光缆:诸城-胶州营房</v>
      </c>
      <c r="H4059" s="3">
        <f>INDEX(光放段!$B$4:$B$237,MATCH(纤芯!G4059,光放段!$C$4:$C$237,0))</f>
        <v>37027104000</v>
      </c>
      <c r="I4059" s="3" t="str">
        <f t="shared" si="316"/>
        <v>莱芜青岛光缆</v>
      </c>
      <c r="J4059" s="3" t="str">
        <f>INDEX(子缆名称!$B$4:$B$29,纤芯!M4059)</f>
        <v>C缆</v>
      </c>
      <c r="K4059" s="3">
        <v>30</v>
      </c>
      <c r="L4059" s="3">
        <f t="shared" si="317"/>
        <v>6</v>
      </c>
      <c r="M4059" s="3">
        <f t="shared" si="318"/>
        <v>3</v>
      </c>
      <c r="N4059" s="3" t="s">
        <v>87</v>
      </c>
      <c r="O4059" s="3">
        <f>COUNTIF([1]局站!$D$4:$D$172,"="&amp;N4059)</f>
        <v>1</v>
      </c>
      <c r="P4059" s="3">
        <v>0</v>
      </c>
      <c r="Q4059" s="3">
        <v>0</v>
      </c>
      <c r="R4059" s="3">
        <v>0</v>
      </c>
      <c r="S4059" s="3" t="s">
        <v>88</v>
      </c>
      <c r="T4059" s="3">
        <f>COUNTIF([1]局站!$D$4:$D$172,"="&amp;S4059)</f>
        <v>1</v>
      </c>
      <c r="U4059" s="3">
        <v>0</v>
      </c>
      <c r="V4059" s="3">
        <v>0</v>
      </c>
      <c r="W4059" s="3">
        <v>0</v>
      </c>
      <c r="X4059" s="3" t="s">
        <v>1214</v>
      </c>
      <c r="Y4059" s="3" t="s">
        <v>880</v>
      </c>
      <c r="Z4059" s="3" t="str">
        <f>INDEX(业务类型!$C$4:$C$8,MATCH(纤芯!Y4059,业务类型!$B$4:$B$8,0))</f>
        <v>IDLE</v>
      </c>
      <c r="AA4059" s="3"/>
    </row>
    <row r="4060" spans="1:27" ht="16.5" x14ac:dyDescent="0.2">
      <c r="A4060" s="3">
        <v>4057</v>
      </c>
      <c r="B4060" s="3">
        <f t="shared" si="319"/>
        <v>37027104031</v>
      </c>
      <c r="C4060" s="3" t="s">
        <v>1166</v>
      </c>
      <c r="D4060" s="3" t="s">
        <v>227</v>
      </c>
      <c r="E4060" s="3" t="str">
        <f>INDEX(光放段!$G$4:$G$237,MATCH(纤芯!G4060,光放段!$C$4:$C$237,0))</f>
        <v>山东二干|莱芜青岛光缆:莱芜大桥路-青岛山东路</v>
      </c>
      <c r="F4060" s="3">
        <f>INDEX(光放段!$I$4:$I$237,MATCH(纤芯!H4060,光放段!$B$4:$B$237,0))</f>
        <v>37027100000</v>
      </c>
      <c r="G4060" s="3" t="str">
        <f t="shared" si="315"/>
        <v>山东二干|莱芜青岛光缆:诸城-胶州营房</v>
      </c>
      <c r="H4060" s="3">
        <f>INDEX(光放段!$B$4:$B$237,MATCH(纤芯!G4060,光放段!$C$4:$C$237,0))</f>
        <v>37027104000</v>
      </c>
      <c r="I4060" s="3" t="str">
        <f t="shared" si="316"/>
        <v>莱芜青岛光缆</v>
      </c>
      <c r="J4060" s="3" t="str">
        <f>INDEX(子缆名称!$B$4:$B$29,纤芯!M4060)</f>
        <v>C缆</v>
      </c>
      <c r="K4060" s="3">
        <v>31</v>
      </c>
      <c r="L4060" s="3">
        <f t="shared" si="317"/>
        <v>7</v>
      </c>
      <c r="M4060" s="3">
        <f t="shared" si="318"/>
        <v>3</v>
      </c>
      <c r="N4060" s="3" t="s">
        <v>87</v>
      </c>
      <c r="O4060" s="3">
        <f>COUNTIF([1]局站!$D$4:$D$172,"="&amp;N4060)</f>
        <v>1</v>
      </c>
      <c r="P4060" s="3">
        <v>0</v>
      </c>
      <c r="Q4060" s="3">
        <v>0</v>
      </c>
      <c r="R4060" s="3">
        <v>0</v>
      </c>
      <c r="S4060" s="3" t="s">
        <v>88</v>
      </c>
      <c r="T4060" s="3">
        <f>COUNTIF([1]局站!$D$4:$D$172,"="&amp;S4060)</f>
        <v>1</v>
      </c>
      <c r="U4060" s="3">
        <v>0</v>
      </c>
      <c r="V4060" s="3">
        <v>0</v>
      </c>
      <c r="W4060" s="3">
        <v>0</v>
      </c>
      <c r="X4060" s="3" t="s">
        <v>1214</v>
      </c>
      <c r="Y4060" s="3" t="s">
        <v>880</v>
      </c>
      <c r="Z4060" s="3" t="str">
        <f>INDEX(业务类型!$C$4:$C$8,MATCH(纤芯!Y4060,业务类型!$B$4:$B$8,0))</f>
        <v>IDLE</v>
      </c>
      <c r="AA4060" s="3"/>
    </row>
    <row r="4061" spans="1:27" ht="16.5" x14ac:dyDescent="0.2">
      <c r="A4061" s="3">
        <v>4058</v>
      </c>
      <c r="B4061" s="3">
        <f t="shared" si="319"/>
        <v>37027104032</v>
      </c>
      <c r="C4061" s="3" t="s">
        <v>1166</v>
      </c>
      <c r="D4061" s="3" t="s">
        <v>227</v>
      </c>
      <c r="E4061" s="3" t="str">
        <f>INDEX(光放段!$G$4:$G$237,MATCH(纤芯!G4061,光放段!$C$4:$C$237,0))</f>
        <v>山东二干|莱芜青岛光缆:莱芜大桥路-青岛山东路</v>
      </c>
      <c r="F4061" s="3">
        <f>INDEX(光放段!$I$4:$I$237,MATCH(纤芯!H4061,光放段!$B$4:$B$237,0))</f>
        <v>37027100000</v>
      </c>
      <c r="G4061" s="3" t="str">
        <f t="shared" si="315"/>
        <v>山东二干|莱芜青岛光缆:诸城-胶州营房</v>
      </c>
      <c r="H4061" s="3">
        <f>INDEX(光放段!$B$4:$B$237,MATCH(纤芯!G4061,光放段!$C$4:$C$237,0))</f>
        <v>37027104000</v>
      </c>
      <c r="I4061" s="3" t="str">
        <f t="shared" si="316"/>
        <v>莱芜青岛光缆</v>
      </c>
      <c r="J4061" s="3" t="str">
        <f>INDEX(子缆名称!$B$4:$B$29,纤芯!M4061)</f>
        <v>C缆</v>
      </c>
      <c r="K4061" s="3">
        <v>32</v>
      </c>
      <c r="L4061" s="3">
        <f t="shared" si="317"/>
        <v>8</v>
      </c>
      <c r="M4061" s="3">
        <f t="shared" si="318"/>
        <v>3</v>
      </c>
      <c r="N4061" s="3" t="s">
        <v>87</v>
      </c>
      <c r="O4061" s="3">
        <f>COUNTIF([1]局站!$D$4:$D$172,"="&amp;N4061)</f>
        <v>1</v>
      </c>
      <c r="P4061" s="3">
        <v>0</v>
      </c>
      <c r="Q4061" s="3">
        <v>0</v>
      </c>
      <c r="R4061" s="3">
        <v>0</v>
      </c>
      <c r="S4061" s="3" t="s">
        <v>88</v>
      </c>
      <c r="T4061" s="3">
        <f>COUNTIF([1]局站!$D$4:$D$172,"="&amp;S4061)</f>
        <v>1</v>
      </c>
      <c r="U4061" s="3">
        <v>0</v>
      </c>
      <c r="V4061" s="3">
        <v>0</v>
      </c>
      <c r="W4061" s="3">
        <v>0</v>
      </c>
      <c r="X4061" s="3" t="s">
        <v>1214</v>
      </c>
      <c r="Y4061" s="3" t="s">
        <v>880</v>
      </c>
      <c r="Z4061" s="3" t="str">
        <f>INDEX(业务类型!$C$4:$C$8,MATCH(纤芯!Y4061,业务类型!$B$4:$B$8,0))</f>
        <v>IDLE</v>
      </c>
      <c r="AA4061" s="3"/>
    </row>
    <row r="4062" spans="1:27" ht="16.5" x14ac:dyDescent="0.2">
      <c r="A4062" s="3">
        <v>4059</v>
      </c>
      <c r="B4062" s="3">
        <f t="shared" si="319"/>
        <v>37027104033</v>
      </c>
      <c r="C4062" s="3" t="s">
        <v>1166</v>
      </c>
      <c r="D4062" s="3" t="s">
        <v>227</v>
      </c>
      <c r="E4062" s="3" t="str">
        <f>INDEX(光放段!$G$4:$G$237,MATCH(纤芯!G4062,光放段!$C$4:$C$237,0))</f>
        <v>山东二干|莱芜青岛光缆:莱芜大桥路-青岛山东路</v>
      </c>
      <c r="F4062" s="3">
        <f>INDEX(光放段!$I$4:$I$237,MATCH(纤芯!H4062,光放段!$B$4:$B$237,0))</f>
        <v>37027100000</v>
      </c>
      <c r="G4062" s="3" t="str">
        <f t="shared" si="315"/>
        <v>山东二干|莱芜青岛光缆:诸城-胶州营房</v>
      </c>
      <c r="H4062" s="3">
        <f>INDEX(光放段!$B$4:$B$237,MATCH(纤芯!G4062,光放段!$C$4:$C$237,0))</f>
        <v>37027104000</v>
      </c>
      <c r="I4062" s="3" t="str">
        <f t="shared" si="316"/>
        <v>莱芜青岛光缆</v>
      </c>
      <c r="J4062" s="3" t="str">
        <f>INDEX(子缆名称!$B$4:$B$29,纤芯!M4062)</f>
        <v>C缆</v>
      </c>
      <c r="K4062" s="3">
        <v>33</v>
      </c>
      <c r="L4062" s="3">
        <f t="shared" si="317"/>
        <v>9</v>
      </c>
      <c r="M4062" s="3">
        <f t="shared" si="318"/>
        <v>3</v>
      </c>
      <c r="N4062" s="3" t="s">
        <v>87</v>
      </c>
      <c r="O4062" s="3">
        <f>COUNTIF([1]局站!$D$4:$D$172,"="&amp;N4062)</f>
        <v>1</v>
      </c>
      <c r="P4062" s="3">
        <v>0</v>
      </c>
      <c r="Q4062" s="3">
        <v>0</v>
      </c>
      <c r="R4062" s="3">
        <v>0</v>
      </c>
      <c r="S4062" s="3" t="s">
        <v>88</v>
      </c>
      <c r="T4062" s="3">
        <f>COUNTIF([1]局站!$D$4:$D$172,"="&amp;S4062)</f>
        <v>1</v>
      </c>
      <c r="U4062" s="3">
        <v>0</v>
      </c>
      <c r="V4062" s="3">
        <v>0</v>
      </c>
      <c r="W4062" s="3">
        <v>0</v>
      </c>
      <c r="X4062" s="3" t="s">
        <v>1214</v>
      </c>
      <c r="Y4062" s="3" t="s">
        <v>881</v>
      </c>
      <c r="Z4062" s="3" t="str">
        <f>INDEX(业务类型!$C$4:$C$8,MATCH(纤芯!Y4062,业务类型!$B$4:$B$8,0))</f>
        <v>OTHER</v>
      </c>
      <c r="AA4062" s="3" t="s">
        <v>919</v>
      </c>
    </row>
    <row r="4063" spans="1:27" ht="16.5" x14ac:dyDescent="0.2">
      <c r="A4063" s="3">
        <v>4060</v>
      </c>
      <c r="B4063" s="3">
        <f t="shared" si="319"/>
        <v>37027104034</v>
      </c>
      <c r="C4063" s="3" t="s">
        <v>1166</v>
      </c>
      <c r="D4063" s="3" t="s">
        <v>227</v>
      </c>
      <c r="E4063" s="3" t="str">
        <f>INDEX(光放段!$G$4:$G$237,MATCH(纤芯!G4063,光放段!$C$4:$C$237,0))</f>
        <v>山东二干|莱芜青岛光缆:莱芜大桥路-青岛山东路</v>
      </c>
      <c r="F4063" s="3">
        <f>INDEX(光放段!$I$4:$I$237,MATCH(纤芯!H4063,光放段!$B$4:$B$237,0))</f>
        <v>37027100000</v>
      </c>
      <c r="G4063" s="3" t="str">
        <f t="shared" si="315"/>
        <v>山东二干|莱芜青岛光缆:诸城-胶州营房</v>
      </c>
      <c r="H4063" s="3">
        <f>INDEX(光放段!$B$4:$B$237,MATCH(纤芯!G4063,光放段!$C$4:$C$237,0))</f>
        <v>37027104000</v>
      </c>
      <c r="I4063" s="3" t="str">
        <f t="shared" si="316"/>
        <v>莱芜青岛光缆</v>
      </c>
      <c r="J4063" s="3" t="str">
        <f>INDEX(子缆名称!$B$4:$B$29,纤芯!M4063)</f>
        <v>C缆</v>
      </c>
      <c r="K4063" s="3">
        <v>34</v>
      </c>
      <c r="L4063" s="3">
        <f t="shared" si="317"/>
        <v>10</v>
      </c>
      <c r="M4063" s="3">
        <f t="shared" si="318"/>
        <v>3</v>
      </c>
      <c r="N4063" s="3" t="s">
        <v>87</v>
      </c>
      <c r="O4063" s="3">
        <f>COUNTIF([1]局站!$D$4:$D$172,"="&amp;N4063)</f>
        <v>1</v>
      </c>
      <c r="P4063" s="3">
        <v>0</v>
      </c>
      <c r="Q4063" s="3">
        <v>0</v>
      </c>
      <c r="R4063" s="3">
        <v>0</v>
      </c>
      <c r="S4063" s="3" t="s">
        <v>88</v>
      </c>
      <c r="T4063" s="3">
        <f>COUNTIF([1]局站!$D$4:$D$172,"="&amp;S4063)</f>
        <v>1</v>
      </c>
      <c r="U4063" s="3">
        <v>0</v>
      </c>
      <c r="V4063" s="3">
        <v>0</v>
      </c>
      <c r="W4063" s="3">
        <v>0</v>
      </c>
      <c r="X4063" s="3" t="s">
        <v>1214</v>
      </c>
      <c r="Y4063" s="3" t="s">
        <v>881</v>
      </c>
      <c r="Z4063" s="3" t="str">
        <f>INDEX(业务类型!$C$4:$C$8,MATCH(纤芯!Y4063,业务类型!$B$4:$B$8,0))</f>
        <v>OTHER</v>
      </c>
      <c r="AA4063" s="3" t="s">
        <v>919</v>
      </c>
    </row>
    <row r="4064" spans="1:27" ht="16.5" x14ac:dyDescent="0.2">
      <c r="A4064" s="3">
        <v>4061</v>
      </c>
      <c r="B4064" s="3">
        <f t="shared" si="319"/>
        <v>37027104035</v>
      </c>
      <c r="C4064" s="3" t="s">
        <v>1166</v>
      </c>
      <c r="D4064" s="3" t="s">
        <v>227</v>
      </c>
      <c r="E4064" s="3" t="str">
        <f>INDEX(光放段!$G$4:$G$237,MATCH(纤芯!G4064,光放段!$C$4:$C$237,0))</f>
        <v>山东二干|莱芜青岛光缆:莱芜大桥路-青岛山东路</v>
      </c>
      <c r="F4064" s="3">
        <f>INDEX(光放段!$I$4:$I$237,MATCH(纤芯!H4064,光放段!$B$4:$B$237,0))</f>
        <v>37027100000</v>
      </c>
      <c r="G4064" s="3" t="str">
        <f t="shared" si="315"/>
        <v>山东二干|莱芜青岛光缆:诸城-胶州营房</v>
      </c>
      <c r="H4064" s="3">
        <f>INDEX(光放段!$B$4:$B$237,MATCH(纤芯!G4064,光放段!$C$4:$C$237,0))</f>
        <v>37027104000</v>
      </c>
      <c r="I4064" s="3" t="str">
        <f t="shared" si="316"/>
        <v>莱芜青岛光缆</v>
      </c>
      <c r="J4064" s="3" t="str">
        <f>INDEX(子缆名称!$B$4:$B$29,纤芯!M4064)</f>
        <v>C缆</v>
      </c>
      <c r="K4064" s="3">
        <v>35</v>
      </c>
      <c r="L4064" s="3">
        <f t="shared" si="317"/>
        <v>11</v>
      </c>
      <c r="M4064" s="3">
        <f t="shared" si="318"/>
        <v>3</v>
      </c>
      <c r="N4064" s="3" t="s">
        <v>87</v>
      </c>
      <c r="O4064" s="3">
        <f>COUNTIF([1]局站!$D$4:$D$172,"="&amp;N4064)</f>
        <v>1</v>
      </c>
      <c r="P4064" s="3">
        <v>0</v>
      </c>
      <c r="Q4064" s="3">
        <v>0</v>
      </c>
      <c r="R4064" s="3">
        <v>0</v>
      </c>
      <c r="S4064" s="3" t="s">
        <v>88</v>
      </c>
      <c r="T4064" s="3">
        <f>COUNTIF([1]局站!$D$4:$D$172,"="&amp;S4064)</f>
        <v>1</v>
      </c>
      <c r="U4064" s="3">
        <v>0</v>
      </c>
      <c r="V4064" s="3">
        <v>0</v>
      </c>
      <c r="W4064" s="3">
        <v>0</v>
      </c>
      <c r="X4064" s="3" t="s">
        <v>1214</v>
      </c>
      <c r="Y4064" s="3" t="s">
        <v>880</v>
      </c>
      <c r="Z4064" s="3" t="str">
        <f>INDEX(业务类型!$C$4:$C$8,MATCH(纤芯!Y4064,业务类型!$B$4:$B$8,0))</f>
        <v>IDLE</v>
      </c>
      <c r="AA4064" s="3"/>
    </row>
    <row r="4065" spans="1:27" ht="16.5" x14ac:dyDescent="0.2">
      <c r="A4065" s="3">
        <v>4062</v>
      </c>
      <c r="B4065" s="3">
        <f t="shared" si="319"/>
        <v>37027104036</v>
      </c>
      <c r="C4065" s="3" t="s">
        <v>1166</v>
      </c>
      <c r="D4065" s="3" t="s">
        <v>227</v>
      </c>
      <c r="E4065" s="3" t="str">
        <f>INDEX(光放段!$G$4:$G$237,MATCH(纤芯!G4065,光放段!$C$4:$C$237,0))</f>
        <v>山东二干|莱芜青岛光缆:莱芜大桥路-青岛山东路</v>
      </c>
      <c r="F4065" s="3">
        <f>INDEX(光放段!$I$4:$I$237,MATCH(纤芯!H4065,光放段!$B$4:$B$237,0))</f>
        <v>37027100000</v>
      </c>
      <c r="G4065" s="3" t="str">
        <f t="shared" si="315"/>
        <v>山东二干|莱芜青岛光缆:诸城-胶州营房</v>
      </c>
      <c r="H4065" s="3">
        <f>INDEX(光放段!$B$4:$B$237,MATCH(纤芯!G4065,光放段!$C$4:$C$237,0))</f>
        <v>37027104000</v>
      </c>
      <c r="I4065" s="3" t="str">
        <f t="shared" si="316"/>
        <v>莱芜青岛光缆</v>
      </c>
      <c r="J4065" s="3" t="str">
        <f>INDEX(子缆名称!$B$4:$B$29,纤芯!M4065)</f>
        <v>C缆</v>
      </c>
      <c r="K4065" s="3">
        <v>36</v>
      </c>
      <c r="L4065" s="3">
        <f t="shared" si="317"/>
        <v>12</v>
      </c>
      <c r="M4065" s="3">
        <f t="shared" si="318"/>
        <v>3</v>
      </c>
      <c r="N4065" s="3" t="s">
        <v>87</v>
      </c>
      <c r="O4065" s="3">
        <f>COUNTIF([1]局站!$D$4:$D$172,"="&amp;N4065)</f>
        <v>1</v>
      </c>
      <c r="P4065" s="3">
        <v>0</v>
      </c>
      <c r="Q4065" s="3">
        <v>0</v>
      </c>
      <c r="R4065" s="3">
        <v>0</v>
      </c>
      <c r="S4065" s="3" t="s">
        <v>88</v>
      </c>
      <c r="T4065" s="3">
        <f>COUNTIF([1]局站!$D$4:$D$172,"="&amp;S4065)</f>
        <v>1</v>
      </c>
      <c r="U4065" s="3">
        <v>0</v>
      </c>
      <c r="V4065" s="3">
        <v>0</v>
      </c>
      <c r="W4065" s="3">
        <v>0</v>
      </c>
      <c r="X4065" s="3" t="s">
        <v>1214</v>
      </c>
      <c r="Y4065" s="3" t="s">
        <v>880</v>
      </c>
      <c r="Z4065" s="3" t="str">
        <f>INDEX(业务类型!$C$4:$C$8,MATCH(纤芯!Y4065,业务类型!$B$4:$B$8,0))</f>
        <v>IDLE</v>
      </c>
      <c r="AA4065" s="3"/>
    </row>
    <row r="4066" spans="1:27" ht="16.5" x14ac:dyDescent="0.2">
      <c r="A4066" s="3">
        <v>4063</v>
      </c>
      <c r="B4066" s="3">
        <f t="shared" si="319"/>
        <v>37027105001</v>
      </c>
      <c r="C4066" s="3" t="s">
        <v>1166</v>
      </c>
      <c r="D4066" s="3" t="s">
        <v>227</v>
      </c>
      <c r="E4066" s="3" t="str">
        <f>INDEX(光放段!$G$4:$G$237,MATCH(纤芯!G4066,光放段!$C$4:$C$237,0))</f>
        <v>山东二干|莱芜青岛光缆:莱芜大桥路-青岛山东路</v>
      </c>
      <c r="F4066" s="3">
        <f>INDEX(光放段!$I$4:$I$237,MATCH(纤芯!H4066,光放段!$B$4:$B$237,0))</f>
        <v>37027100000</v>
      </c>
      <c r="G4066" s="3" t="str">
        <f t="shared" si="315"/>
        <v>山东二干|莱芜青岛光缆:胶州营房-青岛山东路</v>
      </c>
      <c r="H4066" s="3">
        <f>INDEX(光放段!$B$4:$B$237,MATCH(纤芯!G4066,光放段!$C$4:$C$237,0))</f>
        <v>37027105000</v>
      </c>
      <c r="I4066" s="3" t="str">
        <f t="shared" si="316"/>
        <v>莱芜青岛光缆</v>
      </c>
      <c r="J4066" s="3" t="str">
        <f>INDEX(子缆名称!$B$4:$B$29,纤芯!M4066)</f>
        <v>A缆</v>
      </c>
      <c r="K4066" s="3">
        <v>1</v>
      </c>
      <c r="L4066" s="3">
        <f t="shared" si="317"/>
        <v>1</v>
      </c>
      <c r="M4066" s="3">
        <f t="shared" si="318"/>
        <v>1</v>
      </c>
      <c r="N4066" s="3" t="s">
        <v>88</v>
      </c>
      <c r="O4066" s="3">
        <f>COUNTIF([1]局站!$D$4:$D$172,"="&amp;N4066)</f>
        <v>1</v>
      </c>
      <c r="P4066" s="3">
        <v>0</v>
      </c>
      <c r="Q4066" s="3">
        <v>0</v>
      </c>
      <c r="R4066" s="3">
        <v>0</v>
      </c>
      <c r="S4066" s="3" t="s">
        <v>140</v>
      </c>
      <c r="T4066" s="3">
        <f>COUNTIF([1]局站!$D$4:$D$172,"="&amp;S4066)</f>
        <v>1</v>
      </c>
      <c r="U4066" s="3">
        <v>0</v>
      </c>
      <c r="V4066" s="3">
        <v>0</v>
      </c>
      <c r="W4066" s="3">
        <v>0</v>
      </c>
      <c r="X4066" s="3" t="s">
        <v>1214</v>
      </c>
      <c r="Y4066" s="3" t="s">
        <v>881</v>
      </c>
      <c r="Z4066" s="3" t="str">
        <f>INDEX(业务类型!$C$4:$C$8,MATCH(纤芯!Y4066,业务类型!$B$4:$B$8,0))</f>
        <v>OTHER</v>
      </c>
      <c r="AA4066" s="3" t="s">
        <v>882</v>
      </c>
    </row>
    <row r="4067" spans="1:27" ht="16.5" x14ac:dyDescent="0.2">
      <c r="A4067" s="3">
        <v>4064</v>
      </c>
      <c r="B4067" s="3">
        <f t="shared" si="319"/>
        <v>37027105002</v>
      </c>
      <c r="C4067" s="3" t="s">
        <v>1166</v>
      </c>
      <c r="D4067" s="3" t="s">
        <v>227</v>
      </c>
      <c r="E4067" s="3" t="str">
        <f>INDEX(光放段!$G$4:$G$237,MATCH(纤芯!G4067,光放段!$C$4:$C$237,0))</f>
        <v>山东二干|莱芜青岛光缆:莱芜大桥路-青岛山东路</v>
      </c>
      <c r="F4067" s="3">
        <f>INDEX(光放段!$I$4:$I$237,MATCH(纤芯!H4067,光放段!$B$4:$B$237,0))</f>
        <v>37027100000</v>
      </c>
      <c r="G4067" s="3" t="str">
        <f t="shared" si="315"/>
        <v>山东二干|莱芜青岛光缆:胶州营房-青岛山东路</v>
      </c>
      <c r="H4067" s="3">
        <f>INDEX(光放段!$B$4:$B$237,MATCH(纤芯!G4067,光放段!$C$4:$C$237,0))</f>
        <v>37027105000</v>
      </c>
      <c r="I4067" s="3" t="str">
        <f t="shared" si="316"/>
        <v>莱芜青岛光缆</v>
      </c>
      <c r="J4067" s="3" t="str">
        <f>INDEX(子缆名称!$B$4:$B$29,纤芯!M4067)</f>
        <v>A缆</v>
      </c>
      <c r="K4067" s="3">
        <v>2</v>
      </c>
      <c r="L4067" s="3">
        <f t="shared" si="317"/>
        <v>2</v>
      </c>
      <c r="M4067" s="3">
        <f t="shared" si="318"/>
        <v>1</v>
      </c>
      <c r="N4067" s="3" t="s">
        <v>88</v>
      </c>
      <c r="O4067" s="3">
        <f>COUNTIF([1]局站!$D$4:$D$172,"="&amp;N4067)</f>
        <v>1</v>
      </c>
      <c r="P4067" s="3">
        <v>0</v>
      </c>
      <c r="Q4067" s="3">
        <v>0</v>
      </c>
      <c r="R4067" s="3">
        <v>0</v>
      </c>
      <c r="S4067" s="3" t="s">
        <v>140</v>
      </c>
      <c r="T4067" s="3">
        <f>COUNTIF([1]局站!$D$4:$D$172,"="&amp;S4067)</f>
        <v>1</v>
      </c>
      <c r="U4067" s="3">
        <v>0</v>
      </c>
      <c r="V4067" s="3">
        <v>0</v>
      </c>
      <c r="W4067" s="3">
        <v>0</v>
      </c>
      <c r="X4067" s="3" t="s">
        <v>1214</v>
      </c>
      <c r="Y4067" s="3" t="s">
        <v>881</v>
      </c>
      <c r="Z4067" s="3" t="str">
        <f>INDEX(业务类型!$C$4:$C$8,MATCH(纤芯!Y4067,业务类型!$B$4:$B$8,0))</f>
        <v>OTHER</v>
      </c>
      <c r="AA4067" s="3" t="s">
        <v>882</v>
      </c>
    </row>
    <row r="4068" spans="1:27" ht="16.5" x14ac:dyDescent="0.2">
      <c r="A4068" s="3">
        <v>4065</v>
      </c>
      <c r="B4068" s="3">
        <f t="shared" si="319"/>
        <v>37027105003</v>
      </c>
      <c r="C4068" s="3" t="s">
        <v>1166</v>
      </c>
      <c r="D4068" s="3" t="s">
        <v>227</v>
      </c>
      <c r="E4068" s="3" t="str">
        <f>INDEX(光放段!$G$4:$G$237,MATCH(纤芯!G4068,光放段!$C$4:$C$237,0))</f>
        <v>山东二干|莱芜青岛光缆:莱芜大桥路-青岛山东路</v>
      </c>
      <c r="F4068" s="3">
        <f>INDEX(光放段!$I$4:$I$237,MATCH(纤芯!H4068,光放段!$B$4:$B$237,0))</f>
        <v>37027100000</v>
      </c>
      <c r="G4068" s="3" t="str">
        <f t="shared" si="315"/>
        <v>山东二干|莱芜青岛光缆:胶州营房-青岛山东路</v>
      </c>
      <c r="H4068" s="3">
        <f>INDEX(光放段!$B$4:$B$237,MATCH(纤芯!G4068,光放段!$C$4:$C$237,0))</f>
        <v>37027105000</v>
      </c>
      <c r="I4068" s="3" t="str">
        <f t="shared" si="316"/>
        <v>莱芜青岛光缆</v>
      </c>
      <c r="J4068" s="3" t="str">
        <f>INDEX(子缆名称!$B$4:$B$29,纤芯!M4068)</f>
        <v>A缆</v>
      </c>
      <c r="K4068" s="3">
        <v>3</v>
      </c>
      <c r="L4068" s="3">
        <f t="shared" si="317"/>
        <v>3</v>
      </c>
      <c r="M4068" s="3">
        <f t="shared" si="318"/>
        <v>1</v>
      </c>
      <c r="N4068" s="3" t="s">
        <v>88</v>
      </c>
      <c r="O4068" s="3">
        <f>COUNTIF([1]局站!$D$4:$D$172,"="&amp;N4068)</f>
        <v>1</v>
      </c>
      <c r="P4068" s="3">
        <v>0</v>
      </c>
      <c r="Q4068" s="3">
        <v>0</v>
      </c>
      <c r="R4068" s="3">
        <v>0</v>
      </c>
      <c r="S4068" s="3" t="s">
        <v>140</v>
      </c>
      <c r="T4068" s="3">
        <f>COUNTIF([1]局站!$D$4:$D$172,"="&amp;S4068)</f>
        <v>1</v>
      </c>
      <c r="U4068" s="3">
        <v>0</v>
      </c>
      <c r="V4068" s="3">
        <v>0</v>
      </c>
      <c r="W4068" s="3">
        <v>0</v>
      </c>
      <c r="X4068" s="3" t="s">
        <v>1214</v>
      </c>
      <c r="Y4068" s="3" t="s">
        <v>880</v>
      </c>
      <c r="Z4068" s="3" t="str">
        <f>INDEX(业务类型!$C$4:$C$8,MATCH(纤芯!Y4068,业务类型!$B$4:$B$8,0))</f>
        <v>IDLE</v>
      </c>
      <c r="AA4068" s="3"/>
    </row>
    <row r="4069" spans="1:27" ht="16.5" x14ac:dyDescent="0.2">
      <c r="A4069" s="3">
        <v>4066</v>
      </c>
      <c r="B4069" s="3">
        <f t="shared" si="319"/>
        <v>37027105004</v>
      </c>
      <c r="C4069" s="3" t="s">
        <v>1166</v>
      </c>
      <c r="D4069" s="3" t="s">
        <v>227</v>
      </c>
      <c r="E4069" s="3" t="str">
        <f>INDEX(光放段!$G$4:$G$237,MATCH(纤芯!G4069,光放段!$C$4:$C$237,0))</f>
        <v>山东二干|莱芜青岛光缆:莱芜大桥路-青岛山东路</v>
      </c>
      <c r="F4069" s="3">
        <f>INDEX(光放段!$I$4:$I$237,MATCH(纤芯!H4069,光放段!$B$4:$B$237,0))</f>
        <v>37027100000</v>
      </c>
      <c r="G4069" s="3" t="str">
        <f t="shared" si="315"/>
        <v>山东二干|莱芜青岛光缆:胶州营房-青岛山东路</v>
      </c>
      <c r="H4069" s="3">
        <f>INDEX(光放段!$B$4:$B$237,MATCH(纤芯!G4069,光放段!$C$4:$C$237,0))</f>
        <v>37027105000</v>
      </c>
      <c r="I4069" s="3" t="str">
        <f t="shared" si="316"/>
        <v>莱芜青岛光缆</v>
      </c>
      <c r="J4069" s="3" t="str">
        <f>INDEX(子缆名称!$B$4:$B$29,纤芯!M4069)</f>
        <v>A缆</v>
      </c>
      <c r="K4069" s="3">
        <v>4</v>
      </c>
      <c r="L4069" s="3">
        <f t="shared" si="317"/>
        <v>4</v>
      </c>
      <c r="M4069" s="3">
        <f t="shared" si="318"/>
        <v>1</v>
      </c>
      <c r="N4069" s="3" t="s">
        <v>88</v>
      </c>
      <c r="O4069" s="3">
        <f>COUNTIF([1]局站!$D$4:$D$172,"="&amp;N4069)</f>
        <v>1</v>
      </c>
      <c r="P4069" s="3">
        <v>0</v>
      </c>
      <c r="Q4069" s="3">
        <v>0</v>
      </c>
      <c r="R4069" s="3">
        <v>0</v>
      </c>
      <c r="S4069" s="3" t="s">
        <v>140</v>
      </c>
      <c r="T4069" s="3">
        <f>COUNTIF([1]局站!$D$4:$D$172,"="&amp;S4069)</f>
        <v>1</v>
      </c>
      <c r="U4069" s="3">
        <v>0</v>
      </c>
      <c r="V4069" s="3">
        <v>0</v>
      </c>
      <c r="W4069" s="3">
        <v>0</v>
      </c>
      <c r="X4069" s="3" t="s">
        <v>1214</v>
      </c>
      <c r="Y4069" s="3" t="s">
        <v>880</v>
      </c>
      <c r="Z4069" s="3" t="str">
        <f>INDEX(业务类型!$C$4:$C$8,MATCH(纤芯!Y4069,业务类型!$B$4:$B$8,0))</f>
        <v>IDLE</v>
      </c>
      <c r="AA4069" s="3"/>
    </row>
    <row r="4070" spans="1:27" ht="16.5" x14ac:dyDescent="0.2">
      <c r="A4070" s="3">
        <v>4067</v>
      </c>
      <c r="B4070" s="3">
        <f t="shared" si="319"/>
        <v>37027105005</v>
      </c>
      <c r="C4070" s="3" t="s">
        <v>1166</v>
      </c>
      <c r="D4070" s="3" t="s">
        <v>227</v>
      </c>
      <c r="E4070" s="3" t="str">
        <f>INDEX(光放段!$G$4:$G$237,MATCH(纤芯!G4070,光放段!$C$4:$C$237,0))</f>
        <v>山东二干|莱芜青岛光缆:莱芜大桥路-青岛山东路</v>
      </c>
      <c r="F4070" s="3">
        <f>INDEX(光放段!$I$4:$I$237,MATCH(纤芯!H4070,光放段!$B$4:$B$237,0))</f>
        <v>37027100000</v>
      </c>
      <c r="G4070" s="3" t="str">
        <f t="shared" si="315"/>
        <v>山东二干|莱芜青岛光缆:胶州营房-青岛山东路</v>
      </c>
      <c r="H4070" s="3">
        <f>INDEX(光放段!$B$4:$B$237,MATCH(纤芯!G4070,光放段!$C$4:$C$237,0))</f>
        <v>37027105000</v>
      </c>
      <c r="I4070" s="3" t="str">
        <f t="shared" si="316"/>
        <v>莱芜青岛光缆</v>
      </c>
      <c r="J4070" s="3" t="str">
        <f>INDEX(子缆名称!$B$4:$B$29,纤芯!M4070)</f>
        <v>A缆</v>
      </c>
      <c r="K4070" s="3">
        <v>5</v>
      </c>
      <c r="L4070" s="3">
        <f t="shared" si="317"/>
        <v>5</v>
      </c>
      <c r="M4070" s="3">
        <f t="shared" si="318"/>
        <v>1</v>
      </c>
      <c r="N4070" s="3" t="s">
        <v>88</v>
      </c>
      <c r="O4070" s="3">
        <f>COUNTIF([1]局站!$D$4:$D$172,"="&amp;N4070)</f>
        <v>1</v>
      </c>
      <c r="P4070" s="3">
        <v>0</v>
      </c>
      <c r="Q4070" s="3">
        <v>0</v>
      </c>
      <c r="R4070" s="3">
        <v>0</v>
      </c>
      <c r="S4070" s="3" t="s">
        <v>140</v>
      </c>
      <c r="T4070" s="3">
        <f>COUNTIF([1]局站!$D$4:$D$172,"="&amp;S4070)</f>
        <v>1</v>
      </c>
      <c r="U4070" s="3">
        <v>0</v>
      </c>
      <c r="V4070" s="3">
        <v>0</v>
      </c>
      <c r="W4070" s="3">
        <v>0</v>
      </c>
      <c r="X4070" s="3" t="s">
        <v>1214</v>
      </c>
      <c r="Y4070" s="3" t="s">
        <v>852</v>
      </c>
      <c r="Z4070" s="3" t="str">
        <f>INDEX(业务类型!$C$4:$C$8,MATCH(纤芯!Y4070,业务类型!$B$4:$B$8,0))</f>
        <v>TWO</v>
      </c>
      <c r="AA4070" s="3" t="s">
        <v>1034</v>
      </c>
    </row>
    <row r="4071" spans="1:27" ht="16.5" x14ac:dyDescent="0.2">
      <c r="A4071" s="3">
        <v>4068</v>
      </c>
      <c r="B4071" s="3">
        <f t="shared" si="319"/>
        <v>37027105006</v>
      </c>
      <c r="C4071" s="3" t="s">
        <v>1166</v>
      </c>
      <c r="D4071" s="3" t="s">
        <v>227</v>
      </c>
      <c r="E4071" s="3" t="str">
        <f>INDEX(光放段!$G$4:$G$237,MATCH(纤芯!G4071,光放段!$C$4:$C$237,0))</f>
        <v>山东二干|莱芜青岛光缆:莱芜大桥路-青岛山东路</v>
      </c>
      <c r="F4071" s="3">
        <f>INDEX(光放段!$I$4:$I$237,MATCH(纤芯!H4071,光放段!$B$4:$B$237,0))</f>
        <v>37027100000</v>
      </c>
      <c r="G4071" s="3" t="str">
        <f t="shared" si="315"/>
        <v>山东二干|莱芜青岛光缆:胶州营房-青岛山东路</v>
      </c>
      <c r="H4071" s="3">
        <f>INDEX(光放段!$B$4:$B$237,MATCH(纤芯!G4071,光放段!$C$4:$C$237,0))</f>
        <v>37027105000</v>
      </c>
      <c r="I4071" s="3" t="str">
        <f t="shared" si="316"/>
        <v>莱芜青岛光缆</v>
      </c>
      <c r="J4071" s="3" t="str">
        <f>INDEX(子缆名称!$B$4:$B$29,纤芯!M4071)</f>
        <v>A缆</v>
      </c>
      <c r="K4071" s="3">
        <v>6</v>
      </c>
      <c r="L4071" s="3">
        <f t="shared" si="317"/>
        <v>6</v>
      </c>
      <c r="M4071" s="3">
        <f t="shared" si="318"/>
        <v>1</v>
      </c>
      <c r="N4071" s="3" t="s">
        <v>88</v>
      </c>
      <c r="O4071" s="3">
        <f>COUNTIF([1]局站!$D$4:$D$172,"="&amp;N4071)</f>
        <v>1</v>
      </c>
      <c r="P4071" s="3">
        <v>0</v>
      </c>
      <c r="Q4071" s="3">
        <v>0</v>
      </c>
      <c r="R4071" s="3">
        <v>0</v>
      </c>
      <c r="S4071" s="3" t="s">
        <v>140</v>
      </c>
      <c r="T4071" s="3">
        <f>COUNTIF([1]局站!$D$4:$D$172,"="&amp;S4071)</f>
        <v>1</v>
      </c>
      <c r="U4071" s="3">
        <v>0</v>
      </c>
      <c r="V4071" s="3">
        <v>0</v>
      </c>
      <c r="W4071" s="3">
        <v>0</v>
      </c>
      <c r="X4071" s="3" t="s">
        <v>1214</v>
      </c>
      <c r="Y4071" s="3" t="s">
        <v>852</v>
      </c>
      <c r="Z4071" s="3" t="str">
        <f>INDEX(业务类型!$C$4:$C$8,MATCH(纤芯!Y4071,业务类型!$B$4:$B$8,0))</f>
        <v>TWO</v>
      </c>
      <c r="AA4071" s="3" t="s">
        <v>1034</v>
      </c>
    </row>
    <row r="4072" spans="1:27" ht="16.5" x14ac:dyDescent="0.2">
      <c r="A4072" s="3">
        <v>4069</v>
      </c>
      <c r="B4072" s="3">
        <f t="shared" si="319"/>
        <v>37027105007</v>
      </c>
      <c r="C4072" s="3" t="s">
        <v>1166</v>
      </c>
      <c r="D4072" s="3" t="s">
        <v>227</v>
      </c>
      <c r="E4072" s="3" t="str">
        <f>INDEX(光放段!$G$4:$G$237,MATCH(纤芯!G4072,光放段!$C$4:$C$237,0))</f>
        <v>山东二干|莱芜青岛光缆:莱芜大桥路-青岛山东路</v>
      </c>
      <c r="F4072" s="3">
        <f>INDEX(光放段!$I$4:$I$237,MATCH(纤芯!H4072,光放段!$B$4:$B$237,0))</f>
        <v>37027100000</v>
      </c>
      <c r="G4072" s="3" t="str">
        <f t="shared" si="315"/>
        <v>山东二干|莱芜青岛光缆:胶州营房-青岛山东路</v>
      </c>
      <c r="H4072" s="3">
        <f>INDEX(光放段!$B$4:$B$237,MATCH(纤芯!G4072,光放段!$C$4:$C$237,0))</f>
        <v>37027105000</v>
      </c>
      <c r="I4072" s="3" t="str">
        <f t="shared" si="316"/>
        <v>莱芜青岛光缆</v>
      </c>
      <c r="J4072" s="3" t="str">
        <f>INDEX(子缆名称!$B$4:$B$29,纤芯!M4072)</f>
        <v>A缆</v>
      </c>
      <c r="K4072" s="3">
        <v>7</v>
      </c>
      <c r="L4072" s="3">
        <f t="shared" si="317"/>
        <v>7</v>
      </c>
      <c r="M4072" s="3">
        <f t="shared" si="318"/>
        <v>1</v>
      </c>
      <c r="N4072" s="3" t="s">
        <v>88</v>
      </c>
      <c r="O4072" s="3">
        <f>COUNTIF([1]局站!$D$4:$D$172,"="&amp;N4072)</f>
        <v>1</v>
      </c>
      <c r="P4072" s="3">
        <v>0</v>
      </c>
      <c r="Q4072" s="3">
        <v>0</v>
      </c>
      <c r="R4072" s="3">
        <v>0</v>
      </c>
      <c r="S4072" s="3" t="s">
        <v>140</v>
      </c>
      <c r="T4072" s="3">
        <f>COUNTIF([1]局站!$D$4:$D$172,"="&amp;S4072)</f>
        <v>1</v>
      </c>
      <c r="U4072" s="3">
        <v>0</v>
      </c>
      <c r="V4072" s="3">
        <v>0</v>
      </c>
      <c r="W4072" s="3">
        <v>0</v>
      </c>
      <c r="X4072" s="3" t="s">
        <v>1214</v>
      </c>
      <c r="Y4072" s="3" t="s">
        <v>850</v>
      </c>
      <c r="Z4072" s="3" t="str">
        <f>INDEX(业务类型!$C$4:$C$8,MATCH(纤芯!Y4072,业务类型!$B$4:$B$8,0))</f>
        <v>ONE</v>
      </c>
      <c r="AA4072" s="3" t="s">
        <v>1044</v>
      </c>
    </row>
    <row r="4073" spans="1:27" ht="16.5" x14ac:dyDescent="0.2">
      <c r="A4073" s="3">
        <v>4070</v>
      </c>
      <c r="B4073" s="3">
        <f t="shared" si="319"/>
        <v>37027105008</v>
      </c>
      <c r="C4073" s="3" t="s">
        <v>1166</v>
      </c>
      <c r="D4073" s="3" t="s">
        <v>227</v>
      </c>
      <c r="E4073" s="3" t="str">
        <f>INDEX(光放段!$G$4:$G$237,MATCH(纤芯!G4073,光放段!$C$4:$C$237,0))</f>
        <v>山东二干|莱芜青岛光缆:莱芜大桥路-青岛山东路</v>
      </c>
      <c r="F4073" s="3">
        <f>INDEX(光放段!$I$4:$I$237,MATCH(纤芯!H4073,光放段!$B$4:$B$237,0))</f>
        <v>37027100000</v>
      </c>
      <c r="G4073" s="3" t="str">
        <f t="shared" si="315"/>
        <v>山东二干|莱芜青岛光缆:胶州营房-青岛山东路</v>
      </c>
      <c r="H4073" s="3">
        <f>INDEX(光放段!$B$4:$B$237,MATCH(纤芯!G4073,光放段!$C$4:$C$237,0))</f>
        <v>37027105000</v>
      </c>
      <c r="I4073" s="3" t="str">
        <f t="shared" si="316"/>
        <v>莱芜青岛光缆</v>
      </c>
      <c r="J4073" s="3" t="str">
        <f>INDEX(子缆名称!$B$4:$B$29,纤芯!M4073)</f>
        <v>A缆</v>
      </c>
      <c r="K4073" s="3">
        <v>8</v>
      </c>
      <c r="L4073" s="3">
        <f t="shared" si="317"/>
        <v>8</v>
      </c>
      <c r="M4073" s="3">
        <f t="shared" si="318"/>
        <v>1</v>
      </c>
      <c r="N4073" s="3" t="s">
        <v>88</v>
      </c>
      <c r="O4073" s="3">
        <f>COUNTIF([1]局站!$D$4:$D$172,"="&amp;N4073)</f>
        <v>1</v>
      </c>
      <c r="P4073" s="3">
        <v>0</v>
      </c>
      <c r="Q4073" s="3">
        <v>0</v>
      </c>
      <c r="R4073" s="3">
        <v>0</v>
      </c>
      <c r="S4073" s="3" t="s">
        <v>140</v>
      </c>
      <c r="T4073" s="3">
        <f>COUNTIF([1]局站!$D$4:$D$172,"="&amp;S4073)</f>
        <v>1</v>
      </c>
      <c r="U4073" s="3">
        <v>0</v>
      </c>
      <c r="V4073" s="3">
        <v>0</v>
      </c>
      <c r="W4073" s="3">
        <v>0</v>
      </c>
      <c r="X4073" s="3" t="s">
        <v>1214</v>
      </c>
      <c r="Y4073" s="3" t="s">
        <v>850</v>
      </c>
      <c r="Z4073" s="3" t="str">
        <f>INDEX(业务类型!$C$4:$C$8,MATCH(纤芯!Y4073,业务类型!$B$4:$B$8,0))</f>
        <v>ONE</v>
      </c>
      <c r="AA4073" s="3" t="s">
        <v>1044</v>
      </c>
    </row>
    <row r="4074" spans="1:27" ht="16.5" x14ac:dyDescent="0.2">
      <c r="A4074" s="3">
        <v>4071</v>
      </c>
      <c r="B4074" s="3">
        <f t="shared" si="319"/>
        <v>37027105009</v>
      </c>
      <c r="C4074" s="3" t="s">
        <v>1166</v>
      </c>
      <c r="D4074" s="3" t="s">
        <v>227</v>
      </c>
      <c r="E4074" s="3" t="str">
        <f>INDEX(光放段!$G$4:$G$237,MATCH(纤芯!G4074,光放段!$C$4:$C$237,0))</f>
        <v>山东二干|莱芜青岛光缆:莱芜大桥路-青岛山东路</v>
      </c>
      <c r="F4074" s="3">
        <f>INDEX(光放段!$I$4:$I$237,MATCH(纤芯!H4074,光放段!$B$4:$B$237,0))</f>
        <v>37027100000</v>
      </c>
      <c r="G4074" s="3" t="str">
        <f t="shared" si="315"/>
        <v>山东二干|莱芜青岛光缆:胶州营房-青岛山东路</v>
      </c>
      <c r="H4074" s="3">
        <f>INDEX(光放段!$B$4:$B$237,MATCH(纤芯!G4074,光放段!$C$4:$C$237,0))</f>
        <v>37027105000</v>
      </c>
      <c r="I4074" s="3" t="str">
        <f t="shared" si="316"/>
        <v>莱芜青岛光缆</v>
      </c>
      <c r="J4074" s="3" t="str">
        <f>INDEX(子缆名称!$B$4:$B$29,纤芯!M4074)</f>
        <v>A缆</v>
      </c>
      <c r="K4074" s="3">
        <v>9</v>
      </c>
      <c r="L4074" s="3">
        <f t="shared" si="317"/>
        <v>9</v>
      </c>
      <c r="M4074" s="3">
        <f t="shared" si="318"/>
        <v>1</v>
      </c>
      <c r="N4074" s="3" t="s">
        <v>88</v>
      </c>
      <c r="O4074" s="3">
        <f>COUNTIF([1]局站!$D$4:$D$172,"="&amp;N4074)</f>
        <v>1</v>
      </c>
      <c r="P4074" s="3">
        <v>0</v>
      </c>
      <c r="Q4074" s="3">
        <v>0</v>
      </c>
      <c r="R4074" s="3">
        <v>0</v>
      </c>
      <c r="S4074" s="3" t="s">
        <v>140</v>
      </c>
      <c r="T4074" s="3">
        <f>COUNTIF([1]局站!$D$4:$D$172,"="&amp;S4074)</f>
        <v>1</v>
      </c>
      <c r="U4074" s="3">
        <v>0</v>
      </c>
      <c r="V4074" s="3">
        <v>0</v>
      </c>
      <c r="W4074" s="3">
        <v>0</v>
      </c>
      <c r="X4074" s="3" t="s">
        <v>1214</v>
      </c>
      <c r="Y4074" s="3" t="s">
        <v>852</v>
      </c>
      <c r="Z4074" s="3" t="str">
        <f>INDEX(业务类型!$C$4:$C$8,MATCH(纤芯!Y4074,业务类型!$B$4:$B$8,0))</f>
        <v>TWO</v>
      </c>
      <c r="AA4074" s="3" t="s">
        <v>1043</v>
      </c>
    </row>
    <row r="4075" spans="1:27" ht="16.5" x14ac:dyDescent="0.2">
      <c r="A4075" s="3">
        <v>4072</v>
      </c>
      <c r="B4075" s="3">
        <f t="shared" si="319"/>
        <v>37027105010</v>
      </c>
      <c r="C4075" s="3" t="s">
        <v>1166</v>
      </c>
      <c r="D4075" s="3" t="s">
        <v>227</v>
      </c>
      <c r="E4075" s="3" t="str">
        <f>INDEX(光放段!$G$4:$G$237,MATCH(纤芯!G4075,光放段!$C$4:$C$237,0))</f>
        <v>山东二干|莱芜青岛光缆:莱芜大桥路-青岛山东路</v>
      </c>
      <c r="F4075" s="3">
        <f>INDEX(光放段!$I$4:$I$237,MATCH(纤芯!H4075,光放段!$B$4:$B$237,0))</f>
        <v>37027100000</v>
      </c>
      <c r="G4075" s="3" t="str">
        <f t="shared" si="315"/>
        <v>山东二干|莱芜青岛光缆:胶州营房-青岛山东路</v>
      </c>
      <c r="H4075" s="3">
        <f>INDEX(光放段!$B$4:$B$237,MATCH(纤芯!G4075,光放段!$C$4:$C$237,0))</f>
        <v>37027105000</v>
      </c>
      <c r="I4075" s="3" t="str">
        <f t="shared" si="316"/>
        <v>莱芜青岛光缆</v>
      </c>
      <c r="J4075" s="3" t="str">
        <f>INDEX(子缆名称!$B$4:$B$29,纤芯!M4075)</f>
        <v>A缆</v>
      </c>
      <c r="K4075" s="3">
        <v>10</v>
      </c>
      <c r="L4075" s="3">
        <f t="shared" si="317"/>
        <v>10</v>
      </c>
      <c r="M4075" s="3">
        <f t="shared" si="318"/>
        <v>1</v>
      </c>
      <c r="N4075" s="3" t="s">
        <v>88</v>
      </c>
      <c r="O4075" s="3">
        <f>COUNTIF([1]局站!$D$4:$D$172,"="&amp;N4075)</f>
        <v>1</v>
      </c>
      <c r="P4075" s="3">
        <v>0</v>
      </c>
      <c r="Q4075" s="3">
        <v>0</v>
      </c>
      <c r="R4075" s="3">
        <v>0</v>
      </c>
      <c r="S4075" s="3" t="s">
        <v>140</v>
      </c>
      <c r="T4075" s="3">
        <f>COUNTIF([1]局站!$D$4:$D$172,"="&amp;S4075)</f>
        <v>1</v>
      </c>
      <c r="U4075" s="3">
        <v>0</v>
      </c>
      <c r="V4075" s="3">
        <v>0</v>
      </c>
      <c r="W4075" s="3">
        <v>0</v>
      </c>
      <c r="X4075" s="3" t="s">
        <v>1214</v>
      </c>
      <c r="Y4075" s="3" t="s">
        <v>852</v>
      </c>
      <c r="Z4075" s="3" t="str">
        <f>INDEX(业务类型!$C$4:$C$8,MATCH(纤芯!Y4075,业务类型!$B$4:$B$8,0))</f>
        <v>TWO</v>
      </c>
      <c r="AA4075" s="3" t="s">
        <v>1043</v>
      </c>
    </row>
    <row r="4076" spans="1:27" ht="16.5" x14ac:dyDescent="0.2">
      <c r="A4076" s="3">
        <v>4073</v>
      </c>
      <c r="B4076" s="3">
        <f t="shared" si="319"/>
        <v>37027105011</v>
      </c>
      <c r="C4076" s="3" t="s">
        <v>1166</v>
      </c>
      <c r="D4076" s="3" t="s">
        <v>227</v>
      </c>
      <c r="E4076" s="3" t="str">
        <f>INDEX(光放段!$G$4:$G$237,MATCH(纤芯!G4076,光放段!$C$4:$C$237,0))</f>
        <v>山东二干|莱芜青岛光缆:莱芜大桥路-青岛山东路</v>
      </c>
      <c r="F4076" s="3">
        <f>INDEX(光放段!$I$4:$I$237,MATCH(纤芯!H4076,光放段!$B$4:$B$237,0))</f>
        <v>37027100000</v>
      </c>
      <c r="G4076" s="3" t="str">
        <f t="shared" si="315"/>
        <v>山东二干|莱芜青岛光缆:胶州营房-青岛山东路</v>
      </c>
      <c r="H4076" s="3">
        <f>INDEX(光放段!$B$4:$B$237,MATCH(纤芯!G4076,光放段!$C$4:$C$237,0))</f>
        <v>37027105000</v>
      </c>
      <c r="I4076" s="3" t="str">
        <f t="shared" si="316"/>
        <v>莱芜青岛光缆</v>
      </c>
      <c r="J4076" s="3" t="str">
        <f>INDEX(子缆名称!$B$4:$B$29,纤芯!M4076)</f>
        <v>A缆</v>
      </c>
      <c r="K4076" s="3">
        <v>11</v>
      </c>
      <c r="L4076" s="3">
        <f t="shared" si="317"/>
        <v>11</v>
      </c>
      <c r="M4076" s="3">
        <f t="shared" si="318"/>
        <v>1</v>
      </c>
      <c r="N4076" s="3" t="s">
        <v>88</v>
      </c>
      <c r="O4076" s="3">
        <f>COUNTIF([1]局站!$D$4:$D$172,"="&amp;N4076)</f>
        <v>1</v>
      </c>
      <c r="P4076" s="3">
        <v>0</v>
      </c>
      <c r="Q4076" s="3">
        <v>0</v>
      </c>
      <c r="R4076" s="3">
        <v>0</v>
      </c>
      <c r="S4076" s="3" t="s">
        <v>140</v>
      </c>
      <c r="T4076" s="3">
        <f>COUNTIF([1]局站!$D$4:$D$172,"="&amp;S4076)</f>
        <v>1</v>
      </c>
      <c r="U4076" s="3">
        <v>0</v>
      </c>
      <c r="V4076" s="3">
        <v>0</v>
      </c>
      <c r="W4076" s="3">
        <v>0</v>
      </c>
      <c r="X4076" s="3" t="s">
        <v>1214</v>
      </c>
      <c r="Y4076" s="3" t="s">
        <v>850</v>
      </c>
      <c r="Z4076" s="3" t="str">
        <f>INDEX(业务类型!$C$4:$C$8,MATCH(纤芯!Y4076,业务类型!$B$4:$B$8,0))</f>
        <v>ONE</v>
      </c>
      <c r="AA4076" s="3" t="s">
        <v>1050</v>
      </c>
    </row>
    <row r="4077" spans="1:27" ht="16.5" x14ac:dyDescent="0.2">
      <c r="A4077" s="3">
        <v>4074</v>
      </c>
      <c r="B4077" s="3">
        <f t="shared" si="319"/>
        <v>37027105012</v>
      </c>
      <c r="C4077" s="3" t="s">
        <v>1166</v>
      </c>
      <c r="D4077" s="3" t="s">
        <v>227</v>
      </c>
      <c r="E4077" s="3" t="str">
        <f>INDEX(光放段!$G$4:$G$237,MATCH(纤芯!G4077,光放段!$C$4:$C$237,0))</f>
        <v>山东二干|莱芜青岛光缆:莱芜大桥路-青岛山东路</v>
      </c>
      <c r="F4077" s="3">
        <f>INDEX(光放段!$I$4:$I$237,MATCH(纤芯!H4077,光放段!$B$4:$B$237,0))</f>
        <v>37027100000</v>
      </c>
      <c r="G4077" s="3" t="str">
        <f t="shared" si="315"/>
        <v>山东二干|莱芜青岛光缆:胶州营房-青岛山东路</v>
      </c>
      <c r="H4077" s="3">
        <f>INDEX(光放段!$B$4:$B$237,MATCH(纤芯!G4077,光放段!$C$4:$C$237,0))</f>
        <v>37027105000</v>
      </c>
      <c r="I4077" s="3" t="str">
        <f t="shared" si="316"/>
        <v>莱芜青岛光缆</v>
      </c>
      <c r="J4077" s="3" t="str">
        <f>INDEX(子缆名称!$B$4:$B$29,纤芯!M4077)</f>
        <v>A缆</v>
      </c>
      <c r="K4077" s="3">
        <v>12</v>
      </c>
      <c r="L4077" s="3">
        <f t="shared" si="317"/>
        <v>12</v>
      </c>
      <c r="M4077" s="3">
        <f t="shared" si="318"/>
        <v>1</v>
      </c>
      <c r="N4077" s="3" t="s">
        <v>88</v>
      </c>
      <c r="O4077" s="3">
        <f>COUNTIF([1]局站!$D$4:$D$172,"="&amp;N4077)</f>
        <v>1</v>
      </c>
      <c r="P4077" s="3">
        <v>0</v>
      </c>
      <c r="Q4077" s="3">
        <v>0</v>
      </c>
      <c r="R4077" s="3">
        <v>0</v>
      </c>
      <c r="S4077" s="3" t="s">
        <v>140</v>
      </c>
      <c r="T4077" s="3">
        <f>COUNTIF([1]局站!$D$4:$D$172,"="&amp;S4077)</f>
        <v>1</v>
      </c>
      <c r="U4077" s="3">
        <v>0</v>
      </c>
      <c r="V4077" s="3">
        <v>0</v>
      </c>
      <c r="W4077" s="3">
        <v>0</v>
      </c>
      <c r="X4077" s="3" t="s">
        <v>1214</v>
      </c>
      <c r="Y4077" s="3" t="s">
        <v>850</v>
      </c>
      <c r="Z4077" s="3" t="str">
        <f>INDEX(业务类型!$C$4:$C$8,MATCH(纤芯!Y4077,业务类型!$B$4:$B$8,0))</f>
        <v>ONE</v>
      </c>
      <c r="AA4077" s="3" t="s">
        <v>1050</v>
      </c>
    </row>
    <row r="4078" spans="1:27" ht="16.5" x14ac:dyDescent="0.2">
      <c r="A4078" s="3">
        <v>4075</v>
      </c>
      <c r="B4078" s="3">
        <f t="shared" si="319"/>
        <v>37027105013</v>
      </c>
      <c r="C4078" s="3" t="s">
        <v>1166</v>
      </c>
      <c r="D4078" s="3" t="s">
        <v>227</v>
      </c>
      <c r="E4078" s="3" t="str">
        <f>INDEX(光放段!$G$4:$G$237,MATCH(纤芯!G4078,光放段!$C$4:$C$237,0))</f>
        <v>山东二干|莱芜青岛光缆:莱芜大桥路-青岛山东路</v>
      </c>
      <c r="F4078" s="3">
        <f>INDEX(光放段!$I$4:$I$237,MATCH(纤芯!H4078,光放段!$B$4:$B$237,0))</f>
        <v>37027100000</v>
      </c>
      <c r="G4078" s="3" t="str">
        <f t="shared" si="315"/>
        <v>山东二干|莱芜青岛光缆:胶州营房-青岛山东路</v>
      </c>
      <c r="H4078" s="3">
        <f>INDEX(光放段!$B$4:$B$237,MATCH(纤芯!G4078,光放段!$C$4:$C$237,0))</f>
        <v>37027105000</v>
      </c>
      <c r="I4078" s="3" t="str">
        <f t="shared" si="316"/>
        <v>莱芜青岛光缆</v>
      </c>
      <c r="J4078" s="3" t="str">
        <f>INDEX(子缆名称!$B$4:$B$29,纤芯!M4078)</f>
        <v>B缆</v>
      </c>
      <c r="K4078" s="3">
        <v>13</v>
      </c>
      <c r="L4078" s="3">
        <f t="shared" si="317"/>
        <v>1</v>
      </c>
      <c r="M4078" s="3">
        <f t="shared" si="318"/>
        <v>2</v>
      </c>
      <c r="N4078" s="3" t="s">
        <v>88</v>
      </c>
      <c r="O4078" s="3">
        <f>COUNTIF([1]局站!$D$4:$D$172,"="&amp;N4078)</f>
        <v>1</v>
      </c>
      <c r="P4078" s="3">
        <v>0</v>
      </c>
      <c r="Q4078" s="3">
        <v>0</v>
      </c>
      <c r="R4078" s="3">
        <v>0</v>
      </c>
      <c r="S4078" s="3" t="s">
        <v>140</v>
      </c>
      <c r="T4078" s="3">
        <f>COUNTIF([1]局站!$D$4:$D$172,"="&amp;S4078)</f>
        <v>1</v>
      </c>
      <c r="U4078" s="3">
        <v>0</v>
      </c>
      <c r="V4078" s="3">
        <v>0</v>
      </c>
      <c r="W4078" s="3">
        <v>0</v>
      </c>
      <c r="X4078" s="3" t="s">
        <v>1214</v>
      </c>
      <c r="Y4078" s="3" t="s">
        <v>881</v>
      </c>
      <c r="Z4078" s="3" t="str">
        <f>INDEX(业务类型!$C$4:$C$8,MATCH(纤芯!Y4078,业务类型!$B$4:$B$8,0))</f>
        <v>OTHER</v>
      </c>
      <c r="AA4078" s="3" t="s">
        <v>1051</v>
      </c>
    </row>
    <row r="4079" spans="1:27" ht="16.5" x14ac:dyDescent="0.2">
      <c r="A4079" s="3">
        <v>4076</v>
      </c>
      <c r="B4079" s="3">
        <f t="shared" si="319"/>
        <v>37027105014</v>
      </c>
      <c r="C4079" s="3" t="s">
        <v>1166</v>
      </c>
      <c r="D4079" s="3" t="s">
        <v>227</v>
      </c>
      <c r="E4079" s="3" t="str">
        <f>INDEX(光放段!$G$4:$G$237,MATCH(纤芯!G4079,光放段!$C$4:$C$237,0))</f>
        <v>山东二干|莱芜青岛光缆:莱芜大桥路-青岛山东路</v>
      </c>
      <c r="F4079" s="3">
        <f>INDEX(光放段!$I$4:$I$237,MATCH(纤芯!H4079,光放段!$B$4:$B$237,0))</f>
        <v>37027100000</v>
      </c>
      <c r="G4079" s="3" t="str">
        <f t="shared" si="315"/>
        <v>山东二干|莱芜青岛光缆:胶州营房-青岛山东路</v>
      </c>
      <c r="H4079" s="3">
        <f>INDEX(光放段!$B$4:$B$237,MATCH(纤芯!G4079,光放段!$C$4:$C$237,0))</f>
        <v>37027105000</v>
      </c>
      <c r="I4079" s="3" t="str">
        <f t="shared" si="316"/>
        <v>莱芜青岛光缆</v>
      </c>
      <c r="J4079" s="3" t="str">
        <f>INDEX(子缆名称!$B$4:$B$29,纤芯!M4079)</f>
        <v>B缆</v>
      </c>
      <c r="K4079" s="3">
        <v>14</v>
      </c>
      <c r="L4079" s="3">
        <f t="shared" si="317"/>
        <v>2</v>
      </c>
      <c r="M4079" s="3">
        <f t="shared" si="318"/>
        <v>2</v>
      </c>
      <c r="N4079" s="3" t="s">
        <v>88</v>
      </c>
      <c r="O4079" s="3">
        <f>COUNTIF([1]局站!$D$4:$D$172,"="&amp;N4079)</f>
        <v>1</v>
      </c>
      <c r="P4079" s="3">
        <v>0</v>
      </c>
      <c r="Q4079" s="3">
        <v>0</v>
      </c>
      <c r="R4079" s="3">
        <v>0</v>
      </c>
      <c r="S4079" s="3" t="s">
        <v>140</v>
      </c>
      <c r="T4079" s="3">
        <f>COUNTIF([1]局站!$D$4:$D$172,"="&amp;S4079)</f>
        <v>1</v>
      </c>
      <c r="U4079" s="3">
        <v>0</v>
      </c>
      <c r="V4079" s="3">
        <v>0</v>
      </c>
      <c r="W4079" s="3">
        <v>0</v>
      </c>
      <c r="X4079" s="3" t="s">
        <v>1214</v>
      </c>
      <c r="Y4079" s="3" t="s">
        <v>880</v>
      </c>
      <c r="Z4079" s="3" t="str">
        <f>INDEX(业务类型!$C$4:$C$8,MATCH(纤芯!Y4079,业务类型!$B$4:$B$8,0))</f>
        <v>IDLE</v>
      </c>
      <c r="AA4079" s="3"/>
    </row>
    <row r="4080" spans="1:27" ht="16.5" x14ac:dyDescent="0.2">
      <c r="A4080" s="3">
        <v>4077</v>
      </c>
      <c r="B4080" s="3">
        <f t="shared" si="319"/>
        <v>37027105015</v>
      </c>
      <c r="C4080" s="3" t="s">
        <v>1166</v>
      </c>
      <c r="D4080" s="3" t="s">
        <v>227</v>
      </c>
      <c r="E4080" s="3" t="str">
        <f>INDEX(光放段!$G$4:$G$237,MATCH(纤芯!G4080,光放段!$C$4:$C$237,0))</f>
        <v>山东二干|莱芜青岛光缆:莱芜大桥路-青岛山东路</v>
      </c>
      <c r="F4080" s="3">
        <f>INDEX(光放段!$I$4:$I$237,MATCH(纤芯!H4080,光放段!$B$4:$B$237,0))</f>
        <v>37027100000</v>
      </c>
      <c r="G4080" s="3" t="str">
        <f t="shared" si="315"/>
        <v>山东二干|莱芜青岛光缆:胶州营房-青岛山东路</v>
      </c>
      <c r="H4080" s="3">
        <f>INDEX(光放段!$B$4:$B$237,MATCH(纤芯!G4080,光放段!$C$4:$C$237,0))</f>
        <v>37027105000</v>
      </c>
      <c r="I4080" s="3" t="str">
        <f t="shared" si="316"/>
        <v>莱芜青岛光缆</v>
      </c>
      <c r="J4080" s="3" t="str">
        <f>INDEX(子缆名称!$B$4:$B$29,纤芯!M4080)</f>
        <v>B缆</v>
      </c>
      <c r="K4080" s="3">
        <v>15</v>
      </c>
      <c r="L4080" s="3">
        <f t="shared" si="317"/>
        <v>3</v>
      </c>
      <c r="M4080" s="3">
        <f t="shared" si="318"/>
        <v>2</v>
      </c>
      <c r="N4080" s="3" t="s">
        <v>88</v>
      </c>
      <c r="O4080" s="3">
        <f>COUNTIF([1]局站!$D$4:$D$172,"="&amp;N4080)</f>
        <v>1</v>
      </c>
      <c r="P4080" s="3">
        <v>0</v>
      </c>
      <c r="Q4080" s="3">
        <v>0</v>
      </c>
      <c r="R4080" s="3">
        <v>0</v>
      </c>
      <c r="S4080" s="3" t="s">
        <v>140</v>
      </c>
      <c r="T4080" s="3">
        <f>COUNTIF([1]局站!$D$4:$D$172,"="&amp;S4080)</f>
        <v>1</v>
      </c>
      <c r="U4080" s="3">
        <v>0</v>
      </c>
      <c r="V4080" s="3">
        <v>0</v>
      </c>
      <c r="W4080" s="3">
        <v>0</v>
      </c>
      <c r="X4080" s="3" t="s">
        <v>1214</v>
      </c>
      <c r="Y4080" s="3" t="s">
        <v>852</v>
      </c>
      <c r="Z4080" s="3" t="str">
        <f>INDEX(业务类型!$C$4:$C$8,MATCH(纤芯!Y4080,业务类型!$B$4:$B$8,0))</f>
        <v>TWO</v>
      </c>
      <c r="AA4080" s="3" t="s">
        <v>994</v>
      </c>
    </row>
    <row r="4081" spans="1:27" ht="16.5" x14ac:dyDescent="0.2">
      <c r="A4081" s="3">
        <v>4078</v>
      </c>
      <c r="B4081" s="3">
        <f t="shared" si="319"/>
        <v>37027105016</v>
      </c>
      <c r="C4081" s="3" t="s">
        <v>1166</v>
      </c>
      <c r="D4081" s="3" t="s">
        <v>227</v>
      </c>
      <c r="E4081" s="3" t="str">
        <f>INDEX(光放段!$G$4:$G$237,MATCH(纤芯!G4081,光放段!$C$4:$C$237,0))</f>
        <v>山东二干|莱芜青岛光缆:莱芜大桥路-青岛山东路</v>
      </c>
      <c r="F4081" s="3">
        <f>INDEX(光放段!$I$4:$I$237,MATCH(纤芯!H4081,光放段!$B$4:$B$237,0))</f>
        <v>37027100000</v>
      </c>
      <c r="G4081" s="3" t="str">
        <f t="shared" si="315"/>
        <v>山东二干|莱芜青岛光缆:胶州营房-青岛山东路</v>
      </c>
      <c r="H4081" s="3">
        <f>INDEX(光放段!$B$4:$B$237,MATCH(纤芯!G4081,光放段!$C$4:$C$237,0))</f>
        <v>37027105000</v>
      </c>
      <c r="I4081" s="3" t="str">
        <f t="shared" si="316"/>
        <v>莱芜青岛光缆</v>
      </c>
      <c r="J4081" s="3" t="str">
        <f>INDEX(子缆名称!$B$4:$B$29,纤芯!M4081)</f>
        <v>B缆</v>
      </c>
      <c r="K4081" s="3">
        <v>16</v>
      </c>
      <c r="L4081" s="3">
        <f t="shared" si="317"/>
        <v>4</v>
      </c>
      <c r="M4081" s="3">
        <f t="shared" si="318"/>
        <v>2</v>
      </c>
      <c r="N4081" s="3" t="s">
        <v>88</v>
      </c>
      <c r="O4081" s="3">
        <f>COUNTIF([1]局站!$D$4:$D$172,"="&amp;N4081)</f>
        <v>1</v>
      </c>
      <c r="P4081" s="3">
        <v>0</v>
      </c>
      <c r="Q4081" s="3">
        <v>0</v>
      </c>
      <c r="R4081" s="3">
        <v>0</v>
      </c>
      <c r="S4081" s="3" t="s">
        <v>140</v>
      </c>
      <c r="T4081" s="3">
        <f>COUNTIF([1]局站!$D$4:$D$172,"="&amp;S4081)</f>
        <v>1</v>
      </c>
      <c r="U4081" s="3">
        <v>0</v>
      </c>
      <c r="V4081" s="3">
        <v>0</v>
      </c>
      <c r="W4081" s="3">
        <v>0</v>
      </c>
      <c r="X4081" s="3" t="s">
        <v>1214</v>
      </c>
      <c r="Y4081" s="3" t="s">
        <v>852</v>
      </c>
      <c r="Z4081" s="3" t="str">
        <f>INDEX(业务类型!$C$4:$C$8,MATCH(纤芯!Y4081,业务类型!$B$4:$B$8,0))</f>
        <v>TWO</v>
      </c>
      <c r="AA4081" s="3" t="s">
        <v>994</v>
      </c>
    </row>
    <row r="4082" spans="1:27" ht="16.5" x14ac:dyDescent="0.2">
      <c r="A4082" s="3">
        <v>4079</v>
      </c>
      <c r="B4082" s="3">
        <f t="shared" si="319"/>
        <v>37027105017</v>
      </c>
      <c r="C4082" s="3" t="s">
        <v>1166</v>
      </c>
      <c r="D4082" s="3" t="s">
        <v>227</v>
      </c>
      <c r="E4082" s="3" t="str">
        <f>INDEX(光放段!$G$4:$G$237,MATCH(纤芯!G4082,光放段!$C$4:$C$237,0))</f>
        <v>山东二干|莱芜青岛光缆:莱芜大桥路-青岛山东路</v>
      </c>
      <c r="F4082" s="3">
        <f>INDEX(光放段!$I$4:$I$237,MATCH(纤芯!H4082,光放段!$B$4:$B$237,0))</f>
        <v>37027100000</v>
      </c>
      <c r="G4082" s="3" t="str">
        <f t="shared" si="315"/>
        <v>山东二干|莱芜青岛光缆:胶州营房-青岛山东路</v>
      </c>
      <c r="H4082" s="3">
        <f>INDEX(光放段!$B$4:$B$237,MATCH(纤芯!G4082,光放段!$C$4:$C$237,0))</f>
        <v>37027105000</v>
      </c>
      <c r="I4082" s="3" t="str">
        <f t="shared" si="316"/>
        <v>莱芜青岛光缆</v>
      </c>
      <c r="J4082" s="3" t="str">
        <f>INDEX(子缆名称!$B$4:$B$29,纤芯!M4082)</f>
        <v>B缆</v>
      </c>
      <c r="K4082" s="3">
        <v>17</v>
      </c>
      <c r="L4082" s="3">
        <f t="shared" si="317"/>
        <v>5</v>
      </c>
      <c r="M4082" s="3">
        <f t="shared" si="318"/>
        <v>2</v>
      </c>
      <c r="N4082" s="3" t="s">
        <v>88</v>
      </c>
      <c r="O4082" s="3">
        <f>COUNTIF([1]局站!$D$4:$D$172,"="&amp;N4082)</f>
        <v>1</v>
      </c>
      <c r="P4082" s="3">
        <v>0</v>
      </c>
      <c r="Q4082" s="3">
        <v>0</v>
      </c>
      <c r="R4082" s="3">
        <v>0</v>
      </c>
      <c r="S4082" s="3" t="s">
        <v>140</v>
      </c>
      <c r="T4082" s="3">
        <f>COUNTIF([1]局站!$D$4:$D$172,"="&amp;S4082)</f>
        <v>1</v>
      </c>
      <c r="U4082" s="3">
        <v>0</v>
      </c>
      <c r="V4082" s="3">
        <v>0</v>
      </c>
      <c r="W4082" s="3">
        <v>0</v>
      </c>
      <c r="X4082" s="3" t="s">
        <v>1214</v>
      </c>
      <c r="Y4082" s="3" t="s">
        <v>852</v>
      </c>
      <c r="Z4082" s="3" t="str">
        <f>INDEX(业务类型!$C$4:$C$8,MATCH(纤芯!Y4082,业务类型!$B$4:$B$8,0))</f>
        <v>TWO</v>
      </c>
      <c r="AA4082" s="3" t="s">
        <v>907</v>
      </c>
    </row>
    <row r="4083" spans="1:27" ht="16.5" x14ac:dyDescent="0.2">
      <c r="A4083" s="3">
        <v>4080</v>
      </c>
      <c r="B4083" s="3">
        <f t="shared" si="319"/>
        <v>37027105018</v>
      </c>
      <c r="C4083" s="3" t="s">
        <v>1166</v>
      </c>
      <c r="D4083" s="3" t="s">
        <v>227</v>
      </c>
      <c r="E4083" s="3" t="str">
        <f>INDEX(光放段!$G$4:$G$237,MATCH(纤芯!G4083,光放段!$C$4:$C$237,0))</f>
        <v>山东二干|莱芜青岛光缆:莱芜大桥路-青岛山东路</v>
      </c>
      <c r="F4083" s="3">
        <f>INDEX(光放段!$I$4:$I$237,MATCH(纤芯!H4083,光放段!$B$4:$B$237,0))</f>
        <v>37027100000</v>
      </c>
      <c r="G4083" s="3" t="str">
        <f t="shared" si="315"/>
        <v>山东二干|莱芜青岛光缆:胶州营房-青岛山东路</v>
      </c>
      <c r="H4083" s="3">
        <f>INDEX(光放段!$B$4:$B$237,MATCH(纤芯!G4083,光放段!$C$4:$C$237,0))</f>
        <v>37027105000</v>
      </c>
      <c r="I4083" s="3" t="str">
        <f t="shared" si="316"/>
        <v>莱芜青岛光缆</v>
      </c>
      <c r="J4083" s="3" t="str">
        <f>INDEX(子缆名称!$B$4:$B$29,纤芯!M4083)</f>
        <v>B缆</v>
      </c>
      <c r="K4083" s="3">
        <v>18</v>
      </c>
      <c r="L4083" s="3">
        <f t="shared" si="317"/>
        <v>6</v>
      </c>
      <c r="M4083" s="3">
        <f t="shared" si="318"/>
        <v>2</v>
      </c>
      <c r="N4083" s="3" t="s">
        <v>88</v>
      </c>
      <c r="O4083" s="3">
        <f>COUNTIF([1]局站!$D$4:$D$172,"="&amp;N4083)</f>
        <v>1</v>
      </c>
      <c r="P4083" s="3">
        <v>0</v>
      </c>
      <c r="Q4083" s="3">
        <v>0</v>
      </c>
      <c r="R4083" s="3">
        <v>0</v>
      </c>
      <c r="S4083" s="3" t="s">
        <v>140</v>
      </c>
      <c r="T4083" s="3">
        <f>COUNTIF([1]局站!$D$4:$D$172,"="&amp;S4083)</f>
        <v>1</v>
      </c>
      <c r="U4083" s="3">
        <v>0</v>
      </c>
      <c r="V4083" s="3">
        <v>0</v>
      </c>
      <c r="W4083" s="3">
        <v>0</v>
      </c>
      <c r="X4083" s="3" t="s">
        <v>1214</v>
      </c>
      <c r="Y4083" s="3" t="s">
        <v>852</v>
      </c>
      <c r="Z4083" s="3" t="str">
        <f>INDEX(业务类型!$C$4:$C$8,MATCH(纤芯!Y4083,业务类型!$B$4:$B$8,0))</f>
        <v>TWO</v>
      </c>
      <c r="AA4083" s="3" t="s">
        <v>907</v>
      </c>
    </row>
    <row r="4084" spans="1:27" ht="16.5" x14ac:dyDescent="0.2">
      <c r="A4084" s="3">
        <v>4081</v>
      </c>
      <c r="B4084" s="3">
        <f t="shared" si="319"/>
        <v>37027105019</v>
      </c>
      <c r="C4084" s="3" t="s">
        <v>1166</v>
      </c>
      <c r="D4084" s="3" t="s">
        <v>227</v>
      </c>
      <c r="E4084" s="3" t="str">
        <f>INDEX(光放段!$G$4:$G$237,MATCH(纤芯!G4084,光放段!$C$4:$C$237,0))</f>
        <v>山东二干|莱芜青岛光缆:莱芜大桥路-青岛山东路</v>
      </c>
      <c r="F4084" s="3">
        <f>INDEX(光放段!$I$4:$I$237,MATCH(纤芯!H4084,光放段!$B$4:$B$237,0))</f>
        <v>37027100000</v>
      </c>
      <c r="G4084" s="3" t="str">
        <f t="shared" si="315"/>
        <v>山东二干|莱芜青岛光缆:胶州营房-青岛山东路</v>
      </c>
      <c r="H4084" s="3">
        <f>INDEX(光放段!$B$4:$B$237,MATCH(纤芯!G4084,光放段!$C$4:$C$237,0))</f>
        <v>37027105000</v>
      </c>
      <c r="I4084" s="3" t="str">
        <f t="shared" si="316"/>
        <v>莱芜青岛光缆</v>
      </c>
      <c r="J4084" s="3" t="str">
        <f>INDEX(子缆名称!$B$4:$B$29,纤芯!M4084)</f>
        <v>B缆</v>
      </c>
      <c r="K4084" s="3">
        <v>19</v>
      </c>
      <c r="L4084" s="3">
        <f t="shared" si="317"/>
        <v>7</v>
      </c>
      <c r="M4084" s="3">
        <f t="shared" si="318"/>
        <v>2</v>
      </c>
      <c r="N4084" s="3" t="s">
        <v>88</v>
      </c>
      <c r="O4084" s="3">
        <f>COUNTIF([1]局站!$D$4:$D$172,"="&amp;N4084)</f>
        <v>1</v>
      </c>
      <c r="P4084" s="3">
        <v>0</v>
      </c>
      <c r="Q4084" s="3">
        <v>0</v>
      </c>
      <c r="R4084" s="3">
        <v>0</v>
      </c>
      <c r="S4084" s="3" t="s">
        <v>140</v>
      </c>
      <c r="T4084" s="3">
        <f>COUNTIF([1]局站!$D$4:$D$172,"="&amp;S4084)</f>
        <v>1</v>
      </c>
      <c r="U4084" s="3">
        <v>0</v>
      </c>
      <c r="V4084" s="3">
        <v>0</v>
      </c>
      <c r="W4084" s="3">
        <v>0</v>
      </c>
      <c r="X4084" s="3" t="s">
        <v>1214</v>
      </c>
      <c r="Y4084" s="3" t="s">
        <v>852</v>
      </c>
      <c r="Z4084" s="3" t="str">
        <f>INDEX(业务类型!$C$4:$C$8,MATCH(纤芯!Y4084,业务类型!$B$4:$B$8,0))</f>
        <v>TWO</v>
      </c>
      <c r="AA4084" s="3" t="s">
        <v>891</v>
      </c>
    </row>
    <row r="4085" spans="1:27" ht="16.5" x14ac:dyDescent="0.2">
      <c r="A4085" s="3">
        <v>4082</v>
      </c>
      <c r="B4085" s="3">
        <f t="shared" si="319"/>
        <v>37027105020</v>
      </c>
      <c r="C4085" s="3" t="s">
        <v>1166</v>
      </c>
      <c r="D4085" s="3" t="s">
        <v>227</v>
      </c>
      <c r="E4085" s="3" t="str">
        <f>INDEX(光放段!$G$4:$G$237,MATCH(纤芯!G4085,光放段!$C$4:$C$237,0))</f>
        <v>山东二干|莱芜青岛光缆:莱芜大桥路-青岛山东路</v>
      </c>
      <c r="F4085" s="3">
        <f>INDEX(光放段!$I$4:$I$237,MATCH(纤芯!H4085,光放段!$B$4:$B$237,0))</f>
        <v>37027100000</v>
      </c>
      <c r="G4085" s="3" t="str">
        <f t="shared" si="315"/>
        <v>山东二干|莱芜青岛光缆:胶州营房-青岛山东路</v>
      </c>
      <c r="H4085" s="3">
        <f>INDEX(光放段!$B$4:$B$237,MATCH(纤芯!G4085,光放段!$C$4:$C$237,0))</f>
        <v>37027105000</v>
      </c>
      <c r="I4085" s="3" t="str">
        <f t="shared" si="316"/>
        <v>莱芜青岛光缆</v>
      </c>
      <c r="J4085" s="3" t="str">
        <f>INDEX(子缆名称!$B$4:$B$29,纤芯!M4085)</f>
        <v>B缆</v>
      </c>
      <c r="K4085" s="3">
        <v>20</v>
      </c>
      <c r="L4085" s="3">
        <f t="shared" si="317"/>
        <v>8</v>
      </c>
      <c r="M4085" s="3">
        <f t="shared" si="318"/>
        <v>2</v>
      </c>
      <c r="N4085" s="3" t="s">
        <v>88</v>
      </c>
      <c r="O4085" s="3">
        <f>COUNTIF([1]局站!$D$4:$D$172,"="&amp;N4085)</f>
        <v>1</v>
      </c>
      <c r="P4085" s="3">
        <v>0</v>
      </c>
      <c r="Q4085" s="3">
        <v>0</v>
      </c>
      <c r="R4085" s="3">
        <v>0</v>
      </c>
      <c r="S4085" s="3" t="s">
        <v>140</v>
      </c>
      <c r="T4085" s="3">
        <f>COUNTIF([1]局站!$D$4:$D$172,"="&amp;S4085)</f>
        <v>1</v>
      </c>
      <c r="U4085" s="3">
        <v>0</v>
      </c>
      <c r="V4085" s="3">
        <v>0</v>
      </c>
      <c r="W4085" s="3">
        <v>0</v>
      </c>
      <c r="X4085" s="3" t="s">
        <v>1214</v>
      </c>
      <c r="Y4085" s="3" t="s">
        <v>852</v>
      </c>
      <c r="Z4085" s="3" t="str">
        <f>INDEX(业务类型!$C$4:$C$8,MATCH(纤芯!Y4085,业务类型!$B$4:$B$8,0))</f>
        <v>TWO</v>
      </c>
      <c r="AA4085" s="3" t="s">
        <v>891</v>
      </c>
    </row>
    <row r="4086" spans="1:27" ht="16.5" x14ac:dyDescent="0.2">
      <c r="A4086" s="3">
        <v>4083</v>
      </c>
      <c r="B4086" s="3">
        <f t="shared" si="319"/>
        <v>37027105021</v>
      </c>
      <c r="C4086" s="3" t="s">
        <v>1166</v>
      </c>
      <c r="D4086" s="3" t="s">
        <v>227</v>
      </c>
      <c r="E4086" s="3" t="str">
        <f>INDEX(光放段!$G$4:$G$237,MATCH(纤芯!G4086,光放段!$C$4:$C$237,0))</f>
        <v>山东二干|莱芜青岛光缆:莱芜大桥路-青岛山东路</v>
      </c>
      <c r="F4086" s="3">
        <f>INDEX(光放段!$I$4:$I$237,MATCH(纤芯!H4086,光放段!$B$4:$B$237,0))</f>
        <v>37027100000</v>
      </c>
      <c r="G4086" s="3" t="str">
        <f t="shared" si="315"/>
        <v>山东二干|莱芜青岛光缆:胶州营房-青岛山东路</v>
      </c>
      <c r="H4086" s="3">
        <f>INDEX(光放段!$B$4:$B$237,MATCH(纤芯!G4086,光放段!$C$4:$C$237,0))</f>
        <v>37027105000</v>
      </c>
      <c r="I4086" s="3" t="str">
        <f t="shared" si="316"/>
        <v>莱芜青岛光缆</v>
      </c>
      <c r="J4086" s="3" t="str">
        <f>INDEX(子缆名称!$B$4:$B$29,纤芯!M4086)</f>
        <v>B缆</v>
      </c>
      <c r="K4086" s="3">
        <v>21</v>
      </c>
      <c r="L4086" s="3">
        <f t="shared" si="317"/>
        <v>9</v>
      </c>
      <c r="M4086" s="3">
        <f t="shared" si="318"/>
        <v>2</v>
      </c>
      <c r="N4086" s="3" t="s">
        <v>88</v>
      </c>
      <c r="O4086" s="3">
        <f>COUNTIF([1]局站!$D$4:$D$172,"="&amp;N4086)</f>
        <v>1</v>
      </c>
      <c r="P4086" s="3">
        <v>0</v>
      </c>
      <c r="Q4086" s="3">
        <v>0</v>
      </c>
      <c r="R4086" s="3">
        <v>0</v>
      </c>
      <c r="S4086" s="3" t="s">
        <v>140</v>
      </c>
      <c r="T4086" s="3">
        <f>COUNTIF([1]局站!$D$4:$D$172,"="&amp;S4086)</f>
        <v>1</v>
      </c>
      <c r="U4086" s="3">
        <v>0</v>
      </c>
      <c r="V4086" s="3">
        <v>0</v>
      </c>
      <c r="W4086" s="3">
        <v>0</v>
      </c>
      <c r="X4086" s="3" t="s">
        <v>1214</v>
      </c>
      <c r="Y4086" s="3" t="s">
        <v>852</v>
      </c>
      <c r="Z4086" s="3" t="str">
        <f>INDEX(业务类型!$C$4:$C$8,MATCH(纤芯!Y4086,业务类型!$B$4:$B$8,0))</f>
        <v>TWO</v>
      </c>
      <c r="AA4086" s="3" t="s">
        <v>1046</v>
      </c>
    </row>
    <row r="4087" spans="1:27" ht="16.5" x14ac:dyDescent="0.2">
      <c r="A4087" s="3">
        <v>4084</v>
      </c>
      <c r="B4087" s="3">
        <f t="shared" si="319"/>
        <v>37027105022</v>
      </c>
      <c r="C4087" s="3" t="s">
        <v>1166</v>
      </c>
      <c r="D4087" s="3" t="s">
        <v>227</v>
      </c>
      <c r="E4087" s="3" t="str">
        <f>INDEX(光放段!$G$4:$G$237,MATCH(纤芯!G4087,光放段!$C$4:$C$237,0))</f>
        <v>山东二干|莱芜青岛光缆:莱芜大桥路-青岛山东路</v>
      </c>
      <c r="F4087" s="3">
        <f>INDEX(光放段!$I$4:$I$237,MATCH(纤芯!H4087,光放段!$B$4:$B$237,0))</f>
        <v>37027100000</v>
      </c>
      <c r="G4087" s="3" t="str">
        <f t="shared" si="315"/>
        <v>山东二干|莱芜青岛光缆:胶州营房-青岛山东路</v>
      </c>
      <c r="H4087" s="3">
        <f>INDEX(光放段!$B$4:$B$237,MATCH(纤芯!G4087,光放段!$C$4:$C$237,0))</f>
        <v>37027105000</v>
      </c>
      <c r="I4087" s="3" t="str">
        <f t="shared" si="316"/>
        <v>莱芜青岛光缆</v>
      </c>
      <c r="J4087" s="3" t="str">
        <f>INDEX(子缆名称!$B$4:$B$29,纤芯!M4087)</f>
        <v>B缆</v>
      </c>
      <c r="K4087" s="3">
        <v>22</v>
      </c>
      <c r="L4087" s="3">
        <f t="shared" si="317"/>
        <v>10</v>
      </c>
      <c r="M4087" s="3">
        <f t="shared" si="318"/>
        <v>2</v>
      </c>
      <c r="N4087" s="3" t="s">
        <v>88</v>
      </c>
      <c r="O4087" s="3">
        <f>COUNTIF([1]局站!$D$4:$D$172,"="&amp;N4087)</f>
        <v>1</v>
      </c>
      <c r="P4087" s="3">
        <v>0</v>
      </c>
      <c r="Q4087" s="3">
        <v>0</v>
      </c>
      <c r="R4087" s="3">
        <v>0</v>
      </c>
      <c r="S4087" s="3" t="s">
        <v>140</v>
      </c>
      <c r="T4087" s="3">
        <f>COUNTIF([1]局站!$D$4:$D$172,"="&amp;S4087)</f>
        <v>1</v>
      </c>
      <c r="U4087" s="3">
        <v>0</v>
      </c>
      <c r="V4087" s="3">
        <v>0</v>
      </c>
      <c r="W4087" s="3">
        <v>0</v>
      </c>
      <c r="X4087" s="3" t="s">
        <v>1214</v>
      </c>
      <c r="Y4087" s="3" t="s">
        <v>852</v>
      </c>
      <c r="Z4087" s="3" t="str">
        <f>INDEX(业务类型!$C$4:$C$8,MATCH(纤芯!Y4087,业务类型!$B$4:$B$8,0))</f>
        <v>TWO</v>
      </c>
      <c r="AA4087" s="3" t="s">
        <v>1046</v>
      </c>
    </row>
    <row r="4088" spans="1:27" ht="16.5" x14ac:dyDescent="0.2">
      <c r="A4088" s="3">
        <v>4085</v>
      </c>
      <c r="B4088" s="3">
        <f t="shared" si="319"/>
        <v>37027105023</v>
      </c>
      <c r="C4088" s="3" t="s">
        <v>1166</v>
      </c>
      <c r="D4088" s="3" t="s">
        <v>227</v>
      </c>
      <c r="E4088" s="3" t="str">
        <f>INDEX(光放段!$G$4:$G$237,MATCH(纤芯!G4088,光放段!$C$4:$C$237,0))</f>
        <v>山东二干|莱芜青岛光缆:莱芜大桥路-青岛山东路</v>
      </c>
      <c r="F4088" s="3">
        <f>INDEX(光放段!$I$4:$I$237,MATCH(纤芯!H4088,光放段!$B$4:$B$237,0))</f>
        <v>37027100000</v>
      </c>
      <c r="G4088" s="3" t="str">
        <f t="shared" si="315"/>
        <v>山东二干|莱芜青岛光缆:胶州营房-青岛山东路</v>
      </c>
      <c r="H4088" s="3">
        <f>INDEX(光放段!$B$4:$B$237,MATCH(纤芯!G4088,光放段!$C$4:$C$237,0))</f>
        <v>37027105000</v>
      </c>
      <c r="I4088" s="3" t="str">
        <f t="shared" si="316"/>
        <v>莱芜青岛光缆</v>
      </c>
      <c r="J4088" s="3" t="str">
        <f>INDEX(子缆名称!$B$4:$B$29,纤芯!M4088)</f>
        <v>B缆</v>
      </c>
      <c r="K4088" s="3">
        <v>23</v>
      </c>
      <c r="L4088" s="3">
        <f t="shared" si="317"/>
        <v>11</v>
      </c>
      <c r="M4088" s="3">
        <f t="shared" si="318"/>
        <v>2</v>
      </c>
      <c r="N4088" s="3" t="s">
        <v>88</v>
      </c>
      <c r="O4088" s="3">
        <f>COUNTIF([1]局站!$D$4:$D$172,"="&amp;N4088)</f>
        <v>1</v>
      </c>
      <c r="P4088" s="3">
        <v>0</v>
      </c>
      <c r="Q4088" s="3">
        <v>0</v>
      </c>
      <c r="R4088" s="3">
        <v>0</v>
      </c>
      <c r="S4088" s="3" t="s">
        <v>140</v>
      </c>
      <c r="T4088" s="3">
        <f>COUNTIF([1]局站!$D$4:$D$172,"="&amp;S4088)</f>
        <v>1</v>
      </c>
      <c r="U4088" s="3">
        <v>0</v>
      </c>
      <c r="V4088" s="3">
        <v>0</v>
      </c>
      <c r="W4088" s="3">
        <v>0</v>
      </c>
      <c r="X4088" s="3" t="s">
        <v>1214</v>
      </c>
      <c r="Y4088" s="3" t="s">
        <v>850</v>
      </c>
      <c r="Z4088" s="3" t="str">
        <f>INDEX(业务类型!$C$4:$C$8,MATCH(纤芯!Y4088,业务类型!$B$4:$B$8,0))</f>
        <v>ONE</v>
      </c>
      <c r="AA4088" s="3" t="s">
        <v>1052</v>
      </c>
    </row>
    <row r="4089" spans="1:27" ht="16.5" x14ac:dyDescent="0.2">
      <c r="A4089" s="3">
        <v>4086</v>
      </c>
      <c r="B4089" s="3">
        <f t="shared" si="319"/>
        <v>37027105024</v>
      </c>
      <c r="C4089" s="3" t="s">
        <v>1166</v>
      </c>
      <c r="D4089" s="3" t="s">
        <v>227</v>
      </c>
      <c r="E4089" s="3" t="str">
        <f>INDEX(光放段!$G$4:$G$237,MATCH(纤芯!G4089,光放段!$C$4:$C$237,0))</f>
        <v>山东二干|莱芜青岛光缆:莱芜大桥路-青岛山东路</v>
      </c>
      <c r="F4089" s="3">
        <f>INDEX(光放段!$I$4:$I$237,MATCH(纤芯!H4089,光放段!$B$4:$B$237,0))</f>
        <v>37027100000</v>
      </c>
      <c r="G4089" s="3" t="str">
        <f t="shared" si="315"/>
        <v>山东二干|莱芜青岛光缆:胶州营房-青岛山东路</v>
      </c>
      <c r="H4089" s="3">
        <f>INDEX(光放段!$B$4:$B$237,MATCH(纤芯!G4089,光放段!$C$4:$C$237,0))</f>
        <v>37027105000</v>
      </c>
      <c r="I4089" s="3" t="str">
        <f t="shared" si="316"/>
        <v>莱芜青岛光缆</v>
      </c>
      <c r="J4089" s="3" t="str">
        <f>INDEX(子缆名称!$B$4:$B$29,纤芯!M4089)</f>
        <v>B缆</v>
      </c>
      <c r="K4089" s="3">
        <v>24</v>
      </c>
      <c r="L4089" s="3">
        <f t="shared" si="317"/>
        <v>12</v>
      </c>
      <c r="M4089" s="3">
        <f t="shared" si="318"/>
        <v>2</v>
      </c>
      <c r="N4089" s="3" t="s">
        <v>88</v>
      </c>
      <c r="O4089" s="3">
        <f>COUNTIF([1]局站!$D$4:$D$172,"="&amp;N4089)</f>
        <v>1</v>
      </c>
      <c r="P4089" s="3">
        <v>0</v>
      </c>
      <c r="Q4089" s="3">
        <v>0</v>
      </c>
      <c r="R4089" s="3">
        <v>0</v>
      </c>
      <c r="S4089" s="3" t="s">
        <v>140</v>
      </c>
      <c r="T4089" s="3">
        <f>COUNTIF([1]局站!$D$4:$D$172,"="&amp;S4089)</f>
        <v>1</v>
      </c>
      <c r="U4089" s="3">
        <v>0</v>
      </c>
      <c r="V4089" s="3">
        <v>0</v>
      </c>
      <c r="W4089" s="3">
        <v>0</v>
      </c>
      <c r="X4089" s="3" t="s">
        <v>1214</v>
      </c>
      <c r="Y4089" s="3" t="s">
        <v>850</v>
      </c>
      <c r="Z4089" s="3" t="str">
        <f>INDEX(业务类型!$C$4:$C$8,MATCH(纤芯!Y4089,业务类型!$B$4:$B$8,0))</f>
        <v>ONE</v>
      </c>
      <c r="AA4089" s="3" t="s">
        <v>1052</v>
      </c>
    </row>
    <row r="4090" spans="1:27" ht="16.5" x14ac:dyDescent="0.2">
      <c r="A4090" s="3">
        <v>4087</v>
      </c>
      <c r="B4090" s="3">
        <f t="shared" si="319"/>
        <v>37027105025</v>
      </c>
      <c r="C4090" s="3" t="s">
        <v>1166</v>
      </c>
      <c r="D4090" s="3" t="s">
        <v>227</v>
      </c>
      <c r="E4090" s="3" t="str">
        <f>INDEX(光放段!$G$4:$G$237,MATCH(纤芯!G4090,光放段!$C$4:$C$237,0))</f>
        <v>山东二干|莱芜青岛光缆:莱芜大桥路-青岛山东路</v>
      </c>
      <c r="F4090" s="3">
        <f>INDEX(光放段!$I$4:$I$237,MATCH(纤芯!H4090,光放段!$B$4:$B$237,0))</f>
        <v>37027100000</v>
      </c>
      <c r="G4090" s="3" t="str">
        <f t="shared" si="315"/>
        <v>山东二干|莱芜青岛光缆:胶州营房-青岛山东路</v>
      </c>
      <c r="H4090" s="3">
        <f>INDEX(光放段!$B$4:$B$237,MATCH(纤芯!G4090,光放段!$C$4:$C$237,0))</f>
        <v>37027105000</v>
      </c>
      <c r="I4090" s="3" t="str">
        <f t="shared" si="316"/>
        <v>莱芜青岛光缆</v>
      </c>
      <c r="J4090" s="3" t="str">
        <f>INDEX(子缆名称!$B$4:$B$29,纤芯!M4090)</f>
        <v>C缆</v>
      </c>
      <c r="K4090" s="3">
        <v>25</v>
      </c>
      <c r="L4090" s="3">
        <f t="shared" si="317"/>
        <v>1</v>
      </c>
      <c r="M4090" s="3">
        <f t="shared" si="318"/>
        <v>3</v>
      </c>
      <c r="N4090" s="3" t="s">
        <v>88</v>
      </c>
      <c r="O4090" s="3">
        <f>COUNTIF([1]局站!$D$4:$D$172,"="&amp;N4090)</f>
        <v>1</v>
      </c>
      <c r="P4090" s="3">
        <v>0</v>
      </c>
      <c r="Q4090" s="3">
        <v>0</v>
      </c>
      <c r="R4090" s="3">
        <v>0</v>
      </c>
      <c r="S4090" s="3" t="s">
        <v>140</v>
      </c>
      <c r="T4090" s="3">
        <f>COUNTIF([1]局站!$D$4:$D$172,"="&amp;S4090)</f>
        <v>1</v>
      </c>
      <c r="U4090" s="3">
        <v>0</v>
      </c>
      <c r="V4090" s="3">
        <v>0</v>
      </c>
      <c r="W4090" s="3">
        <v>0</v>
      </c>
      <c r="X4090" s="3" t="s">
        <v>1214</v>
      </c>
      <c r="Y4090" s="3" t="s">
        <v>852</v>
      </c>
      <c r="Z4090" s="3" t="str">
        <f>INDEX(业务类型!$C$4:$C$8,MATCH(纤芯!Y4090,业务类型!$B$4:$B$8,0))</f>
        <v>TWO</v>
      </c>
      <c r="AA4090" s="3" t="s">
        <v>1007</v>
      </c>
    </row>
    <row r="4091" spans="1:27" ht="16.5" x14ac:dyDescent="0.2">
      <c r="A4091" s="3">
        <v>4088</v>
      </c>
      <c r="B4091" s="3">
        <f t="shared" si="319"/>
        <v>37027105026</v>
      </c>
      <c r="C4091" s="3" t="s">
        <v>1166</v>
      </c>
      <c r="D4091" s="3" t="s">
        <v>227</v>
      </c>
      <c r="E4091" s="3" t="str">
        <f>INDEX(光放段!$G$4:$G$237,MATCH(纤芯!G4091,光放段!$C$4:$C$237,0))</f>
        <v>山东二干|莱芜青岛光缆:莱芜大桥路-青岛山东路</v>
      </c>
      <c r="F4091" s="3">
        <f>INDEX(光放段!$I$4:$I$237,MATCH(纤芯!H4091,光放段!$B$4:$B$237,0))</f>
        <v>37027100000</v>
      </c>
      <c r="G4091" s="3" t="str">
        <f t="shared" si="315"/>
        <v>山东二干|莱芜青岛光缆:胶州营房-青岛山东路</v>
      </c>
      <c r="H4091" s="3">
        <f>INDEX(光放段!$B$4:$B$237,MATCH(纤芯!G4091,光放段!$C$4:$C$237,0))</f>
        <v>37027105000</v>
      </c>
      <c r="I4091" s="3" t="str">
        <f t="shared" si="316"/>
        <v>莱芜青岛光缆</v>
      </c>
      <c r="J4091" s="3" t="str">
        <f>INDEX(子缆名称!$B$4:$B$29,纤芯!M4091)</f>
        <v>C缆</v>
      </c>
      <c r="K4091" s="3">
        <v>26</v>
      </c>
      <c r="L4091" s="3">
        <f t="shared" si="317"/>
        <v>2</v>
      </c>
      <c r="M4091" s="3">
        <f t="shared" si="318"/>
        <v>3</v>
      </c>
      <c r="N4091" s="3" t="s">
        <v>88</v>
      </c>
      <c r="O4091" s="3">
        <f>COUNTIF([1]局站!$D$4:$D$172,"="&amp;N4091)</f>
        <v>1</v>
      </c>
      <c r="P4091" s="3">
        <v>0</v>
      </c>
      <c r="Q4091" s="3">
        <v>0</v>
      </c>
      <c r="R4091" s="3">
        <v>0</v>
      </c>
      <c r="S4091" s="3" t="s">
        <v>140</v>
      </c>
      <c r="T4091" s="3">
        <f>COUNTIF([1]局站!$D$4:$D$172,"="&amp;S4091)</f>
        <v>1</v>
      </c>
      <c r="U4091" s="3">
        <v>0</v>
      </c>
      <c r="V4091" s="3">
        <v>0</v>
      </c>
      <c r="W4091" s="3">
        <v>0</v>
      </c>
      <c r="X4091" s="3" t="s">
        <v>1214</v>
      </c>
      <c r="Y4091" s="3" t="s">
        <v>852</v>
      </c>
      <c r="Z4091" s="3" t="str">
        <f>INDEX(业务类型!$C$4:$C$8,MATCH(纤芯!Y4091,业务类型!$B$4:$B$8,0))</f>
        <v>TWO</v>
      </c>
      <c r="AA4091" s="3" t="s">
        <v>1007</v>
      </c>
    </row>
    <row r="4092" spans="1:27" ht="16.5" x14ac:dyDescent="0.2">
      <c r="A4092" s="3">
        <v>4089</v>
      </c>
      <c r="B4092" s="3">
        <f t="shared" si="319"/>
        <v>37027105027</v>
      </c>
      <c r="C4092" s="3" t="s">
        <v>1166</v>
      </c>
      <c r="D4092" s="3" t="s">
        <v>227</v>
      </c>
      <c r="E4092" s="3" t="str">
        <f>INDEX(光放段!$G$4:$G$237,MATCH(纤芯!G4092,光放段!$C$4:$C$237,0))</f>
        <v>山东二干|莱芜青岛光缆:莱芜大桥路-青岛山东路</v>
      </c>
      <c r="F4092" s="3">
        <f>INDEX(光放段!$I$4:$I$237,MATCH(纤芯!H4092,光放段!$B$4:$B$237,0))</f>
        <v>37027100000</v>
      </c>
      <c r="G4092" s="3" t="str">
        <f t="shared" si="315"/>
        <v>山东二干|莱芜青岛光缆:胶州营房-青岛山东路</v>
      </c>
      <c r="H4092" s="3">
        <f>INDEX(光放段!$B$4:$B$237,MATCH(纤芯!G4092,光放段!$C$4:$C$237,0))</f>
        <v>37027105000</v>
      </c>
      <c r="I4092" s="3" t="str">
        <f t="shared" si="316"/>
        <v>莱芜青岛光缆</v>
      </c>
      <c r="J4092" s="3" t="str">
        <f>INDEX(子缆名称!$B$4:$B$29,纤芯!M4092)</f>
        <v>C缆</v>
      </c>
      <c r="K4092" s="3">
        <v>27</v>
      </c>
      <c r="L4092" s="3">
        <f t="shared" si="317"/>
        <v>3</v>
      </c>
      <c r="M4092" s="3">
        <f t="shared" si="318"/>
        <v>3</v>
      </c>
      <c r="N4092" s="3" t="s">
        <v>88</v>
      </c>
      <c r="O4092" s="3">
        <f>COUNTIF([1]局站!$D$4:$D$172,"="&amp;N4092)</f>
        <v>1</v>
      </c>
      <c r="P4092" s="3">
        <v>0</v>
      </c>
      <c r="Q4092" s="3">
        <v>0</v>
      </c>
      <c r="R4092" s="3">
        <v>0</v>
      </c>
      <c r="S4092" s="3" t="s">
        <v>140</v>
      </c>
      <c r="T4092" s="3">
        <f>COUNTIF([1]局站!$D$4:$D$172,"="&amp;S4092)</f>
        <v>1</v>
      </c>
      <c r="U4092" s="3">
        <v>0</v>
      </c>
      <c r="V4092" s="3">
        <v>0</v>
      </c>
      <c r="W4092" s="3">
        <v>0</v>
      </c>
      <c r="X4092" s="3" t="s">
        <v>1214</v>
      </c>
      <c r="Y4092" s="3" t="s">
        <v>852</v>
      </c>
      <c r="Z4092" s="3" t="str">
        <f>INDEX(业务类型!$C$4:$C$8,MATCH(纤芯!Y4092,业务类型!$B$4:$B$8,0))</f>
        <v>TWO</v>
      </c>
      <c r="AA4092" s="3" t="s">
        <v>1045</v>
      </c>
    </row>
    <row r="4093" spans="1:27" ht="16.5" x14ac:dyDescent="0.2">
      <c r="A4093" s="3">
        <v>4090</v>
      </c>
      <c r="B4093" s="3">
        <f t="shared" si="319"/>
        <v>37027105028</v>
      </c>
      <c r="C4093" s="3" t="s">
        <v>1166</v>
      </c>
      <c r="D4093" s="3" t="s">
        <v>227</v>
      </c>
      <c r="E4093" s="3" t="str">
        <f>INDEX(光放段!$G$4:$G$237,MATCH(纤芯!G4093,光放段!$C$4:$C$237,0))</f>
        <v>山东二干|莱芜青岛光缆:莱芜大桥路-青岛山东路</v>
      </c>
      <c r="F4093" s="3">
        <f>INDEX(光放段!$I$4:$I$237,MATCH(纤芯!H4093,光放段!$B$4:$B$237,0))</f>
        <v>37027100000</v>
      </c>
      <c r="G4093" s="3" t="str">
        <f t="shared" si="315"/>
        <v>山东二干|莱芜青岛光缆:胶州营房-青岛山东路</v>
      </c>
      <c r="H4093" s="3">
        <f>INDEX(光放段!$B$4:$B$237,MATCH(纤芯!G4093,光放段!$C$4:$C$237,0))</f>
        <v>37027105000</v>
      </c>
      <c r="I4093" s="3" t="str">
        <f t="shared" si="316"/>
        <v>莱芜青岛光缆</v>
      </c>
      <c r="J4093" s="3" t="str">
        <f>INDEX(子缆名称!$B$4:$B$29,纤芯!M4093)</f>
        <v>C缆</v>
      </c>
      <c r="K4093" s="3">
        <v>28</v>
      </c>
      <c r="L4093" s="3">
        <f t="shared" si="317"/>
        <v>4</v>
      </c>
      <c r="M4093" s="3">
        <f t="shared" si="318"/>
        <v>3</v>
      </c>
      <c r="N4093" s="3" t="s">
        <v>88</v>
      </c>
      <c r="O4093" s="3">
        <f>COUNTIF([1]局站!$D$4:$D$172,"="&amp;N4093)</f>
        <v>1</v>
      </c>
      <c r="P4093" s="3">
        <v>0</v>
      </c>
      <c r="Q4093" s="3">
        <v>0</v>
      </c>
      <c r="R4093" s="3">
        <v>0</v>
      </c>
      <c r="S4093" s="3" t="s">
        <v>140</v>
      </c>
      <c r="T4093" s="3">
        <f>COUNTIF([1]局站!$D$4:$D$172,"="&amp;S4093)</f>
        <v>1</v>
      </c>
      <c r="U4093" s="3">
        <v>0</v>
      </c>
      <c r="V4093" s="3">
        <v>0</v>
      </c>
      <c r="W4093" s="3">
        <v>0</v>
      </c>
      <c r="X4093" s="3" t="s">
        <v>1214</v>
      </c>
      <c r="Y4093" s="3" t="s">
        <v>852</v>
      </c>
      <c r="Z4093" s="3" t="str">
        <f>INDEX(业务类型!$C$4:$C$8,MATCH(纤芯!Y4093,业务类型!$B$4:$B$8,0))</f>
        <v>TWO</v>
      </c>
      <c r="AA4093" s="3" t="s">
        <v>1045</v>
      </c>
    </row>
    <row r="4094" spans="1:27" ht="16.5" x14ac:dyDescent="0.2">
      <c r="A4094" s="3">
        <v>4091</v>
      </c>
      <c r="B4094" s="3">
        <f t="shared" si="319"/>
        <v>37027105029</v>
      </c>
      <c r="C4094" s="3" t="s">
        <v>1166</v>
      </c>
      <c r="D4094" s="3" t="s">
        <v>227</v>
      </c>
      <c r="E4094" s="3" t="str">
        <f>INDEX(光放段!$G$4:$G$237,MATCH(纤芯!G4094,光放段!$C$4:$C$237,0))</f>
        <v>山东二干|莱芜青岛光缆:莱芜大桥路-青岛山东路</v>
      </c>
      <c r="F4094" s="3">
        <f>INDEX(光放段!$I$4:$I$237,MATCH(纤芯!H4094,光放段!$B$4:$B$237,0))</f>
        <v>37027100000</v>
      </c>
      <c r="G4094" s="3" t="str">
        <f t="shared" si="315"/>
        <v>山东二干|莱芜青岛光缆:胶州营房-青岛山东路</v>
      </c>
      <c r="H4094" s="3">
        <f>INDEX(光放段!$B$4:$B$237,MATCH(纤芯!G4094,光放段!$C$4:$C$237,0))</f>
        <v>37027105000</v>
      </c>
      <c r="I4094" s="3" t="str">
        <f t="shared" si="316"/>
        <v>莱芜青岛光缆</v>
      </c>
      <c r="J4094" s="3" t="str">
        <f>INDEX(子缆名称!$B$4:$B$29,纤芯!M4094)</f>
        <v>C缆</v>
      </c>
      <c r="K4094" s="3">
        <v>29</v>
      </c>
      <c r="L4094" s="3">
        <f t="shared" si="317"/>
        <v>5</v>
      </c>
      <c r="M4094" s="3">
        <f t="shared" si="318"/>
        <v>3</v>
      </c>
      <c r="N4094" s="3" t="s">
        <v>88</v>
      </c>
      <c r="O4094" s="3">
        <f>COUNTIF([1]局站!$D$4:$D$172,"="&amp;N4094)</f>
        <v>1</v>
      </c>
      <c r="P4094" s="3">
        <v>0</v>
      </c>
      <c r="Q4094" s="3">
        <v>0</v>
      </c>
      <c r="R4094" s="3">
        <v>0</v>
      </c>
      <c r="S4094" s="3" t="s">
        <v>140</v>
      </c>
      <c r="T4094" s="3">
        <f>COUNTIF([1]局站!$D$4:$D$172,"="&amp;S4094)</f>
        <v>1</v>
      </c>
      <c r="U4094" s="3">
        <v>0</v>
      </c>
      <c r="V4094" s="3">
        <v>0</v>
      </c>
      <c r="W4094" s="3">
        <v>0</v>
      </c>
      <c r="X4094" s="3" t="s">
        <v>1214</v>
      </c>
      <c r="Y4094" s="3" t="s">
        <v>880</v>
      </c>
      <c r="Z4094" s="3" t="str">
        <f>INDEX(业务类型!$C$4:$C$8,MATCH(纤芯!Y4094,业务类型!$B$4:$B$8,0))</f>
        <v>IDLE</v>
      </c>
      <c r="AA4094" s="3"/>
    </row>
    <row r="4095" spans="1:27" ht="16.5" x14ac:dyDescent="0.2">
      <c r="A4095" s="3">
        <v>4092</v>
      </c>
      <c r="B4095" s="3">
        <f t="shared" si="319"/>
        <v>37027105030</v>
      </c>
      <c r="C4095" s="3" t="s">
        <v>1166</v>
      </c>
      <c r="D4095" s="3" t="s">
        <v>227</v>
      </c>
      <c r="E4095" s="3" t="str">
        <f>INDEX(光放段!$G$4:$G$237,MATCH(纤芯!G4095,光放段!$C$4:$C$237,0))</f>
        <v>山东二干|莱芜青岛光缆:莱芜大桥路-青岛山东路</v>
      </c>
      <c r="F4095" s="3">
        <f>INDEX(光放段!$I$4:$I$237,MATCH(纤芯!H4095,光放段!$B$4:$B$237,0))</f>
        <v>37027100000</v>
      </c>
      <c r="G4095" s="3" t="str">
        <f t="shared" si="315"/>
        <v>山东二干|莱芜青岛光缆:胶州营房-青岛山东路</v>
      </c>
      <c r="H4095" s="3">
        <f>INDEX(光放段!$B$4:$B$237,MATCH(纤芯!G4095,光放段!$C$4:$C$237,0))</f>
        <v>37027105000</v>
      </c>
      <c r="I4095" s="3" t="str">
        <f t="shared" si="316"/>
        <v>莱芜青岛光缆</v>
      </c>
      <c r="J4095" s="3" t="str">
        <f>INDEX(子缆名称!$B$4:$B$29,纤芯!M4095)</f>
        <v>C缆</v>
      </c>
      <c r="K4095" s="3">
        <v>30</v>
      </c>
      <c r="L4095" s="3">
        <f t="shared" si="317"/>
        <v>6</v>
      </c>
      <c r="M4095" s="3">
        <f t="shared" si="318"/>
        <v>3</v>
      </c>
      <c r="N4095" s="3" t="s">
        <v>88</v>
      </c>
      <c r="O4095" s="3">
        <f>COUNTIF([1]局站!$D$4:$D$172,"="&amp;N4095)</f>
        <v>1</v>
      </c>
      <c r="P4095" s="3">
        <v>0</v>
      </c>
      <c r="Q4095" s="3">
        <v>0</v>
      </c>
      <c r="R4095" s="3">
        <v>0</v>
      </c>
      <c r="S4095" s="3" t="s">
        <v>140</v>
      </c>
      <c r="T4095" s="3">
        <f>COUNTIF([1]局站!$D$4:$D$172,"="&amp;S4095)</f>
        <v>1</v>
      </c>
      <c r="U4095" s="3">
        <v>0</v>
      </c>
      <c r="V4095" s="3">
        <v>0</v>
      </c>
      <c r="W4095" s="3">
        <v>0</v>
      </c>
      <c r="X4095" s="3" t="s">
        <v>1214</v>
      </c>
      <c r="Y4095" s="3" t="s">
        <v>880</v>
      </c>
      <c r="Z4095" s="3" t="str">
        <f>INDEX(业务类型!$C$4:$C$8,MATCH(纤芯!Y4095,业务类型!$B$4:$B$8,0))</f>
        <v>IDLE</v>
      </c>
      <c r="AA4095" s="3"/>
    </row>
    <row r="4096" spans="1:27" ht="16.5" x14ac:dyDescent="0.2">
      <c r="A4096" s="3">
        <v>4093</v>
      </c>
      <c r="B4096" s="3">
        <f t="shared" si="319"/>
        <v>37027105031</v>
      </c>
      <c r="C4096" s="3" t="s">
        <v>1166</v>
      </c>
      <c r="D4096" s="3" t="s">
        <v>227</v>
      </c>
      <c r="E4096" s="3" t="str">
        <f>INDEX(光放段!$G$4:$G$237,MATCH(纤芯!G4096,光放段!$C$4:$C$237,0))</f>
        <v>山东二干|莱芜青岛光缆:莱芜大桥路-青岛山东路</v>
      </c>
      <c r="F4096" s="3">
        <f>INDEX(光放段!$I$4:$I$237,MATCH(纤芯!H4096,光放段!$B$4:$B$237,0))</f>
        <v>37027100000</v>
      </c>
      <c r="G4096" s="3" t="str">
        <f t="shared" si="315"/>
        <v>山东二干|莱芜青岛光缆:胶州营房-青岛山东路</v>
      </c>
      <c r="H4096" s="3">
        <f>INDEX(光放段!$B$4:$B$237,MATCH(纤芯!G4096,光放段!$C$4:$C$237,0))</f>
        <v>37027105000</v>
      </c>
      <c r="I4096" s="3" t="str">
        <f t="shared" si="316"/>
        <v>莱芜青岛光缆</v>
      </c>
      <c r="J4096" s="3" t="str">
        <f>INDEX(子缆名称!$B$4:$B$29,纤芯!M4096)</f>
        <v>C缆</v>
      </c>
      <c r="K4096" s="3">
        <v>31</v>
      </c>
      <c r="L4096" s="3">
        <f t="shared" si="317"/>
        <v>7</v>
      </c>
      <c r="M4096" s="3">
        <f t="shared" si="318"/>
        <v>3</v>
      </c>
      <c r="N4096" s="3" t="s">
        <v>88</v>
      </c>
      <c r="O4096" s="3">
        <f>COUNTIF([1]局站!$D$4:$D$172,"="&amp;N4096)</f>
        <v>1</v>
      </c>
      <c r="P4096" s="3">
        <v>0</v>
      </c>
      <c r="Q4096" s="3">
        <v>0</v>
      </c>
      <c r="R4096" s="3">
        <v>0</v>
      </c>
      <c r="S4096" s="3" t="s">
        <v>140</v>
      </c>
      <c r="T4096" s="3">
        <f>COUNTIF([1]局站!$D$4:$D$172,"="&amp;S4096)</f>
        <v>1</v>
      </c>
      <c r="U4096" s="3">
        <v>0</v>
      </c>
      <c r="V4096" s="3">
        <v>0</v>
      </c>
      <c r="W4096" s="3">
        <v>0</v>
      </c>
      <c r="X4096" s="3" t="s">
        <v>1214</v>
      </c>
      <c r="Y4096" s="3" t="s">
        <v>880</v>
      </c>
      <c r="Z4096" s="3" t="str">
        <f>INDEX(业务类型!$C$4:$C$8,MATCH(纤芯!Y4096,业务类型!$B$4:$B$8,0))</f>
        <v>IDLE</v>
      </c>
      <c r="AA4096" s="3"/>
    </row>
    <row r="4097" spans="1:27" ht="16.5" x14ac:dyDescent="0.2">
      <c r="A4097" s="3">
        <v>4094</v>
      </c>
      <c r="B4097" s="3">
        <f t="shared" si="319"/>
        <v>37027105032</v>
      </c>
      <c r="C4097" s="3" t="s">
        <v>1166</v>
      </c>
      <c r="D4097" s="3" t="s">
        <v>227</v>
      </c>
      <c r="E4097" s="3" t="str">
        <f>INDEX(光放段!$G$4:$G$237,MATCH(纤芯!G4097,光放段!$C$4:$C$237,0))</f>
        <v>山东二干|莱芜青岛光缆:莱芜大桥路-青岛山东路</v>
      </c>
      <c r="F4097" s="3">
        <f>INDEX(光放段!$I$4:$I$237,MATCH(纤芯!H4097,光放段!$B$4:$B$237,0))</f>
        <v>37027100000</v>
      </c>
      <c r="G4097" s="3" t="str">
        <f t="shared" si="315"/>
        <v>山东二干|莱芜青岛光缆:胶州营房-青岛山东路</v>
      </c>
      <c r="H4097" s="3">
        <f>INDEX(光放段!$B$4:$B$237,MATCH(纤芯!G4097,光放段!$C$4:$C$237,0))</f>
        <v>37027105000</v>
      </c>
      <c r="I4097" s="3" t="str">
        <f t="shared" si="316"/>
        <v>莱芜青岛光缆</v>
      </c>
      <c r="J4097" s="3" t="str">
        <f>INDEX(子缆名称!$B$4:$B$29,纤芯!M4097)</f>
        <v>C缆</v>
      </c>
      <c r="K4097" s="3">
        <v>32</v>
      </c>
      <c r="L4097" s="3">
        <f t="shared" si="317"/>
        <v>8</v>
      </c>
      <c r="M4097" s="3">
        <f t="shared" si="318"/>
        <v>3</v>
      </c>
      <c r="N4097" s="3" t="s">
        <v>88</v>
      </c>
      <c r="O4097" s="3">
        <f>COUNTIF([1]局站!$D$4:$D$172,"="&amp;N4097)</f>
        <v>1</v>
      </c>
      <c r="P4097" s="3">
        <v>0</v>
      </c>
      <c r="Q4097" s="3">
        <v>0</v>
      </c>
      <c r="R4097" s="3">
        <v>0</v>
      </c>
      <c r="S4097" s="3" t="s">
        <v>140</v>
      </c>
      <c r="T4097" s="3">
        <f>COUNTIF([1]局站!$D$4:$D$172,"="&amp;S4097)</f>
        <v>1</v>
      </c>
      <c r="U4097" s="3">
        <v>0</v>
      </c>
      <c r="V4097" s="3">
        <v>0</v>
      </c>
      <c r="W4097" s="3">
        <v>0</v>
      </c>
      <c r="X4097" s="3" t="s">
        <v>1214</v>
      </c>
      <c r="Y4097" s="3" t="s">
        <v>880</v>
      </c>
      <c r="Z4097" s="3" t="str">
        <f>INDEX(业务类型!$C$4:$C$8,MATCH(纤芯!Y4097,业务类型!$B$4:$B$8,0))</f>
        <v>IDLE</v>
      </c>
      <c r="AA4097" s="3"/>
    </row>
    <row r="4098" spans="1:27" ht="16.5" x14ac:dyDescent="0.2">
      <c r="A4098" s="3">
        <v>4095</v>
      </c>
      <c r="B4098" s="3">
        <f t="shared" si="319"/>
        <v>37027105033</v>
      </c>
      <c r="C4098" s="3" t="s">
        <v>1166</v>
      </c>
      <c r="D4098" s="3" t="s">
        <v>227</v>
      </c>
      <c r="E4098" s="3" t="str">
        <f>INDEX(光放段!$G$4:$G$237,MATCH(纤芯!G4098,光放段!$C$4:$C$237,0))</f>
        <v>山东二干|莱芜青岛光缆:莱芜大桥路-青岛山东路</v>
      </c>
      <c r="F4098" s="3">
        <f>INDEX(光放段!$I$4:$I$237,MATCH(纤芯!H4098,光放段!$B$4:$B$237,0))</f>
        <v>37027100000</v>
      </c>
      <c r="G4098" s="3" t="str">
        <f t="shared" si="315"/>
        <v>山东二干|莱芜青岛光缆:胶州营房-青岛山东路</v>
      </c>
      <c r="H4098" s="3">
        <f>INDEX(光放段!$B$4:$B$237,MATCH(纤芯!G4098,光放段!$C$4:$C$237,0))</f>
        <v>37027105000</v>
      </c>
      <c r="I4098" s="3" t="str">
        <f t="shared" si="316"/>
        <v>莱芜青岛光缆</v>
      </c>
      <c r="J4098" s="3" t="str">
        <f>INDEX(子缆名称!$B$4:$B$29,纤芯!M4098)</f>
        <v>C缆</v>
      </c>
      <c r="K4098" s="3">
        <v>33</v>
      </c>
      <c r="L4098" s="3">
        <f t="shared" si="317"/>
        <v>9</v>
      </c>
      <c r="M4098" s="3">
        <f t="shared" si="318"/>
        <v>3</v>
      </c>
      <c r="N4098" s="3" t="s">
        <v>88</v>
      </c>
      <c r="O4098" s="3">
        <f>COUNTIF([1]局站!$D$4:$D$172,"="&amp;N4098)</f>
        <v>1</v>
      </c>
      <c r="P4098" s="3">
        <v>0</v>
      </c>
      <c r="Q4098" s="3">
        <v>0</v>
      </c>
      <c r="R4098" s="3">
        <v>0</v>
      </c>
      <c r="S4098" s="3" t="s">
        <v>140</v>
      </c>
      <c r="T4098" s="3">
        <f>COUNTIF([1]局站!$D$4:$D$172,"="&amp;S4098)</f>
        <v>1</v>
      </c>
      <c r="U4098" s="3">
        <v>0</v>
      </c>
      <c r="V4098" s="3">
        <v>0</v>
      </c>
      <c r="W4098" s="3">
        <v>0</v>
      </c>
      <c r="X4098" s="3" t="s">
        <v>1214</v>
      </c>
      <c r="Y4098" s="3" t="s">
        <v>881</v>
      </c>
      <c r="Z4098" s="3" t="str">
        <f>INDEX(业务类型!$C$4:$C$8,MATCH(纤芯!Y4098,业务类型!$B$4:$B$8,0))</f>
        <v>OTHER</v>
      </c>
      <c r="AA4098" s="3" t="s">
        <v>919</v>
      </c>
    </row>
    <row r="4099" spans="1:27" ht="16.5" x14ac:dyDescent="0.2">
      <c r="A4099" s="3">
        <v>4096</v>
      </c>
      <c r="B4099" s="3">
        <f t="shared" si="319"/>
        <v>37027105034</v>
      </c>
      <c r="C4099" s="3" t="s">
        <v>1166</v>
      </c>
      <c r="D4099" s="3" t="s">
        <v>227</v>
      </c>
      <c r="E4099" s="3" t="str">
        <f>INDEX(光放段!$G$4:$G$237,MATCH(纤芯!G4099,光放段!$C$4:$C$237,0))</f>
        <v>山东二干|莱芜青岛光缆:莱芜大桥路-青岛山东路</v>
      </c>
      <c r="F4099" s="3">
        <f>INDEX(光放段!$I$4:$I$237,MATCH(纤芯!H4099,光放段!$B$4:$B$237,0))</f>
        <v>37027100000</v>
      </c>
      <c r="G4099" s="3" t="str">
        <f t="shared" si="315"/>
        <v>山东二干|莱芜青岛光缆:胶州营房-青岛山东路</v>
      </c>
      <c r="H4099" s="3">
        <f>INDEX(光放段!$B$4:$B$237,MATCH(纤芯!G4099,光放段!$C$4:$C$237,0))</f>
        <v>37027105000</v>
      </c>
      <c r="I4099" s="3" t="str">
        <f t="shared" si="316"/>
        <v>莱芜青岛光缆</v>
      </c>
      <c r="J4099" s="3" t="str">
        <f>INDEX(子缆名称!$B$4:$B$29,纤芯!M4099)</f>
        <v>C缆</v>
      </c>
      <c r="K4099" s="3">
        <v>34</v>
      </c>
      <c r="L4099" s="3">
        <f t="shared" si="317"/>
        <v>10</v>
      </c>
      <c r="M4099" s="3">
        <f t="shared" si="318"/>
        <v>3</v>
      </c>
      <c r="N4099" s="3" t="s">
        <v>88</v>
      </c>
      <c r="O4099" s="3">
        <f>COUNTIF([1]局站!$D$4:$D$172,"="&amp;N4099)</f>
        <v>1</v>
      </c>
      <c r="P4099" s="3">
        <v>0</v>
      </c>
      <c r="Q4099" s="3">
        <v>0</v>
      </c>
      <c r="R4099" s="3">
        <v>0</v>
      </c>
      <c r="S4099" s="3" t="s">
        <v>140</v>
      </c>
      <c r="T4099" s="3">
        <f>COUNTIF([1]局站!$D$4:$D$172,"="&amp;S4099)</f>
        <v>1</v>
      </c>
      <c r="U4099" s="3">
        <v>0</v>
      </c>
      <c r="V4099" s="3">
        <v>0</v>
      </c>
      <c r="W4099" s="3">
        <v>0</v>
      </c>
      <c r="X4099" s="3" t="s">
        <v>1214</v>
      </c>
      <c r="Y4099" s="3" t="s">
        <v>881</v>
      </c>
      <c r="Z4099" s="3" t="str">
        <f>INDEX(业务类型!$C$4:$C$8,MATCH(纤芯!Y4099,业务类型!$B$4:$B$8,0))</f>
        <v>OTHER</v>
      </c>
      <c r="AA4099" s="3" t="s">
        <v>919</v>
      </c>
    </row>
    <row r="4100" spans="1:27" ht="16.5" x14ac:dyDescent="0.2">
      <c r="A4100" s="3">
        <v>4097</v>
      </c>
      <c r="B4100" s="3">
        <f t="shared" si="319"/>
        <v>37027105035</v>
      </c>
      <c r="C4100" s="3" t="s">
        <v>1166</v>
      </c>
      <c r="D4100" s="3" t="s">
        <v>227</v>
      </c>
      <c r="E4100" s="3" t="str">
        <f>INDEX(光放段!$G$4:$G$237,MATCH(纤芯!G4100,光放段!$C$4:$C$237,0))</f>
        <v>山东二干|莱芜青岛光缆:莱芜大桥路-青岛山东路</v>
      </c>
      <c r="F4100" s="3">
        <f>INDEX(光放段!$I$4:$I$237,MATCH(纤芯!H4100,光放段!$B$4:$B$237,0))</f>
        <v>37027100000</v>
      </c>
      <c r="G4100" s="3" t="str">
        <f t="shared" si="315"/>
        <v>山东二干|莱芜青岛光缆:胶州营房-青岛山东路</v>
      </c>
      <c r="H4100" s="3">
        <f>INDEX(光放段!$B$4:$B$237,MATCH(纤芯!G4100,光放段!$C$4:$C$237,0))</f>
        <v>37027105000</v>
      </c>
      <c r="I4100" s="3" t="str">
        <f t="shared" si="316"/>
        <v>莱芜青岛光缆</v>
      </c>
      <c r="J4100" s="3" t="str">
        <f>INDEX(子缆名称!$B$4:$B$29,纤芯!M4100)</f>
        <v>C缆</v>
      </c>
      <c r="K4100" s="3">
        <v>35</v>
      </c>
      <c r="L4100" s="3">
        <f t="shared" si="317"/>
        <v>11</v>
      </c>
      <c r="M4100" s="3">
        <f t="shared" si="318"/>
        <v>3</v>
      </c>
      <c r="N4100" s="3" t="s">
        <v>88</v>
      </c>
      <c r="O4100" s="3">
        <f>COUNTIF([1]局站!$D$4:$D$172,"="&amp;N4100)</f>
        <v>1</v>
      </c>
      <c r="P4100" s="3">
        <v>0</v>
      </c>
      <c r="Q4100" s="3">
        <v>0</v>
      </c>
      <c r="R4100" s="3">
        <v>0</v>
      </c>
      <c r="S4100" s="3" t="s">
        <v>140</v>
      </c>
      <c r="T4100" s="3">
        <f>COUNTIF([1]局站!$D$4:$D$172,"="&amp;S4100)</f>
        <v>1</v>
      </c>
      <c r="U4100" s="3">
        <v>0</v>
      </c>
      <c r="V4100" s="3">
        <v>0</v>
      </c>
      <c r="W4100" s="3">
        <v>0</v>
      </c>
      <c r="X4100" s="3" t="s">
        <v>1214</v>
      </c>
      <c r="Y4100" s="3" t="s">
        <v>881</v>
      </c>
      <c r="Z4100" s="3" t="str">
        <f>INDEX(业务类型!$C$4:$C$8,MATCH(纤芯!Y4100,业务类型!$B$4:$B$8,0))</f>
        <v>OTHER</v>
      </c>
      <c r="AA4100" s="3" t="s">
        <v>888</v>
      </c>
    </row>
    <row r="4101" spans="1:27" ht="16.5" x14ac:dyDescent="0.2">
      <c r="A4101" s="3">
        <v>4098</v>
      </c>
      <c r="B4101" s="3">
        <f t="shared" si="319"/>
        <v>37027105036</v>
      </c>
      <c r="C4101" s="3" t="s">
        <v>1166</v>
      </c>
      <c r="D4101" s="3" t="s">
        <v>227</v>
      </c>
      <c r="E4101" s="3" t="str">
        <f>INDEX(光放段!$G$4:$G$237,MATCH(纤芯!G4101,光放段!$C$4:$C$237,0))</f>
        <v>山东二干|莱芜青岛光缆:莱芜大桥路-青岛山东路</v>
      </c>
      <c r="F4101" s="3">
        <f>INDEX(光放段!$I$4:$I$237,MATCH(纤芯!H4101,光放段!$B$4:$B$237,0))</f>
        <v>37027100000</v>
      </c>
      <c r="G4101" s="3" t="str">
        <f t="shared" ref="G4101:G4164" si="320">C4101&amp;"|"&amp;D4101&amp;":"&amp;N4101&amp;"-"&amp;S4101</f>
        <v>山东二干|莱芜青岛光缆:胶州营房-青岛山东路</v>
      </c>
      <c r="H4101" s="3">
        <f>INDEX(光放段!$B$4:$B$237,MATCH(纤芯!G4101,光放段!$C$4:$C$237,0))</f>
        <v>37027105000</v>
      </c>
      <c r="I4101" s="3" t="str">
        <f t="shared" ref="I4101:I4164" si="321">D4101</f>
        <v>莱芜青岛光缆</v>
      </c>
      <c r="J4101" s="3" t="str">
        <f>INDEX(子缆名称!$B$4:$B$29,纤芯!M4101)</f>
        <v>C缆</v>
      </c>
      <c r="K4101" s="3">
        <v>36</v>
      </c>
      <c r="L4101" s="3">
        <f t="shared" ref="L4101:L4164" si="322">MOD(K4101-1,12)+1</f>
        <v>12</v>
      </c>
      <c r="M4101" s="3">
        <f t="shared" ref="M4101:M4164" si="323">INT((K4101-1)/12)+1</f>
        <v>3</v>
      </c>
      <c r="N4101" s="3" t="s">
        <v>88</v>
      </c>
      <c r="O4101" s="3">
        <f>COUNTIF([1]局站!$D$4:$D$172,"="&amp;N4101)</f>
        <v>1</v>
      </c>
      <c r="P4101" s="3">
        <v>0</v>
      </c>
      <c r="Q4101" s="3">
        <v>0</v>
      </c>
      <c r="R4101" s="3">
        <v>0</v>
      </c>
      <c r="S4101" s="3" t="s">
        <v>140</v>
      </c>
      <c r="T4101" s="3">
        <f>COUNTIF([1]局站!$D$4:$D$172,"="&amp;S4101)</f>
        <v>1</v>
      </c>
      <c r="U4101" s="3">
        <v>0</v>
      </c>
      <c r="V4101" s="3">
        <v>0</v>
      </c>
      <c r="W4101" s="3">
        <v>0</v>
      </c>
      <c r="X4101" s="3" t="s">
        <v>1214</v>
      </c>
      <c r="Y4101" s="3" t="s">
        <v>881</v>
      </c>
      <c r="Z4101" s="3" t="str">
        <f>INDEX(业务类型!$C$4:$C$8,MATCH(纤芯!Y4101,业务类型!$B$4:$B$8,0))</f>
        <v>OTHER</v>
      </c>
      <c r="AA4101" s="3" t="s">
        <v>888</v>
      </c>
    </row>
    <row r="4102" spans="1:27" ht="33" x14ac:dyDescent="0.2">
      <c r="A4102" s="3">
        <v>4099</v>
      </c>
      <c r="B4102" s="3">
        <f t="shared" si="319"/>
        <v>37028101001</v>
      </c>
      <c r="C4102" s="3" t="s">
        <v>1166</v>
      </c>
      <c r="D4102" s="3" t="s">
        <v>228</v>
      </c>
      <c r="E4102" s="3" t="str">
        <f>INDEX(光放段!$G$4:$G$237,MATCH(纤芯!G4102,光放段!$C$4:$C$237,0))</f>
        <v>山东二干|莱芜淄博1号管道光缆:莱芜大桥路-淄博柳泉路</v>
      </c>
      <c r="F4102" s="3">
        <f>INDEX(光放段!$I$4:$I$237,MATCH(纤芯!H4102,光放段!$B$4:$B$237,0))</f>
        <v>37028100000</v>
      </c>
      <c r="G4102" s="3" t="str">
        <f t="shared" si="320"/>
        <v>山东二干|莱芜淄博1号管道光缆:莱芜大桥路-淄博柳泉路</v>
      </c>
      <c r="H4102" s="3">
        <f>INDEX(光放段!$B$4:$B$237,MATCH(纤芯!G4102,光放段!$C$4:$C$237,0))</f>
        <v>37028101000</v>
      </c>
      <c r="I4102" s="3" t="str">
        <f t="shared" si="321"/>
        <v>莱芜淄博1号管道光缆</v>
      </c>
      <c r="J4102" s="3" t="str">
        <f>INDEX(子缆名称!$B$4:$B$29,纤芯!M4102)</f>
        <v>A缆</v>
      </c>
      <c r="K4102" s="3">
        <v>1</v>
      </c>
      <c r="L4102" s="3">
        <f t="shared" si="322"/>
        <v>1</v>
      </c>
      <c r="M4102" s="3">
        <f t="shared" si="323"/>
        <v>1</v>
      </c>
      <c r="N4102" s="3" t="s">
        <v>84</v>
      </c>
      <c r="O4102" s="3">
        <f>COUNTIF([1]局站!$D$4:$D$172,"="&amp;N4102)</f>
        <v>1</v>
      </c>
      <c r="P4102" s="3">
        <v>0</v>
      </c>
      <c r="Q4102" s="3">
        <v>0</v>
      </c>
      <c r="R4102" s="3">
        <v>0</v>
      </c>
      <c r="S4102" s="3" t="s">
        <v>64</v>
      </c>
      <c r="T4102" s="3">
        <f>COUNTIF([1]局站!$D$4:$D$172,"="&amp;S4102)</f>
        <v>1</v>
      </c>
      <c r="U4102" s="3">
        <v>0</v>
      </c>
      <c r="V4102" s="3">
        <v>0</v>
      </c>
      <c r="W4102" s="3">
        <v>0</v>
      </c>
      <c r="X4102" s="3" t="s">
        <v>1215</v>
      </c>
      <c r="Y4102" s="3" t="s">
        <v>852</v>
      </c>
      <c r="Z4102" s="3" t="str">
        <f>INDEX(业务类型!$C$4:$C$8,MATCH(纤芯!Y4102,业务类型!$B$4:$B$8,0))</f>
        <v>TWO</v>
      </c>
      <c r="AA4102" s="3" t="s">
        <v>891</v>
      </c>
    </row>
    <row r="4103" spans="1:27" ht="33" x14ac:dyDescent="0.2">
      <c r="A4103" s="3">
        <v>4100</v>
      </c>
      <c r="B4103" s="3">
        <f t="shared" si="319"/>
        <v>37028101002</v>
      </c>
      <c r="C4103" s="3" t="s">
        <v>1166</v>
      </c>
      <c r="D4103" s="3" t="s">
        <v>228</v>
      </c>
      <c r="E4103" s="3" t="str">
        <f>INDEX(光放段!$G$4:$G$237,MATCH(纤芯!G4103,光放段!$C$4:$C$237,0))</f>
        <v>山东二干|莱芜淄博1号管道光缆:莱芜大桥路-淄博柳泉路</v>
      </c>
      <c r="F4103" s="3">
        <f>INDEX(光放段!$I$4:$I$237,MATCH(纤芯!H4103,光放段!$B$4:$B$237,0))</f>
        <v>37028100000</v>
      </c>
      <c r="G4103" s="3" t="str">
        <f t="shared" si="320"/>
        <v>山东二干|莱芜淄博1号管道光缆:莱芜大桥路-淄博柳泉路</v>
      </c>
      <c r="H4103" s="3">
        <f>INDEX(光放段!$B$4:$B$237,MATCH(纤芯!G4103,光放段!$C$4:$C$237,0))</f>
        <v>37028101000</v>
      </c>
      <c r="I4103" s="3" t="str">
        <f t="shared" si="321"/>
        <v>莱芜淄博1号管道光缆</v>
      </c>
      <c r="J4103" s="3" t="str">
        <f>INDEX(子缆名称!$B$4:$B$29,纤芯!M4103)</f>
        <v>A缆</v>
      </c>
      <c r="K4103" s="3">
        <v>2</v>
      </c>
      <c r="L4103" s="3">
        <f t="shared" si="322"/>
        <v>2</v>
      </c>
      <c r="M4103" s="3">
        <f t="shared" si="323"/>
        <v>1</v>
      </c>
      <c r="N4103" s="3" t="s">
        <v>84</v>
      </c>
      <c r="O4103" s="3">
        <f>COUNTIF([1]局站!$D$4:$D$172,"="&amp;N4103)</f>
        <v>1</v>
      </c>
      <c r="P4103" s="3">
        <v>0</v>
      </c>
      <c r="Q4103" s="3">
        <v>0</v>
      </c>
      <c r="R4103" s="3">
        <v>0</v>
      </c>
      <c r="S4103" s="3" t="s">
        <v>64</v>
      </c>
      <c r="T4103" s="3">
        <f>COUNTIF([1]局站!$D$4:$D$172,"="&amp;S4103)</f>
        <v>1</v>
      </c>
      <c r="U4103" s="3">
        <v>0</v>
      </c>
      <c r="V4103" s="3">
        <v>0</v>
      </c>
      <c r="W4103" s="3">
        <v>0</v>
      </c>
      <c r="X4103" s="3" t="s">
        <v>1215</v>
      </c>
      <c r="Y4103" s="3" t="s">
        <v>852</v>
      </c>
      <c r="Z4103" s="3" t="str">
        <f>INDEX(业务类型!$C$4:$C$8,MATCH(纤芯!Y4103,业务类型!$B$4:$B$8,0))</f>
        <v>TWO</v>
      </c>
      <c r="AA4103" s="3" t="s">
        <v>891</v>
      </c>
    </row>
    <row r="4104" spans="1:27" ht="33" x14ac:dyDescent="0.2">
      <c r="A4104" s="3">
        <v>4101</v>
      </c>
      <c r="B4104" s="3">
        <f t="shared" si="319"/>
        <v>37028101003</v>
      </c>
      <c r="C4104" s="3" t="s">
        <v>1166</v>
      </c>
      <c r="D4104" s="3" t="s">
        <v>228</v>
      </c>
      <c r="E4104" s="3" t="str">
        <f>INDEX(光放段!$G$4:$G$237,MATCH(纤芯!G4104,光放段!$C$4:$C$237,0))</f>
        <v>山东二干|莱芜淄博1号管道光缆:莱芜大桥路-淄博柳泉路</v>
      </c>
      <c r="F4104" s="3">
        <f>INDEX(光放段!$I$4:$I$237,MATCH(纤芯!H4104,光放段!$B$4:$B$237,0))</f>
        <v>37028100000</v>
      </c>
      <c r="G4104" s="3" t="str">
        <f t="shared" si="320"/>
        <v>山东二干|莱芜淄博1号管道光缆:莱芜大桥路-淄博柳泉路</v>
      </c>
      <c r="H4104" s="3">
        <f>INDEX(光放段!$B$4:$B$237,MATCH(纤芯!G4104,光放段!$C$4:$C$237,0))</f>
        <v>37028101000</v>
      </c>
      <c r="I4104" s="3" t="str">
        <f t="shared" si="321"/>
        <v>莱芜淄博1号管道光缆</v>
      </c>
      <c r="J4104" s="3" t="str">
        <f>INDEX(子缆名称!$B$4:$B$29,纤芯!M4104)</f>
        <v>A缆</v>
      </c>
      <c r="K4104" s="3">
        <v>3</v>
      </c>
      <c r="L4104" s="3">
        <f t="shared" si="322"/>
        <v>3</v>
      </c>
      <c r="M4104" s="3">
        <f t="shared" si="323"/>
        <v>1</v>
      </c>
      <c r="N4104" s="3" t="s">
        <v>84</v>
      </c>
      <c r="O4104" s="3">
        <f>COUNTIF([1]局站!$D$4:$D$172,"="&amp;N4104)</f>
        <v>1</v>
      </c>
      <c r="P4104" s="3">
        <v>0</v>
      </c>
      <c r="Q4104" s="3">
        <v>0</v>
      </c>
      <c r="R4104" s="3">
        <v>0</v>
      </c>
      <c r="S4104" s="3" t="s">
        <v>64</v>
      </c>
      <c r="T4104" s="3">
        <f>COUNTIF([1]局站!$D$4:$D$172,"="&amp;S4104)</f>
        <v>1</v>
      </c>
      <c r="U4104" s="3">
        <v>0</v>
      </c>
      <c r="V4104" s="3">
        <v>0</v>
      </c>
      <c r="W4104" s="3">
        <v>0</v>
      </c>
      <c r="X4104" s="3" t="s">
        <v>1215</v>
      </c>
      <c r="Y4104" s="3" t="s">
        <v>880</v>
      </c>
      <c r="Z4104" s="3" t="str">
        <f>INDEX(业务类型!$C$4:$C$8,MATCH(纤芯!Y4104,业务类型!$B$4:$B$8,0))</f>
        <v>IDLE</v>
      </c>
      <c r="AA4104" s="3"/>
    </row>
    <row r="4105" spans="1:27" ht="33" x14ac:dyDescent="0.2">
      <c r="A4105" s="3">
        <v>4102</v>
      </c>
      <c r="B4105" s="3">
        <f t="shared" si="319"/>
        <v>37028101004</v>
      </c>
      <c r="C4105" s="3" t="s">
        <v>1166</v>
      </c>
      <c r="D4105" s="3" t="s">
        <v>228</v>
      </c>
      <c r="E4105" s="3" t="str">
        <f>INDEX(光放段!$G$4:$G$237,MATCH(纤芯!G4105,光放段!$C$4:$C$237,0))</f>
        <v>山东二干|莱芜淄博1号管道光缆:莱芜大桥路-淄博柳泉路</v>
      </c>
      <c r="F4105" s="3">
        <f>INDEX(光放段!$I$4:$I$237,MATCH(纤芯!H4105,光放段!$B$4:$B$237,0))</f>
        <v>37028100000</v>
      </c>
      <c r="G4105" s="3" t="str">
        <f t="shared" si="320"/>
        <v>山东二干|莱芜淄博1号管道光缆:莱芜大桥路-淄博柳泉路</v>
      </c>
      <c r="H4105" s="3">
        <f>INDEX(光放段!$B$4:$B$237,MATCH(纤芯!G4105,光放段!$C$4:$C$237,0))</f>
        <v>37028101000</v>
      </c>
      <c r="I4105" s="3" t="str">
        <f t="shared" si="321"/>
        <v>莱芜淄博1号管道光缆</v>
      </c>
      <c r="J4105" s="3" t="str">
        <f>INDEX(子缆名称!$B$4:$B$29,纤芯!M4105)</f>
        <v>A缆</v>
      </c>
      <c r="K4105" s="3">
        <v>4</v>
      </c>
      <c r="L4105" s="3">
        <f t="shared" si="322"/>
        <v>4</v>
      </c>
      <c r="M4105" s="3">
        <f t="shared" si="323"/>
        <v>1</v>
      </c>
      <c r="N4105" s="3" t="s">
        <v>84</v>
      </c>
      <c r="O4105" s="3">
        <f>COUNTIF([1]局站!$D$4:$D$172,"="&amp;N4105)</f>
        <v>1</v>
      </c>
      <c r="P4105" s="3">
        <v>0</v>
      </c>
      <c r="Q4105" s="3">
        <v>0</v>
      </c>
      <c r="R4105" s="3">
        <v>0</v>
      </c>
      <c r="S4105" s="3" t="s">
        <v>64</v>
      </c>
      <c r="T4105" s="3">
        <f>COUNTIF([1]局站!$D$4:$D$172,"="&amp;S4105)</f>
        <v>1</v>
      </c>
      <c r="U4105" s="3">
        <v>0</v>
      </c>
      <c r="V4105" s="3">
        <v>0</v>
      </c>
      <c r="W4105" s="3">
        <v>0</v>
      </c>
      <c r="X4105" s="3" t="s">
        <v>1215</v>
      </c>
      <c r="Y4105" s="3" t="s">
        <v>880</v>
      </c>
      <c r="Z4105" s="3" t="str">
        <f>INDEX(业务类型!$C$4:$C$8,MATCH(纤芯!Y4105,业务类型!$B$4:$B$8,0))</f>
        <v>IDLE</v>
      </c>
      <c r="AA4105" s="3"/>
    </row>
    <row r="4106" spans="1:27" ht="33" x14ac:dyDescent="0.2">
      <c r="A4106" s="3">
        <v>4103</v>
      </c>
      <c r="B4106" s="3">
        <f t="shared" si="319"/>
        <v>37028101005</v>
      </c>
      <c r="C4106" s="3" t="s">
        <v>1166</v>
      </c>
      <c r="D4106" s="3" t="s">
        <v>228</v>
      </c>
      <c r="E4106" s="3" t="str">
        <f>INDEX(光放段!$G$4:$G$237,MATCH(纤芯!G4106,光放段!$C$4:$C$237,0))</f>
        <v>山东二干|莱芜淄博1号管道光缆:莱芜大桥路-淄博柳泉路</v>
      </c>
      <c r="F4106" s="3">
        <f>INDEX(光放段!$I$4:$I$237,MATCH(纤芯!H4106,光放段!$B$4:$B$237,0))</f>
        <v>37028100000</v>
      </c>
      <c r="G4106" s="3" t="str">
        <f t="shared" si="320"/>
        <v>山东二干|莱芜淄博1号管道光缆:莱芜大桥路-淄博柳泉路</v>
      </c>
      <c r="H4106" s="3">
        <f>INDEX(光放段!$B$4:$B$237,MATCH(纤芯!G4106,光放段!$C$4:$C$237,0))</f>
        <v>37028101000</v>
      </c>
      <c r="I4106" s="3" t="str">
        <f t="shared" si="321"/>
        <v>莱芜淄博1号管道光缆</v>
      </c>
      <c r="J4106" s="3" t="str">
        <f>INDEX(子缆名称!$B$4:$B$29,纤芯!M4106)</f>
        <v>A缆</v>
      </c>
      <c r="K4106" s="3">
        <v>5</v>
      </c>
      <c r="L4106" s="3">
        <f t="shared" si="322"/>
        <v>5</v>
      </c>
      <c r="M4106" s="3">
        <f t="shared" si="323"/>
        <v>1</v>
      </c>
      <c r="N4106" s="3" t="s">
        <v>84</v>
      </c>
      <c r="O4106" s="3">
        <f>COUNTIF([1]局站!$D$4:$D$172,"="&amp;N4106)</f>
        <v>1</v>
      </c>
      <c r="P4106" s="3">
        <v>0</v>
      </c>
      <c r="Q4106" s="3">
        <v>0</v>
      </c>
      <c r="R4106" s="3">
        <v>0</v>
      </c>
      <c r="S4106" s="3" t="s">
        <v>64</v>
      </c>
      <c r="T4106" s="3">
        <f>COUNTIF([1]局站!$D$4:$D$172,"="&amp;S4106)</f>
        <v>1</v>
      </c>
      <c r="U4106" s="3">
        <v>0</v>
      </c>
      <c r="V4106" s="3">
        <v>0</v>
      </c>
      <c r="W4106" s="3">
        <v>0</v>
      </c>
      <c r="X4106" s="3" t="s">
        <v>1215</v>
      </c>
      <c r="Y4106" s="3" t="s">
        <v>880</v>
      </c>
      <c r="Z4106" s="3" t="str">
        <f>INDEX(业务类型!$C$4:$C$8,MATCH(纤芯!Y4106,业务类型!$B$4:$B$8,0))</f>
        <v>IDLE</v>
      </c>
      <c r="AA4106" s="3"/>
    </row>
    <row r="4107" spans="1:27" ht="33" x14ac:dyDescent="0.2">
      <c r="A4107" s="3">
        <v>4104</v>
      </c>
      <c r="B4107" s="3">
        <f t="shared" si="319"/>
        <v>37028101006</v>
      </c>
      <c r="C4107" s="3" t="s">
        <v>1166</v>
      </c>
      <c r="D4107" s="3" t="s">
        <v>228</v>
      </c>
      <c r="E4107" s="3" t="str">
        <f>INDEX(光放段!$G$4:$G$237,MATCH(纤芯!G4107,光放段!$C$4:$C$237,0))</f>
        <v>山东二干|莱芜淄博1号管道光缆:莱芜大桥路-淄博柳泉路</v>
      </c>
      <c r="F4107" s="3">
        <f>INDEX(光放段!$I$4:$I$237,MATCH(纤芯!H4107,光放段!$B$4:$B$237,0))</f>
        <v>37028100000</v>
      </c>
      <c r="G4107" s="3" t="str">
        <f t="shared" si="320"/>
        <v>山东二干|莱芜淄博1号管道光缆:莱芜大桥路-淄博柳泉路</v>
      </c>
      <c r="H4107" s="3">
        <f>INDEX(光放段!$B$4:$B$237,MATCH(纤芯!G4107,光放段!$C$4:$C$237,0))</f>
        <v>37028101000</v>
      </c>
      <c r="I4107" s="3" t="str">
        <f t="shared" si="321"/>
        <v>莱芜淄博1号管道光缆</v>
      </c>
      <c r="J4107" s="3" t="str">
        <f>INDEX(子缆名称!$B$4:$B$29,纤芯!M4107)</f>
        <v>A缆</v>
      </c>
      <c r="K4107" s="3">
        <v>6</v>
      </c>
      <c r="L4107" s="3">
        <f t="shared" si="322"/>
        <v>6</v>
      </c>
      <c r="M4107" s="3">
        <f t="shared" si="323"/>
        <v>1</v>
      </c>
      <c r="N4107" s="3" t="s">
        <v>84</v>
      </c>
      <c r="O4107" s="3">
        <f>COUNTIF([1]局站!$D$4:$D$172,"="&amp;N4107)</f>
        <v>1</v>
      </c>
      <c r="P4107" s="3">
        <v>0</v>
      </c>
      <c r="Q4107" s="3">
        <v>0</v>
      </c>
      <c r="R4107" s="3">
        <v>0</v>
      </c>
      <c r="S4107" s="3" t="s">
        <v>64</v>
      </c>
      <c r="T4107" s="3">
        <f>COUNTIF([1]局站!$D$4:$D$172,"="&amp;S4107)</f>
        <v>1</v>
      </c>
      <c r="U4107" s="3">
        <v>0</v>
      </c>
      <c r="V4107" s="3">
        <v>0</v>
      </c>
      <c r="W4107" s="3">
        <v>0</v>
      </c>
      <c r="X4107" s="3" t="s">
        <v>1215</v>
      </c>
      <c r="Y4107" s="3" t="s">
        <v>880</v>
      </c>
      <c r="Z4107" s="3" t="str">
        <f>INDEX(业务类型!$C$4:$C$8,MATCH(纤芯!Y4107,业务类型!$B$4:$B$8,0))</f>
        <v>IDLE</v>
      </c>
      <c r="AA4107" s="3"/>
    </row>
    <row r="4108" spans="1:27" ht="33" x14ac:dyDescent="0.2">
      <c r="A4108" s="3">
        <v>4105</v>
      </c>
      <c r="B4108" s="3">
        <f t="shared" si="319"/>
        <v>37028101007</v>
      </c>
      <c r="C4108" s="3" t="s">
        <v>1166</v>
      </c>
      <c r="D4108" s="3" t="s">
        <v>228</v>
      </c>
      <c r="E4108" s="3" t="str">
        <f>INDEX(光放段!$G$4:$G$237,MATCH(纤芯!G4108,光放段!$C$4:$C$237,0))</f>
        <v>山东二干|莱芜淄博1号管道光缆:莱芜大桥路-淄博柳泉路</v>
      </c>
      <c r="F4108" s="3">
        <f>INDEX(光放段!$I$4:$I$237,MATCH(纤芯!H4108,光放段!$B$4:$B$237,0))</f>
        <v>37028100000</v>
      </c>
      <c r="G4108" s="3" t="str">
        <f t="shared" si="320"/>
        <v>山东二干|莱芜淄博1号管道光缆:莱芜大桥路-淄博柳泉路</v>
      </c>
      <c r="H4108" s="3">
        <f>INDEX(光放段!$B$4:$B$237,MATCH(纤芯!G4108,光放段!$C$4:$C$237,0))</f>
        <v>37028101000</v>
      </c>
      <c r="I4108" s="3" t="str">
        <f t="shared" si="321"/>
        <v>莱芜淄博1号管道光缆</v>
      </c>
      <c r="J4108" s="3" t="str">
        <f>INDEX(子缆名称!$B$4:$B$29,纤芯!M4108)</f>
        <v>A缆</v>
      </c>
      <c r="K4108" s="3">
        <v>7</v>
      </c>
      <c r="L4108" s="3">
        <f t="shared" si="322"/>
        <v>7</v>
      </c>
      <c r="M4108" s="3">
        <f t="shared" si="323"/>
        <v>1</v>
      </c>
      <c r="N4108" s="3" t="s">
        <v>84</v>
      </c>
      <c r="O4108" s="3">
        <f>COUNTIF([1]局站!$D$4:$D$172,"="&amp;N4108)</f>
        <v>1</v>
      </c>
      <c r="P4108" s="3">
        <v>0</v>
      </c>
      <c r="Q4108" s="3">
        <v>0</v>
      </c>
      <c r="R4108" s="3">
        <v>0</v>
      </c>
      <c r="S4108" s="3" t="s">
        <v>64</v>
      </c>
      <c r="T4108" s="3">
        <f>COUNTIF([1]局站!$D$4:$D$172,"="&amp;S4108)</f>
        <v>1</v>
      </c>
      <c r="U4108" s="3">
        <v>0</v>
      </c>
      <c r="V4108" s="3">
        <v>0</v>
      </c>
      <c r="W4108" s="3">
        <v>0</v>
      </c>
      <c r="X4108" s="3" t="s">
        <v>1215</v>
      </c>
      <c r="Y4108" s="3" t="s">
        <v>852</v>
      </c>
      <c r="Z4108" s="3" t="str">
        <f>INDEX(业务类型!$C$4:$C$8,MATCH(纤芯!Y4108,业务类型!$B$4:$B$8,0))</f>
        <v>TWO</v>
      </c>
      <c r="AA4108" s="3" t="s">
        <v>956</v>
      </c>
    </row>
    <row r="4109" spans="1:27" ht="33" x14ac:dyDescent="0.2">
      <c r="A4109" s="3">
        <v>4106</v>
      </c>
      <c r="B4109" s="3">
        <f t="shared" si="319"/>
        <v>37028101008</v>
      </c>
      <c r="C4109" s="3" t="s">
        <v>1166</v>
      </c>
      <c r="D4109" s="3" t="s">
        <v>228</v>
      </c>
      <c r="E4109" s="3" t="str">
        <f>INDEX(光放段!$G$4:$G$237,MATCH(纤芯!G4109,光放段!$C$4:$C$237,0))</f>
        <v>山东二干|莱芜淄博1号管道光缆:莱芜大桥路-淄博柳泉路</v>
      </c>
      <c r="F4109" s="3">
        <f>INDEX(光放段!$I$4:$I$237,MATCH(纤芯!H4109,光放段!$B$4:$B$237,0))</f>
        <v>37028100000</v>
      </c>
      <c r="G4109" s="3" t="str">
        <f t="shared" si="320"/>
        <v>山东二干|莱芜淄博1号管道光缆:莱芜大桥路-淄博柳泉路</v>
      </c>
      <c r="H4109" s="3">
        <f>INDEX(光放段!$B$4:$B$237,MATCH(纤芯!G4109,光放段!$C$4:$C$237,0))</f>
        <v>37028101000</v>
      </c>
      <c r="I4109" s="3" t="str">
        <f t="shared" si="321"/>
        <v>莱芜淄博1号管道光缆</v>
      </c>
      <c r="J4109" s="3" t="str">
        <f>INDEX(子缆名称!$B$4:$B$29,纤芯!M4109)</f>
        <v>A缆</v>
      </c>
      <c r="K4109" s="3">
        <v>8</v>
      </c>
      <c r="L4109" s="3">
        <f t="shared" si="322"/>
        <v>8</v>
      </c>
      <c r="M4109" s="3">
        <f t="shared" si="323"/>
        <v>1</v>
      </c>
      <c r="N4109" s="3" t="s">
        <v>84</v>
      </c>
      <c r="O4109" s="3">
        <f>COUNTIF([1]局站!$D$4:$D$172,"="&amp;N4109)</f>
        <v>1</v>
      </c>
      <c r="P4109" s="3">
        <v>0</v>
      </c>
      <c r="Q4109" s="3">
        <v>0</v>
      </c>
      <c r="R4109" s="3">
        <v>0</v>
      </c>
      <c r="S4109" s="3" t="s">
        <v>64</v>
      </c>
      <c r="T4109" s="3">
        <f>COUNTIF([1]局站!$D$4:$D$172,"="&amp;S4109)</f>
        <v>1</v>
      </c>
      <c r="U4109" s="3">
        <v>0</v>
      </c>
      <c r="V4109" s="3">
        <v>0</v>
      </c>
      <c r="W4109" s="3">
        <v>0</v>
      </c>
      <c r="X4109" s="3" t="s">
        <v>1215</v>
      </c>
      <c r="Y4109" s="3" t="s">
        <v>852</v>
      </c>
      <c r="Z4109" s="3" t="str">
        <f>INDEX(业务类型!$C$4:$C$8,MATCH(纤芯!Y4109,业务类型!$B$4:$B$8,0))</f>
        <v>TWO</v>
      </c>
      <c r="AA4109" s="3" t="s">
        <v>956</v>
      </c>
    </row>
    <row r="4110" spans="1:27" ht="33" x14ac:dyDescent="0.2">
      <c r="A4110" s="3">
        <v>4107</v>
      </c>
      <c r="B4110" s="3">
        <f t="shared" si="319"/>
        <v>37028101009</v>
      </c>
      <c r="C4110" s="3" t="s">
        <v>1166</v>
      </c>
      <c r="D4110" s="3" t="s">
        <v>228</v>
      </c>
      <c r="E4110" s="3" t="str">
        <f>INDEX(光放段!$G$4:$G$237,MATCH(纤芯!G4110,光放段!$C$4:$C$237,0))</f>
        <v>山东二干|莱芜淄博1号管道光缆:莱芜大桥路-淄博柳泉路</v>
      </c>
      <c r="F4110" s="3">
        <f>INDEX(光放段!$I$4:$I$237,MATCH(纤芯!H4110,光放段!$B$4:$B$237,0))</f>
        <v>37028100000</v>
      </c>
      <c r="G4110" s="3" t="str">
        <f t="shared" si="320"/>
        <v>山东二干|莱芜淄博1号管道光缆:莱芜大桥路-淄博柳泉路</v>
      </c>
      <c r="H4110" s="3">
        <f>INDEX(光放段!$B$4:$B$237,MATCH(纤芯!G4110,光放段!$C$4:$C$237,0))</f>
        <v>37028101000</v>
      </c>
      <c r="I4110" s="3" t="str">
        <f t="shared" si="321"/>
        <v>莱芜淄博1号管道光缆</v>
      </c>
      <c r="J4110" s="3" t="str">
        <f>INDEX(子缆名称!$B$4:$B$29,纤芯!M4110)</f>
        <v>A缆</v>
      </c>
      <c r="K4110" s="3">
        <v>9</v>
      </c>
      <c r="L4110" s="3">
        <f t="shared" si="322"/>
        <v>9</v>
      </c>
      <c r="M4110" s="3">
        <f t="shared" si="323"/>
        <v>1</v>
      </c>
      <c r="N4110" s="3" t="s">
        <v>84</v>
      </c>
      <c r="O4110" s="3">
        <f>COUNTIF([1]局站!$D$4:$D$172,"="&amp;N4110)</f>
        <v>1</v>
      </c>
      <c r="P4110" s="3">
        <v>0</v>
      </c>
      <c r="Q4110" s="3">
        <v>0</v>
      </c>
      <c r="R4110" s="3">
        <v>0</v>
      </c>
      <c r="S4110" s="3" t="s">
        <v>64</v>
      </c>
      <c r="T4110" s="3">
        <f>COUNTIF([1]局站!$D$4:$D$172,"="&amp;S4110)</f>
        <v>1</v>
      </c>
      <c r="U4110" s="3">
        <v>0</v>
      </c>
      <c r="V4110" s="3">
        <v>0</v>
      </c>
      <c r="W4110" s="3">
        <v>0</v>
      </c>
      <c r="X4110" s="3" t="s">
        <v>1215</v>
      </c>
      <c r="Y4110" s="3" t="s">
        <v>852</v>
      </c>
      <c r="Z4110" s="3" t="str">
        <f>INDEX(业务类型!$C$4:$C$8,MATCH(纤芯!Y4110,业务类型!$B$4:$B$8,0))</f>
        <v>TWO</v>
      </c>
      <c r="AA4110" s="3" t="s">
        <v>1040</v>
      </c>
    </row>
    <row r="4111" spans="1:27" ht="33" x14ac:dyDescent="0.2">
      <c r="A4111" s="3">
        <v>4108</v>
      </c>
      <c r="B4111" s="3">
        <f t="shared" si="319"/>
        <v>37028101010</v>
      </c>
      <c r="C4111" s="3" t="s">
        <v>1166</v>
      </c>
      <c r="D4111" s="3" t="s">
        <v>228</v>
      </c>
      <c r="E4111" s="3" t="str">
        <f>INDEX(光放段!$G$4:$G$237,MATCH(纤芯!G4111,光放段!$C$4:$C$237,0))</f>
        <v>山东二干|莱芜淄博1号管道光缆:莱芜大桥路-淄博柳泉路</v>
      </c>
      <c r="F4111" s="3">
        <f>INDEX(光放段!$I$4:$I$237,MATCH(纤芯!H4111,光放段!$B$4:$B$237,0))</f>
        <v>37028100000</v>
      </c>
      <c r="G4111" s="3" t="str">
        <f t="shared" si="320"/>
        <v>山东二干|莱芜淄博1号管道光缆:莱芜大桥路-淄博柳泉路</v>
      </c>
      <c r="H4111" s="3">
        <f>INDEX(光放段!$B$4:$B$237,MATCH(纤芯!G4111,光放段!$C$4:$C$237,0))</f>
        <v>37028101000</v>
      </c>
      <c r="I4111" s="3" t="str">
        <f t="shared" si="321"/>
        <v>莱芜淄博1号管道光缆</v>
      </c>
      <c r="J4111" s="3" t="str">
        <f>INDEX(子缆名称!$B$4:$B$29,纤芯!M4111)</f>
        <v>A缆</v>
      </c>
      <c r="K4111" s="3">
        <v>10</v>
      </c>
      <c r="L4111" s="3">
        <f t="shared" si="322"/>
        <v>10</v>
      </c>
      <c r="M4111" s="3">
        <f t="shared" si="323"/>
        <v>1</v>
      </c>
      <c r="N4111" s="3" t="s">
        <v>84</v>
      </c>
      <c r="O4111" s="3">
        <f>COUNTIF([1]局站!$D$4:$D$172,"="&amp;N4111)</f>
        <v>1</v>
      </c>
      <c r="P4111" s="3">
        <v>0</v>
      </c>
      <c r="Q4111" s="3">
        <v>0</v>
      </c>
      <c r="R4111" s="3">
        <v>0</v>
      </c>
      <c r="S4111" s="3" t="s">
        <v>64</v>
      </c>
      <c r="T4111" s="3">
        <f>COUNTIF([1]局站!$D$4:$D$172,"="&amp;S4111)</f>
        <v>1</v>
      </c>
      <c r="U4111" s="3">
        <v>0</v>
      </c>
      <c r="V4111" s="3">
        <v>0</v>
      </c>
      <c r="W4111" s="3">
        <v>0</v>
      </c>
      <c r="X4111" s="3" t="s">
        <v>1215</v>
      </c>
      <c r="Y4111" s="3" t="s">
        <v>852</v>
      </c>
      <c r="Z4111" s="3" t="str">
        <f>INDEX(业务类型!$C$4:$C$8,MATCH(纤芯!Y4111,业务类型!$B$4:$B$8,0))</f>
        <v>TWO</v>
      </c>
      <c r="AA4111" s="3" t="s">
        <v>1040</v>
      </c>
    </row>
    <row r="4112" spans="1:27" ht="33" x14ac:dyDescent="0.2">
      <c r="A4112" s="3">
        <v>4109</v>
      </c>
      <c r="B4112" s="3">
        <f t="shared" si="319"/>
        <v>37028101011</v>
      </c>
      <c r="C4112" s="3" t="s">
        <v>1166</v>
      </c>
      <c r="D4112" s="3" t="s">
        <v>228</v>
      </c>
      <c r="E4112" s="3" t="str">
        <f>INDEX(光放段!$G$4:$G$237,MATCH(纤芯!G4112,光放段!$C$4:$C$237,0))</f>
        <v>山东二干|莱芜淄博1号管道光缆:莱芜大桥路-淄博柳泉路</v>
      </c>
      <c r="F4112" s="3">
        <f>INDEX(光放段!$I$4:$I$237,MATCH(纤芯!H4112,光放段!$B$4:$B$237,0))</f>
        <v>37028100000</v>
      </c>
      <c r="G4112" s="3" t="str">
        <f t="shared" si="320"/>
        <v>山东二干|莱芜淄博1号管道光缆:莱芜大桥路-淄博柳泉路</v>
      </c>
      <c r="H4112" s="3">
        <f>INDEX(光放段!$B$4:$B$237,MATCH(纤芯!G4112,光放段!$C$4:$C$237,0))</f>
        <v>37028101000</v>
      </c>
      <c r="I4112" s="3" t="str">
        <f t="shared" si="321"/>
        <v>莱芜淄博1号管道光缆</v>
      </c>
      <c r="J4112" s="3" t="str">
        <f>INDEX(子缆名称!$B$4:$B$29,纤芯!M4112)</f>
        <v>A缆</v>
      </c>
      <c r="K4112" s="3">
        <v>11</v>
      </c>
      <c r="L4112" s="3">
        <f t="shared" si="322"/>
        <v>11</v>
      </c>
      <c r="M4112" s="3">
        <f t="shared" si="323"/>
        <v>1</v>
      </c>
      <c r="N4112" s="3" t="s">
        <v>84</v>
      </c>
      <c r="O4112" s="3">
        <f>COUNTIF([1]局站!$D$4:$D$172,"="&amp;N4112)</f>
        <v>1</v>
      </c>
      <c r="P4112" s="3">
        <v>0</v>
      </c>
      <c r="Q4112" s="3">
        <v>0</v>
      </c>
      <c r="R4112" s="3">
        <v>0</v>
      </c>
      <c r="S4112" s="3" t="s">
        <v>64</v>
      </c>
      <c r="T4112" s="3">
        <f>COUNTIF([1]局站!$D$4:$D$172,"="&amp;S4112)</f>
        <v>1</v>
      </c>
      <c r="U4112" s="3">
        <v>0</v>
      </c>
      <c r="V4112" s="3">
        <v>0</v>
      </c>
      <c r="W4112" s="3">
        <v>0</v>
      </c>
      <c r="X4112" s="3" t="s">
        <v>1215</v>
      </c>
      <c r="Y4112" s="3" t="s">
        <v>852</v>
      </c>
      <c r="Z4112" s="3" t="str">
        <f>INDEX(业务类型!$C$4:$C$8,MATCH(纤芯!Y4112,业务类型!$B$4:$B$8,0))</f>
        <v>TWO</v>
      </c>
      <c r="AA4112" s="3" t="s">
        <v>886</v>
      </c>
    </row>
    <row r="4113" spans="1:27" ht="33" x14ac:dyDescent="0.2">
      <c r="A4113" s="3">
        <v>4110</v>
      </c>
      <c r="B4113" s="3">
        <f t="shared" si="319"/>
        <v>37028101012</v>
      </c>
      <c r="C4113" s="3" t="s">
        <v>1166</v>
      </c>
      <c r="D4113" s="3" t="s">
        <v>228</v>
      </c>
      <c r="E4113" s="3" t="str">
        <f>INDEX(光放段!$G$4:$G$237,MATCH(纤芯!G4113,光放段!$C$4:$C$237,0))</f>
        <v>山东二干|莱芜淄博1号管道光缆:莱芜大桥路-淄博柳泉路</v>
      </c>
      <c r="F4113" s="3">
        <f>INDEX(光放段!$I$4:$I$237,MATCH(纤芯!H4113,光放段!$B$4:$B$237,0))</f>
        <v>37028100000</v>
      </c>
      <c r="G4113" s="3" t="str">
        <f t="shared" si="320"/>
        <v>山东二干|莱芜淄博1号管道光缆:莱芜大桥路-淄博柳泉路</v>
      </c>
      <c r="H4113" s="3">
        <f>INDEX(光放段!$B$4:$B$237,MATCH(纤芯!G4113,光放段!$C$4:$C$237,0))</f>
        <v>37028101000</v>
      </c>
      <c r="I4113" s="3" t="str">
        <f t="shared" si="321"/>
        <v>莱芜淄博1号管道光缆</v>
      </c>
      <c r="J4113" s="3" t="str">
        <f>INDEX(子缆名称!$B$4:$B$29,纤芯!M4113)</f>
        <v>A缆</v>
      </c>
      <c r="K4113" s="3">
        <v>12</v>
      </c>
      <c r="L4113" s="3">
        <f t="shared" si="322"/>
        <v>12</v>
      </c>
      <c r="M4113" s="3">
        <f t="shared" si="323"/>
        <v>1</v>
      </c>
      <c r="N4113" s="3" t="s">
        <v>84</v>
      </c>
      <c r="O4113" s="3">
        <f>COUNTIF([1]局站!$D$4:$D$172,"="&amp;N4113)</f>
        <v>1</v>
      </c>
      <c r="P4113" s="3">
        <v>0</v>
      </c>
      <c r="Q4113" s="3">
        <v>0</v>
      </c>
      <c r="R4113" s="3">
        <v>0</v>
      </c>
      <c r="S4113" s="3" t="s">
        <v>64</v>
      </c>
      <c r="T4113" s="3">
        <f>COUNTIF([1]局站!$D$4:$D$172,"="&amp;S4113)</f>
        <v>1</v>
      </c>
      <c r="U4113" s="3">
        <v>0</v>
      </c>
      <c r="V4113" s="3">
        <v>0</v>
      </c>
      <c r="W4113" s="3">
        <v>0</v>
      </c>
      <c r="X4113" s="3" t="s">
        <v>1215</v>
      </c>
      <c r="Y4113" s="3" t="s">
        <v>880</v>
      </c>
      <c r="Z4113" s="3" t="str">
        <f>INDEX(业务类型!$C$4:$C$8,MATCH(纤芯!Y4113,业务类型!$B$4:$B$8,0))</f>
        <v>IDLE</v>
      </c>
      <c r="AA4113" s="3"/>
    </row>
    <row r="4114" spans="1:27" ht="33" x14ac:dyDescent="0.2">
      <c r="A4114" s="3">
        <v>4111</v>
      </c>
      <c r="B4114" s="3">
        <f t="shared" si="319"/>
        <v>37028101013</v>
      </c>
      <c r="C4114" s="3" t="s">
        <v>1166</v>
      </c>
      <c r="D4114" s="3" t="s">
        <v>228</v>
      </c>
      <c r="E4114" s="3" t="str">
        <f>INDEX(光放段!$G$4:$G$237,MATCH(纤芯!G4114,光放段!$C$4:$C$237,0))</f>
        <v>山东二干|莱芜淄博1号管道光缆:莱芜大桥路-淄博柳泉路</v>
      </c>
      <c r="F4114" s="3">
        <f>INDEX(光放段!$I$4:$I$237,MATCH(纤芯!H4114,光放段!$B$4:$B$237,0))</f>
        <v>37028100000</v>
      </c>
      <c r="G4114" s="3" t="str">
        <f t="shared" si="320"/>
        <v>山东二干|莱芜淄博1号管道光缆:莱芜大桥路-淄博柳泉路</v>
      </c>
      <c r="H4114" s="3">
        <f>INDEX(光放段!$B$4:$B$237,MATCH(纤芯!G4114,光放段!$C$4:$C$237,0))</f>
        <v>37028101000</v>
      </c>
      <c r="I4114" s="3" t="str">
        <f t="shared" si="321"/>
        <v>莱芜淄博1号管道光缆</v>
      </c>
      <c r="J4114" s="3" t="str">
        <f>INDEX(子缆名称!$B$4:$B$29,纤芯!M4114)</f>
        <v>B缆</v>
      </c>
      <c r="K4114" s="3">
        <v>13</v>
      </c>
      <c r="L4114" s="3">
        <f t="shared" si="322"/>
        <v>1</v>
      </c>
      <c r="M4114" s="3">
        <f t="shared" si="323"/>
        <v>2</v>
      </c>
      <c r="N4114" s="3" t="s">
        <v>84</v>
      </c>
      <c r="O4114" s="3">
        <f>COUNTIF([1]局站!$D$4:$D$172,"="&amp;N4114)</f>
        <v>1</v>
      </c>
      <c r="P4114" s="3">
        <v>0</v>
      </c>
      <c r="Q4114" s="3">
        <v>0</v>
      </c>
      <c r="R4114" s="3">
        <v>0</v>
      </c>
      <c r="S4114" s="3" t="s">
        <v>64</v>
      </c>
      <c r="T4114" s="3">
        <f>COUNTIF([1]局站!$D$4:$D$172,"="&amp;S4114)</f>
        <v>1</v>
      </c>
      <c r="U4114" s="3">
        <v>0</v>
      </c>
      <c r="V4114" s="3">
        <v>0</v>
      </c>
      <c r="W4114" s="3">
        <v>0</v>
      </c>
      <c r="X4114" s="3" t="s">
        <v>1215</v>
      </c>
      <c r="Y4114" s="3" t="s">
        <v>880</v>
      </c>
      <c r="Z4114" s="3" t="str">
        <f>INDEX(业务类型!$C$4:$C$8,MATCH(纤芯!Y4114,业务类型!$B$4:$B$8,0))</f>
        <v>IDLE</v>
      </c>
      <c r="AA4114" s="3"/>
    </row>
    <row r="4115" spans="1:27" ht="33" x14ac:dyDescent="0.2">
      <c r="A4115" s="3">
        <v>4112</v>
      </c>
      <c r="B4115" s="3">
        <f t="shared" si="319"/>
        <v>37028101014</v>
      </c>
      <c r="C4115" s="3" t="s">
        <v>1166</v>
      </c>
      <c r="D4115" s="3" t="s">
        <v>228</v>
      </c>
      <c r="E4115" s="3" t="str">
        <f>INDEX(光放段!$G$4:$G$237,MATCH(纤芯!G4115,光放段!$C$4:$C$237,0))</f>
        <v>山东二干|莱芜淄博1号管道光缆:莱芜大桥路-淄博柳泉路</v>
      </c>
      <c r="F4115" s="3">
        <f>INDEX(光放段!$I$4:$I$237,MATCH(纤芯!H4115,光放段!$B$4:$B$237,0))</f>
        <v>37028100000</v>
      </c>
      <c r="G4115" s="3" t="str">
        <f t="shared" si="320"/>
        <v>山东二干|莱芜淄博1号管道光缆:莱芜大桥路-淄博柳泉路</v>
      </c>
      <c r="H4115" s="3">
        <f>INDEX(光放段!$B$4:$B$237,MATCH(纤芯!G4115,光放段!$C$4:$C$237,0))</f>
        <v>37028101000</v>
      </c>
      <c r="I4115" s="3" t="str">
        <f t="shared" si="321"/>
        <v>莱芜淄博1号管道光缆</v>
      </c>
      <c r="J4115" s="3" t="str">
        <f>INDEX(子缆名称!$B$4:$B$29,纤芯!M4115)</f>
        <v>B缆</v>
      </c>
      <c r="K4115" s="3">
        <v>14</v>
      </c>
      <c r="L4115" s="3">
        <f t="shared" si="322"/>
        <v>2</v>
      </c>
      <c r="M4115" s="3">
        <f t="shared" si="323"/>
        <v>2</v>
      </c>
      <c r="N4115" s="3" t="s">
        <v>84</v>
      </c>
      <c r="O4115" s="3">
        <f>COUNTIF([1]局站!$D$4:$D$172,"="&amp;N4115)</f>
        <v>1</v>
      </c>
      <c r="P4115" s="3">
        <v>0</v>
      </c>
      <c r="Q4115" s="3">
        <v>0</v>
      </c>
      <c r="R4115" s="3">
        <v>0</v>
      </c>
      <c r="S4115" s="3" t="s">
        <v>64</v>
      </c>
      <c r="T4115" s="3">
        <f>COUNTIF([1]局站!$D$4:$D$172,"="&amp;S4115)</f>
        <v>1</v>
      </c>
      <c r="U4115" s="3">
        <v>0</v>
      </c>
      <c r="V4115" s="3">
        <v>0</v>
      </c>
      <c r="W4115" s="3">
        <v>0</v>
      </c>
      <c r="X4115" s="3" t="s">
        <v>1215</v>
      </c>
      <c r="Y4115" s="3" t="s">
        <v>852</v>
      </c>
      <c r="Z4115" s="3" t="str">
        <f>INDEX(业务类型!$C$4:$C$8,MATCH(纤芯!Y4115,业务类型!$B$4:$B$8,0))</f>
        <v>TWO</v>
      </c>
      <c r="AA4115" s="3" t="s">
        <v>886</v>
      </c>
    </row>
    <row r="4116" spans="1:27" ht="33" x14ac:dyDescent="0.2">
      <c r="A4116" s="3">
        <v>4113</v>
      </c>
      <c r="B4116" s="3">
        <f t="shared" si="319"/>
        <v>37028101015</v>
      </c>
      <c r="C4116" s="3" t="s">
        <v>1166</v>
      </c>
      <c r="D4116" s="3" t="s">
        <v>228</v>
      </c>
      <c r="E4116" s="3" t="str">
        <f>INDEX(光放段!$G$4:$G$237,MATCH(纤芯!G4116,光放段!$C$4:$C$237,0))</f>
        <v>山东二干|莱芜淄博1号管道光缆:莱芜大桥路-淄博柳泉路</v>
      </c>
      <c r="F4116" s="3">
        <f>INDEX(光放段!$I$4:$I$237,MATCH(纤芯!H4116,光放段!$B$4:$B$237,0))</f>
        <v>37028100000</v>
      </c>
      <c r="G4116" s="3" t="str">
        <f t="shared" si="320"/>
        <v>山东二干|莱芜淄博1号管道光缆:莱芜大桥路-淄博柳泉路</v>
      </c>
      <c r="H4116" s="3">
        <f>INDEX(光放段!$B$4:$B$237,MATCH(纤芯!G4116,光放段!$C$4:$C$237,0))</f>
        <v>37028101000</v>
      </c>
      <c r="I4116" s="3" t="str">
        <f t="shared" si="321"/>
        <v>莱芜淄博1号管道光缆</v>
      </c>
      <c r="J4116" s="3" t="str">
        <f>INDEX(子缆名称!$B$4:$B$29,纤芯!M4116)</f>
        <v>B缆</v>
      </c>
      <c r="K4116" s="3">
        <v>15</v>
      </c>
      <c r="L4116" s="3">
        <f t="shared" si="322"/>
        <v>3</v>
      </c>
      <c r="M4116" s="3">
        <f t="shared" si="323"/>
        <v>2</v>
      </c>
      <c r="N4116" s="3" t="s">
        <v>84</v>
      </c>
      <c r="O4116" s="3">
        <f>COUNTIF([1]局站!$D$4:$D$172,"="&amp;N4116)</f>
        <v>1</v>
      </c>
      <c r="P4116" s="3">
        <v>0</v>
      </c>
      <c r="Q4116" s="3">
        <v>0</v>
      </c>
      <c r="R4116" s="3">
        <v>0</v>
      </c>
      <c r="S4116" s="3" t="s">
        <v>64</v>
      </c>
      <c r="T4116" s="3">
        <f>COUNTIF([1]局站!$D$4:$D$172,"="&amp;S4116)</f>
        <v>1</v>
      </c>
      <c r="U4116" s="3">
        <v>0</v>
      </c>
      <c r="V4116" s="3">
        <v>0</v>
      </c>
      <c r="W4116" s="3">
        <v>0</v>
      </c>
      <c r="X4116" s="3" t="s">
        <v>1215</v>
      </c>
      <c r="Y4116" s="3" t="s">
        <v>880</v>
      </c>
      <c r="Z4116" s="3" t="str">
        <f>INDEX(业务类型!$C$4:$C$8,MATCH(纤芯!Y4116,业务类型!$B$4:$B$8,0))</f>
        <v>IDLE</v>
      </c>
      <c r="AA4116" s="3"/>
    </row>
    <row r="4117" spans="1:27" ht="33" x14ac:dyDescent="0.2">
      <c r="A4117" s="3">
        <v>4114</v>
      </c>
      <c r="B4117" s="3">
        <f t="shared" ref="B4117:B4180" si="324">H4117+K4117</f>
        <v>37028101016</v>
      </c>
      <c r="C4117" s="3" t="s">
        <v>1166</v>
      </c>
      <c r="D4117" s="3" t="s">
        <v>228</v>
      </c>
      <c r="E4117" s="3" t="str">
        <f>INDEX(光放段!$G$4:$G$237,MATCH(纤芯!G4117,光放段!$C$4:$C$237,0))</f>
        <v>山东二干|莱芜淄博1号管道光缆:莱芜大桥路-淄博柳泉路</v>
      </c>
      <c r="F4117" s="3">
        <f>INDEX(光放段!$I$4:$I$237,MATCH(纤芯!H4117,光放段!$B$4:$B$237,0))</f>
        <v>37028100000</v>
      </c>
      <c r="G4117" s="3" t="str">
        <f t="shared" si="320"/>
        <v>山东二干|莱芜淄博1号管道光缆:莱芜大桥路-淄博柳泉路</v>
      </c>
      <c r="H4117" s="3">
        <f>INDEX(光放段!$B$4:$B$237,MATCH(纤芯!G4117,光放段!$C$4:$C$237,0))</f>
        <v>37028101000</v>
      </c>
      <c r="I4117" s="3" t="str">
        <f t="shared" si="321"/>
        <v>莱芜淄博1号管道光缆</v>
      </c>
      <c r="J4117" s="3" t="str">
        <f>INDEX(子缆名称!$B$4:$B$29,纤芯!M4117)</f>
        <v>B缆</v>
      </c>
      <c r="K4117" s="3">
        <v>16</v>
      </c>
      <c r="L4117" s="3">
        <f t="shared" si="322"/>
        <v>4</v>
      </c>
      <c r="M4117" s="3">
        <f t="shared" si="323"/>
        <v>2</v>
      </c>
      <c r="N4117" s="3" t="s">
        <v>84</v>
      </c>
      <c r="O4117" s="3">
        <f>COUNTIF([1]局站!$D$4:$D$172,"="&amp;N4117)</f>
        <v>1</v>
      </c>
      <c r="P4117" s="3">
        <v>0</v>
      </c>
      <c r="Q4117" s="3">
        <v>0</v>
      </c>
      <c r="R4117" s="3">
        <v>0</v>
      </c>
      <c r="S4117" s="3" t="s">
        <v>64</v>
      </c>
      <c r="T4117" s="3">
        <f>COUNTIF([1]局站!$D$4:$D$172,"="&amp;S4117)</f>
        <v>1</v>
      </c>
      <c r="U4117" s="3">
        <v>0</v>
      </c>
      <c r="V4117" s="3">
        <v>0</v>
      </c>
      <c r="W4117" s="3">
        <v>0</v>
      </c>
      <c r="X4117" s="3" t="s">
        <v>1215</v>
      </c>
      <c r="Y4117" s="3" t="s">
        <v>880</v>
      </c>
      <c r="Z4117" s="3" t="str">
        <f>INDEX(业务类型!$C$4:$C$8,MATCH(纤芯!Y4117,业务类型!$B$4:$B$8,0))</f>
        <v>IDLE</v>
      </c>
      <c r="AA4117" s="3"/>
    </row>
    <row r="4118" spans="1:27" ht="33" x14ac:dyDescent="0.2">
      <c r="A4118" s="3">
        <v>4115</v>
      </c>
      <c r="B4118" s="3">
        <f t="shared" si="324"/>
        <v>37028101017</v>
      </c>
      <c r="C4118" s="3" t="s">
        <v>1166</v>
      </c>
      <c r="D4118" s="3" t="s">
        <v>228</v>
      </c>
      <c r="E4118" s="3" t="str">
        <f>INDEX(光放段!$G$4:$G$237,MATCH(纤芯!G4118,光放段!$C$4:$C$237,0))</f>
        <v>山东二干|莱芜淄博1号管道光缆:莱芜大桥路-淄博柳泉路</v>
      </c>
      <c r="F4118" s="3">
        <f>INDEX(光放段!$I$4:$I$237,MATCH(纤芯!H4118,光放段!$B$4:$B$237,0))</f>
        <v>37028100000</v>
      </c>
      <c r="G4118" s="3" t="str">
        <f t="shared" si="320"/>
        <v>山东二干|莱芜淄博1号管道光缆:莱芜大桥路-淄博柳泉路</v>
      </c>
      <c r="H4118" s="3">
        <f>INDEX(光放段!$B$4:$B$237,MATCH(纤芯!G4118,光放段!$C$4:$C$237,0))</f>
        <v>37028101000</v>
      </c>
      <c r="I4118" s="3" t="str">
        <f t="shared" si="321"/>
        <v>莱芜淄博1号管道光缆</v>
      </c>
      <c r="J4118" s="3" t="str">
        <f>INDEX(子缆名称!$B$4:$B$29,纤芯!M4118)</f>
        <v>B缆</v>
      </c>
      <c r="K4118" s="3">
        <v>17</v>
      </c>
      <c r="L4118" s="3">
        <f t="shared" si="322"/>
        <v>5</v>
      </c>
      <c r="M4118" s="3">
        <f t="shared" si="323"/>
        <v>2</v>
      </c>
      <c r="N4118" s="3" t="s">
        <v>84</v>
      </c>
      <c r="O4118" s="3">
        <f>COUNTIF([1]局站!$D$4:$D$172,"="&amp;N4118)</f>
        <v>1</v>
      </c>
      <c r="P4118" s="3">
        <v>0</v>
      </c>
      <c r="Q4118" s="3">
        <v>0</v>
      </c>
      <c r="R4118" s="3">
        <v>0</v>
      </c>
      <c r="S4118" s="3" t="s">
        <v>64</v>
      </c>
      <c r="T4118" s="3">
        <f>COUNTIF([1]局站!$D$4:$D$172,"="&amp;S4118)</f>
        <v>1</v>
      </c>
      <c r="U4118" s="3">
        <v>0</v>
      </c>
      <c r="V4118" s="3">
        <v>0</v>
      </c>
      <c r="W4118" s="3">
        <v>0</v>
      </c>
      <c r="X4118" s="3" t="s">
        <v>1215</v>
      </c>
      <c r="Y4118" s="3" t="s">
        <v>852</v>
      </c>
      <c r="Z4118" s="3" t="str">
        <f>INDEX(业务类型!$C$4:$C$8,MATCH(纤芯!Y4118,业务类型!$B$4:$B$8,0))</f>
        <v>TWO</v>
      </c>
      <c r="AA4118" s="3" t="s">
        <v>994</v>
      </c>
    </row>
    <row r="4119" spans="1:27" ht="33" x14ac:dyDescent="0.2">
      <c r="A4119" s="3">
        <v>4116</v>
      </c>
      <c r="B4119" s="3">
        <f t="shared" si="324"/>
        <v>37028101018</v>
      </c>
      <c r="C4119" s="3" t="s">
        <v>1166</v>
      </c>
      <c r="D4119" s="3" t="s">
        <v>228</v>
      </c>
      <c r="E4119" s="3" t="str">
        <f>INDEX(光放段!$G$4:$G$237,MATCH(纤芯!G4119,光放段!$C$4:$C$237,0))</f>
        <v>山东二干|莱芜淄博1号管道光缆:莱芜大桥路-淄博柳泉路</v>
      </c>
      <c r="F4119" s="3">
        <f>INDEX(光放段!$I$4:$I$237,MATCH(纤芯!H4119,光放段!$B$4:$B$237,0))</f>
        <v>37028100000</v>
      </c>
      <c r="G4119" s="3" t="str">
        <f t="shared" si="320"/>
        <v>山东二干|莱芜淄博1号管道光缆:莱芜大桥路-淄博柳泉路</v>
      </c>
      <c r="H4119" s="3">
        <f>INDEX(光放段!$B$4:$B$237,MATCH(纤芯!G4119,光放段!$C$4:$C$237,0))</f>
        <v>37028101000</v>
      </c>
      <c r="I4119" s="3" t="str">
        <f t="shared" si="321"/>
        <v>莱芜淄博1号管道光缆</v>
      </c>
      <c r="J4119" s="3" t="str">
        <f>INDEX(子缆名称!$B$4:$B$29,纤芯!M4119)</f>
        <v>B缆</v>
      </c>
      <c r="K4119" s="3">
        <v>18</v>
      </c>
      <c r="L4119" s="3">
        <f t="shared" si="322"/>
        <v>6</v>
      </c>
      <c r="M4119" s="3">
        <f t="shared" si="323"/>
        <v>2</v>
      </c>
      <c r="N4119" s="3" t="s">
        <v>84</v>
      </c>
      <c r="O4119" s="3">
        <f>COUNTIF([1]局站!$D$4:$D$172,"="&amp;N4119)</f>
        <v>1</v>
      </c>
      <c r="P4119" s="3">
        <v>0</v>
      </c>
      <c r="Q4119" s="3">
        <v>0</v>
      </c>
      <c r="R4119" s="3">
        <v>0</v>
      </c>
      <c r="S4119" s="3" t="s">
        <v>64</v>
      </c>
      <c r="T4119" s="3">
        <f>COUNTIF([1]局站!$D$4:$D$172,"="&amp;S4119)</f>
        <v>1</v>
      </c>
      <c r="U4119" s="3">
        <v>0</v>
      </c>
      <c r="V4119" s="3">
        <v>0</v>
      </c>
      <c r="W4119" s="3">
        <v>0</v>
      </c>
      <c r="X4119" s="3" t="s">
        <v>1215</v>
      </c>
      <c r="Y4119" s="3" t="s">
        <v>852</v>
      </c>
      <c r="Z4119" s="3" t="str">
        <f>INDEX(业务类型!$C$4:$C$8,MATCH(纤芯!Y4119,业务类型!$B$4:$B$8,0))</f>
        <v>TWO</v>
      </c>
      <c r="AA4119" s="3" t="s">
        <v>994</v>
      </c>
    </row>
    <row r="4120" spans="1:27" ht="33" x14ac:dyDescent="0.2">
      <c r="A4120" s="3">
        <v>4117</v>
      </c>
      <c r="B4120" s="3">
        <f t="shared" si="324"/>
        <v>37028101019</v>
      </c>
      <c r="C4120" s="3" t="s">
        <v>1166</v>
      </c>
      <c r="D4120" s="3" t="s">
        <v>228</v>
      </c>
      <c r="E4120" s="3" t="str">
        <f>INDEX(光放段!$G$4:$G$237,MATCH(纤芯!G4120,光放段!$C$4:$C$237,0))</f>
        <v>山东二干|莱芜淄博1号管道光缆:莱芜大桥路-淄博柳泉路</v>
      </c>
      <c r="F4120" s="3">
        <f>INDEX(光放段!$I$4:$I$237,MATCH(纤芯!H4120,光放段!$B$4:$B$237,0))</f>
        <v>37028100000</v>
      </c>
      <c r="G4120" s="3" t="str">
        <f t="shared" si="320"/>
        <v>山东二干|莱芜淄博1号管道光缆:莱芜大桥路-淄博柳泉路</v>
      </c>
      <c r="H4120" s="3">
        <f>INDEX(光放段!$B$4:$B$237,MATCH(纤芯!G4120,光放段!$C$4:$C$237,0))</f>
        <v>37028101000</v>
      </c>
      <c r="I4120" s="3" t="str">
        <f t="shared" si="321"/>
        <v>莱芜淄博1号管道光缆</v>
      </c>
      <c r="J4120" s="3" t="str">
        <f>INDEX(子缆名称!$B$4:$B$29,纤芯!M4120)</f>
        <v>B缆</v>
      </c>
      <c r="K4120" s="3">
        <v>19</v>
      </c>
      <c r="L4120" s="3">
        <f t="shared" si="322"/>
        <v>7</v>
      </c>
      <c r="M4120" s="3">
        <f t="shared" si="323"/>
        <v>2</v>
      </c>
      <c r="N4120" s="3" t="s">
        <v>84</v>
      </c>
      <c r="O4120" s="3">
        <f>COUNTIF([1]局站!$D$4:$D$172,"="&amp;N4120)</f>
        <v>1</v>
      </c>
      <c r="P4120" s="3">
        <v>0</v>
      </c>
      <c r="Q4120" s="3">
        <v>0</v>
      </c>
      <c r="R4120" s="3">
        <v>0</v>
      </c>
      <c r="S4120" s="3" t="s">
        <v>64</v>
      </c>
      <c r="T4120" s="3">
        <f>COUNTIF([1]局站!$D$4:$D$172,"="&amp;S4120)</f>
        <v>1</v>
      </c>
      <c r="U4120" s="3">
        <v>0</v>
      </c>
      <c r="V4120" s="3">
        <v>0</v>
      </c>
      <c r="W4120" s="3">
        <v>0</v>
      </c>
      <c r="X4120" s="3" t="s">
        <v>1215</v>
      </c>
      <c r="Y4120" s="3" t="s">
        <v>881</v>
      </c>
      <c r="Z4120" s="3" t="str">
        <f>INDEX(业务类型!$C$4:$C$8,MATCH(纤芯!Y4120,业务类型!$B$4:$B$8,0))</f>
        <v>OTHER</v>
      </c>
      <c r="AA4120" s="3" t="s">
        <v>882</v>
      </c>
    </row>
    <row r="4121" spans="1:27" ht="33" x14ac:dyDescent="0.2">
      <c r="A4121" s="3">
        <v>4118</v>
      </c>
      <c r="B4121" s="3">
        <f t="shared" si="324"/>
        <v>37028101020</v>
      </c>
      <c r="C4121" s="3" t="s">
        <v>1166</v>
      </c>
      <c r="D4121" s="3" t="s">
        <v>228</v>
      </c>
      <c r="E4121" s="3" t="str">
        <f>INDEX(光放段!$G$4:$G$237,MATCH(纤芯!G4121,光放段!$C$4:$C$237,0))</f>
        <v>山东二干|莱芜淄博1号管道光缆:莱芜大桥路-淄博柳泉路</v>
      </c>
      <c r="F4121" s="3">
        <f>INDEX(光放段!$I$4:$I$237,MATCH(纤芯!H4121,光放段!$B$4:$B$237,0))</f>
        <v>37028100000</v>
      </c>
      <c r="G4121" s="3" t="str">
        <f t="shared" si="320"/>
        <v>山东二干|莱芜淄博1号管道光缆:莱芜大桥路-淄博柳泉路</v>
      </c>
      <c r="H4121" s="3">
        <f>INDEX(光放段!$B$4:$B$237,MATCH(纤芯!G4121,光放段!$C$4:$C$237,0))</f>
        <v>37028101000</v>
      </c>
      <c r="I4121" s="3" t="str">
        <f t="shared" si="321"/>
        <v>莱芜淄博1号管道光缆</v>
      </c>
      <c r="J4121" s="3" t="str">
        <f>INDEX(子缆名称!$B$4:$B$29,纤芯!M4121)</f>
        <v>B缆</v>
      </c>
      <c r="K4121" s="3">
        <v>20</v>
      </c>
      <c r="L4121" s="3">
        <f t="shared" si="322"/>
        <v>8</v>
      </c>
      <c r="M4121" s="3">
        <f t="shared" si="323"/>
        <v>2</v>
      </c>
      <c r="N4121" s="3" t="s">
        <v>84</v>
      </c>
      <c r="O4121" s="3">
        <f>COUNTIF([1]局站!$D$4:$D$172,"="&amp;N4121)</f>
        <v>1</v>
      </c>
      <c r="P4121" s="3">
        <v>0</v>
      </c>
      <c r="Q4121" s="3">
        <v>0</v>
      </c>
      <c r="R4121" s="3">
        <v>0</v>
      </c>
      <c r="S4121" s="3" t="s">
        <v>64</v>
      </c>
      <c r="T4121" s="3">
        <f>COUNTIF([1]局站!$D$4:$D$172,"="&amp;S4121)</f>
        <v>1</v>
      </c>
      <c r="U4121" s="3">
        <v>0</v>
      </c>
      <c r="V4121" s="3">
        <v>0</v>
      </c>
      <c r="W4121" s="3">
        <v>0</v>
      </c>
      <c r="X4121" s="3" t="s">
        <v>1215</v>
      </c>
      <c r="Y4121" s="3" t="s">
        <v>881</v>
      </c>
      <c r="Z4121" s="3" t="str">
        <f>INDEX(业务类型!$C$4:$C$8,MATCH(纤芯!Y4121,业务类型!$B$4:$B$8,0))</f>
        <v>OTHER</v>
      </c>
      <c r="AA4121" s="3" t="s">
        <v>882</v>
      </c>
    </row>
    <row r="4122" spans="1:27" ht="33" x14ac:dyDescent="0.2">
      <c r="A4122" s="3">
        <v>4119</v>
      </c>
      <c r="B4122" s="3">
        <f t="shared" si="324"/>
        <v>37028101021</v>
      </c>
      <c r="C4122" s="3" t="s">
        <v>1166</v>
      </c>
      <c r="D4122" s="3" t="s">
        <v>228</v>
      </c>
      <c r="E4122" s="3" t="str">
        <f>INDEX(光放段!$G$4:$G$237,MATCH(纤芯!G4122,光放段!$C$4:$C$237,0))</f>
        <v>山东二干|莱芜淄博1号管道光缆:莱芜大桥路-淄博柳泉路</v>
      </c>
      <c r="F4122" s="3">
        <f>INDEX(光放段!$I$4:$I$237,MATCH(纤芯!H4122,光放段!$B$4:$B$237,0))</f>
        <v>37028100000</v>
      </c>
      <c r="G4122" s="3" t="str">
        <f t="shared" si="320"/>
        <v>山东二干|莱芜淄博1号管道光缆:莱芜大桥路-淄博柳泉路</v>
      </c>
      <c r="H4122" s="3">
        <f>INDEX(光放段!$B$4:$B$237,MATCH(纤芯!G4122,光放段!$C$4:$C$237,0))</f>
        <v>37028101000</v>
      </c>
      <c r="I4122" s="3" t="str">
        <f t="shared" si="321"/>
        <v>莱芜淄博1号管道光缆</v>
      </c>
      <c r="J4122" s="3" t="str">
        <f>INDEX(子缆名称!$B$4:$B$29,纤芯!M4122)</f>
        <v>B缆</v>
      </c>
      <c r="K4122" s="3">
        <v>21</v>
      </c>
      <c r="L4122" s="3">
        <f t="shared" si="322"/>
        <v>9</v>
      </c>
      <c r="M4122" s="3">
        <f t="shared" si="323"/>
        <v>2</v>
      </c>
      <c r="N4122" s="3" t="s">
        <v>84</v>
      </c>
      <c r="O4122" s="3">
        <f>COUNTIF([1]局站!$D$4:$D$172,"="&amp;N4122)</f>
        <v>1</v>
      </c>
      <c r="P4122" s="3">
        <v>0</v>
      </c>
      <c r="Q4122" s="3">
        <v>0</v>
      </c>
      <c r="R4122" s="3">
        <v>0</v>
      </c>
      <c r="S4122" s="3" t="s">
        <v>64</v>
      </c>
      <c r="T4122" s="3">
        <f>COUNTIF([1]局站!$D$4:$D$172,"="&amp;S4122)</f>
        <v>1</v>
      </c>
      <c r="U4122" s="3">
        <v>0</v>
      </c>
      <c r="V4122" s="3">
        <v>0</v>
      </c>
      <c r="W4122" s="3">
        <v>0</v>
      </c>
      <c r="X4122" s="3" t="s">
        <v>1215</v>
      </c>
      <c r="Y4122" s="3" t="s">
        <v>880</v>
      </c>
      <c r="Z4122" s="3" t="str">
        <f>INDEX(业务类型!$C$4:$C$8,MATCH(纤芯!Y4122,业务类型!$B$4:$B$8,0))</f>
        <v>IDLE</v>
      </c>
      <c r="AA4122" s="3"/>
    </row>
    <row r="4123" spans="1:27" ht="33" x14ac:dyDescent="0.2">
      <c r="A4123" s="3">
        <v>4120</v>
      </c>
      <c r="B4123" s="3">
        <f t="shared" si="324"/>
        <v>37028101022</v>
      </c>
      <c r="C4123" s="3" t="s">
        <v>1166</v>
      </c>
      <c r="D4123" s="3" t="s">
        <v>228</v>
      </c>
      <c r="E4123" s="3" t="str">
        <f>INDEX(光放段!$G$4:$G$237,MATCH(纤芯!G4123,光放段!$C$4:$C$237,0))</f>
        <v>山东二干|莱芜淄博1号管道光缆:莱芜大桥路-淄博柳泉路</v>
      </c>
      <c r="F4123" s="3">
        <f>INDEX(光放段!$I$4:$I$237,MATCH(纤芯!H4123,光放段!$B$4:$B$237,0))</f>
        <v>37028100000</v>
      </c>
      <c r="G4123" s="3" t="str">
        <f t="shared" si="320"/>
        <v>山东二干|莱芜淄博1号管道光缆:莱芜大桥路-淄博柳泉路</v>
      </c>
      <c r="H4123" s="3">
        <f>INDEX(光放段!$B$4:$B$237,MATCH(纤芯!G4123,光放段!$C$4:$C$237,0))</f>
        <v>37028101000</v>
      </c>
      <c r="I4123" s="3" t="str">
        <f t="shared" si="321"/>
        <v>莱芜淄博1号管道光缆</v>
      </c>
      <c r="J4123" s="3" t="str">
        <f>INDEX(子缆名称!$B$4:$B$29,纤芯!M4123)</f>
        <v>B缆</v>
      </c>
      <c r="K4123" s="3">
        <v>22</v>
      </c>
      <c r="L4123" s="3">
        <f t="shared" si="322"/>
        <v>10</v>
      </c>
      <c r="M4123" s="3">
        <f t="shared" si="323"/>
        <v>2</v>
      </c>
      <c r="N4123" s="3" t="s">
        <v>84</v>
      </c>
      <c r="O4123" s="3">
        <f>COUNTIF([1]局站!$D$4:$D$172,"="&amp;N4123)</f>
        <v>1</v>
      </c>
      <c r="P4123" s="3">
        <v>0</v>
      </c>
      <c r="Q4123" s="3">
        <v>0</v>
      </c>
      <c r="R4123" s="3">
        <v>0</v>
      </c>
      <c r="S4123" s="3" t="s">
        <v>64</v>
      </c>
      <c r="T4123" s="3">
        <f>COUNTIF([1]局站!$D$4:$D$172,"="&amp;S4123)</f>
        <v>1</v>
      </c>
      <c r="U4123" s="3">
        <v>0</v>
      </c>
      <c r="V4123" s="3">
        <v>0</v>
      </c>
      <c r="W4123" s="3">
        <v>0</v>
      </c>
      <c r="X4123" s="3" t="s">
        <v>1215</v>
      </c>
      <c r="Y4123" s="3" t="s">
        <v>880</v>
      </c>
      <c r="Z4123" s="3" t="str">
        <f>INDEX(业务类型!$C$4:$C$8,MATCH(纤芯!Y4123,业务类型!$B$4:$B$8,0))</f>
        <v>IDLE</v>
      </c>
      <c r="AA4123" s="3"/>
    </row>
    <row r="4124" spans="1:27" ht="33" x14ac:dyDescent="0.2">
      <c r="A4124" s="3">
        <v>4121</v>
      </c>
      <c r="B4124" s="3">
        <f t="shared" si="324"/>
        <v>37028101023</v>
      </c>
      <c r="C4124" s="3" t="s">
        <v>1166</v>
      </c>
      <c r="D4124" s="3" t="s">
        <v>228</v>
      </c>
      <c r="E4124" s="3" t="str">
        <f>INDEX(光放段!$G$4:$G$237,MATCH(纤芯!G4124,光放段!$C$4:$C$237,0))</f>
        <v>山东二干|莱芜淄博1号管道光缆:莱芜大桥路-淄博柳泉路</v>
      </c>
      <c r="F4124" s="3">
        <f>INDEX(光放段!$I$4:$I$237,MATCH(纤芯!H4124,光放段!$B$4:$B$237,0))</f>
        <v>37028100000</v>
      </c>
      <c r="G4124" s="3" t="str">
        <f t="shared" si="320"/>
        <v>山东二干|莱芜淄博1号管道光缆:莱芜大桥路-淄博柳泉路</v>
      </c>
      <c r="H4124" s="3">
        <f>INDEX(光放段!$B$4:$B$237,MATCH(纤芯!G4124,光放段!$C$4:$C$237,0))</f>
        <v>37028101000</v>
      </c>
      <c r="I4124" s="3" t="str">
        <f t="shared" si="321"/>
        <v>莱芜淄博1号管道光缆</v>
      </c>
      <c r="J4124" s="3" t="str">
        <f>INDEX(子缆名称!$B$4:$B$29,纤芯!M4124)</f>
        <v>B缆</v>
      </c>
      <c r="K4124" s="3">
        <v>23</v>
      </c>
      <c r="L4124" s="3">
        <f t="shared" si="322"/>
        <v>11</v>
      </c>
      <c r="M4124" s="3">
        <f t="shared" si="323"/>
        <v>2</v>
      </c>
      <c r="N4124" s="3" t="s">
        <v>84</v>
      </c>
      <c r="O4124" s="3">
        <f>COUNTIF([1]局站!$D$4:$D$172,"="&amp;N4124)</f>
        <v>1</v>
      </c>
      <c r="P4124" s="3">
        <v>0</v>
      </c>
      <c r="Q4124" s="3">
        <v>0</v>
      </c>
      <c r="R4124" s="3">
        <v>0</v>
      </c>
      <c r="S4124" s="3" t="s">
        <v>64</v>
      </c>
      <c r="T4124" s="3">
        <f>COUNTIF([1]局站!$D$4:$D$172,"="&amp;S4124)</f>
        <v>1</v>
      </c>
      <c r="U4124" s="3">
        <v>0</v>
      </c>
      <c r="V4124" s="3">
        <v>0</v>
      </c>
      <c r="W4124" s="3">
        <v>0</v>
      </c>
      <c r="X4124" s="3" t="s">
        <v>1215</v>
      </c>
      <c r="Y4124" s="3" t="s">
        <v>880</v>
      </c>
      <c r="Z4124" s="3" t="str">
        <f>INDEX(业务类型!$C$4:$C$8,MATCH(纤芯!Y4124,业务类型!$B$4:$B$8,0))</f>
        <v>IDLE</v>
      </c>
      <c r="AA4124" s="3"/>
    </row>
    <row r="4125" spans="1:27" ht="33" x14ac:dyDescent="0.2">
      <c r="A4125" s="3">
        <v>4122</v>
      </c>
      <c r="B4125" s="3">
        <f t="shared" si="324"/>
        <v>37028101024</v>
      </c>
      <c r="C4125" s="3" t="s">
        <v>1166</v>
      </c>
      <c r="D4125" s="3" t="s">
        <v>228</v>
      </c>
      <c r="E4125" s="3" t="str">
        <f>INDEX(光放段!$G$4:$G$237,MATCH(纤芯!G4125,光放段!$C$4:$C$237,0))</f>
        <v>山东二干|莱芜淄博1号管道光缆:莱芜大桥路-淄博柳泉路</v>
      </c>
      <c r="F4125" s="3">
        <f>INDEX(光放段!$I$4:$I$237,MATCH(纤芯!H4125,光放段!$B$4:$B$237,0))</f>
        <v>37028100000</v>
      </c>
      <c r="G4125" s="3" t="str">
        <f t="shared" si="320"/>
        <v>山东二干|莱芜淄博1号管道光缆:莱芜大桥路-淄博柳泉路</v>
      </c>
      <c r="H4125" s="3">
        <f>INDEX(光放段!$B$4:$B$237,MATCH(纤芯!G4125,光放段!$C$4:$C$237,0))</f>
        <v>37028101000</v>
      </c>
      <c r="I4125" s="3" t="str">
        <f t="shared" si="321"/>
        <v>莱芜淄博1号管道光缆</v>
      </c>
      <c r="J4125" s="3" t="str">
        <f>INDEX(子缆名称!$B$4:$B$29,纤芯!M4125)</f>
        <v>B缆</v>
      </c>
      <c r="K4125" s="3">
        <v>24</v>
      </c>
      <c r="L4125" s="3">
        <f t="shared" si="322"/>
        <v>12</v>
      </c>
      <c r="M4125" s="3">
        <f t="shared" si="323"/>
        <v>2</v>
      </c>
      <c r="N4125" s="3" t="s">
        <v>84</v>
      </c>
      <c r="O4125" s="3">
        <f>COUNTIF([1]局站!$D$4:$D$172,"="&amp;N4125)</f>
        <v>1</v>
      </c>
      <c r="P4125" s="3">
        <v>0</v>
      </c>
      <c r="Q4125" s="3">
        <v>0</v>
      </c>
      <c r="R4125" s="3">
        <v>0</v>
      </c>
      <c r="S4125" s="3" t="s">
        <v>64</v>
      </c>
      <c r="T4125" s="3">
        <f>COUNTIF([1]局站!$D$4:$D$172,"="&amp;S4125)</f>
        <v>1</v>
      </c>
      <c r="U4125" s="3">
        <v>0</v>
      </c>
      <c r="V4125" s="3">
        <v>0</v>
      </c>
      <c r="W4125" s="3">
        <v>0</v>
      </c>
      <c r="X4125" s="3" t="s">
        <v>1215</v>
      </c>
      <c r="Y4125" s="3" t="s">
        <v>881</v>
      </c>
      <c r="Z4125" s="3" t="str">
        <f>INDEX(业务类型!$C$4:$C$8,MATCH(纤芯!Y4125,业务类型!$B$4:$B$8,0))</f>
        <v>OTHER</v>
      </c>
      <c r="AA4125" s="3" t="s">
        <v>1053</v>
      </c>
    </row>
    <row r="4126" spans="1:27" ht="33" x14ac:dyDescent="0.2">
      <c r="A4126" s="3">
        <v>4123</v>
      </c>
      <c r="B4126" s="3">
        <f t="shared" si="324"/>
        <v>37029101001</v>
      </c>
      <c r="C4126" s="3" t="s">
        <v>1166</v>
      </c>
      <c r="D4126" s="3" t="s">
        <v>229</v>
      </c>
      <c r="E4126" s="3" t="str">
        <f>INDEX(光放段!$G$4:$G$237,MATCH(纤芯!G4126,光放段!$C$4:$C$237,0))</f>
        <v>山东二干|莱芜淄博2号光缆:莱芜原山路-淄博潘庄</v>
      </c>
      <c r="F4126" s="3">
        <f>INDEX(光放段!$I$4:$I$237,MATCH(纤芯!H4126,光放段!$B$4:$B$237,0))</f>
        <v>37029100000</v>
      </c>
      <c r="G4126" s="3" t="str">
        <f t="shared" si="320"/>
        <v>山东二干|莱芜淄博2号光缆:莱芜原山路-临淄区南二路基站</v>
      </c>
      <c r="H4126" s="3">
        <f>INDEX(光放段!$B$4:$B$237,MATCH(纤芯!G4126,光放段!$C$4:$C$237,0))</f>
        <v>37029101000</v>
      </c>
      <c r="I4126" s="3" t="str">
        <f t="shared" si="321"/>
        <v>莱芜淄博2号光缆</v>
      </c>
      <c r="J4126" s="3" t="str">
        <f>INDEX(子缆名称!$B$4:$B$29,纤芯!M4126)</f>
        <v>A缆</v>
      </c>
      <c r="K4126" s="3">
        <v>1</v>
      </c>
      <c r="L4126" s="3">
        <f t="shared" si="322"/>
        <v>1</v>
      </c>
      <c r="M4126" s="3">
        <f t="shared" si="323"/>
        <v>1</v>
      </c>
      <c r="N4126" s="3" t="s">
        <v>89</v>
      </c>
      <c r="O4126" s="3">
        <f>COUNTIF([1]局站!$D$4:$D$172,"="&amp;N4126)</f>
        <v>1</v>
      </c>
      <c r="P4126" s="3">
        <v>0</v>
      </c>
      <c r="Q4126" s="3">
        <v>0</v>
      </c>
      <c r="R4126" s="3">
        <v>0</v>
      </c>
      <c r="S4126" s="3" t="s">
        <v>90</v>
      </c>
      <c r="T4126" s="3">
        <f>COUNTIF([1]局站!$D$4:$D$172,"="&amp;S4126)</f>
        <v>1</v>
      </c>
      <c r="U4126" s="3">
        <v>0</v>
      </c>
      <c r="V4126" s="3">
        <v>0</v>
      </c>
      <c r="W4126" s="3">
        <v>0</v>
      </c>
      <c r="X4126" s="3" t="s">
        <v>1215</v>
      </c>
      <c r="Y4126" s="3" t="s">
        <v>880</v>
      </c>
      <c r="Z4126" s="3" t="str">
        <f>INDEX(业务类型!$C$4:$C$8,MATCH(纤芯!Y4126,业务类型!$B$4:$B$8,0))</f>
        <v>IDLE</v>
      </c>
      <c r="AA4126" s="3"/>
    </row>
    <row r="4127" spans="1:27" ht="33" x14ac:dyDescent="0.2">
      <c r="A4127" s="3">
        <v>4124</v>
      </c>
      <c r="B4127" s="3">
        <f t="shared" si="324"/>
        <v>37029101002</v>
      </c>
      <c r="C4127" s="3" t="s">
        <v>1166</v>
      </c>
      <c r="D4127" s="3" t="s">
        <v>229</v>
      </c>
      <c r="E4127" s="3" t="str">
        <f>INDEX(光放段!$G$4:$G$237,MATCH(纤芯!G4127,光放段!$C$4:$C$237,0))</f>
        <v>山东二干|莱芜淄博2号光缆:莱芜原山路-淄博潘庄</v>
      </c>
      <c r="F4127" s="3">
        <f>INDEX(光放段!$I$4:$I$237,MATCH(纤芯!H4127,光放段!$B$4:$B$237,0))</f>
        <v>37029100000</v>
      </c>
      <c r="G4127" s="3" t="str">
        <f t="shared" si="320"/>
        <v>山东二干|莱芜淄博2号光缆:莱芜原山路-临淄区南二路基站</v>
      </c>
      <c r="H4127" s="3">
        <f>INDEX(光放段!$B$4:$B$237,MATCH(纤芯!G4127,光放段!$C$4:$C$237,0))</f>
        <v>37029101000</v>
      </c>
      <c r="I4127" s="3" t="str">
        <f t="shared" si="321"/>
        <v>莱芜淄博2号光缆</v>
      </c>
      <c r="J4127" s="3" t="str">
        <f>INDEX(子缆名称!$B$4:$B$29,纤芯!M4127)</f>
        <v>A缆</v>
      </c>
      <c r="K4127" s="3">
        <v>2</v>
      </c>
      <c r="L4127" s="3">
        <f t="shared" si="322"/>
        <v>2</v>
      </c>
      <c r="M4127" s="3">
        <f t="shared" si="323"/>
        <v>1</v>
      </c>
      <c r="N4127" s="3" t="s">
        <v>89</v>
      </c>
      <c r="O4127" s="3">
        <f>COUNTIF([1]局站!$D$4:$D$172,"="&amp;N4127)</f>
        <v>1</v>
      </c>
      <c r="P4127" s="3">
        <v>0</v>
      </c>
      <c r="Q4127" s="3">
        <v>0</v>
      </c>
      <c r="R4127" s="3">
        <v>0</v>
      </c>
      <c r="S4127" s="3" t="s">
        <v>90</v>
      </c>
      <c r="T4127" s="3">
        <f>COUNTIF([1]局站!$D$4:$D$172,"="&amp;S4127)</f>
        <v>1</v>
      </c>
      <c r="U4127" s="3">
        <v>0</v>
      </c>
      <c r="V4127" s="3">
        <v>0</v>
      </c>
      <c r="W4127" s="3">
        <v>0</v>
      </c>
      <c r="X4127" s="3" t="s">
        <v>1215</v>
      </c>
      <c r="Y4127" s="3" t="s">
        <v>880</v>
      </c>
      <c r="Z4127" s="3" t="str">
        <f>INDEX(业务类型!$C$4:$C$8,MATCH(纤芯!Y4127,业务类型!$B$4:$B$8,0))</f>
        <v>IDLE</v>
      </c>
      <c r="AA4127" s="3"/>
    </row>
    <row r="4128" spans="1:27" ht="33" x14ac:dyDescent="0.2">
      <c r="A4128" s="3">
        <v>4125</v>
      </c>
      <c r="B4128" s="3">
        <f t="shared" si="324"/>
        <v>37029101003</v>
      </c>
      <c r="C4128" s="3" t="s">
        <v>1166</v>
      </c>
      <c r="D4128" s="3" t="s">
        <v>229</v>
      </c>
      <c r="E4128" s="3" t="str">
        <f>INDEX(光放段!$G$4:$G$237,MATCH(纤芯!G4128,光放段!$C$4:$C$237,0))</f>
        <v>山东二干|莱芜淄博2号光缆:莱芜原山路-淄博潘庄</v>
      </c>
      <c r="F4128" s="3">
        <f>INDEX(光放段!$I$4:$I$237,MATCH(纤芯!H4128,光放段!$B$4:$B$237,0))</f>
        <v>37029100000</v>
      </c>
      <c r="G4128" s="3" t="str">
        <f t="shared" si="320"/>
        <v>山东二干|莱芜淄博2号光缆:莱芜原山路-临淄区南二路基站</v>
      </c>
      <c r="H4128" s="3">
        <f>INDEX(光放段!$B$4:$B$237,MATCH(纤芯!G4128,光放段!$C$4:$C$237,0))</f>
        <v>37029101000</v>
      </c>
      <c r="I4128" s="3" t="str">
        <f t="shared" si="321"/>
        <v>莱芜淄博2号光缆</v>
      </c>
      <c r="J4128" s="3" t="str">
        <f>INDEX(子缆名称!$B$4:$B$29,纤芯!M4128)</f>
        <v>A缆</v>
      </c>
      <c r="K4128" s="3">
        <v>3</v>
      </c>
      <c r="L4128" s="3">
        <f t="shared" si="322"/>
        <v>3</v>
      </c>
      <c r="M4128" s="3">
        <f t="shared" si="323"/>
        <v>1</v>
      </c>
      <c r="N4128" s="3" t="s">
        <v>89</v>
      </c>
      <c r="O4128" s="3">
        <f>COUNTIF([1]局站!$D$4:$D$172,"="&amp;N4128)</f>
        <v>1</v>
      </c>
      <c r="P4128" s="3">
        <v>0</v>
      </c>
      <c r="Q4128" s="3">
        <v>0</v>
      </c>
      <c r="R4128" s="3">
        <v>0</v>
      </c>
      <c r="S4128" s="3" t="s">
        <v>90</v>
      </c>
      <c r="T4128" s="3">
        <f>COUNTIF([1]局站!$D$4:$D$172,"="&amp;S4128)</f>
        <v>1</v>
      </c>
      <c r="U4128" s="3">
        <v>0</v>
      </c>
      <c r="V4128" s="3">
        <v>0</v>
      </c>
      <c r="W4128" s="3">
        <v>0</v>
      </c>
      <c r="X4128" s="3" t="s">
        <v>1215</v>
      </c>
      <c r="Y4128" s="3" t="s">
        <v>880</v>
      </c>
      <c r="Z4128" s="3" t="str">
        <f>INDEX(业务类型!$C$4:$C$8,MATCH(纤芯!Y4128,业务类型!$B$4:$B$8,0))</f>
        <v>IDLE</v>
      </c>
      <c r="AA4128" s="3"/>
    </row>
    <row r="4129" spans="1:27" ht="33" x14ac:dyDescent="0.2">
      <c r="A4129" s="3">
        <v>4126</v>
      </c>
      <c r="B4129" s="3">
        <f t="shared" si="324"/>
        <v>37029101004</v>
      </c>
      <c r="C4129" s="3" t="s">
        <v>1166</v>
      </c>
      <c r="D4129" s="3" t="s">
        <v>229</v>
      </c>
      <c r="E4129" s="3" t="str">
        <f>INDEX(光放段!$G$4:$G$237,MATCH(纤芯!G4129,光放段!$C$4:$C$237,0))</f>
        <v>山东二干|莱芜淄博2号光缆:莱芜原山路-淄博潘庄</v>
      </c>
      <c r="F4129" s="3">
        <f>INDEX(光放段!$I$4:$I$237,MATCH(纤芯!H4129,光放段!$B$4:$B$237,0))</f>
        <v>37029100000</v>
      </c>
      <c r="G4129" s="3" t="str">
        <f t="shared" si="320"/>
        <v>山东二干|莱芜淄博2号光缆:莱芜原山路-临淄区南二路基站</v>
      </c>
      <c r="H4129" s="3">
        <f>INDEX(光放段!$B$4:$B$237,MATCH(纤芯!G4129,光放段!$C$4:$C$237,0))</f>
        <v>37029101000</v>
      </c>
      <c r="I4129" s="3" t="str">
        <f t="shared" si="321"/>
        <v>莱芜淄博2号光缆</v>
      </c>
      <c r="J4129" s="3" t="str">
        <f>INDEX(子缆名称!$B$4:$B$29,纤芯!M4129)</f>
        <v>A缆</v>
      </c>
      <c r="K4129" s="3">
        <v>4</v>
      </c>
      <c r="L4129" s="3">
        <f t="shared" si="322"/>
        <v>4</v>
      </c>
      <c r="M4129" s="3">
        <f t="shared" si="323"/>
        <v>1</v>
      </c>
      <c r="N4129" s="3" t="s">
        <v>89</v>
      </c>
      <c r="O4129" s="3">
        <f>COUNTIF([1]局站!$D$4:$D$172,"="&amp;N4129)</f>
        <v>1</v>
      </c>
      <c r="P4129" s="3">
        <v>0</v>
      </c>
      <c r="Q4129" s="3">
        <v>0</v>
      </c>
      <c r="R4129" s="3">
        <v>0</v>
      </c>
      <c r="S4129" s="3" t="s">
        <v>90</v>
      </c>
      <c r="T4129" s="3">
        <f>COUNTIF([1]局站!$D$4:$D$172,"="&amp;S4129)</f>
        <v>1</v>
      </c>
      <c r="U4129" s="3">
        <v>0</v>
      </c>
      <c r="V4129" s="3">
        <v>0</v>
      </c>
      <c r="W4129" s="3">
        <v>0</v>
      </c>
      <c r="X4129" s="3" t="s">
        <v>1215</v>
      </c>
      <c r="Y4129" s="3" t="s">
        <v>880</v>
      </c>
      <c r="Z4129" s="3" t="str">
        <f>INDEX(业务类型!$C$4:$C$8,MATCH(纤芯!Y4129,业务类型!$B$4:$B$8,0))</f>
        <v>IDLE</v>
      </c>
      <c r="AA4129" s="3"/>
    </row>
    <row r="4130" spans="1:27" ht="33" x14ac:dyDescent="0.2">
      <c r="A4130" s="3">
        <v>4127</v>
      </c>
      <c r="B4130" s="3">
        <f t="shared" si="324"/>
        <v>37029101005</v>
      </c>
      <c r="C4130" s="3" t="s">
        <v>1166</v>
      </c>
      <c r="D4130" s="3" t="s">
        <v>229</v>
      </c>
      <c r="E4130" s="3" t="str">
        <f>INDEX(光放段!$G$4:$G$237,MATCH(纤芯!G4130,光放段!$C$4:$C$237,0))</f>
        <v>山东二干|莱芜淄博2号光缆:莱芜原山路-淄博潘庄</v>
      </c>
      <c r="F4130" s="3">
        <f>INDEX(光放段!$I$4:$I$237,MATCH(纤芯!H4130,光放段!$B$4:$B$237,0))</f>
        <v>37029100000</v>
      </c>
      <c r="G4130" s="3" t="str">
        <f t="shared" si="320"/>
        <v>山东二干|莱芜淄博2号光缆:莱芜原山路-临淄区南二路基站</v>
      </c>
      <c r="H4130" s="3">
        <f>INDEX(光放段!$B$4:$B$237,MATCH(纤芯!G4130,光放段!$C$4:$C$237,0))</f>
        <v>37029101000</v>
      </c>
      <c r="I4130" s="3" t="str">
        <f t="shared" si="321"/>
        <v>莱芜淄博2号光缆</v>
      </c>
      <c r="J4130" s="3" t="str">
        <f>INDEX(子缆名称!$B$4:$B$29,纤芯!M4130)</f>
        <v>A缆</v>
      </c>
      <c r="K4130" s="3">
        <v>5</v>
      </c>
      <c r="L4130" s="3">
        <f t="shared" si="322"/>
        <v>5</v>
      </c>
      <c r="M4130" s="3">
        <f t="shared" si="323"/>
        <v>1</v>
      </c>
      <c r="N4130" s="3" t="s">
        <v>89</v>
      </c>
      <c r="O4130" s="3">
        <f>COUNTIF([1]局站!$D$4:$D$172,"="&amp;N4130)</f>
        <v>1</v>
      </c>
      <c r="P4130" s="3">
        <v>0</v>
      </c>
      <c r="Q4130" s="3">
        <v>0</v>
      </c>
      <c r="R4130" s="3">
        <v>0</v>
      </c>
      <c r="S4130" s="3" t="s">
        <v>90</v>
      </c>
      <c r="T4130" s="3">
        <f>COUNTIF([1]局站!$D$4:$D$172,"="&amp;S4130)</f>
        <v>1</v>
      </c>
      <c r="U4130" s="3">
        <v>0</v>
      </c>
      <c r="V4130" s="3">
        <v>0</v>
      </c>
      <c r="W4130" s="3">
        <v>0</v>
      </c>
      <c r="X4130" s="3" t="s">
        <v>1215</v>
      </c>
      <c r="Y4130" s="3" t="s">
        <v>880</v>
      </c>
      <c r="Z4130" s="3" t="str">
        <f>INDEX(业务类型!$C$4:$C$8,MATCH(纤芯!Y4130,业务类型!$B$4:$B$8,0))</f>
        <v>IDLE</v>
      </c>
      <c r="AA4130" s="3"/>
    </row>
    <row r="4131" spans="1:27" ht="33" x14ac:dyDescent="0.2">
      <c r="A4131" s="3">
        <v>4128</v>
      </c>
      <c r="B4131" s="3">
        <f t="shared" si="324"/>
        <v>37029101006</v>
      </c>
      <c r="C4131" s="3" t="s">
        <v>1166</v>
      </c>
      <c r="D4131" s="3" t="s">
        <v>229</v>
      </c>
      <c r="E4131" s="3" t="str">
        <f>INDEX(光放段!$G$4:$G$237,MATCH(纤芯!G4131,光放段!$C$4:$C$237,0))</f>
        <v>山东二干|莱芜淄博2号光缆:莱芜原山路-淄博潘庄</v>
      </c>
      <c r="F4131" s="3">
        <f>INDEX(光放段!$I$4:$I$237,MATCH(纤芯!H4131,光放段!$B$4:$B$237,0))</f>
        <v>37029100000</v>
      </c>
      <c r="G4131" s="3" t="str">
        <f t="shared" si="320"/>
        <v>山东二干|莱芜淄博2号光缆:莱芜原山路-临淄区南二路基站</v>
      </c>
      <c r="H4131" s="3">
        <f>INDEX(光放段!$B$4:$B$237,MATCH(纤芯!G4131,光放段!$C$4:$C$237,0))</f>
        <v>37029101000</v>
      </c>
      <c r="I4131" s="3" t="str">
        <f t="shared" si="321"/>
        <v>莱芜淄博2号光缆</v>
      </c>
      <c r="J4131" s="3" t="str">
        <f>INDEX(子缆名称!$B$4:$B$29,纤芯!M4131)</f>
        <v>A缆</v>
      </c>
      <c r="K4131" s="3">
        <v>6</v>
      </c>
      <c r="L4131" s="3">
        <f t="shared" si="322"/>
        <v>6</v>
      </c>
      <c r="M4131" s="3">
        <f t="shared" si="323"/>
        <v>1</v>
      </c>
      <c r="N4131" s="3" t="s">
        <v>89</v>
      </c>
      <c r="O4131" s="3">
        <f>COUNTIF([1]局站!$D$4:$D$172,"="&amp;N4131)</f>
        <v>1</v>
      </c>
      <c r="P4131" s="3">
        <v>0</v>
      </c>
      <c r="Q4131" s="3">
        <v>0</v>
      </c>
      <c r="R4131" s="3">
        <v>0</v>
      </c>
      <c r="S4131" s="3" t="s">
        <v>90</v>
      </c>
      <c r="T4131" s="3">
        <f>COUNTIF([1]局站!$D$4:$D$172,"="&amp;S4131)</f>
        <v>1</v>
      </c>
      <c r="U4131" s="3">
        <v>0</v>
      </c>
      <c r="V4131" s="3">
        <v>0</v>
      </c>
      <c r="W4131" s="3">
        <v>0</v>
      </c>
      <c r="X4131" s="3" t="s">
        <v>1215</v>
      </c>
      <c r="Y4131" s="3" t="s">
        <v>880</v>
      </c>
      <c r="Z4131" s="3" t="str">
        <f>INDEX(业务类型!$C$4:$C$8,MATCH(纤芯!Y4131,业务类型!$B$4:$B$8,0))</f>
        <v>IDLE</v>
      </c>
      <c r="AA4131" s="3"/>
    </row>
    <row r="4132" spans="1:27" ht="33" x14ac:dyDescent="0.2">
      <c r="A4132" s="3">
        <v>4129</v>
      </c>
      <c r="B4132" s="3">
        <f t="shared" si="324"/>
        <v>37029101007</v>
      </c>
      <c r="C4132" s="3" t="s">
        <v>1166</v>
      </c>
      <c r="D4132" s="3" t="s">
        <v>229</v>
      </c>
      <c r="E4132" s="3" t="str">
        <f>INDEX(光放段!$G$4:$G$237,MATCH(纤芯!G4132,光放段!$C$4:$C$237,0))</f>
        <v>山东二干|莱芜淄博2号光缆:莱芜原山路-淄博潘庄</v>
      </c>
      <c r="F4132" s="3">
        <f>INDEX(光放段!$I$4:$I$237,MATCH(纤芯!H4132,光放段!$B$4:$B$237,0))</f>
        <v>37029100000</v>
      </c>
      <c r="G4132" s="3" t="str">
        <f t="shared" si="320"/>
        <v>山东二干|莱芜淄博2号光缆:莱芜原山路-临淄区南二路基站</v>
      </c>
      <c r="H4132" s="3">
        <f>INDEX(光放段!$B$4:$B$237,MATCH(纤芯!G4132,光放段!$C$4:$C$237,0))</f>
        <v>37029101000</v>
      </c>
      <c r="I4132" s="3" t="str">
        <f t="shared" si="321"/>
        <v>莱芜淄博2号光缆</v>
      </c>
      <c r="J4132" s="3" t="str">
        <f>INDEX(子缆名称!$B$4:$B$29,纤芯!M4132)</f>
        <v>A缆</v>
      </c>
      <c r="K4132" s="3">
        <v>7</v>
      </c>
      <c r="L4132" s="3">
        <f t="shared" si="322"/>
        <v>7</v>
      </c>
      <c r="M4132" s="3">
        <f t="shared" si="323"/>
        <v>1</v>
      </c>
      <c r="N4132" s="3" t="s">
        <v>89</v>
      </c>
      <c r="O4132" s="3">
        <f>COUNTIF([1]局站!$D$4:$D$172,"="&amp;N4132)</f>
        <v>1</v>
      </c>
      <c r="P4132" s="3">
        <v>0</v>
      </c>
      <c r="Q4132" s="3">
        <v>0</v>
      </c>
      <c r="R4132" s="3">
        <v>0</v>
      </c>
      <c r="S4132" s="3" t="s">
        <v>90</v>
      </c>
      <c r="T4132" s="3">
        <f>COUNTIF([1]局站!$D$4:$D$172,"="&amp;S4132)</f>
        <v>1</v>
      </c>
      <c r="U4132" s="3">
        <v>0</v>
      </c>
      <c r="V4132" s="3">
        <v>0</v>
      </c>
      <c r="W4132" s="3">
        <v>0</v>
      </c>
      <c r="X4132" s="3" t="s">
        <v>1215</v>
      </c>
      <c r="Y4132" s="3" t="s">
        <v>880</v>
      </c>
      <c r="Z4132" s="3" t="str">
        <f>INDEX(业务类型!$C$4:$C$8,MATCH(纤芯!Y4132,业务类型!$B$4:$B$8,0))</f>
        <v>IDLE</v>
      </c>
      <c r="AA4132" s="3"/>
    </row>
    <row r="4133" spans="1:27" ht="33" x14ac:dyDescent="0.2">
      <c r="A4133" s="3">
        <v>4130</v>
      </c>
      <c r="B4133" s="3">
        <f t="shared" si="324"/>
        <v>37029101008</v>
      </c>
      <c r="C4133" s="3" t="s">
        <v>1166</v>
      </c>
      <c r="D4133" s="3" t="s">
        <v>229</v>
      </c>
      <c r="E4133" s="3" t="str">
        <f>INDEX(光放段!$G$4:$G$237,MATCH(纤芯!G4133,光放段!$C$4:$C$237,0))</f>
        <v>山东二干|莱芜淄博2号光缆:莱芜原山路-淄博潘庄</v>
      </c>
      <c r="F4133" s="3">
        <f>INDEX(光放段!$I$4:$I$237,MATCH(纤芯!H4133,光放段!$B$4:$B$237,0))</f>
        <v>37029100000</v>
      </c>
      <c r="G4133" s="3" t="str">
        <f t="shared" si="320"/>
        <v>山东二干|莱芜淄博2号光缆:莱芜原山路-临淄区南二路基站</v>
      </c>
      <c r="H4133" s="3">
        <f>INDEX(光放段!$B$4:$B$237,MATCH(纤芯!G4133,光放段!$C$4:$C$237,0))</f>
        <v>37029101000</v>
      </c>
      <c r="I4133" s="3" t="str">
        <f t="shared" si="321"/>
        <v>莱芜淄博2号光缆</v>
      </c>
      <c r="J4133" s="3" t="str">
        <f>INDEX(子缆名称!$B$4:$B$29,纤芯!M4133)</f>
        <v>A缆</v>
      </c>
      <c r="K4133" s="3">
        <v>8</v>
      </c>
      <c r="L4133" s="3">
        <f t="shared" si="322"/>
        <v>8</v>
      </c>
      <c r="M4133" s="3">
        <f t="shared" si="323"/>
        <v>1</v>
      </c>
      <c r="N4133" s="3" t="s">
        <v>89</v>
      </c>
      <c r="O4133" s="3">
        <f>COUNTIF([1]局站!$D$4:$D$172,"="&amp;N4133)</f>
        <v>1</v>
      </c>
      <c r="P4133" s="3">
        <v>0</v>
      </c>
      <c r="Q4133" s="3">
        <v>0</v>
      </c>
      <c r="R4133" s="3">
        <v>0</v>
      </c>
      <c r="S4133" s="3" t="s">
        <v>90</v>
      </c>
      <c r="T4133" s="3">
        <f>COUNTIF([1]局站!$D$4:$D$172,"="&amp;S4133)</f>
        <v>1</v>
      </c>
      <c r="U4133" s="3">
        <v>0</v>
      </c>
      <c r="V4133" s="3">
        <v>0</v>
      </c>
      <c r="W4133" s="3">
        <v>0</v>
      </c>
      <c r="X4133" s="3" t="s">
        <v>1215</v>
      </c>
      <c r="Y4133" s="3" t="s">
        <v>880</v>
      </c>
      <c r="Z4133" s="3" t="str">
        <f>INDEX(业务类型!$C$4:$C$8,MATCH(纤芯!Y4133,业务类型!$B$4:$B$8,0))</f>
        <v>IDLE</v>
      </c>
      <c r="AA4133" s="3"/>
    </row>
    <row r="4134" spans="1:27" ht="33" x14ac:dyDescent="0.2">
      <c r="A4134" s="3">
        <v>4131</v>
      </c>
      <c r="B4134" s="3">
        <f t="shared" si="324"/>
        <v>37029101009</v>
      </c>
      <c r="C4134" s="3" t="s">
        <v>1166</v>
      </c>
      <c r="D4134" s="3" t="s">
        <v>229</v>
      </c>
      <c r="E4134" s="3" t="str">
        <f>INDEX(光放段!$G$4:$G$237,MATCH(纤芯!G4134,光放段!$C$4:$C$237,0))</f>
        <v>山东二干|莱芜淄博2号光缆:莱芜原山路-淄博潘庄</v>
      </c>
      <c r="F4134" s="3">
        <f>INDEX(光放段!$I$4:$I$237,MATCH(纤芯!H4134,光放段!$B$4:$B$237,0))</f>
        <v>37029100000</v>
      </c>
      <c r="G4134" s="3" t="str">
        <f t="shared" si="320"/>
        <v>山东二干|莱芜淄博2号光缆:莱芜原山路-临淄区南二路基站</v>
      </c>
      <c r="H4134" s="3">
        <f>INDEX(光放段!$B$4:$B$237,MATCH(纤芯!G4134,光放段!$C$4:$C$237,0))</f>
        <v>37029101000</v>
      </c>
      <c r="I4134" s="3" t="str">
        <f t="shared" si="321"/>
        <v>莱芜淄博2号光缆</v>
      </c>
      <c r="J4134" s="3" t="str">
        <f>INDEX(子缆名称!$B$4:$B$29,纤芯!M4134)</f>
        <v>A缆</v>
      </c>
      <c r="K4134" s="3">
        <v>9</v>
      </c>
      <c r="L4134" s="3">
        <f t="shared" si="322"/>
        <v>9</v>
      </c>
      <c r="M4134" s="3">
        <f t="shared" si="323"/>
        <v>1</v>
      </c>
      <c r="N4134" s="3" t="s">
        <v>89</v>
      </c>
      <c r="O4134" s="3">
        <f>COUNTIF([1]局站!$D$4:$D$172,"="&amp;N4134)</f>
        <v>1</v>
      </c>
      <c r="P4134" s="3">
        <v>0</v>
      </c>
      <c r="Q4134" s="3">
        <v>0</v>
      </c>
      <c r="R4134" s="3">
        <v>0</v>
      </c>
      <c r="S4134" s="3" t="s">
        <v>90</v>
      </c>
      <c r="T4134" s="3">
        <f>COUNTIF([1]局站!$D$4:$D$172,"="&amp;S4134)</f>
        <v>1</v>
      </c>
      <c r="U4134" s="3">
        <v>0</v>
      </c>
      <c r="V4134" s="3">
        <v>0</v>
      </c>
      <c r="W4134" s="3">
        <v>0</v>
      </c>
      <c r="X4134" s="3" t="s">
        <v>1215</v>
      </c>
      <c r="Y4134" s="3" t="s">
        <v>880</v>
      </c>
      <c r="Z4134" s="3" t="str">
        <f>INDEX(业务类型!$C$4:$C$8,MATCH(纤芯!Y4134,业务类型!$B$4:$B$8,0))</f>
        <v>IDLE</v>
      </c>
      <c r="AA4134" s="3"/>
    </row>
    <row r="4135" spans="1:27" ht="33" x14ac:dyDescent="0.2">
      <c r="A4135" s="3">
        <v>4132</v>
      </c>
      <c r="B4135" s="3">
        <f t="shared" si="324"/>
        <v>37029101010</v>
      </c>
      <c r="C4135" s="3" t="s">
        <v>1166</v>
      </c>
      <c r="D4135" s="3" t="s">
        <v>229</v>
      </c>
      <c r="E4135" s="3" t="str">
        <f>INDEX(光放段!$G$4:$G$237,MATCH(纤芯!G4135,光放段!$C$4:$C$237,0))</f>
        <v>山东二干|莱芜淄博2号光缆:莱芜原山路-淄博潘庄</v>
      </c>
      <c r="F4135" s="3">
        <f>INDEX(光放段!$I$4:$I$237,MATCH(纤芯!H4135,光放段!$B$4:$B$237,0))</f>
        <v>37029100000</v>
      </c>
      <c r="G4135" s="3" t="str">
        <f t="shared" si="320"/>
        <v>山东二干|莱芜淄博2号光缆:莱芜原山路-临淄区南二路基站</v>
      </c>
      <c r="H4135" s="3">
        <f>INDEX(光放段!$B$4:$B$237,MATCH(纤芯!G4135,光放段!$C$4:$C$237,0))</f>
        <v>37029101000</v>
      </c>
      <c r="I4135" s="3" t="str">
        <f t="shared" si="321"/>
        <v>莱芜淄博2号光缆</v>
      </c>
      <c r="J4135" s="3" t="str">
        <f>INDEX(子缆名称!$B$4:$B$29,纤芯!M4135)</f>
        <v>A缆</v>
      </c>
      <c r="K4135" s="3">
        <v>10</v>
      </c>
      <c r="L4135" s="3">
        <f t="shared" si="322"/>
        <v>10</v>
      </c>
      <c r="M4135" s="3">
        <f t="shared" si="323"/>
        <v>1</v>
      </c>
      <c r="N4135" s="3" t="s">
        <v>89</v>
      </c>
      <c r="O4135" s="3">
        <f>COUNTIF([1]局站!$D$4:$D$172,"="&amp;N4135)</f>
        <v>1</v>
      </c>
      <c r="P4135" s="3">
        <v>0</v>
      </c>
      <c r="Q4135" s="3">
        <v>0</v>
      </c>
      <c r="R4135" s="3">
        <v>0</v>
      </c>
      <c r="S4135" s="3" t="s">
        <v>90</v>
      </c>
      <c r="T4135" s="3">
        <f>COUNTIF([1]局站!$D$4:$D$172,"="&amp;S4135)</f>
        <v>1</v>
      </c>
      <c r="U4135" s="3">
        <v>0</v>
      </c>
      <c r="V4135" s="3">
        <v>0</v>
      </c>
      <c r="W4135" s="3">
        <v>0</v>
      </c>
      <c r="X4135" s="3" t="s">
        <v>1215</v>
      </c>
      <c r="Y4135" s="3" t="s">
        <v>880</v>
      </c>
      <c r="Z4135" s="3" t="str">
        <f>INDEX(业务类型!$C$4:$C$8,MATCH(纤芯!Y4135,业务类型!$B$4:$B$8,0))</f>
        <v>IDLE</v>
      </c>
      <c r="AA4135" s="3"/>
    </row>
    <row r="4136" spans="1:27" ht="33" x14ac:dyDescent="0.2">
      <c r="A4136" s="3">
        <v>4133</v>
      </c>
      <c r="B4136" s="3">
        <f t="shared" si="324"/>
        <v>37029101011</v>
      </c>
      <c r="C4136" s="3" t="s">
        <v>1166</v>
      </c>
      <c r="D4136" s="3" t="s">
        <v>229</v>
      </c>
      <c r="E4136" s="3" t="str">
        <f>INDEX(光放段!$G$4:$G$237,MATCH(纤芯!G4136,光放段!$C$4:$C$237,0))</f>
        <v>山东二干|莱芜淄博2号光缆:莱芜原山路-淄博潘庄</v>
      </c>
      <c r="F4136" s="3">
        <f>INDEX(光放段!$I$4:$I$237,MATCH(纤芯!H4136,光放段!$B$4:$B$237,0))</f>
        <v>37029100000</v>
      </c>
      <c r="G4136" s="3" t="str">
        <f t="shared" si="320"/>
        <v>山东二干|莱芜淄博2号光缆:莱芜原山路-临淄区南二路基站</v>
      </c>
      <c r="H4136" s="3">
        <f>INDEX(光放段!$B$4:$B$237,MATCH(纤芯!G4136,光放段!$C$4:$C$237,0))</f>
        <v>37029101000</v>
      </c>
      <c r="I4136" s="3" t="str">
        <f t="shared" si="321"/>
        <v>莱芜淄博2号光缆</v>
      </c>
      <c r="J4136" s="3" t="str">
        <f>INDEX(子缆名称!$B$4:$B$29,纤芯!M4136)</f>
        <v>A缆</v>
      </c>
      <c r="K4136" s="3">
        <v>11</v>
      </c>
      <c r="L4136" s="3">
        <f t="shared" si="322"/>
        <v>11</v>
      </c>
      <c r="M4136" s="3">
        <f t="shared" si="323"/>
        <v>1</v>
      </c>
      <c r="N4136" s="3" t="s">
        <v>89</v>
      </c>
      <c r="O4136" s="3">
        <f>COUNTIF([1]局站!$D$4:$D$172,"="&amp;N4136)</f>
        <v>1</v>
      </c>
      <c r="P4136" s="3">
        <v>0</v>
      </c>
      <c r="Q4136" s="3">
        <v>0</v>
      </c>
      <c r="R4136" s="3">
        <v>0</v>
      </c>
      <c r="S4136" s="3" t="s">
        <v>90</v>
      </c>
      <c r="T4136" s="3">
        <f>COUNTIF([1]局站!$D$4:$D$172,"="&amp;S4136)</f>
        <v>1</v>
      </c>
      <c r="U4136" s="3">
        <v>0</v>
      </c>
      <c r="V4136" s="3">
        <v>0</v>
      </c>
      <c r="W4136" s="3">
        <v>0</v>
      </c>
      <c r="X4136" s="3" t="s">
        <v>1215</v>
      </c>
      <c r="Y4136" s="3" t="s">
        <v>880</v>
      </c>
      <c r="Z4136" s="3" t="str">
        <f>INDEX(业务类型!$C$4:$C$8,MATCH(纤芯!Y4136,业务类型!$B$4:$B$8,0))</f>
        <v>IDLE</v>
      </c>
      <c r="AA4136" s="3"/>
    </row>
    <row r="4137" spans="1:27" ht="33" x14ac:dyDescent="0.2">
      <c r="A4137" s="3">
        <v>4134</v>
      </c>
      <c r="B4137" s="3">
        <f t="shared" si="324"/>
        <v>37029101012</v>
      </c>
      <c r="C4137" s="3" t="s">
        <v>1166</v>
      </c>
      <c r="D4137" s="3" t="s">
        <v>229</v>
      </c>
      <c r="E4137" s="3" t="str">
        <f>INDEX(光放段!$G$4:$G$237,MATCH(纤芯!G4137,光放段!$C$4:$C$237,0))</f>
        <v>山东二干|莱芜淄博2号光缆:莱芜原山路-淄博潘庄</v>
      </c>
      <c r="F4137" s="3">
        <f>INDEX(光放段!$I$4:$I$237,MATCH(纤芯!H4137,光放段!$B$4:$B$237,0))</f>
        <v>37029100000</v>
      </c>
      <c r="G4137" s="3" t="str">
        <f t="shared" si="320"/>
        <v>山东二干|莱芜淄博2号光缆:莱芜原山路-临淄区南二路基站</v>
      </c>
      <c r="H4137" s="3">
        <f>INDEX(光放段!$B$4:$B$237,MATCH(纤芯!G4137,光放段!$C$4:$C$237,0))</f>
        <v>37029101000</v>
      </c>
      <c r="I4137" s="3" t="str">
        <f t="shared" si="321"/>
        <v>莱芜淄博2号光缆</v>
      </c>
      <c r="J4137" s="3" t="str">
        <f>INDEX(子缆名称!$B$4:$B$29,纤芯!M4137)</f>
        <v>A缆</v>
      </c>
      <c r="K4137" s="3">
        <v>12</v>
      </c>
      <c r="L4137" s="3">
        <f t="shared" si="322"/>
        <v>12</v>
      </c>
      <c r="M4137" s="3">
        <f t="shared" si="323"/>
        <v>1</v>
      </c>
      <c r="N4137" s="3" t="s">
        <v>89</v>
      </c>
      <c r="O4137" s="3">
        <f>COUNTIF([1]局站!$D$4:$D$172,"="&amp;N4137)</f>
        <v>1</v>
      </c>
      <c r="P4137" s="3">
        <v>0</v>
      </c>
      <c r="Q4137" s="3">
        <v>0</v>
      </c>
      <c r="R4137" s="3">
        <v>0</v>
      </c>
      <c r="S4137" s="3" t="s">
        <v>90</v>
      </c>
      <c r="T4137" s="3">
        <f>COUNTIF([1]局站!$D$4:$D$172,"="&amp;S4137)</f>
        <v>1</v>
      </c>
      <c r="U4137" s="3">
        <v>0</v>
      </c>
      <c r="V4137" s="3">
        <v>0</v>
      </c>
      <c r="W4137" s="3">
        <v>0</v>
      </c>
      <c r="X4137" s="3" t="s">
        <v>1215</v>
      </c>
      <c r="Y4137" s="3" t="s">
        <v>880</v>
      </c>
      <c r="Z4137" s="3" t="str">
        <f>INDEX(业务类型!$C$4:$C$8,MATCH(纤芯!Y4137,业务类型!$B$4:$B$8,0))</f>
        <v>IDLE</v>
      </c>
      <c r="AA4137" s="3"/>
    </row>
    <row r="4138" spans="1:27" ht="33" x14ac:dyDescent="0.2">
      <c r="A4138" s="3">
        <v>4135</v>
      </c>
      <c r="B4138" s="3">
        <f t="shared" si="324"/>
        <v>37029102001</v>
      </c>
      <c r="C4138" s="3" t="s">
        <v>1166</v>
      </c>
      <c r="D4138" s="3" t="s">
        <v>229</v>
      </c>
      <c r="E4138" s="3" t="str">
        <f>INDEX(光放段!$G$4:$G$237,MATCH(纤芯!G4138,光放段!$C$4:$C$237,0))</f>
        <v>山东二干|莱芜淄博2号光缆:莱芜原山路-淄博潘庄</v>
      </c>
      <c r="F4138" s="3">
        <f>INDEX(光放段!$I$4:$I$237,MATCH(纤芯!H4138,光放段!$B$4:$B$237,0))</f>
        <v>37029100000</v>
      </c>
      <c r="G4138" s="3" t="str">
        <f t="shared" si="320"/>
        <v>山东二干|莱芜淄博2号光缆:临淄区南二路基站-淄博潘庄</v>
      </c>
      <c r="H4138" s="3">
        <f>INDEX(光放段!$B$4:$B$237,MATCH(纤芯!G4138,光放段!$C$4:$C$237,0))</f>
        <v>37029102000</v>
      </c>
      <c r="I4138" s="3" t="str">
        <f t="shared" si="321"/>
        <v>莱芜淄博2号光缆</v>
      </c>
      <c r="J4138" s="3" t="str">
        <f>INDEX(子缆名称!$B$4:$B$29,纤芯!M4138)</f>
        <v>A缆</v>
      </c>
      <c r="K4138" s="3">
        <v>1</v>
      </c>
      <c r="L4138" s="3">
        <f t="shared" si="322"/>
        <v>1</v>
      </c>
      <c r="M4138" s="3">
        <f t="shared" si="323"/>
        <v>1</v>
      </c>
      <c r="N4138" s="3" t="s">
        <v>90</v>
      </c>
      <c r="O4138" s="3">
        <f>COUNTIF([1]局站!$D$4:$D$172,"="&amp;N4138)</f>
        <v>1</v>
      </c>
      <c r="P4138" s="3">
        <v>0</v>
      </c>
      <c r="Q4138" s="3">
        <v>0</v>
      </c>
      <c r="R4138" s="3">
        <v>0</v>
      </c>
      <c r="S4138" s="3" t="s">
        <v>79</v>
      </c>
      <c r="T4138" s="3">
        <f>COUNTIF([1]局站!$D$4:$D$172,"="&amp;S4138)</f>
        <v>1</v>
      </c>
      <c r="U4138" s="3">
        <v>0</v>
      </c>
      <c r="V4138" s="3">
        <v>0</v>
      </c>
      <c r="W4138" s="3">
        <v>0</v>
      </c>
      <c r="X4138" s="3" t="s">
        <v>1215</v>
      </c>
      <c r="Y4138" s="3" t="s">
        <v>880</v>
      </c>
      <c r="Z4138" s="3" t="str">
        <f>INDEX(业务类型!$C$4:$C$8,MATCH(纤芯!Y4138,业务类型!$B$4:$B$8,0))</f>
        <v>IDLE</v>
      </c>
      <c r="AA4138" s="3"/>
    </row>
    <row r="4139" spans="1:27" ht="33" x14ac:dyDescent="0.2">
      <c r="A4139" s="3">
        <v>4136</v>
      </c>
      <c r="B4139" s="3">
        <f t="shared" si="324"/>
        <v>37029102002</v>
      </c>
      <c r="C4139" s="3" t="s">
        <v>1166</v>
      </c>
      <c r="D4139" s="3" t="s">
        <v>229</v>
      </c>
      <c r="E4139" s="3" t="str">
        <f>INDEX(光放段!$G$4:$G$237,MATCH(纤芯!G4139,光放段!$C$4:$C$237,0))</f>
        <v>山东二干|莱芜淄博2号光缆:莱芜原山路-淄博潘庄</v>
      </c>
      <c r="F4139" s="3">
        <f>INDEX(光放段!$I$4:$I$237,MATCH(纤芯!H4139,光放段!$B$4:$B$237,0))</f>
        <v>37029100000</v>
      </c>
      <c r="G4139" s="3" t="str">
        <f t="shared" si="320"/>
        <v>山东二干|莱芜淄博2号光缆:临淄区南二路基站-淄博潘庄</v>
      </c>
      <c r="H4139" s="3">
        <f>INDEX(光放段!$B$4:$B$237,MATCH(纤芯!G4139,光放段!$C$4:$C$237,0))</f>
        <v>37029102000</v>
      </c>
      <c r="I4139" s="3" t="str">
        <f t="shared" si="321"/>
        <v>莱芜淄博2号光缆</v>
      </c>
      <c r="J4139" s="3" t="str">
        <f>INDEX(子缆名称!$B$4:$B$29,纤芯!M4139)</f>
        <v>A缆</v>
      </c>
      <c r="K4139" s="3">
        <v>2</v>
      </c>
      <c r="L4139" s="3">
        <f t="shared" si="322"/>
        <v>2</v>
      </c>
      <c r="M4139" s="3">
        <f t="shared" si="323"/>
        <v>1</v>
      </c>
      <c r="N4139" s="3" t="s">
        <v>90</v>
      </c>
      <c r="O4139" s="3">
        <f>COUNTIF([1]局站!$D$4:$D$172,"="&amp;N4139)</f>
        <v>1</v>
      </c>
      <c r="P4139" s="3">
        <v>0</v>
      </c>
      <c r="Q4139" s="3">
        <v>0</v>
      </c>
      <c r="R4139" s="3">
        <v>0</v>
      </c>
      <c r="S4139" s="3" t="s">
        <v>79</v>
      </c>
      <c r="T4139" s="3">
        <f>COUNTIF([1]局站!$D$4:$D$172,"="&amp;S4139)</f>
        <v>1</v>
      </c>
      <c r="U4139" s="3">
        <v>0</v>
      </c>
      <c r="V4139" s="3">
        <v>0</v>
      </c>
      <c r="W4139" s="3">
        <v>0</v>
      </c>
      <c r="X4139" s="3" t="s">
        <v>1215</v>
      </c>
      <c r="Y4139" s="3" t="s">
        <v>880</v>
      </c>
      <c r="Z4139" s="3" t="str">
        <f>INDEX(业务类型!$C$4:$C$8,MATCH(纤芯!Y4139,业务类型!$B$4:$B$8,0))</f>
        <v>IDLE</v>
      </c>
      <c r="AA4139" s="3"/>
    </row>
    <row r="4140" spans="1:27" ht="33" x14ac:dyDescent="0.2">
      <c r="A4140" s="3">
        <v>4137</v>
      </c>
      <c r="B4140" s="3">
        <f t="shared" si="324"/>
        <v>37029102003</v>
      </c>
      <c r="C4140" s="3" t="s">
        <v>1166</v>
      </c>
      <c r="D4140" s="3" t="s">
        <v>229</v>
      </c>
      <c r="E4140" s="3" t="str">
        <f>INDEX(光放段!$G$4:$G$237,MATCH(纤芯!G4140,光放段!$C$4:$C$237,0))</f>
        <v>山东二干|莱芜淄博2号光缆:莱芜原山路-淄博潘庄</v>
      </c>
      <c r="F4140" s="3">
        <f>INDEX(光放段!$I$4:$I$237,MATCH(纤芯!H4140,光放段!$B$4:$B$237,0))</f>
        <v>37029100000</v>
      </c>
      <c r="G4140" s="3" t="str">
        <f t="shared" si="320"/>
        <v>山东二干|莱芜淄博2号光缆:临淄区南二路基站-淄博潘庄</v>
      </c>
      <c r="H4140" s="3">
        <f>INDEX(光放段!$B$4:$B$237,MATCH(纤芯!G4140,光放段!$C$4:$C$237,0))</f>
        <v>37029102000</v>
      </c>
      <c r="I4140" s="3" t="str">
        <f t="shared" si="321"/>
        <v>莱芜淄博2号光缆</v>
      </c>
      <c r="J4140" s="3" t="str">
        <f>INDEX(子缆名称!$B$4:$B$29,纤芯!M4140)</f>
        <v>A缆</v>
      </c>
      <c r="K4140" s="3">
        <v>3</v>
      </c>
      <c r="L4140" s="3">
        <f t="shared" si="322"/>
        <v>3</v>
      </c>
      <c r="M4140" s="3">
        <f t="shared" si="323"/>
        <v>1</v>
      </c>
      <c r="N4140" s="3" t="s">
        <v>90</v>
      </c>
      <c r="O4140" s="3">
        <f>COUNTIF([1]局站!$D$4:$D$172,"="&amp;N4140)</f>
        <v>1</v>
      </c>
      <c r="P4140" s="3">
        <v>0</v>
      </c>
      <c r="Q4140" s="3">
        <v>0</v>
      </c>
      <c r="R4140" s="3">
        <v>0</v>
      </c>
      <c r="S4140" s="3" t="s">
        <v>79</v>
      </c>
      <c r="T4140" s="3">
        <f>COUNTIF([1]局站!$D$4:$D$172,"="&amp;S4140)</f>
        <v>1</v>
      </c>
      <c r="U4140" s="3">
        <v>0</v>
      </c>
      <c r="V4140" s="3">
        <v>0</v>
      </c>
      <c r="W4140" s="3">
        <v>0</v>
      </c>
      <c r="X4140" s="3" t="s">
        <v>1215</v>
      </c>
      <c r="Y4140" s="3" t="s">
        <v>880</v>
      </c>
      <c r="Z4140" s="3" t="str">
        <f>INDEX(业务类型!$C$4:$C$8,MATCH(纤芯!Y4140,业务类型!$B$4:$B$8,0))</f>
        <v>IDLE</v>
      </c>
      <c r="AA4140" s="3"/>
    </row>
    <row r="4141" spans="1:27" ht="33" x14ac:dyDescent="0.2">
      <c r="A4141" s="3">
        <v>4138</v>
      </c>
      <c r="B4141" s="3">
        <f t="shared" si="324"/>
        <v>37029102004</v>
      </c>
      <c r="C4141" s="3" t="s">
        <v>1166</v>
      </c>
      <c r="D4141" s="3" t="s">
        <v>229</v>
      </c>
      <c r="E4141" s="3" t="str">
        <f>INDEX(光放段!$G$4:$G$237,MATCH(纤芯!G4141,光放段!$C$4:$C$237,0))</f>
        <v>山东二干|莱芜淄博2号光缆:莱芜原山路-淄博潘庄</v>
      </c>
      <c r="F4141" s="3">
        <f>INDEX(光放段!$I$4:$I$237,MATCH(纤芯!H4141,光放段!$B$4:$B$237,0))</f>
        <v>37029100000</v>
      </c>
      <c r="G4141" s="3" t="str">
        <f t="shared" si="320"/>
        <v>山东二干|莱芜淄博2号光缆:临淄区南二路基站-淄博潘庄</v>
      </c>
      <c r="H4141" s="3">
        <f>INDEX(光放段!$B$4:$B$237,MATCH(纤芯!G4141,光放段!$C$4:$C$237,0))</f>
        <v>37029102000</v>
      </c>
      <c r="I4141" s="3" t="str">
        <f t="shared" si="321"/>
        <v>莱芜淄博2号光缆</v>
      </c>
      <c r="J4141" s="3" t="str">
        <f>INDEX(子缆名称!$B$4:$B$29,纤芯!M4141)</f>
        <v>A缆</v>
      </c>
      <c r="K4141" s="3">
        <v>4</v>
      </c>
      <c r="L4141" s="3">
        <f t="shared" si="322"/>
        <v>4</v>
      </c>
      <c r="M4141" s="3">
        <f t="shared" si="323"/>
        <v>1</v>
      </c>
      <c r="N4141" s="3" t="s">
        <v>90</v>
      </c>
      <c r="O4141" s="3">
        <f>COUNTIF([1]局站!$D$4:$D$172,"="&amp;N4141)</f>
        <v>1</v>
      </c>
      <c r="P4141" s="3">
        <v>0</v>
      </c>
      <c r="Q4141" s="3">
        <v>0</v>
      </c>
      <c r="R4141" s="3">
        <v>0</v>
      </c>
      <c r="S4141" s="3" t="s">
        <v>79</v>
      </c>
      <c r="T4141" s="3">
        <f>COUNTIF([1]局站!$D$4:$D$172,"="&amp;S4141)</f>
        <v>1</v>
      </c>
      <c r="U4141" s="3">
        <v>0</v>
      </c>
      <c r="V4141" s="3">
        <v>0</v>
      </c>
      <c r="W4141" s="3">
        <v>0</v>
      </c>
      <c r="X4141" s="3" t="s">
        <v>1215</v>
      </c>
      <c r="Y4141" s="3" t="s">
        <v>880</v>
      </c>
      <c r="Z4141" s="3" t="str">
        <f>INDEX(业务类型!$C$4:$C$8,MATCH(纤芯!Y4141,业务类型!$B$4:$B$8,0))</f>
        <v>IDLE</v>
      </c>
      <c r="AA4141" s="3"/>
    </row>
    <row r="4142" spans="1:27" ht="33" x14ac:dyDescent="0.2">
      <c r="A4142" s="3">
        <v>4139</v>
      </c>
      <c r="B4142" s="3">
        <f t="shared" si="324"/>
        <v>37029102005</v>
      </c>
      <c r="C4142" s="3" t="s">
        <v>1166</v>
      </c>
      <c r="D4142" s="3" t="s">
        <v>229</v>
      </c>
      <c r="E4142" s="3" t="str">
        <f>INDEX(光放段!$G$4:$G$237,MATCH(纤芯!G4142,光放段!$C$4:$C$237,0))</f>
        <v>山东二干|莱芜淄博2号光缆:莱芜原山路-淄博潘庄</v>
      </c>
      <c r="F4142" s="3">
        <f>INDEX(光放段!$I$4:$I$237,MATCH(纤芯!H4142,光放段!$B$4:$B$237,0))</f>
        <v>37029100000</v>
      </c>
      <c r="G4142" s="3" t="str">
        <f t="shared" si="320"/>
        <v>山东二干|莱芜淄博2号光缆:临淄区南二路基站-淄博潘庄</v>
      </c>
      <c r="H4142" s="3">
        <f>INDEX(光放段!$B$4:$B$237,MATCH(纤芯!G4142,光放段!$C$4:$C$237,0))</f>
        <v>37029102000</v>
      </c>
      <c r="I4142" s="3" t="str">
        <f t="shared" si="321"/>
        <v>莱芜淄博2号光缆</v>
      </c>
      <c r="J4142" s="3" t="str">
        <f>INDEX(子缆名称!$B$4:$B$29,纤芯!M4142)</f>
        <v>A缆</v>
      </c>
      <c r="K4142" s="3">
        <v>5</v>
      </c>
      <c r="L4142" s="3">
        <f t="shared" si="322"/>
        <v>5</v>
      </c>
      <c r="M4142" s="3">
        <f t="shared" si="323"/>
        <v>1</v>
      </c>
      <c r="N4142" s="3" t="s">
        <v>90</v>
      </c>
      <c r="O4142" s="3">
        <f>COUNTIF([1]局站!$D$4:$D$172,"="&amp;N4142)</f>
        <v>1</v>
      </c>
      <c r="P4142" s="3">
        <v>0</v>
      </c>
      <c r="Q4142" s="3">
        <v>0</v>
      </c>
      <c r="R4142" s="3">
        <v>0</v>
      </c>
      <c r="S4142" s="3" t="s">
        <v>79</v>
      </c>
      <c r="T4142" s="3">
        <f>COUNTIF([1]局站!$D$4:$D$172,"="&amp;S4142)</f>
        <v>1</v>
      </c>
      <c r="U4142" s="3">
        <v>0</v>
      </c>
      <c r="V4142" s="3">
        <v>0</v>
      </c>
      <c r="W4142" s="3">
        <v>0</v>
      </c>
      <c r="X4142" s="3" t="s">
        <v>1215</v>
      </c>
      <c r="Y4142" s="3" t="s">
        <v>880</v>
      </c>
      <c r="Z4142" s="3" t="str">
        <f>INDEX(业务类型!$C$4:$C$8,MATCH(纤芯!Y4142,业务类型!$B$4:$B$8,0))</f>
        <v>IDLE</v>
      </c>
      <c r="AA4142" s="3"/>
    </row>
    <row r="4143" spans="1:27" ht="33" x14ac:dyDescent="0.2">
      <c r="A4143" s="3">
        <v>4140</v>
      </c>
      <c r="B4143" s="3">
        <f t="shared" si="324"/>
        <v>37029102006</v>
      </c>
      <c r="C4143" s="3" t="s">
        <v>1166</v>
      </c>
      <c r="D4143" s="3" t="s">
        <v>229</v>
      </c>
      <c r="E4143" s="3" t="str">
        <f>INDEX(光放段!$G$4:$G$237,MATCH(纤芯!G4143,光放段!$C$4:$C$237,0))</f>
        <v>山东二干|莱芜淄博2号光缆:莱芜原山路-淄博潘庄</v>
      </c>
      <c r="F4143" s="3">
        <f>INDEX(光放段!$I$4:$I$237,MATCH(纤芯!H4143,光放段!$B$4:$B$237,0))</f>
        <v>37029100000</v>
      </c>
      <c r="G4143" s="3" t="str">
        <f t="shared" si="320"/>
        <v>山东二干|莱芜淄博2号光缆:临淄区南二路基站-淄博潘庄</v>
      </c>
      <c r="H4143" s="3">
        <f>INDEX(光放段!$B$4:$B$237,MATCH(纤芯!G4143,光放段!$C$4:$C$237,0))</f>
        <v>37029102000</v>
      </c>
      <c r="I4143" s="3" t="str">
        <f t="shared" si="321"/>
        <v>莱芜淄博2号光缆</v>
      </c>
      <c r="J4143" s="3" t="str">
        <f>INDEX(子缆名称!$B$4:$B$29,纤芯!M4143)</f>
        <v>A缆</v>
      </c>
      <c r="K4143" s="3">
        <v>6</v>
      </c>
      <c r="L4143" s="3">
        <f t="shared" si="322"/>
        <v>6</v>
      </c>
      <c r="M4143" s="3">
        <f t="shared" si="323"/>
        <v>1</v>
      </c>
      <c r="N4143" s="3" t="s">
        <v>90</v>
      </c>
      <c r="O4143" s="3">
        <f>COUNTIF([1]局站!$D$4:$D$172,"="&amp;N4143)</f>
        <v>1</v>
      </c>
      <c r="P4143" s="3">
        <v>0</v>
      </c>
      <c r="Q4143" s="3">
        <v>0</v>
      </c>
      <c r="R4143" s="3">
        <v>0</v>
      </c>
      <c r="S4143" s="3" t="s">
        <v>79</v>
      </c>
      <c r="T4143" s="3">
        <f>COUNTIF([1]局站!$D$4:$D$172,"="&amp;S4143)</f>
        <v>1</v>
      </c>
      <c r="U4143" s="3">
        <v>0</v>
      </c>
      <c r="V4143" s="3">
        <v>0</v>
      </c>
      <c r="W4143" s="3">
        <v>0</v>
      </c>
      <c r="X4143" s="3" t="s">
        <v>1215</v>
      </c>
      <c r="Y4143" s="3" t="s">
        <v>880</v>
      </c>
      <c r="Z4143" s="3" t="str">
        <f>INDEX(业务类型!$C$4:$C$8,MATCH(纤芯!Y4143,业务类型!$B$4:$B$8,0))</f>
        <v>IDLE</v>
      </c>
      <c r="AA4143" s="3"/>
    </row>
    <row r="4144" spans="1:27" ht="33" x14ac:dyDescent="0.2">
      <c r="A4144" s="3">
        <v>4141</v>
      </c>
      <c r="B4144" s="3">
        <f t="shared" si="324"/>
        <v>37029102007</v>
      </c>
      <c r="C4144" s="3" t="s">
        <v>1166</v>
      </c>
      <c r="D4144" s="3" t="s">
        <v>229</v>
      </c>
      <c r="E4144" s="3" t="str">
        <f>INDEX(光放段!$G$4:$G$237,MATCH(纤芯!G4144,光放段!$C$4:$C$237,0))</f>
        <v>山东二干|莱芜淄博2号光缆:莱芜原山路-淄博潘庄</v>
      </c>
      <c r="F4144" s="3">
        <f>INDEX(光放段!$I$4:$I$237,MATCH(纤芯!H4144,光放段!$B$4:$B$237,0))</f>
        <v>37029100000</v>
      </c>
      <c r="G4144" s="3" t="str">
        <f t="shared" si="320"/>
        <v>山东二干|莱芜淄博2号光缆:临淄区南二路基站-淄博潘庄</v>
      </c>
      <c r="H4144" s="3">
        <f>INDEX(光放段!$B$4:$B$237,MATCH(纤芯!G4144,光放段!$C$4:$C$237,0))</f>
        <v>37029102000</v>
      </c>
      <c r="I4144" s="3" t="str">
        <f t="shared" si="321"/>
        <v>莱芜淄博2号光缆</v>
      </c>
      <c r="J4144" s="3" t="str">
        <f>INDEX(子缆名称!$B$4:$B$29,纤芯!M4144)</f>
        <v>A缆</v>
      </c>
      <c r="K4144" s="3">
        <v>7</v>
      </c>
      <c r="L4144" s="3">
        <f t="shared" si="322"/>
        <v>7</v>
      </c>
      <c r="M4144" s="3">
        <f t="shared" si="323"/>
        <v>1</v>
      </c>
      <c r="N4144" s="3" t="s">
        <v>90</v>
      </c>
      <c r="O4144" s="3">
        <f>COUNTIF([1]局站!$D$4:$D$172,"="&amp;N4144)</f>
        <v>1</v>
      </c>
      <c r="P4144" s="3">
        <v>0</v>
      </c>
      <c r="Q4144" s="3">
        <v>0</v>
      </c>
      <c r="R4144" s="3">
        <v>0</v>
      </c>
      <c r="S4144" s="3" t="s">
        <v>79</v>
      </c>
      <c r="T4144" s="3">
        <f>COUNTIF([1]局站!$D$4:$D$172,"="&amp;S4144)</f>
        <v>1</v>
      </c>
      <c r="U4144" s="3">
        <v>0</v>
      </c>
      <c r="V4144" s="3">
        <v>0</v>
      </c>
      <c r="W4144" s="3">
        <v>0</v>
      </c>
      <c r="X4144" s="3" t="s">
        <v>1215</v>
      </c>
      <c r="Y4144" s="3" t="s">
        <v>880</v>
      </c>
      <c r="Z4144" s="3" t="str">
        <f>INDEX(业务类型!$C$4:$C$8,MATCH(纤芯!Y4144,业务类型!$B$4:$B$8,0))</f>
        <v>IDLE</v>
      </c>
      <c r="AA4144" s="3"/>
    </row>
    <row r="4145" spans="1:27" ht="33" x14ac:dyDescent="0.2">
      <c r="A4145" s="3">
        <v>4142</v>
      </c>
      <c r="B4145" s="3">
        <f t="shared" si="324"/>
        <v>37029102008</v>
      </c>
      <c r="C4145" s="3" t="s">
        <v>1166</v>
      </c>
      <c r="D4145" s="3" t="s">
        <v>229</v>
      </c>
      <c r="E4145" s="3" t="str">
        <f>INDEX(光放段!$G$4:$G$237,MATCH(纤芯!G4145,光放段!$C$4:$C$237,0))</f>
        <v>山东二干|莱芜淄博2号光缆:莱芜原山路-淄博潘庄</v>
      </c>
      <c r="F4145" s="3">
        <f>INDEX(光放段!$I$4:$I$237,MATCH(纤芯!H4145,光放段!$B$4:$B$237,0))</f>
        <v>37029100000</v>
      </c>
      <c r="G4145" s="3" t="str">
        <f t="shared" si="320"/>
        <v>山东二干|莱芜淄博2号光缆:临淄区南二路基站-淄博潘庄</v>
      </c>
      <c r="H4145" s="3">
        <f>INDEX(光放段!$B$4:$B$237,MATCH(纤芯!G4145,光放段!$C$4:$C$237,0))</f>
        <v>37029102000</v>
      </c>
      <c r="I4145" s="3" t="str">
        <f t="shared" si="321"/>
        <v>莱芜淄博2号光缆</v>
      </c>
      <c r="J4145" s="3" t="str">
        <f>INDEX(子缆名称!$B$4:$B$29,纤芯!M4145)</f>
        <v>A缆</v>
      </c>
      <c r="K4145" s="3">
        <v>8</v>
      </c>
      <c r="L4145" s="3">
        <f t="shared" si="322"/>
        <v>8</v>
      </c>
      <c r="M4145" s="3">
        <f t="shared" si="323"/>
        <v>1</v>
      </c>
      <c r="N4145" s="3" t="s">
        <v>90</v>
      </c>
      <c r="O4145" s="3">
        <f>COUNTIF([1]局站!$D$4:$D$172,"="&amp;N4145)</f>
        <v>1</v>
      </c>
      <c r="P4145" s="3">
        <v>0</v>
      </c>
      <c r="Q4145" s="3">
        <v>0</v>
      </c>
      <c r="R4145" s="3">
        <v>0</v>
      </c>
      <c r="S4145" s="3" t="s">
        <v>79</v>
      </c>
      <c r="T4145" s="3">
        <f>COUNTIF([1]局站!$D$4:$D$172,"="&amp;S4145)</f>
        <v>1</v>
      </c>
      <c r="U4145" s="3">
        <v>0</v>
      </c>
      <c r="V4145" s="3">
        <v>0</v>
      </c>
      <c r="W4145" s="3">
        <v>0</v>
      </c>
      <c r="X4145" s="3" t="s">
        <v>1215</v>
      </c>
      <c r="Y4145" s="3" t="s">
        <v>880</v>
      </c>
      <c r="Z4145" s="3" t="str">
        <f>INDEX(业务类型!$C$4:$C$8,MATCH(纤芯!Y4145,业务类型!$B$4:$B$8,0))</f>
        <v>IDLE</v>
      </c>
      <c r="AA4145" s="3"/>
    </row>
    <row r="4146" spans="1:27" ht="33" x14ac:dyDescent="0.2">
      <c r="A4146" s="3">
        <v>4143</v>
      </c>
      <c r="B4146" s="3">
        <f t="shared" si="324"/>
        <v>37029102009</v>
      </c>
      <c r="C4146" s="3" t="s">
        <v>1166</v>
      </c>
      <c r="D4146" s="3" t="s">
        <v>229</v>
      </c>
      <c r="E4146" s="3" t="str">
        <f>INDEX(光放段!$G$4:$G$237,MATCH(纤芯!G4146,光放段!$C$4:$C$237,0))</f>
        <v>山东二干|莱芜淄博2号光缆:莱芜原山路-淄博潘庄</v>
      </c>
      <c r="F4146" s="3">
        <f>INDEX(光放段!$I$4:$I$237,MATCH(纤芯!H4146,光放段!$B$4:$B$237,0))</f>
        <v>37029100000</v>
      </c>
      <c r="G4146" s="3" t="str">
        <f t="shared" si="320"/>
        <v>山东二干|莱芜淄博2号光缆:临淄区南二路基站-淄博潘庄</v>
      </c>
      <c r="H4146" s="3">
        <f>INDEX(光放段!$B$4:$B$237,MATCH(纤芯!G4146,光放段!$C$4:$C$237,0))</f>
        <v>37029102000</v>
      </c>
      <c r="I4146" s="3" t="str">
        <f t="shared" si="321"/>
        <v>莱芜淄博2号光缆</v>
      </c>
      <c r="J4146" s="3" t="str">
        <f>INDEX(子缆名称!$B$4:$B$29,纤芯!M4146)</f>
        <v>A缆</v>
      </c>
      <c r="K4146" s="3">
        <v>9</v>
      </c>
      <c r="L4146" s="3">
        <f t="shared" si="322"/>
        <v>9</v>
      </c>
      <c r="M4146" s="3">
        <f t="shared" si="323"/>
        <v>1</v>
      </c>
      <c r="N4146" s="3" t="s">
        <v>90</v>
      </c>
      <c r="O4146" s="3">
        <f>COUNTIF([1]局站!$D$4:$D$172,"="&amp;N4146)</f>
        <v>1</v>
      </c>
      <c r="P4146" s="3">
        <v>0</v>
      </c>
      <c r="Q4146" s="3">
        <v>0</v>
      </c>
      <c r="R4146" s="3">
        <v>0</v>
      </c>
      <c r="S4146" s="3" t="s">
        <v>79</v>
      </c>
      <c r="T4146" s="3">
        <f>COUNTIF([1]局站!$D$4:$D$172,"="&amp;S4146)</f>
        <v>1</v>
      </c>
      <c r="U4146" s="3">
        <v>0</v>
      </c>
      <c r="V4146" s="3">
        <v>0</v>
      </c>
      <c r="W4146" s="3">
        <v>0</v>
      </c>
      <c r="X4146" s="3" t="s">
        <v>1215</v>
      </c>
      <c r="Y4146" s="3" t="s">
        <v>880</v>
      </c>
      <c r="Z4146" s="3" t="str">
        <f>INDEX(业务类型!$C$4:$C$8,MATCH(纤芯!Y4146,业务类型!$B$4:$B$8,0))</f>
        <v>IDLE</v>
      </c>
      <c r="AA4146" s="3"/>
    </row>
    <row r="4147" spans="1:27" ht="33" x14ac:dyDescent="0.2">
      <c r="A4147" s="3">
        <v>4144</v>
      </c>
      <c r="B4147" s="3">
        <f t="shared" si="324"/>
        <v>37029102010</v>
      </c>
      <c r="C4147" s="3" t="s">
        <v>1166</v>
      </c>
      <c r="D4147" s="3" t="s">
        <v>229</v>
      </c>
      <c r="E4147" s="3" t="str">
        <f>INDEX(光放段!$G$4:$G$237,MATCH(纤芯!G4147,光放段!$C$4:$C$237,0))</f>
        <v>山东二干|莱芜淄博2号光缆:莱芜原山路-淄博潘庄</v>
      </c>
      <c r="F4147" s="3">
        <f>INDEX(光放段!$I$4:$I$237,MATCH(纤芯!H4147,光放段!$B$4:$B$237,0))</f>
        <v>37029100000</v>
      </c>
      <c r="G4147" s="3" t="str">
        <f t="shared" si="320"/>
        <v>山东二干|莱芜淄博2号光缆:临淄区南二路基站-淄博潘庄</v>
      </c>
      <c r="H4147" s="3">
        <f>INDEX(光放段!$B$4:$B$237,MATCH(纤芯!G4147,光放段!$C$4:$C$237,0))</f>
        <v>37029102000</v>
      </c>
      <c r="I4147" s="3" t="str">
        <f t="shared" si="321"/>
        <v>莱芜淄博2号光缆</v>
      </c>
      <c r="J4147" s="3" t="str">
        <f>INDEX(子缆名称!$B$4:$B$29,纤芯!M4147)</f>
        <v>A缆</v>
      </c>
      <c r="K4147" s="3">
        <v>10</v>
      </c>
      <c r="L4147" s="3">
        <f t="shared" si="322"/>
        <v>10</v>
      </c>
      <c r="M4147" s="3">
        <f t="shared" si="323"/>
        <v>1</v>
      </c>
      <c r="N4147" s="3" t="s">
        <v>90</v>
      </c>
      <c r="O4147" s="3">
        <f>COUNTIF([1]局站!$D$4:$D$172,"="&amp;N4147)</f>
        <v>1</v>
      </c>
      <c r="P4147" s="3">
        <v>0</v>
      </c>
      <c r="Q4147" s="3">
        <v>0</v>
      </c>
      <c r="R4147" s="3">
        <v>0</v>
      </c>
      <c r="S4147" s="3" t="s">
        <v>79</v>
      </c>
      <c r="T4147" s="3">
        <f>COUNTIF([1]局站!$D$4:$D$172,"="&amp;S4147)</f>
        <v>1</v>
      </c>
      <c r="U4147" s="3">
        <v>0</v>
      </c>
      <c r="V4147" s="3">
        <v>0</v>
      </c>
      <c r="W4147" s="3">
        <v>0</v>
      </c>
      <c r="X4147" s="3" t="s">
        <v>1215</v>
      </c>
      <c r="Y4147" s="3" t="s">
        <v>880</v>
      </c>
      <c r="Z4147" s="3" t="str">
        <f>INDEX(业务类型!$C$4:$C$8,MATCH(纤芯!Y4147,业务类型!$B$4:$B$8,0))</f>
        <v>IDLE</v>
      </c>
      <c r="AA4147" s="3"/>
    </row>
    <row r="4148" spans="1:27" ht="33" x14ac:dyDescent="0.2">
      <c r="A4148" s="3">
        <v>4145</v>
      </c>
      <c r="B4148" s="3">
        <f t="shared" si="324"/>
        <v>37029102011</v>
      </c>
      <c r="C4148" s="3" t="s">
        <v>1166</v>
      </c>
      <c r="D4148" s="3" t="s">
        <v>229</v>
      </c>
      <c r="E4148" s="3" t="str">
        <f>INDEX(光放段!$G$4:$G$237,MATCH(纤芯!G4148,光放段!$C$4:$C$237,0))</f>
        <v>山东二干|莱芜淄博2号光缆:莱芜原山路-淄博潘庄</v>
      </c>
      <c r="F4148" s="3">
        <f>INDEX(光放段!$I$4:$I$237,MATCH(纤芯!H4148,光放段!$B$4:$B$237,0))</f>
        <v>37029100000</v>
      </c>
      <c r="G4148" s="3" t="str">
        <f t="shared" si="320"/>
        <v>山东二干|莱芜淄博2号光缆:临淄区南二路基站-淄博潘庄</v>
      </c>
      <c r="H4148" s="3">
        <f>INDEX(光放段!$B$4:$B$237,MATCH(纤芯!G4148,光放段!$C$4:$C$237,0))</f>
        <v>37029102000</v>
      </c>
      <c r="I4148" s="3" t="str">
        <f t="shared" si="321"/>
        <v>莱芜淄博2号光缆</v>
      </c>
      <c r="J4148" s="3" t="str">
        <f>INDEX(子缆名称!$B$4:$B$29,纤芯!M4148)</f>
        <v>A缆</v>
      </c>
      <c r="K4148" s="3">
        <v>11</v>
      </c>
      <c r="L4148" s="3">
        <f t="shared" si="322"/>
        <v>11</v>
      </c>
      <c r="M4148" s="3">
        <f t="shared" si="323"/>
        <v>1</v>
      </c>
      <c r="N4148" s="3" t="s">
        <v>90</v>
      </c>
      <c r="O4148" s="3">
        <f>COUNTIF([1]局站!$D$4:$D$172,"="&amp;N4148)</f>
        <v>1</v>
      </c>
      <c r="P4148" s="3">
        <v>0</v>
      </c>
      <c r="Q4148" s="3">
        <v>0</v>
      </c>
      <c r="R4148" s="3">
        <v>0</v>
      </c>
      <c r="S4148" s="3" t="s">
        <v>79</v>
      </c>
      <c r="T4148" s="3">
        <f>COUNTIF([1]局站!$D$4:$D$172,"="&amp;S4148)</f>
        <v>1</v>
      </c>
      <c r="U4148" s="3">
        <v>0</v>
      </c>
      <c r="V4148" s="3">
        <v>0</v>
      </c>
      <c r="W4148" s="3">
        <v>0</v>
      </c>
      <c r="X4148" s="3" t="s">
        <v>1215</v>
      </c>
      <c r="Y4148" s="3" t="s">
        <v>880</v>
      </c>
      <c r="Z4148" s="3" t="str">
        <f>INDEX(业务类型!$C$4:$C$8,MATCH(纤芯!Y4148,业务类型!$B$4:$B$8,0))</f>
        <v>IDLE</v>
      </c>
      <c r="AA4148" s="3"/>
    </row>
    <row r="4149" spans="1:27" ht="33" x14ac:dyDescent="0.2">
      <c r="A4149" s="3">
        <v>4146</v>
      </c>
      <c r="B4149" s="3">
        <f t="shared" si="324"/>
        <v>37029102012</v>
      </c>
      <c r="C4149" s="3" t="s">
        <v>1166</v>
      </c>
      <c r="D4149" s="3" t="s">
        <v>229</v>
      </c>
      <c r="E4149" s="3" t="str">
        <f>INDEX(光放段!$G$4:$G$237,MATCH(纤芯!G4149,光放段!$C$4:$C$237,0))</f>
        <v>山东二干|莱芜淄博2号光缆:莱芜原山路-淄博潘庄</v>
      </c>
      <c r="F4149" s="3">
        <f>INDEX(光放段!$I$4:$I$237,MATCH(纤芯!H4149,光放段!$B$4:$B$237,0))</f>
        <v>37029100000</v>
      </c>
      <c r="G4149" s="3" t="str">
        <f t="shared" si="320"/>
        <v>山东二干|莱芜淄博2号光缆:临淄区南二路基站-淄博潘庄</v>
      </c>
      <c r="H4149" s="3">
        <f>INDEX(光放段!$B$4:$B$237,MATCH(纤芯!G4149,光放段!$C$4:$C$237,0))</f>
        <v>37029102000</v>
      </c>
      <c r="I4149" s="3" t="str">
        <f t="shared" si="321"/>
        <v>莱芜淄博2号光缆</v>
      </c>
      <c r="J4149" s="3" t="str">
        <f>INDEX(子缆名称!$B$4:$B$29,纤芯!M4149)</f>
        <v>A缆</v>
      </c>
      <c r="K4149" s="3">
        <v>12</v>
      </c>
      <c r="L4149" s="3">
        <f t="shared" si="322"/>
        <v>12</v>
      </c>
      <c r="M4149" s="3">
        <f t="shared" si="323"/>
        <v>1</v>
      </c>
      <c r="N4149" s="3" t="s">
        <v>90</v>
      </c>
      <c r="O4149" s="3">
        <f>COUNTIF([1]局站!$D$4:$D$172,"="&amp;N4149)</f>
        <v>1</v>
      </c>
      <c r="P4149" s="3">
        <v>0</v>
      </c>
      <c r="Q4149" s="3">
        <v>0</v>
      </c>
      <c r="R4149" s="3">
        <v>0</v>
      </c>
      <c r="S4149" s="3" t="s">
        <v>79</v>
      </c>
      <c r="T4149" s="3">
        <f>COUNTIF([1]局站!$D$4:$D$172,"="&amp;S4149)</f>
        <v>1</v>
      </c>
      <c r="U4149" s="3">
        <v>0</v>
      </c>
      <c r="V4149" s="3">
        <v>0</v>
      </c>
      <c r="W4149" s="3">
        <v>0</v>
      </c>
      <c r="X4149" s="3" t="s">
        <v>1215</v>
      </c>
      <c r="Y4149" s="3" t="s">
        <v>880</v>
      </c>
      <c r="Z4149" s="3" t="str">
        <f>INDEX(业务类型!$C$4:$C$8,MATCH(纤芯!Y4149,业务类型!$B$4:$B$8,0))</f>
        <v>IDLE</v>
      </c>
      <c r="AA4149" s="3"/>
    </row>
    <row r="4150" spans="1:27" ht="33" x14ac:dyDescent="0.2">
      <c r="A4150" s="3">
        <v>4147</v>
      </c>
      <c r="B4150" s="3">
        <f t="shared" si="324"/>
        <v>37029102013</v>
      </c>
      <c r="C4150" s="3" t="s">
        <v>1166</v>
      </c>
      <c r="D4150" s="3" t="s">
        <v>229</v>
      </c>
      <c r="E4150" s="3" t="str">
        <f>INDEX(光放段!$G$4:$G$237,MATCH(纤芯!G4150,光放段!$C$4:$C$237,0))</f>
        <v>山东二干|莱芜淄博2号光缆:莱芜原山路-淄博潘庄</v>
      </c>
      <c r="F4150" s="3">
        <f>INDEX(光放段!$I$4:$I$237,MATCH(纤芯!H4150,光放段!$B$4:$B$237,0))</f>
        <v>37029100000</v>
      </c>
      <c r="G4150" s="3" t="str">
        <f t="shared" si="320"/>
        <v>山东二干|莱芜淄博2号光缆:临淄区南二路基站-淄博潘庄</v>
      </c>
      <c r="H4150" s="3">
        <f>INDEX(光放段!$B$4:$B$237,MATCH(纤芯!G4150,光放段!$C$4:$C$237,0))</f>
        <v>37029102000</v>
      </c>
      <c r="I4150" s="3" t="str">
        <f t="shared" si="321"/>
        <v>莱芜淄博2号光缆</v>
      </c>
      <c r="J4150" s="3" t="str">
        <f>INDEX(子缆名称!$B$4:$B$29,纤芯!M4150)</f>
        <v>B缆</v>
      </c>
      <c r="K4150" s="3">
        <v>13</v>
      </c>
      <c r="L4150" s="3">
        <f t="shared" si="322"/>
        <v>1</v>
      </c>
      <c r="M4150" s="3">
        <f t="shared" si="323"/>
        <v>2</v>
      </c>
      <c r="N4150" s="3" t="s">
        <v>90</v>
      </c>
      <c r="O4150" s="3">
        <f>COUNTIF([1]局站!$D$4:$D$172,"="&amp;N4150)</f>
        <v>1</v>
      </c>
      <c r="P4150" s="3">
        <v>0</v>
      </c>
      <c r="Q4150" s="3">
        <v>0</v>
      </c>
      <c r="R4150" s="3">
        <v>0</v>
      </c>
      <c r="S4150" s="3" t="s">
        <v>79</v>
      </c>
      <c r="T4150" s="3">
        <f>COUNTIF([1]局站!$D$4:$D$172,"="&amp;S4150)</f>
        <v>1</v>
      </c>
      <c r="U4150" s="3">
        <v>0</v>
      </c>
      <c r="V4150" s="3">
        <v>0</v>
      </c>
      <c r="W4150" s="3">
        <v>0</v>
      </c>
      <c r="X4150" s="3" t="s">
        <v>1215</v>
      </c>
      <c r="Y4150" s="3" t="s">
        <v>880</v>
      </c>
      <c r="Z4150" s="3" t="str">
        <f>INDEX(业务类型!$C$4:$C$8,MATCH(纤芯!Y4150,业务类型!$B$4:$B$8,0))</f>
        <v>IDLE</v>
      </c>
      <c r="AA4150" s="3"/>
    </row>
    <row r="4151" spans="1:27" ht="33" x14ac:dyDescent="0.2">
      <c r="A4151" s="3">
        <v>4148</v>
      </c>
      <c r="B4151" s="3">
        <f t="shared" si="324"/>
        <v>37029102014</v>
      </c>
      <c r="C4151" s="3" t="s">
        <v>1166</v>
      </c>
      <c r="D4151" s="3" t="s">
        <v>229</v>
      </c>
      <c r="E4151" s="3" t="str">
        <f>INDEX(光放段!$G$4:$G$237,MATCH(纤芯!G4151,光放段!$C$4:$C$237,0))</f>
        <v>山东二干|莱芜淄博2号光缆:莱芜原山路-淄博潘庄</v>
      </c>
      <c r="F4151" s="3">
        <f>INDEX(光放段!$I$4:$I$237,MATCH(纤芯!H4151,光放段!$B$4:$B$237,0))</f>
        <v>37029100000</v>
      </c>
      <c r="G4151" s="3" t="str">
        <f t="shared" si="320"/>
        <v>山东二干|莱芜淄博2号光缆:临淄区南二路基站-淄博潘庄</v>
      </c>
      <c r="H4151" s="3">
        <f>INDEX(光放段!$B$4:$B$237,MATCH(纤芯!G4151,光放段!$C$4:$C$237,0))</f>
        <v>37029102000</v>
      </c>
      <c r="I4151" s="3" t="str">
        <f t="shared" si="321"/>
        <v>莱芜淄博2号光缆</v>
      </c>
      <c r="J4151" s="3" t="str">
        <f>INDEX(子缆名称!$B$4:$B$29,纤芯!M4151)</f>
        <v>B缆</v>
      </c>
      <c r="K4151" s="3">
        <v>14</v>
      </c>
      <c r="L4151" s="3">
        <f t="shared" si="322"/>
        <v>2</v>
      </c>
      <c r="M4151" s="3">
        <f t="shared" si="323"/>
        <v>2</v>
      </c>
      <c r="N4151" s="3" t="s">
        <v>90</v>
      </c>
      <c r="O4151" s="3">
        <f>COUNTIF([1]局站!$D$4:$D$172,"="&amp;N4151)</f>
        <v>1</v>
      </c>
      <c r="P4151" s="3">
        <v>0</v>
      </c>
      <c r="Q4151" s="3">
        <v>0</v>
      </c>
      <c r="R4151" s="3">
        <v>0</v>
      </c>
      <c r="S4151" s="3" t="s">
        <v>79</v>
      </c>
      <c r="T4151" s="3">
        <f>COUNTIF([1]局站!$D$4:$D$172,"="&amp;S4151)</f>
        <v>1</v>
      </c>
      <c r="U4151" s="3">
        <v>0</v>
      </c>
      <c r="V4151" s="3">
        <v>0</v>
      </c>
      <c r="W4151" s="3">
        <v>0</v>
      </c>
      <c r="X4151" s="3" t="s">
        <v>1215</v>
      </c>
      <c r="Y4151" s="3" t="s">
        <v>880</v>
      </c>
      <c r="Z4151" s="3" t="str">
        <f>INDEX(业务类型!$C$4:$C$8,MATCH(纤芯!Y4151,业务类型!$B$4:$B$8,0))</f>
        <v>IDLE</v>
      </c>
      <c r="AA4151" s="3"/>
    </row>
    <row r="4152" spans="1:27" ht="33" x14ac:dyDescent="0.2">
      <c r="A4152" s="3">
        <v>4149</v>
      </c>
      <c r="B4152" s="3">
        <f t="shared" si="324"/>
        <v>37029102015</v>
      </c>
      <c r="C4152" s="3" t="s">
        <v>1166</v>
      </c>
      <c r="D4152" s="3" t="s">
        <v>229</v>
      </c>
      <c r="E4152" s="3" t="str">
        <f>INDEX(光放段!$G$4:$G$237,MATCH(纤芯!G4152,光放段!$C$4:$C$237,0))</f>
        <v>山东二干|莱芜淄博2号光缆:莱芜原山路-淄博潘庄</v>
      </c>
      <c r="F4152" s="3">
        <f>INDEX(光放段!$I$4:$I$237,MATCH(纤芯!H4152,光放段!$B$4:$B$237,0))</f>
        <v>37029100000</v>
      </c>
      <c r="G4152" s="3" t="str">
        <f t="shared" si="320"/>
        <v>山东二干|莱芜淄博2号光缆:临淄区南二路基站-淄博潘庄</v>
      </c>
      <c r="H4152" s="3">
        <f>INDEX(光放段!$B$4:$B$237,MATCH(纤芯!G4152,光放段!$C$4:$C$237,0))</f>
        <v>37029102000</v>
      </c>
      <c r="I4152" s="3" t="str">
        <f t="shared" si="321"/>
        <v>莱芜淄博2号光缆</v>
      </c>
      <c r="J4152" s="3" t="str">
        <f>INDEX(子缆名称!$B$4:$B$29,纤芯!M4152)</f>
        <v>B缆</v>
      </c>
      <c r="K4152" s="3">
        <v>15</v>
      </c>
      <c r="L4152" s="3">
        <f t="shared" si="322"/>
        <v>3</v>
      </c>
      <c r="M4152" s="3">
        <f t="shared" si="323"/>
        <v>2</v>
      </c>
      <c r="N4152" s="3" t="s">
        <v>90</v>
      </c>
      <c r="O4152" s="3">
        <f>COUNTIF([1]局站!$D$4:$D$172,"="&amp;N4152)</f>
        <v>1</v>
      </c>
      <c r="P4152" s="3">
        <v>0</v>
      </c>
      <c r="Q4152" s="3">
        <v>0</v>
      </c>
      <c r="R4152" s="3">
        <v>0</v>
      </c>
      <c r="S4152" s="3" t="s">
        <v>79</v>
      </c>
      <c r="T4152" s="3">
        <f>COUNTIF([1]局站!$D$4:$D$172,"="&amp;S4152)</f>
        <v>1</v>
      </c>
      <c r="U4152" s="3">
        <v>0</v>
      </c>
      <c r="V4152" s="3">
        <v>0</v>
      </c>
      <c r="W4152" s="3">
        <v>0</v>
      </c>
      <c r="X4152" s="3" t="s">
        <v>1215</v>
      </c>
      <c r="Y4152" s="3" t="s">
        <v>880</v>
      </c>
      <c r="Z4152" s="3" t="str">
        <f>INDEX(业务类型!$C$4:$C$8,MATCH(纤芯!Y4152,业务类型!$B$4:$B$8,0))</f>
        <v>IDLE</v>
      </c>
      <c r="AA4152" s="3"/>
    </row>
    <row r="4153" spans="1:27" ht="33" x14ac:dyDescent="0.2">
      <c r="A4153" s="3">
        <v>4150</v>
      </c>
      <c r="B4153" s="3">
        <f t="shared" si="324"/>
        <v>37029102016</v>
      </c>
      <c r="C4153" s="3" t="s">
        <v>1166</v>
      </c>
      <c r="D4153" s="3" t="s">
        <v>229</v>
      </c>
      <c r="E4153" s="3" t="str">
        <f>INDEX(光放段!$G$4:$G$237,MATCH(纤芯!G4153,光放段!$C$4:$C$237,0))</f>
        <v>山东二干|莱芜淄博2号光缆:莱芜原山路-淄博潘庄</v>
      </c>
      <c r="F4153" s="3">
        <f>INDEX(光放段!$I$4:$I$237,MATCH(纤芯!H4153,光放段!$B$4:$B$237,0))</f>
        <v>37029100000</v>
      </c>
      <c r="G4153" s="3" t="str">
        <f t="shared" si="320"/>
        <v>山东二干|莱芜淄博2号光缆:临淄区南二路基站-淄博潘庄</v>
      </c>
      <c r="H4153" s="3">
        <f>INDEX(光放段!$B$4:$B$237,MATCH(纤芯!G4153,光放段!$C$4:$C$237,0))</f>
        <v>37029102000</v>
      </c>
      <c r="I4153" s="3" t="str">
        <f t="shared" si="321"/>
        <v>莱芜淄博2号光缆</v>
      </c>
      <c r="J4153" s="3" t="str">
        <f>INDEX(子缆名称!$B$4:$B$29,纤芯!M4153)</f>
        <v>B缆</v>
      </c>
      <c r="K4153" s="3">
        <v>16</v>
      </c>
      <c r="L4153" s="3">
        <f t="shared" si="322"/>
        <v>4</v>
      </c>
      <c r="M4153" s="3">
        <f t="shared" si="323"/>
        <v>2</v>
      </c>
      <c r="N4153" s="3" t="s">
        <v>90</v>
      </c>
      <c r="O4153" s="3">
        <f>COUNTIF([1]局站!$D$4:$D$172,"="&amp;N4153)</f>
        <v>1</v>
      </c>
      <c r="P4153" s="3">
        <v>0</v>
      </c>
      <c r="Q4153" s="3">
        <v>0</v>
      </c>
      <c r="R4153" s="3">
        <v>0</v>
      </c>
      <c r="S4153" s="3" t="s">
        <v>79</v>
      </c>
      <c r="T4153" s="3">
        <f>COUNTIF([1]局站!$D$4:$D$172,"="&amp;S4153)</f>
        <v>1</v>
      </c>
      <c r="U4153" s="3">
        <v>0</v>
      </c>
      <c r="V4153" s="3">
        <v>0</v>
      </c>
      <c r="W4153" s="3">
        <v>0</v>
      </c>
      <c r="X4153" s="3" t="s">
        <v>1215</v>
      </c>
      <c r="Y4153" s="3" t="s">
        <v>880</v>
      </c>
      <c r="Z4153" s="3" t="str">
        <f>INDEX(业务类型!$C$4:$C$8,MATCH(纤芯!Y4153,业务类型!$B$4:$B$8,0))</f>
        <v>IDLE</v>
      </c>
      <c r="AA4153" s="3"/>
    </row>
    <row r="4154" spans="1:27" ht="33" x14ac:dyDescent="0.2">
      <c r="A4154" s="3">
        <v>4151</v>
      </c>
      <c r="B4154" s="3">
        <f t="shared" si="324"/>
        <v>37029102017</v>
      </c>
      <c r="C4154" s="3" t="s">
        <v>1166</v>
      </c>
      <c r="D4154" s="3" t="s">
        <v>229</v>
      </c>
      <c r="E4154" s="3" t="str">
        <f>INDEX(光放段!$G$4:$G$237,MATCH(纤芯!G4154,光放段!$C$4:$C$237,0))</f>
        <v>山东二干|莱芜淄博2号光缆:莱芜原山路-淄博潘庄</v>
      </c>
      <c r="F4154" s="3">
        <f>INDEX(光放段!$I$4:$I$237,MATCH(纤芯!H4154,光放段!$B$4:$B$237,0))</f>
        <v>37029100000</v>
      </c>
      <c r="G4154" s="3" t="str">
        <f t="shared" si="320"/>
        <v>山东二干|莱芜淄博2号光缆:临淄区南二路基站-淄博潘庄</v>
      </c>
      <c r="H4154" s="3">
        <f>INDEX(光放段!$B$4:$B$237,MATCH(纤芯!G4154,光放段!$C$4:$C$237,0))</f>
        <v>37029102000</v>
      </c>
      <c r="I4154" s="3" t="str">
        <f t="shared" si="321"/>
        <v>莱芜淄博2号光缆</v>
      </c>
      <c r="J4154" s="3" t="str">
        <f>INDEX(子缆名称!$B$4:$B$29,纤芯!M4154)</f>
        <v>B缆</v>
      </c>
      <c r="K4154" s="3">
        <v>17</v>
      </c>
      <c r="L4154" s="3">
        <f t="shared" si="322"/>
        <v>5</v>
      </c>
      <c r="M4154" s="3">
        <f t="shared" si="323"/>
        <v>2</v>
      </c>
      <c r="N4154" s="3" t="s">
        <v>90</v>
      </c>
      <c r="O4154" s="3">
        <f>COUNTIF([1]局站!$D$4:$D$172,"="&amp;N4154)</f>
        <v>1</v>
      </c>
      <c r="P4154" s="3">
        <v>0</v>
      </c>
      <c r="Q4154" s="3">
        <v>0</v>
      </c>
      <c r="R4154" s="3">
        <v>0</v>
      </c>
      <c r="S4154" s="3" t="s">
        <v>79</v>
      </c>
      <c r="T4154" s="3">
        <f>COUNTIF([1]局站!$D$4:$D$172,"="&amp;S4154)</f>
        <v>1</v>
      </c>
      <c r="U4154" s="3">
        <v>0</v>
      </c>
      <c r="V4154" s="3">
        <v>0</v>
      </c>
      <c r="W4154" s="3">
        <v>0</v>
      </c>
      <c r="X4154" s="3" t="s">
        <v>1215</v>
      </c>
      <c r="Y4154" s="3" t="s">
        <v>880</v>
      </c>
      <c r="Z4154" s="3" t="str">
        <f>INDEX(业务类型!$C$4:$C$8,MATCH(纤芯!Y4154,业务类型!$B$4:$B$8,0))</f>
        <v>IDLE</v>
      </c>
      <c r="AA4154" s="3"/>
    </row>
    <row r="4155" spans="1:27" ht="33" x14ac:dyDescent="0.2">
      <c r="A4155" s="3">
        <v>4152</v>
      </c>
      <c r="B4155" s="3">
        <f t="shared" si="324"/>
        <v>37029102018</v>
      </c>
      <c r="C4155" s="3" t="s">
        <v>1166</v>
      </c>
      <c r="D4155" s="3" t="s">
        <v>229</v>
      </c>
      <c r="E4155" s="3" t="str">
        <f>INDEX(光放段!$G$4:$G$237,MATCH(纤芯!G4155,光放段!$C$4:$C$237,0))</f>
        <v>山东二干|莱芜淄博2号光缆:莱芜原山路-淄博潘庄</v>
      </c>
      <c r="F4155" s="3">
        <f>INDEX(光放段!$I$4:$I$237,MATCH(纤芯!H4155,光放段!$B$4:$B$237,0))</f>
        <v>37029100000</v>
      </c>
      <c r="G4155" s="3" t="str">
        <f t="shared" si="320"/>
        <v>山东二干|莱芜淄博2号光缆:临淄区南二路基站-淄博潘庄</v>
      </c>
      <c r="H4155" s="3">
        <f>INDEX(光放段!$B$4:$B$237,MATCH(纤芯!G4155,光放段!$C$4:$C$237,0))</f>
        <v>37029102000</v>
      </c>
      <c r="I4155" s="3" t="str">
        <f t="shared" si="321"/>
        <v>莱芜淄博2号光缆</v>
      </c>
      <c r="J4155" s="3" t="str">
        <f>INDEX(子缆名称!$B$4:$B$29,纤芯!M4155)</f>
        <v>B缆</v>
      </c>
      <c r="K4155" s="3">
        <v>18</v>
      </c>
      <c r="L4155" s="3">
        <f t="shared" si="322"/>
        <v>6</v>
      </c>
      <c r="M4155" s="3">
        <f t="shared" si="323"/>
        <v>2</v>
      </c>
      <c r="N4155" s="3" t="s">
        <v>90</v>
      </c>
      <c r="O4155" s="3">
        <f>COUNTIF([1]局站!$D$4:$D$172,"="&amp;N4155)</f>
        <v>1</v>
      </c>
      <c r="P4155" s="3">
        <v>0</v>
      </c>
      <c r="Q4155" s="3">
        <v>0</v>
      </c>
      <c r="R4155" s="3">
        <v>0</v>
      </c>
      <c r="S4155" s="3" t="s">
        <v>79</v>
      </c>
      <c r="T4155" s="3">
        <f>COUNTIF([1]局站!$D$4:$D$172,"="&amp;S4155)</f>
        <v>1</v>
      </c>
      <c r="U4155" s="3">
        <v>0</v>
      </c>
      <c r="V4155" s="3">
        <v>0</v>
      </c>
      <c r="W4155" s="3">
        <v>0</v>
      </c>
      <c r="X4155" s="3" t="s">
        <v>1215</v>
      </c>
      <c r="Y4155" s="3" t="s">
        <v>880</v>
      </c>
      <c r="Z4155" s="3" t="str">
        <f>INDEX(业务类型!$C$4:$C$8,MATCH(纤芯!Y4155,业务类型!$B$4:$B$8,0))</f>
        <v>IDLE</v>
      </c>
      <c r="AA4155" s="3"/>
    </row>
    <row r="4156" spans="1:27" ht="33" x14ac:dyDescent="0.2">
      <c r="A4156" s="3">
        <v>4153</v>
      </c>
      <c r="B4156" s="3">
        <f t="shared" si="324"/>
        <v>37029102019</v>
      </c>
      <c r="C4156" s="3" t="s">
        <v>1166</v>
      </c>
      <c r="D4156" s="3" t="s">
        <v>229</v>
      </c>
      <c r="E4156" s="3" t="str">
        <f>INDEX(光放段!$G$4:$G$237,MATCH(纤芯!G4156,光放段!$C$4:$C$237,0))</f>
        <v>山东二干|莱芜淄博2号光缆:莱芜原山路-淄博潘庄</v>
      </c>
      <c r="F4156" s="3">
        <f>INDEX(光放段!$I$4:$I$237,MATCH(纤芯!H4156,光放段!$B$4:$B$237,0))</f>
        <v>37029100000</v>
      </c>
      <c r="G4156" s="3" t="str">
        <f t="shared" si="320"/>
        <v>山东二干|莱芜淄博2号光缆:临淄区南二路基站-淄博潘庄</v>
      </c>
      <c r="H4156" s="3">
        <f>INDEX(光放段!$B$4:$B$237,MATCH(纤芯!G4156,光放段!$C$4:$C$237,0))</f>
        <v>37029102000</v>
      </c>
      <c r="I4156" s="3" t="str">
        <f t="shared" si="321"/>
        <v>莱芜淄博2号光缆</v>
      </c>
      <c r="J4156" s="3" t="str">
        <f>INDEX(子缆名称!$B$4:$B$29,纤芯!M4156)</f>
        <v>B缆</v>
      </c>
      <c r="K4156" s="3">
        <v>19</v>
      </c>
      <c r="L4156" s="3">
        <f t="shared" si="322"/>
        <v>7</v>
      </c>
      <c r="M4156" s="3">
        <f t="shared" si="323"/>
        <v>2</v>
      </c>
      <c r="N4156" s="3" t="s">
        <v>90</v>
      </c>
      <c r="O4156" s="3">
        <f>COUNTIF([1]局站!$D$4:$D$172,"="&amp;N4156)</f>
        <v>1</v>
      </c>
      <c r="P4156" s="3">
        <v>0</v>
      </c>
      <c r="Q4156" s="3">
        <v>0</v>
      </c>
      <c r="R4156" s="3">
        <v>0</v>
      </c>
      <c r="S4156" s="3" t="s">
        <v>79</v>
      </c>
      <c r="T4156" s="3">
        <f>COUNTIF([1]局站!$D$4:$D$172,"="&amp;S4156)</f>
        <v>1</v>
      </c>
      <c r="U4156" s="3">
        <v>0</v>
      </c>
      <c r="V4156" s="3">
        <v>0</v>
      </c>
      <c r="W4156" s="3">
        <v>0</v>
      </c>
      <c r="X4156" s="3" t="s">
        <v>1215</v>
      </c>
      <c r="Y4156" s="3" t="s">
        <v>880</v>
      </c>
      <c r="Z4156" s="3" t="str">
        <f>INDEX(业务类型!$C$4:$C$8,MATCH(纤芯!Y4156,业务类型!$B$4:$B$8,0))</f>
        <v>IDLE</v>
      </c>
      <c r="AA4156" s="3"/>
    </row>
    <row r="4157" spans="1:27" ht="33" x14ac:dyDescent="0.2">
      <c r="A4157" s="3">
        <v>4154</v>
      </c>
      <c r="B4157" s="3">
        <f t="shared" si="324"/>
        <v>37029102020</v>
      </c>
      <c r="C4157" s="3" t="s">
        <v>1166</v>
      </c>
      <c r="D4157" s="3" t="s">
        <v>229</v>
      </c>
      <c r="E4157" s="3" t="str">
        <f>INDEX(光放段!$G$4:$G$237,MATCH(纤芯!G4157,光放段!$C$4:$C$237,0))</f>
        <v>山东二干|莱芜淄博2号光缆:莱芜原山路-淄博潘庄</v>
      </c>
      <c r="F4157" s="3">
        <f>INDEX(光放段!$I$4:$I$237,MATCH(纤芯!H4157,光放段!$B$4:$B$237,0))</f>
        <v>37029100000</v>
      </c>
      <c r="G4157" s="3" t="str">
        <f t="shared" si="320"/>
        <v>山东二干|莱芜淄博2号光缆:临淄区南二路基站-淄博潘庄</v>
      </c>
      <c r="H4157" s="3">
        <f>INDEX(光放段!$B$4:$B$237,MATCH(纤芯!G4157,光放段!$C$4:$C$237,0))</f>
        <v>37029102000</v>
      </c>
      <c r="I4157" s="3" t="str">
        <f t="shared" si="321"/>
        <v>莱芜淄博2号光缆</v>
      </c>
      <c r="J4157" s="3" t="str">
        <f>INDEX(子缆名称!$B$4:$B$29,纤芯!M4157)</f>
        <v>B缆</v>
      </c>
      <c r="K4157" s="3">
        <v>20</v>
      </c>
      <c r="L4157" s="3">
        <f t="shared" si="322"/>
        <v>8</v>
      </c>
      <c r="M4157" s="3">
        <f t="shared" si="323"/>
        <v>2</v>
      </c>
      <c r="N4157" s="3" t="s">
        <v>90</v>
      </c>
      <c r="O4157" s="3">
        <f>COUNTIF([1]局站!$D$4:$D$172,"="&amp;N4157)</f>
        <v>1</v>
      </c>
      <c r="P4157" s="3">
        <v>0</v>
      </c>
      <c r="Q4157" s="3">
        <v>0</v>
      </c>
      <c r="R4157" s="3">
        <v>0</v>
      </c>
      <c r="S4157" s="3" t="s">
        <v>79</v>
      </c>
      <c r="T4157" s="3">
        <f>COUNTIF([1]局站!$D$4:$D$172,"="&amp;S4157)</f>
        <v>1</v>
      </c>
      <c r="U4157" s="3">
        <v>0</v>
      </c>
      <c r="V4157" s="3">
        <v>0</v>
      </c>
      <c r="W4157" s="3">
        <v>0</v>
      </c>
      <c r="X4157" s="3" t="s">
        <v>1215</v>
      </c>
      <c r="Y4157" s="3" t="s">
        <v>880</v>
      </c>
      <c r="Z4157" s="3" t="str">
        <f>INDEX(业务类型!$C$4:$C$8,MATCH(纤芯!Y4157,业务类型!$B$4:$B$8,0))</f>
        <v>IDLE</v>
      </c>
      <c r="AA4157" s="3"/>
    </row>
    <row r="4158" spans="1:27" ht="33" x14ac:dyDescent="0.2">
      <c r="A4158" s="3">
        <v>4155</v>
      </c>
      <c r="B4158" s="3">
        <f t="shared" si="324"/>
        <v>37029102021</v>
      </c>
      <c r="C4158" s="3" t="s">
        <v>1166</v>
      </c>
      <c r="D4158" s="3" t="s">
        <v>229</v>
      </c>
      <c r="E4158" s="3" t="str">
        <f>INDEX(光放段!$G$4:$G$237,MATCH(纤芯!G4158,光放段!$C$4:$C$237,0))</f>
        <v>山东二干|莱芜淄博2号光缆:莱芜原山路-淄博潘庄</v>
      </c>
      <c r="F4158" s="3">
        <f>INDEX(光放段!$I$4:$I$237,MATCH(纤芯!H4158,光放段!$B$4:$B$237,0))</f>
        <v>37029100000</v>
      </c>
      <c r="G4158" s="3" t="str">
        <f t="shared" si="320"/>
        <v>山东二干|莱芜淄博2号光缆:临淄区南二路基站-淄博潘庄</v>
      </c>
      <c r="H4158" s="3">
        <f>INDEX(光放段!$B$4:$B$237,MATCH(纤芯!G4158,光放段!$C$4:$C$237,0))</f>
        <v>37029102000</v>
      </c>
      <c r="I4158" s="3" t="str">
        <f t="shared" si="321"/>
        <v>莱芜淄博2号光缆</v>
      </c>
      <c r="J4158" s="3" t="str">
        <f>INDEX(子缆名称!$B$4:$B$29,纤芯!M4158)</f>
        <v>B缆</v>
      </c>
      <c r="K4158" s="3">
        <v>21</v>
      </c>
      <c r="L4158" s="3">
        <f t="shared" si="322"/>
        <v>9</v>
      </c>
      <c r="M4158" s="3">
        <f t="shared" si="323"/>
        <v>2</v>
      </c>
      <c r="N4158" s="3" t="s">
        <v>90</v>
      </c>
      <c r="O4158" s="3">
        <f>COUNTIF([1]局站!$D$4:$D$172,"="&amp;N4158)</f>
        <v>1</v>
      </c>
      <c r="P4158" s="3">
        <v>0</v>
      </c>
      <c r="Q4158" s="3">
        <v>0</v>
      </c>
      <c r="R4158" s="3">
        <v>0</v>
      </c>
      <c r="S4158" s="3" t="s">
        <v>79</v>
      </c>
      <c r="T4158" s="3">
        <f>COUNTIF([1]局站!$D$4:$D$172,"="&amp;S4158)</f>
        <v>1</v>
      </c>
      <c r="U4158" s="3">
        <v>0</v>
      </c>
      <c r="V4158" s="3">
        <v>0</v>
      </c>
      <c r="W4158" s="3">
        <v>0</v>
      </c>
      <c r="X4158" s="3" t="s">
        <v>1215</v>
      </c>
      <c r="Y4158" s="3" t="s">
        <v>880</v>
      </c>
      <c r="Z4158" s="3" t="str">
        <f>INDEX(业务类型!$C$4:$C$8,MATCH(纤芯!Y4158,业务类型!$B$4:$B$8,0))</f>
        <v>IDLE</v>
      </c>
      <c r="AA4158" s="3"/>
    </row>
    <row r="4159" spans="1:27" ht="33" x14ac:dyDescent="0.2">
      <c r="A4159" s="3">
        <v>4156</v>
      </c>
      <c r="B4159" s="3">
        <f t="shared" si="324"/>
        <v>37029102022</v>
      </c>
      <c r="C4159" s="3" t="s">
        <v>1166</v>
      </c>
      <c r="D4159" s="3" t="s">
        <v>229</v>
      </c>
      <c r="E4159" s="3" t="str">
        <f>INDEX(光放段!$G$4:$G$237,MATCH(纤芯!G4159,光放段!$C$4:$C$237,0))</f>
        <v>山东二干|莱芜淄博2号光缆:莱芜原山路-淄博潘庄</v>
      </c>
      <c r="F4159" s="3">
        <f>INDEX(光放段!$I$4:$I$237,MATCH(纤芯!H4159,光放段!$B$4:$B$237,0))</f>
        <v>37029100000</v>
      </c>
      <c r="G4159" s="3" t="str">
        <f t="shared" si="320"/>
        <v>山东二干|莱芜淄博2号光缆:临淄区南二路基站-淄博潘庄</v>
      </c>
      <c r="H4159" s="3">
        <f>INDEX(光放段!$B$4:$B$237,MATCH(纤芯!G4159,光放段!$C$4:$C$237,0))</f>
        <v>37029102000</v>
      </c>
      <c r="I4159" s="3" t="str">
        <f t="shared" si="321"/>
        <v>莱芜淄博2号光缆</v>
      </c>
      <c r="J4159" s="3" t="str">
        <f>INDEX(子缆名称!$B$4:$B$29,纤芯!M4159)</f>
        <v>B缆</v>
      </c>
      <c r="K4159" s="3">
        <v>22</v>
      </c>
      <c r="L4159" s="3">
        <f t="shared" si="322"/>
        <v>10</v>
      </c>
      <c r="M4159" s="3">
        <f t="shared" si="323"/>
        <v>2</v>
      </c>
      <c r="N4159" s="3" t="s">
        <v>90</v>
      </c>
      <c r="O4159" s="3">
        <f>COUNTIF([1]局站!$D$4:$D$172,"="&amp;N4159)</f>
        <v>1</v>
      </c>
      <c r="P4159" s="3">
        <v>0</v>
      </c>
      <c r="Q4159" s="3">
        <v>0</v>
      </c>
      <c r="R4159" s="3">
        <v>0</v>
      </c>
      <c r="S4159" s="3" t="s">
        <v>79</v>
      </c>
      <c r="T4159" s="3">
        <f>COUNTIF([1]局站!$D$4:$D$172,"="&amp;S4159)</f>
        <v>1</v>
      </c>
      <c r="U4159" s="3">
        <v>0</v>
      </c>
      <c r="V4159" s="3">
        <v>0</v>
      </c>
      <c r="W4159" s="3">
        <v>0</v>
      </c>
      <c r="X4159" s="3" t="s">
        <v>1215</v>
      </c>
      <c r="Y4159" s="3" t="s">
        <v>880</v>
      </c>
      <c r="Z4159" s="3" t="str">
        <f>INDEX(业务类型!$C$4:$C$8,MATCH(纤芯!Y4159,业务类型!$B$4:$B$8,0))</f>
        <v>IDLE</v>
      </c>
      <c r="AA4159" s="3"/>
    </row>
    <row r="4160" spans="1:27" ht="33" x14ac:dyDescent="0.2">
      <c r="A4160" s="3">
        <v>4157</v>
      </c>
      <c r="B4160" s="3">
        <f t="shared" si="324"/>
        <v>37029102023</v>
      </c>
      <c r="C4160" s="3" t="s">
        <v>1166</v>
      </c>
      <c r="D4160" s="3" t="s">
        <v>229</v>
      </c>
      <c r="E4160" s="3" t="str">
        <f>INDEX(光放段!$G$4:$G$237,MATCH(纤芯!G4160,光放段!$C$4:$C$237,0))</f>
        <v>山东二干|莱芜淄博2号光缆:莱芜原山路-淄博潘庄</v>
      </c>
      <c r="F4160" s="3">
        <f>INDEX(光放段!$I$4:$I$237,MATCH(纤芯!H4160,光放段!$B$4:$B$237,0))</f>
        <v>37029100000</v>
      </c>
      <c r="G4160" s="3" t="str">
        <f t="shared" si="320"/>
        <v>山东二干|莱芜淄博2号光缆:临淄区南二路基站-淄博潘庄</v>
      </c>
      <c r="H4160" s="3">
        <f>INDEX(光放段!$B$4:$B$237,MATCH(纤芯!G4160,光放段!$C$4:$C$237,0))</f>
        <v>37029102000</v>
      </c>
      <c r="I4160" s="3" t="str">
        <f t="shared" si="321"/>
        <v>莱芜淄博2号光缆</v>
      </c>
      <c r="J4160" s="3" t="str">
        <f>INDEX(子缆名称!$B$4:$B$29,纤芯!M4160)</f>
        <v>B缆</v>
      </c>
      <c r="K4160" s="3">
        <v>23</v>
      </c>
      <c r="L4160" s="3">
        <f t="shared" si="322"/>
        <v>11</v>
      </c>
      <c r="M4160" s="3">
        <f t="shared" si="323"/>
        <v>2</v>
      </c>
      <c r="N4160" s="3" t="s">
        <v>90</v>
      </c>
      <c r="O4160" s="3">
        <f>COUNTIF([1]局站!$D$4:$D$172,"="&amp;N4160)</f>
        <v>1</v>
      </c>
      <c r="P4160" s="3">
        <v>0</v>
      </c>
      <c r="Q4160" s="3">
        <v>0</v>
      </c>
      <c r="R4160" s="3">
        <v>0</v>
      </c>
      <c r="S4160" s="3" t="s">
        <v>79</v>
      </c>
      <c r="T4160" s="3">
        <f>COUNTIF([1]局站!$D$4:$D$172,"="&amp;S4160)</f>
        <v>1</v>
      </c>
      <c r="U4160" s="3">
        <v>0</v>
      </c>
      <c r="V4160" s="3">
        <v>0</v>
      </c>
      <c r="W4160" s="3">
        <v>0</v>
      </c>
      <c r="X4160" s="3" t="s">
        <v>1215</v>
      </c>
      <c r="Y4160" s="3" t="s">
        <v>880</v>
      </c>
      <c r="Z4160" s="3" t="str">
        <f>INDEX(业务类型!$C$4:$C$8,MATCH(纤芯!Y4160,业务类型!$B$4:$B$8,0))</f>
        <v>IDLE</v>
      </c>
      <c r="AA4160" s="3"/>
    </row>
    <row r="4161" spans="1:27" ht="33" x14ac:dyDescent="0.2">
      <c r="A4161" s="3">
        <v>4158</v>
      </c>
      <c r="B4161" s="3">
        <f t="shared" si="324"/>
        <v>37029102024</v>
      </c>
      <c r="C4161" s="3" t="s">
        <v>1166</v>
      </c>
      <c r="D4161" s="3" t="s">
        <v>229</v>
      </c>
      <c r="E4161" s="3" t="str">
        <f>INDEX(光放段!$G$4:$G$237,MATCH(纤芯!G4161,光放段!$C$4:$C$237,0))</f>
        <v>山东二干|莱芜淄博2号光缆:莱芜原山路-淄博潘庄</v>
      </c>
      <c r="F4161" s="3">
        <f>INDEX(光放段!$I$4:$I$237,MATCH(纤芯!H4161,光放段!$B$4:$B$237,0))</f>
        <v>37029100000</v>
      </c>
      <c r="G4161" s="3" t="str">
        <f t="shared" si="320"/>
        <v>山东二干|莱芜淄博2号光缆:临淄区南二路基站-淄博潘庄</v>
      </c>
      <c r="H4161" s="3">
        <f>INDEX(光放段!$B$4:$B$237,MATCH(纤芯!G4161,光放段!$C$4:$C$237,0))</f>
        <v>37029102000</v>
      </c>
      <c r="I4161" s="3" t="str">
        <f t="shared" si="321"/>
        <v>莱芜淄博2号光缆</v>
      </c>
      <c r="J4161" s="3" t="str">
        <f>INDEX(子缆名称!$B$4:$B$29,纤芯!M4161)</f>
        <v>B缆</v>
      </c>
      <c r="K4161" s="3">
        <v>24</v>
      </c>
      <c r="L4161" s="3">
        <f t="shared" si="322"/>
        <v>12</v>
      </c>
      <c r="M4161" s="3">
        <f t="shared" si="323"/>
        <v>2</v>
      </c>
      <c r="N4161" s="3" t="s">
        <v>90</v>
      </c>
      <c r="O4161" s="3">
        <f>COUNTIF([1]局站!$D$4:$D$172,"="&amp;N4161)</f>
        <v>1</v>
      </c>
      <c r="P4161" s="3">
        <v>0</v>
      </c>
      <c r="Q4161" s="3">
        <v>0</v>
      </c>
      <c r="R4161" s="3">
        <v>0</v>
      </c>
      <c r="S4161" s="3" t="s">
        <v>79</v>
      </c>
      <c r="T4161" s="3">
        <f>COUNTIF([1]局站!$D$4:$D$172,"="&amp;S4161)</f>
        <v>1</v>
      </c>
      <c r="U4161" s="3">
        <v>0</v>
      </c>
      <c r="V4161" s="3">
        <v>0</v>
      </c>
      <c r="W4161" s="3">
        <v>0</v>
      </c>
      <c r="X4161" s="3" t="s">
        <v>1215</v>
      </c>
      <c r="Y4161" s="3" t="s">
        <v>880</v>
      </c>
      <c r="Z4161" s="3" t="str">
        <f>INDEX(业务类型!$C$4:$C$8,MATCH(纤芯!Y4161,业务类型!$B$4:$B$8,0))</f>
        <v>IDLE</v>
      </c>
      <c r="AA4161" s="3"/>
    </row>
    <row r="4162" spans="1:27" ht="33" x14ac:dyDescent="0.2">
      <c r="A4162" s="3">
        <v>4159</v>
      </c>
      <c r="B4162" s="3">
        <f t="shared" si="324"/>
        <v>37029102025</v>
      </c>
      <c r="C4162" s="3" t="s">
        <v>1166</v>
      </c>
      <c r="D4162" s="3" t="s">
        <v>229</v>
      </c>
      <c r="E4162" s="3" t="str">
        <f>INDEX(光放段!$G$4:$G$237,MATCH(纤芯!G4162,光放段!$C$4:$C$237,0))</f>
        <v>山东二干|莱芜淄博2号光缆:莱芜原山路-淄博潘庄</v>
      </c>
      <c r="F4162" s="3">
        <f>INDEX(光放段!$I$4:$I$237,MATCH(纤芯!H4162,光放段!$B$4:$B$237,0))</f>
        <v>37029100000</v>
      </c>
      <c r="G4162" s="3" t="str">
        <f t="shared" si="320"/>
        <v>山东二干|莱芜淄博2号光缆:临淄区南二路基站-淄博潘庄</v>
      </c>
      <c r="H4162" s="3">
        <f>INDEX(光放段!$B$4:$B$237,MATCH(纤芯!G4162,光放段!$C$4:$C$237,0))</f>
        <v>37029102000</v>
      </c>
      <c r="I4162" s="3" t="str">
        <f t="shared" si="321"/>
        <v>莱芜淄博2号光缆</v>
      </c>
      <c r="J4162" s="3" t="str">
        <f>INDEX(子缆名称!$B$4:$B$29,纤芯!M4162)</f>
        <v>C缆</v>
      </c>
      <c r="K4162" s="3">
        <v>25</v>
      </c>
      <c r="L4162" s="3">
        <f t="shared" si="322"/>
        <v>1</v>
      </c>
      <c r="M4162" s="3">
        <f t="shared" si="323"/>
        <v>3</v>
      </c>
      <c r="N4162" s="3" t="s">
        <v>90</v>
      </c>
      <c r="O4162" s="3">
        <f>COUNTIF([1]局站!$D$4:$D$172,"="&amp;N4162)</f>
        <v>1</v>
      </c>
      <c r="P4162" s="3">
        <v>0</v>
      </c>
      <c r="Q4162" s="3">
        <v>0</v>
      </c>
      <c r="R4162" s="3">
        <v>0</v>
      </c>
      <c r="S4162" s="3" t="s">
        <v>79</v>
      </c>
      <c r="T4162" s="3">
        <f>COUNTIF([1]局站!$D$4:$D$172,"="&amp;S4162)</f>
        <v>1</v>
      </c>
      <c r="U4162" s="3">
        <v>0</v>
      </c>
      <c r="V4162" s="3">
        <v>0</v>
      </c>
      <c r="W4162" s="3">
        <v>0</v>
      </c>
      <c r="X4162" s="3" t="s">
        <v>1215</v>
      </c>
      <c r="Y4162" s="3" t="s">
        <v>880</v>
      </c>
      <c r="Z4162" s="3" t="str">
        <f>INDEX(业务类型!$C$4:$C$8,MATCH(纤芯!Y4162,业务类型!$B$4:$B$8,0))</f>
        <v>IDLE</v>
      </c>
      <c r="AA4162" s="3"/>
    </row>
    <row r="4163" spans="1:27" ht="33" x14ac:dyDescent="0.2">
      <c r="A4163" s="3">
        <v>4160</v>
      </c>
      <c r="B4163" s="3">
        <f t="shared" si="324"/>
        <v>37029102026</v>
      </c>
      <c r="C4163" s="3" t="s">
        <v>1166</v>
      </c>
      <c r="D4163" s="3" t="s">
        <v>229</v>
      </c>
      <c r="E4163" s="3" t="str">
        <f>INDEX(光放段!$G$4:$G$237,MATCH(纤芯!G4163,光放段!$C$4:$C$237,0))</f>
        <v>山东二干|莱芜淄博2号光缆:莱芜原山路-淄博潘庄</v>
      </c>
      <c r="F4163" s="3">
        <f>INDEX(光放段!$I$4:$I$237,MATCH(纤芯!H4163,光放段!$B$4:$B$237,0))</f>
        <v>37029100000</v>
      </c>
      <c r="G4163" s="3" t="str">
        <f t="shared" si="320"/>
        <v>山东二干|莱芜淄博2号光缆:临淄区南二路基站-淄博潘庄</v>
      </c>
      <c r="H4163" s="3">
        <f>INDEX(光放段!$B$4:$B$237,MATCH(纤芯!G4163,光放段!$C$4:$C$237,0))</f>
        <v>37029102000</v>
      </c>
      <c r="I4163" s="3" t="str">
        <f t="shared" si="321"/>
        <v>莱芜淄博2号光缆</v>
      </c>
      <c r="J4163" s="3" t="str">
        <f>INDEX(子缆名称!$B$4:$B$29,纤芯!M4163)</f>
        <v>C缆</v>
      </c>
      <c r="K4163" s="3">
        <v>26</v>
      </c>
      <c r="L4163" s="3">
        <f t="shared" si="322"/>
        <v>2</v>
      </c>
      <c r="M4163" s="3">
        <f t="shared" si="323"/>
        <v>3</v>
      </c>
      <c r="N4163" s="3" t="s">
        <v>90</v>
      </c>
      <c r="O4163" s="3">
        <f>COUNTIF([1]局站!$D$4:$D$172,"="&amp;N4163)</f>
        <v>1</v>
      </c>
      <c r="P4163" s="3">
        <v>0</v>
      </c>
      <c r="Q4163" s="3">
        <v>0</v>
      </c>
      <c r="R4163" s="3">
        <v>0</v>
      </c>
      <c r="S4163" s="3" t="s">
        <v>79</v>
      </c>
      <c r="T4163" s="3">
        <f>COUNTIF([1]局站!$D$4:$D$172,"="&amp;S4163)</f>
        <v>1</v>
      </c>
      <c r="U4163" s="3">
        <v>0</v>
      </c>
      <c r="V4163" s="3">
        <v>0</v>
      </c>
      <c r="W4163" s="3">
        <v>0</v>
      </c>
      <c r="X4163" s="3" t="s">
        <v>1215</v>
      </c>
      <c r="Y4163" s="3" t="s">
        <v>880</v>
      </c>
      <c r="Z4163" s="3" t="str">
        <f>INDEX(业务类型!$C$4:$C$8,MATCH(纤芯!Y4163,业务类型!$B$4:$B$8,0))</f>
        <v>IDLE</v>
      </c>
      <c r="AA4163" s="3"/>
    </row>
    <row r="4164" spans="1:27" ht="33" x14ac:dyDescent="0.2">
      <c r="A4164" s="3">
        <v>4161</v>
      </c>
      <c r="B4164" s="3">
        <f t="shared" si="324"/>
        <v>37029102027</v>
      </c>
      <c r="C4164" s="3" t="s">
        <v>1166</v>
      </c>
      <c r="D4164" s="3" t="s">
        <v>229</v>
      </c>
      <c r="E4164" s="3" t="str">
        <f>INDEX(光放段!$G$4:$G$237,MATCH(纤芯!G4164,光放段!$C$4:$C$237,0))</f>
        <v>山东二干|莱芜淄博2号光缆:莱芜原山路-淄博潘庄</v>
      </c>
      <c r="F4164" s="3">
        <f>INDEX(光放段!$I$4:$I$237,MATCH(纤芯!H4164,光放段!$B$4:$B$237,0))</f>
        <v>37029100000</v>
      </c>
      <c r="G4164" s="3" t="str">
        <f t="shared" si="320"/>
        <v>山东二干|莱芜淄博2号光缆:临淄区南二路基站-淄博潘庄</v>
      </c>
      <c r="H4164" s="3">
        <f>INDEX(光放段!$B$4:$B$237,MATCH(纤芯!G4164,光放段!$C$4:$C$237,0))</f>
        <v>37029102000</v>
      </c>
      <c r="I4164" s="3" t="str">
        <f t="shared" si="321"/>
        <v>莱芜淄博2号光缆</v>
      </c>
      <c r="J4164" s="3" t="str">
        <f>INDEX(子缆名称!$B$4:$B$29,纤芯!M4164)</f>
        <v>C缆</v>
      </c>
      <c r="K4164" s="3">
        <v>27</v>
      </c>
      <c r="L4164" s="3">
        <f t="shared" si="322"/>
        <v>3</v>
      </c>
      <c r="M4164" s="3">
        <f t="shared" si="323"/>
        <v>3</v>
      </c>
      <c r="N4164" s="3" t="s">
        <v>90</v>
      </c>
      <c r="O4164" s="3">
        <f>COUNTIF([1]局站!$D$4:$D$172,"="&amp;N4164)</f>
        <v>1</v>
      </c>
      <c r="P4164" s="3">
        <v>0</v>
      </c>
      <c r="Q4164" s="3">
        <v>0</v>
      </c>
      <c r="R4164" s="3">
        <v>0</v>
      </c>
      <c r="S4164" s="3" t="s">
        <v>79</v>
      </c>
      <c r="T4164" s="3">
        <f>COUNTIF([1]局站!$D$4:$D$172,"="&amp;S4164)</f>
        <v>1</v>
      </c>
      <c r="U4164" s="3">
        <v>0</v>
      </c>
      <c r="V4164" s="3">
        <v>0</v>
      </c>
      <c r="W4164" s="3">
        <v>0</v>
      </c>
      <c r="X4164" s="3" t="s">
        <v>1215</v>
      </c>
      <c r="Y4164" s="3" t="s">
        <v>880</v>
      </c>
      <c r="Z4164" s="3" t="str">
        <f>INDEX(业务类型!$C$4:$C$8,MATCH(纤芯!Y4164,业务类型!$B$4:$B$8,0))</f>
        <v>IDLE</v>
      </c>
      <c r="AA4164" s="3"/>
    </row>
    <row r="4165" spans="1:27" ht="33" x14ac:dyDescent="0.2">
      <c r="A4165" s="3">
        <v>4162</v>
      </c>
      <c r="B4165" s="3">
        <f t="shared" si="324"/>
        <v>37029102028</v>
      </c>
      <c r="C4165" s="3" t="s">
        <v>1166</v>
      </c>
      <c r="D4165" s="3" t="s">
        <v>229</v>
      </c>
      <c r="E4165" s="3" t="str">
        <f>INDEX(光放段!$G$4:$G$237,MATCH(纤芯!G4165,光放段!$C$4:$C$237,0))</f>
        <v>山东二干|莱芜淄博2号光缆:莱芜原山路-淄博潘庄</v>
      </c>
      <c r="F4165" s="3">
        <f>INDEX(光放段!$I$4:$I$237,MATCH(纤芯!H4165,光放段!$B$4:$B$237,0))</f>
        <v>37029100000</v>
      </c>
      <c r="G4165" s="3" t="str">
        <f t="shared" ref="G4165:G4228" si="325">C4165&amp;"|"&amp;D4165&amp;":"&amp;N4165&amp;"-"&amp;S4165</f>
        <v>山东二干|莱芜淄博2号光缆:临淄区南二路基站-淄博潘庄</v>
      </c>
      <c r="H4165" s="3">
        <f>INDEX(光放段!$B$4:$B$237,MATCH(纤芯!G4165,光放段!$C$4:$C$237,0))</f>
        <v>37029102000</v>
      </c>
      <c r="I4165" s="3" t="str">
        <f t="shared" ref="I4165:I4228" si="326">D4165</f>
        <v>莱芜淄博2号光缆</v>
      </c>
      <c r="J4165" s="3" t="str">
        <f>INDEX(子缆名称!$B$4:$B$29,纤芯!M4165)</f>
        <v>C缆</v>
      </c>
      <c r="K4165" s="3">
        <v>28</v>
      </c>
      <c r="L4165" s="3">
        <f t="shared" ref="L4165:L4228" si="327">MOD(K4165-1,12)+1</f>
        <v>4</v>
      </c>
      <c r="M4165" s="3">
        <f t="shared" ref="M4165:M4228" si="328">INT((K4165-1)/12)+1</f>
        <v>3</v>
      </c>
      <c r="N4165" s="3" t="s">
        <v>90</v>
      </c>
      <c r="O4165" s="3">
        <f>COUNTIF([1]局站!$D$4:$D$172,"="&amp;N4165)</f>
        <v>1</v>
      </c>
      <c r="P4165" s="3">
        <v>0</v>
      </c>
      <c r="Q4165" s="3">
        <v>0</v>
      </c>
      <c r="R4165" s="3">
        <v>0</v>
      </c>
      <c r="S4165" s="3" t="s">
        <v>79</v>
      </c>
      <c r="T4165" s="3">
        <f>COUNTIF([1]局站!$D$4:$D$172,"="&amp;S4165)</f>
        <v>1</v>
      </c>
      <c r="U4165" s="3">
        <v>0</v>
      </c>
      <c r="V4165" s="3">
        <v>0</v>
      </c>
      <c r="W4165" s="3">
        <v>0</v>
      </c>
      <c r="X4165" s="3" t="s">
        <v>1215</v>
      </c>
      <c r="Y4165" s="3" t="s">
        <v>880</v>
      </c>
      <c r="Z4165" s="3" t="str">
        <f>INDEX(业务类型!$C$4:$C$8,MATCH(纤芯!Y4165,业务类型!$B$4:$B$8,0))</f>
        <v>IDLE</v>
      </c>
      <c r="AA4165" s="3"/>
    </row>
    <row r="4166" spans="1:27" ht="33" x14ac:dyDescent="0.2">
      <c r="A4166" s="3">
        <v>4163</v>
      </c>
      <c r="B4166" s="3">
        <f t="shared" si="324"/>
        <v>37029102029</v>
      </c>
      <c r="C4166" s="3" t="s">
        <v>1166</v>
      </c>
      <c r="D4166" s="3" t="s">
        <v>229</v>
      </c>
      <c r="E4166" s="3" t="str">
        <f>INDEX(光放段!$G$4:$G$237,MATCH(纤芯!G4166,光放段!$C$4:$C$237,0))</f>
        <v>山东二干|莱芜淄博2号光缆:莱芜原山路-淄博潘庄</v>
      </c>
      <c r="F4166" s="3">
        <f>INDEX(光放段!$I$4:$I$237,MATCH(纤芯!H4166,光放段!$B$4:$B$237,0))</f>
        <v>37029100000</v>
      </c>
      <c r="G4166" s="3" t="str">
        <f t="shared" si="325"/>
        <v>山东二干|莱芜淄博2号光缆:临淄区南二路基站-淄博潘庄</v>
      </c>
      <c r="H4166" s="3">
        <f>INDEX(光放段!$B$4:$B$237,MATCH(纤芯!G4166,光放段!$C$4:$C$237,0))</f>
        <v>37029102000</v>
      </c>
      <c r="I4166" s="3" t="str">
        <f t="shared" si="326"/>
        <v>莱芜淄博2号光缆</v>
      </c>
      <c r="J4166" s="3" t="str">
        <f>INDEX(子缆名称!$B$4:$B$29,纤芯!M4166)</f>
        <v>C缆</v>
      </c>
      <c r="K4166" s="3">
        <v>29</v>
      </c>
      <c r="L4166" s="3">
        <f t="shared" si="327"/>
        <v>5</v>
      </c>
      <c r="M4166" s="3">
        <f t="shared" si="328"/>
        <v>3</v>
      </c>
      <c r="N4166" s="3" t="s">
        <v>90</v>
      </c>
      <c r="O4166" s="3">
        <f>COUNTIF([1]局站!$D$4:$D$172,"="&amp;N4166)</f>
        <v>1</v>
      </c>
      <c r="P4166" s="3">
        <v>0</v>
      </c>
      <c r="Q4166" s="3">
        <v>0</v>
      </c>
      <c r="R4166" s="3">
        <v>0</v>
      </c>
      <c r="S4166" s="3" t="s">
        <v>79</v>
      </c>
      <c r="T4166" s="3">
        <f>COUNTIF([1]局站!$D$4:$D$172,"="&amp;S4166)</f>
        <v>1</v>
      </c>
      <c r="U4166" s="3">
        <v>0</v>
      </c>
      <c r="V4166" s="3">
        <v>0</v>
      </c>
      <c r="W4166" s="3">
        <v>0</v>
      </c>
      <c r="X4166" s="3" t="s">
        <v>1215</v>
      </c>
      <c r="Y4166" s="3" t="s">
        <v>880</v>
      </c>
      <c r="Z4166" s="3" t="str">
        <f>INDEX(业务类型!$C$4:$C$8,MATCH(纤芯!Y4166,业务类型!$B$4:$B$8,0))</f>
        <v>IDLE</v>
      </c>
      <c r="AA4166" s="3"/>
    </row>
    <row r="4167" spans="1:27" ht="33" x14ac:dyDescent="0.2">
      <c r="A4167" s="3">
        <v>4164</v>
      </c>
      <c r="B4167" s="3">
        <f t="shared" si="324"/>
        <v>37029102030</v>
      </c>
      <c r="C4167" s="3" t="s">
        <v>1166</v>
      </c>
      <c r="D4167" s="3" t="s">
        <v>229</v>
      </c>
      <c r="E4167" s="3" t="str">
        <f>INDEX(光放段!$G$4:$G$237,MATCH(纤芯!G4167,光放段!$C$4:$C$237,0))</f>
        <v>山东二干|莱芜淄博2号光缆:莱芜原山路-淄博潘庄</v>
      </c>
      <c r="F4167" s="3">
        <f>INDEX(光放段!$I$4:$I$237,MATCH(纤芯!H4167,光放段!$B$4:$B$237,0))</f>
        <v>37029100000</v>
      </c>
      <c r="G4167" s="3" t="str">
        <f t="shared" si="325"/>
        <v>山东二干|莱芜淄博2号光缆:临淄区南二路基站-淄博潘庄</v>
      </c>
      <c r="H4167" s="3">
        <f>INDEX(光放段!$B$4:$B$237,MATCH(纤芯!G4167,光放段!$C$4:$C$237,0))</f>
        <v>37029102000</v>
      </c>
      <c r="I4167" s="3" t="str">
        <f t="shared" si="326"/>
        <v>莱芜淄博2号光缆</v>
      </c>
      <c r="J4167" s="3" t="str">
        <f>INDEX(子缆名称!$B$4:$B$29,纤芯!M4167)</f>
        <v>C缆</v>
      </c>
      <c r="K4167" s="3">
        <v>30</v>
      </c>
      <c r="L4167" s="3">
        <f t="shared" si="327"/>
        <v>6</v>
      </c>
      <c r="M4167" s="3">
        <f t="shared" si="328"/>
        <v>3</v>
      </c>
      <c r="N4167" s="3" t="s">
        <v>90</v>
      </c>
      <c r="O4167" s="3">
        <f>COUNTIF([1]局站!$D$4:$D$172,"="&amp;N4167)</f>
        <v>1</v>
      </c>
      <c r="P4167" s="3">
        <v>0</v>
      </c>
      <c r="Q4167" s="3">
        <v>0</v>
      </c>
      <c r="R4167" s="3">
        <v>0</v>
      </c>
      <c r="S4167" s="3" t="s">
        <v>79</v>
      </c>
      <c r="T4167" s="3">
        <f>COUNTIF([1]局站!$D$4:$D$172,"="&amp;S4167)</f>
        <v>1</v>
      </c>
      <c r="U4167" s="3">
        <v>0</v>
      </c>
      <c r="V4167" s="3">
        <v>0</v>
      </c>
      <c r="W4167" s="3">
        <v>0</v>
      </c>
      <c r="X4167" s="3" t="s">
        <v>1215</v>
      </c>
      <c r="Y4167" s="3" t="s">
        <v>880</v>
      </c>
      <c r="Z4167" s="3" t="str">
        <f>INDEX(业务类型!$C$4:$C$8,MATCH(纤芯!Y4167,业务类型!$B$4:$B$8,0))</f>
        <v>IDLE</v>
      </c>
      <c r="AA4167" s="3"/>
    </row>
    <row r="4168" spans="1:27" ht="33" x14ac:dyDescent="0.2">
      <c r="A4168" s="3">
        <v>4165</v>
      </c>
      <c r="B4168" s="3">
        <f t="shared" si="324"/>
        <v>37029102031</v>
      </c>
      <c r="C4168" s="3" t="s">
        <v>1166</v>
      </c>
      <c r="D4168" s="3" t="s">
        <v>229</v>
      </c>
      <c r="E4168" s="3" t="str">
        <f>INDEX(光放段!$G$4:$G$237,MATCH(纤芯!G4168,光放段!$C$4:$C$237,0))</f>
        <v>山东二干|莱芜淄博2号光缆:莱芜原山路-淄博潘庄</v>
      </c>
      <c r="F4168" s="3">
        <f>INDEX(光放段!$I$4:$I$237,MATCH(纤芯!H4168,光放段!$B$4:$B$237,0))</f>
        <v>37029100000</v>
      </c>
      <c r="G4168" s="3" t="str">
        <f t="shared" si="325"/>
        <v>山东二干|莱芜淄博2号光缆:临淄区南二路基站-淄博潘庄</v>
      </c>
      <c r="H4168" s="3">
        <f>INDEX(光放段!$B$4:$B$237,MATCH(纤芯!G4168,光放段!$C$4:$C$237,0))</f>
        <v>37029102000</v>
      </c>
      <c r="I4168" s="3" t="str">
        <f t="shared" si="326"/>
        <v>莱芜淄博2号光缆</v>
      </c>
      <c r="J4168" s="3" t="str">
        <f>INDEX(子缆名称!$B$4:$B$29,纤芯!M4168)</f>
        <v>C缆</v>
      </c>
      <c r="K4168" s="3">
        <v>31</v>
      </c>
      <c r="L4168" s="3">
        <f t="shared" si="327"/>
        <v>7</v>
      </c>
      <c r="M4168" s="3">
        <f t="shared" si="328"/>
        <v>3</v>
      </c>
      <c r="N4168" s="3" t="s">
        <v>90</v>
      </c>
      <c r="O4168" s="3">
        <f>COUNTIF([1]局站!$D$4:$D$172,"="&amp;N4168)</f>
        <v>1</v>
      </c>
      <c r="P4168" s="3">
        <v>0</v>
      </c>
      <c r="Q4168" s="3">
        <v>0</v>
      </c>
      <c r="R4168" s="3">
        <v>0</v>
      </c>
      <c r="S4168" s="3" t="s">
        <v>79</v>
      </c>
      <c r="T4168" s="3">
        <f>COUNTIF([1]局站!$D$4:$D$172,"="&amp;S4168)</f>
        <v>1</v>
      </c>
      <c r="U4168" s="3">
        <v>0</v>
      </c>
      <c r="V4168" s="3">
        <v>0</v>
      </c>
      <c r="W4168" s="3">
        <v>0</v>
      </c>
      <c r="X4168" s="3" t="s">
        <v>1215</v>
      </c>
      <c r="Y4168" s="3" t="s">
        <v>880</v>
      </c>
      <c r="Z4168" s="3" t="str">
        <f>INDEX(业务类型!$C$4:$C$8,MATCH(纤芯!Y4168,业务类型!$B$4:$B$8,0))</f>
        <v>IDLE</v>
      </c>
      <c r="AA4168" s="3"/>
    </row>
    <row r="4169" spans="1:27" ht="33" x14ac:dyDescent="0.2">
      <c r="A4169" s="3">
        <v>4166</v>
      </c>
      <c r="B4169" s="3">
        <f t="shared" si="324"/>
        <v>37029102032</v>
      </c>
      <c r="C4169" s="3" t="s">
        <v>1166</v>
      </c>
      <c r="D4169" s="3" t="s">
        <v>229</v>
      </c>
      <c r="E4169" s="3" t="str">
        <f>INDEX(光放段!$G$4:$G$237,MATCH(纤芯!G4169,光放段!$C$4:$C$237,0))</f>
        <v>山东二干|莱芜淄博2号光缆:莱芜原山路-淄博潘庄</v>
      </c>
      <c r="F4169" s="3">
        <f>INDEX(光放段!$I$4:$I$237,MATCH(纤芯!H4169,光放段!$B$4:$B$237,0))</f>
        <v>37029100000</v>
      </c>
      <c r="G4169" s="3" t="str">
        <f t="shared" si="325"/>
        <v>山东二干|莱芜淄博2号光缆:临淄区南二路基站-淄博潘庄</v>
      </c>
      <c r="H4169" s="3">
        <f>INDEX(光放段!$B$4:$B$237,MATCH(纤芯!G4169,光放段!$C$4:$C$237,0))</f>
        <v>37029102000</v>
      </c>
      <c r="I4169" s="3" t="str">
        <f t="shared" si="326"/>
        <v>莱芜淄博2号光缆</v>
      </c>
      <c r="J4169" s="3" t="str">
        <f>INDEX(子缆名称!$B$4:$B$29,纤芯!M4169)</f>
        <v>C缆</v>
      </c>
      <c r="K4169" s="3">
        <v>32</v>
      </c>
      <c r="L4169" s="3">
        <f t="shared" si="327"/>
        <v>8</v>
      </c>
      <c r="M4169" s="3">
        <f t="shared" si="328"/>
        <v>3</v>
      </c>
      <c r="N4169" s="3" t="s">
        <v>90</v>
      </c>
      <c r="O4169" s="3">
        <f>COUNTIF([1]局站!$D$4:$D$172,"="&amp;N4169)</f>
        <v>1</v>
      </c>
      <c r="P4169" s="3">
        <v>0</v>
      </c>
      <c r="Q4169" s="3">
        <v>0</v>
      </c>
      <c r="R4169" s="3">
        <v>0</v>
      </c>
      <c r="S4169" s="3" t="s">
        <v>79</v>
      </c>
      <c r="T4169" s="3">
        <f>COUNTIF([1]局站!$D$4:$D$172,"="&amp;S4169)</f>
        <v>1</v>
      </c>
      <c r="U4169" s="3">
        <v>0</v>
      </c>
      <c r="V4169" s="3">
        <v>0</v>
      </c>
      <c r="W4169" s="3">
        <v>0</v>
      </c>
      <c r="X4169" s="3" t="s">
        <v>1215</v>
      </c>
      <c r="Y4169" s="3" t="s">
        <v>880</v>
      </c>
      <c r="Z4169" s="3" t="str">
        <f>INDEX(业务类型!$C$4:$C$8,MATCH(纤芯!Y4169,业务类型!$B$4:$B$8,0))</f>
        <v>IDLE</v>
      </c>
      <c r="AA4169" s="3"/>
    </row>
    <row r="4170" spans="1:27" ht="33" x14ac:dyDescent="0.2">
      <c r="A4170" s="3">
        <v>4167</v>
      </c>
      <c r="B4170" s="3">
        <f t="shared" si="324"/>
        <v>37029102033</v>
      </c>
      <c r="C4170" s="3" t="s">
        <v>1166</v>
      </c>
      <c r="D4170" s="3" t="s">
        <v>229</v>
      </c>
      <c r="E4170" s="3" t="str">
        <f>INDEX(光放段!$G$4:$G$237,MATCH(纤芯!G4170,光放段!$C$4:$C$237,0))</f>
        <v>山东二干|莱芜淄博2号光缆:莱芜原山路-淄博潘庄</v>
      </c>
      <c r="F4170" s="3">
        <f>INDEX(光放段!$I$4:$I$237,MATCH(纤芯!H4170,光放段!$B$4:$B$237,0))</f>
        <v>37029100000</v>
      </c>
      <c r="G4170" s="3" t="str">
        <f t="shared" si="325"/>
        <v>山东二干|莱芜淄博2号光缆:临淄区南二路基站-淄博潘庄</v>
      </c>
      <c r="H4170" s="3">
        <f>INDEX(光放段!$B$4:$B$237,MATCH(纤芯!G4170,光放段!$C$4:$C$237,0))</f>
        <v>37029102000</v>
      </c>
      <c r="I4170" s="3" t="str">
        <f t="shared" si="326"/>
        <v>莱芜淄博2号光缆</v>
      </c>
      <c r="J4170" s="3" t="str">
        <f>INDEX(子缆名称!$B$4:$B$29,纤芯!M4170)</f>
        <v>C缆</v>
      </c>
      <c r="K4170" s="3">
        <v>33</v>
      </c>
      <c r="L4170" s="3">
        <f t="shared" si="327"/>
        <v>9</v>
      </c>
      <c r="M4170" s="3">
        <f t="shared" si="328"/>
        <v>3</v>
      </c>
      <c r="N4170" s="3" t="s">
        <v>90</v>
      </c>
      <c r="O4170" s="3">
        <f>COUNTIF([1]局站!$D$4:$D$172,"="&amp;N4170)</f>
        <v>1</v>
      </c>
      <c r="P4170" s="3">
        <v>0</v>
      </c>
      <c r="Q4170" s="3">
        <v>0</v>
      </c>
      <c r="R4170" s="3">
        <v>0</v>
      </c>
      <c r="S4170" s="3" t="s">
        <v>79</v>
      </c>
      <c r="T4170" s="3">
        <f>COUNTIF([1]局站!$D$4:$D$172,"="&amp;S4170)</f>
        <v>1</v>
      </c>
      <c r="U4170" s="3">
        <v>0</v>
      </c>
      <c r="V4170" s="3">
        <v>0</v>
      </c>
      <c r="W4170" s="3">
        <v>0</v>
      </c>
      <c r="X4170" s="3" t="s">
        <v>1215</v>
      </c>
      <c r="Y4170" s="3" t="s">
        <v>880</v>
      </c>
      <c r="Z4170" s="3" t="str">
        <f>INDEX(业务类型!$C$4:$C$8,MATCH(纤芯!Y4170,业务类型!$B$4:$B$8,0))</f>
        <v>IDLE</v>
      </c>
      <c r="AA4170" s="3"/>
    </row>
    <row r="4171" spans="1:27" ht="33" x14ac:dyDescent="0.2">
      <c r="A4171" s="3">
        <v>4168</v>
      </c>
      <c r="B4171" s="3">
        <f t="shared" si="324"/>
        <v>37029102034</v>
      </c>
      <c r="C4171" s="3" t="s">
        <v>1166</v>
      </c>
      <c r="D4171" s="3" t="s">
        <v>229</v>
      </c>
      <c r="E4171" s="3" t="str">
        <f>INDEX(光放段!$G$4:$G$237,MATCH(纤芯!G4171,光放段!$C$4:$C$237,0))</f>
        <v>山东二干|莱芜淄博2号光缆:莱芜原山路-淄博潘庄</v>
      </c>
      <c r="F4171" s="3">
        <f>INDEX(光放段!$I$4:$I$237,MATCH(纤芯!H4171,光放段!$B$4:$B$237,0))</f>
        <v>37029100000</v>
      </c>
      <c r="G4171" s="3" t="str">
        <f t="shared" si="325"/>
        <v>山东二干|莱芜淄博2号光缆:临淄区南二路基站-淄博潘庄</v>
      </c>
      <c r="H4171" s="3">
        <f>INDEX(光放段!$B$4:$B$237,MATCH(纤芯!G4171,光放段!$C$4:$C$237,0))</f>
        <v>37029102000</v>
      </c>
      <c r="I4171" s="3" t="str">
        <f t="shared" si="326"/>
        <v>莱芜淄博2号光缆</v>
      </c>
      <c r="J4171" s="3" t="str">
        <f>INDEX(子缆名称!$B$4:$B$29,纤芯!M4171)</f>
        <v>C缆</v>
      </c>
      <c r="K4171" s="3">
        <v>34</v>
      </c>
      <c r="L4171" s="3">
        <f t="shared" si="327"/>
        <v>10</v>
      </c>
      <c r="M4171" s="3">
        <f t="shared" si="328"/>
        <v>3</v>
      </c>
      <c r="N4171" s="3" t="s">
        <v>90</v>
      </c>
      <c r="O4171" s="3">
        <f>COUNTIF([1]局站!$D$4:$D$172,"="&amp;N4171)</f>
        <v>1</v>
      </c>
      <c r="P4171" s="3">
        <v>0</v>
      </c>
      <c r="Q4171" s="3">
        <v>0</v>
      </c>
      <c r="R4171" s="3">
        <v>0</v>
      </c>
      <c r="S4171" s="3" t="s">
        <v>79</v>
      </c>
      <c r="T4171" s="3">
        <f>COUNTIF([1]局站!$D$4:$D$172,"="&amp;S4171)</f>
        <v>1</v>
      </c>
      <c r="U4171" s="3">
        <v>0</v>
      </c>
      <c r="V4171" s="3">
        <v>0</v>
      </c>
      <c r="W4171" s="3">
        <v>0</v>
      </c>
      <c r="X4171" s="3" t="s">
        <v>1215</v>
      </c>
      <c r="Y4171" s="3" t="s">
        <v>880</v>
      </c>
      <c r="Z4171" s="3" t="str">
        <f>INDEX(业务类型!$C$4:$C$8,MATCH(纤芯!Y4171,业务类型!$B$4:$B$8,0))</f>
        <v>IDLE</v>
      </c>
      <c r="AA4171" s="3"/>
    </row>
    <row r="4172" spans="1:27" ht="33" x14ac:dyDescent="0.2">
      <c r="A4172" s="3">
        <v>4169</v>
      </c>
      <c r="B4172" s="3">
        <f t="shared" si="324"/>
        <v>37029102035</v>
      </c>
      <c r="C4172" s="3" t="s">
        <v>1166</v>
      </c>
      <c r="D4172" s="3" t="s">
        <v>229</v>
      </c>
      <c r="E4172" s="3" t="str">
        <f>INDEX(光放段!$G$4:$G$237,MATCH(纤芯!G4172,光放段!$C$4:$C$237,0))</f>
        <v>山东二干|莱芜淄博2号光缆:莱芜原山路-淄博潘庄</v>
      </c>
      <c r="F4172" s="3">
        <f>INDEX(光放段!$I$4:$I$237,MATCH(纤芯!H4172,光放段!$B$4:$B$237,0))</f>
        <v>37029100000</v>
      </c>
      <c r="G4172" s="3" t="str">
        <f t="shared" si="325"/>
        <v>山东二干|莱芜淄博2号光缆:临淄区南二路基站-淄博潘庄</v>
      </c>
      <c r="H4172" s="3">
        <f>INDEX(光放段!$B$4:$B$237,MATCH(纤芯!G4172,光放段!$C$4:$C$237,0))</f>
        <v>37029102000</v>
      </c>
      <c r="I4172" s="3" t="str">
        <f t="shared" si="326"/>
        <v>莱芜淄博2号光缆</v>
      </c>
      <c r="J4172" s="3" t="str">
        <f>INDEX(子缆名称!$B$4:$B$29,纤芯!M4172)</f>
        <v>C缆</v>
      </c>
      <c r="K4172" s="3">
        <v>35</v>
      </c>
      <c r="L4172" s="3">
        <f t="shared" si="327"/>
        <v>11</v>
      </c>
      <c r="M4172" s="3">
        <f t="shared" si="328"/>
        <v>3</v>
      </c>
      <c r="N4172" s="3" t="s">
        <v>90</v>
      </c>
      <c r="O4172" s="3">
        <f>COUNTIF([1]局站!$D$4:$D$172,"="&amp;N4172)</f>
        <v>1</v>
      </c>
      <c r="P4172" s="3">
        <v>0</v>
      </c>
      <c r="Q4172" s="3">
        <v>0</v>
      </c>
      <c r="R4172" s="3">
        <v>0</v>
      </c>
      <c r="S4172" s="3" t="s">
        <v>79</v>
      </c>
      <c r="T4172" s="3">
        <f>COUNTIF([1]局站!$D$4:$D$172,"="&amp;S4172)</f>
        <v>1</v>
      </c>
      <c r="U4172" s="3">
        <v>0</v>
      </c>
      <c r="V4172" s="3">
        <v>0</v>
      </c>
      <c r="W4172" s="3">
        <v>0</v>
      </c>
      <c r="X4172" s="3" t="s">
        <v>1215</v>
      </c>
      <c r="Y4172" s="3" t="s">
        <v>880</v>
      </c>
      <c r="Z4172" s="3" t="str">
        <f>INDEX(业务类型!$C$4:$C$8,MATCH(纤芯!Y4172,业务类型!$B$4:$B$8,0))</f>
        <v>IDLE</v>
      </c>
      <c r="AA4172" s="3"/>
    </row>
    <row r="4173" spans="1:27" ht="33" x14ac:dyDescent="0.2">
      <c r="A4173" s="3">
        <v>4170</v>
      </c>
      <c r="B4173" s="3">
        <f t="shared" si="324"/>
        <v>37029102036</v>
      </c>
      <c r="C4173" s="3" t="s">
        <v>1166</v>
      </c>
      <c r="D4173" s="3" t="s">
        <v>229</v>
      </c>
      <c r="E4173" s="3" t="str">
        <f>INDEX(光放段!$G$4:$G$237,MATCH(纤芯!G4173,光放段!$C$4:$C$237,0))</f>
        <v>山东二干|莱芜淄博2号光缆:莱芜原山路-淄博潘庄</v>
      </c>
      <c r="F4173" s="3">
        <f>INDEX(光放段!$I$4:$I$237,MATCH(纤芯!H4173,光放段!$B$4:$B$237,0))</f>
        <v>37029100000</v>
      </c>
      <c r="G4173" s="3" t="str">
        <f t="shared" si="325"/>
        <v>山东二干|莱芜淄博2号光缆:临淄区南二路基站-淄博潘庄</v>
      </c>
      <c r="H4173" s="3">
        <f>INDEX(光放段!$B$4:$B$237,MATCH(纤芯!G4173,光放段!$C$4:$C$237,0))</f>
        <v>37029102000</v>
      </c>
      <c r="I4173" s="3" t="str">
        <f t="shared" si="326"/>
        <v>莱芜淄博2号光缆</v>
      </c>
      <c r="J4173" s="3" t="str">
        <f>INDEX(子缆名称!$B$4:$B$29,纤芯!M4173)</f>
        <v>C缆</v>
      </c>
      <c r="K4173" s="3">
        <v>36</v>
      </c>
      <c r="L4173" s="3">
        <f t="shared" si="327"/>
        <v>12</v>
      </c>
      <c r="M4173" s="3">
        <f t="shared" si="328"/>
        <v>3</v>
      </c>
      <c r="N4173" s="3" t="s">
        <v>90</v>
      </c>
      <c r="O4173" s="3">
        <f>COUNTIF([1]局站!$D$4:$D$172,"="&amp;N4173)</f>
        <v>1</v>
      </c>
      <c r="P4173" s="3">
        <v>0</v>
      </c>
      <c r="Q4173" s="3">
        <v>0</v>
      </c>
      <c r="R4173" s="3">
        <v>0</v>
      </c>
      <c r="S4173" s="3" t="s">
        <v>79</v>
      </c>
      <c r="T4173" s="3">
        <f>COUNTIF([1]局站!$D$4:$D$172,"="&amp;S4173)</f>
        <v>1</v>
      </c>
      <c r="U4173" s="3">
        <v>0</v>
      </c>
      <c r="V4173" s="3">
        <v>0</v>
      </c>
      <c r="W4173" s="3">
        <v>0</v>
      </c>
      <c r="X4173" s="3" t="s">
        <v>1215</v>
      </c>
      <c r="Y4173" s="3" t="s">
        <v>880</v>
      </c>
      <c r="Z4173" s="3" t="str">
        <f>INDEX(业务类型!$C$4:$C$8,MATCH(纤芯!Y4173,业务类型!$B$4:$B$8,0))</f>
        <v>IDLE</v>
      </c>
      <c r="AA4173" s="3"/>
    </row>
    <row r="4174" spans="1:27" ht="33" x14ac:dyDescent="0.2">
      <c r="A4174" s="3">
        <v>4171</v>
      </c>
      <c r="B4174" s="3">
        <f t="shared" si="324"/>
        <v>37029102037</v>
      </c>
      <c r="C4174" s="3" t="s">
        <v>1166</v>
      </c>
      <c r="D4174" s="3" t="s">
        <v>229</v>
      </c>
      <c r="E4174" s="3" t="str">
        <f>INDEX(光放段!$G$4:$G$237,MATCH(纤芯!G4174,光放段!$C$4:$C$237,0))</f>
        <v>山东二干|莱芜淄博2号光缆:莱芜原山路-淄博潘庄</v>
      </c>
      <c r="F4174" s="3">
        <f>INDEX(光放段!$I$4:$I$237,MATCH(纤芯!H4174,光放段!$B$4:$B$237,0))</f>
        <v>37029100000</v>
      </c>
      <c r="G4174" s="3" t="str">
        <f t="shared" si="325"/>
        <v>山东二干|莱芜淄博2号光缆:临淄区南二路基站-淄博潘庄</v>
      </c>
      <c r="H4174" s="3">
        <f>INDEX(光放段!$B$4:$B$237,MATCH(纤芯!G4174,光放段!$C$4:$C$237,0))</f>
        <v>37029102000</v>
      </c>
      <c r="I4174" s="3" t="str">
        <f t="shared" si="326"/>
        <v>莱芜淄博2号光缆</v>
      </c>
      <c r="J4174" s="3" t="str">
        <f>INDEX(子缆名称!$B$4:$B$29,纤芯!M4174)</f>
        <v>D缆</v>
      </c>
      <c r="K4174" s="3">
        <v>37</v>
      </c>
      <c r="L4174" s="3">
        <f t="shared" si="327"/>
        <v>1</v>
      </c>
      <c r="M4174" s="3">
        <f t="shared" si="328"/>
        <v>4</v>
      </c>
      <c r="N4174" s="3" t="s">
        <v>90</v>
      </c>
      <c r="O4174" s="3">
        <f>COUNTIF([1]局站!$D$4:$D$172,"="&amp;N4174)</f>
        <v>1</v>
      </c>
      <c r="P4174" s="3">
        <v>0</v>
      </c>
      <c r="Q4174" s="3">
        <v>0</v>
      </c>
      <c r="R4174" s="3">
        <v>0</v>
      </c>
      <c r="S4174" s="3" t="s">
        <v>79</v>
      </c>
      <c r="T4174" s="3">
        <f>COUNTIF([1]局站!$D$4:$D$172,"="&amp;S4174)</f>
        <v>1</v>
      </c>
      <c r="U4174" s="3">
        <v>0</v>
      </c>
      <c r="V4174" s="3">
        <v>0</v>
      </c>
      <c r="W4174" s="3">
        <v>0</v>
      </c>
      <c r="X4174" s="3" t="s">
        <v>1215</v>
      </c>
      <c r="Y4174" s="3" t="s">
        <v>880</v>
      </c>
      <c r="Z4174" s="3" t="str">
        <f>INDEX(业务类型!$C$4:$C$8,MATCH(纤芯!Y4174,业务类型!$B$4:$B$8,0))</f>
        <v>IDLE</v>
      </c>
      <c r="AA4174" s="3"/>
    </row>
    <row r="4175" spans="1:27" ht="33" x14ac:dyDescent="0.2">
      <c r="A4175" s="3">
        <v>4172</v>
      </c>
      <c r="B4175" s="3">
        <f t="shared" si="324"/>
        <v>37029102038</v>
      </c>
      <c r="C4175" s="3" t="s">
        <v>1166</v>
      </c>
      <c r="D4175" s="3" t="s">
        <v>229</v>
      </c>
      <c r="E4175" s="3" t="str">
        <f>INDEX(光放段!$G$4:$G$237,MATCH(纤芯!G4175,光放段!$C$4:$C$237,0))</f>
        <v>山东二干|莱芜淄博2号光缆:莱芜原山路-淄博潘庄</v>
      </c>
      <c r="F4175" s="3">
        <f>INDEX(光放段!$I$4:$I$237,MATCH(纤芯!H4175,光放段!$B$4:$B$237,0))</f>
        <v>37029100000</v>
      </c>
      <c r="G4175" s="3" t="str">
        <f t="shared" si="325"/>
        <v>山东二干|莱芜淄博2号光缆:临淄区南二路基站-淄博潘庄</v>
      </c>
      <c r="H4175" s="3">
        <f>INDEX(光放段!$B$4:$B$237,MATCH(纤芯!G4175,光放段!$C$4:$C$237,0))</f>
        <v>37029102000</v>
      </c>
      <c r="I4175" s="3" t="str">
        <f t="shared" si="326"/>
        <v>莱芜淄博2号光缆</v>
      </c>
      <c r="J4175" s="3" t="str">
        <f>INDEX(子缆名称!$B$4:$B$29,纤芯!M4175)</f>
        <v>D缆</v>
      </c>
      <c r="K4175" s="3">
        <v>38</v>
      </c>
      <c r="L4175" s="3">
        <f t="shared" si="327"/>
        <v>2</v>
      </c>
      <c r="M4175" s="3">
        <f t="shared" si="328"/>
        <v>4</v>
      </c>
      <c r="N4175" s="3" t="s">
        <v>90</v>
      </c>
      <c r="O4175" s="3">
        <f>COUNTIF([1]局站!$D$4:$D$172,"="&amp;N4175)</f>
        <v>1</v>
      </c>
      <c r="P4175" s="3">
        <v>0</v>
      </c>
      <c r="Q4175" s="3">
        <v>0</v>
      </c>
      <c r="R4175" s="3">
        <v>0</v>
      </c>
      <c r="S4175" s="3" t="s">
        <v>79</v>
      </c>
      <c r="T4175" s="3">
        <f>COUNTIF([1]局站!$D$4:$D$172,"="&amp;S4175)</f>
        <v>1</v>
      </c>
      <c r="U4175" s="3">
        <v>0</v>
      </c>
      <c r="V4175" s="3">
        <v>0</v>
      </c>
      <c r="W4175" s="3">
        <v>0</v>
      </c>
      <c r="X4175" s="3" t="s">
        <v>1215</v>
      </c>
      <c r="Y4175" s="3" t="s">
        <v>880</v>
      </c>
      <c r="Z4175" s="3" t="str">
        <f>INDEX(业务类型!$C$4:$C$8,MATCH(纤芯!Y4175,业务类型!$B$4:$B$8,0))</f>
        <v>IDLE</v>
      </c>
      <c r="AA4175" s="3"/>
    </row>
    <row r="4176" spans="1:27" ht="33" x14ac:dyDescent="0.2">
      <c r="A4176" s="3">
        <v>4173</v>
      </c>
      <c r="B4176" s="3">
        <f t="shared" si="324"/>
        <v>37029102039</v>
      </c>
      <c r="C4176" s="3" t="s">
        <v>1166</v>
      </c>
      <c r="D4176" s="3" t="s">
        <v>229</v>
      </c>
      <c r="E4176" s="3" t="str">
        <f>INDEX(光放段!$G$4:$G$237,MATCH(纤芯!G4176,光放段!$C$4:$C$237,0))</f>
        <v>山东二干|莱芜淄博2号光缆:莱芜原山路-淄博潘庄</v>
      </c>
      <c r="F4176" s="3">
        <f>INDEX(光放段!$I$4:$I$237,MATCH(纤芯!H4176,光放段!$B$4:$B$237,0))</f>
        <v>37029100000</v>
      </c>
      <c r="G4176" s="3" t="str">
        <f t="shared" si="325"/>
        <v>山东二干|莱芜淄博2号光缆:临淄区南二路基站-淄博潘庄</v>
      </c>
      <c r="H4176" s="3">
        <f>INDEX(光放段!$B$4:$B$237,MATCH(纤芯!G4176,光放段!$C$4:$C$237,0))</f>
        <v>37029102000</v>
      </c>
      <c r="I4176" s="3" t="str">
        <f t="shared" si="326"/>
        <v>莱芜淄博2号光缆</v>
      </c>
      <c r="J4176" s="3" t="str">
        <f>INDEX(子缆名称!$B$4:$B$29,纤芯!M4176)</f>
        <v>D缆</v>
      </c>
      <c r="K4176" s="3">
        <v>39</v>
      </c>
      <c r="L4176" s="3">
        <f t="shared" si="327"/>
        <v>3</v>
      </c>
      <c r="M4176" s="3">
        <f t="shared" si="328"/>
        <v>4</v>
      </c>
      <c r="N4176" s="3" t="s">
        <v>90</v>
      </c>
      <c r="O4176" s="3">
        <f>COUNTIF([1]局站!$D$4:$D$172,"="&amp;N4176)</f>
        <v>1</v>
      </c>
      <c r="P4176" s="3">
        <v>0</v>
      </c>
      <c r="Q4176" s="3">
        <v>0</v>
      </c>
      <c r="R4176" s="3">
        <v>0</v>
      </c>
      <c r="S4176" s="3" t="s">
        <v>79</v>
      </c>
      <c r="T4176" s="3">
        <f>COUNTIF([1]局站!$D$4:$D$172,"="&amp;S4176)</f>
        <v>1</v>
      </c>
      <c r="U4176" s="3">
        <v>0</v>
      </c>
      <c r="V4176" s="3">
        <v>0</v>
      </c>
      <c r="W4176" s="3">
        <v>0</v>
      </c>
      <c r="X4176" s="3" t="s">
        <v>1215</v>
      </c>
      <c r="Y4176" s="3" t="s">
        <v>880</v>
      </c>
      <c r="Z4176" s="3" t="str">
        <f>INDEX(业务类型!$C$4:$C$8,MATCH(纤芯!Y4176,业务类型!$B$4:$B$8,0))</f>
        <v>IDLE</v>
      </c>
      <c r="AA4176" s="3"/>
    </row>
    <row r="4177" spans="1:27" ht="33" x14ac:dyDescent="0.2">
      <c r="A4177" s="3">
        <v>4174</v>
      </c>
      <c r="B4177" s="3">
        <f t="shared" si="324"/>
        <v>37029102040</v>
      </c>
      <c r="C4177" s="3" t="s">
        <v>1166</v>
      </c>
      <c r="D4177" s="3" t="s">
        <v>229</v>
      </c>
      <c r="E4177" s="3" t="str">
        <f>INDEX(光放段!$G$4:$G$237,MATCH(纤芯!G4177,光放段!$C$4:$C$237,0))</f>
        <v>山东二干|莱芜淄博2号光缆:莱芜原山路-淄博潘庄</v>
      </c>
      <c r="F4177" s="3">
        <f>INDEX(光放段!$I$4:$I$237,MATCH(纤芯!H4177,光放段!$B$4:$B$237,0))</f>
        <v>37029100000</v>
      </c>
      <c r="G4177" s="3" t="str">
        <f t="shared" si="325"/>
        <v>山东二干|莱芜淄博2号光缆:临淄区南二路基站-淄博潘庄</v>
      </c>
      <c r="H4177" s="3">
        <f>INDEX(光放段!$B$4:$B$237,MATCH(纤芯!G4177,光放段!$C$4:$C$237,0))</f>
        <v>37029102000</v>
      </c>
      <c r="I4177" s="3" t="str">
        <f t="shared" si="326"/>
        <v>莱芜淄博2号光缆</v>
      </c>
      <c r="J4177" s="3" t="str">
        <f>INDEX(子缆名称!$B$4:$B$29,纤芯!M4177)</f>
        <v>D缆</v>
      </c>
      <c r="K4177" s="3">
        <v>40</v>
      </c>
      <c r="L4177" s="3">
        <f t="shared" si="327"/>
        <v>4</v>
      </c>
      <c r="M4177" s="3">
        <f t="shared" si="328"/>
        <v>4</v>
      </c>
      <c r="N4177" s="3" t="s">
        <v>90</v>
      </c>
      <c r="O4177" s="3">
        <f>COUNTIF([1]局站!$D$4:$D$172,"="&amp;N4177)</f>
        <v>1</v>
      </c>
      <c r="P4177" s="3">
        <v>0</v>
      </c>
      <c r="Q4177" s="3">
        <v>0</v>
      </c>
      <c r="R4177" s="3">
        <v>0</v>
      </c>
      <c r="S4177" s="3" t="s">
        <v>79</v>
      </c>
      <c r="T4177" s="3">
        <f>COUNTIF([1]局站!$D$4:$D$172,"="&amp;S4177)</f>
        <v>1</v>
      </c>
      <c r="U4177" s="3">
        <v>0</v>
      </c>
      <c r="V4177" s="3">
        <v>0</v>
      </c>
      <c r="W4177" s="3">
        <v>0</v>
      </c>
      <c r="X4177" s="3" t="s">
        <v>1215</v>
      </c>
      <c r="Y4177" s="3" t="s">
        <v>880</v>
      </c>
      <c r="Z4177" s="3" t="str">
        <f>INDEX(业务类型!$C$4:$C$8,MATCH(纤芯!Y4177,业务类型!$B$4:$B$8,0))</f>
        <v>IDLE</v>
      </c>
      <c r="AA4177" s="3"/>
    </row>
    <row r="4178" spans="1:27" ht="33" x14ac:dyDescent="0.2">
      <c r="A4178" s="3">
        <v>4175</v>
      </c>
      <c r="B4178" s="3">
        <f t="shared" si="324"/>
        <v>37029102041</v>
      </c>
      <c r="C4178" s="3" t="s">
        <v>1166</v>
      </c>
      <c r="D4178" s="3" t="s">
        <v>229</v>
      </c>
      <c r="E4178" s="3" t="str">
        <f>INDEX(光放段!$G$4:$G$237,MATCH(纤芯!G4178,光放段!$C$4:$C$237,0))</f>
        <v>山东二干|莱芜淄博2号光缆:莱芜原山路-淄博潘庄</v>
      </c>
      <c r="F4178" s="3">
        <f>INDEX(光放段!$I$4:$I$237,MATCH(纤芯!H4178,光放段!$B$4:$B$237,0))</f>
        <v>37029100000</v>
      </c>
      <c r="G4178" s="3" t="str">
        <f t="shared" si="325"/>
        <v>山东二干|莱芜淄博2号光缆:临淄区南二路基站-淄博潘庄</v>
      </c>
      <c r="H4178" s="3">
        <f>INDEX(光放段!$B$4:$B$237,MATCH(纤芯!G4178,光放段!$C$4:$C$237,0))</f>
        <v>37029102000</v>
      </c>
      <c r="I4178" s="3" t="str">
        <f t="shared" si="326"/>
        <v>莱芜淄博2号光缆</v>
      </c>
      <c r="J4178" s="3" t="str">
        <f>INDEX(子缆名称!$B$4:$B$29,纤芯!M4178)</f>
        <v>D缆</v>
      </c>
      <c r="K4178" s="3">
        <v>41</v>
      </c>
      <c r="L4178" s="3">
        <f t="shared" si="327"/>
        <v>5</v>
      </c>
      <c r="M4178" s="3">
        <f t="shared" si="328"/>
        <v>4</v>
      </c>
      <c r="N4178" s="3" t="s">
        <v>90</v>
      </c>
      <c r="O4178" s="3">
        <f>COUNTIF([1]局站!$D$4:$D$172,"="&amp;N4178)</f>
        <v>1</v>
      </c>
      <c r="P4178" s="3">
        <v>0</v>
      </c>
      <c r="Q4178" s="3">
        <v>0</v>
      </c>
      <c r="R4178" s="3">
        <v>0</v>
      </c>
      <c r="S4178" s="3" t="s">
        <v>79</v>
      </c>
      <c r="T4178" s="3">
        <f>COUNTIF([1]局站!$D$4:$D$172,"="&amp;S4178)</f>
        <v>1</v>
      </c>
      <c r="U4178" s="3">
        <v>0</v>
      </c>
      <c r="V4178" s="3">
        <v>0</v>
      </c>
      <c r="W4178" s="3">
        <v>0</v>
      </c>
      <c r="X4178" s="3" t="s">
        <v>1215</v>
      </c>
      <c r="Y4178" s="3" t="s">
        <v>880</v>
      </c>
      <c r="Z4178" s="3" t="str">
        <f>INDEX(业务类型!$C$4:$C$8,MATCH(纤芯!Y4178,业务类型!$B$4:$B$8,0))</f>
        <v>IDLE</v>
      </c>
      <c r="AA4178" s="3"/>
    </row>
    <row r="4179" spans="1:27" ht="33" x14ac:dyDescent="0.2">
      <c r="A4179" s="3">
        <v>4176</v>
      </c>
      <c r="B4179" s="3">
        <f t="shared" si="324"/>
        <v>37029102042</v>
      </c>
      <c r="C4179" s="3" t="s">
        <v>1166</v>
      </c>
      <c r="D4179" s="3" t="s">
        <v>229</v>
      </c>
      <c r="E4179" s="3" t="str">
        <f>INDEX(光放段!$G$4:$G$237,MATCH(纤芯!G4179,光放段!$C$4:$C$237,0))</f>
        <v>山东二干|莱芜淄博2号光缆:莱芜原山路-淄博潘庄</v>
      </c>
      <c r="F4179" s="3">
        <f>INDEX(光放段!$I$4:$I$237,MATCH(纤芯!H4179,光放段!$B$4:$B$237,0))</f>
        <v>37029100000</v>
      </c>
      <c r="G4179" s="3" t="str">
        <f t="shared" si="325"/>
        <v>山东二干|莱芜淄博2号光缆:临淄区南二路基站-淄博潘庄</v>
      </c>
      <c r="H4179" s="3">
        <f>INDEX(光放段!$B$4:$B$237,MATCH(纤芯!G4179,光放段!$C$4:$C$237,0))</f>
        <v>37029102000</v>
      </c>
      <c r="I4179" s="3" t="str">
        <f t="shared" si="326"/>
        <v>莱芜淄博2号光缆</v>
      </c>
      <c r="J4179" s="3" t="str">
        <f>INDEX(子缆名称!$B$4:$B$29,纤芯!M4179)</f>
        <v>D缆</v>
      </c>
      <c r="K4179" s="3">
        <v>42</v>
      </c>
      <c r="L4179" s="3">
        <f t="shared" si="327"/>
        <v>6</v>
      </c>
      <c r="M4179" s="3">
        <f t="shared" si="328"/>
        <v>4</v>
      </c>
      <c r="N4179" s="3" t="s">
        <v>90</v>
      </c>
      <c r="O4179" s="3">
        <f>COUNTIF([1]局站!$D$4:$D$172,"="&amp;N4179)</f>
        <v>1</v>
      </c>
      <c r="P4179" s="3">
        <v>0</v>
      </c>
      <c r="Q4179" s="3">
        <v>0</v>
      </c>
      <c r="R4179" s="3">
        <v>0</v>
      </c>
      <c r="S4179" s="3" t="s">
        <v>79</v>
      </c>
      <c r="T4179" s="3">
        <f>COUNTIF([1]局站!$D$4:$D$172,"="&amp;S4179)</f>
        <v>1</v>
      </c>
      <c r="U4179" s="3">
        <v>0</v>
      </c>
      <c r="V4179" s="3">
        <v>0</v>
      </c>
      <c r="W4179" s="3">
        <v>0</v>
      </c>
      <c r="X4179" s="3" t="s">
        <v>1215</v>
      </c>
      <c r="Y4179" s="3" t="s">
        <v>880</v>
      </c>
      <c r="Z4179" s="3" t="str">
        <f>INDEX(业务类型!$C$4:$C$8,MATCH(纤芯!Y4179,业务类型!$B$4:$B$8,0))</f>
        <v>IDLE</v>
      </c>
      <c r="AA4179" s="3"/>
    </row>
    <row r="4180" spans="1:27" ht="33" x14ac:dyDescent="0.2">
      <c r="A4180" s="3">
        <v>4177</v>
      </c>
      <c r="B4180" s="3">
        <f t="shared" si="324"/>
        <v>37029102043</v>
      </c>
      <c r="C4180" s="3" t="s">
        <v>1166</v>
      </c>
      <c r="D4180" s="3" t="s">
        <v>229</v>
      </c>
      <c r="E4180" s="3" t="str">
        <f>INDEX(光放段!$G$4:$G$237,MATCH(纤芯!G4180,光放段!$C$4:$C$237,0))</f>
        <v>山东二干|莱芜淄博2号光缆:莱芜原山路-淄博潘庄</v>
      </c>
      <c r="F4180" s="3">
        <f>INDEX(光放段!$I$4:$I$237,MATCH(纤芯!H4180,光放段!$B$4:$B$237,0))</f>
        <v>37029100000</v>
      </c>
      <c r="G4180" s="3" t="str">
        <f t="shared" si="325"/>
        <v>山东二干|莱芜淄博2号光缆:临淄区南二路基站-淄博潘庄</v>
      </c>
      <c r="H4180" s="3">
        <f>INDEX(光放段!$B$4:$B$237,MATCH(纤芯!G4180,光放段!$C$4:$C$237,0))</f>
        <v>37029102000</v>
      </c>
      <c r="I4180" s="3" t="str">
        <f t="shared" si="326"/>
        <v>莱芜淄博2号光缆</v>
      </c>
      <c r="J4180" s="3" t="str">
        <f>INDEX(子缆名称!$B$4:$B$29,纤芯!M4180)</f>
        <v>D缆</v>
      </c>
      <c r="K4180" s="3">
        <v>43</v>
      </c>
      <c r="L4180" s="3">
        <f t="shared" si="327"/>
        <v>7</v>
      </c>
      <c r="M4180" s="3">
        <f t="shared" si="328"/>
        <v>4</v>
      </c>
      <c r="N4180" s="3" t="s">
        <v>90</v>
      </c>
      <c r="O4180" s="3">
        <f>COUNTIF([1]局站!$D$4:$D$172,"="&amp;N4180)</f>
        <v>1</v>
      </c>
      <c r="P4180" s="3">
        <v>0</v>
      </c>
      <c r="Q4180" s="3">
        <v>0</v>
      </c>
      <c r="R4180" s="3">
        <v>0</v>
      </c>
      <c r="S4180" s="3" t="s">
        <v>79</v>
      </c>
      <c r="T4180" s="3">
        <f>COUNTIF([1]局站!$D$4:$D$172,"="&amp;S4180)</f>
        <v>1</v>
      </c>
      <c r="U4180" s="3">
        <v>0</v>
      </c>
      <c r="V4180" s="3">
        <v>0</v>
      </c>
      <c r="W4180" s="3">
        <v>0</v>
      </c>
      <c r="X4180" s="3" t="s">
        <v>1215</v>
      </c>
      <c r="Y4180" s="3" t="s">
        <v>880</v>
      </c>
      <c r="Z4180" s="3" t="str">
        <f>INDEX(业务类型!$C$4:$C$8,MATCH(纤芯!Y4180,业务类型!$B$4:$B$8,0))</f>
        <v>IDLE</v>
      </c>
      <c r="AA4180" s="3"/>
    </row>
    <row r="4181" spans="1:27" ht="33" x14ac:dyDescent="0.2">
      <c r="A4181" s="3">
        <v>4178</v>
      </c>
      <c r="B4181" s="3">
        <f t="shared" ref="B4181:B4244" si="329">H4181+K4181</f>
        <v>37029102044</v>
      </c>
      <c r="C4181" s="3" t="s">
        <v>1166</v>
      </c>
      <c r="D4181" s="3" t="s">
        <v>229</v>
      </c>
      <c r="E4181" s="3" t="str">
        <f>INDEX(光放段!$G$4:$G$237,MATCH(纤芯!G4181,光放段!$C$4:$C$237,0))</f>
        <v>山东二干|莱芜淄博2号光缆:莱芜原山路-淄博潘庄</v>
      </c>
      <c r="F4181" s="3">
        <f>INDEX(光放段!$I$4:$I$237,MATCH(纤芯!H4181,光放段!$B$4:$B$237,0))</f>
        <v>37029100000</v>
      </c>
      <c r="G4181" s="3" t="str">
        <f t="shared" si="325"/>
        <v>山东二干|莱芜淄博2号光缆:临淄区南二路基站-淄博潘庄</v>
      </c>
      <c r="H4181" s="3">
        <f>INDEX(光放段!$B$4:$B$237,MATCH(纤芯!G4181,光放段!$C$4:$C$237,0))</f>
        <v>37029102000</v>
      </c>
      <c r="I4181" s="3" t="str">
        <f t="shared" si="326"/>
        <v>莱芜淄博2号光缆</v>
      </c>
      <c r="J4181" s="3" t="str">
        <f>INDEX(子缆名称!$B$4:$B$29,纤芯!M4181)</f>
        <v>D缆</v>
      </c>
      <c r="K4181" s="3">
        <v>44</v>
      </c>
      <c r="L4181" s="3">
        <f t="shared" si="327"/>
        <v>8</v>
      </c>
      <c r="M4181" s="3">
        <f t="shared" si="328"/>
        <v>4</v>
      </c>
      <c r="N4181" s="3" t="s">
        <v>90</v>
      </c>
      <c r="O4181" s="3">
        <f>COUNTIF([1]局站!$D$4:$D$172,"="&amp;N4181)</f>
        <v>1</v>
      </c>
      <c r="P4181" s="3">
        <v>0</v>
      </c>
      <c r="Q4181" s="3">
        <v>0</v>
      </c>
      <c r="R4181" s="3">
        <v>0</v>
      </c>
      <c r="S4181" s="3" t="s">
        <v>79</v>
      </c>
      <c r="T4181" s="3">
        <f>COUNTIF([1]局站!$D$4:$D$172,"="&amp;S4181)</f>
        <v>1</v>
      </c>
      <c r="U4181" s="3">
        <v>0</v>
      </c>
      <c r="V4181" s="3">
        <v>0</v>
      </c>
      <c r="W4181" s="3">
        <v>0</v>
      </c>
      <c r="X4181" s="3" t="s">
        <v>1215</v>
      </c>
      <c r="Y4181" s="3" t="s">
        <v>880</v>
      </c>
      <c r="Z4181" s="3" t="str">
        <f>INDEX(业务类型!$C$4:$C$8,MATCH(纤芯!Y4181,业务类型!$B$4:$B$8,0))</f>
        <v>IDLE</v>
      </c>
      <c r="AA4181" s="3"/>
    </row>
    <row r="4182" spans="1:27" ht="33" x14ac:dyDescent="0.2">
      <c r="A4182" s="3">
        <v>4179</v>
      </c>
      <c r="B4182" s="3">
        <f t="shared" si="329"/>
        <v>37029102045</v>
      </c>
      <c r="C4182" s="3" t="s">
        <v>1166</v>
      </c>
      <c r="D4182" s="3" t="s">
        <v>229</v>
      </c>
      <c r="E4182" s="3" t="str">
        <f>INDEX(光放段!$G$4:$G$237,MATCH(纤芯!G4182,光放段!$C$4:$C$237,0))</f>
        <v>山东二干|莱芜淄博2号光缆:莱芜原山路-淄博潘庄</v>
      </c>
      <c r="F4182" s="3">
        <f>INDEX(光放段!$I$4:$I$237,MATCH(纤芯!H4182,光放段!$B$4:$B$237,0))</f>
        <v>37029100000</v>
      </c>
      <c r="G4182" s="3" t="str">
        <f t="shared" si="325"/>
        <v>山东二干|莱芜淄博2号光缆:临淄区南二路基站-淄博潘庄</v>
      </c>
      <c r="H4182" s="3">
        <f>INDEX(光放段!$B$4:$B$237,MATCH(纤芯!G4182,光放段!$C$4:$C$237,0))</f>
        <v>37029102000</v>
      </c>
      <c r="I4182" s="3" t="str">
        <f t="shared" si="326"/>
        <v>莱芜淄博2号光缆</v>
      </c>
      <c r="J4182" s="3" t="str">
        <f>INDEX(子缆名称!$B$4:$B$29,纤芯!M4182)</f>
        <v>D缆</v>
      </c>
      <c r="K4182" s="3">
        <v>45</v>
      </c>
      <c r="L4182" s="3">
        <f t="shared" si="327"/>
        <v>9</v>
      </c>
      <c r="M4182" s="3">
        <f t="shared" si="328"/>
        <v>4</v>
      </c>
      <c r="N4182" s="3" t="s">
        <v>90</v>
      </c>
      <c r="O4182" s="3">
        <f>COUNTIF([1]局站!$D$4:$D$172,"="&amp;N4182)</f>
        <v>1</v>
      </c>
      <c r="P4182" s="3">
        <v>0</v>
      </c>
      <c r="Q4182" s="3">
        <v>0</v>
      </c>
      <c r="R4182" s="3">
        <v>0</v>
      </c>
      <c r="S4182" s="3" t="s">
        <v>79</v>
      </c>
      <c r="T4182" s="3">
        <f>COUNTIF([1]局站!$D$4:$D$172,"="&amp;S4182)</f>
        <v>1</v>
      </c>
      <c r="U4182" s="3">
        <v>0</v>
      </c>
      <c r="V4182" s="3">
        <v>0</v>
      </c>
      <c r="W4182" s="3">
        <v>0</v>
      </c>
      <c r="X4182" s="3" t="s">
        <v>1215</v>
      </c>
      <c r="Y4182" s="3" t="s">
        <v>880</v>
      </c>
      <c r="Z4182" s="3" t="str">
        <f>INDEX(业务类型!$C$4:$C$8,MATCH(纤芯!Y4182,业务类型!$B$4:$B$8,0))</f>
        <v>IDLE</v>
      </c>
      <c r="AA4182" s="3"/>
    </row>
    <row r="4183" spans="1:27" ht="33" x14ac:dyDescent="0.2">
      <c r="A4183" s="3">
        <v>4180</v>
      </c>
      <c r="B4183" s="3">
        <f t="shared" si="329"/>
        <v>37029102046</v>
      </c>
      <c r="C4183" s="3" t="s">
        <v>1166</v>
      </c>
      <c r="D4183" s="3" t="s">
        <v>229</v>
      </c>
      <c r="E4183" s="3" t="str">
        <f>INDEX(光放段!$G$4:$G$237,MATCH(纤芯!G4183,光放段!$C$4:$C$237,0))</f>
        <v>山东二干|莱芜淄博2号光缆:莱芜原山路-淄博潘庄</v>
      </c>
      <c r="F4183" s="3">
        <f>INDEX(光放段!$I$4:$I$237,MATCH(纤芯!H4183,光放段!$B$4:$B$237,0))</f>
        <v>37029100000</v>
      </c>
      <c r="G4183" s="3" t="str">
        <f t="shared" si="325"/>
        <v>山东二干|莱芜淄博2号光缆:临淄区南二路基站-淄博潘庄</v>
      </c>
      <c r="H4183" s="3">
        <f>INDEX(光放段!$B$4:$B$237,MATCH(纤芯!G4183,光放段!$C$4:$C$237,0))</f>
        <v>37029102000</v>
      </c>
      <c r="I4183" s="3" t="str">
        <f t="shared" si="326"/>
        <v>莱芜淄博2号光缆</v>
      </c>
      <c r="J4183" s="3" t="str">
        <f>INDEX(子缆名称!$B$4:$B$29,纤芯!M4183)</f>
        <v>D缆</v>
      </c>
      <c r="K4183" s="3">
        <v>46</v>
      </c>
      <c r="L4183" s="3">
        <f t="shared" si="327"/>
        <v>10</v>
      </c>
      <c r="M4183" s="3">
        <f t="shared" si="328"/>
        <v>4</v>
      </c>
      <c r="N4183" s="3" t="s">
        <v>90</v>
      </c>
      <c r="O4183" s="3">
        <f>COUNTIF([1]局站!$D$4:$D$172,"="&amp;N4183)</f>
        <v>1</v>
      </c>
      <c r="P4183" s="3">
        <v>0</v>
      </c>
      <c r="Q4183" s="3">
        <v>0</v>
      </c>
      <c r="R4183" s="3">
        <v>0</v>
      </c>
      <c r="S4183" s="3" t="s">
        <v>79</v>
      </c>
      <c r="T4183" s="3">
        <f>COUNTIF([1]局站!$D$4:$D$172,"="&amp;S4183)</f>
        <v>1</v>
      </c>
      <c r="U4183" s="3">
        <v>0</v>
      </c>
      <c r="V4183" s="3">
        <v>0</v>
      </c>
      <c r="W4183" s="3">
        <v>0</v>
      </c>
      <c r="X4183" s="3" t="s">
        <v>1215</v>
      </c>
      <c r="Y4183" s="3" t="s">
        <v>880</v>
      </c>
      <c r="Z4183" s="3" t="str">
        <f>INDEX(业务类型!$C$4:$C$8,MATCH(纤芯!Y4183,业务类型!$B$4:$B$8,0))</f>
        <v>IDLE</v>
      </c>
      <c r="AA4183" s="3"/>
    </row>
    <row r="4184" spans="1:27" ht="33" x14ac:dyDescent="0.2">
      <c r="A4184" s="3">
        <v>4181</v>
      </c>
      <c r="B4184" s="3">
        <f t="shared" si="329"/>
        <v>37029102047</v>
      </c>
      <c r="C4184" s="3" t="s">
        <v>1166</v>
      </c>
      <c r="D4184" s="3" t="s">
        <v>229</v>
      </c>
      <c r="E4184" s="3" t="str">
        <f>INDEX(光放段!$G$4:$G$237,MATCH(纤芯!G4184,光放段!$C$4:$C$237,0))</f>
        <v>山东二干|莱芜淄博2号光缆:莱芜原山路-淄博潘庄</v>
      </c>
      <c r="F4184" s="3">
        <f>INDEX(光放段!$I$4:$I$237,MATCH(纤芯!H4184,光放段!$B$4:$B$237,0))</f>
        <v>37029100000</v>
      </c>
      <c r="G4184" s="3" t="str">
        <f t="shared" si="325"/>
        <v>山东二干|莱芜淄博2号光缆:临淄区南二路基站-淄博潘庄</v>
      </c>
      <c r="H4184" s="3">
        <f>INDEX(光放段!$B$4:$B$237,MATCH(纤芯!G4184,光放段!$C$4:$C$237,0))</f>
        <v>37029102000</v>
      </c>
      <c r="I4184" s="3" t="str">
        <f t="shared" si="326"/>
        <v>莱芜淄博2号光缆</v>
      </c>
      <c r="J4184" s="3" t="str">
        <f>INDEX(子缆名称!$B$4:$B$29,纤芯!M4184)</f>
        <v>D缆</v>
      </c>
      <c r="K4184" s="3">
        <v>47</v>
      </c>
      <c r="L4184" s="3">
        <f t="shared" si="327"/>
        <v>11</v>
      </c>
      <c r="M4184" s="3">
        <f t="shared" si="328"/>
        <v>4</v>
      </c>
      <c r="N4184" s="3" t="s">
        <v>90</v>
      </c>
      <c r="O4184" s="3">
        <f>COUNTIF([1]局站!$D$4:$D$172,"="&amp;N4184)</f>
        <v>1</v>
      </c>
      <c r="P4184" s="3">
        <v>0</v>
      </c>
      <c r="Q4184" s="3">
        <v>0</v>
      </c>
      <c r="R4184" s="3">
        <v>0</v>
      </c>
      <c r="S4184" s="3" t="s">
        <v>79</v>
      </c>
      <c r="T4184" s="3">
        <f>COUNTIF([1]局站!$D$4:$D$172,"="&amp;S4184)</f>
        <v>1</v>
      </c>
      <c r="U4184" s="3">
        <v>0</v>
      </c>
      <c r="V4184" s="3">
        <v>0</v>
      </c>
      <c r="W4184" s="3">
        <v>0</v>
      </c>
      <c r="X4184" s="3" t="s">
        <v>1215</v>
      </c>
      <c r="Y4184" s="3" t="s">
        <v>880</v>
      </c>
      <c r="Z4184" s="3" t="str">
        <f>INDEX(业务类型!$C$4:$C$8,MATCH(纤芯!Y4184,业务类型!$B$4:$B$8,0))</f>
        <v>IDLE</v>
      </c>
      <c r="AA4184" s="3"/>
    </row>
    <row r="4185" spans="1:27" ht="33" x14ac:dyDescent="0.2">
      <c r="A4185" s="3">
        <v>4182</v>
      </c>
      <c r="B4185" s="3">
        <f t="shared" si="329"/>
        <v>37029102048</v>
      </c>
      <c r="C4185" s="3" t="s">
        <v>1166</v>
      </c>
      <c r="D4185" s="3" t="s">
        <v>229</v>
      </c>
      <c r="E4185" s="3" t="str">
        <f>INDEX(光放段!$G$4:$G$237,MATCH(纤芯!G4185,光放段!$C$4:$C$237,0))</f>
        <v>山东二干|莱芜淄博2号光缆:莱芜原山路-淄博潘庄</v>
      </c>
      <c r="F4185" s="3">
        <f>INDEX(光放段!$I$4:$I$237,MATCH(纤芯!H4185,光放段!$B$4:$B$237,0))</f>
        <v>37029100000</v>
      </c>
      <c r="G4185" s="3" t="str">
        <f t="shared" si="325"/>
        <v>山东二干|莱芜淄博2号光缆:临淄区南二路基站-淄博潘庄</v>
      </c>
      <c r="H4185" s="3">
        <f>INDEX(光放段!$B$4:$B$237,MATCH(纤芯!G4185,光放段!$C$4:$C$237,0))</f>
        <v>37029102000</v>
      </c>
      <c r="I4185" s="3" t="str">
        <f t="shared" si="326"/>
        <v>莱芜淄博2号光缆</v>
      </c>
      <c r="J4185" s="3" t="str">
        <f>INDEX(子缆名称!$B$4:$B$29,纤芯!M4185)</f>
        <v>D缆</v>
      </c>
      <c r="K4185" s="3">
        <v>48</v>
      </c>
      <c r="L4185" s="3">
        <f t="shared" si="327"/>
        <v>12</v>
      </c>
      <c r="M4185" s="3">
        <f t="shared" si="328"/>
        <v>4</v>
      </c>
      <c r="N4185" s="3" t="s">
        <v>90</v>
      </c>
      <c r="O4185" s="3">
        <f>COUNTIF([1]局站!$D$4:$D$172,"="&amp;N4185)</f>
        <v>1</v>
      </c>
      <c r="P4185" s="3">
        <v>0</v>
      </c>
      <c r="Q4185" s="3">
        <v>0</v>
      </c>
      <c r="R4185" s="3">
        <v>0</v>
      </c>
      <c r="S4185" s="3" t="s">
        <v>79</v>
      </c>
      <c r="T4185" s="3">
        <f>COUNTIF([1]局站!$D$4:$D$172,"="&amp;S4185)</f>
        <v>1</v>
      </c>
      <c r="U4185" s="3">
        <v>0</v>
      </c>
      <c r="V4185" s="3">
        <v>0</v>
      </c>
      <c r="W4185" s="3">
        <v>0</v>
      </c>
      <c r="X4185" s="3" t="s">
        <v>1215</v>
      </c>
      <c r="Y4185" s="3" t="s">
        <v>880</v>
      </c>
      <c r="Z4185" s="3" t="str">
        <f>INDEX(业务类型!$C$4:$C$8,MATCH(纤芯!Y4185,业务类型!$B$4:$B$8,0))</f>
        <v>IDLE</v>
      </c>
      <c r="AA4185" s="3"/>
    </row>
    <row r="4186" spans="1:27" ht="16.5" x14ac:dyDescent="0.2">
      <c r="A4186" s="3">
        <v>4183</v>
      </c>
      <c r="B4186" s="3">
        <f t="shared" si="329"/>
        <v>37030101001</v>
      </c>
      <c r="C4186" s="3" t="s">
        <v>1166</v>
      </c>
      <c r="D4186" s="3" t="s">
        <v>230</v>
      </c>
      <c r="E4186" s="3" t="str">
        <f>INDEX(光放段!$G$4:$G$237,MATCH(纤芯!G4186,光放段!$C$4:$C$237,0))</f>
        <v>山东二干|聊城长清架空光缆:长清通信楼-聊城东昌西路</v>
      </c>
      <c r="F4186" s="3">
        <f>INDEX(光放段!$I$4:$I$237,MATCH(纤芯!H4186,光放段!$B$4:$B$237,0))</f>
        <v>37030100000</v>
      </c>
      <c r="G4186" s="3" t="str">
        <f t="shared" si="325"/>
        <v>山东二干|聊城长清架空光缆:长清通信楼-平阴</v>
      </c>
      <c r="H4186" s="3">
        <f>INDEX(光放段!$B$4:$B$237,MATCH(纤芯!G4186,光放段!$C$4:$C$237,0))</f>
        <v>37030101000</v>
      </c>
      <c r="I4186" s="3" t="str">
        <f t="shared" si="326"/>
        <v>聊城长清架空光缆</v>
      </c>
      <c r="J4186" s="3" t="str">
        <f>INDEX(子缆名称!$B$4:$B$29,纤芯!M4186)</f>
        <v>A缆</v>
      </c>
      <c r="K4186" s="3">
        <v>1</v>
      </c>
      <c r="L4186" s="3">
        <f t="shared" si="327"/>
        <v>1</v>
      </c>
      <c r="M4186" s="3">
        <f t="shared" si="328"/>
        <v>1</v>
      </c>
      <c r="N4186" s="3" t="s">
        <v>1251</v>
      </c>
      <c r="O4186" s="3">
        <f>COUNTIF([1]局站!$D$4:$D$172,"="&amp;N4186)</f>
        <v>1</v>
      </c>
      <c r="P4186" s="3">
        <v>0</v>
      </c>
      <c r="Q4186" s="3">
        <v>0</v>
      </c>
      <c r="R4186" s="3">
        <v>0</v>
      </c>
      <c r="S4186" s="3" t="s">
        <v>53</v>
      </c>
      <c r="T4186" s="3">
        <f>COUNTIF([1]局站!$D$4:$D$172,"="&amp;S4186)</f>
        <v>1</v>
      </c>
      <c r="U4186" s="3">
        <v>0</v>
      </c>
      <c r="V4186" s="3">
        <v>0</v>
      </c>
      <c r="W4186" s="3">
        <v>0</v>
      </c>
      <c r="X4186" s="3" t="s">
        <v>1215</v>
      </c>
      <c r="Y4186" s="3" t="s">
        <v>880</v>
      </c>
      <c r="Z4186" s="3" t="str">
        <f>INDEX(业务类型!$C$4:$C$8,MATCH(纤芯!Y4186,业务类型!$B$4:$B$8,0))</f>
        <v>IDLE</v>
      </c>
      <c r="AA4186" s="3"/>
    </row>
    <row r="4187" spans="1:27" ht="16.5" x14ac:dyDescent="0.2">
      <c r="A4187" s="3">
        <v>4184</v>
      </c>
      <c r="B4187" s="3">
        <f t="shared" si="329"/>
        <v>37030101002</v>
      </c>
      <c r="C4187" s="3" t="s">
        <v>1166</v>
      </c>
      <c r="D4187" s="3" t="s">
        <v>230</v>
      </c>
      <c r="E4187" s="3" t="str">
        <f>INDEX(光放段!$G$4:$G$237,MATCH(纤芯!G4187,光放段!$C$4:$C$237,0))</f>
        <v>山东二干|聊城长清架空光缆:长清通信楼-聊城东昌西路</v>
      </c>
      <c r="F4187" s="3">
        <f>INDEX(光放段!$I$4:$I$237,MATCH(纤芯!H4187,光放段!$B$4:$B$237,0))</f>
        <v>37030100000</v>
      </c>
      <c r="G4187" s="3" t="str">
        <f t="shared" si="325"/>
        <v>山东二干|聊城长清架空光缆:长清通信楼-平阴</v>
      </c>
      <c r="H4187" s="3">
        <f>INDEX(光放段!$B$4:$B$237,MATCH(纤芯!G4187,光放段!$C$4:$C$237,0))</f>
        <v>37030101000</v>
      </c>
      <c r="I4187" s="3" t="str">
        <f t="shared" si="326"/>
        <v>聊城长清架空光缆</v>
      </c>
      <c r="J4187" s="3" t="str">
        <f>INDEX(子缆名称!$B$4:$B$29,纤芯!M4187)</f>
        <v>A缆</v>
      </c>
      <c r="K4187" s="3">
        <v>2</v>
      </c>
      <c r="L4187" s="3">
        <f t="shared" si="327"/>
        <v>2</v>
      </c>
      <c r="M4187" s="3">
        <f t="shared" si="328"/>
        <v>1</v>
      </c>
      <c r="N4187" s="3" t="s">
        <v>1251</v>
      </c>
      <c r="O4187" s="3">
        <f>COUNTIF([1]局站!$D$4:$D$172,"="&amp;N4187)</f>
        <v>1</v>
      </c>
      <c r="P4187" s="3">
        <v>0</v>
      </c>
      <c r="Q4187" s="3">
        <v>0</v>
      </c>
      <c r="R4187" s="3">
        <v>0</v>
      </c>
      <c r="S4187" s="3" t="s">
        <v>53</v>
      </c>
      <c r="T4187" s="3">
        <f>COUNTIF([1]局站!$D$4:$D$172,"="&amp;S4187)</f>
        <v>1</v>
      </c>
      <c r="U4187" s="3">
        <v>0</v>
      </c>
      <c r="V4187" s="3">
        <v>0</v>
      </c>
      <c r="W4187" s="3">
        <v>0</v>
      </c>
      <c r="X4187" s="3" t="s">
        <v>1215</v>
      </c>
      <c r="Y4187" s="3" t="s">
        <v>852</v>
      </c>
      <c r="Z4187" s="3" t="str">
        <f>INDEX(业务类型!$C$4:$C$8,MATCH(纤芯!Y4187,业务类型!$B$4:$B$8,0))</f>
        <v>TWO</v>
      </c>
      <c r="AA4187" s="3" t="s">
        <v>1054</v>
      </c>
    </row>
    <row r="4188" spans="1:27" ht="16.5" x14ac:dyDescent="0.2">
      <c r="A4188" s="3">
        <v>4185</v>
      </c>
      <c r="B4188" s="3">
        <f t="shared" si="329"/>
        <v>37030101003</v>
      </c>
      <c r="C4188" s="3" t="s">
        <v>1166</v>
      </c>
      <c r="D4188" s="3" t="s">
        <v>230</v>
      </c>
      <c r="E4188" s="3" t="str">
        <f>INDEX(光放段!$G$4:$G$237,MATCH(纤芯!G4188,光放段!$C$4:$C$237,0))</f>
        <v>山东二干|聊城长清架空光缆:长清通信楼-聊城东昌西路</v>
      </c>
      <c r="F4188" s="3">
        <f>INDEX(光放段!$I$4:$I$237,MATCH(纤芯!H4188,光放段!$B$4:$B$237,0))</f>
        <v>37030100000</v>
      </c>
      <c r="G4188" s="3" t="str">
        <f t="shared" si="325"/>
        <v>山东二干|聊城长清架空光缆:长清通信楼-平阴</v>
      </c>
      <c r="H4188" s="3">
        <f>INDEX(光放段!$B$4:$B$237,MATCH(纤芯!G4188,光放段!$C$4:$C$237,0))</f>
        <v>37030101000</v>
      </c>
      <c r="I4188" s="3" t="str">
        <f t="shared" si="326"/>
        <v>聊城长清架空光缆</v>
      </c>
      <c r="J4188" s="3" t="str">
        <f>INDEX(子缆名称!$B$4:$B$29,纤芯!M4188)</f>
        <v>A缆</v>
      </c>
      <c r="K4188" s="3">
        <v>3</v>
      </c>
      <c r="L4188" s="3">
        <f t="shared" si="327"/>
        <v>3</v>
      </c>
      <c r="M4188" s="3">
        <f t="shared" si="328"/>
        <v>1</v>
      </c>
      <c r="N4188" s="3" t="s">
        <v>1251</v>
      </c>
      <c r="O4188" s="3">
        <f>COUNTIF([1]局站!$D$4:$D$172,"="&amp;N4188)</f>
        <v>1</v>
      </c>
      <c r="P4188" s="3">
        <v>0</v>
      </c>
      <c r="Q4188" s="3">
        <v>0</v>
      </c>
      <c r="R4188" s="3">
        <v>0</v>
      </c>
      <c r="S4188" s="3" t="s">
        <v>53</v>
      </c>
      <c r="T4188" s="3">
        <f>COUNTIF([1]局站!$D$4:$D$172,"="&amp;S4188)</f>
        <v>1</v>
      </c>
      <c r="U4188" s="3">
        <v>0</v>
      </c>
      <c r="V4188" s="3">
        <v>0</v>
      </c>
      <c r="W4188" s="3">
        <v>0</v>
      </c>
      <c r="X4188" s="3" t="s">
        <v>1215</v>
      </c>
      <c r="Y4188" s="3" t="s">
        <v>880</v>
      </c>
      <c r="Z4188" s="3" t="str">
        <f>INDEX(业务类型!$C$4:$C$8,MATCH(纤芯!Y4188,业务类型!$B$4:$B$8,0))</f>
        <v>IDLE</v>
      </c>
      <c r="AA4188" s="3"/>
    </row>
    <row r="4189" spans="1:27" ht="16.5" x14ac:dyDescent="0.2">
      <c r="A4189" s="3">
        <v>4186</v>
      </c>
      <c r="B4189" s="3">
        <f t="shared" si="329"/>
        <v>37030101004</v>
      </c>
      <c r="C4189" s="3" t="s">
        <v>1166</v>
      </c>
      <c r="D4189" s="3" t="s">
        <v>230</v>
      </c>
      <c r="E4189" s="3" t="str">
        <f>INDEX(光放段!$G$4:$G$237,MATCH(纤芯!G4189,光放段!$C$4:$C$237,0))</f>
        <v>山东二干|聊城长清架空光缆:长清通信楼-聊城东昌西路</v>
      </c>
      <c r="F4189" s="3">
        <f>INDEX(光放段!$I$4:$I$237,MATCH(纤芯!H4189,光放段!$B$4:$B$237,0))</f>
        <v>37030100000</v>
      </c>
      <c r="G4189" s="3" t="str">
        <f t="shared" si="325"/>
        <v>山东二干|聊城长清架空光缆:长清通信楼-平阴</v>
      </c>
      <c r="H4189" s="3">
        <f>INDEX(光放段!$B$4:$B$237,MATCH(纤芯!G4189,光放段!$C$4:$C$237,0))</f>
        <v>37030101000</v>
      </c>
      <c r="I4189" s="3" t="str">
        <f t="shared" si="326"/>
        <v>聊城长清架空光缆</v>
      </c>
      <c r="J4189" s="3" t="str">
        <f>INDEX(子缆名称!$B$4:$B$29,纤芯!M4189)</f>
        <v>A缆</v>
      </c>
      <c r="K4189" s="3">
        <v>4</v>
      </c>
      <c r="L4189" s="3">
        <f t="shared" si="327"/>
        <v>4</v>
      </c>
      <c r="M4189" s="3">
        <f t="shared" si="328"/>
        <v>1</v>
      </c>
      <c r="N4189" s="3" t="s">
        <v>1251</v>
      </c>
      <c r="O4189" s="3">
        <f>COUNTIF([1]局站!$D$4:$D$172,"="&amp;N4189)</f>
        <v>1</v>
      </c>
      <c r="P4189" s="3">
        <v>0</v>
      </c>
      <c r="Q4189" s="3">
        <v>0</v>
      </c>
      <c r="R4189" s="3">
        <v>0</v>
      </c>
      <c r="S4189" s="3" t="s">
        <v>53</v>
      </c>
      <c r="T4189" s="3">
        <f>COUNTIF([1]局站!$D$4:$D$172,"="&amp;S4189)</f>
        <v>1</v>
      </c>
      <c r="U4189" s="3">
        <v>0</v>
      </c>
      <c r="V4189" s="3">
        <v>0</v>
      </c>
      <c r="W4189" s="3">
        <v>0</v>
      </c>
      <c r="X4189" s="3" t="s">
        <v>1215</v>
      </c>
      <c r="Y4189" s="3" t="s">
        <v>852</v>
      </c>
      <c r="Z4189" s="3" t="str">
        <f>INDEX(业务类型!$C$4:$C$8,MATCH(纤芯!Y4189,业务类型!$B$4:$B$8,0))</f>
        <v>TWO</v>
      </c>
      <c r="AA4189" s="3" t="s">
        <v>1054</v>
      </c>
    </row>
    <row r="4190" spans="1:27" ht="16.5" x14ac:dyDescent="0.2">
      <c r="A4190" s="3">
        <v>4187</v>
      </c>
      <c r="B4190" s="3">
        <f t="shared" si="329"/>
        <v>37030101005</v>
      </c>
      <c r="C4190" s="3" t="s">
        <v>1166</v>
      </c>
      <c r="D4190" s="3" t="s">
        <v>230</v>
      </c>
      <c r="E4190" s="3" t="str">
        <f>INDEX(光放段!$G$4:$G$237,MATCH(纤芯!G4190,光放段!$C$4:$C$237,0))</f>
        <v>山东二干|聊城长清架空光缆:长清通信楼-聊城东昌西路</v>
      </c>
      <c r="F4190" s="3">
        <f>INDEX(光放段!$I$4:$I$237,MATCH(纤芯!H4190,光放段!$B$4:$B$237,0))</f>
        <v>37030100000</v>
      </c>
      <c r="G4190" s="3" t="str">
        <f t="shared" si="325"/>
        <v>山东二干|聊城长清架空光缆:长清通信楼-平阴</v>
      </c>
      <c r="H4190" s="3">
        <f>INDEX(光放段!$B$4:$B$237,MATCH(纤芯!G4190,光放段!$C$4:$C$237,0))</f>
        <v>37030101000</v>
      </c>
      <c r="I4190" s="3" t="str">
        <f t="shared" si="326"/>
        <v>聊城长清架空光缆</v>
      </c>
      <c r="J4190" s="3" t="str">
        <f>INDEX(子缆名称!$B$4:$B$29,纤芯!M4190)</f>
        <v>A缆</v>
      </c>
      <c r="K4190" s="3">
        <v>5</v>
      </c>
      <c r="L4190" s="3">
        <f t="shared" si="327"/>
        <v>5</v>
      </c>
      <c r="M4190" s="3">
        <f t="shared" si="328"/>
        <v>1</v>
      </c>
      <c r="N4190" s="3" t="s">
        <v>1251</v>
      </c>
      <c r="O4190" s="3">
        <f>COUNTIF([1]局站!$D$4:$D$172,"="&amp;N4190)</f>
        <v>1</v>
      </c>
      <c r="P4190" s="3">
        <v>0</v>
      </c>
      <c r="Q4190" s="3">
        <v>0</v>
      </c>
      <c r="R4190" s="3">
        <v>0</v>
      </c>
      <c r="S4190" s="3" t="s">
        <v>53</v>
      </c>
      <c r="T4190" s="3">
        <f>COUNTIF([1]局站!$D$4:$D$172,"="&amp;S4190)</f>
        <v>1</v>
      </c>
      <c r="U4190" s="3">
        <v>0</v>
      </c>
      <c r="V4190" s="3">
        <v>0</v>
      </c>
      <c r="W4190" s="3">
        <v>0</v>
      </c>
      <c r="X4190" s="3" t="s">
        <v>1215</v>
      </c>
      <c r="Y4190" s="3" t="s">
        <v>880</v>
      </c>
      <c r="Z4190" s="3" t="str">
        <f>INDEX(业务类型!$C$4:$C$8,MATCH(纤芯!Y4190,业务类型!$B$4:$B$8,0))</f>
        <v>IDLE</v>
      </c>
      <c r="AA4190" s="3"/>
    </row>
    <row r="4191" spans="1:27" ht="16.5" x14ac:dyDescent="0.2">
      <c r="A4191" s="3">
        <v>4188</v>
      </c>
      <c r="B4191" s="3">
        <f t="shared" si="329"/>
        <v>37030101006</v>
      </c>
      <c r="C4191" s="3" t="s">
        <v>1166</v>
      </c>
      <c r="D4191" s="3" t="s">
        <v>230</v>
      </c>
      <c r="E4191" s="3" t="str">
        <f>INDEX(光放段!$G$4:$G$237,MATCH(纤芯!G4191,光放段!$C$4:$C$237,0))</f>
        <v>山东二干|聊城长清架空光缆:长清通信楼-聊城东昌西路</v>
      </c>
      <c r="F4191" s="3">
        <f>INDEX(光放段!$I$4:$I$237,MATCH(纤芯!H4191,光放段!$B$4:$B$237,0))</f>
        <v>37030100000</v>
      </c>
      <c r="G4191" s="3" t="str">
        <f t="shared" si="325"/>
        <v>山东二干|聊城长清架空光缆:长清通信楼-平阴</v>
      </c>
      <c r="H4191" s="3">
        <f>INDEX(光放段!$B$4:$B$237,MATCH(纤芯!G4191,光放段!$C$4:$C$237,0))</f>
        <v>37030101000</v>
      </c>
      <c r="I4191" s="3" t="str">
        <f t="shared" si="326"/>
        <v>聊城长清架空光缆</v>
      </c>
      <c r="J4191" s="3" t="str">
        <f>INDEX(子缆名称!$B$4:$B$29,纤芯!M4191)</f>
        <v>A缆</v>
      </c>
      <c r="K4191" s="3">
        <v>6</v>
      </c>
      <c r="L4191" s="3">
        <f t="shared" si="327"/>
        <v>6</v>
      </c>
      <c r="M4191" s="3">
        <f t="shared" si="328"/>
        <v>1</v>
      </c>
      <c r="N4191" s="3" t="s">
        <v>1251</v>
      </c>
      <c r="O4191" s="3">
        <f>COUNTIF([1]局站!$D$4:$D$172,"="&amp;N4191)</f>
        <v>1</v>
      </c>
      <c r="P4191" s="3">
        <v>0</v>
      </c>
      <c r="Q4191" s="3">
        <v>0</v>
      </c>
      <c r="R4191" s="3">
        <v>0</v>
      </c>
      <c r="S4191" s="3" t="s">
        <v>53</v>
      </c>
      <c r="T4191" s="3">
        <f>COUNTIF([1]局站!$D$4:$D$172,"="&amp;S4191)</f>
        <v>1</v>
      </c>
      <c r="U4191" s="3">
        <v>0</v>
      </c>
      <c r="V4191" s="3">
        <v>0</v>
      </c>
      <c r="W4191" s="3">
        <v>0</v>
      </c>
      <c r="X4191" s="3" t="s">
        <v>1215</v>
      </c>
      <c r="Y4191" s="3" t="s">
        <v>852</v>
      </c>
      <c r="Z4191" s="3" t="str">
        <f>INDEX(业务类型!$C$4:$C$8,MATCH(纤芯!Y4191,业务类型!$B$4:$B$8,0))</f>
        <v>TWO</v>
      </c>
      <c r="AA4191" s="3" t="s">
        <v>926</v>
      </c>
    </row>
    <row r="4192" spans="1:27" ht="16.5" x14ac:dyDescent="0.2">
      <c r="A4192" s="3">
        <v>4189</v>
      </c>
      <c r="B4192" s="3">
        <f t="shared" si="329"/>
        <v>37030101007</v>
      </c>
      <c r="C4192" s="3" t="s">
        <v>1166</v>
      </c>
      <c r="D4192" s="3" t="s">
        <v>230</v>
      </c>
      <c r="E4192" s="3" t="str">
        <f>INDEX(光放段!$G$4:$G$237,MATCH(纤芯!G4192,光放段!$C$4:$C$237,0))</f>
        <v>山东二干|聊城长清架空光缆:长清通信楼-聊城东昌西路</v>
      </c>
      <c r="F4192" s="3">
        <f>INDEX(光放段!$I$4:$I$237,MATCH(纤芯!H4192,光放段!$B$4:$B$237,0))</f>
        <v>37030100000</v>
      </c>
      <c r="G4192" s="3" t="str">
        <f t="shared" si="325"/>
        <v>山东二干|聊城长清架空光缆:长清通信楼-平阴</v>
      </c>
      <c r="H4192" s="3">
        <f>INDEX(光放段!$B$4:$B$237,MATCH(纤芯!G4192,光放段!$C$4:$C$237,0))</f>
        <v>37030101000</v>
      </c>
      <c r="I4192" s="3" t="str">
        <f t="shared" si="326"/>
        <v>聊城长清架空光缆</v>
      </c>
      <c r="J4192" s="3" t="str">
        <f>INDEX(子缆名称!$B$4:$B$29,纤芯!M4192)</f>
        <v>A缆</v>
      </c>
      <c r="K4192" s="3">
        <v>7</v>
      </c>
      <c r="L4192" s="3">
        <f t="shared" si="327"/>
        <v>7</v>
      </c>
      <c r="M4192" s="3">
        <f t="shared" si="328"/>
        <v>1</v>
      </c>
      <c r="N4192" s="3" t="s">
        <v>1251</v>
      </c>
      <c r="O4192" s="3">
        <f>COUNTIF([1]局站!$D$4:$D$172,"="&amp;N4192)</f>
        <v>1</v>
      </c>
      <c r="P4192" s="3">
        <v>0</v>
      </c>
      <c r="Q4192" s="3">
        <v>0</v>
      </c>
      <c r="R4192" s="3">
        <v>0</v>
      </c>
      <c r="S4192" s="3" t="s">
        <v>53</v>
      </c>
      <c r="T4192" s="3">
        <f>COUNTIF([1]局站!$D$4:$D$172,"="&amp;S4192)</f>
        <v>1</v>
      </c>
      <c r="U4192" s="3">
        <v>0</v>
      </c>
      <c r="V4192" s="3">
        <v>0</v>
      </c>
      <c r="W4192" s="3">
        <v>0</v>
      </c>
      <c r="X4192" s="3" t="s">
        <v>1215</v>
      </c>
      <c r="Y4192" s="3" t="s">
        <v>852</v>
      </c>
      <c r="Z4192" s="3" t="str">
        <f>INDEX(业务类型!$C$4:$C$8,MATCH(纤芯!Y4192,业务类型!$B$4:$B$8,0))</f>
        <v>TWO</v>
      </c>
      <c r="AA4192" s="3" t="s">
        <v>926</v>
      </c>
    </row>
    <row r="4193" spans="1:27" ht="16.5" x14ac:dyDescent="0.2">
      <c r="A4193" s="3">
        <v>4190</v>
      </c>
      <c r="B4193" s="3">
        <f t="shared" si="329"/>
        <v>37030101008</v>
      </c>
      <c r="C4193" s="3" t="s">
        <v>1166</v>
      </c>
      <c r="D4193" s="3" t="s">
        <v>230</v>
      </c>
      <c r="E4193" s="3" t="str">
        <f>INDEX(光放段!$G$4:$G$237,MATCH(纤芯!G4193,光放段!$C$4:$C$237,0))</f>
        <v>山东二干|聊城长清架空光缆:长清通信楼-聊城东昌西路</v>
      </c>
      <c r="F4193" s="3">
        <f>INDEX(光放段!$I$4:$I$237,MATCH(纤芯!H4193,光放段!$B$4:$B$237,0))</f>
        <v>37030100000</v>
      </c>
      <c r="G4193" s="3" t="str">
        <f t="shared" si="325"/>
        <v>山东二干|聊城长清架空光缆:长清通信楼-平阴</v>
      </c>
      <c r="H4193" s="3">
        <f>INDEX(光放段!$B$4:$B$237,MATCH(纤芯!G4193,光放段!$C$4:$C$237,0))</f>
        <v>37030101000</v>
      </c>
      <c r="I4193" s="3" t="str">
        <f t="shared" si="326"/>
        <v>聊城长清架空光缆</v>
      </c>
      <c r="J4193" s="3" t="str">
        <f>INDEX(子缆名称!$B$4:$B$29,纤芯!M4193)</f>
        <v>A缆</v>
      </c>
      <c r="K4193" s="3">
        <v>8</v>
      </c>
      <c r="L4193" s="3">
        <f t="shared" si="327"/>
        <v>8</v>
      </c>
      <c r="M4193" s="3">
        <f t="shared" si="328"/>
        <v>1</v>
      </c>
      <c r="N4193" s="3" t="s">
        <v>1251</v>
      </c>
      <c r="O4193" s="3">
        <f>COUNTIF([1]局站!$D$4:$D$172,"="&amp;N4193)</f>
        <v>1</v>
      </c>
      <c r="P4193" s="3">
        <v>0</v>
      </c>
      <c r="Q4193" s="3">
        <v>0</v>
      </c>
      <c r="R4193" s="3">
        <v>0</v>
      </c>
      <c r="S4193" s="3" t="s">
        <v>53</v>
      </c>
      <c r="T4193" s="3">
        <f>COUNTIF([1]局站!$D$4:$D$172,"="&amp;S4193)</f>
        <v>1</v>
      </c>
      <c r="U4193" s="3">
        <v>0</v>
      </c>
      <c r="V4193" s="3">
        <v>0</v>
      </c>
      <c r="W4193" s="3">
        <v>0</v>
      </c>
      <c r="X4193" s="3" t="s">
        <v>1215</v>
      </c>
      <c r="Y4193" s="3" t="s">
        <v>880</v>
      </c>
      <c r="Z4193" s="3" t="str">
        <f>INDEX(业务类型!$C$4:$C$8,MATCH(纤芯!Y4193,业务类型!$B$4:$B$8,0))</f>
        <v>IDLE</v>
      </c>
      <c r="AA4193" s="3"/>
    </row>
    <row r="4194" spans="1:27" ht="16.5" x14ac:dyDescent="0.2">
      <c r="A4194" s="3">
        <v>4191</v>
      </c>
      <c r="B4194" s="3">
        <f t="shared" si="329"/>
        <v>37030101009</v>
      </c>
      <c r="C4194" s="3" t="s">
        <v>1166</v>
      </c>
      <c r="D4194" s="3" t="s">
        <v>230</v>
      </c>
      <c r="E4194" s="3" t="str">
        <f>INDEX(光放段!$G$4:$G$237,MATCH(纤芯!G4194,光放段!$C$4:$C$237,0))</f>
        <v>山东二干|聊城长清架空光缆:长清通信楼-聊城东昌西路</v>
      </c>
      <c r="F4194" s="3">
        <f>INDEX(光放段!$I$4:$I$237,MATCH(纤芯!H4194,光放段!$B$4:$B$237,0))</f>
        <v>37030100000</v>
      </c>
      <c r="G4194" s="3" t="str">
        <f t="shared" si="325"/>
        <v>山东二干|聊城长清架空光缆:长清通信楼-平阴</v>
      </c>
      <c r="H4194" s="3">
        <f>INDEX(光放段!$B$4:$B$237,MATCH(纤芯!G4194,光放段!$C$4:$C$237,0))</f>
        <v>37030101000</v>
      </c>
      <c r="I4194" s="3" t="str">
        <f t="shared" si="326"/>
        <v>聊城长清架空光缆</v>
      </c>
      <c r="J4194" s="3" t="str">
        <f>INDEX(子缆名称!$B$4:$B$29,纤芯!M4194)</f>
        <v>A缆</v>
      </c>
      <c r="K4194" s="3">
        <v>9</v>
      </c>
      <c r="L4194" s="3">
        <f t="shared" si="327"/>
        <v>9</v>
      </c>
      <c r="M4194" s="3">
        <f t="shared" si="328"/>
        <v>1</v>
      </c>
      <c r="N4194" s="3" t="s">
        <v>1251</v>
      </c>
      <c r="O4194" s="3">
        <f>COUNTIF([1]局站!$D$4:$D$172,"="&amp;N4194)</f>
        <v>1</v>
      </c>
      <c r="P4194" s="3">
        <v>0</v>
      </c>
      <c r="Q4194" s="3">
        <v>0</v>
      </c>
      <c r="R4194" s="3">
        <v>0</v>
      </c>
      <c r="S4194" s="3" t="s">
        <v>53</v>
      </c>
      <c r="T4194" s="3">
        <f>COUNTIF([1]局站!$D$4:$D$172,"="&amp;S4194)</f>
        <v>1</v>
      </c>
      <c r="U4194" s="3">
        <v>0</v>
      </c>
      <c r="V4194" s="3">
        <v>0</v>
      </c>
      <c r="W4194" s="3">
        <v>0</v>
      </c>
      <c r="X4194" s="3" t="s">
        <v>1215</v>
      </c>
      <c r="Y4194" s="3" t="s">
        <v>880</v>
      </c>
      <c r="Z4194" s="3" t="str">
        <f>INDEX(业务类型!$C$4:$C$8,MATCH(纤芯!Y4194,业务类型!$B$4:$B$8,0))</f>
        <v>IDLE</v>
      </c>
      <c r="AA4194" s="3"/>
    </row>
    <row r="4195" spans="1:27" ht="16.5" x14ac:dyDescent="0.2">
      <c r="A4195" s="3">
        <v>4192</v>
      </c>
      <c r="B4195" s="3">
        <f t="shared" si="329"/>
        <v>37030101010</v>
      </c>
      <c r="C4195" s="3" t="s">
        <v>1166</v>
      </c>
      <c r="D4195" s="3" t="s">
        <v>230</v>
      </c>
      <c r="E4195" s="3" t="str">
        <f>INDEX(光放段!$G$4:$G$237,MATCH(纤芯!G4195,光放段!$C$4:$C$237,0))</f>
        <v>山东二干|聊城长清架空光缆:长清通信楼-聊城东昌西路</v>
      </c>
      <c r="F4195" s="3">
        <f>INDEX(光放段!$I$4:$I$237,MATCH(纤芯!H4195,光放段!$B$4:$B$237,0))</f>
        <v>37030100000</v>
      </c>
      <c r="G4195" s="3" t="str">
        <f t="shared" si="325"/>
        <v>山东二干|聊城长清架空光缆:长清通信楼-平阴</v>
      </c>
      <c r="H4195" s="3">
        <f>INDEX(光放段!$B$4:$B$237,MATCH(纤芯!G4195,光放段!$C$4:$C$237,0))</f>
        <v>37030101000</v>
      </c>
      <c r="I4195" s="3" t="str">
        <f t="shared" si="326"/>
        <v>聊城长清架空光缆</v>
      </c>
      <c r="J4195" s="3" t="str">
        <f>INDEX(子缆名称!$B$4:$B$29,纤芯!M4195)</f>
        <v>A缆</v>
      </c>
      <c r="K4195" s="3">
        <v>10</v>
      </c>
      <c r="L4195" s="3">
        <f t="shared" si="327"/>
        <v>10</v>
      </c>
      <c r="M4195" s="3">
        <f t="shared" si="328"/>
        <v>1</v>
      </c>
      <c r="N4195" s="3" t="s">
        <v>1251</v>
      </c>
      <c r="O4195" s="3">
        <f>COUNTIF([1]局站!$D$4:$D$172,"="&amp;N4195)</f>
        <v>1</v>
      </c>
      <c r="P4195" s="3">
        <v>0</v>
      </c>
      <c r="Q4195" s="3">
        <v>0</v>
      </c>
      <c r="R4195" s="3">
        <v>0</v>
      </c>
      <c r="S4195" s="3" t="s">
        <v>53</v>
      </c>
      <c r="T4195" s="3">
        <f>COUNTIF([1]局站!$D$4:$D$172,"="&amp;S4195)</f>
        <v>1</v>
      </c>
      <c r="U4195" s="3">
        <v>0</v>
      </c>
      <c r="V4195" s="3">
        <v>0</v>
      </c>
      <c r="W4195" s="3">
        <v>0</v>
      </c>
      <c r="X4195" s="3" t="s">
        <v>1215</v>
      </c>
      <c r="Y4195" s="3" t="s">
        <v>880</v>
      </c>
      <c r="Z4195" s="3" t="str">
        <f>INDEX(业务类型!$C$4:$C$8,MATCH(纤芯!Y4195,业务类型!$B$4:$B$8,0))</f>
        <v>IDLE</v>
      </c>
      <c r="AA4195" s="3"/>
    </row>
    <row r="4196" spans="1:27" ht="16.5" x14ac:dyDescent="0.2">
      <c r="A4196" s="3">
        <v>4193</v>
      </c>
      <c r="B4196" s="3">
        <f t="shared" si="329"/>
        <v>37030101011</v>
      </c>
      <c r="C4196" s="3" t="s">
        <v>1166</v>
      </c>
      <c r="D4196" s="3" t="s">
        <v>230</v>
      </c>
      <c r="E4196" s="3" t="str">
        <f>INDEX(光放段!$G$4:$G$237,MATCH(纤芯!G4196,光放段!$C$4:$C$237,0))</f>
        <v>山东二干|聊城长清架空光缆:长清通信楼-聊城东昌西路</v>
      </c>
      <c r="F4196" s="3">
        <f>INDEX(光放段!$I$4:$I$237,MATCH(纤芯!H4196,光放段!$B$4:$B$237,0))</f>
        <v>37030100000</v>
      </c>
      <c r="G4196" s="3" t="str">
        <f t="shared" si="325"/>
        <v>山东二干|聊城长清架空光缆:长清通信楼-平阴</v>
      </c>
      <c r="H4196" s="3">
        <f>INDEX(光放段!$B$4:$B$237,MATCH(纤芯!G4196,光放段!$C$4:$C$237,0))</f>
        <v>37030101000</v>
      </c>
      <c r="I4196" s="3" t="str">
        <f t="shared" si="326"/>
        <v>聊城长清架空光缆</v>
      </c>
      <c r="J4196" s="3" t="str">
        <f>INDEX(子缆名称!$B$4:$B$29,纤芯!M4196)</f>
        <v>A缆</v>
      </c>
      <c r="K4196" s="3">
        <v>11</v>
      </c>
      <c r="L4196" s="3">
        <f t="shared" si="327"/>
        <v>11</v>
      </c>
      <c r="M4196" s="3">
        <f t="shared" si="328"/>
        <v>1</v>
      </c>
      <c r="N4196" s="3" t="s">
        <v>1251</v>
      </c>
      <c r="O4196" s="3">
        <f>COUNTIF([1]局站!$D$4:$D$172,"="&amp;N4196)</f>
        <v>1</v>
      </c>
      <c r="P4196" s="3">
        <v>0</v>
      </c>
      <c r="Q4196" s="3">
        <v>0</v>
      </c>
      <c r="R4196" s="3">
        <v>0</v>
      </c>
      <c r="S4196" s="3" t="s">
        <v>53</v>
      </c>
      <c r="T4196" s="3">
        <f>COUNTIF([1]局站!$D$4:$D$172,"="&amp;S4196)</f>
        <v>1</v>
      </c>
      <c r="U4196" s="3">
        <v>0</v>
      </c>
      <c r="V4196" s="3">
        <v>0</v>
      </c>
      <c r="W4196" s="3">
        <v>0</v>
      </c>
      <c r="X4196" s="3" t="s">
        <v>1215</v>
      </c>
      <c r="Y4196" s="3" t="s">
        <v>880</v>
      </c>
      <c r="Z4196" s="3" t="str">
        <f>INDEX(业务类型!$C$4:$C$8,MATCH(纤芯!Y4196,业务类型!$B$4:$B$8,0))</f>
        <v>IDLE</v>
      </c>
      <c r="AA4196" s="3"/>
    </row>
    <row r="4197" spans="1:27" ht="16.5" x14ac:dyDescent="0.2">
      <c r="A4197" s="3">
        <v>4194</v>
      </c>
      <c r="B4197" s="3">
        <f t="shared" si="329"/>
        <v>37030101012</v>
      </c>
      <c r="C4197" s="3" t="s">
        <v>1166</v>
      </c>
      <c r="D4197" s="3" t="s">
        <v>230</v>
      </c>
      <c r="E4197" s="3" t="str">
        <f>INDEX(光放段!$G$4:$G$237,MATCH(纤芯!G4197,光放段!$C$4:$C$237,0))</f>
        <v>山东二干|聊城长清架空光缆:长清通信楼-聊城东昌西路</v>
      </c>
      <c r="F4197" s="3">
        <f>INDEX(光放段!$I$4:$I$237,MATCH(纤芯!H4197,光放段!$B$4:$B$237,0))</f>
        <v>37030100000</v>
      </c>
      <c r="G4197" s="3" t="str">
        <f t="shared" si="325"/>
        <v>山东二干|聊城长清架空光缆:长清通信楼-平阴</v>
      </c>
      <c r="H4197" s="3">
        <f>INDEX(光放段!$B$4:$B$237,MATCH(纤芯!G4197,光放段!$C$4:$C$237,0))</f>
        <v>37030101000</v>
      </c>
      <c r="I4197" s="3" t="str">
        <f t="shared" si="326"/>
        <v>聊城长清架空光缆</v>
      </c>
      <c r="J4197" s="3" t="str">
        <f>INDEX(子缆名称!$B$4:$B$29,纤芯!M4197)</f>
        <v>A缆</v>
      </c>
      <c r="K4197" s="3">
        <v>12</v>
      </c>
      <c r="L4197" s="3">
        <f t="shared" si="327"/>
        <v>12</v>
      </c>
      <c r="M4197" s="3">
        <f t="shared" si="328"/>
        <v>1</v>
      </c>
      <c r="N4197" s="3" t="s">
        <v>1251</v>
      </c>
      <c r="O4197" s="3">
        <f>COUNTIF([1]局站!$D$4:$D$172,"="&amp;N4197)</f>
        <v>1</v>
      </c>
      <c r="P4197" s="3">
        <v>0</v>
      </c>
      <c r="Q4197" s="3">
        <v>0</v>
      </c>
      <c r="R4197" s="3">
        <v>0</v>
      </c>
      <c r="S4197" s="3" t="s">
        <v>53</v>
      </c>
      <c r="T4197" s="3">
        <f>COUNTIF([1]局站!$D$4:$D$172,"="&amp;S4197)</f>
        <v>1</v>
      </c>
      <c r="U4197" s="3">
        <v>0</v>
      </c>
      <c r="V4197" s="3">
        <v>0</v>
      </c>
      <c r="W4197" s="3">
        <v>0</v>
      </c>
      <c r="X4197" s="3" t="s">
        <v>1215</v>
      </c>
      <c r="Y4197" s="3" t="s">
        <v>880</v>
      </c>
      <c r="Z4197" s="3" t="str">
        <f>INDEX(业务类型!$C$4:$C$8,MATCH(纤芯!Y4197,业务类型!$B$4:$B$8,0))</f>
        <v>IDLE</v>
      </c>
      <c r="AA4197" s="3"/>
    </row>
    <row r="4198" spans="1:27" ht="16.5" x14ac:dyDescent="0.2">
      <c r="A4198" s="3">
        <v>4195</v>
      </c>
      <c r="B4198" s="3">
        <f t="shared" si="329"/>
        <v>37030101013</v>
      </c>
      <c r="C4198" s="3" t="s">
        <v>1166</v>
      </c>
      <c r="D4198" s="3" t="s">
        <v>230</v>
      </c>
      <c r="E4198" s="3" t="str">
        <f>INDEX(光放段!$G$4:$G$237,MATCH(纤芯!G4198,光放段!$C$4:$C$237,0))</f>
        <v>山东二干|聊城长清架空光缆:长清通信楼-聊城东昌西路</v>
      </c>
      <c r="F4198" s="3">
        <f>INDEX(光放段!$I$4:$I$237,MATCH(纤芯!H4198,光放段!$B$4:$B$237,0))</f>
        <v>37030100000</v>
      </c>
      <c r="G4198" s="3" t="str">
        <f t="shared" si="325"/>
        <v>山东二干|聊城长清架空光缆:长清通信楼-平阴</v>
      </c>
      <c r="H4198" s="3">
        <f>INDEX(光放段!$B$4:$B$237,MATCH(纤芯!G4198,光放段!$C$4:$C$237,0))</f>
        <v>37030101000</v>
      </c>
      <c r="I4198" s="3" t="str">
        <f t="shared" si="326"/>
        <v>聊城长清架空光缆</v>
      </c>
      <c r="J4198" s="3" t="str">
        <f>INDEX(子缆名称!$B$4:$B$29,纤芯!M4198)</f>
        <v>B缆</v>
      </c>
      <c r="K4198" s="3">
        <v>13</v>
      </c>
      <c r="L4198" s="3">
        <f t="shared" si="327"/>
        <v>1</v>
      </c>
      <c r="M4198" s="3">
        <f t="shared" si="328"/>
        <v>2</v>
      </c>
      <c r="N4198" s="3" t="s">
        <v>1251</v>
      </c>
      <c r="O4198" s="3">
        <f>COUNTIF([1]局站!$D$4:$D$172,"="&amp;N4198)</f>
        <v>1</v>
      </c>
      <c r="P4198" s="3">
        <v>0</v>
      </c>
      <c r="Q4198" s="3">
        <v>0</v>
      </c>
      <c r="R4198" s="3">
        <v>0</v>
      </c>
      <c r="S4198" s="3" t="s">
        <v>53</v>
      </c>
      <c r="T4198" s="3">
        <f>COUNTIF([1]局站!$D$4:$D$172,"="&amp;S4198)</f>
        <v>1</v>
      </c>
      <c r="U4198" s="3">
        <v>0</v>
      </c>
      <c r="V4198" s="3">
        <v>0</v>
      </c>
      <c r="W4198" s="3">
        <v>0</v>
      </c>
      <c r="X4198" s="3" t="s">
        <v>1215</v>
      </c>
      <c r="Y4198" s="3" t="s">
        <v>880</v>
      </c>
      <c r="Z4198" s="3" t="str">
        <f>INDEX(业务类型!$C$4:$C$8,MATCH(纤芯!Y4198,业务类型!$B$4:$B$8,0))</f>
        <v>IDLE</v>
      </c>
      <c r="AA4198" s="3"/>
    </row>
    <row r="4199" spans="1:27" ht="16.5" x14ac:dyDescent="0.2">
      <c r="A4199" s="3">
        <v>4196</v>
      </c>
      <c r="B4199" s="3">
        <f t="shared" si="329"/>
        <v>37030101014</v>
      </c>
      <c r="C4199" s="3" t="s">
        <v>1166</v>
      </c>
      <c r="D4199" s="3" t="s">
        <v>230</v>
      </c>
      <c r="E4199" s="3" t="str">
        <f>INDEX(光放段!$G$4:$G$237,MATCH(纤芯!G4199,光放段!$C$4:$C$237,0))</f>
        <v>山东二干|聊城长清架空光缆:长清通信楼-聊城东昌西路</v>
      </c>
      <c r="F4199" s="3">
        <f>INDEX(光放段!$I$4:$I$237,MATCH(纤芯!H4199,光放段!$B$4:$B$237,0))</f>
        <v>37030100000</v>
      </c>
      <c r="G4199" s="3" t="str">
        <f t="shared" si="325"/>
        <v>山东二干|聊城长清架空光缆:长清通信楼-平阴</v>
      </c>
      <c r="H4199" s="3">
        <f>INDEX(光放段!$B$4:$B$237,MATCH(纤芯!G4199,光放段!$C$4:$C$237,0))</f>
        <v>37030101000</v>
      </c>
      <c r="I4199" s="3" t="str">
        <f t="shared" si="326"/>
        <v>聊城长清架空光缆</v>
      </c>
      <c r="J4199" s="3" t="str">
        <f>INDEX(子缆名称!$B$4:$B$29,纤芯!M4199)</f>
        <v>B缆</v>
      </c>
      <c r="K4199" s="3">
        <v>14</v>
      </c>
      <c r="L4199" s="3">
        <f t="shared" si="327"/>
        <v>2</v>
      </c>
      <c r="M4199" s="3">
        <f t="shared" si="328"/>
        <v>2</v>
      </c>
      <c r="N4199" s="3" t="s">
        <v>1251</v>
      </c>
      <c r="O4199" s="3">
        <f>COUNTIF([1]局站!$D$4:$D$172,"="&amp;N4199)</f>
        <v>1</v>
      </c>
      <c r="P4199" s="3">
        <v>0</v>
      </c>
      <c r="Q4199" s="3">
        <v>0</v>
      </c>
      <c r="R4199" s="3">
        <v>0</v>
      </c>
      <c r="S4199" s="3" t="s">
        <v>53</v>
      </c>
      <c r="T4199" s="3">
        <f>COUNTIF([1]局站!$D$4:$D$172,"="&amp;S4199)</f>
        <v>1</v>
      </c>
      <c r="U4199" s="3">
        <v>0</v>
      </c>
      <c r="V4199" s="3">
        <v>0</v>
      </c>
      <c r="W4199" s="3">
        <v>0</v>
      </c>
      <c r="X4199" s="3" t="s">
        <v>1215</v>
      </c>
      <c r="Y4199" s="3" t="s">
        <v>880</v>
      </c>
      <c r="Z4199" s="3" t="str">
        <f>INDEX(业务类型!$C$4:$C$8,MATCH(纤芯!Y4199,业务类型!$B$4:$B$8,0))</f>
        <v>IDLE</v>
      </c>
      <c r="AA4199" s="3"/>
    </row>
    <row r="4200" spans="1:27" ht="16.5" x14ac:dyDescent="0.2">
      <c r="A4200" s="3">
        <v>4197</v>
      </c>
      <c r="B4200" s="3">
        <f t="shared" si="329"/>
        <v>37030101015</v>
      </c>
      <c r="C4200" s="3" t="s">
        <v>1166</v>
      </c>
      <c r="D4200" s="3" t="s">
        <v>230</v>
      </c>
      <c r="E4200" s="3" t="str">
        <f>INDEX(光放段!$G$4:$G$237,MATCH(纤芯!G4200,光放段!$C$4:$C$237,0))</f>
        <v>山东二干|聊城长清架空光缆:长清通信楼-聊城东昌西路</v>
      </c>
      <c r="F4200" s="3">
        <f>INDEX(光放段!$I$4:$I$237,MATCH(纤芯!H4200,光放段!$B$4:$B$237,0))</f>
        <v>37030100000</v>
      </c>
      <c r="G4200" s="3" t="str">
        <f t="shared" si="325"/>
        <v>山东二干|聊城长清架空光缆:长清通信楼-平阴</v>
      </c>
      <c r="H4200" s="3">
        <f>INDEX(光放段!$B$4:$B$237,MATCH(纤芯!G4200,光放段!$C$4:$C$237,0))</f>
        <v>37030101000</v>
      </c>
      <c r="I4200" s="3" t="str">
        <f t="shared" si="326"/>
        <v>聊城长清架空光缆</v>
      </c>
      <c r="J4200" s="3" t="str">
        <f>INDEX(子缆名称!$B$4:$B$29,纤芯!M4200)</f>
        <v>B缆</v>
      </c>
      <c r="K4200" s="3">
        <v>15</v>
      </c>
      <c r="L4200" s="3">
        <f t="shared" si="327"/>
        <v>3</v>
      </c>
      <c r="M4200" s="3">
        <f t="shared" si="328"/>
        <v>2</v>
      </c>
      <c r="N4200" s="3" t="s">
        <v>1251</v>
      </c>
      <c r="O4200" s="3">
        <f>COUNTIF([1]局站!$D$4:$D$172,"="&amp;N4200)</f>
        <v>1</v>
      </c>
      <c r="P4200" s="3">
        <v>0</v>
      </c>
      <c r="Q4200" s="3">
        <v>0</v>
      </c>
      <c r="R4200" s="3">
        <v>0</v>
      </c>
      <c r="S4200" s="3" t="s">
        <v>53</v>
      </c>
      <c r="T4200" s="3">
        <f>COUNTIF([1]局站!$D$4:$D$172,"="&amp;S4200)</f>
        <v>1</v>
      </c>
      <c r="U4200" s="3">
        <v>0</v>
      </c>
      <c r="V4200" s="3">
        <v>0</v>
      </c>
      <c r="W4200" s="3">
        <v>0</v>
      </c>
      <c r="X4200" s="3" t="s">
        <v>1215</v>
      </c>
      <c r="Y4200" s="3" t="s">
        <v>880</v>
      </c>
      <c r="Z4200" s="3" t="str">
        <f>INDEX(业务类型!$C$4:$C$8,MATCH(纤芯!Y4200,业务类型!$B$4:$B$8,0))</f>
        <v>IDLE</v>
      </c>
      <c r="AA4200" s="3"/>
    </row>
    <row r="4201" spans="1:27" ht="16.5" x14ac:dyDescent="0.2">
      <c r="A4201" s="3">
        <v>4198</v>
      </c>
      <c r="B4201" s="3">
        <f t="shared" si="329"/>
        <v>37030101016</v>
      </c>
      <c r="C4201" s="3" t="s">
        <v>1166</v>
      </c>
      <c r="D4201" s="3" t="s">
        <v>230</v>
      </c>
      <c r="E4201" s="3" t="str">
        <f>INDEX(光放段!$G$4:$G$237,MATCH(纤芯!G4201,光放段!$C$4:$C$237,0))</f>
        <v>山东二干|聊城长清架空光缆:长清通信楼-聊城东昌西路</v>
      </c>
      <c r="F4201" s="3">
        <f>INDEX(光放段!$I$4:$I$237,MATCH(纤芯!H4201,光放段!$B$4:$B$237,0))</f>
        <v>37030100000</v>
      </c>
      <c r="G4201" s="3" t="str">
        <f t="shared" si="325"/>
        <v>山东二干|聊城长清架空光缆:长清通信楼-平阴</v>
      </c>
      <c r="H4201" s="3">
        <f>INDEX(光放段!$B$4:$B$237,MATCH(纤芯!G4201,光放段!$C$4:$C$237,0))</f>
        <v>37030101000</v>
      </c>
      <c r="I4201" s="3" t="str">
        <f t="shared" si="326"/>
        <v>聊城长清架空光缆</v>
      </c>
      <c r="J4201" s="3" t="str">
        <f>INDEX(子缆名称!$B$4:$B$29,纤芯!M4201)</f>
        <v>B缆</v>
      </c>
      <c r="K4201" s="3">
        <v>16</v>
      </c>
      <c r="L4201" s="3">
        <f t="shared" si="327"/>
        <v>4</v>
      </c>
      <c r="M4201" s="3">
        <f t="shared" si="328"/>
        <v>2</v>
      </c>
      <c r="N4201" s="3" t="s">
        <v>1251</v>
      </c>
      <c r="O4201" s="3">
        <f>COUNTIF([1]局站!$D$4:$D$172,"="&amp;N4201)</f>
        <v>1</v>
      </c>
      <c r="P4201" s="3">
        <v>0</v>
      </c>
      <c r="Q4201" s="3">
        <v>0</v>
      </c>
      <c r="R4201" s="3">
        <v>0</v>
      </c>
      <c r="S4201" s="3" t="s">
        <v>53</v>
      </c>
      <c r="T4201" s="3">
        <f>COUNTIF([1]局站!$D$4:$D$172,"="&amp;S4201)</f>
        <v>1</v>
      </c>
      <c r="U4201" s="3">
        <v>0</v>
      </c>
      <c r="V4201" s="3">
        <v>0</v>
      </c>
      <c r="W4201" s="3">
        <v>0</v>
      </c>
      <c r="X4201" s="3" t="s">
        <v>1215</v>
      </c>
      <c r="Y4201" s="3" t="s">
        <v>880</v>
      </c>
      <c r="Z4201" s="3" t="str">
        <f>INDEX(业务类型!$C$4:$C$8,MATCH(纤芯!Y4201,业务类型!$B$4:$B$8,0))</f>
        <v>IDLE</v>
      </c>
      <c r="AA4201" s="3"/>
    </row>
    <row r="4202" spans="1:27" ht="16.5" x14ac:dyDescent="0.2">
      <c r="A4202" s="3">
        <v>4199</v>
      </c>
      <c r="B4202" s="3">
        <f t="shared" si="329"/>
        <v>37030101017</v>
      </c>
      <c r="C4202" s="3" t="s">
        <v>1166</v>
      </c>
      <c r="D4202" s="3" t="s">
        <v>230</v>
      </c>
      <c r="E4202" s="3" t="str">
        <f>INDEX(光放段!$G$4:$G$237,MATCH(纤芯!G4202,光放段!$C$4:$C$237,0))</f>
        <v>山东二干|聊城长清架空光缆:长清通信楼-聊城东昌西路</v>
      </c>
      <c r="F4202" s="3">
        <f>INDEX(光放段!$I$4:$I$237,MATCH(纤芯!H4202,光放段!$B$4:$B$237,0))</f>
        <v>37030100000</v>
      </c>
      <c r="G4202" s="3" t="str">
        <f t="shared" si="325"/>
        <v>山东二干|聊城长清架空光缆:长清通信楼-平阴</v>
      </c>
      <c r="H4202" s="3">
        <f>INDEX(光放段!$B$4:$B$237,MATCH(纤芯!G4202,光放段!$C$4:$C$237,0))</f>
        <v>37030101000</v>
      </c>
      <c r="I4202" s="3" t="str">
        <f t="shared" si="326"/>
        <v>聊城长清架空光缆</v>
      </c>
      <c r="J4202" s="3" t="str">
        <f>INDEX(子缆名称!$B$4:$B$29,纤芯!M4202)</f>
        <v>B缆</v>
      </c>
      <c r="K4202" s="3">
        <v>17</v>
      </c>
      <c r="L4202" s="3">
        <f t="shared" si="327"/>
        <v>5</v>
      </c>
      <c r="M4202" s="3">
        <f t="shared" si="328"/>
        <v>2</v>
      </c>
      <c r="N4202" s="3" t="s">
        <v>1251</v>
      </c>
      <c r="O4202" s="3">
        <f>COUNTIF([1]局站!$D$4:$D$172,"="&amp;N4202)</f>
        <v>1</v>
      </c>
      <c r="P4202" s="3">
        <v>0</v>
      </c>
      <c r="Q4202" s="3">
        <v>0</v>
      </c>
      <c r="R4202" s="3">
        <v>0</v>
      </c>
      <c r="S4202" s="3" t="s">
        <v>53</v>
      </c>
      <c r="T4202" s="3">
        <f>COUNTIF([1]局站!$D$4:$D$172,"="&amp;S4202)</f>
        <v>1</v>
      </c>
      <c r="U4202" s="3">
        <v>0</v>
      </c>
      <c r="V4202" s="3">
        <v>0</v>
      </c>
      <c r="W4202" s="3">
        <v>0</v>
      </c>
      <c r="X4202" s="3" t="s">
        <v>1215</v>
      </c>
      <c r="Y4202" s="3" t="s">
        <v>880</v>
      </c>
      <c r="Z4202" s="3" t="str">
        <f>INDEX(业务类型!$C$4:$C$8,MATCH(纤芯!Y4202,业务类型!$B$4:$B$8,0))</f>
        <v>IDLE</v>
      </c>
      <c r="AA4202" s="3"/>
    </row>
    <row r="4203" spans="1:27" ht="16.5" x14ac:dyDescent="0.2">
      <c r="A4203" s="3">
        <v>4200</v>
      </c>
      <c r="B4203" s="3">
        <f t="shared" si="329"/>
        <v>37030101018</v>
      </c>
      <c r="C4203" s="3" t="s">
        <v>1166</v>
      </c>
      <c r="D4203" s="3" t="s">
        <v>230</v>
      </c>
      <c r="E4203" s="3" t="str">
        <f>INDEX(光放段!$G$4:$G$237,MATCH(纤芯!G4203,光放段!$C$4:$C$237,0))</f>
        <v>山东二干|聊城长清架空光缆:长清通信楼-聊城东昌西路</v>
      </c>
      <c r="F4203" s="3">
        <f>INDEX(光放段!$I$4:$I$237,MATCH(纤芯!H4203,光放段!$B$4:$B$237,0))</f>
        <v>37030100000</v>
      </c>
      <c r="G4203" s="3" t="str">
        <f t="shared" si="325"/>
        <v>山东二干|聊城长清架空光缆:长清通信楼-平阴</v>
      </c>
      <c r="H4203" s="3">
        <f>INDEX(光放段!$B$4:$B$237,MATCH(纤芯!G4203,光放段!$C$4:$C$237,0))</f>
        <v>37030101000</v>
      </c>
      <c r="I4203" s="3" t="str">
        <f t="shared" si="326"/>
        <v>聊城长清架空光缆</v>
      </c>
      <c r="J4203" s="3" t="str">
        <f>INDEX(子缆名称!$B$4:$B$29,纤芯!M4203)</f>
        <v>B缆</v>
      </c>
      <c r="K4203" s="3">
        <v>18</v>
      </c>
      <c r="L4203" s="3">
        <f t="shared" si="327"/>
        <v>6</v>
      </c>
      <c r="M4203" s="3">
        <f t="shared" si="328"/>
        <v>2</v>
      </c>
      <c r="N4203" s="3" t="s">
        <v>1251</v>
      </c>
      <c r="O4203" s="3">
        <f>COUNTIF([1]局站!$D$4:$D$172,"="&amp;N4203)</f>
        <v>1</v>
      </c>
      <c r="P4203" s="3">
        <v>0</v>
      </c>
      <c r="Q4203" s="3">
        <v>0</v>
      </c>
      <c r="R4203" s="3">
        <v>0</v>
      </c>
      <c r="S4203" s="3" t="s">
        <v>53</v>
      </c>
      <c r="T4203" s="3">
        <f>COUNTIF([1]局站!$D$4:$D$172,"="&amp;S4203)</f>
        <v>1</v>
      </c>
      <c r="U4203" s="3">
        <v>0</v>
      </c>
      <c r="V4203" s="3">
        <v>0</v>
      </c>
      <c r="W4203" s="3">
        <v>0</v>
      </c>
      <c r="X4203" s="3" t="s">
        <v>1215</v>
      </c>
      <c r="Y4203" s="3" t="s">
        <v>880</v>
      </c>
      <c r="Z4203" s="3" t="str">
        <f>INDEX(业务类型!$C$4:$C$8,MATCH(纤芯!Y4203,业务类型!$B$4:$B$8,0))</f>
        <v>IDLE</v>
      </c>
      <c r="AA4203" s="3"/>
    </row>
    <row r="4204" spans="1:27" ht="16.5" x14ac:dyDescent="0.2">
      <c r="A4204" s="3">
        <v>4201</v>
      </c>
      <c r="B4204" s="3">
        <f t="shared" si="329"/>
        <v>37030101019</v>
      </c>
      <c r="C4204" s="3" t="s">
        <v>1166</v>
      </c>
      <c r="D4204" s="3" t="s">
        <v>230</v>
      </c>
      <c r="E4204" s="3" t="str">
        <f>INDEX(光放段!$G$4:$G$237,MATCH(纤芯!G4204,光放段!$C$4:$C$237,0))</f>
        <v>山东二干|聊城长清架空光缆:长清通信楼-聊城东昌西路</v>
      </c>
      <c r="F4204" s="3">
        <f>INDEX(光放段!$I$4:$I$237,MATCH(纤芯!H4204,光放段!$B$4:$B$237,0))</f>
        <v>37030100000</v>
      </c>
      <c r="G4204" s="3" t="str">
        <f t="shared" si="325"/>
        <v>山东二干|聊城长清架空光缆:长清通信楼-平阴</v>
      </c>
      <c r="H4204" s="3">
        <f>INDEX(光放段!$B$4:$B$237,MATCH(纤芯!G4204,光放段!$C$4:$C$237,0))</f>
        <v>37030101000</v>
      </c>
      <c r="I4204" s="3" t="str">
        <f t="shared" si="326"/>
        <v>聊城长清架空光缆</v>
      </c>
      <c r="J4204" s="3" t="str">
        <f>INDEX(子缆名称!$B$4:$B$29,纤芯!M4204)</f>
        <v>B缆</v>
      </c>
      <c r="K4204" s="3">
        <v>19</v>
      </c>
      <c r="L4204" s="3">
        <f t="shared" si="327"/>
        <v>7</v>
      </c>
      <c r="M4204" s="3">
        <f t="shared" si="328"/>
        <v>2</v>
      </c>
      <c r="N4204" s="3" t="s">
        <v>1251</v>
      </c>
      <c r="O4204" s="3">
        <f>COUNTIF([1]局站!$D$4:$D$172,"="&amp;N4204)</f>
        <v>1</v>
      </c>
      <c r="P4204" s="3">
        <v>0</v>
      </c>
      <c r="Q4204" s="3">
        <v>0</v>
      </c>
      <c r="R4204" s="3">
        <v>0</v>
      </c>
      <c r="S4204" s="3" t="s">
        <v>53</v>
      </c>
      <c r="T4204" s="3">
        <f>COUNTIF([1]局站!$D$4:$D$172,"="&amp;S4204)</f>
        <v>1</v>
      </c>
      <c r="U4204" s="3">
        <v>0</v>
      </c>
      <c r="V4204" s="3">
        <v>0</v>
      </c>
      <c r="W4204" s="3">
        <v>0</v>
      </c>
      <c r="X4204" s="3" t="s">
        <v>1215</v>
      </c>
      <c r="Y4204" s="3" t="s">
        <v>880</v>
      </c>
      <c r="Z4204" s="3" t="str">
        <f>INDEX(业务类型!$C$4:$C$8,MATCH(纤芯!Y4204,业务类型!$B$4:$B$8,0))</f>
        <v>IDLE</v>
      </c>
      <c r="AA4204" s="3"/>
    </row>
    <row r="4205" spans="1:27" ht="16.5" x14ac:dyDescent="0.2">
      <c r="A4205" s="3">
        <v>4202</v>
      </c>
      <c r="B4205" s="3">
        <f t="shared" si="329"/>
        <v>37030101020</v>
      </c>
      <c r="C4205" s="3" t="s">
        <v>1166</v>
      </c>
      <c r="D4205" s="3" t="s">
        <v>230</v>
      </c>
      <c r="E4205" s="3" t="str">
        <f>INDEX(光放段!$G$4:$G$237,MATCH(纤芯!G4205,光放段!$C$4:$C$237,0))</f>
        <v>山东二干|聊城长清架空光缆:长清通信楼-聊城东昌西路</v>
      </c>
      <c r="F4205" s="3">
        <f>INDEX(光放段!$I$4:$I$237,MATCH(纤芯!H4205,光放段!$B$4:$B$237,0))</f>
        <v>37030100000</v>
      </c>
      <c r="G4205" s="3" t="str">
        <f t="shared" si="325"/>
        <v>山东二干|聊城长清架空光缆:长清通信楼-平阴</v>
      </c>
      <c r="H4205" s="3">
        <f>INDEX(光放段!$B$4:$B$237,MATCH(纤芯!G4205,光放段!$C$4:$C$237,0))</f>
        <v>37030101000</v>
      </c>
      <c r="I4205" s="3" t="str">
        <f t="shared" si="326"/>
        <v>聊城长清架空光缆</v>
      </c>
      <c r="J4205" s="3" t="str">
        <f>INDEX(子缆名称!$B$4:$B$29,纤芯!M4205)</f>
        <v>B缆</v>
      </c>
      <c r="K4205" s="3">
        <v>20</v>
      </c>
      <c r="L4205" s="3">
        <f t="shared" si="327"/>
        <v>8</v>
      </c>
      <c r="M4205" s="3">
        <f t="shared" si="328"/>
        <v>2</v>
      </c>
      <c r="N4205" s="3" t="s">
        <v>1251</v>
      </c>
      <c r="O4205" s="3">
        <f>COUNTIF([1]局站!$D$4:$D$172,"="&amp;N4205)</f>
        <v>1</v>
      </c>
      <c r="P4205" s="3">
        <v>0</v>
      </c>
      <c r="Q4205" s="3">
        <v>0</v>
      </c>
      <c r="R4205" s="3">
        <v>0</v>
      </c>
      <c r="S4205" s="3" t="s">
        <v>53</v>
      </c>
      <c r="T4205" s="3">
        <f>COUNTIF([1]局站!$D$4:$D$172,"="&amp;S4205)</f>
        <v>1</v>
      </c>
      <c r="U4205" s="3">
        <v>0</v>
      </c>
      <c r="V4205" s="3">
        <v>0</v>
      </c>
      <c r="W4205" s="3">
        <v>0</v>
      </c>
      <c r="X4205" s="3" t="s">
        <v>1215</v>
      </c>
      <c r="Y4205" s="3" t="s">
        <v>880</v>
      </c>
      <c r="Z4205" s="3" t="str">
        <f>INDEX(业务类型!$C$4:$C$8,MATCH(纤芯!Y4205,业务类型!$B$4:$B$8,0))</f>
        <v>IDLE</v>
      </c>
      <c r="AA4205" s="3"/>
    </row>
    <row r="4206" spans="1:27" ht="16.5" x14ac:dyDescent="0.2">
      <c r="A4206" s="3">
        <v>4203</v>
      </c>
      <c r="B4206" s="3">
        <f t="shared" si="329"/>
        <v>37030101021</v>
      </c>
      <c r="C4206" s="3" t="s">
        <v>1166</v>
      </c>
      <c r="D4206" s="3" t="s">
        <v>230</v>
      </c>
      <c r="E4206" s="3" t="str">
        <f>INDEX(光放段!$G$4:$G$237,MATCH(纤芯!G4206,光放段!$C$4:$C$237,0))</f>
        <v>山东二干|聊城长清架空光缆:长清通信楼-聊城东昌西路</v>
      </c>
      <c r="F4206" s="3">
        <f>INDEX(光放段!$I$4:$I$237,MATCH(纤芯!H4206,光放段!$B$4:$B$237,0))</f>
        <v>37030100000</v>
      </c>
      <c r="G4206" s="3" t="str">
        <f t="shared" si="325"/>
        <v>山东二干|聊城长清架空光缆:长清通信楼-平阴</v>
      </c>
      <c r="H4206" s="3">
        <f>INDEX(光放段!$B$4:$B$237,MATCH(纤芯!G4206,光放段!$C$4:$C$237,0))</f>
        <v>37030101000</v>
      </c>
      <c r="I4206" s="3" t="str">
        <f t="shared" si="326"/>
        <v>聊城长清架空光缆</v>
      </c>
      <c r="J4206" s="3" t="str">
        <f>INDEX(子缆名称!$B$4:$B$29,纤芯!M4206)</f>
        <v>B缆</v>
      </c>
      <c r="K4206" s="3">
        <v>21</v>
      </c>
      <c r="L4206" s="3">
        <f t="shared" si="327"/>
        <v>9</v>
      </c>
      <c r="M4206" s="3">
        <f t="shared" si="328"/>
        <v>2</v>
      </c>
      <c r="N4206" s="3" t="s">
        <v>1251</v>
      </c>
      <c r="O4206" s="3">
        <f>COUNTIF([1]局站!$D$4:$D$172,"="&amp;N4206)</f>
        <v>1</v>
      </c>
      <c r="P4206" s="3">
        <v>0</v>
      </c>
      <c r="Q4206" s="3">
        <v>0</v>
      </c>
      <c r="R4206" s="3">
        <v>0</v>
      </c>
      <c r="S4206" s="3" t="s">
        <v>53</v>
      </c>
      <c r="T4206" s="3">
        <f>COUNTIF([1]局站!$D$4:$D$172,"="&amp;S4206)</f>
        <v>1</v>
      </c>
      <c r="U4206" s="3">
        <v>0</v>
      </c>
      <c r="V4206" s="3">
        <v>0</v>
      </c>
      <c r="W4206" s="3">
        <v>0</v>
      </c>
      <c r="X4206" s="3" t="s">
        <v>1215</v>
      </c>
      <c r="Y4206" s="3" t="s">
        <v>880</v>
      </c>
      <c r="Z4206" s="3" t="str">
        <f>INDEX(业务类型!$C$4:$C$8,MATCH(纤芯!Y4206,业务类型!$B$4:$B$8,0))</f>
        <v>IDLE</v>
      </c>
      <c r="AA4206" s="3"/>
    </row>
    <row r="4207" spans="1:27" ht="16.5" x14ac:dyDescent="0.2">
      <c r="A4207" s="3">
        <v>4204</v>
      </c>
      <c r="B4207" s="3">
        <f t="shared" si="329"/>
        <v>37030101022</v>
      </c>
      <c r="C4207" s="3" t="s">
        <v>1166</v>
      </c>
      <c r="D4207" s="3" t="s">
        <v>230</v>
      </c>
      <c r="E4207" s="3" t="str">
        <f>INDEX(光放段!$G$4:$G$237,MATCH(纤芯!G4207,光放段!$C$4:$C$237,0))</f>
        <v>山东二干|聊城长清架空光缆:长清通信楼-聊城东昌西路</v>
      </c>
      <c r="F4207" s="3">
        <f>INDEX(光放段!$I$4:$I$237,MATCH(纤芯!H4207,光放段!$B$4:$B$237,0))</f>
        <v>37030100000</v>
      </c>
      <c r="G4207" s="3" t="str">
        <f t="shared" si="325"/>
        <v>山东二干|聊城长清架空光缆:长清通信楼-平阴</v>
      </c>
      <c r="H4207" s="3">
        <f>INDEX(光放段!$B$4:$B$237,MATCH(纤芯!G4207,光放段!$C$4:$C$237,0))</f>
        <v>37030101000</v>
      </c>
      <c r="I4207" s="3" t="str">
        <f t="shared" si="326"/>
        <v>聊城长清架空光缆</v>
      </c>
      <c r="J4207" s="3" t="str">
        <f>INDEX(子缆名称!$B$4:$B$29,纤芯!M4207)</f>
        <v>B缆</v>
      </c>
      <c r="K4207" s="3">
        <v>22</v>
      </c>
      <c r="L4207" s="3">
        <f t="shared" si="327"/>
        <v>10</v>
      </c>
      <c r="M4207" s="3">
        <f t="shared" si="328"/>
        <v>2</v>
      </c>
      <c r="N4207" s="3" t="s">
        <v>1251</v>
      </c>
      <c r="O4207" s="3">
        <f>COUNTIF([1]局站!$D$4:$D$172,"="&amp;N4207)</f>
        <v>1</v>
      </c>
      <c r="P4207" s="3">
        <v>0</v>
      </c>
      <c r="Q4207" s="3">
        <v>0</v>
      </c>
      <c r="R4207" s="3">
        <v>0</v>
      </c>
      <c r="S4207" s="3" t="s">
        <v>53</v>
      </c>
      <c r="T4207" s="3">
        <f>COUNTIF([1]局站!$D$4:$D$172,"="&amp;S4207)</f>
        <v>1</v>
      </c>
      <c r="U4207" s="3">
        <v>0</v>
      </c>
      <c r="V4207" s="3">
        <v>0</v>
      </c>
      <c r="W4207" s="3">
        <v>0</v>
      </c>
      <c r="X4207" s="3" t="s">
        <v>1215</v>
      </c>
      <c r="Y4207" s="3" t="s">
        <v>880</v>
      </c>
      <c r="Z4207" s="3" t="str">
        <f>INDEX(业务类型!$C$4:$C$8,MATCH(纤芯!Y4207,业务类型!$B$4:$B$8,0))</f>
        <v>IDLE</v>
      </c>
      <c r="AA4207" s="3"/>
    </row>
    <row r="4208" spans="1:27" ht="16.5" x14ac:dyDescent="0.2">
      <c r="A4208" s="3">
        <v>4205</v>
      </c>
      <c r="B4208" s="3">
        <f t="shared" si="329"/>
        <v>37030101023</v>
      </c>
      <c r="C4208" s="3" t="s">
        <v>1166</v>
      </c>
      <c r="D4208" s="3" t="s">
        <v>230</v>
      </c>
      <c r="E4208" s="3" t="str">
        <f>INDEX(光放段!$G$4:$G$237,MATCH(纤芯!G4208,光放段!$C$4:$C$237,0))</f>
        <v>山东二干|聊城长清架空光缆:长清通信楼-聊城东昌西路</v>
      </c>
      <c r="F4208" s="3">
        <f>INDEX(光放段!$I$4:$I$237,MATCH(纤芯!H4208,光放段!$B$4:$B$237,0))</f>
        <v>37030100000</v>
      </c>
      <c r="G4208" s="3" t="str">
        <f t="shared" si="325"/>
        <v>山东二干|聊城长清架空光缆:长清通信楼-平阴</v>
      </c>
      <c r="H4208" s="3">
        <f>INDEX(光放段!$B$4:$B$237,MATCH(纤芯!G4208,光放段!$C$4:$C$237,0))</f>
        <v>37030101000</v>
      </c>
      <c r="I4208" s="3" t="str">
        <f t="shared" si="326"/>
        <v>聊城长清架空光缆</v>
      </c>
      <c r="J4208" s="3" t="str">
        <f>INDEX(子缆名称!$B$4:$B$29,纤芯!M4208)</f>
        <v>B缆</v>
      </c>
      <c r="K4208" s="3">
        <v>23</v>
      </c>
      <c r="L4208" s="3">
        <f t="shared" si="327"/>
        <v>11</v>
      </c>
      <c r="M4208" s="3">
        <f t="shared" si="328"/>
        <v>2</v>
      </c>
      <c r="N4208" s="3" t="s">
        <v>1251</v>
      </c>
      <c r="O4208" s="3">
        <f>COUNTIF([1]局站!$D$4:$D$172,"="&amp;N4208)</f>
        <v>1</v>
      </c>
      <c r="P4208" s="3">
        <v>0</v>
      </c>
      <c r="Q4208" s="3">
        <v>0</v>
      </c>
      <c r="R4208" s="3">
        <v>0</v>
      </c>
      <c r="S4208" s="3" t="s">
        <v>53</v>
      </c>
      <c r="T4208" s="3">
        <f>COUNTIF([1]局站!$D$4:$D$172,"="&amp;S4208)</f>
        <v>1</v>
      </c>
      <c r="U4208" s="3">
        <v>0</v>
      </c>
      <c r="V4208" s="3">
        <v>0</v>
      </c>
      <c r="W4208" s="3">
        <v>0</v>
      </c>
      <c r="X4208" s="3" t="s">
        <v>1215</v>
      </c>
      <c r="Y4208" s="3" t="s">
        <v>881</v>
      </c>
      <c r="Z4208" s="3" t="str">
        <f>INDEX(业务类型!$C$4:$C$8,MATCH(纤芯!Y4208,业务类型!$B$4:$B$8,0))</f>
        <v>OTHER</v>
      </c>
      <c r="AA4208" s="3" t="s">
        <v>1055</v>
      </c>
    </row>
    <row r="4209" spans="1:27" ht="16.5" x14ac:dyDescent="0.2">
      <c r="A4209" s="3">
        <v>4206</v>
      </c>
      <c r="B4209" s="3">
        <f t="shared" si="329"/>
        <v>37030101024</v>
      </c>
      <c r="C4209" s="3" t="s">
        <v>1166</v>
      </c>
      <c r="D4209" s="3" t="s">
        <v>230</v>
      </c>
      <c r="E4209" s="3" t="str">
        <f>INDEX(光放段!$G$4:$G$237,MATCH(纤芯!G4209,光放段!$C$4:$C$237,0))</f>
        <v>山东二干|聊城长清架空光缆:长清通信楼-聊城东昌西路</v>
      </c>
      <c r="F4209" s="3">
        <f>INDEX(光放段!$I$4:$I$237,MATCH(纤芯!H4209,光放段!$B$4:$B$237,0))</f>
        <v>37030100000</v>
      </c>
      <c r="G4209" s="3" t="str">
        <f t="shared" si="325"/>
        <v>山东二干|聊城长清架空光缆:长清通信楼-平阴</v>
      </c>
      <c r="H4209" s="3">
        <f>INDEX(光放段!$B$4:$B$237,MATCH(纤芯!G4209,光放段!$C$4:$C$237,0))</f>
        <v>37030101000</v>
      </c>
      <c r="I4209" s="3" t="str">
        <f t="shared" si="326"/>
        <v>聊城长清架空光缆</v>
      </c>
      <c r="J4209" s="3" t="str">
        <f>INDEX(子缆名称!$B$4:$B$29,纤芯!M4209)</f>
        <v>B缆</v>
      </c>
      <c r="K4209" s="3">
        <v>24</v>
      </c>
      <c r="L4209" s="3">
        <f t="shared" si="327"/>
        <v>12</v>
      </c>
      <c r="M4209" s="3">
        <f t="shared" si="328"/>
        <v>2</v>
      </c>
      <c r="N4209" s="3" t="s">
        <v>1251</v>
      </c>
      <c r="O4209" s="3">
        <f>COUNTIF([1]局站!$D$4:$D$172,"="&amp;N4209)</f>
        <v>1</v>
      </c>
      <c r="P4209" s="3">
        <v>0</v>
      </c>
      <c r="Q4209" s="3">
        <v>0</v>
      </c>
      <c r="R4209" s="3">
        <v>0</v>
      </c>
      <c r="S4209" s="3" t="s">
        <v>53</v>
      </c>
      <c r="T4209" s="3">
        <f>COUNTIF([1]局站!$D$4:$D$172,"="&amp;S4209)</f>
        <v>1</v>
      </c>
      <c r="U4209" s="3">
        <v>0</v>
      </c>
      <c r="V4209" s="3">
        <v>0</v>
      </c>
      <c r="W4209" s="3">
        <v>0</v>
      </c>
      <c r="X4209" s="3" t="s">
        <v>1215</v>
      </c>
      <c r="Y4209" s="3" t="s">
        <v>881</v>
      </c>
      <c r="Z4209" s="3" t="str">
        <f>INDEX(业务类型!$C$4:$C$8,MATCH(纤芯!Y4209,业务类型!$B$4:$B$8,0))</f>
        <v>OTHER</v>
      </c>
      <c r="AA4209" s="3" t="s">
        <v>1056</v>
      </c>
    </row>
    <row r="4210" spans="1:27" ht="16.5" x14ac:dyDescent="0.2">
      <c r="A4210" s="3">
        <v>4207</v>
      </c>
      <c r="B4210" s="3">
        <f t="shared" si="329"/>
        <v>37030101025</v>
      </c>
      <c r="C4210" s="3" t="s">
        <v>1166</v>
      </c>
      <c r="D4210" s="3" t="s">
        <v>230</v>
      </c>
      <c r="E4210" s="3" t="str">
        <f>INDEX(光放段!$G$4:$G$237,MATCH(纤芯!G4210,光放段!$C$4:$C$237,0))</f>
        <v>山东二干|聊城长清架空光缆:长清通信楼-聊城东昌西路</v>
      </c>
      <c r="F4210" s="3">
        <f>INDEX(光放段!$I$4:$I$237,MATCH(纤芯!H4210,光放段!$B$4:$B$237,0))</f>
        <v>37030100000</v>
      </c>
      <c r="G4210" s="3" t="str">
        <f t="shared" si="325"/>
        <v>山东二干|聊城长清架空光缆:长清通信楼-平阴</v>
      </c>
      <c r="H4210" s="3">
        <f>INDEX(光放段!$B$4:$B$237,MATCH(纤芯!G4210,光放段!$C$4:$C$237,0))</f>
        <v>37030101000</v>
      </c>
      <c r="I4210" s="3" t="str">
        <f t="shared" si="326"/>
        <v>聊城长清架空光缆</v>
      </c>
      <c r="J4210" s="3" t="str">
        <f>INDEX(子缆名称!$B$4:$B$29,纤芯!M4210)</f>
        <v>C缆</v>
      </c>
      <c r="K4210" s="3">
        <v>25</v>
      </c>
      <c r="L4210" s="3">
        <f t="shared" si="327"/>
        <v>1</v>
      </c>
      <c r="M4210" s="3">
        <f t="shared" si="328"/>
        <v>3</v>
      </c>
      <c r="N4210" s="3" t="s">
        <v>1251</v>
      </c>
      <c r="O4210" s="3">
        <f>COUNTIF([1]局站!$D$4:$D$172,"="&amp;N4210)</f>
        <v>1</v>
      </c>
      <c r="P4210" s="3">
        <v>0</v>
      </c>
      <c r="Q4210" s="3">
        <v>0</v>
      </c>
      <c r="R4210" s="3">
        <v>0</v>
      </c>
      <c r="S4210" s="3" t="s">
        <v>53</v>
      </c>
      <c r="T4210" s="3">
        <f>COUNTIF([1]局站!$D$4:$D$172,"="&amp;S4210)</f>
        <v>1</v>
      </c>
      <c r="U4210" s="3">
        <v>0</v>
      </c>
      <c r="V4210" s="3">
        <v>0</v>
      </c>
      <c r="W4210" s="3">
        <v>0</v>
      </c>
      <c r="X4210" s="3" t="s">
        <v>1215</v>
      </c>
      <c r="Y4210" s="3" t="s">
        <v>852</v>
      </c>
      <c r="Z4210" s="3" t="str">
        <f>INDEX(业务类型!$C$4:$C$8,MATCH(纤芯!Y4210,业务类型!$B$4:$B$8,0))</f>
        <v>TWO</v>
      </c>
      <c r="AA4210" s="3" t="s">
        <v>966</v>
      </c>
    </row>
    <row r="4211" spans="1:27" ht="16.5" x14ac:dyDescent="0.2">
      <c r="A4211" s="3">
        <v>4208</v>
      </c>
      <c r="B4211" s="3">
        <f t="shared" si="329"/>
        <v>37030101026</v>
      </c>
      <c r="C4211" s="3" t="s">
        <v>1166</v>
      </c>
      <c r="D4211" s="3" t="s">
        <v>230</v>
      </c>
      <c r="E4211" s="3" t="str">
        <f>INDEX(光放段!$G$4:$G$237,MATCH(纤芯!G4211,光放段!$C$4:$C$237,0))</f>
        <v>山东二干|聊城长清架空光缆:长清通信楼-聊城东昌西路</v>
      </c>
      <c r="F4211" s="3">
        <f>INDEX(光放段!$I$4:$I$237,MATCH(纤芯!H4211,光放段!$B$4:$B$237,0))</f>
        <v>37030100000</v>
      </c>
      <c r="G4211" s="3" t="str">
        <f t="shared" si="325"/>
        <v>山东二干|聊城长清架空光缆:长清通信楼-平阴</v>
      </c>
      <c r="H4211" s="3">
        <f>INDEX(光放段!$B$4:$B$237,MATCH(纤芯!G4211,光放段!$C$4:$C$237,0))</f>
        <v>37030101000</v>
      </c>
      <c r="I4211" s="3" t="str">
        <f t="shared" si="326"/>
        <v>聊城长清架空光缆</v>
      </c>
      <c r="J4211" s="3" t="str">
        <f>INDEX(子缆名称!$B$4:$B$29,纤芯!M4211)</f>
        <v>C缆</v>
      </c>
      <c r="K4211" s="3">
        <v>26</v>
      </c>
      <c r="L4211" s="3">
        <f t="shared" si="327"/>
        <v>2</v>
      </c>
      <c r="M4211" s="3">
        <f t="shared" si="328"/>
        <v>3</v>
      </c>
      <c r="N4211" s="3" t="s">
        <v>1251</v>
      </c>
      <c r="O4211" s="3">
        <f>COUNTIF([1]局站!$D$4:$D$172,"="&amp;N4211)</f>
        <v>1</v>
      </c>
      <c r="P4211" s="3">
        <v>0</v>
      </c>
      <c r="Q4211" s="3">
        <v>0</v>
      </c>
      <c r="R4211" s="3">
        <v>0</v>
      </c>
      <c r="S4211" s="3" t="s">
        <v>53</v>
      </c>
      <c r="T4211" s="3">
        <f>COUNTIF([1]局站!$D$4:$D$172,"="&amp;S4211)</f>
        <v>1</v>
      </c>
      <c r="U4211" s="3">
        <v>0</v>
      </c>
      <c r="V4211" s="3">
        <v>0</v>
      </c>
      <c r="W4211" s="3">
        <v>0</v>
      </c>
      <c r="X4211" s="3" t="s">
        <v>1215</v>
      </c>
      <c r="Y4211" s="3" t="s">
        <v>852</v>
      </c>
      <c r="Z4211" s="3" t="str">
        <f>INDEX(业务类型!$C$4:$C$8,MATCH(纤芯!Y4211,业务类型!$B$4:$B$8,0))</f>
        <v>TWO</v>
      </c>
      <c r="AA4211" s="3" t="s">
        <v>966</v>
      </c>
    </row>
    <row r="4212" spans="1:27" ht="16.5" x14ac:dyDescent="0.2">
      <c r="A4212" s="3">
        <v>4209</v>
      </c>
      <c r="B4212" s="3">
        <f t="shared" si="329"/>
        <v>37030101027</v>
      </c>
      <c r="C4212" s="3" t="s">
        <v>1166</v>
      </c>
      <c r="D4212" s="3" t="s">
        <v>230</v>
      </c>
      <c r="E4212" s="3" t="str">
        <f>INDEX(光放段!$G$4:$G$237,MATCH(纤芯!G4212,光放段!$C$4:$C$237,0))</f>
        <v>山东二干|聊城长清架空光缆:长清通信楼-聊城东昌西路</v>
      </c>
      <c r="F4212" s="3">
        <f>INDEX(光放段!$I$4:$I$237,MATCH(纤芯!H4212,光放段!$B$4:$B$237,0))</f>
        <v>37030100000</v>
      </c>
      <c r="G4212" s="3" t="str">
        <f t="shared" si="325"/>
        <v>山东二干|聊城长清架空光缆:长清通信楼-平阴</v>
      </c>
      <c r="H4212" s="3">
        <f>INDEX(光放段!$B$4:$B$237,MATCH(纤芯!G4212,光放段!$C$4:$C$237,0))</f>
        <v>37030101000</v>
      </c>
      <c r="I4212" s="3" t="str">
        <f t="shared" si="326"/>
        <v>聊城长清架空光缆</v>
      </c>
      <c r="J4212" s="3" t="str">
        <f>INDEX(子缆名称!$B$4:$B$29,纤芯!M4212)</f>
        <v>C缆</v>
      </c>
      <c r="K4212" s="3">
        <v>27</v>
      </c>
      <c r="L4212" s="3">
        <f t="shared" si="327"/>
        <v>3</v>
      </c>
      <c r="M4212" s="3">
        <f t="shared" si="328"/>
        <v>3</v>
      </c>
      <c r="N4212" s="3" t="s">
        <v>1251</v>
      </c>
      <c r="O4212" s="3">
        <f>COUNTIF([1]局站!$D$4:$D$172,"="&amp;N4212)</f>
        <v>1</v>
      </c>
      <c r="P4212" s="3">
        <v>0</v>
      </c>
      <c r="Q4212" s="3">
        <v>0</v>
      </c>
      <c r="R4212" s="3">
        <v>0</v>
      </c>
      <c r="S4212" s="3" t="s">
        <v>53</v>
      </c>
      <c r="T4212" s="3">
        <f>COUNTIF([1]局站!$D$4:$D$172,"="&amp;S4212)</f>
        <v>1</v>
      </c>
      <c r="U4212" s="3">
        <v>0</v>
      </c>
      <c r="V4212" s="3">
        <v>0</v>
      </c>
      <c r="W4212" s="3">
        <v>0</v>
      </c>
      <c r="X4212" s="3" t="s">
        <v>1215</v>
      </c>
      <c r="Y4212" s="3" t="s">
        <v>850</v>
      </c>
      <c r="Z4212" s="3" t="str">
        <f>INDEX(业务类型!$C$4:$C$8,MATCH(纤芯!Y4212,业务类型!$B$4:$B$8,0))</f>
        <v>ONE</v>
      </c>
      <c r="AA4212" s="3" t="s">
        <v>969</v>
      </c>
    </row>
    <row r="4213" spans="1:27" ht="16.5" x14ac:dyDescent="0.2">
      <c r="A4213" s="3">
        <v>4210</v>
      </c>
      <c r="B4213" s="3">
        <f t="shared" si="329"/>
        <v>37030101028</v>
      </c>
      <c r="C4213" s="3" t="s">
        <v>1166</v>
      </c>
      <c r="D4213" s="3" t="s">
        <v>230</v>
      </c>
      <c r="E4213" s="3" t="str">
        <f>INDEX(光放段!$G$4:$G$237,MATCH(纤芯!G4213,光放段!$C$4:$C$237,0))</f>
        <v>山东二干|聊城长清架空光缆:长清通信楼-聊城东昌西路</v>
      </c>
      <c r="F4213" s="3">
        <f>INDEX(光放段!$I$4:$I$237,MATCH(纤芯!H4213,光放段!$B$4:$B$237,0))</f>
        <v>37030100000</v>
      </c>
      <c r="G4213" s="3" t="str">
        <f t="shared" si="325"/>
        <v>山东二干|聊城长清架空光缆:长清通信楼-平阴</v>
      </c>
      <c r="H4213" s="3">
        <f>INDEX(光放段!$B$4:$B$237,MATCH(纤芯!G4213,光放段!$C$4:$C$237,0))</f>
        <v>37030101000</v>
      </c>
      <c r="I4213" s="3" t="str">
        <f t="shared" si="326"/>
        <v>聊城长清架空光缆</v>
      </c>
      <c r="J4213" s="3" t="str">
        <f>INDEX(子缆名称!$B$4:$B$29,纤芯!M4213)</f>
        <v>C缆</v>
      </c>
      <c r="K4213" s="3">
        <v>28</v>
      </c>
      <c r="L4213" s="3">
        <f t="shared" si="327"/>
        <v>4</v>
      </c>
      <c r="M4213" s="3">
        <f t="shared" si="328"/>
        <v>3</v>
      </c>
      <c r="N4213" s="3" t="s">
        <v>1251</v>
      </c>
      <c r="O4213" s="3">
        <f>COUNTIF([1]局站!$D$4:$D$172,"="&amp;N4213)</f>
        <v>1</v>
      </c>
      <c r="P4213" s="3">
        <v>0</v>
      </c>
      <c r="Q4213" s="3">
        <v>0</v>
      </c>
      <c r="R4213" s="3">
        <v>0</v>
      </c>
      <c r="S4213" s="3" t="s">
        <v>53</v>
      </c>
      <c r="T4213" s="3">
        <f>COUNTIF([1]局站!$D$4:$D$172,"="&amp;S4213)</f>
        <v>1</v>
      </c>
      <c r="U4213" s="3">
        <v>0</v>
      </c>
      <c r="V4213" s="3">
        <v>0</v>
      </c>
      <c r="W4213" s="3">
        <v>0</v>
      </c>
      <c r="X4213" s="3" t="s">
        <v>1215</v>
      </c>
      <c r="Y4213" s="3" t="s">
        <v>850</v>
      </c>
      <c r="Z4213" s="3" t="str">
        <f>INDEX(业务类型!$C$4:$C$8,MATCH(纤芯!Y4213,业务类型!$B$4:$B$8,0))</f>
        <v>ONE</v>
      </c>
      <c r="AA4213" s="3" t="s">
        <v>969</v>
      </c>
    </row>
    <row r="4214" spans="1:27" ht="16.5" x14ac:dyDescent="0.2">
      <c r="A4214" s="3">
        <v>4211</v>
      </c>
      <c r="B4214" s="3">
        <f t="shared" si="329"/>
        <v>37030101029</v>
      </c>
      <c r="C4214" s="3" t="s">
        <v>1166</v>
      </c>
      <c r="D4214" s="3" t="s">
        <v>230</v>
      </c>
      <c r="E4214" s="3" t="str">
        <f>INDEX(光放段!$G$4:$G$237,MATCH(纤芯!G4214,光放段!$C$4:$C$237,0))</f>
        <v>山东二干|聊城长清架空光缆:长清通信楼-聊城东昌西路</v>
      </c>
      <c r="F4214" s="3">
        <f>INDEX(光放段!$I$4:$I$237,MATCH(纤芯!H4214,光放段!$B$4:$B$237,0))</f>
        <v>37030100000</v>
      </c>
      <c r="G4214" s="3" t="str">
        <f t="shared" si="325"/>
        <v>山东二干|聊城长清架空光缆:长清通信楼-平阴</v>
      </c>
      <c r="H4214" s="3">
        <f>INDEX(光放段!$B$4:$B$237,MATCH(纤芯!G4214,光放段!$C$4:$C$237,0))</f>
        <v>37030101000</v>
      </c>
      <c r="I4214" s="3" t="str">
        <f t="shared" si="326"/>
        <v>聊城长清架空光缆</v>
      </c>
      <c r="J4214" s="3" t="str">
        <f>INDEX(子缆名称!$B$4:$B$29,纤芯!M4214)</f>
        <v>C缆</v>
      </c>
      <c r="K4214" s="3">
        <v>29</v>
      </c>
      <c r="L4214" s="3">
        <f t="shared" si="327"/>
        <v>5</v>
      </c>
      <c r="M4214" s="3">
        <f t="shared" si="328"/>
        <v>3</v>
      </c>
      <c r="N4214" s="3" t="s">
        <v>1251</v>
      </c>
      <c r="O4214" s="3">
        <f>COUNTIF([1]局站!$D$4:$D$172,"="&amp;N4214)</f>
        <v>1</v>
      </c>
      <c r="P4214" s="3">
        <v>0</v>
      </c>
      <c r="Q4214" s="3">
        <v>0</v>
      </c>
      <c r="R4214" s="3">
        <v>0</v>
      </c>
      <c r="S4214" s="3" t="s">
        <v>53</v>
      </c>
      <c r="T4214" s="3">
        <f>COUNTIF([1]局站!$D$4:$D$172,"="&amp;S4214)</f>
        <v>1</v>
      </c>
      <c r="U4214" s="3">
        <v>0</v>
      </c>
      <c r="V4214" s="3">
        <v>0</v>
      </c>
      <c r="W4214" s="3">
        <v>0</v>
      </c>
      <c r="X4214" s="3" t="s">
        <v>1215</v>
      </c>
      <c r="Y4214" s="3" t="s">
        <v>880</v>
      </c>
      <c r="Z4214" s="3" t="str">
        <f>INDEX(业务类型!$C$4:$C$8,MATCH(纤芯!Y4214,业务类型!$B$4:$B$8,0))</f>
        <v>IDLE</v>
      </c>
      <c r="AA4214" s="3"/>
    </row>
    <row r="4215" spans="1:27" ht="16.5" x14ac:dyDescent="0.2">
      <c r="A4215" s="3">
        <v>4212</v>
      </c>
      <c r="B4215" s="3">
        <f t="shared" si="329"/>
        <v>37030101030</v>
      </c>
      <c r="C4215" s="3" t="s">
        <v>1166</v>
      </c>
      <c r="D4215" s="3" t="s">
        <v>230</v>
      </c>
      <c r="E4215" s="3" t="str">
        <f>INDEX(光放段!$G$4:$G$237,MATCH(纤芯!G4215,光放段!$C$4:$C$237,0))</f>
        <v>山东二干|聊城长清架空光缆:长清通信楼-聊城东昌西路</v>
      </c>
      <c r="F4215" s="3">
        <f>INDEX(光放段!$I$4:$I$237,MATCH(纤芯!H4215,光放段!$B$4:$B$237,0))</f>
        <v>37030100000</v>
      </c>
      <c r="G4215" s="3" t="str">
        <f t="shared" si="325"/>
        <v>山东二干|聊城长清架空光缆:长清通信楼-平阴</v>
      </c>
      <c r="H4215" s="3">
        <f>INDEX(光放段!$B$4:$B$237,MATCH(纤芯!G4215,光放段!$C$4:$C$237,0))</f>
        <v>37030101000</v>
      </c>
      <c r="I4215" s="3" t="str">
        <f t="shared" si="326"/>
        <v>聊城长清架空光缆</v>
      </c>
      <c r="J4215" s="3" t="str">
        <f>INDEX(子缆名称!$B$4:$B$29,纤芯!M4215)</f>
        <v>C缆</v>
      </c>
      <c r="K4215" s="3">
        <v>30</v>
      </c>
      <c r="L4215" s="3">
        <f t="shared" si="327"/>
        <v>6</v>
      </c>
      <c r="M4215" s="3">
        <f t="shared" si="328"/>
        <v>3</v>
      </c>
      <c r="N4215" s="3" t="s">
        <v>1251</v>
      </c>
      <c r="O4215" s="3">
        <f>COUNTIF([1]局站!$D$4:$D$172,"="&amp;N4215)</f>
        <v>1</v>
      </c>
      <c r="P4215" s="3">
        <v>0</v>
      </c>
      <c r="Q4215" s="3">
        <v>0</v>
      </c>
      <c r="R4215" s="3">
        <v>0</v>
      </c>
      <c r="S4215" s="3" t="s">
        <v>53</v>
      </c>
      <c r="T4215" s="3">
        <f>COUNTIF([1]局站!$D$4:$D$172,"="&amp;S4215)</f>
        <v>1</v>
      </c>
      <c r="U4215" s="3">
        <v>0</v>
      </c>
      <c r="V4215" s="3">
        <v>0</v>
      </c>
      <c r="W4215" s="3">
        <v>0</v>
      </c>
      <c r="X4215" s="3" t="s">
        <v>1215</v>
      </c>
      <c r="Y4215" s="3" t="s">
        <v>880</v>
      </c>
      <c r="Z4215" s="3" t="str">
        <f>INDEX(业务类型!$C$4:$C$8,MATCH(纤芯!Y4215,业务类型!$B$4:$B$8,0))</f>
        <v>IDLE</v>
      </c>
      <c r="AA4215" s="3"/>
    </row>
    <row r="4216" spans="1:27" ht="16.5" x14ac:dyDescent="0.2">
      <c r="A4216" s="3">
        <v>4213</v>
      </c>
      <c r="B4216" s="3">
        <f t="shared" si="329"/>
        <v>37030101031</v>
      </c>
      <c r="C4216" s="3" t="s">
        <v>1166</v>
      </c>
      <c r="D4216" s="3" t="s">
        <v>230</v>
      </c>
      <c r="E4216" s="3" t="str">
        <f>INDEX(光放段!$G$4:$G$237,MATCH(纤芯!G4216,光放段!$C$4:$C$237,0))</f>
        <v>山东二干|聊城长清架空光缆:长清通信楼-聊城东昌西路</v>
      </c>
      <c r="F4216" s="3">
        <f>INDEX(光放段!$I$4:$I$237,MATCH(纤芯!H4216,光放段!$B$4:$B$237,0))</f>
        <v>37030100000</v>
      </c>
      <c r="G4216" s="3" t="str">
        <f t="shared" si="325"/>
        <v>山东二干|聊城长清架空光缆:长清通信楼-平阴</v>
      </c>
      <c r="H4216" s="3">
        <f>INDEX(光放段!$B$4:$B$237,MATCH(纤芯!G4216,光放段!$C$4:$C$237,0))</f>
        <v>37030101000</v>
      </c>
      <c r="I4216" s="3" t="str">
        <f t="shared" si="326"/>
        <v>聊城长清架空光缆</v>
      </c>
      <c r="J4216" s="3" t="str">
        <f>INDEX(子缆名称!$B$4:$B$29,纤芯!M4216)</f>
        <v>C缆</v>
      </c>
      <c r="K4216" s="3">
        <v>31</v>
      </c>
      <c r="L4216" s="3">
        <f t="shared" si="327"/>
        <v>7</v>
      </c>
      <c r="M4216" s="3">
        <f t="shared" si="328"/>
        <v>3</v>
      </c>
      <c r="N4216" s="3" t="s">
        <v>1251</v>
      </c>
      <c r="O4216" s="3">
        <f>COUNTIF([1]局站!$D$4:$D$172,"="&amp;N4216)</f>
        <v>1</v>
      </c>
      <c r="P4216" s="3">
        <v>0</v>
      </c>
      <c r="Q4216" s="3">
        <v>0</v>
      </c>
      <c r="R4216" s="3">
        <v>0</v>
      </c>
      <c r="S4216" s="3" t="s">
        <v>53</v>
      </c>
      <c r="T4216" s="3">
        <f>COUNTIF([1]局站!$D$4:$D$172,"="&amp;S4216)</f>
        <v>1</v>
      </c>
      <c r="U4216" s="3">
        <v>0</v>
      </c>
      <c r="V4216" s="3">
        <v>0</v>
      </c>
      <c r="W4216" s="3">
        <v>0</v>
      </c>
      <c r="X4216" s="3" t="s">
        <v>1215</v>
      </c>
      <c r="Y4216" s="3" t="s">
        <v>880</v>
      </c>
      <c r="Z4216" s="3" t="str">
        <f>INDEX(业务类型!$C$4:$C$8,MATCH(纤芯!Y4216,业务类型!$B$4:$B$8,0))</f>
        <v>IDLE</v>
      </c>
      <c r="AA4216" s="3"/>
    </row>
    <row r="4217" spans="1:27" ht="16.5" x14ac:dyDescent="0.2">
      <c r="A4217" s="3">
        <v>4214</v>
      </c>
      <c r="B4217" s="3">
        <f t="shared" si="329"/>
        <v>37030101032</v>
      </c>
      <c r="C4217" s="3" t="s">
        <v>1166</v>
      </c>
      <c r="D4217" s="3" t="s">
        <v>230</v>
      </c>
      <c r="E4217" s="3" t="str">
        <f>INDEX(光放段!$G$4:$G$237,MATCH(纤芯!G4217,光放段!$C$4:$C$237,0))</f>
        <v>山东二干|聊城长清架空光缆:长清通信楼-聊城东昌西路</v>
      </c>
      <c r="F4217" s="3">
        <f>INDEX(光放段!$I$4:$I$237,MATCH(纤芯!H4217,光放段!$B$4:$B$237,0))</f>
        <v>37030100000</v>
      </c>
      <c r="G4217" s="3" t="str">
        <f t="shared" si="325"/>
        <v>山东二干|聊城长清架空光缆:长清通信楼-平阴</v>
      </c>
      <c r="H4217" s="3">
        <f>INDEX(光放段!$B$4:$B$237,MATCH(纤芯!G4217,光放段!$C$4:$C$237,0))</f>
        <v>37030101000</v>
      </c>
      <c r="I4217" s="3" t="str">
        <f t="shared" si="326"/>
        <v>聊城长清架空光缆</v>
      </c>
      <c r="J4217" s="3" t="str">
        <f>INDEX(子缆名称!$B$4:$B$29,纤芯!M4217)</f>
        <v>C缆</v>
      </c>
      <c r="K4217" s="3">
        <v>32</v>
      </c>
      <c r="L4217" s="3">
        <f t="shared" si="327"/>
        <v>8</v>
      </c>
      <c r="M4217" s="3">
        <f t="shared" si="328"/>
        <v>3</v>
      </c>
      <c r="N4217" s="3" t="s">
        <v>1251</v>
      </c>
      <c r="O4217" s="3">
        <f>COUNTIF([1]局站!$D$4:$D$172,"="&amp;N4217)</f>
        <v>1</v>
      </c>
      <c r="P4217" s="3">
        <v>0</v>
      </c>
      <c r="Q4217" s="3">
        <v>0</v>
      </c>
      <c r="R4217" s="3">
        <v>0</v>
      </c>
      <c r="S4217" s="3" t="s">
        <v>53</v>
      </c>
      <c r="T4217" s="3">
        <f>COUNTIF([1]局站!$D$4:$D$172,"="&amp;S4217)</f>
        <v>1</v>
      </c>
      <c r="U4217" s="3">
        <v>0</v>
      </c>
      <c r="V4217" s="3">
        <v>0</v>
      </c>
      <c r="W4217" s="3">
        <v>0</v>
      </c>
      <c r="X4217" s="3" t="s">
        <v>1215</v>
      </c>
      <c r="Y4217" s="3" t="s">
        <v>880</v>
      </c>
      <c r="Z4217" s="3" t="str">
        <f>INDEX(业务类型!$C$4:$C$8,MATCH(纤芯!Y4217,业务类型!$B$4:$B$8,0))</f>
        <v>IDLE</v>
      </c>
      <c r="AA4217" s="3"/>
    </row>
    <row r="4218" spans="1:27" ht="16.5" x14ac:dyDescent="0.2">
      <c r="A4218" s="3">
        <v>4215</v>
      </c>
      <c r="B4218" s="3">
        <f t="shared" si="329"/>
        <v>37030101033</v>
      </c>
      <c r="C4218" s="3" t="s">
        <v>1166</v>
      </c>
      <c r="D4218" s="3" t="s">
        <v>230</v>
      </c>
      <c r="E4218" s="3" t="str">
        <f>INDEX(光放段!$G$4:$G$237,MATCH(纤芯!G4218,光放段!$C$4:$C$237,0))</f>
        <v>山东二干|聊城长清架空光缆:长清通信楼-聊城东昌西路</v>
      </c>
      <c r="F4218" s="3">
        <f>INDEX(光放段!$I$4:$I$237,MATCH(纤芯!H4218,光放段!$B$4:$B$237,0))</f>
        <v>37030100000</v>
      </c>
      <c r="G4218" s="3" t="str">
        <f t="shared" si="325"/>
        <v>山东二干|聊城长清架空光缆:长清通信楼-平阴</v>
      </c>
      <c r="H4218" s="3">
        <f>INDEX(光放段!$B$4:$B$237,MATCH(纤芯!G4218,光放段!$C$4:$C$237,0))</f>
        <v>37030101000</v>
      </c>
      <c r="I4218" s="3" t="str">
        <f t="shared" si="326"/>
        <v>聊城长清架空光缆</v>
      </c>
      <c r="J4218" s="3" t="str">
        <f>INDEX(子缆名称!$B$4:$B$29,纤芯!M4218)</f>
        <v>C缆</v>
      </c>
      <c r="K4218" s="3">
        <v>33</v>
      </c>
      <c r="L4218" s="3">
        <f t="shared" si="327"/>
        <v>9</v>
      </c>
      <c r="M4218" s="3">
        <f t="shared" si="328"/>
        <v>3</v>
      </c>
      <c r="N4218" s="3" t="s">
        <v>1251</v>
      </c>
      <c r="O4218" s="3">
        <f>COUNTIF([1]局站!$D$4:$D$172,"="&amp;N4218)</f>
        <v>1</v>
      </c>
      <c r="P4218" s="3">
        <v>0</v>
      </c>
      <c r="Q4218" s="3">
        <v>0</v>
      </c>
      <c r="R4218" s="3">
        <v>0</v>
      </c>
      <c r="S4218" s="3" t="s">
        <v>53</v>
      </c>
      <c r="T4218" s="3">
        <f>COUNTIF([1]局站!$D$4:$D$172,"="&amp;S4218)</f>
        <v>1</v>
      </c>
      <c r="U4218" s="3">
        <v>0</v>
      </c>
      <c r="V4218" s="3">
        <v>0</v>
      </c>
      <c r="W4218" s="3">
        <v>0</v>
      </c>
      <c r="X4218" s="3" t="s">
        <v>1215</v>
      </c>
      <c r="Y4218" s="3" t="s">
        <v>880</v>
      </c>
      <c r="Z4218" s="3" t="str">
        <f>INDEX(业务类型!$C$4:$C$8,MATCH(纤芯!Y4218,业务类型!$B$4:$B$8,0))</f>
        <v>IDLE</v>
      </c>
      <c r="AA4218" s="3"/>
    </row>
    <row r="4219" spans="1:27" ht="16.5" x14ac:dyDescent="0.2">
      <c r="A4219" s="3">
        <v>4216</v>
      </c>
      <c r="B4219" s="3">
        <f t="shared" si="329"/>
        <v>37030101034</v>
      </c>
      <c r="C4219" s="3" t="s">
        <v>1166</v>
      </c>
      <c r="D4219" s="3" t="s">
        <v>230</v>
      </c>
      <c r="E4219" s="3" t="str">
        <f>INDEX(光放段!$G$4:$G$237,MATCH(纤芯!G4219,光放段!$C$4:$C$237,0))</f>
        <v>山东二干|聊城长清架空光缆:长清通信楼-聊城东昌西路</v>
      </c>
      <c r="F4219" s="3">
        <f>INDEX(光放段!$I$4:$I$237,MATCH(纤芯!H4219,光放段!$B$4:$B$237,0))</f>
        <v>37030100000</v>
      </c>
      <c r="G4219" s="3" t="str">
        <f t="shared" si="325"/>
        <v>山东二干|聊城长清架空光缆:长清通信楼-平阴</v>
      </c>
      <c r="H4219" s="3">
        <f>INDEX(光放段!$B$4:$B$237,MATCH(纤芯!G4219,光放段!$C$4:$C$237,0))</f>
        <v>37030101000</v>
      </c>
      <c r="I4219" s="3" t="str">
        <f t="shared" si="326"/>
        <v>聊城长清架空光缆</v>
      </c>
      <c r="J4219" s="3" t="str">
        <f>INDEX(子缆名称!$B$4:$B$29,纤芯!M4219)</f>
        <v>C缆</v>
      </c>
      <c r="K4219" s="3">
        <v>34</v>
      </c>
      <c r="L4219" s="3">
        <f t="shared" si="327"/>
        <v>10</v>
      </c>
      <c r="M4219" s="3">
        <f t="shared" si="328"/>
        <v>3</v>
      </c>
      <c r="N4219" s="3" t="s">
        <v>1251</v>
      </c>
      <c r="O4219" s="3">
        <f>COUNTIF([1]局站!$D$4:$D$172,"="&amp;N4219)</f>
        <v>1</v>
      </c>
      <c r="P4219" s="3">
        <v>0</v>
      </c>
      <c r="Q4219" s="3">
        <v>0</v>
      </c>
      <c r="R4219" s="3">
        <v>0</v>
      </c>
      <c r="S4219" s="3" t="s">
        <v>53</v>
      </c>
      <c r="T4219" s="3">
        <f>COUNTIF([1]局站!$D$4:$D$172,"="&amp;S4219)</f>
        <v>1</v>
      </c>
      <c r="U4219" s="3">
        <v>0</v>
      </c>
      <c r="V4219" s="3">
        <v>0</v>
      </c>
      <c r="W4219" s="3">
        <v>0</v>
      </c>
      <c r="X4219" s="3" t="s">
        <v>1215</v>
      </c>
      <c r="Y4219" s="3" t="s">
        <v>880</v>
      </c>
      <c r="Z4219" s="3" t="str">
        <f>INDEX(业务类型!$C$4:$C$8,MATCH(纤芯!Y4219,业务类型!$B$4:$B$8,0))</f>
        <v>IDLE</v>
      </c>
      <c r="AA4219" s="3"/>
    </row>
    <row r="4220" spans="1:27" ht="16.5" x14ac:dyDescent="0.2">
      <c r="A4220" s="3">
        <v>4217</v>
      </c>
      <c r="B4220" s="3">
        <f t="shared" si="329"/>
        <v>37030101035</v>
      </c>
      <c r="C4220" s="3" t="s">
        <v>1166</v>
      </c>
      <c r="D4220" s="3" t="s">
        <v>230</v>
      </c>
      <c r="E4220" s="3" t="str">
        <f>INDEX(光放段!$G$4:$G$237,MATCH(纤芯!G4220,光放段!$C$4:$C$237,0))</f>
        <v>山东二干|聊城长清架空光缆:长清通信楼-聊城东昌西路</v>
      </c>
      <c r="F4220" s="3">
        <f>INDEX(光放段!$I$4:$I$237,MATCH(纤芯!H4220,光放段!$B$4:$B$237,0))</f>
        <v>37030100000</v>
      </c>
      <c r="G4220" s="3" t="str">
        <f t="shared" si="325"/>
        <v>山东二干|聊城长清架空光缆:长清通信楼-平阴</v>
      </c>
      <c r="H4220" s="3">
        <f>INDEX(光放段!$B$4:$B$237,MATCH(纤芯!G4220,光放段!$C$4:$C$237,0))</f>
        <v>37030101000</v>
      </c>
      <c r="I4220" s="3" t="str">
        <f t="shared" si="326"/>
        <v>聊城长清架空光缆</v>
      </c>
      <c r="J4220" s="3" t="str">
        <f>INDEX(子缆名称!$B$4:$B$29,纤芯!M4220)</f>
        <v>C缆</v>
      </c>
      <c r="K4220" s="3">
        <v>35</v>
      </c>
      <c r="L4220" s="3">
        <f t="shared" si="327"/>
        <v>11</v>
      </c>
      <c r="M4220" s="3">
        <f t="shared" si="328"/>
        <v>3</v>
      </c>
      <c r="N4220" s="3" t="s">
        <v>1251</v>
      </c>
      <c r="O4220" s="3">
        <f>COUNTIF([1]局站!$D$4:$D$172,"="&amp;N4220)</f>
        <v>1</v>
      </c>
      <c r="P4220" s="3">
        <v>0</v>
      </c>
      <c r="Q4220" s="3">
        <v>0</v>
      </c>
      <c r="R4220" s="3">
        <v>0</v>
      </c>
      <c r="S4220" s="3" t="s">
        <v>53</v>
      </c>
      <c r="T4220" s="3">
        <f>COUNTIF([1]局站!$D$4:$D$172,"="&amp;S4220)</f>
        <v>1</v>
      </c>
      <c r="U4220" s="3">
        <v>0</v>
      </c>
      <c r="V4220" s="3">
        <v>0</v>
      </c>
      <c r="W4220" s="3">
        <v>0</v>
      </c>
      <c r="X4220" s="3" t="s">
        <v>1215</v>
      </c>
      <c r="Y4220" s="3" t="s">
        <v>880</v>
      </c>
      <c r="Z4220" s="3" t="str">
        <f>INDEX(业务类型!$C$4:$C$8,MATCH(纤芯!Y4220,业务类型!$B$4:$B$8,0))</f>
        <v>IDLE</v>
      </c>
      <c r="AA4220" s="3"/>
    </row>
    <row r="4221" spans="1:27" ht="16.5" x14ac:dyDescent="0.2">
      <c r="A4221" s="3">
        <v>4218</v>
      </c>
      <c r="B4221" s="3">
        <f t="shared" si="329"/>
        <v>37030101036</v>
      </c>
      <c r="C4221" s="3" t="s">
        <v>1166</v>
      </c>
      <c r="D4221" s="3" t="s">
        <v>230</v>
      </c>
      <c r="E4221" s="3" t="str">
        <f>INDEX(光放段!$G$4:$G$237,MATCH(纤芯!G4221,光放段!$C$4:$C$237,0))</f>
        <v>山东二干|聊城长清架空光缆:长清通信楼-聊城东昌西路</v>
      </c>
      <c r="F4221" s="3">
        <f>INDEX(光放段!$I$4:$I$237,MATCH(纤芯!H4221,光放段!$B$4:$B$237,0))</f>
        <v>37030100000</v>
      </c>
      <c r="G4221" s="3" t="str">
        <f t="shared" si="325"/>
        <v>山东二干|聊城长清架空光缆:长清通信楼-平阴</v>
      </c>
      <c r="H4221" s="3">
        <f>INDEX(光放段!$B$4:$B$237,MATCH(纤芯!G4221,光放段!$C$4:$C$237,0))</f>
        <v>37030101000</v>
      </c>
      <c r="I4221" s="3" t="str">
        <f t="shared" si="326"/>
        <v>聊城长清架空光缆</v>
      </c>
      <c r="J4221" s="3" t="str">
        <f>INDEX(子缆名称!$B$4:$B$29,纤芯!M4221)</f>
        <v>C缆</v>
      </c>
      <c r="K4221" s="3">
        <v>36</v>
      </c>
      <c r="L4221" s="3">
        <f t="shared" si="327"/>
        <v>12</v>
      </c>
      <c r="M4221" s="3">
        <f t="shared" si="328"/>
        <v>3</v>
      </c>
      <c r="N4221" s="3" t="s">
        <v>1251</v>
      </c>
      <c r="O4221" s="3">
        <f>COUNTIF([1]局站!$D$4:$D$172,"="&amp;N4221)</f>
        <v>1</v>
      </c>
      <c r="P4221" s="3">
        <v>0</v>
      </c>
      <c r="Q4221" s="3">
        <v>0</v>
      </c>
      <c r="R4221" s="3">
        <v>0</v>
      </c>
      <c r="S4221" s="3" t="s">
        <v>53</v>
      </c>
      <c r="T4221" s="3">
        <f>COUNTIF([1]局站!$D$4:$D$172,"="&amp;S4221)</f>
        <v>1</v>
      </c>
      <c r="U4221" s="3">
        <v>0</v>
      </c>
      <c r="V4221" s="3">
        <v>0</v>
      </c>
      <c r="W4221" s="3">
        <v>0</v>
      </c>
      <c r="X4221" s="3" t="s">
        <v>1215</v>
      </c>
      <c r="Y4221" s="3" t="s">
        <v>880</v>
      </c>
      <c r="Z4221" s="3" t="str">
        <f>INDEX(业务类型!$C$4:$C$8,MATCH(纤芯!Y4221,业务类型!$B$4:$B$8,0))</f>
        <v>IDLE</v>
      </c>
      <c r="AA4221" s="3"/>
    </row>
    <row r="4222" spans="1:27" ht="16.5" x14ac:dyDescent="0.2">
      <c r="A4222" s="3">
        <v>4219</v>
      </c>
      <c r="B4222" s="3">
        <f t="shared" si="329"/>
        <v>37030101037</v>
      </c>
      <c r="C4222" s="3" t="s">
        <v>1166</v>
      </c>
      <c r="D4222" s="3" t="s">
        <v>230</v>
      </c>
      <c r="E4222" s="3" t="str">
        <f>INDEX(光放段!$G$4:$G$237,MATCH(纤芯!G4222,光放段!$C$4:$C$237,0))</f>
        <v>山东二干|聊城长清架空光缆:长清通信楼-聊城东昌西路</v>
      </c>
      <c r="F4222" s="3">
        <f>INDEX(光放段!$I$4:$I$237,MATCH(纤芯!H4222,光放段!$B$4:$B$237,0))</f>
        <v>37030100000</v>
      </c>
      <c r="G4222" s="3" t="str">
        <f t="shared" si="325"/>
        <v>山东二干|聊城长清架空光缆:长清通信楼-平阴</v>
      </c>
      <c r="H4222" s="3">
        <f>INDEX(光放段!$B$4:$B$237,MATCH(纤芯!G4222,光放段!$C$4:$C$237,0))</f>
        <v>37030101000</v>
      </c>
      <c r="I4222" s="3" t="str">
        <f t="shared" si="326"/>
        <v>聊城长清架空光缆</v>
      </c>
      <c r="J4222" s="3" t="str">
        <f>INDEX(子缆名称!$B$4:$B$29,纤芯!M4222)</f>
        <v>D缆</v>
      </c>
      <c r="K4222" s="3">
        <v>37</v>
      </c>
      <c r="L4222" s="3">
        <f t="shared" si="327"/>
        <v>1</v>
      </c>
      <c r="M4222" s="3">
        <f t="shared" si="328"/>
        <v>4</v>
      </c>
      <c r="N4222" s="3" t="s">
        <v>1251</v>
      </c>
      <c r="O4222" s="3">
        <f>COUNTIF([1]局站!$D$4:$D$172,"="&amp;N4222)</f>
        <v>1</v>
      </c>
      <c r="P4222" s="3">
        <v>0</v>
      </c>
      <c r="Q4222" s="3">
        <v>0</v>
      </c>
      <c r="R4222" s="3">
        <v>0</v>
      </c>
      <c r="S4222" s="3" t="s">
        <v>53</v>
      </c>
      <c r="T4222" s="3">
        <f>COUNTIF([1]局站!$D$4:$D$172,"="&amp;S4222)</f>
        <v>1</v>
      </c>
      <c r="U4222" s="3">
        <v>0</v>
      </c>
      <c r="V4222" s="3">
        <v>0</v>
      </c>
      <c r="W4222" s="3">
        <v>0</v>
      </c>
      <c r="X4222" s="3" t="s">
        <v>1215</v>
      </c>
      <c r="Y4222" s="3" t="s">
        <v>880</v>
      </c>
      <c r="Z4222" s="3" t="str">
        <f>INDEX(业务类型!$C$4:$C$8,MATCH(纤芯!Y4222,业务类型!$B$4:$B$8,0))</f>
        <v>IDLE</v>
      </c>
      <c r="AA4222" s="3"/>
    </row>
    <row r="4223" spans="1:27" ht="16.5" x14ac:dyDescent="0.2">
      <c r="A4223" s="3">
        <v>4220</v>
      </c>
      <c r="B4223" s="3">
        <f t="shared" si="329"/>
        <v>37030101038</v>
      </c>
      <c r="C4223" s="3" t="s">
        <v>1166</v>
      </c>
      <c r="D4223" s="3" t="s">
        <v>230</v>
      </c>
      <c r="E4223" s="3" t="str">
        <f>INDEX(光放段!$G$4:$G$237,MATCH(纤芯!G4223,光放段!$C$4:$C$237,0))</f>
        <v>山东二干|聊城长清架空光缆:长清通信楼-聊城东昌西路</v>
      </c>
      <c r="F4223" s="3">
        <f>INDEX(光放段!$I$4:$I$237,MATCH(纤芯!H4223,光放段!$B$4:$B$237,0))</f>
        <v>37030100000</v>
      </c>
      <c r="G4223" s="3" t="str">
        <f t="shared" si="325"/>
        <v>山东二干|聊城长清架空光缆:长清通信楼-平阴</v>
      </c>
      <c r="H4223" s="3">
        <f>INDEX(光放段!$B$4:$B$237,MATCH(纤芯!G4223,光放段!$C$4:$C$237,0))</f>
        <v>37030101000</v>
      </c>
      <c r="I4223" s="3" t="str">
        <f t="shared" si="326"/>
        <v>聊城长清架空光缆</v>
      </c>
      <c r="J4223" s="3" t="str">
        <f>INDEX(子缆名称!$B$4:$B$29,纤芯!M4223)</f>
        <v>D缆</v>
      </c>
      <c r="K4223" s="3">
        <v>38</v>
      </c>
      <c r="L4223" s="3">
        <f t="shared" si="327"/>
        <v>2</v>
      </c>
      <c r="M4223" s="3">
        <f t="shared" si="328"/>
        <v>4</v>
      </c>
      <c r="N4223" s="3" t="s">
        <v>1251</v>
      </c>
      <c r="O4223" s="3">
        <f>COUNTIF([1]局站!$D$4:$D$172,"="&amp;N4223)</f>
        <v>1</v>
      </c>
      <c r="P4223" s="3">
        <v>0</v>
      </c>
      <c r="Q4223" s="3">
        <v>0</v>
      </c>
      <c r="R4223" s="3">
        <v>0</v>
      </c>
      <c r="S4223" s="3" t="s">
        <v>53</v>
      </c>
      <c r="T4223" s="3">
        <f>COUNTIF([1]局站!$D$4:$D$172,"="&amp;S4223)</f>
        <v>1</v>
      </c>
      <c r="U4223" s="3">
        <v>0</v>
      </c>
      <c r="V4223" s="3">
        <v>0</v>
      </c>
      <c r="W4223" s="3">
        <v>0</v>
      </c>
      <c r="X4223" s="3" t="s">
        <v>1215</v>
      </c>
      <c r="Y4223" s="3" t="s">
        <v>880</v>
      </c>
      <c r="Z4223" s="3" t="str">
        <f>INDEX(业务类型!$C$4:$C$8,MATCH(纤芯!Y4223,业务类型!$B$4:$B$8,0))</f>
        <v>IDLE</v>
      </c>
      <c r="AA4223" s="3"/>
    </row>
    <row r="4224" spans="1:27" ht="16.5" x14ac:dyDescent="0.2">
      <c r="A4224" s="3">
        <v>4221</v>
      </c>
      <c r="B4224" s="3">
        <f t="shared" si="329"/>
        <v>37030101039</v>
      </c>
      <c r="C4224" s="3" t="s">
        <v>1166</v>
      </c>
      <c r="D4224" s="3" t="s">
        <v>230</v>
      </c>
      <c r="E4224" s="3" t="str">
        <f>INDEX(光放段!$G$4:$G$237,MATCH(纤芯!G4224,光放段!$C$4:$C$237,0))</f>
        <v>山东二干|聊城长清架空光缆:长清通信楼-聊城东昌西路</v>
      </c>
      <c r="F4224" s="3">
        <f>INDEX(光放段!$I$4:$I$237,MATCH(纤芯!H4224,光放段!$B$4:$B$237,0))</f>
        <v>37030100000</v>
      </c>
      <c r="G4224" s="3" t="str">
        <f t="shared" si="325"/>
        <v>山东二干|聊城长清架空光缆:长清通信楼-平阴</v>
      </c>
      <c r="H4224" s="3">
        <f>INDEX(光放段!$B$4:$B$237,MATCH(纤芯!G4224,光放段!$C$4:$C$237,0))</f>
        <v>37030101000</v>
      </c>
      <c r="I4224" s="3" t="str">
        <f t="shared" si="326"/>
        <v>聊城长清架空光缆</v>
      </c>
      <c r="J4224" s="3" t="str">
        <f>INDEX(子缆名称!$B$4:$B$29,纤芯!M4224)</f>
        <v>D缆</v>
      </c>
      <c r="K4224" s="3">
        <v>39</v>
      </c>
      <c r="L4224" s="3">
        <f t="shared" si="327"/>
        <v>3</v>
      </c>
      <c r="M4224" s="3">
        <f t="shared" si="328"/>
        <v>4</v>
      </c>
      <c r="N4224" s="3" t="s">
        <v>1251</v>
      </c>
      <c r="O4224" s="3">
        <f>COUNTIF([1]局站!$D$4:$D$172,"="&amp;N4224)</f>
        <v>1</v>
      </c>
      <c r="P4224" s="3">
        <v>0</v>
      </c>
      <c r="Q4224" s="3">
        <v>0</v>
      </c>
      <c r="R4224" s="3">
        <v>0</v>
      </c>
      <c r="S4224" s="3" t="s">
        <v>53</v>
      </c>
      <c r="T4224" s="3">
        <f>COUNTIF([1]局站!$D$4:$D$172,"="&amp;S4224)</f>
        <v>1</v>
      </c>
      <c r="U4224" s="3">
        <v>0</v>
      </c>
      <c r="V4224" s="3">
        <v>0</v>
      </c>
      <c r="W4224" s="3">
        <v>0</v>
      </c>
      <c r="X4224" s="3" t="s">
        <v>1215</v>
      </c>
      <c r="Y4224" s="3" t="s">
        <v>880</v>
      </c>
      <c r="Z4224" s="3" t="str">
        <f>INDEX(业务类型!$C$4:$C$8,MATCH(纤芯!Y4224,业务类型!$B$4:$B$8,0))</f>
        <v>IDLE</v>
      </c>
      <c r="AA4224" s="3"/>
    </row>
    <row r="4225" spans="1:27" ht="16.5" x14ac:dyDescent="0.2">
      <c r="A4225" s="3">
        <v>4222</v>
      </c>
      <c r="B4225" s="3">
        <f t="shared" si="329"/>
        <v>37030101040</v>
      </c>
      <c r="C4225" s="3" t="s">
        <v>1166</v>
      </c>
      <c r="D4225" s="3" t="s">
        <v>230</v>
      </c>
      <c r="E4225" s="3" t="str">
        <f>INDEX(光放段!$G$4:$G$237,MATCH(纤芯!G4225,光放段!$C$4:$C$237,0))</f>
        <v>山东二干|聊城长清架空光缆:长清通信楼-聊城东昌西路</v>
      </c>
      <c r="F4225" s="3">
        <f>INDEX(光放段!$I$4:$I$237,MATCH(纤芯!H4225,光放段!$B$4:$B$237,0))</f>
        <v>37030100000</v>
      </c>
      <c r="G4225" s="3" t="str">
        <f t="shared" si="325"/>
        <v>山东二干|聊城长清架空光缆:长清通信楼-平阴</v>
      </c>
      <c r="H4225" s="3">
        <f>INDEX(光放段!$B$4:$B$237,MATCH(纤芯!G4225,光放段!$C$4:$C$237,0))</f>
        <v>37030101000</v>
      </c>
      <c r="I4225" s="3" t="str">
        <f t="shared" si="326"/>
        <v>聊城长清架空光缆</v>
      </c>
      <c r="J4225" s="3" t="str">
        <f>INDEX(子缆名称!$B$4:$B$29,纤芯!M4225)</f>
        <v>D缆</v>
      </c>
      <c r="K4225" s="3">
        <v>40</v>
      </c>
      <c r="L4225" s="3">
        <f t="shared" si="327"/>
        <v>4</v>
      </c>
      <c r="M4225" s="3">
        <f t="shared" si="328"/>
        <v>4</v>
      </c>
      <c r="N4225" s="3" t="s">
        <v>1251</v>
      </c>
      <c r="O4225" s="3">
        <f>COUNTIF([1]局站!$D$4:$D$172,"="&amp;N4225)</f>
        <v>1</v>
      </c>
      <c r="P4225" s="3">
        <v>0</v>
      </c>
      <c r="Q4225" s="3">
        <v>0</v>
      </c>
      <c r="R4225" s="3">
        <v>0</v>
      </c>
      <c r="S4225" s="3" t="s">
        <v>53</v>
      </c>
      <c r="T4225" s="3">
        <f>COUNTIF([1]局站!$D$4:$D$172,"="&amp;S4225)</f>
        <v>1</v>
      </c>
      <c r="U4225" s="3">
        <v>0</v>
      </c>
      <c r="V4225" s="3">
        <v>0</v>
      </c>
      <c r="W4225" s="3">
        <v>0</v>
      </c>
      <c r="X4225" s="3" t="s">
        <v>1215</v>
      </c>
      <c r="Y4225" s="3" t="s">
        <v>880</v>
      </c>
      <c r="Z4225" s="3" t="str">
        <f>INDEX(业务类型!$C$4:$C$8,MATCH(纤芯!Y4225,业务类型!$B$4:$B$8,0))</f>
        <v>IDLE</v>
      </c>
      <c r="AA4225" s="3"/>
    </row>
    <row r="4226" spans="1:27" ht="16.5" x14ac:dyDescent="0.2">
      <c r="A4226" s="3">
        <v>4223</v>
      </c>
      <c r="B4226" s="3">
        <f t="shared" si="329"/>
        <v>37030101041</v>
      </c>
      <c r="C4226" s="3" t="s">
        <v>1166</v>
      </c>
      <c r="D4226" s="3" t="s">
        <v>230</v>
      </c>
      <c r="E4226" s="3" t="str">
        <f>INDEX(光放段!$G$4:$G$237,MATCH(纤芯!G4226,光放段!$C$4:$C$237,0))</f>
        <v>山东二干|聊城长清架空光缆:长清通信楼-聊城东昌西路</v>
      </c>
      <c r="F4226" s="3">
        <f>INDEX(光放段!$I$4:$I$237,MATCH(纤芯!H4226,光放段!$B$4:$B$237,0))</f>
        <v>37030100000</v>
      </c>
      <c r="G4226" s="3" t="str">
        <f t="shared" si="325"/>
        <v>山东二干|聊城长清架空光缆:长清通信楼-平阴</v>
      </c>
      <c r="H4226" s="3">
        <f>INDEX(光放段!$B$4:$B$237,MATCH(纤芯!G4226,光放段!$C$4:$C$237,0))</f>
        <v>37030101000</v>
      </c>
      <c r="I4226" s="3" t="str">
        <f t="shared" si="326"/>
        <v>聊城长清架空光缆</v>
      </c>
      <c r="J4226" s="3" t="str">
        <f>INDEX(子缆名称!$B$4:$B$29,纤芯!M4226)</f>
        <v>D缆</v>
      </c>
      <c r="K4226" s="3">
        <v>41</v>
      </c>
      <c r="L4226" s="3">
        <f t="shared" si="327"/>
        <v>5</v>
      </c>
      <c r="M4226" s="3">
        <f t="shared" si="328"/>
        <v>4</v>
      </c>
      <c r="N4226" s="3" t="s">
        <v>1251</v>
      </c>
      <c r="O4226" s="3">
        <f>COUNTIF([1]局站!$D$4:$D$172,"="&amp;N4226)</f>
        <v>1</v>
      </c>
      <c r="P4226" s="3">
        <v>0</v>
      </c>
      <c r="Q4226" s="3">
        <v>0</v>
      </c>
      <c r="R4226" s="3">
        <v>0</v>
      </c>
      <c r="S4226" s="3" t="s">
        <v>53</v>
      </c>
      <c r="T4226" s="3">
        <f>COUNTIF([1]局站!$D$4:$D$172,"="&amp;S4226)</f>
        <v>1</v>
      </c>
      <c r="U4226" s="3">
        <v>0</v>
      </c>
      <c r="V4226" s="3">
        <v>0</v>
      </c>
      <c r="W4226" s="3">
        <v>0</v>
      </c>
      <c r="X4226" s="3" t="s">
        <v>1215</v>
      </c>
      <c r="Y4226" s="3" t="s">
        <v>880</v>
      </c>
      <c r="Z4226" s="3" t="str">
        <f>INDEX(业务类型!$C$4:$C$8,MATCH(纤芯!Y4226,业务类型!$B$4:$B$8,0))</f>
        <v>IDLE</v>
      </c>
      <c r="AA4226" s="3"/>
    </row>
    <row r="4227" spans="1:27" ht="16.5" x14ac:dyDescent="0.2">
      <c r="A4227" s="3">
        <v>4224</v>
      </c>
      <c r="B4227" s="3">
        <f t="shared" si="329"/>
        <v>37030101042</v>
      </c>
      <c r="C4227" s="3" t="s">
        <v>1166</v>
      </c>
      <c r="D4227" s="3" t="s">
        <v>230</v>
      </c>
      <c r="E4227" s="3" t="str">
        <f>INDEX(光放段!$G$4:$G$237,MATCH(纤芯!G4227,光放段!$C$4:$C$237,0))</f>
        <v>山东二干|聊城长清架空光缆:长清通信楼-聊城东昌西路</v>
      </c>
      <c r="F4227" s="3">
        <f>INDEX(光放段!$I$4:$I$237,MATCH(纤芯!H4227,光放段!$B$4:$B$237,0))</f>
        <v>37030100000</v>
      </c>
      <c r="G4227" s="3" t="str">
        <f t="shared" si="325"/>
        <v>山东二干|聊城长清架空光缆:长清通信楼-平阴</v>
      </c>
      <c r="H4227" s="3">
        <f>INDEX(光放段!$B$4:$B$237,MATCH(纤芯!G4227,光放段!$C$4:$C$237,0))</f>
        <v>37030101000</v>
      </c>
      <c r="I4227" s="3" t="str">
        <f t="shared" si="326"/>
        <v>聊城长清架空光缆</v>
      </c>
      <c r="J4227" s="3" t="str">
        <f>INDEX(子缆名称!$B$4:$B$29,纤芯!M4227)</f>
        <v>D缆</v>
      </c>
      <c r="K4227" s="3">
        <v>42</v>
      </c>
      <c r="L4227" s="3">
        <f t="shared" si="327"/>
        <v>6</v>
      </c>
      <c r="M4227" s="3">
        <f t="shared" si="328"/>
        <v>4</v>
      </c>
      <c r="N4227" s="3" t="s">
        <v>1251</v>
      </c>
      <c r="O4227" s="3">
        <f>COUNTIF([1]局站!$D$4:$D$172,"="&amp;N4227)</f>
        <v>1</v>
      </c>
      <c r="P4227" s="3">
        <v>0</v>
      </c>
      <c r="Q4227" s="3">
        <v>0</v>
      </c>
      <c r="R4227" s="3">
        <v>0</v>
      </c>
      <c r="S4227" s="3" t="s">
        <v>53</v>
      </c>
      <c r="T4227" s="3">
        <f>COUNTIF([1]局站!$D$4:$D$172,"="&amp;S4227)</f>
        <v>1</v>
      </c>
      <c r="U4227" s="3">
        <v>0</v>
      </c>
      <c r="V4227" s="3">
        <v>0</v>
      </c>
      <c r="W4227" s="3">
        <v>0</v>
      </c>
      <c r="X4227" s="3" t="s">
        <v>1215</v>
      </c>
      <c r="Y4227" s="3" t="s">
        <v>880</v>
      </c>
      <c r="Z4227" s="3" t="str">
        <f>INDEX(业务类型!$C$4:$C$8,MATCH(纤芯!Y4227,业务类型!$B$4:$B$8,0))</f>
        <v>IDLE</v>
      </c>
      <c r="AA4227" s="3"/>
    </row>
    <row r="4228" spans="1:27" ht="16.5" x14ac:dyDescent="0.2">
      <c r="A4228" s="3">
        <v>4225</v>
      </c>
      <c r="B4228" s="3">
        <f t="shared" si="329"/>
        <v>37030101043</v>
      </c>
      <c r="C4228" s="3" t="s">
        <v>1166</v>
      </c>
      <c r="D4228" s="3" t="s">
        <v>230</v>
      </c>
      <c r="E4228" s="3" t="str">
        <f>INDEX(光放段!$G$4:$G$237,MATCH(纤芯!G4228,光放段!$C$4:$C$237,0))</f>
        <v>山东二干|聊城长清架空光缆:长清通信楼-聊城东昌西路</v>
      </c>
      <c r="F4228" s="3">
        <f>INDEX(光放段!$I$4:$I$237,MATCH(纤芯!H4228,光放段!$B$4:$B$237,0))</f>
        <v>37030100000</v>
      </c>
      <c r="G4228" s="3" t="str">
        <f t="shared" si="325"/>
        <v>山东二干|聊城长清架空光缆:长清通信楼-平阴</v>
      </c>
      <c r="H4228" s="3">
        <f>INDEX(光放段!$B$4:$B$237,MATCH(纤芯!G4228,光放段!$C$4:$C$237,0))</f>
        <v>37030101000</v>
      </c>
      <c r="I4228" s="3" t="str">
        <f t="shared" si="326"/>
        <v>聊城长清架空光缆</v>
      </c>
      <c r="J4228" s="3" t="str">
        <f>INDEX(子缆名称!$B$4:$B$29,纤芯!M4228)</f>
        <v>D缆</v>
      </c>
      <c r="K4228" s="3">
        <v>43</v>
      </c>
      <c r="L4228" s="3">
        <f t="shared" si="327"/>
        <v>7</v>
      </c>
      <c r="M4228" s="3">
        <f t="shared" si="328"/>
        <v>4</v>
      </c>
      <c r="N4228" s="3" t="s">
        <v>1251</v>
      </c>
      <c r="O4228" s="3">
        <f>COUNTIF([1]局站!$D$4:$D$172,"="&amp;N4228)</f>
        <v>1</v>
      </c>
      <c r="P4228" s="3">
        <v>0</v>
      </c>
      <c r="Q4228" s="3">
        <v>0</v>
      </c>
      <c r="R4228" s="3">
        <v>0</v>
      </c>
      <c r="S4228" s="3" t="s">
        <v>53</v>
      </c>
      <c r="T4228" s="3">
        <f>COUNTIF([1]局站!$D$4:$D$172,"="&amp;S4228)</f>
        <v>1</v>
      </c>
      <c r="U4228" s="3">
        <v>0</v>
      </c>
      <c r="V4228" s="3">
        <v>0</v>
      </c>
      <c r="W4228" s="3">
        <v>0</v>
      </c>
      <c r="X4228" s="3" t="s">
        <v>1215</v>
      </c>
      <c r="Y4228" s="3" t="s">
        <v>880</v>
      </c>
      <c r="Z4228" s="3" t="str">
        <f>INDEX(业务类型!$C$4:$C$8,MATCH(纤芯!Y4228,业务类型!$B$4:$B$8,0))</f>
        <v>IDLE</v>
      </c>
      <c r="AA4228" s="3"/>
    </row>
    <row r="4229" spans="1:27" ht="16.5" x14ac:dyDescent="0.2">
      <c r="A4229" s="3">
        <v>4226</v>
      </c>
      <c r="B4229" s="3">
        <f t="shared" si="329"/>
        <v>37030101044</v>
      </c>
      <c r="C4229" s="3" t="s">
        <v>1166</v>
      </c>
      <c r="D4229" s="3" t="s">
        <v>230</v>
      </c>
      <c r="E4229" s="3" t="str">
        <f>INDEX(光放段!$G$4:$G$237,MATCH(纤芯!G4229,光放段!$C$4:$C$237,0))</f>
        <v>山东二干|聊城长清架空光缆:长清通信楼-聊城东昌西路</v>
      </c>
      <c r="F4229" s="3">
        <f>INDEX(光放段!$I$4:$I$237,MATCH(纤芯!H4229,光放段!$B$4:$B$237,0))</f>
        <v>37030100000</v>
      </c>
      <c r="G4229" s="3" t="str">
        <f t="shared" ref="G4229:G4292" si="330">C4229&amp;"|"&amp;D4229&amp;":"&amp;N4229&amp;"-"&amp;S4229</f>
        <v>山东二干|聊城长清架空光缆:长清通信楼-平阴</v>
      </c>
      <c r="H4229" s="3">
        <f>INDEX(光放段!$B$4:$B$237,MATCH(纤芯!G4229,光放段!$C$4:$C$237,0))</f>
        <v>37030101000</v>
      </c>
      <c r="I4229" s="3" t="str">
        <f t="shared" ref="I4229:I4292" si="331">D4229</f>
        <v>聊城长清架空光缆</v>
      </c>
      <c r="J4229" s="3" t="str">
        <f>INDEX(子缆名称!$B$4:$B$29,纤芯!M4229)</f>
        <v>D缆</v>
      </c>
      <c r="K4229" s="3">
        <v>44</v>
      </c>
      <c r="L4229" s="3">
        <f t="shared" ref="L4229:L4292" si="332">MOD(K4229-1,12)+1</f>
        <v>8</v>
      </c>
      <c r="M4229" s="3">
        <f t="shared" ref="M4229:M4292" si="333">INT((K4229-1)/12)+1</f>
        <v>4</v>
      </c>
      <c r="N4229" s="3" t="s">
        <v>1251</v>
      </c>
      <c r="O4229" s="3">
        <f>COUNTIF([1]局站!$D$4:$D$172,"="&amp;N4229)</f>
        <v>1</v>
      </c>
      <c r="P4229" s="3">
        <v>0</v>
      </c>
      <c r="Q4229" s="3">
        <v>0</v>
      </c>
      <c r="R4229" s="3">
        <v>0</v>
      </c>
      <c r="S4229" s="3" t="s">
        <v>53</v>
      </c>
      <c r="T4229" s="3">
        <f>COUNTIF([1]局站!$D$4:$D$172,"="&amp;S4229)</f>
        <v>1</v>
      </c>
      <c r="U4229" s="3">
        <v>0</v>
      </c>
      <c r="V4229" s="3">
        <v>0</v>
      </c>
      <c r="W4229" s="3">
        <v>0</v>
      </c>
      <c r="X4229" s="3" t="s">
        <v>1215</v>
      </c>
      <c r="Y4229" s="3" t="s">
        <v>880</v>
      </c>
      <c r="Z4229" s="3" t="str">
        <f>INDEX(业务类型!$C$4:$C$8,MATCH(纤芯!Y4229,业务类型!$B$4:$B$8,0))</f>
        <v>IDLE</v>
      </c>
      <c r="AA4229" s="3"/>
    </row>
    <row r="4230" spans="1:27" ht="16.5" x14ac:dyDescent="0.2">
      <c r="A4230" s="3">
        <v>4227</v>
      </c>
      <c r="B4230" s="3">
        <f t="shared" si="329"/>
        <v>37030101045</v>
      </c>
      <c r="C4230" s="3" t="s">
        <v>1166</v>
      </c>
      <c r="D4230" s="3" t="s">
        <v>230</v>
      </c>
      <c r="E4230" s="3" t="str">
        <f>INDEX(光放段!$G$4:$G$237,MATCH(纤芯!G4230,光放段!$C$4:$C$237,0))</f>
        <v>山东二干|聊城长清架空光缆:长清通信楼-聊城东昌西路</v>
      </c>
      <c r="F4230" s="3">
        <f>INDEX(光放段!$I$4:$I$237,MATCH(纤芯!H4230,光放段!$B$4:$B$237,0))</f>
        <v>37030100000</v>
      </c>
      <c r="G4230" s="3" t="str">
        <f t="shared" si="330"/>
        <v>山东二干|聊城长清架空光缆:长清通信楼-平阴</v>
      </c>
      <c r="H4230" s="3">
        <f>INDEX(光放段!$B$4:$B$237,MATCH(纤芯!G4230,光放段!$C$4:$C$237,0))</f>
        <v>37030101000</v>
      </c>
      <c r="I4230" s="3" t="str">
        <f t="shared" si="331"/>
        <v>聊城长清架空光缆</v>
      </c>
      <c r="J4230" s="3" t="str">
        <f>INDEX(子缆名称!$B$4:$B$29,纤芯!M4230)</f>
        <v>D缆</v>
      </c>
      <c r="K4230" s="3">
        <v>45</v>
      </c>
      <c r="L4230" s="3">
        <f t="shared" si="332"/>
        <v>9</v>
      </c>
      <c r="M4230" s="3">
        <f t="shared" si="333"/>
        <v>4</v>
      </c>
      <c r="N4230" s="3" t="s">
        <v>1251</v>
      </c>
      <c r="O4230" s="3">
        <f>COUNTIF([1]局站!$D$4:$D$172,"="&amp;N4230)</f>
        <v>1</v>
      </c>
      <c r="P4230" s="3">
        <v>0</v>
      </c>
      <c r="Q4230" s="3">
        <v>0</v>
      </c>
      <c r="R4230" s="3">
        <v>0</v>
      </c>
      <c r="S4230" s="3" t="s">
        <v>53</v>
      </c>
      <c r="T4230" s="3">
        <f>COUNTIF([1]局站!$D$4:$D$172,"="&amp;S4230)</f>
        <v>1</v>
      </c>
      <c r="U4230" s="3">
        <v>0</v>
      </c>
      <c r="V4230" s="3">
        <v>0</v>
      </c>
      <c r="W4230" s="3">
        <v>0</v>
      </c>
      <c r="X4230" s="3" t="s">
        <v>1215</v>
      </c>
      <c r="Y4230" s="3" t="s">
        <v>880</v>
      </c>
      <c r="Z4230" s="3" t="str">
        <f>INDEX(业务类型!$C$4:$C$8,MATCH(纤芯!Y4230,业务类型!$B$4:$B$8,0))</f>
        <v>IDLE</v>
      </c>
      <c r="AA4230" s="3"/>
    </row>
    <row r="4231" spans="1:27" ht="16.5" x14ac:dyDescent="0.2">
      <c r="A4231" s="3">
        <v>4228</v>
      </c>
      <c r="B4231" s="3">
        <f t="shared" si="329"/>
        <v>37030101046</v>
      </c>
      <c r="C4231" s="3" t="s">
        <v>1166</v>
      </c>
      <c r="D4231" s="3" t="s">
        <v>230</v>
      </c>
      <c r="E4231" s="3" t="str">
        <f>INDEX(光放段!$G$4:$G$237,MATCH(纤芯!G4231,光放段!$C$4:$C$237,0))</f>
        <v>山东二干|聊城长清架空光缆:长清通信楼-聊城东昌西路</v>
      </c>
      <c r="F4231" s="3">
        <f>INDEX(光放段!$I$4:$I$237,MATCH(纤芯!H4231,光放段!$B$4:$B$237,0))</f>
        <v>37030100000</v>
      </c>
      <c r="G4231" s="3" t="str">
        <f t="shared" si="330"/>
        <v>山东二干|聊城长清架空光缆:长清通信楼-平阴</v>
      </c>
      <c r="H4231" s="3">
        <f>INDEX(光放段!$B$4:$B$237,MATCH(纤芯!G4231,光放段!$C$4:$C$237,0))</f>
        <v>37030101000</v>
      </c>
      <c r="I4231" s="3" t="str">
        <f t="shared" si="331"/>
        <v>聊城长清架空光缆</v>
      </c>
      <c r="J4231" s="3" t="str">
        <f>INDEX(子缆名称!$B$4:$B$29,纤芯!M4231)</f>
        <v>D缆</v>
      </c>
      <c r="K4231" s="3">
        <v>46</v>
      </c>
      <c r="L4231" s="3">
        <f t="shared" si="332"/>
        <v>10</v>
      </c>
      <c r="M4231" s="3">
        <f t="shared" si="333"/>
        <v>4</v>
      </c>
      <c r="N4231" s="3" t="s">
        <v>1251</v>
      </c>
      <c r="O4231" s="3">
        <f>COUNTIF([1]局站!$D$4:$D$172,"="&amp;N4231)</f>
        <v>1</v>
      </c>
      <c r="P4231" s="3">
        <v>0</v>
      </c>
      <c r="Q4231" s="3">
        <v>0</v>
      </c>
      <c r="R4231" s="3">
        <v>0</v>
      </c>
      <c r="S4231" s="3" t="s">
        <v>53</v>
      </c>
      <c r="T4231" s="3">
        <f>COUNTIF([1]局站!$D$4:$D$172,"="&amp;S4231)</f>
        <v>1</v>
      </c>
      <c r="U4231" s="3">
        <v>0</v>
      </c>
      <c r="V4231" s="3">
        <v>0</v>
      </c>
      <c r="W4231" s="3">
        <v>0</v>
      </c>
      <c r="X4231" s="3" t="s">
        <v>1215</v>
      </c>
      <c r="Y4231" s="3" t="s">
        <v>880</v>
      </c>
      <c r="Z4231" s="3" t="str">
        <f>INDEX(业务类型!$C$4:$C$8,MATCH(纤芯!Y4231,业务类型!$B$4:$B$8,0))</f>
        <v>IDLE</v>
      </c>
      <c r="AA4231" s="3"/>
    </row>
    <row r="4232" spans="1:27" ht="16.5" x14ac:dyDescent="0.2">
      <c r="A4232" s="3">
        <v>4229</v>
      </c>
      <c r="B4232" s="3">
        <f t="shared" si="329"/>
        <v>37030101047</v>
      </c>
      <c r="C4232" s="3" t="s">
        <v>1166</v>
      </c>
      <c r="D4232" s="3" t="s">
        <v>230</v>
      </c>
      <c r="E4232" s="3" t="str">
        <f>INDEX(光放段!$G$4:$G$237,MATCH(纤芯!G4232,光放段!$C$4:$C$237,0))</f>
        <v>山东二干|聊城长清架空光缆:长清通信楼-聊城东昌西路</v>
      </c>
      <c r="F4232" s="3">
        <f>INDEX(光放段!$I$4:$I$237,MATCH(纤芯!H4232,光放段!$B$4:$B$237,0))</f>
        <v>37030100000</v>
      </c>
      <c r="G4232" s="3" t="str">
        <f t="shared" si="330"/>
        <v>山东二干|聊城长清架空光缆:长清通信楼-平阴</v>
      </c>
      <c r="H4232" s="3">
        <f>INDEX(光放段!$B$4:$B$237,MATCH(纤芯!G4232,光放段!$C$4:$C$237,0))</f>
        <v>37030101000</v>
      </c>
      <c r="I4232" s="3" t="str">
        <f t="shared" si="331"/>
        <v>聊城长清架空光缆</v>
      </c>
      <c r="J4232" s="3" t="str">
        <f>INDEX(子缆名称!$B$4:$B$29,纤芯!M4232)</f>
        <v>D缆</v>
      </c>
      <c r="K4232" s="3">
        <v>47</v>
      </c>
      <c r="L4232" s="3">
        <f t="shared" si="332"/>
        <v>11</v>
      </c>
      <c r="M4232" s="3">
        <f t="shared" si="333"/>
        <v>4</v>
      </c>
      <c r="N4232" s="3" t="s">
        <v>1251</v>
      </c>
      <c r="O4232" s="3">
        <f>COUNTIF([1]局站!$D$4:$D$172,"="&amp;N4232)</f>
        <v>1</v>
      </c>
      <c r="P4232" s="3">
        <v>0</v>
      </c>
      <c r="Q4232" s="3">
        <v>0</v>
      </c>
      <c r="R4232" s="3">
        <v>0</v>
      </c>
      <c r="S4232" s="3" t="s">
        <v>53</v>
      </c>
      <c r="T4232" s="3">
        <f>COUNTIF([1]局站!$D$4:$D$172,"="&amp;S4232)</f>
        <v>1</v>
      </c>
      <c r="U4232" s="3">
        <v>0</v>
      </c>
      <c r="V4232" s="3">
        <v>0</v>
      </c>
      <c r="W4232" s="3">
        <v>0</v>
      </c>
      <c r="X4232" s="3" t="s">
        <v>1215</v>
      </c>
      <c r="Y4232" s="3" t="s">
        <v>880</v>
      </c>
      <c r="Z4232" s="3" t="str">
        <f>INDEX(业务类型!$C$4:$C$8,MATCH(纤芯!Y4232,业务类型!$B$4:$B$8,0))</f>
        <v>IDLE</v>
      </c>
      <c r="AA4232" s="3"/>
    </row>
    <row r="4233" spans="1:27" ht="16.5" x14ac:dyDescent="0.2">
      <c r="A4233" s="3">
        <v>4230</v>
      </c>
      <c r="B4233" s="3">
        <f t="shared" si="329"/>
        <v>37030101048</v>
      </c>
      <c r="C4233" s="3" t="s">
        <v>1166</v>
      </c>
      <c r="D4233" s="3" t="s">
        <v>230</v>
      </c>
      <c r="E4233" s="3" t="str">
        <f>INDEX(光放段!$G$4:$G$237,MATCH(纤芯!G4233,光放段!$C$4:$C$237,0))</f>
        <v>山东二干|聊城长清架空光缆:长清通信楼-聊城东昌西路</v>
      </c>
      <c r="F4233" s="3">
        <f>INDEX(光放段!$I$4:$I$237,MATCH(纤芯!H4233,光放段!$B$4:$B$237,0))</f>
        <v>37030100000</v>
      </c>
      <c r="G4233" s="3" t="str">
        <f t="shared" si="330"/>
        <v>山东二干|聊城长清架空光缆:长清通信楼-平阴</v>
      </c>
      <c r="H4233" s="3">
        <f>INDEX(光放段!$B$4:$B$237,MATCH(纤芯!G4233,光放段!$C$4:$C$237,0))</f>
        <v>37030101000</v>
      </c>
      <c r="I4233" s="3" t="str">
        <f t="shared" si="331"/>
        <v>聊城长清架空光缆</v>
      </c>
      <c r="J4233" s="3" t="str">
        <f>INDEX(子缆名称!$B$4:$B$29,纤芯!M4233)</f>
        <v>D缆</v>
      </c>
      <c r="K4233" s="3">
        <v>48</v>
      </c>
      <c r="L4233" s="3">
        <f t="shared" si="332"/>
        <v>12</v>
      </c>
      <c r="M4233" s="3">
        <f t="shared" si="333"/>
        <v>4</v>
      </c>
      <c r="N4233" s="3" t="s">
        <v>1251</v>
      </c>
      <c r="O4233" s="3">
        <f>COUNTIF([1]局站!$D$4:$D$172,"="&amp;N4233)</f>
        <v>1</v>
      </c>
      <c r="P4233" s="3">
        <v>0</v>
      </c>
      <c r="Q4233" s="3">
        <v>0</v>
      </c>
      <c r="R4233" s="3">
        <v>0</v>
      </c>
      <c r="S4233" s="3" t="s">
        <v>53</v>
      </c>
      <c r="T4233" s="3">
        <f>COUNTIF([1]局站!$D$4:$D$172,"="&amp;S4233)</f>
        <v>1</v>
      </c>
      <c r="U4233" s="3">
        <v>0</v>
      </c>
      <c r="V4233" s="3">
        <v>0</v>
      </c>
      <c r="W4233" s="3">
        <v>0</v>
      </c>
      <c r="X4233" s="3" t="s">
        <v>1215</v>
      </c>
      <c r="Y4233" s="3" t="s">
        <v>880</v>
      </c>
      <c r="Z4233" s="3" t="str">
        <f>INDEX(业务类型!$C$4:$C$8,MATCH(纤芯!Y4233,业务类型!$B$4:$B$8,0))</f>
        <v>IDLE</v>
      </c>
      <c r="AA4233" s="3"/>
    </row>
    <row r="4234" spans="1:27" ht="16.5" x14ac:dyDescent="0.2">
      <c r="A4234" s="3">
        <v>4231</v>
      </c>
      <c r="B4234" s="3">
        <f t="shared" si="329"/>
        <v>37030102001</v>
      </c>
      <c r="C4234" s="3" t="s">
        <v>1166</v>
      </c>
      <c r="D4234" s="3" t="s">
        <v>230</v>
      </c>
      <c r="E4234" s="3" t="str">
        <f>INDEX(光放段!$G$4:$G$237,MATCH(纤芯!G4234,光放段!$C$4:$C$237,0))</f>
        <v>山东二干|聊城长清架空光缆:长清通信楼-聊城东昌西路</v>
      </c>
      <c r="F4234" s="3">
        <f>INDEX(光放段!$I$4:$I$237,MATCH(纤芯!H4234,光放段!$B$4:$B$237,0))</f>
        <v>37030100000</v>
      </c>
      <c r="G4234" s="3" t="str">
        <f t="shared" si="330"/>
        <v>山东二干|聊城长清架空光缆:平阴-东阿府前街</v>
      </c>
      <c r="H4234" s="3">
        <f>INDEX(光放段!$B$4:$B$237,MATCH(纤芯!G4234,光放段!$C$4:$C$237,0))</f>
        <v>37030102000</v>
      </c>
      <c r="I4234" s="3" t="str">
        <f t="shared" si="331"/>
        <v>聊城长清架空光缆</v>
      </c>
      <c r="J4234" s="3" t="str">
        <f>INDEX(子缆名称!$B$4:$B$29,纤芯!M4234)</f>
        <v>A缆</v>
      </c>
      <c r="K4234" s="3">
        <v>1</v>
      </c>
      <c r="L4234" s="3">
        <f t="shared" si="332"/>
        <v>1</v>
      </c>
      <c r="M4234" s="3">
        <f t="shared" si="333"/>
        <v>1</v>
      </c>
      <c r="N4234" s="3" t="s">
        <v>53</v>
      </c>
      <c r="O4234" s="3">
        <f>COUNTIF([1]局站!$D$4:$D$172,"="&amp;N4234)</f>
        <v>1</v>
      </c>
      <c r="P4234" s="3">
        <v>0</v>
      </c>
      <c r="Q4234" s="3">
        <v>0</v>
      </c>
      <c r="R4234" s="3">
        <v>0</v>
      </c>
      <c r="S4234" s="3" t="s">
        <v>54</v>
      </c>
      <c r="T4234" s="3">
        <f>COUNTIF([1]局站!$D$4:$D$172,"="&amp;S4234)</f>
        <v>1</v>
      </c>
      <c r="U4234" s="3">
        <v>0</v>
      </c>
      <c r="V4234" s="3">
        <v>0</v>
      </c>
      <c r="W4234" s="3">
        <v>0</v>
      </c>
      <c r="X4234" s="3" t="s">
        <v>1215</v>
      </c>
      <c r="Y4234" s="3" t="s">
        <v>852</v>
      </c>
      <c r="Z4234" s="3" t="str">
        <f>INDEX(业务类型!$C$4:$C$8,MATCH(纤芯!Y4234,业务类型!$B$4:$B$8,0))</f>
        <v>TWO</v>
      </c>
      <c r="AA4234" s="3" t="s">
        <v>926</v>
      </c>
    </row>
    <row r="4235" spans="1:27" ht="16.5" x14ac:dyDescent="0.2">
      <c r="A4235" s="3">
        <v>4232</v>
      </c>
      <c r="B4235" s="3">
        <f t="shared" si="329"/>
        <v>37030102002</v>
      </c>
      <c r="C4235" s="3" t="s">
        <v>1166</v>
      </c>
      <c r="D4235" s="3" t="s">
        <v>230</v>
      </c>
      <c r="E4235" s="3" t="str">
        <f>INDEX(光放段!$G$4:$G$237,MATCH(纤芯!G4235,光放段!$C$4:$C$237,0))</f>
        <v>山东二干|聊城长清架空光缆:长清通信楼-聊城东昌西路</v>
      </c>
      <c r="F4235" s="3">
        <f>INDEX(光放段!$I$4:$I$237,MATCH(纤芯!H4235,光放段!$B$4:$B$237,0))</f>
        <v>37030100000</v>
      </c>
      <c r="G4235" s="3" t="str">
        <f t="shared" si="330"/>
        <v>山东二干|聊城长清架空光缆:平阴-东阿府前街</v>
      </c>
      <c r="H4235" s="3">
        <f>INDEX(光放段!$B$4:$B$237,MATCH(纤芯!G4235,光放段!$C$4:$C$237,0))</f>
        <v>37030102000</v>
      </c>
      <c r="I4235" s="3" t="str">
        <f t="shared" si="331"/>
        <v>聊城长清架空光缆</v>
      </c>
      <c r="J4235" s="3" t="str">
        <f>INDEX(子缆名称!$B$4:$B$29,纤芯!M4235)</f>
        <v>A缆</v>
      </c>
      <c r="K4235" s="3">
        <v>2</v>
      </c>
      <c r="L4235" s="3">
        <f t="shared" si="332"/>
        <v>2</v>
      </c>
      <c r="M4235" s="3">
        <f t="shared" si="333"/>
        <v>1</v>
      </c>
      <c r="N4235" s="3" t="s">
        <v>53</v>
      </c>
      <c r="O4235" s="3">
        <f>COUNTIF([1]局站!$D$4:$D$172,"="&amp;N4235)</f>
        <v>1</v>
      </c>
      <c r="P4235" s="3">
        <v>0</v>
      </c>
      <c r="Q4235" s="3">
        <v>0</v>
      </c>
      <c r="R4235" s="3">
        <v>0</v>
      </c>
      <c r="S4235" s="3" t="s">
        <v>54</v>
      </c>
      <c r="T4235" s="3">
        <f>COUNTIF([1]局站!$D$4:$D$172,"="&amp;S4235)</f>
        <v>1</v>
      </c>
      <c r="U4235" s="3">
        <v>0</v>
      </c>
      <c r="V4235" s="3">
        <v>0</v>
      </c>
      <c r="W4235" s="3">
        <v>0</v>
      </c>
      <c r="X4235" s="3" t="s">
        <v>1215</v>
      </c>
      <c r="Y4235" s="3" t="s">
        <v>852</v>
      </c>
      <c r="Z4235" s="3" t="str">
        <f>INDEX(业务类型!$C$4:$C$8,MATCH(纤芯!Y4235,业务类型!$B$4:$B$8,0))</f>
        <v>TWO</v>
      </c>
      <c r="AA4235" s="3" t="s">
        <v>926</v>
      </c>
    </row>
    <row r="4236" spans="1:27" ht="16.5" x14ac:dyDescent="0.2">
      <c r="A4236" s="3">
        <v>4233</v>
      </c>
      <c r="B4236" s="3">
        <f t="shared" si="329"/>
        <v>37030102003</v>
      </c>
      <c r="C4236" s="3" t="s">
        <v>1166</v>
      </c>
      <c r="D4236" s="3" t="s">
        <v>230</v>
      </c>
      <c r="E4236" s="3" t="str">
        <f>INDEX(光放段!$G$4:$G$237,MATCH(纤芯!G4236,光放段!$C$4:$C$237,0))</f>
        <v>山东二干|聊城长清架空光缆:长清通信楼-聊城东昌西路</v>
      </c>
      <c r="F4236" s="3">
        <f>INDEX(光放段!$I$4:$I$237,MATCH(纤芯!H4236,光放段!$B$4:$B$237,0))</f>
        <v>37030100000</v>
      </c>
      <c r="G4236" s="3" t="str">
        <f t="shared" si="330"/>
        <v>山东二干|聊城长清架空光缆:平阴-东阿府前街</v>
      </c>
      <c r="H4236" s="3">
        <f>INDEX(光放段!$B$4:$B$237,MATCH(纤芯!G4236,光放段!$C$4:$C$237,0))</f>
        <v>37030102000</v>
      </c>
      <c r="I4236" s="3" t="str">
        <f t="shared" si="331"/>
        <v>聊城长清架空光缆</v>
      </c>
      <c r="J4236" s="3" t="str">
        <f>INDEX(子缆名称!$B$4:$B$29,纤芯!M4236)</f>
        <v>A缆</v>
      </c>
      <c r="K4236" s="3">
        <v>3</v>
      </c>
      <c r="L4236" s="3">
        <f t="shared" si="332"/>
        <v>3</v>
      </c>
      <c r="M4236" s="3">
        <f t="shared" si="333"/>
        <v>1</v>
      </c>
      <c r="N4236" s="3" t="s">
        <v>53</v>
      </c>
      <c r="O4236" s="3">
        <f>COUNTIF([1]局站!$D$4:$D$172,"="&amp;N4236)</f>
        <v>1</v>
      </c>
      <c r="P4236" s="3">
        <v>0</v>
      </c>
      <c r="Q4236" s="3">
        <v>0</v>
      </c>
      <c r="R4236" s="3">
        <v>0</v>
      </c>
      <c r="S4236" s="3" t="s">
        <v>54</v>
      </c>
      <c r="T4236" s="3">
        <f>COUNTIF([1]局站!$D$4:$D$172,"="&amp;S4236)</f>
        <v>1</v>
      </c>
      <c r="U4236" s="3">
        <v>0</v>
      </c>
      <c r="V4236" s="3">
        <v>0</v>
      </c>
      <c r="W4236" s="3">
        <v>0</v>
      </c>
      <c r="X4236" s="3" t="s">
        <v>1215</v>
      </c>
      <c r="Y4236" s="3" t="s">
        <v>852</v>
      </c>
      <c r="Z4236" s="3" t="str">
        <f>INDEX(业务类型!$C$4:$C$8,MATCH(纤芯!Y4236,业务类型!$B$4:$B$8,0))</f>
        <v>TWO</v>
      </c>
      <c r="AA4236" s="3" t="s">
        <v>1054</v>
      </c>
    </row>
    <row r="4237" spans="1:27" ht="16.5" x14ac:dyDescent="0.2">
      <c r="A4237" s="3">
        <v>4234</v>
      </c>
      <c r="B4237" s="3">
        <f t="shared" si="329"/>
        <v>37030102004</v>
      </c>
      <c r="C4237" s="3" t="s">
        <v>1166</v>
      </c>
      <c r="D4237" s="3" t="s">
        <v>230</v>
      </c>
      <c r="E4237" s="3" t="str">
        <f>INDEX(光放段!$G$4:$G$237,MATCH(纤芯!G4237,光放段!$C$4:$C$237,0))</f>
        <v>山东二干|聊城长清架空光缆:长清通信楼-聊城东昌西路</v>
      </c>
      <c r="F4237" s="3">
        <f>INDEX(光放段!$I$4:$I$237,MATCH(纤芯!H4237,光放段!$B$4:$B$237,0))</f>
        <v>37030100000</v>
      </c>
      <c r="G4237" s="3" t="str">
        <f t="shared" si="330"/>
        <v>山东二干|聊城长清架空光缆:平阴-东阿府前街</v>
      </c>
      <c r="H4237" s="3">
        <f>INDEX(光放段!$B$4:$B$237,MATCH(纤芯!G4237,光放段!$C$4:$C$237,0))</f>
        <v>37030102000</v>
      </c>
      <c r="I4237" s="3" t="str">
        <f t="shared" si="331"/>
        <v>聊城长清架空光缆</v>
      </c>
      <c r="J4237" s="3" t="str">
        <f>INDEX(子缆名称!$B$4:$B$29,纤芯!M4237)</f>
        <v>A缆</v>
      </c>
      <c r="K4237" s="3">
        <v>4</v>
      </c>
      <c r="L4237" s="3">
        <f t="shared" si="332"/>
        <v>4</v>
      </c>
      <c r="M4237" s="3">
        <f t="shared" si="333"/>
        <v>1</v>
      </c>
      <c r="N4237" s="3" t="s">
        <v>53</v>
      </c>
      <c r="O4237" s="3">
        <f>COUNTIF([1]局站!$D$4:$D$172,"="&amp;N4237)</f>
        <v>1</v>
      </c>
      <c r="P4237" s="3">
        <v>0</v>
      </c>
      <c r="Q4237" s="3">
        <v>0</v>
      </c>
      <c r="R4237" s="3">
        <v>0</v>
      </c>
      <c r="S4237" s="3" t="s">
        <v>54</v>
      </c>
      <c r="T4237" s="3">
        <f>COUNTIF([1]局站!$D$4:$D$172,"="&amp;S4237)</f>
        <v>1</v>
      </c>
      <c r="U4237" s="3">
        <v>0</v>
      </c>
      <c r="V4237" s="3">
        <v>0</v>
      </c>
      <c r="W4237" s="3">
        <v>0</v>
      </c>
      <c r="X4237" s="3" t="s">
        <v>1215</v>
      </c>
      <c r="Y4237" s="3" t="s">
        <v>852</v>
      </c>
      <c r="Z4237" s="3" t="str">
        <f>INDEX(业务类型!$C$4:$C$8,MATCH(纤芯!Y4237,业务类型!$B$4:$B$8,0))</f>
        <v>TWO</v>
      </c>
      <c r="AA4237" s="3" t="s">
        <v>1054</v>
      </c>
    </row>
    <row r="4238" spans="1:27" ht="16.5" x14ac:dyDescent="0.2">
      <c r="A4238" s="3">
        <v>4235</v>
      </c>
      <c r="B4238" s="3">
        <f t="shared" si="329"/>
        <v>37030102005</v>
      </c>
      <c r="C4238" s="3" t="s">
        <v>1166</v>
      </c>
      <c r="D4238" s="3" t="s">
        <v>230</v>
      </c>
      <c r="E4238" s="3" t="str">
        <f>INDEX(光放段!$G$4:$G$237,MATCH(纤芯!G4238,光放段!$C$4:$C$237,0))</f>
        <v>山东二干|聊城长清架空光缆:长清通信楼-聊城东昌西路</v>
      </c>
      <c r="F4238" s="3">
        <f>INDEX(光放段!$I$4:$I$237,MATCH(纤芯!H4238,光放段!$B$4:$B$237,0))</f>
        <v>37030100000</v>
      </c>
      <c r="G4238" s="3" t="str">
        <f t="shared" si="330"/>
        <v>山东二干|聊城长清架空光缆:平阴-东阿府前街</v>
      </c>
      <c r="H4238" s="3">
        <f>INDEX(光放段!$B$4:$B$237,MATCH(纤芯!G4238,光放段!$C$4:$C$237,0))</f>
        <v>37030102000</v>
      </c>
      <c r="I4238" s="3" t="str">
        <f t="shared" si="331"/>
        <v>聊城长清架空光缆</v>
      </c>
      <c r="J4238" s="3" t="str">
        <f>INDEX(子缆名称!$B$4:$B$29,纤芯!M4238)</f>
        <v>A缆</v>
      </c>
      <c r="K4238" s="3">
        <v>5</v>
      </c>
      <c r="L4238" s="3">
        <f t="shared" si="332"/>
        <v>5</v>
      </c>
      <c r="M4238" s="3">
        <f t="shared" si="333"/>
        <v>1</v>
      </c>
      <c r="N4238" s="3" t="s">
        <v>53</v>
      </c>
      <c r="O4238" s="3">
        <f>COUNTIF([1]局站!$D$4:$D$172,"="&amp;N4238)</f>
        <v>1</v>
      </c>
      <c r="P4238" s="3">
        <v>0</v>
      </c>
      <c r="Q4238" s="3">
        <v>0</v>
      </c>
      <c r="R4238" s="3">
        <v>0</v>
      </c>
      <c r="S4238" s="3" t="s">
        <v>54</v>
      </c>
      <c r="T4238" s="3">
        <f>COUNTIF([1]局站!$D$4:$D$172,"="&amp;S4238)</f>
        <v>1</v>
      </c>
      <c r="U4238" s="3">
        <v>0</v>
      </c>
      <c r="V4238" s="3">
        <v>0</v>
      </c>
      <c r="W4238" s="3">
        <v>0</v>
      </c>
      <c r="X4238" s="3" t="s">
        <v>1215</v>
      </c>
      <c r="Y4238" s="3" t="s">
        <v>880</v>
      </c>
      <c r="Z4238" s="3" t="str">
        <f>INDEX(业务类型!$C$4:$C$8,MATCH(纤芯!Y4238,业务类型!$B$4:$B$8,0))</f>
        <v>IDLE</v>
      </c>
      <c r="AA4238" s="3"/>
    </row>
    <row r="4239" spans="1:27" ht="16.5" x14ac:dyDescent="0.2">
      <c r="A4239" s="3">
        <v>4236</v>
      </c>
      <c r="B4239" s="3">
        <f t="shared" si="329"/>
        <v>37030102006</v>
      </c>
      <c r="C4239" s="3" t="s">
        <v>1166</v>
      </c>
      <c r="D4239" s="3" t="s">
        <v>230</v>
      </c>
      <c r="E4239" s="3" t="str">
        <f>INDEX(光放段!$G$4:$G$237,MATCH(纤芯!G4239,光放段!$C$4:$C$237,0))</f>
        <v>山东二干|聊城长清架空光缆:长清通信楼-聊城东昌西路</v>
      </c>
      <c r="F4239" s="3">
        <f>INDEX(光放段!$I$4:$I$237,MATCH(纤芯!H4239,光放段!$B$4:$B$237,0))</f>
        <v>37030100000</v>
      </c>
      <c r="G4239" s="3" t="str">
        <f t="shared" si="330"/>
        <v>山东二干|聊城长清架空光缆:平阴-东阿府前街</v>
      </c>
      <c r="H4239" s="3">
        <f>INDEX(光放段!$B$4:$B$237,MATCH(纤芯!G4239,光放段!$C$4:$C$237,0))</f>
        <v>37030102000</v>
      </c>
      <c r="I4239" s="3" t="str">
        <f t="shared" si="331"/>
        <v>聊城长清架空光缆</v>
      </c>
      <c r="J4239" s="3" t="str">
        <f>INDEX(子缆名称!$B$4:$B$29,纤芯!M4239)</f>
        <v>A缆</v>
      </c>
      <c r="K4239" s="3">
        <v>6</v>
      </c>
      <c r="L4239" s="3">
        <f t="shared" si="332"/>
        <v>6</v>
      </c>
      <c r="M4239" s="3">
        <f t="shared" si="333"/>
        <v>1</v>
      </c>
      <c r="N4239" s="3" t="s">
        <v>53</v>
      </c>
      <c r="O4239" s="3">
        <f>COUNTIF([1]局站!$D$4:$D$172,"="&amp;N4239)</f>
        <v>1</v>
      </c>
      <c r="P4239" s="3">
        <v>0</v>
      </c>
      <c r="Q4239" s="3">
        <v>0</v>
      </c>
      <c r="R4239" s="3">
        <v>0</v>
      </c>
      <c r="S4239" s="3" t="s">
        <v>54</v>
      </c>
      <c r="T4239" s="3">
        <f>COUNTIF([1]局站!$D$4:$D$172,"="&amp;S4239)</f>
        <v>1</v>
      </c>
      <c r="U4239" s="3">
        <v>0</v>
      </c>
      <c r="V4239" s="3">
        <v>0</v>
      </c>
      <c r="W4239" s="3">
        <v>0</v>
      </c>
      <c r="X4239" s="3" t="s">
        <v>1215</v>
      </c>
      <c r="Y4239" s="3" t="s">
        <v>880</v>
      </c>
      <c r="Z4239" s="3" t="str">
        <f>INDEX(业务类型!$C$4:$C$8,MATCH(纤芯!Y4239,业务类型!$B$4:$B$8,0))</f>
        <v>IDLE</v>
      </c>
      <c r="AA4239" s="3"/>
    </row>
    <row r="4240" spans="1:27" ht="16.5" x14ac:dyDescent="0.2">
      <c r="A4240" s="3">
        <v>4237</v>
      </c>
      <c r="B4240" s="3">
        <f t="shared" si="329"/>
        <v>37030102007</v>
      </c>
      <c r="C4240" s="3" t="s">
        <v>1166</v>
      </c>
      <c r="D4240" s="3" t="s">
        <v>230</v>
      </c>
      <c r="E4240" s="3" t="str">
        <f>INDEX(光放段!$G$4:$G$237,MATCH(纤芯!G4240,光放段!$C$4:$C$237,0))</f>
        <v>山东二干|聊城长清架空光缆:长清通信楼-聊城东昌西路</v>
      </c>
      <c r="F4240" s="3">
        <f>INDEX(光放段!$I$4:$I$237,MATCH(纤芯!H4240,光放段!$B$4:$B$237,0))</f>
        <v>37030100000</v>
      </c>
      <c r="G4240" s="3" t="str">
        <f t="shared" si="330"/>
        <v>山东二干|聊城长清架空光缆:平阴-东阿府前街</v>
      </c>
      <c r="H4240" s="3">
        <f>INDEX(光放段!$B$4:$B$237,MATCH(纤芯!G4240,光放段!$C$4:$C$237,0))</f>
        <v>37030102000</v>
      </c>
      <c r="I4240" s="3" t="str">
        <f t="shared" si="331"/>
        <v>聊城长清架空光缆</v>
      </c>
      <c r="J4240" s="3" t="str">
        <f>INDEX(子缆名称!$B$4:$B$29,纤芯!M4240)</f>
        <v>A缆</v>
      </c>
      <c r="K4240" s="3">
        <v>7</v>
      </c>
      <c r="L4240" s="3">
        <f t="shared" si="332"/>
        <v>7</v>
      </c>
      <c r="M4240" s="3">
        <f t="shared" si="333"/>
        <v>1</v>
      </c>
      <c r="N4240" s="3" t="s">
        <v>53</v>
      </c>
      <c r="O4240" s="3">
        <f>COUNTIF([1]局站!$D$4:$D$172,"="&amp;N4240)</f>
        <v>1</v>
      </c>
      <c r="P4240" s="3">
        <v>0</v>
      </c>
      <c r="Q4240" s="3">
        <v>0</v>
      </c>
      <c r="R4240" s="3">
        <v>0</v>
      </c>
      <c r="S4240" s="3" t="s">
        <v>54</v>
      </c>
      <c r="T4240" s="3">
        <f>COUNTIF([1]局站!$D$4:$D$172,"="&amp;S4240)</f>
        <v>1</v>
      </c>
      <c r="U4240" s="3">
        <v>0</v>
      </c>
      <c r="V4240" s="3">
        <v>0</v>
      </c>
      <c r="W4240" s="3">
        <v>0</v>
      </c>
      <c r="X4240" s="3" t="s">
        <v>1215</v>
      </c>
      <c r="Y4240" s="3" t="s">
        <v>880</v>
      </c>
      <c r="Z4240" s="3" t="str">
        <f>INDEX(业务类型!$C$4:$C$8,MATCH(纤芯!Y4240,业务类型!$B$4:$B$8,0))</f>
        <v>IDLE</v>
      </c>
      <c r="AA4240" s="3"/>
    </row>
    <row r="4241" spans="1:27" ht="16.5" x14ac:dyDescent="0.2">
      <c r="A4241" s="3">
        <v>4238</v>
      </c>
      <c r="B4241" s="3">
        <f t="shared" si="329"/>
        <v>37030102008</v>
      </c>
      <c r="C4241" s="3" t="s">
        <v>1166</v>
      </c>
      <c r="D4241" s="3" t="s">
        <v>230</v>
      </c>
      <c r="E4241" s="3" t="str">
        <f>INDEX(光放段!$G$4:$G$237,MATCH(纤芯!G4241,光放段!$C$4:$C$237,0))</f>
        <v>山东二干|聊城长清架空光缆:长清通信楼-聊城东昌西路</v>
      </c>
      <c r="F4241" s="3">
        <f>INDEX(光放段!$I$4:$I$237,MATCH(纤芯!H4241,光放段!$B$4:$B$237,0))</f>
        <v>37030100000</v>
      </c>
      <c r="G4241" s="3" t="str">
        <f t="shared" si="330"/>
        <v>山东二干|聊城长清架空光缆:平阴-东阿府前街</v>
      </c>
      <c r="H4241" s="3">
        <f>INDEX(光放段!$B$4:$B$237,MATCH(纤芯!G4241,光放段!$C$4:$C$237,0))</f>
        <v>37030102000</v>
      </c>
      <c r="I4241" s="3" t="str">
        <f t="shared" si="331"/>
        <v>聊城长清架空光缆</v>
      </c>
      <c r="J4241" s="3" t="str">
        <f>INDEX(子缆名称!$B$4:$B$29,纤芯!M4241)</f>
        <v>A缆</v>
      </c>
      <c r="K4241" s="3">
        <v>8</v>
      </c>
      <c r="L4241" s="3">
        <f t="shared" si="332"/>
        <v>8</v>
      </c>
      <c r="M4241" s="3">
        <f t="shared" si="333"/>
        <v>1</v>
      </c>
      <c r="N4241" s="3" t="s">
        <v>53</v>
      </c>
      <c r="O4241" s="3">
        <f>COUNTIF([1]局站!$D$4:$D$172,"="&amp;N4241)</f>
        <v>1</v>
      </c>
      <c r="P4241" s="3">
        <v>0</v>
      </c>
      <c r="Q4241" s="3">
        <v>0</v>
      </c>
      <c r="R4241" s="3">
        <v>0</v>
      </c>
      <c r="S4241" s="3" t="s">
        <v>54</v>
      </c>
      <c r="T4241" s="3">
        <f>COUNTIF([1]局站!$D$4:$D$172,"="&amp;S4241)</f>
        <v>1</v>
      </c>
      <c r="U4241" s="3">
        <v>0</v>
      </c>
      <c r="V4241" s="3">
        <v>0</v>
      </c>
      <c r="W4241" s="3">
        <v>0</v>
      </c>
      <c r="X4241" s="3" t="s">
        <v>1215</v>
      </c>
      <c r="Y4241" s="3" t="s">
        <v>880</v>
      </c>
      <c r="Z4241" s="3" t="str">
        <f>INDEX(业务类型!$C$4:$C$8,MATCH(纤芯!Y4241,业务类型!$B$4:$B$8,0))</f>
        <v>IDLE</v>
      </c>
      <c r="AA4241" s="3"/>
    </row>
    <row r="4242" spans="1:27" ht="16.5" x14ac:dyDescent="0.2">
      <c r="A4242" s="3">
        <v>4239</v>
      </c>
      <c r="B4242" s="3">
        <f t="shared" si="329"/>
        <v>37030102009</v>
      </c>
      <c r="C4242" s="3" t="s">
        <v>1166</v>
      </c>
      <c r="D4242" s="3" t="s">
        <v>230</v>
      </c>
      <c r="E4242" s="3" t="str">
        <f>INDEX(光放段!$G$4:$G$237,MATCH(纤芯!G4242,光放段!$C$4:$C$237,0))</f>
        <v>山东二干|聊城长清架空光缆:长清通信楼-聊城东昌西路</v>
      </c>
      <c r="F4242" s="3">
        <f>INDEX(光放段!$I$4:$I$237,MATCH(纤芯!H4242,光放段!$B$4:$B$237,0))</f>
        <v>37030100000</v>
      </c>
      <c r="G4242" s="3" t="str">
        <f t="shared" si="330"/>
        <v>山东二干|聊城长清架空光缆:平阴-东阿府前街</v>
      </c>
      <c r="H4242" s="3">
        <f>INDEX(光放段!$B$4:$B$237,MATCH(纤芯!G4242,光放段!$C$4:$C$237,0))</f>
        <v>37030102000</v>
      </c>
      <c r="I4242" s="3" t="str">
        <f t="shared" si="331"/>
        <v>聊城长清架空光缆</v>
      </c>
      <c r="J4242" s="3" t="str">
        <f>INDEX(子缆名称!$B$4:$B$29,纤芯!M4242)</f>
        <v>A缆</v>
      </c>
      <c r="K4242" s="3">
        <v>9</v>
      </c>
      <c r="L4242" s="3">
        <f t="shared" si="332"/>
        <v>9</v>
      </c>
      <c r="M4242" s="3">
        <f t="shared" si="333"/>
        <v>1</v>
      </c>
      <c r="N4242" s="3" t="s">
        <v>53</v>
      </c>
      <c r="O4242" s="3">
        <f>COUNTIF([1]局站!$D$4:$D$172,"="&amp;N4242)</f>
        <v>1</v>
      </c>
      <c r="P4242" s="3">
        <v>0</v>
      </c>
      <c r="Q4242" s="3">
        <v>0</v>
      </c>
      <c r="R4242" s="3">
        <v>0</v>
      </c>
      <c r="S4242" s="3" t="s">
        <v>54</v>
      </c>
      <c r="T4242" s="3">
        <f>COUNTIF([1]局站!$D$4:$D$172,"="&amp;S4242)</f>
        <v>1</v>
      </c>
      <c r="U4242" s="3">
        <v>0</v>
      </c>
      <c r="V4242" s="3">
        <v>0</v>
      </c>
      <c r="W4242" s="3">
        <v>0</v>
      </c>
      <c r="X4242" s="3" t="s">
        <v>1215</v>
      </c>
      <c r="Y4242" s="3" t="s">
        <v>880</v>
      </c>
      <c r="Z4242" s="3" t="str">
        <f>INDEX(业务类型!$C$4:$C$8,MATCH(纤芯!Y4242,业务类型!$B$4:$B$8,0))</f>
        <v>IDLE</v>
      </c>
      <c r="AA4242" s="3"/>
    </row>
    <row r="4243" spans="1:27" ht="16.5" x14ac:dyDescent="0.2">
      <c r="A4243" s="3">
        <v>4240</v>
      </c>
      <c r="B4243" s="3">
        <f t="shared" si="329"/>
        <v>37030102010</v>
      </c>
      <c r="C4243" s="3" t="s">
        <v>1166</v>
      </c>
      <c r="D4243" s="3" t="s">
        <v>230</v>
      </c>
      <c r="E4243" s="3" t="str">
        <f>INDEX(光放段!$G$4:$G$237,MATCH(纤芯!G4243,光放段!$C$4:$C$237,0))</f>
        <v>山东二干|聊城长清架空光缆:长清通信楼-聊城东昌西路</v>
      </c>
      <c r="F4243" s="3">
        <f>INDEX(光放段!$I$4:$I$237,MATCH(纤芯!H4243,光放段!$B$4:$B$237,0))</f>
        <v>37030100000</v>
      </c>
      <c r="G4243" s="3" t="str">
        <f t="shared" si="330"/>
        <v>山东二干|聊城长清架空光缆:平阴-东阿府前街</v>
      </c>
      <c r="H4243" s="3">
        <f>INDEX(光放段!$B$4:$B$237,MATCH(纤芯!G4243,光放段!$C$4:$C$237,0))</f>
        <v>37030102000</v>
      </c>
      <c r="I4243" s="3" t="str">
        <f t="shared" si="331"/>
        <v>聊城长清架空光缆</v>
      </c>
      <c r="J4243" s="3" t="str">
        <f>INDEX(子缆名称!$B$4:$B$29,纤芯!M4243)</f>
        <v>A缆</v>
      </c>
      <c r="K4243" s="3">
        <v>10</v>
      </c>
      <c r="L4243" s="3">
        <f t="shared" si="332"/>
        <v>10</v>
      </c>
      <c r="M4243" s="3">
        <f t="shared" si="333"/>
        <v>1</v>
      </c>
      <c r="N4243" s="3" t="s">
        <v>53</v>
      </c>
      <c r="O4243" s="3">
        <f>COUNTIF([1]局站!$D$4:$D$172,"="&amp;N4243)</f>
        <v>1</v>
      </c>
      <c r="P4243" s="3">
        <v>0</v>
      </c>
      <c r="Q4243" s="3">
        <v>0</v>
      </c>
      <c r="R4243" s="3">
        <v>0</v>
      </c>
      <c r="S4243" s="3" t="s">
        <v>54</v>
      </c>
      <c r="T4243" s="3">
        <f>COUNTIF([1]局站!$D$4:$D$172,"="&amp;S4243)</f>
        <v>1</v>
      </c>
      <c r="U4243" s="3">
        <v>0</v>
      </c>
      <c r="V4243" s="3">
        <v>0</v>
      </c>
      <c r="W4243" s="3">
        <v>0</v>
      </c>
      <c r="X4243" s="3" t="s">
        <v>1215</v>
      </c>
      <c r="Y4243" s="3" t="s">
        <v>880</v>
      </c>
      <c r="Z4243" s="3" t="str">
        <f>INDEX(业务类型!$C$4:$C$8,MATCH(纤芯!Y4243,业务类型!$B$4:$B$8,0))</f>
        <v>IDLE</v>
      </c>
      <c r="AA4243" s="3"/>
    </row>
    <row r="4244" spans="1:27" ht="16.5" x14ac:dyDescent="0.2">
      <c r="A4244" s="3">
        <v>4241</v>
      </c>
      <c r="B4244" s="3">
        <f t="shared" si="329"/>
        <v>37030102011</v>
      </c>
      <c r="C4244" s="3" t="s">
        <v>1166</v>
      </c>
      <c r="D4244" s="3" t="s">
        <v>230</v>
      </c>
      <c r="E4244" s="3" t="str">
        <f>INDEX(光放段!$G$4:$G$237,MATCH(纤芯!G4244,光放段!$C$4:$C$237,0))</f>
        <v>山东二干|聊城长清架空光缆:长清通信楼-聊城东昌西路</v>
      </c>
      <c r="F4244" s="3">
        <f>INDEX(光放段!$I$4:$I$237,MATCH(纤芯!H4244,光放段!$B$4:$B$237,0))</f>
        <v>37030100000</v>
      </c>
      <c r="G4244" s="3" t="str">
        <f t="shared" si="330"/>
        <v>山东二干|聊城长清架空光缆:平阴-东阿府前街</v>
      </c>
      <c r="H4244" s="3">
        <f>INDEX(光放段!$B$4:$B$237,MATCH(纤芯!G4244,光放段!$C$4:$C$237,0))</f>
        <v>37030102000</v>
      </c>
      <c r="I4244" s="3" t="str">
        <f t="shared" si="331"/>
        <v>聊城长清架空光缆</v>
      </c>
      <c r="J4244" s="3" t="str">
        <f>INDEX(子缆名称!$B$4:$B$29,纤芯!M4244)</f>
        <v>A缆</v>
      </c>
      <c r="K4244" s="3">
        <v>11</v>
      </c>
      <c r="L4244" s="3">
        <f t="shared" si="332"/>
        <v>11</v>
      </c>
      <c r="M4244" s="3">
        <f t="shared" si="333"/>
        <v>1</v>
      </c>
      <c r="N4244" s="3" t="s">
        <v>53</v>
      </c>
      <c r="O4244" s="3">
        <f>COUNTIF([1]局站!$D$4:$D$172,"="&amp;N4244)</f>
        <v>1</v>
      </c>
      <c r="P4244" s="3">
        <v>0</v>
      </c>
      <c r="Q4244" s="3">
        <v>0</v>
      </c>
      <c r="R4244" s="3">
        <v>0</v>
      </c>
      <c r="S4244" s="3" t="s">
        <v>54</v>
      </c>
      <c r="T4244" s="3">
        <f>COUNTIF([1]局站!$D$4:$D$172,"="&amp;S4244)</f>
        <v>1</v>
      </c>
      <c r="U4244" s="3">
        <v>0</v>
      </c>
      <c r="V4244" s="3">
        <v>0</v>
      </c>
      <c r="W4244" s="3">
        <v>0</v>
      </c>
      <c r="X4244" s="3" t="s">
        <v>1215</v>
      </c>
      <c r="Y4244" s="3" t="s">
        <v>880</v>
      </c>
      <c r="Z4244" s="3" t="str">
        <f>INDEX(业务类型!$C$4:$C$8,MATCH(纤芯!Y4244,业务类型!$B$4:$B$8,0))</f>
        <v>IDLE</v>
      </c>
      <c r="AA4244" s="3"/>
    </row>
    <row r="4245" spans="1:27" ht="16.5" x14ac:dyDescent="0.2">
      <c r="A4245" s="3">
        <v>4242</v>
      </c>
      <c r="B4245" s="3">
        <f t="shared" ref="B4245:B4308" si="334">H4245+K4245</f>
        <v>37030102012</v>
      </c>
      <c r="C4245" s="3" t="s">
        <v>1166</v>
      </c>
      <c r="D4245" s="3" t="s">
        <v>230</v>
      </c>
      <c r="E4245" s="3" t="str">
        <f>INDEX(光放段!$G$4:$G$237,MATCH(纤芯!G4245,光放段!$C$4:$C$237,0))</f>
        <v>山东二干|聊城长清架空光缆:长清通信楼-聊城东昌西路</v>
      </c>
      <c r="F4245" s="3">
        <f>INDEX(光放段!$I$4:$I$237,MATCH(纤芯!H4245,光放段!$B$4:$B$237,0))</f>
        <v>37030100000</v>
      </c>
      <c r="G4245" s="3" t="str">
        <f t="shared" si="330"/>
        <v>山东二干|聊城长清架空光缆:平阴-东阿府前街</v>
      </c>
      <c r="H4245" s="3">
        <f>INDEX(光放段!$B$4:$B$237,MATCH(纤芯!G4245,光放段!$C$4:$C$237,0))</f>
        <v>37030102000</v>
      </c>
      <c r="I4245" s="3" t="str">
        <f t="shared" si="331"/>
        <v>聊城长清架空光缆</v>
      </c>
      <c r="J4245" s="3" t="str">
        <f>INDEX(子缆名称!$B$4:$B$29,纤芯!M4245)</f>
        <v>A缆</v>
      </c>
      <c r="K4245" s="3">
        <v>12</v>
      </c>
      <c r="L4245" s="3">
        <f t="shared" si="332"/>
        <v>12</v>
      </c>
      <c r="M4245" s="3">
        <f t="shared" si="333"/>
        <v>1</v>
      </c>
      <c r="N4245" s="3" t="s">
        <v>53</v>
      </c>
      <c r="O4245" s="3">
        <f>COUNTIF([1]局站!$D$4:$D$172,"="&amp;N4245)</f>
        <v>1</v>
      </c>
      <c r="P4245" s="3">
        <v>0</v>
      </c>
      <c r="Q4245" s="3">
        <v>0</v>
      </c>
      <c r="R4245" s="3">
        <v>0</v>
      </c>
      <c r="S4245" s="3" t="s">
        <v>54</v>
      </c>
      <c r="T4245" s="3">
        <f>COUNTIF([1]局站!$D$4:$D$172,"="&amp;S4245)</f>
        <v>1</v>
      </c>
      <c r="U4245" s="3">
        <v>0</v>
      </c>
      <c r="V4245" s="3">
        <v>0</v>
      </c>
      <c r="W4245" s="3">
        <v>0</v>
      </c>
      <c r="X4245" s="3" t="s">
        <v>1215</v>
      </c>
      <c r="Y4245" s="3" t="s">
        <v>880</v>
      </c>
      <c r="Z4245" s="3" t="str">
        <f>INDEX(业务类型!$C$4:$C$8,MATCH(纤芯!Y4245,业务类型!$B$4:$B$8,0))</f>
        <v>IDLE</v>
      </c>
      <c r="AA4245" s="3"/>
    </row>
    <row r="4246" spans="1:27" ht="16.5" x14ac:dyDescent="0.2">
      <c r="A4246" s="3">
        <v>4243</v>
      </c>
      <c r="B4246" s="3">
        <f t="shared" si="334"/>
        <v>37030102013</v>
      </c>
      <c r="C4246" s="3" t="s">
        <v>1166</v>
      </c>
      <c r="D4246" s="3" t="s">
        <v>230</v>
      </c>
      <c r="E4246" s="3" t="str">
        <f>INDEX(光放段!$G$4:$G$237,MATCH(纤芯!G4246,光放段!$C$4:$C$237,0))</f>
        <v>山东二干|聊城长清架空光缆:长清通信楼-聊城东昌西路</v>
      </c>
      <c r="F4246" s="3">
        <f>INDEX(光放段!$I$4:$I$237,MATCH(纤芯!H4246,光放段!$B$4:$B$237,0))</f>
        <v>37030100000</v>
      </c>
      <c r="G4246" s="3" t="str">
        <f t="shared" si="330"/>
        <v>山东二干|聊城长清架空光缆:平阴-东阿府前街</v>
      </c>
      <c r="H4246" s="3">
        <f>INDEX(光放段!$B$4:$B$237,MATCH(纤芯!G4246,光放段!$C$4:$C$237,0))</f>
        <v>37030102000</v>
      </c>
      <c r="I4246" s="3" t="str">
        <f t="shared" si="331"/>
        <v>聊城长清架空光缆</v>
      </c>
      <c r="J4246" s="3" t="str">
        <f>INDEX(子缆名称!$B$4:$B$29,纤芯!M4246)</f>
        <v>B缆</v>
      </c>
      <c r="K4246" s="3">
        <v>13</v>
      </c>
      <c r="L4246" s="3">
        <f t="shared" si="332"/>
        <v>1</v>
      </c>
      <c r="M4246" s="3">
        <f t="shared" si="333"/>
        <v>2</v>
      </c>
      <c r="N4246" s="3" t="s">
        <v>53</v>
      </c>
      <c r="O4246" s="3">
        <f>COUNTIF([1]局站!$D$4:$D$172,"="&amp;N4246)</f>
        <v>1</v>
      </c>
      <c r="P4246" s="3">
        <v>0</v>
      </c>
      <c r="Q4246" s="3">
        <v>0</v>
      </c>
      <c r="R4246" s="3">
        <v>0</v>
      </c>
      <c r="S4246" s="3" t="s">
        <v>54</v>
      </c>
      <c r="T4246" s="3">
        <f>COUNTIF([1]局站!$D$4:$D$172,"="&amp;S4246)</f>
        <v>1</v>
      </c>
      <c r="U4246" s="3">
        <v>0</v>
      </c>
      <c r="V4246" s="3">
        <v>0</v>
      </c>
      <c r="W4246" s="3">
        <v>0</v>
      </c>
      <c r="X4246" s="3" t="s">
        <v>1215</v>
      </c>
      <c r="Y4246" s="3" t="s">
        <v>880</v>
      </c>
      <c r="Z4246" s="3" t="str">
        <f>INDEX(业务类型!$C$4:$C$8,MATCH(纤芯!Y4246,业务类型!$B$4:$B$8,0))</f>
        <v>IDLE</v>
      </c>
      <c r="AA4246" s="3"/>
    </row>
    <row r="4247" spans="1:27" ht="16.5" x14ac:dyDescent="0.2">
      <c r="A4247" s="3">
        <v>4244</v>
      </c>
      <c r="B4247" s="3">
        <f t="shared" si="334"/>
        <v>37030102014</v>
      </c>
      <c r="C4247" s="3" t="s">
        <v>1166</v>
      </c>
      <c r="D4247" s="3" t="s">
        <v>230</v>
      </c>
      <c r="E4247" s="3" t="str">
        <f>INDEX(光放段!$G$4:$G$237,MATCH(纤芯!G4247,光放段!$C$4:$C$237,0))</f>
        <v>山东二干|聊城长清架空光缆:长清通信楼-聊城东昌西路</v>
      </c>
      <c r="F4247" s="3">
        <f>INDEX(光放段!$I$4:$I$237,MATCH(纤芯!H4247,光放段!$B$4:$B$237,0))</f>
        <v>37030100000</v>
      </c>
      <c r="G4247" s="3" t="str">
        <f t="shared" si="330"/>
        <v>山东二干|聊城长清架空光缆:平阴-东阿府前街</v>
      </c>
      <c r="H4247" s="3">
        <f>INDEX(光放段!$B$4:$B$237,MATCH(纤芯!G4247,光放段!$C$4:$C$237,0))</f>
        <v>37030102000</v>
      </c>
      <c r="I4247" s="3" t="str">
        <f t="shared" si="331"/>
        <v>聊城长清架空光缆</v>
      </c>
      <c r="J4247" s="3" t="str">
        <f>INDEX(子缆名称!$B$4:$B$29,纤芯!M4247)</f>
        <v>B缆</v>
      </c>
      <c r="K4247" s="3">
        <v>14</v>
      </c>
      <c r="L4247" s="3">
        <f t="shared" si="332"/>
        <v>2</v>
      </c>
      <c r="M4247" s="3">
        <f t="shared" si="333"/>
        <v>2</v>
      </c>
      <c r="N4247" s="3" t="s">
        <v>53</v>
      </c>
      <c r="O4247" s="3">
        <f>COUNTIF([1]局站!$D$4:$D$172,"="&amp;N4247)</f>
        <v>1</v>
      </c>
      <c r="P4247" s="3">
        <v>0</v>
      </c>
      <c r="Q4247" s="3">
        <v>0</v>
      </c>
      <c r="R4247" s="3">
        <v>0</v>
      </c>
      <c r="S4247" s="3" t="s">
        <v>54</v>
      </c>
      <c r="T4247" s="3">
        <f>COUNTIF([1]局站!$D$4:$D$172,"="&amp;S4247)</f>
        <v>1</v>
      </c>
      <c r="U4247" s="3">
        <v>0</v>
      </c>
      <c r="V4247" s="3">
        <v>0</v>
      </c>
      <c r="W4247" s="3">
        <v>0</v>
      </c>
      <c r="X4247" s="3" t="s">
        <v>1215</v>
      </c>
      <c r="Y4247" s="3" t="s">
        <v>852</v>
      </c>
      <c r="Z4247" s="3" t="str">
        <f>INDEX(业务类型!$C$4:$C$8,MATCH(纤芯!Y4247,业务类型!$B$4:$B$8,0))</f>
        <v>TWO</v>
      </c>
      <c r="AA4247" s="3" t="s">
        <v>966</v>
      </c>
    </row>
    <row r="4248" spans="1:27" ht="16.5" x14ac:dyDescent="0.2">
      <c r="A4248" s="3">
        <v>4245</v>
      </c>
      <c r="B4248" s="3">
        <f t="shared" si="334"/>
        <v>37030102015</v>
      </c>
      <c r="C4248" s="3" t="s">
        <v>1166</v>
      </c>
      <c r="D4248" s="3" t="s">
        <v>230</v>
      </c>
      <c r="E4248" s="3" t="str">
        <f>INDEX(光放段!$G$4:$G$237,MATCH(纤芯!G4248,光放段!$C$4:$C$237,0))</f>
        <v>山东二干|聊城长清架空光缆:长清通信楼-聊城东昌西路</v>
      </c>
      <c r="F4248" s="3">
        <f>INDEX(光放段!$I$4:$I$237,MATCH(纤芯!H4248,光放段!$B$4:$B$237,0))</f>
        <v>37030100000</v>
      </c>
      <c r="G4248" s="3" t="str">
        <f t="shared" si="330"/>
        <v>山东二干|聊城长清架空光缆:平阴-东阿府前街</v>
      </c>
      <c r="H4248" s="3">
        <f>INDEX(光放段!$B$4:$B$237,MATCH(纤芯!G4248,光放段!$C$4:$C$237,0))</f>
        <v>37030102000</v>
      </c>
      <c r="I4248" s="3" t="str">
        <f t="shared" si="331"/>
        <v>聊城长清架空光缆</v>
      </c>
      <c r="J4248" s="3" t="str">
        <f>INDEX(子缆名称!$B$4:$B$29,纤芯!M4248)</f>
        <v>B缆</v>
      </c>
      <c r="K4248" s="3">
        <v>15</v>
      </c>
      <c r="L4248" s="3">
        <f t="shared" si="332"/>
        <v>3</v>
      </c>
      <c r="M4248" s="3">
        <f t="shared" si="333"/>
        <v>2</v>
      </c>
      <c r="N4248" s="3" t="s">
        <v>53</v>
      </c>
      <c r="O4248" s="3">
        <f>COUNTIF([1]局站!$D$4:$D$172,"="&amp;N4248)</f>
        <v>1</v>
      </c>
      <c r="P4248" s="3">
        <v>0</v>
      </c>
      <c r="Q4248" s="3">
        <v>0</v>
      </c>
      <c r="R4248" s="3">
        <v>0</v>
      </c>
      <c r="S4248" s="3" t="s">
        <v>54</v>
      </c>
      <c r="T4248" s="3">
        <f>COUNTIF([1]局站!$D$4:$D$172,"="&amp;S4248)</f>
        <v>1</v>
      </c>
      <c r="U4248" s="3">
        <v>0</v>
      </c>
      <c r="V4248" s="3">
        <v>0</v>
      </c>
      <c r="W4248" s="3">
        <v>0</v>
      </c>
      <c r="X4248" s="3" t="s">
        <v>1215</v>
      </c>
      <c r="Y4248" s="3" t="s">
        <v>852</v>
      </c>
      <c r="Z4248" s="3" t="str">
        <f>INDEX(业务类型!$C$4:$C$8,MATCH(纤芯!Y4248,业务类型!$B$4:$B$8,0))</f>
        <v>TWO</v>
      </c>
      <c r="AA4248" s="3" t="s">
        <v>966</v>
      </c>
    </row>
    <row r="4249" spans="1:27" ht="16.5" x14ac:dyDescent="0.2">
      <c r="A4249" s="3">
        <v>4246</v>
      </c>
      <c r="B4249" s="3">
        <f t="shared" si="334"/>
        <v>37030102016</v>
      </c>
      <c r="C4249" s="3" t="s">
        <v>1166</v>
      </c>
      <c r="D4249" s="3" t="s">
        <v>230</v>
      </c>
      <c r="E4249" s="3" t="str">
        <f>INDEX(光放段!$G$4:$G$237,MATCH(纤芯!G4249,光放段!$C$4:$C$237,0))</f>
        <v>山东二干|聊城长清架空光缆:长清通信楼-聊城东昌西路</v>
      </c>
      <c r="F4249" s="3">
        <f>INDEX(光放段!$I$4:$I$237,MATCH(纤芯!H4249,光放段!$B$4:$B$237,0))</f>
        <v>37030100000</v>
      </c>
      <c r="G4249" s="3" t="str">
        <f t="shared" si="330"/>
        <v>山东二干|聊城长清架空光缆:平阴-东阿府前街</v>
      </c>
      <c r="H4249" s="3">
        <f>INDEX(光放段!$B$4:$B$237,MATCH(纤芯!G4249,光放段!$C$4:$C$237,0))</f>
        <v>37030102000</v>
      </c>
      <c r="I4249" s="3" t="str">
        <f t="shared" si="331"/>
        <v>聊城长清架空光缆</v>
      </c>
      <c r="J4249" s="3" t="str">
        <f>INDEX(子缆名称!$B$4:$B$29,纤芯!M4249)</f>
        <v>B缆</v>
      </c>
      <c r="K4249" s="3">
        <v>16</v>
      </c>
      <c r="L4249" s="3">
        <f t="shared" si="332"/>
        <v>4</v>
      </c>
      <c r="M4249" s="3">
        <f t="shared" si="333"/>
        <v>2</v>
      </c>
      <c r="N4249" s="3" t="s">
        <v>53</v>
      </c>
      <c r="O4249" s="3">
        <f>COUNTIF([1]局站!$D$4:$D$172,"="&amp;N4249)</f>
        <v>1</v>
      </c>
      <c r="P4249" s="3">
        <v>0</v>
      </c>
      <c r="Q4249" s="3">
        <v>0</v>
      </c>
      <c r="R4249" s="3">
        <v>0</v>
      </c>
      <c r="S4249" s="3" t="s">
        <v>54</v>
      </c>
      <c r="T4249" s="3">
        <f>COUNTIF([1]局站!$D$4:$D$172,"="&amp;S4249)</f>
        <v>1</v>
      </c>
      <c r="U4249" s="3">
        <v>0</v>
      </c>
      <c r="V4249" s="3">
        <v>0</v>
      </c>
      <c r="W4249" s="3">
        <v>0</v>
      </c>
      <c r="X4249" s="3" t="s">
        <v>1215</v>
      </c>
      <c r="Y4249" s="3" t="s">
        <v>880</v>
      </c>
      <c r="Z4249" s="3" t="str">
        <f>INDEX(业务类型!$C$4:$C$8,MATCH(纤芯!Y4249,业务类型!$B$4:$B$8,0))</f>
        <v>IDLE</v>
      </c>
      <c r="AA4249" s="3"/>
    </row>
    <row r="4250" spans="1:27" ht="16.5" x14ac:dyDescent="0.2">
      <c r="A4250" s="3">
        <v>4247</v>
      </c>
      <c r="B4250" s="3">
        <f t="shared" si="334"/>
        <v>37030102017</v>
      </c>
      <c r="C4250" s="3" t="s">
        <v>1166</v>
      </c>
      <c r="D4250" s="3" t="s">
        <v>230</v>
      </c>
      <c r="E4250" s="3" t="str">
        <f>INDEX(光放段!$G$4:$G$237,MATCH(纤芯!G4250,光放段!$C$4:$C$237,0))</f>
        <v>山东二干|聊城长清架空光缆:长清通信楼-聊城东昌西路</v>
      </c>
      <c r="F4250" s="3">
        <f>INDEX(光放段!$I$4:$I$237,MATCH(纤芯!H4250,光放段!$B$4:$B$237,0))</f>
        <v>37030100000</v>
      </c>
      <c r="G4250" s="3" t="str">
        <f t="shared" si="330"/>
        <v>山东二干|聊城长清架空光缆:平阴-东阿府前街</v>
      </c>
      <c r="H4250" s="3">
        <f>INDEX(光放段!$B$4:$B$237,MATCH(纤芯!G4250,光放段!$C$4:$C$237,0))</f>
        <v>37030102000</v>
      </c>
      <c r="I4250" s="3" t="str">
        <f t="shared" si="331"/>
        <v>聊城长清架空光缆</v>
      </c>
      <c r="J4250" s="3" t="str">
        <f>INDEX(子缆名称!$B$4:$B$29,纤芯!M4250)</f>
        <v>B缆</v>
      </c>
      <c r="K4250" s="3">
        <v>17</v>
      </c>
      <c r="L4250" s="3">
        <f t="shared" si="332"/>
        <v>5</v>
      </c>
      <c r="M4250" s="3">
        <f t="shared" si="333"/>
        <v>2</v>
      </c>
      <c r="N4250" s="3" t="s">
        <v>53</v>
      </c>
      <c r="O4250" s="3">
        <f>COUNTIF([1]局站!$D$4:$D$172,"="&amp;N4250)</f>
        <v>1</v>
      </c>
      <c r="P4250" s="3">
        <v>0</v>
      </c>
      <c r="Q4250" s="3">
        <v>0</v>
      </c>
      <c r="R4250" s="3">
        <v>0</v>
      </c>
      <c r="S4250" s="3" t="s">
        <v>54</v>
      </c>
      <c r="T4250" s="3">
        <f>COUNTIF([1]局站!$D$4:$D$172,"="&amp;S4250)</f>
        <v>1</v>
      </c>
      <c r="U4250" s="3">
        <v>0</v>
      </c>
      <c r="V4250" s="3">
        <v>0</v>
      </c>
      <c r="W4250" s="3">
        <v>0</v>
      </c>
      <c r="X4250" s="3" t="s">
        <v>1215</v>
      </c>
      <c r="Y4250" s="3" t="s">
        <v>880</v>
      </c>
      <c r="Z4250" s="3" t="str">
        <f>INDEX(业务类型!$C$4:$C$8,MATCH(纤芯!Y4250,业务类型!$B$4:$B$8,0))</f>
        <v>IDLE</v>
      </c>
      <c r="AA4250" s="3"/>
    </row>
    <row r="4251" spans="1:27" ht="16.5" x14ac:dyDescent="0.2">
      <c r="A4251" s="3">
        <v>4248</v>
      </c>
      <c r="B4251" s="3">
        <f t="shared" si="334"/>
        <v>37030102018</v>
      </c>
      <c r="C4251" s="3" t="s">
        <v>1166</v>
      </c>
      <c r="D4251" s="3" t="s">
        <v>230</v>
      </c>
      <c r="E4251" s="3" t="str">
        <f>INDEX(光放段!$G$4:$G$237,MATCH(纤芯!G4251,光放段!$C$4:$C$237,0))</f>
        <v>山东二干|聊城长清架空光缆:长清通信楼-聊城东昌西路</v>
      </c>
      <c r="F4251" s="3">
        <f>INDEX(光放段!$I$4:$I$237,MATCH(纤芯!H4251,光放段!$B$4:$B$237,0))</f>
        <v>37030100000</v>
      </c>
      <c r="G4251" s="3" t="str">
        <f t="shared" si="330"/>
        <v>山东二干|聊城长清架空光缆:平阴-东阿府前街</v>
      </c>
      <c r="H4251" s="3">
        <f>INDEX(光放段!$B$4:$B$237,MATCH(纤芯!G4251,光放段!$C$4:$C$237,0))</f>
        <v>37030102000</v>
      </c>
      <c r="I4251" s="3" t="str">
        <f t="shared" si="331"/>
        <v>聊城长清架空光缆</v>
      </c>
      <c r="J4251" s="3" t="str">
        <f>INDEX(子缆名称!$B$4:$B$29,纤芯!M4251)</f>
        <v>B缆</v>
      </c>
      <c r="K4251" s="3">
        <v>18</v>
      </c>
      <c r="L4251" s="3">
        <f t="shared" si="332"/>
        <v>6</v>
      </c>
      <c r="M4251" s="3">
        <f t="shared" si="333"/>
        <v>2</v>
      </c>
      <c r="N4251" s="3" t="s">
        <v>53</v>
      </c>
      <c r="O4251" s="3">
        <f>COUNTIF([1]局站!$D$4:$D$172,"="&amp;N4251)</f>
        <v>1</v>
      </c>
      <c r="P4251" s="3">
        <v>0</v>
      </c>
      <c r="Q4251" s="3">
        <v>0</v>
      </c>
      <c r="R4251" s="3">
        <v>0</v>
      </c>
      <c r="S4251" s="3" t="s">
        <v>54</v>
      </c>
      <c r="T4251" s="3">
        <f>COUNTIF([1]局站!$D$4:$D$172,"="&amp;S4251)</f>
        <v>1</v>
      </c>
      <c r="U4251" s="3">
        <v>0</v>
      </c>
      <c r="V4251" s="3">
        <v>0</v>
      </c>
      <c r="W4251" s="3">
        <v>0</v>
      </c>
      <c r="X4251" s="3" t="s">
        <v>1215</v>
      </c>
      <c r="Y4251" s="3" t="s">
        <v>880</v>
      </c>
      <c r="Z4251" s="3" t="str">
        <f>INDEX(业务类型!$C$4:$C$8,MATCH(纤芯!Y4251,业务类型!$B$4:$B$8,0))</f>
        <v>IDLE</v>
      </c>
      <c r="AA4251" s="3"/>
    </row>
    <row r="4252" spans="1:27" ht="16.5" x14ac:dyDescent="0.2">
      <c r="A4252" s="3">
        <v>4249</v>
      </c>
      <c r="B4252" s="3">
        <f t="shared" si="334"/>
        <v>37030102019</v>
      </c>
      <c r="C4252" s="3" t="s">
        <v>1166</v>
      </c>
      <c r="D4252" s="3" t="s">
        <v>230</v>
      </c>
      <c r="E4252" s="3" t="str">
        <f>INDEX(光放段!$G$4:$G$237,MATCH(纤芯!G4252,光放段!$C$4:$C$237,0))</f>
        <v>山东二干|聊城长清架空光缆:长清通信楼-聊城东昌西路</v>
      </c>
      <c r="F4252" s="3">
        <f>INDEX(光放段!$I$4:$I$237,MATCH(纤芯!H4252,光放段!$B$4:$B$237,0))</f>
        <v>37030100000</v>
      </c>
      <c r="G4252" s="3" t="str">
        <f t="shared" si="330"/>
        <v>山东二干|聊城长清架空光缆:平阴-东阿府前街</v>
      </c>
      <c r="H4252" s="3">
        <f>INDEX(光放段!$B$4:$B$237,MATCH(纤芯!G4252,光放段!$C$4:$C$237,0))</f>
        <v>37030102000</v>
      </c>
      <c r="I4252" s="3" t="str">
        <f t="shared" si="331"/>
        <v>聊城长清架空光缆</v>
      </c>
      <c r="J4252" s="3" t="str">
        <f>INDEX(子缆名称!$B$4:$B$29,纤芯!M4252)</f>
        <v>B缆</v>
      </c>
      <c r="K4252" s="3">
        <v>19</v>
      </c>
      <c r="L4252" s="3">
        <f t="shared" si="332"/>
        <v>7</v>
      </c>
      <c r="M4252" s="3">
        <f t="shared" si="333"/>
        <v>2</v>
      </c>
      <c r="N4252" s="3" t="s">
        <v>53</v>
      </c>
      <c r="O4252" s="3">
        <f>COUNTIF([1]局站!$D$4:$D$172,"="&amp;N4252)</f>
        <v>1</v>
      </c>
      <c r="P4252" s="3">
        <v>0</v>
      </c>
      <c r="Q4252" s="3">
        <v>0</v>
      </c>
      <c r="R4252" s="3">
        <v>0</v>
      </c>
      <c r="S4252" s="3" t="s">
        <v>54</v>
      </c>
      <c r="T4252" s="3">
        <f>COUNTIF([1]局站!$D$4:$D$172,"="&amp;S4252)</f>
        <v>1</v>
      </c>
      <c r="U4252" s="3">
        <v>0</v>
      </c>
      <c r="V4252" s="3">
        <v>0</v>
      </c>
      <c r="W4252" s="3">
        <v>0</v>
      </c>
      <c r="X4252" s="3" t="s">
        <v>1215</v>
      </c>
      <c r="Y4252" s="3" t="s">
        <v>880</v>
      </c>
      <c r="Z4252" s="3" t="str">
        <f>INDEX(业务类型!$C$4:$C$8,MATCH(纤芯!Y4252,业务类型!$B$4:$B$8,0))</f>
        <v>IDLE</v>
      </c>
      <c r="AA4252" s="3"/>
    </row>
    <row r="4253" spans="1:27" ht="16.5" x14ac:dyDescent="0.2">
      <c r="A4253" s="3">
        <v>4250</v>
      </c>
      <c r="B4253" s="3">
        <f t="shared" si="334"/>
        <v>37030102020</v>
      </c>
      <c r="C4253" s="3" t="s">
        <v>1166</v>
      </c>
      <c r="D4253" s="3" t="s">
        <v>230</v>
      </c>
      <c r="E4253" s="3" t="str">
        <f>INDEX(光放段!$G$4:$G$237,MATCH(纤芯!G4253,光放段!$C$4:$C$237,0))</f>
        <v>山东二干|聊城长清架空光缆:长清通信楼-聊城东昌西路</v>
      </c>
      <c r="F4253" s="3">
        <f>INDEX(光放段!$I$4:$I$237,MATCH(纤芯!H4253,光放段!$B$4:$B$237,0))</f>
        <v>37030100000</v>
      </c>
      <c r="G4253" s="3" t="str">
        <f t="shared" si="330"/>
        <v>山东二干|聊城长清架空光缆:平阴-东阿府前街</v>
      </c>
      <c r="H4253" s="3">
        <f>INDEX(光放段!$B$4:$B$237,MATCH(纤芯!G4253,光放段!$C$4:$C$237,0))</f>
        <v>37030102000</v>
      </c>
      <c r="I4253" s="3" t="str">
        <f t="shared" si="331"/>
        <v>聊城长清架空光缆</v>
      </c>
      <c r="J4253" s="3" t="str">
        <f>INDEX(子缆名称!$B$4:$B$29,纤芯!M4253)</f>
        <v>B缆</v>
      </c>
      <c r="K4253" s="3">
        <v>20</v>
      </c>
      <c r="L4253" s="3">
        <f t="shared" si="332"/>
        <v>8</v>
      </c>
      <c r="M4253" s="3">
        <f t="shared" si="333"/>
        <v>2</v>
      </c>
      <c r="N4253" s="3" t="s">
        <v>53</v>
      </c>
      <c r="O4253" s="3">
        <f>COUNTIF([1]局站!$D$4:$D$172,"="&amp;N4253)</f>
        <v>1</v>
      </c>
      <c r="P4253" s="3">
        <v>0</v>
      </c>
      <c r="Q4253" s="3">
        <v>0</v>
      </c>
      <c r="R4253" s="3">
        <v>0</v>
      </c>
      <c r="S4253" s="3" t="s">
        <v>54</v>
      </c>
      <c r="T4253" s="3">
        <f>COUNTIF([1]局站!$D$4:$D$172,"="&amp;S4253)</f>
        <v>1</v>
      </c>
      <c r="U4253" s="3">
        <v>0</v>
      </c>
      <c r="V4253" s="3">
        <v>0</v>
      </c>
      <c r="W4253" s="3">
        <v>0</v>
      </c>
      <c r="X4253" s="3" t="s">
        <v>1215</v>
      </c>
      <c r="Y4253" s="3" t="s">
        <v>880</v>
      </c>
      <c r="Z4253" s="3" t="str">
        <f>INDEX(业务类型!$C$4:$C$8,MATCH(纤芯!Y4253,业务类型!$B$4:$B$8,0))</f>
        <v>IDLE</v>
      </c>
      <c r="AA4253" s="3"/>
    </row>
    <row r="4254" spans="1:27" ht="16.5" x14ac:dyDescent="0.2">
      <c r="A4254" s="3">
        <v>4251</v>
      </c>
      <c r="B4254" s="3">
        <f t="shared" si="334"/>
        <v>37030102021</v>
      </c>
      <c r="C4254" s="3" t="s">
        <v>1166</v>
      </c>
      <c r="D4254" s="3" t="s">
        <v>230</v>
      </c>
      <c r="E4254" s="3" t="str">
        <f>INDEX(光放段!$G$4:$G$237,MATCH(纤芯!G4254,光放段!$C$4:$C$237,0))</f>
        <v>山东二干|聊城长清架空光缆:长清通信楼-聊城东昌西路</v>
      </c>
      <c r="F4254" s="3">
        <f>INDEX(光放段!$I$4:$I$237,MATCH(纤芯!H4254,光放段!$B$4:$B$237,0))</f>
        <v>37030100000</v>
      </c>
      <c r="G4254" s="3" t="str">
        <f t="shared" si="330"/>
        <v>山东二干|聊城长清架空光缆:平阴-东阿府前街</v>
      </c>
      <c r="H4254" s="3">
        <f>INDEX(光放段!$B$4:$B$237,MATCH(纤芯!G4254,光放段!$C$4:$C$237,0))</f>
        <v>37030102000</v>
      </c>
      <c r="I4254" s="3" t="str">
        <f t="shared" si="331"/>
        <v>聊城长清架空光缆</v>
      </c>
      <c r="J4254" s="3" t="str">
        <f>INDEX(子缆名称!$B$4:$B$29,纤芯!M4254)</f>
        <v>B缆</v>
      </c>
      <c r="K4254" s="3">
        <v>21</v>
      </c>
      <c r="L4254" s="3">
        <f t="shared" si="332"/>
        <v>9</v>
      </c>
      <c r="M4254" s="3">
        <f t="shared" si="333"/>
        <v>2</v>
      </c>
      <c r="N4254" s="3" t="s">
        <v>53</v>
      </c>
      <c r="O4254" s="3">
        <f>COUNTIF([1]局站!$D$4:$D$172,"="&amp;N4254)</f>
        <v>1</v>
      </c>
      <c r="P4254" s="3">
        <v>0</v>
      </c>
      <c r="Q4254" s="3">
        <v>0</v>
      </c>
      <c r="R4254" s="3">
        <v>0</v>
      </c>
      <c r="S4254" s="3" t="s">
        <v>54</v>
      </c>
      <c r="T4254" s="3">
        <f>COUNTIF([1]局站!$D$4:$D$172,"="&amp;S4254)</f>
        <v>1</v>
      </c>
      <c r="U4254" s="3">
        <v>0</v>
      </c>
      <c r="V4254" s="3">
        <v>0</v>
      </c>
      <c r="W4254" s="3">
        <v>0</v>
      </c>
      <c r="X4254" s="3" t="s">
        <v>1215</v>
      </c>
      <c r="Y4254" s="3" t="s">
        <v>880</v>
      </c>
      <c r="Z4254" s="3" t="str">
        <f>INDEX(业务类型!$C$4:$C$8,MATCH(纤芯!Y4254,业务类型!$B$4:$B$8,0))</f>
        <v>IDLE</v>
      </c>
      <c r="AA4254" s="3"/>
    </row>
    <row r="4255" spans="1:27" ht="16.5" x14ac:dyDescent="0.2">
      <c r="A4255" s="3">
        <v>4252</v>
      </c>
      <c r="B4255" s="3">
        <f t="shared" si="334"/>
        <v>37030102022</v>
      </c>
      <c r="C4255" s="3" t="s">
        <v>1166</v>
      </c>
      <c r="D4255" s="3" t="s">
        <v>230</v>
      </c>
      <c r="E4255" s="3" t="str">
        <f>INDEX(光放段!$G$4:$G$237,MATCH(纤芯!G4255,光放段!$C$4:$C$237,0))</f>
        <v>山东二干|聊城长清架空光缆:长清通信楼-聊城东昌西路</v>
      </c>
      <c r="F4255" s="3">
        <f>INDEX(光放段!$I$4:$I$237,MATCH(纤芯!H4255,光放段!$B$4:$B$237,0))</f>
        <v>37030100000</v>
      </c>
      <c r="G4255" s="3" t="str">
        <f t="shared" si="330"/>
        <v>山东二干|聊城长清架空光缆:平阴-东阿府前街</v>
      </c>
      <c r="H4255" s="3">
        <f>INDEX(光放段!$B$4:$B$237,MATCH(纤芯!G4255,光放段!$C$4:$C$237,0))</f>
        <v>37030102000</v>
      </c>
      <c r="I4255" s="3" t="str">
        <f t="shared" si="331"/>
        <v>聊城长清架空光缆</v>
      </c>
      <c r="J4255" s="3" t="str">
        <f>INDEX(子缆名称!$B$4:$B$29,纤芯!M4255)</f>
        <v>B缆</v>
      </c>
      <c r="K4255" s="3">
        <v>22</v>
      </c>
      <c r="L4255" s="3">
        <f t="shared" si="332"/>
        <v>10</v>
      </c>
      <c r="M4255" s="3">
        <f t="shared" si="333"/>
        <v>2</v>
      </c>
      <c r="N4255" s="3" t="s">
        <v>53</v>
      </c>
      <c r="O4255" s="3">
        <f>COUNTIF([1]局站!$D$4:$D$172,"="&amp;N4255)</f>
        <v>1</v>
      </c>
      <c r="P4255" s="3">
        <v>0</v>
      </c>
      <c r="Q4255" s="3">
        <v>0</v>
      </c>
      <c r="R4255" s="3">
        <v>0</v>
      </c>
      <c r="S4255" s="3" t="s">
        <v>54</v>
      </c>
      <c r="T4255" s="3">
        <f>COUNTIF([1]局站!$D$4:$D$172,"="&amp;S4255)</f>
        <v>1</v>
      </c>
      <c r="U4255" s="3">
        <v>0</v>
      </c>
      <c r="V4255" s="3">
        <v>0</v>
      </c>
      <c r="W4255" s="3">
        <v>0</v>
      </c>
      <c r="X4255" s="3" t="s">
        <v>1215</v>
      </c>
      <c r="Y4255" s="3" t="s">
        <v>880</v>
      </c>
      <c r="Z4255" s="3" t="str">
        <f>INDEX(业务类型!$C$4:$C$8,MATCH(纤芯!Y4255,业务类型!$B$4:$B$8,0))</f>
        <v>IDLE</v>
      </c>
      <c r="AA4255" s="3"/>
    </row>
    <row r="4256" spans="1:27" ht="16.5" x14ac:dyDescent="0.2">
      <c r="A4256" s="3">
        <v>4253</v>
      </c>
      <c r="B4256" s="3">
        <f t="shared" si="334"/>
        <v>37030102023</v>
      </c>
      <c r="C4256" s="3" t="s">
        <v>1166</v>
      </c>
      <c r="D4256" s="3" t="s">
        <v>230</v>
      </c>
      <c r="E4256" s="3" t="str">
        <f>INDEX(光放段!$G$4:$G$237,MATCH(纤芯!G4256,光放段!$C$4:$C$237,0))</f>
        <v>山东二干|聊城长清架空光缆:长清通信楼-聊城东昌西路</v>
      </c>
      <c r="F4256" s="3">
        <f>INDEX(光放段!$I$4:$I$237,MATCH(纤芯!H4256,光放段!$B$4:$B$237,0))</f>
        <v>37030100000</v>
      </c>
      <c r="G4256" s="3" t="str">
        <f t="shared" si="330"/>
        <v>山东二干|聊城长清架空光缆:平阴-东阿府前街</v>
      </c>
      <c r="H4256" s="3">
        <f>INDEX(光放段!$B$4:$B$237,MATCH(纤芯!G4256,光放段!$C$4:$C$237,0))</f>
        <v>37030102000</v>
      </c>
      <c r="I4256" s="3" t="str">
        <f t="shared" si="331"/>
        <v>聊城长清架空光缆</v>
      </c>
      <c r="J4256" s="3" t="str">
        <f>INDEX(子缆名称!$B$4:$B$29,纤芯!M4256)</f>
        <v>B缆</v>
      </c>
      <c r="K4256" s="3">
        <v>23</v>
      </c>
      <c r="L4256" s="3">
        <f t="shared" si="332"/>
        <v>11</v>
      </c>
      <c r="M4256" s="3">
        <f t="shared" si="333"/>
        <v>2</v>
      </c>
      <c r="N4256" s="3" t="s">
        <v>53</v>
      </c>
      <c r="O4256" s="3">
        <f>COUNTIF([1]局站!$D$4:$D$172,"="&amp;N4256)</f>
        <v>1</v>
      </c>
      <c r="P4256" s="3">
        <v>0</v>
      </c>
      <c r="Q4256" s="3">
        <v>0</v>
      </c>
      <c r="R4256" s="3">
        <v>0</v>
      </c>
      <c r="S4256" s="3" t="s">
        <v>54</v>
      </c>
      <c r="T4256" s="3">
        <f>COUNTIF([1]局站!$D$4:$D$172,"="&amp;S4256)</f>
        <v>1</v>
      </c>
      <c r="U4256" s="3">
        <v>0</v>
      </c>
      <c r="V4256" s="3">
        <v>0</v>
      </c>
      <c r="W4256" s="3">
        <v>0</v>
      </c>
      <c r="X4256" s="3" t="s">
        <v>1215</v>
      </c>
      <c r="Y4256" s="3" t="s">
        <v>880</v>
      </c>
      <c r="Z4256" s="3" t="str">
        <f>INDEX(业务类型!$C$4:$C$8,MATCH(纤芯!Y4256,业务类型!$B$4:$B$8,0))</f>
        <v>IDLE</v>
      </c>
      <c r="AA4256" s="3"/>
    </row>
    <row r="4257" spans="1:27" ht="16.5" x14ac:dyDescent="0.2">
      <c r="A4257" s="3">
        <v>4254</v>
      </c>
      <c r="B4257" s="3">
        <f t="shared" si="334"/>
        <v>37030102024</v>
      </c>
      <c r="C4257" s="3" t="s">
        <v>1166</v>
      </c>
      <c r="D4257" s="3" t="s">
        <v>230</v>
      </c>
      <c r="E4257" s="3" t="str">
        <f>INDEX(光放段!$G$4:$G$237,MATCH(纤芯!G4257,光放段!$C$4:$C$237,0))</f>
        <v>山东二干|聊城长清架空光缆:长清通信楼-聊城东昌西路</v>
      </c>
      <c r="F4257" s="3">
        <f>INDEX(光放段!$I$4:$I$237,MATCH(纤芯!H4257,光放段!$B$4:$B$237,0))</f>
        <v>37030100000</v>
      </c>
      <c r="G4257" s="3" t="str">
        <f t="shared" si="330"/>
        <v>山东二干|聊城长清架空光缆:平阴-东阿府前街</v>
      </c>
      <c r="H4257" s="3">
        <f>INDEX(光放段!$B$4:$B$237,MATCH(纤芯!G4257,光放段!$C$4:$C$237,0))</f>
        <v>37030102000</v>
      </c>
      <c r="I4257" s="3" t="str">
        <f t="shared" si="331"/>
        <v>聊城长清架空光缆</v>
      </c>
      <c r="J4257" s="3" t="str">
        <f>INDEX(子缆名称!$B$4:$B$29,纤芯!M4257)</f>
        <v>B缆</v>
      </c>
      <c r="K4257" s="3">
        <v>24</v>
      </c>
      <c r="L4257" s="3">
        <f t="shared" si="332"/>
        <v>12</v>
      </c>
      <c r="M4257" s="3">
        <f t="shared" si="333"/>
        <v>2</v>
      </c>
      <c r="N4257" s="3" t="s">
        <v>53</v>
      </c>
      <c r="O4257" s="3">
        <f>COUNTIF([1]局站!$D$4:$D$172,"="&amp;N4257)</f>
        <v>1</v>
      </c>
      <c r="P4257" s="3">
        <v>0</v>
      </c>
      <c r="Q4257" s="3">
        <v>0</v>
      </c>
      <c r="R4257" s="3">
        <v>0</v>
      </c>
      <c r="S4257" s="3" t="s">
        <v>54</v>
      </c>
      <c r="T4257" s="3">
        <f>COUNTIF([1]局站!$D$4:$D$172,"="&amp;S4257)</f>
        <v>1</v>
      </c>
      <c r="U4257" s="3">
        <v>0</v>
      </c>
      <c r="V4257" s="3">
        <v>0</v>
      </c>
      <c r="W4257" s="3">
        <v>0</v>
      </c>
      <c r="X4257" s="3" t="s">
        <v>1215</v>
      </c>
      <c r="Y4257" s="3" t="s">
        <v>880</v>
      </c>
      <c r="Z4257" s="3" t="str">
        <f>INDEX(业务类型!$C$4:$C$8,MATCH(纤芯!Y4257,业务类型!$B$4:$B$8,0))</f>
        <v>IDLE</v>
      </c>
      <c r="AA4257" s="3"/>
    </row>
    <row r="4258" spans="1:27" ht="16.5" x14ac:dyDescent="0.2">
      <c r="A4258" s="3">
        <v>4255</v>
      </c>
      <c r="B4258" s="3">
        <f t="shared" si="334"/>
        <v>37030103001</v>
      </c>
      <c r="C4258" s="3" t="s">
        <v>1166</v>
      </c>
      <c r="D4258" s="3" t="s">
        <v>230</v>
      </c>
      <c r="E4258" s="3" t="str">
        <f>INDEX(光放段!$G$4:$G$237,MATCH(纤芯!G4258,光放段!$C$4:$C$237,0))</f>
        <v>山东二干|聊城长清架空光缆:长清通信楼-聊城东昌西路</v>
      </c>
      <c r="F4258" s="3">
        <f>INDEX(光放段!$I$4:$I$237,MATCH(纤芯!H4258,光放段!$B$4:$B$237,0))</f>
        <v>37030100000</v>
      </c>
      <c r="G4258" s="3" t="str">
        <f t="shared" si="330"/>
        <v>山东二干|聊城长清架空光缆:东阿府前街-聊城东昌西路</v>
      </c>
      <c r="H4258" s="3">
        <f>INDEX(光放段!$B$4:$B$237,MATCH(纤芯!G4258,光放段!$C$4:$C$237,0))</f>
        <v>37030103000</v>
      </c>
      <c r="I4258" s="3" t="str">
        <f t="shared" si="331"/>
        <v>聊城长清架空光缆</v>
      </c>
      <c r="J4258" s="3" t="str">
        <f>INDEX(子缆名称!$B$4:$B$29,纤芯!M4258)</f>
        <v>A缆</v>
      </c>
      <c r="K4258" s="3">
        <v>1</v>
      </c>
      <c r="L4258" s="3">
        <f t="shared" si="332"/>
        <v>1</v>
      </c>
      <c r="M4258" s="3">
        <f t="shared" si="333"/>
        <v>1</v>
      </c>
      <c r="N4258" s="3" t="s">
        <v>54</v>
      </c>
      <c r="O4258" s="3">
        <f>COUNTIF([1]局站!$D$4:$D$172,"="&amp;N4258)</f>
        <v>1</v>
      </c>
      <c r="P4258" s="3">
        <v>0</v>
      </c>
      <c r="Q4258" s="3">
        <v>0</v>
      </c>
      <c r="R4258" s="3">
        <v>0</v>
      </c>
      <c r="S4258" s="3" t="s">
        <v>27</v>
      </c>
      <c r="T4258" s="3">
        <f>COUNTIF([1]局站!$D$4:$D$172,"="&amp;S4258)</f>
        <v>1</v>
      </c>
      <c r="U4258" s="3">
        <v>0</v>
      </c>
      <c r="V4258" s="3">
        <v>0</v>
      </c>
      <c r="W4258" s="3">
        <v>0</v>
      </c>
      <c r="X4258" s="3" t="s">
        <v>1215</v>
      </c>
      <c r="Y4258" s="3" t="s">
        <v>880</v>
      </c>
      <c r="Z4258" s="3" t="str">
        <f>INDEX(业务类型!$C$4:$C$8,MATCH(纤芯!Y4258,业务类型!$B$4:$B$8,0))</f>
        <v>IDLE</v>
      </c>
      <c r="AA4258" s="3"/>
    </row>
    <row r="4259" spans="1:27" ht="16.5" x14ac:dyDescent="0.2">
      <c r="A4259" s="3">
        <v>4256</v>
      </c>
      <c r="B4259" s="3">
        <f t="shared" si="334"/>
        <v>37030103002</v>
      </c>
      <c r="C4259" s="3" t="s">
        <v>1166</v>
      </c>
      <c r="D4259" s="3" t="s">
        <v>230</v>
      </c>
      <c r="E4259" s="3" t="str">
        <f>INDEX(光放段!$G$4:$G$237,MATCH(纤芯!G4259,光放段!$C$4:$C$237,0))</f>
        <v>山东二干|聊城长清架空光缆:长清通信楼-聊城东昌西路</v>
      </c>
      <c r="F4259" s="3">
        <f>INDEX(光放段!$I$4:$I$237,MATCH(纤芯!H4259,光放段!$B$4:$B$237,0))</f>
        <v>37030100000</v>
      </c>
      <c r="G4259" s="3" t="str">
        <f t="shared" si="330"/>
        <v>山东二干|聊城长清架空光缆:东阿府前街-聊城东昌西路</v>
      </c>
      <c r="H4259" s="3">
        <f>INDEX(光放段!$B$4:$B$237,MATCH(纤芯!G4259,光放段!$C$4:$C$237,0))</f>
        <v>37030103000</v>
      </c>
      <c r="I4259" s="3" t="str">
        <f t="shared" si="331"/>
        <v>聊城长清架空光缆</v>
      </c>
      <c r="J4259" s="3" t="str">
        <f>INDEX(子缆名称!$B$4:$B$29,纤芯!M4259)</f>
        <v>A缆</v>
      </c>
      <c r="K4259" s="3">
        <v>2</v>
      </c>
      <c r="L4259" s="3">
        <f t="shared" si="332"/>
        <v>2</v>
      </c>
      <c r="M4259" s="3">
        <f t="shared" si="333"/>
        <v>1</v>
      </c>
      <c r="N4259" s="3" t="s">
        <v>54</v>
      </c>
      <c r="O4259" s="3">
        <f>COUNTIF([1]局站!$D$4:$D$172,"="&amp;N4259)</f>
        <v>1</v>
      </c>
      <c r="P4259" s="3">
        <v>0</v>
      </c>
      <c r="Q4259" s="3">
        <v>0</v>
      </c>
      <c r="R4259" s="3">
        <v>0</v>
      </c>
      <c r="S4259" s="3" t="s">
        <v>27</v>
      </c>
      <c r="T4259" s="3">
        <f>COUNTIF([1]局站!$D$4:$D$172,"="&amp;S4259)</f>
        <v>1</v>
      </c>
      <c r="U4259" s="3">
        <v>0</v>
      </c>
      <c r="V4259" s="3">
        <v>0</v>
      </c>
      <c r="W4259" s="3">
        <v>0</v>
      </c>
      <c r="X4259" s="3" t="s">
        <v>1215</v>
      </c>
      <c r="Y4259" s="3" t="s">
        <v>852</v>
      </c>
      <c r="Z4259" s="3" t="str">
        <f>INDEX(业务类型!$C$4:$C$8,MATCH(纤芯!Y4259,业务类型!$B$4:$B$8,0))</f>
        <v>TWO</v>
      </c>
      <c r="AA4259" s="3" t="s">
        <v>926</v>
      </c>
    </row>
    <row r="4260" spans="1:27" ht="16.5" x14ac:dyDescent="0.2">
      <c r="A4260" s="3">
        <v>4257</v>
      </c>
      <c r="B4260" s="3">
        <f t="shared" si="334"/>
        <v>37030103003</v>
      </c>
      <c r="C4260" s="3" t="s">
        <v>1166</v>
      </c>
      <c r="D4260" s="3" t="s">
        <v>230</v>
      </c>
      <c r="E4260" s="3" t="str">
        <f>INDEX(光放段!$G$4:$G$237,MATCH(纤芯!G4260,光放段!$C$4:$C$237,0))</f>
        <v>山东二干|聊城长清架空光缆:长清通信楼-聊城东昌西路</v>
      </c>
      <c r="F4260" s="3">
        <f>INDEX(光放段!$I$4:$I$237,MATCH(纤芯!H4260,光放段!$B$4:$B$237,0))</f>
        <v>37030100000</v>
      </c>
      <c r="G4260" s="3" t="str">
        <f t="shared" si="330"/>
        <v>山东二干|聊城长清架空光缆:东阿府前街-聊城东昌西路</v>
      </c>
      <c r="H4260" s="3">
        <f>INDEX(光放段!$B$4:$B$237,MATCH(纤芯!G4260,光放段!$C$4:$C$237,0))</f>
        <v>37030103000</v>
      </c>
      <c r="I4260" s="3" t="str">
        <f t="shared" si="331"/>
        <v>聊城长清架空光缆</v>
      </c>
      <c r="J4260" s="3" t="str">
        <f>INDEX(子缆名称!$B$4:$B$29,纤芯!M4260)</f>
        <v>A缆</v>
      </c>
      <c r="K4260" s="3">
        <v>3</v>
      </c>
      <c r="L4260" s="3">
        <f t="shared" si="332"/>
        <v>3</v>
      </c>
      <c r="M4260" s="3">
        <f t="shared" si="333"/>
        <v>1</v>
      </c>
      <c r="N4260" s="3" t="s">
        <v>54</v>
      </c>
      <c r="O4260" s="3">
        <f>COUNTIF([1]局站!$D$4:$D$172,"="&amp;N4260)</f>
        <v>1</v>
      </c>
      <c r="P4260" s="3">
        <v>0</v>
      </c>
      <c r="Q4260" s="3">
        <v>0</v>
      </c>
      <c r="R4260" s="3">
        <v>0</v>
      </c>
      <c r="S4260" s="3" t="s">
        <v>27</v>
      </c>
      <c r="T4260" s="3">
        <f>COUNTIF([1]局站!$D$4:$D$172,"="&amp;S4260)</f>
        <v>1</v>
      </c>
      <c r="U4260" s="3">
        <v>0</v>
      </c>
      <c r="V4260" s="3">
        <v>0</v>
      </c>
      <c r="W4260" s="3">
        <v>0</v>
      </c>
      <c r="X4260" s="3" t="s">
        <v>1215</v>
      </c>
      <c r="Y4260" s="3" t="s">
        <v>852</v>
      </c>
      <c r="Z4260" s="3" t="str">
        <f>INDEX(业务类型!$C$4:$C$8,MATCH(纤芯!Y4260,业务类型!$B$4:$B$8,0))</f>
        <v>TWO</v>
      </c>
      <c r="AA4260" s="3" t="s">
        <v>1054</v>
      </c>
    </row>
    <row r="4261" spans="1:27" ht="16.5" x14ac:dyDescent="0.2">
      <c r="A4261" s="3">
        <v>4258</v>
      </c>
      <c r="B4261" s="3">
        <f t="shared" si="334"/>
        <v>37030103004</v>
      </c>
      <c r="C4261" s="3" t="s">
        <v>1166</v>
      </c>
      <c r="D4261" s="3" t="s">
        <v>230</v>
      </c>
      <c r="E4261" s="3" t="str">
        <f>INDEX(光放段!$G$4:$G$237,MATCH(纤芯!G4261,光放段!$C$4:$C$237,0))</f>
        <v>山东二干|聊城长清架空光缆:长清通信楼-聊城东昌西路</v>
      </c>
      <c r="F4261" s="3">
        <f>INDEX(光放段!$I$4:$I$237,MATCH(纤芯!H4261,光放段!$B$4:$B$237,0))</f>
        <v>37030100000</v>
      </c>
      <c r="G4261" s="3" t="str">
        <f t="shared" si="330"/>
        <v>山东二干|聊城长清架空光缆:东阿府前街-聊城东昌西路</v>
      </c>
      <c r="H4261" s="3">
        <f>INDEX(光放段!$B$4:$B$237,MATCH(纤芯!G4261,光放段!$C$4:$C$237,0))</f>
        <v>37030103000</v>
      </c>
      <c r="I4261" s="3" t="str">
        <f t="shared" si="331"/>
        <v>聊城长清架空光缆</v>
      </c>
      <c r="J4261" s="3" t="str">
        <f>INDEX(子缆名称!$B$4:$B$29,纤芯!M4261)</f>
        <v>A缆</v>
      </c>
      <c r="K4261" s="3">
        <v>4</v>
      </c>
      <c r="L4261" s="3">
        <f t="shared" si="332"/>
        <v>4</v>
      </c>
      <c r="M4261" s="3">
        <f t="shared" si="333"/>
        <v>1</v>
      </c>
      <c r="N4261" s="3" t="s">
        <v>54</v>
      </c>
      <c r="O4261" s="3">
        <f>COUNTIF([1]局站!$D$4:$D$172,"="&amp;N4261)</f>
        <v>1</v>
      </c>
      <c r="P4261" s="3">
        <v>0</v>
      </c>
      <c r="Q4261" s="3">
        <v>0</v>
      </c>
      <c r="R4261" s="3">
        <v>0</v>
      </c>
      <c r="S4261" s="3" t="s">
        <v>27</v>
      </c>
      <c r="T4261" s="3">
        <f>COUNTIF([1]局站!$D$4:$D$172,"="&amp;S4261)</f>
        <v>1</v>
      </c>
      <c r="U4261" s="3">
        <v>0</v>
      </c>
      <c r="V4261" s="3">
        <v>0</v>
      </c>
      <c r="W4261" s="3">
        <v>0</v>
      </c>
      <c r="X4261" s="3" t="s">
        <v>1215</v>
      </c>
      <c r="Y4261" s="3" t="s">
        <v>852</v>
      </c>
      <c r="Z4261" s="3" t="str">
        <f>INDEX(业务类型!$C$4:$C$8,MATCH(纤芯!Y4261,业务类型!$B$4:$B$8,0))</f>
        <v>TWO</v>
      </c>
      <c r="AA4261" s="3" t="s">
        <v>1054</v>
      </c>
    </row>
    <row r="4262" spans="1:27" ht="16.5" x14ac:dyDescent="0.2">
      <c r="A4262" s="3">
        <v>4259</v>
      </c>
      <c r="B4262" s="3">
        <f t="shared" si="334"/>
        <v>37030103005</v>
      </c>
      <c r="C4262" s="3" t="s">
        <v>1166</v>
      </c>
      <c r="D4262" s="3" t="s">
        <v>230</v>
      </c>
      <c r="E4262" s="3" t="str">
        <f>INDEX(光放段!$G$4:$G$237,MATCH(纤芯!G4262,光放段!$C$4:$C$237,0))</f>
        <v>山东二干|聊城长清架空光缆:长清通信楼-聊城东昌西路</v>
      </c>
      <c r="F4262" s="3">
        <f>INDEX(光放段!$I$4:$I$237,MATCH(纤芯!H4262,光放段!$B$4:$B$237,0))</f>
        <v>37030100000</v>
      </c>
      <c r="G4262" s="3" t="str">
        <f t="shared" si="330"/>
        <v>山东二干|聊城长清架空光缆:东阿府前街-聊城东昌西路</v>
      </c>
      <c r="H4262" s="3">
        <f>INDEX(光放段!$B$4:$B$237,MATCH(纤芯!G4262,光放段!$C$4:$C$237,0))</f>
        <v>37030103000</v>
      </c>
      <c r="I4262" s="3" t="str">
        <f t="shared" si="331"/>
        <v>聊城长清架空光缆</v>
      </c>
      <c r="J4262" s="3" t="str">
        <f>INDEX(子缆名称!$B$4:$B$29,纤芯!M4262)</f>
        <v>A缆</v>
      </c>
      <c r="K4262" s="3">
        <v>5</v>
      </c>
      <c r="L4262" s="3">
        <f t="shared" si="332"/>
        <v>5</v>
      </c>
      <c r="M4262" s="3">
        <f t="shared" si="333"/>
        <v>1</v>
      </c>
      <c r="N4262" s="3" t="s">
        <v>54</v>
      </c>
      <c r="O4262" s="3">
        <f>COUNTIF([1]局站!$D$4:$D$172,"="&amp;N4262)</f>
        <v>1</v>
      </c>
      <c r="P4262" s="3">
        <v>0</v>
      </c>
      <c r="Q4262" s="3">
        <v>0</v>
      </c>
      <c r="R4262" s="3">
        <v>0</v>
      </c>
      <c r="S4262" s="3" t="s">
        <v>27</v>
      </c>
      <c r="T4262" s="3">
        <f>COUNTIF([1]局站!$D$4:$D$172,"="&amp;S4262)</f>
        <v>1</v>
      </c>
      <c r="U4262" s="3">
        <v>0</v>
      </c>
      <c r="V4262" s="3">
        <v>0</v>
      </c>
      <c r="W4262" s="3">
        <v>0</v>
      </c>
      <c r="X4262" s="3" t="s">
        <v>1215</v>
      </c>
      <c r="Y4262" s="3" t="s">
        <v>880</v>
      </c>
      <c r="Z4262" s="3" t="str">
        <f>INDEX(业务类型!$C$4:$C$8,MATCH(纤芯!Y4262,业务类型!$B$4:$B$8,0))</f>
        <v>IDLE</v>
      </c>
      <c r="AA4262" s="3"/>
    </row>
    <row r="4263" spans="1:27" ht="16.5" x14ac:dyDescent="0.2">
      <c r="A4263" s="3">
        <v>4260</v>
      </c>
      <c r="B4263" s="3">
        <f t="shared" si="334"/>
        <v>37030103006</v>
      </c>
      <c r="C4263" s="3" t="s">
        <v>1166</v>
      </c>
      <c r="D4263" s="3" t="s">
        <v>230</v>
      </c>
      <c r="E4263" s="3" t="str">
        <f>INDEX(光放段!$G$4:$G$237,MATCH(纤芯!G4263,光放段!$C$4:$C$237,0))</f>
        <v>山东二干|聊城长清架空光缆:长清通信楼-聊城东昌西路</v>
      </c>
      <c r="F4263" s="3">
        <f>INDEX(光放段!$I$4:$I$237,MATCH(纤芯!H4263,光放段!$B$4:$B$237,0))</f>
        <v>37030100000</v>
      </c>
      <c r="G4263" s="3" t="str">
        <f t="shared" si="330"/>
        <v>山东二干|聊城长清架空光缆:东阿府前街-聊城东昌西路</v>
      </c>
      <c r="H4263" s="3">
        <f>INDEX(光放段!$B$4:$B$237,MATCH(纤芯!G4263,光放段!$C$4:$C$237,0))</f>
        <v>37030103000</v>
      </c>
      <c r="I4263" s="3" t="str">
        <f t="shared" si="331"/>
        <v>聊城长清架空光缆</v>
      </c>
      <c r="J4263" s="3" t="str">
        <f>INDEX(子缆名称!$B$4:$B$29,纤芯!M4263)</f>
        <v>A缆</v>
      </c>
      <c r="K4263" s="3">
        <v>6</v>
      </c>
      <c r="L4263" s="3">
        <f t="shared" si="332"/>
        <v>6</v>
      </c>
      <c r="M4263" s="3">
        <f t="shared" si="333"/>
        <v>1</v>
      </c>
      <c r="N4263" s="3" t="s">
        <v>54</v>
      </c>
      <c r="O4263" s="3">
        <f>COUNTIF([1]局站!$D$4:$D$172,"="&amp;N4263)</f>
        <v>1</v>
      </c>
      <c r="P4263" s="3">
        <v>0</v>
      </c>
      <c r="Q4263" s="3">
        <v>0</v>
      </c>
      <c r="R4263" s="3">
        <v>0</v>
      </c>
      <c r="S4263" s="3" t="s">
        <v>27</v>
      </c>
      <c r="T4263" s="3">
        <f>COUNTIF([1]局站!$D$4:$D$172,"="&amp;S4263)</f>
        <v>1</v>
      </c>
      <c r="U4263" s="3">
        <v>0</v>
      </c>
      <c r="V4263" s="3">
        <v>0</v>
      </c>
      <c r="W4263" s="3">
        <v>0</v>
      </c>
      <c r="X4263" s="3" t="s">
        <v>1215</v>
      </c>
      <c r="Y4263" s="3" t="s">
        <v>880</v>
      </c>
      <c r="Z4263" s="3" t="str">
        <f>INDEX(业务类型!$C$4:$C$8,MATCH(纤芯!Y4263,业务类型!$B$4:$B$8,0))</f>
        <v>IDLE</v>
      </c>
      <c r="AA4263" s="3"/>
    </row>
    <row r="4264" spans="1:27" ht="16.5" x14ac:dyDescent="0.2">
      <c r="A4264" s="3">
        <v>4261</v>
      </c>
      <c r="B4264" s="3">
        <f t="shared" si="334"/>
        <v>37030103007</v>
      </c>
      <c r="C4264" s="3" t="s">
        <v>1166</v>
      </c>
      <c r="D4264" s="3" t="s">
        <v>230</v>
      </c>
      <c r="E4264" s="3" t="str">
        <f>INDEX(光放段!$G$4:$G$237,MATCH(纤芯!G4264,光放段!$C$4:$C$237,0))</f>
        <v>山东二干|聊城长清架空光缆:长清通信楼-聊城东昌西路</v>
      </c>
      <c r="F4264" s="3">
        <f>INDEX(光放段!$I$4:$I$237,MATCH(纤芯!H4264,光放段!$B$4:$B$237,0))</f>
        <v>37030100000</v>
      </c>
      <c r="G4264" s="3" t="str">
        <f t="shared" si="330"/>
        <v>山东二干|聊城长清架空光缆:东阿府前街-聊城东昌西路</v>
      </c>
      <c r="H4264" s="3">
        <f>INDEX(光放段!$B$4:$B$237,MATCH(纤芯!G4264,光放段!$C$4:$C$237,0))</f>
        <v>37030103000</v>
      </c>
      <c r="I4264" s="3" t="str">
        <f t="shared" si="331"/>
        <v>聊城长清架空光缆</v>
      </c>
      <c r="J4264" s="3" t="str">
        <f>INDEX(子缆名称!$B$4:$B$29,纤芯!M4264)</f>
        <v>A缆</v>
      </c>
      <c r="K4264" s="3">
        <v>7</v>
      </c>
      <c r="L4264" s="3">
        <f t="shared" si="332"/>
        <v>7</v>
      </c>
      <c r="M4264" s="3">
        <f t="shared" si="333"/>
        <v>1</v>
      </c>
      <c r="N4264" s="3" t="s">
        <v>54</v>
      </c>
      <c r="O4264" s="3">
        <f>COUNTIF([1]局站!$D$4:$D$172,"="&amp;N4264)</f>
        <v>1</v>
      </c>
      <c r="P4264" s="3">
        <v>0</v>
      </c>
      <c r="Q4264" s="3">
        <v>0</v>
      </c>
      <c r="R4264" s="3">
        <v>0</v>
      </c>
      <c r="S4264" s="3" t="s">
        <v>27</v>
      </c>
      <c r="T4264" s="3">
        <f>COUNTIF([1]局站!$D$4:$D$172,"="&amp;S4264)</f>
        <v>1</v>
      </c>
      <c r="U4264" s="3">
        <v>0</v>
      </c>
      <c r="V4264" s="3">
        <v>0</v>
      </c>
      <c r="W4264" s="3">
        <v>0</v>
      </c>
      <c r="X4264" s="3" t="s">
        <v>1215</v>
      </c>
      <c r="Y4264" s="3" t="s">
        <v>850</v>
      </c>
      <c r="Z4264" s="3" t="str">
        <f>INDEX(业务类型!$C$4:$C$8,MATCH(纤芯!Y4264,业务类型!$B$4:$B$8,0))</f>
        <v>ONE</v>
      </c>
      <c r="AA4264" s="3" t="s">
        <v>969</v>
      </c>
    </row>
    <row r="4265" spans="1:27" ht="16.5" x14ac:dyDescent="0.2">
      <c r="A4265" s="3">
        <v>4262</v>
      </c>
      <c r="B4265" s="3">
        <f t="shared" si="334"/>
        <v>37030103008</v>
      </c>
      <c r="C4265" s="3" t="s">
        <v>1166</v>
      </c>
      <c r="D4265" s="3" t="s">
        <v>230</v>
      </c>
      <c r="E4265" s="3" t="str">
        <f>INDEX(光放段!$G$4:$G$237,MATCH(纤芯!G4265,光放段!$C$4:$C$237,0))</f>
        <v>山东二干|聊城长清架空光缆:长清通信楼-聊城东昌西路</v>
      </c>
      <c r="F4265" s="3">
        <f>INDEX(光放段!$I$4:$I$237,MATCH(纤芯!H4265,光放段!$B$4:$B$237,0))</f>
        <v>37030100000</v>
      </c>
      <c r="G4265" s="3" t="str">
        <f t="shared" si="330"/>
        <v>山东二干|聊城长清架空光缆:东阿府前街-聊城东昌西路</v>
      </c>
      <c r="H4265" s="3">
        <f>INDEX(光放段!$B$4:$B$237,MATCH(纤芯!G4265,光放段!$C$4:$C$237,0))</f>
        <v>37030103000</v>
      </c>
      <c r="I4265" s="3" t="str">
        <f t="shared" si="331"/>
        <v>聊城长清架空光缆</v>
      </c>
      <c r="J4265" s="3" t="str">
        <f>INDEX(子缆名称!$B$4:$B$29,纤芯!M4265)</f>
        <v>A缆</v>
      </c>
      <c r="K4265" s="3">
        <v>8</v>
      </c>
      <c r="L4265" s="3">
        <f t="shared" si="332"/>
        <v>8</v>
      </c>
      <c r="M4265" s="3">
        <f t="shared" si="333"/>
        <v>1</v>
      </c>
      <c r="N4265" s="3" t="s">
        <v>54</v>
      </c>
      <c r="O4265" s="3">
        <f>COUNTIF([1]局站!$D$4:$D$172,"="&amp;N4265)</f>
        <v>1</v>
      </c>
      <c r="P4265" s="3">
        <v>0</v>
      </c>
      <c r="Q4265" s="3">
        <v>0</v>
      </c>
      <c r="R4265" s="3">
        <v>0</v>
      </c>
      <c r="S4265" s="3" t="s">
        <v>27</v>
      </c>
      <c r="T4265" s="3">
        <f>COUNTIF([1]局站!$D$4:$D$172,"="&amp;S4265)</f>
        <v>1</v>
      </c>
      <c r="U4265" s="3">
        <v>0</v>
      </c>
      <c r="V4265" s="3">
        <v>0</v>
      </c>
      <c r="W4265" s="3">
        <v>0</v>
      </c>
      <c r="X4265" s="3" t="s">
        <v>1215</v>
      </c>
      <c r="Y4265" s="3" t="s">
        <v>850</v>
      </c>
      <c r="Z4265" s="3" t="str">
        <f>INDEX(业务类型!$C$4:$C$8,MATCH(纤芯!Y4265,业务类型!$B$4:$B$8,0))</f>
        <v>ONE</v>
      </c>
      <c r="AA4265" s="3" t="s">
        <v>969</v>
      </c>
    </row>
    <row r="4266" spans="1:27" ht="16.5" x14ac:dyDescent="0.2">
      <c r="A4266" s="3">
        <v>4263</v>
      </c>
      <c r="B4266" s="3">
        <f t="shared" si="334"/>
        <v>37030103009</v>
      </c>
      <c r="C4266" s="3" t="s">
        <v>1166</v>
      </c>
      <c r="D4266" s="3" t="s">
        <v>230</v>
      </c>
      <c r="E4266" s="3" t="str">
        <f>INDEX(光放段!$G$4:$G$237,MATCH(纤芯!G4266,光放段!$C$4:$C$237,0))</f>
        <v>山东二干|聊城长清架空光缆:长清通信楼-聊城东昌西路</v>
      </c>
      <c r="F4266" s="3">
        <f>INDEX(光放段!$I$4:$I$237,MATCH(纤芯!H4266,光放段!$B$4:$B$237,0))</f>
        <v>37030100000</v>
      </c>
      <c r="G4266" s="3" t="str">
        <f t="shared" si="330"/>
        <v>山东二干|聊城长清架空光缆:东阿府前街-聊城东昌西路</v>
      </c>
      <c r="H4266" s="3">
        <f>INDEX(光放段!$B$4:$B$237,MATCH(纤芯!G4266,光放段!$C$4:$C$237,0))</f>
        <v>37030103000</v>
      </c>
      <c r="I4266" s="3" t="str">
        <f t="shared" si="331"/>
        <v>聊城长清架空光缆</v>
      </c>
      <c r="J4266" s="3" t="str">
        <f>INDEX(子缆名称!$B$4:$B$29,纤芯!M4266)</f>
        <v>A缆</v>
      </c>
      <c r="K4266" s="3">
        <v>9</v>
      </c>
      <c r="L4266" s="3">
        <f t="shared" si="332"/>
        <v>9</v>
      </c>
      <c r="M4266" s="3">
        <f t="shared" si="333"/>
        <v>1</v>
      </c>
      <c r="N4266" s="3" t="s">
        <v>54</v>
      </c>
      <c r="O4266" s="3">
        <f>COUNTIF([1]局站!$D$4:$D$172,"="&amp;N4266)</f>
        <v>1</v>
      </c>
      <c r="P4266" s="3">
        <v>0</v>
      </c>
      <c r="Q4266" s="3">
        <v>0</v>
      </c>
      <c r="R4266" s="3">
        <v>0</v>
      </c>
      <c r="S4266" s="3" t="s">
        <v>27</v>
      </c>
      <c r="T4266" s="3">
        <f>COUNTIF([1]局站!$D$4:$D$172,"="&amp;S4266)</f>
        <v>1</v>
      </c>
      <c r="U4266" s="3">
        <v>0</v>
      </c>
      <c r="V4266" s="3">
        <v>0</v>
      </c>
      <c r="W4266" s="3">
        <v>0</v>
      </c>
      <c r="X4266" s="3" t="s">
        <v>1215</v>
      </c>
      <c r="Y4266" s="3" t="s">
        <v>880</v>
      </c>
      <c r="Z4266" s="3" t="str">
        <f>INDEX(业务类型!$C$4:$C$8,MATCH(纤芯!Y4266,业务类型!$B$4:$B$8,0))</f>
        <v>IDLE</v>
      </c>
      <c r="AA4266" s="3"/>
    </row>
    <row r="4267" spans="1:27" ht="16.5" x14ac:dyDescent="0.2">
      <c r="A4267" s="3">
        <v>4264</v>
      </c>
      <c r="B4267" s="3">
        <f t="shared" si="334"/>
        <v>37030103010</v>
      </c>
      <c r="C4267" s="3" t="s">
        <v>1166</v>
      </c>
      <c r="D4267" s="3" t="s">
        <v>230</v>
      </c>
      <c r="E4267" s="3" t="str">
        <f>INDEX(光放段!$G$4:$G$237,MATCH(纤芯!G4267,光放段!$C$4:$C$237,0))</f>
        <v>山东二干|聊城长清架空光缆:长清通信楼-聊城东昌西路</v>
      </c>
      <c r="F4267" s="3">
        <f>INDEX(光放段!$I$4:$I$237,MATCH(纤芯!H4267,光放段!$B$4:$B$237,0))</f>
        <v>37030100000</v>
      </c>
      <c r="G4267" s="3" t="str">
        <f t="shared" si="330"/>
        <v>山东二干|聊城长清架空光缆:东阿府前街-聊城东昌西路</v>
      </c>
      <c r="H4267" s="3">
        <f>INDEX(光放段!$B$4:$B$237,MATCH(纤芯!G4267,光放段!$C$4:$C$237,0))</f>
        <v>37030103000</v>
      </c>
      <c r="I4267" s="3" t="str">
        <f t="shared" si="331"/>
        <v>聊城长清架空光缆</v>
      </c>
      <c r="J4267" s="3" t="str">
        <f>INDEX(子缆名称!$B$4:$B$29,纤芯!M4267)</f>
        <v>A缆</v>
      </c>
      <c r="K4267" s="3">
        <v>10</v>
      </c>
      <c r="L4267" s="3">
        <f t="shared" si="332"/>
        <v>10</v>
      </c>
      <c r="M4267" s="3">
        <f t="shared" si="333"/>
        <v>1</v>
      </c>
      <c r="N4267" s="3" t="s">
        <v>54</v>
      </c>
      <c r="O4267" s="3">
        <f>COUNTIF([1]局站!$D$4:$D$172,"="&amp;N4267)</f>
        <v>1</v>
      </c>
      <c r="P4267" s="3">
        <v>0</v>
      </c>
      <c r="Q4267" s="3">
        <v>0</v>
      </c>
      <c r="R4267" s="3">
        <v>0</v>
      </c>
      <c r="S4267" s="3" t="s">
        <v>27</v>
      </c>
      <c r="T4267" s="3">
        <f>COUNTIF([1]局站!$D$4:$D$172,"="&amp;S4267)</f>
        <v>1</v>
      </c>
      <c r="U4267" s="3">
        <v>0</v>
      </c>
      <c r="V4267" s="3">
        <v>0</v>
      </c>
      <c r="W4267" s="3">
        <v>0</v>
      </c>
      <c r="X4267" s="3" t="s">
        <v>1215</v>
      </c>
      <c r="Y4267" s="3" t="s">
        <v>880</v>
      </c>
      <c r="Z4267" s="3" t="str">
        <f>INDEX(业务类型!$C$4:$C$8,MATCH(纤芯!Y4267,业务类型!$B$4:$B$8,0))</f>
        <v>IDLE</v>
      </c>
      <c r="AA4267" s="3"/>
    </row>
    <row r="4268" spans="1:27" ht="16.5" x14ac:dyDescent="0.2">
      <c r="A4268" s="3">
        <v>4265</v>
      </c>
      <c r="B4268" s="3">
        <f t="shared" si="334"/>
        <v>37030103011</v>
      </c>
      <c r="C4268" s="3" t="s">
        <v>1166</v>
      </c>
      <c r="D4268" s="3" t="s">
        <v>230</v>
      </c>
      <c r="E4268" s="3" t="str">
        <f>INDEX(光放段!$G$4:$G$237,MATCH(纤芯!G4268,光放段!$C$4:$C$237,0))</f>
        <v>山东二干|聊城长清架空光缆:长清通信楼-聊城东昌西路</v>
      </c>
      <c r="F4268" s="3">
        <f>INDEX(光放段!$I$4:$I$237,MATCH(纤芯!H4268,光放段!$B$4:$B$237,0))</f>
        <v>37030100000</v>
      </c>
      <c r="G4268" s="3" t="str">
        <f t="shared" si="330"/>
        <v>山东二干|聊城长清架空光缆:东阿府前街-聊城东昌西路</v>
      </c>
      <c r="H4268" s="3">
        <f>INDEX(光放段!$B$4:$B$237,MATCH(纤芯!G4268,光放段!$C$4:$C$237,0))</f>
        <v>37030103000</v>
      </c>
      <c r="I4268" s="3" t="str">
        <f t="shared" si="331"/>
        <v>聊城长清架空光缆</v>
      </c>
      <c r="J4268" s="3" t="str">
        <f>INDEX(子缆名称!$B$4:$B$29,纤芯!M4268)</f>
        <v>A缆</v>
      </c>
      <c r="K4268" s="3">
        <v>11</v>
      </c>
      <c r="L4268" s="3">
        <f t="shared" si="332"/>
        <v>11</v>
      </c>
      <c r="M4268" s="3">
        <f t="shared" si="333"/>
        <v>1</v>
      </c>
      <c r="N4268" s="3" t="s">
        <v>54</v>
      </c>
      <c r="O4268" s="3">
        <f>COUNTIF([1]局站!$D$4:$D$172,"="&amp;N4268)</f>
        <v>1</v>
      </c>
      <c r="P4268" s="3">
        <v>0</v>
      </c>
      <c r="Q4268" s="3">
        <v>0</v>
      </c>
      <c r="R4268" s="3">
        <v>0</v>
      </c>
      <c r="S4268" s="3" t="s">
        <v>27</v>
      </c>
      <c r="T4268" s="3">
        <f>COUNTIF([1]局站!$D$4:$D$172,"="&amp;S4268)</f>
        <v>1</v>
      </c>
      <c r="U4268" s="3">
        <v>0</v>
      </c>
      <c r="V4268" s="3">
        <v>0</v>
      </c>
      <c r="W4268" s="3">
        <v>0</v>
      </c>
      <c r="X4268" s="3" t="s">
        <v>1215</v>
      </c>
      <c r="Y4268" s="3" t="s">
        <v>880</v>
      </c>
      <c r="Z4268" s="3" t="str">
        <f>INDEX(业务类型!$C$4:$C$8,MATCH(纤芯!Y4268,业务类型!$B$4:$B$8,0))</f>
        <v>IDLE</v>
      </c>
      <c r="AA4268" s="3"/>
    </row>
    <row r="4269" spans="1:27" ht="16.5" x14ac:dyDescent="0.2">
      <c r="A4269" s="3">
        <v>4266</v>
      </c>
      <c r="B4269" s="3">
        <f t="shared" si="334"/>
        <v>37030103012</v>
      </c>
      <c r="C4269" s="3" t="s">
        <v>1166</v>
      </c>
      <c r="D4269" s="3" t="s">
        <v>230</v>
      </c>
      <c r="E4269" s="3" t="str">
        <f>INDEX(光放段!$G$4:$G$237,MATCH(纤芯!G4269,光放段!$C$4:$C$237,0))</f>
        <v>山东二干|聊城长清架空光缆:长清通信楼-聊城东昌西路</v>
      </c>
      <c r="F4269" s="3">
        <f>INDEX(光放段!$I$4:$I$237,MATCH(纤芯!H4269,光放段!$B$4:$B$237,0))</f>
        <v>37030100000</v>
      </c>
      <c r="G4269" s="3" t="str">
        <f t="shared" si="330"/>
        <v>山东二干|聊城长清架空光缆:东阿府前街-聊城东昌西路</v>
      </c>
      <c r="H4269" s="3">
        <f>INDEX(光放段!$B$4:$B$237,MATCH(纤芯!G4269,光放段!$C$4:$C$237,0))</f>
        <v>37030103000</v>
      </c>
      <c r="I4269" s="3" t="str">
        <f t="shared" si="331"/>
        <v>聊城长清架空光缆</v>
      </c>
      <c r="J4269" s="3" t="str">
        <f>INDEX(子缆名称!$B$4:$B$29,纤芯!M4269)</f>
        <v>A缆</v>
      </c>
      <c r="K4269" s="3">
        <v>12</v>
      </c>
      <c r="L4269" s="3">
        <f t="shared" si="332"/>
        <v>12</v>
      </c>
      <c r="M4269" s="3">
        <f t="shared" si="333"/>
        <v>1</v>
      </c>
      <c r="N4269" s="3" t="s">
        <v>54</v>
      </c>
      <c r="O4269" s="3">
        <f>COUNTIF([1]局站!$D$4:$D$172,"="&amp;N4269)</f>
        <v>1</v>
      </c>
      <c r="P4269" s="3">
        <v>0</v>
      </c>
      <c r="Q4269" s="3">
        <v>0</v>
      </c>
      <c r="R4269" s="3">
        <v>0</v>
      </c>
      <c r="S4269" s="3" t="s">
        <v>27</v>
      </c>
      <c r="T4269" s="3">
        <f>COUNTIF([1]局站!$D$4:$D$172,"="&amp;S4269)</f>
        <v>1</v>
      </c>
      <c r="U4269" s="3">
        <v>0</v>
      </c>
      <c r="V4269" s="3">
        <v>0</v>
      </c>
      <c r="W4269" s="3">
        <v>0</v>
      </c>
      <c r="X4269" s="3" t="s">
        <v>1215</v>
      </c>
      <c r="Y4269" s="3" t="s">
        <v>880</v>
      </c>
      <c r="Z4269" s="3" t="str">
        <f>INDEX(业务类型!$C$4:$C$8,MATCH(纤芯!Y4269,业务类型!$B$4:$B$8,0))</f>
        <v>IDLE</v>
      </c>
      <c r="AA4269" s="3"/>
    </row>
    <row r="4270" spans="1:27" ht="16.5" x14ac:dyDescent="0.2">
      <c r="A4270" s="3">
        <v>4267</v>
      </c>
      <c r="B4270" s="3">
        <f t="shared" si="334"/>
        <v>37030103013</v>
      </c>
      <c r="C4270" s="3" t="s">
        <v>1166</v>
      </c>
      <c r="D4270" s="3" t="s">
        <v>230</v>
      </c>
      <c r="E4270" s="3" t="str">
        <f>INDEX(光放段!$G$4:$G$237,MATCH(纤芯!G4270,光放段!$C$4:$C$237,0))</f>
        <v>山东二干|聊城长清架空光缆:长清通信楼-聊城东昌西路</v>
      </c>
      <c r="F4270" s="3">
        <f>INDEX(光放段!$I$4:$I$237,MATCH(纤芯!H4270,光放段!$B$4:$B$237,0))</f>
        <v>37030100000</v>
      </c>
      <c r="G4270" s="3" t="str">
        <f t="shared" si="330"/>
        <v>山东二干|聊城长清架空光缆:东阿府前街-聊城东昌西路</v>
      </c>
      <c r="H4270" s="3">
        <f>INDEX(光放段!$B$4:$B$237,MATCH(纤芯!G4270,光放段!$C$4:$C$237,0))</f>
        <v>37030103000</v>
      </c>
      <c r="I4270" s="3" t="str">
        <f t="shared" si="331"/>
        <v>聊城长清架空光缆</v>
      </c>
      <c r="J4270" s="3" t="str">
        <f>INDEX(子缆名称!$B$4:$B$29,纤芯!M4270)</f>
        <v>B缆</v>
      </c>
      <c r="K4270" s="3">
        <v>13</v>
      </c>
      <c r="L4270" s="3">
        <f t="shared" si="332"/>
        <v>1</v>
      </c>
      <c r="M4270" s="3">
        <f t="shared" si="333"/>
        <v>2</v>
      </c>
      <c r="N4270" s="3" t="s">
        <v>54</v>
      </c>
      <c r="O4270" s="3">
        <f>COUNTIF([1]局站!$D$4:$D$172,"="&amp;N4270)</f>
        <v>1</v>
      </c>
      <c r="P4270" s="3">
        <v>0</v>
      </c>
      <c r="Q4270" s="3">
        <v>0</v>
      </c>
      <c r="R4270" s="3">
        <v>0</v>
      </c>
      <c r="S4270" s="3" t="s">
        <v>27</v>
      </c>
      <c r="T4270" s="3">
        <f>COUNTIF([1]局站!$D$4:$D$172,"="&amp;S4270)</f>
        <v>1</v>
      </c>
      <c r="U4270" s="3">
        <v>0</v>
      </c>
      <c r="V4270" s="3">
        <v>0</v>
      </c>
      <c r="W4270" s="3">
        <v>0</v>
      </c>
      <c r="X4270" s="3" t="s">
        <v>1215</v>
      </c>
      <c r="Y4270" s="3" t="s">
        <v>852</v>
      </c>
      <c r="Z4270" s="3" t="str">
        <f>INDEX(业务类型!$C$4:$C$8,MATCH(纤芯!Y4270,业务类型!$B$4:$B$8,0))</f>
        <v>TWO</v>
      </c>
      <c r="AA4270" s="3" t="s">
        <v>926</v>
      </c>
    </row>
    <row r="4271" spans="1:27" ht="16.5" x14ac:dyDescent="0.2">
      <c r="A4271" s="3">
        <v>4268</v>
      </c>
      <c r="B4271" s="3">
        <f t="shared" si="334"/>
        <v>37030103014</v>
      </c>
      <c r="C4271" s="3" t="s">
        <v>1166</v>
      </c>
      <c r="D4271" s="3" t="s">
        <v>230</v>
      </c>
      <c r="E4271" s="3" t="str">
        <f>INDEX(光放段!$G$4:$G$237,MATCH(纤芯!G4271,光放段!$C$4:$C$237,0))</f>
        <v>山东二干|聊城长清架空光缆:长清通信楼-聊城东昌西路</v>
      </c>
      <c r="F4271" s="3">
        <f>INDEX(光放段!$I$4:$I$237,MATCH(纤芯!H4271,光放段!$B$4:$B$237,0))</f>
        <v>37030100000</v>
      </c>
      <c r="G4271" s="3" t="str">
        <f t="shared" si="330"/>
        <v>山东二干|聊城长清架空光缆:东阿府前街-聊城东昌西路</v>
      </c>
      <c r="H4271" s="3">
        <f>INDEX(光放段!$B$4:$B$237,MATCH(纤芯!G4271,光放段!$C$4:$C$237,0))</f>
        <v>37030103000</v>
      </c>
      <c r="I4271" s="3" t="str">
        <f t="shared" si="331"/>
        <v>聊城长清架空光缆</v>
      </c>
      <c r="J4271" s="3" t="str">
        <f>INDEX(子缆名称!$B$4:$B$29,纤芯!M4271)</f>
        <v>B缆</v>
      </c>
      <c r="K4271" s="3">
        <v>14</v>
      </c>
      <c r="L4271" s="3">
        <f t="shared" si="332"/>
        <v>2</v>
      </c>
      <c r="M4271" s="3">
        <f t="shared" si="333"/>
        <v>2</v>
      </c>
      <c r="N4271" s="3" t="s">
        <v>54</v>
      </c>
      <c r="O4271" s="3">
        <f>COUNTIF([1]局站!$D$4:$D$172,"="&amp;N4271)</f>
        <v>1</v>
      </c>
      <c r="P4271" s="3">
        <v>0</v>
      </c>
      <c r="Q4271" s="3">
        <v>0</v>
      </c>
      <c r="R4271" s="3">
        <v>0</v>
      </c>
      <c r="S4271" s="3" t="s">
        <v>27</v>
      </c>
      <c r="T4271" s="3">
        <f>COUNTIF([1]局站!$D$4:$D$172,"="&amp;S4271)</f>
        <v>1</v>
      </c>
      <c r="U4271" s="3">
        <v>0</v>
      </c>
      <c r="V4271" s="3">
        <v>0</v>
      </c>
      <c r="W4271" s="3">
        <v>0</v>
      </c>
      <c r="X4271" s="3" t="s">
        <v>1215</v>
      </c>
      <c r="Y4271" s="3" t="s">
        <v>880</v>
      </c>
      <c r="Z4271" s="3" t="str">
        <f>INDEX(业务类型!$C$4:$C$8,MATCH(纤芯!Y4271,业务类型!$B$4:$B$8,0))</f>
        <v>IDLE</v>
      </c>
      <c r="AA4271" s="3"/>
    </row>
    <row r="4272" spans="1:27" ht="16.5" x14ac:dyDescent="0.2">
      <c r="A4272" s="3">
        <v>4269</v>
      </c>
      <c r="B4272" s="3">
        <f t="shared" si="334"/>
        <v>37030103015</v>
      </c>
      <c r="C4272" s="3" t="s">
        <v>1166</v>
      </c>
      <c r="D4272" s="3" t="s">
        <v>230</v>
      </c>
      <c r="E4272" s="3" t="str">
        <f>INDEX(光放段!$G$4:$G$237,MATCH(纤芯!G4272,光放段!$C$4:$C$237,0))</f>
        <v>山东二干|聊城长清架空光缆:长清通信楼-聊城东昌西路</v>
      </c>
      <c r="F4272" s="3">
        <f>INDEX(光放段!$I$4:$I$237,MATCH(纤芯!H4272,光放段!$B$4:$B$237,0))</f>
        <v>37030100000</v>
      </c>
      <c r="G4272" s="3" t="str">
        <f t="shared" si="330"/>
        <v>山东二干|聊城长清架空光缆:东阿府前街-聊城东昌西路</v>
      </c>
      <c r="H4272" s="3">
        <f>INDEX(光放段!$B$4:$B$237,MATCH(纤芯!G4272,光放段!$C$4:$C$237,0))</f>
        <v>37030103000</v>
      </c>
      <c r="I4272" s="3" t="str">
        <f t="shared" si="331"/>
        <v>聊城长清架空光缆</v>
      </c>
      <c r="J4272" s="3" t="str">
        <f>INDEX(子缆名称!$B$4:$B$29,纤芯!M4272)</f>
        <v>B缆</v>
      </c>
      <c r="K4272" s="3">
        <v>15</v>
      </c>
      <c r="L4272" s="3">
        <f t="shared" si="332"/>
        <v>3</v>
      </c>
      <c r="M4272" s="3">
        <f t="shared" si="333"/>
        <v>2</v>
      </c>
      <c r="N4272" s="3" t="s">
        <v>54</v>
      </c>
      <c r="O4272" s="3">
        <f>COUNTIF([1]局站!$D$4:$D$172,"="&amp;N4272)</f>
        <v>1</v>
      </c>
      <c r="P4272" s="3">
        <v>0</v>
      </c>
      <c r="Q4272" s="3">
        <v>0</v>
      </c>
      <c r="R4272" s="3">
        <v>0</v>
      </c>
      <c r="S4272" s="3" t="s">
        <v>27</v>
      </c>
      <c r="T4272" s="3">
        <f>COUNTIF([1]局站!$D$4:$D$172,"="&amp;S4272)</f>
        <v>1</v>
      </c>
      <c r="U4272" s="3">
        <v>0</v>
      </c>
      <c r="V4272" s="3">
        <v>0</v>
      </c>
      <c r="W4272" s="3">
        <v>0</v>
      </c>
      <c r="X4272" s="3" t="s">
        <v>1215</v>
      </c>
      <c r="Y4272" s="3" t="s">
        <v>880</v>
      </c>
      <c r="Z4272" s="3" t="str">
        <f>INDEX(业务类型!$C$4:$C$8,MATCH(纤芯!Y4272,业务类型!$B$4:$B$8,0))</f>
        <v>IDLE</v>
      </c>
      <c r="AA4272" s="3"/>
    </row>
    <row r="4273" spans="1:27" ht="16.5" x14ac:dyDescent="0.2">
      <c r="A4273" s="3">
        <v>4270</v>
      </c>
      <c r="B4273" s="3">
        <f t="shared" si="334"/>
        <v>37030103016</v>
      </c>
      <c r="C4273" s="3" t="s">
        <v>1166</v>
      </c>
      <c r="D4273" s="3" t="s">
        <v>230</v>
      </c>
      <c r="E4273" s="3" t="str">
        <f>INDEX(光放段!$G$4:$G$237,MATCH(纤芯!G4273,光放段!$C$4:$C$237,0))</f>
        <v>山东二干|聊城长清架空光缆:长清通信楼-聊城东昌西路</v>
      </c>
      <c r="F4273" s="3">
        <f>INDEX(光放段!$I$4:$I$237,MATCH(纤芯!H4273,光放段!$B$4:$B$237,0))</f>
        <v>37030100000</v>
      </c>
      <c r="G4273" s="3" t="str">
        <f t="shared" si="330"/>
        <v>山东二干|聊城长清架空光缆:东阿府前街-聊城东昌西路</v>
      </c>
      <c r="H4273" s="3">
        <f>INDEX(光放段!$B$4:$B$237,MATCH(纤芯!G4273,光放段!$C$4:$C$237,0))</f>
        <v>37030103000</v>
      </c>
      <c r="I4273" s="3" t="str">
        <f t="shared" si="331"/>
        <v>聊城长清架空光缆</v>
      </c>
      <c r="J4273" s="3" t="str">
        <f>INDEX(子缆名称!$B$4:$B$29,纤芯!M4273)</f>
        <v>B缆</v>
      </c>
      <c r="K4273" s="3">
        <v>16</v>
      </c>
      <c r="L4273" s="3">
        <f t="shared" si="332"/>
        <v>4</v>
      </c>
      <c r="M4273" s="3">
        <f t="shared" si="333"/>
        <v>2</v>
      </c>
      <c r="N4273" s="3" t="s">
        <v>54</v>
      </c>
      <c r="O4273" s="3">
        <f>COUNTIF([1]局站!$D$4:$D$172,"="&amp;N4273)</f>
        <v>1</v>
      </c>
      <c r="P4273" s="3">
        <v>0</v>
      </c>
      <c r="Q4273" s="3">
        <v>0</v>
      </c>
      <c r="R4273" s="3">
        <v>0</v>
      </c>
      <c r="S4273" s="3" t="s">
        <v>27</v>
      </c>
      <c r="T4273" s="3">
        <f>COUNTIF([1]局站!$D$4:$D$172,"="&amp;S4273)</f>
        <v>1</v>
      </c>
      <c r="U4273" s="3">
        <v>0</v>
      </c>
      <c r="V4273" s="3">
        <v>0</v>
      </c>
      <c r="W4273" s="3">
        <v>0</v>
      </c>
      <c r="X4273" s="3" t="s">
        <v>1215</v>
      </c>
      <c r="Y4273" s="3" t="s">
        <v>880</v>
      </c>
      <c r="Z4273" s="3" t="str">
        <f>INDEX(业务类型!$C$4:$C$8,MATCH(纤芯!Y4273,业务类型!$B$4:$B$8,0))</f>
        <v>IDLE</v>
      </c>
      <c r="AA4273" s="3"/>
    </row>
    <row r="4274" spans="1:27" ht="16.5" x14ac:dyDescent="0.2">
      <c r="A4274" s="3">
        <v>4271</v>
      </c>
      <c r="B4274" s="3">
        <f t="shared" si="334"/>
        <v>37030103017</v>
      </c>
      <c r="C4274" s="3" t="s">
        <v>1166</v>
      </c>
      <c r="D4274" s="3" t="s">
        <v>230</v>
      </c>
      <c r="E4274" s="3" t="str">
        <f>INDEX(光放段!$G$4:$G$237,MATCH(纤芯!G4274,光放段!$C$4:$C$237,0))</f>
        <v>山东二干|聊城长清架空光缆:长清通信楼-聊城东昌西路</v>
      </c>
      <c r="F4274" s="3">
        <f>INDEX(光放段!$I$4:$I$237,MATCH(纤芯!H4274,光放段!$B$4:$B$237,0))</f>
        <v>37030100000</v>
      </c>
      <c r="G4274" s="3" t="str">
        <f t="shared" si="330"/>
        <v>山东二干|聊城长清架空光缆:东阿府前街-聊城东昌西路</v>
      </c>
      <c r="H4274" s="3">
        <f>INDEX(光放段!$B$4:$B$237,MATCH(纤芯!G4274,光放段!$C$4:$C$237,0))</f>
        <v>37030103000</v>
      </c>
      <c r="I4274" s="3" t="str">
        <f t="shared" si="331"/>
        <v>聊城长清架空光缆</v>
      </c>
      <c r="J4274" s="3" t="str">
        <f>INDEX(子缆名称!$B$4:$B$29,纤芯!M4274)</f>
        <v>B缆</v>
      </c>
      <c r="K4274" s="3">
        <v>17</v>
      </c>
      <c r="L4274" s="3">
        <f t="shared" si="332"/>
        <v>5</v>
      </c>
      <c r="M4274" s="3">
        <f t="shared" si="333"/>
        <v>2</v>
      </c>
      <c r="N4274" s="3" t="s">
        <v>54</v>
      </c>
      <c r="O4274" s="3">
        <f>COUNTIF([1]局站!$D$4:$D$172,"="&amp;N4274)</f>
        <v>1</v>
      </c>
      <c r="P4274" s="3">
        <v>0</v>
      </c>
      <c r="Q4274" s="3">
        <v>0</v>
      </c>
      <c r="R4274" s="3">
        <v>0</v>
      </c>
      <c r="S4274" s="3" t="s">
        <v>27</v>
      </c>
      <c r="T4274" s="3">
        <f>COUNTIF([1]局站!$D$4:$D$172,"="&amp;S4274)</f>
        <v>1</v>
      </c>
      <c r="U4274" s="3">
        <v>0</v>
      </c>
      <c r="V4274" s="3">
        <v>0</v>
      </c>
      <c r="W4274" s="3">
        <v>0</v>
      </c>
      <c r="X4274" s="3" t="s">
        <v>1215</v>
      </c>
      <c r="Y4274" s="3" t="s">
        <v>880</v>
      </c>
      <c r="Z4274" s="3" t="str">
        <f>INDEX(业务类型!$C$4:$C$8,MATCH(纤芯!Y4274,业务类型!$B$4:$B$8,0))</f>
        <v>IDLE</v>
      </c>
      <c r="AA4274" s="3"/>
    </row>
    <row r="4275" spans="1:27" ht="16.5" x14ac:dyDescent="0.2">
      <c r="A4275" s="3">
        <v>4272</v>
      </c>
      <c r="B4275" s="3">
        <f t="shared" si="334"/>
        <v>37030103018</v>
      </c>
      <c r="C4275" s="3" t="s">
        <v>1166</v>
      </c>
      <c r="D4275" s="3" t="s">
        <v>230</v>
      </c>
      <c r="E4275" s="3" t="str">
        <f>INDEX(光放段!$G$4:$G$237,MATCH(纤芯!G4275,光放段!$C$4:$C$237,0))</f>
        <v>山东二干|聊城长清架空光缆:长清通信楼-聊城东昌西路</v>
      </c>
      <c r="F4275" s="3">
        <f>INDEX(光放段!$I$4:$I$237,MATCH(纤芯!H4275,光放段!$B$4:$B$237,0))</f>
        <v>37030100000</v>
      </c>
      <c r="G4275" s="3" t="str">
        <f t="shared" si="330"/>
        <v>山东二干|聊城长清架空光缆:东阿府前街-聊城东昌西路</v>
      </c>
      <c r="H4275" s="3">
        <f>INDEX(光放段!$B$4:$B$237,MATCH(纤芯!G4275,光放段!$C$4:$C$237,0))</f>
        <v>37030103000</v>
      </c>
      <c r="I4275" s="3" t="str">
        <f t="shared" si="331"/>
        <v>聊城长清架空光缆</v>
      </c>
      <c r="J4275" s="3" t="str">
        <f>INDEX(子缆名称!$B$4:$B$29,纤芯!M4275)</f>
        <v>B缆</v>
      </c>
      <c r="K4275" s="3">
        <v>18</v>
      </c>
      <c r="L4275" s="3">
        <f t="shared" si="332"/>
        <v>6</v>
      </c>
      <c r="M4275" s="3">
        <f t="shared" si="333"/>
        <v>2</v>
      </c>
      <c r="N4275" s="3" t="s">
        <v>54</v>
      </c>
      <c r="O4275" s="3">
        <f>COUNTIF([1]局站!$D$4:$D$172,"="&amp;N4275)</f>
        <v>1</v>
      </c>
      <c r="P4275" s="3">
        <v>0</v>
      </c>
      <c r="Q4275" s="3">
        <v>0</v>
      </c>
      <c r="R4275" s="3">
        <v>0</v>
      </c>
      <c r="S4275" s="3" t="s">
        <v>27</v>
      </c>
      <c r="T4275" s="3">
        <f>COUNTIF([1]局站!$D$4:$D$172,"="&amp;S4275)</f>
        <v>1</v>
      </c>
      <c r="U4275" s="3">
        <v>0</v>
      </c>
      <c r="V4275" s="3">
        <v>0</v>
      </c>
      <c r="W4275" s="3">
        <v>0</v>
      </c>
      <c r="X4275" s="3" t="s">
        <v>1215</v>
      </c>
      <c r="Y4275" s="3" t="s">
        <v>880</v>
      </c>
      <c r="Z4275" s="3" t="str">
        <f>INDEX(业务类型!$C$4:$C$8,MATCH(纤芯!Y4275,业务类型!$B$4:$B$8,0))</f>
        <v>IDLE</v>
      </c>
      <c r="AA4275" s="3"/>
    </row>
    <row r="4276" spans="1:27" ht="16.5" x14ac:dyDescent="0.2">
      <c r="A4276" s="3">
        <v>4273</v>
      </c>
      <c r="B4276" s="3">
        <f t="shared" si="334"/>
        <v>37030103019</v>
      </c>
      <c r="C4276" s="3" t="s">
        <v>1166</v>
      </c>
      <c r="D4276" s="3" t="s">
        <v>230</v>
      </c>
      <c r="E4276" s="3" t="str">
        <f>INDEX(光放段!$G$4:$G$237,MATCH(纤芯!G4276,光放段!$C$4:$C$237,0))</f>
        <v>山东二干|聊城长清架空光缆:长清通信楼-聊城东昌西路</v>
      </c>
      <c r="F4276" s="3">
        <f>INDEX(光放段!$I$4:$I$237,MATCH(纤芯!H4276,光放段!$B$4:$B$237,0))</f>
        <v>37030100000</v>
      </c>
      <c r="G4276" s="3" t="str">
        <f t="shared" si="330"/>
        <v>山东二干|聊城长清架空光缆:东阿府前街-聊城东昌西路</v>
      </c>
      <c r="H4276" s="3">
        <f>INDEX(光放段!$B$4:$B$237,MATCH(纤芯!G4276,光放段!$C$4:$C$237,0))</f>
        <v>37030103000</v>
      </c>
      <c r="I4276" s="3" t="str">
        <f t="shared" si="331"/>
        <v>聊城长清架空光缆</v>
      </c>
      <c r="J4276" s="3" t="str">
        <f>INDEX(子缆名称!$B$4:$B$29,纤芯!M4276)</f>
        <v>B缆</v>
      </c>
      <c r="K4276" s="3">
        <v>19</v>
      </c>
      <c r="L4276" s="3">
        <f t="shared" si="332"/>
        <v>7</v>
      </c>
      <c r="M4276" s="3">
        <f t="shared" si="333"/>
        <v>2</v>
      </c>
      <c r="N4276" s="3" t="s">
        <v>54</v>
      </c>
      <c r="O4276" s="3">
        <f>COUNTIF([1]局站!$D$4:$D$172,"="&amp;N4276)</f>
        <v>1</v>
      </c>
      <c r="P4276" s="3">
        <v>0</v>
      </c>
      <c r="Q4276" s="3">
        <v>0</v>
      </c>
      <c r="R4276" s="3">
        <v>0</v>
      </c>
      <c r="S4276" s="3" t="s">
        <v>27</v>
      </c>
      <c r="T4276" s="3">
        <f>COUNTIF([1]局站!$D$4:$D$172,"="&amp;S4276)</f>
        <v>1</v>
      </c>
      <c r="U4276" s="3">
        <v>0</v>
      </c>
      <c r="V4276" s="3">
        <v>0</v>
      </c>
      <c r="W4276" s="3">
        <v>0</v>
      </c>
      <c r="X4276" s="3" t="s">
        <v>1215</v>
      </c>
      <c r="Y4276" s="3" t="s">
        <v>880</v>
      </c>
      <c r="Z4276" s="3" t="str">
        <f>INDEX(业务类型!$C$4:$C$8,MATCH(纤芯!Y4276,业务类型!$B$4:$B$8,0))</f>
        <v>IDLE</v>
      </c>
      <c r="AA4276" s="3"/>
    </row>
    <row r="4277" spans="1:27" ht="16.5" x14ac:dyDescent="0.2">
      <c r="A4277" s="3">
        <v>4274</v>
      </c>
      <c r="B4277" s="3">
        <f t="shared" si="334"/>
        <v>37030103020</v>
      </c>
      <c r="C4277" s="3" t="s">
        <v>1166</v>
      </c>
      <c r="D4277" s="3" t="s">
        <v>230</v>
      </c>
      <c r="E4277" s="3" t="str">
        <f>INDEX(光放段!$G$4:$G$237,MATCH(纤芯!G4277,光放段!$C$4:$C$237,0))</f>
        <v>山东二干|聊城长清架空光缆:长清通信楼-聊城东昌西路</v>
      </c>
      <c r="F4277" s="3">
        <f>INDEX(光放段!$I$4:$I$237,MATCH(纤芯!H4277,光放段!$B$4:$B$237,0))</f>
        <v>37030100000</v>
      </c>
      <c r="G4277" s="3" t="str">
        <f t="shared" si="330"/>
        <v>山东二干|聊城长清架空光缆:东阿府前街-聊城东昌西路</v>
      </c>
      <c r="H4277" s="3">
        <f>INDEX(光放段!$B$4:$B$237,MATCH(纤芯!G4277,光放段!$C$4:$C$237,0))</f>
        <v>37030103000</v>
      </c>
      <c r="I4277" s="3" t="str">
        <f t="shared" si="331"/>
        <v>聊城长清架空光缆</v>
      </c>
      <c r="J4277" s="3" t="str">
        <f>INDEX(子缆名称!$B$4:$B$29,纤芯!M4277)</f>
        <v>B缆</v>
      </c>
      <c r="K4277" s="3">
        <v>20</v>
      </c>
      <c r="L4277" s="3">
        <f t="shared" si="332"/>
        <v>8</v>
      </c>
      <c r="M4277" s="3">
        <f t="shared" si="333"/>
        <v>2</v>
      </c>
      <c r="N4277" s="3" t="s">
        <v>54</v>
      </c>
      <c r="O4277" s="3">
        <f>COUNTIF([1]局站!$D$4:$D$172,"="&amp;N4277)</f>
        <v>1</v>
      </c>
      <c r="P4277" s="3">
        <v>0</v>
      </c>
      <c r="Q4277" s="3">
        <v>0</v>
      </c>
      <c r="R4277" s="3">
        <v>0</v>
      </c>
      <c r="S4277" s="3" t="s">
        <v>27</v>
      </c>
      <c r="T4277" s="3">
        <f>COUNTIF([1]局站!$D$4:$D$172,"="&amp;S4277)</f>
        <v>1</v>
      </c>
      <c r="U4277" s="3">
        <v>0</v>
      </c>
      <c r="V4277" s="3">
        <v>0</v>
      </c>
      <c r="W4277" s="3">
        <v>0</v>
      </c>
      <c r="X4277" s="3" t="s">
        <v>1215</v>
      </c>
      <c r="Y4277" s="3" t="s">
        <v>880</v>
      </c>
      <c r="Z4277" s="3" t="str">
        <f>INDEX(业务类型!$C$4:$C$8,MATCH(纤芯!Y4277,业务类型!$B$4:$B$8,0))</f>
        <v>IDLE</v>
      </c>
      <c r="AA4277" s="3"/>
    </row>
    <row r="4278" spans="1:27" ht="16.5" x14ac:dyDescent="0.2">
      <c r="A4278" s="3">
        <v>4275</v>
      </c>
      <c r="B4278" s="3">
        <f t="shared" si="334"/>
        <v>37030103021</v>
      </c>
      <c r="C4278" s="3" t="s">
        <v>1166</v>
      </c>
      <c r="D4278" s="3" t="s">
        <v>230</v>
      </c>
      <c r="E4278" s="3" t="str">
        <f>INDEX(光放段!$G$4:$G$237,MATCH(纤芯!G4278,光放段!$C$4:$C$237,0))</f>
        <v>山东二干|聊城长清架空光缆:长清通信楼-聊城东昌西路</v>
      </c>
      <c r="F4278" s="3">
        <f>INDEX(光放段!$I$4:$I$237,MATCH(纤芯!H4278,光放段!$B$4:$B$237,0))</f>
        <v>37030100000</v>
      </c>
      <c r="G4278" s="3" t="str">
        <f t="shared" si="330"/>
        <v>山东二干|聊城长清架空光缆:东阿府前街-聊城东昌西路</v>
      </c>
      <c r="H4278" s="3">
        <f>INDEX(光放段!$B$4:$B$237,MATCH(纤芯!G4278,光放段!$C$4:$C$237,0))</f>
        <v>37030103000</v>
      </c>
      <c r="I4278" s="3" t="str">
        <f t="shared" si="331"/>
        <v>聊城长清架空光缆</v>
      </c>
      <c r="J4278" s="3" t="str">
        <f>INDEX(子缆名称!$B$4:$B$29,纤芯!M4278)</f>
        <v>B缆</v>
      </c>
      <c r="K4278" s="3">
        <v>21</v>
      </c>
      <c r="L4278" s="3">
        <f t="shared" si="332"/>
        <v>9</v>
      </c>
      <c r="M4278" s="3">
        <f t="shared" si="333"/>
        <v>2</v>
      </c>
      <c r="N4278" s="3" t="s">
        <v>54</v>
      </c>
      <c r="O4278" s="3">
        <f>COUNTIF([1]局站!$D$4:$D$172,"="&amp;N4278)</f>
        <v>1</v>
      </c>
      <c r="P4278" s="3">
        <v>0</v>
      </c>
      <c r="Q4278" s="3">
        <v>0</v>
      </c>
      <c r="R4278" s="3">
        <v>0</v>
      </c>
      <c r="S4278" s="3" t="s">
        <v>27</v>
      </c>
      <c r="T4278" s="3">
        <f>COUNTIF([1]局站!$D$4:$D$172,"="&amp;S4278)</f>
        <v>1</v>
      </c>
      <c r="U4278" s="3">
        <v>0</v>
      </c>
      <c r="V4278" s="3">
        <v>0</v>
      </c>
      <c r="W4278" s="3">
        <v>0</v>
      </c>
      <c r="X4278" s="3" t="s">
        <v>1215</v>
      </c>
      <c r="Y4278" s="3" t="s">
        <v>880</v>
      </c>
      <c r="Z4278" s="3" t="str">
        <f>INDEX(业务类型!$C$4:$C$8,MATCH(纤芯!Y4278,业务类型!$B$4:$B$8,0))</f>
        <v>IDLE</v>
      </c>
      <c r="AA4278" s="3"/>
    </row>
    <row r="4279" spans="1:27" ht="16.5" x14ac:dyDescent="0.2">
      <c r="A4279" s="3">
        <v>4276</v>
      </c>
      <c r="B4279" s="3">
        <f t="shared" si="334"/>
        <v>37030103022</v>
      </c>
      <c r="C4279" s="3" t="s">
        <v>1166</v>
      </c>
      <c r="D4279" s="3" t="s">
        <v>230</v>
      </c>
      <c r="E4279" s="3" t="str">
        <f>INDEX(光放段!$G$4:$G$237,MATCH(纤芯!G4279,光放段!$C$4:$C$237,0))</f>
        <v>山东二干|聊城长清架空光缆:长清通信楼-聊城东昌西路</v>
      </c>
      <c r="F4279" s="3">
        <f>INDEX(光放段!$I$4:$I$237,MATCH(纤芯!H4279,光放段!$B$4:$B$237,0))</f>
        <v>37030100000</v>
      </c>
      <c r="G4279" s="3" t="str">
        <f t="shared" si="330"/>
        <v>山东二干|聊城长清架空光缆:东阿府前街-聊城东昌西路</v>
      </c>
      <c r="H4279" s="3">
        <f>INDEX(光放段!$B$4:$B$237,MATCH(纤芯!G4279,光放段!$C$4:$C$237,0))</f>
        <v>37030103000</v>
      </c>
      <c r="I4279" s="3" t="str">
        <f t="shared" si="331"/>
        <v>聊城长清架空光缆</v>
      </c>
      <c r="J4279" s="3" t="str">
        <f>INDEX(子缆名称!$B$4:$B$29,纤芯!M4279)</f>
        <v>B缆</v>
      </c>
      <c r="K4279" s="3">
        <v>22</v>
      </c>
      <c r="L4279" s="3">
        <f t="shared" si="332"/>
        <v>10</v>
      </c>
      <c r="M4279" s="3">
        <f t="shared" si="333"/>
        <v>2</v>
      </c>
      <c r="N4279" s="3" t="s">
        <v>54</v>
      </c>
      <c r="O4279" s="3">
        <f>COUNTIF([1]局站!$D$4:$D$172,"="&amp;N4279)</f>
        <v>1</v>
      </c>
      <c r="P4279" s="3">
        <v>0</v>
      </c>
      <c r="Q4279" s="3">
        <v>0</v>
      </c>
      <c r="R4279" s="3">
        <v>0</v>
      </c>
      <c r="S4279" s="3" t="s">
        <v>27</v>
      </c>
      <c r="T4279" s="3">
        <f>COUNTIF([1]局站!$D$4:$D$172,"="&amp;S4279)</f>
        <v>1</v>
      </c>
      <c r="U4279" s="3">
        <v>0</v>
      </c>
      <c r="V4279" s="3">
        <v>0</v>
      </c>
      <c r="W4279" s="3">
        <v>0</v>
      </c>
      <c r="X4279" s="3" t="s">
        <v>1215</v>
      </c>
      <c r="Y4279" s="3" t="s">
        <v>852</v>
      </c>
      <c r="Z4279" s="3" t="str">
        <f>INDEX(业务类型!$C$4:$C$8,MATCH(纤芯!Y4279,业务类型!$B$4:$B$8,0))</f>
        <v>TWO</v>
      </c>
      <c r="AA4279" s="3" t="s">
        <v>966</v>
      </c>
    </row>
    <row r="4280" spans="1:27" ht="16.5" x14ac:dyDescent="0.2">
      <c r="A4280" s="3">
        <v>4277</v>
      </c>
      <c r="B4280" s="3">
        <f t="shared" si="334"/>
        <v>37030103023</v>
      </c>
      <c r="C4280" s="3" t="s">
        <v>1166</v>
      </c>
      <c r="D4280" s="3" t="s">
        <v>230</v>
      </c>
      <c r="E4280" s="3" t="str">
        <f>INDEX(光放段!$G$4:$G$237,MATCH(纤芯!G4280,光放段!$C$4:$C$237,0))</f>
        <v>山东二干|聊城长清架空光缆:长清通信楼-聊城东昌西路</v>
      </c>
      <c r="F4280" s="3">
        <f>INDEX(光放段!$I$4:$I$237,MATCH(纤芯!H4280,光放段!$B$4:$B$237,0))</f>
        <v>37030100000</v>
      </c>
      <c r="G4280" s="3" t="str">
        <f t="shared" si="330"/>
        <v>山东二干|聊城长清架空光缆:东阿府前街-聊城东昌西路</v>
      </c>
      <c r="H4280" s="3">
        <f>INDEX(光放段!$B$4:$B$237,MATCH(纤芯!G4280,光放段!$C$4:$C$237,0))</f>
        <v>37030103000</v>
      </c>
      <c r="I4280" s="3" t="str">
        <f t="shared" si="331"/>
        <v>聊城长清架空光缆</v>
      </c>
      <c r="J4280" s="3" t="str">
        <f>INDEX(子缆名称!$B$4:$B$29,纤芯!M4280)</f>
        <v>B缆</v>
      </c>
      <c r="K4280" s="3">
        <v>23</v>
      </c>
      <c r="L4280" s="3">
        <f t="shared" si="332"/>
        <v>11</v>
      </c>
      <c r="M4280" s="3">
        <f t="shared" si="333"/>
        <v>2</v>
      </c>
      <c r="N4280" s="3" t="s">
        <v>54</v>
      </c>
      <c r="O4280" s="3">
        <f>COUNTIF([1]局站!$D$4:$D$172,"="&amp;N4280)</f>
        <v>1</v>
      </c>
      <c r="P4280" s="3">
        <v>0</v>
      </c>
      <c r="Q4280" s="3">
        <v>0</v>
      </c>
      <c r="R4280" s="3">
        <v>0</v>
      </c>
      <c r="S4280" s="3" t="s">
        <v>27</v>
      </c>
      <c r="T4280" s="3">
        <f>COUNTIF([1]局站!$D$4:$D$172,"="&amp;S4280)</f>
        <v>1</v>
      </c>
      <c r="U4280" s="3">
        <v>0</v>
      </c>
      <c r="V4280" s="3">
        <v>0</v>
      </c>
      <c r="W4280" s="3">
        <v>0</v>
      </c>
      <c r="X4280" s="3" t="s">
        <v>1215</v>
      </c>
      <c r="Y4280" s="3" t="s">
        <v>852</v>
      </c>
      <c r="Z4280" s="3" t="str">
        <f>INDEX(业务类型!$C$4:$C$8,MATCH(纤芯!Y4280,业务类型!$B$4:$B$8,0))</f>
        <v>TWO</v>
      </c>
      <c r="AA4280" s="3" t="s">
        <v>966</v>
      </c>
    </row>
    <row r="4281" spans="1:27" ht="16.5" x14ac:dyDescent="0.2">
      <c r="A4281" s="3">
        <v>4278</v>
      </c>
      <c r="B4281" s="3">
        <f t="shared" si="334"/>
        <v>37030103024</v>
      </c>
      <c r="C4281" s="3" t="s">
        <v>1166</v>
      </c>
      <c r="D4281" s="3" t="s">
        <v>230</v>
      </c>
      <c r="E4281" s="3" t="str">
        <f>INDEX(光放段!$G$4:$G$237,MATCH(纤芯!G4281,光放段!$C$4:$C$237,0))</f>
        <v>山东二干|聊城长清架空光缆:长清通信楼-聊城东昌西路</v>
      </c>
      <c r="F4281" s="3">
        <f>INDEX(光放段!$I$4:$I$237,MATCH(纤芯!H4281,光放段!$B$4:$B$237,0))</f>
        <v>37030100000</v>
      </c>
      <c r="G4281" s="3" t="str">
        <f t="shared" si="330"/>
        <v>山东二干|聊城长清架空光缆:东阿府前街-聊城东昌西路</v>
      </c>
      <c r="H4281" s="3">
        <f>INDEX(光放段!$B$4:$B$237,MATCH(纤芯!G4281,光放段!$C$4:$C$237,0))</f>
        <v>37030103000</v>
      </c>
      <c r="I4281" s="3" t="str">
        <f t="shared" si="331"/>
        <v>聊城长清架空光缆</v>
      </c>
      <c r="J4281" s="3" t="str">
        <f>INDEX(子缆名称!$B$4:$B$29,纤芯!M4281)</f>
        <v>B缆</v>
      </c>
      <c r="K4281" s="3">
        <v>24</v>
      </c>
      <c r="L4281" s="3">
        <f t="shared" si="332"/>
        <v>12</v>
      </c>
      <c r="M4281" s="3">
        <f t="shared" si="333"/>
        <v>2</v>
      </c>
      <c r="N4281" s="3" t="s">
        <v>54</v>
      </c>
      <c r="O4281" s="3">
        <f>COUNTIF([1]局站!$D$4:$D$172,"="&amp;N4281)</f>
        <v>1</v>
      </c>
      <c r="P4281" s="3">
        <v>0</v>
      </c>
      <c r="Q4281" s="3">
        <v>0</v>
      </c>
      <c r="R4281" s="3">
        <v>0</v>
      </c>
      <c r="S4281" s="3" t="s">
        <v>27</v>
      </c>
      <c r="T4281" s="3">
        <f>COUNTIF([1]局站!$D$4:$D$172,"="&amp;S4281)</f>
        <v>1</v>
      </c>
      <c r="U4281" s="3">
        <v>0</v>
      </c>
      <c r="V4281" s="3">
        <v>0</v>
      </c>
      <c r="W4281" s="3">
        <v>0</v>
      </c>
      <c r="X4281" s="3" t="s">
        <v>1215</v>
      </c>
      <c r="Y4281" s="3" t="s">
        <v>880</v>
      </c>
      <c r="Z4281" s="3" t="str">
        <f>INDEX(业务类型!$C$4:$C$8,MATCH(纤芯!Y4281,业务类型!$B$4:$B$8,0))</f>
        <v>IDLE</v>
      </c>
      <c r="AA4281" s="3"/>
    </row>
    <row r="4282" spans="1:27" ht="16.5" x14ac:dyDescent="0.2">
      <c r="A4282" s="3">
        <v>4279</v>
      </c>
      <c r="B4282" s="3">
        <f t="shared" si="334"/>
        <v>37031101001</v>
      </c>
      <c r="C4282" s="3" t="s">
        <v>1166</v>
      </c>
      <c r="D4282" s="3" t="s">
        <v>231</v>
      </c>
      <c r="E4282" s="3" t="str">
        <f>INDEX(光放段!$G$4:$G$237,MATCH(纤芯!G4282,光放段!$C$4:$C$237,0))</f>
        <v>山东二干|临五日光缆:临沂金雀山-日照正阳路</v>
      </c>
      <c r="F4282" s="3">
        <f>INDEX(光放段!$I$4:$I$237,MATCH(纤芯!H4282,光放段!$B$4:$B$237,0))</f>
        <v>37031100000</v>
      </c>
      <c r="G4282" s="3" t="str">
        <f t="shared" si="330"/>
        <v>山东二干|临五日光缆:临沂金雀山-河东汤头</v>
      </c>
      <c r="H4282" s="3">
        <f>INDEX(光放段!$B$4:$B$237,MATCH(纤芯!G4282,光放段!$C$4:$C$237,0))</f>
        <v>37031101000</v>
      </c>
      <c r="I4282" s="3" t="str">
        <f t="shared" si="331"/>
        <v>临五日光缆</v>
      </c>
      <c r="J4282" s="3" t="str">
        <f>INDEX(子缆名称!$B$4:$B$29,纤芯!M4282)</f>
        <v>A缆</v>
      </c>
      <c r="K4282" s="3">
        <v>1</v>
      </c>
      <c r="L4282" s="3">
        <f t="shared" si="332"/>
        <v>1</v>
      </c>
      <c r="M4282" s="3">
        <f t="shared" si="333"/>
        <v>1</v>
      </c>
      <c r="N4282" s="3" t="s">
        <v>91</v>
      </c>
      <c r="O4282" s="3">
        <f>COUNTIF([1]局站!$D$4:$D$172,"="&amp;N4282)</f>
        <v>1</v>
      </c>
      <c r="P4282" s="3">
        <v>0</v>
      </c>
      <c r="Q4282" s="3">
        <v>0</v>
      </c>
      <c r="R4282" s="3">
        <v>0</v>
      </c>
      <c r="S4282" s="3" t="s">
        <v>92</v>
      </c>
      <c r="T4282" s="3">
        <f>COUNTIF([1]局站!$D$4:$D$172,"="&amp;S4282)</f>
        <v>1</v>
      </c>
      <c r="U4282" s="3">
        <v>0</v>
      </c>
      <c r="V4282" s="3">
        <v>0</v>
      </c>
      <c r="W4282" s="3">
        <v>0</v>
      </c>
      <c r="X4282" s="3" t="s">
        <v>1215</v>
      </c>
      <c r="Y4282" s="3" t="s">
        <v>854</v>
      </c>
      <c r="Z4282" s="3" t="str">
        <f>INDEX(业务类型!$C$4:$C$8,MATCH(纤芯!Y4282,业务类型!$B$4:$B$8,0))</f>
        <v>LOCAL</v>
      </c>
      <c r="AA4282" s="3" t="s">
        <v>879</v>
      </c>
    </row>
    <row r="4283" spans="1:27" ht="16.5" x14ac:dyDescent="0.2">
      <c r="A4283" s="3">
        <v>4280</v>
      </c>
      <c r="B4283" s="3">
        <f t="shared" si="334"/>
        <v>37031101002</v>
      </c>
      <c r="C4283" s="3" t="s">
        <v>1166</v>
      </c>
      <c r="D4283" s="3" t="s">
        <v>231</v>
      </c>
      <c r="E4283" s="3" t="str">
        <f>INDEX(光放段!$G$4:$G$237,MATCH(纤芯!G4283,光放段!$C$4:$C$237,0))</f>
        <v>山东二干|临五日光缆:临沂金雀山-日照正阳路</v>
      </c>
      <c r="F4283" s="3">
        <f>INDEX(光放段!$I$4:$I$237,MATCH(纤芯!H4283,光放段!$B$4:$B$237,0))</f>
        <v>37031100000</v>
      </c>
      <c r="G4283" s="3" t="str">
        <f t="shared" si="330"/>
        <v>山东二干|临五日光缆:临沂金雀山-河东汤头</v>
      </c>
      <c r="H4283" s="3">
        <f>INDEX(光放段!$B$4:$B$237,MATCH(纤芯!G4283,光放段!$C$4:$C$237,0))</f>
        <v>37031101000</v>
      </c>
      <c r="I4283" s="3" t="str">
        <f t="shared" si="331"/>
        <v>临五日光缆</v>
      </c>
      <c r="J4283" s="3" t="str">
        <f>INDEX(子缆名称!$B$4:$B$29,纤芯!M4283)</f>
        <v>A缆</v>
      </c>
      <c r="K4283" s="3">
        <v>2</v>
      </c>
      <c r="L4283" s="3">
        <f t="shared" si="332"/>
        <v>2</v>
      </c>
      <c r="M4283" s="3">
        <f t="shared" si="333"/>
        <v>1</v>
      </c>
      <c r="N4283" s="3" t="s">
        <v>91</v>
      </c>
      <c r="O4283" s="3">
        <f>COUNTIF([1]局站!$D$4:$D$172,"="&amp;N4283)</f>
        <v>1</v>
      </c>
      <c r="P4283" s="3">
        <v>0</v>
      </c>
      <c r="Q4283" s="3">
        <v>0</v>
      </c>
      <c r="R4283" s="3">
        <v>0</v>
      </c>
      <c r="S4283" s="3" t="s">
        <v>92</v>
      </c>
      <c r="T4283" s="3">
        <f>COUNTIF([1]局站!$D$4:$D$172,"="&amp;S4283)</f>
        <v>1</v>
      </c>
      <c r="U4283" s="3">
        <v>0</v>
      </c>
      <c r="V4283" s="3">
        <v>0</v>
      </c>
      <c r="W4283" s="3">
        <v>0</v>
      </c>
      <c r="X4283" s="3" t="s">
        <v>1215</v>
      </c>
      <c r="Y4283" s="3" t="s">
        <v>854</v>
      </c>
      <c r="Z4283" s="3" t="str">
        <f>INDEX(业务类型!$C$4:$C$8,MATCH(纤芯!Y4283,业务类型!$B$4:$B$8,0))</f>
        <v>LOCAL</v>
      </c>
      <c r="AA4283" s="3" t="s">
        <v>879</v>
      </c>
    </row>
    <row r="4284" spans="1:27" ht="16.5" x14ac:dyDescent="0.2">
      <c r="A4284" s="3">
        <v>4281</v>
      </c>
      <c r="B4284" s="3">
        <f t="shared" si="334"/>
        <v>37031101003</v>
      </c>
      <c r="C4284" s="3" t="s">
        <v>1166</v>
      </c>
      <c r="D4284" s="3" t="s">
        <v>231</v>
      </c>
      <c r="E4284" s="3" t="str">
        <f>INDEX(光放段!$G$4:$G$237,MATCH(纤芯!G4284,光放段!$C$4:$C$237,0))</f>
        <v>山东二干|临五日光缆:临沂金雀山-日照正阳路</v>
      </c>
      <c r="F4284" s="3">
        <f>INDEX(光放段!$I$4:$I$237,MATCH(纤芯!H4284,光放段!$B$4:$B$237,0))</f>
        <v>37031100000</v>
      </c>
      <c r="G4284" s="3" t="str">
        <f t="shared" si="330"/>
        <v>山东二干|临五日光缆:临沂金雀山-河东汤头</v>
      </c>
      <c r="H4284" s="3">
        <f>INDEX(光放段!$B$4:$B$237,MATCH(纤芯!G4284,光放段!$C$4:$C$237,0))</f>
        <v>37031101000</v>
      </c>
      <c r="I4284" s="3" t="str">
        <f t="shared" si="331"/>
        <v>临五日光缆</v>
      </c>
      <c r="J4284" s="3" t="str">
        <f>INDEX(子缆名称!$B$4:$B$29,纤芯!M4284)</f>
        <v>A缆</v>
      </c>
      <c r="K4284" s="3">
        <v>3</v>
      </c>
      <c r="L4284" s="3">
        <f t="shared" si="332"/>
        <v>3</v>
      </c>
      <c r="M4284" s="3">
        <f t="shared" si="333"/>
        <v>1</v>
      </c>
      <c r="N4284" s="3" t="s">
        <v>91</v>
      </c>
      <c r="O4284" s="3">
        <f>COUNTIF([1]局站!$D$4:$D$172,"="&amp;N4284)</f>
        <v>1</v>
      </c>
      <c r="P4284" s="3">
        <v>0</v>
      </c>
      <c r="Q4284" s="3">
        <v>0</v>
      </c>
      <c r="R4284" s="3">
        <v>0</v>
      </c>
      <c r="S4284" s="3" t="s">
        <v>92</v>
      </c>
      <c r="T4284" s="3">
        <f>COUNTIF([1]局站!$D$4:$D$172,"="&amp;S4284)</f>
        <v>1</v>
      </c>
      <c r="U4284" s="3">
        <v>0</v>
      </c>
      <c r="V4284" s="3">
        <v>0</v>
      </c>
      <c r="W4284" s="3">
        <v>0</v>
      </c>
      <c r="X4284" s="3" t="s">
        <v>1215</v>
      </c>
      <c r="Y4284" s="3" t="s">
        <v>854</v>
      </c>
      <c r="Z4284" s="3" t="str">
        <f>INDEX(业务类型!$C$4:$C$8,MATCH(纤芯!Y4284,业务类型!$B$4:$B$8,0))</f>
        <v>LOCAL</v>
      </c>
      <c r="AA4284" s="3" t="s">
        <v>879</v>
      </c>
    </row>
    <row r="4285" spans="1:27" ht="16.5" x14ac:dyDescent="0.2">
      <c r="A4285" s="3">
        <v>4282</v>
      </c>
      <c r="B4285" s="3">
        <f t="shared" si="334"/>
        <v>37031101004</v>
      </c>
      <c r="C4285" s="3" t="s">
        <v>1166</v>
      </c>
      <c r="D4285" s="3" t="s">
        <v>231</v>
      </c>
      <c r="E4285" s="3" t="str">
        <f>INDEX(光放段!$G$4:$G$237,MATCH(纤芯!G4285,光放段!$C$4:$C$237,0))</f>
        <v>山东二干|临五日光缆:临沂金雀山-日照正阳路</v>
      </c>
      <c r="F4285" s="3">
        <f>INDEX(光放段!$I$4:$I$237,MATCH(纤芯!H4285,光放段!$B$4:$B$237,0))</f>
        <v>37031100000</v>
      </c>
      <c r="G4285" s="3" t="str">
        <f t="shared" si="330"/>
        <v>山东二干|临五日光缆:临沂金雀山-河东汤头</v>
      </c>
      <c r="H4285" s="3">
        <f>INDEX(光放段!$B$4:$B$237,MATCH(纤芯!G4285,光放段!$C$4:$C$237,0))</f>
        <v>37031101000</v>
      </c>
      <c r="I4285" s="3" t="str">
        <f t="shared" si="331"/>
        <v>临五日光缆</v>
      </c>
      <c r="J4285" s="3" t="str">
        <f>INDEX(子缆名称!$B$4:$B$29,纤芯!M4285)</f>
        <v>A缆</v>
      </c>
      <c r="K4285" s="3">
        <v>4</v>
      </c>
      <c r="L4285" s="3">
        <f t="shared" si="332"/>
        <v>4</v>
      </c>
      <c r="M4285" s="3">
        <f t="shared" si="333"/>
        <v>1</v>
      </c>
      <c r="N4285" s="3" t="s">
        <v>91</v>
      </c>
      <c r="O4285" s="3">
        <f>COUNTIF([1]局站!$D$4:$D$172,"="&amp;N4285)</f>
        <v>1</v>
      </c>
      <c r="P4285" s="3">
        <v>0</v>
      </c>
      <c r="Q4285" s="3">
        <v>0</v>
      </c>
      <c r="R4285" s="3">
        <v>0</v>
      </c>
      <c r="S4285" s="3" t="s">
        <v>92</v>
      </c>
      <c r="T4285" s="3">
        <f>COUNTIF([1]局站!$D$4:$D$172,"="&amp;S4285)</f>
        <v>1</v>
      </c>
      <c r="U4285" s="3">
        <v>0</v>
      </c>
      <c r="V4285" s="3">
        <v>0</v>
      </c>
      <c r="W4285" s="3">
        <v>0</v>
      </c>
      <c r="X4285" s="3" t="s">
        <v>1215</v>
      </c>
      <c r="Y4285" s="3" t="s">
        <v>854</v>
      </c>
      <c r="Z4285" s="3" t="str">
        <f>INDEX(业务类型!$C$4:$C$8,MATCH(纤芯!Y4285,业务类型!$B$4:$B$8,0))</f>
        <v>LOCAL</v>
      </c>
      <c r="AA4285" s="3" t="s">
        <v>879</v>
      </c>
    </row>
    <row r="4286" spans="1:27" ht="16.5" x14ac:dyDescent="0.2">
      <c r="A4286" s="3">
        <v>4283</v>
      </c>
      <c r="B4286" s="3">
        <f t="shared" si="334"/>
        <v>37031101005</v>
      </c>
      <c r="C4286" s="3" t="s">
        <v>1166</v>
      </c>
      <c r="D4286" s="3" t="s">
        <v>231</v>
      </c>
      <c r="E4286" s="3" t="str">
        <f>INDEX(光放段!$G$4:$G$237,MATCH(纤芯!G4286,光放段!$C$4:$C$237,0))</f>
        <v>山东二干|临五日光缆:临沂金雀山-日照正阳路</v>
      </c>
      <c r="F4286" s="3">
        <f>INDEX(光放段!$I$4:$I$237,MATCH(纤芯!H4286,光放段!$B$4:$B$237,0))</f>
        <v>37031100000</v>
      </c>
      <c r="G4286" s="3" t="str">
        <f t="shared" si="330"/>
        <v>山东二干|临五日光缆:临沂金雀山-河东汤头</v>
      </c>
      <c r="H4286" s="3">
        <f>INDEX(光放段!$B$4:$B$237,MATCH(纤芯!G4286,光放段!$C$4:$C$237,0))</f>
        <v>37031101000</v>
      </c>
      <c r="I4286" s="3" t="str">
        <f t="shared" si="331"/>
        <v>临五日光缆</v>
      </c>
      <c r="J4286" s="3" t="str">
        <f>INDEX(子缆名称!$B$4:$B$29,纤芯!M4286)</f>
        <v>A缆</v>
      </c>
      <c r="K4286" s="3">
        <v>5</v>
      </c>
      <c r="L4286" s="3">
        <f t="shared" si="332"/>
        <v>5</v>
      </c>
      <c r="M4286" s="3">
        <f t="shared" si="333"/>
        <v>1</v>
      </c>
      <c r="N4286" s="3" t="s">
        <v>91</v>
      </c>
      <c r="O4286" s="3">
        <f>COUNTIF([1]局站!$D$4:$D$172,"="&amp;N4286)</f>
        <v>1</v>
      </c>
      <c r="P4286" s="3">
        <v>0</v>
      </c>
      <c r="Q4286" s="3">
        <v>0</v>
      </c>
      <c r="R4286" s="3">
        <v>0</v>
      </c>
      <c r="S4286" s="3" t="s">
        <v>92</v>
      </c>
      <c r="T4286" s="3">
        <f>COUNTIF([1]局站!$D$4:$D$172,"="&amp;S4286)</f>
        <v>1</v>
      </c>
      <c r="U4286" s="3">
        <v>0</v>
      </c>
      <c r="V4286" s="3">
        <v>0</v>
      </c>
      <c r="W4286" s="3">
        <v>0</v>
      </c>
      <c r="X4286" s="3" t="s">
        <v>1215</v>
      </c>
      <c r="Y4286" s="3" t="s">
        <v>854</v>
      </c>
      <c r="Z4286" s="3" t="str">
        <f>INDEX(业务类型!$C$4:$C$8,MATCH(纤芯!Y4286,业务类型!$B$4:$B$8,0))</f>
        <v>LOCAL</v>
      </c>
      <c r="AA4286" s="3" t="s">
        <v>879</v>
      </c>
    </row>
    <row r="4287" spans="1:27" ht="16.5" x14ac:dyDescent="0.2">
      <c r="A4287" s="3">
        <v>4284</v>
      </c>
      <c r="B4287" s="3">
        <f t="shared" si="334"/>
        <v>37031101006</v>
      </c>
      <c r="C4287" s="3" t="s">
        <v>1166</v>
      </c>
      <c r="D4287" s="3" t="s">
        <v>231</v>
      </c>
      <c r="E4287" s="3" t="str">
        <f>INDEX(光放段!$G$4:$G$237,MATCH(纤芯!G4287,光放段!$C$4:$C$237,0))</f>
        <v>山东二干|临五日光缆:临沂金雀山-日照正阳路</v>
      </c>
      <c r="F4287" s="3">
        <f>INDEX(光放段!$I$4:$I$237,MATCH(纤芯!H4287,光放段!$B$4:$B$237,0))</f>
        <v>37031100000</v>
      </c>
      <c r="G4287" s="3" t="str">
        <f t="shared" si="330"/>
        <v>山东二干|临五日光缆:临沂金雀山-河东汤头</v>
      </c>
      <c r="H4287" s="3">
        <f>INDEX(光放段!$B$4:$B$237,MATCH(纤芯!G4287,光放段!$C$4:$C$237,0))</f>
        <v>37031101000</v>
      </c>
      <c r="I4287" s="3" t="str">
        <f t="shared" si="331"/>
        <v>临五日光缆</v>
      </c>
      <c r="J4287" s="3" t="str">
        <f>INDEX(子缆名称!$B$4:$B$29,纤芯!M4287)</f>
        <v>A缆</v>
      </c>
      <c r="K4287" s="3">
        <v>6</v>
      </c>
      <c r="L4287" s="3">
        <f t="shared" si="332"/>
        <v>6</v>
      </c>
      <c r="M4287" s="3">
        <f t="shared" si="333"/>
        <v>1</v>
      </c>
      <c r="N4287" s="3" t="s">
        <v>91</v>
      </c>
      <c r="O4287" s="3">
        <f>COUNTIF([1]局站!$D$4:$D$172,"="&amp;N4287)</f>
        <v>1</v>
      </c>
      <c r="P4287" s="3">
        <v>0</v>
      </c>
      <c r="Q4287" s="3">
        <v>0</v>
      </c>
      <c r="R4287" s="3">
        <v>0</v>
      </c>
      <c r="S4287" s="3" t="s">
        <v>92</v>
      </c>
      <c r="T4287" s="3">
        <f>COUNTIF([1]局站!$D$4:$D$172,"="&amp;S4287)</f>
        <v>1</v>
      </c>
      <c r="U4287" s="3">
        <v>0</v>
      </c>
      <c r="V4287" s="3">
        <v>0</v>
      </c>
      <c r="W4287" s="3">
        <v>0</v>
      </c>
      <c r="X4287" s="3" t="s">
        <v>1215</v>
      </c>
      <c r="Y4287" s="3" t="s">
        <v>854</v>
      </c>
      <c r="Z4287" s="3" t="str">
        <f>INDEX(业务类型!$C$4:$C$8,MATCH(纤芯!Y4287,业务类型!$B$4:$B$8,0))</f>
        <v>LOCAL</v>
      </c>
      <c r="AA4287" s="3" t="s">
        <v>879</v>
      </c>
    </row>
    <row r="4288" spans="1:27" ht="16.5" x14ac:dyDescent="0.2">
      <c r="A4288" s="3">
        <v>4285</v>
      </c>
      <c r="B4288" s="3">
        <f t="shared" si="334"/>
        <v>37031101007</v>
      </c>
      <c r="C4288" s="3" t="s">
        <v>1166</v>
      </c>
      <c r="D4288" s="3" t="s">
        <v>231</v>
      </c>
      <c r="E4288" s="3" t="str">
        <f>INDEX(光放段!$G$4:$G$237,MATCH(纤芯!G4288,光放段!$C$4:$C$237,0))</f>
        <v>山东二干|临五日光缆:临沂金雀山-日照正阳路</v>
      </c>
      <c r="F4288" s="3">
        <f>INDEX(光放段!$I$4:$I$237,MATCH(纤芯!H4288,光放段!$B$4:$B$237,0))</f>
        <v>37031100000</v>
      </c>
      <c r="G4288" s="3" t="str">
        <f t="shared" si="330"/>
        <v>山东二干|临五日光缆:临沂金雀山-河东汤头</v>
      </c>
      <c r="H4288" s="3">
        <f>INDEX(光放段!$B$4:$B$237,MATCH(纤芯!G4288,光放段!$C$4:$C$237,0))</f>
        <v>37031101000</v>
      </c>
      <c r="I4288" s="3" t="str">
        <f t="shared" si="331"/>
        <v>临五日光缆</v>
      </c>
      <c r="J4288" s="3" t="str">
        <f>INDEX(子缆名称!$B$4:$B$29,纤芯!M4288)</f>
        <v>A缆</v>
      </c>
      <c r="K4288" s="3">
        <v>7</v>
      </c>
      <c r="L4288" s="3">
        <f t="shared" si="332"/>
        <v>7</v>
      </c>
      <c r="M4288" s="3">
        <f t="shared" si="333"/>
        <v>1</v>
      </c>
      <c r="N4288" s="3" t="s">
        <v>91</v>
      </c>
      <c r="O4288" s="3">
        <f>COUNTIF([1]局站!$D$4:$D$172,"="&amp;N4288)</f>
        <v>1</v>
      </c>
      <c r="P4288" s="3">
        <v>0</v>
      </c>
      <c r="Q4288" s="3">
        <v>0</v>
      </c>
      <c r="R4288" s="3">
        <v>0</v>
      </c>
      <c r="S4288" s="3" t="s">
        <v>92</v>
      </c>
      <c r="T4288" s="3">
        <f>COUNTIF([1]局站!$D$4:$D$172,"="&amp;S4288)</f>
        <v>1</v>
      </c>
      <c r="U4288" s="3">
        <v>0</v>
      </c>
      <c r="V4288" s="3">
        <v>0</v>
      </c>
      <c r="W4288" s="3">
        <v>0</v>
      </c>
      <c r="X4288" s="3" t="s">
        <v>1215</v>
      </c>
      <c r="Y4288" s="3" t="s">
        <v>880</v>
      </c>
      <c r="Z4288" s="3" t="str">
        <f>INDEX(业务类型!$C$4:$C$8,MATCH(纤芯!Y4288,业务类型!$B$4:$B$8,0))</f>
        <v>IDLE</v>
      </c>
      <c r="AA4288" s="3"/>
    </row>
    <row r="4289" spans="1:27" ht="16.5" x14ac:dyDescent="0.2">
      <c r="A4289" s="3">
        <v>4286</v>
      </c>
      <c r="B4289" s="3">
        <f t="shared" si="334"/>
        <v>37031101008</v>
      </c>
      <c r="C4289" s="3" t="s">
        <v>1166</v>
      </c>
      <c r="D4289" s="3" t="s">
        <v>231</v>
      </c>
      <c r="E4289" s="3" t="str">
        <f>INDEX(光放段!$G$4:$G$237,MATCH(纤芯!G4289,光放段!$C$4:$C$237,0))</f>
        <v>山东二干|临五日光缆:临沂金雀山-日照正阳路</v>
      </c>
      <c r="F4289" s="3">
        <f>INDEX(光放段!$I$4:$I$237,MATCH(纤芯!H4289,光放段!$B$4:$B$237,0))</f>
        <v>37031100000</v>
      </c>
      <c r="G4289" s="3" t="str">
        <f t="shared" si="330"/>
        <v>山东二干|临五日光缆:临沂金雀山-河东汤头</v>
      </c>
      <c r="H4289" s="3">
        <f>INDEX(光放段!$B$4:$B$237,MATCH(纤芯!G4289,光放段!$C$4:$C$237,0))</f>
        <v>37031101000</v>
      </c>
      <c r="I4289" s="3" t="str">
        <f t="shared" si="331"/>
        <v>临五日光缆</v>
      </c>
      <c r="J4289" s="3" t="str">
        <f>INDEX(子缆名称!$B$4:$B$29,纤芯!M4289)</f>
        <v>A缆</v>
      </c>
      <c r="K4289" s="3">
        <v>8</v>
      </c>
      <c r="L4289" s="3">
        <f t="shared" si="332"/>
        <v>8</v>
      </c>
      <c r="M4289" s="3">
        <f t="shared" si="333"/>
        <v>1</v>
      </c>
      <c r="N4289" s="3" t="s">
        <v>91</v>
      </c>
      <c r="O4289" s="3">
        <f>COUNTIF([1]局站!$D$4:$D$172,"="&amp;N4289)</f>
        <v>1</v>
      </c>
      <c r="P4289" s="3">
        <v>0</v>
      </c>
      <c r="Q4289" s="3">
        <v>0</v>
      </c>
      <c r="R4289" s="3">
        <v>0</v>
      </c>
      <c r="S4289" s="3" t="s">
        <v>92</v>
      </c>
      <c r="T4289" s="3">
        <f>COUNTIF([1]局站!$D$4:$D$172,"="&amp;S4289)</f>
        <v>1</v>
      </c>
      <c r="U4289" s="3">
        <v>0</v>
      </c>
      <c r="V4289" s="3">
        <v>0</v>
      </c>
      <c r="W4289" s="3">
        <v>0</v>
      </c>
      <c r="X4289" s="3" t="s">
        <v>1215</v>
      </c>
      <c r="Y4289" s="3" t="s">
        <v>880</v>
      </c>
      <c r="Z4289" s="3" t="str">
        <f>INDEX(业务类型!$C$4:$C$8,MATCH(纤芯!Y4289,业务类型!$B$4:$B$8,0))</f>
        <v>IDLE</v>
      </c>
      <c r="AA4289" s="3"/>
    </row>
    <row r="4290" spans="1:27" ht="16.5" x14ac:dyDescent="0.2">
      <c r="A4290" s="3">
        <v>4287</v>
      </c>
      <c r="B4290" s="3">
        <f t="shared" si="334"/>
        <v>37031101009</v>
      </c>
      <c r="C4290" s="3" t="s">
        <v>1166</v>
      </c>
      <c r="D4290" s="3" t="s">
        <v>231</v>
      </c>
      <c r="E4290" s="3" t="str">
        <f>INDEX(光放段!$G$4:$G$237,MATCH(纤芯!G4290,光放段!$C$4:$C$237,0))</f>
        <v>山东二干|临五日光缆:临沂金雀山-日照正阳路</v>
      </c>
      <c r="F4290" s="3">
        <f>INDEX(光放段!$I$4:$I$237,MATCH(纤芯!H4290,光放段!$B$4:$B$237,0))</f>
        <v>37031100000</v>
      </c>
      <c r="G4290" s="3" t="str">
        <f t="shared" si="330"/>
        <v>山东二干|临五日光缆:临沂金雀山-河东汤头</v>
      </c>
      <c r="H4290" s="3">
        <f>INDEX(光放段!$B$4:$B$237,MATCH(纤芯!G4290,光放段!$C$4:$C$237,0))</f>
        <v>37031101000</v>
      </c>
      <c r="I4290" s="3" t="str">
        <f t="shared" si="331"/>
        <v>临五日光缆</v>
      </c>
      <c r="J4290" s="3" t="str">
        <f>INDEX(子缆名称!$B$4:$B$29,纤芯!M4290)</f>
        <v>A缆</v>
      </c>
      <c r="K4290" s="3">
        <v>9</v>
      </c>
      <c r="L4290" s="3">
        <f t="shared" si="332"/>
        <v>9</v>
      </c>
      <c r="M4290" s="3">
        <f t="shared" si="333"/>
        <v>1</v>
      </c>
      <c r="N4290" s="3" t="s">
        <v>91</v>
      </c>
      <c r="O4290" s="3">
        <f>COUNTIF([1]局站!$D$4:$D$172,"="&amp;N4290)</f>
        <v>1</v>
      </c>
      <c r="P4290" s="3">
        <v>0</v>
      </c>
      <c r="Q4290" s="3">
        <v>0</v>
      </c>
      <c r="R4290" s="3">
        <v>0</v>
      </c>
      <c r="S4290" s="3" t="s">
        <v>92</v>
      </c>
      <c r="T4290" s="3">
        <f>COUNTIF([1]局站!$D$4:$D$172,"="&amp;S4290)</f>
        <v>1</v>
      </c>
      <c r="U4290" s="3">
        <v>0</v>
      </c>
      <c r="V4290" s="3">
        <v>0</v>
      </c>
      <c r="W4290" s="3">
        <v>0</v>
      </c>
      <c r="X4290" s="3" t="s">
        <v>1215</v>
      </c>
      <c r="Y4290" s="3" t="s">
        <v>854</v>
      </c>
      <c r="Z4290" s="3" t="str">
        <f>INDEX(业务类型!$C$4:$C$8,MATCH(纤芯!Y4290,业务类型!$B$4:$B$8,0))</f>
        <v>LOCAL</v>
      </c>
      <c r="AA4290" s="3" t="s">
        <v>879</v>
      </c>
    </row>
    <row r="4291" spans="1:27" ht="16.5" x14ac:dyDescent="0.2">
      <c r="A4291" s="3">
        <v>4288</v>
      </c>
      <c r="B4291" s="3">
        <f t="shared" si="334"/>
        <v>37031101010</v>
      </c>
      <c r="C4291" s="3" t="s">
        <v>1166</v>
      </c>
      <c r="D4291" s="3" t="s">
        <v>231</v>
      </c>
      <c r="E4291" s="3" t="str">
        <f>INDEX(光放段!$G$4:$G$237,MATCH(纤芯!G4291,光放段!$C$4:$C$237,0))</f>
        <v>山东二干|临五日光缆:临沂金雀山-日照正阳路</v>
      </c>
      <c r="F4291" s="3">
        <f>INDEX(光放段!$I$4:$I$237,MATCH(纤芯!H4291,光放段!$B$4:$B$237,0))</f>
        <v>37031100000</v>
      </c>
      <c r="G4291" s="3" t="str">
        <f t="shared" si="330"/>
        <v>山东二干|临五日光缆:临沂金雀山-河东汤头</v>
      </c>
      <c r="H4291" s="3">
        <f>INDEX(光放段!$B$4:$B$237,MATCH(纤芯!G4291,光放段!$C$4:$C$237,0))</f>
        <v>37031101000</v>
      </c>
      <c r="I4291" s="3" t="str">
        <f t="shared" si="331"/>
        <v>临五日光缆</v>
      </c>
      <c r="J4291" s="3" t="str">
        <f>INDEX(子缆名称!$B$4:$B$29,纤芯!M4291)</f>
        <v>A缆</v>
      </c>
      <c r="K4291" s="3">
        <v>10</v>
      </c>
      <c r="L4291" s="3">
        <f t="shared" si="332"/>
        <v>10</v>
      </c>
      <c r="M4291" s="3">
        <f t="shared" si="333"/>
        <v>1</v>
      </c>
      <c r="N4291" s="3" t="s">
        <v>91</v>
      </c>
      <c r="O4291" s="3">
        <f>COUNTIF([1]局站!$D$4:$D$172,"="&amp;N4291)</f>
        <v>1</v>
      </c>
      <c r="P4291" s="3">
        <v>0</v>
      </c>
      <c r="Q4291" s="3">
        <v>0</v>
      </c>
      <c r="R4291" s="3">
        <v>0</v>
      </c>
      <c r="S4291" s="3" t="s">
        <v>92</v>
      </c>
      <c r="T4291" s="3">
        <f>COUNTIF([1]局站!$D$4:$D$172,"="&amp;S4291)</f>
        <v>1</v>
      </c>
      <c r="U4291" s="3">
        <v>0</v>
      </c>
      <c r="V4291" s="3">
        <v>0</v>
      </c>
      <c r="W4291" s="3">
        <v>0</v>
      </c>
      <c r="X4291" s="3" t="s">
        <v>1215</v>
      </c>
      <c r="Y4291" s="3" t="s">
        <v>854</v>
      </c>
      <c r="Z4291" s="3" t="str">
        <f>INDEX(业务类型!$C$4:$C$8,MATCH(纤芯!Y4291,业务类型!$B$4:$B$8,0))</f>
        <v>LOCAL</v>
      </c>
      <c r="AA4291" s="3" t="s">
        <v>879</v>
      </c>
    </row>
    <row r="4292" spans="1:27" ht="16.5" x14ac:dyDescent="0.2">
      <c r="A4292" s="3">
        <v>4289</v>
      </c>
      <c r="B4292" s="3">
        <f t="shared" si="334"/>
        <v>37031101011</v>
      </c>
      <c r="C4292" s="3" t="s">
        <v>1166</v>
      </c>
      <c r="D4292" s="3" t="s">
        <v>231</v>
      </c>
      <c r="E4292" s="3" t="str">
        <f>INDEX(光放段!$G$4:$G$237,MATCH(纤芯!G4292,光放段!$C$4:$C$237,0))</f>
        <v>山东二干|临五日光缆:临沂金雀山-日照正阳路</v>
      </c>
      <c r="F4292" s="3">
        <f>INDEX(光放段!$I$4:$I$237,MATCH(纤芯!H4292,光放段!$B$4:$B$237,0))</f>
        <v>37031100000</v>
      </c>
      <c r="G4292" s="3" t="str">
        <f t="shared" si="330"/>
        <v>山东二干|临五日光缆:临沂金雀山-河东汤头</v>
      </c>
      <c r="H4292" s="3">
        <f>INDEX(光放段!$B$4:$B$237,MATCH(纤芯!G4292,光放段!$C$4:$C$237,0))</f>
        <v>37031101000</v>
      </c>
      <c r="I4292" s="3" t="str">
        <f t="shared" si="331"/>
        <v>临五日光缆</v>
      </c>
      <c r="J4292" s="3" t="str">
        <f>INDEX(子缆名称!$B$4:$B$29,纤芯!M4292)</f>
        <v>A缆</v>
      </c>
      <c r="K4292" s="3">
        <v>11</v>
      </c>
      <c r="L4292" s="3">
        <f t="shared" si="332"/>
        <v>11</v>
      </c>
      <c r="M4292" s="3">
        <f t="shared" si="333"/>
        <v>1</v>
      </c>
      <c r="N4292" s="3" t="s">
        <v>91</v>
      </c>
      <c r="O4292" s="3">
        <f>COUNTIF([1]局站!$D$4:$D$172,"="&amp;N4292)</f>
        <v>1</v>
      </c>
      <c r="P4292" s="3">
        <v>0</v>
      </c>
      <c r="Q4292" s="3">
        <v>0</v>
      </c>
      <c r="R4292" s="3">
        <v>0</v>
      </c>
      <c r="S4292" s="3" t="s">
        <v>92</v>
      </c>
      <c r="T4292" s="3">
        <f>COUNTIF([1]局站!$D$4:$D$172,"="&amp;S4292)</f>
        <v>1</v>
      </c>
      <c r="U4292" s="3">
        <v>0</v>
      </c>
      <c r="V4292" s="3">
        <v>0</v>
      </c>
      <c r="W4292" s="3">
        <v>0</v>
      </c>
      <c r="X4292" s="3" t="s">
        <v>1215</v>
      </c>
      <c r="Y4292" s="3" t="s">
        <v>881</v>
      </c>
      <c r="Z4292" s="3" t="str">
        <f>INDEX(业务类型!$C$4:$C$8,MATCH(纤芯!Y4292,业务类型!$B$4:$B$8,0))</f>
        <v>OTHER</v>
      </c>
      <c r="AA4292" s="3" t="s">
        <v>888</v>
      </c>
    </row>
    <row r="4293" spans="1:27" ht="16.5" x14ac:dyDescent="0.2">
      <c r="A4293" s="3">
        <v>4290</v>
      </c>
      <c r="B4293" s="3">
        <f t="shared" si="334"/>
        <v>37031101012</v>
      </c>
      <c r="C4293" s="3" t="s">
        <v>1166</v>
      </c>
      <c r="D4293" s="3" t="s">
        <v>231</v>
      </c>
      <c r="E4293" s="3" t="str">
        <f>INDEX(光放段!$G$4:$G$237,MATCH(纤芯!G4293,光放段!$C$4:$C$237,0))</f>
        <v>山东二干|临五日光缆:临沂金雀山-日照正阳路</v>
      </c>
      <c r="F4293" s="3">
        <f>INDEX(光放段!$I$4:$I$237,MATCH(纤芯!H4293,光放段!$B$4:$B$237,0))</f>
        <v>37031100000</v>
      </c>
      <c r="G4293" s="3" t="str">
        <f t="shared" ref="G4293:G4356" si="335">C4293&amp;"|"&amp;D4293&amp;":"&amp;N4293&amp;"-"&amp;S4293</f>
        <v>山东二干|临五日光缆:临沂金雀山-河东汤头</v>
      </c>
      <c r="H4293" s="3">
        <f>INDEX(光放段!$B$4:$B$237,MATCH(纤芯!G4293,光放段!$C$4:$C$237,0))</f>
        <v>37031101000</v>
      </c>
      <c r="I4293" s="3" t="str">
        <f t="shared" ref="I4293:I4356" si="336">D4293</f>
        <v>临五日光缆</v>
      </c>
      <c r="J4293" s="3" t="str">
        <f>INDEX(子缆名称!$B$4:$B$29,纤芯!M4293)</f>
        <v>A缆</v>
      </c>
      <c r="K4293" s="3">
        <v>12</v>
      </c>
      <c r="L4293" s="3">
        <f t="shared" ref="L4293:L4356" si="337">MOD(K4293-1,12)+1</f>
        <v>12</v>
      </c>
      <c r="M4293" s="3">
        <f t="shared" ref="M4293:M4356" si="338">INT((K4293-1)/12)+1</f>
        <v>1</v>
      </c>
      <c r="N4293" s="3" t="s">
        <v>91</v>
      </c>
      <c r="O4293" s="3">
        <f>COUNTIF([1]局站!$D$4:$D$172,"="&amp;N4293)</f>
        <v>1</v>
      </c>
      <c r="P4293" s="3">
        <v>0</v>
      </c>
      <c r="Q4293" s="3">
        <v>0</v>
      </c>
      <c r="R4293" s="3">
        <v>0</v>
      </c>
      <c r="S4293" s="3" t="s">
        <v>92</v>
      </c>
      <c r="T4293" s="3">
        <f>COUNTIF([1]局站!$D$4:$D$172,"="&amp;S4293)</f>
        <v>1</v>
      </c>
      <c r="U4293" s="3">
        <v>0</v>
      </c>
      <c r="V4293" s="3">
        <v>0</v>
      </c>
      <c r="W4293" s="3">
        <v>0</v>
      </c>
      <c r="X4293" s="3" t="s">
        <v>1215</v>
      </c>
      <c r="Y4293" s="3" t="s">
        <v>881</v>
      </c>
      <c r="Z4293" s="3" t="str">
        <f>INDEX(业务类型!$C$4:$C$8,MATCH(纤芯!Y4293,业务类型!$B$4:$B$8,0))</f>
        <v>OTHER</v>
      </c>
      <c r="AA4293" s="3" t="s">
        <v>888</v>
      </c>
    </row>
    <row r="4294" spans="1:27" ht="16.5" x14ac:dyDescent="0.2">
      <c r="A4294" s="3">
        <v>4291</v>
      </c>
      <c r="B4294" s="3">
        <f t="shared" si="334"/>
        <v>37031101013</v>
      </c>
      <c r="C4294" s="3" t="s">
        <v>1166</v>
      </c>
      <c r="D4294" s="3" t="s">
        <v>231</v>
      </c>
      <c r="E4294" s="3" t="str">
        <f>INDEX(光放段!$G$4:$G$237,MATCH(纤芯!G4294,光放段!$C$4:$C$237,0))</f>
        <v>山东二干|临五日光缆:临沂金雀山-日照正阳路</v>
      </c>
      <c r="F4294" s="3">
        <f>INDEX(光放段!$I$4:$I$237,MATCH(纤芯!H4294,光放段!$B$4:$B$237,0))</f>
        <v>37031100000</v>
      </c>
      <c r="G4294" s="3" t="str">
        <f t="shared" si="335"/>
        <v>山东二干|临五日光缆:临沂金雀山-河东汤头</v>
      </c>
      <c r="H4294" s="3">
        <f>INDEX(光放段!$B$4:$B$237,MATCH(纤芯!G4294,光放段!$C$4:$C$237,0))</f>
        <v>37031101000</v>
      </c>
      <c r="I4294" s="3" t="str">
        <f t="shared" si="336"/>
        <v>临五日光缆</v>
      </c>
      <c r="J4294" s="3" t="str">
        <f>INDEX(子缆名称!$B$4:$B$29,纤芯!M4294)</f>
        <v>B缆</v>
      </c>
      <c r="K4294" s="3">
        <v>13</v>
      </c>
      <c r="L4294" s="3">
        <f t="shared" si="337"/>
        <v>1</v>
      </c>
      <c r="M4294" s="3">
        <f t="shared" si="338"/>
        <v>2</v>
      </c>
      <c r="N4294" s="3" t="s">
        <v>91</v>
      </c>
      <c r="O4294" s="3">
        <f>COUNTIF([1]局站!$D$4:$D$172,"="&amp;N4294)</f>
        <v>1</v>
      </c>
      <c r="P4294" s="3">
        <v>0</v>
      </c>
      <c r="Q4294" s="3">
        <v>0</v>
      </c>
      <c r="R4294" s="3">
        <v>0</v>
      </c>
      <c r="S4294" s="3" t="s">
        <v>92</v>
      </c>
      <c r="T4294" s="3">
        <f>COUNTIF([1]局站!$D$4:$D$172,"="&amp;S4294)</f>
        <v>1</v>
      </c>
      <c r="U4294" s="3">
        <v>0</v>
      </c>
      <c r="V4294" s="3">
        <v>0</v>
      </c>
      <c r="W4294" s="3">
        <v>0</v>
      </c>
      <c r="X4294" s="3" t="s">
        <v>1215</v>
      </c>
      <c r="Y4294" s="3" t="s">
        <v>880</v>
      </c>
      <c r="Z4294" s="3" t="str">
        <f>INDEX(业务类型!$C$4:$C$8,MATCH(纤芯!Y4294,业务类型!$B$4:$B$8,0))</f>
        <v>IDLE</v>
      </c>
      <c r="AA4294" s="3"/>
    </row>
    <row r="4295" spans="1:27" ht="16.5" x14ac:dyDescent="0.2">
      <c r="A4295" s="3">
        <v>4292</v>
      </c>
      <c r="B4295" s="3">
        <f t="shared" si="334"/>
        <v>37031101014</v>
      </c>
      <c r="C4295" s="3" t="s">
        <v>1166</v>
      </c>
      <c r="D4295" s="3" t="s">
        <v>231</v>
      </c>
      <c r="E4295" s="3" t="str">
        <f>INDEX(光放段!$G$4:$G$237,MATCH(纤芯!G4295,光放段!$C$4:$C$237,0))</f>
        <v>山东二干|临五日光缆:临沂金雀山-日照正阳路</v>
      </c>
      <c r="F4295" s="3">
        <f>INDEX(光放段!$I$4:$I$237,MATCH(纤芯!H4295,光放段!$B$4:$B$237,0))</f>
        <v>37031100000</v>
      </c>
      <c r="G4295" s="3" t="str">
        <f t="shared" si="335"/>
        <v>山东二干|临五日光缆:临沂金雀山-河东汤头</v>
      </c>
      <c r="H4295" s="3">
        <f>INDEX(光放段!$B$4:$B$237,MATCH(纤芯!G4295,光放段!$C$4:$C$237,0))</f>
        <v>37031101000</v>
      </c>
      <c r="I4295" s="3" t="str">
        <f t="shared" si="336"/>
        <v>临五日光缆</v>
      </c>
      <c r="J4295" s="3" t="str">
        <f>INDEX(子缆名称!$B$4:$B$29,纤芯!M4295)</f>
        <v>B缆</v>
      </c>
      <c r="K4295" s="3">
        <v>14</v>
      </c>
      <c r="L4295" s="3">
        <f t="shared" si="337"/>
        <v>2</v>
      </c>
      <c r="M4295" s="3">
        <f t="shared" si="338"/>
        <v>2</v>
      </c>
      <c r="N4295" s="3" t="s">
        <v>91</v>
      </c>
      <c r="O4295" s="3">
        <f>COUNTIF([1]局站!$D$4:$D$172,"="&amp;N4295)</f>
        <v>1</v>
      </c>
      <c r="P4295" s="3">
        <v>0</v>
      </c>
      <c r="Q4295" s="3">
        <v>0</v>
      </c>
      <c r="R4295" s="3">
        <v>0</v>
      </c>
      <c r="S4295" s="3" t="s">
        <v>92</v>
      </c>
      <c r="T4295" s="3">
        <f>COUNTIF([1]局站!$D$4:$D$172,"="&amp;S4295)</f>
        <v>1</v>
      </c>
      <c r="U4295" s="3">
        <v>0</v>
      </c>
      <c r="V4295" s="3">
        <v>0</v>
      </c>
      <c r="W4295" s="3">
        <v>0</v>
      </c>
      <c r="X4295" s="3" t="s">
        <v>1215</v>
      </c>
      <c r="Y4295" s="3" t="s">
        <v>880</v>
      </c>
      <c r="Z4295" s="3" t="str">
        <f>INDEX(业务类型!$C$4:$C$8,MATCH(纤芯!Y4295,业务类型!$B$4:$B$8,0))</f>
        <v>IDLE</v>
      </c>
      <c r="AA4295" s="3"/>
    </row>
    <row r="4296" spans="1:27" ht="16.5" x14ac:dyDescent="0.2">
      <c r="A4296" s="3">
        <v>4293</v>
      </c>
      <c r="B4296" s="3">
        <f t="shared" si="334"/>
        <v>37031102001</v>
      </c>
      <c r="C4296" s="3" t="s">
        <v>1166</v>
      </c>
      <c r="D4296" s="3" t="s">
        <v>231</v>
      </c>
      <c r="E4296" s="3" t="str">
        <f>INDEX(光放段!$G$4:$G$237,MATCH(纤芯!G4296,光放段!$C$4:$C$237,0))</f>
        <v>山东二干|临五日光缆:临沂金雀山-日照正阳路</v>
      </c>
      <c r="F4296" s="3">
        <f>INDEX(光放段!$I$4:$I$237,MATCH(纤芯!H4296,光放段!$B$4:$B$237,0))</f>
        <v>37031100000</v>
      </c>
      <c r="G4296" s="3" t="str">
        <f t="shared" si="335"/>
        <v>山东二干|临五日光缆:河东汤头-沂南花山路</v>
      </c>
      <c r="H4296" s="3">
        <f>INDEX(光放段!$B$4:$B$237,MATCH(纤芯!G4296,光放段!$C$4:$C$237,0))</f>
        <v>37031102000</v>
      </c>
      <c r="I4296" s="3" t="str">
        <f t="shared" si="336"/>
        <v>临五日光缆</v>
      </c>
      <c r="J4296" s="3" t="str">
        <f>INDEX(子缆名称!$B$4:$B$29,纤芯!M4296)</f>
        <v>A缆</v>
      </c>
      <c r="K4296" s="3">
        <v>1</v>
      </c>
      <c r="L4296" s="3">
        <f t="shared" si="337"/>
        <v>1</v>
      </c>
      <c r="M4296" s="3">
        <f t="shared" si="338"/>
        <v>1</v>
      </c>
      <c r="N4296" s="3" t="s">
        <v>92</v>
      </c>
      <c r="O4296" s="3">
        <f>COUNTIF([1]局站!$D$4:$D$172,"="&amp;N4296)</f>
        <v>1</v>
      </c>
      <c r="P4296" s="3">
        <v>0</v>
      </c>
      <c r="Q4296" s="3">
        <v>0</v>
      </c>
      <c r="R4296" s="3">
        <v>0</v>
      </c>
      <c r="S4296" s="3" t="s">
        <v>93</v>
      </c>
      <c r="T4296" s="3">
        <f>COUNTIF([1]局站!$D$4:$D$172,"="&amp;S4296)</f>
        <v>1</v>
      </c>
      <c r="U4296" s="3">
        <v>0</v>
      </c>
      <c r="V4296" s="3">
        <v>0</v>
      </c>
      <c r="W4296" s="3">
        <v>0</v>
      </c>
      <c r="X4296" s="3" t="s">
        <v>1215</v>
      </c>
      <c r="Y4296" s="3" t="s">
        <v>854</v>
      </c>
      <c r="Z4296" s="3" t="str">
        <f>INDEX(业务类型!$C$4:$C$8,MATCH(纤芯!Y4296,业务类型!$B$4:$B$8,0))</f>
        <v>LOCAL</v>
      </c>
      <c r="AA4296" s="3" t="s">
        <v>879</v>
      </c>
    </row>
    <row r="4297" spans="1:27" ht="16.5" x14ac:dyDescent="0.2">
      <c r="A4297" s="3">
        <v>4294</v>
      </c>
      <c r="B4297" s="3">
        <f t="shared" si="334"/>
        <v>37031102002</v>
      </c>
      <c r="C4297" s="3" t="s">
        <v>1166</v>
      </c>
      <c r="D4297" s="3" t="s">
        <v>231</v>
      </c>
      <c r="E4297" s="3" t="str">
        <f>INDEX(光放段!$G$4:$G$237,MATCH(纤芯!G4297,光放段!$C$4:$C$237,0))</f>
        <v>山东二干|临五日光缆:临沂金雀山-日照正阳路</v>
      </c>
      <c r="F4297" s="3">
        <f>INDEX(光放段!$I$4:$I$237,MATCH(纤芯!H4297,光放段!$B$4:$B$237,0))</f>
        <v>37031100000</v>
      </c>
      <c r="G4297" s="3" t="str">
        <f t="shared" si="335"/>
        <v>山东二干|临五日光缆:河东汤头-沂南花山路</v>
      </c>
      <c r="H4297" s="3">
        <f>INDEX(光放段!$B$4:$B$237,MATCH(纤芯!G4297,光放段!$C$4:$C$237,0))</f>
        <v>37031102000</v>
      </c>
      <c r="I4297" s="3" t="str">
        <f t="shared" si="336"/>
        <v>临五日光缆</v>
      </c>
      <c r="J4297" s="3" t="str">
        <f>INDEX(子缆名称!$B$4:$B$29,纤芯!M4297)</f>
        <v>A缆</v>
      </c>
      <c r="K4297" s="3">
        <v>2</v>
      </c>
      <c r="L4297" s="3">
        <f t="shared" si="337"/>
        <v>2</v>
      </c>
      <c r="M4297" s="3">
        <f t="shared" si="338"/>
        <v>1</v>
      </c>
      <c r="N4297" s="3" t="s">
        <v>92</v>
      </c>
      <c r="O4297" s="3">
        <f>COUNTIF([1]局站!$D$4:$D$172,"="&amp;N4297)</f>
        <v>1</v>
      </c>
      <c r="P4297" s="3">
        <v>0</v>
      </c>
      <c r="Q4297" s="3">
        <v>0</v>
      </c>
      <c r="R4297" s="3">
        <v>0</v>
      </c>
      <c r="S4297" s="3" t="s">
        <v>93</v>
      </c>
      <c r="T4297" s="3">
        <f>COUNTIF([1]局站!$D$4:$D$172,"="&amp;S4297)</f>
        <v>1</v>
      </c>
      <c r="U4297" s="3">
        <v>0</v>
      </c>
      <c r="V4297" s="3">
        <v>0</v>
      </c>
      <c r="W4297" s="3">
        <v>0</v>
      </c>
      <c r="X4297" s="3" t="s">
        <v>1215</v>
      </c>
      <c r="Y4297" s="3" t="s">
        <v>854</v>
      </c>
      <c r="Z4297" s="3" t="str">
        <f>INDEX(业务类型!$C$4:$C$8,MATCH(纤芯!Y4297,业务类型!$B$4:$B$8,0))</f>
        <v>LOCAL</v>
      </c>
      <c r="AA4297" s="3" t="s">
        <v>879</v>
      </c>
    </row>
    <row r="4298" spans="1:27" ht="16.5" x14ac:dyDescent="0.2">
      <c r="A4298" s="3">
        <v>4295</v>
      </c>
      <c r="B4298" s="3">
        <f t="shared" si="334"/>
        <v>37031102003</v>
      </c>
      <c r="C4298" s="3" t="s">
        <v>1166</v>
      </c>
      <c r="D4298" s="3" t="s">
        <v>231</v>
      </c>
      <c r="E4298" s="3" t="str">
        <f>INDEX(光放段!$G$4:$G$237,MATCH(纤芯!G4298,光放段!$C$4:$C$237,0))</f>
        <v>山东二干|临五日光缆:临沂金雀山-日照正阳路</v>
      </c>
      <c r="F4298" s="3">
        <f>INDEX(光放段!$I$4:$I$237,MATCH(纤芯!H4298,光放段!$B$4:$B$237,0))</f>
        <v>37031100000</v>
      </c>
      <c r="G4298" s="3" t="str">
        <f t="shared" si="335"/>
        <v>山东二干|临五日光缆:河东汤头-沂南花山路</v>
      </c>
      <c r="H4298" s="3">
        <f>INDEX(光放段!$B$4:$B$237,MATCH(纤芯!G4298,光放段!$C$4:$C$237,0))</f>
        <v>37031102000</v>
      </c>
      <c r="I4298" s="3" t="str">
        <f t="shared" si="336"/>
        <v>临五日光缆</v>
      </c>
      <c r="J4298" s="3" t="str">
        <f>INDEX(子缆名称!$B$4:$B$29,纤芯!M4298)</f>
        <v>A缆</v>
      </c>
      <c r="K4298" s="3">
        <v>3</v>
      </c>
      <c r="L4298" s="3">
        <f t="shared" si="337"/>
        <v>3</v>
      </c>
      <c r="M4298" s="3">
        <f t="shared" si="338"/>
        <v>1</v>
      </c>
      <c r="N4298" s="3" t="s">
        <v>92</v>
      </c>
      <c r="O4298" s="3">
        <f>COUNTIF([1]局站!$D$4:$D$172,"="&amp;N4298)</f>
        <v>1</v>
      </c>
      <c r="P4298" s="3">
        <v>0</v>
      </c>
      <c r="Q4298" s="3">
        <v>0</v>
      </c>
      <c r="R4298" s="3">
        <v>0</v>
      </c>
      <c r="S4298" s="3" t="s">
        <v>93</v>
      </c>
      <c r="T4298" s="3">
        <f>COUNTIF([1]局站!$D$4:$D$172,"="&amp;S4298)</f>
        <v>1</v>
      </c>
      <c r="U4298" s="3">
        <v>0</v>
      </c>
      <c r="V4298" s="3">
        <v>0</v>
      </c>
      <c r="W4298" s="3">
        <v>0</v>
      </c>
      <c r="X4298" s="3" t="s">
        <v>1215</v>
      </c>
      <c r="Y4298" s="3" t="s">
        <v>854</v>
      </c>
      <c r="Z4298" s="3" t="str">
        <f>INDEX(业务类型!$C$4:$C$8,MATCH(纤芯!Y4298,业务类型!$B$4:$B$8,0))</f>
        <v>LOCAL</v>
      </c>
      <c r="AA4298" s="3" t="s">
        <v>879</v>
      </c>
    </row>
    <row r="4299" spans="1:27" ht="16.5" x14ac:dyDescent="0.2">
      <c r="A4299" s="3">
        <v>4296</v>
      </c>
      <c r="B4299" s="3">
        <f t="shared" si="334"/>
        <v>37031102004</v>
      </c>
      <c r="C4299" s="3" t="s">
        <v>1166</v>
      </c>
      <c r="D4299" s="3" t="s">
        <v>231</v>
      </c>
      <c r="E4299" s="3" t="str">
        <f>INDEX(光放段!$G$4:$G$237,MATCH(纤芯!G4299,光放段!$C$4:$C$237,0))</f>
        <v>山东二干|临五日光缆:临沂金雀山-日照正阳路</v>
      </c>
      <c r="F4299" s="3">
        <f>INDEX(光放段!$I$4:$I$237,MATCH(纤芯!H4299,光放段!$B$4:$B$237,0))</f>
        <v>37031100000</v>
      </c>
      <c r="G4299" s="3" t="str">
        <f t="shared" si="335"/>
        <v>山东二干|临五日光缆:河东汤头-沂南花山路</v>
      </c>
      <c r="H4299" s="3">
        <f>INDEX(光放段!$B$4:$B$237,MATCH(纤芯!G4299,光放段!$C$4:$C$237,0))</f>
        <v>37031102000</v>
      </c>
      <c r="I4299" s="3" t="str">
        <f t="shared" si="336"/>
        <v>临五日光缆</v>
      </c>
      <c r="J4299" s="3" t="str">
        <f>INDEX(子缆名称!$B$4:$B$29,纤芯!M4299)</f>
        <v>A缆</v>
      </c>
      <c r="K4299" s="3">
        <v>4</v>
      </c>
      <c r="L4299" s="3">
        <f t="shared" si="337"/>
        <v>4</v>
      </c>
      <c r="M4299" s="3">
        <f t="shared" si="338"/>
        <v>1</v>
      </c>
      <c r="N4299" s="3" t="s">
        <v>92</v>
      </c>
      <c r="O4299" s="3">
        <f>COUNTIF([1]局站!$D$4:$D$172,"="&amp;N4299)</f>
        <v>1</v>
      </c>
      <c r="P4299" s="3">
        <v>0</v>
      </c>
      <c r="Q4299" s="3">
        <v>0</v>
      </c>
      <c r="R4299" s="3">
        <v>0</v>
      </c>
      <c r="S4299" s="3" t="s">
        <v>93</v>
      </c>
      <c r="T4299" s="3">
        <f>COUNTIF([1]局站!$D$4:$D$172,"="&amp;S4299)</f>
        <v>1</v>
      </c>
      <c r="U4299" s="3">
        <v>0</v>
      </c>
      <c r="V4299" s="3">
        <v>0</v>
      </c>
      <c r="W4299" s="3">
        <v>0</v>
      </c>
      <c r="X4299" s="3" t="s">
        <v>1215</v>
      </c>
      <c r="Y4299" s="3" t="s">
        <v>854</v>
      </c>
      <c r="Z4299" s="3" t="str">
        <f>INDEX(业务类型!$C$4:$C$8,MATCH(纤芯!Y4299,业务类型!$B$4:$B$8,0))</f>
        <v>LOCAL</v>
      </c>
      <c r="AA4299" s="3" t="s">
        <v>879</v>
      </c>
    </row>
    <row r="4300" spans="1:27" ht="16.5" x14ac:dyDescent="0.2">
      <c r="A4300" s="3">
        <v>4297</v>
      </c>
      <c r="B4300" s="3">
        <f t="shared" si="334"/>
        <v>37031102005</v>
      </c>
      <c r="C4300" s="3" t="s">
        <v>1166</v>
      </c>
      <c r="D4300" s="3" t="s">
        <v>231</v>
      </c>
      <c r="E4300" s="3" t="str">
        <f>INDEX(光放段!$G$4:$G$237,MATCH(纤芯!G4300,光放段!$C$4:$C$237,0))</f>
        <v>山东二干|临五日光缆:临沂金雀山-日照正阳路</v>
      </c>
      <c r="F4300" s="3">
        <f>INDEX(光放段!$I$4:$I$237,MATCH(纤芯!H4300,光放段!$B$4:$B$237,0))</f>
        <v>37031100000</v>
      </c>
      <c r="G4300" s="3" t="str">
        <f t="shared" si="335"/>
        <v>山东二干|临五日光缆:河东汤头-沂南花山路</v>
      </c>
      <c r="H4300" s="3">
        <f>INDEX(光放段!$B$4:$B$237,MATCH(纤芯!G4300,光放段!$C$4:$C$237,0))</f>
        <v>37031102000</v>
      </c>
      <c r="I4300" s="3" t="str">
        <f t="shared" si="336"/>
        <v>临五日光缆</v>
      </c>
      <c r="J4300" s="3" t="str">
        <f>INDEX(子缆名称!$B$4:$B$29,纤芯!M4300)</f>
        <v>A缆</v>
      </c>
      <c r="K4300" s="3">
        <v>5</v>
      </c>
      <c r="L4300" s="3">
        <f t="shared" si="337"/>
        <v>5</v>
      </c>
      <c r="M4300" s="3">
        <f t="shared" si="338"/>
        <v>1</v>
      </c>
      <c r="N4300" s="3" t="s">
        <v>92</v>
      </c>
      <c r="O4300" s="3">
        <f>COUNTIF([1]局站!$D$4:$D$172,"="&amp;N4300)</f>
        <v>1</v>
      </c>
      <c r="P4300" s="3">
        <v>0</v>
      </c>
      <c r="Q4300" s="3">
        <v>0</v>
      </c>
      <c r="R4300" s="3">
        <v>0</v>
      </c>
      <c r="S4300" s="3" t="s">
        <v>93</v>
      </c>
      <c r="T4300" s="3">
        <f>COUNTIF([1]局站!$D$4:$D$172,"="&amp;S4300)</f>
        <v>1</v>
      </c>
      <c r="U4300" s="3">
        <v>0</v>
      </c>
      <c r="V4300" s="3">
        <v>0</v>
      </c>
      <c r="W4300" s="3">
        <v>0</v>
      </c>
      <c r="X4300" s="3" t="s">
        <v>1215</v>
      </c>
      <c r="Y4300" s="3" t="s">
        <v>854</v>
      </c>
      <c r="Z4300" s="3" t="str">
        <f>INDEX(业务类型!$C$4:$C$8,MATCH(纤芯!Y4300,业务类型!$B$4:$B$8,0))</f>
        <v>LOCAL</v>
      </c>
      <c r="AA4300" s="3" t="s">
        <v>879</v>
      </c>
    </row>
    <row r="4301" spans="1:27" ht="16.5" x14ac:dyDescent="0.2">
      <c r="A4301" s="3">
        <v>4298</v>
      </c>
      <c r="B4301" s="3">
        <f t="shared" si="334"/>
        <v>37031102006</v>
      </c>
      <c r="C4301" s="3" t="s">
        <v>1166</v>
      </c>
      <c r="D4301" s="3" t="s">
        <v>231</v>
      </c>
      <c r="E4301" s="3" t="str">
        <f>INDEX(光放段!$G$4:$G$237,MATCH(纤芯!G4301,光放段!$C$4:$C$237,0))</f>
        <v>山东二干|临五日光缆:临沂金雀山-日照正阳路</v>
      </c>
      <c r="F4301" s="3">
        <f>INDEX(光放段!$I$4:$I$237,MATCH(纤芯!H4301,光放段!$B$4:$B$237,0))</f>
        <v>37031100000</v>
      </c>
      <c r="G4301" s="3" t="str">
        <f t="shared" si="335"/>
        <v>山东二干|临五日光缆:河东汤头-沂南花山路</v>
      </c>
      <c r="H4301" s="3">
        <f>INDEX(光放段!$B$4:$B$237,MATCH(纤芯!G4301,光放段!$C$4:$C$237,0))</f>
        <v>37031102000</v>
      </c>
      <c r="I4301" s="3" t="str">
        <f t="shared" si="336"/>
        <v>临五日光缆</v>
      </c>
      <c r="J4301" s="3" t="str">
        <f>INDEX(子缆名称!$B$4:$B$29,纤芯!M4301)</f>
        <v>A缆</v>
      </c>
      <c r="K4301" s="3">
        <v>6</v>
      </c>
      <c r="L4301" s="3">
        <f t="shared" si="337"/>
        <v>6</v>
      </c>
      <c r="M4301" s="3">
        <f t="shared" si="338"/>
        <v>1</v>
      </c>
      <c r="N4301" s="3" t="s">
        <v>92</v>
      </c>
      <c r="O4301" s="3">
        <f>COUNTIF([1]局站!$D$4:$D$172,"="&amp;N4301)</f>
        <v>1</v>
      </c>
      <c r="P4301" s="3">
        <v>0</v>
      </c>
      <c r="Q4301" s="3">
        <v>0</v>
      </c>
      <c r="R4301" s="3">
        <v>0</v>
      </c>
      <c r="S4301" s="3" t="s">
        <v>93</v>
      </c>
      <c r="T4301" s="3">
        <f>COUNTIF([1]局站!$D$4:$D$172,"="&amp;S4301)</f>
        <v>1</v>
      </c>
      <c r="U4301" s="3">
        <v>0</v>
      </c>
      <c r="V4301" s="3">
        <v>0</v>
      </c>
      <c r="W4301" s="3">
        <v>0</v>
      </c>
      <c r="X4301" s="3" t="s">
        <v>1215</v>
      </c>
      <c r="Y4301" s="3" t="s">
        <v>854</v>
      </c>
      <c r="Z4301" s="3" t="str">
        <f>INDEX(业务类型!$C$4:$C$8,MATCH(纤芯!Y4301,业务类型!$B$4:$B$8,0))</f>
        <v>LOCAL</v>
      </c>
      <c r="AA4301" s="3" t="s">
        <v>879</v>
      </c>
    </row>
    <row r="4302" spans="1:27" ht="16.5" x14ac:dyDescent="0.2">
      <c r="A4302" s="3">
        <v>4299</v>
      </c>
      <c r="B4302" s="3">
        <f t="shared" si="334"/>
        <v>37031102007</v>
      </c>
      <c r="C4302" s="3" t="s">
        <v>1166</v>
      </c>
      <c r="D4302" s="3" t="s">
        <v>231</v>
      </c>
      <c r="E4302" s="3" t="str">
        <f>INDEX(光放段!$G$4:$G$237,MATCH(纤芯!G4302,光放段!$C$4:$C$237,0))</f>
        <v>山东二干|临五日光缆:临沂金雀山-日照正阳路</v>
      </c>
      <c r="F4302" s="3">
        <f>INDEX(光放段!$I$4:$I$237,MATCH(纤芯!H4302,光放段!$B$4:$B$237,0))</f>
        <v>37031100000</v>
      </c>
      <c r="G4302" s="3" t="str">
        <f t="shared" si="335"/>
        <v>山东二干|临五日光缆:河东汤头-沂南花山路</v>
      </c>
      <c r="H4302" s="3">
        <f>INDEX(光放段!$B$4:$B$237,MATCH(纤芯!G4302,光放段!$C$4:$C$237,0))</f>
        <v>37031102000</v>
      </c>
      <c r="I4302" s="3" t="str">
        <f t="shared" si="336"/>
        <v>临五日光缆</v>
      </c>
      <c r="J4302" s="3" t="str">
        <f>INDEX(子缆名称!$B$4:$B$29,纤芯!M4302)</f>
        <v>A缆</v>
      </c>
      <c r="K4302" s="3">
        <v>7</v>
      </c>
      <c r="L4302" s="3">
        <f t="shared" si="337"/>
        <v>7</v>
      </c>
      <c r="M4302" s="3">
        <f t="shared" si="338"/>
        <v>1</v>
      </c>
      <c r="N4302" s="3" t="s">
        <v>92</v>
      </c>
      <c r="O4302" s="3">
        <f>COUNTIF([1]局站!$D$4:$D$172,"="&amp;N4302)</f>
        <v>1</v>
      </c>
      <c r="P4302" s="3">
        <v>0</v>
      </c>
      <c r="Q4302" s="3">
        <v>0</v>
      </c>
      <c r="R4302" s="3">
        <v>0</v>
      </c>
      <c r="S4302" s="3" t="s">
        <v>93</v>
      </c>
      <c r="T4302" s="3">
        <f>COUNTIF([1]局站!$D$4:$D$172,"="&amp;S4302)</f>
        <v>1</v>
      </c>
      <c r="U4302" s="3">
        <v>0</v>
      </c>
      <c r="V4302" s="3">
        <v>0</v>
      </c>
      <c r="W4302" s="3">
        <v>0</v>
      </c>
      <c r="X4302" s="3" t="s">
        <v>1215</v>
      </c>
      <c r="Y4302" s="3" t="s">
        <v>880</v>
      </c>
      <c r="Z4302" s="3" t="str">
        <f>INDEX(业务类型!$C$4:$C$8,MATCH(纤芯!Y4302,业务类型!$B$4:$B$8,0))</f>
        <v>IDLE</v>
      </c>
      <c r="AA4302" s="3"/>
    </row>
    <row r="4303" spans="1:27" ht="16.5" x14ac:dyDescent="0.2">
      <c r="A4303" s="3">
        <v>4300</v>
      </c>
      <c r="B4303" s="3">
        <f t="shared" si="334"/>
        <v>37031102008</v>
      </c>
      <c r="C4303" s="3" t="s">
        <v>1166</v>
      </c>
      <c r="D4303" s="3" t="s">
        <v>231</v>
      </c>
      <c r="E4303" s="3" t="str">
        <f>INDEX(光放段!$G$4:$G$237,MATCH(纤芯!G4303,光放段!$C$4:$C$237,0))</f>
        <v>山东二干|临五日光缆:临沂金雀山-日照正阳路</v>
      </c>
      <c r="F4303" s="3">
        <f>INDEX(光放段!$I$4:$I$237,MATCH(纤芯!H4303,光放段!$B$4:$B$237,0))</f>
        <v>37031100000</v>
      </c>
      <c r="G4303" s="3" t="str">
        <f t="shared" si="335"/>
        <v>山东二干|临五日光缆:河东汤头-沂南花山路</v>
      </c>
      <c r="H4303" s="3">
        <f>INDEX(光放段!$B$4:$B$237,MATCH(纤芯!G4303,光放段!$C$4:$C$237,0))</f>
        <v>37031102000</v>
      </c>
      <c r="I4303" s="3" t="str">
        <f t="shared" si="336"/>
        <v>临五日光缆</v>
      </c>
      <c r="J4303" s="3" t="str">
        <f>INDEX(子缆名称!$B$4:$B$29,纤芯!M4303)</f>
        <v>A缆</v>
      </c>
      <c r="K4303" s="3">
        <v>8</v>
      </c>
      <c r="L4303" s="3">
        <f t="shared" si="337"/>
        <v>8</v>
      </c>
      <c r="M4303" s="3">
        <f t="shared" si="338"/>
        <v>1</v>
      </c>
      <c r="N4303" s="3" t="s">
        <v>92</v>
      </c>
      <c r="O4303" s="3">
        <f>COUNTIF([1]局站!$D$4:$D$172,"="&amp;N4303)</f>
        <v>1</v>
      </c>
      <c r="P4303" s="3">
        <v>0</v>
      </c>
      <c r="Q4303" s="3">
        <v>0</v>
      </c>
      <c r="R4303" s="3">
        <v>0</v>
      </c>
      <c r="S4303" s="3" t="s">
        <v>93</v>
      </c>
      <c r="T4303" s="3">
        <f>COUNTIF([1]局站!$D$4:$D$172,"="&amp;S4303)</f>
        <v>1</v>
      </c>
      <c r="U4303" s="3">
        <v>0</v>
      </c>
      <c r="V4303" s="3">
        <v>0</v>
      </c>
      <c r="W4303" s="3">
        <v>0</v>
      </c>
      <c r="X4303" s="3" t="s">
        <v>1215</v>
      </c>
      <c r="Y4303" s="3" t="s">
        <v>880</v>
      </c>
      <c r="Z4303" s="3" t="str">
        <f>INDEX(业务类型!$C$4:$C$8,MATCH(纤芯!Y4303,业务类型!$B$4:$B$8,0))</f>
        <v>IDLE</v>
      </c>
      <c r="AA4303" s="3"/>
    </row>
    <row r="4304" spans="1:27" ht="16.5" x14ac:dyDescent="0.2">
      <c r="A4304" s="3">
        <v>4301</v>
      </c>
      <c r="B4304" s="3">
        <f t="shared" si="334"/>
        <v>37031102009</v>
      </c>
      <c r="C4304" s="3" t="s">
        <v>1166</v>
      </c>
      <c r="D4304" s="3" t="s">
        <v>231</v>
      </c>
      <c r="E4304" s="3" t="str">
        <f>INDEX(光放段!$G$4:$G$237,MATCH(纤芯!G4304,光放段!$C$4:$C$237,0))</f>
        <v>山东二干|临五日光缆:临沂金雀山-日照正阳路</v>
      </c>
      <c r="F4304" s="3">
        <f>INDEX(光放段!$I$4:$I$237,MATCH(纤芯!H4304,光放段!$B$4:$B$237,0))</f>
        <v>37031100000</v>
      </c>
      <c r="G4304" s="3" t="str">
        <f t="shared" si="335"/>
        <v>山东二干|临五日光缆:河东汤头-沂南花山路</v>
      </c>
      <c r="H4304" s="3">
        <f>INDEX(光放段!$B$4:$B$237,MATCH(纤芯!G4304,光放段!$C$4:$C$237,0))</f>
        <v>37031102000</v>
      </c>
      <c r="I4304" s="3" t="str">
        <f t="shared" si="336"/>
        <v>临五日光缆</v>
      </c>
      <c r="J4304" s="3" t="str">
        <f>INDEX(子缆名称!$B$4:$B$29,纤芯!M4304)</f>
        <v>A缆</v>
      </c>
      <c r="K4304" s="3">
        <v>9</v>
      </c>
      <c r="L4304" s="3">
        <f t="shared" si="337"/>
        <v>9</v>
      </c>
      <c r="M4304" s="3">
        <f t="shared" si="338"/>
        <v>1</v>
      </c>
      <c r="N4304" s="3" t="s">
        <v>92</v>
      </c>
      <c r="O4304" s="3">
        <f>COUNTIF([1]局站!$D$4:$D$172,"="&amp;N4304)</f>
        <v>1</v>
      </c>
      <c r="P4304" s="3">
        <v>0</v>
      </c>
      <c r="Q4304" s="3">
        <v>0</v>
      </c>
      <c r="R4304" s="3">
        <v>0</v>
      </c>
      <c r="S4304" s="3" t="s">
        <v>93</v>
      </c>
      <c r="T4304" s="3">
        <f>COUNTIF([1]局站!$D$4:$D$172,"="&amp;S4304)</f>
        <v>1</v>
      </c>
      <c r="U4304" s="3">
        <v>0</v>
      </c>
      <c r="V4304" s="3">
        <v>0</v>
      </c>
      <c r="W4304" s="3">
        <v>0</v>
      </c>
      <c r="X4304" s="3" t="s">
        <v>1215</v>
      </c>
      <c r="Y4304" s="3" t="s">
        <v>854</v>
      </c>
      <c r="Z4304" s="3" t="str">
        <f>INDEX(业务类型!$C$4:$C$8,MATCH(纤芯!Y4304,业务类型!$B$4:$B$8,0))</f>
        <v>LOCAL</v>
      </c>
      <c r="AA4304" s="3" t="s">
        <v>879</v>
      </c>
    </row>
    <row r="4305" spans="1:27" ht="16.5" x14ac:dyDescent="0.2">
      <c r="A4305" s="3">
        <v>4302</v>
      </c>
      <c r="B4305" s="3">
        <f t="shared" si="334"/>
        <v>37031102010</v>
      </c>
      <c r="C4305" s="3" t="s">
        <v>1166</v>
      </c>
      <c r="D4305" s="3" t="s">
        <v>231</v>
      </c>
      <c r="E4305" s="3" t="str">
        <f>INDEX(光放段!$G$4:$G$237,MATCH(纤芯!G4305,光放段!$C$4:$C$237,0))</f>
        <v>山东二干|临五日光缆:临沂金雀山-日照正阳路</v>
      </c>
      <c r="F4305" s="3">
        <f>INDEX(光放段!$I$4:$I$237,MATCH(纤芯!H4305,光放段!$B$4:$B$237,0))</f>
        <v>37031100000</v>
      </c>
      <c r="G4305" s="3" t="str">
        <f t="shared" si="335"/>
        <v>山东二干|临五日光缆:河东汤头-沂南花山路</v>
      </c>
      <c r="H4305" s="3">
        <f>INDEX(光放段!$B$4:$B$237,MATCH(纤芯!G4305,光放段!$C$4:$C$237,0))</f>
        <v>37031102000</v>
      </c>
      <c r="I4305" s="3" t="str">
        <f t="shared" si="336"/>
        <v>临五日光缆</v>
      </c>
      <c r="J4305" s="3" t="str">
        <f>INDEX(子缆名称!$B$4:$B$29,纤芯!M4305)</f>
        <v>A缆</v>
      </c>
      <c r="K4305" s="3">
        <v>10</v>
      </c>
      <c r="L4305" s="3">
        <f t="shared" si="337"/>
        <v>10</v>
      </c>
      <c r="M4305" s="3">
        <f t="shared" si="338"/>
        <v>1</v>
      </c>
      <c r="N4305" s="3" t="s">
        <v>92</v>
      </c>
      <c r="O4305" s="3">
        <f>COUNTIF([1]局站!$D$4:$D$172,"="&amp;N4305)</f>
        <v>1</v>
      </c>
      <c r="P4305" s="3">
        <v>0</v>
      </c>
      <c r="Q4305" s="3">
        <v>0</v>
      </c>
      <c r="R4305" s="3">
        <v>0</v>
      </c>
      <c r="S4305" s="3" t="s">
        <v>93</v>
      </c>
      <c r="T4305" s="3">
        <f>COUNTIF([1]局站!$D$4:$D$172,"="&amp;S4305)</f>
        <v>1</v>
      </c>
      <c r="U4305" s="3">
        <v>0</v>
      </c>
      <c r="V4305" s="3">
        <v>0</v>
      </c>
      <c r="W4305" s="3">
        <v>0</v>
      </c>
      <c r="X4305" s="3" t="s">
        <v>1215</v>
      </c>
      <c r="Y4305" s="3" t="s">
        <v>854</v>
      </c>
      <c r="Z4305" s="3" t="str">
        <f>INDEX(业务类型!$C$4:$C$8,MATCH(纤芯!Y4305,业务类型!$B$4:$B$8,0))</f>
        <v>LOCAL</v>
      </c>
      <c r="AA4305" s="3" t="s">
        <v>879</v>
      </c>
    </row>
    <row r="4306" spans="1:27" ht="16.5" x14ac:dyDescent="0.2">
      <c r="A4306" s="3">
        <v>4303</v>
      </c>
      <c r="B4306" s="3">
        <f t="shared" si="334"/>
        <v>37031102011</v>
      </c>
      <c r="C4306" s="3" t="s">
        <v>1166</v>
      </c>
      <c r="D4306" s="3" t="s">
        <v>231</v>
      </c>
      <c r="E4306" s="3" t="str">
        <f>INDEX(光放段!$G$4:$G$237,MATCH(纤芯!G4306,光放段!$C$4:$C$237,0))</f>
        <v>山东二干|临五日光缆:临沂金雀山-日照正阳路</v>
      </c>
      <c r="F4306" s="3">
        <f>INDEX(光放段!$I$4:$I$237,MATCH(纤芯!H4306,光放段!$B$4:$B$237,0))</f>
        <v>37031100000</v>
      </c>
      <c r="G4306" s="3" t="str">
        <f t="shared" si="335"/>
        <v>山东二干|临五日光缆:河东汤头-沂南花山路</v>
      </c>
      <c r="H4306" s="3">
        <f>INDEX(光放段!$B$4:$B$237,MATCH(纤芯!G4306,光放段!$C$4:$C$237,0))</f>
        <v>37031102000</v>
      </c>
      <c r="I4306" s="3" t="str">
        <f t="shared" si="336"/>
        <v>临五日光缆</v>
      </c>
      <c r="J4306" s="3" t="str">
        <f>INDEX(子缆名称!$B$4:$B$29,纤芯!M4306)</f>
        <v>A缆</v>
      </c>
      <c r="K4306" s="3">
        <v>11</v>
      </c>
      <c r="L4306" s="3">
        <f t="shared" si="337"/>
        <v>11</v>
      </c>
      <c r="M4306" s="3">
        <f t="shared" si="338"/>
        <v>1</v>
      </c>
      <c r="N4306" s="3" t="s">
        <v>92</v>
      </c>
      <c r="O4306" s="3">
        <f>COUNTIF([1]局站!$D$4:$D$172,"="&amp;N4306)</f>
        <v>1</v>
      </c>
      <c r="P4306" s="3">
        <v>0</v>
      </c>
      <c r="Q4306" s="3">
        <v>0</v>
      </c>
      <c r="R4306" s="3">
        <v>0</v>
      </c>
      <c r="S4306" s="3" t="s">
        <v>93</v>
      </c>
      <c r="T4306" s="3">
        <f>COUNTIF([1]局站!$D$4:$D$172,"="&amp;S4306)</f>
        <v>1</v>
      </c>
      <c r="U4306" s="3">
        <v>0</v>
      </c>
      <c r="V4306" s="3">
        <v>0</v>
      </c>
      <c r="W4306" s="3">
        <v>0</v>
      </c>
      <c r="X4306" s="3" t="s">
        <v>1215</v>
      </c>
      <c r="Y4306" s="3" t="s">
        <v>854</v>
      </c>
      <c r="Z4306" s="3" t="str">
        <f>INDEX(业务类型!$C$4:$C$8,MATCH(纤芯!Y4306,业务类型!$B$4:$B$8,0))</f>
        <v>LOCAL</v>
      </c>
      <c r="AA4306" s="3" t="s">
        <v>879</v>
      </c>
    </row>
    <row r="4307" spans="1:27" ht="16.5" x14ac:dyDescent="0.2">
      <c r="A4307" s="3">
        <v>4304</v>
      </c>
      <c r="B4307" s="3">
        <f t="shared" si="334"/>
        <v>37031102012</v>
      </c>
      <c r="C4307" s="3" t="s">
        <v>1166</v>
      </c>
      <c r="D4307" s="3" t="s">
        <v>231</v>
      </c>
      <c r="E4307" s="3" t="str">
        <f>INDEX(光放段!$G$4:$G$237,MATCH(纤芯!G4307,光放段!$C$4:$C$237,0))</f>
        <v>山东二干|临五日光缆:临沂金雀山-日照正阳路</v>
      </c>
      <c r="F4307" s="3">
        <f>INDEX(光放段!$I$4:$I$237,MATCH(纤芯!H4307,光放段!$B$4:$B$237,0))</f>
        <v>37031100000</v>
      </c>
      <c r="G4307" s="3" t="str">
        <f t="shared" si="335"/>
        <v>山东二干|临五日光缆:河东汤头-沂南花山路</v>
      </c>
      <c r="H4307" s="3">
        <f>INDEX(光放段!$B$4:$B$237,MATCH(纤芯!G4307,光放段!$C$4:$C$237,0))</f>
        <v>37031102000</v>
      </c>
      <c r="I4307" s="3" t="str">
        <f t="shared" si="336"/>
        <v>临五日光缆</v>
      </c>
      <c r="J4307" s="3" t="str">
        <f>INDEX(子缆名称!$B$4:$B$29,纤芯!M4307)</f>
        <v>A缆</v>
      </c>
      <c r="K4307" s="3">
        <v>12</v>
      </c>
      <c r="L4307" s="3">
        <f t="shared" si="337"/>
        <v>12</v>
      </c>
      <c r="M4307" s="3">
        <f t="shared" si="338"/>
        <v>1</v>
      </c>
      <c r="N4307" s="3" t="s">
        <v>92</v>
      </c>
      <c r="O4307" s="3">
        <f>COUNTIF([1]局站!$D$4:$D$172,"="&amp;N4307)</f>
        <v>1</v>
      </c>
      <c r="P4307" s="3">
        <v>0</v>
      </c>
      <c r="Q4307" s="3">
        <v>0</v>
      </c>
      <c r="R4307" s="3">
        <v>0</v>
      </c>
      <c r="S4307" s="3" t="s">
        <v>93</v>
      </c>
      <c r="T4307" s="3">
        <f>COUNTIF([1]局站!$D$4:$D$172,"="&amp;S4307)</f>
        <v>1</v>
      </c>
      <c r="U4307" s="3">
        <v>0</v>
      </c>
      <c r="V4307" s="3">
        <v>0</v>
      </c>
      <c r="W4307" s="3">
        <v>0</v>
      </c>
      <c r="X4307" s="3" t="s">
        <v>1215</v>
      </c>
      <c r="Y4307" s="3" t="s">
        <v>854</v>
      </c>
      <c r="Z4307" s="3" t="str">
        <f>INDEX(业务类型!$C$4:$C$8,MATCH(纤芯!Y4307,业务类型!$B$4:$B$8,0))</f>
        <v>LOCAL</v>
      </c>
      <c r="AA4307" s="3" t="s">
        <v>879</v>
      </c>
    </row>
    <row r="4308" spans="1:27" ht="16.5" x14ac:dyDescent="0.2">
      <c r="A4308" s="3">
        <v>4305</v>
      </c>
      <c r="B4308" s="3">
        <f t="shared" si="334"/>
        <v>37031102013</v>
      </c>
      <c r="C4308" s="3" t="s">
        <v>1166</v>
      </c>
      <c r="D4308" s="3" t="s">
        <v>231</v>
      </c>
      <c r="E4308" s="3" t="str">
        <f>INDEX(光放段!$G$4:$G$237,MATCH(纤芯!G4308,光放段!$C$4:$C$237,0))</f>
        <v>山东二干|临五日光缆:临沂金雀山-日照正阳路</v>
      </c>
      <c r="F4308" s="3">
        <f>INDEX(光放段!$I$4:$I$237,MATCH(纤芯!H4308,光放段!$B$4:$B$237,0))</f>
        <v>37031100000</v>
      </c>
      <c r="G4308" s="3" t="str">
        <f t="shared" si="335"/>
        <v>山东二干|临五日光缆:河东汤头-沂南花山路</v>
      </c>
      <c r="H4308" s="3">
        <f>INDEX(光放段!$B$4:$B$237,MATCH(纤芯!G4308,光放段!$C$4:$C$237,0))</f>
        <v>37031102000</v>
      </c>
      <c r="I4308" s="3" t="str">
        <f t="shared" si="336"/>
        <v>临五日光缆</v>
      </c>
      <c r="J4308" s="3" t="str">
        <f>INDEX(子缆名称!$B$4:$B$29,纤芯!M4308)</f>
        <v>B缆</v>
      </c>
      <c r="K4308" s="3">
        <v>13</v>
      </c>
      <c r="L4308" s="3">
        <f t="shared" si="337"/>
        <v>1</v>
      </c>
      <c r="M4308" s="3">
        <f t="shared" si="338"/>
        <v>2</v>
      </c>
      <c r="N4308" s="3" t="s">
        <v>92</v>
      </c>
      <c r="O4308" s="3">
        <f>COUNTIF([1]局站!$D$4:$D$172,"="&amp;N4308)</f>
        <v>1</v>
      </c>
      <c r="P4308" s="3">
        <v>0</v>
      </c>
      <c r="Q4308" s="3">
        <v>0</v>
      </c>
      <c r="R4308" s="3">
        <v>0</v>
      </c>
      <c r="S4308" s="3" t="s">
        <v>93</v>
      </c>
      <c r="T4308" s="3">
        <f>COUNTIF([1]局站!$D$4:$D$172,"="&amp;S4308)</f>
        <v>1</v>
      </c>
      <c r="U4308" s="3">
        <v>0</v>
      </c>
      <c r="V4308" s="3">
        <v>0</v>
      </c>
      <c r="W4308" s="3">
        <v>0</v>
      </c>
      <c r="X4308" s="3" t="s">
        <v>1215</v>
      </c>
      <c r="Y4308" s="3" t="s">
        <v>880</v>
      </c>
      <c r="Z4308" s="3" t="str">
        <f>INDEX(业务类型!$C$4:$C$8,MATCH(纤芯!Y4308,业务类型!$B$4:$B$8,0))</f>
        <v>IDLE</v>
      </c>
      <c r="AA4308" s="3"/>
    </row>
    <row r="4309" spans="1:27" ht="16.5" x14ac:dyDescent="0.2">
      <c r="A4309" s="3">
        <v>4306</v>
      </c>
      <c r="B4309" s="3">
        <f t="shared" ref="B4309:B4372" si="339">H4309+K4309</f>
        <v>37031102014</v>
      </c>
      <c r="C4309" s="3" t="s">
        <v>1166</v>
      </c>
      <c r="D4309" s="3" t="s">
        <v>231</v>
      </c>
      <c r="E4309" s="3" t="str">
        <f>INDEX(光放段!$G$4:$G$237,MATCH(纤芯!G4309,光放段!$C$4:$C$237,0))</f>
        <v>山东二干|临五日光缆:临沂金雀山-日照正阳路</v>
      </c>
      <c r="F4309" s="3">
        <f>INDEX(光放段!$I$4:$I$237,MATCH(纤芯!H4309,光放段!$B$4:$B$237,0))</f>
        <v>37031100000</v>
      </c>
      <c r="G4309" s="3" t="str">
        <f t="shared" si="335"/>
        <v>山东二干|临五日光缆:河东汤头-沂南花山路</v>
      </c>
      <c r="H4309" s="3">
        <f>INDEX(光放段!$B$4:$B$237,MATCH(纤芯!G4309,光放段!$C$4:$C$237,0))</f>
        <v>37031102000</v>
      </c>
      <c r="I4309" s="3" t="str">
        <f t="shared" si="336"/>
        <v>临五日光缆</v>
      </c>
      <c r="J4309" s="3" t="str">
        <f>INDEX(子缆名称!$B$4:$B$29,纤芯!M4309)</f>
        <v>B缆</v>
      </c>
      <c r="K4309" s="3">
        <v>14</v>
      </c>
      <c r="L4309" s="3">
        <f t="shared" si="337"/>
        <v>2</v>
      </c>
      <c r="M4309" s="3">
        <f t="shared" si="338"/>
        <v>2</v>
      </c>
      <c r="N4309" s="3" t="s">
        <v>92</v>
      </c>
      <c r="O4309" s="3">
        <f>COUNTIF([1]局站!$D$4:$D$172,"="&amp;N4309)</f>
        <v>1</v>
      </c>
      <c r="P4309" s="3">
        <v>0</v>
      </c>
      <c r="Q4309" s="3">
        <v>0</v>
      </c>
      <c r="R4309" s="3">
        <v>0</v>
      </c>
      <c r="S4309" s="3" t="s">
        <v>93</v>
      </c>
      <c r="T4309" s="3">
        <f>COUNTIF([1]局站!$D$4:$D$172,"="&amp;S4309)</f>
        <v>1</v>
      </c>
      <c r="U4309" s="3">
        <v>0</v>
      </c>
      <c r="V4309" s="3">
        <v>0</v>
      </c>
      <c r="W4309" s="3">
        <v>0</v>
      </c>
      <c r="X4309" s="3" t="s">
        <v>1215</v>
      </c>
      <c r="Y4309" s="3" t="s">
        <v>880</v>
      </c>
      <c r="Z4309" s="3" t="str">
        <f>INDEX(业务类型!$C$4:$C$8,MATCH(纤芯!Y4309,业务类型!$B$4:$B$8,0))</f>
        <v>IDLE</v>
      </c>
      <c r="AA4309" s="3"/>
    </row>
    <row r="4310" spans="1:27" ht="16.5" x14ac:dyDescent="0.2">
      <c r="A4310" s="3">
        <v>4307</v>
      </c>
      <c r="B4310" s="3">
        <f t="shared" si="339"/>
        <v>37031103001</v>
      </c>
      <c r="C4310" s="3" t="s">
        <v>1166</v>
      </c>
      <c r="D4310" s="3" t="s">
        <v>231</v>
      </c>
      <c r="E4310" s="3" t="str">
        <f>INDEX(光放段!$G$4:$G$237,MATCH(纤芯!G4310,光放段!$C$4:$C$237,0))</f>
        <v>山东二干|临五日光缆:临沂金雀山-日照正阳路</v>
      </c>
      <c r="F4310" s="3">
        <f>INDEX(光放段!$I$4:$I$237,MATCH(纤芯!H4310,光放段!$B$4:$B$237,0))</f>
        <v>37031100000</v>
      </c>
      <c r="G4310" s="3" t="str">
        <f t="shared" si="335"/>
        <v>山东二干|临五日光缆:沂南花山路-沂水中心街</v>
      </c>
      <c r="H4310" s="3">
        <f>INDEX(光放段!$B$4:$B$237,MATCH(纤芯!G4310,光放段!$C$4:$C$237,0))</f>
        <v>37031103000</v>
      </c>
      <c r="I4310" s="3" t="str">
        <f t="shared" si="336"/>
        <v>临五日光缆</v>
      </c>
      <c r="J4310" s="3" t="str">
        <f>INDEX(子缆名称!$B$4:$B$29,纤芯!M4310)</f>
        <v>A缆</v>
      </c>
      <c r="K4310" s="3">
        <v>1</v>
      </c>
      <c r="L4310" s="3">
        <f t="shared" si="337"/>
        <v>1</v>
      </c>
      <c r="M4310" s="3">
        <f t="shared" si="338"/>
        <v>1</v>
      </c>
      <c r="N4310" s="3" t="s">
        <v>93</v>
      </c>
      <c r="O4310" s="3">
        <f>COUNTIF([1]局站!$D$4:$D$172,"="&amp;N4310)</f>
        <v>1</v>
      </c>
      <c r="P4310" s="3">
        <v>0</v>
      </c>
      <c r="Q4310" s="3">
        <v>0</v>
      </c>
      <c r="R4310" s="3">
        <v>0</v>
      </c>
      <c r="S4310" s="3" t="s">
        <v>94</v>
      </c>
      <c r="T4310" s="3">
        <f>COUNTIF([1]局站!$D$4:$D$172,"="&amp;S4310)</f>
        <v>1</v>
      </c>
      <c r="U4310" s="3">
        <v>0</v>
      </c>
      <c r="V4310" s="3">
        <v>0</v>
      </c>
      <c r="W4310" s="3">
        <v>0</v>
      </c>
      <c r="X4310" s="3" t="s">
        <v>1215</v>
      </c>
      <c r="Y4310" s="3" t="s">
        <v>880</v>
      </c>
      <c r="Z4310" s="3" t="str">
        <f>INDEX(业务类型!$C$4:$C$8,MATCH(纤芯!Y4310,业务类型!$B$4:$B$8,0))</f>
        <v>IDLE</v>
      </c>
      <c r="AA4310" s="3"/>
    </row>
    <row r="4311" spans="1:27" ht="16.5" x14ac:dyDescent="0.2">
      <c r="A4311" s="3">
        <v>4308</v>
      </c>
      <c r="B4311" s="3">
        <f t="shared" si="339"/>
        <v>37031103002</v>
      </c>
      <c r="C4311" s="3" t="s">
        <v>1166</v>
      </c>
      <c r="D4311" s="3" t="s">
        <v>231</v>
      </c>
      <c r="E4311" s="3" t="str">
        <f>INDEX(光放段!$G$4:$G$237,MATCH(纤芯!G4311,光放段!$C$4:$C$237,0))</f>
        <v>山东二干|临五日光缆:临沂金雀山-日照正阳路</v>
      </c>
      <c r="F4311" s="3">
        <f>INDEX(光放段!$I$4:$I$237,MATCH(纤芯!H4311,光放段!$B$4:$B$237,0))</f>
        <v>37031100000</v>
      </c>
      <c r="G4311" s="3" t="str">
        <f t="shared" si="335"/>
        <v>山东二干|临五日光缆:沂南花山路-沂水中心街</v>
      </c>
      <c r="H4311" s="3">
        <f>INDEX(光放段!$B$4:$B$237,MATCH(纤芯!G4311,光放段!$C$4:$C$237,0))</f>
        <v>37031103000</v>
      </c>
      <c r="I4311" s="3" t="str">
        <f t="shared" si="336"/>
        <v>临五日光缆</v>
      </c>
      <c r="J4311" s="3" t="str">
        <f>INDEX(子缆名称!$B$4:$B$29,纤芯!M4311)</f>
        <v>A缆</v>
      </c>
      <c r="K4311" s="3">
        <v>2</v>
      </c>
      <c r="L4311" s="3">
        <f t="shared" si="337"/>
        <v>2</v>
      </c>
      <c r="M4311" s="3">
        <f t="shared" si="338"/>
        <v>1</v>
      </c>
      <c r="N4311" s="3" t="s">
        <v>93</v>
      </c>
      <c r="O4311" s="3">
        <f>COUNTIF([1]局站!$D$4:$D$172,"="&amp;N4311)</f>
        <v>1</v>
      </c>
      <c r="P4311" s="3">
        <v>0</v>
      </c>
      <c r="Q4311" s="3">
        <v>0</v>
      </c>
      <c r="R4311" s="3">
        <v>0</v>
      </c>
      <c r="S4311" s="3" t="s">
        <v>94</v>
      </c>
      <c r="T4311" s="3">
        <f>COUNTIF([1]局站!$D$4:$D$172,"="&amp;S4311)</f>
        <v>1</v>
      </c>
      <c r="U4311" s="3">
        <v>0</v>
      </c>
      <c r="V4311" s="3">
        <v>0</v>
      </c>
      <c r="W4311" s="3">
        <v>0</v>
      </c>
      <c r="X4311" s="3" t="s">
        <v>1215</v>
      </c>
      <c r="Y4311" s="3" t="s">
        <v>854</v>
      </c>
      <c r="Z4311" s="3" t="str">
        <f>INDEX(业务类型!$C$4:$C$8,MATCH(纤芯!Y4311,业务类型!$B$4:$B$8,0))</f>
        <v>LOCAL</v>
      </c>
      <c r="AA4311" s="3" t="s">
        <v>879</v>
      </c>
    </row>
    <row r="4312" spans="1:27" ht="16.5" x14ac:dyDescent="0.2">
      <c r="A4312" s="3">
        <v>4309</v>
      </c>
      <c r="B4312" s="3">
        <f t="shared" si="339"/>
        <v>37031103003</v>
      </c>
      <c r="C4312" s="3" t="s">
        <v>1166</v>
      </c>
      <c r="D4312" s="3" t="s">
        <v>231</v>
      </c>
      <c r="E4312" s="3" t="str">
        <f>INDEX(光放段!$G$4:$G$237,MATCH(纤芯!G4312,光放段!$C$4:$C$237,0))</f>
        <v>山东二干|临五日光缆:临沂金雀山-日照正阳路</v>
      </c>
      <c r="F4312" s="3">
        <f>INDEX(光放段!$I$4:$I$237,MATCH(纤芯!H4312,光放段!$B$4:$B$237,0))</f>
        <v>37031100000</v>
      </c>
      <c r="G4312" s="3" t="str">
        <f t="shared" si="335"/>
        <v>山东二干|临五日光缆:沂南花山路-沂水中心街</v>
      </c>
      <c r="H4312" s="3">
        <f>INDEX(光放段!$B$4:$B$237,MATCH(纤芯!G4312,光放段!$C$4:$C$237,0))</f>
        <v>37031103000</v>
      </c>
      <c r="I4312" s="3" t="str">
        <f t="shared" si="336"/>
        <v>临五日光缆</v>
      </c>
      <c r="J4312" s="3" t="str">
        <f>INDEX(子缆名称!$B$4:$B$29,纤芯!M4312)</f>
        <v>A缆</v>
      </c>
      <c r="K4312" s="3">
        <v>3</v>
      </c>
      <c r="L4312" s="3">
        <f t="shared" si="337"/>
        <v>3</v>
      </c>
      <c r="M4312" s="3">
        <f t="shared" si="338"/>
        <v>1</v>
      </c>
      <c r="N4312" s="3" t="s">
        <v>93</v>
      </c>
      <c r="O4312" s="3">
        <f>COUNTIF([1]局站!$D$4:$D$172,"="&amp;N4312)</f>
        <v>1</v>
      </c>
      <c r="P4312" s="3">
        <v>0</v>
      </c>
      <c r="Q4312" s="3">
        <v>0</v>
      </c>
      <c r="R4312" s="3">
        <v>0</v>
      </c>
      <c r="S4312" s="3" t="s">
        <v>94</v>
      </c>
      <c r="T4312" s="3">
        <f>COUNTIF([1]局站!$D$4:$D$172,"="&amp;S4312)</f>
        <v>1</v>
      </c>
      <c r="U4312" s="3">
        <v>0</v>
      </c>
      <c r="V4312" s="3">
        <v>0</v>
      </c>
      <c r="W4312" s="3">
        <v>0</v>
      </c>
      <c r="X4312" s="3" t="s">
        <v>1215</v>
      </c>
      <c r="Y4312" s="3" t="s">
        <v>854</v>
      </c>
      <c r="Z4312" s="3" t="str">
        <f>INDEX(业务类型!$C$4:$C$8,MATCH(纤芯!Y4312,业务类型!$B$4:$B$8,0))</f>
        <v>LOCAL</v>
      </c>
      <c r="AA4312" s="3" t="s">
        <v>879</v>
      </c>
    </row>
    <row r="4313" spans="1:27" ht="16.5" x14ac:dyDescent="0.2">
      <c r="A4313" s="3">
        <v>4310</v>
      </c>
      <c r="B4313" s="3">
        <f t="shared" si="339"/>
        <v>37031103004</v>
      </c>
      <c r="C4313" s="3" t="s">
        <v>1166</v>
      </c>
      <c r="D4313" s="3" t="s">
        <v>231</v>
      </c>
      <c r="E4313" s="3" t="str">
        <f>INDEX(光放段!$G$4:$G$237,MATCH(纤芯!G4313,光放段!$C$4:$C$237,0))</f>
        <v>山东二干|临五日光缆:临沂金雀山-日照正阳路</v>
      </c>
      <c r="F4313" s="3">
        <f>INDEX(光放段!$I$4:$I$237,MATCH(纤芯!H4313,光放段!$B$4:$B$237,0))</f>
        <v>37031100000</v>
      </c>
      <c r="G4313" s="3" t="str">
        <f t="shared" si="335"/>
        <v>山东二干|临五日光缆:沂南花山路-沂水中心街</v>
      </c>
      <c r="H4313" s="3">
        <f>INDEX(光放段!$B$4:$B$237,MATCH(纤芯!G4313,光放段!$C$4:$C$237,0))</f>
        <v>37031103000</v>
      </c>
      <c r="I4313" s="3" t="str">
        <f t="shared" si="336"/>
        <v>临五日光缆</v>
      </c>
      <c r="J4313" s="3" t="str">
        <f>INDEX(子缆名称!$B$4:$B$29,纤芯!M4313)</f>
        <v>A缆</v>
      </c>
      <c r="K4313" s="3">
        <v>4</v>
      </c>
      <c r="L4313" s="3">
        <f t="shared" si="337"/>
        <v>4</v>
      </c>
      <c r="M4313" s="3">
        <f t="shared" si="338"/>
        <v>1</v>
      </c>
      <c r="N4313" s="3" t="s">
        <v>93</v>
      </c>
      <c r="O4313" s="3">
        <f>COUNTIF([1]局站!$D$4:$D$172,"="&amp;N4313)</f>
        <v>1</v>
      </c>
      <c r="P4313" s="3">
        <v>0</v>
      </c>
      <c r="Q4313" s="3">
        <v>0</v>
      </c>
      <c r="R4313" s="3">
        <v>0</v>
      </c>
      <c r="S4313" s="3" t="s">
        <v>94</v>
      </c>
      <c r="T4313" s="3">
        <f>COUNTIF([1]局站!$D$4:$D$172,"="&amp;S4313)</f>
        <v>1</v>
      </c>
      <c r="U4313" s="3">
        <v>0</v>
      </c>
      <c r="V4313" s="3">
        <v>0</v>
      </c>
      <c r="W4313" s="3">
        <v>0</v>
      </c>
      <c r="X4313" s="3" t="s">
        <v>1215</v>
      </c>
      <c r="Y4313" s="3" t="s">
        <v>854</v>
      </c>
      <c r="Z4313" s="3" t="str">
        <f>INDEX(业务类型!$C$4:$C$8,MATCH(纤芯!Y4313,业务类型!$B$4:$B$8,0))</f>
        <v>LOCAL</v>
      </c>
      <c r="AA4313" s="3" t="s">
        <v>879</v>
      </c>
    </row>
    <row r="4314" spans="1:27" ht="16.5" x14ac:dyDescent="0.2">
      <c r="A4314" s="3">
        <v>4311</v>
      </c>
      <c r="B4314" s="3">
        <f t="shared" si="339"/>
        <v>37031103005</v>
      </c>
      <c r="C4314" s="3" t="s">
        <v>1166</v>
      </c>
      <c r="D4314" s="3" t="s">
        <v>231</v>
      </c>
      <c r="E4314" s="3" t="str">
        <f>INDEX(光放段!$G$4:$G$237,MATCH(纤芯!G4314,光放段!$C$4:$C$237,0))</f>
        <v>山东二干|临五日光缆:临沂金雀山-日照正阳路</v>
      </c>
      <c r="F4314" s="3">
        <f>INDEX(光放段!$I$4:$I$237,MATCH(纤芯!H4314,光放段!$B$4:$B$237,0))</f>
        <v>37031100000</v>
      </c>
      <c r="G4314" s="3" t="str">
        <f t="shared" si="335"/>
        <v>山东二干|临五日光缆:沂南花山路-沂水中心街</v>
      </c>
      <c r="H4314" s="3">
        <f>INDEX(光放段!$B$4:$B$237,MATCH(纤芯!G4314,光放段!$C$4:$C$237,0))</f>
        <v>37031103000</v>
      </c>
      <c r="I4314" s="3" t="str">
        <f t="shared" si="336"/>
        <v>临五日光缆</v>
      </c>
      <c r="J4314" s="3" t="str">
        <f>INDEX(子缆名称!$B$4:$B$29,纤芯!M4314)</f>
        <v>A缆</v>
      </c>
      <c r="K4314" s="3">
        <v>5</v>
      </c>
      <c r="L4314" s="3">
        <f t="shared" si="337"/>
        <v>5</v>
      </c>
      <c r="M4314" s="3">
        <f t="shared" si="338"/>
        <v>1</v>
      </c>
      <c r="N4314" s="3" t="s">
        <v>93</v>
      </c>
      <c r="O4314" s="3">
        <f>COUNTIF([1]局站!$D$4:$D$172,"="&amp;N4314)</f>
        <v>1</v>
      </c>
      <c r="P4314" s="3">
        <v>0</v>
      </c>
      <c r="Q4314" s="3">
        <v>0</v>
      </c>
      <c r="R4314" s="3">
        <v>0</v>
      </c>
      <c r="S4314" s="3" t="s">
        <v>94</v>
      </c>
      <c r="T4314" s="3">
        <f>COUNTIF([1]局站!$D$4:$D$172,"="&amp;S4314)</f>
        <v>1</v>
      </c>
      <c r="U4314" s="3">
        <v>0</v>
      </c>
      <c r="V4314" s="3">
        <v>0</v>
      </c>
      <c r="W4314" s="3">
        <v>0</v>
      </c>
      <c r="X4314" s="3" t="s">
        <v>1215</v>
      </c>
      <c r="Y4314" s="3" t="s">
        <v>854</v>
      </c>
      <c r="Z4314" s="3" t="str">
        <f>INDEX(业务类型!$C$4:$C$8,MATCH(纤芯!Y4314,业务类型!$B$4:$B$8,0))</f>
        <v>LOCAL</v>
      </c>
      <c r="AA4314" s="3" t="s">
        <v>879</v>
      </c>
    </row>
    <row r="4315" spans="1:27" ht="16.5" x14ac:dyDescent="0.2">
      <c r="A4315" s="3">
        <v>4312</v>
      </c>
      <c r="B4315" s="3">
        <f t="shared" si="339"/>
        <v>37031103006</v>
      </c>
      <c r="C4315" s="3" t="s">
        <v>1166</v>
      </c>
      <c r="D4315" s="3" t="s">
        <v>231</v>
      </c>
      <c r="E4315" s="3" t="str">
        <f>INDEX(光放段!$G$4:$G$237,MATCH(纤芯!G4315,光放段!$C$4:$C$237,0))</f>
        <v>山东二干|临五日光缆:临沂金雀山-日照正阳路</v>
      </c>
      <c r="F4315" s="3">
        <f>INDEX(光放段!$I$4:$I$237,MATCH(纤芯!H4315,光放段!$B$4:$B$237,0))</f>
        <v>37031100000</v>
      </c>
      <c r="G4315" s="3" t="str">
        <f t="shared" si="335"/>
        <v>山东二干|临五日光缆:沂南花山路-沂水中心街</v>
      </c>
      <c r="H4315" s="3">
        <f>INDEX(光放段!$B$4:$B$237,MATCH(纤芯!G4315,光放段!$C$4:$C$237,0))</f>
        <v>37031103000</v>
      </c>
      <c r="I4315" s="3" t="str">
        <f t="shared" si="336"/>
        <v>临五日光缆</v>
      </c>
      <c r="J4315" s="3" t="str">
        <f>INDEX(子缆名称!$B$4:$B$29,纤芯!M4315)</f>
        <v>A缆</v>
      </c>
      <c r="K4315" s="3">
        <v>6</v>
      </c>
      <c r="L4315" s="3">
        <f t="shared" si="337"/>
        <v>6</v>
      </c>
      <c r="M4315" s="3">
        <f t="shared" si="338"/>
        <v>1</v>
      </c>
      <c r="N4315" s="3" t="s">
        <v>93</v>
      </c>
      <c r="O4315" s="3">
        <f>COUNTIF([1]局站!$D$4:$D$172,"="&amp;N4315)</f>
        <v>1</v>
      </c>
      <c r="P4315" s="3">
        <v>0</v>
      </c>
      <c r="Q4315" s="3">
        <v>0</v>
      </c>
      <c r="R4315" s="3">
        <v>0</v>
      </c>
      <c r="S4315" s="3" t="s">
        <v>94</v>
      </c>
      <c r="T4315" s="3">
        <f>COUNTIF([1]局站!$D$4:$D$172,"="&amp;S4315)</f>
        <v>1</v>
      </c>
      <c r="U4315" s="3">
        <v>0</v>
      </c>
      <c r="V4315" s="3">
        <v>0</v>
      </c>
      <c r="W4315" s="3">
        <v>0</v>
      </c>
      <c r="X4315" s="3" t="s">
        <v>1215</v>
      </c>
      <c r="Y4315" s="3" t="s">
        <v>854</v>
      </c>
      <c r="Z4315" s="3" t="str">
        <f>INDEX(业务类型!$C$4:$C$8,MATCH(纤芯!Y4315,业务类型!$B$4:$B$8,0))</f>
        <v>LOCAL</v>
      </c>
      <c r="AA4315" s="3" t="s">
        <v>879</v>
      </c>
    </row>
    <row r="4316" spans="1:27" ht="16.5" x14ac:dyDescent="0.2">
      <c r="A4316" s="3">
        <v>4313</v>
      </c>
      <c r="B4316" s="3">
        <f t="shared" si="339"/>
        <v>37031103007</v>
      </c>
      <c r="C4316" s="3" t="s">
        <v>1166</v>
      </c>
      <c r="D4316" s="3" t="s">
        <v>231</v>
      </c>
      <c r="E4316" s="3" t="str">
        <f>INDEX(光放段!$G$4:$G$237,MATCH(纤芯!G4316,光放段!$C$4:$C$237,0))</f>
        <v>山东二干|临五日光缆:临沂金雀山-日照正阳路</v>
      </c>
      <c r="F4316" s="3">
        <f>INDEX(光放段!$I$4:$I$237,MATCH(纤芯!H4316,光放段!$B$4:$B$237,0))</f>
        <v>37031100000</v>
      </c>
      <c r="G4316" s="3" t="str">
        <f t="shared" si="335"/>
        <v>山东二干|临五日光缆:沂南花山路-沂水中心街</v>
      </c>
      <c r="H4316" s="3">
        <f>INDEX(光放段!$B$4:$B$237,MATCH(纤芯!G4316,光放段!$C$4:$C$237,0))</f>
        <v>37031103000</v>
      </c>
      <c r="I4316" s="3" t="str">
        <f t="shared" si="336"/>
        <v>临五日光缆</v>
      </c>
      <c r="J4316" s="3" t="str">
        <f>INDEX(子缆名称!$B$4:$B$29,纤芯!M4316)</f>
        <v>A缆</v>
      </c>
      <c r="K4316" s="3">
        <v>7</v>
      </c>
      <c r="L4316" s="3">
        <f t="shared" si="337"/>
        <v>7</v>
      </c>
      <c r="M4316" s="3">
        <f t="shared" si="338"/>
        <v>1</v>
      </c>
      <c r="N4316" s="3" t="s">
        <v>93</v>
      </c>
      <c r="O4316" s="3">
        <f>COUNTIF([1]局站!$D$4:$D$172,"="&amp;N4316)</f>
        <v>1</v>
      </c>
      <c r="P4316" s="3">
        <v>0</v>
      </c>
      <c r="Q4316" s="3">
        <v>0</v>
      </c>
      <c r="R4316" s="3">
        <v>0</v>
      </c>
      <c r="S4316" s="3" t="s">
        <v>94</v>
      </c>
      <c r="T4316" s="3">
        <f>COUNTIF([1]局站!$D$4:$D$172,"="&amp;S4316)</f>
        <v>1</v>
      </c>
      <c r="U4316" s="3">
        <v>0</v>
      </c>
      <c r="V4316" s="3">
        <v>0</v>
      </c>
      <c r="W4316" s="3">
        <v>0</v>
      </c>
      <c r="X4316" s="3" t="s">
        <v>1215</v>
      </c>
      <c r="Y4316" s="3" t="s">
        <v>880</v>
      </c>
      <c r="Z4316" s="3" t="str">
        <f>INDEX(业务类型!$C$4:$C$8,MATCH(纤芯!Y4316,业务类型!$B$4:$B$8,0))</f>
        <v>IDLE</v>
      </c>
      <c r="AA4316" s="3"/>
    </row>
    <row r="4317" spans="1:27" ht="16.5" x14ac:dyDescent="0.2">
      <c r="A4317" s="3">
        <v>4314</v>
      </c>
      <c r="B4317" s="3">
        <f t="shared" si="339"/>
        <v>37031103008</v>
      </c>
      <c r="C4317" s="3" t="s">
        <v>1166</v>
      </c>
      <c r="D4317" s="3" t="s">
        <v>231</v>
      </c>
      <c r="E4317" s="3" t="str">
        <f>INDEX(光放段!$G$4:$G$237,MATCH(纤芯!G4317,光放段!$C$4:$C$237,0))</f>
        <v>山东二干|临五日光缆:临沂金雀山-日照正阳路</v>
      </c>
      <c r="F4317" s="3">
        <f>INDEX(光放段!$I$4:$I$237,MATCH(纤芯!H4317,光放段!$B$4:$B$237,0))</f>
        <v>37031100000</v>
      </c>
      <c r="G4317" s="3" t="str">
        <f t="shared" si="335"/>
        <v>山东二干|临五日光缆:沂南花山路-沂水中心街</v>
      </c>
      <c r="H4317" s="3">
        <f>INDEX(光放段!$B$4:$B$237,MATCH(纤芯!G4317,光放段!$C$4:$C$237,0))</f>
        <v>37031103000</v>
      </c>
      <c r="I4317" s="3" t="str">
        <f t="shared" si="336"/>
        <v>临五日光缆</v>
      </c>
      <c r="J4317" s="3" t="str">
        <f>INDEX(子缆名称!$B$4:$B$29,纤芯!M4317)</f>
        <v>A缆</v>
      </c>
      <c r="K4317" s="3">
        <v>8</v>
      </c>
      <c r="L4317" s="3">
        <f t="shared" si="337"/>
        <v>8</v>
      </c>
      <c r="M4317" s="3">
        <f t="shared" si="338"/>
        <v>1</v>
      </c>
      <c r="N4317" s="3" t="s">
        <v>93</v>
      </c>
      <c r="O4317" s="3">
        <f>COUNTIF([1]局站!$D$4:$D$172,"="&amp;N4317)</f>
        <v>1</v>
      </c>
      <c r="P4317" s="3">
        <v>0</v>
      </c>
      <c r="Q4317" s="3">
        <v>0</v>
      </c>
      <c r="R4317" s="3">
        <v>0</v>
      </c>
      <c r="S4317" s="3" t="s">
        <v>94</v>
      </c>
      <c r="T4317" s="3">
        <f>COUNTIF([1]局站!$D$4:$D$172,"="&amp;S4317)</f>
        <v>1</v>
      </c>
      <c r="U4317" s="3">
        <v>0</v>
      </c>
      <c r="V4317" s="3">
        <v>0</v>
      </c>
      <c r="W4317" s="3">
        <v>0</v>
      </c>
      <c r="X4317" s="3" t="s">
        <v>1215</v>
      </c>
      <c r="Y4317" s="3" t="s">
        <v>880</v>
      </c>
      <c r="Z4317" s="3" t="str">
        <f>INDEX(业务类型!$C$4:$C$8,MATCH(纤芯!Y4317,业务类型!$B$4:$B$8,0))</f>
        <v>IDLE</v>
      </c>
      <c r="AA4317" s="3"/>
    </row>
    <row r="4318" spans="1:27" ht="16.5" x14ac:dyDescent="0.2">
      <c r="A4318" s="3">
        <v>4315</v>
      </c>
      <c r="B4318" s="3">
        <f t="shared" si="339"/>
        <v>37031103009</v>
      </c>
      <c r="C4318" s="3" t="s">
        <v>1166</v>
      </c>
      <c r="D4318" s="3" t="s">
        <v>231</v>
      </c>
      <c r="E4318" s="3" t="str">
        <f>INDEX(光放段!$G$4:$G$237,MATCH(纤芯!G4318,光放段!$C$4:$C$237,0))</f>
        <v>山东二干|临五日光缆:临沂金雀山-日照正阳路</v>
      </c>
      <c r="F4318" s="3">
        <f>INDEX(光放段!$I$4:$I$237,MATCH(纤芯!H4318,光放段!$B$4:$B$237,0))</f>
        <v>37031100000</v>
      </c>
      <c r="G4318" s="3" t="str">
        <f t="shared" si="335"/>
        <v>山东二干|临五日光缆:沂南花山路-沂水中心街</v>
      </c>
      <c r="H4318" s="3">
        <f>INDEX(光放段!$B$4:$B$237,MATCH(纤芯!G4318,光放段!$C$4:$C$237,0))</f>
        <v>37031103000</v>
      </c>
      <c r="I4318" s="3" t="str">
        <f t="shared" si="336"/>
        <v>临五日光缆</v>
      </c>
      <c r="J4318" s="3" t="str">
        <f>INDEX(子缆名称!$B$4:$B$29,纤芯!M4318)</f>
        <v>A缆</v>
      </c>
      <c r="K4318" s="3">
        <v>9</v>
      </c>
      <c r="L4318" s="3">
        <f t="shared" si="337"/>
        <v>9</v>
      </c>
      <c r="M4318" s="3">
        <f t="shared" si="338"/>
        <v>1</v>
      </c>
      <c r="N4318" s="3" t="s">
        <v>93</v>
      </c>
      <c r="O4318" s="3">
        <f>COUNTIF([1]局站!$D$4:$D$172,"="&amp;N4318)</f>
        <v>1</v>
      </c>
      <c r="P4318" s="3">
        <v>0</v>
      </c>
      <c r="Q4318" s="3">
        <v>0</v>
      </c>
      <c r="R4318" s="3">
        <v>0</v>
      </c>
      <c r="S4318" s="3" t="s">
        <v>94</v>
      </c>
      <c r="T4318" s="3">
        <f>COUNTIF([1]局站!$D$4:$D$172,"="&amp;S4318)</f>
        <v>1</v>
      </c>
      <c r="U4318" s="3">
        <v>0</v>
      </c>
      <c r="V4318" s="3">
        <v>0</v>
      </c>
      <c r="W4318" s="3">
        <v>0</v>
      </c>
      <c r="X4318" s="3" t="s">
        <v>1215</v>
      </c>
      <c r="Y4318" s="3" t="s">
        <v>880</v>
      </c>
      <c r="Z4318" s="3" t="str">
        <f>INDEX(业务类型!$C$4:$C$8,MATCH(纤芯!Y4318,业务类型!$B$4:$B$8,0))</f>
        <v>IDLE</v>
      </c>
      <c r="AA4318" s="3"/>
    </row>
    <row r="4319" spans="1:27" ht="16.5" x14ac:dyDescent="0.2">
      <c r="A4319" s="3">
        <v>4316</v>
      </c>
      <c r="B4319" s="3">
        <f t="shared" si="339"/>
        <v>37031103010</v>
      </c>
      <c r="C4319" s="3" t="s">
        <v>1166</v>
      </c>
      <c r="D4319" s="3" t="s">
        <v>231</v>
      </c>
      <c r="E4319" s="3" t="str">
        <f>INDEX(光放段!$G$4:$G$237,MATCH(纤芯!G4319,光放段!$C$4:$C$237,0))</f>
        <v>山东二干|临五日光缆:临沂金雀山-日照正阳路</v>
      </c>
      <c r="F4319" s="3">
        <f>INDEX(光放段!$I$4:$I$237,MATCH(纤芯!H4319,光放段!$B$4:$B$237,0))</f>
        <v>37031100000</v>
      </c>
      <c r="G4319" s="3" t="str">
        <f t="shared" si="335"/>
        <v>山东二干|临五日光缆:沂南花山路-沂水中心街</v>
      </c>
      <c r="H4319" s="3">
        <f>INDEX(光放段!$B$4:$B$237,MATCH(纤芯!G4319,光放段!$C$4:$C$237,0))</f>
        <v>37031103000</v>
      </c>
      <c r="I4319" s="3" t="str">
        <f t="shared" si="336"/>
        <v>临五日光缆</v>
      </c>
      <c r="J4319" s="3" t="str">
        <f>INDEX(子缆名称!$B$4:$B$29,纤芯!M4319)</f>
        <v>A缆</v>
      </c>
      <c r="K4319" s="3">
        <v>10</v>
      </c>
      <c r="L4319" s="3">
        <f t="shared" si="337"/>
        <v>10</v>
      </c>
      <c r="M4319" s="3">
        <f t="shared" si="338"/>
        <v>1</v>
      </c>
      <c r="N4319" s="3" t="s">
        <v>93</v>
      </c>
      <c r="O4319" s="3">
        <f>COUNTIF([1]局站!$D$4:$D$172,"="&amp;N4319)</f>
        <v>1</v>
      </c>
      <c r="P4319" s="3">
        <v>0</v>
      </c>
      <c r="Q4319" s="3">
        <v>0</v>
      </c>
      <c r="R4319" s="3">
        <v>0</v>
      </c>
      <c r="S4319" s="3" t="s">
        <v>94</v>
      </c>
      <c r="T4319" s="3">
        <f>COUNTIF([1]局站!$D$4:$D$172,"="&amp;S4319)</f>
        <v>1</v>
      </c>
      <c r="U4319" s="3">
        <v>0</v>
      </c>
      <c r="V4319" s="3">
        <v>0</v>
      </c>
      <c r="W4319" s="3">
        <v>0</v>
      </c>
      <c r="X4319" s="3" t="s">
        <v>1215</v>
      </c>
      <c r="Y4319" s="3" t="s">
        <v>854</v>
      </c>
      <c r="Z4319" s="3" t="str">
        <f>INDEX(业务类型!$C$4:$C$8,MATCH(纤芯!Y4319,业务类型!$B$4:$B$8,0))</f>
        <v>LOCAL</v>
      </c>
      <c r="AA4319" s="3" t="s">
        <v>879</v>
      </c>
    </row>
    <row r="4320" spans="1:27" ht="16.5" x14ac:dyDescent="0.2">
      <c r="A4320" s="3">
        <v>4317</v>
      </c>
      <c r="B4320" s="3">
        <f t="shared" si="339"/>
        <v>37031103011</v>
      </c>
      <c r="C4320" s="3" t="s">
        <v>1166</v>
      </c>
      <c r="D4320" s="3" t="s">
        <v>231</v>
      </c>
      <c r="E4320" s="3" t="str">
        <f>INDEX(光放段!$G$4:$G$237,MATCH(纤芯!G4320,光放段!$C$4:$C$237,0))</f>
        <v>山东二干|临五日光缆:临沂金雀山-日照正阳路</v>
      </c>
      <c r="F4320" s="3">
        <f>INDEX(光放段!$I$4:$I$237,MATCH(纤芯!H4320,光放段!$B$4:$B$237,0))</f>
        <v>37031100000</v>
      </c>
      <c r="G4320" s="3" t="str">
        <f t="shared" si="335"/>
        <v>山东二干|临五日光缆:沂南花山路-沂水中心街</v>
      </c>
      <c r="H4320" s="3">
        <f>INDEX(光放段!$B$4:$B$237,MATCH(纤芯!G4320,光放段!$C$4:$C$237,0))</f>
        <v>37031103000</v>
      </c>
      <c r="I4320" s="3" t="str">
        <f t="shared" si="336"/>
        <v>临五日光缆</v>
      </c>
      <c r="J4320" s="3" t="str">
        <f>INDEX(子缆名称!$B$4:$B$29,纤芯!M4320)</f>
        <v>A缆</v>
      </c>
      <c r="K4320" s="3">
        <v>11</v>
      </c>
      <c r="L4320" s="3">
        <f t="shared" si="337"/>
        <v>11</v>
      </c>
      <c r="M4320" s="3">
        <f t="shared" si="338"/>
        <v>1</v>
      </c>
      <c r="N4320" s="3" t="s">
        <v>93</v>
      </c>
      <c r="O4320" s="3">
        <f>COUNTIF([1]局站!$D$4:$D$172,"="&amp;N4320)</f>
        <v>1</v>
      </c>
      <c r="P4320" s="3">
        <v>0</v>
      </c>
      <c r="Q4320" s="3">
        <v>0</v>
      </c>
      <c r="R4320" s="3">
        <v>0</v>
      </c>
      <c r="S4320" s="3" t="s">
        <v>94</v>
      </c>
      <c r="T4320" s="3">
        <f>COUNTIF([1]局站!$D$4:$D$172,"="&amp;S4320)</f>
        <v>1</v>
      </c>
      <c r="U4320" s="3">
        <v>0</v>
      </c>
      <c r="V4320" s="3">
        <v>0</v>
      </c>
      <c r="W4320" s="3">
        <v>0</v>
      </c>
      <c r="X4320" s="3" t="s">
        <v>1215</v>
      </c>
      <c r="Y4320" s="3" t="s">
        <v>854</v>
      </c>
      <c r="Z4320" s="3" t="str">
        <f>INDEX(业务类型!$C$4:$C$8,MATCH(纤芯!Y4320,业务类型!$B$4:$B$8,0))</f>
        <v>LOCAL</v>
      </c>
      <c r="AA4320" s="3" t="s">
        <v>879</v>
      </c>
    </row>
    <row r="4321" spans="1:27" ht="16.5" x14ac:dyDescent="0.2">
      <c r="A4321" s="3">
        <v>4318</v>
      </c>
      <c r="B4321" s="3">
        <f t="shared" si="339"/>
        <v>37031103012</v>
      </c>
      <c r="C4321" s="3" t="s">
        <v>1166</v>
      </c>
      <c r="D4321" s="3" t="s">
        <v>231</v>
      </c>
      <c r="E4321" s="3" t="str">
        <f>INDEX(光放段!$G$4:$G$237,MATCH(纤芯!G4321,光放段!$C$4:$C$237,0))</f>
        <v>山东二干|临五日光缆:临沂金雀山-日照正阳路</v>
      </c>
      <c r="F4321" s="3">
        <f>INDEX(光放段!$I$4:$I$237,MATCH(纤芯!H4321,光放段!$B$4:$B$237,0))</f>
        <v>37031100000</v>
      </c>
      <c r="G4321" s="3" t="str">
        <f t="shared" si="335"/>
        <v>山东二干|临五日光缆:沂南花山路-沂水中心街</v>
      </c>
      <c r="H4321" s="3">
        <f>INDEX(光放段!$B$4:$B$237,MATCH(纤芯!G4321,光放段!$C$4:$C$237,0))</f>
        <v>37031103000</v>
      </c>
      <c r="I4321" s="3" t="str">
        <f t="shared" si="336"/>
        <v>临五日光缆</v>
      </c>
      <c r="J4321" s="3" t="str">
        <f>INDEX(子缆名称!$B$4:$B$29,纤芯!M4321)</f>
        <v>A缆</v>
      </c>
      <c r="K4321" s="3">
        <v>12</v>
      </c>
      <c r="L4321" s="3">
        <f t="shared" si="337"/>
        <v>12</v>
      </c>
      <c r="M4321" s="3">
        <f t="shared" si="338"/>
        <v>1</v>
      </c>
      <c r="N4321" s="3" t="s">
        <v>93</v>
      </c>
      <c r="O4321" s="3">
        <f>COUNTIF([1]局站!$D$4:$D$172,"="&amp;N4321)</f>
        <v>1</v>
      </c>
      <c r="P4321" s="3">
        <v>0</v>
      </c>
      <c r="Q4321" s="3">
        <v>0</v>
      </c>
      <c r="R4321" s="3">
        <v>0</v>
      </c>
      <c r="S4321" s="3" t="s">
        <v>94</v>
      </c>
      <c r="T4321" s="3">
        <f>COUNTIF([1]局站!$D$4:$D$172,"="&amp;S4321)</f>
        <v>1</v>
      </c>
      <c r="U4321" s="3">
        <v>0</v>
      </c>
      <c r="V4321" s="3">
        <v>0</v>
      </c>
      <c r="W4321" s="3">
        <v>0</v>
      </c>
      <c r="X4321" s="3" t="s">
        <v>1215</v>
      </c>
      <c r="Y4321" s="3" t="s">
        <v>854</v>
      </c>
      <c r="Z4321" s="3" t="str">
        <f>INDEX(业务类型!$C$4:$C$8,MATCH(纤芯!Y4321,业务类型!$B$4:$B$8,0))</f>
        <v>LOCAL</v>
      </c>
      <c r="AA4321" s="3" t="s">
        <v>879</v>
      </c>
    </row>
    <row r="4322" spans="1:27" ht="16.5" x14ac:dyDescent="0.2">
      <c r="A4322" s="3">
        <v>4319</v>
      </c>
      <c r="B4322" s="3">
        <f t="shared" si="339"/>
        <v>37031103013</v>
      </c>
      <c r="C4322" s="3" t="s">
        <v>1166</v>
      </c>
      <c r="D4322" s="3" t="s">
        <v>231</v>
      </c>
      <c r="E4322" s="3" t="str">
        <f>INDEX(光放段!$G$4:$G$237,MATCH(纤芯!G4322,光放段!$C$4:$C$237,0))</f>
        <v>山东二干|临五日光缆:临沂金雀山-日照正阳路</v>
      </c>
      <c r="F4322" s="3">
        <f>INDEX(光放段!$I$4:$I$237,MATCH(纤芯!H4322,光放段!$B$4:$B$237,0))</f>
        <v>37031100000</v>
      </c>
      <c r="G4322" s="3" t="str">
        <f t="shared" si="335"/>
        <v>山东二干|临五日光缆:沂南花山路-沂水中心街</v>
      </c>
      <c r="H4322" s="3">
        <f>INDEX(光放段!$B$4:$B$237,MATCH(纤芯!G4322,光放段!$C$4:$C$237,0))</f>
        <v>37031103000</v>
      </c>
      <c r="I4322" s="3" t="str">
        <f t="shared" si="336"/>
        <v>临五日光缆</v>
      </c>
      <c r="J4322" s="3" t="str">
        <f>INDEX(子缆名称!$B$4:$B$29,纤芯!M4322)</f>
        <v>B缆</v>
      </c>
      <c r="K4322" s="3">
        <v>13</v>
      </c>
      <c r="L4322" s="3">
        <f t="shared" si="337"/>
        <v>1</v>
      </c>
      <c r="M4322" s="3">
        <f t="shared" si="338"/>
        <v>2</v>
      </c>
      <c r="N4322" s="3" t="s">
        <v>93</v>
      </c>
      <c r="O4322" s="3">
        <f>COUNTIF([1]局站!$D$4:$D$172,"="&amp;N4322)</f>
        <v>1</v>
      </c>
      <c r="P4322" s="3">
        <v>0</v>
      </c>
      <c r="Q4322" s="3">
        <v>0</v>
      </c>
      <c r="R4322" s="3">
        <v>0</v>
      </c>
      <c r="S4322" s="3" t="s">
        <v>94</v>
      </c>
      <c r="T4322" s="3">
        <f>COUNTIF([1]局站!$D$4:$D$172,"="&amp;S4322)</f>
        <v>1</v>
      </c>
      <c r="U4322" s="3">
        <v>0</v>
      </c>
      <c r="V4322" s="3">
        <v>0</v>
      </c>
      <c r="W4322" s="3">
        <v>0</v>
      </c>
      <c r="X4322" s="3" t="s">
        <v>1215</v>
      </c>
      <c r="Y4322" s="3" t="s">
        <v>880</v>
      </c>
      <c r="Z4322" s="3" t="str">
        <f>INDEX(业务类型!$C$4:$C$8,MATCH(纤芯!Y4322,业务类型!$B$4:$B$8,0))</f>
        <v>IDLE</v>
      </c>
      <c r="AA4322" s="3"/>
    </row>
    <row r="4323" spans="1:27" ht="16.5" x14ac:dyDescent="0.2">
      <c r="A4323" s="3">
        <v>4320</v>
      </c>
      <c r="B4323" s="3">
        <f t="shared" si="339"/>
        <v>37031103014</v>
      </c>
      <c r="C4323" s="3" t="s">
        <v>1166</v>
      </c>
      <c r="D4323" s="3" t="s">
        <v>231</v>
      </c>
      <c r="E4323" s="3" t="str">
        <f>INDEX(光放段!$G$4:$G$237,MATCH(纤芯!G4323,光放段!$C$4:$C$237,0))</f>
        <v>山东二干|临五日光缆:临沂金雀山-日照正阳路</v>
      </c>
      <c r="F4323" s="3">
        <f>INDEX(光放段!$I$4:$I$237,MATCH(纤芯!H4323,光放段!$B$4:$B$237,0))</f>
        <v>37031100000</v>
      </c>
      <c r="G4323" s="3" t="str">
        <f t="shared" si="335"/>
        <v>山东二干|临五日光缆:沂南花山路-沂水中心街</v>
      </c>
      <c r="H4323" s="3">
        <f>INDEX(光放段!$B$4:$B$237,MATCH(纤芯!G4323,光放段!$C$4:$C$237,0))</f>
        <v>37031103000</v>
      </c>
      <c r="I4323" s="3" t="str">
        <f t="shared" si="336"/>
        <v>临五日光缆</v>
      </c>
      <c r="J4323" s="3" t="str">
        <f>INDEX(子缆名称!$B$4:$B$29,纤芯!M4323)</f>
        <v>B缆</v>
      </c>
      <c r="K4323" s="3">
        <v>14</v>
      </c>
      <c r="L4323" s="3">
        <f t="shared" si="337"/>
        <v>2</v>
      </c>
      <c r="M4323" s="3">
        <f t="shared" si="338"/>
        <v>2</v>
      </c>
      <c r="N4323" s="3" t="s">
        <v>93</v>
      </c>
      <c r="O4323" s="3">
        <f>COUNTIF([1]局站!$D$4:$D$172,"="&amp;N4323)</f>
        <v>1</v>
      </c>
      <c r="P4323" s="3">
        <v>0</v>
      </c>
      <c r="Q4323" s="3">
        <v>0</v>
      </c>
      <c r="R4323" s="3">
        <v>0</v>
      </c>
      <c r="S4323" s="3" t="s">
        <v>94</v>
      </c>
      <c r="T4323" s="3">
        <f>COUNTIF([1]局站!$D$4:$D$172,"="&amp;S4323)</f>
        <v>1</v>
      </c>
      <c r="U4323" s="3">
        <v>0</v>
      </c>
      <c r="V4323" s="3">
        <v>0</v>
      </c>
      <c r="W4323" s="3">
        <v>0</v>
      </c>
      <c r="X4323" s="3" t="s">
        <v>1215</v>
      </c>
      <c r="Y4323" s="3" t="s">
        <v>880</v>
      </c>
      <c r="Z4323" s="3" t="str">
        <f>INDEX(业务类型!$C$4:$C$8,MATCH(纤芯!Y4323,业务类型!$B$4:$B$8,0))</f>
        <v>IDLE</v>
      </c>
      <c r="AA4323" s="3"/>
    </row>
    <row r="4324" spans="1:27" ht="16.5" x14ac:dyDescent="0.2">
      <c r="A4324" s="3">
        <v>4321</v>
      </c>
      <c r="B4324" s="3">
        <f t="shared" si="339"/>
        <v>37031104001</v>
      </c>
      <c r="C4324" s="3" t="s">
        <v>1166</v>
      </c>
      <c r="D4324" s="3" t="s">
        <v>231</v>
      </c>
      <c r="E4324" s="3" t="str">
        <f>INDEX(光放段!$G$4:$G$237,MATCH(纤芯!G4324,光放段!$C$4:$C$237,0))</f>
        <v>山东二干|临五日光缆:临沂金雀山-日照正阳路</v>
      </c>
      <c r="F4324" s="3">
        <f>INDEX(光放段!$I$4:$I$237,MATCH(纤芯!H4324,光放段!$B$4:$B$237,0))</f>
        <v>37031100000</v>
      </c>
      <c r="G4324" s="3" t="str">
        <f t="shared" si="335"/>
        <v>山东二干|临五日光缆:沂水中心街-莒县振兴路</v>
      </c>
      <c r="H4324" s="3">
        <f>INDEX(光放段!$B$4:$B$237,MATCH(纤芯!G4324,光放段!$C$4:$C$237,0))</f>
        <v>37031104000</v>
      </c>
      <c r="I4324" s="3" t="str">
        <f t="shared" si="336"/>
        <v>临五日光缆</v>
      </c>
      <c r="J4324" s="3" t="str">
        <f>INDEX(子缆名称!$B$4:$B$29,纤芯!M4324)</f>
        <v>A缆</v>
      </c>
      <c r="K4324" s="3">
        <v>1</v>
      </c>
      <c r="L4324" s="3">
        <f t="shared" si="337"/>
        <v>1</v>
      </c>
      <c r="M4324" s="3">
        <f t="shared" si="338"/>
        <v>1</v>
      </c>
      <c r="N4324" s="3" t="s">
        <v>94</v>
      </c>
      <c r="O4324" s="3">
        <f>COUNTIF([1]局站!$D$4:$D$172,"="&amp;N4324)</f>
        <v>1</v>
      </c>
      <c r="P4324" s="3">
        <v>0</v>
      </c>
      <c r="Q4324" s="3">
        <v>0</v>
      </c>
      <c r="R4324" s="3">
        <v>0</v>
      </c>
      <c r="S4324" s="3" t="s">
        <v>95</v>
      </c>
      <c r="T4324" s="3">
        <f>COUNTIF([1]局站!$D$4:$D$172,"="&amp;S4324)</f>
        <v>1</v>
      </c>
      <c r="U4324" s="3">
        <v>0</v>
      </c>
      <c r="V4324" s="3">
        <v>0</v>
      </c>
      <c r="W4324" s="3">
        <v>0</v>
      </c>
      <c r="X4324" s="3" t="s">
        <v>1215</v>
      </c>
      <c r="Y4324" s="3" t="s">
        <v>880</v>
      </c>
      <c r="Z4324" s="3" t="str">
        <f>INDEX(业务类型!$C$4:$C$8,MATCH(纤芯!Y4324,业务类型!$B$4:$B$8,0))</f>
        <v>IDLE</v>
      </c>
      <c r="AA4324" s="3"/>
    </row>
    <row r="4325" spans="1:27" ht="16.5" x14ac:dyDescent="0.2">
      <c r="A4325" s="3">
        <v>4322</v>
      </c>
      <c r="B4325" s="3">
        <f t="shared" si="339"/>
        <v>37031104002</v>
      </c>
      <c r="C4325" s="3" t="s">
        <v>1166</v>
      </c>
      <c r="D4325" s="3" t="s">
        <v>231</v>
      </c>
      <c r="E4325" s="3" t="str">
        <f>INDEX(光放段!$G$4:$G$237,MATCH(纤芯!G4325,光放段!$C$4:$C$237,0))</f>
        <v>山东二干|临五日光缆:临沂金雀山-日照正阳路</v>
      </c>
      <c r="F4325" s="3">
        <f>INDEX(光放段!$I$4:$I$237,MATCH(纤芯!H4325,光放段!$B$4:$B$237,0))</f>
        <v>37031100000</v>
      </c>
      <c r="G4325" s="3" t="str">
        <f t="shared" si="335"/>
        <v>山东二干|临五日光缆:沂水中心街-莒县振兴路</v>
      </c>
      <c r="H4325" s="3">
        <f>INDEX(光放段!$B$4:$B$237,MATCH(纤芯!G4325,光放段!$C$4:$C$237,0))</f>
        <v>37031104000</v>
      </c>
      <c r="I4325" s="3" t="str">
        <f t="shared" si="336"/>
        <v>临五日光缆</v>
      </c>
      <c r="J4325" s="3" t="str">
        <f>INDEX(子缆名称!$B$4:$B$29,纤芯!M4325)</f>
        <v>A缆</v>
      </c>
      <c r="K4325" s="3">
        <v>2</v>
      </c>
      <c r="L4325" s="3">
        <f t="shared" si="337"/>
        <v>2</v>
      </c>
      <c r="M4325" s="3">
        <f t="shared" si="338"/>
        <v>1</v>
      </c>
      <c r="N4325" s="3" t="s">
        <v>94</v>
      </c>
      <c r="O4325" s="3">
        <f>COUNTIF([1]局站!$D$4:$D$172,"="&amp;N4325)</f>
        <v>1</v>
      </c>
      <c r="P4325" s="3">
        <v>0</v>
      </c>
      <c r="Q4325" s="3">
        <v>0</v>
      </c>
      <c r="R4325" s="3">
        <v>0</v>
      </c>
      <c r="S4325" s="3" t="s">
        <v>95</v>
      </c>
      <c r="T4325" s="3">
        <f>COUNTIF([1]局站!$D$4:$D$172,"="&amp;S4325)</f>
        <v>1</v>
      </c>
      <c r="U4325" s="3">
        <v>0</v>
      </c>
      <c r="V4325" s="3">
        <v>0</v>
      </c>
      <c r="W4325" s="3">
        <v>0</v>
      </c>
      <c r="X4325" s="3" t="s">
        <v>1215</v>
      </c>
      <c r="Y4325" s="3" t="s">
        <v>880</v>
      </c>
      <c r="Z4325" s="3" t="str">
        <f>INDEX(业务类型!$C$4:$C$8,MATCH(纤芯!Y4325,业务类型!$B$4:$B$8,0))</f>
        <v>IDLE</v>
      </c>
      <c r="AA4325" s="3"/>
    </row>
    <row r="4326" spans="1:27" ht="16.5" x14ac:dyDescent="0.2">
      <c r="A4326" s="3">
        <v>4323</v>
      </c>
      <c r="B4326" s="3">
        <f t="shared" si="339"/>
        <v>37031104003</v>
      </c>
      <c r="C4326" s="3" t="s">
        <v>1166</v>
      </c>
      <c r="D4326" s="3" t="s">
        <v>231</v>
      </c>
      <c r="E4326" s="3" t="str">
        <f>INDEX(光放段!$G$4:$G$237,MATCH(纤芯!G4326,光放段!$C$4:$C$237,0))</f>
        <v>山东二干|临五日光缆:临沂金雀山-日照正阳路</v>
      </c>
      <c r="F4326" s="3">
        <f>INDEX(光放段!$I$4:$I$237,MATCH(纤芯!H4326,光放段!$B$4:$B$237,0))</f>
        <v>37031100000</v>
      </c>
      <c r="G4326" s="3" t="str">
        <f t="shared" si="335"/>
        <v>山东二干|临五日光缆:沂水中心街-莒县振兴路</v>
      </c>
      <c r="H4326" s="3">
        <f>INDEX(光放段!$B$4:$B$237,MATCH(纤芯!G4326,光放段!$C$4:$C$237,0))</f>
        <v>37031104000</v>
      </c>
      <c r="I4326" s="3" t="str">
        <f t="shared" si="336"/>
        <v>临五日光缆</v>
      </c>
      <c r="J4326" s="3" t="str">
        <f>INDEX(子缆名称!$B$4:$B$29,纤芯!M4326)</f>
        <v>A缆</v>
      </c>
      <c r="K4326" s="3">
        <v>3</v>
      </c>
      <c r="L4326" s="3">
        <f t="shared" si="337"/>
        <v>3</v>
      </c>
      <c r="M4326" s="3">
        <f t="shared" si="338"/>
        <v>1</v>
      </c>
      <c r="N4326" s="3" t="s">
        <v>94</v>
      </c>
      <c r="O4326" s="3">
        <f>COUNTIF([1]局站!$D$4:$D$172,"="&amp;N4326)</f>
        <v>1</v>
      </c>
      <c r="P4326" s="3">
        <v>0</v>
      </c>
      <c r="Q4326" s="3">
        <v>0</v>
      </c>
      <c r="R4326" s="3">
        <v>0</v>
      </c>
      <c r="S4326" s="3" t="s">
        <v>95</v>
      </c>
      <c r="T4326" s="3">
        <f>COUNTIF([1]局站!$D$4:$D$172,"="&amp;S4326)</f>
        <v>1</v>
      </c>
      <c r="U4326" s="3">
        <v>0</v>
      </c>
      <c r="V4326" s="3">
        <v>0</v>
      </c>
      <c r="W4326" s="3">
        <v>0</v>
      </c>
      <c r="X4326" s="3" t="s">
        <v>1215</v>
      </c>
      <c r="Y4326" s="3" t="s">
        <v>880</v>
      </c>
      <c r="Z4326" s="3" t="str">
        <f>INDEX(业务类型!$C$4:$C$8,MATCH(纤芯!Y4326,业务类型!$B$4:$B$8,0))</f>
        <v>IDLE</v>
      </c>
      <c r="AA4326" s="3"/>
    </row>
    <row r="4327" spans="1:27" ht="16.5" x14ac:dyDescent="0.2">
      <c r="A4327" s="3">
        <v>4324</v>
      </c>
      <c r="B4327" s="3">
        <f t="shared" si="339"/>
        <v>37031104004</v>
      </c>
      <c r="C4327" s="3" t="s">
        <v>1166</v>
      </c>
      <c r="D4327" s="3" t="s">
        <v>231</v>
      </c>
      <c r="E4327" s="3" t="str">
        <f>INDEX(光放段!$G$4:$G$237,MATCH(纤芯!G4327,光放段!$C$4:$C$237,0))</f>
        <v>山东二干|临五日光缆:临沂金雀山-日照正阳路</v>
      </c>
      <c r="F4327" s="3">
        <f>INDEX(光放段!$I$4:$I$237,MATCH(纤芯!H4327,光放段!$B$4:$B$237,0))</f>
        <v>37031100000</v>
      </c>
      <c r="G4327" s="3" t="str">
        <f t="shared" si="335"/>
        <v>山东二干|临五日光缆:沂水中心街-莒县振兴路</v>
      </c>
      <c r="H4327" s="3">
        <f>INDEX(光放段!$B$4:$B$237,MATCH(纤芯!G4327,光放段!$C$4:$C$237,0))</f>
        <v>37031104000</v>
      </c>
      <c r="I4327" s="3" t="str">
        <f t="shared" si="336"/>
        <v>临五日光缆</v>
      </c>
      <c r="J4327" s="3" t="str">
        <f>INDEX(子缆名称!$B$4:$B$29,纤芯!M4327)</f>
        <v>A缆</v>
      </c>
      <c r="K4327" s="3">
        <v>4</v>
      </c>
      <c r="L4327" s="3">
        <f t="shared" si="337"/>
        <v>4</v>
      </c>
      <c r="M4327" s="3">
        <f t="shared" si="338"/>
        <v>1</v>
      </c>
      <c r="N4327" s="3" t="s">
        <v>94</v>
      </c>
      <c r="O4327" s="3">
        <f>COUNTIF([1]局站!$D$4:$D$172,"="&amp;N4327)</f>
        <v>1</v>
      </c>
      <c r="P4327" s="3">
        <v>0</v>
      </c>
      <c r="Q4327" s="3">
        <v>0</v>
      </c>
      <c r="R4327" s="3">
        <v>0</v>
      </c>
      <c r="S4327" s="3" t="s">
        <v>95</v>
      </c>
      <c r="T4327" s="3">
        <f>COUNTIF([1]局站!$D$4:$D$172,"="&amp;S4327)</f>
        <v>1</v>
      </c>
      <c r="U4327" s="3">
        <v>0</v>
      </c>
      <c r="V4327" s="3">
        <v>0</v>
      </c>
      <c r="W4327" s="3">
        <v>0</v>
      </c>
      <c r="X4327" s="3" t="s">
        <v>1215</v>
      </c>
      <c r="Y4327" s="3" t="s">
        <v>880</v>
      </c>
      <c r="Z4327" s="3" t="str">
        <f>INDEX(业务类型!$C$4:$C$8,MATCH(纤芯!Y4327,业务类型!$B$4:$B$8,0))</f>
        <v>IDLE</v>
      </c>
      <c r="AA4327" s="3"/>
    </row>
    <row r="4328" spans="1:27" ht="16.5" x14ac:dyDescent="0.2">
      <c r="A4328" s="3">
        <v>4325</v>
      </c>
      <c r="B4328" s="3">
        <f t="shared" si="339"/>
        <v>37031104005</v>
      </c>
      <c r="C4328" s="3" t="s">
        <v>1166</v>
      </c>
      <c r="D4328" s="3" t="s">
        <v>231</v>
      </c>
      <c r="E4328" s="3" t="str">
        <f>INDEX(光放段!$G$4:$G$237,MATCH(纤芯!G4328,光放段!$C$4:$C$237,0))</f>
        <v>山东二干|临五日光缆:临沂金雀山-日照正阳路</v>
      </c>
      <c r="F4328" s="3">
        <f>INDEX(光放段!$I$4:$I$237,MATCH(纤芯!H4328,光放段!$B$4:$B$237,0))</f>
        <v>37031100000</v>
      </c>
      <c r="G4328" s="3" t="str">
        <f t="shared" si="335"/>
        <v>山东二干|临五日光缆:沂水中心街-莒县振兴路</v>
      </c>
      <c r="H4328" s="3">
        <f>INDEX(光放段!$B$4:$B$237,MATCH(纤芯!G4328,光放段!$C$4:$C$237,0))</f>
        <v>37031104000</v>
      </c>
      <c r="I4328" s="3" t="str">
        <f t="shared" si="336"/>
        <v>临五日光缆</v>
      </c>
      <c r="J4328" s="3" t="str">
        <f>INDEX(子缆名称!$B$4:$B$29,纤芯!M4328)</f>
        <v>A缆</v>
      </c>
      <c r="K4328" s="3">
        <v>5</v>
      </c>
      <c r="L4328" s="3">
        <f t="shared" si="337"/>
        <v>5</v>
      </c>
      <c r="M4328" s="3">
        <f t="shared" si="338"/>
        <v>1</v>
      </c>
      <c r="N4328" s="3" t="s">
        <v>94</v>
      </c>
      <c r="O4328" s="3">
        <f>COUNTIF([1]局站!$D$4:$D$172,"="&amp;N4328)</f>
        <v>1</v>
      </c>
      <c r="P4328" s="3">
        <v>0</v>
      </c>
      <c r="Q4328" s="3">
        <v>0</v>
      </c>
      <c r="R4328" s="3">
        <v>0</v>
      </c>
      <c r="S4328" s="3" t="s">
        <v>95</v>
      </c>
      <c r="T4328" s="3">
        <f>COUNTIF([1]局站!$D$4:$D$172,"="&amp;S4328)</f>
        <v>1</v>
      </c>
      <c r="U4328" s="3">
        <v>0</v>
      </c>
      <c r="V4328" s="3">
        <v>0</v>
      </c>
      <c r="W4328" s="3">
        <v>0</v>
      </c>
      <c r="X4328" s="3" t="s">
        <v>1215</v>
      </c>
      <c r="Y4328" s="3" t="s">
        <v>881</v>
      </c>
      <c r="Z4328" s="3" t="str">
        <f>INDEX(业务类型!$C$4:$C$8,MATCH(纤芯!Y4328,业务类型!$B$4:$B$8,0))</f>
        <v>OTHER</v>
      </c>
      <c r="AA4328" s="3" t="s">
        <v>888</v>
      </c>
    </row>
    <row r="4329" spans="1:27" ht="16.5" x14ac:dyDescent="0.2">
      <c r="A4329" s="3">
        <v>4326</v>
      </c>
      <c r="B4329" s="3">
        <f t="shared" si="339"/>
        <v>37031104006</v>
      </c>
      <c r="C4329" s="3" t="s">
        <v>1166</v>
      </c>
      <c r="D4329" s="3" t="s">
        <v>231</v>
      </c>
      <c r="E4329" s="3" t="str">
        <f>INDEX(光放段!$G$4:$G$237,MATCH(纤芯!G4329,光放段!$C$4:$C$237,0))</f>
        <v>山东二干|临五日光缆:临沂金雀山-日照正阳路</v>
      </c>
      <c r="F4329" s="3">
        <f>INDEX(光放段!$I$4:$I$237,MATCH(纤芯!H4329,光放段!$B$4:$B$237,0))</f>
        <v>37031100000</v>
      </c>
      <c r="G4329" s="3" t="str">
        <f t="shared" si="335"/>
        <v>山东二干|临五日光缆:沂水中心街-莒县振兴路</v>
      </c>
      <c r="H4329" s="3">
        <f>INDEX(光放段!$B$4:$B$237,MATCH(纤芯!G4329,光放段!$C$4:$C$237,0))</f>
        <v>37031104000</v>
      </c>
      <c r="I4329" s="3" t="str">
        <f t="shared" si="336"/>
        <v>临五日光缆</v>
      </c>
      <c r="J4329" s="3" t="str">
        <f>INDEX(子缆名称!$B$4:$B$29,纤芯!M4329)</f>
        <v>A缆</v>
      </c>
      <c r="K4329" s="3">
        <v>6</v>
      </c>
      <c r="L4329" s="3">
        <f t="shared" si="337"/>
        <v>6</v>
      </c>
      <c r="M4329" s="3">
        <f t="shared" si="338"/>
        <v>1</v>
      </c>
      <c r="N4329" s="3" t="s">
        <v>94</v>
      </c>
      <c r="O4329" s="3">
        <f>COUNTIF([1]局站!$D$4:$D$172,"="&amp;N4329)</f>
        <v>1</v>
      </c>
      <c r="P4329" s="3">
        <v>0</v>
      </c>
      <c r="Q4329" s="3">
        <v>0</v>
      </c>
      <c r="R4329" s="3">
        <v>0</v>
      </c>
      <c r="S4329" s="3" t="s">
        <v>95</v>
      </c>
      <c r="T4329" s="3">
        <f>COUNTIF([1]局站!$D$4:$D$172,"="&amp;S4329)</f>
        <v>1</v>
      </c>
      <c r="U4329" s="3">
        <v>0</v>
      </c>
      <c r="V4329" s="3">
        <v>0</v>
      </c>
      <c r="W4329" s="3">
        <v>0</v>
      </c>
      <c r="X4329" s="3" t="s">
        <v>1215</v>
      </c>
      <c r="Y4329" s="3" t="s">
        <v>881</v>
      </c>
      <c r="Z4329" s="3" t="str">
        <f>INDEX(业务类型!$C$4:$C$8,MATCH(纤芯!Y4329,业务类型!$B$4:$B$8,0))</f>
        <v>OTHER</v>
      </c>
      <c r="AA4329" s="3" t="s">
        <v>888</v>
      </c>
    </row>
    <row r="4330" spans="1:27" ht="16.5" x14ac:dyDescent="0.2">
      <c r="A4330" s="3">
        <v>4327</v>
      </c>
      <c r="B4330" s="3">
        <f t="shared" si="339"/>
        <v>37031104007</v>
      </c>
      <c r="C4330" s="3" t="s">
        <v>1166</v>
      </c>
      <c r="D4330" s="3" t="s">
        <v>231</v>
      </c>
      <c r="E4330" s="3" t="str">
        <f>INDEX(光放段!$G$4:$G$237,MATCH(纤芯!G4330,光放段!$C$4:$C$237,0))</f>
        <v>山东二干|临五日光缆:临沂金雀山-日照正阳路</v>
      </c>
      <c r="F4330" s="3">
        <f>INDEX(光放段!$I$4:$I$237,MATCH(纤芯!H4330,光放段!$B$4:$B$237,0))</f>
        <v>37031100000</v>
      </c>
      <c r="G4330" s="3" t="str">
        <f t="shared" si="335"/>
        <v>山东二干|临五日光缆:沂水中心街-莒县振兴路</v>
      </c>
      <c r="H4330" s="3">
        <f>INDEX(光放段!$B$4:$B$237,MATCH(纤芯!G4330,光放段!$C$4:$C$237,0))</f>
        <v>37031104000</v>
      </c>
      <c r="I4330" s="3" t="str">
        <f t="shared" si="336"/>
        <v>临五日光缆</v>
      </c>
      <c r="J4330" s="3" t="str">
        <f>INDEX(子缆名称!$B$4:$B$29,纤芯!M4330)</f>
        <v>A缆</v>
      </c>
      <c r="K4330" s="3">
        <v>7</v>
      </c>
      <c r="L4330" s="3">
        <f t="shared" si="337"/>
        <v>7</v>
      </c>
      <c r="M4330" s="3">
        <f t="shared" si="338"/>
        <v>1</v>
      </c>
      <c r="N4330" s="3" t="s">
        <v>94</v>
      </c>
      <c r="O4330" s="3">
        <f>COUNTIF([1]局站!$D$4:$D$172,"="&amp;N4330)</f>
        <v>1</v>
      </c>
      <c r="P4330" s="3">
        <v>0</v>
      </c>
      <c r="Q4330" s="3">
        <v>0</v>
      </c>
      <c r="R4330" s="3">
        <v>0</v>
      </c>
      <c r="S4330" s="3" t="s">
        <v>95</v>
      </c>
      <c r="T4330" s="3">
        <f>COUNTIF([1]局站!$D$4:$D$172,"="&amp;S4330)</f>
        <v>1</v>
      </c>
      <c r="U4330" s="3">
        <v>0</v>
      </c>
      <c r="V4330" s="3">
        <v>0</v>
      </c>
      <c r="W4330" s="3">
        <v>0</v>
      </c>
      <c r="X4330" s="3" t="s">
        <v>1215</v>
      </c>
      <c r="Y4330" s="3" t="s">
        <v>880</v>
      </c>
      <c r="Z4330" s="3" t="str">
        <f>INDEX(业务类型!$C$4:$C$8,MATCH(纤芯!Y4330,业务类型!$B$4:$B$8,0))</f>
        <v>IDLE</v>
      </c>
      <c r="AA4330" s="3"/>
    </row>
    <row r="4331" spans="1:27" ht="16.5" x14ac:dyDescent="0.2">
      <c r="A4331" s="3">
        <v>4328</v>
      </c>
      <c r="B4331" s="3">
        <f t="shared" si="339"/>
        <v>37031104008</v>
      </c>
      <c r="C4331" s="3" t="s">
        <v>1166</v>
      </c>
      <c r="D4331" s="3" t="s">
        <v>231</v>
      </c>
      <c r="E4331" s="3" t="str">
        <f>INDEX(光放段!$G$4:$G$237,MATCH(纤芯!G4331,光放段!$C$4:$C$237,0))</f>
        <v>山东二干|临五日光缆:临沂金雀山-日照正阳路</v>
      </c>
      <c r="F4331" s="3">
        <f>INDEX(光放段!$I$4:$I$237,MATCH(纤芯!H4331,光放段!$B$4:$B$237,0))</f>
        <v>37031100000</v>
      </c>
      <c r="G4331" s="3" t="str">
        <f t="shared" si="335"/>
        <v>山东二干|临五日光缆:沂水中心街-莒县振兴路</v>
      </c>
      <c r="H4331" s="3">
        <f>INDEX(光放段!$B$4:$B$237,MATCH(纤芯!G4331,光放段!$C$4:$C$237,0))</f>
        <v>37031104000</v>
      </c>
      <c r="I4331" s="3" t="str">
        <f t="shared" si="336"/>
        <v>临五日光缆</v>
      </c>
      <c r="J4331" s="3" t="str">
        <f>INDEX(子缆名称!$B$4:$B$29,纤芯!M4331)</f>
        <v>A缆</v>
      </c>
      <c r="K4331" s="3">
        <v>8</v>
      </c>
      <c r="L4331" s="3">
        <f t="shared" si="337"/>
        <v>8</v>
      </c>
      <c r="M4331" s="3">
        <f t="shared" si="338"/>
        <v>1</v>
      </c>
      <c r="N4331" s="3" t="s">
        <v>94</v>
      </c>
      <c r="O4331" s="3">
        <f>COUNTIF([1]局站!$D$4:$D$172,"="&amp;N4331)</f>
        <v>1</v>
      </c>
      <c r="P4331" s="3">
        <v>0</v>
      </c>
      <c r="Q4331" s="3">
        <v>0</v>
      </c>
      <c r="R4331" s="3">
        <v>0</v>
      </c>
      <c r="S4331" s="3" t="s">
        <v>95</v>
      </c>
      <c r="T4331" s="3">
        <f>COUNTIF([1]局站!$D$4:$D$172,"="&amp;S4331)</f>
        <v>1</v>
      </c>
      <c r="U4331" s="3">
        <v>0</v>
      </c>
      <c r="V4331" s="3">
        <v>0</v>
      </c>
      <c r="W4331" s="3">
        <v>0</v>
      </c>
      <c r="X4331" s="3" t="s">
        <v>1215</v>
      </c>
      <c r="Y4331" s="3" t="s">
        <v>880</v>
      </c>
      <c r="Z4331" s="3" t="str">
        <f>INDEX(业务类型!$C$4:$C$8,MATCH(纤芯!Y4331,业务类型!$B$4:$B$8,0))</f>
        <v>IDLE</v>
      </c>
      <c r="AA4331" s="3"/>
    </row>
    <row r="4332" spans="1:27" ht="16.5" x14ac:dyDescent="0.2">
      <c r="A4332" s="3">
        <v>4329</v>
      </c>
      <c r="B4332" s="3">
        <f t="shared" si="339"/>
        <v>37031104009</v>
      </c>
      <c r="C4332" s="3" t="s">
        <v>1166</v>
      </c>
      <c r="D4332" s="3" t="s">
        <v>231</v>
      </c>
      <c r="E4332" s="3" t="str">
        <f>INDEX(光放段!$G$4:$G$237,MATCH(纤芯!G4332,光放段!$C$4:$C$237,0))</f>
        <v>山东二干|临五日光缆:临沂金雀山-日照正阳路</v>
      </c>
      <c r="F4332" s="3">
        <f>INDEX(光放段!$I$4:$I$237,MATCH(纤芯!H4332,光放段!$B$4:$B$237,0))</f>
        <v>37031100000</v>
      </c>
      <c r="G4332" s="3" t="str">
        <f t="shared" si="335"/>
        <v>山东二干|临五日光缆:沂水中心街-莒县振兴路</v>
      </c>
      <c r="H4332" s="3">
        <f>INDEX(光放段!$B$4:$B$237,MATCH(纤芯!G4332,光放段!$C$4:$C$237,0))</f>
        <v>37031104000</v>
      </c>
      <c r="I4332" s="3" t="str">
        <f t="shared" si="336"/>
        <v>临五日光缆</v>
      </c>
      <c r="J4332" s="3" t="str">
        <f>INDEX(子缆名称!$B$4:$B$29,纤芯!M4332)</f>
        <v>A缆</v>
      </c>
      <c r="K4332" s="3">
        <v>9</v>
      </c>
      <c r="L4332" s="3">
        <f t="shared" si="337"/>
        <v>9</v>
      </c>
      <c r="M4332" s="3">
        <f t="shared" si="338"/>
        <v>1</v>
      </c>
      <c r="N4332" s="3" t="s">
        <v>94</v>
      </c>
      <c r="O4332" s="3">
        <f>COUNTIF([1]局站!$D$4:$D$172,"="&amp;N4332)</f>
        <v>1</v>
      </c>
      <c r="P4332" s="3">
        <v>0</v>
      </c>
      <c r="Q4332" s="3">
        <v>0</v>
      </c>
      <c r="R4332" s="3">
        <v>0</v>
      </c>
      <c r="S4332" s="3" t="s">
        <v>95</v>
      </c>
      <c r="T4332" s="3">
        <f>COUNTIF([1]局站!$D$4:$D$172,"="&amp;S4332)</f>
        <v>1</v>
      </c>
      <c r="U4332" s="3">
        <v>0</v>
      </c>
      <c r="V4332" s="3">
        <v>0</v>
      </c>
      <c r="W4332" s="3">
        <v>0</v>
      </c>
      <c r="X4332" s="3" t="s">
        <v>1215</v>
      </c>
      <c r="Y4332" s="3" t="s">
        <v>854</v>
      </c>
      <c r="Z4332" s="3" t="str">
        <f>INDEX(业务类型!$C$4:$C$8,MATCH(纤芯!Y4332,业务类型!$B$4:$B$8,0))</f>
        <v>LOCAL</v>
      </c>
      <c r="AA4332" s="3" t="s">
        <v>879</v>
      </c>
    </row>
    <row r="4333" spans="1:27" ht="16.5" x14ac:dyDescent="0.2">
      <c r="A4333" s="3">
        <v>4330</v>
      </c>
      <c r="B4333" s="3">
        <f t="shared" si="339"/>
        <v>37031104010</v>
      </c>
      <c r="C4333" s="3" t="s">
        <v>1166</v>
      </c>
      <c r="D4333" s="3" t="s">
        <v>231</v>
      </c>
      <c r="E4333" s="3" t="str">
        <f>INDEX(光放段!$G$4:$G$237,MATCH(纤芯!G4333,光放段!$C$4:$C$237,0))</f>
        <v>山东二干|临五日光缆:临沂金雀山-日照正阳路</v>
      </c>
      <c r="F4333" s="3">
        <f>INDEX(光放段!$I$4:$I$237,MATCH(纤芯!H4333,光放段!$B$4:$B$237,0))</f>
        <v>37031100000</v>
      </c>
      <c r="G4333" s="3" t="str">
        <f t="shared" si="335"/>
        <v>山东二干|临五日光缆:沂水中心街-莒县振兴路</v>
      </c>
      <c r="H4333" s="3">
        <f>INDEX(光放段!$B$4:$B$237,MATCH(纤芯!G4333,光放段!$C$4:$C$237,0))</f>
        <v>37031104000</v>
      </c>
      <c r="I4333" s="3" t="str">
        <f t="shared" si="336"/>
        <v>临五日光缆</v>
      </c>
      <c r="J4333" s="3" t="str">
        <f>INDEX(子缆名称!$B$4:$B$29,纤芯!M4333)</f>
        <v>A缆</v>
      </c>
      <c r="K4333" s="3">
        <v>10</v>
      </c>
      <c r="L4333" s="3">
        <f t="shared" si="337"/>
        <v>10</v>
      </c>
      <c r="M4333" s="3">
        <f t="shared" si="338"/>
        <v>1</v>
      </c>
      <c r="N4333" s="3" t="s">
        <v>94</v>
      </c>
      <c r="O4333" s="3">
        <f>COUNTIF([1]局站!$D$4:$D$172,"="&amp;N4333)</f>
        <v>1</v>
      </c>
      <c r="P4333" s="3">
        <v>0</v>
      </c>
      <c r="Q4333" s="3">
        <v>0</v>
      </c>
      <c r="R4333" s="3">
        <v>0</v>
      </c>
      <c r="S4333" s="3" t="s">
        <v>95</v>
      </c>
      <c r="T4333" s="3">
        <f>COUNTIF([1]局站!$D$4:$D$172,"="&amp;S4333)</f>
        <v>1</v>
      </c>
      <c r="U4333" s="3">
        <v>0</v>
      </c>
      <c r="V4333" s="3">
        <v>0</v>
      </c>
      <c r="W4333" s="3">
        <v>0</v>
      </c>
      <c r="X4333" s="3" t="s">
        <v>1215</v>
      </c>
      <c r="Y4333" s="3" t="s">
        <v>854</v>
      </c>
      <c r="Z4333" s="3" t="str">
        <f>INDEX(业务类型!$C$4:$C$8,MATCH(纤芯!Y4333,业务类型!$B$4:$B$8,0))</f>
        <v>LOCAL</v>
      </c>
      <c r="AA4333" s="3" t="s">
        <v>879</v>
      </c>
    </row>
    <row r="4334" spans="1:27" ht="16.5" x14ac:dyDescent="0.2">
      <c r="A4334" s="3">
        <v>4331</v>
      </c>
      <c r="B4334" s="3">
        <f t="shared" si="339"/>
        <v>37031104011</v>
      </c>
      <c r="C4334" s="3" t="s">
        <v>1166</v>
      </c>
      <c r="D4334" s="3" t="s">
        <v>231</v>
      </c>
      <c r="E4334" s="3" t="str">
        <f>INDEX(光放段!$G$4:$G$237,MATCH(纤芯!G4334,光放段!$C$4:$C$237,0))</f>
        <v>山东二干|临五日光缆:临沂金雀山-日照正阳路</v>
      </c>
      <c r="F4334" s="3">
        <f>INDEX(光放段!$I$4:$I$237,MATCH(纤芯!H4334,光放段!$B$4:$B$237,0))</f>
        <v>37031100000</v>
      </c>
      <c r="G4334" s="3" t="str">
        <f t="shared" si="335"/>
        <v>山东二干|临五日光缆:沂水中心街-莒县振兴路</v>
      </c>
      <c r="H4334" s="3">
        <f>INDEX(光放段!$B$4:$B$237,MATCH(纤芯!G4334,光放段!$C$4:$C$237,0))</f>
        <v>37031104000</v>
      </c>
      <c r="I4334" s="3" t="str">
        <f t="shared" si="336"/>
        <v>临五日光缆</v>
      </c>
      <c r="J4334" s="3" t="str">
        <f>INDEX(子缆名称!$B$4:$B$29,纤芯!M4334)</f>
        <v>A缆</v>
      </c>
      <c r="K4334" s="3">
        <v>11</v>
      </c>
      <c r="L4334" s="3">
        <f t="shared" si="337"/>
        <v>11</v>
      </c>
      <c r="M4334" s="3">
        <f t="shared" si="338"/>
        <v>1</v>
      </c>
      <c r="N4334" s="3" t="s">
        <v>94</v>
      </c>
      <c r="O4334" s="3">
        <f>COUNTIF([1]局站!$D$4:$D$172,"="&amp;N4334)</f>
        <v>1</v>
      </c>
      <c r="P4334" s="3">
        <v>0</v>
      </c>
      <c r="Q4334" s="3">
        <v>0</v>
      </c>
      <c r="R4334" s="3">
        <v>0</v>
      </c>
      <c r="S4334" s="3" t="s">
        <v>95</v>
      </c>
      <c r="T4334" s="3">
        <f>COUNTIF([1]局站!$D$4:$D$172,"="&amp;S4334)</f>
        <v>1</v>
      </c>
      <c r="U4334" s="3">
        <v>0</v>
      </c>
      <c r="V4334" s="3">
        <v>0</v>
      </c>
      <c r="W4334" s="3">
        <v>0</v>
      </c>
      <c r="X4334" s="3" t="s">
        <v>1215</v>
      </c>
      <c r="Y4334" s="3" t="s">
        <v>854</v>
      </c>
      <c r="Z4334" s="3" t="str">
        <f>INDEX(业务类型!$C$4:$C$8,MATCH(纤芯!Y4334,业务类型!$B$4:$B$8,0))</f>
        <v>LOCAL</v>
      </c>
      <c r="AA4334" s="3" t="s">
        <v>879</v>
      </c>
    </row>
    <row r="4335" spans="1:27" ht="16.5" x14ac:dyDescent="0.2">
      <c r="A4335" s="3">
        <v>4332</v>
      </c>
      <c r="B4335" s="3">
        <f t="shared" si="339"/>
        <v>37031104012</v>
      </c>
      <c r="C4335" s="3" t="s">
        <v>1166</v>
      </c>
      <c r="D4335" s="3" t="s">
        <v>231</v>
      </c>
      <c r="E4335" s="3" t="str">
        <f>INDEX(光放段!$G$4:$G$237,MATCH(纤芯!G4335,光放段!$C$4:$C$237,0))</f>
        <v>山东二干|临五日光缆:临沂金雀山-日照正阳路</v>
      </c>
      <c r="F4335" s="3">
        <f>INDEX(光放段!$I$4:$I$237,MATCH(纤芯!H4335,光放段!$B$4:$B$237,0))</f>
        <v>37031100000</v>
      </c>
      <c r="G4335" s="3" t="str">
        <f t="shared" si="335"/>
        <v>山东二干|临五日光缆:沂水中心街-莒县振兴路</v>
      </c>
      <c r="H4335" s="3">
        <f>INDEX(光放段!$B$4:$B$237,MATCH(纤芯!G4335,光放段!$C$4:$C$237,0))</f>
        <v>37031104000</v>
      </c>
      <c r="I4335" s="3" t="str">
        <f t="shared" si="336"/>
        <v>临五日光缆</v>
      </c>
      <c r="J4335" s="3" t="str">
        <f>INDEX(子缆名称!$B$4:$B$29,纤芯!M4335)</f>
        <v>A缆</v>
      </c>
      <c r="K4335" s="3">
        <v>12</v>
      </c>
      <c r="L4335" s="3">
        <f t="shared" si="337"/>
        <v>12</v>
      </c>
      <c r="M4335" s="3">
        <f t="shared" si="338"/>
        <v>1</v>
      </c>
      <c r="N4335" s="3" t="s">
        <v>94</v>
      </c>
      <c r="O4335" s="3">
        <f>COUNTIF([1]局站!$D$4:$D$172,"="&amp;N4335)</f>
        <v>1</v>
      </c>
      <c r="P4335" s="3">
        <v>0</v>
      </c>
      <c r="Q4335" s="3">
        <v>0</v>
      </c>
      <c r="R4335" s="3">
        <v>0</v>
      </c>
      <c r="S4335" s="3" t="s">
        <v>95</v>
      </c>
      <c r="T4335" s="3">
        <f>COUNTIF([1]局站!$D$4:$D$172,"="&amp;S4335)</f>
        <v>1</v>
      </c>
      <c r="U4335" s="3">
        <v>0</v>
      </c>
      <c r="V4335" s="3">
        <v>0</v>
      </c>
      <c r="W4335" s="3">
        <v>0</v>
      </c>
      <c r="X4335" s="3" t="s">
        <v>1215</v>
      </c>
      <c r="Y4335" s="3" t="s">
        <v>854</v>
      </c>
      <c r="Z4335" s="3" t="str">
        <f>INDEX(业务类型!$C$4:$C$8,MATCH(纤芯!Y4335,业务类型!$B$4:$B$8,0))</f>
        <v>LOCAL</v>
      </c>
      <c r="AA4335" s="3" t="s">
        <v>879</v>
      </c>
    </row>
    <row r="4336" spans="1:27" ht="16.5" x14ac:dyDescent="0.2">
      <c r="A4336" s="3">
        <v>4333</v>
      </c>
      <c r="B4336" s="3">
        <f t="shared" si="339"/>
        <v>37031104013</v>
      </c>
      <c r="C4336" s="3" t="s">
        <v>1166</v>
      </c>
      <c r="D4336" s="3" t="s">
        <v>231</v>
      </c>
      <c r="E4336" s="3" t="str">
        <f>INDEX(光放段!$G$4:$G$237,MATCH(纤芯!G4336,光放段!$C$4:$C$237,0))</f>
        <v>山东二干|临五日光缆:临沂金雀山-日照正阳路</v>
      </c>
      <c r="F4336" s="3">
        <f>INDEX(光放段!$I$4:$I$237,MATCH(纤芯!H4336,光放段!$B$4:$B$237,0))</f>
        <v>37031100000</v>
      </c>
      <c r="G4336" s="3" t="str">
        <f t="shared" si="335"/>
        <v>山东二干|临五日光缆:沂水中心街-莒县振兴路</v>
      </c>
      <c r="H4336" s="3">
        <f>INDEX(光放段!$B$4:$B$237,MATCH(纤芯!G4336,光放段!$C$4:$C$237,0))</f>
        <v>37031104000</v>
      </c>
      <c r="I4336" s="3" t="str">
        <f t="shared" si="336"/>
        <v>临五日光缆</v>
      </c>
      <c r="J4336" s="3" t="str">
        <f>INDEX(子缆名称!$B$4:$B$29,纤芯!M4336)</f>
        <v>B缆</v>
      </c>
      <c r="K4336" s="3">
        <v>13</v>
      </c>
      <c r="L4336" s="3">
        <f t="shared" si="337"/>
        <v>1</v>
      </c>
      <c r="M4336" s="3">
        <f t="shared" si="338"/>
        <v>2</v>
      </c>
      <c r="N4336" s="3" t="s">
        <v>94</v>
      </c>
      <c r="O4336" s="3">
        <f>COUNTIF([1]局站!$D$4:$D$172,"="&amp;N4336)</f>
        <v>1</v>
      </c>
      <c r="P4336" s="3">
        <v>0</v>
      </c>
      <c r="Q4336" s="3">
        <v>0</v>
      </c>
      <c r="R4336" s="3">
        <v>0</v>
      </c>
      <c r="S4336" s="3" t="s">
        <v>95</v>
      </c>
      <c r="T4336" s="3">
        <f>COUNTIF([1]局站!$D$4:$D$172,"="&amp;S4336)</f>
        <v>1</v>
      </c>
      <c r="U4336" s="3">
        <v>0</v>
      </c>
      <c r="V4336" s="3">
        <v>0</v>
      </c>
      <c r="W4336" s="3">
        <v>0</v>
      </c>
      <c r="X4336" s="3" t="s">
        <v>1215</v>
      </c>
      <c r="Y4336" s="3" t="s">
        <v>880</v>
      </c>
      <c r="Z4336" s="3" t="str">
        <f>INDEX(业务类型!$C$4:$C$8,MATCH(纤芯!Y4336,业务类型!$B$4:$B$8,0))</f>
        <v>IDLE</v>
      </c>
      <c r="AA4336" s="3"/>
    </row>
    <row r="4337" spans="1:27" ht="16.5" x14ac:dyDescent="0.2">
      <c r="A4337" s="3">
        <v>4334</v>
      </c>
      <c r="B4337" s="3">
        <f t="shared" si="339"/>
        <v>37031104014</v>
      </c>
      <c r="C4337" s="3" t="s">
        <v>1166</v>
      </c>
      <c r="D4337" s="3" t="s">
        <v>231</v>
      </c>
      <c r="E4337" s="3" t="str">
        <f>INDEX(光放段!$G$4:$G$237,MATCH(纤芯!G4337,光放段!$C$4:$C$237,0))</f>
        <v>山东二干|临五日光缆:临沂金雀山-日照正阳路</v>
      </c>
      <c r="F4337" s="3">
        <f>INDEX(光放段!$I$4:$I$237,MATCH(纤芯!H4337,光放段!$B$4:$B$237,0))</f>
        <v>37031100000</v>
      </c>
      <c r="G4337" s="3" t="str">
        <f t="shared" si="335"/>
        <v>山东二干|临五日光缆:沂水中心街-莒县振兴路</v>
      </c>
      <c r="H4337" s="3">
        <f>INDEX(光放段!$B$4:$B$237,MATCH(纤芯!G4337,光放段!$C$4:$C$237,0))</f>
        <v>37031104000</v>
      </c>
      <c r="I4337" s="3" t="str">
        <f t="shared" si="336"/>
        <v>临五日光缆</v>
      </c>
      <c r="J4337" s="3" t="str">
        <f>INDEX(子缆名称!$B$4:$B$29,纤芯!M4337)</f>
        <v>B缆</v>
      </c>
      <c r="K4337" s="3">
        <v>14</v>
      </c>
      <c r="L4337" s="3">
        <f t="shared" si="337"/>
        <v>2</v>
      </c>
      <c r="M4337" s="3">
        <f t="shared" si="338"/>
        <v>2</v>
      </c>
      <c r="N4337" s="3" t="s">
        <v>94</v>
      </c>
      <c r="O4337" s="3">
        <f>COUNTIF([1]局站!$D$4:$D$172,"="&amp;N4337)</f>
        <v>1</v>
      </c>
      <c r="P4337" s="3">
        <v>0</v>
      </c>
      <c r="Q4337" s="3">
        <v>0</v>
      </c>
      <c r="R4337" s="3">
        <v>0</v>
      </c>
      <c r="S4337" s="3" t="s">
        <v>95</v>
      </c>
      <c r="T4337" s="3">
        <f>COUNTIF([1]局站!$D$4:$D$172,"="&amp;S4337)</f>
        <v>1</v>
      </c>
      <c r="U4337" s="3">
        <v>0</v>
      </c>
      <c r="V4337" s="3">
        <v>0</v>
      </c>
      <c r="W4337" s="3">
        <v>0</v>
      </c>
      <c r="X4337" s="3" t="s">
        <v>1215</v>
      </c>
      <c r="Y4337" s="3" t="s">
        <v>880</v>
      </c>
      <c r="Z4337" s="3" t="str">
        <f>INDEX(业务类型!$C$4:$C$8,MATCH(纤芯!Y4337,业务类型!$B$4:$B$8,0))</f>
        <v>IDLE</v>
      </c>
      <c r="AA4337" s="3"/>
    </row>
    <row r="4338" spans="1:27" ht="16.5" x14ac:dyDescent="0.2">
      <c r="A4338" s="3">
        <v>4335</v>
      </c>
      <c r="B4338" s="3">
        <f t="shared" si="339"/>
        <v>37031105001</v>
      </c>
      <c r="C4338" s="3" t="s">
        <v>1166</v>
      </c>
      <c r="D4338" s="3" t="s">
        <v>231</v>
      </c>
      <c r="E4338" s="3" t="str">
        <f>INDEX(光放段!$G$4:$G$237,MATCH(纤芯!G4338,光放段!$C$4:$C$237,0))</f>
        <v>山东二干|临五日光缆:临沂金雀山-日照正阳路</v>
      </c>
      <c r="F4338" s="3">
        <f>INDEX(光放段!$I$4:$I$237,MATCH(纤芯!H4338,光放段!$B$4:$B$237,0))</f>
        <v>37031100000</v>
      </c>
      <c r="G4338" s="3" t="str">
        <f t="shared" si="335"/>
        <v>山东二干|临五日光缆:莒县振兴路-五莲解放路</v>
      </c>
      <c r="H4338" s="3">
        <f>INDEX(光放段!$B$4:$B$237,MATCH(纤芯!G4338,光放段!$C$4:$C$237,0))</f>
        <v>37031105000</v>
      </c>
      <c r="I4338" s="3" t="str">
        <f t="shared" si="336"/>
        <v>临五日光缆</v>
      </c>
      <c r="J4338" s="3" t="str">
        <f>INDEX(子缆名称!$B$4:$B$29,纤芯!M4338)</f>
        <v>A缆</v>
      </c>
      <c r="K4338" s="3">
        <v>1</v>
      </c>
      <c r="L4338" s="3">
        <f t="shared" si="337"/>
        <v>1</v>
      </c>
      <c r="M4338" s="3">
        <f t="shared" si="338"/>
        <v>1</v>
      </c>
      <c r="N4338" s="3" t="s">
        <v>95</v>
      </c>
      <c r="O4338" s="3">
        <f>COUNTIF([1]局站!$D$4:$D$172,"="&amp;N4338)</f>
        <v>1</v>
      </c>
      <c r="P4338" s="3">
        <v>0</v>
      </c>
      <c r="Q4338" s="3">
        <v>0</v>
      </c>
      <c r="R4338" s="3">
        <v>0</v>
      </c>
      <c r="S4338" s="3" t="s">
        <v>96</v>
      </c>
      <c r="T4338" s="3">
        <f>COUNTIF([1]局站!$D$4:$D$172,"="&amp;S4338)</f>
        <v>1</v>
      </c>
      <c r="U4338" s="3">
        <v>0</v>
      </c>
      <c r="V4338" s="3">
        <v>0</v>
      </c>
      <c r="W4338" s="3">
        <v>0</v>
      </c>
      <c r="X4338" s="3" t="s">
        <v>1215</v>
      </c>
      <c r="Y4338" s="3" t="s">
        <v>880</v>
      </c>
      <c r="Z4338" s="3" t="str">
        <f>INDEX(业务类型!$C$4:$C$8,MATCH(纤芯!Y4338,业务类型!$B$4:$B$8,0))</f>
        <v>IDLE</v>
      </c>
      <c r="AA4338" s="3"/>
    </row>
    <row r="4339" spans="1:27" ht="16.5" x14ac:dyDescent="0.2">
      <c r="A4339" s="3">
        <v>4336</v>
      </c>
      <c r="B4339" s="3">
        <f t="shared" si="339"/>
        <v>37031105002</v>
      </c>
      <c r="C4339" s="3" t="s">
        <v>1166</v>
      </c>
      <c r="D4339" s="3" t="s">
        <v>231</v>
      </c>
      <c r="E4339" s="3" t="str">
        <f>INDEX(光放段!$G$4:$G$237,MATCH(纤芯!G4339,光放段!$C$4:$C$237,0))</f>
        <v>山东二干|临五日光缆:临沂金雀山-日照正阳路</v>
      </c>
      <c r="F4339" s="3">
        <f>INDEX(光放段!$I$4:$I$237,MATCH(纤芯!H4339,光放段!$B$4:$B$237,0))</f>
        <v>37031100000</v>
      </c>
      <c r="G4339" s="3" t="str">
        <f t="shared" si="335"/>
        <v>山东二干|临五日光缆:莒县振兴路-五莲解放路</v>
      </c>
      <c r="H4339" s="3">
        <f>INDEX(光放段!$B$4:$B$237,MATCH(纤芯!G4339,光放段!$C$4:$C$237,0))</f>
        <v>37031105000</v>
      </c>
      <c r="I4339" s="3" t="str">
        <f t="shared" si="336"/>
        <v>临五日光缆</v>
      </c>
      <c r="J4339" s="3" t="str">
        <f>INDEX(子缆名称!$B$4:$B$29,纤芯!M4339)</f>
        <v>A缆</v>
      </c>
      <c r="K4339" s="3">
        <v>2</v>
      </c>
      <c r="L4339" s="3">
        <f t="shared" si="337"/>
        <v>2</v>
      </c>
      <c r="M4339" s="3">
        <f t="shared" si="338"/>
        <v>1</v>
      </c>
      <c r="N4339" s="3" t="s">
        <v>95</v>
      </c>
      <c r="O4339" s="3">
        <f>COUNTIF([1]局站!$D$4:$D$172,"="&amp;N4339)</f>
        <v>1</v>
      </c>
      <c r="P4339" s="3">
        <v>0</v>
      </c>
      <c r="Q4339" s="3">
        <v>0</v>
      </c>
      <c r="R4339" s="3">
        <v>0</v>
      </c>
      <c r="S4339" s="3" t="s">
        <v>96</v>
      </c>
      <c r="T4339" s="3">
        <f>COUNTIF([1]局站!$D$4:$D$172,"="&amp;S4339)</f>
        <v>1</v>
      </c>
      <c r="U4339" s="3">
        <v>0</v>
      </c>
      <c r="V4339" s="3">
        <v>0</v>
      </c>
      <c r="W4339" s="3">
        <v>0</v>
      </c>
      <c r="X4339" s="3" t="s">
        <v>1215</v>
      </c>
      <c r="Y4339" s="3" t="s">
        <v>880</v>
      </c>
      <c r="Z4339" s="3" t="str">
        <f>INDEX(业务类型!$C$4:$C$8,MATCH(纤芯!Y4339,业务类型!$B$4:$B$8,0))</f>
        <v>IDLE</v>
      </c>
      <c r="AA4339" s="3"/>
    </row>
    <row r="4340" spans="1:27" ht="16.5" x14ac:dyDescent="0.2">
      <c r="A4340" s="3">
        <v>4337</v>
      </c>
      <c r="B4340" s="3">
        <f t="shared" si="339"/>
        <v>37031105003</v>
      </c>
      <c r="C4340" s="3" t="s">
        <v>1166</v>
      </c>
      <c r="D4340" s="3" t="s">
        <v>231</v>
      </c>
      <c r="E4340" s="3" t="str">
        <f>INDEX(光放段!$G$4:$G$237,MATCH(纤芯!G4340,光放段!$C$4:$C$237,0))</f>
        <v>山东二干|临五日光缆:临沂金雀山-日照正阳路</v>
      </c>
      <c r="F4340" s="3">
        <f>INDEX(光放段!$I$4:$I$237,MATCH(纤芯!H4340,光放段!$B$4:$B$237,0))</f>
        <v>37031100000</v>
      </c>
      <c r="G4340" s="3" t="str">
        <f t="shared" si="335"/>
        <v>山东二干|临五日光缆:莒县振兴路-五莲解放路</v>
      </c>
      <c r="H4340" s="3">
        <f>INDEX(光放段!$B$4:$B$237,MATCH(纤芯!G4340,光放段!$C$4:$C$237,0))</f>
        <v>37031105000</v>
      </c>
      <c r="I4340" s="3" t="str">
        <f t="shared" si="336"/>
        <v>临五日光缆</v>
      </c>
      <c r="J4340" s="3" t="str">
        <f>INDEX(子缆名称!$B$4:$B$29,纤芯!M4340)</f>
        <v>A缆</v>
      </c>
      <c r="K4340" s="3">
        <v>3</v>
      </c>
      <c r="L4340" s="3">
        <f t="shared" si="337"/>
        <v>3</v>
      </c>
      <c r="M4340" s="3">
        <f t="shared" si="338"/>
        <v>1</v>
      </c>
      <c r="N4340" s="3" t="s">
        <v>95</v>
      </c>
      <c r="O4340" s="3">
        <f>COUNTIF([1]局站!$D$4:$D$172,"="&amp;N4340)</f>
        <v>1</v>
      </c>
      <c r="P4340" s="3">
        <v>0</v>
      </c>
      <c r="Q4340" s="3">
        <v>0</v>
      </c>
      <c r="R4340" s="3">
        <v>0</v>
      </c>
      <c r="S4340" s="3" t="s">
        <v>96</v>
      </c>
      <c r="T4340" s="3">
        <f>COUNTIF([1]局站!$D$4:$D$172,"="&amp;S4340)</f>
        <v>1</v>
      </c>
      <c r="U4340" s="3">
        <v>0</v>
      </c>
      <c r="V4340" s="3">
        <v>0</v>
      </c>
      <c r="W4340" s="3">
        <v>0</v>
      </c>
      <c r="X4340" s="3" t="s">
        <v>1215</v>
      </c>
      <c r="Y4340" s="3" t="s">
        <v>880</v>
      </c>
      <c r="Z4340" s="3" t="str">
        <f>INDEX(业务类型!$C$4:$C$8,MATCH(纤芯!Y4340,业务类型!$B$4:$B$8,0))</f>
        <v>IDLE</v>
      </c>
      <c r="AA4340" s="3"/>
    </row>
    <row r="4341" spans="1:27" ht="16.5" x14ac:dyDescent="0.2">
      <c r="A4341" s="3">
        <v>4338</v>
      </c>
      <c r="B4341" s="3">
        <f t="shared" si="339"/>
        <v>37031105004</v>
      </c>
      <c r="C4341" s="3" t="s">
        <v>1166</v>
      </c>
      <c r="D4341" s="3" t="s">
        <v>231</v>
      </c>
      <c r="E4341" s="3" t="str">
        <f>INDEX(光放段!$G$4:$G$237,MATCH(纤芯!G4341,光放段!$C$4:$C$237,0))</f>
        <v>山东二干|临五日光缆:临沂金雀山-日照正阳路</v>
      </c>
      <c r="F4341" s="3">
        <f>INDEX(光放段!$I$4:$I$237,MATCH(纤芯!H4341,光放段!$B$4:$B$237,0))</f>
        <v>37031100000</v>
      </c>
      <c r="G4341" s="3" t="str">
        <f t="shared" si="335"/>
        <v>山东二干|临五日光缆:莒县振兴路-五莲解放路</v>
      </c>
      <c r="H4341" s="3">
        <f>INDEX(光放段!$B$4:$B$237,MATCH(纤芯!G4341,光放段!$C$4:$C$237,0))</f>
        <v>37031105000</v>
      </c>
      <c r="I4341" s="3" t="str">
        <f t="shared" si="336"/>
        <v>临五日光缆</v>
      </c>
      <c r="J4341" s="3" t="str">
        <f>INDEX(子缆名称!$B$4:$B$29,纤芯!M4341)</f>
        <v>A缆</v>
      </c>
      <c r="K4341" s="3">
        <v>4</v>
      </c>
      <c r="L4341" s="3">
        <f t="shared" si="337"/>
        <v>4</v>
      </c>
      <c r="M4341" s="3">
        <f t="shared" si="338"/>
        <v>1</v>
      </c>
      <c r="N4341" s="3" t="s">
        <v>95</v>
      </c>
      <c r="O4341" s="3">
        <f>COUNTIF([1]局站!$D$4:$D$172,"="&amp;N4341)</f>
        <v>1</v>
      </c>
      <c r="P4341" s="3">
        <v>0</v>
      </c>
      <c r="Q4341" s="3">
        <v>0</v>
      </c>
      <c r="R4341" s="3">
        <v>0</v>
      </c>
      <c r="S4341" s="3" t="s">
        <v>96</v>
      </c>
      <c r="T4341" s="3">
        <f>COUNTIF([1]局站!$D$4:$D$172,"="&amp;S4341)</f>
        <v>1</v>
      </c>
      <c r="U4341" s="3">
        <v>0</v>
      </c>
      <c r="V4341" s="3">
        <v>0</v>
      </c>
      <c r="W4341" s="3">
        <v>0</v>
      </c>
      <c r="X4341" s="3" t="s">
        <v>1215</v>
      </c>
      <c r="Y4341" s="3" t="s">
        <v>880</v>
      </c>
      <c r="Z4341" s="3" t="str">
        <f>INDEX(业务类型!$C$4:$C$8,MATCH(纤芯!Y4341,业务类型!$B$4:$B$8,0))</f>
        <v>IDLE</v>
      </c>
      <c r="AA4341" s="3"/>
    </row>
    <row r="4342" spans="1:27" ht="16.5" x14ac:dyDescent="0.2">
      <c r="A4342" s="3">
        <v>4339</v>
      </c>
      <c r="B4342" s="3">
        <f t="shared" si="339"/>
        <v>37031105005</v>
      </c>
      <c r="C4342" s="3" t="s">
        <v>1166</v>
      </c>
      <c r="D4342" s="3" t="s">
        <v>231</v>
      </c>
      <c r="E4342" s="3" t="str">
        <f>INDEX(光放段!$G$4:$G$237,MATCH(纤芯!G4342,光放段!$C$4:$C$237,0))</f>
        <v>山东二干|临五日光缆:临沂金雀山-日照正阳路</v>
      </c>
      <c r="F4342" s="3">
        <f>INDEX(光放段!$I$4:$I$237,MATCH(纤芯!H4342,光放段!$B$4:$B$237,0))</f>
        <v>37031100000</v>
      </c>
      <c r="G4342" s="3" t="str">
        <f t="shared" si="335"/>
        <v>山东二干|临五日光缆:莒县振兴路-五莲解放路</v>
      </c>
      <c r="H4342" s="3">
        <f>INDEX(光放段!$B$4:$B$237,MATCH(纤芯!G4342,光放段!$C$4:$C$237,0))</f>
        <v>37031105000</v>
      </c>
      <c r="I4342" s="3" t="str">
        <f t="shared" si="336"/>
        <v>临五日光缆</v>
      </c>
      <c r="J4342" s="3" t="str">
        <f>INDEX(子缆名称!$B$4:$B$29,纤芯!M4342)</f>
        <v>A缆</v>
      </c>
      <c r="K4342" s="3">
        <v>5</v>
      </c>
      <c r="L4342" s="3">
        <f t="shared" si="337"/>
        <v>5</v>
      </c>
      <c r="M4342" s="3">
        <f t="shared" si="338"/>
        <v>1</v>
      </c>
      <c r="N4342" s="3" t="s">
        <v>95</v>
      </c>
      <c r="O4342" s="3">
        <f>COUNTIF([1]局站!$D$4:$D$172,"="&amp;N4342)</f>
        <v>1</v>
      </c>
      <c r="P4342" s="3">
        <v>0</v>
      </c>
      <c r="Q4342" s="3">
        <v>0</v>
      </c>
      <c r="R4342" s="3">
        <v>0</v>
      </c>
      <c r="S4342" s="3" t="s">
        <v>96</v>
      </c>
      <c r="T4342" s="3">
        <f>COUNTIF([1]局站!$D$4:$D$172,"="&amp;S4342)</f>
        <v>1</v>
      </c>
      <c r="U4342" s="3">
        <v>0</v>
      </c>
      <c r="V4342" s="3">
        <v>0</v>
      </c>
      <c r="W4342" s="3">
        <v>0</v>
      </c>
      <c r="X4342" s="3" t="s">
        <v>1215</v>
      </c>
      <c r="Y4342" s="3" t="s">
        <v>881</v>
      </c>
      <c r="Z4342" s="3" t="str">
        <f>INDEX(业务类型!$C$4:$C$8,MATCH(纤芯!Y4342,业务类型!$B$4:$B$8,0))</f>
        <v>OTHER</v>
      </c>
      <c r="AA4342" s="3" t="s">
        <v>888</v>
      </c>
    </row>
    <row r="4343" spans="1:27" ht="16.5" x14ac:dyDescent="0.2">
      <c r="A4343" s="3">
        <v>4340</v>
      </c>
      <c r="B4343" s="3">
        <f t="shared" si="339"/>
        <v>37031105006</v>
      </c>
      <c r="C4343" s="3" t="s">
        <v>1166</v>
      </c>
      <c r="D4343" s="3" t="s">
        <v>231</v>
      </c>
      <c r="E4343" s="3" t="str">
        <f>INDEX(光放段!$G$4:$G$237,MATCH(纤芯!G4343,光放段!$C$4:$C$237,0))</f>
        <v>山东二干|临五日光缆:临沂金雀山-日照正阳路</v>
      </c>
      <c r="F4343" s="3">
        <f>INDEX(光放段!$I$4:$I$237,MATCH(纤芯!H4343,光放段!$B$4:$B$237,0))</f>
        <v>37031100000</v>
      </c>
      <c r="G4343" s="3" t="str">
        <f t="shared" si="335"/>
        <v>山东二干|临五日光缆:莒县振兴路-五莲解放路</v>
      </c>
      <c r="H4343" s="3">
        <f>INDEX(光放段!$B$4:$B$237,MATCH(纤芯!G4343,光放段!$C$4:$C$237,0))</f>
        <v>37031105000</v>
      </c>
      <c r="I4343" s="3" t="str">
        <f t="shared" si="336"/>
        <v>临五日光缆</v>
      </c>
      <c r="J4343" s="3" t="str">
        <f>INDEX(子缆名称!$B$4:$B$29,纤芯!M4343)</f>
        <v>A缆</v>
      </c>
      <c r="K4343" s="3">
        <v>6</v>
      </c>
      <c r="L4343" s="3">
        <f t="shared" si="337"/>
        <v>6</v>
      </c>
      <c r="M4343" s="3">
        <f t="shared" si="338"/>
        <v>1</v>
      </c>
      <c r="N4343" s="3" t="s">
        <v>95</v>
      </c>
      <c r="O4343" s="3">
        <f>COUNTIF([1]局站!$D$4:$D$172,"="&amp;N4343)</f>
        <v>1</v>
      </c>
      <c r="P4343" s="3">
        <v>0</v>
      </c>
      <c r="Q4343" s="3">
        <v>0</v>
      </c>
      <c r="R4343" s="3">
        <v>0</v>
      </c>
      <c r="S4343" s="3" t="s">
        <v>96</v>
      </c>
      <c r="T4343" s="3">
        <f>COUNTIF([1]局站!$D$4:$D$172,"="&amp;S4343)</f>
        <v>1</v>
      </c>
      <c r="U4343" s="3">
        <v>0</v>
      </c>
      <c r="V4343" s="3">
        <v>0</v>
      </c>
      <c r="W4343" s="3">
        <v>0</v>
      </c>
      <c r="X4343" s="3" t="s">
        <v>1215</v>
      </c>
      <c r="Y4343" s="3" t="s">
        <v>881</v>
      </c>
      <c r="Z4343" s="3" t="str">
        <f>INDEX(业务类型!$C$4:$C$8,MATCH(纤芯!Y4343,业务类型!$B$4:$B$8,0))</f>
        <v>OTHER</v>
      </c>
      <c r="AA4343" s="3" t="s">
        <v>888</v>
      </c>
    </row>
    <row r="4344" spans="1:27" ht="16.5" x14ac:dyDescent="0.2">
      <c r="A4344" s="3">
        <v>4341</v>
      </c>
      <c r="B4344" s="3">
        <f t="shared" si="339"/>
        <v>37031105007</v>
      </c>
      <c r="C4344" s="3" t="s">
        <v>1166</v>
      </c>
      <c r="D4344" s="3" t="s">
        <v>231</v>
      </c>
      <c r="E4344" s="3" t="str">
        <f>INDEX(光放段!$G$4:$G$237,MATCH(纤芯!G4344,光放段!$C$4:$C$237,0))</f>
        <v>山东二干|临五日光缆:临沂金雀山-日照正阳路</v>
      </c>
      <c r="F4344" s="3">
        <f>INDEX(光放段!$I$4:$I$237,MATCH(纤芯!H4344,光放段!$B$4:$B$237,0))</f>
        <v>37031100000</v>
      </c>
      <c r="G4344" s="3" t="str">
        <f t="shared" si="335"/>
        <v>山东二干|临五日光缆:莒县振兴路-五莲解放路</v>
      </c>
      <c r="H4344" s="3">
        <f>INDEX(光放段!$B$4:$B$237,MATCH(纤芯!G4344,光放段!$C$4:$C$237,0))</f>
        <v>37031105000</v>
      </c>
      <c r="I4344" s="3" t="str">
        <f t="shared" si="336"/>
        <v>临五日光缆</v>
      </c>
      <c r="J4344" s="3" t="str">
        <f>INDEX(子缆名称!$B$4:$B$29,纤芯!M4344)</f>
        <v>A缆</v>
      </c>
      <c r="K4344" s="3">
        <v>7</v>
      </c>
      <c r="L4344" s="3">
        <f t="shared" si="337"/>
        <v>7</v>
      </c>
      <c r="M4344" s="3">
        <f t="shared" si="338"/>
        <v>1</v>
      </c>
      <c r="N4344" s="3" t="s">
        <v>95</v>
      </c>
      <c r="O4344" s="3">
        <f>COUNTIF([1]局站!$D$4:$D$172,"="&amp;N4344)</f>
        <v>1</v>
      </c>
      <c r="P4344" s="3">
        <v>0</v>
      </c>
      <c r="Q4344" s="3">
        <v>0</v>
      </c>
      <c r="R4344" s="3">
        <v>0</v>
      </c>
      <c r="S4344" s="3" t="s">
        <v>96</v>
      </c>
      <c r="T4344" s="3">
        <f>COUNTIF([1]局站!$D$4:$D$172,"="&amp;S4344)</f>
        <v>1</v>
      </c>
      <c r="U4344" s="3">
        <v>0</v>
      </c>
      <c r="V4344" s="3">
        <v>0</v>
      </c>
      <c r="W4344" s="3">
        <v>0</v>
      </c>
      <c r="X4344" s="3" t="s">
        <v>1215</v>
      </c>
      <c r="Y4344" s="3" t="s">
        <v>854</v>
      </c>
      <c r="Z4344" s="3" t="str">
        <f>INDEX(业务类型!$C$4:$C$8,MATCH(纤芯!Y4344,业务类型!$B$4:$B$8,0))</f>
        <v>LOCAL</v>
      </c>
      <c r="AA4344" s="3" t="s">
        <v>879</v>
      </c>
    </row>
    <row r="4345" spans="1:27" ht="16.5" x14ac:dyDescent="0.2">
      <c r="A4345" s="3">
        <v>4342</v>
      </c>
      <c r="B4345" s="3">
        <f t="shared" si="339"/>
        <v>37031105008</v>
      </c>
      <c r="C4345" s="3" t="s">
        <v>1166</v>
      </c>
      <c r="D4345" s="3" t="s">
        <v>231</v>
      </c>
      <c r="E4345" s="3" t="str">
        <f>INDEX(光放段!$G$4:$G$237,MATCH(纤芯!G4345,光放段!$C$4:$C$237,0))</f>
        <v>山东二干|临五日光缆:临沂金雀山-日照正阳路</v>
      </c>
      <c r="F4345" s="3">
        <f>INDEX(光放段!$I$4:$I$237,MATCH(纤芯!H4345,光放段!$B$4:$B$237,0))</f>
        <v>37031100000</v>
      </c>
      <c r="G4345" s="3" t="str">
        <f t="shared" si="335"/>
        <v>山东二干|临五日光缆:莒县振兴路-五莲解放路</v>
      </c>
      <c r="H4345" s="3">
        <f>INDEX(光放段!$B$4:$B$237,MATCH(纤芯!G4345,光放段!$C$4:$C$237,0))</f>
        <v>37031105000</v>
      </c>
      <c r="I4345" s="3" t="str">
        <f t="shared" si="336"/>
        <v>临五日光缆</v>
      </c>
      <c r="J4345" s="3" t="str">
        <f>INDEX(子缆名称!$B$4:$B$29,纤芯!M4345)</f>
        <v>A缆</v>
      </c>
      <c r="K4345" s="3">
        <v>8</v>
      </c>
      <c r="L4345" s="3">
        <f t="shared" si="337"/>
        <v>8</v>
      </c>
      <c r="M4345" s="3">
        <f t="shared" si="338"/>
        <v>1</v>
      </c>
      <c r="N4345" s="3" t="s">
        <v>95</v>
      </c>
      <c r="O4345" s="3">
        <f>COUNTIF([1]局站!$D$4:$D$172,"="&amp;N4345)</f>
        <v>1</v>
      </c>
      <c r="P4345" s="3">
        <v>0</v>
      </c>
      <c r="Q4345" s="3">
        <v>0</v>
      </c>
      <c r="R4345" s="3">
        <v>0</v>
      </c>
      <c r="S4345" s="3" t="s">
        <v>96</v>
      </c>
      <c r="T4345" s="3">
        <f>COUNTIF([1]局站!$D$4:$D$172,"="&amp;S4345)</f>
        <v>1</v>
      </c>
      <c r="U4345" s="3">
        <v>0</v>
      </c>
      <c r="V4345" s="3">
        <v>0</v>
      </c>
      <c r="W4345" s="3">
        <v>0</v>
      </c>
      <c r="X4345" s="3" t="s">
        <v>1215</v>
      </c>
      <c r="Y4345" s="3" t="s">
        <v>854</v>
      </c>
      <c r="Z4345" s="3" t="str">
        <f>INDEX(业务类型!$C$4:$C$8,MATCH(纤芯!Y4345,业务类型!$B$4:$B$8,0))</f>
        <v>LOCAL</v>
      </c>
      <c r="AA4345" s="3" t="s">
        <v>879</v>
      </c>
    </row>
    <row r="4346" spans="1:27" ht="16.5" x14ac:dyDescent="0.2">
      <c r="A4346" s="3">
        <v>4343</v>
      </c>
      <c r="B4346" s="3">
        <f t="shared" si="339"/>
        <v>37031105009</v>
      </c>
      <c r="C4346" s="3" t="s">
        <v>1166</v>
      </c>
      <c r="D4346" s="3" t="s">
        <v>231</v>
      </c>
      <c r="E4346" s="3" t="str">
        <f>INDEX(光放段!$G$4:$G$237,MATCH(纤芯!G4346,光放段!$C$4:$C$237,0))</f>
        <v>山东二干|临五日光缆:临沂金雀山-日照正阳路</v>
      </c>
      <c r="F4346" s="3">
        <f>INDEX(光放段!$I$4:$I$237,MATCH(纤芯!H4346,光放段!$B$4:$B$237,0))</f>
        <v>37031100000</v>
      </c>
      <c r="G4346" s="3" t="str">
        <f t="shared" si="335"/>
        <v>山东二干|临五日光缆:莒县振兴路-五莲解放路</v>
      </c>
      <c r="H4346" s="3">
        <f>INDEX(光放段!$B$4:$B$237,MATCH(纤芯!G4346,光放段!$C$4:$C$237,0))</f>
        <v>37031105000</v>
      </c>
      <c r="I4346" s="3" t="str">
        <f t="shared" si="336"/>
        <v>临五日光缆</v>
      </c>
      <c r="J4346" s="3" t="str">
        <f>INDEX(子缆名称!$B$4:$B$29,纤芯!M4346)</f>
        <v>A缆</v>
      </c>
      <c r="K4346" s="3">
        <v>9</v>
      </c>
      <c r="L4346" s="3">
        <f t="shared" si="337"/>
        <v>9</v>
      </c>
      <c r="M4346" s="3">
        <f t="shared" si="338"/>
        <v>1</v>
      </c>
      <c r="N4346" s="3" t="s">
        <v>95</v>
      </c>
      <c r="O4346" s="3">
        <f>COUNTIF([1]局站!$D$4:$D$172,"="&amp;N4346)</f>
        <v>1</v>
      </c>
      <c r="P4346" s="3">
        <v>0</v>
      </c>
      <c r="Q4346" s="3">
        <v>0</v>
      </c>
      <c r="R4346" s="3">
        <v>0</v>
      </c>
      <c r="S4346" s="3" t="s">
        <v>96</v>
      </c>
      <c r="T4346" s="3">
        <f>COUNTIF([1]局站!$D$4:$D$172,"="&amp;S4346)</f>
        <v>1</v>
      </c>
      <c r="U4346" s="3">
        <v>0</v>
      </c>
      <c r="V4346" s="3">
        <v>0</v>
      </c>
      <c r="W4346" s="3">
        <v>0</v>
      </c>
      <c r="X4346" s="3" t="s">
        <v>1215</v>
      </c>
      <c r="Y4346" s="3" t="s">
        <v>854</v>
      </c>
      <c r="Z4346" s="3" t="str">
        <f>INDEX(业务类型!$C$4:$C$8,MATCH(纤芯!Y4346,业务类型!$B$4:$B$8,0))</f>
        <v>LOCAL</v>
      </c>
      <c r="AA4346" s="3" t="s">
        <v>879</v>
      </c>
    </row>
    <row r="4347" spans="1:27" ht="16.5" x14ac:dyDescent="0.2">
      <c r="A4347" s="3">
        <v>4344</v>
      </c>
      <c r="B4347" s="3">
        <f t="shared" si="339"/>
        <v>37031105010</v>
      </c>
      <c r="C4347" s="3" t="s">
        <v>1166</v>
      </c>
      <c r="D4347" s="3" t="s">
        <v>231</v>
      </c>
      <c r="E4347" s="3" t="str">
        <f>INDEX(光放段!$G$4:$G$237,MATCH(纤芯!G4347,光放段!$C$4:$C$237,0))</f>
        <v>山东二干|临五日光缆:临沂金雀山-日照正阳路</v>
      </c>
      <c r="F4347" s="3">
        <f>INDEX(光放段!$I$4:$I$237,MATCH(纤芯!H4347,光放段!$B$4:$B$237,0))</f>
        <v>37031100000</v>
      </c>
      <c r="G4347" s="3" t="str">
        <f t="shared" si="335"/>
        <v>山东二干|临五日光缆:莒县振兴路-五莲解放路</v>
      </c>
      <c r="H4347" s="3">
        <f>INDEX(光放段!$B$4:$B$237,MATCH(纤芯!G4347,光放段!$C$4:$C$237,0))</f>
        <v>37031105000</v>
      </c>
      <c r="I4347" s="3" t="str">
        <f t="shared" si="336"/>
        <v>临五日光缆</v>
      </c>
      <c r="J4347" s="3" t="str">
        <f>INDEX(子缆名称!$B$4:$B$29,纤芯!M4347)</f>
        <v>A缆</v>
      </c>
      <c r="K4347" s="3">
        <v>10</v>
      </c>
      <c r="L4347" s="3">
        <f t="shared" si="337"/>
        <v>10</v>
      </c>
      <c r="M4347" s="3">
        <f t="shared" si="338"/>
        <v>1</v>
      </c>
      <c r="N4347" s="3" t="s">
        <v>95</v>
      </c>
      <c r="O4347" s="3">
        <f>COUNTIF([1]局站!$D$4:$D$172,"="&amp;N4347)</f>
        <v>1</v>
      </c>
      <c r="P4347" s="3">
        <v>0</v>
      </c>
      <c r="Q4347" s="3">
        <v>0</v>
      </c>
      <c r="R4347" s="3">
        <v>0</v>
      </c>
      <c r="S4347" s="3" t="s">
        <v>96</v>
      </c>
      <c r="T4347" s="3">
        <f>COUNTIF([1]局站!$D$4:$D$172,"="&amp;S4347)</f>
        <v>1</v>
      </c>
      <c r="U4347" s="3">
        <v>0</v>
      </c>
      <c r="V4347" s="3">
        <v>0</v>
      </c>
      <c r="W4347" s="3">
        <v>0</v>
      </c>
      <c r="X4347" s="3" t="s">
        <v>1215</v>
      </c>
      <c r="Y4347" s="3" t="s">
        <v>854</v>
      </c>
      <c r="Z4347" s="3" t="str">
        <f>INDEX(业务类型!$C$4:$C$8,MATCH(纤芯!Y4347,业务类型!$B$4:$B$8,0))</f>
        <v>LOCAL</v>
      </c>
      <c r="AA4347" s="3" t="s">
        <v>879</v>
      </c>
    </row>
    <row r="4348" spans="1:27" ht="16.5" x14ac:dyDescent="0.2">
      <c r="A4348" s="3">
        <v>4345</v>
      </c>
      <c r="B4348" s="3">
        <f t="shared" si="339"/>
        <v>37031105011</v>
      </c>
      <c r="C4348" s="3" t="s">
        <v>1166</v>
      </c>
      <c r="D4348" s="3" t="s">
        <v>231</v>
      </c>
      <c r="E4348" s="3" t="str">
        <f>INDEX(光放段!$G$4:$G$237,MATCH(纤芯!G4348,光放段!$C$4:$C$237,0))</f>
        <v>山东二干|临五日光缆:临沂金雀山-日照正阳路</v>
      </c>
      <c r="F4348" s="3">
        <f>INDEX(光放段!$I$4:$I$237,MATCH(纤芯!H4348,光放段!$B$4:$B$237,0))</f>
        <v>37031100000</v>
      </c>
      <c r="G4348" s="3" t="str">
        <f t="shared" si="335"/>
        <v>山东二干|临五日光缆:莒县振兴路-五莲解放路</v>
      </c>
      <c r="H4348" s="3">
        <f>INDEX(光放段!$B$4:$B$237,MATCH(纤芯!G4348,光放段!$C$4:$C$237,0))</f>
        <v>37031105000</v>
      </c>
      <c r="I4348" s="3" t="str">
        <f t="shared" si="336"/>
        <v>临五日光缆</v>
      </c>
      <c r="J4348" s="3" t="str">
        <f>INDEX(子缆名称!$B$4:$B$29,纤芯!M4348)</f>
        <v>A缆</v>
      </c>
      <c r="K4348" s="3">
        <v>11</v>
      </c>
      <c r="L4348" s="3">
        <f t="shared" si="337"/>
        <v>11</v>
      </c>
      <c r="M4348" s="3">
        <f t="shared" si="338"/>
        <v>1</v>
      </c>
      <c r="N4348" s="3" t="s">
        <v>95</v>
      </c>
      <c r="O4348" s="3">
        <f>COUNTIF([1]局站!$D$4:$D$172,"="&amp;N4348)</f>
        <v>1</v>
      </c>
      <c r="P4348" s="3">
        <v>0</v>
      </c>
      <c r="Q4348" s="3">
        <v>0</v>
      </c>
      <c r="R4348" s="3">
        <v>0</v>
      </c>
      <c r="S4348" s="3" t="s">
        <v>96</v>
      </c>
      <c r="T4348" s="3">
        <f>COUNTIF([1]局站!$D$4:$D$172,"="&amp;S4348)</f>
        <v>1</v>
      </c>
      <c r="U4348" s="3">
        <v>0</v>
      </c>
      <c r="V4348" s="3">
        <v>0</v>
      </c>
      <c r="W4348" s="3">
        <v>0</v>
      </c>
      <c r="X4348" s="3" t="s">
        <v>1215</v>
      </c>
      <c r="Y4348" s="3" t="s">
        <v>854</v>
      </c>
      <c r="Z4348" s="3" t="str">
        <f>INDEX(业务类型!$C$4:$C$8,MATCH(纤芯!Y4348,业务类型!$B$4:$B$8,0))</f>
        <v>LOCAL</v>
      </c>
      <c r="AA4348" s="3" t="s">
        <v>879</v>
      </c>
    </row>
    <row r="4349" spans="1:27" ht="16.5" x14ac:dyDescent="0.2">
      <c r="A4349" s="3">
        <v>4346</v>
      </c>
      <c r="B4349" s="3">
        <f t="shared" si="339"/>
        <v>37031105012</v>
      </c>
      <c r="C4349" s="3" t="s">
        <v>1166</v>
      </c>
      <c r="D4349" s="3" t="s">
        <v>231</v>
      </c>
      <c r="E4349" s="3" t="str">
        <f>INDEX(光放段!$G$4:$G$237,MATCH(纤芯!G4349,光放段!$C$4:$C$237,0))</f>
        <v>山东二干|临五日光缆:临沂金雀山-日照正阳路</v>
      </c>
      <c r="F4349" s="3">
        <f>INDEX(光放段!$I$4:$I$237,MATCH(纤芯!H4349,光放段!$B$4:$B$237,0))</f>
        <v>37031100000</v>
      </c>
      <c r="G4349" s="3" t="str">
        <f t="shared" si="335"/>
        <v>山东二干|临五日光缆:莒县振兴路-五莲解放路</v>
      </c>
      <c r="H4349" s="3">
        <f>INDEX(光放段!$B$4:$B$237,MATCH(纤芯!G4349,光放段!$C$4:$C$237,0))</f>
        <v>37031105000</v>
      </c>
      <c r="I4349" s="3" t="str">
        <f t="shared" si="336"/>
        <v>临五日光缆</v>
      </c>
      <c r="J4349" s="3" t="str">
        <f>INDEX(子缆名称!$B$4:$B$29,纤芯!M4349)</f>
        <v>A缆</v>
      </c>
      <c r="K4349" s="3">
        <v>12</v>
      </c>
      <c r="L4349" s="3">
        <f t="shared" si="337"/>
        <v>12</v>
      </c>
      <c r="M4349" s="3">
        <f t="shared" si="338"/>
        <v>1</v>
      </c>
      <c r="N4349" s="3" t="s">
        <v>95</v>
      </c>
      <c r="O4349" s="3">
        <f>COUNTIF([1]局站!$D$4:$D$172,"="&amp;N4349)</f>
        <v>1</v>
      </c>
      <c r="P4349" s="3">
        <v>0</v>
      </c>
      <c r="Q4349" s="3">
        <v>0</v>
      </c>
      <c r="R4349" s="3">
        <v>0</v>
      </c>
      <c r="S4349" s="3" t="s">
        <v>96</v>
      </c>
      <c r="T4349" s="3">
        <f>COUNTIF([1]局站!$D$4:$D$172,"="&amp;S4349)</f>
        <v>1</v>
      </c>
      <c r="U4349" s="3">
        <v>0</v>
      </c>
      <c r="V4349" s="3">
        <v>0</v>
      </c>
      <c r="W4349" s="3">
        <v>0</v>
      </c>
      <c r="X4349" s="3" t="s">
        <v>1215</v>
      </c>
      <c r="Y4349" s="3" t="s">
        <v>854</v>
      </c>
      <c r="Z4349" s="3" t="str">
        <f>INDEX(业务类型!$C$4:$C$8,MATCH(纤芯!Y4349,业务类型!$B$4:$B$8,0))</f>
        <v>LOCAL</v>
      </c>
      <c r="AA4349" s="3" t="s">
        <v>879</v>
      </c>
    </row>
    <row r="4350" spans="1:27" ht="16.5" x14ac:dyDescent="0.2">
      <c r="A4350" s="3">
        <v>4347</v>
      </c>
      <c r="B4350" s="3">
        <f t="shared" si="339"/>
        <v>37031105013</v>
      </c>
      <c r="C4350" s="3" t="s">
        <v>1166</v>
      </c>
      <c r="D4350" s="3" t="s">
        <v>231</v>
      </c>
      <c r="E4350" s="3" t="str">
        <f>INDEX(光放段!$G$4:$G$237,MATCH(纤芯!G4350,光放段!$C$4:$C$237,0))</f>
        <v>山东二干|临五日光缆:临沂金雀山-日照正阳路</v>
      </c>
      <c r="F4350" s="3">
        <f>INDEX(光放段!$I$4:$I$237,MATCH(纤芯!H4350,光放段!$B$4:$B$237,0))</f>
        <v>37031100000</v>
      </c>
      <c r="G4350" s="3" t="str">
        <f t="shared" si="335"/>
        <v>山东二干|临五日光缆:莒县振兴路-五莲解放路</v>
      </c>
      <c r="H4350" s="3">
        <f>INDEX(光放段!$B$4:$B$237,MATCH(纤芯!G4350,光放段!$C$4:$C$237,0))</f>
        <v>37031105000</v>
      </c>
      <c r="I4350" s="3" t="str">
        <f t="shared" si="336"/>
        <v>临五日光缆</v>
      </c>
      <c r="J4350" s="3" t="str">
        <f>INDEX(子缆名称!$B$4:$B$29,纤芯!M4350)</f>
        <v>B缆</v>
      </c>
      <c r="K4350" s="3">
        <v>13</v>
      </c>
      <c r="L4350" s="3">
        <f t="shared" si="337"/>
        <v>1</v>
      </c>
      <c r="M4350" s="3">
        <f t="shared" si="338"/>
        <v>2</v>
      </c>
      <c r="N4350" s="3" t="s">
        <v>95</v>
      </c>
      <c r="O4350" s="3">
        <f>COUNTIF([1]局站!$D$4:$D$172,"="&amp;N4350)</f>
        <v>1</v>
      </c>
      <c r="P4350" s="3">
        <v>0</v>
      </c>
      <c r="Q4350" s="3">
        <v>0</v>
      </c>
      <c r="R4350" s="3">
        <v>0</v>
      </c>
      <c r="S4350" s="3" t="s">
        <v>96</v>
      </c>
      <c r="T4350" s="3">
        <f>COUNTIF([1]局站!$D$4:$D$172,"="&amp;S4350)</f>
        <v>1</v>
      </c>
      <c r="U4350" s="3">
        <v>0</v>
      </c>
      <c r="V4350" s="3">
        <v>0</v>
      </c>
      <c r="W4350" s="3">
        <v>0</v>
      </c>
      <c r="X4350" s="3" t="s">
        <v>1215</v>
      </c>
      <c r="Y4350" s="3" t="s">
        <v>854</v>
      </c>
      <c r="Z4350" s="3" t="str">
        <f>INDEX(业务类型!$C$4:$C$8,MATCH(纤芯!Y4350,业务类型!$B$4:$B$8,0))</f>
        <v>LOCAL</v>
      </c>
      <c r="AA4350" s="3" t="s">
        <v>879</v>
      </c>
    </row>
    <row r="4351" spans="1:27" ht="16.5" x14ac:dyDescent="0.2">
      <c r="A4351" s="3">
        <v>4348</v>
      </c>
      <c r="B4351" s="3">
        <f t="shared" si="339"/>
        <v>37031105014</v>
      </c>
      <c r="C4351" s="3" t="s">
        <v>1166</v>
      </c>
      <c r="D4351" s="3" t="s">
        <v>231</v>
      </c>
      <c r="E4351" s="3" t="str">
        <f>INDEX(光放段!$G$4:$G$237,MATCH(纤芯!G4351,光放段!$C$4:$C$237,0))</f>
        <v>山东二干|临五日光缆:临沂金雀山-日照正阳路</v>
      </c>
      <c r="F4351" s="3">
        <f>INDEX(光放段!$I$4:$I$237,MATCH(纤芯!H4351,光放段!$B$4:$B$237,0))</f>
        <v>37031100000</v>
      </c>
      <c r="G4351" s="3" t="str">
        <f t="shared" si="335"/>
        <v>山东二干|临五日光缆:莒县振兴路-五莲解放路</v>
      </c>
      <c r="H4351" s="3">
        <f>INDEX(光放段!$B$4:$B$237,MATCH(纤芯!G4351,光放段!$C$4:$C$237,0))</f>
        <v>37031105000</v>
      </c>
      <c r="I4351" s="3" t="str">
        <f t="shared" si="336"/>
        <v>临五日光缆</v>
      </c>
      <c r="J4351" s="3" t="str">
        <f>INDEX(子缆名称!$B$4:$B$29,纤芯!M4351)</f>
        <v>B缆</v>
      </c>
      <c r="K4351" s="3">
        <v>14</v>
      </c>
      <c r="L4351" s="3">
        <f t="shared" si="337"/>
        <v>2</v>
      </c>
      <c r="M4351" s="3">
        <f t="shared" si="338"/>
        <v>2</v>
      </c>
      <c r="N4351" s="3" t="s">
        <v>95</v>
      </c>
      <c r="O4351" s="3">
        <f>COUNTIF([1]局站!$D$4:$D$172,"="&amp;N4351)</f>
        <v>1</v>
      </c>
      <c r="P4351" s="3">
        <v>0</v>
      </c>
      <c r="Q4351" s="3">
        <v>0</v>
      </c>
      <c r="R4351" s="3">
        <v>0</v>
      </c>
      <c r="S4351" s="3" t="s">
        <v>96</v>
      </c>
      <c r="T4351" s="3">
        <f>COUNTIF([1]局站!$D$4:$D$172,"="&amp;S4351)</f>
        <v>1</v>
      </c>
      <c r="U4351" s="3">
        <v>0</v>
      </c>
      <c r="V4351" s="3">
        <v>0</v>
      </c>
      <c r="W4351" s="3">
        <v>0</v>
      </c>
      <c r="X4351" s="3" t="s">
        <v>1215</v>
      </c>
      <c r="Y4351" s="3" t="s">
        <v>854</v>
      </c>
      <c r="Z4351" s="3" t="str">
        <f>INDEX(业务类型!$C$4:$C$8,MATCH(纤芯!Y4351,业务类型!$B$4:$B$8,0))</f>
        <v>LOCAL</v>
      </c>
      <c r="AA4351" s="3" t="s">
        <v>879</v>
      </c>
    </row>
    <row r="4352" spans="1:27" ht="16.5" x14ac:dyDescent="0.2">
      <c r="A4352" s="3">
        <v>4349</v>
      </c>
      <c r="B4352" s="3">
        <f t="shared" si="339"/>
        <v>37031106001</v>
      </c>
      <c r="C4352" s="3" t="s">
        <v>1166</v>
      </c>
      <c r="D4352" s="3" t="s">
        <v>231</v>
      </c>
      <c r="E4352" s="3" t="str">
        <f>INDEX(光放段!$G$4:$G$237,MATCH(纤芯!G4352,光放段!$C$4:$C$237,0))</f>
        <v>山东二干|临五日光缆:临沂金雀山-日照正阳路</v>
      </c>
      <c r="F4352" s="3">
        <f>INDEX(光放段!$I$4:$I$237,MATCH(纤芯!H4352,光放段!$B$4:$B$237,0))</f>
        <v>37031100000</v>
      </c>
      <c r="G4352" s="3" t="str">
        <f t="shared" si="335"/>
        <v>山东二干|临五日光缆:五莲解放路-日照正阳路</v>
      </c>
      <c r="H4352" s="3">
        <f>INDEX(光放段!$B$4:$B$237,MATCH(纤芯!G4352,光放段!$C$4:$C$237,0))</f>
        <v>37031106000</v>
      </c>
      <c r="I4352" s="3" t="str">
        <f t="shared" si="336"/>
        <v>临五日光缆</v>
      </c>
      <c r="J4352" s="3" t="str">
        <f>INDEX(子缆名称!$B$4:$B$29,纤芯!M4352)</f>
        <v>A缆</v>
      </c>
      <c r="K4352" s="3">
        <v>1</v>
      </c>
      <c r="L4352" s="3">
        <f t="shared" si="337"/>
        <v>1</v>
      </c>
      <c r="M4352" s="3">
        <f t="shared" si="338"/>
        <v>1</v>
      </c>
      <c r="N4352" s="3" t="s">
        <v>96</v>
      </c>
      <c r="O4352" s="3">
        <f>COUNTIF([1]局站!$D$4:$D$172,"="&amp;N4352)</f>
        <v>1</v>
      </c>
      <c r="P4352" s="3">
        <v>0</v>
      </c>
      <c r="Q4352" s="3">
        <v>0</v>
      </c>
      <c r="R4352" s="3">
        <v>0</v>
      </c>
      <c r="S4352" s="3" t="s">
        <v>156</v>
      </c>
      <c r="T4352" s="3">
        <f>COUNTIF([1]局站!$D$4:$D$172,"="&amp;S4352)</f>
        <v>1</v>
      </c>
      <c r="U4352" s="3">
        <v>0</v>
      </c>
      <c r="V4352" s="3">
        <v>0</v>
      </c>
      <c r="W4352" s="3">
        <v>0</v>
      </c>
      <c r="X4352" s="3" t="s">
        <v>1215</v>
      </c>
      <c r="Y4352" s="3" t="s">
        <v>854</v>
      </c>
      <c r="Z4352" s="3" t="str">
        <f>INDEX(业务类型!$C$4:$C$8,MATCH(纤芯!Y4352,业务类型!$B$4:$B$8,0))</f>
        <v>LOCAL</v>
      </c>
      <c r="AA4352" s="3" t="s">
        <v>879</v>
      </c>
    </row>
    <row r="4353" spans="1:27" ht="16.5" x14ac:dyDescent="0.2">
      <c r="A4353" s="3">
        <v>4350</v>
      </c>
      <c r="B4353" s="3">
        <f t="shared" si="339"/>
        <v>37031106002</v>
      </c>
      <c r="C4353" s="3" t="s">
        <v>1166</v>
      </c>
      <c r="D4353" s="3" t="s">
        <v>231</v>
      </c>
      <c r="E4353" s="3" t="str">
        <f>INDEX(光放段!$G$4:$G$237,MATCH(纤芯!G4353,光放段!$C$4:$C$237,0))</f>
        <v>山东二干|临五日光缆:临沂金雀山-日照正阳路</v>
      </c>
      <c r="F4353" s="3">
        <f>INDEX(光放段!$I$4:$I$237,MATCH(纤芯!H4353,光放段!$B$4:$B$237,0))</f>
        <v>37031100000</v>
      </c>
      <c r="G4353" s="3" t="str">
        <f t="shared" si="335"/>
        <v>山东二干|临五日光缆:五莲解放路-日照正阳路</v>
      </c>
      <c r="H4353" s="3">
        <f>INDEX(光放段!$B$4:$B$237,MATCH(纤芯!G4353,光放段!$C$4:$C$237,0))</f>
        <v>37031106000</v>
      </c>
      <c r="I4353" s="3" t="str">
        <f t="shared" si="336"/>
        <v>临五日光缆</v>
      </c>
      <c r="J4353" s="3" t="str">
        <f>INDEX(子缆名称!$B$4:$B$29,纤芯!M4353)</f>
        <v>A缆</v>
      </c>
      <c r="K4353" s="3">
        <v>2</v>
      </c>
      <c r="L4353" s="3">
        <f t="shared" si="337"/>
        <v>2</v>
      </c>
      <c r="M4353" s="3">
        <f t="shared" si="338"/>
        <v>1</v>
      </c>
      <c r="N4353" s="3" t="s">
        <v>96</v>
      </c>
      <c r="O4353" s="3">
        <f>COUNTIF([1]局站!$D$4:$D$172,"="&amp;N4353)</f>
        <v>1</v>
      </c>
      <c r="P4353" s="3">
        <v>0</v>
      </c>
      <c r="Q4353" s="3">
        <v>0</v>
      </c>
      <c r="R4353" s="3">
        <v>0</v>
      </c>
      <c r="S4353" s="3" t="s">
        <v>156</v>
      </c>
      <c r="T4353" s="3">
        <f>COUNTIF([1]局站!$D$4:$D$172,"="&amp;S4353)</f>
        <v>1</v>
      </c>
      <c r="U4353" s="3">
        <v>0</v>
      </c>
      <c r="V4353" s="3">
        <v>0</v>
      </c>
      <c r="W4353" s="3">
        <v>0</v>
      </c>
      <c r="X4353" s="3" t="s">
        <v>1215</v>
      </c>
      <c r="Y4353" s="3" t="s">
        <v>854</v>
      </c>
      <c r="Z4353" s="3" t="str">
        <f>INDEX(业务类型!$C$4:$C$8,MATCH(纤芯!Y4353,业务类型!$B$4:$B$8,0))</f>
        <v>LOCAL</v>
      </c>
      <c r="AA4353" s="3" t="s">
        <v>879</v>
      </c>
    </row>
    <row r="4354" spans="1:27" ht="16.5" x14ac:dyDescent="0.2">
      <c r="A4354" s="3">
        <v>4351</v>
      </c>
      <c r="B4354" s="3">
        <f t="shared" si="339"/>
        <v>37031106003</v>
      </c>
      <c r="C4354" s="3" t="s">
        <v>1166</v>
      </c>
      <c r="D4354" s="3" t="s">
        <v>231</v>
      </c>
      <c r="E4354" s="3" t="str">
        <f>INDEX(光放段!$G$4:$G$237,MATCH(纤芯!G4354,光放段!$C$4:$C$237,0))</f>
        <v>山东二干|临五日光缆:临沂金雀山-日照正阳路</v>
      </c>
      <c r="F4354" s="3">
        <f>INDEX(光放段!$I$4:$I$237,MATCH(纤芯!H4354,光放段!$B$4:$B$237,0))</f>
        <v>37031100000</v>
      </c>
      <c r="G4354" s="3" t="str">
        <f t="shared" si="335"/>
        <v>山东二干|临五日光缆:五莲解放路-日照正阳路</v>
      </c>
      <c r="H4354" s="3">
        <f>INDEX(光放段!$B$4:$B$237,MATCH(纤芯!G4354,光放段!$C$4:$C$237,0))</f>
        <v>37031106000</v>
      </c>
      <c r="I4354" s="3" t="str">
        <f t="shared" si="336"/>
        <v>临五日光缆</v>
      </c>
      <c r="J4354" s="3" t="str">
        <f>INDEX(子缆名称!$B$4:$B$29,纤芯!M4354)</f>
        <v>A缆</v>
      </c>
      <c r="K4354" s="3">
        <v>3</v>
      </c>
      <c r="L4354" s="3">
        <f t="shared" si="337"/>
        <v>3</v>
      </c>
      <c r="M4354" s="3">
        <f t="shared" si="338"/>
        <v>1</v>
      </c>
      <c r="N4354" s="3" t="s">
        <v>96</v>
      </c>
      <c r="O4354" s="3">
        <f>COUNTIF([1]局站!$D$4:$D$172,"="&amp;N4354)</f>
        <v>1</v>
      </c>
      <c r="P4354" s="3">
        <v>0</v>
      </c>
      <c r="Q4354" s="3">
        <v>0</v>
      </c>
      <c r="R4354" s="3">
        <v>0</v>
      </c>
      <c r="S4354" s="3" t="s">
        <v>156</v>
      </c>
      <c r="T4354" s="3">
        <f>COUNTIF([1]局站!$D$4:$D$172,"="&amp;S4354)</f>
        <v>1</v>
      </c>
      <c r="U4354" s="3">
        <v>0</v>
      </c>
      <c r="V4354" s="3">
        <v>0</v>
      </c>
      <c r="W4354" s="3">
        <v>0</v>
      </c>
      <c r="X4354" s="3" t="s">
        <v>1215</v>
      </c>
      <c r="Y4354" s="3" t="s">
        <v>881</v>
      </c>
      <c r="Z4354" s="3" t="str">
        <f>INDEX(业务类型!$C$4:$C$8,MATCH(纤芯!Y4354,业务类型!$B$4:$B$8,0))</f>
        <v>OTHER</v>
      </c>
      <c r="AA4354" s="3" t="s">
        <v>1057</v>
      </c>
    </row>
    <row r="4355" spans="1:27" ht="16.5" x14ac:dyDescent="0.2">
      <c r="A4355" s="3">
        <v>4352</v>
      </c>
      <c r="B4355" s="3">
        <f t="shared" si="339"/>
        <v>37031106004</v>
      </c>
      <c r="C4355" s="3" t="s">
        <v>1166</v>
      </c>
      <c r="D4355" s="3" t="s">
        <v>231</v>
      </c>
      <c r="E4355" s="3" t="str">
        <f>INDEX(光放段!$G$4:$G$237,MATCH(纤芯!G4355,光放段!$C$4:$C$237,0))</f>
        <v>山东二干|临五日光缆:临沂金雀山-日照正阳路</v>
      </c>
      <c r="F4355" s="3">
        <f>INDEX(光放段!$I$4:$I$237,MATCH(纤芯!H4355,光放段!$B$4:$B$237,0))</f>
        <v>37031100000</v>
      </c>
      <c r="G4355" s="3" t="str">
        <f t="shared" si="335"/>
        <v>山东二干|临五日光缆:五莲解放路-日照正阳路</v>
      </c>
      <c r="H4355" s="3">
        <f>INDEX(光放段!$B$4:$B$237,MATCH(纤芯!G4355,光放段!$C$4:$C$237,0))</f>
        <v>37031106000</v>
      </c>
      <c r="I4355" s="3" t="str">
        <f t="shared" si="336"/>
        <v>临五日光缆</v>
      </c>
      <c r="J4355" s="3" t="str">
        <f>INDEX(子缆名称!$B$4:$B$29,纤芯!M4355)</f>
        <v>A缆</v>
      </c>
      <c r="K4355" s="3">
        <v>4</v>
      </c>
      <c r="L4355" s="3">
        <f t="shared" si="337"/>
        <v>4</v>
      </c>
      <c r="M4355" s="3">
        <f t="shared" si="338"/>
        <v>1</v>
      </c>
      <c r="N4355" s="3" t="s">
        <v>96</v>
      </c>
      <c r="O4355" s="3">
        <f>COUNTIF([1]局站!$D$4:$D$172,"="&amp;N4355)</f>
        <v>1</v>
      </c>
      <c r="P4355" s="3">
        <v>0</v>
      </c>
      <c r="Q4355" s="3">
        <v>0</v>
      </c>
      <c r="R4355" s="3">
        <v>0</v>
      </c>
      <c r="S4355" s="3" t="s">
        <v>156</v>
      </c>
      <c r="T4355" s="3">
        <f>COUNTIF([1]局站!$D$4:$D$172,"="&amp;S4355)</f>
        <v>1</v>
      </c>
      <c r="U4355" s="3">
        <v>0</v>
      </c>
      <c r="V4355" s="3">
        <v>0</v>
      </c>
      <c r="W4355" s="3">
        <v>0</v>
      </c>
      <c r="X4355" s="3" t="s">
        <v>1215</v>
      </c>
      <c r="Y4355" s="3" t="s">
        <v>854</v>
      </c>
      <c r="Z4355" s="3" t="str">
        <f>INDEX(业务类型!$C$4:$C$8,MATCH(纤芯!Y4355,业务类型!$B$4:$B$8,0))</f>
        <v>LOCAL</v>
      </c>
      <c r="AA4355" s="3" t="s">
        <v>879</v>
      </c>
    </row>
    <row r="4356" spans="1:27" ht="16.5" x14ac:dyDescent="0.2">
      <c r="A4356" s="3">
        <v>4353</v>
      </c>
      <c r="B4356" s="3">
        <f t="shared" si="339"/>
        <v>37031106005</v>
      </c>
      <c r="C4356" s="3" t="s">
        <v>1166</v>
      </c>
      <c r="D4356" s="3" t="s">
        <v>231</v>
      </c>
      <c r="E4356" s="3" t="str">
        <f>INDEX(光放段!$G$4:$G$237,MATCH(纤芯!G4356,光放段!$C$4:$C$237,0))</f>
        <v>山东二干|临五日光缆:临沂金雀山-日照正阳路</v>
      </c>
      <c r="F4356" s="3">
        <f>INDEX(光放段!$I$4:$I$237,MATCH(纤芯!H4356,光放段!$B$4:$B$237,0))</f>
        <v>37031100000</v>
      </c>
      <c r="G4356" s="3" t="str">
        <f t="shared" si="335"/>
        <v>山东二干|临五日光缆:五莲解放路-日照正阳路</v>
      </c>
      <c r="H4356" s="3">
        <f>INDEX(光放段!$B$4:$B$237,MATCH(纤芯!G4356,光放段!$C$4:$C$237,0))</f>
        <v>37031106000</v>
      </c>
      <c r="I4356" s="3" t="str">
        <f t="shared" si="336"/>
        <v>临五日光缆</v>
      </c>
      <c r="J4356" s="3" t="str">
        <f>INDEX(子缆名称!$B$4:$B$29,纤芯!M4356)</f>
        <v>A缆</v>
      </c>
      <c r="K4356" s="3">
        <v>5</v>
      </c>
      <c r="L4356" s="3">
        <f t="shared" si="337"/>
        <v>5</v>
      </c>
      <c r="M4356" s="3">
        <f t="shared" si="338"/>
        <v>1</v>
      </c>
      <c r="N4356" s="3" t="s">
        <v>96</v>
      </c>
      <c r="O4356" s="3">
        <f>COUNTIF([1]局站!$D$4:$D$172,"="&amp;N4356)</f>
        <v>1</v>
      </c>
      <c r="P4356" s="3">
        <v>0</v>
      </c>
      <c r="Q4356" s="3">
        <v>0</v>
      </c>
      <c r="R4356" s="3">
        <v>0</v>
      </c>
      <c r="S4356" s="3" t="s">
        <v>156</v>
      </c>
      <c r="T4356" s="3">
        <f>COUNTIF([1]局站!$D$4:$D$172,"="&amp;S4356)</f>
        <v>1</v>
      </c>
      <c r="U4356" s="3">
        <v>0</v>
      </c>
      <c r="V4356" s="3">
        <v>0</v>
      </c>
      <c r="W4356" s="3">
        <v>0</v>
      </c>
      <c r="X4356" s="3" t="s">
        <v>1215</v>
      </c>
      <c r="Y4356" s="3" t="s">
        <v>881</v>
      </c>
      <c r="Z4356" s="3" t="str">
        <f>INDEX(业务类型!$C$4:$C$8,MATCH(纤芯!Y4356,业务类型!$B$4:$B$8,0))</f>
        <v>OTHER</v>
      </c>
      <c r="AA4356" s="3" t="s">
        <v>888</v>
      </c>
    </row>
    <row r="4357" spans="1:27" ht="16.5" x14ac:dyDescent="0.2">
      <c r="A4357" s="3">
        <v>4354</v>
      </c>
      <c r="B4357" s="3">
        <f t="shared" si="339"/>
        <v>37031106006</v>
      </c>
      <c r="C4357" s="3" t="s">
        <v>1166</v>
      </c>
      <c r="D4357" s="3" t="s">
        <v>231</v>
      </c>
      <c r="E4357" s="3" t="str">
        <f>INDEX(光放段!$G$4:$G$237,MATCH(纤芯!G4357,光放段!$C$4:$C$237,0))</f>
        <v>山东二干|临五日光缆:临沂金雀山-日照正阳路</v>
      </c>
      <c r="F4357" s="3">
        <f>INDEX(光放段!$I$4:$I$237,MATCH(纤芯!H4357,光放段!$B$4:$B$237,0))</f>
        <v>37031100000</v>
      </c>
      <c r="G4357" s="3" t="str">
        <f t="shared" ref="G4357:G4420" si="340">C4357&amp;"|"&amp;D4357&amp;":"&amp;N4357&amp;"-"&amp;S4357</f>
        <v>山东二干|临五日光缆:五莲解放路-日照正阳路</v>
      </c>
      <c r="H4357" s="3">
        <f>INDEX(光放段!$B$4:$B$237,MATCH(纤芯!G4357,光放段!$C$4:$C$237,0))</f>
        <v>37031106000</v>
      </c>
      <c r="I4357" s="3" t="str">
        <f t="shared" ref="I4357:I4420" si="341">D4357</f>
        <v>临五日光缆</v>
      </c>
      <c r="J4357" s="3" t="str">
        <f>INDEX(子缆名称!$B$4:$B$29,纤芯!M4357)</f>
        <v>A缆</v>
      </c>
      <c r="K4357" s="3">
        <v>6</v>
      </c>
      <c r="L4357" s="3">
        <f t="shared" ref="L4357:L4420" si="342">MOD(K4357-1,12)+1</f>
        <v>6</v>
      </c>
      <c r="M4357" s="3">
        <f t="shared" ref="M4357:M4420" si="343">INT((K4357-1)/12)+1</f>
        <v>1</v>
      </c>
      <c r="N4357" s="3" t="s">
        <v>96</v>
      </c>
      <c r="O4357" s="3">
        <f>COUNTIF([1]局站!$D$4:$D$172,"="&amp;N4357)</f>
        <v>1</v>
      </c>
      <c r="P4357" s="3">
        <v>0</v>
      </c>
      <c r="Q4357" s="3">
        <v>0</v>
      </c>
      <c r="R4357" s="3">
        <v>0</v>
      </c>
      <c r="S4357" s="3" t="s">
        <v>156</v>
      </c>
      <c r="T4357" s="3">
        <f>COUNTIF([1]局站!$D$4:$D$172,"="&amp;S4357)</f>
        <v>1</v>
      </c>
      <c r="U4357" s="3">
        <v>0</v>
      </c>
      <c r="V4357" s="3">
        <v>0</v>
      </c>
      <c r="W4357" s="3">
        <v>0</v>
      </c>
      <c r="X4357" s="3" t="s">
        <v>1215</v>
      </c>
      <c r="Y4357" s="3" t="s">
        <v>881</v>
      </c>
      <c r="Z4357" s="3" t="str">
        <f>INDEX(业务类型!$C$4:$C$8,MATCH(纤芯!Y4357,业务类型!$B$4:$B$8,0))</f>
        <v>OTHER</v>
      </c>
      <c r="AA4357" s="3" t="s">
        <v>888</v>
      </c>
    </row>
    <row r="4358" spans="1:27" ht="16.5" x14ac:dyDescent="0.2">
      <c r="A4358" s="3">
        <v>4355</v>
      </c>
      <c r="B4358" s="3">
        <f t="shared" si="339"/>
        <v>37031106007</v>
      </c>
      <c r="C4358" s="3" t="s">
        <v>1166</v>
      </c>
      <c r="D4358" s="3" t="s">
        <v>231</v>
      </c>
      <c r="E4358" s="3" t="str">
        <f>INDEX(光放段!$G$4:$G$237,MATCH(纤芯!G4358,光放段!$C$4:$C$237,0))</f>
        <v>山东二干|临五日光缆:临沂金雀山-日照正阳路</v>
      </c>
      <c r="F4358" s="3">
        <f>INDEX(光放段!$I$4:$I$237,MATCH(纤芯!H4358,光放段!$B$4:$B$237,0))</f>
        <v>37031100000</v>
      </c>
      <c r="G4358" s="3" t="str">
        <f t="shared" si="340"/>
        <v>山东二干|临五日光缆:五莲解放路-日照正阳路</v>
      </c>
      <c r="H4358" s="3">
        <f>INDEX(光放段!$B$4:$B$237,MATCH(纤芯!G4358,光放段!$C$4:$C$237,0))</f>
        <v>37031106000</v>
      </c>
      <c r="I4358" s="3" t="str">
        <f t="shared" si="341"/>
        <v>临五日光缆</v>
      </c>
      <c r="J4358" s="3" t="str">
        <f>INDEX(子缆名称!$B$4:$B$29,纤芯!M4358)</f>
        <v>A缆</v>
      </c>
      <c r="K4358" s="3">
        <v>7</v>
      </c>
      <c r="L4358" s="3">
        <f t="shared" si="342"/>
        <v>7</v>
      </c>
      <c r="M4358" s="3">
        <f t="shared" si="343"/>
        <v>1</v>
      </c>
      <c r="N4358" s="3" t="s">
        <v>96</v>
      </c>
      <c r="O4358" s="3">
        <f>COUNTIF([1]局站!$D$4:$D$172,"="&amp;N4358)</f>
        <v>1</v>
      </c>
      <c r="P4358" s="3">
        <v>0</v>
      </c>
      <c r="Q4358" s="3">
        <v>0</v>
      </c>
      <c r="R4358" s="3">
        <v>0</v>
      </c>
      <c r="S4358" s="3" t="s">
        <v>156</v>
      </c>
      <c r="T4358" s="3">
        <f>COUNTIF([1]局站!$D$4:$D$172,"="&amp;S4358)</f>
        <v>1</v>
      </c>
      <c r="U4358" s="3">
        <v>0</v>
      </c>
      <c r="V4358" s="3">
        <v>0</v>
      </c>
      <c r="W4358" s="3">
        <v>0</v>
      </c>
      <c r="X4358" s="3" t="s">
        <v>1215</v>
      </c>
      <c r="Y4358" s="3" t="s">
        <v>881</v>
      </c>
      <c r="Z4358" s="3" t="str">
        <f>INDEX(业务类型!$C$4:$C$8,MATCH(纤芯!Y4358,业务类型!$B$4:$B$8,0))</f>
        <v>OTHER</v>
      </c>
      <c r="AA4358" s="3" t="s">
        <v>1058</v>
      </c>
    </row>
    <row r="4359" spans="1:27" ht="16.5" x14ac:dyDescent="0.2">
      <c r="A4359" s="3">
        <v>4356</v>
      </c>
      <c r="B4359" s="3">
        <f t="shared" si="339"/>
        <v>37031106008</v>
      </c>
      <c r="C4359" s="3" t="s">
        <v>1166</v>
      </c>
      <c r="D4359" s="3" t="s">
        <v>231</v>
      </c>
      <c r="E4359" s="3" t="str">
        <f>INDEX(光放段!$G$4:$G$237,MATCH(纤芯!G4359,光放段!$C$4:$C$237,0))</f>
        <v>山东二干|临五日光缆:临沂金雀山-日照正阳路</v>
      </c>
      <c r="F4359" s="3">
        <f>INDEX(光放段!$I$4:$I$237,MATCH(纤芯!H4359,光放段!$B$4:$B$237,0))</f>
        <v>37031100000</v>
      </c>
      <c r="G4359" s="3" t="str">
        <f t="shared" si="340"/>
        <v>山东二干|临五日光缆:五莲解放路-日照正阳路</v>
      </c>
      <c r="H4359" s="3">
        <f>INDEX(光放段!$B$4:$B$237,MATCH(纤芯!G4359,光放段!$C$4:$C$237,0))</f>
        <v>37031106000</v>
      </c>
      <c r="I4359" s="3" t="str">
        <f t="shared" si="341"/>
        <v>临五日光缆</v>
      </c>
      <c r="J4359" s="3" t="str">
        <f>INDEX(子缆名称!$B$4:$B$29,纤芯!M4359)</f>
        <v>A缆</v>
      </c>
      <c r="K4359" s="3">
        <v>8</v>
      </c>
      <c r="L4359" s="3">
        <f t="shared" si="342"/>
        <v>8</v>
      </c>
      <c r="M4359" s="3">
        <f t="shared" si="343"/>
        <v>1</v>
      </c>
      <c r="N4359" s="3" t="s">
        <v>96</v>
      </c>
      <c r="O4359" s="3">
        <f>COUNTIF([1]局站!$D$4:$D$172,"="&amp;N4359)</f>
        <v>1</v>
      </c>
      <c r="P4359" s="3">
        <v>0</v>
      </c>
      <c r="Q4359" s="3">
        <v>0</v>
      </c>
      <c r="R4359" s="3">
        <v>0</v>
      </c>
      <c r="S4359" s="3" t="s">
        <v>156</v>
      </c>
      <c r="T4359" s="3">
        <f>COUNTIF([1]局站!$D$4:$D$172,"="&amp;S4359)</f>
        <v>1</v>
      </c>
      <c r="U4359" s="3">
        <v>0</v>
      </c>
      <c r="V4359" s="3">
        <v>0</v>
      </c>
      <c r="W4359" s="3">
        <v>0</v>
      </c>
      <c r="X4359" s="3" t="s">
        <v>1215</v>
      </c>
      <c r="Y4359" s="3" t="s">
        <v>854</v>
      </c>
      <c r="Z4359" s="3" t="str">
        <f>INDEX(业务类型!$C$4:$C$8,MATCH(纤芯!Y4359,业务类型!$B$4:$B$8,0))</f>
        <v>LOCAL</v>
      </c>
      <c r="AA4359" s="3" t="s">
        <v>879</v>
      </c>
    </row>
    <row r="4360" spans="1:27" ht="16.5" x14ac:dyDescent="0.2">
      <c r="A4360" s="3">
        <v>4357</v>
      </c>
      <c r="B4360" s="3">
        <f t="shared" si="339"/>
        <v>37031106009</v>
      </c>
      <c r="C4360" s="3" t="s">
        <v>1166</v>
      </c>
      <c r="D4360" s="3" t="s">
        <v>231</v>
      </c>
      <c r="E4360" s="3" t="str">
        <f>INDEX(光放段!$G$4:$G$237,MATCH(纤芯!G4360,光放段!$C$4:$C$237,0))</f>
        <v>山东二干|临五日光缆:临沂金雀山-日照正阳路</v>
      </c>
      <c r="F4360" s="3">
        <f>INDEX(光放段!$I$4:$I$237,MATCH(纤芯!H4360,光放段!$B$4:$B$237,0))</f>
        <v>37031100000</v>
      </c>
      <c r="G4360" s="3" t="str">
        <f t="shared" si="340"/>
        <v>山东二干|临五日光缆:五莲解放路-日照正阳路</v>
      </c>
      <c r="H4360" s="3">
        <f>INDEX(光放段!$B$4:$B$237,MATCH(纤芯!G4360,光放段!$C$4:$C$237,0))</f>
        <v>37031106000</v>
      </c>
      <c r="I4360" s="3" t="str">
        <f t="shared" si="341"/>
        <v>临五日光缆</v>
      </c>
      <c r="J4360" s="3" t="str">
        <f>INDEX(子缆名称!$B$4:$B$29,纤芯!M4360)</f>
        <v>A缆</v>
      </c>
      <c r="K4360" s="3">
        <v>9</v>
      </c>
      <c r="L4360" s="3">
        <f t="shared" si="342"/>
        <v>9</v>
      </c>
      <c r="M4360" s="3">
        <f t="shared" si="343"/>
        <v>1</v>
      </c>
      <c r="N4360" s="3" t="s">
        <v>96</v>
      </c>
      <c r="O4360" s="3">
        <f>COUNTIF([1]局站!$D$4:$D$172,"="&amp;N4360)</f>
        <v>1</v>
      </c>
      <c r="P4360" s="3">
        <v>0</v>
      </c>
      <c r="Q4360" s="3">
        <v>0</v>
      </c>
      <c r="R4360" s="3">
        <v>0</v>
      </c>
      <c r="S4360" s="3" t="s">
        <v>156</v>
      </c>
      <c r="T4360" s="3">
        <f>COUNTIF([1]局站!$D$4:$D$172,"="&amp;S4360)</f>
        <v>1</v>
      </c>
      <c r="U4360" s="3">
        <v>0</v>
      </c>
      <c r="V4360" s="3">
        <v>0</v>
      </c>
      <c r="W4360" s="3">
        <v>0</v>
      </c>
      <c r="X4360" s="3" t="s">
        <v>1215</v>
      </c>
      <c r="Y4360" s="3" t="s">
        <v>854</v>
      </c>
      <c r="Z4360" s="3" t="str">
        <f>INDEX(业务类型!$C$4:$C$8,MATCH(纤芯!Y4360,业务类型!$B$4:$B$8,0))</f>
        <v>LOCAL</v>
      </c>
      <c r="AA4360" s="3" t="s">
        <v>879</v>
      </c>
    </row>
    <row r="4361" spans="1:27" ht="16.5" x14ac:dyDescent="0.2">
      <c r="A4361" s="3">
        <v>4358</v>
      </c>
      <c r="B4361" s="3">
        <f t="shared" si="339"/>
        <v>37031106010</v>
      </c>
      <c r="C4361" s="3" t="s">
        <v>1166</v>
      </c>
      <c r="D4361" s="3" t="s">
        <v>231</v>
      </c>
      <c r="E4361" s="3" t="str">
        <f>INDEX(光放段!$G$4:$G$237,MATCH(纤芯!G4361,光放段!$C$4:$C$237,0))</f>
        <v>山东二干|临五日光缆:临沂金雀山-日照正阳路</v>
      </c>
      <c r="F4361" s="3">
        <f>INDEX(光放段!$I$4:$I$237,MATCH(纤芯!H4361,光放段!$B$4:$B$237,0))</f>
        <v>37031100000</v>
      </c>
      <c r="G4361" s="3" t="str">
        <f t="shared" si="340"/>
        <v>山东二干|临五日光缆:五莲解放路-日照正阳路</v>
      </c>
      <c r="H4361" s="3">
        <f>INDEX(光放段!$B$4:$B$237,MATCH(纤芯!G4361,光放段!$C$4:$C$237,0))</f>
        <v>37031106000</v>
      </c>
      <c r="I4361" s="3" t="str">
        <f t="shared" si="341"/>
        <v>临五日光缆</v>
      </c>
      <c r="J4361" s="3" t="str">
        <f>INDEX(子缆名称!$B$4:$B$29,纤芯!M4361)</f>
        <v>A缆</v>
      </c>
      <c r="K4361" s="3">
        <v>10</v>
      </c>
      <c r="L4361" s="3">
        <f t="shared" si="342"/>
        <v>10</v>
      </c>
      <c r="M4361" s="3">
        <f t="shared" si="343"/>
        <v>1</v>
      </c>
      <c r="N4361" s="3" t="s">
        <v>96</v>
      </c>
      <c r="O4361" s="3">
        <f>COUNTIF([1]局站!$D$4:$D$172,"="&amp;N4361)</f>
        <v>1</v>
      </c>
      <c r="P4361" s="3">
        <v>0</v>
      </c>
      <c r="Q4361" s="3">
        <v>0</v>
      </c>
      <c r="R4361" s="3">
        <v>0</v>
      </c>
      <c r="S4361" s="3" t="s">
        <v>156</v>
      </c>
      <c r="T4361" s="3">
        <f>COUNTIF([1]局站!$D$4:$D$172,"="&amp;S4361)</f>
        <v>1</v>
      </c>
      <c r="U4361" s="3">
        <v>0</v>
      </c>
      <c r="V4361" s="3">
        <v>0</v>
      </c>
      <c r="W4361" s="3">
        <v>0</v>
      </c>
      <c r="X4361" s="3" t="s">
        <v>1215</v>
      </c>
      <c r="Y4361" s="3" t="s">
        <v>854</v>
      </c>
      <c r="Z4361" s="3" t="str">
        <f>INDEX(业务类型!$C$4:$C$8,MATCH(纤芯!Y4361,业务类型!$B$4:$B$8,0))</f>
        <v>LOCAL</v>
      </c>
      <c r="AA4361" s="3" t="s">
        <v>879</v>
      </c>
    </row>
    <row r="4362" spans="1:27" ht="16.5" x14ac:dyDescent="0.2">
      <c r="A4362" s="3">
        <v>4359</v>
      </c>
      <c r="B4362" s="3">
        <f t="shared" si="339"/>
        <v>37032101001</v>
      </c>
      <c r="C4362" s="3" t="s">
        <v>1166</v>
      </c>
      <c r="D4362" s="3" t="s">
        <v>232</v>
      </c>
      <c r="E4362" s="3" t="str">
        <f>INDEX(光放段!$G$4:$G$237,MATCH(纤芯!G4362,光放段!$C$4:$C$237,0))</f>
        <v>山东二干|临沂枣庄光缆:临沂沂蒙路-枣庄光明西路</v>
      </c>
      <c r="F4362" s="3">
        <f>INDEX(光放段!$I$4:$I$237,MATCH(纤芯!H4362,光放段!$B$4:$B$237,0))</f>
        <v>37032100000</v>
      </c>
      <c r="G4362" s="3" t="str">
        <f t="shared" si="340"/>
        <v>山东二干|临沂枣庄光缆:临沂沂蒙路-苍山塔山路</v>
      </c>
      <c r="H4362" s="3">
        <f>INDEX(光放段!$B$4:$B$237,MATCH(纤芯!G4362,光放段!$C$4:$C$237,0))</f>
        <v>37032101000</v>
      </c>
      <c r="I4362" s="3" t="str">
        <f t="shared" si="341"/>
        <v>临沂枣庄光缆</v>
      </c>
      <c r="J4362" s="3" t="str">
        <f>INDEX(子缆名称!$B$4:$B$29,纤芯!M4362)</f>
        <v>A缆</v>
      </c>
      <c r="K4362" s="3">
        <v>1</v>
      </c>
      <c r="L4362" s="3">
        <f t="shared" si="342"/>
        <v>1</v>
      </c>
      <c r="M4362" s="3">
        <f t="shared" si="343"/>
        <v>1</v>
      </c>
      <c r="N4362" s="3" t="s">
        <v>97</v>
      </c>
      <c r="O4362" s="3">
        <f>COUNTIF([1]局站!$D$4:$D$172,"="&amp;N4362)</f>
        <v>1</v>
      </c>
      <c r="P4362" s="3">
        <v>0</v>
      </c>
      <c r="Q4362" s="3">
        <v>0</v>
      </c>
      <c r="R4362" s="3">
        <v>0</v>
      </c>
      <c r="S4362" s="3" t="s">
        <v>98</v>
      </c>
      <c r="T4362" s="3">
        <f>COUNTIF([1]局站!$D$4:$D$172,"="&amp;S4362)</f>
        <v>1</v>
      </c>
      <c r="U4362" s="3">
        <v>0</v>
      </c>
      <c r="V4362" s="3">
        <v>0</v>
      </c>
      <c r="W4362" s="3">
        <v>0</v>
      </c>
      <c r="X4362" s="3" t="s">
        <v>1214</v>
      </c>
      <c r="Y4362" s="3" t="s">
        <v>852</v>
      </c>
      <c r="Z4362" s="3" t="str">
        <f>INDEX(业务类型!$C$4:$C$8,MATCH(纤芯!Y4362,业务类型!$B$4:$B$8,0))</f>
        <v>TWO</v>
      </c>
      <c r="AA4362" s="3" t="s">
        <v>986</v>
      </c>
    </row>
    <row r="4363" spans="1:27" ht="16.5" x14ac:dyDescent="0.2">
      <c r="A4363" s="3">
        <v>4360</v>
      </c>
      <c r="B4363" s="3">
        <f t="shared" si="339"/>
        <v>37032101002</v>
      </c>
      <c r="C4363" s="3" t="s">
        <v>1166</v>
      </c>
      <c r="D4363" s="3" t="s">
        <v>232</v>
      </c>
      <c r="E4363" s="3" t="str">
        <f>INDEX(光放段!$G$4:$G$237,MATCH(纤芯!G4363,光放段!$C$4:$C$237,0))</f>
        <v>山东二干|临沂枣庄光缆:临沂沂蒙路-枣庄光明西路</v>
      </c>
      <c r="F4363" s="3">
        <f>INDEX(光放段!$I$4:$I$237,MATCH(纤芯!H4363,光放段!$B$4:$B$237,0))</f>
        <v>37032100000</v>
      </c>
      <c r="G4363" s="3" t="str">
        <f t="shared" si="340"/>
        <v>山东二干|临沂枣庄光缆:临沂沂蒙路-苍山塔山路</v>
      </c>
      <c r="H4363" s="3">
        <f>INDEX(光放段!$B$4:$B$237,MATCH(纤芯!G4363,光放段!$C$4:$C$237,0))</f>
        <v>37032101000</v>
      </c>
      <c r="I4363" s="3" t="str">
        <f t="shared" si="341"/>
        <v>临沂枣庄光缆</v>
      </c>
      <c r="J4363" s="3" t="str">
        <f>INDEX(子缆名称!$B$4:$B$29,纤芯!M4363)</f>
        <v>A缆</v>
      </c>
      <c r="K4363" s="3">
        <v>2</v>
      </c>
      <c r="L4363" s="3">
        <f t="shared" si="342"/>
        <v>2</v>
      </c>
      <c r="M4363" s="3">
        <f t="shared" si="343"/>
        <v>1</v>
      </c>
      <c r="N4363" s="3" t="s">
        <v>97</v>
      </c>
      <c r="O4363" s="3">
        <f>COUNTIF([1]局站!$D$4:$D$172,"="&amp;N4363)</f>
        <v>1</v>
      </c>
      <c r="P4363" s="3">
        <v>0</v>
      </c>
      <c r="Q4363" s="3">
        <v>0</v>
      </c>
      <c r="R4363" s="3">
        <v>0</v>
      </c>
      <c r="S4363" s="3" t="s">
        <v>98</v>
      </c>
      <c r="T4363" s="3">
        <f>COUNTIF([1]局站!$D$4:$D$172,"="&amp;S4363)</f>
        <v>1</v>
      </c>
      <c r="U4363" s="3">
        <v>0</v>
      </c>
      <c r="V4363" s="3">
        <v>0</v>
      </c>
      <c r="W4363" s="3">
        <v>0</v>
      </c>
      <c r="X4363" s="3" t="s">
        <v>1214</v>
      </c>
      <c r="Y4363" s="3" t="s">
        <v>852</v>
      </c>
      <c r="Z4363" s="3" t="str">
        <f>INDEX(业务类型!$C$4:$C$8,MATCH(纤芯!Y4363,业务类型!$B$4:$B$8,0))</f>
        <v>TWO</v>
      </c>
      <c r="AA4363" s="3" t="s">
        <v>986</v>
      </c>
    </row>
    <row r="4364" spans="1:27" ht="16.5" x14ac:dyDescent="0.2">
      <c r="A4364" s="3">
        <v>4361</v>
      </c>
      <c r="B4364" s="3">
        <f t="shared" si="339"/>
        <v>37032101003</v>
      </c>
      <c r="C4364" s="3" t="s">
        <v>1166</v>
      </c>
      <c r="D4364" s="3" t="s">
        <v>232</v>
      </c>
      <c r="E4364" s="3" t="str">
        <f>INDEX(光放段!$G$4:$G$237,MATCH(纤芯!G4364,光放段!$C$4:$C$237,0))</f>
        <v>山东二干|临沂枣庄光缆:临沂沂蒙路-枣庄光明西路</v>
      </c>
      <c r="F4364" s="3">
        <f>INDEX(光放段!$I$4:$I$237,MATCH(纤芯!H4364,光放段!$B$4:$B$237,0))</f>
        <v>37032100000</v>
      </c>
      <c r="G4364" s="3" t="str">
        <f t="shared" si="340"/>
        <v>山东二干|临沂枣庄光缆:临沂沂蒙路-苍山塔山路</v>
      </c>
      <c r="H4364" s="3">
        <f>INDEX(光放段!$B$4:$B$237,MATCH(纤芯!G4364,光放段!$C$4:$C$237,0))</f>
        <v>37032101000</v>
      </c>
      <c r="I4364" s="3" t="str">
        <f t="shared" si="341"/>
        <v>临沂枣庄光缆</v>
      </c>
      <c r="J4364" s="3" t="str">
        <f>INDEX(子缆名称!$B$4:$B$29,纤芯!M4364)</f>
        <v>A缆</v>
      </c>
      <c r="K4364" s="3">
        <v>3</v>
      </c>
      <c r="L4364" s="3">
        <f t="shared" si="342"/>
        <v>3</v>
      </c>
      <c r="M4364" s="3">
        <f t="shared" si="343"/>
        <v>1</v>
      </c>
      <c r="N4364" s="3" t="s">
        <v>97</v>
      </c>
      <c r="O4364" s="3">
        <f>COUNTIF([1]局站!$D$4:$D$172,"="&amp;N4364)</f>
        <v>1</v>
      </c>
      <c r="P4364" s="3">
        <v>0</v>
      </c>
      <c r="Q4364" s="3">
        <v>0</v>
      </c>
      <c r="R4364" s="3">
        <v>0</v>
      </c>
      <c r="S4364" s="3" t="s">
        <v>98</v>
      </c>
      <c r="T4364" s="3">
        <f>COUNTIF([1]局站!$D$4:$D$172,"="&amp;S4364)</f>
        <v>1</v>
      </c>
      <c r="U4364" s="3">
        <v>0</v>
      </c>
      <c r="V4364" s="3">
        <v>0</v>
      </c>
      <c r="W4364" s="3">
        <v>0</v>
      </c>
      <c r="X4364" s="3" t="s">
        <v>1214</v>
      </c>
      <c r="Y4364" s="3" t="s">
        <v>854</v>
      </c>
      <c r="Z4364" s="3" t="str">
        <f>INDEX(业务类型!$C$4:$C$8,MATCH(纤芯!Y4364,业务类型!$B$4:$B$8,0))</f>
        <v>LOCAL</v>
      </c>
      <c r="AA4364" s="3" t="s">
        <v>879</v>
      </c>
    </row>
    <row r="4365" spans="1:27" ht="16.5" x14ac:dyDescent="0.2">
      <c r="A4365" s="3">
        <v>4362</v>
      </c>
      <c r="B4365" s="3">
        <f t="shared" si="339"/>
        <v>37032101004</v>
      </c>
      <c r="C4365" s="3" t="s">
        <v>1166</v>
      </c>
      <c r="D4365" s="3" t="s">
        <v>232</v>
      </c>
      <c r="E4365" s="3" t="str">
        <f>INDEX(光放段!$G$4:$G$237,MATCH(纤芯!G4365,光放段!$C$4:$C$237,0))</f>
        <v>山东二干|临沂枣庄光缆:临沂沂蒙路-枣庄光明西路</v>
      </c>
      <c r="F4365" s="3">
        <f>INDEX(光放段!$I$4:$I$237,MATCH(纤芯!H4365,光放段!$B$4:$B$237,0))</f>
        <v>37032100000</v>
      </c>
      <c r="G4365" s="3" t="str">
        <f t="shared" si="340"/>
        <v>山东二干|临沂枣庄光缆:临沂沂蒙路-苍山塔山路</v>
      </c>
      <c r="H4365" s="3">
        <f>INDEX(光放段!$B$4:$B$237,MATCH(纤芯!G4365,光放段!$C$4:$C$237,0))</f>
        <v>37032101000</v>
      </c>
      <c r="I4365" s="3" t="str">
        <f t="shared" si="341"/>
        <v>临沂枣庄光缆</v>
      </c>
      <c r="J4365" s="3" t="str">
        <f>INDEX(子缆名称!$B$4:$B$29,纤芯!M4365)</f>
        <v>A缆</v>
      </c>
      <c r="K4365" s="3">
        <v>4</v>
      </c>
      <c r="L4365" s="3">
        <f t="shared" si="342"/>
        <v>4</v>
      </c>
      <c r="M4365" s="3">
        <f t="shared" si="343"/>
        <v>1</v>
      </c>
      <c r="N4365" s="3" t="s">
        <v>97</v>
      </c>
      <c r="O4365" s="3">
        <f>COUNTIF([1]局站!$D$4:$D$172,"="&amp;N4365)</f>
        <v>1</v>
      </c>
      <c r="P4365" s="3">
        <v>0</v>
      </c>
      <c r="Q4365" s="3">
        <v>0</v>
      </c>
      <c r="R4365" s="3">
        <v>0</v>
      </c>
      <c r="S4365" s="3" t="s">
        <v>98</v>
      </c>
      <c r="T4365" s="3">
        <f>COUNTIF([1]局站!$D$4:$D$172,"="&amp;S4365)</f>
        <v>1</v>
      </c>
      <c r="U4365" s="3">
        <v>0</v>
      </c>
      <c r="V4365" s="3">
        <v>0</v>
      </c>
      <c r="W4365" s="3">
        <v>0</v>
      </c>
      <c r="X4365" s="3" t="s">
        <v>1214</v>
      </c>
      <c r="Y4365" s="3" t="s">
        <v>881</v>
      </c>
      <c r="Z4365" s="3" t="str">
        <f>INDEX(业务类型!$C$4:$C$8,MATCH(纤芯!Y4365,业务类型!$B$4:$B$8,0))</f>
        <v>OTHER</v>
      </c>
      <c r="AA4365" s="3" t="s">
        <v>1059</v>
      </c>
    </row>
    <row r="4366" spans="1:27" ht="16.5" x14ac:dyDescent="0.2">
      <c r="A4366" s="3">
        <v>4363</v>
      </c>
      <c r="B4366" s="3">
        <f t="shared" si="339"/>
        <v>37032101005</v>
      </c>
      <c r="C4366" s="3" t="s">
        <v>1166</v>
      </c>
      <c r="D4366" s="3" t="s">
        <v>232</v>
      </c>
      <c r="E4366" s="3" t="str">
        <f>INDEX(光放段!$G$4:$G$237,MATCH(纤芯!G4366,光放段!$C$4:$C$237,0))</f>
        <v>山东二干|临沂枣庄光缆:临沂沂蒙路-枣庄光明西路</v>
      </c>
      <c r="F4366" s="3">
        <f>INDEX(光放段!$I$4:$I$237,MATCH(纤芯!H4366,光放段!$B$4:$B$237,0))</f>
        <v>37032100000</v>
      </c>
      <c r="G4366" s="3" t="str">
        <f t="shared" si="340"/>
        <v>山东二干|临沂枣庄光缆:临沂沂蒙路-苍山塔山路</v>
      </c>
      <c r="H4366" s="3">
        <f>INDEX(光放段!$B$4:$B$237,MATCH(纤芯!G4366,光放段!$C$4:$C$237,0))</f>
        <v>37032101000</v>
      </c>
      <c r="I4366" s="3" t="str">
        <f t="shared" si="341"/>
        <v>临沂枣庄光缆</v>
      </c>
      <c r="J4366" s="3" t="str">
        <f>INDEX(子缆名称!$B$4:$B$29,纤芯!M4366)</f>
        <v>A缆</v>
      </c>
      <c r="K4366" s="3">
        <v>5</v>
      </c>
      <c r="L4366" s="3">
        <f t="shared" si="342"/>
        <v>5</v>
      </c>
      <c r="M4366" s="3">
        <f t="shared" si="343"/>
        <v>1</v>
      </c>
      <c r="N4366" s="3" t="s">
        <v>97</v>
      </c>
      <c r="O4366" s="3">
        <f>COUNTIF([1]局站!$D$4:$D$172,"="&amp;N4366)</f>
        <v>1</v>
      </c>
      <c r="P4366" s="3">
        <v>0</v>
      </c>
      <c r="Q4366" s="3">
        <v>0</v>
      </c>
      <c r="R4366" s="3">
        <v>0</v>
      </c>
      <c r="S4366" s="3" t="s">
        <v>98</v>
      </c>
      <c r="T4366" s="3">
        <f>COUNTIF([1]局站!$D$4:$D$172,"="&amp;S4366)</f>
        <v>1</v>
      </c>
      <c r="U4366" s="3">
        <v>0</v>
      </c>
      <c r="V4366" s="3">
        <v>0</v>
      </c>
      <c r="W4366" s="3">
        <v>0</v>
      </c>
      <c r="X4366" s="3" t="s">
        <v>1214</v>
      </c>
      <c r="Y4366" s="3" t="s">
        <v>852</v>
      </c>
      <c r="Z4366" s="3" t="str">
        <f>INDEX(业务类型!$C$4:$C$8,MATCH(纤芯!Y4366,业务类型!$B$4:$B$8,0))</f>
        <v>TWO</v>
      </c>
      <c r="AA4366" s="3" t="s">
        <v>1014</v>
      </c>
    </row>
    <row r="4367" spans="1:27" ht="16.5" x14ac:dyDescent="0.2">
      <c r="A4367" s="3">
        <v>4364</v>
      </c>
      <c r="B4367" s="3">
        <f t="shared" si="339"/>
        <v>37032101006</v>
      </c>
      <c r="C4367" s="3" t="s">
        <v>1166</v>
      </c>
      <c r="D4367" s="3" t="s">
        <v>232</v>
      </c>
      <c r="E4367" s="3" t="str">
        <f>INDEX(光放段!$G$4:$G$237,MATCH(纤芯!G4367,光放段!$C$4:$C$237,0))</f>
        <v>山东二干|临沂枣庄光缆:临沂沂蒙路-枣庄光明西路</v>
      </c>
      <c r="F4367" s="3">
        <f>INDEX(光放段!$I$4:$I$237,MATCH(纤芯!H4367,光放段!$B$4:$B$237,0))</f>
        <v>37032100000</v>
      </c>
      <c r="G4367" s="3" t="str">
        <f t="shared" si="340"/>
        <v>山东二干|临沂枣庄光缆:临沂沂蒙路-苍山塔山路</v>
      </c>
      <c r="H4367" s="3">
        <f>INDEX(光放段!$B$4:$B$237,MATCH(纤芯!G4367,光放段!$C$4:$C$237,0))</f>
        <v>37032101000</v>
      </c>
      <c r="I4367" s="3" t="str">
        <f t="shared" si="341"/>
        <v>临沂枣庄光缆</v>
      </c>
      <c r="J4367" s="3" t="str">
        <f>INDEX(子缆名称!$B$4:$B$29,纤芯!M4367)</f>
        <v>A缆</v>
      </c>
      <c r="K4367" s="3">
        <v>6</v>
      </c>
      <c r="L4367" s="3">
        <f t="shared" si="342"/>
        <v>6</v>
      </c>
      <c r="M4367" s="3">
        <f t="shared" si="343"/>
        <v>1</v>
      </c>
      <c r="N4367" s="3" t="s">
        <v>97</v>
      </c>
      <c r="O4367" s="3">
        <f>COUNTIF([1]局站!$D$4:$D$172,"="&amp;N4367)</f>
        <v>1</v>
      </c>
      <c r="P4367" s="3">
        <v>0</v>
      </c>
      <c r="Q4367" s="3">
        <v>0</v>
      </c>
      <c r="R4367" s="3">
        <v>0</v>
      </c>
      <c r="S4367" s="3" t="s">
        <v>98</v>
      </c>
      <c r="T4367" s="3">
        <f>COUNTIF([1]局站!$D$4:$D$172,"="&amp;S4367)</f>
        <v>1</v>
      </c>
      <c r="U4367" s="3">
        <v>0</v>
      </c>
      <c r="V4367" s="3">
        <v>0</v>
      </c>
      <c r="W4367" s="3">
        <v>0</v>
      </c>
      <c r="X4367" s="3" t="s">
        <v>1214</v>
      </c>
      <c r="Y4367" s="3" t="s">
        <v>852</v>
      </c>
      <c r="Z4367" s="3" t="str">
        <f>INDEX(业务类型!$C$4:$C$8,MATCH(纤芯!Y4367,业务类型!$B$4:$B$8,0))</f>
        <v>TWO</v>
      </c>
      <c r="AA4367" s="3" t="s">
        <v>1014</v>
      </c>
    </row>
    <row r="4368" spans="1:27" ht="16.5" x14ac:dyDescent="0.2">
      <c r="A4368" s="3">
        <v>4365</v>
      </c>
      <c r="B4368" s="3">
        <f t="shared" si="339"/>
        <v>37032101007</v>
      </c>
      <c r="C4368" s="3" t="s">
        <v>1166</v>
      </c>
      <c r="D4368" s="3" t="s">
        <v>232</v>
      </c>
      <c r="E4368" s="3" t="str">
        <f>INDEX(光放段!$G$4:$G$237,MATCH(纤芯!G4368,光放段!$C$4:$C$237,0))</f>
        <v>山东二干|临沂枣庄光缆:临沂沂蒙路-枣庄光明西路</v>
      </c>
      <c r="F4368" s="3">
        <f>INDEX(光放段!$I$4:$I$237,MATCH(纤芯!H4368,光放段!$B$4:$B$237,0))</f>
        <v>37032100000</v>
      </c>
      <c r="G4368" s="3" t="str">
        <f t="shared" si="340"/>
        <v>山东二干|临沂枣庄光缆:临沂沂蒙路-苍山塔山路</v>
      </c>
      <c r="H4368" s="3">
        <f>INDEX(光放段!$B$4:$B$237,MATCH(纤芯!G4368,光放段!$C$4:$C$237,0))</f>
        <v>37032101000</v>
      </c>
      <c r="I4368" s="3" t="str">
        <f t="shared" si="341"/>
        <v>临沂枣庄光缆</v>
      </c>
      <c r="J4368" s="3" t="str">
        <f>INDEX(子缆名称!$B$4:$B$29,纤芯!M4368)</f>
        <v>A缆</v>
      </c>
      <c r="K4368" s="3">
        <v>7</v>
      </c>
      <c r="L4368" s="3">
        <f t="shared" si="342"/>
        <v>7</v>
      </c>
      <c r="M4368" s="3">
        <f t="shared" si="343"/>
        <v>1</v>
      </c>
      <c r="N4368" s="3" t="s">
        <v>97</v>
      </c>
      <c r="O4368" s="3">
        <f>COUNTIF([1]局站!$D$4:$D$172,"="&amp;N4368)</f>
        <v>1</v>
      </c>
      <c r="P4368" s="3">
        <v>0</v>
      </c>
      <c r="Q4368" s="3">
        <v>0</v>
      </c>
      <c r="R4368" s="3">
        <v>0</v>
      </c>
      <c r="S4368" s="3" t="s">
        <v>98</v>
      </c>
      <c r="T4368" s="3">
        <f>COUNTIF([1]局站!$D$4:$D$172,"="&amp;S4368)</f>
        <v>1</v>
      </c>
      <c r="U4368" s="3">
        <v>0</v>
      </c>
      <c r="V4368" s="3">
        <v>0</v>
      </c>
      <c r="W4368" s="3">
        <v>0</v>
      </c>
      <c r="X4368" s="3" t="s">
        <v>1214</v>
      </c>
      <c r="Y4368" s="3" t="s">
        <v>880</v>
      </c>
      <c r="Z4368" s="3" t="str">
        <f>INDEX(业务类型!$C$4:$C$8,MATCH(纤芯!Y4368,业务类型!$B$4:$B$8,0))</f>
        <v>IDLE</v>
      </c>
      <c r="AA4368" s="3"/>
    </row>
    <row r="4369" spans="1:27" ht="16.5" x14ac:dyDescent="0.2">
      <c r="A4369" s="3">
        <v>4366</v>
      </c>
      <c r="B4369" s="3">
        <f t="shared" si="339"/>
        <v>37032101008</v>
      </c>
      <c r="C4369" s="3" t="s">
        <v>1166</v>
      </c>
      <c r="D4369" s="3" t="s">
        <v>232</v>
      </c>
      <c r="E4369" s="3" t="str">
        <f>INDEX(光放段!$G$4:$G$237,MATCH(纤芯!G4369,光放段!$C$4:$C$237,0))</f>
        <v>山东二干|临沂枣庄光缆:临沂沂蒙路-枣庄光明西路</v>
      </c>
      <c r="F4369" s="3">
        <f>INDEX(光放段!$I$4:$I$237,MATCH(纤芯!H4369,光放段!$B$4:$B$237,0))</f>
        <v>37032100000</v>
      </c>
      <c r="G4369" s="3" t="str">
        <f t="shared" si="340"/>
        <v>山东二干|临沂枣庄光缆:临沂沂蒙路-苍山塔山路</v>
      </c>
      <c r="H4369" s="3">
        <f>INDEX(光放段!$B$4:$B$237,MATCH(纤芯!G4369,光放段!$C$4:$C$237,0))</f>
        <v>37032101000</v>
      </c>
      <c r="I4369" s="3" t="str">
        <f t="shared" si="341"/>
        <v>临沂枣庄光缆</v>
      </c>
      <c r="J4369" s="3" t="str">
        <f>INDEX(子缆名称!$B$4:$B$29,纤芯!M4369)</f>
        <v>A缆</v>
      </c>
      <c r="K4369" s="3">
        <v>8</v>
      </c>
      <c r="L4369" s="3">
        <f t="shared" si="342"/>
        <v>8</v>
      </c>
      <c r="M4369" s="3">
        <f t="shared" si="343"/>
        <v>1</v>
      </c>
      <c r="N4369" s="3" t="s">
        <v>97</v>
      </c>
      <c r="O4369" s="3">
        <f>COUNTIF([1]局站!$D$4:$D$172,"="&amp;N4369)</f>
        <v>1</v>
      </c>
      <c r="P4369" s="3">
        <v>0</v>
      </c>
      <c r="Q4369" s="3">
        <v>0</v>
      </c>
      <c r="R4369" s="3">
        <v>0</v>
      </c>
      <c r="S4369" s="3" t="s">
        <v>98</v>
      </c>
      <c r="T4369" s="3">
        <f>COUNTIF([1]局站!$D$4:$D$172,"="&amp;S4369)</f>
        <v>1</v>
      </c>
      <c r="U4369" s="3">
        <v>0</v>
      </c>
      <c r="V4369" s="3">
        <v>0</v>
      </c>
      <c r="W4369" s="3">
        <v>0</v>
      </c>
      <c r="X4369" s="3" t="s">
        <v>1214</v>
      </c>
      <c r="Y4369" s="3" t="s">
        <v>880</v>
      </c>
      <c r="Z4369" s="3" t="str">
        <f>INDEX(业务类型!$C$4:$C$8,MATCH(纤芯!Y4369,业务类型!$B$4:$B$8,0))</f>
        <v>IDLE</v>
      </c>
      <c r="AA4369" s="3"/>
    </row>
    <row r="4370" spans="1:27" ht="16.5" x14ac:dyDescent="0.2">
      <c r="A4370" s="3">
        <v>4367</v>
      </c>
      <c r="B4370" s="3">
        <f t="shared" si="339"/>
        <v>37032101009</v>
      </c>
      <c r="C4370" s="3" t="s">
        <v>1166</v>
      </c>
      <c r="D4370" s="3" t="s">
        <v>232</v>
      </c>
      <c r="E4370" s="3" t="str">
        <f>INDEX(光放段!$G$4:$G$237,MATCH(纤芯!G4370,光放段!$C$4:$C$237,0))</f>
        <v>山东二干|临沂枣庄光缆:临沂沂蒙路-枣庄光明西路</v>
      </c>
      <c r="F4370" s="3">
        <f>INDEX(光放段!$I$4:$I$237,MATCH(纤芯!H4370,光放段!$B$4:$B$237,0))</f>
        <v>37032100000</v>
      </c>
      <c r="G4370" s="3" t="str">
        <f t="shared" si="340"/>
        <v>山东二干|临沂枣庄光缆:临沂沂蒙路-苍山塔山路</v>
      </c>
      <c r="H4370" s="3">
        <f>INDEX(光放段!$B$4:$B$237,MATCH(纤芯!G4370,光放段!$C$4:$C$237,0))</f>
        <v>37032101000</v>
      </c>
      <c r="I4370" s="3" t="str">
        <f t="shared" si="341"/>
        <v>临沂枣庄光缆</v>
      </c>
      <c r="J4370" s="3" t="str">
        <f>INDEX(子缆名称!$B$4:$B$29,纤芯!M4370)</f>
        <v>A缆</v>
      </c>
      <c r="K4370" s="3">
        <v>9</v>
      </c>
      <c r="L4370" s="3">
        <f t="shared" si="342"/>
        <v>9</v>
      </c>
      <c r="M4370" s="3">
        <f t="shared" si="343"/>
        <v>1</v>
      </c>
      <c r="N4370" s="3" t="s">
        <v>97</v>
      </c>
      <c r="O4370" s="3">
        <f>COUNTIF([1]局站!$D$4:$D$172,"="&amp;N4370)</f>
        <v>1</v>
      </c>
      <c r="P4370" s="3">
        <v>0</v>
      </c>
      <c r="Q4370" s="3">
        <v>0</v>
      </c>
      <c r="R4370" s="3">
        <v>0</v>
      </c>
      <c r="S4370" s="3" t="s">
        <v>98</v>
      </c>
      <c r="T4370" s="3">
        <f>COUNTIF([1]局站!$D$4:$D$172,"="&amp;S4370)</f>
        <v>1</v>
      </c>
      <c r="U4370" s="3">
        <v>0</v>
      </c>
      <c r="V4370" s="3">
        <v>0</v>
      </c>
      <c r="W4370" s="3">
        <v>0</v>
      </c>
      <c r="X4370" s="3" t="s">
        <v>1214</v>
      </c>
      <c r="Y4370" s="3" t="s">
        <v>881</v>
      </c>
      <c r="Z4370" s="3" t="str">
        <f>INDEX(业务类型!$C$4:$C$8,MATCH(纤芯!Y4370,业务类型!$B$4:$B$8,0))</f>
        <v>OTHER</v>
      </c>
      <c r="AA4370" s="3" t="s">
        <v>1060</v>
      </c>
    </row>
    <row r="4371" spans="1:27" ht="16.5" x14ac:dyDescent="0.2">
      <c r="A4371" s="3">
        <v>4368</v>
      </c>
      <c r="B4371" s="3">
        <f t="shared" si="339"/>
        <v>37032101010</v>
      </c>
      <c r="C4371" s="3" t="s">
        <v>1166</v>
      </c>
      <c r="D4371" s="3" t="s">
        <v>232</v>
      </c>
      <c r="E4371" s="3" t="str">
        <f>INDEX(光放段!$G$4:$G$237,MATCH(纤芯!G4371,光放段!$C$4:$C$237,0))</f>
        <v>山东二干|临沂枣庄光缆:临沂沂蒙路-枣庄光明西路</v>
      </c>
      <c r="F4371" s="3">
        <f>INDEX(光放段!$I$4:$I$237,MATCH(纤芯!H4371,光放段!$B$4:$B$237,0))</f>
        <v>37032100000</v>
      </c>
      <c r="G4371" s="3" t="str">
        <f t="shared" si="340"/>
        <v>山东二干|临沂枣庄光缆:临沂沂蒙路-苍山塔山路</v>
      </c>
      <c r="H4371" s="3">
        <f>INDEX(光放段!$B$4:$B$237,MATCH(纤芯!G4371,光放段!$C$4:$C$237,0))</f>
        <v>37032101000</v>
      </c>
      <c r="I4371" s="3" t="str">
        <f t="shared" si="341"/>
        <v>临沂枣庄光缆</v>
      </c>
      <c r="J4371" s="3" t="str">
        <f>INDEX(子缆名称!$B$4:$B$29,纤芯!M4371)</f>
        <v>A缆</v>
      </c>
      <c r="K4371" s="3">
        <v>10</v>
      </c>
      <c r="L4371" s="3">
        <f t="shared" si="342"/>
        <v>10</v>
      </c>
      <c r="M4371" s="3">
        <f t="shared" si="343"/>
        <v>1</v>
      </c>
      <c r="N4371" s="3" t="s">
        <v>97</v>
      </c>
      <c r="O4371" s="3">
        <f>COUNTIF([1]局站!$D$4:$D$172,"="&amp;N4371)</f>
        <v>1</v>
      </c>
      <c r="P4371" s="3">
        <v>0</v>
      </c>
      <c r="Q4371" s="3">
        <v>0</v>
      </c>
      <c r="R4371" s="3">
        <v>0</v>
      </c>
      <c r="S4371" s="3" t="s">
        <v>98</v>
      </c>
      <c r="T4371" s="3">
        <f>COUNTIF([1]局站!$D$4:$D$172,"="&amp;S4371)</f>
        <v>1</v>
      </c>
      <c r="U4371" s="3">
        <v>0</v>
      </c>
      <c r="V4371" s="3">
        <v>0</v>
      </c>
      <c r="W4371" s="3">
        <v>0</v>
      </c>
      <c r="X4371" s="3" t="s">
        <v>1214</v>
      </c>
      <c r="Y4371" s="3" t="s">
        <v>852</v>
      </c>
      <c r="Z4371" s="3" t="str">
        <f>INDEX(业务类型!$C$4:$C$8,MATCH(纤芯!Y4371,业务类型!$B$4:$B$8,0))</f>
        <v>TWO</v>
      </c>
      <c r="AA4371" s="3" t="s">
        <v>891</v>
      </c>
    </row>
    <row r="4372" spans="1:27" ht="16.5" x14ac:dyDescent="0.2">
      <c r="A4372" s="3">
        <v>4369</v>
      </c>
      <c r="B4372" s="3">
        <f t="shared" si="339"/>
        <v>37032101011</v>
      </c>
      <c r="C4372" s="3" t="s">
        <v>1166</v>
      </c>
      <c r="D4372" s="3" t="s">
        <v>232</v>
      </c>
      <c r="E4372" s="3" t="str">
        <f>INDEX(光放段!$G$4:$G$237,MATCH(纤芯!G4372,光放段!$C$4:$C$237,0))</f>
        <v>山东二干|临沂枣庄光缆:临沂沂蒙路-枣庄光明西路</v>
      </c>
      <c r="F4372" s="3">
        <f>INDEX(光放段!$I$4:$I$237,MATCH(纤芯!H4372,光放段!$B$4:$B$237,0))</f>
        <v>37032100000</v>
      </c>
      <c r="G4372" s="3" t="str">
        <f t="shared" si="340"/>
        <v>山东二干|临沂枣庄光缆:临沂沂蒙路-苍山塔山路</v>
      </c>
      <c r="H4372" s="3">
        <f>INDEX(光放段!$B$4:$B$237,MATCH(纤芯!G4372,光放段!$C$4:$C$237,0))</f>
        <v>37032101000</v>
      </c>
      <c r="I4372" s="3" t="str">
        <f t="shared" si="341"/>
        <v>临沂枣庄光缆</v>
      </c>
      <c r="J4372" s="3" t="str">
        <f>INDEX(子缆名称!$B$4:$B$29,纤芯!M4372)</f>
        <v>A缆</v>
      </c>
      <c r="K4372" s="3">
        <v>11</v>
      </c>
      <c r="L4372" s="3">
        <f t="shared" si="342"/>
        <v>11</v>
      </c>
      <c r="M4372" s="3">
        <f t="shared" si="343"/>
        <v>1</v>
      </c>
      <c r="N4372" s="3" t="s">
        <v>97</v>
      </c>
      <c r="O4372" s="3">
        <f>COUNTIF([1]局站!$D$4:$D$172,"="&amp;N4372)</f>
        <v>1</v>
      </c>
      <c r="P4372" s="3">
        <v>0</v>
      </c>
      <c r="Q4372" s="3">
        <v>0</v>
      </c>
      <c r="R4372" s="3">
        <v>0</v>
      </c>
      <c r="S4372" s="3" t="s">
        <v>98</v>
      </c>
      <c r="T4372" s="3">
        <f>COUNTIF([1]局站!$D$4:$D$172,"="&amp;S4372)</f>
        <v>1</v>
      </c>
      <c r="U4372" s="3">
        <v>0</v>
      </c>
      <c r="V4372" s="3">
        <v>0</v>
      </c>
      <c r="W4372" s="3">
        <v>0</v>
      </c>
      <c r="X4372" s="3" t="s">
        <v>1214</v>
      </c>
      <c r="Y4372" s="3" t="s">
        <v>852</v>
      </c>
      <c r="Z4372" s="3" t="str">
        <f>INDEX(业务类型!$C$4:$C$8,MATCH(纤芯!Y4372,业务类型!$B$4:$B$8,0))</f>
        <v>TWO</v>
      </c>
      <c r="AA4372" s="3" t="s">
        <v>954</v>
      </c>
    </row>
    <row r="4373" spans="1:27" ht="16.5" x14ac:dyDescent="0.2">
      <c r="A4373" s="3">
        <v>4370</v>
      </c>
      <c r="B4373" s="3">
        <f t="shared" ref="B4373:B4436" si="344">H4373+K4373</f>
        <v>37032101012</v>
      </c>
      <c r="C4373" s="3" t="s">
        <v>1166</v>
      </c>
      <c r="D4373" s="3" t="s">
        <v>232</v>
      </c>
      <c r="E4373" s="3" t="str">
        <f>INDEX(光放段!$G$4:$G$237,MATCH(纤芯!G4373,光放段!$C$4:$C$237,0))</f>
        <v>山东二干|临沂枣庄光缆:临沂沂蒙路-枣庄光明西路</v>
      </c>
      <c r="F4373" s="3">
        <f>INDEX(光放段!$I$4:$I$237,MATCH(纤芯!H4373,光放段!$B$4:$B$237,0))</f>
        <v>37032100000</v>
      </c>
      <c r="G4373" s="3" t="str">
        <f t="shared" si="340"/>
        <v>山东二干|临沂枣庄光缆:临沂沂蒙路-苍山塔山路</v>
      </c>
      <c r="H4373" s="3">
        <f>INDEX(光放段!$B$4:$B$237,MATCH(纤芯!G4373,光放段!$C$4:$C$237,0))</f>
        <v>37032101000</v>
      </c>
      <c r="I4373" s="3" t="str">
        <f t="shared" si="341"/>
        <v>临沂枣庄光缆</v>
      </c>
      <c r="J4373" s="3" t="str">
        <f>INDEX(子缆名称!$B$4:$B$29,纤芯!M4373)</f>
        <v>A缆</v>
      </c>
      <c r="K4373" s="3">
        <v>12</v>
      </c>
      <c r="L4373" s="3">
        <f t="shared" si="342"/>
        <v>12</v>
      </c>
      <c r="M4373" s="3">
        <f t="shared" si="343"/>
        <v>1</v>
      </c>
      <c r="N4373" s="3" t="s">
        <v>97</v>
      </c>
      <c r="O4373" s="3">
        <f>COUNTIF([1]局站!$D$4:$D$172,"="&amp;N4373)</f>
        <v>1</v>
      </c>
      <c r="P4373" s="3">
        <v>0</v>
      </c>
      <c r="Q4373" s="3">
        <v>0</v>
      </c>
      <c r="R4373" s="3">
        <v>0</v>
      </c>
      <c r="S4373" s="3" t="s">
        <v>98</v>
      </c>
      <c r="T4373" s="3">
        <f>COUNTIF([1]局站!$D$4:$D$172,"="&amp;S4373)</f>
        <v>1</v>
      </c>
      <c r="U4373" s="3">
        <v>0</v>
      </c>
      <c r="V4373" s="3">
        <v>0</v>
      </c>
      <c r="W4373" s="3">
        <v>0</v>
      </c>
      <c r="X4373" s="3" t="s">
        <v>1214</v>
      </c>
      <c r="Y4373" s="3" t="s">
        <v>852</v>
      </c>
      <c r="Z4373" s="3" t="str">
        <f>INDEX(业务类型!$C$4:$C$8,MATCH(纤芯!Y4373,业务类型!$B$4:$B$8,0))</f>
        <v>TWO</v>
      </c>
      <c r="AA4373" s="3" t="s">
        <v>954</v>
      </c>
    </row>
    <row r="4374" spans="1:27" ht="16.5" x14ac:dyDescent="0.2">
      <c r="A4374" s="3">
        <v>4371</v>
      </c>
      <c r="B4374" s="3">
        <f t="shared" si="344"/>
        <v>37032101013</v>
      </c>
      <c r="C4374" s="3" t="s">
        <v>1166</v>
      </c>
      <c r="D4374" s="3" t="s">
        <v>232</v>
      </c>
      <c r="E4374" s="3" t="str">
        <f>INDEX(光放段!$G$4:$G$237,MATCH(纤芯!G4374,光放段!$C$4:$C$237,0))</f>
        <v>山东二干|临沂枣庄光缆:临沂沂蒙路-枣庄光明西路</v>
      </c>
      <c r="F4374" s="3">
        <f>INDEX(光放段!$I$4:$I$237,MATCH(纤芯!H4374,光放段!$B$4:$B$237,0))</f>
        <v>37032100000</v>
      </c>
      <c r="G4374" s="3" t="str">
        <f t="shared" si="340"/>
        <v>山东二干|临沂枣庄光缆:临沂沂蒙路-苍山塔山路</v>
      </c>
      <c r="H4374" s="3">
        <f>INDEX(光放段!$B$4:$B$237,MATCH(纤芯!G4374,光放段!$C$4:$C$237,0))</f>
        <v>37032101000</v>
      </c>
      <c r="I4374" s="3" t="str">
        <f t="shared" si="341"/>
        <v>临沂枣庄光缆</v>
      </c>
      <c r="J4374" s="3" t="str">
        <f>INDEX(子缆名称!$B$4:$B$29,纤芯!M4374)</f>
        <v>B缆</v>
      </c>
      <c r="K4374" s="3">
        <v>13</v>
      </c>
      <c r="L4374" s="3">
        <f t="shared" si="342"/>
        <v>1</v>
      </c>
      <c r="M4374" s="3">
        <f t="shared" si="343"/>
        <v>2</v>
      </c>
      <c r="N4374" s="3" t="s">
        <v>97</v>
      </c>
      <c r="O4374" s="3">
        <f>COUNTIF([1]局站!$D$4:$D$172,"="&amp;N4374)</f>
        <v>1</v>
      </c>
      <c r="P4374" s="3">
        <v>0</v>
      </c>
      <c r="Q4374" s="3">
        <v>0</v>
      </c>
      <c r="R4374" s="3">
        <v>0</v>
      </c>
      <c r="S4374" s="3" t="s">
        <v>98</v>
      </c>
      <c r="T4374" s="3">
        <f>COUNTIF([1]局站!$D$4:$D$172,"="&amp;S4374)</f>
        <v>1</v>
      </c>
      <c r="U4374" s="3">
        <v>0</v>
      </c>
      <c r="V4374" s="3">
        <v>0</v>
      </c>
      <c r="W4374" s="3">
        <v>0</v>
      </c>
      <c r="X4374" s="3" t="s">
        <v>1214</v>
      </c>
      <c r="Y4374" s="3" t="s">
        <v>880</v>
      </c>
      <c r="Z4374" s="3" t="str">
        <f>INDEX(业务类型!$C$4:$C$8,MATCH(纤芯!Y4374,业务类型!$B$4:$B$8,0))</f>
        <v>IDLE</v>
      </c>
      <c r="AA4374" s="3"/>
    </row>
    <row r="4375" spans="1:27" ht="16.5" x14ac:dyDescent="0.2">
      <c r="A4375" s="3">
        <v>4372</v>
      </c>
      <c r="B4375" s="3">
        <f t="shared" si="344"/>
        <v>37032101014</v>
      </c>
      <c r="C4375" s="3" t="s">
        <v>1166</v>
      </c>
      <c r="D4375" s="3" t="s">
        <v>232</v>
      </c>
      <c r="E4375" s="3" t="str">
        <f>INDEX(光放段!$G$4:$G$237,MATCH(纤芯!G4375,光放段!$C$4:$C$237,0))</f>
        <v>山东二干|临沂枣庄光缆:临沂沂蒙路-枣庄光明西路</v>
      </c>
      <c r="F4375" s="3">
        <f>INDEX(光放段!$I$4:$I$237,MATCH(纤芯!H4375,光放段!$B$4:$B$237,0))</f>
        <v>37032100000</v>
      </c>
      <c r="G4375" s="3" t="str">
        <f t="shared" si="340"/>
        <v>山东二干|临沂枣庄光缆:临沂沂蒙路-苍山塔山路</v>
      </c>
      <c r="H4375" s="3">
        <f>INDEX(光放段!$B$4:$B$237,MATCH(纤芯!G4375,光放段!$C$4:$C$237,0))</f>
        <v>37032101000</v>
      </c>
      <c r="I4375" s="3" t="str">
        <f t="shared" si="341"/>
        <v>临沂枣庄光缆</v>
      </c>
      <c r="J4375" s="3" t="str">
        <f>INDEX(子缆名称!$B$4:$B$29,纤芯!M4375)</f>
        <v>B缆</v>
      </c>
      <c r="K4375" s="3">
        <v>14</v>
      </c>
      <c r="L4375" s="3">
        <f t="shared" si="342"/>
        <v>2</v>
      </c>
      <c r="M4375" s="3">
        <f t="shared" si="343"/>
        <v>2</v>
      </c>
      <c r="N4375" s="3" t="s">
        <v>97</v>
      </c>
      <c r="O4375" s="3">
        <f>COUNTIF([1]局站!$D$4:$D$172,"="&amp;N4375)</f>
        <v>1</v>
      </c>
      <c r="P4375" s="3">
        <v>0</v>
      </c>
      <c r="Q4375" s="3">
        <v>0</v>
      </c>
      <c r="R4375" s="3">
        <v>0</v>
      </c>
      <c r="S4375" s="3" t="s">
        <v>98</v>
      </c>
      <c r="T4375" s="3">
        <f>COUNTIF([1]局站!$D$4:$D$172,"="&amp;S4375)</f>
        <v>1</v>
      </c>
      <c r="U4375" s="3">
        <v>0</v>
      </c>
      <c r="V4375" s="3">
        <v>0</v>
      </c>
      <c r="W4375" s="3">
        <v>0</v>
      </c>
      <c r="X4375" s="3" t="s">
        <v>1214</v>
      </c>
      <c r="Y4375" s="3" t="s">
        <v>880</v>
      </c>
      <c r="Z4375" s="3" t="str">
        <f>INDEX(业务类型!$C$4:$C$8,MATCH(纤芯!Y4375,业务类型!$B$4:$B$8,0))</f>
        <v>IDLE</v>
      </c>
      <c r="AA4375" s="3"/>
    </row>
    <row r="4376" spans="1:27" ht="16.5" x14ac:dyDescent="0.2">
      <c r="A4376" s="3">
        <v>4373</v>
      </c>
      <c r="B4376" s="3">
        <f t="shared" si="344"/>
        <v>37032101015</v>
      </c>
      <c r="C4376" s="3" t="s">
        <v>1166</v>
      </c>
      <c r="D4376" s="3" t="s">
        <v>232</v>
      </c>
      <c r="E4376" s="3" t="str">
        <f>INDEX(光放段!$G$4:$G$237,MATCH(纤芯!G4376,光放段!$C$4:$C$237,0))</f>
        <v>山东二干|临沂枣庄光缆:临沂沂蒙路-枣庄光明西路</v>
      </c>
      <c r="F4376" s="3">
        <f>INDEX(光放段!$I$4:$I$237,MATCH(纤芯!H4376,光放段!$B$4:$B$237,0))</f>
        <v>37032100000</v>
      </c>
      <c r="G4376" s="3" t="str">
        <f t="shared" si="340"/>
        <v>山东二干|临沂枣庄光缆:临沂沂蒙路-苍山塔山路</v>
      </c>
      <c r="H4376" s="3">
        <f>INDEX(光放段!$B$4:$B$237,MATCH(纤芯!G4376,光放段!$C$4:$C$237,0))</f>
        <v>37032101000</v>
      </c>
      <c r="I4376" s="3" t="str">
        <f t="shared" si="341"/>
        <v>临沂枣庄光缆</v>
      </c>
      <c r="J4376" s="3" t="str">
        <f>INDEX(子缆名称!$B$4:$B$29,纤芯!M4376)</f>
        <v>B缆</v>
      </c>
      <c r="K4376" s="3">
        <v>15</v>
      </c>
      <c r="L4376" s="3">
        <f t="shared" si="342"/>
        <v>3</v>
      </c>
      <c r="M4376" s="3">
        <f t="shared" si="343"/>
        <v>2</v>
      </c>
      <c r="N4376" s="3" t="s">
        <v>97</v>
      </c>
      <c r="O4376" s="3">
        <f>COUNTIF([1]局站!$D$4:$D$172,"="&amp;N4376)</f>
        <v>1</v>
      </c>
      <c r="P4376" s="3">
        <v>0</v>
      </c>
      <c r="Q4376" s="3">
        <v>0</v>
      </c>
      <c r="R4376" s="3">
        <v>0</v>
      </c>
      <c r="S4376" s="3" t="s">
        <v>98</v>
      </c>
      <c r="T4376" s="3">
        <f>COUNTIF([1]局站!$D$4:$D$172,"="&amp;S4376)</f>
        <v>1</v>
      </c>
      <c r="U4376" s="3">
        <v>0</v>
      </c>
      <c r="V4376" s="3">
        <v>0</v>
      </c>
      <c r="W4376" s="3">
        <v>0</v>
      </c>
      <c r="X4376" s="3" t="s">
        <v>1214</v>
      </c>
      <c r="Y4376" s="3" t="s">
        <v>880</v>
      </c>
      <c r="Z4376" s="3" t="str">
        <f>INDEX(业务类型!$C$4:$C$8,MATCH(纤芯!Y4376,业务类型!$B$4:$B$8,0))</f>
        <v>IDLE</v>
      </c>
      <c r="AA4376" s="3"/>
    </row>
    <row r="4377" spans="1:27" ht="16.5" x14ac:dyDescent="0.2">
      <c r="A4377" s="3">
        <v>4374</v>
      </c>
      <c r="B4377" s="3">
        <f t="shared" si="344"/>
        <v>37032101016</v>
      </c>
      <c r="C4377" s="3" t="s">
        <v>1166</v>
      </c>
      <c r="D4377" s="3" t="s">
        <v>232</v>
      </c>
      <c r="E4377" s="3" t="str">
        <f>INDEX(光放段!$G$4:$G$237,MATCH(纤芯!G4377,光放段!$C$4:$C$237,0))</f>
        <v>山东二干|临沂枣庄光缆:临沂沂蒙路-枣庄光明西路</v>
      </c>
      <c r="F4377" s="3">
        <f>INDEX(光放段!$I$4:$I$237,MATCH(纤芯!H4377,光放段!$B$4:$B$237,0))</f>
        <v>37032100000</v>
      </c>
      <c r="G4377" s="3" t="str">
        <f t="shared" si="340"/>
        <v>山东二干|临沂枣庄光缆:临沂沂蒙路-苍山塔山路</v>
      </c>
      <c r="H4377" s="3">
        <f>INDEX(光放段!$B$4:$B$237,MATCH(纤芯!G4377,光放段!$C$4:$C$237,0))</f>
        <v>37032101000</v>
      </c>
      <c r="I4377" s="3" t="str">
        <f t="shared" si="341"/>
        <v>临沂枣庄光缆</v>
      </c>
      <c r="J4377" s="3" t="str">
        <f>INDEX(子缆名称!$B$4:$B$29,纤芯!M4377)</f>
        <v>B缆</v>
      </c>
      <c r="K4377" s="3">
        <v>16</v>
      </c>
      <c r="L4377" s="3">
        <f t="shared" si="342"/>
        <v>4</v>
      </c>
      <c r="M4377" s="3">
        <f t="shared" si="343"/>
        <v>2</v>
      </c>
      <c r="N4377" s="3" t="s">
        <v>97</v>
      </c>
      <c r="O4377" s="3">
        <f>COUNTIF([1]局站!$D$4:$D$172,"="&amp;N4377)</f>
        <v>1</v>
      </c>
      <c r="P4377" s="3">
        <v>0</v>
      </c>
      <c r="Q4377" s="3">
        <v>0</v>
      </c>
      <c r="R4377" s="3">
        <v>0</v>
      </c>
      <c r="S4377" s="3" t="s">
        <v>98</v>
      </c>
      <c r="T4377" s="3">
        <f>COUNTIF([1]局站!$D$4:$D$172,"="&amp;S4377)</f>
        <v>1</v>
      </c>
      <c r="U4377" s="3">
        <v>0</v>
      </c>
      <c r="V4377" s="3">
        <v>0</v>
      </c>
      <c r="W4377" s="3">
        <v>0</v>
      </c>
      <c r="X4377" s="3" t="s">
        <v>1214</v>
      </c>
      <c r="Y4377" s="3" t="s">
        <v>880</v>
      </c>
      <c r="Z4377" s="3" t="str">
        <f>INDEX(业务类型!$C$4:$C$8,MATCH(纤芯!Y4377,业务类型!$B$4:$B$8,0))</f>
        <v>IDLE</v>
      </c>
      <c r="AA4377" s="3"/>
    </row>
    <row r="4378" spans="1:27" ht="16.5" x14ac:dyDescent="0.2">
      <c r="A4378" s="3">
        <v>4375</v>
      </c>
      <c r="B4378" s="3">
        <f t="shared" si="344"/>
        <v>37032101017</v>
      </c>
      <c r="C4378" s="3" t="s">
        <v>1166</v>
      </c>
      <c r="D4378" s="3" t="s">
        <v>232</v>
      </c>
      <c r="E4378" s="3" t="str">
        <f>INDEX(光放段!$G$4:$G$237,MATCH(纤芯!G4378,光放段!$C$4:$C$237,0))</f>
        <v>山东二干|临沂枣庄光缆:临沂沂蒙路-枣庄光明西路</v>
      </c>
      <c r="F4378" s="3">
        <f>INDEX(光放段!$I$4:$I$237,MATCH(纤芯!H4378,光放段!$B$4:$B$237,0))</f>
        <v>37032100000</v>
      </c>
      <c r="G4378" s="3" t="str">
        <f t="shared" si="340"/>
        <v>山东二干|临沂枣庄光缆:临沂沂蒙路-苍山塔山路</v>
      </c>
      <c r="H4378" s="3">
        <f>INDEX(光放段!$B$4:$B$237,MATCH(纤芯!G4378,光放段!$C$4:$C$237,0))</f>
        <v>37032101000</v>
      </c>
      <c r="I4378" s="3" t="str">
        <f t="shared" si="341"/>
        <v>临沂枣庄光缆</v>
      </c>
      <c r="J4378" s="3" t="str">
        <f>INDEX(子缆名称!$B$4:$B$29,纤芯!M4378)</f>
        <v>B缆</v>
      </c>
      <c r="K4378" s="3">
        <v>17</v>
      </c>
      <c r="L4378" s="3">
        <f t="shared" si="342"/>
        <v>5</v>
      </c>
      <c r="M4378" s="3">
        <f t="shared" si="343"/>
        <v>2</v>
      </c>
      <c r="N4378" s="3" t="s">
        <v>97</v>
      </c>
      <c r="O4378" s="3">
        <f>COUNTIF([1]局站!$D$4:$D$172,"="&amp;N4378)</f>
        <v>1</v>
      </c>
      <c r="P4378" s="3">
        <v>0</v>
      </c>
      <c r="Q4378" s="3">
        <v>0</v>
      </c>
      <c r="R4378" s="3">
        <v>0</v>
      </c>
      <c r="S4378" s="3" t="s">
        <v>98</v>
      </c>
      <c r="T4378" s="3">
        <f>COUNTIF([1]局站!$D$4:$D$172,"="&amp;S4378)</f>
        <v>1</v>
      </c>
      <c r="U4378" s="3">
        <v>0</v>
      </c>
      <c r="V4378" s="3">
        <v>0</v>
      </c>
      <c r="W4378" s="3">
        <v>0</v>
      </c>
      <c r="X4378" s="3" t="s">
        <v>1214</v>
      </c>
      <c r="Y4378" s="3" t="s">
        <v>880</v>
      </c>
      <c r="Z4378" s="3" t="str">
        <f>INDEX(业务类型!$C$4:$C$8,MATCH(纤芯!Y4378,业务类型!$B$4:$B$8,0))</f>
        <v>IDLE</v>
      </c>
      <c r="AA4378" s="3"/>
    </row>
    <row r="4379" spans="1:27" ht="16.5" x14ac:dyDescent="0.2">
      <c r="A4379" s="3">
        <v>4376</v>
      </c>
      <c r="B4379" s="3">
        <f t="shared" si="344"/>
        <v>37032101018</v>
      </c>
      <c r="C4379" s="3" t="s">
        <v>1166</v>
      </c>
      <c r="D4379" s="3" t="s">
        <v>232</v>
      </c>
      <c r="E4379" s="3" t="str">
        <f>INDEX(光放段!$G$4:$G$237,MATCH(纤芯!G4379,光放段!$C$4:$C$237,0))</f>
        <v>山东二干|临沂枣庄光缆:临沂沂蒙路-枣庄光明西路</v>
      </c>
      <c r="F4379" s="3">
        <f>INDEX(光放段!$I$4:$I$237,MATCH(纤芯!H4379,光放段!$B$4:$B$237,0))</f>
        <v>37032100000</v>
      </c>
      <c r="G4379" s="3" t="str">
        <f t="shared" si="340"/>
        <v>山东二干|临沂枣庄光缆:临沂沂蒙路-苍山塔山路</v>
      </c>
      <c r="H4379" s="3">
        <f>INDEX(光放段!$B$4:$B$237,MATCH(纤芯!G4379,光放段!$C$4:$C$237,0))</f>
        <v>37032101000</v>
      </c>
      <c r="I4379" s="3" t="str">
        <f t="shared" si="341"/>
        <v>临沂枣庄光缆</v>
      </c>
      <c r="J4379" s="3" t="str">
        <f>INDEX(子缆名称!$B$4:$B$29,纤芯!M4379)</f>
        <v>B缆</v>
      </c>
      <c r="K4379" s="3">
        <v>18</v>
      </c>
      <c r="L4379" s="3">
        <f t="shared" si="342"/>
        <v>6</v>
      </c>
      <c r="M4379" s="3">
        <f t="shared" si="343"/>
        <v>2</v>
      </c>
      <c r="N4379" s="3" t="s">
        <v>97</v>
      </c>
      <c r="O4379" s="3">
        <f>COUNTIF([1]局站!$D$4:$D$172,"="&amp;N4379)</f>
        <v>1</v>
      </c>
      <c r="P4379" s="3">
        <v>0</v>
      </c>
      <c r="Q4379" s="3">
        <v>0</v>
      </c>
      <c r="R4379" s="3">
        <v>0</v>
      </c>
      <c r="S4379" s="3" t="s">
        <v>98</v>
      </c>
      <c r="T4379" s="3">
        <f>COUNTIF([1]局站!$D$4:$D$172,"="&amp;S4379)</f>
        <v>1</v>
      </c>
      <c r="U4379" s="3">
        <v>0</v>
      </c>
      <c r="V4379" s="3">
        <v>0</v>
      </c>
      <c r="W4379" s="3">
        <v>0</v>
      </c>
      <c r="X4379" s="3" t="s">
        <v>1214</v>
      </c>
      <c r="Y4379" s="3" t="s">
        <v>880</v>
      </c>
      <c r="Z4379" s="3" t="str">
        <f>INDEX(业务类型!$C$4:$C$8,MATCH(纤芯!Y4379,业务类型!$B$4:$B$8,0))</f>
        <v>IDLE</v>
      </c>
      <c r="AA4379" s="3"/>
    </row>
    <row r="4380" spans="1:27" ht="16.5" x14ac:dyDescent="0.2">
      <c r="A4380" s="3">
        <v>4377</v>
      </c>
      <c r="B4380" s="3">
        <f t="shared" si="344"/>
        <v>37032101019</v>
      </c>
      <c r="C4380" s="3" t="s">
        <v>1166</v>
      </c>
      <c r="D4380" s="3" t="s">
        <v>232</v>
      </c>
      <c r="E4380" s="3" t="str">
        <f>INDEX(光放段!$G$4:$G$237,MATCH(纤芯!G4380,光放段!$C$4:$C$237,0))</f>
        <v>山东二干|临沂枣庄光缆:临沂沂蒙路-枣庄光明西路</v>
      </c>
      <c r="F4380" s="3">
        <f>INDEX(光放段!$I$4:$I$237,MATCH(纤芯!H4380,光放段!$B$4:$B$237,0))</f>
        <v>37032100000</v>
      </c>
      <c r="G4380" s="3" t="str">
        <f t="shared" si="340"/>
        <v>山东二干|临沂枣庄光缆:临沂沂蒙路-苍山塔山路</v>
      </c>
      <c r="H4380" s="3">
        <f>INDEX(光放段!$B$4:$B$237,MATCH(纤芯!G4380,光放段!$C$4:$C$237,0))</f>
        <v>37032101000</v>
      </c>
      <c r="I4380" s="3" t="str">
        <f t="shared" si="341"/>
        <v>临沂枣庄光缆</v>
      </c>
      <c r="J4380" s="3" t="str">
        <f>INDEX(子缆名称!$B$4:$B$29,纤芯!M4380)</f>
        <v>B缆</v>
      </c>
      <c r="K4380" s="3">
        <v>19</v>
      </c>
      <c r="L4380" s="3">
        <f t="shared" si="342"/>
        <v>7</v>
      </c>
      <c r="M4380" s="3">
        <f t="shared" si="343"/>
        <v>2</v>
      </c>
      <c r="N4380" s="3" t="s">
        <v>97</v>
      </c>
      <c r="O4380" s="3">
        <f>COUNTIF([1]局站!$D$4:$D$172,"="&amp;N4380)</f>
        <v>1</v>
      </c>
      <c r="P4380" s="3">
        <v>0</v>
      </c>
      <c r="Q4380" s="3">
        <v>0</v>
      </c>
      <c r="R4380" s="3">
        <v>0</v>
      </c>
      <c r="S4380" s="3" t="s">
        <v>98</v>
      </c>
      <c r="T4380" s="3">
        <f>COUNTIF([1]局站!$D$4:$D$172,"="&amp;S4380)</f>
        <v>1</v>
      </c>
      <c r="U4380" s="3">
        <v>0</v>
      </c>
      <c r="V4380" s="3">
        <v>0</v>
      </c>
      <c r="W4380" s="3">
        <v>0</v>
      </c>
      <c r="X4380" s="3" t="s">
        <v>1214</v>
      </c>
      <c r="Y4380" s="3" t="s">
        <v>852</v>
      </c>
      <c r="Z4380" s="3" t="str">
        <f>INDEX(业务类型!$C$4:$C$8,MATCH(纤芯!Y4380,业务类型!$B$4:$B$8,0))</f>
        <v>TWO</v>
      </c>
      <c r="AA4380" s="3" t="s">
        <v>955</v>
      </c>
    </row>
    <row r="4381" spans="1:27" ht="16.5" x14ac:dyDescent="0.2">
      <c r="A4381" s="3">
        <v>4378</v>
      </c>
      <c r="B4381" s="3">
        <f t="shared" si="344"/>
        <v>37032101020</v>
      </c>
      <c r="C4381" s="3" t="s">
        <v>1166</v>
      </c>
      <c r="D4381" s="3" t="s">
        <v>232</v>
      </c>
      <c r="E4381" s="3" t="str">
        <f>INDEX(光放段!$G$4:$G$237,MATCH(纤芯!G4381,光放段!$C$4:$C$237,0))</f>
        <v>山东二干|临沂枣庄光缆:临沂沂蒙路-枣庄光明西路</v>
      </c>
      <c r="F4381" s="3">
        <f>INDEX(光放段!$I$4:$I$237,MATCH(纤芯!H4381,光放段!$B$4:$B$237,0))</f>
        <v>37032100000</v>
      </c>
      <c r="G4381" s="3" t="str">
        <f t="shared" si="340"/>
        <v>山东二干|临沂枣庄光缆:临沂沂蒙路-苍山塔山路</v>
      </c>
      <c r="H4381" s="3">
        <f>INDEX(光放段!$B$4:$B$237,MATCH(纤芯!G4381,光放段!$C$4:$C$237,0))</f>
        <v>37032101000</v>
      </c>
      <c r="I4381" s="3" t="str">
        <f t="shared" si="341"/>
        <v>临沂枣庄光缆</v>
      </c>
      <c r="J4381" s="3" t="str">
        <f>INDEX(子缆名称!$B$4:$B$29,纤芯!M4381)</f>
        <v>B缆</v>
      </c>
      <c r="K4381" s="3">
        <v>20</v>
      </c>
      <c r="L4381" s="3">
        <f t="shared" si="342"/>
        <v>8</v>
      </c>
      <c r="M4381" s="3">
        <f t="shared" si="343"/>
        <v>2</v>
      </c>
      <c r="N4381" s="3" t="s">
        <v>97</v>
      </c>
      <c r="O4381" s="3">
        <f>COUNTIF([1]局站!$D$4:$D$172,"="&amp;N4381)</f>
        <v>1</v>
      </c>
      <c r="P4381" s="3">
        <v>0</v>
      </c>
      <c r="Q4381" s="3">
        <v>0</v>
      </c>
      <c r="R4381" s="3">
        <v>0</v>
      </c>
      <c r="S4381" s="3" t="s">
        <v>98</v>
      </c>
      <c r="T4381" s="3">
        <f>COUNTIF([1]局站!$D$4:$D$172,"="&amp;S4381)</f>
        <v>1</v>
      </c>
      <c r="U4381" s="3">
        <v>0</v>
      </c>
      <c r="V4381" s="3">
        <v>0</v>
      </c>
      <c r="W4381" s="3">
        <v>0</v>
      </c>
      <c r="X4381" s="3" t="s">
        <v>1214</v>
      </c>
      <c r="Y4381" s="3" t="s">
        <v>880</v>
      </c>
      <c r="Z4381" s="3" t="str">
        <f>INDEX(业务类型!$C$4:$C$8,MATCH(纤芯!Y4381,业务类型!$B$4:$B$8,0))</f>
        <v>IDLE</v>
      </c>
      <c r="AA4381" s="3"/>
    </row>
    <row r="4382" spans="1:27" ht="16.5" x14ac:dyDescent="0.2">
      <c r="A4382" s="3">
        <v>4379</v>
      </c>
      <c r="B4382" s="3">
        <f t="shared" si="344"/>
        <v>37032101021</v>
      </c>
      <c r="C4382" s="3" t="s">
        <v>1166</v>
      </c>
      <c r="D4382" s="3" t="s">
        <v>232</v>
      </c>
      <c r="E4382" s="3" t="str">
        <f>INDEX(光放段!$G$4:$G$237,MATCH(纤芯!G4382,光放段!$C$4:$C$237,0))</f>
        <v>山东二干|临沂枣庄光缆:临沂沂蒙路-枣庄光明西路</v>
      </c>
      <c r="F4382" s="3">
        <f>INDEX(光放段!$I$4:$I$237,MATCH(纤芯!H4382,光放段!$B$4:$B$237,0))</f>
        <v>37032100000</v>
      </c>
      <c r="G4382" s="3" t="str">
        <f t="shared" si="340"/>
        <v>山东二干|临沂枣庄光缆:临沂沂蒙路-苍山塔山路</v>
      </c>
      <c r="H4382" s="3">
        <f>INDEX(光放段!$B$4:$B$237,MATCH(纤芯!G4382,光放段!$C$4:$C$237,0))</f>
        <v>37032101000</v>
      </c>
      <c r="I4382" s="3" t="str">
        <f t="shared" si="341"/>
        <v>临沂枣庄光缆</v>
      </c>
      <c r="J4382" s="3" t="str">
        <f>INDEX(子缆名称!$B$4:$B$29,纤芯!M4382)</f>
        <v>B缆</v>
      </c>
      <c r="K4382" s="3">
        <v>21</v>
      </c>
      <c r="L4382" s="3">
        <f t="shared" si="342"/>
        <v>9</v>
      </c>
      <c r="M4382" s="3">
        <f t="shared" si="343"/>
        <v>2</v>
      </c>
      <c r="N4382" s="3" t="s">
        <v>97</v>
      </c>
      <c r="O4382" s="3">
        <f>COUNTIF([1]局站!$D$4:$D$172,"="&amp;N4382)</f>
        <v>1</v>
      </c>
      <c r="P4382" s="3">
        <v>0</v>
      </c>
      <c r="Q4382" s="3">
        <v>0</v>
      </c>
      <c r="R4382" s="3">
        <v>0</v>
      </c>
      <c r="S4382" s="3" t="s">
        <v>98</v>
      </c>
      <c r="T4382" s="3">
        <f>COUNTIF([1]局站!$D$4:$D$172,"="&amp;S4382)</f>
        <v>1</v>
      </c>
      <c r="U4382" s="3">
        <v>0</v>
      </c>
      <c r="V4382" s="3">
        <v>0</v>
      </c>
      <c r="W4382" s="3">
        <v>0</v>
      </c>
      <c r="X4382" s="3" t="s">
        <v>1214</v>
      </c>
      <c r="Y4382" s="3" t="s">
        <v>854</v>
      </c>
      <c r="Z4382" s="3" t="str">
        <f>INDEX(业务类型!$C$4:$C$8,MATCH(纤芯!Y4382,业务类型!$B$4:$B$8,0))</f>
        <v>LOCAL</v>
      </c>
      <c r="AA4382" s="3" t="s">
        <v>879</v>
      </c>
    </row>
    <row r="4383" spans="1:27" ht="16.5" x14ac:dyDescent="0.2">
      <c r="A4383" s="3">
        <v>4380</v>
      </c>
      <c r="B4383" s="3">
        <f t="shared" si="344"/>
        <v>37032101022</v>
      </c>
      <c r="C4383" s="3" t="s">
        <v>1166</v>
      </c>
      <c r="D4383" s="3" t="s">
        <v>232</v>
      </c>
      <c r="E4383" s="3" t="str">
        <f>INDEX(光放段!$G$4:$G$237,MATCH(纤芯!G4383,光放段!$C$4:$C$237,0))</f>
        <v>山东二干|临沂枣庄光缆:临沂沂蒙路-枣庄光明西路</v>
      </c>
      <c r="F4383" s="3">
        <f>INDEX(光放段!$I$4:$I$237,MATCH(纤芯!H4383,光放段!$B$4:$B$237,0))</f>
        <v>37032100000</v>
      </c>
      <c r="G4383" s="3" t="str">
        <f t="shared" si="340"/>
        <v>山东二干|临沂枣庄光缆:临沂沂蒙路-苍山塔山路</v>
      </c>
      <c r="H4383" s="3">
        <f>INDEX(光放段!$B$4:$B$237,MATCH(纤芯!G4383,光放段!$C$4:$C$237,0))</f>
        <v>37032101000</v>
      </c>
      <c r="I4383" s="3" t="str">
        <f t="shared" si="341"/>
        <v>临沂枣庄光缆</v>
      </c>
      <c r="J4383" s="3" t="str">
        <f>INDEX(子缆名称!$B$4:$B$29,纤芯!M4383)</f>
        <v>B缆</v>
      </c>
      <c r="K4383" s="3">
        <v>22</v>
      </c>
      <c r="L4383" s="3">
        <f t="shared" si="342"/>
        <v>10</v>
      </c>
      <c r="M4383" s="3">
        <f t="shared" si="343"/>
        <v>2</v>
      </c>
      <c r="N4383" s="3" t="s">
        <v>97</v>
      </c>
      <c r="O4383" s="3">
        <f>COUNTIF([1]局站!$D$4:$D$172,"="&amp;N4383)</f>
        <v>1</v>
      </c>
      <c r="P4383" s="3">
        <v>0</v>
      </c>
      <c r="Q4383" s="3">
        <v>0</v>
      </c>
      <c r="R4383" s="3">
        <v>0</v>
      </c>
      <c r="S4383" s="3" t="s">
        <v>98</v>
      </c>
      <c r="T4383" s="3">
        <f>COUNTIF([1]局站!$D$4:$D$172,"="&amp;S4383)</f>
        <v>1</v>
      </c>
      <c r="U4383" s="3">
        <v>0</v>
      </c>
      <c r="V4383" s="3">
        <v>0</v>
      </c>
      <c r="W4383" s="3">
        <v>0</v>
      </c>
      <c r="X4383" s="3" t="s">
        <v>1214</v>
      </c>
      <c r="Y4383" s="3" t="s">
        <v>854</v>
      </c>
      <c r="Z4383" s="3" t="str">
        <f>INDEX(业务类型!$C$4:$C$8,MATCH(纤芯!Y4383,业务类型!$B$4:$B$8,0))</f>
        <v>LOCAL</v>
      </c>
      <c r="AA4383" s="3" t="s">
        <v>879</v>
      </c>
    </row>
    <row r="4384" spans="1:27" ht="16.5" x14ac:dyDescent="0.2">
      <c r="A4384" s="3">
        <v>4381</v>
      </c>
      <c r="B4384" s="3">
        <f t="shared" si="344"/>
        <v>37032101023</v>
      </c>
      <c r="C4384" s="3" t="s">
        <v>1166</v>
      </c>
      <c r="D4384" s="3" t="s">
        <v>232</v>
      </c>
      <c r="E4384" s="3" t="str">
        <f>INDEX(光放段!$G$4:$G$237,MATCH(纤芯!G4384,光放段!$C$4:$C$237,0))</f>
        <v>山东二干|临沂枣庄光缆:临沂沂蒙路-枣庄光明西路</v>
      </c>
      <c r="F4384" s="3">
        <f>INDEX(光放段!$I$4:$I$237,MATCH(纤芯!H4384,光放段!$B$4:$B$237,0))</f>
        <v>37032100000</v>
      </c>
      <c r="G4384" s="3" t="str">
        <f t="shared" si="340"/>
        <v>山东二干|临沂枣庄光缆:临沂沂蒙路-苍山塔山路</v>
      </c>
      <c r="H4384" s="3">
        <f>INDEX(光放段!$B$4:$B$237,MATCH(纤芯!G4384,光放段!$C$4:$C$237,0))</f>
        <v>37032101000</v>
      </c>
      <c r="I4384" s="3" t="str">
        <f t="shared" si="341"/>
        <v>临沂枣庄光缆</v>
      </c>
      <c r="J4384" s="3" t="str">
        <f>INDEX(子缆名称!$B$4:$B$29,纤芯!M4384)</f>
        <v>B缆</v>
      </c>
      <c r="K4384" s="3">
        <v>23</v>
      </c>
      <c r="L4384" s="3">
        <f t="shared" si="342"/>
        <v>11</v>
      </c>
      <c r="M4384" s="3">
        <f t="shared" si="343"/>
        <v>2</v>
      </c>
      <c r="N4384" s="3" t="s">
        <v>97</v>
      </c>
      <c r="O4384" s="3">
        <f>COUNTIF([1]局站!$D$4:$D$172,"="&amp;N4384)</f>
        <v>1</v>
      </c>
      <c r="P4384" s="3">
        <v>0</v>
      </c>
      <c r="Q4384" s="3">
        <v>0</v>
      </c>
      <c r="R4384" s="3">
        <v>0</v>
      </c>
      <c r="S4384" s="3" t="s">
        <v>98</v>
      </c>
      <c r="T4384" s="3">
        <f>COUNTIF([1]局站!$D$4:$D$172,"="&amp;S4384)</f>
        <v>1</v>
      </c>
      <c r="U4384" s="3">
        <v>0</v>
      </c>
      <c r="V4384" s="3">
        <v>0</v>
      </c>
      <c r="W4384" s="3">
        <v>0</v>
      </c>
      <c r="X4384" s="3" t="s">
        <v>1214</v>
      </c>
      <c r="Y4384" s="3" t="s">
        <v>854</v>
      </c>
      <c r="Z4384" s="3" t="str">
        <f>INDEX(业务类型!$C$4:$C$8,MATCH(纤芯!Y4384,业务类型!$B$4:$B$8,0))</f>
        <v>LOCAL</v>
      </c>
      <c r="AA4384" s="3" t="s">
        <v>879</v>
      </c>
    </row>
    <row r="4385" spans="1:27" ht="16.5" x14ac:dyDescent="0.2">
      <c r="A4385" s="3">
        <v>4382</v>
      </c>
      <c r="B4385" s="3">
        <f t="shared" si="344"/>
        <v>37032101024</v>
      </c>
      <c r="C4385" s="3" t="s">
        <v>1166</v>
      </c>
      <c r="D4385" s="3" t="s">
        <v>232</v>
      </c>
      <c r="E4385" s="3" t="str">
        <f>INDEX(光放段!$G$4:$G$237,MATCH(纤芯!G4385,光放段!$C$4:$C$237,0))</f>
        <v>山东二干|临沂枣庄光缆:临沂沂蒙路-枣庄光明西路</v>
      </c>
      <c r="F4385" s="3">
        <f>INDEX(光放段!$I$4:$I$237,MATCH(纤芯!H4385,光放段!$B$4:$B$237,0))</f>
        <v>37032100000</v>
      </c>
      <c r="G4385" s="3" t="str">
        <f t="shared" si="340"/>
        <v>山东二干|临沂枣庄光缆:临沂沂蒙路-苍山塔山路</v>
      </c>
      <c r="H4385" s="3">
        <f>INDEX(光放段!$B$4:$B$237,MATCH(纤芯!G4385,光放段!$C$4:$C$237,0))</f>
        <v>37032101000</v>
      </c>
      <c r="I4385" s="3" t="str">
        <f t="shared" si="341"/>
        <v>临沂枣庄光缆</v>
      </c>
      <c r="J4385" s="3" t="str">
        <f>INDEX(子缆名称!$B$4:$B$29,纤芯!M4385)</f>
        <v>B缆</v>
      </c>
      <c r="K4385" s="3">
        <v>24</v>
      </c>
      <c r="L4385" s="3">
        <f t="shared" si="342"/>
        <v>12</v>
      </c>
      <c r="M4385" s="3">
        <f t="shared" si="343"/>
        <v>2</v>
      </c>
      <c r="N4385" s="3" t="s">
        <v>97</v>
      </c>
      <c r="O4385" s="3">
        <f>COUNTIF([1]局站!$D$4:$D$172,"="&amp;N4385)</f>
        <v>1</v>
      </c>
      <c r="P4385" s="3">
        <v>0</v>
      </c>
      <c r="Q4385" s="3">
        <v>0</v>
      </c>
      <c r="R4385" s="3">
        <v>0</v>
      </c>
      <c r="S4385" s="3" t="s">
        <v>98</v>
      </c>
      <c r="T4385" s="3">
        <f>COUNTIF([1]局站!$D$4:$D$172,"="&amp;S4385)</f>
        <v>1</v>
      </c>
      <c r="U4385" s="3">
        <v>0</v>
      </c>
      <c r="V4385" s="3">
        <v>0</v>
      </c>
      <c r="W4385" s="3">
        <v>0</v>
      </c>
      <c r="X4385" s="3" t="s">
        <v>1214</v>
      </c>
      <c r="Y4385" s="3" t="s">
        <v>854</v>
      </c>
      <c r="Z4385" s="3" t="str">
        <f>INDEX(业务类型!$C$4:$C$8,MATCH(纤芯!Y4385,业务类型!$B$4:$B$8,0))</f>
        <v>LOCAL</v>
      </c>
      <c r="AA4385" s="3" t="s">
        <v>879</v>
      </c>
    </row>
    <row r="4386" spans="1:27" ht="16.5" x14ac:dyDescent="0.2">
      <c r="A4386" s="3">
        <v>4383</v>
      </c>
      <c r="B4386" s="3">
        <f t="shared" si="344"/>
        <v>37032101025</v>
      </c>
      <c r="C4386" s="3" t="s">
        <v>1166</v>
      </c>
      <c r="D4386" s="3" t="s">
        <v>232</v>
      </c>
      <c r="E4386" s="3" t="str">
        <f>INDEX(光放段!$G$4:$G$237,MATCH(纤芯!G4386,光放段!$C$4:$C$237,0))</f>
        <v>山东二干|临沂枣庄光缆:临沂沂蒙路-枣庄光明西路</v>
      </c>
      <c r="F4386" s="3">
        <f>INDEX(光放段!$I$4:$I$237,MATCH(纤芯!H4386,光放段!$B$4:$B$237,0))</f>
        <v>37032100000</v>
      </c>
      <c r="G4386" s="3" t="str">
        <f t="shared" si="340"/>
        <v>山东二干|临沂枣庄光缆:临沂沂蒙路-苍山塔山路</v>
      </c>
      <c r="H4386" s="3">
        <f>INDEX(光放段!$B$4:$B$237,MATCH(纤芯!G4386,光放段!$C$4:$C$237,0))</f>
        <v>37032101000</v>
      </c>
      <c r="I4386" s="3" t="str">
        <f t="shared" si="341"/>
        <v>临沂枣庄光缆</v>
      </c>
      <c r="J4386" s="3" t="str">
        <f>INDEX(子缆名称!$B$4:$B$29,纤芯!M4386)</f>
        <v>C缆</v>
      </c>
      <c r="K4386" s="3">
        <v>25</v>
      </c>
      <c r="L4386" s="3">
        <f t="shared" si="342"/>
        <v>1</v>
      </c>
      <c r="M4386" s="3">
        <f t="shared" si="343"/>
        <v>3</v>
      </c>
      <c r="N4386" s="3" t="s">
        <v>97</v>
      </c>
      <c r="O4386" s="3">
        <f>COUNTIF([1]局站!$D$4:$D$172,"="&amp;N4386)</f>
        <v>1</v>
      </c>
      <c r="P4386" s="3">
        <v>0</v>
      </c>
      <c r="Q4386" s="3">
        <v>0</v>
      </c>
      <c r="R4386" s="3">
        <v>0</v>
      </c>
      <c r="S4386" s="3" t="s">
        <v>98</v>
      </c>
      <c r="T4386" s="3">
        <f>COUNTIF([1]局站!$D$4:$D$172,"="&amp;S4386)</f>
        <v>1</v>
      </c>
      <c r="U4386" s="3">
        <v>0</v>
      </c>
      <c r="V4386" s="3">
        <v>0</v>
      </c>
      <c r="W4386" s="3">
        <v>0</v>
      </c>
      <c r="X4386" s="3" t="s">
        <v>1214</v>
      </c>
      <c r="Y4386" s="3" t="s">
        <v>880</v>
      </c>
      <c r="Z4386" s="3" t="str">
        <f>INDEX(业务类型!$C$4:$C$8,MATCH(纤芯!Y4386,业务类型!$B$4:$B$8,0))</f>
        <v>IDLE</v>
      </c>
      <c r="AA4386" s="3"/>
    </row>
    <row r="4387" spans="1:27" ht="16.5" x14ac:dyDescent="0.2">
      <c r="A4387" s="3">
        <v>4384</v>
      </c>
      <c r="B4387" s="3">
        <f t="shared" si="344"/>
        <v>37032101026</v>
      </c>
      <c r="C4387" s="3" t="s">
        <v>1166</v>
      </c>
      <c r="D4387" s="3" t="s">
        <v>232</v>
      </c>
      <c r="E4387" s="3" t="str">
        <f>INDEX(光放段!$G$4:$G$237,MATCH(纤芯!G4387,光放段!$C$4:$C$237,0))</f>
        <v>山东二干|临沂枣庄光缆:临沂沂蒙路-枣庄光明西路</v>
      </c>
      <c r="F4387" s="3">
        <f>INDEX(光放段!$I$4:$I$237,MATCH(纤芯!H4387,光放段!$B$4:$B$237,0))</f>
        <v>37032100000</v>
      </c>
      <c r="G4387" s="3" t="str">
        <f t="shared" si="340"/>
        <v>山东二干|临沂枣庄光缆:临沂沂蒙路-苍山塔山路</v>
      </c>
      <c r="H4387" s="3">
        <f>INDEX(光放段!$B$4:$B$237,MATCH(纤芯!G4387,光放段!$C$4:$C$237,0))</f>
        <v>37032101000</v>
      </c>
      <c r="I4387" s="3" t="str">
        <f t="shared" si="341"/>
        <v>临沂枣庄光缆</v>
      </c>
      <c r="J4387" s="3" t="str">
        <f>INDEX(子缆名称!$B$4:$B$29,纤芯!M4387)</f>
        <v>C缆</v>
      </c>
      <c r="K4387" s="3">
        <v>26</v>
      </c>
      <c r="L4387" s="3">
        <f t="shared" si="342"/>
        <v>2</v>
      </c>
      <c r="M4387" s="3">
        <f t="shared" si="343"/>
        <v>3</v>
      </c>
      <c r="N4387" s="3" t="s">
        <v>97</v>
      </c>
      <c r="O4387" s="3">
        <f>COUNTIF([1]局站!$D$4:$D$172,"="&amp;N4387)</f>
        <v>1</v>
      </c>
      <c r="P4387" s="3">
        <v>0</v>
      </c>
      <c r="Q4387" s="3">
        <v>0</v>
      </c>
      <c r="R4387" s="3">
        <v>0</v>
      </c>
      <c r="S4387" s="3" t="s">
        <v>98</v>
      </c>
      <c r="T4387" s="3">
        <f>COUNTIF([1]局站!$D$4:$D$172,"="&amp;S4387)</f>
        <v>1</v>
      </c>
      <c r="U4387" s="3">
        <v>0</v>
      </c>
      <c r="V4387" s="3">
        <v>0</v>
      </c>
      <c r="W4387" s="3">
        <v>0</v>
      </c>
      <c r="X4387" s="3" t="s">
        <v>1214</v>
      </c>
      <c r="Y4387" s="3" t="s">
        <v>880</v>
      </c>
      <c r="Z4387" s="3" t="str">
        <f>INDEX(业务类型!$C$4:$C$8,MATCH(纤芯!Y4387,业务类型!$B$4:$B$8,0))</f>
        <v>IDLE</v>
      </c>
      <c r="AA4387" s="3"/>
    </row>
    <row r="4388" spans="1:27" ht="16.5" x14ac:dyDescent="0.2">
      <c r="A4388" s="3">
        <v>4385</v>
      </c>
      <c r="B4388" s="3">
        <f t="shared" si="344"/>
        <v>37032101027</v>
      </c>
      <c r="C4388" s="3" t="s">
        <v>1166</v>
      </c>
      <c r="D4388" s="3" t="s">
        <v>232</v>
      </c>
      <c r="E4388" s="3" t="str">
        <f>INDEX(光放段!$G$4:$G$237,MATCH(纤芯!G4388,光放段!$C$4:$C$237,0))</f>
        <v>山东二干|临沂枣庄光缆:临沂沂蒙路-枣庄光明西路</v>
      </c>
      <c r="F4388" s="3">
        <f>INDEX(光放段!$I$4:$I$237,MATCH(纤芯!H4388,光放段!$B$4:$B$237,0))</f>
        <v>37032100000</v>
      </c>
      <c r="G4388" s="3" t="str">
        <f t="shared" si="340"/>
        <v>山东二干|临沂枣庄光缆:临沂沂蒙路-苍山塔山路</v>
      </c>
      <c r="H4388" s="3">
        <f>INDEX(光放段!$B$4:$B$237,MATCH(纤芯!G4388,光放段!$C$4:$C$237,0))</f>
        <v>37032101000</v>
      </c>
      <c r="I4388" s="3" t="str">
        <f t="shared" si="341"/>
        <v>临沂枣庄光缆</v>
      </c>
      <c r="J4388" s="3" t="str">
        <f>INDEX(子缆名称!$B$4:$B$29,纤芯!M4388)</f>
        <v>C缆</v>
      </c>
      <c r="K4388" s="3">
        <v>27</v>
      </c>
      <c r="L4388" s="3">
        <f t="shared" si="342"/>
        <v>3</v>
      </c>
      <c r="M4388" s="3">
        <f t="shared" si="343"/>
        <v>3</v>
      </c>
      <c r="N4388" s="3" t="s">
        <v>97</v>
      </c>
      <c r="O4388" s="3">
        <f>COUNTIF([1]局站!$D$4:$D$172,"="&amp;N4388)</f>
        <v>1</v>
      </c>
      <c r="P4388" s="3">
        <v>0</v>
      </c>
      <c r="Q4388" s="3">
        <v>0</v>
      </c>
      <c r="R4388" s="3">
        <v>0</v>
      </c>
      <c r="S4388" s="3" t="s">
        <v>98</v>
      </c>
      <c r="T4388" s="3">
        <f>COUNTIF([1]局站!$D$4:$D$172,"="&amp;S4388)</f>
        <v>1</v>
      </c>
      <c r="U4388" s="3">
        <v>0</v>
      </c>
      <c r="V4388" s="3">
        <v>0</v>
      </c>
      <c r="W4388" s="3">
        <v>0</v>
      </c>
      <c r="X4388" s="3" t="s">
        <v>1214</v>
      </c>
      <c r="Y4388" s="3" t="s">
        <v>881</v>
      </c>
      <c r="Z4388" s="3" t="str">
        <f>INDEX(业务类型!$C$4:$C$8,MATCH(纤芯!Y4388,业务类型!$B$4:$B$8,0))</f>
        <v>OTHER</v>
      </c>
      <c r="AA4388" s="3" t="s">
        <v>882</v>
      </c>
    </row>
    <row r="4389" spans="1:27" ht="16.5" x14ac:dyDescent="0.2">
      <c r="A4389" s="3">
        <v>4386</v>
      </c>
      <c r="B4389" s="3">
        <f t="shared" si="344"/>
        <v>37032101028</v>
      </c>
      <c r="C4389" s="3" t="s">
        <v>1166</v>
      </c>
      <c r="D4389" s="3" t="s">
        <v>232</v>
      </c>
      <c r="E4389" s="3" t="str">
        <f>INDEX(光放段!$G$4:$G$237,MATCH(纤芯!G4389,光放段!$C$4:$C$237,0))</f>
        <v>山东二干|临沂枣庄光缆:临沂沂蒙路-枣庄光明西路</v>
      </c>
      <c r="F4389" s="3">
        <f>INDEX(光放段!$I$4:$I$237,MATCH(纤芯!H4389,光放段!$B$4:$B$237,0))</f>
        <v>37032100000</v>
      </c>
      <c r="G4389" s="3" t="str">
        <f t="shared" si="340"/>
        <v>山东二干|临沂枣庄光缆:临沂沂蒙路-苍山塔山路</v>
      </c>
      <c r="H4389" s="3">
        <f>INDEX(光放段!$B$4:$B$237,MATCH(纤芯!G4389,光放段!$C$4:$C$237,0))</f>
        <v>37032101000</v>
      </c>
      <c r="I4389" s="3" t="str">
        <f t="shared" si="341"/>
        <v>临沂枣庄光缆</v>
      </c>
      <c r="J4389" s="3" t="str">
        <f>INDEX(子缆名称!$B$4:$B$29,纤芯!M4389)</f>
        <v>C缆</v>
      </c>
      <c r="K4389" s="3">
        <v>28</v>
      </c>
      <c r="L4389" s="3">
        <f t="shared" si="342"/>
        <v>4</v>
      </c>
      <c r="M4389" s="3">
        <f t="shared" si="343"/>
        <v>3</v>
      </c>
      <c r="N4389" s="3" t="s">
        <v>97</v>
      </c>
      <c r="O4389" s="3">
        <f>COUNTIF([1]局站!$D$4:$D$172,"="&amp;N4389)</f>
        <v>1</v>
      </c>
      <c r="P4389" s="3">
        <v>0</v>
      </c>
      <c r="Q4389" s="3">
        <v>0</v>
      </c>
      <c r="R4389" s="3">
        <v>0</v>
      </c>
      <c r="S4389" s="3" t="s">
        <v>98</v>
      </c>
      <c r="T4389" s="3">
        <f>COUNTIF([1]局站!$D$4:$D$172,"="&amp;S4389)</f>
        <v>1</v>
      </c>
      <c r="U4389" s="3">
        <v>0</v>
      </c>
      <c r="V4389" s="3">
        <v>0</v>
      </c>
      <c r="W4389" s="3">
        <v>0</v>
      </c>
      <c r="X4389" s="3" t="s">
        <v>1214</v>
      </c>
      <c r="Y4389" s="3" t="s">
        <v>881</v>
      </c>
      <c r="Z4389" s="3" t="str">
        <f>INDEX(业务类型!$C$4:$C$8,MATCH(纤芯!Y4389,业务类型!$B$4:$B$8,0))</f>
        <v>OTHER</v>
      </c>
      <c r="AA4389" s="3" t="s">
        <v>882</v>
      </c>
    </row>
    <row r="4390" spans="1:27" ht="16.5" x14ac:dyDescent="0.2">
      <c r="A4390" s="3">
        <v>4387</v>
      </c>
      <c r="B4390" s="3">
        <f t="shared" si="344"/>
        <v>37032101029</v>
      </c>
      <c r="C4390" s="3" t="s">
        <v>1166</v>
      </c>
      <c r="D4390" s="3" t="s">
        <v>232</v>
      </c>
      <c r="E4390" s="3" t="str">
        <f>INDEX(光放段!$G$4:$G$237,MATCH(纤芯!G4390,光放段!$C$4:$C$237,0))</f>
        <v>山东二干|临沂枣庄光缆:临沂沂蒙路-枣庄光明西路</v>
      </c>
      <c r="F4390" s="3">
        <f>INDEX(光放段!$I$4:$I$237,MATCH(纤芯!H4390,光放段!$B$4:$B$237,0))</f>
        <v>37032100000</v>
      </c>
      <c r="G4390" s="3" t="str">
        <f t="shared" si="340"/>
        <v>山东二干|临沂枣庄光缆:临沂沂蒙路-苍山塔山路</v>
      </c>
      <c r="H4390" s="3">
        <f>INDEX(光放段!$B$4:$B$237,MATCH(纤芯!G4390,光放段!$C$4:$C$237,0))</f>
        <v>37032101000</v>
      </c>
      <c r="I4390" s="3" t="str">
        <f t="shared" si="341"/>
        <v>临沂枣庄光缆</v>
      </c>
      <c r="J4390" s="3" t="str">
        <f>INDEX(子缆名称!$B$4:$B$29,纤芯!M4390)</f>
        <v>C缆</v>
      </c>
      <c r="K4390" s="3">
        <v>29</v>
      </c>
      <c r="L4390" s="3">
        <f t="shared" si="342"/>
        <v>5</v>
      </c>
      <c r="M4390" s="3">
        <f t="shared" si="343"/>
        <v>3</v>
      </c>
      <c r="N4390" s="3" t="s">
        <v>97</v>
      </c>
      <c r="O4390" s="3">
        <f>COUNTIF([1]局站!$D$4:$D$172,"="&amp;N4390)</f>
        <v>1</v>
      </c>
      <c r="P4390" s="3">
        <v>0</v>
      </c>
      <c r="Q4390" s="3">
        <v>0</v>
      </c>
      <c r="R4390" s="3">
        <v>0</v>
      </c>
      <c r="S4390" s="3" t="s">
        <v>98</v>
      </c>
      <c r="T4390" s="3">
        <f>COUNTIF([1]局站!$D$4:$D$172,"="&amp;S4390)</f>
        <v>1</v>
      </c>
      <c r="U4390" s="3">
        <v>0</v>
      </c>
      <c r="V4390" s="3">
        <v>0</v>
      </c>
      <c r="W4390" s="3">
        <v>0</v>
      </c>
      <c r="X4390" s="3" t="s">
        <v>1214</v>
      </c>
      <c r="Y4390" s="3" t="s">
        <v>880</v>
      </c>
      <c r="Z4390" s="3" t="str">
        <f>INDEX(业务类型!$C$4:$C$8,MATCH(纤芯!Y4390,业务类型!$B$4:$B$8,0))</f>
        <v>IDLE</v>
      </c>
      <c r="AA4390" s="3"/>
    </row>
    <row r="4391" spans="1:27" ht="16.5" x14ac:dyDescent="0.2">
      <c r="A4391" s="3">
        <v>4388</v>
      </c>
      <c r="B4391" s="3">
        <f t="shared" si="344"/>
        <v>37032101030</v>
      </c>
      <c r="C4391" s="3" t="s">
        <v>1166</v>
      </c>
      <c r="D4391" s="3" t="s">
        <v>232</v>
      </c>
      <c r="E4391" s="3" t="str">
        <f>INDEX(光放段!$G$4:$G$237,MATCH(纤芯!G4391,光放段!$C$4:$C$237,0))</f>
        <v>山东二干|临沂枣庄光缆:临沂沂蒙路-枣庄光明西路</v>
      </c>
      <c r="F4391" s="3">
        <f>INDEX(光放段!$I$4:$I$237,MATCH(纤芯!H4391,光放段!$B$4:$B$237,0))</f>
        <v>37032100000</v>
      </c>
      <c r="G4391" s="3" t="str">
        <f t="shared" si="340"/>
        <v>山东二干|临沂枣庄光缆:临沂沂蒙路-苍山塔山路</v>
      </c>
      <c r="H4391" s="3">
        <f>INDEX(光放段!$B$4:$B$237,MATCH(纤芯!G4391,光放段!$C$4:$C$237,0))</f>
        <v>37032101000</v>
      </c>
      <c r="I4391" s="3" t="str">
        <f t="shared" si="341"/>
        <v>临沂枣庄光缆</v>
      </c>
      <c r="J4391" s="3" t="str">
        <f>INDEX(子缆名称!$B$4:$B$29,纤芯!M4391)</f>
        <v>C缆</v>
      </c>
      <c r="K4391" s="3">
        <v>30</v>
      </c>
      <c r="L4391" s="3">
        <f t="shared" si="342"/>
        <v>6</v>
      </c>
      <c r="M4391" s="3">
        <f t="shared" si="343"/>
        <v>3</v>
      </c>
      <c r="N4391" s="3" t="s">
        <v>97</v>
      </c>
      <c r="O4391" s="3">
        <f>COUNTIF([1]局站!$D$4:$D$172,"="&amp;N4391)</f>
        <v>1</v>
      </c>
      <c r="P4391" s="3">
        <v>0</v>
      </c>
      <c r="Q4391" s="3">
        <v>0</v>
      </c>
      <c r="R4391" s="3">
        <v>0</v>
      </c>
      <c r="S4391" s="3" t="s">
        <v>98</v>
      </c>
      <c r="T4391" s="3">
        <f>COUNTIF([1]局站!$D$4:$D$172,"="&amp;S4391)</f>
        <v>1</v>
      </c>
      <c r="U4391" s="3">
        <v>0</v>
      </c>
      <c r="V4391" s="3">
        <v>0</v>
      </c>
      <c r="W4391" s="3">
        <v>0</v>
      </c>
      <c r="X4391" s="3" t="s">
        <v>1214</v>
      </c>
      <c r="Y4391" s="3" t="s">
        <v>880</v>
      </c>
      <c r="Z4391" s="3" t="str">
        <f>INDEX(业务类型!$C$4:$C$8,MATCH(纤芯!Y4391,业务类型!$B$4:$B$8,0))</f>
        <v>IDLE</v>
      </c>
      <c r="AA4391" s="3"/>
    </row>
    <row r="4392" spans="1:27" ht="16.5" x14ac:dyDescent="0.2">
      <c r="A4392" s="3">
        <v>4389</v>
      </c>
      <c r="B4392" s="3">
        <f t="shared" si="344"/>
        <v>37032101031</v>
      </c>
      <c r="C4392" s="3" t="s">
        <v>1166</v>
      </c>
      <c r="D4392" s="3" t="s">
        <v>232</v>
      </c>
      <c r="E4392" s="3" t="str">
        <f>INDEX(光放段!$G$4:$G$237,MATCH(纤芯!G4392,光放段!$C$4:$C$237,0))</f>
        <v>山东二干|临沂枣庄光缆:临沂沂蒙路-枣庄光明西路</v>
      </c>
      <c r="F4392" s="3">
        <f>INDEX(光放段!$I$4:$I$237,MATCH(纤芯!H4392,光放段!$B$4:$B$237,0))</f>
        <v>37032100000</v>
      </c>
      <c r="G4392" s="3" t="str">
        <f t="shared" si="340"/>
        <v>山东二干|临沂枣庄光缆:临沂沂蒙路-苍山塔山路</v>
      </c>
      <c r="H4392" s="3">
        <f>INDEX(光放段!$B$4:$B$237,MATCH(纤芯!G4392,光放段!$C$4:$C$237,0))</f>
        <v>37032101000</v>
      </c>
      <c r="I4392" s="3" t="str">
        <f t="shared" si="341"/>
        <v>临沂枣庄光缆</v>
      </c>
      <c r="J4392" s="3" t="str">
        <f>INDEX(子缆名称!$B$4:$B$29,纤芯!M4392)</f>
        <v>C缆</v>
      </c>
      <c r="K4392" s="3">
        <v>31</v>
      </c>
      <c r="L4392" s="3">
        <f t="shared" si="342"/>
        <v>7</v>
      </c>
      <c r="M4392" s="3">
        <f t="shared" si="343"/>
        <v>3</v>
      </c>
      <c r="N4392" s="3" t="s">
        <v>97</v>
      </c>
      <c r="O4392" s="3">
        <f>COUNTIF([1]局站!$D$4:$D$172,"="&amp;N4392)</f>
        <v>1</v>
      </c>
      <c r="P4392" s="3">
        <v>0</v>
      </c>
      <c r="Q4392" s="3">
        <v>0</v>
      </c>
      <c r="R4392" s="3">
        <v>0</v>
      </c>
      <c r="S4392" s="3" t="s">
        <v>98</v>
      </c>
      <c r="T4392" s="3">
        <f>COUNTIF([1]局站!$D$4:$D$172,"="&amp;S4392)</f>
        <v>1</v>
      </c>
      <c r="U4392" s="3">
        <v>0</v>
      </c>
      <c r="V4392" s="3">
        <v>0</v>
      </c>
      <c r="W4392" s="3">
        <v>0</v>
      </c>
      <c r="X4392" s="3" t="s">
        <v>1214</v>
      </c>
      <c r="Y4392" s="3" t="s">
        <v>854</v>
      </c>
      <c r="Z4392" s="3" t="str">
        <f>INDEX(业务类型!$C$4:$C$8,MATCH(纤芯!Y4392,业务类型!$B$4:$B$8,0))</f>
        <v>LOCAL</v>
      </c>
      <c r="AA4392" s="3" t="s">
        <v>879</v>
      </c>
    </row>
    <row r="4393" spans="1:27" ht="16.5" x14ac:dyDescent="0.2">
      <c r="A4393" s="3">
        <v>4390</v>
      </c>
      <c r="B4393" s="3">
        <f t="shared" si="344"/>
        <v>37032101032</v>
      </c>
      <c r="C4393" s="3" t="s">
        <v>1166</v>
      </c>
      <c r="D4393" s="3" t="s">
        <v>232</v>
      </c>
      <c r="E4393" s="3" t="str">
        <f>INDEX(光放段!$G$4:$G$237,MATCH(纤芯!G4393,光放段!$C$4:$C$237,0))</f>
        <v>山东二干|临沂枣庄光缆:临沂沂蒙路-枣庄光明西路</v>
      </c>
      <c r="F4393" s="3">
        <f>INDEX(光放段!$I$4:$I$237,MATCH(纤芯!H4393,光放段!$B$4:$B$237,0))</f>
        <v>37032100000</v>
      </c>
      <c r="G4393" s="3" t="str">
        <f t="shared" si="340"/>
        <v>山东二干|临沂枣庄光缆:临沂沂蒙路-苍山塔山路</v>
      </c>
      <c r="H4393" s="3">
        <f>INDEX(光放段!$B$4:$B$237,MATCH(纤芯!G4393,光放段!$C$4:$C$237,0))</f>
        <v>37032101000</v>
      </c>
      <c r="I4393" s="3" t="str">
        <f t="shared" si="341"/>
        <v>临沂枣庄光缆</v>
      </c>
      <c r="J4393" s="3" t="str">
        <f>INDEX(子缆名称!$B$4:$B$29,纤芯!M4393)</f>
        <v>C缆</v>
      </c>
      <c r="K4393" s="3">
        <v>32</v>
      </c>
      <c r="L4393" s="3">
        <f t="shared" si="342"/>
        <v>8</v>
      </c>
      <c r="M4393" s="3">
        <f t="shared" si="343"/>
        <v>3</v>
      </c>
      <c r="N4393" s="3" t="s">
        <v>97</v>
      </c>
      <c r="O4393" s="3">
        <f>COUNTIF([1]局站!$D$4:$D$172,"="&amp;N4393)</f>
        <v>1</v>
      </c>
      <c r="P4393" s="3">
        <v>0</v>
      </c>
      <c r="Q4393" s="3">
        <v>0</v>
      </c>
      <c r="R4393" s="3">
        <v>0</v>
      </c>
      <c r="S4393" s="3" t="s">
        <v>98</v>
      </c>
      <c r="T4393" s="3">
        <f>COUNTIF([1]局站!$D$4:$D$172,"="&amp;S4393)</f>
        <v>1</v>
      </c>
      <c r="U4393" s="3">
        <v>0</v>
      </c>
      <c r="V4393" s="3">
        <v>0</v>
      </c>
      <c r="W4393" s="3">
        <v>0</v>
      </c>
      <c r="X4393" s="3" t="s">
        <v>1214</v>
      </c>
      <c r="Y4393" s="3" t="s">
        <v>852</v>
      </c>
      <c r="Z4393" s="3" t="str">
        <f>INDEX(业务类型!$C$4:$C$8,MATCH(纤芯!Y4393,业务类型!$B$4:$B$8,0))</f>
        <v>TWO</v>
      </c>
      <c r="AA4393" s="3" t="s">
        <v>955</v>
      </c>
    </row>
    <row r="4394" spans="1:27" ht="16.5" x14ac:dyDescent="0.2">
      <c r="A4394" s="3">
        <v>4391</v>
      </c>
      <c r="B4394" s="3">
        <f t="shared" si="344"/>
        <v>37032101033</v>
      </c>
      <c r="C4394" s="3" t="s">
        <v>1166</v>
      </c>
      <c r="D4394" s="3" t="s">
        <v>232</v>
      </c>
      <c r="E4394" s="3" t="str">
        <f>INDEX(光放段!$G$4:$G$237,MATCH(纤芯!G4394,光放段!$C$4:$C$237,0))</f>
        <v>山东二干|临沂枣庄光缆:临沂沂蒙路-枣庄光明西路</v>
      </c>
      <c r="F4394" s="3">
        <f>INDEX(光放段!$I$4:$I$237,MATCH(纤芯!H4394,光放段!$B$4:$B$237,0))</f>
        <v>37032100000</v>
      </c>
      <c r="G4394" s="3" t="str">
        <f t="shared" si="340"/>
        <v>山东二干|临沂枣庄光缆:临沂沂蒙路-苍山塔山路</v>
      </c>
      <c r="H4394" s="3">
        <f>INDEX(光放段!$B$4:$B$237,MATCH(纤芯!G4394,光放段!$C$4:$C$237,0))</f>
        <v>37032101000</v>
      </c>
      <c r="I4394" s="3" t="str">
        <f t="shared" si="341"/>
        <v>临沂枣庄光缆</v>
      </c>
      <c r="J4394" s="3" t="str">
        <f>INDEX(子缆名称!$B$4:$B$29,纤芯!M4394)</f>
        <v>C缆</v>
      </c>
      <c r="K4394" s="3">
        <v>33</v>
      </c>
      <c r="L4394" s="3">
        <f t="shared" si="342"/>
        <v>9</v>
      </c>
      <c r="M4394" s="3">
        <f t="shared" si="343"/>
        <v>3</v>
      </c>
      <c r="N4394" s="3" t="s">
        <v>97</v>
      </c>
      <c r="O4394" s="3">
        <f>COUNTIF([1]局站!$D$4:$D$172,"="&amp;N4394)</f>
        <v>1</v>
      </c>
      <c r="P4394" s="3">
        <v>0</v>
      </c>
      <c r="Q4394" s="3">
        <v>0</v>
      </c>
      <c r="R4394" s="3">
        <v>0</v>
      </c>
      <c r="S4394" s="3" t="s">
        <v>98</v>
      </c>
      <c r="T4394" s="3">
        <f>COUNTIF([1]局站!$D$4:$D$172,"="&amp;S4394)</f>
        <v>1</v>
      </c>
      <c r="U4394" s="3">
        <v>0</v>
      </c>
      <c r="V4394" s="3">
        <v>0</v>
      </c>
      <c r="W4394" s="3">
        <v>0</v>
      </c>
      <c r="X4394" s="3" t="s">
        <v>1214</v>
      </c>
      <c r="Y4394" s="3" t="s">
        <v>880</v>
      </c>
      <c r="Z4394" s="3" t="str">
        <f>INDEX(业务类型!$C$4:$C$8,MATCH(纤芯!Y4394,业务类型!$B$4:$B$8,0))</f>
        <v>IDLE</v>
      </c>
      <c r="AA4394" s="3"/>
    </row>
    <row r="4395" spans="1:27" ht="16.5" x14ac:dyDescent="0.2">
      <c r="A4395" s="3">
        <v>4392</v>
      </c>
      <c r="B4395" s="3">
        <f t="shared" si="344"/>
        <v>37032101034</v>
      </c>
      <c r="C4395" s="3" t="s">
        <v>1166</v>
      </c>
      <c r="D4395" s="3" t="s">
        <v>232</v>
      </c>
      <c r="E4395" s="3" t="str">
        <f>INDEX(光放段!$G$4:$G$237,MATCH(纤芯!G4395,光放段!$C$4:$C$237,0))</f>
        <v>山东二干|临沂枣庄光缆:临沂沂蒙路-枣庄光明西路</v>
      </c>
      <c r="F4395" s="3">
        <f>INDEX(光放段!$I$4:$I$237,MATCH(纤芯!H4395,光放段!$B$4:$B$237,0))</f>
        <v>37032100000</v>
      </c>
      <c r="G4395" s="3" t="str">
        <f t="shared" si="340"/>
        <v>山东二干|临沂枣庄光缆:临沂沂蒙路-苍山塔山路</v>
      </c>
      <c r="H4395" s="3">
        <f>INDEX(光放段!$B$4:$B$237,MATCH(纤芯!G4395,光放段!$C$4:$C$237,0))</f>
        <v>37032101000</v>
      </c>
      <c r="I4395" s="3" t="str">
        <f t="shared" si="341"/>
        <v>临沂枣庄光缆</v>
      </c>
      <c r="J4395" s="3" t="str">
        <f>INDEX(子缆名称!$B$4:$B$29,纤芯!M4395)</f>
        <v>C缆</v>
      </c>
      <c r="K4395" s="3">
        <v>34</v>
      </c>
      <c r="L4395" s="3">
        <f t="shared" si="342"/>
        <v>10</v>
      </c>
      <c r="M4395" s="3">
        <f t="shared" si="343"/>
        <v>3</v>
      </c>
      <c r="N4395" s="3" t="s">
        <v>97</v>
      </c>
      <c r="O4395" s="3">
        <f>COUNTIF([1]局站!$D$4:$D$172,"="&amp;N4395)</f>
        <v>1</v>
      </c>
      <c r="P4395" s="3">
        <v>0</v>
      </c>
      <c r="Q4395" s="3">
        <v>0</v>
      </c>
      <c r="R4395" s="3">
        <v>0</v>
      </c>
      <c r="S4395" s="3" t="s">
        <v>98</v>
      </c>
      <c r="T4395" s="3">
        <f>COUNTIF([1]局站!$D$4:$D$172,"="&amp;S4395)</f>
        <v>1</v>
      </c>
      <c r="U4395" s="3">
        <v>0</v>
      </c>
      <c r="V4395" s="3">
        <v>0</v>
      </c>
      <c r="W4395" s="3">
        <v>0</v>
      </c>
      <c r="X4395" s="3" t="s">
        <v>1214</v>
      </c>
      <c r="Y4395" s="3" t="s">
        <v>854</v>
      </c>
      <c r="Z4395" s="3" t="str">
        <f>INDEX(业务类型!$C$4:$C$8,MATCH(纤芯!Y4395,业务类型!$B$4:$B$8,0))</f>
        <v>LOCAL</v>
      </c>
      <c r="AA4395" s="3" t="s">
        <v>879</v>
      </c>
    </row>
    <row r="4396" spans="1:27" ht="16.5" x14ac:dyDescent="0.2">
      <c r="A4396" s="3">
        <v>4393</v>
      </c>
      <c r="B4396" s="3">
        <f t="shared" si="344"/>
        <v>37032101035</v>
      </c>
      <c r="C4396" s="3" t="s">
        <v>1166</v>
      </c>
      <c r="D4396" s="3" t="s">
        <v>232</v>
      </c>
      <c r="E4396" s="3" t="str">
        <f>INDEX(光放段!$G$4:$G$237,MATCH(纤芯!G4396,光放段!$C$4:$C$237,0))</f>
        <v>山东二干|临沂枣庄光缆:临沂沂蒙路-枣庄光明西路</v>
      </c>
      <c r="F4396" s="3">
        <f>INDEX(光放段!$I$4:$I$237,MATCH(纤芯!H4396,光放段!$B$4:$B$237,0))</f>
        <v>37032100000</v>
      </c>
      <c r="G4396" s="3" t="str">
        <f t="shared" si="340"/>
        <v>山东二干|临沂枣庄光缆:临沂沂蒙路-苍山塔山路</v>
      </c>
      <c r="H4396" s="3">
        <f>INDEX(光放段!$B$4:$B$237,MATCH(纤芯!G4396,光放段!$C$4:$C$237,0))</f>
        <v>37032101000</v>
      </c>
      <c r="I4396" s="3" t="str">
        <f t="shared" si="341"/>
        <v>临沂枣庄光缆</v>
      </c>
      <c r="J4396" s="3" t="str">
        <f>INDEX(子缆名称!$B$4:$B$29,纤芯!M4396)</f>
        <v>C缆</v>
      </c>
      <c r="K4396" s="3">
        <v>35</v>
      </c>
      <c r="L4396" s="3">
        <f t="shared" si="342"/>
        <v>11</v>
      </c>
      <c r="M4396" s="3">
        <f t="shared" si="343"/>
        <v>3</v>
      </c>
      <c r="N4396" s="3" t="s">
        <v>97</v>
      </c>
      <c r="O4396" s="3">
        <f>COUNTIF([1]局站!$D$4:$D$172,"="&amp;N4396)</f>
        <v>1</v>
      </c>
      <c r="P4396" s="3">
        <v>0</v>
      </c>
      <c r="Q4396" s="3">
        <v>0</v>
      </c>
      <c r="R4396" s="3">
        <v>0</v>
      </c>
      <c r="S4396" s="3" t="s">
        <v>98</v>
      </c>
      <c r="T4396" s="3">
        <f>COUNTIF([1]局站!$D$4:$D$172,"="&amp;S4396)</f>
        <v>1</v>
      </c>
      <c r="U4396" s="3">
        <v>0</v>
      </c>
      <c r="V4396" s="3">
        <v>0</v>
      </c>
      <c r="W4396" s="3">
        <v>0</v>
      </c>
      <c r="X4396" s="3" t="s">
        <v>1214</v>
      </c>
      <c r="Y4396" s="3" t="s">
        <v>881</v>
      </c>
      <c r="Z4396" s="3" t="str">
        <f>INDEX(业务类型!$C$4:$C$8,MATCH(纤芯!Y4396,业务类型!$B$4:$B$8,0))</f>
        <v>OTHER</v>
      </c>
      <c r="AA4396" s="3" t="s">
        <v>1061</v>
      </c>
    </row>
    <row r="4397" spans="1:27" ht="16.5" x14ac:dyDescent="0.2">
      <c r="A4397" s="3">
        <v>4394</v>
      </c>
      <c r="B4397" s="3">
        <f t="shared" si="344"/>
        <v>37032101036</v>
      </c>
      <c r="C4397" s="3" t="s">
        <v>1166</v>
      </c>
      <c r="D4397" s="3" t="s">
        <v>232</v>
      </c>
      <c r="E4397" s="3" t="str">
        <f>INDEX(光放段!$G$4:$G$237,MATCH(纤芯!G4397,光放段!$C$4:$C$237,0))</f>
        <v>山东二干|临沂枣庄光缆:临沂沂蒙路-枣庄光明西路</v>
      </c>
      <c r="F4397" s="3">
        <f>INDEX(光放段!$I$4:$I$237,MATCH(纤芯!H4397,光放段!$B$4:$B$237,0))</f>
        <v>37032100000</v>
      </c>
      <c r="G4397" s="3" t="str">
        <f t="shared" si="340"/>
        <v>山东二干|临沂枣庄光缆:临沂沂蒙路-苍山塔山路</v>
      </c>
      <c r="H4397" s="3">
        <f>INDEX(光放段!$B$4:$B$237,MATCH(纤芯!G4397,光放段!$C$4:$C$237,0))</f>
        <v>37032101000</v>
      </c>
      <c r="I4397" s="3" t="str">
        <f t="shared" si="341"/>
        <v>临沂枣庄光缆</v>
      </c>
      <c r="J4397" s="3" t="str">
        <f>INDEX(子缆名称!$B$4:$B$29,纤芯!M4397)</f>
        <v>C缆</v>
      </c>
      <c r="K4397" s="3">
        <v>36</v>
      </c>
      <c r="L4397" s="3">
        <f t="shared" si="342"/>
        <v>12</v>
      </c>
      <c r="M4397" s="3">
        <f t="shared" si="343"/>
        <v>3</v>
      </c>
      <c r="N4397" s="3" t="s">
        <v>97</v>
      </c>
      <c r="O4397" s="3">
        <f>COUNTIF([1]局站!$D$4:$D$172,"="&amp;N4397)</f>
        <v>1</v>
      </c>
      <c r="P4397" s="3">
        <v>0</v>
      </c>
      <c r="Q4397" s="3">
        <v>0</v>
      </c>
      <c r="R4397" s="3">
        <v>0</v>
      </c>
      <c r="S4397" s="3" t="s">
        <v>98</v>
      </c>
      <c r="T4397" s="3">
        <f>COUNTIF([1]局站!$D$4:$D$172,"="&amp;S4397)</f>
        <v>1</v>
      </c>
      <c r="U4397" s="3">
        <v>0</v>
      </c>
      <c r="V4397" s="3">
        <v>0</v>
      </c>
      <c r="W4397" s="3">
        <v>0</v>
      </c>
      <c r="X4397" s="3" t="s">
        <v>1214</v>
      </c>
      <c r="Y4397" s="3" t="s">
        <v>881</v>
      </c>
      <c r="Z4397" s="3" t="str">
        <f>INDEX(业务类型!$C$4:$C$8,MATCH(纤芯!Y4397,业务类型!$B$4:$B$8,0))</f>
        <v>OTHER</v>
      </c>
      <c r="AA4397" s="3" t="s">
        <v>888</v>
      </c>
    </row>
    <row r="4398" spans="1:27" ht="16.5" x14ac:dyDescent="0.2">
      <c r="A4398" s="3">
        <v>4395</v>
      </c>
      <c r="B4398" s="3">
        <f t="shared" si="344"/>
        <v>37032101037</v>
      </c>
      <c r="C4398" s="3" t="s">
        <v>1166</v>
      </c>
      <c r="D4398" s="3" t="s">
        <v>232</v>
      </c>
      <c r="E4398" s="3" t="str">
        <f>INDEX(光放段!$G$4:$G$237,MATCH(纤芯!G4398,光放段!$C$4:$C$237,0))</f>
        <v>山东二干|临沂枣庄光缆:临沂沂蒙路-枣庄光明西路</v>
      </c>
      <c r="F4398" s="3">
        <f>INDEX(光放段!$I$4:$I$237,MATCH(纤芯!H4398,光放段!$B$4:$B$237,0))</f>
        <v>37032100000</v>
      </c>
      <c r="G4398" s="3" t="str">
        <f t="shared" si="340"/>
        <v>山东二干|临沂枣庄光缆:临沂沂蒙路-苍山塔山路</v>
      </c>
      <c r="H4398" s="3">
        <f>INDEX(光放段!$B$4:$B$237,MATCH(纤芯!G4398,光放段!$C$4:$C$237,0))</f>
        <v>37032101000</v>
      </c>
      <c r="I4398" s="3" t="str">
        <f t="shared" si="341"/>
        <v>临沂枣庄光缆</v>
      </c>
      <c r="J4398" s="3" t="str">
        <f>INDEX(子缆名称!$B$4:$B$29,纤芯!M4398)</f>
        <v>D缆</v>
      </c>
      <c r="K4398" s="3">
        <v>37</v>
      </c>
      <c r="L4398" s="3">
        <f t="shared" si="342"/>
        <v>1</v>
      </c>
      <c r="M4398" s="3">
        <f t="shared" si="343"/>
        <v>4</v>
      </c>
      <c r="N4398" s="3" t="s">
        <v>97</v>
      </c>
      <c r="O4398" s="3">
        <f>COUNTIF([1]局站!$D$4:$D$172,"="&amp;N4398)</f>
        <v>1</v>
      </c>
      <c r="P4398" s="3">
        <v>0</v>
      </c>
      <c r="Q4398" s="3">
        <v>0</v>
      </c>
      <c r="R4398" s="3">
        <v>0</v>
      </c>
      <c r="S4398" s="3" t="s">
        <v>98</v>
      </c>
      <c r="T4398" s="3">
        <f>COUNTIF([1]局站!$D$4:$D$172,"="&amp;S4398)</f>
        <v>1</v>
      </c>
      <c r="U4398" s="3">
        <v>0</v>
      </c>
      <c r="V4398" s="3">
        <v>0</v>
      </c>
      <c r="W4398" s="3">
        <v>0</v>
      </c>
      <c r="X4398" s="3" t="s">
        <v>1214</v>
      </c>
      <c r="Y4398" s="3" t="s">
        <v>854</v>
      </c>
      <c r="Z4398" s="3" t="str">
        <f>INDEX(业务类型!$C$4:$C$8,MATCH(纤芯!Y4398,业务类型!$B$4:$B$8,0))</f>
        <v>LOCAL</v>
      </c>
      <c r="AA4398" s="3" t="s">
        <v>879</v>
      </c>
    </row>
    <row r="4399" spans="1:27" ht="16.5" x14ac:dyDescent="0.2">
      <c r="A4399" s="3">
        <v>4396</v>
      </c>
      <c r="B4399" s="3">
        <f t="shared" si="344"/>
        <v>37032101038</v>
      </c>
      <c r="C4399" s="3" t="s">
        <v>1166</v>
      </c>
      <c r="D4399" s="3" t="s">
        <v>232</v>
      </c>
      <c r="E4399" s="3" t="str">
        <f>INDEX(光放段!$G$4:$G$237,MATCH(纤芯!G4399,光放段!$C$4:$C$237,0))</f>
        <v>山东二干|临沂枣庄光缆:临沂沂蒙路-枣庄光明西路</v>
      </c>
      <c r="F4399" s="3">
        <f>INDEX(光放段!$I$4:$I$237,MATCH(纤芯!H4399,光放段!$B$4:$B$237,0))</f>
        <v>37032100000</v>
      </c>
      <c r="G4399" s="3" t="str">
        <f t="shared" si="340"/>
        <v>山东二干|临沂枣庄光缆:临沂沂蒙路-苍山塔山路</v>
      </c>
      <c r="H4399" s="3">
        <f>INDEX(光放段!$B$4:$B$237,MATCH(纤芯!G4399,光放段!$C$4:$C$237,0))</f>
        <v>37032101000</v>
      </c>
      <c r="I4399" s="3" t="str">
        <f t="shared" si="341"/>
        <v>临沂枣庄光缆</v>
      </c>
      <c r="J4399" s="3" t="str">
        <f>INDEX(子缆名称!$B$4:$B$29,纤芯!M4399)</f>
        <v>D缆</v>
      </c>
      <c r="K4399" s="3">
        <v>38</v>
      </c>
      <c r="L4399" s="3">
        <f t="shared" si="342"/>
        <v>2</v>
      </c>
      <c r="M4399" s="3">
        <f t="shared" si="343"/>
        <v>4</v>
      </c>
      <c r="N4399" s="3" t="s">
        <v>97</v>
      </c>
      <c r="O4399" s="3">
        <f>COUNTIF([1]局站!$D$4:$D$172,"="&amp;N4399)</f>
        <v>1</v>
      </c>
      <c r="P4399" s="3">
        <v>0</v>
      </c>
      <c r="Q4399" s="3">
        <v>0</v>
      </c>
      <c r="R4399" s="3">
        <v>0</v>
      </c>
      <c r="S4399" s="3" t="s">
        <v>98</v>
      </c>
      <c r="T4399" s="3">
        <f>COUNTIF([1]局站!$D$4:$D$172,"="&amp;S4399)</f>
        <v>1</v>
      </c>
      <c r="U4399" s="3">
        <v>0</v>
      </c>
      <c r="V4399" s="3">
        <v>0</v>
      </c>
      <c r="W4399" s="3">
        <v>0</v>
      </c>
      <c r="X4399" s="3" t="s">
        <v>1214</v>
      </c>
      <c r="Y4399" s="3" t="s">
        <v>854</v>
      </c>
      <c r="Z4399" s="3" t="str">
        <f>INDEX(业务类型!$C$4:$C$8,MATCH(纤芯!Y4399,业务类型!$B$4:$B$8,0))</f>
        <v>LOCAL</v>
      </c>
      <c r="AA4399" s="3" t="s">
        <v>879</v>
      </c>
    </row>
    <row r="4400" spans="1:27" ht="16.5" x14ac:dyDescent="0.2">
      <c r="A4400" s="3">
        <v>4397</v>
      </c>
      <c r="B4400" s="3">
        <f t="shared" si="344"/>
        <v>37032101039</v>
      </c>
      <c r="C4400" s="3" t="s">
        <v>1166</v>
      </c>
      <c r="D4400" s="3" t="s">
        <v>232</v>
      </c>
      <c r="E4400" s="3" t="str">
        <f>INDEX(光放段!$G$4:$G$237,MATCH(纤芯!G4400,光放段!$C$4:$C$237,0))</f>
        <v>山东二干|临沂枣庄光缆:临沂沂蒙路-枣庄光明西路</v>
      </c>
      <c r="F4400" s="3">
        <f>INDEX(光放段!$I$4:$I$237,MATCH(纤芯!H4400,光放段!$B$4:$B$237,0))</f>
        <v>37032100000</v>
      </c>
      <c r="G4400" s="3" t="str">
        <f t="shared" si="340"/>
        <v>山东二干|临沂枣庄光缆:临沂沂蒙路-苍山塔山路</v>
      </c>
      <c r="H4400" s="3">
        <f>INDEX(光放段!$B$4:$B$237,MATCH(纤芯!G4400,光放段!$C$4:$C$237,0))</f>
        <v>37032101000</v>
      </c>
      <c r="I4400" s="3" t="str">
        <f t="shared" si="341"/>
        <v>临沂枣庄光缆</v>
      </c>
      <c r="J4400" s="3" t="str">
        <f>INDEX(子缆名称!$B$4:$B$29,纤芯!M4400)</f>
        <v>D缆</v>
      </c>
      <c r="K4400" s="3">
        <v>39</v>
      </c>
      <c r="L4400" s="3">
        <f t="shared" si="342"/>
        <v>3</v>
      </c>
      <c r="M4400" s="3">
        <f t="shared" si="343"/>
        <v>4</v>
      </c>
      <c r="N4400" s="3" t="s">
        <v>97</v>
      </c>
      <c r="O4400" s="3">
        <f>COUNTIF([1]局站!$D$4:$D$172,"="&amp;N4400)</f>
        <v>1</v>
      </c>
      <c r="P4400" s="3">
        <v>0</v>
      </c>
      <c r="Q4400" s="3">
        <v>0</v>
      </c>
      <c r="R4400" s="3">
        <v>0</v>
      </c>
      <c r="S4400" s="3" t="s">
        <v>98</v>
      </c>
      <c r="T4400" s="3">
        <f>COUNTIF([1]局站!$D$4:$D$172,"="&amp;S4400)</f>
        <v>1</v>
      </c>
      <c r="U4400" s="3">
        <v>0</v>
      </c>
      <c r="V4400" s="3">
        <v>0</v>
      </c>
      <c r="W4400" s="3">
        <v>0</v>
      </c>
      <c r="X4400" s="3" t="s">
        <v>1214</v>
      </c>
      <c r="Y4400" s="3" t="s">
        <v>854</v>
      </c>
      <c r="Z4400" s="3" t="str">
        <f>INDEX(业务类型!$C$4:$C$8,MATCH(纤芯!Y4400,业务类型!$B$4:$B$8,0))</f>
        <v>LOCAL</v>
      </c>
      <c r="AA4400" s="3" t="s">
        <v>879</v>
      </c>
    </row>
    <row r="4401" spans="1:27" ht="16.5" x14ac:dyDescent="0.2">
      <c r="A4401" s="3">
        <v>4398</v>
      </c>
      <c r="B4401" s="3">
        <f t="shared" si="344"/>
        <v>37032101040</v>
      </c>
      <c r="C4401" s="3" t="s">
        <v>1166</v>
      </c>
      <c r="D4401" s="3" t="s">
        <v>232</v>
      </c>
      <c r="E4401" s="3" t="str">
        <f>INDEX(光放段!$G$4:$G$237,MATCH(纤芯!G4401,光放段!$C$4:$C$237,0))</f>
        <v>山东二干|临沂枣庄光缆:临沂沂蒙路-枣庄光明西路</v>
      </c>
      <c r="F4401" s="3">
        <f>INDEX(光放段!$I$4:$I$237,MATCH(纤芯!H4401,光放段!$B$4:$B$237,0))</f>
        <v>37032100000</v>
      </c>
      <c r="G4401" s="3" t="str">
        <f t="shared" si="340"/>
        <v>山东二干|临沂枣庄光缆:临沂沂蒙路-苍山塔山路</v>
      </c>
      <c r="H4401" s="3">
        <f>INDEX(光放段!$B$4:$B$237,MATCH(纤芯!G4401,光放段!$C$4:$C$237,0))</f>
        <v>37032101000</v>
      </c>
      <c r="I4401" s="3" t="str">
        <f t="shared" si="341"/>
        <v>临沂枣庄光缆</v>
      </c>
      <c r="J4401" s="3" t="str">
        <f>INDEX(子缆名称!$B$4:$B$29,纤芯!M4401)</f>
        <v>D缆</v>
      </c>
      <c r="K4401" s="3">
        <v>40</v>
      </c>
      <c r="L4401" s="3">
        <f t="shared" si="342"/>
        <v>4</v>
      </c>
      <c r="M4401" s="3">
        <f t="shared" si="343"/>
        <v>4</v>
      </c>
      <c r="N4401" s="3" t="s">
        <v>97</v>
      </c>
      <c r="O4401" s="3">
        <f>COUNTIF([1]局站!$D$4:$D$172,"="&amp;N4401)</f>
        <v>1</v>
      </c>
      <c r="P4401" s="3">
        <v>0</v>
      </c>
      <c r="Q4401" s="3">
        <v>0</v>
      </c>
      <c r="R4401" s="3">
        <v>0</v>
      </c>
      <c r="S4401" s="3" t="s">
        <v>98</v>
      </c>
      <c r="T4401" s="3">
        <f>COUNTIF([1]局站!$D$4:$D$172,"="&amp;S4401)</f>
        <v>1</v>
      </c>
      <c r="U4401" s="3">
        <v>0</v>
      </c>
      <c r="V4401" s="3">
        <v>0</v>
      </c>
      <c r="W4401" s="3">
        <v>0</v>
      </c>
      <c r="X4401" s="3" t="s">
        <v>1214</v>
      </c>
      <c r="Y4401" s="3" t="s">
        <v>854</v>
      </c>
      <c r="Z4401" s="3" t="str">
        <f>INDEX(业务类型!$C$4:$C$8,MATCH(纤芯!Y4401,业务类型!$B$4:$B$8,0))</f>
        <v>LOCAL</v>
      </c>
      <c r="AA4401" s="3" t="s">
        <v>879</v>
      </c>
    </row>
    <row r="4402" spans="1:27" ht="16.5" x14ac:dyDescent="0.2">
      <c r="A4402" s="3">
        <v>4399</v>
      </c>
      <c r="B4402" s="3">
        <f t="shared" si="344"/>
        <v>37032101041</v>
      </c>
      <c r="C4402" s="3" t="s">
        <v>1166</v>
      </c>
      <c r="D4402" s="3" t="s">
        <v>232</v>
      </c>
      <c r="E4402" s="3" t="str">
        <f>INDEX(光放段!$G$4:$G$237,MATCH(纤芯!G4402,光放段!$C$4:$C$237,0))</f>
        <v>山东二干|临沂枣庄光缆:临沂沂蒙路-枣庄光明西路</v>
      </c>
      <c r="F4402" s="3">
        <f>INDEX(光放段!$I$4:$I$237,MATCH(纤芯!H4402,光放段!$B$4:$B$237,0))</f>
        <v>37032100000</v>
      </c>
      <c r="G4402" s="3" t="str">
        <f t="shared" si="340"/>
        <v>山东二干|临沂枣庄光缆:临沂沂蒙路-苍山塔山路</v>
      </c>
      <c r="H4402" s="3">
        <f>INDEX(光放段!$B$4:$B$237,MATCH(纤芯!G4402,光放段!$C$4:$C$237,0))</f>
        <v>37032101000</v>
      </c>
      <c r="I4402" s="3" t="str">
        <f t="shared" si="341"/>
        <v>临沂枣庄光缆</v>
      </c>
      <c r="J4402" s="3" t="str">
        <f>INDEX(子缆名称!$B$4:$B$29,纤芯!M4402)</f>
        <v>D缆</v>
      </c>
      <c r="K4402" s="3">
        <v>41</v>
      </c>
      <c r="L4402" s="3">
        <f t="shared" si="342"/>
        <v>5</v>
      </c>
      <c r="M4402" s="3">
        <f t="shared" si="343"/>
        <v>4</v>
      </c>
      <c r="N4402" s="3" t="s">
        <v>97</v>
      </c>
      <c r="O4402" s="3">
        <f>COUNTIF([1]局站!$D$4:$D$172,"="&amp;N4402)</f>
        <v>1</v>
      </c>
      <c r="P4402" s="3">
        <v>0</v>
      </c>
      <c r="Q4402" s="3">
        <v>0</v>
      </c>
      <c r="R4402" s="3">
        <v>0</v>
      </c>
      <c r="S4402" s="3" t="s">
        <v>98</v>
      </c>
      <c r="T4402" s="3">
        <f>COUNTIF([1]局站!$D$4:$D$172,"="&amp;S4402)</f>
        <v>1</v>
      </c>
      <c r="U4402" s="3">
        <v>0</v>
      </c>
      <c r="V4402" s="3">
        <v>0</v>
      </c>
      <c r="W4402" s="3">
        <v>0</v>
      </c>
      <c r="X4402" s="3" t="s">
        <v>1214</v>
      </c>
      <c r="Y4402" s="3" t="s">
        <v>854</v>
      </c>
      <c r="Z4402" s="3" t="str">
        <f>INDEX(业务类型!$C$4:$C$8,MATCH(纤芯!Y4402,业务类型!$B$4:$B$8,0))</f>
        <v>LOCAL</v>
      </c>
      <c r="AA4402" s="3" t="s">
        <v>879</v>
      </c>
    </row>
    <row r="4403" spans="1:27" ht="16.5" x14ac:dyDescent="0.2">
      <c r="A4403" s="3">
        <v>4400</v>
      </c>
      <c r="B4403" s="3">
        <f t="shared" si="344"/>
        <v>37032101042</v>
      </c>
      <c r="C4403" s="3" t="s">
        <v>1166</v>
      </c>
      <c r="D4403" s="3" t="s">
        <v>232</v>
      </c>
      <c r="E4403" s="3" t="str">
        <f>INDEX(光放段!$G$4:$G$237,MATCH(纤芯!G4403,光放段!$C$4:$C$237,0))</f>
        <v>山东二干|临沂枣庄光缆:临沂沂蒙路-枣庄光明西路</v>
      </c>
      <c r="F4403" s="3">
        <f>INDEX(光放段!$I$4:$I$237,MATCH(纤芯!H4403,光放段!$B$4:$B$237,0))</f>
        <v>37032100000</v>
      </c>
      <c r="G4403" s="3" t="str">
        <f t="shared" si="340"/>
        <v>山东二干|临沂枣庄光缆:临沂沂蒙路-苍山塔山路</v>
      </c>
      <c r="H4403" s="3">
        <f>INDEX(光放段!$B$4:$B$237,MATCH(纤芯!G4403,光放段!$C$4:$C$237,0))</f>
        <v>37032101000</v>
      </c>
      <c r="I4403" s="3" t="str">
        <f t="shared" si="341"/>
        <v>临沂枣庄光缆</v>
      </c>
      <c r="J4403" s="3" t="str">
        <f>INDEX(子缆名称!$B$4:$B$29,纤芯!M4403)</f>
        <v>D缆</v>
      </c>
      <c r="K4403" s="3">
        <v>42</v>
      </c>
      <c r="L4403" s="3">
        <f t="shared" si="342"/>
        <v>6</v>
      </c>
      <c r="M4403" s="3">
        <f t="shared" si="343"/>
        <v>4</v>
      </c>
      <c r="N4403" s="3" t="s">
        <v>97</v>
      </c>
      <c r="O4403" s="3">
        <f>COUNTIF([1]局站!$D$4:$D$172,"="&amp;N4403)</f>
        <v>1</v>
      </c>
      <c r="P4403" s="3">
        <v>0</v>
      </c>
      <c r="Q4403" s="3">
        <v>0</v>
      </c>
      <c r="R4403" s="3">
        <v>0</v>
      </c>
      <c r="S4403" s="3" t="s">
        <v>98</v>
      </c>
      <c r="T4403" s="3">
        <f>COUNTIF([1]局站!$D$4:$D$172,"="&amp;S4403)</f>
        <v>1</v>
      </c>
      <c r="U4403" s="3">
        <v>0</v>
      </c>
      <c r="V4403" s="3">
        <v>0</v>
      </c>
      <c r="W4403" s="3">
        <v>0</v>
      </c>
      <c r="X4403" s="3" t="s">
        <v>1214</v>
      </c>
      <c r="Y4403" s="3" t="s">
        <v>854</v>
      </c>
      <c r="Z4403" s="3" t="str">
        <f>INDEX(业务类型!$C$4:$C$8,MATCH(纤芯!Y4403,业务类型!$B$4:$B$8,0))</f>
        <v>LOCAL</v>
      </c>
      <c r="AA4403" s="3" t="s">
        <v>879</v>
      </c>
    </row>
    <row r="4404" spans="1:27" ht="16.5" x14ac:dyDescent="0.2">
      <c r="A4404" s="3">
        <v>4401</v>
      </c>
      <c r="B4404" s="3">
        <f t="shared" si="344"/>
        <v>37032101043</v>
      </c>
      <c r="C4404" s="3" t="s">
        <v>1166</v>
      </c>
      <c r="D4404" s="3" t="s">
        <v>232</v>
      </c>
      <c r="E4404" s="3" t="str">
        <f>INDEX(光放段!$G$4:$G$237,MATCH(纤芯!G4404,光放段!$C$4:$C$237,0))</f>
        <v>山东二干|临沂枣庄光缆:临沂沂蒙路-枣庄光明西路</v>
      </c>
      <c r="F4404" s="3">
        <f>INDEX(光放段!$I$4:$I$237,MATCH(纤芯!H4404,光放段!$B$4:$B$237,0))</f>
        <v>37032100000</v>
      </c>
      <c r="G4404" s="3" t="str">
        <f t="shared" si="340"/>
        <v>山东二干|临沂枣庄光缆:临沂沂蒙路-苍山塔山路</v>
      </c>
      <c r="H4404" s="3">
        <f>INDEX(光放段!$B$4:$B$237,MATCH(纤芯!G4404,光放段!$C$4:$C$237,0))</f>
        <v>37032101000</v>
      </c>
      <c r="I4404" s="3" t="str">
        <f t="shared" si="341"/>
        <v>临沂枣庄光缆</v>
      </c>
      <c r="J4404" s="3" t="str">
        <f>INDEX(子缆名称!$B$4:$B$29,纤芯!M4404)</f>
        <v>D缆</v>
      </c>
      <c r="K4404" s="3">
        <v>43</v>
      </c>
      <c r="L4404" s="3">
        <f t="shared" si="342"/>
        <v>7</v>
      </c>
      <c r="M4404" s="3">
        <f t="shared" si="343"/>
        <v>4</v>
      </c>
      <c r="N4404" s="3" t="s">
        <v>97</v>
      </c>
      <c r="O4404" s="3">
        <f>COUNTIF([1]局站!$D$4:$D$172,"="&amp;N4404)</f>
        <v>1</v>
      </c>
      <c r="P4404" s="3">
        <v>0</v>
      </c>
      <c r="Q4404" s="3">
        <v>0</v>
      </c>
      <c r="R4404" s="3">
        <v>0</v>
      </c>
      <c r="S4404" s="3" t="s">
        <v>98</v>
      </c>
      <c r="T4404" s="3">
        <f>COUNTIF([1]局站!$D$4:$D$172,"="&amp;S4404)</f>
        <v>1</v>
      </c>
      <c r="U4404" s="3">
        <v>0</v>
      </c>
      <c r="V4404" s="3">
        <v>0</v>
      </c>
      <c r="W4404" s="3">
        <v>0</v>
      </c>
      <c r="X4404" s="3" t="s">
        <v>1214</v>
      </c>
      <c r="Y4404" s="3" t="s">
        <v>880</v>
      </c>
      <c r="Z4404" s="3" t="str">
        <f>INDEX(业务类型!$C$4:$C$8,MATCH(纤芯!Y4404,业务类型!$B$4:$B$8,0))</f>
        <v>IDLE</v>
      </c>
      <c r="AA4404" s="3"/>
    </row>
    <row r="4405" spans="1:27" ht="16.5" x14ac:dyDescent="0.2">
      <c r="A4405" s="3">
        <v>4402</v>
      </c>
      <c r="B4405" s="3">
        <f t="shared" si="344"/>
        <v>37032101044</v>
      </c>
      <c r="C4405" s="3" t="s">
        <v>1166</v>
      </c>
      <c r="D4405" s="3" t="s">
        <v>232</v>
      </c>
      <c r="E4405" s="3" t="str">
        <f>INDEX(光放段!$G$4:$G$237,MATCH(纤芯!G4405,光放段!$C$4:$C$237,0))</f>
        <v>山东二干|临沂枣庄光缆:临沂沂蒙路-枣庄光明西路</v>
      </c>
      <c r="F4405" s="3">
        <f>INDEX(光放段!$I$4:$I$237,MATCH(纤芯!H4405,光放段!$B$4:$B$237,0))</f>
        <v>37032100000</v>
      </c>
      <c r="G4405" s="3" t="str">
        <f t="shared" si="340"/>
        <v>山东二干|临沂枣庄光缆:临沂沂蒙路-苍山塔山路</v>
      </c>
      <c r="H4405" s="3">
        <f>INDEX(光放段!$B$4:$B$237,MATCH(纤芯!G4405,光放段!$C$4:$C$237,0))</f>
        <v>37032101000</v>
      </c>
      <c r="I4405" s="3" t="str">
        <f t="shared" si="341"/>
        <v>临沂枣庄光缆</v>
      </c>
      <c r="J4405" s="3" t="str">
        <f>INDEX(子缆名称!$B$4:$B$29,纤芯!M4405)</f>
        <v>D缆</v>
      </c>
      <c r="K4405" s="3">
        <v>44</v>
      </c>
      <c r="L4405" s="3">
        <f t="shared" si="342"/>
        <v>8</v>
      </c>
      <c r="M4405" s="3">
        <f t="shared" si="343"/>
        <v>4</v>
      </c>
      <c r="N4405" s="3" t="s">
        <v>97</v>
      </c>
      <c r="O4405" s="3">
        <f>COUNTIF([1]局站!$D$4:$D$172,"="&amp;N4405)</f>
        <v>1</v>
      </c>
      <c r="P4405" s="3">
        <v>0</v>
      </c>
      <c r="Q4405" s="3">
        <v>0</v>
      </c>
      <c r="R4405" s="3">
        <v>0</v>
      </c>
      <c r="S4405" s="3" t="s">
        <v>98</v>
      </c>
      <c r="T4405" s="3">
        <f>COUNTIF([1]局站!$D$4:$D$172,"="&amp;S4405)</f>
        <v>1</v>
      </c>
      <c r="U4405" s="3">
        <v>0</v>
      </c>
      <c r="V4405" s="3">
        <v>0</v>
      </c>
      <c r="W4405" s="3">
        <v>0</v>
      </c>
      <c r="X4405" s="3" t="s">
        <v>1214</v>
      </c>
      <c r="Y4405" s="3" t="s">
        <v>880</v>
      </c>
      <c r="Z4405" s="3" t="str">
        <f>INDEX(业务类型!$C$4:$C$8,MATCH(纤芯!Y4405,业务类型!$B$4:$B$8,0))</f>
        <v>IDLE</v>
      </c>
      <c r="AA4405" s="3"/>
    </row>
    <row r="4406" spans="1:27" ht="16.5" x14ac:dyDescent="0.2">
      <c r="A4406" s="3">
        <v>4403</v>
      </c>
      <c r="B4406" s="3">
        <f t="shared" si="344"/>
        <v>37032101045</v>
      </c>
      <c r="C4406" s="3" t="s">
        <v>1166</v>
      </c>
      <c r="D4406" s="3" t="s">
        <v>232</v>
      </c>
      <c r="E4406" s="3" t="str">
        <f>INDEX(光放段!$G$4:$G$237,MATCH(纤芯!G4406,光放段!$C$4:$C$237,0))</f>
        <v>山东二干|临沂枣庄光缆:临沂沂蒙路-枣庄光明西路</v>
      </c>
      <c r="F4406" s="3">
        <f>INDEX(光放段!$I$4:$I$237,MATCH(纤芯!H4406,光放段!$B$4:$B$237,0))</f>
        <v>37032100000</v>
      </c>
      <c r="G4406" s="3" t="str">
        <f t="shared" si="340"/>
        <v>山东二干|临沂枣庄光缆:临沂沂蒙路-苍山塔山路</v>
      </c>
      <c r="H4406" s="3">
        <f>INDEX(光放段!$B$4:$B$237,MATCH(纤芯!G4406,光放段!$C$4:$C$237,0))</f>
        <v>37032101000</v>
      </c>
      <c r="I4406" s="3" t="str">
        <f t="shared" si="341"/>
        <v>临沂枣庄光缆</v>
      </c>
      <c r="J4406" s="3" t="str">
        <f>INDEX(子缆名称!$B$4:$B$29,纤芯!M4406)</f>
        <v>D缆</v>
      </c>
      <c r="K4406" s="3">
        <v>45</v>
      </c>
      <c r="L4406" s="3">
        <f t="shared" si="342"/>
        <v>9</v>
      </c>
      <c r="M4406" s="3">
        <f t="shared" si="343"/>
        <v>4</v>
      </c>
      <c r="N4406" s="3" t="s">
        <v>97</v>
      </c>
      <c r="O4406" s="3">
        <f>COUNTIF([1]局站!$D$4:$D$172,"="&amp;N4406)</f>
        <v>1</v>
      </c>
      <c r="P4406" s="3">
        <v>0</v>
      </c>
      <c r="Q4406" s="3">
        <v>0</v>
      </c>
      <c r="R4406" s="3">
        <v>0</v>
      </c>
      <c r="S4406" s="3" t="s">
        <v>98</v>
      </c>
      <c r="T4406" s="3">
        <f>COUNTIF([1]局站!$D$4:$D$172,"="&amp;S4406)</f>
        <v>1</v>
      </c>
      <c r="U4406" s="3">
        <v>0</v>
      </c>
      <c r="V4406" s="3">
        <v>0</v>
      </c>
      <c r="W4406" s="3">
        <v>0</v>
      </c>
      <c r="X4406" s="3" t="s">
        <v>1214</v>
      </c>
      <c r="Y4406" s="3" t="s">
        <v>880</v>
      </c>
      <c r="Z4406" s="3" t="str">
        <f>INDEX(业务类型!$C$4:$C$8,MATCH(纤芯!Y4406,业务类型!$B$4:$B$8,0))</f>
        <v>IDLE</v>
      </c>
      <c r="AA4406" s="3"/>
    </row>
    <row r="4407" spans="1:27" ht="16.5" x14ac:dyDescent="0.2">
      <c r="A4407" s="3">
        <v>4404</v>
      </c>
      <c r="B4407" s="3">
        <f t="shared" si="344"/>
        <v>37032101046</v>
      </c>
      <c r="C4407" s="3" t="s">
        <v>1166</v>
      </c>
      <c r="D4407" s="3" t="s">
        <v>232</v>
      </c>
      <c r="E4407" s="3" t="str">
        <f>INDEX(光放段!$G$4:$G$237,MATCH(纤芯!G4407,光放段!$C$4:$C$237,0))</f>
        <v>山东二干|临沂枣庄光缆:临沂沂蒙路-枣庄光明西路</v>
      </c>
      <c r="F4407" s="3">
        <f>INDEX(光放段!$I$4:$I$237,MATCH(纤芯!H4407,光放段!$B$4:$B$237,0))</f>
        <v>37032100000</v>
      </c>
      <c r="G4407" s="3" t="str">
        <f t="shared" si="340"/>
        <v>山东二干|临沂枣庄光缆:临沂沂蒙路-苍山塔山路</v>
      </c>
      <c r="H4407" s="3">
        <f>INDEX(光放段!$B$4:$B$237,MATCH(纤芯!G4407,光放段!$C$4:$C$237,0))</f>
        <v>37032101000</v>
      </c>
      <c r="I4407" s="3" t="str">
        <f t="shared" si="341"/>
        <v>临沂枣庄光缆</v>
      </c>
      <c r="J4407" s="3" t="str">
        <f>INDEX(子缆名称!$B$4:$B$29,纤芯!M4407)</f>
        <v>D缆</v>
      </c>
      <c r="K4407" s="3">
        <v>46</v>
      </c>
      <c r="L4407" s="3">
        <f t="shared" si="342"/>
        <v>10</v>
      </c>
      <c r="M4407" s="3">
        <f t="shared" si="343"/>
        <v>4</v>
      </c>
      <c r="N4407" s="3" t="s">
        <v>97</v>
      </c>
      <c r="O4407" s="3">
        <f>COUNTIF([1]局站!$D$4:$D$172,"="&amp;N4407)</f>
        <v>1</v>
      </c>
      <c r="P4407" s="3">
        <v>0</v>
      </c>
      <c r="Q4407" s="3">
        <v>0</v>
      </c>
      <c r="R4407" s="3">
        <v>0</v>
      </c>
      <c r="S4407" s="3" t="s">
        <v>98</v>
      </c>
      <c r="T4407" s="3">
        <f>COUNTIF([1]局站!$D$4:$D$172,"="&amp;S4407)</f>
        <v>1</v>
      </c>
      <c r="U4407" s="3">
        <v>0</v>
      </c>
      <c r="V4407" s="3">
        <v>0</v>
      </c>
      <c r="W4407" s="3">
        <v>0</v>
      </c>
      <c r="X4407" s="3" t="s">
        <v>1214</v>
      </c>
      <c r="Y4407" s="3" t="s">
        <v>880</v>
      </c>
      <c r="Z4407" s="3" t="str">
        <f>INDEX(业务类型!$C$4:$C$8,MATCH(纤芯!Y4407,业务类型!$B$4:$B$8,0))</f>
        <v>IDLE</v>
      </c>
      <c r="AA4407" s="3"/>
    </row>
    <row r="4408" spans="1:27" ht="16.5" x14ac:dyDescent="0.2">
      <c r="A4408" s="3">
        <v>4405</v>
      </c>
      <c r="B4408" s="3">
        <f t="shared" si="344"/>
        <v>37032101047</v>
      </c>
      <c r="C4408" s="3" t="s">
        <v>1166</v>
      </c>
      <c r="D4408" s="3" t="s">
        <v>232</v>
      </c>
      <c r="E4408" s="3" t="str">
        <f>INDEX(光放段!$G$4:$G$237,MATCH(纤芯!G4408,光放段!$C$4:$C$237,0))</f>
        <v>山东二干|临沂枣庄光缆:临沂沂蒙路-枣庄光明西路</v>
      </c>
      <c r="F4408" s="3">
        <f>INDEX(光放段!$I$4:$I$237,MATCH(纤芯!H4408,光放段!$B$4:$B$237,0))</f>
        <v>37032100000</v>
      </c>
      <c r="G4408" s="3" t="str">
        <f t="shared" si="340"/>
        <v>山东二干|临沂枣庄光缆:临沂沂蒙路-苍山塔山路</v>
      </c>
      <c r="H4408" s="3">
        <f>INDEX(光放段!$B$4:$B$237,MATCH(纤芯!G4408,光放段!$C$4:$C$237,0))</f>
        <v>37032101000</v>
      </c>
      <c r="I4408" s="3" t="str">
        <f t="shared" si="341"/>
        <v>临沂枣庄光缆</v>
      </c>
      <c r="J4408" s="3" t="str">
        <f>INDEX(子缆名称!$B$4:$B$29,纤芯!M4408)</f>
        <v>D缆</v>
      </c>
      <c r="K4408" s="3">
        <v>47</v>
      </c>
      <c r="L4408" s="3">
        <f t="shared" si="342"/>
        <v>11</v>
      </c>
      <c r="M4408" s="3">
        <f t="shared" si="343"/>
        <v>4</v>
      </c>
      <c r="N4408" s="3" t="s">
        <v>97</v>
      </c>
      <c r="O4408" s="3">
        <f>COUNTIF([1]局站!$D$4:$D$172,"="&amp;N4408)</f>
        <v>1</v>
      </c>
      <c r="P4408" s="3">
        <v>0</v>
      </c>
      <c r="Q4408" s="3">
        <v>0</v>
      </c>
      <c r="R4408" s="3">
        <v>0</v>
      </c>
      <c r="S4408" s="3" t="s">
        <v>98</v>
      </c>
      <c r="T4408" s="3">
        <f>COUNTIF([1]局站!$D$4:$D$172,"="&amp;S4408)</f>
        <v>1</v>
      </c>
      <c r="U4408" s="3">
        <v>0</v>
      </c>
      <c r="V4408" s="3">
        <v>0</v>
      </c>
      <c r="W4408" s="3">
        <v>0</v>
      </c>
      <c r="X4408" s="3" t="s">
        <v>1214</v>
      </c>
      <c r="Y4408" s="3" t="s">
        <v>880</v>
      </c>
      <c r="Z4408" s="3" t="str">
        <f>INDEX(业务类型!$C$4:$C$8,MATCH(纤芯!Y4408,业务类型!$B$4:$B$8,0))</f>
        <v>IDLE</v>
      </c>
      <c r="AA4408" s="3"/>
    </row>
    <row r="4409" spans="1:27" ht="16.5" x14ac:dyDescent="0.2">
      <c r="A4409" s="3">
        <v>4406</v>
      </c>
      <c r="B4409" s="3">
        <f t="shared" si="344"/>
        <v>37032101048</v>
      </c>
      <c r="C4409" s="3" t="s">
        <v>1166</v>
      </c>
      <c r="D4409" s="3" t="s">
        <v>232</v>
      </c>
      <c r="E4409" s="3" t="str">
        <f>INDEX(光放段!$G$4:$G$237,MATCH(纤芯!G4409,光放段!$C$4:$C$237,0))</f>
        <v>山东二干|临沂枣庄光缆:临沂沂蒙路-枣庄光明西路</v>
      </c>
      <c r="F4409" s="3">
        <f>INDEX(光放段!$I$4:$I$237,MATCH(纤芯!H4409,光放段!$B$4:$B$237,0))</f>
        <v>37032100000</v>
      </c>
      <c r="G4409" s="3" t="str">
        <f t="shared" si="340"/>
        <v>山东二干|临沂枣庄光缆:临沂沂蒙路-苍山塔山路</v>
      </c>
      <c r="H4409" s="3">
        <f>INDEX(光放段!$B$4:$B$237,MATCH(纤芯!G4409,光放段!$C$4:$C$237,0))</f>
        <v>37032101000</v>
      </c>
      <c r="I4409" s="3" t="str">
        <f t="shared" si="341"/>
        <v>临沂枣庄光缆</v>
      </c>
      <c r="J4409" s="3" t="str">
        <f>INDEX(子缆名称!$B$4:$B$29,纤芯!M4409)</f>
        <v>D缆</v>
      </c>
      <c r="K4409" s="3">
        <v>48</v>
      </c>
      <c r="L4409" s="3">
        <f t="shared" si="342"/>
        <v>12</v>
      </c>
      <c r="M4409" s="3">
        <f t="shared" si="343"/>
        <v>4</v>
      </c>
      <c r="N4409" s="3" t="s">
        <v>97</v>
      </c>
      <c r="O4409" s="3">
        <f>COUNTIF([1]局站!$D$4:$D$172,"="&amp;N4409)</f>
        <v>1</v>
      </c>
      <c r="P4409" s="3">
        <v>0</v>
      </c>
      <c r="Q4409" s="3">
        <v>0</v>
      </c>
      <c r="R4409" s="3">
        <v>0</v>
      </c>
      <c r="S4409" s="3" t="s">
        <v>98</v>
      </c>
      <c r="T4409" s="3">
        <f>COUNTIF([1]局站!$D$4:$D$172,"="&amp;S4409)</f>
        <v>1</v>
      </c>
      <c r="U4409" s="3">
        <v>0</v>
      </c>
      <c r="V4409" s="3">
        <v>0</v>
      </c>
      <c r="W4409" s="3">
        <v>0</v>
      </c>
      <c r="X4409" s="3" t="s">
        <v>1214</v>
      </c>
      <c r="Y4409" s="3" t="s">
        <v>880</v>
      </c>
      <c r="Z4409" s="3" t="str">
        <f>INDEX(业务类型!$C$4:$C$8,MATCH(纤芯!Y4409,业务类型!$B$4:$B$8,0))</f>
        <v>IDLE</v>
      </c>
      <c r="AA4409" s="3"/>
    </row>
    <row r="4410" spans="1:27" ht="16.5" x14ac:dyDescent="0.2">
      <c r="A4410" s="3">
        <v>4407</v>
      </c>
      <c r="B4410" s="3">
        <f t="shared" si="344"/>
        <v>37032101049</v>
      </c>
      <c r="C4410" s="3" t="s">
        <v>1166</v>
      </c>
      <c r="D4410" s="3" t="s">
        <v>232</v>
      </c>
      <c r="E4410" s="3" t="str">
        <f>INDEX(光放段!$G$4:$G$237,MATCH(纤芯!G4410,光放段!$C$4:$C$237,0))</f>
        <v>山东二干|临沂枣庄光缆:临沂沂蒙路-枣庄光明西路</v>
      </c>
      <c r="F4410" s="3">
        <f>INDEX(光放段!$I$4:$I$237,MATCH(纤芯!H4410,光放段!$B$4:$B$237,0))</f>
        <v>37032100000</v>
      </c>
      <c r="G4410" s="3" t="str">
        <f t="shared" si="340"/>
        <v>山东二干|临沂枣庄光缆:临沂沂蒙路-苍山塔山路</v>
      </c>
      <c r="H4410" s="3">
        <f>INDEX(光放段!$B$4:$B$237,MATCH(纤芯!G4410,光放段!$C$4:$C$237,0))</f>
        <v>37032101000</v>
      </c>
      <c r="I4410" s="3" t="str">
        <f t="shared" si="341"/>
        <v>临沂枣庄光缆</v>
      </c>
      <c r="J4410" s="3" t="str">
        <f>INDEX(子缆名称!$B$4:$B$29,纤芯!M4410)</f>
        <v>E缆</v>
      </c>
      <c r="K4410" s="3">
        <v>49</v>
      </c>
      <c r="L4410" s="3">
        <f t="shared" si="342"/>
        <v>1</v>
      </c>
      <c r="M4410" s="3">
        <f t="shared" si="343"/>
        <v>5</v>
      </c>
      <c r="N4410" s="3" t="s">
        <v>97</v>
      </c>
      <c r="O4410" s="3">
        <f>COUNTIF([1]局站!$D$4:$D$172,"="&amp;N4410)</f>
        <v>1</v>
      </c>
      <c r="P4410" s="3">
        <v>0</v>
      </c>
      <c r="Q4410" s="3">
        <v>0</v>
      </c>
      <c r="R4410" s="3">
        <v>0</v>
      </c>
      <c r="S4410" s="3" t="s">
        <v>98</v>
      </c>
      <c r="T4410" s="3">
        <f>COUNTIF([1]局站!$D$4:$D$172,"="&amp;S4410)</f>
        <v>1</v>
      </c>
      <c r="U4410" s="3">
        <v>0</v>
      </c>
      <c r="V4410" s="3">
        <v>0</v>
      </c>
      <c r="W4410" s="3">
        <v>0</v>
      </c>
      <c r="X4410" s="3" t="s">
        <v>1214</v>
      </c>
      <c r="Y4410" s="3" t="s">
        <v>880</v>
      </c>
      <c r="Z4410" s="3" t="str">
        <f>INDEX(业务类型!$C$4:$C$8,MATCH(纤芯!Y4410,业务类型!$B$4:$B$8,0))</f>
        <v>IDLE</v>
      </c>
      <c r="AA4410" s="3"/>
    </row>
    <row r="4411" spans="1:27" ht="16.5" x14ac:dyDescent="0.2">
      <c r="A4411" s="3">
        <v>4408</v>
      </c>
      <c r="B4411" s="3">
        <f t="shared" si="344"/>
        <v>37032101050</v>
      </c>
      <c r="C4411" s="3" t="s">
        <v>1166</v>
      </c>
      <c r="D4411" s="3" t="s">
        <v>232</v>
      </c>
      <c r="E4411" s="3" t="str">
        <f>INDEX(光放段!$G$4:$G$237,MATCH(纤芯!G4411,光放段!$C$4:$C$237,0))</f>
        <v>山东二干|临沂枣庄光缆:临沂沂蒙路-枣庄光明西路</v>
      </c>
      <c r="F4411" s="3">
        <f>INDEX(光放段!$I$4:$I$237,MATCH(纤芯!H4411,光放段!$B$4:$B$237,0))</f>
        <v>37032100000</v>
      </c>
      <c r="G4411" s="3" t="str">
        <f t="shared" si="340"/>
        <v>山东二干|临沂枣庄光缆:临沂沂蒙路-苍山塔山路</v>
      </c>
      <c r="H4411" s="3">
        <f>INDEX(光放段!$B$4:$B$237,MATCH(纤芯!G4411,光放段!$C$4:$C$237,0))</f>
        <v>37032101000</v>
      </c>
      <c r="I4411" s="3" t="str">
        <f t="shared" si="341"/>
        <v>临沂枣庄光缆</v>
      </c>
      <c r="J4411" s="3" t="str">
        <f>INDEX(子缆名称!$B$4:$B$29,纤芯!M4411)</f>
        <v>E缆</v>
      </c>
      <c r="K4411" s="3">
        <v>50</v>
      </c>
      <c r="L4411" s="3">
        <f t="shared" si="342"/>
        <v>2</v>
      </c>
      <c r="M4411" s="3">
        <f t="shared" si="343"/>
        <v>5</v>
      </c>
      <c r="N4411" s="3" t="s">
        <v>97</v>
      </c>
      <c r="O4411" s="3">
        <f>COUNTIF([1]局站!$D$4:$D$172,"="&amp;N4411)</f>
        <v>1</v>
      </c>
      <c r="P4411" s="3">
        <v>0</v>
      </c>
      <c r="Q4411" s="3">
        <v>0</v>
      </c>
      <c r="R4411" s="3">
        <v>0</v>
      </c>
      <c r="S4411" s="3" t="s">
        <v>98</v>
      </c>
      <c r="T4411" s="3">
        <f>COUNTIF([1]局站!$D$4:$D$172,"="&amp;S4411)</f>
        <v>1</v>
      </c>
      <c r="U4411" s="3">
        <v>0</v>
      </c>
      <c r="V4411" s="3">
        <v>0</v>
      </c>
      <c r="W4411" s="3">
        <v>0</v>
      </c>
      <c r="X4411" s="3" t="s">
        <v>1214</v>
      </c>
      <c r="Y4411" s="3" t="s">
        <v>880</v>
      </c>
      <c r="Z4411" s="3" t="str">
        <f>INDEX(业务类型!$C$4:$C$8,MATCH(纤芯!Y4411,业务类型!$B$4:$B$8,0))</f>
        <v>IDLE</v>
      </c>
      <c r="AA4411" s="3"/>
    </row>
    <row r="4412" spans="1:27" ht="16.5" x14ac:dyDescent="0.2">
      <c r="A4412" s="3">
        <v>4409</v>
      </c>
      <c r="B4412" s="3">
        <f t="shared" si="344"/>
        <v>37032101051</v>
      </c>
      <c r="C4412" s="3" t="s">
        <v>1166</v>
      </c>
      <c r="D4412" s="3" t="s">
        <v>232</v>
      </c>
      <c r="E4412" s="3" t="str">
        <f>INDEX(光放段!$G$4:$G$237,MATCH(纤芯!G4412,光放段!$C$4:$C$237,0))</f>
        <v>山东二干|临沂枣庄光缆:临沂沂蒙路-枣庄光明西路</v>
      </c>
      <c r="F4412" s="3">
        <f>INDEX(光放段!$I$4:$I$237,MATCH(纤芯!H4412,光放段!$B$4:$B$237,0))</f>
        <v>37032100000</v>
      </c>
      <c r="G4412" s="3" t="str">
        <f t="shared" si="340"/>
        <v>山东二干|临沂枣庄光缆:临沂沂蒙路-苍山塔山路</v>
      </c>
      <c r="H4412" s="3">
        <f>INDEX(光放段!$B$4:$B$237,MATCH(纤芯!G4412,光放段!$C$4:$C$237,0))</f>
        <v>37032101000</v>
      </c>
      <c r="I4412" s="3" t="str">
        <f t="shared" si="341"/>
        <v>临沂枣庄光缆</v>
      </c>
      <c r="J4412" s="3" t="str">
        <f>INDEX(子缆名称!$B$4:$B$29,纤芯!M4412)</f>
        <v>E缆</v>
      </c>
      <c r="K4412" s="3">
        <v>51</v>
      </c>
      <c r="L4412" s="3">
        <f t="shared" si="342"/>
        <v>3</v>
      </c>
      <c r="M4412" s="3">
        <f t="shared" si="343"/>
        <v>5</v>
      </c>
      <c r="N4412" s="3" t="s">
        <v>97</v>
      </c>
      <c r="O4412" s="3">
        <f>COUNTIF([1]局站!$D$4:$D$172,"="&amp;N4412)</f>
        <v>1</v>
      </c>
      <c r="P4412" s="3">
        <v>0</v>
      </c>
      <c r="Q4412" s="3">
        <v>0</v>
      </c>
      <c r="R4412" s="3">
        <v>0</v>
      </c>
      <c r="S4412" s="3" t="s">
        <v>98</v>
      </c>
      <c r="T4412" s="3">
        <f>COUNTIF([1]局站!$D$4:$D$172,"="&amp;S4412)</f>
        <v>1</v>
      </c>
      <c r="U4412" s="3">
        <v>0</v>
      </c>
      <c r="V4412" s="3">
        <v>0</v>
      </c>
      <c r="W4412" s="3">
        <v>0</v>
      </c>
      <c r="X4412" s="3" t="s">
        <v>1214</v>
      </c>
      <c r="Y4412" s="3" t="s">
        <v>880</v>
      </c>
      <c r="Z4412" s="3" t="str">
        <f>INDEX(业务类型!$C$4:$C$8,MATCH(纤芯!Y4412,业务类型!$B$4:$B$8,0))</f>
        <v>IDLE</v>
      </c>
      <c r="AA4412" s="3"/>
    </row>
    <row r="4413" spans="1:27" ht="16.5" x14ac:dyDescent="0.2">
      <c r="A4413" s="3">
        <v>4410</v>
      </c>
      <c r="B4413" s="3">
        <f t="shared" si="344"/>
        <v>37032101052</v>
      </c>
      <c r="C4413" s="3" t="s">
        <v>1166</v>
      </c>
      <c r="D4413" s="3" t="s">
        <v>232</v>
      </c>
      <c r="E4413" s="3" t="str">
        <f>INDEX(光放段!$G$4:$G$237,MATCH(纤芯!G4413,光放段!$C$4:$C$237,0))</f>
        <v>山东二干|临沂枣庄光缆:临沂沂蒙路-枣庄光明西路</v>
      </c>
      <c r="F4413" s="3">
        <f>INDEX(光放段!$I$4:$I$237,MATCH(纤芯!H4413,光放段!$B$4:$B$237,0))</f>
        <v>37032100000</v>
      </c>
      <c r="G4413" s="3" t="str">
        <f t="shared" si="340"/>
        <v>山东二干|临沂枣庄光缆:临沂沂蒙路-苍山塔山路</v>
      </c>
      <c r="H4413" s="3">
        <f>INDEX(光放段!$B$4:$B$237,MATCH(纤芯!G4413,光放段!$C$4:$C$237,0))</f>
        <v>37032101000</v>
      </c>
      <c r="I4413" s="3" t="str">
        <f t="shared" si="341"/>
        <v>临沂枣庄光缆</v>
      </c>
      <c r="J4413" s="3" t="str">
        <f>INDEX(子缆名称!$B$4:$B$29,纤芯!M4413)</f>
        <v>E缆</v>
      </c>
      <c r="K4413" s="3">
        <v>52</v>
      </c>
      <c r="L4413" s="3">
        <f t="shared" si="342"/>
        <v>4</v>
      </c>
      <c r="M4413" s="3">
        <f t="shared" si="343"/>
        <v>5</v>
      </c>
      <c r="N4413" s="3" t="s">
        <v>97</v>
      </c>
      <c r="O4413" s="3">
        <f>COUNTIF([1]局站!$D$4:$D$172,"="&amp;N4413)</f>
        <v>1</v>
      </c>
      <c r="P4413" s="3">
        <v>0</v>
      </c>
      <c r="Q4413" s="3">
        <v>0</v>
      </c>
      <c r="R4413" s="3">
        <v>0</v>
      </c>
      <c r="S4413" s="3" t="s">
        <v>98</v>
      </c>
      <c r="T4413" s="3">
        <f>COUNTIF([1]局站!$D$4:$D$172,"="&amp;S4413)</f>
        <v>1</v>
      </c>
      <c r="U4413" s="3">
        <v>0</v>
      </c>
      <c r="V4413" s="3">
        <v>0</v>
      </c>
      <c r="W4413" s="3">
        <v>0</v>
      </c>
      <c r="X4413" s="3" t="s">
        <v>1214</v>
      </c>
      <c r="Y4413" s="3" t="s">
        <v>880</v>
      </c>
      <c r="Z4413" s="3" t="str">
        <f>INDEX(业务类型!$C$4:$C$8,MATCH(纤芯!Y4413,业务类型!$B$4:$B$8,0))</f>
        <v>IDLE</v>
      </c>
      <c r="AA4413" s="3"/>
    </row>
    <row r="4414" spans="1:27" ht="16.5" x14ac:dyDescent="0.2">
      <c r="A4414" s="3">
        <v>4411</v>
      </c>
      <c r="B4414" s="3">
        <f t="shared" si="344"/>
        <v>37032101053</v>
      </c>
      <c r="C4414" s="3" t="s">
        <v>1166</v>
      </c>
      <c r="D4414" s="3" t="s">
        <v>232</v>
      </c>
      <c r="E4414" s="3" t="str">
        <f>INDEX(光放段!$G$4:$G$237,MATCH(纤芯!G4414,光放段!$C$4:$C$237,0))</f>
        <v>山东二干|临沂枣庄光缆:临沂沂蒙路-枣庄光明西路</v>
      </c>
      <c r="F4414" s="3">
        <f>INDEX(光放段!$I$4:$I$237,MATCH(纤芯!H4414,光放段!$B$4:$B$237,0))</f>
        <v>37032100000</v>
      </c>
      <c r="G4414" s="3" t="str">
        <f t="shared" si="340"/>
        <v>山东二干|临沂枣庄光缆:临沂沂蒙路-苍山塔山路</v>
      </c>
      <c r="H4414" s="3">
        <f>INDEX(光放段!$B$4:$B$237,MATCH(纤芯!G4414,光放段!$C$4:$C$237,0))</f>
        <v>37032101000</v>
      </c>
      <c r="I4414" s="3" t="str">
        <f t="shared" si="341"/>
        <v>临沂枣庄光缆</v>
      </c>
      <c r="J4414" s="3" t="str">
        <f>INDEX(子缆名称!$B$4:$B$29,纤芯!M4414)</f>
        <v>E缆</v>
      </c>
      <c r="K4414" s="3">
        <v>53</v>
      </c>
      <c r="L4414" s="3">
        <f t="shared" si="342"/>
        <v>5</v>
      </c>
      <c r="M4414" s="3">
        <f t="shared" si="343"/>
        <v>5</v>
      </c>
      <c r="N4414" s="3" t="s">
        <v>97</v>
      </c>
      <c r="O4414" s="3">
        <f>COUNTIF([1]局站!$D$4:$D$172,"="&amp;N4414)</f>
        <v>1</v>
      </c>
      <c r="P4414" s="3">
        <v>0</v>
      </c>
      <c r="Q4414" s="3">
        <v>0</v>
      </c>
      <c r="R4414" s="3">
        <v>0</v>
      </c>
      <c r="S4414" s="3" t="s">
        <v>98</v>
      </c>
      <c r="T4414" s="3">
        <f>COUNTIF([1]局站!$D$4:$D$172,"="&amp;S4414)</f>
        <v>1</v>
      </c>
      <c r="U4414" s="3">
        <v>0</v>
      </c>
      <c r="V4414" s="3">
        <v>0</v>
      </c>
      <c r="W4414" s="3">
        <v>0</v>
      </c>
      <c r="X4414" s="3" t="s">
        <v>1214</v>
      </c>
      <c r="Y4414" s="3" t="s">
        <v>880</v>
      </c>
      <c r="Z4414" s="3" t="str">
        <f>INDEX(业务类型!$C$4:$C$8,MATCH(纤芯!Y4414,业务类型!$B$4:$B$8,0))</f>
        <v>IDLE</v>
      </c>
      <c r="AA4414" s="3"/>
    </row>
    <row r="4415" spans="1:27" ht="16.5" x14ac:dyDescent="0.2">
      <c r="A4415" s="3">
        <v>4412</v>
      </c>
      <c r="B4415" s="3">
        <f t="shared" si="344"/>
        <v>37032101054</v>
      </c>
      <c r="C4415" s="3" t="s">
        <v>1166</v>
      </c>
      <c r="D4415" s="3" t="s">
        <v>232</v>
      </c>
      <c r="E4415" s="3" t="str">
        <f>INDEX(光放段!$G$4:$G$237,MATCH(纤芯!G4415,光放段!$C$4:$C$237,0))</f>
        <v>山东二干|临沂枣庄光缆:临沂沂蒙路-枣庄光明西路</v>
      </c>
      <c r="F4415" s="3">
        <f>INDEX(光放段!$I$4:$I$237,MATCH(纤芯!H4415,光放段!$B$4:$B$237,0))</f>
        <v>37032100000</v>
      </c>
      <c r="G4415" s="3" t="str">
        <f t="shared" si="340"/>
        <v>山东二干|临沂枣庄光缆:临沂沂蒙路-苍山塔山路</v>
      </c>
      <c r="H4415" s="3">
        <f>INDEX(光放段!$B$4:$B$237,MATCH(纤芯!G4415,光放段!$C$4:$C$237,0))</f>
        <v>37032101000</v>
      </c>
      <c r="I4415" s="3" t="str">
        <f t="shared" si="341"/>
        <v>临沂枣庄光缆</v>
      </c>
      <c r="J4415" s="3" t="str">
        <f>INDEX(子缆名称!$B$4:$B$29,纤芯!M4415)</f>
        <v>E缆</v>
      </c>
      <c r="K4415" s="3">
        <v>54</v>
      </c>
      <c r="L4415" s="3">
        <f t="shared" si="342"/>
        <v>6</v>
      </c>
      <c r="M4415" s="3">
        <f t="shared" si="343"/>
        <v>5</v>
      </c>
      <c r="N4415" s="3" t="s">
        <v>97</v>
      </c>
      <c r="O4415" s="3">
        <f>COUNTIF([1]局站!$D$4:$D$172,"="&amp;N4415)</f>
        <v>1</v>
      </c>
      <c r="P4415" s="3">
        <v>0</v>
      </c>
      <c r="Q4415" s="3">
        <v>0</v>
      </c>
      <c r="R4415" s="3">
        <v>0</v>
      </c>
      <c r="S4415" s="3" t="s">
        <v>98</v>
      </c>
      <c r="T4415" s="3">
        <f>COUNTIF([1]局站!$D$4:$D$172,"="&amp;S4415)</f>
        <v>1</v>
      </c>
      <c r="U4415" s="3">
        <v>0</v>
      </c>
      <c r="V4415" s="3">
        <v>0</v>
      </c>
      <c r="W4415" s="3">
        <v>0</v>
      </c>
      <c r="X4415" s="3" t="s">
        <v>1214</v>
      </c>
      <c r="Y4415" s="3" t="s">
        <v>880</v>
      </c>
      <c r="Z4415" s="3" t="str">
        <f>INDEX(业务类型!$C$4:$C$8,MATCH(纤芯!Y4415,业务类型!$B$4:$B$8,0))</f>
        <v>IDLE</v>
      </c>
      <c r="AA4415" s="3"/>
    </row>
    <row r="4416" spans="1:27" ht="16.5" x14ac:dyDescent="0.2">
      <c r="A4416" s="3">
        <v>4413</v>
      </c>
      <c r="B4416" s="3">
        <f t="shared" si="344"/>
        <v>37032101055</v>
      </c>
      <c r="C4416" s="3" t="s">
        <v>1166</v>
      </c>
      <c r="D4416" s="3" t="s">
        <v>232</v>
      </c>
      <c r="E4416" s="3" t="str">
        <f>INDEX(光放段!$G$4:$G$237,MATCH(纤芯!G4416,光放段!$C$4:$C$237,0))</f>
        <v>山东二干|临沂枣庄光缆:临沂沂蒙路-枣庄光明西路</v>
      </c>
      <c r="F4416" s="3">
        <f>INDEX(光放段!$I$4:$I$237,MATCH(纤芯!H4416,光放段!$B$4:$B$237,0))</f>
        <v>37032100000</v>
      </c>
      <c r="G4416" s="3" t="str">
        <f t="shared" si="340"/>
        <v>山东二干|临沂枣庄光缆:临沂沂蒙路-苍山塔山路</v>
      </c>
      <c r="H4416" s="3">
        <f>INDEX(光放段!$B$4:$B$237,MATCH(纤芯!G4416,光放段!$C$4:$C$237,0))</f>
        <v>37032101000</v>
      </c>
      <c r="I4416" s="3" t="str">
        <f t="shared" si="341"/>
        <v>临沂枣庄光缆</v>
      </c>
      <c r="J4416" s="3" t="str">
        <f>INDEX(子缆名称!$B$4:$B$29,纤芯!M4416)</f>
        <v>E缆</v>
      </c>
      <c r="K4416" s="3">
        <v>55</v>
      </c>
      <c r="L4416" s="3">
        <f t="shared" si="342"/>
        <v>7</v>
      </c>
      <c r="M4416" s="3">
        <f t="shared" si="343"/>
        <v>5</v>
      </c>
      <c r="N4416" s="3" t="s">
        <v>97</v>
      </c>
      <c r="O4416" s="3">
        <f>COUNTIF([1]局站!$D$4:$D$172,"="&amp;N4416)</f>
        <v>1</v>
      </c>
      <c r="P4416" s="3">
        <v>0</v>
      </c>
      <c r="Q4416" s="3">
        <v>0</v>
      </c>
      <c r="R4416" s="3">
        <v>0</v>
      </c>
      <c r="S4416" s="3" t="s">
        <v>98</v>
      </c>
      <c r="T4416" s="3">
        <f>COUNTIF([1]局站!$D$4:$D$172,"="&amp;S4416)</f>
        <v>1</v>
      </c>
      <c r="U4416" s="3">
        <v>0</v>
      </c>
      <c r="V4416" s="3">
        <v>0</v>
      </c>
      <c r="W4416" s="3">
        <v>0</v>
      </c>
      <c r="X4416" s="3" t="s">
        <v>1214</v>
      </c>
      <c r="Y4416" s="3" t="s">
        <v>880</v>
      </c>
      <c r="Z4416" s="3" t="str">
        <f>INDEX(业务类型!$C$4:$C$8,MATCH(纤芯!Y4416,业务类型!$B$4:$B$8,0))</f>
        <v>IDLE</v>
      </c>
      <c r="AA4416" s="3"/>
    </row>
    <row r="4417" spans="1:27" ht="16.5" x14ac:dyDescent="0.2">
      <c r="A4417" s="3">
        <v>4414</v>
      </c>
      <c r="B4417" s="3">
        <f t="shared" si="344"/>
        <v>37032101056</v>
      </c>
      <c r="C4417" s="3" t="s">
        <v>1166</v>
      </c>
      <c r="D4417" s="3" t="s">
        <v>232</v>
      </c>
      <c r="E4417" s="3" t="str">
        <f>INDEX(光放段!$G$4:$G$237,MATCH(纤芯!G4417,光放段!$C$4:$C$237,0))</f>
        <v>山东二干|临沂枣庄光缆:临沂沂蒙路-枣庄光明西路</v>
      </c>
      <c r="F4417" s="3">
        <f>INDEX(光放段!$I$4:$I$237,MATCH(纤芯!H4417,光放段!$B$4:$B$237,0))</f>
        <v>37032100000</v>
      </c>
      <c r="G4417" s="3" t="str">
        <f t="shared" si="340"/>
        <v>山东二干|临沂枣庄光缆:临沂沂蒙路-苍山塔山路</v>
      </c>
      <c r="H4417" s="3">
        <f>INDEX(光放段!$B$4:$B$237,MATCH(纤芯!G4417,光放段!$C$4:$C$237,0))</f>
        <v>37032101000</v>
      </c>
      <c r="I4417" s="3" t="str">
        <f t="shared" si="341"/>
        <v>临沂枣庄光缆</v>
      </c>
      <c r="J4417" s="3" t="str">
        <f>INDEX(子缆名称!$B$4:$B$29,纤芯!M4417)</f>
        <v>E缆</v>
      </c>
      <c r="K4417" s="3">
        <v>56</v>
      </c>
      <c r="L4417" s="3">
        <f t="shared" si="342"/>
        <v>8</v>
      </c>
      <c r="M4417" s="3">
        <f t="shared" si="343"/>
        <v>5</v>
      </c>
      <c r="N4417" s="3" t="s">
        <v>97</v>
      </c>
      <c r="O4417" s="3">
        <f>COUNTIF([1]局站!$D$4:$D$172,"="&amp;N4417)</f>
        <v>1</v>
      </c>
      <c r="P4417" s="3">
        <v>0</v>
      </c>
      <c r="Q4417" s="3">
        <v>0</v>
      </c>
      <c r="R4417" s="3">
        <v>0</v>
      </c>
      <c r="S4417" s="3" t="s">
        <v>98</v>
      </c>
      <c r="T4417" s="3">
        <f>COUNTIF([1]局站!$D$4:$D$172,"="&amp;S4417)</f>
        <v>1</v>
      </c>
      <c r="U4417" s="3">
        <v>0</v>
      </c>
      <c r="V4417" s="3">
        <v>0</v>
      </c>
      <c r="W4417" s="3">
        <v>0</v>
      </c>
      <c r="X4417" s="3" t="s">
        <v>1214</v>
      </c>
      <c r="Y4417" s="3" t="s">
        <v>880</v>
      </c>
      <c r="Z4417" s="3" t="str">
        <f>INDEX(业务类型!$C$4:$C$8,MATCH(纤芯!Y4417,业务类型!$B$4:$B$8,0))</f>
        <v>IDLE</v>
      </c>
      <c r="AA4417" s="3"/>
    </row>
    <row r="4418" spans="1:27" ht="16.5" x14ac:dyDescent="0.2">
      <c r="A4418" s="3">
        <v>4415</v>
      </c>
      <c r="B4418" s="3">
        <f t="shared" si="344"/>
        <v>37032101057</v>
      </c>
      <c r="C4418" s="3" t="s">
        <v>1166</v>
      </c>
      <c r="D4418" s="3" t="s">
        <v>232</v>
      </c>
      <c r="E4418" s="3" t="str">
        <f>INDEX(光放段!$G$4:$G$237,MATCH(纤芯!G4418,光放段!$C$4:$C$237,0))</f>
        <v>山东二干|临沂枣庄光缆:临沂沂蒙路-枣庄光明西路</v>
      </c>
      <c r="F4418" s="3">
        <f>INDEX(光放段!$I$4:$I$237,MATCH(纤芯!H4418,光放段!$B$4:$B$237,0))</f>
        <v>37032100000</v>
      </c>
      <c r="G4418" s="3" t="str">
        <f t="shared" si="340"/>
        <v>山东二干|临沂枣庄光缆:临沂沂蒙路-苍山塔山路</v>
      </c>
      <c r="H4418" s="3">
        <f>INDEX(光放段!$B$4:$B$237,MATCH(纤芯!G4418,光放段!$C$4:$C$237,0))</f>
        <v>37032101000</v>
      </c>
      <c r="I4418" s="3" t="str">
        <f t="shared" si="341"/>
        <v>临沂枣庄光缆</v>
      </c>
      <c r="J4418" s="3" t="str">
        <f>INDEX(子缆名称!$B$4:$B$29,纤芯!M4418)</f>
        <v>E缆</v>
      </c>
      <c r="K4418" s="3">
        <v>57</v>
      </c>
      <c r="L4418" s="3">
        <f t="shared" si="342"/>
        <v>9</v>
      </c>
      <c r="M4418" s="3">
        <f t="shared" si="343"/>
        <v>5</v>
      </c>
      <c r="N4418" s="3" t="s">
        <v>97</v>
      </c>
      <c r="O4418" s="3">
        <f>COUNTIF([1]局站!$D$4:$D$172,"="&amp;N4418)</f>
        <v>1</v>
      </c>
      <c r="P4418" s="3">
        <v>0</v>
      </c>
      <c r="Q4418" s="3">
        <v>0</v>
      </c>
      <c r="R4418" s="3">
        <v>0</v>
      </c>
      <c r="S4418" s="3" t="s">
        <v>98</v>
      </c>
      <c r="T4418" s="3">
        <f>COUNTIF([1]局站!$D$4:$D$172,"="&amp;S4418)</f>
        <v>1</v>
      </c>
      <c r="U4418" s="3">
        <v>0</v>
      </c>
      <c r="V4418" s="3">
        <v>0</v>
      </c>
      <c r="W4418" s="3">
        <v>0</v>
      </c>
      <c r="X4418" s="3" t="s">
        <v>1214</v>
      </c>
      <c r="Y4418" s="3" t="s">
        <v>880</v>
      </c>
      <c r="Z4418" s="3" t="str">
        <f>INDEX(业务类型!$C$4:$C$8,MATCH(纤芯!Y4418,业务类型!$B$4:$B$8,0))</f>
        <v>IDLE</v>
      </c>
      <c r="AA4418" s="3"/>
    </row>
    <row r="4419" spans="1:27" ht="16.5" x14ac:dyDescent="0.2">
      <c r="A4419" s="3">
        <v>4416</v>
      </c>
      <c r="B4419" s="3">
        <f t="shared" si="344"/>
        <v>37032101058</v>
      </c>
      <c r="C4419" s="3" t="s">
        <v>1166</v>
      </c>
      <c r="D4419" s="3" t="s">
        <v>232</v>
      </c>
      <c r="E4419" s="3" t="str">
        <f>INDEX(光放段!$G$4:$G$237,MATCH(纤芯!G4419,光放段!$C$4:$C$237,0))</f>
        <v>山东二干|临沂枣庄光缆:临沂沂蒙路-枣庄光明西路</v>
      </c>
      <c r="F4419" s="3">
        <f>INDEX(光放段!$I$4:$I$237,MATCH(纤芯!H4419,光放段!$B$4:$B$237,0))</f>
        <v>37032100000</v>
      </c>
      <c r="G4419" s="3" t="str">
        <f t="shared" si="340"/>
        <v>山东二干|临沂枣庄光缆:临沂沂蒙路-苍山塔山路</v>
      </c>
      <c r="H4419" s="3">
        <f>INDEX(光放段!$B$4:$B$237,MATCH(纤芯!G4419,光放段!$C$4:$C$237,0))</f>
        <v>37032101000</v>
      </c>
      <c r="I4419" s="3" t="str">
        <f t="shared" si="341"/>
        <v>临沂枣庄光缆</v>
      </c>
      <c r="J4419" s="3" t="str">
        <f>INDEX(子缆名称!$B$4:$B$29,纤芯!M4419)</f>
        <v>E缆</v>
      </c>
      <c r="K4419" s="3">
        <v>58</v>
      </c>
      <c r="L4419" s="3">
        <f t="shared" si="342"/>
        <v>10</v>
      </c>
      <c r="M4419" s="3">
        <f t="shared" si="343"/>
        <v>5</v>
      </c>
      <c r="N4419" s="3" t="s">
        <v>97</v>
      </c>
      <c r="O4419" s="3">
        <f>COUNTIF([1]局站!$D$4:$D$172,"="&amp;N4419)</f>
        <v>1</v>
      </c>
      <c r="P4419" s="3">
        <v>0</v>
      </c>
      <c r="Q4419" s="3">
        <v>0</v>
      </c>
      <c r="R4419" s="3">
        <v>0</v>
      </c>
      <c r="S4419" s="3" t="s">
        <v>98</v>
      </c>
      <c r="T4419" s="3">
        <f>COUNTIF([1]局站!$D$4:$D$172,"="&amp;S4419)</f>
        <v>1</v>
      </c>
      <c r="U4419" s="3">
        <v>0</v>
      </c>
      <c r="V4419" s="3">
        <v>0</v>
      </c>
      <c r="W4419" s="3">
        <v>0</v>
      </c>
      <c r="X4419" s="3" t="s">
        <v>1214</v>
      </c>
      <c r="Y4419" s="3" t="s">
        <v>880</v>
      </c>
      <c r="Z4419" s="3" t="str">
        <f>INDEX(业务类型!$C$4:$C$8,MATCH(纤芯!Y4419,业务类型!$B$4:$B$8,0))</f>
        <v>IDLE</v>
      </c>
      <c r="AA4419" s="3"/>
    </row>
    <row r="4420" spans="1:27" ht="16.5" x14ac:dyDescent="0.2">
      <c r="A4420" s="3">
        <v>4417</v>
      </c>
      <c r="B4420" s="3">
        <f t="shared" si="344"/>
        <v>37032101059</v>
      </c>
      <c r="C4420" s="3" t="s">
        <v>1166</v>
      </c>
      <c r="D4420" s="3" t="s">
        <v>232</v>
      </c>
      <c r="E4420" s="3" t="str">
        <f>INDEX(光放段!$G$4:$G$237,MATCH(纤芯!G4420,光放段!$C$4:$C$237,0))</f>
        <v>山东二干|临沂枣庄光缆:临沂沂蒙路-枣庄光明西路</v>
      </c>
      <c r="F4420" s="3">
        <f>INDEX(光放段!$I$4:$I$237,MATCH(纤芯!H4420,光放段!$B$4:$B$237,0))</f>
        <v>37032100000</v>
      </c>
      <c r="G4420" s="3" t="str">
        <f t="shared" si="340"/>
        <v>山东二干|临沂枣庄光缆:临沂沂蒙路-苍山塔山路</v>
      </c>
      <c r="H4420" s="3">
        <f>INDEX(光放段!$B$4:$B$237,MATCH(纤芯!G4420,光放段!$C$4:$C$237,0))</f>
        <v>37032101000</v>
      </c>
      <c r="I4420" s="3" t="str">
        <f t="shared" si="341"/>
        <v>临沂枣庄光缆</v>
      </c>
      <c r="J4420" s="3" t="str">
        <f>INDEX(子缆名称!$B$4:$B$29,纤芯!M4420)</f>
        <v>E缆</v>
      </c>
      <c r="K4420" s="3">
        <v>59</v>
      </c>
      <c r="L4420" s="3">
        <f t="shared" si="342"/>
        <v>11</v>
      </c>
      <c r="M4420" s="3">
        <f t="shared" si="343"/>
        <v>5</v>
      </c>
      <c r="N4420" s="3" t="s">
        <v>97</v>
      </c>
      <c r="O4420" s="3">
        <f>COUNTIF([1]局站!$D$4:$D$172,"="&amp;N4420)</f>
        <v>1</v>
      </c>
      <c r="P4420" s="3">
        <v>0</v>
      </c>
      <c r="Q4420" s="3">
        <v>0</v>
      </c>
      <c r="R4420" s="3">
        <v>0</v>
      </c>
      <c r="S4420" s="3" t="s">
        <v>98</v>
      </c>
      <c r="T4420" s="3">
        <f>COUNTIF([1]局站!$D$4:$D$172,"="&amp;S4420)</f>
        <v>1</v>
      </c>
      <c r="U4420" s="3">
        <v>0</v>
      </c>
      <c r="V4420" s="3">
        <v>0</v>
      </c>
      <c r="W4420" s="3">
        <v>0</v>
      </c>
      <c r="X4420" s="3" t="s">
        <v>1214</v>
      </c>
      <c r="Y4420" s="3" t="s">
        <v>880</v>
      </c>
      <c r="Z4420" s="3" t="str">
        <f>INDEX(业务类型!$C$4:$C$8,MATCH(纤芯!Y4420,业务类型!$B$4:$B$8,0))</f>
        <v>IDLE</v>
      </c>
      <c r="AA4420" s="3"/>
    </row>
    <row r="4421" spans="1:27" ht="16.5" x14ac:dyDescent="0.2">
      <c r="A4421" s="3">
        <v>4418</v>
      </c>
      <c r="B4421" s="3">
        <f t="shared" si="344"/>
        <v>37032101060</v>
      </c>
      <c r="C4421" s="3" t="s">
        <v>1166</v>
      </c>
      <c r="D4421" s="3" t="s">
        <v>232</v>
      </c>
      <c r="E4421" s="3" t="str">
        <f>INDEX(光放段!$G$4:$G$237,MATCH(纤芯!G4421,光放段!$C$4:$C$237,0))</f>
        <v>山东二干|临沂枣庄光缆:临沂沂蒙路-枣庄光明西路</v>
      </c>
      <c r="F4421" s="3">
        <f>INDEX(光放段!$I$4:$I$237,MATCH(纤芯!H4421,光放段!$B$4:$B$237,0))</f>
        <v>37032100000</v>
      </c>
      <c r="G4421" s="3" t="str">
        <f t="shared" ref="G4421:G4484" si="345">C4421&amp;"|"&amp;D4421&amp;":"&amp;N4421&amp;"-"&amp;S4421</f>
        <v>山东二干|临沂枣庄光缆:临沂沂蒙路-苍山塔山路</v>
      </c>
      <c r="H4421" s="3">
        <f>INDEX(光放段!$B$4:$B$237,MATCH(纤芯!G4421,光放段!$C$4:$C$237,0))</f>
        <v>37032101000</v>
      </c>
      <c r="I4421" s="3" t="str">
        <f t="shared" ref="I4421:I4484" si="346">D4421</f>
        <v>临沂枣庄光缆</v>
      </c>
      <c r="J4421" s="3" t="str">
        <f>INDEX(子缆名称!$B$4:$B$29,纤芯!M4421)</f>
        <v>E缆</v>
      </c>
      <c r="K4421" s="3">
        <v>60</v>
      </c>
      <c r="L4421" s="3">
        <f t="shared" ref="L4421:L4484" si="347">MOD(K4421-1,12)+1</f>
        <v>12</v>
      </c>
      <c r="M4421" s="3">
        <f t="shared" ref="M4421:M4484" si="348">INT((K4421-1)/12)+1</f>
        <v>5</v>
      </c>
      <c r="N4421" s="3" t="s">
        <v>97</v>
      </c>
      <c r="O4421" s="3">
        <f>COUNTIF([1]局站!$D$4:$D$172,"="&amp;N4421)</f>
        <v>1</v>
      </c>
      <c r="P4421" s="3">
        <v>0</v>
      </c>
      <c r="Q4421" s="3">
        <v>0</v>
      </c>
      <c r="R4421" s="3">
        <v>0</v>
      </c>
      <c r="S4421" s="3" t="s">
        <v>98</v>
      </c>
      <c r="T4421" s="3">
        <f>COUNTIF([1]局站!$D$4:$D$172,"="&amp;S4421)</f>
        <v>1</v>
      </c>
      <c r="U4421" s="3">
        <v>0</v>
      </c>
      <c r="V4421" s="3">
        <v>0</v>
      </c>
      <c r="W4421" s="3">
        <v>0</v>
      </c>
      <c r="X4421" s="3" t="s">
        <v>1214</v>
      </c>
      <c r="Y4421" s="3" t="s">
        <v>880</v>
      </c>
      <c r="Z4421" s="3" t="str">
        <f>INDEX(业务类型!$C$4:$C$8,MATCH(纤芯!Y4421,业务类型!$B$4:$B$8,0))</f>
        <v>IDLE</v>
      </c>
      <c r="AA4421" s="3"/>
    </row>
    <row r="4422" spans="1:27" ht="16.5" x14ac:dyDescent="0.2">
      <c r="A4422" s="3">
        <v>4419</v>
      </c>
      <c r="B4422" s="3">
        <f t="shared" si="344"/>
        <v>37032101061</v>
      </c>
      <c r="C4422" s="3" t="s">
        <v>1166</v>
      </c>
      <c r="D4422" s="3" t="s">
        <v>232</v>
      </c>
      <c r="E4422" s="3" t="str">
        <f>INDEX(光放段!$G$4:$G$237,MATCH(纤芯!G4422,光放段!$C$4:$C$237,0))</f>
        <v>山东二干|临沂枣庄光缆:临沂沂蒙路-枣庄光明西路</v>
      </c>
      <c r="F4422" s="3">
        <f>INDEX(光放段!$I$4:$I$237,MATCH(纤芯!H4422,光放段!$B$4:$B$237,0))</f>
        <v>37032100000</v>
      </c>
      <c r="G4422" s="3" t="str">
        <f t="shared" si="345"/>
        <v>山东二干|临沂枣庄光缆:临沂沂蒙路-苍山塔山路</v>
      </c>
      <c r="H4422" s="3">
        <f>INDEX(光放段!$B$4:$B$237,MATCH(纤芯!G4422,光放段!$C$4:$C$237,0))</f>
        <v>37032101000</v>
      </c>
      <c r="I4422" s="3" t="str">
        <f t="shared" si="346"/>
        <v>临沂枣庄光缆</v>
      </c>
      <c r="J4422" s="3" t="str">
        <f>INDEX(子缆名称!$B$4:$B$29,纤芯!M4422)</f>
        <v>F缆</v>
      </c>
      <c r="K4422" s="3">
        <v>61</v>
      </c>
      <c r="L4422" s="3">
        <f t="shared" si="347"/>
        <v>1</v>
      </c>
      <c r="M4422" s="3">
        <f t="shared" si="348"/>
        <v>6</v>
      </c>
      <c r="N4422" s="3" t="s">
        <v>97</v>
      </c>
      <c r="O4422" s="3">
        <f>COUNTIF([1]局站!$D$4:$D$172,"="&amp;N4422)</f>
        <v>1</v>
      </c>
      <c r="P4422" s="3">
        <v>0</v>
      </c>
      <c r="Q4422" s="3">
        <v>0</v>
      </c>
      <c r="R4422" s="3">
        <v>0</v>
      </c>
      <c r="S4422" s="3" t="s">
        <v>98</v>
      </c>
      <c r="T4422" s="3">
        <f>COUNTIF([1]局站!$D$4:$D$172,"="&amp;S4422)</f>
        <v>1</v>
      </c>
      <c r="U4422" s="3">
        <v>0</v>
      </c>
      <c r="V4422" s="3">
        <v>0</v>
      </c>
      <c r="W4422" s="3">
        <v>0</v>
      </c>
      <c r="X4422" s="3" t="s">
        <v>1214</v>
      </c>
      <c r="Y4422" s="3" t="s">
        <v>880</v>
      </c>
      <c r="Z4422" s="3" t="str">
        <f>INDEX(业务类型!$C$4:$C$8,MATCH(纤芯!Y4422,业务类型!$B$4:$B$8,0))</f>
        <v>IDLE</v>
      </c>
      <c r="AA4422" s="3"/>
    </row>
    <row r="4423" spans="1:27" ht="16.5" x14ac:dyDescent="0.2">
      <c r="A4423" s="3">
        <v>4420</v>
      </c>
      <c r="B4423" s="3">
        <f t="shared" si="344"/>
        <v>37032101062</v>
      </c>
      <c r="C4423" s="3" t="s">
        <v>1166</v>
      </c>
      <c r="D4423" s="3" t="s">
        <v>232</v>
      </c>
      <c r="E4423" s="3" t="str">
        <f>INDEX(光放段!$G$4:$G$237,MATCH(纤芯!G4423,光放段!$C$4:$C$237,0))</f>
        <v>山东二干|临沂枣庄光缆:临沂沂蒙路-枣庄光明西路</v>
      </c>
      <c r="F4423" s="3">
        <f>INDEX(光放段!$I$4:$I$237,MATCH(纤芯!H4423,光放段!$B$4:$B$237,0))</f>
        <v>37032100000</v>
      </c>
      <c r="G4423" s="3" t="str">
        <f t="shared" si="345"/>
        <v>山东二干|临沂枣庄光缆:临沂沂蒙路-苍山塔山路</v>
      </c>
      <c r="H4423" s="3">
        <f>INDEX(光放段!$B$4:$B$237,MATCH(纤芯!G4423,光放段!$C$4:$C$237,0))</f>
        <v>37032101000</v>
      </c>
      <c r="I4423" s="3" t="str">
        <f t="shared" si="346"/>
        <v>临沂枣庄光缆</v>
      </c>
      <c r="J4423" s="3" t="str">
        <f>INDEX(子缆名称!$B$4:$B$29,纤芯!M4423)</f>
        <v>F缆</v>
      </c>
      <c r="K4423" s="3">
        <v>62</v>
      </c>
      <c r="L4423" s="3">
        <f t="shared" si="347"/>
        <v>2</v>
      </c>
      <c r="M4423" s="3">
        <f t="shared" si="348"/>
        <v>6</v>
      </c>
      <c r="N4423" s="3" t="s">
        <v>97</v>
      </c>
      <c r="O4423" s="3">
        <f>COUNTIF([1]局站!$D$4:$D$172,"="&amp;N4423)</f>
        <v>1</v>
      </c>
      <c r="P4423" s="3">
        <v>0</v>
      </c>
      <c r="Q4423" s="3">
        <v>0</v>
      </c>
      <c r="R4423" s="3">
        <v>0</v>
      </c>
      <c r="S4423" s="3" t="s">
        <v>98</v>
      </c>
      <c r="T4423" s="3">
        <f>COUNTIF([1]局站!$D$4:$D$172,"="&amp;S4423)</f>
        <v>1</v>
      </c>
      <c r="U4423" s="3">
        <v>0</v>
      </c>
      <c r="V4423" s="3">
        <v>0</v>
      </c>
      <c r="W4423" s="3">
        <v>0</v>
      </c>
      <c r="X4423" s="3" t="s">
        <v>1214</v>
      </c>
      <c r="Y4423" s="3" t="s">
        <v>880</v>
      </c>
      <c r="Z4423" s="3" t="str">
        <f>INDEX(业务类型!$C$4:$C$8,MATCH(纤芯!Y4423,业务类型!$B$4:$B$8,0))</f>
        <v>IDLE</v>
      </c>
      <c r="AA4423" s="3"/>
    </row>
    <row r="4424" spans="1:27" ht="16.5" x14ac:dyDescent="0.2">
      <c r="A4424" s="3">
        <v>4421</v>
      </c>
      <c r="B4424" s="3">
        <f t="shared" si="344"/>
        <v>37032101063</v>
      </c>
      <c r="C4424" s="3" t="s">
        <v>1166</v>
      </c>
      <c r="D4424" s="3" t="s">
        <v>232</v>
      </c>
      <c r="E4424" s="3" t="str">
        <f>INDEX(光放段!$G$4:$G$237,MATCH(纤芯!G4424,光放段!$C$4:$C$237,0))</f>
        <v>山东二干|临沂枣庄光缆:临沂沂蒙路-枣庄光明西路</v>
      </c>
      <c r="F4424" s="3">
        <f>INDEX(光放段!$I$4:$I$237,MATCH(纤芯!H4424,光放段!$B$4:$B$237,0))</f>
        <v>37032100000</v>
      </c>
      <c r="G4424" s="3" t="str">
        <f t="shared" si="345"/>
        <v>山东二干|临沂枣庄光缆:临沂沂蒙路-苍山塔山路</v>
      </c>
      <c r="H4424" s="3">
        <f>INDEX(光放段!$B$4:$B$237,MATCH(纤芯!G4424,光放段!$C$4:$C$237,0))</f>
        <v>37032101000</v>
      </c>
      <c r="I4424" s="3" t="str">
        <f t="shared" si="346"/>
        <v>临沂枣庄光缆</v>
      </c>
      <c r="J4424" s="3" t="str">
        <f>INDEX(子缆名称!$B$4:$B$29,纤芯!M4424)</f>
        <v>F缆</v>
      </c>
      <c r="K4424" s="3">
        <v>63</v>
      </c>
      <c r="L4424" s="3">
        <f t="shared" si="347"/>
        <v>3</v>
      </c>
      <c r="M4424" s="3">
        <f t="shared" si="348"/>
        <v>6</v>
      </c>
      <c r="N4424" s="3" t="s">
        <v>97</v>
      </c>
      <c r="O4424" s="3">
        <f>COUNTIF([1]局站!$D$4:$D$172,"="&amp;N4424)</f>
        <v>1</v>
      </c>
      <c r="P4424" s="3">
        <v>0</v>
      </c>
      <c r="Q4424" s="3">
        <v>0</v>
      </c>
      <c r="R4424" s="3">
        <v>0</v>
      </c>
      <c r="S4424" s="3" t="s">
        <v>98</v>
      </c>
      <c r="T4424" s="3">
        <f>COUNTIF([1]局站!$D$4:$D$172,"="&amp;S4424)</f>
        <v>1</v>
      </c>
      <c r="U4424" s="3">
        <v>0</v>
      </c>
      <c r="V4424" s="3">
        <v>0</v>
      </c>
      <c r="W4424" s="3">
        <v>0</v>
      </c>
      <c r="X4424" s="3" t="s">
        <v>1214</v>
      </c>
      <c r="Y4424" s="3" t="s">
        <v>880</v>
      </c>
      <c r="Z4424" s="3" t="str">
        <f>INDEX(业务类型!$C$4:$C$8,MATCH(纤芯!Y4424,业务类型!$B$4:$B$8,0))</f>
        <v>IDLE</v>
      </c>
      <c r="AA4424" s="3"/>
    </row>
    <row r="4425" spans="1:27" ht="16.5" x14ac:dyDescent="0.2">
      <c r="A4425" s="3">
        <v>4422</v>
      </c>
      <c r="B4425" s="3">
        <f t="shared" si="344"/>
        <v>37032101064</v>
      </c>
      <c r="C4425" s="3" t="s">
        <v>1166</v>
      </c>
      <c r="D4425" s="3" t="s">
        <v>232</v>
      </c>
      <c r="E4425" s="3" t="str">
        <f>INDEX(光放段!$G$4:$G$237,MATCH(纤芯!G4425,光放段!$C$4:$C$237,0))</f>
        <v>山东二干|临沂枣庄光缆:临沂沂蒙路-枣庄光明西路</v>
      </c>
      <c r="F4425" s="3">
        <f>INDEX(光放段!$I$4:$I$237,MATCH(纤芯!H4425,光放段!$B$4:$B$237,0))</f>
        <v>37032100000</v>
      </c>
      <c r="G4425" s="3" t="str">
        <f t="shared" si="345"/>
        <v>山东二干|临沂枣庄光缆:临沂沂蒙路-苍山塔山路</v>
      </c>
      <c r="H4425" s="3">
        <f>INDEX(光放段!$B$4:$B$237,MATCH(纤芯!G4425,光放段!$C$4:$C$237,0))</f>
        <v>37032101000</v>
      </c>
      <c r="I4425" s="3" t="str">
        <f t="shared" si="346"/>
        <v>临沂枣庄光缆</v>
      </c>
      <c r="J4425" s="3" t="str">
        <f>INDEX(子缆名称!$B$4:$B$29,纤芯!M4425)</f>
        <v>F缆</v>
      </c>
      <c r="K4425" s="3">
        <v>64</v>
      </c>
      <c r="L4425" s="3">
        <f t="shared" si="347"/>
        <v>4</v>
      </c>
      <c r="M4425" s="3">
        <f t="shared" si="348"/>
        <v>6</v>
      </c>
      <c r="N4425" s="3" t="s">
        <v>97</v>
      </c>
      <c r="O4425" s="3">
        <f>COUNTIF([1]局站!$D$4:$D$172,"="&amp;N4425)</f>
        <v>1</v>
      </c>
      <c r="P4425" s="3">
        <v>0</v>
      </c>
      <c r="Q4425" s="3">
        <v>0</v>
      </c>
      <c r="R4425" s="3">
        <v>0</v>
      </c>
      <c r="S4425" s="3" t="s">
        <v>98</v>
      </c>
      <c r="T4425" s="3">
        <f>COUNTIF([1]局站!$D$4:$D$172,"="&amp;S4425)</f>
        <v>1</v>
      </c>
      <c r="U4425" s="3">
        <v>0</v>
      </c>
      <c r="V4425" s="3">
        <v>0</v>
      </c>
      <c r="W4425" s="3">
        <v>0</v>
      </c>
      <c r="X4425" s="3" t="s">
        <v>1214</v>
      </c>
      <c r="Y4425" s="3" t="s">
        <v>880</v>
      </c>
      <c r="Z4425" s="3" t="str">
        <f>INDEX(业务类型!$C$4:$C$8,MATCH(纤芯!Y4425,业务类型!$B$4:$B$8,0))</f>
        <v>IDLE</v>
      </c>
      <c r="AA4425" s="3"/>
    </row>
    <row r="4426" spans="1:27" ht="16.5" x14ac:dyDescent="0.2">
      <c r="A4426" s="3">
        <v>4423</v>
      </c>
      <c r="B4426" s="3">
        <f t="shared" si="344"/>
        <v>37032101065</v>
      </c>
      <c r="C4426" s="3" t="s">
        <v>1166</v>
      </c>
      <c r="D4426" s="3" t="s">
        <v>232</v>
      </c>
      <c r="E4426" s="3" t="str">
        <f>INDEX(光放段!$G$4:$G$237,MATCH(纤芯!G4426,光放段!$C$4:$C$237,0))</f>
        <v>山东二干|临沂枣庄光缆:临沂沂蒙路-枣庄光明西路</v>
      </c>
      <c r="F4426" s="3">
        <f>INDEX(光放段!$I$4:$I$237,MATCH(纤芯!H4426,光放段!$B$4:$B$237,0))</f>
        <v>37032100000</v>
      </c>
      <c r="G4426" s="3" t="str">
        <f t="shared" si="345"/>
        <v>山东二干|临沂枣庄光缆:临沂沂蒙路-苍山塔山路</v>
      </c>
      <c r="H4426" s="3">
        <f>INDEX(光放段!$B$4:$B$237,MATCH(纤芯!G4426,光放段!$C$4:$C$237,0))</f>
        <v>37032101000</v>
      </c>
      <c r="I4426" s="3" t="str">
        <f t="shared" si="346"/>
        <v>临沂枣庄光缆</v>
      </c>
      <c r="J4426" s="3" t="str">
        <f>INDEX(子缆名称!$B$4:$B$29,纤芯!M4426)</f>
        <v>F缆</v>
      </c>
      <c r="K4426" s="3">
        <v>65</v>
      </c>
      <c r="L4426" s="3">
        <f t="shared" si="347"/>
        <v>5</v>
      </c>
      <c r="M4426" s="3">
        <f t="shared" si="348"/>
        <v>6</v>
      </c>
      <c r="N4426" s="3" t="s">
        <v>97</v>
      </c>
      <c r="O4426" s="3">
        <f>COUNTIF([1]局站!$D$4:$D$172,"="&amp;N4426)</f>
        <v>1</v>
      </c>
      <c r="P4426" s="3">
        <v>0</v>
      </c>
      <c r="Q4426" s="3">
        <v>0</v>
      </c>
      <c r="R4426" s="3">
        <v>0</v>
      </c>
      <c r="S4426" s="3" t="s">
        <v>98</v>
      </c>
      <c r="T4426" s="3">
        <f>COUNTIF([1]局站!$D$4:$D$172,"="&amp;S4426)</f>
        <v>1</v>
      </c>
      <c r="U4426" s="3">
        <v>0</v>
      </c>
      <c r="V4426" s="3">
        <v>0</v>
      </c>
      <c r="W4426" s="3">
        <v>0</v>
      </c>
      <c r="X4426" s="3" t="s">
        <v>1214</v>
      </c>
      <c r="Y4426" s="3" t="s">
        <v>880</v>
      </c>
      <c r="Z4426" s="3" t="str">
        <f>INDEX(业务类型!$C$4:$C$8,MATCH(纤芯!Y4426,业务类型!$B$4:$B$8,0))</f>
        <v>IDLE</v>
      </c>
      <c r="AA4426" s="3"/>
    </row>
    <row r="4427" spans="1:27" ht="16.5" x14ac:dyDescent="0.2">
      <c r="A4427" s="3">
        <v>4424</v>
      </c>
      <c r="B4427" s="3">
        <f t="shared" si="344"/>
        <v>37032101066</v>
      </c>
      <c r="C4427" s="3" t="s">
        <v>1166</v>
      </c>
      <c r="D4427" s="3" t="s">
        <v>232</v>
      </c>
      <c r="E4427" s="3" t="str">
        <f>INDEX(光放段!$G$4:$G$237,MATCH(纤芯!G4427,光放段!$C$4:$C$237,0))</f>
        <v>山东二干|临沂枣庄光缆:临沂沂蒙路-枣庄光明西路</v>
      </c>
      <c r="F4427" s="3">
        <f>INDEX(光放段!$I$4:$I$237,MATCH(纤芯!H4427,光放段!$B$4:$B$237,0))</f>
        <v>37032100000</v>
      </c>
      <c r="G4427" s="3" t="str">
        <f t="shared" si="345"/>
        <v>山东二干|临沂枣庄光缆:临沂沂蒙路-苍山塔山路</v>
      </c>
      <c r="H4427" s="3">
        <f>INDEX(光放段!$B$4:$B$237,MATCH(纤芯!G4427,光放段!$C$4:$C$237,0))</f>
        <v>37032101000</v>
      </c>
      <c r="I4427" s="3" t="str">
        <f t="shared" si="346"/>
        <v>临沂枣庄光缆</v>
      </c>
      <c r="J4427" s="3" t="str">
        <f>INDEX(子缆名称!$B$4:$B$29,纤芯!M4427)</f>
        <v>F缆</v>
      </c>
      <c r="K4427" s="3">
        <v>66</v>
      </c>
      <c r="L4427" s="3">
        <f t="shared" si="347"/>
        <v>6</v>
      </c>
      <c r="M4427" s="3">
        <f t="shared" si="348"/>
        <v>6</v>
      </c>
      <c r="N4427" s="3" t="s">
        <v>97</v>
      </c>
      <c r="O4427" s="3">
        <f>COUNTIF([1]局站!$D$4:$D$172,"="&amp;N4427)</f>
        <v>1</v>
      </c>
      <c r="P4427" s="3">
        <v>0</v>
      </c>
      <c r="Q4427" s="3">
        <v>0</v>
      </c>
      <c r="R4427" s="3">
        <v>0</v>
      </c>
      <c r="S4427" s="3" t="s">
        <v>98</v>
      </c>
      <c r="T4427" s="3">
        <f>COUNTIF([1]局站!$D$4:$D$172,"="&amp;S4427)</f>
        <v>1</v>
      </c>
      <c r="U4427" s="3">
        <v>0</v>
      </c>
      <c r="V4427" s="3">
        <v>0</v>
      </c>
      <c r="W4427" s="3">
        <v>0</v>
      </c>
      <c r="X4427" s="3" t="s">
        <v>1214</v>
      </c>
      <c r="Y4427" s="3" t="s">
        <v>880</v>
      </c>
      <c r="Z4427" s="3" t="str">
        <f>INDEX(业务类型!$C$4:$C$8,MATCH(纤芯!Y4427,业务类型!$B$4:$B$8,0))</f>
        <v>IDLE</v>
      </c>
      <c r="AA4427" s="3"/>
    </row>
    <row r="4428" spans="1:27" ht="16.5" x14ac:dyDescent="0.2">
      <c r="A4428" s="3">
        <v>4425</v>
      </c>
      <c r="B4428" s="3">
        <f t="shared" si="344"/>
        <v>37032101067</v>
      </c>
      <c r="C4428" s="3" t="s">
        <v>1166</v>
      </c>
      <c r="D4428" s="3" t="s">
        <v>232</v>
      </c>
      <c r="E4428" s="3" t="str">
        <f>INDEX(光放段!$G$4:$G$237,MATCH(纤芯!G4428,光放段!$C$4:$C$237,0))</f>
        <v>山东二干|临沂枣庄光缆:临沂沂蒙路-枣庄光明西路</v>
      </c>
      <c r="F4428" s="3">
        <f>INDEX(光放段!$I$4:$I$237,MATCH(纤芯!H4428,光放段!$B$4:$B$237,0))</f>
        <v>37032100000</v>
      </c>
      <c r="G4428" s="3" t="str">
        <f t="shared" si="345"/>
        <v>山东二干|临沂枣庄光缆:临沂沂蒙路-苍山塔山路</v>
      </c>
      <c r="H4428" s="3">
        <f>INDEX(光放段!$B$4:$B$237,MATCH(纤芯!G4428,光放段!$C$4:$C$237,0))</f>
        <v>37032101000</v>
      </c>
      <c r="I4428" s="3" t="str">
        <f t="shared" si="346"/>
        <v>临沂枣庄光缆</v>
      </c>
      <c r="J4428" s="3" t="str">
        <f>INDEX(子缆名称!$B$4:$B$29,纤芯!M4428)</f>
        <v>F缆</v>
      </c>
      <c r="K4428" s="3">
        <v>67</v>
      </c>
      <c r="L4428" s="3">
        <f t="shared" si="347"/>
        <v>7</v>
      </c>
      <c r="M4428" s="3">
        <f t="shared" si="348"/>
        <v>6</v>
      </c>
      <c r="N4428" s="3" t="s">
        <v>97</v>
      </c>
      <c r="O4428" s="3">
        <f>COUNTIF([1]局站!$D$4:$D$172,"="&amp;N4428)</f>
        <v>1</v>
      </c>
      <c r="P4428" s="3">
        <v>0</v>
      </c>
      <c r="Q4428" s="3">
        <v>0</v>
      </c>
      <c r="R4428" s="3">
        <v>0</v>
      </c>
      <c r="S4428" s="3" t="s">
        <v>98</v>
      </c>
      <c r="T4428" s="3">
        <f>COUNTIF([1]局站!$D$4:$D$172,"="&amp;S4428)</f>
        <v>1</v>
      </c>
      <c r="U4428" s="3">
        <v>0</v>
      </c>
      <c r="V4428" s="3">
        <v>0</v>
      </c>
      <c r="W4428" s="3">
        <v>0</v>
      </c>
      <c r="X4428" s="3" t="s">
        <v>1214</v>
      </c>
      <c r="Y4428" s="3" t="s">
        <v>880</v>
      </c>
      <c r="Z4428" s="3" t="str">
        <f>INDEX(业务类型!$C$4:$C$8,MATCH(纤芯!Y4428,业务类型!$B$4:$B$8,0))</f>
        <v>IDLE</v>
      </c>
      <c r="AA4428" s="3"/>
    </row>
    <row r="4429" spans="1:27" ht="16.5" x14ac:dyDescent="0.2">
      <c r="A4429" s="3">
        <v>4426</v>
      </c>
      <c r="B4429" s="3">
        <f t="shared" si="344"/>
        <v>37032101068</v>
      </c>
      <c r="C4429" s="3" t="s">
        <v>1166</v>
      </c>
      <c r="D4429" s="3" t="s">
        <v>232</v>
      </c>
      <c r="E4429" s="3" t="str">
        <f>INDEX(光放段!$G$4:$G$237,MATCH(纤芯!G4429,光放段!$C$4:$C$237,0))</f>
        <v>山东二干|临沂枣庄光缆:临沂沂蒙路-枣庄光明西路</v>
      </c>
      <c r="F4429" s="3">
        <f>INDEX(光放段!$I$4:$I$237,MATCH(纤芯!H4429,光放段!$B$4:$B$237,0))</f>
        <v>37032100000</v>
      </c>
      <c r="G4429" s="3" t="str">
        <f t="shared" si="345"/>
        <v>山东二干|临沂枣庄光缆:临沂沂蒙路-苍山塔山路</v>
      </c>
      <c r="H4429" s="3">
        <f>INDEX(光放段!$B$4:$B$237,MATCH(纤芯!G4429,光放段!$C$4:$C$237,0))</f>
        <v>37032101000</v>
      </c>
      <c r="I4429" s="3" t="str">
        <f t="shared" si="346"/>
        <v>临沂枣庄光缆</v>
      </c>
      <c r="J4429" s="3" t="str">
        <f>INDEX(子缆名称!$B$4:$B$29,纤芯!M4429)</f>
        <v>F缆</v>
      </c>
      <c r="K4429" s="3">
        <v>68</v>
      </c>
      <c r="L4429" s="3">
        <f t="shared" si="347"/>
        <v>8</v>
      </c>
      <c r="M4429" s="3">
        <f t="shared" si="348"/>
        <v>6</v>
      </c>
      <c r="N4429" s="3" t="s">
        <v>97</v>
      </c>
      <c r="O4429" s="3">
        <f>COUNTIF([1]局站!$D$4:$D$172,"="&amp;N4429)</f>
        <v>1</v>
      </c>
      <c r="P4429" s="3">
        <v>0</v>
      </c>
      <c r="Q4429" s="3">
        <v>0</v>
      </c>
      <c r="R4429" s="3">
        <v>0</v>
      </c>
      <c r="S4429" s="3" t="s">
        <v>98</v>
      </c>
      <c r="T4429" s="3">
        <f>COUNTIF([1]局站!$D$4:$D$172,"="&amp;S4429)</f>
        <v>1</v>
      </c>
      <c r="U4429" s="3">
        <v>0</v>
      </c>
      <c r="V4429" s="3">
        <v>0</v>
      </c>
      <c r="W4429" s="3">
        <v>0</v>
      </c>
      <c r="X4429" s="3" t="s">
        <v>1214</v>
      </c>
      <c r="Y4429" s="3" t="s">
        <v>880</v>
      </c>
      <c r="Z4429" s="3" t="str">
        <f>INDEX(业务类型!$C$4:$C$8,MATCH(纤芯!Y4429,业务类型!$B$4:$B$8,0))</f>
        <v>IDLE</v>
      </c>
      <c r="AA4429" s="3"/>
    </row>
    <row r="4430" spans="1:27" ht="16.5" x14ac:dyDescent="0.2">
      <c r="A4430" s="3">
        <v>4427</v>
      </c>
      <c r="B4430" s="3">
        <f t="shared" si="344"/>
        <v>37032101069</v>
      </c>
      <c r="C4430" s="3" t="s">
        <v>1166</v>
      </c>
      <c r="D4430" s="3" t="s">
        <v>232</v>
      </c>
      <c r="E4430" s="3" t="str">
        <f>INDEX(光放段!$G$4:$G$237,MATCH(纤芯!G4430,光放段!$C$4:$C$237,0))</f>
        <v>山东二干|临沂枣庄光缆:临沂沂蒙路-枣庄光明西路</v>
      </c>
      <c r="F4430" s="3">
        <f>INDEX(光放段!$I$4:$I$237,MATCH(纤芯!H4430,光放段!$B$4:$B$237,0))</f>
        <v>37032100000</v>
      </c>
      <c r="G4430" s="3" t="str">
        <f t="shared" si="345"/>
        <v>山东二干|临沂枣庄光缆:临沂沂蒙路-苍山塔山路</v>
      </c>
      <c r="H4430" s="3">
        <f>INDEX(光放段!$B$4:$B$237,MATCH(纤芯!G4430,光放段!$C$4:$C$237,0))</f>
        <v>37032101000</v>
      </c>
      <c r="I4430" s="3" t="str">
        <f t="shared" si="346"/>
        <v>临沂枣庄光缆</v>
      </c>
      <c r="J4430" s="3" t="str">
        <f>INDEX(子缆名称!$B$4:$B$29,纤芯!M4430)</f>
        <v>F缆</v>
      </c>
      <c r="K4430" s="3">
        <v>69</v>
      </c>
      <c r="L4430" s="3">
        <f t="shared" si="347"/>
        <v>9</v>
      </c>
      <c r="M4430" s="3">
        <f t="shared" si="348"/>
        <v>6</v>
      </c>
      <c r="N4430" s="3" t="s">
        <v>97</v>
      </c>
      <c r="O4430" s="3">
        <f>COUNTIF([1]局站!$D$4:$D$172,"="&amp;N4430)</f>
        <v>1</v>
      </c>
      <c r="P4430" s="3">
        <v>0</v>
      </c>
      <c r="Q4430" s="3">
        <v>0</v>
      </c>
      <c r="R4430" s="3">
        <v>0</v>
      </c>
      <c r="S4430" s="3" t="s">
        <v>98</v>
      </c>
      <c r="T4430" s="3">
        <f>COUNTIF([1]局站!$D$4:$D$172,"="&amp;S4430)</f>
        <v>1</v>
      </c>
      <c r="U4430" s="3">
        <v>0</v>
      </c>
      <c r="V4430" s="3">
        <v>0</v>
      </c>
      <c r="W4430" s="3">
        <v>0</v>
      </c>
      <c r="X4430" s="3" t="s">
        <v>1214</v>
      </c>
      <c r="Y4430" s="3" t="s">
        <v>880</v>
      </c>
      <c r="Z4430" s="3" t="str">
        <f>INDEX(业务类型!$C$4:$C$8,MATCH(纤芯!Y4430,业务类型!$B$4:$B$8,0))</f>
        <v>IDLE</v>
      </c>
      <c r="AA4430" s="3"/>
    </row>
    <row r="4431" spans="1:27" ht="16.5" x14ac:dyDescent="0.2">
      <c r="A4431" s="3">
        <v>4428</v>
      </c>
      <c r="B4431" s="3">
        <f t="shared" si="344"/>
        <v>37032101070</v>
      </c>
      <c r="C4431" s="3" t="s">
        <v>1166</v>
      </c>
      <c r="D4431" s="3" t="s">
        <v>232</v>
      </c>
      <c r="E4431" s="3" t="str">
        <f>INDEX(光放段!$G$4:$G$237,MATCH(纤芯!G4431,光放段!$C$4:$C$237,0))</f>
        <v>山东二干|临沂枣庄光缆:临沂沂蒙路-枣庄光明西路</v>
      </c>
      <c r="F4431" s="3">
        <f>INDEX(光放段!$I$4:$I$237,MATCH(纤芯!H4431,光放段!$B$4:$B$237,0))</f>
        <v>37032100000</v>
      </c>
      <c r="G4431" s="3" t="str">
        <f t="shared" si="345"/>
        <v>山东二干|临沂枣庄光缆:临沂沂蒙路-苍山塔山路</v>
      </c>
      <c r="H4431" s="3">
        <f>INDEX(光放段!$B$4:$B$237,MATCH(纤芯!G4431,光放段!$C$4:$C$237,0))</f>
        <v>37032101000</v>
      </c>
      <c r="I4431" s="3" t="str">
        <f t="shared" si="346"/>
        <v>临沂枣庄光缆</v>
      </c>
      <c r="J4431" s="3" t="str">
        <f>INDEX(子缆名称!$B$4:$B$29,纤芯!M4431)</f>
        <v>F缆</v>
      </c>
      <c r="K4431" s="3">
        <v>70</v>
      </c>
      <c r="L4431" s="3">
        <f t="shared" si="347"/>
        <v>10</v>
      </c>
      <c r="M4431" s="3">
        <f t="shared" si="348"/>
        <v>6</v>
      </c>
      <c r="N4431" s="3" t="s">
        <v>97</v>
      </c>
      <c r="O4431" s="3">
        <f>COUNTIF([1]局站!$D$4:$D$172,"="&amp;N4431)</f>
        <v>1</v>
      </c>
      <c r="P4431" s="3">
        <v>0</v>
      </c>
      <c r="Q4431" s="3">
        <v>0</v>
      </c>
      <c r="R4431" s="3">
        <v>0</v>
      </c>
      <c r="S4431" s="3" t="s">
        <v>98</v>
      </c>
      <c r="T4431" s="3">
        <f>COUNTIF([1]局站!$D$4:$D$172,"="&amp;S4431)</f>
        <v>1</v>
      </c>
      <c r="U4431" s="3">
        <v>0</v>
      </c>
      <c r="V4431" s="3">
        <v>0</v>
      </c>
      <c r="W4431" s="3">
        <v>0</v>
      </c>
      <c r="X4431" s="3" t="s">
        <v>1214</v>
      </c>
      <c r="Y4431" s="3" t="s">
        <v>880</v>
      </c>
      <c r="Z4431" s="3" t="str">
        <f>INDEX(业务类型!$C$4:$C$8,MATCH(纤芯!Y4431,业务类型!$B$4:$B$8,0))</f>
        <v>IDLE</v>
      </c>
      <c r="AA4431" s="3"/>
    </row>
    <row r="4432" spans="1:27" ht="16.5" x14ac:dyDescent="0.2">
      <c r="A4432" s="3">
        <v>4429</v>
      </c>
      <c r="B4432" s="3">
        <f t="shared" si="344"/>
        <v>37032101071</v>
      </c>
      <c r="C4432" s="3" t="s">
        <v>1166</v>
      </c>
      <c r="D4432" s="3" t="s">
        <v>232</v>
      </c>
      <c r="E4432" s="3" t="str">
        <f>INDEX(光放段!$G$4:$G$237,MATCH(纤芯!G4432,光放段!$C$4:$C$237,0))</f>
        <v>山东二干|临沂枣庄光缆:临沂沂蒙路-枣庄光明西路</v>
      </c>
      <c r="F4432" s="3">
        <f>INDEX(光放段!$I$4:$I$237,MATCH(纤芯!H4432,光放段!$B$4:$B$237,0))</f>
        <v>37032100000</v>
      </c>
      <c r="G4432" s="3" t="str">
        <f t="shared" si="345"/>
        <v>山东二干|临沂枣庄光缆:临沂沂蒙路-苍山塔山路</v>
      </c>
      <c r="H4432" s="3">
        <f>INDEX(光放段!$B$4:$B$237,MATCH(纤芯!G4432,光放段!$C$4:$C$237,0))</f>
        <v>37032101000</v>
      </c>
      <c r="I4432" s="3" t="str">
        <f t="shared" si="346"/>
        <v>临沂枣庄光缆</v>
      </c>
      <c r="J4432" s="3" t="str">
        <f>INDEX(子缆名称!$B$4:$B$29,纤芯!M4432)</f>
        <v>F缆</v>
      </c>
      <c r="K4432" s="3">
        <v>71</v>
      </c>
      <c r="L4432" s="3">
        <f t="shared" si="347"/>
        <v>11</v>
      </c>
      <c r="M4432" s="3">
        <f t="shared" si="348"/>
        <v>6</v>
      </c>
      <c r="N4432" s="3" t="s">
        <v>97</v>
      </c>
      <c r="O4432" s="3">
        <f>COUNTIF([1]局站!$D$4:$D$172,"="&amp;N4432)</f>
        <v>1</v>
      </c>
      <c r="P4432" s="3">
        <v>0</v>
      </c>
      <c r="Q4432" s="3">
        <v>0</v>
      </c>
      <c r="R4432" s="3">
        <v>0</v>
      </c>
      <c r="S4432" s="3" t="s">
        <v>98</v>
      </c>
      <c r="T4432" s="3">
        <f>COUNTIF([1]局站!$D$4:$D$172,"="&amp;S4432)</f>
        <v>1</v>
      </c>
      <c r="U4432" s="3">
        <v>0</v>
      </c>
      <c r="V4432" s="3">
        <v>0</v>
      </c>
      <c r="W4432" s="3">
        <v>0</v>
      </c>
      <c r="X4432" s="3" t="s">
        <v>1214</v>
      </c>
      <c r="Y4432" s="3" t="s">
        <v>854</v>
      </c>
      <c r="Z4432" s="3" t="str">
        <f>INDEX(业务类型!$C$4:$C$8,MATCH(纤芯!Y4432,业务类型!$B$4:$B$8,0))</f>
        <v>LOCAL</v>
      </c>
      <c r="AA4432" s="3" t="s">
        <v>879</v>
      </c>
    </row>
    <row r="4433" spans="1:27" ht="16.5" x14ac:dyDescent="0.2">
      <c r="A4433" s="3">
        <v>4430</v>
      </c>
      <c r="B4433" s="3">
        <f t="shared" si="344"/>
        <v>37032101072</v>
      </c>
      <c r="C4433" s="3" t="s">
        <v>1166</v>
      </c>
      <c r="D4433" s="3" t="s">
        <v>232</v>
      </c>
      <c r="E4433" s="3" t="str">
        <f>INDEX(光放段!$G$4:$G$237,MATCH(纤芯!G4433,光放段!$C$4:$C$237,0))</f>
        <v>山东二干|临沂枣庄光缆:临沂沂蒙路-枣庄光明西路</v>
      </c>
      <c r="F4433" s="3">
        <f>INDEX(光放段!$I$4:$I$237,MATCH(纤芯!H4433,光放段!$B$4:$B$237,0))</f>
        <v>37032100000</v>
      </c>
      <c r="G4433" s="3" t="str">
        <f t="shared" si="345"/>
        <v>山东二干|临沂枣庄光缆:临沂沂蒙路-苍山塔山路</v>
      </c>
      <c r="H4433" s="3">
        <f>INDEX(光放段!$B$4:$B$237,MATCH(纤芯!G4433,光放段!$C$4:$C$237,0))</f>
        <v>37032101000</v>
      </c>
      <c r="I4433" s="3" t="str">
        <f t="shared" si="346"/>
        <v>临沂枣庄光缆</v>
      </c>
      <c r="J4433" s="3" t="str">
        <f>INDEX(子缆名称!$B$4:$B$29,纤芯!M4433)</f>
        <v>F缆</v>
      </c>
      <c r="K4433" s="3">
        <v>72</v>
      </c>
      <c r="L4433" s="3">
        <f t="shared" si="347"/>
        <v>12</v>
      </c>
      <c r="M4433" s="3">
        <f t="shared" si="348"/>
        <v>6</v>
      </c>
      <c r="N4433" s="3" t="s">
        <v>97</v>
      </c>
      <c r="O4433" s="3">
        <f>COUNTIF([1]局站!$D$4:$D$172,"="&amp;N4433)</f>
        <v>1</v>
      </c>
      <c r="P4433" s="3">
        <v>0</v>
      </c>
      <c r="Q4433" s="3">
        <v>0</v>
      </c>
      <c r="R4433" s="3">
        <v>0</v>
      </c>
      <c r="S4433" s="3" t="s">
        <v>98</v>
      </c>
      <c r="T4433" s="3">
        <f>COUNTIF([1]局站!$D$4:$D$172,"="&amp;S4433)</f>
        <v>1</v>
      </c>
      <c r="U4433" s="3">
        <v>0</v>
      </c>
      <c r="V4433" s="3">
        <v>0</v>
      </c>
      <c r="W4433" s="3">
        <v>0</v>
      </c>
      <c r="X4433" s="3" t="s">
        <v>1214</v>
      </c>
      <c r="Y4433" s="3" t="s">
        <v>854</v>
      </c>
      <c r="Z4433" s="3" t="str">
        <f>INDEX(业务类型!$C$4:$C$8,MATCH(纤芯!Y4433,业务类型!$B$4:$B$8,0))</f>
        <v>LOCAL</v>
      </c>
      <c r="AA4433" s="3" t="s">
        <v>879</v>
      </c>
    </row>
    <row r="4434" spans="1:27" ht="16.5" x14ac:dyDescent="0.2">
      <c r="A4434" s="3">
        <v>4431</v>
      </c>
      <c r="B4434" s="3">
        <f t="shared" si="344"/>
        <v>37032102001</v>
      </c>
      <c r="C4434" s="3" t="s">
        <v>1166</v>
      </c>
      <c r="D4434" s="3" t="s">
        <v>232</v>
      </c>
      <c r="E4434" s="3" t="str">
        <f>INDEX(光放段!$G$4:$G$237,MATCH(纤芯!G4434,光放段!$C$4:$C$237,0))</f>
        <v>山东二干|临沂枣庄光缆:临沂沂蒙路-枣庄光明西路</v>
      </c>
      <c r="F4434" s="3">
        <f>INDEX(光放段!$I$4:$I$237,MATCH(纤芯!H4434,光放段!$B$4:$B$237,0))</f>
        <v>37032100000</v>
      </c>
      <c r="G4434" s="3" t="str">
        <f t="shared" si="345"/>
        <v>山东二干|临沂枣庄光缆:苍山塔山路-枣庄光明西路</v>
      </c>
      <c r="H4434" s="3">
        <f>INDEX(光放段!$B$4:$B$237,MATCH(纤芯!G4434,光放段!$C$4:$C$237,0))</f>
        <v>37032102000</v>
      </c>
      <c r="I4434" s="3" t="str">
        <f t="shared" si="346"/>
        <v>临沂枣庄光缆</v>
      </c>
      <c r="J4434" s="3" t="str">
        <f>INDEX(子缆名称!$B$4:$B$29,纤芯!M4434)</f>
        <v>A缆</v>
      </c>
      <c r="K4434" s="3">
        <v>1</v>
      </c>
      <c r="L4434" s="3">
        <f t="shared" si="347"/>
        <v>1</v>
      </c>
      <c r="M4434" s="3">
        <f t="shared" si="348"/>
        <v>1</v>
      </c>
      <c r="N4434" s="3" t="s">
        <v>98</v>
      </c>
      <c r="O4434" s="3">
        <f>COUNTIF([1]局站!$D$4:$D$172,"="&amp;N4434)</f>
        <v>1</v>
      </c>
      <c r="P4434" s="3">
        <v>0</v>
      </c>
      <c r="Q4434" s="3">
        <v>0</v>
      </c>
      <c r="R4434" s="3">
        <v>0</v>
      </c>
      <c r="S4434" s="3" t="s">
        <v>157</v>
      </c>
      <c r="T4434" s="3">
        <f>COUNTIF([1]局站!$D$4:$D$172,"="&amp;S4434)</f>
        <v>1</v>
      </c>
      <c r="U4434" s="3">
        <v>0</v>
      </c>
      <c r="V4434" s="3">
        <v>0</v>
      </c>
      <c r="W4434" s="3">
        <v>0</v>
      </c>
      <c r="X4434" s="3" t="s">
        <v>1215</v>
      </c>
      <c r="Y4434" s="3" t="s">
        <v>852</v>
      </c>
      <c r="Z4434" s="3" t="str">
        <f>INDEX(业务类型!$C$4:$C$8,MATCH(纤芯!Y4434,业务类型!$B$4:$B$8,0))</f>
        <v>TWO</v>
      </c>
      <c r="AA4434" s="3" t="s">
        <v>986</v>
      </c>
    </row>
    <row r="4435" spans="1:27" ht="16.5" x14ac:dyDescent="0.2">
      <c r="A4435" s="3">
        <v>4432</v>
      </c>
      <c r="B4435" s="3">
        <f t="shared" si="344"/>
        <v>37032102002</v>
      </c>
      <c r="C4435" s="3" t="s">
        <v>1166</v>
      </c>
      <c r="D4435" s="3" t="s">
        <v>232</v>
      </c>
      <c r="E4435" s="3" t="str">
        <f>INDEX(光放段!$G$4:$G$237,MATCH(纤芯!G4435,光放段!$C$4:$C$237,0))</f>
        <v>山东二干|临沂枣庄光缆:临沂沂蒙路-枣庄光明西路</v>
      </c>
      <c r="F4435" s="3">
        <f>INDEX(光放段!$I$4:$I$237,MATCH(纤芯!H4435,光放段!$B$4:$B$237,0))</f>
        <v>37032100000</v>
      </c>
      <c r="G4435" s="3" t="str">
        <f t="shared" si="345"/>
        <v>山东二干|临沂枣庄光缆:苍山塔山路-枣庄光明西路</v>
      </c>
      <c r="H4435" s="3">
        <f>INDEX(光放段!$B$4:$B$237,MATCH(纤芯!G4435,光放段!$C$4:$C$237,0))</f>
        <v>37032102000</v>
      </c>
      <c r="I4435" s="3" t="str">
        <f t="shared" si="346"/>
        <v>临沂枣庄光缆</v>
      </c>
      <c r="J4435" s="3" t="str">
        <f>INDEX(子缆名称!$B$4:$B$29,纤芯!M4435)</f>
        <v>A缆</v>
      </c>
      <c r="K4435" s="3">
        <v>2</v>
      </c>
      <c r="L4435" s="3">
        <f t="shared" si="347"/>
        <v>2</v>
      </c>
      <c r="M4435" s="3">
        <f t="shared" si="348"/>
        <v>1</v>
      </c>
      <c r="N4435" s="3" t="s">
        <v>98</v>
      </c>
      <c r="O4435" s="3">
        <f>COUNTIF([1]局站!$D$4:$D$172,"="&amp;N4435)</f>
        <v>1</v>
      </c>
      <c r="P4435" s="3">
        <v>0</v>
      </c>
      <c r="Q4435" s="3">
        <v>0</v>
      </c>
      <c r="R4435" s="3">
        <v>0</v>
      </c>
      <c r="S4435" s="3" t="s">
        <v>157</v>
      </c>
      <c r="T4435" s="3">
        <f>COUNTIF([1]局站!$D$4:$D$172,"="&amp;S4435)</f>
        <v>1</v>
      </c>
      <c r="U4435" s="3">
        <v>0</v>
      </c>
      <c r="V4435" s="3">
        <v>0</v>
      </c>
      <c r="W4435" s="3">
        <v>0</v>
      </c>
      <c r="X4435" s="3" t="s">
        <v>1215</v>
      </c>
      <c r="Y4435" s="3" t="s">
        <v>852</v>
      </c>
      <c r="Z4435" s="3" t="str">
        <f>INDEX(业务类型!$C$4:$C$8,MATCH(纤芯!Y4435,业务类型!$B$4:$B$8,0))</f>
        <v>TWO</v>
      </c>
      <c r="AA4435" s="3" t="s">
        <v>986</v>
      </c>
    </row>
    <row r="4436" spans="1:27" ht="16.5" x14ac:dyDescent="0.2">
      <c r="A4436" s="3">
        <v>4433</v>
      </c>
      <c r="B4436" s="3">
        <f t="shared" si="344"/>
        <v>37032102003</v>
      </c>
      <c r="C4436" s="3" t="s">
        <v>1166</v>
      </c>
      <c r="D4436" s="3" t="s">
        <v>232</v>
      </c>
      <c r="E4436" s="3" t="str">
        <f>INDEX(光放段!$G$4:$G$237,MATCH(纤芯!G4436,光放段!$C$4:$C$237,0))</f>
        <v>山东二干|临沂枣庄光缆:临沂沂蒙路-枣庄光明西路</v>
      </c>
      <c r="F4436" s="3">
        <f>INDEX(光放段!$I$4:$I$237,MATCH(纤芯!H4436,光放段!$B$4:$B$237,0))</f>
        <v>37032100000</v>
      </c>
      <c r="G4436" s="3" t="str">
        <f t="shared" si="345"/>
        <v>山东二干|临沂枣庄光缆:苍山塔山路-枣庄光明西路</v>
      </c>
      <c r="H4436" s="3">
        <f>INDEX(光放段!$B$4:$B$237,MATCH(纤芯!G4436,光放段!$C$4:$C$237,0))</f>
        <v>37032102000</v>
      </c>
      <c r="I4436" s="3" t="str">
        <f t="shared" si="346"/>
        <v>临沂枣庄光缆</v>
      </c>
      <c r="J4436" s="3" t="str">
        <f>INDEX(子缆名称!$B$4:$B$29,纤芯!M4436)</f>
        <v>A缆</v>
      </c>
      <c r="K4436" s="3">
        <v>3</v>
      </c>
      <c r="L4436" s="3">
        <f t="shared" si="347"/>
        <v>3</v>
      </c>
      <c r="M4436" s="3">
        <f t="shared" si="348"/>
        <v>1</v>
      </c>
      <c r="N4436" s="3" t="s">
        <v>98</v>
      </c>
      <c r="O4436" s="3">
        <f>COUNTIF([1]局站!$D$4:$D$172,"="&amp;N4436)</f>
        <v>1</v>
      </c>
      <c r="P4436" s="3">
        <v>0</v>
      </c>
      <c r="Q4436" s="3">
        <v>0</v>
      </c>
      <c r="R4436" s="3">
        <v>0</v>
      </c>
      <c r="S4436" s="3" t="s">
        <v>157</v>
      </c>
      <c r="T4436" s="3">
        <f>COUNTIF([1]局站!$D$4:$D$172,"="&amp;S4436)</f>
        <v>1</v>
      </c>
      <c r="U4436" s="3">
        <v>0</v>
      </c>
      <c r="V4436" s="3">
        <v>0</v>
      </c>
      <c r="W4436" s="3">
        <v>0</v>
      </c>
      <c r="X4436" s="3" t="s">
        <v>1215</v>
      </c>
      <c r="Y4436" s="3" t="s">
        <v>880</v>
      </c>
      <c r="Z4436" s="3" t="str">
        <f>INDEX(业务类型!$C$4:$C$8,MATCH(纤芯!Y4436,业务类型!$B$4:$B$8,0))</f>
        <v>IDLE</v>
      </c>
      <c r="AA4436" s="3"/>
    </row>
    <row r="4437" spans="1:27" ht="16.5" x14ac:dyDescent="0.2">
      <c r="A4437" s="3">
        <v>4434</v>
      </c>
      <c r="B4437" s="3">
        <f t="shared" ref="B4437:B4500" si="349">H4437+K4437</f>
        <v>37032102004</v>
      </c>
      <c r="C4437" s="3" t="s">
        <v>1166</v>
      </c>
      <c r="D4437" s="3" t="s">
        <v>232</v>
      </c>
      <c r="E4437" s="3" t="str">
        <f>INDEX(光放段!$G$4:$G$237,MATCH(纤芯!G4437,光放段!$C$4:$C$237,0))</f>
        <v>山东二干|临沂枣庄光缆:临沂沂蒙路-枣庄光明西路</v>
      </c>
      <c r="F4437" s="3">
        <f>INDEX(光放段!$I$4:$I$237,MATCH(纤芯!H4437,光放段!$B$4:$B$237,0))</f>
        <v>37032100000</v>
      </c>
      <c r="G4437" s="3" t="str">
        <f t="shared" si="345"/>
        <v>山东二干|临沂枣庄光缆:苍山塔山路-枣庄光明西路</v>
      </c>
      <c r="H4437" s="3">
        <f>INDEX(光放段!$B$4:$B$237,MATCH(纤芯!G4437,光放段!$C$4:$C$237,0))</f>
        <v>37032102000</v>
      </c>
      <c r="I4437" s="3" t="str">
        <f t="shared" si="346"/>
        <v>临沂枣庄光缆</v>
      </c>
      <c r="J4437" s="3" t="str">
        <f>INDEX(子缆名称!$B$4:$B$29,纤芯!M4437)</f>
        <v>A缆</v>
      </c>
      <c r="K4437" s="3">
        <v>4</v>
      </c>
      <c r="L4437" s="3">
        <f t="shared" si="347"/>
        <v>4</v>
      </c>
      <c r="M4437" s="3">
        <f t="shared" si="348"/>
        <v>1</v>
      </c>
      <c r="N4437" s="3" t="s">
        <v>98</v>
      </c>
      <c r="O4437" s="3">
        <f>COUNTIF([1]局站!$D$4:$D$172,"="&amp;N4437)</f>
        <v>1</v>
      </c>
      <c r="P4437" s="3">
        <v>0</v>
      </c>
      <c r="Q4437" s="3">
        <v>0</v>
      </c>
      <c r="R4437" s="3">
        <v>0</v>
      </c>
      <c r="S4437" s="3" t="s">
        <v>157</v>
      </c>
      <c r="T4437" s="3">
        <f>COUNTIF([1]局站!$D$4:$D$172,"="&amp;S4437)</f>
        <v>1</v>
      </c>
      <c r="U4437" s="3">
        <v>0</v>
      </c>
      <c r="V4437" s="3">
        <v>0</v>
      </c>
      <c r="W4437" s="3">
        <v>0</v>
      </c>
      <c r="X4437" s="3" t="s">
        <v>1215</v>
      </c>
      <c r="Y4437" s="3" t="s">
        <v>880</v>
      </c>
      <c r="Z4437" s="3" t="str">
        <f>INDEX(业务类型!$C$4:$C$8,MATCH(纤芯!Y4437,业务类型!$B$4:$B$8,0))</f>
        <v>IDLE</v>
      </c>
      <c r="AA4437" s="3"/>
    </row>
    <row r="4438" spans="1:27" ht="16.5" x14ac:dyDescent="0.2">
      <c r="A4438" s="3">
        <v>4435</v>
      </c>
      <c r="B4438" s="3">
        <f t="shared" si="349"/>
        <v>37032102005</v>
      </c>
      <c r="C4438" s="3" t="s">
        <v>1166</v>
      </c>
      <c r="D4438" s="3" t="s">
        <v>232</v>
      </c>
      <c r="E4438" s="3" t="str">
        <f>INDEX(光放段!$G$4:$G$237,MATCH(纤芯!G4438,光放段!$C$4:$C$237,0))</f>
        <v>山东二干|临沂枣庄光缆:临沂沂蒙路-枣庄光明西路</v>
      </c>
      <c r="F4438" s="3">
        <f>INDEX(光放段!$I$4:$I$237,MATCH(纤芯!H4438,光放段!$B$4:$B$237,0))</f>
        <v>37032100000</v>
      </c>
      <c r="G4438" s="3" t="str">
        <f t="shared" si="345"/>
        <v>山东二干|临沂枣庄光缆:苍山塔山路-枣庄光明西路</v>
      </c>
      <c r="H4438" s="3">
        <f>INDEX(光放段!$B$4:$B$237,MATCH(纤芯!G4438,光放段!$C$4:$C$237,0))</f>
        <v>37032102000</v>
      </c>
      <c r="I4438" s="3" t="str">
        <f t="shared" si="346"/>
        <v>临沂枣庄光缆</v>
      </c>
      <c r="J4438" s="3" t="str">
        <f>INDEX(子缆名称!$B$4:$B$29,纤芯!M4438)</f>
        <v>A缆</v>
      </c>
      <c r="K4438" s="3">
        <v>5</v>
      </c>
      <c r="L4438" s="3">
        <f t="shared" si="347"/>
        <v>5</v>
      </c>
      <c r="M4438" s="3">
        <f t="shared" si="348"/>
        <v>1</v>
      </c>
      <c r="N4438" s="3" t="s">
        <v>98</v>
      </c>
      <c r="O4438" s="3">
        <f>COUNTIF([1]局站!$D$4:$D$172,"="&amp;N4438)</f>
        <v>1</v>
      </c>
      <c r="P4438" s="3">
        <v>0</v>
      </c>
      <c r="Q4438" s="3">
        <v>0</v>
      </c>
      <c r="R4438" s="3">
        <v>0</v>
      </c>
      <c r="S4438" s="3" t="s">
        <v>157</v>
      </c>
      <c r="T4438" s="3">
        <f>COUNTIF([1]局站!$D$4:$D$172,"="&amp;S4438)</f>
        <v>1</v>
      </c>
      <c r="U4438" s="3">
        <v>0</v>
      </c>
      <c r="V4438" s="3">
        <v>0</v>
      </c>
      <c r="W4438" s="3">
        <v>0</v>
      </c>
      <c r="X4438" s="3" t="s">
        <v>1215</v>
      </c>
      <c r="Y4438" s="3" t="s">
        <v>852</v>
      </c>
      <c r="Z4438" s="3" t="str">
        <f>INDEX(业务类型!$C$4:$C$8,MATCH(纤芯!Y4438,业务类型!$B$4:$B$8,0))</f>
        <v>TWO</v>
      </c>
      <c r="AA4438" s="3" t="s">
        <v>1014</v>
      </c>
    </row>
    <row r="4439" spans="1:27" ht="16.5" x14ac:dyDescent="0.2">
      <c r="A4439" s="3">
        <v>4436</v>
      </c>
      <c r="B4439" s="3">
        <f t="shared" si="349"/>
        <v>37032102006</v>
      </c>
      <c r="C4439" s="3" t="s">
        <v>1166</v>
      </c>
      <c r="D4439" s="3" t="s">
        <v>232</v>
      </c>
      <c r="E4439" s="3" t="str">
        <f>INDEX(光放段!$G$4:$G$237,MATCH(纤芯!G4439,光放段!$C$4:$C$237,0))</f>
        <v>山东二干|临沂枣庄光缆:临沂沂蒙路-枣庄光明西路</v>
      </c>
      <c r="F4439" s="3">
        <f>INDEX(光放段!$I$4:$I$237,MATCH(纤芯!H4439,光放段!$B$4:$B$237,0))</f>
        <v>37032100000</v>
      </c>
      <c r="G4439" s="3" t="str">
        <f t="shared" si="345"/>
        <v>山东二干|临沂枣庄光缆:苍山塔山路-枣庄光明西路</v>
      </c>
      <c r="H4439" s="3">
        <f>INDEX(光放段!$B$4:$B$237,MATCH(纤芯!G4439,光放段!$C$4:$C$237,0))</f>
        <v>37032102000</v>
      </c>
      <c r="I4439" s="3" t="str">
        <f t="shared" si="346"/>
        <v>临沂枣庄光缆</v>
      </c>
      <c r="J4439" s="3" t="str">
        <f>INDEX(子缆名称!$B$4:$B$29,纤芯!M4439)</f>
        <v>A缆</v>
      </c>
      <c r="K4439" s="3">
        <v>6</v>
      </c>
      <c r="L4439" s="3">
        <f t="shared" si="347"/>
        <v>6</v>
      </c>
      <c r="M4439" s="3">
        <f t="shared" si="348"/>
        <v>1</v>
      </c>
      <c r="N4439" s="3" t="s">
        <v>98</v>
      </c>
      <c r="O4439" s="3">
        <f>COUNTIF([1]局站!$D$4:$D$172,"="&amp;N4439)</f>
        <v>1</v>
      </c>
      <c r="P4439" s="3">
        <v>0</v>
      </c>
      <c r="Q4439" s="3">
        <v>0</v>
      </c>
      <c r="R4439" s="3">
        <v>0</v>
      </c>
      <c r="S4439" s="3" t="s">
        <v>157</v>
      </c>
      <c r="T4439" s="3">
        <f>COUNTIF([1]局站!$D$4:$D$172,"="&amp;S4439)</f>
        <v>1</v>
      </c>
      <c r="U4439" s="3">
        <v>0</v>
      </c>
      <c r="V4439" s="3">
        <v>0</v>
      </c>
      <c r="W4439" s="3">
        <v>0</v>
      </c>
      <c r="X4439" s="3" t="s">
        <v>1215</v>
      </c>
      <c r="Y4439" s="3" t="s">
        <v>852</v>
      </c>
      <c r="Z4439" s="3" t="str">
        <f>INDEX(业务类型!$C$4:$C$8,MATCH(纤芯!Y4439,业务类型!$B$4:$B$8,0))</f>
        <v>TWO</v>
      </c>
      <c r="AA4439" s="3" t="s">
        <v>1014</v>
      </c>
    </row>
    <row r="4440" spans="1:27" ht="16.5" x14ac:dyDescent="0.2">
      <c r="A4440" s="3">
        <v>4437</v>
      </c>
      <c r="B4440" s="3">
        <f t="shared" si="349"/>
        <v>37032102007</v>
      </c>
      <c r="C4440" s="3" t="s">
        <v>1166</v>
      </c>
      <c r="D4440" s="3" t="s">
        <v>232</v>
      </c>
      <c r="E4440" s="3" t="str">
        <f>INDEX(光放段!$G$4:$G$237,MATCH(纤芯!G4440,光放段!$C$4:$C$237,0))</f>
        <v>山东二干|临沂枣庄光缆:临沂沂蒙路-枣庄光明西路</v>
      </c>
      <c r="F4440" s="3">
        <f>INDEX(光放段!$I$4:$I$237,MATCH(纤芯!H4440,光放段!$B$4:$B$237,0))</f>
        <v>37032100000</v>
      </c>
      <c r="G4440" s="3" t="str">
        <f t="shared" si="345"/>
        <v>山东二干|临沂枣庄光缆:苍山塔山路-枣庄光明西路</v>
      </c>
      <c r="H4440" s="3">
        <f>INDEX(光放段!$B$4:$B$237,MATCH(纤芯!G4440,光放段!$C$4:$C$237,0))</f>
        <v>37032102000</v>
      </c>
      <c r="I4440" s="3" t="str">
        <f t="shared" si="346"/>
        <v>临沂枣庄光缆</v>
      </c>
      <c r="J4440" s="3" t="str">
        <f>INDEX(子缆名称!$B$4:$B$29,纤芯!M4440)</f>
        <v>A缆</v>
      </c>
      <c r="K4440" s="3">
        <v>7</v>
      </c>
      <c r="L4440" s="3">
        <f t="shared" si="347"/>
        <v>7</v>
      </c>
      <c r="M4440" s="3">
        <f t="shared" si="348"/>
        <v>1</v>
      </c>
      <c r="N4440" s="3" t="s">
        <v>98</v>
      </c>
      <c r="O4440" s="3">
        <f>COUNTIF([1]局站!$D$4:$D$172,"="&amp;N4440)</f>
        <v>1</v>
      </c>
      <c r="P4440" s="3">
        <v>0</v>
      </c>
      <c r="Q4440" s="3">
        <v>0</v>
      </c>
      <c r="R4440" s="3">
        <v>0</v>
      </c>
      <c r="S4440" s="3" t="s">
        <v>157</v>
      </c>
      <c r="T4440" s="3">
        <f>COUNTIF([1]局站!$D$4:$D$172,"="&amp;S4440)</f>
        <v>1</v>
      </c>
      <c r="U4440" s="3">
        <v>0</v>
      </c>
      <c r="V4440" s="3">
        <v>0</v>
      </c>
      <c r="W4440" s="3">
        <v>0</v>
      </c>
      <c r="X4440" s="3" t="s">
        <v>1215</v>
      </c>
      <c r="Y4440" s="3" t="s">
        <v>880</v>
      </c>
      <c r="Z4440" s="3" t="str">
        <f>INDEX(业务类型!$C$4:$C$8,MATCH(纤芯!Y4440,业务类型!$B$4:$B$8,0))</f>
        <v>IDLE</v>
      </c>
      <c r="AA4440" s="3"/>
    </row>
    <row r="4441" spans="1:27" ht="16.5" x14ac:dyDescent="0.2">
      <c r="A4441" s="3">
        <v>4438</v>
      </c>
      <c r="B4441" s="3">
        <f t="shared" si="349"/>
        <v>37032102008</v>
      </c>
      <c r="C4441" s="3" t="s">
        <v>1166</v>
      </c>
      <c r="D4441" s="3" t="s">
        <v>232</v>
      </c>
      <c r="E4441" s="3" t="str">
        <f>INDEX(光放段!$G$4:$G$237,MATCH(纤芯!G4441,光放段!$C$4:$C$237,0))</f>
        <v>山东二干|临沂枣庄光缆:临沂沂蒙路-枣庄光明西路</v>
      </c>
      <c r="F4441" s="3">
        <f>INDEX(光放段!$I$4:$I$237,MATCH(纤芯!H4441,光放段!$B$4:$B$237,0))</f>
        <v>37032100000</v>
      </c>
      <c r="G4441" s="3" t="str">
        <f t="shared" si="345"/>
        <v>山东二干|临沂枣庄光缆:苍山塔山路-枣庄光明西路</v>
      </c>
      <c r="H4441" s="3">
        <f>INDEX(光放段!$B$4:$B$237,MATCH(纤芯!G4441,光放段!$C$4:$C$237,0))</f>
        <v>37032102000</v>
      </c>
      <c r="I4441" s="3" t="str">
        <f t="shared" si="346"/>
        <v>临沂枣庄光缆</v>
      </c>
      <c r="J4441" s="3" t="str">
        <f>INDEX(子缆名称!$B$4:$B$29,纤芯!M4441)</f>
        <v>A缆</v>
      </c>
      <c r="K4441" s="3">
        <v>8</v>
      </c>
      <c r="L4441" s="3">
        <f t="shared" si="347"/>
        <v>8</v>
      </c>
      <c r="M4441" s="3">
        <f t="shared" si="348"/>
        <v>1</v>
      </c>
      <c r="N4441" s="3" t="s">
        <v>98</v>
      </c>
      <c r="O4441" s="3">
        <f>COUNTIF([1]局站!$D$4:$D$172,"="&amp;N4441)</f>
        <v>1</v>
      </c>
      <c r="P4441" s="3">
        <v>0</v>
      </c>
      <c r="Q4441" s="3">
        <v>0</v>
      </c>
      <c r="R4441" s="3">
        <v>0</v>
      </c>
      <c r="S4441" s="3" t="s">
        <v>157</v>
      </c>
      <c r="T4441" s="3">
        <f>COUNTIF([1]局站!$D$4:$D$172,"="&amp;S4441)</f>
        <v>1</v>
      </c>
      <c r="U4441" s="3">
        <v>0</v>
      </c>
      <c r="V4441" s="3">
        <v>0</v>
      </c>
      <c r="W4441" s="3">
        <v>0</v>
      </c>
      <c r="X4441" s="3" t="s">
        <v>1215</v>
      </c>
      <c r="Y4441" s="3" t="s">
        <v>880</v>
      </c>
      <c r="Z4441" s="3" t="str">
        <f>INDEX(业务类型!$C$4:$C$8,MATCH(纤芯!Y4441,业务类型!$B$4:$B$8,0))</f>
        <v>IDLE</v>
      </c>
      <c r="AA4441" s="3"/>
    </row>
    <row r="4442" spans="1:27" ht="16.5" x14ac:dyDescent="0.2">
      <c r="A4442" s="3">
        <v>4439</v>
      </c>
      <c r="B4442" s="3">
        <f t="shared" si="349"/>
        <v>37032102009</v>
      </c>
      <c r="C4442" s="3" t="s">
        <v>1166</v>
      </c>
      <c r="D4442" s="3" t="s">
        <v>232</v>
      </c>
      <c r="E4442" s="3" t="str">
        <f>INDEX(光放段!$G$4:$G$237,MATCH(纤芯!G4442,光放段!$C$4:$C$237,0))</f>
        <v>山东二干|临沂枣庄光缆:临沂沂蒙路-枣庄光明西路</v>
      </c>
      <c r="F4442" s="3">
        <f>INDEX(光放段!$I$4:$I$237,MATCH(纤芯!H4442,光放段!$B$4:$B$237,0))</f>
        <v>37032100000</v>
      </c>
      <c r="G4442" s="3" t="str">
        <f t="shared" si="345"/>
        <v>山东二干|临沂枣庄光缆:苍山塔山路-枣庄光明西路</v>
      </c>
      <c r="H4442" s="3">
        <f>INDEX(光放段!$B$4:$B$237,MATCH(纤芯!G4442,光放段!$C$4:$C$237,0))</f>
        <v>37032102000</v>
      </c>
      <c r="I4442" s="3" t="str">
        <f t="shared" si="346"/>
        <v>临沂枣庄光缆</v>
      </c>
      <c r="J4442" s="3" t="str">
        <f>INDEX(子缆名称!$B$4:$B$29,纤芯!M4442)</f>
        <v>A缆</v>
      </c>
      <c r="K4442" s="3">
        <v>9</v>
      </c>
      <c r="L4442" s="3">
        <f t="shared" si="347"/>
        <v>9</v>
      </c>
      <c r="M4442" s="3">
        <f t="shared" si="348"/>
        <v>1</v>
      </c>
      <c r="N4442" s="3" t="s">
        <v>98</v>
      </c>
      <c r="O4442" s="3">
        <f>COUNTIF([1]局站!$D$4:$D$172,"="&amp;N4442)</f>
        <v>1</v>
      </c>
      <c r="P4442" s="3">
        <v>0</v>
      </c>
      <c r="Q4442" s="3">
        <v>0</v>
      </c>
      <c r="R4442" s="3">
        <v>0</v>
      </c>
      <c r="S4442" s="3" t="s">
        <v>157</v>
      </c>
      <c r="T4442" s="3">
        <f>COUNTIF([1]局站!$D$4:$D$172,"="&amp;S4442)</f>
        <v>1</v>
      </c>
      <c r="U4442" s="3">
        <v>0</v>
      </c>
      <c r="V4442" s="3">
        <v>0</v>
      </c>
      <c r="W4442" s="3">
        <v>0</v>
      </c>
      <c r="X4442" s="3" t="s">
        <v>1215</v>
      </c>
      <c r="Y4442" s="3" t="s">
        <v>880</v>
      </c>
      <c r="Z4442" s="3" t="str">
        <f>INDEX(业务类型!$C$4:$C$8,MATCH(纤芯!Y4442,业务类型!$B$4:$B$8,0))</f>
        <v>IDLE</v>
      </c>
      <c r="AA4442" s="3"/>
    </row>
    <row r="4443" spans="1:27" ht="16.5" x14ac:dyDescent="0.2">
      <c r="A4443" s="3">
        <v>4440</v>
      </c>
      <c r="B4443" s="3">
        <f t="shared" si="349"/>
        <v>37032102010</v>
      </c>
      <c r="C4443" s="3" t="s">
        <v>1166</v>
      </c>
      <c r="D4443" s="3" t="s">
        <v>232</v>
      </c>
      <c r="E4443" s="3" t="str">
        <f>INDEX(光放段!$G$4:$G$237,MATCH(纤芯!G4443,光放段!$C$4:$C$237,0))</f>
        <v>山东二干|临沂枣庄光缆:临沂沂蒙路-枣庄光明西路</v>
      </c>
      <c r="F4443" s="3">
        <f>INDEX(光放段!$I$4:$I$237,MATCH(纤芯!H4443,光放段!$B$4:$B$237,0))</f>
        <v>37032100000</v>
      </c>
      <c r="G4443" s="3" t="str">
        <f t="shared" si="345"/>
        <v>山东二干|临沂枣庄光缆:苍山塔山路-枣庄光明西路</v>
      </c>
      <c r="H4443" s="3">
        <f>INDEX(光放段!$B$4:$B$237,MATCH(纤芯!G4443,光放段!$C$4:$C$237,0))</f>
        <v>37032102000</v>
      </c>
      <c r="I4443" s="3" t="str">
        <f t="shared" si="346"/>
        <v>临沂枣庄光缆</v>
      </c>
      <c r="J4443" s="3" t="str">
        <f>INDEX(子缆名称!$B$4:$B$29,纤芯!M4443)</f>
        <v>A缆</v>
      </c>
      <c r="K4443" s="3">
        <v>10</v>
      </c>
      <c r="L4443" s="3">
        <f t="shared" si="347"/>
        <v>10</v>
      </c>
      <c r="M4443" s="3">
        <f t="shared" si="348"/>
        <v>1</v>
      </c>
      <c r="N4443" s="3" t="s">
        <v>98</v>
      </c>
      <c r="O4443" s="3">
        <f>COUNTIF([1]局站!$D$4:$D$172,"="&amp;N4443)</f>
        <v>1</v>
      </c>
      <c r="P4443" s="3">
        <v>0</v>
      </c>
      <c r="Q4443" s="3">
        <v>0</v>
      </c>
      <c r="R4443" s="3">
        <v>0</v>
      </c>
      <c r="S4443" s="3" t="s">
        <v>157</v>
      </c>
      <c r="T4443" s="3">
        <f>COUNTIF([1]局站!$D$4:$D$172,"="&amp;S4443)</f>
        <v>1</v>
      </c>
      <c r="U4443" s="3">
        <v>0</v>
      </c>
      <c r="V4443" s="3">
        <v>0</v>
      </c>
      <c r="W4443" s="3">
        <v>0</v>
      </c>
      <c r="X4443" s="3" t="s">
        <v>1215</v>
      </c>
      <c r="Y4443" s="3" t="s">
        <v>881</v>
      </c>
      <c r="Z4443" s="3" t="str">
        <f>INDEX(业务类型!$C$4:$C$8,MATCH(纤芯!Y4443,业务类型!$B$4:$B$8,0))</f>
        <v>OTHER</v>
      </c>
      <c r="AA4443" s="3" t="s">
        <v>882</v>
      </c>
    </row>
    <row r="4444" spans="1:27" ht="16.5" x14ac:dyDescent="0.2">
      <c r="A4444" s="3">
        <v>4441</v>
      </c>
      <c r="B4444" s="3">
        <f t="shared" si="349"/>
        <v>37032102011</v>
      </c>
      <c r="C4444" s="3" t="s">
        <v>1166</v>
      </c>
      <c r="D4444" s="3" t="s">
        <v>232</v>
      </c>
      <c r="E4444" s="3" t="str">
        <f>INDEX(光放段!$G$4:$G$237,MATCH(纤芯!G4444,光放段!$C$4:$C$237,0))</f>
        <v>山东二干|临沂枣庄光缆:临沂沂蒙路-枣庄光明西路</v>
      </c>
      <c r="F4444" s="3">
        <f>INDEX(光放段!$I$4:$I$237,MATCH(纤芯!H4444,光放段!$B$4:$B$237,0))</f>
        <v>37032100000</v>
      </c>
      <c r="G4444" s="3" t="str">
        <f t="shared" si="345"/>
        <v>山东二干|临沂枣庄光缆:苍山塔山路-枣庄光明西路</v>
      </c>
      <c r="H4444" s="3">
        <f>INDEX(光放段!$B$4:$B$237,MATCH(纤芯!G4444,光放段!$C$4:$C$237,0))</f>
        <v>37032102000</v>
      </c>
      <c r="I4444" s="3" t="str">
        <f t="shared" si="346"/>
        <v>临沂枣庄光缆</v>
      </c>
      <c r="J4444" s="3" t="str">
        <f>INDEX(子缆名称!$B$4:$B$29,纤芯!M4444)</f>
        <v>A缆</v>
      </c>
      <c r="K4444" s="3">
        <v>11</v>
      </c>
      <c r="L4444" s="3">
        <f t="shared" si="347"/>
        <v>11</v>
      </c>
      <c r="M4444" s="3">
        <f t="shared" si="348"/>
        <v>1</v>
      </c>
      <c r="N4444" s="3" t="s">
        <v>98</v>
      </c>
      <c r="O4444" s="3">
        <f>COUNTIF([1]局站!$D$4:$D$172,"="&amp;N4444)</f>
        <v>1</v>
      </c>
      <c r="P4444" s="3">
        <v>0</v>
      </c>
      <c r="Q4444" s="3">
        <v>0</v>
      </c>
      <c r="R4444" s="3">
        <v>0</v>
      </c>
      <c r="S4444" s="3" t="s">
        <v>157</v>
      </c>
      <c r="T4444" s="3">
        <f>COUNTIF([1]局站!$D$4:$D$172,"="&amp;S4444)</f>
        <v>1</v>
      </c>
      <c r="U4444" s="3">
        <v>0</v>
      </c>
      <c r="V4444" s="3">
        <v>0</v>
      </c>
      <c r="W4444" s="3">
        <v>0</v>
      </c>
      <c r="X4444" s="3" t="s">
        <v>1214</v>
      </c>
      <c r="Y4444" s="3" t="s">
        <v>880</v>
      </c>
      <c r="Z4444" s="3" t="str">
        <f>INDEX(业务类型!$C$4:$C$8,MATCH(纤芯!Y4444,业务类型!$B$4:$B$8,0))</f>
        <v>IDLE</v>
      </c>
      <c r="AA4444" s="3"/>
    </row>
    <row r="4445" spans="1:27" ht="16.5" x14ac:dyDescent="0.2">
      <c r="A4445" s="3">
        <v>4442</v>
      </c>
      <c r="B4445" s="3">
        <f t="shared" si="349"/>
        <v>37032102012</v>
      </c>
      <c r="C4445" s="3" t="s">
        <v>1166</v>
      </c>
      <c r="D4445" s="3" t="s">
        <v>232</v>
      </c>
      <c r="E4445" s="3" t="str">
        <f>INDEX(光放段!$G$4:$G$237,MATCH(纤芯!G4445,光放段!$C$4:$C$237,0))</f>
        <v>山东二干|临沂枣庄光缆:临沂沂蒙路-枣庄光明西路</v>
      </c>
      <c r="F4445" s="3">
        <f>INDEX(光放段!$I$4:$I$237,MATCH(纤芯!H4445,光放段!$B$4:$B$237,0))</f>
        <v>37032100000</v>
      </c>
      <c r="G4445" s="3" t="str">
        <f t="shared" si="345"/>
        <v>山东二干|临沂枣庄光缆:苍山塔山路-枣庄光明西路</v>
      </c>
      <c r="H4445" s="3">
        <f>INDEX(光放段!$B$4:$B$237,MATCH(纤芯!G4445,光放段!$C$4:$C$237,0))</f>
        <v>37032102000</v>
      </c>
      <c r="I4445" s="3" t="str">
        <f t="shared" si="346"/>
        <v>临沂枣庄光缆</v>
      </c>
      <c r="J4445" s="3" t="str">
        <f>INDEX(子缆名称!$B$4:$B$29,纤芯!M4445)</f>
        <v>A缆</v>
      </c>
      <c r="K4445" s="3">
        <v>12</v>
      </c>
      <c r="L4445" s="3">
        <f t="shared" si="347"/>
        <v>12</v>
      </c>
      <c r="M4445" s="3">
        <f t="shared" si="348"/>
        <v>1</v>
      </c>
      <c r="N4445" s="3" t="s">
        <v>98</v>
      </c>
      <c r="O4445" s="3">
        <f>COUNTIF([1]局站!$D$4:$D$172,"="&amp;N4445)</f>
        <v>1</v>
      </c>
      <c r="P4445" s="3">
        <v>0</v>
      </c>
      <c r="Q4445" s="3">
        <v>0</v>
      </c>
      <c r="R4445" s="3">
        <v>0</v>
      </c>
      <c r="S4445" s="3" t="s">
        <v>157</v>
      </c>
      <c r="T4445" s="3">
        <f>COUNTIF([1]局站!$D$4:$D$172,"="&amp;S4445)</f>
        <v>1</v>
      </c>
      <c r="U4445" s="3">
        <v>0</v>
      </c>
      <c r="V4445" s="3">
        <v>0</v>
      </c>
      <c r="W4445" s="3">
        <v>0</v>
      </c>
      <c r="X4445" s="3" t="s">
        <v>1214</v>
      </c>
      <c r="Y4445" s="3" t="s">
        <v>880</v>
      </c>
      <c r="Z4445" s="3" t="str">
        <f>INDEX(业务类型!$C$4:$C$8,MATCH(纤芯!Y4445,业务类型!$B$4:$B$8,0))</f>
        <v>IDLE</v>
      </c>
      <c r="AA4445" s="3"/>
    </row>
    <row r="4446" spans="1:27" ht="16.5" x14ac:dyDescent="0.2">
      <c r="A4446" s="3">
        <v>4443</v>
      </c>
      <c r="B4446" s="3">
        <f t="shared" si="349"/>
        <v>37032102013</v>
      </c>
      <c r="C4446" s="3" t="s">
        <v>1166</v>
      </c>
      <c r="D4446" s="3" t="s">
        <v>232</v>
      </c>
      <c r="E4446" s="3" t="str">
        <f>INDEX(光放段!$G$4:$G$237,MATCH(纤芯!G4446,光放段!$C$4:$C$237,0))</f>
        <v>山东二干|临沂枣庄光缆:临沂沂蒙路-枣庄光明西路</v>
      </c>
      <c r="F4446" s="3">
        <f>INDEX(光放段!$I$4:$I$237,MATCH(纤芯!H4446,光放段!$B$4:$B$237,0))</f>
        <v>37032100000</v>
      </c>
      <c r="G4446" s="3" t="str">
        <f t="shared" si="345"/>
        <v>山东二干|临沂枣庄光缆:苍山塔山路-枣庄光明西路</v>
      </c>
      <c r="H4446" s="3">
        <f>INDEX(光放段!$B$4:$B$237,MATCH(纤芯!G4446,光放段!$C$4:$C$237,0))</f>
        <v>37032102000</v>
      </c>
      <c r="I4446" s="3" t="str">
        <f t="shared" si="346"/>
        <v>临沂枣庄光缆</v>
      </c>
      <c r="J4446" s="3" t="str">
        <f>INDEX(子缆名称!$B$4:$B$29,纤芯!M4446)</f>
        <v>B缆</v>
      </c>
      <c r="K4446" s="3">
        <v>13</v>
      </c>
      <c r="L4446" s="3">
        <f t="shared" si="347"/>
        <v>1</v>
      </c>
      <c r="M4446" s="3">
        <f t="shared" si="348"/>
        <v>2</v>
      </c>
      <c r="N4446" s="3" t="s">
        <v>98</v>
      </c>
      <c r="O4446" s="3">
        <f>COUNTIF([1]局站!$D$4:$D$172,"="&amp;N4446)</f>
        <v>1</v>
      </c>
      <c r="P4446" s="3">
        <v>0</v>
      </c>
      <c r="Q4446" s="3">
        <v>0</v>
      </c>
      <c r="R4446" s="3">
        <v>0</v>
      </c>
      <c r="S4446" s="3" t="s">
        <v>157</v>
      </c>
      <c r="T4446" s="3">
        <f>COUNTIF([1]局站!$D$4:$D$172,"="&amp;S4446)</f>
        <v>1</v>
      </c>
      <c r="U4446" s="3">
        <v>0</v>
      </c>
      <c r="V4446" s="3">
        <v>0</v>
      </c>
      <c r="W4446" s="3">
        <v>0</v>
      </c>
      <c r="X4446" s="3" t="s">
        <v>1214</v>
      </c>
      <c r="Y4446" s="3" t="s">
        <v>880</v>
      </c>
      <c r="Z4446" s="3" t="str">
        <f>INDEX(业务类型!$C$4:$C$8,MATCH(纤芯!Y4446,业务类型!$B$4:$B$8,0))</f>
        <v>IDLE</v>
      </c>
      <c r="AA4446" s="3"/>
    </row>
    <row r="4447" spans="1:27" ht="16.5" x14ac:dyDescent="0.2">
      <c r="A4447" s="3">
        <v>4444</v>
      </c>
      <c r="B4447" s="3">
        <f t="shared" si="349"/>
        <v>37032102014</v>
      </c>
      <c r="C4447" s="3" t="s">
        <v>1166</v>
      </c>
      <c r="D4447" s="3" t="s">
        <v>232</v>
      </c>
      <c r="E4447" s="3" t="str">
        <f>INDEX(光放段!$G$4:$G$237,MATCH(纤芯!G4447,光放段!$C$4:$C$237,0))</f>
        <v>山东二干|临沂枣庄光缆:临沂沂蒙路-枣庄光明西路</v>
      </c>
      <c r="F4447" s="3">
        <f>INDEX(光放段!$I$4:$I$237,MATCH(纤芯!H4447,光放段!$B$4:$B$237,0))</f>
        <v>37032100000</v>
      </c>
      <c r="G4447" s="3" t="str">
        <f t="shared" si="345"/>
        <v>山东二干|临沂枣庄光缆:苍山塔山路-枣庄光明西路</v>
      </c>
      <c r="H4447" s="3">
        <f>INDEX(光放段!$B$4:$B$237,MATCH(纤芯!G4447,光放段!$C$4:$C$237,0))</f>
        <v>37032102000</v>
      </c>
      <c r="I4447" s="3" t="str">
        <f t="shared" si="346"/>
        <v>临沂枣庄光缆</v>
      </c>
      <c r="J4447" s="3" t="str">
        <f>INDEX(子缆名称!$B$4:$B$29,纤芯!M4447)</f>
        <v>B缆</v>
      </c>
      <c r="K4447" s="3">
        <v>14</v>
      </c>
      <c r="L4447" s="3">
        <f t="shared" si="347"/>
        <v>2</v>
      </c>
      <c r="M4447" s="3">
        <f t="shared" si="348"/>
        <v>2</v>
      </c>
      <c r="N4447" s="3" t="s">
        <v>98</v>
      </c>
      <c r="O4447" s="3">
        <f>COUNTIF([1]局站!$D$4:$D$172,"="&amp;N4447)</f>
        <v>1</v>
      </c>
      <c r="P4447" s="3">
        <v>0</v>
      </c>
      <c r="Q4447" s="3">
        <v>0</v>
      </c>
      <c r="R4447" s="3">
        <v>0</v>
      </c>
      <c r="S4447" s="3" t="s">
        <v>157</v>
      </c>
      <c r="T4447" s="3">
        <f>COUNTIF([1]局站!$D$4:$D$172,"="&amp;S4447)</f>
        <v>1</v>
      </c>
      <c r="U4447" s="3">
        <v>0</v>
      </c>
      <c r="V4447" s="3">
        <v>0</v>
      </c>
      <c r="W4447" s="3">
        <v>0</v>
      </c>
      <c r="X4447" s="3" t="s">
        <v>1214</v>
      </c>
      <c r="Y4447" s="3" t="s">
        <v>880</v>
      </c>
      <c r="Z4447" s="3" t="str">
        <f>INDEX(业务类型!$C$4:$C$8,MATCH(纤芯!Y4447,业务类型!$B$4:$B$8,0))</f>
        <v>IDLE</v>
      </c>
      <c r="AA4447" s="3"/>
    </row>
    <row r="4448" spans="1:27" ht="16.5" x14ac:dyDescent="0.2">
      <c r="A4448" s="3">
        <v>4445</v>
      </c>
      <c r="B4448" s="3">
        <f t="shared" si="349"/>
        <v>37032102015</v>
      </c>
      <c r="C4448" s="3" t="s">
        <v>1166</v>
      </c>
      <c r="D4448" s="3" t="s">
        <v>232</v>
      </c>
      <c r="E4448" s="3" t="str">
        <f>INDEX(光放段!$G$4:$G$237,MATCH(纤芯!G4448,光放段!$C$4:$C$237,0))</f>
        <v>山东二干|临沂枣庄光缆:临沂沂蒙路-枣庄光明西路</v>
      </c>
      <c r="F4448" s="3">
        <f>INDEX(光放段!$I$4:$I$237,MATCH(纤芯!H4448,光放段!$B$4:$B$237,0))</f>
        <v>37032100000</v>
      </c>
      <c r="G4448" s="3" t="str">
        <f t="shared" si="345"/>
        <v>山东二干|临沂枣庄光缆:苍山塔山路-枣庄光明西路</v>
      </c>
      <c r="H4448" s="3">
        <f>INDEX(光放段!$B$4:$B$237,MATCH(纤芯!G4448,光放段!$C$4:$C$237,0))</f>
        <v>37032102000</v>
      </c>
      <c r="I4448" s="3" t="str">
        <f t="shared" si="346"/>
        <v>临沂枣庄光缆</v>
      </c>
      <c r="J4448" s="3" t="str">
        <f>INDEX(子缆名称!$B$4:$B$29,纤芯!M4448)</f>
        <v>B缆</v>
      </c>
      <c r="K4448" s="3">
        <v>15</v>
      </c>
      <c r="L4448" s="3">
        <f t="shared" si="347"/>
        <v>3</v>
      </c>
      <c r="M4448" s="3">
        <f t="shared" si="348"/>
        <v>2</v>
      </c>
      <c r="N4448" s="3" t="s">
        <v>98</v>
      </c>
      <c r="O4448" s="3">
        <f>COUNTIF([1]局站!$D$4:$D$172,"="&amp;N4448)</f>
        <v>1</v>
      </c>
      <c r="P4448" s="3">
        <v>0</v>
      </c>
      <c r="Q4448" s="3">
        <v>0</v>
      </c>
      <c r="R4448" s="3">
        <v>0</v>
      </c>
      <c r="S4448" s="3" t="s">
        <v>157</v>
      </c>
      <c r="T4448" s="3">
        <f>COUNTIF([1]局站!$D$4:$D$172,"="&amp;S4448)</f>
        <v>1</v>
      </c>
      <c r="U4448" s="3">
        <v>0</v>
      </c>
      <c r="V4448" s="3">
        <v>0</v>
      </c>
      <c r="W4448" s="3">
        <v>0</v>
      </c>
      <c r="X4448" s="3" t="s">
        <v>1214</v>
      </c>
      <c r="Y4448" s="3" t="s">
        <v>880</v>
      </c>
      <c r="Z4448" s="3" t="str">
        <f>INDEX(业务类型!$C$4:$C$8,MATCH(纤芯!Y4448,业务类型!$B$4:$B$8,0))</f>
        <v>IDLE</v>
      </c>
      <c r="AA4448" s="3"/>
    </row>
    <row r="4449" spans="1:27" ht="16.5" x14ac:dyDescent="0.2">
      <c r="A4449" s="3">
        <v>4446</v>
      </c>
      <c r="B4449" s="3">
        <f t="shared" si="349"/>
        <v>37032102016</v>
      </c>
      <c r="C4449" s="3" t="s">
        <v>1166</v>
      </c>
      <c r="D4449" s="3" t="s">
        <v>232</v>
      </c>
      <c r="E4449" s="3" t="str">
        <f>INDEX(光放段!$G$4:$G$237,MATCH(纤芯!G4449,光放段!$C$4:$C$237,0))</f>
        <v>山东二干|临沂枣庄光缆:临沂沂蒙路-枣庄光明西路</v>
      </c>
      <c r="F4449" s="3">
        <f>INDEX(光放段!$I$4:$I$237,MATCH(纤芯!H4449,光放段!$B$4:$B$237,0))</f>
        <v>37032100000</v>
      </c>
      <c r="G4449" s="3" t="str">
        <f t="shared" si="345"/>
        <v>山东二干|临沂枣庄光缆:苍山塔山路-枣庄光明西路</v>
      </c>
      <c r="H4449" s="3">
        <f>INDEX(光放段!$B$4:$B$237,MATCH(纤芯!G4449,光放段!$C$4:$C$237,0))</f>
        <v>37032102000</v>
      </c>
      <c r="I4449" s="3" t="str">
        <f t="shared" si="346"/>
        <v>临沂枣庄光缆</v>
      </c>
      <c r="J4449" s="3" t="str">
        <f>INDEX(子缆名称!$B$4:$B$29,纤芯!M4449)</f>
        <v>B缆</v>
      </c>
      <c r="K4449" s="3">
        <v>16</v>
      </c>
      <c r="L4449" s="3">
        <f t="shared" si="347"/>
        <v>4</v>
      </c>
      <c r="M4449" s="3">
        <f t="shared" si="348"/>
        <v>2</v>
      </c>
      <c r="N4449" s="3" t="s">
        <v>98</v>
      </c>
      <c r="O4449" s="3">
        <f>COUNTIF([1]局站!$D$4:$D$172,"="&amp;N4449)</f>
        <v>1</v>
      </c>
      <c r="P4449" s="3">
        <v>0</v>
      </c>
      <c r="Q4449" s="3">
        <v>0</v>
      </c>
      <c r="R4449" s="3">
        <v>0</v>
      </c>
      <c r="S4449" s="3" t="s">
        <v>157</v>
      </c>
      <c r="T4449" s="3">
        <f>COUNTIF([1]局站!$D$4:$D$172,"="&amp;S4449)</f>
        <v>1</v>
      </c>
      <c r="U4449" s="3">
        <v>0</v>
      </c>
      <c r="V4449" s="3">
        <v>0</v>
      </c>
      <c r="W4449" s="3">
        <v>0</v>
      </c>
      <c r="X4449" s="3" t="s">
        <v>1214</v>
      </c>
      <c r="Y4449" s="3" t="s">
        <v>852</v>
      </c>
      <c r="Z4449" s="3" t="str">
        <f>INDEX(业务类型!$C$4:$C$8,MATCH(纤芯!Y4449,业务类型!$B$4:$B$8,0))</f>
        <v>TWO</v>
      </c>
      <c r="AA4449" s="3" t="s">
        <v>891</v>
      </c>
    </row>
    <row r="4450" spans="1:27" ht="16.5" x14ac:dyDescent="0.2">
      <c r="A4450" s="3">
        <v>4447</v>
      </c>
      <c r="B4450" s="3">
        <f t="shared" si="349"/>
        <v>37032102017</v>
      </c>
      <c r="C4450" s="3" t="s">
        <v>1166</v>
      </c>
      <c r="D4450" s="3" t="s">
        <v>232</v>
      </c>
      <c r="E4450" s="3" t="str">
        <f>INDEX(光放段!$G$4:$G$237,MATCH(纤芯!G4450,光放段!$C$4:$C$237,0))</f>
        <v>山东二干|临沂枣庄光缆:临沂沂蒙路-枣庄光明西路</v>
      </c>
      <c r="F4450" s="3">
        <f>INDEX(光放段!$I$4:$I$237,MATCH(纤芯!H4450,光放段!$B$4:$B$237,0))</f>
        <v>37032100000</v>
      </c>
      <c r="G4450" s="3" t="str">
        <f t="shared" si="345"/>
        <v>山东二干|临沂枣庄光缆:苍山塔山路-枣庄光明西路</v>
      </c>
      <c r="H4450" s="3">
        <f>INDEX(光放段!$B$4:$B$237,MATCH(纤芯!G4450,光放段!$C$4:$C$237,0))</f>
        <v>37032102000</v>
      </c>
      <c r="I4450" s="3" t="str">
        <f t="shared" si="346"/>
        <v>临沂枣庄光缆</v>
      </c>
      <c r="J4450" s="3" t="str">
        <f>INDEX(子缆名称!$B$4:$B$29,纤芯!M4450)</f>
        <v>B缆</v>
      </c>
      <c r="K4450" s="3">
        <v>17</v>
      </c>
      <c r="L4450" s="3">
        <f t="shared" si="347"/>
        <v>5</v>
      </c>
      <c r="M4450" s="3">
        <f t="shared" si="348"/>
        <v>2</v>
      </c>
      <c r="N4450" s="3" t="s">
        <v>98</v>
      </c>
      <c r="O4450" s="3">
        <f>COUNTIF([1]局站!$D$4:$D$172,"="&amp;N4450)</f>
        <v>1</v>
      </c>
      <c r="P4450" s="3">
        <v>0</v>
      </c>
      <c r="Q4450" s="3">
        <v>0</v>
      </c>
      <c r="R4450" s="3">
        <v>0</v>
      </c>
      <c r="S4450" s="3" t="s">
        <v>157</v>
      </c>
      <c r="T4450" s="3">
        <f>COUNTIF([1]局站!$D$4:$D$172,"="&amp;S4450)</f>
        <v>1</v>
      </c>
      <c r="U4450" s="3">
        <v>0</v>
      </c>
      <c r="V4450" s="3">
        <v>0</v>
      </c>
      <c r="W4450" s="3">
        <v>0</v>
      </c>
      <c r="X4450" s="3" t="s">
        <v>1214</v>
      </c>
      <c r="Y4450" s="3" t="s">
        <v>852</v>
      </c>
      <c r="Z4450" s="3" t="str">
        <f>INDEX(业务类型!$C$4:$C$8,MATCH(纤芯!Y4450,业务类型!$B$4:$B$8,0))</f>
        <v>TWO</v>
      </c>
      <c r="AA4450" s="3" t="s">
        <v>891</v>
      </c>
    </row>
    <row r="4451" spans="1:27" ht="16.5" x14ac:dyDescent="0.2">
      <c r="A4451" s="3">
        <v>4448</v>
      </c>
      <c r="B4451" s="3">
        <f t="shared" si="349"/>
        <v>37032102018</v>
      </c>
      <c r="C4451" s="3" t="s">
        <v>1166</v>
      </c>
      <c r="D4451" s="3" t="s">
        <v>232</v>
      </c>
      <c r="E4451" s="3" t="str">
        <f>INDEX(光放段!$G$4:$G$237,MATCH(纤芯!G4451,光放段!$C$4:$C$237,0))</f>
        <v>山东二干|临沂枣庄光缆:临沂沂蒙路-枣庄光明西路</v>
      </c>
      <c r="F4451" s="3">
        <f>INDEX(光放段!$I$4:$I$237,MATCH(纤芯!H4451,光放段!$B$4:$B$237,0))</f>
        <v>37032100000</v>
      </c>
      <c r="G4451" s="3" t="str">
        <f t="shared" si="345"/>
        <v>山东二干|临沂枣庄光缆:苍山塔山路-枣庄光明西路</v>
      </c>
      <c r="H4451" s="3">
        <f>INDEX(光放段!$B$4:$B$237,MATCH(纤芯!G4451,光放段!$C$4:$C$237,0))</f>
        <v>37032102000</v>
      </c>
      <c r="I4451" s="3" t="str">
        <f t="shared" si="346"/>
        <v>临沂枣庄光缆</v>
      </c>
      <c r="J4451" s="3" t="str">
        <f>INDEX(子缆名称!$B$4:$B$29,纤芯!M4451)</f>
        <v>B缆</v>
      </c>
      <c r="K4451" s="3">
        <v>18</v>
      </c>
      <c r="L4451" s="3">
        <f t="shared" si="347"/>
        <v>6</v>
      </c>
      <c r="M4451" s="3">
        <f t="shared" si="348"/>
        <v>2</v>
      </c>
      <c r="N4451" s="3" t="s">
        <v>98</v>
      </c>
      <c r="O4451" s="3">
        <f>COUNTIF([1]局站!$D$4:$D$172,"="&amp;N4451)</f>
        <v>1</v>
      </c>
      <c r="P4451" s="3">
        <v>0</v>
      </c>
      <c r="Q4451" s="3">
        <v>0</v>
      </c>
      <c r="R4451" s="3">
        <v>0</v>
      </c>
      <c r="S4451" s="3" t="s">
        <v>157</v>
      </c>
      <c r="T4451" s="3">
        <f>COUNTIF([1]局站!$D$4:$D$172,"="&amp;S4451)</f>
        <v>1</v>
      </c>
      <c r="U4451" s="3">
        <v>0</v>
      </c>
      <c r="V4451" s="3">
        <v>0</v>
      </c>
      <c r="W4451" s="3">
        <v>0</v>
      </c>
      <c r="X4451" s="3" t="s">
        <v>1214</v>
      </c>
      <c r="Y4451" s="3" t="s">
        <v>852</v>
      </c>
      <c r="Z4451" s="3" t="str">
        <f>INDEX(业务类型!$C$4:$C$8,MATCH(纤芯!Y4451,业务类型!$B$4:$B$8,0))</f>
        <v>TWO</v>
      </c>
      <c r="AA4451" s="3" t="s">
        <v>955</v>
      </c>
    </row>
    <row r="4452" spans="1:27" ht="16.5" x14ac:dyDescent="0.2">
      <c r="A4452" s="3">
        <v>4449</v>
      </c>
      <c r="B4452" s="3">
        <f t="shared" si="349"/>
        <v>37032102019</v>
      </c>
      <c r="C4452" s="3" t="s">
        <v>1166</v>
      </c>
      <c r="D4452" s="3" t="s">
        <v>232</v>
      </c>
      <c r="E4452" s="3" t="str">
        <f>INDEX(光放段!$G$4:$G$237,MATCH(纤芯!G4452,光放段!$C$4:$C$237,0))</f>
        <v>山东二干|临沂枣庄光缆:临沂沂蒙路-枣庄光明西路</v>
      </c>
      <c r="F4452" s="3">
        <f>INDEX(光放段!$I$4:$I$237,MATCH(纤芯!H4452,光放段!$B$4:$B$237,0))</f>
        <v>37032100000</v>
      </c>
      <c r="G4452" s="3" t="str">
        <f t="shared" si="345"/>
        <v>山东二干|临沂枣庄光缆:苍山塔山路-枣庄光明西路</v>
      </c>
      <c r="H4452" s="3">
        <f>INDEX(光放段!$B$4:$B$237,MATCH(纤芯!G4452,光放段!$C$4:$C$237,0))</f>
        <v>37032102000</v>
      </c>
      <c r="I4452" s="3" t="str">
        <f t="shared" si="346"/>
        <v>临沂枣庄光缆</v>
      </c>
      <c r="J4452" s="3" t="str">
        <f>INDEX(子缆名称!$B$4:$B$29,纤芯!M4452)</f>
        <v>B缆</v>
      </c>
      <c r="K4452" s="3">
        <v>19</v>
      </c>
      <c r="L4452" s="3">
        <f t="shared" si="347"/>
        <v>7</v>
      </c>
      <c r="M4452" s="3">
        <f t="shared" si="348"/>
        <v>2</v>
      </c>
      <c r="N4452" s="3" t="s">
        <v>98</v>
      </c>
      <c r="O4452" s="3">
        <f>COUNTIF([1]局站!$D$4:$D$172,"="&amp;N4452)</f>
        <v>1</v>
      </c>
      <c r="P4452" s="3">
        <v>0</v>
      </c>
      <c r="Q4452" s="3">
        <v>0</v>
      </c>
      <c r="R4452" s="3">
        <v>0</v>
      </c>
      <c r="S4452" s="3" t="s">
        <v>157</v>
      </c>
      <c r="T4452" s="3">
        <f>COUNTIF([1]局站!$D$4:$D$172,"="&amp;S4452)</f>
        <v>1</v>
      </c>
      <c r="U4452" s="3">
        <v>0</v>
      </c>
      <c r="V4452" s="3">
        <v>0</v>
      </c>
      <c r="W4452" s="3">
        <v>0</v>
      </c>
      <c r="X4452" s="3" t="s">
        <v>1214</v>
      </c>
      <c r="Y4452" s="3" t="s">
        <v>881</v>
      </c>
      <c r="Z4452" s="3" t="str">
        <f>INDEX(业务类型!$C$4:$C$8,MATCH(纤芯!Y4452,业务类型!$B$4:$B$8,0))</f>
        <v>OTHER</v>
      </c>
      <c r="AA4452" s="3" t="s">
        <v>919</v>
      </c>
    </row>
    <row r="4453" spans="1:27" ht="16.5" x14ac:dyDescent="0.2">
      <c r="A4453" s="3">
        <v>4450</v>
      </c>
      <c r="B4453" s="3">
        <f t="shared" si="349"/>
        <v>37032102020</v>
      </c>
      <c r="C4453" s="3" t="s">
        <v>1166</v>
      </c>
      <c r="D4453" s="3" t="s">
        <v>232</v>
      </c>
      <c r="E4453" s="3" t="str">
        <f>INDEX(光放段!$G$4:$G$237,MATCH(纤芯!G4453,光放段!$C$4:$C$237,0))</f>
        <v>山东二干|临沂枣庄光缆:临沂沂蒙路-枣庄光明西路</v>
      </c>
      <c r="F4453" s="3">
        <f>INDEX(光放段!$I$4:$I$237,MATCH(纤芯!H4453,光放段!$B$4:$B$237,0))</f>
        <v>37032100000</v>
      </c>
      <c r="G4453" s="3" t="str">
        <f t="shared" si="345"/>
        <v>山东二干|临沂枣庄光缆:苍山塔山路-枣庄光明西路</v>
      </c>
      <c r="H4453" s="3">
        <f>INDEX(光放段!$B$4:$B$237,MATCH(纤芯!G4453,光放段!$C$4:$C$237,0))</f>
        <v>37032102000</v>
      </c>
      <c r="I4453" s="3" t="str">
        <f t="shared" si="346"/>
        <v>临沂枣庄光缆</v>
      </c>
      <c r="J4453" s="3" t="str">
        <f>INDEX(子缆名称!$B$4:$B$29,纤芯!M4453)</f>
        <v>B缆</v>
      </c>
      <c r="K4453" s="3">
        <v>20</v>
      </c>
      <c r="L4453" s="3">
        <f t="shared" si="347"/>
        <v>8</v>
      </c>
      <c r="M4453" s="3">
        <f t="shared" si="348"/>
        <v>2</v>
      </c>
      <c r="N4453" s="3" t="s">
        <v>98</v>
      </c>
      <c r="O4453" s="3">
        <f>COUNTIF([1]局站!$D$4:$D$172,"="&amp;N4453)</f>
        <v>1</v>
      </c>
      <c r="P4453" s="3">
        <v>0</v>
      </c>
      <c r="Q4453" s="3">
        <v>0</v>
      </c>
      <c r="R4453" s="3">
        <v>0</v>
      </c>
      <c r="S4453" s="3" t="s">
        <v>157</v>
      </c>
      <c r="T4453" s="3">
        <f>COUNTIF([1]局站!$D$4:$D$172,"="&amp;S4453)</f>
        <v>1</v>
      </c>
      <c r="U4453" s="3">
        <v>0</v>
      </c>
      <c r="V4453" s="3">
        <v>0</v>
      </c>
      <c r="W4453" s="3">
        <v>0</v>
      </c>
      <c r="X4453" s="3" t="s">
        <v>1214</v>
      </c>
      <c r="Y4453" s="3" t="s">
        <v>881</v>
      </c>
      <c r="Z4453" s="3" t="str">
        <f>INDEX(业务类型!$C$4:$C$8,MATCH(纤芯!Y4453,业务类型!$B$4:$B$8,0))</f>
        <v>OTHER</v>
      </c>
      <c r="AA4453" s="3" t="s">
        <v>919</v>
      </c>
    </row>
    <row r="4454" spans="1:27" ht="16.5" x14ac:dyDescent="0.2">
      <c r="A4454" s="3">
        <v>4451</v>
      </c>
      <c r="B4454" s="3">
        <f t="shared" si="349"/>
        <v>37032102021</v>
      </c>
      <c r="C4454" s="3" t="s">
        <v>1166</v>
      </c>
      <c r="D4454" s="3" t="s">
        <v>232</v>
      </c>
      <c r="E4454" s="3" t="str">
        <f>INDEX(光放段!$G$4:$G$237,MATCH(纤芯!G4454,光放段!$C$4:$C$237,0))</f>
        <v>山东二干|临沂枣庄光缆:临沂沂蒙路-枣庄光明西路</v>
      </c>
      <c r="F4454" s="3">
        <f>INDEX(光放段!$I$4:$I$237,MATCH(纤芯!H4454,光放段!$B$4:$B$237,0))</f>
        <v>37032100000</v>
      </c>
      <c r="G4454" s="3" t="str">
        <f t="shared" si="345"/>
        <v>山东二干|临沂枣庄光缆:苍山塔山路-枣庄光明西路</v>
      </c>
      <c r="H4454" s="3">
        <f>INDEX(光放段!$B$4:$B$237,MATCH(纤芯!G4454,光放段!$C$4:$C$237,0))</f>
        <v>37032102000</v>
      </c>
      <c r="I4454" s="3" t="str">
        <f t="shared" si="346"/>
        <v>临沂枣庄光缆</v>
      </c>
      <c r="J4454" s="3" t="str">
        <f>INDEX(子缆名称!$B$4:$B$29,纤芯!M4454)</f>
        <v>B缆</v>
      </c>
      <c r="K4454" s="3">
        <v>21</v>
      </c>
      <c r="L4454" s="3">
        <f t="shared" si="347"/>
        <v>9</v>
      </c>
      <c r="M4454" s="3">
        <f t="shared" si="348"/>
        <v>2</v>
      </c>
      <c r="N4454" s="3" t="s">
        <v>98</v>
      </c>
      <c r="O4454" s="3">
        <f>COUNTIF([1]局站!$D$4:$D$172,"="&amp;N4454)</f>
        <v>1</v>
      </c>
      <c r="P4454" s="3">
        <v>0</v>
      </c>
      <c r="Q4454" s="3">
        <v>0</v>
      </c>
      <c r="R4454" s="3">
        <v>0</v>
      </c>
      <c r="S4454" s="3" t="s">
        <v>157</v>
      </c>
      <c r="T4454" s="3">
        <f>COUNTIF([1]局站!$D$4:$D$172,"="&amp;S4454)</f>
        <v>1</v>
      </c>
      <c r="U4454" s="3">
        <v>0</v>
      </c>
      <c r="V4454" s="3">
        <v>0</v>
      </c>
      <c r="W4454" s="3">
        <v>0</v>
      </c>
      <c r="X4454" s="3" t="s">
        <v>1214</v>
      </c>
      <c r="Y4454" s="3" t="s">
        <v>880</v>
      </c>
      <c r="Z4454" s="3" t="str">
        <f>INDEX(业务类型!$C$4:$C$8,MATCH(纤芯!Y4454,业务类型!$B$4:$B$8,0))</f>
        <v>IDLE</v>
      </c>
      <c r="AA4454" s="3"/>
    </row>
    <row r="4455" spans="1:27" ht="16.5" x14ac:dyDescent="0.2">
      <c r="A4455" s="3">
        <v>4452</v>
      </c>
      <c r="B4455" s="3">
        <f t="shared" si="349"/>
        <v>37032102022</v>
      </c>
      <c r="C4455" s="3" t="s">
        <v>1166</v>
      </c>
      <c r="D4455" s="3" t="s">
        <v>232</v>
      </c>
      <c r="E4455" s="3" t="str">
        <f>INDEX(光放段!$G$4:$G$237,MATCH(纤芯!G4455,光放段!$C$4:$C$237,0))</f>
        <v>山东二干|临沂枣庄光缆:临沂沂蒙路-枣庄光明西路</v>
      </c>
      <c r="F4455" s="3">
        <f>INDEX(光放段!$I$4:$I$237,MATCH(纤芯!H4455,光放段!$B$4:$B$237,0))</f>
        <v>37032100000</v>
      </c>
      <c r="G4455" s="3" t="str">
        <f t="shared" si="345"/>
        <v>山东二干|临沂枣庄光缆:苍山塔山路-枣庄光明西路</v>
      </c>
      <c r="H4455" s="3">
        <f>INDEX(光放段!$B$4:$B$237,MATCH(纤芯!G4455,光放段!$C$4:$C$237,0))</f>
        <v>37032102000</v>
      </c>
      <c r="I4455" s="3" t="str">
        <f t="shared" si="346"/>
        <v>临沂枣庄光缆</v>
      </c>
      <c r="J4455" s="3" t="str">
        <f>INDEX(子缆名称!$B$4:$B$29,纤芯!M4455)</f>
        <v>B缆</v>
      </c>
      <c r="K4455" s="3">
        <v>22</v>
      </c>
      <c r="L4455" s="3">
        <f t="shared" si="347"/>
        <v>10</v>
      </c>
      <c r="M4455" s="3">
        <f t="shared" si="348"/>
        <v>2</v>
      </c>
      <c r="N4455" s="3" t="s">
        <v>98</v>
      </c>
      <c r="O4455" s="3">
        <f>COUNTIF([1]局站!$D$4:$D$172,"="&amp;N4455)</f>
        <v>1</v>
      </c>
      <c r="P4455" s="3">
        <v>0</v>
      </c>
      <c r="Q4455" s="3">
        <v>0</v>
      </c>
      <c r="R4455" s="3">
        <v>0</v>
      </c>
      <c r="S4455" s="3" t="s">
        <v>157</v>
      </c>
      <c r="T4455" s="3">
        <f>COUNTIF([1]局站!$D$4:$D$172,"="&amp;S4455)</f>
        <v>1</v>
      </c>
      <c r="U4455" s="3">
        <v>0</v>
      </c>
      <c r="V4455" s="3">
        <v>0</v>
      </c>
      <c r="W4455" s="3">
        <v>0</v>
      </c>
      <c r="X4455" s="3" t="s">
        <v>1214</v>
      </c>
      <c r="Y4455" s="3" t="s">
        <v>880</v>
      </c>
      <c r="Z4455" s="3" t="str">
        <f>INDEX(业务类型!$C$4:$C$8,MATCH(纤芯!Y4455,业务类型!$B$4:$B$8,0))</f>
        <v>IDLE</v>
      </c>
      <c r="AA4455" s="3"/>
    </row>
    <row r="4456" spans="1:27" ht="16.5" x14ac:dyDescent="0.2">
      <c r="A4456" s="3">
        <v>4453</v>
      </c>
      <c r="B4456" s="3">
        <f t="shared" si="349"/>
        <v>37032102023</v>
      </c>
      <c r="C4456" s="3" t="s">
        <v>1166</v>
      </c>
      <c r="D4456" s="3" t="s">
        <v>232</v>
      </c>
      <c r="E4456" s="3" t="str">
        <f>INDEX(光放段!$G$4:$G$237,MATCH(纤芯!G4456,光放段!$C$4:$C$237,0))</f>
        <v>山东二干|临沂枣庄光缆:临沂沂蒙路-枣庄光明西路</v>
      </c>
      <c r="F4456" s="3">
        <f>INDEX(光放段!$I$4:$I$237,MATCH(纤芯!H4456,光放段!$B$4:$B$237,0))</f>
        <v>37032100000</v>
      </c>
      <c r="G4456" s="3" t="str">
        <f t="shared" si="345"/>
        <v>山东二干|临沂枣庄光缆:苍山塔山路-枣庄光明西路</v>
      </c>
      <c r="H4456" s="3">
        <f>INDEX(光放段!$B$4:$B$237,MATCH(纤芯!G4456,光放段!$C$4:$C$237,0))</f>
        <v>37032102000</v>
      </c>
      <c r="I4456" s="3" t="str">
        <f t="shared" si="346"/>
        <v>临沂枣庄光缆</v>
      </c>
      <c r="J4456" s="3" t="str">
        <f>INDEX(子缆名称!$B$4:$B$29,纤芯!M4456)</f>
        <v>B缆</v>
      </c>
      <c r="K4456" s="3">
        <v>23</v>
      </c>
      <c r="L4456" s="3">
        <f t="shared" si="347"/>
        <v>11</v>
      </c>
      <c r="M4456" s="3">
        <f t="shared" si="348"/>
        <v>2</v>
      </c>
      <c r="N4456" s="3" t="s">
        <v>98</v>
      </c>
      <c r="O4456" s="3">
        <f>COUNTIF([1]局站!$D$4:$D$172,"="&amp;N4456)</f>
        <v>1</v>
      </c>
      <c r="P4456" s="3">
        <v>0</v>
      </c>
      <c r="Q4456" s="3">
        <v>0</v>
      </c>
      <c r="R4456" s="3">
        <v>0</v>
      </c>
      <c r="S4456" s="3" t="s">
        <v>157</v>
      </c>
      <c r="T4456" s="3">
        <f>COUNTIF([1]局站!$D$4:$D$172,"="&amp;S4456)</f>
        <v>1</v>
      </c>
      <c r="U4456" s="3">
        <v>0</v>
      </c>
      <c r="V4456" s="3">
        <v>0</v>
      </c>
      <c r="W4456" s="3">
        <v>0</v>
      </c>
      <c r="X4456" s="3" t="s">
        <v>1214</v>
      </c>
      <c r="Y4456" s="3" t="s">
        <v>880</v>
      </c>
      <c r="Z4456" s="3" t="str">
        <f>INDEX(业务类型!$C$4:$C$8,MATCH(纤芯!Y4456,业务类型!$B$4:$B$8,0))</f>
        <v>IDLE</v>
      </c>
      <c r="AA4456" s="3"/>
    </row>
    <row r="4457" spans="1:27" ht="16.5" x14ac:dyDescent="0.2">
      <c r="A4457" s="3">
        <v>4454</v>
      </c>
      <c r="B4457" s="3">
        <f t="shared" si="349"/>
        <v>37032102024</v>
      </c>
      <c r="C4457" s="3" t="s">
        <v>1166</v>
      </c>
      <c r="D4457" s="3" t="s">
        <v>232</v>
      </c>
      <c r="E4457" s="3" t="str">
        <f>INDEX(光放段!$G$4:$G$237,MATCH(纤芯!G4457,光放段!$C$4:$C$237,0))</f>
        <v>山东二干|临沂枣庄光缆:临沂沂蒙路-枣庄光明西路</v>
      </c>
      <c r="F4457" s="3">
        <f>INDEX(光放段!$I$4:$I$237,MATCH(纤芯!H4457,光放段!$B$4:$B$237,0))</f>
        <v>37032100000</v>
      </c>
      <c r="G4457" s="3" t="str">
        <f t="shared" si="345"/>
        <v>山东二干|临沂枣庄光缆:苍山塔山路-枣庄光明西路</v>
      </c>
      <c r="H4457" s="3">
        <f>INDEX(光放段!$B$4:$B$237,MATCH(纤芯!G4457,光放段!$C$4:$C$237,0))</f>
        <v>37032102000</v>
      </c>
      <c r="I4457" s="3" t="str">
        <f t="shared" si="346"/>
        <v>临沂枣庄光缆</v>
      </c>
      <c r="J4457" s="3" t="str">
        <f>INDEX(子缆名称!$B$4:$B$29,纤芯!M4457)</f>
        <v>B缆</v>
      </c>
      <c r="K4457" s="3">
        <v>24</v>
      </c>
      <c r="L4457" s="3">
        <f t="shared" si="347"/>
        <v>12</v>
      </c>
      <c r="M4457" s="3">
        <f t="shared" si="348"/>
        <v>2</v>
      </c>
      <c r="N4457" s="3" t="s">
        <v>98</v>
      </c>
      <c r="O4457" s="3">
        <f>COUNTIF([1]局站!$D$4:$D$172,"="&amp;N4457)</f>
        <v>1</v>
      </c>
      <c r="P4457" s="3">
        <v>0</v>
      </c>
      <c r="Q4457" s="3">
        <v>0</v>
      </c>
      <c r="R4457" s="3">
        <v>0</v>
      </c>
      <c r="S4457" s="3" t="s">
        <v>157</v>
      </c>
      <c r="T4457" s="3">
        <f>COUNTIF([1]局站!$D$4:$D$172,"="&amp;S4457)</f>
        <v>1</v>
      </c>
      <c r="U4457" s="3">
        <v>0</v>
      </c>
      <c r="V4457" s="3">
        <v>0</v>
      </c>
      <c r="W4457" s="3">
        <v>0</v>
      </c>
      <c r="X4457" s="3" t="s">
        <v>1214</v>
      </c>
      <c r="Y4457" s="3" t="s">
        <v>880</v>
      </c>
      <c r="Z4457" s="3" t="str">
        <f>INDEX(业务类型!$C$4:$C$8,MATCH(纤芯!Y4457,业务类型!$B$4:$B$8,0))</f>
        <v>IDLE</v>
      </c>
      <c r="AA4457" s="3"/>
    </row>
    <row r="4458" spans="1:27" ht="16.5" x14ac:dyDescent="0.2">
      <c r="A4458" s="3">
        <v>4455</v>
      </c>
      <c r="B4458" s="3">
        <f t="shared" si="349"/>
        <v>37032102025</v>
      </c>
      <c r="C4458" s="3" t="s">
        <v>1166</v>
      </c>
      <c r="D4458" s="3" t="s">
        <v>232</v>
      </c>
      <c r="E4458" s="3" t="str">
        <f>INDEX(光放段!$G$4:$G$237,MATCH(纤芯!G4458,光放段!$C$4:$C$237,0))</f>
        <v>山东二干|临沂枣庄光缆:临沂沂蒙路-枣庄光明西路</v>
      </c>
      <c r="F4458" s="3">
        <f>INDEX(光放段!$I$4:$I$237,MATCH(纤芯!H4458,光放段!$B$4:$B$237,0))</f>
        <v>37032100000</v>
      </c>
      <c r="G4458" s="3" t="str">
        <f t="shared" si="345"/>
        <v>山东二干|临沂枣庄光缆:苍山塔山路-枣庄光明西路</v>
      </c>
      <c r="H4458" s="3">
        <f>INDEX(光放段!$B$4:$B$237,MATCH(纤芯!G4458,光放段!$C$4:$C$237,0))</f>
        <v>37032102000</v>
      </c>
      <c r="I4458" s="3" t="str">
        <f t="shared" si="346"/>
        <v>临沂枣庄光缆</v>
      </c>
      <c r="J4458" s="3" t="str">
        <f>INDEX(子缆名称!$B$4:$B$29,纤芯!M4458)</f>
        <v>C缆</v>
      </c>
      <c r="K4458" s="3">
        <v>25</v>
      </c>
      <c r="L4458" s="3">
        <f t="shared" si="347"/>
        <v>1</v>
      </c>
      <c r="M4458" s="3">
        <f t="shared" si="348"/>
        <v>3</v>
      </c>
      <c r="N4458" s="3" t="s">
        <v>98</v>
      </c>
      <c r="O4458" s="3">
        <f>COUNTIF([1]局站!$D$4:$D$172,"="&amp;N4458)</f>
        <v>1</v>
      </c>
      <c r="P4458" s="3">
        <v>0</v>
      </c>
      <c r="Q4458" s="3">
        <v>0</v>
      </c>
      <c r="R4458" s="3">
        <v>0</v>
      </c>
      <c r="S4458" s="3" t="s">
        <v>157</v>
      </c>
      <c r="T4458" s="3">
        <f>COUNTIF([1]局站!$D$4:$D$172,"="&amp;S4458)</f>
        <v>1</v>
      </c>
      <c r="U4458" s="3">
        <v>0</v>
      </c>
      <c r="V4458" s="3">
        <v>0</v>
      </c>
      <c r="W4458" s="3">
        <v>0</v>
      </c>
      <c r="X4458" s="3" t="s">
        <v>1214</v>
      </c>
      <c r="Y4458" s="3" t="s">
        <v>880</v>
      </c>
      <c r="Z4458" s="3" t="str">
        <f>INDEX(业务类型!$C$4:$C$8,MATCH(纤芯!Y4458,业务类型!$B$4:$B$8,0))</f>
        <v>IDLE</v>
      </c>
      <c r="AA4458" s="3"/>
    </row>
    <row r="4459" spans="1:27" ht="16.5" x14ac:dyDescent="0.2">
      <c r="A4459" s="3">
        <v>4456</v>
      </c>
      <c r="B4459" s="3">
        <f t="shared" si="349"/>
        <v>37032102026</v>
      </c>
      <c r="C4459" s="3" t="s">
        <v>1166</v>
      </c>
      <c r="D4459" s="3" t="s">
        <v>232</v>
      </c>
      <c r="E4459" s="3" t="str">
        <f>INDEX(光放段!$G$4:$G$237,MATCH(纤芯!G4459,光放段!$C$4:$C$237,0))</f>
        <v>山东二干|临沂枣庄光缆:临沂沂蒙路-枣庄光明西路</v>
      </c>
      <c r="F4459" s="3">
        <f>INDEX(光放段!$I$4:$I$237,MATCH(纤芯!H4459,光放段!$B$4:$B$237,0))</f>
        <v>37032100000</v>
      </c>
      <c r="G4459" s="3" t="str">
        <f t="shared" si="345"/>
        <v>山东二干|临沂枣庄光缆:苍山塔山路-枣庄光明西路</v>
      </c>
      <c r="H4459" s="3">
        <f>INDEX(光放段!$B$4:$B$237,MATCH(纤芯!G4459,光放段!$C$4:$C$237,0))</f>
        <v>37032102000</v>
      </c>
      <c r="I4459" s="3" t="str">
        <f t="shared" si="346"/>
        <v>临沂枣庄光缆</v>
      </c>
      <c r="J4459" s="3" t="str">
        <f>INDEX(子缆名称!$B$4:$B$29,纤芯!M4459)</f>
        <v>C缆</v>
      </c>
      <c r="K4459" s="3">
        <v>26</v>
      </c>
      <c r="L4459" s="3">
        <f t="shared" si="347"/>
        <v>2</v>
      </c>
      <c r="M4459" s="3">
        <f t="shared" si="348"/>
        <v>3</v>
      </c>
      <c r="N4459" s="3" t="s">
        <v>98</v>
      </c>
      <c r="O4459" s="3">
        <f>COUNTIF([1]局站!$D$4:$D$172,"="&amp;N4459)</f>
        <v>1</v>
      </c>
      <c r="P4459" s="3">
        <v>0</v>
      </c>
      <c r="Q4459" s="3">
        <v>0</v>
      </c>
      <c r="R4459" s="3">
        <v>0</v>
      </c>
      <c r="S4459" s="3" t="s">
        <v>157</v>
      </c>
      <c r="T4459" s="3">
        <f>COUNTIF([1]局站!$D$4:$D$172,"="&amp;S4459)</f>
        <v>1</v>
      </c>
      <c r="U4459" s="3">
        <v>0</v>
      </c>
      <c r="V4459" s="3">
        <v>0</v>
      </c>
      <c r="W4459" s="3">
        <v>0</v>
      </c>
      <c r="X4459" s="3" t="s">
        <v>1214</v>
      </c>
      <c r="Y4459" s="3" t="s">
        <v>880</v>
      </c>
      <c r="Z4459" s="3" t="str">
        <f>INDEX(业务类型!$C$4:$C$8,MATCH(纤芯!Y4459,业务类型!$B$4:$B$8,0))</f>
        <v>IDLE</v>
      </c>
      <c r="AA4459" s="3"/>
    </row>
    <row r="4460" spans="1:27" ht="16.5" x14ac:dyDescent="0.2">
      <c r="A4460" s="3">
        <v>4457</v>
      </c>
      <c r="B4460" s="3">
        <f t="shared" si="349"/>
        <v>37032102027</v>
      </c>
      <c r="C4460" s="3" t="s">
        <v>1166</v>
      </c>
      <c r="D4460" s="3" t="s">
        <v>232</v>
      </c>
      <c r="E4460" s="3" t="str">
        <f>INDEX(光放段!$G$4:$G$237,MATCH(纤芯!G4460,光放段!$C$4:$C$237,0))</f>
        <v>山东二干|临沂枣庄光缆:临沂沂蒙路-枣庄光明西路</v>
      </c>
      <c r="F4460" s="3">
        <f>INDEX(光放段!$I$4:$I$237,MATCH(纤芯!H4460,光放段!$B$4:$B$237,0))</f>
        <v>37032100000</v>
      </c>
      <c r="G4460" s="3" t="str">
        <f t="shared" si="345"/>
        <v>山东二干|临沂枣庄光缆:苍山塔山路-枣庄光明西路</v>
      </c>
      <c r="H4460" s="3">
        <f>INDEX(光放段!$B$4:$B$237,MATCH(纤芯!G4460,光放段!$C$4:$C$237,0))</f>
        <v>37032102000</v>
      </c>
      <c r="I4460" s="3" t="str">
        <f t="shared" si="346"/>
        <v>临沂枣庄光缆</v>
      </c>
      <c r="J4460" s="3" t="str">
        <f>INDEX(子缆名称!$B$4:$B$29,纤芯!M4460)</f>
        <v>C缆</v>
      </c>
      <c r="K4460" s="3">
        <v>27</v>
      </c>
      <c r="L4460" s="3">
        <f t="shared" si="347"/>
        <v>3</v>
      </c>
      <c r="M4460" s="3">
        <f t="shared" si="348"/>
        <v>3</v>
      </c>
      <c r="N4460" s="3" t="s">
        <v>98</v>
      </c>
      <c r="O4460" s="3">
        <f>COUNTIF([1]局站!$D$4:$D$172,"="&amp;N4460)</f>
        <v>1</v>
      </c>
      <c r="P4460" s="3">
        <v>0</v>
      </c>
      <c r="Q4460" s="3">
        <v>0</v>
      </c>
      <c r="R4460" s="3">
        <v>0</v>
      </c>
      <c r="S4460" s="3" t="s">
        <v>157</v>
      </c>
      <c r="T4460" s="3">
        <f>COUNTIF([1]局站!$D$4:$D$172,"="&amp;S4460)</f>
        <v>1</v>
      </c>
      <c r="U4460" s="3">
        <v>0</v>
      </c>
      <c r="V4460" s="3">
        <v>0</v>
      </c>
      <c r="W4460" s="3">
        <v>0</v>
      </c>
      <c r="X4460" s="3" t="s">
        <v>1214</v>
      </c>
      <c r="Y4460" s="3" t="s">
        <v>852</v>
      </c>
      <c r="Z4460" s="3" t="str">
        <f>INDEX(业务类型!$C$4:$C$8,MATCH(纤芯!Y4460,业务类型!$B$4:$B$8,0))</f>
        <v>TWO</v>
      </c>
      <c r="AA4460" s="3" t="s">
        <v>954</v>
      </c>
    </row>
    <row r="4461" spans="1:27" ht="16.5" x14ac:dyDescent="0.2">
      <c r="A4461" s="3">
        <v>4458</v>
      </c>
      <c r="B4461" s="3">
        <f t="shared" si="349"/>
        <v>37032102028</v>
      </c>
      <c r="C4461" s="3" t="s">
        <v>1166</v>
      </c>
      <c r="D4461" s="3" t="s">
        <v>232</v>
      </c>
      <c r="E4461" s="3" t="str">
        <f>INDEX(光放段!$G$4:$G$237,MATCH(纤芯!G4461,光放段!$C$4:$C$237,0))</f>
        <v>山东二干|临沂枣庄光缆:临沂沂蒙路-枣庄光明西路</v>
      </c>
      <c r="F4461" s="3">
        <f>INDEX(光放段!$I$4:$I$237,MATCH(纤芯!H4461,光放段!$B$4:$B$237,0))</f>
        <v>37032100000</v>
      </c>
      <c r="G4461" s="3" t="str">
        <f t="shared" si="345"/>
        <v>山东二干|临沂枣庄光缆:苍山塔山路-枣庄光明西路</v>
      </c>
      <c r="H4461" s="3">
        <f>INDEX(光放段!$B$4:$B$237,MATCH(纤芯!G4461,光放段!$C$4:$C$237,0))</f>
        <v>37032102000</v>
      </c>
      <c r="I4461" s="3" t="str">
        <f t="shared" si="346"/>
        <v>临沂枣庄光缆</v>
      </c>
      <c r="J4461" s="3" t="str">
        <f>INDEX(子缆名称!$B$4:$B$29,纤芯!M4461)</f>
        <v>C缆</v>
      </c>
      <c r="K4461" s="3">
        <v>28</v>
      </c>
      <c r="L4461" s="3">
        <f t="shared" si="347"/>
        <v>4</v>
      </c>
      <c r="M4461" s="3">
        <f t="shared" si="348"/>
        <v>3</v>
      </c>
      <c r="N4461" s="3" t="s">
        <v>98</v>
      </c>
      <c r="O4461" s="3">
        <f>COUNTIF([1]局站!$D$4:$D$172,"="&amp;N4461)</f>
        <v>1</v>
      </c>
      <c r="P4461" s="3">
        <v>0</v>
      </c>
      <c r="Q4461" s="3">
        <v>0</v>
      </c>
      <c r="R4461" s="3">
        <v>0</v>
      </c>
      <c r="S4461" s="3" t="s">
        <v>157</v>
      </c>
      <c r="T4461" s="3">
        <f>COUNTIF([1]局站!$D$4:$D$172,"="&amp;S4461)</f>
        <v>1</v>
      </c>
      <c r="U4461" s="3">
        <v>0</v>
      </c>
      <c r="V4461" s="3">
        <v>0</v>
      </c>
      <c r="W4461" s="3">
        <v>0</v>
      </c>
      <c r="X4461" s="3" t="s">
        <v>1214</v>
      </c>
      <c r="Y4461" s="3" t="s">
        <v>852</v>
      </c>
      <c r="Z4461" s="3" t="str">
        <f>INDEX(业务类型!$C$4:$C$8,MATCH(纤芯!Y4461,业务类型!$B$4:$B$8,0))</f>
        <v>TWO</v>
      </c>
      <c r="AA4461" s="3" t="s">
        <v>954</v>
      </c>
    </row>
    <row r="4462" spans="1:27" ht="16.5" x14ac:dyDescent="0.2">
      <c r="A4462" s="3">
        <v>4459</v>
      </c>
      <c r="B4462" s="3">
        <f t="shared" si="349"/>
        <v>37032102029</v>
      </c>
      <c r="C4462" s="3" t="s">
        <v>1166</v>
      </c>
      <c r="D4462" s="3" t="s">
        <v>232</v>
      </c>
      <c r="E4462" s="3" t="str">
        <f>INDEX(光放段!$G$4:$G$237,MATCH(纤芯!G4462,光放段!$C$4:$C$237,0))</f>
        <v>山东二干|临沂枣庄光缆:临沂沂蒙路-枣庄光明西路</v>
      </c>
      <c r="F4462" s="3">
        <f>INDEX(光放段!$I$4:$I$237,MATCH(纤芯!H4462,光放段!$B$4:$B$237,0))</f>
        <v>37032100000</v>
      </c>
      <c r="G4462" s="3" t="str">
        <f t="shared" si="345"/>
        <v>山东二干|临沂枣庄光缆:苍山塔山路-枣庄光明西路</v>
      </c>
      <c r="H4462" s="3">
        <f>INDEX(光放段!$B$4:$B$237,MATCH(纤芯!G4462,光放段!$C$4:$C$237,0))</f>
        <v>37032102000</v>
      </c>
      <c r="I4462" s="3" t="str">
        <f t="shared" si="346"/>
        <v>临沂枣庄光缆</v>
      </c>
      <c r="J4462" s="3" t="str">
        <f>INDEX(子缆名称!$B$4:$B$29,纤芯!M4462)</f>
        <v>C缆</v>
      </c>
      <c r="K4462" s="3">
        <v>29</v>
      </c>
      <c r="L4462" s="3">
        <f t="shared" si="347"/>
        <v>5</v>
      </c>
      <c r="M4462" s="3">
        <f t="shared" si="348"/>
        <v>3</v>
      </c>
      <c r="N4462" s="3" t="s">
        <v>98</v>
      </c>
      <c r="O4462" s="3">
        <f>COUNTIF([1]局站!$D$4:$D$172,"="&amp;N4462)</f>
        <v>1</v>
      </c>
      <c r="P4462" s="3">
        <v>0</v>
      </c>
      <c r="Q4462" s="3">
        <v>0</v>
      </c>
      <c r="R4462" s="3">
        <v>0</v>
      </c>
      <c r="S4462" s="3" t="s">
        <v>157</v>
      </c>
      <c r="T4462" s="3">
        <f>COUNTIF([1]局站!$D$4:$D$172,"="&amp;S4462)</f>
        <v>1</v>
      </c>
      <c r="U4462" s="3">
        <v>0</v>
      </c>
      <c r="V4462" s="3">
        <v>0</v>
      </c>
      <c r="W4462" s="3">
        <v>0</v>
      </c>
      <c r="X4462" s="3" t="s">
        <v>1214</v>
      </c>
      <c r="Y4462" s="3" t="s">
        <v>880</v>
      </c>
      <c r="Z4462" s="3" t="str">
        <f>INDEX(业务类型!$C$4:$C$8,MATCH(纤芯!Y4462,业务类型!$B$4:$B$8,0))</f>
        <v>IDLE</v>
      </c>
      <c r="AA4462" s="3"/>
    </row>
    <row r="4463" spans="1:27" ht="16.5" x14ac:dyDescent="0.2">
      <c r="A4463" s="3">
        <v>4460</v>
      </c>
      <c r="B4463" s="3">
        <f t="shared" si="349"/>
        <v>37032102030</v>
      </c>
      <c r="C4463" s="3" t="s">
        <v>1166</v>
      </c>
      <c r="D4463" s="3" t="s">
        <v>232</v>
      </c>
      <c r="E4463" s="3" t="str">
        <f>INDEX(光放段!$G$4:$G$237,MATCH(纤芯!G4463,光放段!$C$4:$C$237,0))</f>
        <v>山东二干|临沂枣庄光缆:临沂沂蒙路-枣庄光明西路</v>
      </c>
      <c r="F4463" s="3">
        <f>INDEX(光放段!$I$4:$I$237,MATCH(纤芯!H4463,光放段!$B$4:$B$237,0))</f>
        <v>37032100000</v>
      </c>
      <c r="G4463" s="3" t="str">
        <f t="shared" si="345"/>
        <v>山东二干|临沂枣庄光缆:苍山塔山路-枣庄光明西路</v>
      </c>
      <c r="H4463" s="3">
        <f>INDEX(光放段!$B$4:$B$237,MATCH(纤芯!G4463,光放段!$C$4:$C$237,0))</f>
        <v>37032102000</v>
      </c>
      <c r="I4463" s="3" t="str">
        <f t="shared" si="346"/>
        <v>临沂枣庄光缆</v>
      </c>
      <c r="J4463" s="3" t="str">
        <f>INDEX(子缆名称!$B$4:$B$29,纤芯!M4463)</f>
        <v>C缆</v>
      </c>
      <c r="K4463" s="3">
        <v>30</v>
      </c>
      <c r="L4463" s="3">
        <f t="shared" si="347"/>
        <v>6</v>
      </c>
      <c r="M4463" s="3">
        <f t="shared" si="348"/>
        <v>3</v>
      </c>
      <c r="N4463" s="3" t="s">
        <v>98</v>
      </c>
      <c r="O4463" s="3">
        <f>COUNTIF([1]局站!$D$4:$D$172,"="&amp;N4463)</f>
        <v>1</v>
      </c>
      <c r="P4463" s="3">
        <v>0</v>
      </c>
      <c r="Q4463" s="3">
        <v>0</v>
      </c>
      <c r="R4463" s="3">
        <v>0</v>
      </c>
      <c r="S4463" s="3" t="s">
        <v>157</v>
      </c>
      <c r="T4463" s="3">
        <f>COUNTIF([1]局站!$D$4:$D$172,"="&amp;S4463)</f>
        <v>1</v>
      </c>
      <c r="U4463" s="3">
        <v>0</v>
      </c>
      <c r="V4463" s="3">
        <v>0</v>
      </c>
      <c r="W4463" s="3">
        <v>0</v>
      </c>
      <c r="X4463" s="3" t="s">
        <v>1214</v>
      </c>
      <c r="Y4463" s="3" t="s">
        <v>852</v>
      </c>
      <c r="Z4463" s="3" t="str">
        <f>INDEX(业务类型!$C$4:$C$8,MATCH(纤芯!Y4463,业务类型!$B$4:$B$8,0))</f>
        <v>TWO</v>
      </c>
      <c r="AA4463" s="3" t="s">
        <v>955</v>
      </c>
    </row>
    <row r="4464" spans="1:27" ht="16.5" x14ac:dyDescent="0.2">
      <c r="A4464" s="3">
        <v>4461</v>
      </c>
      <c r="B4464" s="3">
        <f t="shared" si="349"/>
        <v>37032102031</v>
      </c>
      <c r="C4464" s="3" t="s">
        <v>1166</v>
      </c>
      <c r="D4464" s="3" t="s">
        <v>232</v>
      </c>
      <c r="E4464" s="3" t="str">
        <f>INDEX(光放段!$G$4:$G$237,MATCH(纤芯!G4464,光放段!$C$4:$C$237,0))</f>
        <v>山东二干|临沂枣庄光缆:临沂沂蒙路-枣庄光明西路</v>
      </c>
      <c r="F4464" s="3">
        <f>INDEX(光放段!$I$4:$I$237,MATCH(纤芯!H4464,光放段!$B$4:$B$237,0))</f>
        <v>37032100000</v>
      </c>
      <c r="G4464" s="3" t="str">
        <f t="shared" si="345"/>
        <v>山东二干|临沂枣庄光缆:苍山塔山路-枣庄光明西路</v>
      </c>
      <c r="H4464" s="3">
        <f>INDEX(光放段!$B$4:$B$237,MATCH(纤芯!G4464,光放段!$C$4:$C$237,0))</f>
        <v>37032102000</v>
      </c>
      <c r="I4464" s="3" t="str">
        <f t="shared" si="346"/>
        <v>临沂枣庄光缆</v>
      </c>
      <c r="J4464" s="3" t="str">
        <f>INDEX(子缆名称!$B$4:$B$29,纤芯!M4464)</f>
        <v>C缆</v>
      </c>
      <c r="K4464" s="3">
        <v>31</v>
      </c>
      <c r="L4464" s="3">
        <f t="shared" si="347"/>
        <v>7</v>
      </c>
      <c r="M4464" s="3">
        <f t="shared" si="348"/>
        <v>3</v>
      </c>
      <c r="N4464" s="3" t="s">
        <v>98</v>
      </c>
      <c r="O4464" s="3">
        <f>COUNTIF([1]局站!$D$4:$D$172,"="&amp;N4464)</f>
        <v>1</v>
      </c>
      <c r="P4464" s="3">
        <v>0</v>
      </c>
      <c r="Q4464" s="3">
        <v>0</v>
      </c>
      <c r="R4464" s="3">
        <v>0</v>
      </c>
      <c r="S4464" s="3" t="s">
        <v>157</v>
      </c>
      <c r="T4464" s="3">
        <f>COUNTIF([1]局站!$D$4:$D$172,"="&amp;S4464)</f>
        <v>1</v>
      </c>
      <c r="U4464" s="3">
        <v>0</v>
      </c>
      <c r="V4464" s="3">
        <v>0</v>
      </c>
      <c r="W4464" s="3">
        <v>0</v>
      </c>
      <c r="X4464" s="3" t="s">
        <v>1214</v>
      </c>
      <c r="Y4464" s="3" t="s">
        <v>880</v>
      </c>
      <c r="Z4464" s="3" t="str">
        <f>INDEX(业务类型!$C$4:$C$8,MATCH(纤芯!Y4464,业务类型!$B$4:$B$8,0))</f>
        <v>IDLE</v>
      </c>
      <c r="AA4464" s="3"/>
    </row>
    <row r="4465" spans="1:27" ht="16.5" x14ac:dyDescent="0.2">
      <c r="A4465" s="3">
        <v>4462</v>
      </c>
      <c r="B4465" s="3">
        <f t="shared" si="349"/>
        <v>37032102032</v>
      </c>
      <c r="C4465" s="3" t="s">
        <v>1166</v>
      </c>
      <c r="D4465" s="3" t="s">
        <v>232</v>
      </c>
      <c r="E4465" s="3" t="str">
        <f>INDEX(光放段!$G$4:$G$237,MATCH(纤芯!G4465,光放段!$C$4:$C$237,0))</f>
        <v>山东二干|临沂枣庄光缆:临沂沂蒙路-枣庄光明西路</v>
      </c>
      <c r="F4465" s="3">
        <f>INDEX(光放段!$I$4:$I$237,MATCH(纤芯!H4465,光放段!$B$4:$B$237,0))</f>
        <v>37032100000</v>
      </c>
      <c r="G4465" s="3" t="str">
        <f t="shared" si="345"/>
        <v>山东二干|临沂枣庄光缆:苍山塔山路-枣庄光明西路</v>
      </c>
      <c r="H4465" s="3">
        <f>INDEX(光放段!$B$4:$B$237,MATCH(纤芯!G4465,光放段!$C$4:$C$237,0))</f>
        <v>37032102000</v>
      </c>
      <c r="I4465" s="3" t="str">
        <f t="shared" si="346"/>
        <v>临沂枣庄光缆</v>
      </c>
      <c r="J4465" s="3" t="str">
        <f>INDEX(子缆名称!$B$4:$B$29,纤芯!M4465)</f>
        <v>C缆</v>
      </c>
      <c r="K4465" s="3">
        <v>32</v>
      </c>
      <c r="L4465" s="3">
        <f t="shared" si="347"/>
        <v>8</v>
      </c>
      <c r="M4465" s="3">
        <f t="shared" si="348"/>
        <v>3</v>
      </c>
      <c r="N4465" s="3" t="s">
        <v>98</v>
      </c>
      <c r="O4465" s="3">
        <f>COUNTIF([1]局站!$D$4:$D$172,"="&amp;N4465)</f>
        <v>1</v>
      </c>
      <c r="P4465" s="3">
        <v>0</v>
      </c>
      <c r="Q4465" s="3">
        <v>0</v>
      </c>
      <c r="R4465" s="3">
        <v>0</v>
      </c>
      <c r="S4465" s="3" t="s">
        <v>157</v>
      </c>
      <c r="T4465" s="3">
        <f>COUNTIF([1]局站!$D$4:$D$172,"="&amp;S4465)</f>
        <v>1</v>
      </c>
      <c r="U4465" s="3">
        <v>0</v>
      </c>
      <c r="V4465" s="3">
        <v>0</v>
      </c>
      <c r="W4465" s="3">
        <v>0</v>
      </c>
      <c r="X4465" s="3" t="s">
        <v>1214</v>
      </c>
      <c r="Y4465" s="3" t="s">
        <v>880</v>
      </c>
      <c r="Z4465" s="3" t="str">
        <f>INDEX(业务类型!$C$4:$C$8,MATCH(纤芯!Y4465,业务类型!$B$4:$B$8,0))</f>
        <v>IDLE</v>
      </c>
      <c r="AA4465" s="3"/>
    </row>
    <row r="4466" spans="1:27" ht="16.5" x14ac:dyDescent="0.2">
      <c r="A4466" s="3">
        <v>4463</v>
      </c>
      <c r="B4466" s="3">
        <f t="shared" si="349"/>
        <v>37032102033</v>
      </c>
      <c r="C4466" s="3" t="s">
        <v>1166</v>
      </c>
      <c r="D4466" s="3" t="s">
        <v>232</v>
      </c>
      <c r="E4466" s="3" t="str">
        <f>INDEX(光放段!$G$4:$G$237,MATCH(纤芯!G4466,光放段!$C$4:$C$237,0))</f>
        <v>山东二干|临沂枣庄光缆:临沂沂蒙路-枣庄光明西路</v>
      </c>
      <c r="F4466" s="3">
        <f>INDEX(光放段!$I$4:$I$237,MATCH(纤芯!H4466,光放段!$B$4:$B$237,0))</f>
        <v>37032100000</v>
      </c>
      <c r="G4466" s="3" t="str">
        <f t="shared" si="345"/>
        <v>山东二干|临沂枣庄光缆:苍山塔山路-枣庄光明西路</v>
      </c>
      <c r="H4466" s="3">
        <f>INDEX(光放段!$B$4:$B$237,MATCH(纤芯!G4466,光放段!$C$4:$C$237,0))</f>
        <v>37032102000</v>
      </c>
      <c r="I4466" s="3" t="str">
        <f t="shared" si="346"/>
        <v>临沂枣庄光缆</v>
      </c>
      <c r="J4466" s="3" t="str">
        <f>INDEX(子缆名称!$B$4:$B$29,纤芯!M4466)</f>
        <v>C缆</v>
      </c>
      <c r="K4466" s="3">
        <v>33</v>
      </c>
      <c r="L4466" s="3">
        <f t="shared" si="347"/>
        <v>9</v>
      </c>
      <c r="M4466" s="3">
        <f t="shared" si="348"/>
        <v>3</v>
      </c>
      <c r="N4466" s="3" t="s">
        <v>98</v>
      </c>
      <c r="O4466" s="3">
        <f>COUNTIF([1]局站!$D$4:$D$172,"="&amp;N4466)</f>
        <v>1</v>
      </c>
      <c r="P4466" s="3">
        <v>0</v>
      </c>
      <c r="Q4466" s="3">
        <v>0</v>
      </c>
      <c r="R4466" s="3">
        <v>0</v>
      </c>
      <c r="S4466" s="3" t="s">
        <v>157</v>
      </c>
      <c r="T4466" s="3">
        <f>COUNTIF([1]局站!$D$4:$D$172,"="&amp;S4466)</f>
        <v>1</v>
      </c>
      <c r="U4466" s="3">
        <v>0</v>
      </c>
      <c r="V4466" s="3">
        <v>0</v>
      </c>
      <c r="W4466" s="3">
        <v>0</v>
      </c>
      <c r="X4466" s="3" t="s">
        <v>1214</v>
      </c>
      <c r="Y4466" s="3" t="s">
        <v>880</v>
      </c>
      <c r="Z4466" s="3" t="str">
        <f>INDEX(业务类型!$C$4:$C$8,MATCH(纤芯!Y4466,业务类型!$B$4:$B$8,0))</f>
        <v>IDLE</v>
      </c>
      <c r="AA4466" s="3"/>
    </row>
    <row r="4467" spans="1:27" ht="16.5" x14ac:dyDescent="0.2">
      <c r="A4467" s="3">
        <v>4464</v>
      </c>
      <c r="B4467" s="3">
        <f t="shared" si="349"/>
        <v>37032102034</v>
      </c>
      <c r="C4467" s="3" t="s">
        <v>1166</v>
      </c>
      <c r="D4467" s="3" t="s">
        <v>232</v>
      </c>
      <c r="E4467" s="3" t="str">
        <f>INDEX(光放段!$G$4:$G$237,MATCH(纤芯!G4467,光放段!$C$4:$C$237,0))</f>
        <v>山东二干|临沂枣庄光缆:临沂沂蒙路-枣庄光明西路</v>
      </c>
      <c r="F4467" s="3">
        <f>INDEX(光放段!$I$4:$I$237,MATCH(纤芯!H4467,光放段!$B$4:$B$237,0))</f>
        <v>37032100000</v>
      </c>
      <c r="G4467" s="3" t="str">
        <f t="shared" si="345"/>
        <v>山东二干|临沂枣庄光缆:苍山塔山路-枣庄光明西路</v>
      </c>
      <c r="H4467" s="3">
        <f>INDEX(光放段!$B$4:$B$237,MATCH(纤芯!G4467,光放段!$C$4:$C$237,0))</f>
        <v>37032102000</v>
      </c>
      <c r="I4467" s="3" t="str">
        <f t="shared" si="346"/>
        <v>临沂枣庄光缆</v>
      </c>
      <c r="J4467" s="3" t="str">
        <f>INDEX(子缆名称!$B$4:$B$29,纤芯!M4467)</f>
        <v>C缆</v>
      </c>
      <c r="K4467" s="3">
        <v>34</v>
      </c>
      <c r="L4467" s="3">
        <f t="shared" si="347"/>
        <v>10</v>
      </c>
      <c r="M4467" s="3">
        <f t="shared" si="348"/>
        <v>3</v>
      </c>
      <c r="N4467" s="3" t="s">
        <v>98</v>
      </c>
      <c r="O4467" s="3">
        <f>COUNTIF([1]局站!$D$4:$D$172,"="&amp;N4467)</f>
        <v>1</v>
      </c>
      <c r="P4467" s="3">
        <v>0</v>
      </c>
      <c r="Q4467" s="3">
        <v>0</v>
      </c>
      <c r="R4467" s="3">
        <v>0</v>
      </c>
      <c r="S4467" s="3" t="s">
        <v>157</v>
      </c>
      <c r="T4467" s="3">
        <f>COUNTIF([1]局站!$D$4:$D$172,"="&amp;S4467)</f>
        <v>1</v>
      </c>
      <c r="U4467" s="3">
        <v>0</v>
      </c>
      <c r="V4467" s="3">
        <v>0</v>
      </c>
      <c r="W4467" s="3">
        <v>0</v>
      </c>
      <c r="X4467" s="3" t="s">
        <v>1214</v>
      </c>
      <c r="Y4467" s="3" t="s">
        <v>880</v>
      </c>
      <c r="Z4467" s="3" t="str">
        <f>INDEX(业务类型!$C$4:$C$8,MATCH(纤芯!Y4467,业务类型!$B$4:$B$8,0))</f>
        <v>IDLE</v>
      </c>
      <c r="AA4467" s="3"/>
    </row>
    <row r="4468" spans="1:27" ht="16.5" x14ac:dyDescent="0.2">
      <c r="A4468" s="3">
        <v>4465</v>
      </c>
      <c r="B4468" s="3">
        <f t="shared" si="349"/>
        <v>37032102035</v>
      </c>
      <c r="C4468" s="3" t="s">
        <v>1166</v>
      </c>
      <c r="D4468" s="3" t="s">
        <v>232</v>
      </c>
      <c r="E4468" s="3" t="str">
        <f>INDEX(光放段!$G$4:$G$237,MATCH(纤芯!G4468,光放段!$C$4:$C$237,0))</f>
        <v>山东二干|临沂枣庄光缆:临沂沂蒙路-枣庄光明西路</v>
      </c>
      <c r="F4468" s="3">
        <f>INDEX(光放段!$I$4:$I$237,MATCH(纤芯!H4468,光放段!$B$4:$B$237,0))</f>
        <v>37032100000</v>
      </c>
      <c r="G4468" s="3" t="str">
        <f t="shared" si="345"/>
        <v>山东二干|临沂枣庄光缆:苍山塔山路-枣庄光明西路</v>
      </c>
      <c r="H4468" s="3">
        <f>INDEX(光放段!$B$4:$B$237,MATCH(纤芯!G4468,光放段!$C$4:$C$237,0))</f>
        <v>37032102000</v>
      </c>
      <c r="I4468" s="3" t="str">
        <f t="shared" si="346"/>
        <v>临沂枣庄光缆</v>
      </c>
      <c r="J4468" s="3" t="str">
        <f>INDEX(子缆名称!$B$4:$B$29,纤芯!M4468)</f>
        <v>C缆</v>
      </c>
      <c r="K4468" s="3">
        <v>35</v>
      </c>
      <c r="L4468" s="3">
        <f t="shared" si="347"/>
        <v>11</v>
      </c>
      <c r="M4468" s="3">
        <f t="shared" si="348"/>
        <v>3</v>
      </c>
      <c r="N4468" s="3" t="s">
        <v>98</v>
      </c>
      <c r="O4468" s="3">
        <f>COUNTIF([1]局站!$D$4:$D$172,"="&amp;N4468)</f>
        <v>1</v>
      </c>
      <c r="P4468" s="3">
        <v>0</v>
      </c>
      <c r="Q4468" s="3">
        <v>0</v>
      </c>
      <c r="R4468" s="3">
        <v>0</v>
      </c>
      <c r="S4468" s="3" t="s">
        <v>157</v>
      </c>
      <c r="T4468" s="3">
        <f>COUNTIF([1]局站!$D$4:$D$172,"="&amp;S4468)</f>
        <v>1</v>
      </c>
      <c r="U4468" s="3">
        <v>0</v>
      </c>
      <c r="V4468" s="3">
        <v>0</v>
      </c>
      <c r="W4468" s="3">
        <v>0</v>
      </c>
      <c r="X4468" s="3" t="s">
        <v>1214</v>
      </c>
      <c r="Y4468" s="3" t="s">
        <v>880</v>
      </c>
      <c r="Z4468" s="3" t="str">
        <f>INDEX(业务类型!$C$4:$C$8,MATCH(纤芯!Y4468,业务类型!$B$4:$B$8,0))</f>
        <v>IDLE</v>
      </c>
      <c r="AA4468" s="3"/>
    </row>
    <row r="4469" spans="1:27" ht="16.5" x14ac:dyDescent="0.2">
      <c r="A4469" s="3">
        <v>4466</v>
      </c>
      <c r="B4469" s="3">
        <f t="shared" si="349"/>
        <v>37032102036</v>
      </c>
      <c r="C4469" s="3" t="s">
        <v>1166</v>
      </c>
      <c r="D4469" s="3" t="s">
        <v>232</v>
      </c>
      <c r="E4469" s="3" t="str">
        <f>INDEX(光放段!$G$4:$G$237,MATCH(纤芯!G4469,光放段!$C$4:$C$237,0))</f>
        <v>山东二干|临沂枣庄光缆:临沂沂蒙路-枣庄光明西路</v>
      </c>
      <c r="F4469" s="3">
        <f>INDEX(光放段!$I$4:$I$237,MATCH(纤芯!H4469,光放段!$B$4:$B$237,0))</f>
        <v>37032100000</v>
      </c>
      <c r="G4469" s="3" t="str">
        <f t="shared" si="345"/>
        <v>山东二干|临沂枣庄光缆:苍山塔山路-枣庄光明西路</v>
      </c>
      <c r="H4469" s="3">
        <f>INDEX(光放段!$B$4:$B$237,MATCH(纤芯!G4469,光放段!$C$4:$C$237,0))</f>
        <v>37032102000</v>
      </c>
      <c r="I4469" s="3" t="str">
        <f t="shared" si="346"/>
        <v>临沂枣庄光缆</v>
      </c>
      <c r="J4469" s="3" t="str">
        <f>INDEX(子缆名称!$B$4:$B$29,纤芯!M4469)</f>
        <v>C缆</v>
      </c>
      <c r="K4469" s="3">
        <v>36</v>
      </c>
      <c r="L4469" s="3">
        <f t="shared" si="347"/>
        <v>12</v>
      </c>
      <c r="M4469" s="3">
        <f t="shared" si="348"/>
        <v>3</v>
      </c>
      <c r="N4469" s="3" t="s">
        <v>98</v>
      </c>
      <c r="O4469" s="3">
        <f>COUNTIF([1]局站!$D$4:$D$172,"="&amp;N4469)</f>
        <v>1</v>
      </c>
      <c r="P4469" s="3">
        <v>0</v>
      </c>
      <c r="Q4469" s="3">
        <v>0</v>
      </c>
      <c r="R4469" s="3">
        <v>0</v>
      </c>
      <c r="S4469" s="3" t="s">
        <v>157</v>
      </c>
      <c r="T4469" s="3">
        <f>COUNTIF([1]局站!$D$4:$D$172,"="&amp;S4469)</f>
        <v>1</v>
      </c>
      <c r="U4469" s="3">
        <v>0</v>
      </c>
      <c r="V4469" s="3">
        <v>0</v>
      </c>
      <c r="W4469" s="3">
        <v>0</v>
      </c>
      <c r="X4469" s="3" t="s">
        <v>1214</v>
      </c>
      <c r="Y4469" s="3" t="s">
        <v>880</v>
      </c>
      <c r="Z4469" s="3" t="str">
        <f>INDEX(业务类型!$C$4:$C$8,MATCH(纤芯!Y4469,业务类型!$B$4:$B$8,0))</f>
        <v>IDLE</v>
      </c>
      <c r="AA4469" s="3"/>
    </row>
    <row r="4470" spans="1:27" ht="16.5" x14ac:dyDescent="0.2">
      <c r="A4470" s="3">
        <v>4467</v>
      </c>
      <c r="B4470" s="3">
        <f t="shared" si="349"/>
        <v>37033101001</v>
      </c>
      <c r="C4470" s="3" t="s">
        <v>1166</v>
      </c>
      <c r="D4470" s="3" t="s">
        <v>233</v>
      </c>
      <c r="E4470" s="3" t="str">
        <f>INDEX(光放段!$G$4:$G$237,MATCH(纤芯!G4470,光放段!$C$4:$C$237,0))</f>
        <v>山东二干|临沂枣庄架空光缆:临沂金雀山-枣庄振兴路</v>
      </c>
      <c r="F4470" s="3">
        <f>INDEX(光放段!$I$4:$I$237,MATCH(纤芯!H4470,光放段!$B$4:$B$237,0))</f>
        <v>37033100000</v>
      </c>
      <c r="G4470" s="3" t="str">
        <f t="shared" si="345"/>
        <v>山东二干|临沂枣庄架空光缆:临沂金雀山-苍山塔山路</v>
      </c>
      <c r="H4470" s="3">
        <f>INDEX(光放段!$B$4:$B$237,MATCH(纤芯!G4470,光放段!$C$4:$C$237,0))</f>
        <v>37033101000</v>
      </c>
      <c r="I4470" s="3" t="str">
        <f t="shared" si="346"/>
        <v>临沂枣庄架空光缆</v>
      </c>
      <c r="J4470" s="3" t="str">
        <f>INDEX(子缆名称!$B$4:$B$29,纤芯!M4470)</f>
        <v>A缆</v>
      </c>
      <c r="K4470" s="3">
        <v>1</v>
      </c>
      <c r="L4470" s="3">
        <f t="shared" si="347"/>
        <v>1</v>
      </c>
      <c r="M4470" s="3">
        <f t="shared" si="348"/>
        <v>1</v>
      </c>
      <c r="N4470" s="3" t="s">
        <v>91</v>
      </c>
      <c r="O4470" s="3">
        <f>COUNTIF([1]局站!$D$4:$D$172,"="&amp;N4470)</f>
        <v>1</v>
      </c>
      <c r="P4470" s="3">
        <v>0</v>
      </c>
      <c r="Q4470" s="3">
        <v>0</v>
      </c>
      <c r="R4470" s="3">
        <v>0</v>
      </c>
      <c r="S4470" s="3" t="s">
        <v>98</v>
      </c>
      <c r="T4470" s="3">
        <f>COUNTIF([1]局站!$D$4:$D$172,"="&amp;S4470)</f>
        <v>1</v>
      </c>
      <c r="U4470" s="3">
        <v>0</v>
      </c>
      <c r="V4470" s="3">
        <v>0</v>
      </c>
      <c r="W4470" s="3">
        <v>0</v>
      </c>
      <c r="X4470" s="3" t="s">
        <v>1215</v>
      </c>
      <c r="Y4470" s="3" t="s">
        <v>880</v>
      </c>
      <c r="Z4470" s="3" t="str">
        <f>INDEX(业务类型!$C$4:$C$8,MATCH(纤芯!Y4470,业务类型!$B$4:$B$8,0))</f>
        <v>IDLE</v>
      </c>
      <c r="AA4470" s="3"/>
    </row>
    <row r="4471" spans="1:27" ht="16.5" x14ac:dyDescent="0.2">
      <c r="A4471" s="3">
        <v>4468</v>
      </c>
      <c r="B4471" s="3">
        <f t="shared" si="349"/>
        <v>37033101002</v>
      </c>
      <c r="C4471" s="3" t="s">
        <v>1166</v>
      </c>
      <c r="D4471" s="3" t="s">
        <v>233</v>
      </c>
      <c r="E4471" s="3" t="str">
        <f>INDEX(光放段!$G$4:$G$237,MATCH(纤芯!G4471,光放段!$C$4:$C$237,0))</f>
        <v>山东二干|临沂枣庄架空光缆:临沂金雀山-枣庄振兴路</v>
      </c>
      <c r="F4471" s="3">
        <f>INDEX(光放段!$I$4:$I$237,MATCH(纤芯!H4471,光放段!$B$4:$B$237,0))</f>
        <v>37033100000</v>
      </c>
      <c r="G4471" s="3" t="str">
        <f t="shared" si="345"/>
        <v>山东二干|临沂枣庄架空光缆:临沂金雀山-苍山塔山路</v>
      </c>
      <c r="H4471" s="3">
        <f>INDEX(光放段!$B$4:$B$237,MATCH(纤芯!G4471,光放段!$C$4:$C$237,0))</f>
        <v>37033101000</v>
      </c>
      <c r="I4471" s="3" t="str">
        <f t="shared" si="346"/>
        <v>临沂枣庄架空光缆</v>
      </c>
      <c r="J4471" s="3" t="str">
        <f>INDEX(子缆名称!$B$4:$B$29,纤芯!M4471)</f>
        <v>A缆</v>
      </c>
      <c r="K4471" s="3">
        <v>2</v>
      </c>
      <c r="L4471" s="3">
        <f t="shared" si="347"/>
        <v>2</v>
      </c>
      <c r="M4471" s="3">
        <f t="shared" si="348"/>
        <v>1</v>
      </c>
      <c r="N4471" s="3" t="s">
        <v>91</v>
      </c>
      <c r="O4471" s="3">
        <f>COUNTIF([1]局站!$D$4:$D$172,"="&amp;N4471)</f>
        <v>1</v>
      </c>
      <c r="P4471" s="3">
        <v>0</v>
      </c>
      <c r="Q4471" s="3">
        <v>0</v>
      </c>
      <c r="R4471" s="3">
        <v>0</v>
      </c>
      <c r="S4471" s="3" t="s">
        <v>98</v>
      </c>
      <c r="T4471" s="3">
        <f>COUNTIF([1]局站!$D$4:$D$172,"="&amp;S4471)</f>
        <v>1</v>
      </c>
      <c r="U4471" s="3">
        <v>0</v>
      </c>
      <c r="V4471" s="3">
        <v>0</v>
      </c>
      <c r="W4471" s="3">
        <v>0</v>
      </c>
      <c r="X4471" s="3" t="s">
        <v>1215</v>
      </c>
      <c r="Y4471" s="3" t="s">
        <v>880</v>
      </c>
      <c r="Z4471" s="3" t="str">
        <f>INDEX(业务类型!$C$4:$C$8,MATCH(纤芯!Y4471,业务类型!$B$4:$B$8,0))</f>
        <v>IDLE</v>
      </c>
      <c r="AA4471" s="3"/>
    </row>
    <row r="4472" spans="1:27" ht="16.5" x14ac:dyDescent="0.2">
      <c r="A4472" s="3">
        <v>4469</v>
      </c>
      <c r="B4472" s="3">
        <f t="shared" si="349"/>
        <v>37033101003</v>
      </c>
      <c r="C4472" s="3" t="s">
        <v>1166</v>
      </c>
      <c r="D4472" s="3" t="s">
        <v>233</v>
      </c>
      <c r="E4472" s="3" t="str">
        <f>INDEX(光放段!$G$4:$G$237,MATCH(纤芯!G4472,光放段!$C$4:$C$237,0))</f>
        <v>山东二干|临沂枣庄架空光缆:临沂金雀山-枣庄振兴路</v>
      </c>
      <c r="F4472" s="3">
        <f>INDEX(光放段!$I$4:$I$237,MATCH(纤芯!H4472,光放段!$B$4:$B$237,0))</f>
        <v>37033100000</v>
      </c>
      <c r="G4472" s="3" t="str">
        <f t="shared" si="345"/>
        <v>山东二干|临沂枣庄架空光缆:临沂金雀山-苍山塔山路</v>
      </c>
      <c r="H4472" s="3">
        <f>INDEX(光放段!$B$4:$B$237,MATCH(纤芯!G4472,光放段!$C$4:$C$237,0))</f>
        <v>37033101000</v>
      </c>
      <c r="I4472" s="3" t="str">
        <f t="shared" si="346"/>
        <v>临沂枣庄架空光缆</v>
      </c>
      <c r="J4472" s="3" t="str">
        <f>INDEX(子缆名称!$B$4:$B$29,纤芯!M4472)</f>
        <v>A缆</v>
      </c>
      <c r="K4472" s="3">
        <v>3</v>
      </c>
      <c r="L4472" s="3">
        <f t="shared" si="347"/>
        <v>3</v>
      </c>
      <c r="M4472" s="3">
        <f t="shared" si="348"/>
        <v>1</v>
      </c>
      <c r="N4472" s="3" t="s">
        <v>91</v>
      </c>
      <c r="O4472" s="3">
        <f>COUNTIF([1]局站!$D$4:$D$172,"="&amp;N4472)</f>
        <v>1</v>
      </c>
      <c r="P4472" s="3">
        <v>0</v>
      </c>
      <c r="Q4472" s="3">
        <v>0</v>
      </c>
      <c r="R4472" s="3">
        <v>0</v>
      </c>
      <c r="S4472" s="3" t="s">
        <v>98</v>
      </c>
      <c r="T4472" s="3">
        <f>COUNTIF([1]局站!$D$4:$D$172,"="&amp;S4472)</f>
        <v>1</v>
      </c>
      <c r="U4472" s="3">
        <v>0</v>
      </c>
      <c r="V4472" s="3">
        <v>0</v>
      </c>
      <c r="W4472" s="3">
        <v>0</v>
      </c>
      <c r="X4472" s="3" t="s">
        <v>1215</v>
      </c>
      <c r="Y4472" s="3" t="s">
        <v>881</v>
      </c>
      <c r="Z4472" s="3" t="str">
        <f>INDEX(业务类型!$C$4:$C$8,MATCH(纤芯!Y4472,业务类型!$B$4:$B$8,0))</f>
        <v>OTHER</v>
      </c>
      <c r="AA4472" s="3" t="s">
        <v>882</v>
      </c>
    </row>
    <row r="4473" spans="1:27" ht="16.5" x14ac:dyDescent="0.2">
      <c r="A4473" s="3">
        <v>4470</v>
      </c>
      <c r="B4473" s="3">
        <f t="shared" si="349"/>
        <v>37033101004</v>
      </c>
      <c r="C4473" s="3" t="s">
        <v>1166</v>
      </c>
      <c r="D4473" s="3" t="s">
        <v>233</v>
      </c>
      <c r="E4473" s="3" t="str">
        <f>INDEX(光放段!$G$4:$G$237,MATCH(纤芯!G4473,光放段!$C$4:$C$237,0))</f>
        <v>山东二干|临沂枣庄架空光缆:临沂金雀山-枣庄振兴路</v>
      </c>
      <c r="F4473" s="3">
        <f>INDEX(光放段!$I$4:$I$237,MATCH(纤芯!H4473,光放段!$B$4:$B$237,0))</f>
        <v>37033100000</v>
      </c>
      <c r="G4473" s="3" t="str">
        <f t="shared" si="345"/>
        <v>山东二干|临沂枣庄架空光缆:临沂金雀山-苍山塔山路</v>
      </c>
      <c r="H4473" s="3">
        <f>INDEX(光放段!$B$4:$B$237,MATCH(纤芯!G4473,光放段!$C$4:$C$237,0))</f>
        <v>37033101000</v>
      </c>
      <c r="I4473" s="3" t="str">
        <f t="shared" si="346"/>
        <v>临沂枣庄架空光缆</v>
      </c>
      <c r="J4473" s="3" t="str">
        <f>INDEX(子缆名称!$B$4:$B$29,纤芯!M4473)</f>
        <v>A缆</v>
      </c>
      <c r="K4473" s="3">
        <v>4</v>
      </c>
      <c r="L4473" s="3">
        <f t="shared" si="347"/>
        <v>4</v>
      </c>
      <c r="M4473" s="3">
        <f t="shared" si="348"/>
        <v>1</v>
      </c>
      <c r="N4473" s="3" t="s">
        <v>91</v>
      </c>
      <c r="O4473" s="3">
        <f>COUNTIF([1]局站!$D$4:$D$172,"="&amp;N4473)</f>
        <v>1</v>
      </c>
      <c r="P4473" s="3">
        <v>0</v>
      </c>
      <c r="Q4473" s="3">
        <v>0</v>
      </c>
      <c r="R4473" s="3">
        <v>0</v>
      </c>
      <c r="S4473" s="3" t="s">
        <v>98</v>
      </c>
      <c r="T4473" s="3">
        <f>COUNTIF([1]局站!$D$4:$D$172,"="&amp;S4473)</f>
        <v>1</v>
      </c>
      <c r="U4473" s="3">
        <v>0</v>
      </c>
      <c r="V4473" s="3">
        <v>0</v>
      </c>
      <c r="W4473" s="3">
        <v>0</v>
      </c>
      <c r="X4473" s="3" t="s">
        <v>1215</v>
      </c>
      <c r="Y4473" s="3" t="s">
        <v>881</v>
      </c>
      <c r="Z4473" s="3" t="str">
        <f>INDEX(业务类型!$C$4:$C$8,MATCH(纤芯!Y4473,业务类型!$B$4:$B$8,0))</f>
        <v>OTHER</v>
      </c>
      <c r="AA4473" s="3" t="s">
        <v>882</v>
      </c>
    </row>
    <row r="4474" spans="1:27" ht="16.5" x14ac:dyDescent="0.2">
      <c r="A4474" s="3">
        <v>4471</v>
      </c>
      <c r="B4474" s="3">
        <f t="shared" si="349"/>
        <v>37033101005</v>
      </c>
      <c r="C4474" s="3" t="s">
        <v>1166</v>
      </c>
      <c r="D4474" s="3" t="s">
        <v>233</v>
      </c>
      <c r="E4474" s="3" t="str">
        <f>INDEX(光放段!$G$4:$G$237,MATCH(纤芯!G4474,光放段!$C$4:$C$237,0))</f>
        <v>山东二干|临沂枣庄架空光缆:临沂金雀山-枣庄振兴路</v>
      </c>
      <c r="F4474" s="3">
        <f>INDEX(光放段!$I$4:$I$237,MATCH(纤芯!H4474,光放段!$B$4:$B$237,0))</f>
        <v>37033100000</v>
      </c>
      <c r="G4474" s="3" t="str">
        <f t="shared" si="345"/>
        <v>山东二干|临沂枣庄架空光缆:临沂金雀山-苍山塔山路</v>
      </c>
      <c r="H4474" s="3">
        <f>INDEX(光放段!$B$4:$B$237,MATCH(纤芯!G4474,光放段!$C$4:$C$237,0))</f>
        <v>37033101000</v>
      </c>
      <c r="I4474" s="3" t="str">
        <f t="shared" si="346"/>
        <v>临沂枣庄架空光缆</v>
      </c>
      <c r="J4474" s="3" t="str">
        <f>INDEX(子缆名称!$B$4:$B$29,纤芯!M4474)</f>
        <v>A缆</v>
      </c>
      <c r="K4474" s="3">
        <v>5</v>
      </c>
      <c r="L4474" s="3">
        <f t="shared" si="347"/>
        <v>5</v>
      </c>
      <c r="M4474" s="3">
        <f t="shared" si="348"/>
        <v>1</v>
      </c>
      <c r="N4474" s="3" t="s">
        <v>91</v>
      </c>
      <c r="O4474" s="3">
        <f>COUNTIF([1]局站!$D$4:$D$172,"="&amp;N4474)</f>
        <v>1</v>
      </c>
      <c r="P4474" s="3">
        <v>0</v>
      </c>
      <c r="Q4474" s="3">
        <v>0</v>
      </c>
      <c r="R4474" s="3">
        <v>0</v>
      </c>
      <c r="S4474" s="3" t="s">
        <v>98</v>
      </c>
      <c r="T4474" s="3">
        <f>COUNTIF([1]局站!$D$4:$D$172,"="&amp;S4474)</f>
        <v>1</v>
      </c>
      <c r="U4474" s="3">
        <v>0</v>
      </c>
      <c r="V4474" s="3">
        <v>0</v>
      </c>
      <c r="W4474" s="3">
        <v>0</v>
      </c>
      <c r="X4474" s="3" t="s">
        <v>1215</v>
      </c>
      <c r="Y4474" s="3" t="s">
        <v>881</v>
      </c>
      <c r="Z4474" s="3" t="str">
        <f>INDEX(业务类型!$C$4:$C$8,MATCH(纤芯!Y4474,业务类型!$B$4:$B$8,0))</f>
        <v>OTHER</v>
      </c>
      <c r="AA4474" s="3" t="s">
        <v>888</v>
      </c>
    </row>
    <row r="4475" spans="1:27" ht="16.5" x14ac:dyDescent="0.2">
      <c r="A4475" s="3">
        <v>4472</v>
      </c>
      <c r="B4475" s="3">
        <f t="shared" si="349"/>
        <v>37033101006</v>
      </c>
      <c r="C4475" s="3" t="s">
        <v>1166</v>
      </c>
      <c r="D4475" s="3" t="s">
        <v>233</v>
      </c>
      <c r="E4475" s="3" t="str">
        <f>INDEX(光放段!$G$4:$G$237,MATCH(纤芯!G4475,光放段!$C$4:$C$237,0))</f>
        <v>山东二干|临沂枣庄架空光缆:临沂金雀山-枣庄振兴路</v>
      </c>
      <c r="F4475" s="3">
        <f>INDEX(光放段!$I$4:$I$237,MATCH(纤芯!H4475,光放段!$B$4:$B$237,0))</f>
        <v>37033100000</v>
      </c>
      <c r="G4475" s="3" t="str">
        <f t="shared" si="345"/>
        <v>山东二干|临沂枣庄架空光缆:临沂金雀山-苍山塔山路</v>
      </c>
      <c r="H4475" s="3">
        <f>INDEX(光放段!$B$4:$B$237,MATCH(纤芯!G4475,光放段!$C$4:$C$237,0))</f>
        <v>37033101000</v>
      </c>
      <c r="I4475" s="3" t="str">
        <f t="shared" si="346"/>
        <v>临沂枣庄架空光缆</v>
      </c>
      <c r="J4475" s="3" t="str">
        <f>INDEX(子缆名称!$B$4:$B$29,纤芯!M4475)</f>
        <v>A缆</v>
      </c>
      <c r="K4475" s="3">
        <v>6</v>
      </c>
      <c r="L4475" s="3">
        <f t="shared" si="347"/>
        <v>6</v>
      </c>
      <c r="M4475" s="3">
        <f t="shared" si="348"/>
        <v>1</v>
      </c>
      <c r="N4475" s="3" t="s">
        <v>91</v>
      </c>
      <c r="O4475" s="3">
        <f>COUNTIF([1]局站!$D$4:$D$172,"="&amp;N4475)</f>
        <v>1</v>
      </c>
      <c r="P4475" s="3">
        <v>0</v>
      </c>
      <c r="Q4475" s="3">
        <v>0</v>
      </c>
      <c r="R4475" s="3">
        <v>0</v>
      </c>
      <c r="S4475" s="3" t="s">
        <v>98</v>
      </c>
      <c r="T4475" s="3">
        <f>COUNTIF([1]局站!$D$4:$D$172,"="&amp;S4475)</f>
        <v>1</v>
      </c>
      <c r="U4475" s="3">
        <v>0</v>
      </c>
      <c r="V4475" s="3">
        <v>0</v>
      </c>
      <c r="W4475" s="3">
        <v>0</v>
      </c>
      <c r="X4475" s="3" t="s">
        <v>1215</v>
      </c>
      <c r="Y4475" s="3" t="s">
        <v>881</v>
      </c>
      <c r="Z4475" s="3" t="str">
        <f>INDEX(业务类型!$C$4:$C$8,MATCH(纤芯!Y4475,业务类型!$B$4:$B$8,0))</f>
        <v>OTHER</v>
      </c>
      <c r="AA4475" s="3" t="s">
        <v>888</v>
      </c>
    </row>
    <row r="4476" spans="1:27" ht="16.5" x14ac:dyDescent="0.2">
      <c r="A4476" s="3">
        <v>4473</v>
      </c>
      <c r="B4476" s="3">
        <f t="shared" si="349"/>
        <v>37033101007</v>
      </c>
      <c r="C4476" s="3" t="s">
        <v>1166</v>
      </c>
      <c r="D4476" s="3" t="s">
        <v>233</v>
      </c>
      <c r="E4476" s="3" t="str">
        <f>INDEX(光放段!$G$4:$G$237,MATCH(纤芯!G4476,光放段!$C$4:$C$237,0))</f>
        <v>山东二干|临沂枣庄架空光缆:临沂金雀山-枣庄振兴路</v>
      </c>
      <c r="F4476" s="3">
        <f>INDEX(光放段!$I$4:$I$237,MATCH(纤芯!H4476,光放段!$B$4:$B$237,0))</f>
        <v>37033100000</v>
      </c>
      <c r="G4476" s="3" t="str">
        <f t="shared" si="345"/>
        <v>山东二干|临沂枣庄架空光缆:临沂金雀山-苍山塔山路</v>
      </c>
      <c r="H4476" s="3">
        <f>INDEX(光放段!$B$4:$B$237,MATCH(纤芯!G4476,光放段!$C$4:$C$237,0))</f>
        <v>37033101000</v>
      </c>
      <c r="I4476" s="3" t="str">
        <f t="shared" si="346"/>
        <v>临沂枣庄架空光缆</v>
      </c>
      <c r="J4476" s="3" t="str">
        <f>INDEX(子缆名称!$B$4:$B$29,纤芯!M4476)</f>
        <v>A缆</v>
      </c>
      <c r="K4476" s="3">
        <v>7</v>
      </c>
      <c r="L4476" s="3">
        <f t="shared" si="347"/>
        <v>7</v>
      </c>
      <c r="M4476" s="3">
        <f t="shared" si="348"/>
        <v>1</v>
      </c>
      <c r="N4476" s="3" t="s">
        <v>91</v>
      </c>
      <c r="O4476" s="3">
        <f>COUNTIF([1]局站!$D$4:$D$172,"="&amp;N4476)</f>
        <v>1</v>
      </c>
      <c r="P4476" s="3">
        <v>0</v>
      </c>
      <c r="Q4476" s="3">
        <v>0</v>
      </c>
      <c r="R4476" s="3">
        <v>0</v>
      </c>
      <c r="S4476" s="3" t="s">
        <v>98</v>
      </c>
      <c r="T4476" s="3">
        <f>COUNTIF([1]局站!$D$4:$D$172,"="&amp;S4476)</f>
        <v>1</v>
      </c>
      <c r="U4476" s="3">
        <v>0</v>
      </c>
      <c r="V4476" s="3">
        <v>0</v>
      </c>
      <c r="W4476" s="3">
        <v>0</v>
      </c>
      <c r="X4476" s="3" t="s">
        <v>1215</v>
      </c>
      <c r="Y4476" s="3" t="s">
        <v>880</v>
      </c>
      <c r="Z4476" s="3" t="str">
        <f>INDEX(业务类型!$C$4:$C$8,MATCH(纤芯!Y4476,业务类型!$B$4:$B$8,0))</f>
        <v>IDLE</v>
      </c>
      <c r="AA4476" s="3"/>
    </row>
    <row r="4477" spans="1:27" ht="16.5" x14ac:dyDescent="0.2">
      <c r="A4477" s="3">
        <v>4474</v>
      </c>
      <c r="B4477" s="3">
        <f t="shared" si="349"/>
        <v>37033101008</v>
      </c>
      <c r="C4477" s="3" t="s">
        <v>1166</v>
      </c>
      <c r="D4477" s="3" t="s">
        <v>233</v>
      </c>
      <c r="E4477" s="3" t="str">
        <f>INDEX(光放段!$G$4:$G$237,MATCH(纤芯!G4477,光放段!$C$4:$C$237,0))</f>
        <v>山东二干|临沂枣庄架空光缆:临沂金雀山-枣庄振兴路</v>
      </c>
      <c r="F4477" s="3">
        <f>INDEX(光放段!$I$4:$I$237,MATCH(纤芯!H4477,光放段!$B$4:$B$237,0))</f>
        <v>37033100000</v>
      </c>
      <c r="G4477" s="3" t="str">
        <f t="shared" si="345"/>
        <v>山东二干|临沂枣庄架空光缆:临沂金雀山-苍山塔山路</v>
      </c>
      <c r="H4477" s="3">
        <f>INDEX(光放段!$B$4:$B$237,MATCH(纤芯!G4477,光放段!$C$4:$C$237,0))</f>
        <v>37033101000</v>
      </c>
      <c r="I4477" s="3" t="str">
        <f t="shared" si="346"/>
        <v>临沂枣庄架空光缆</v>
      </c>
      <c r="J4477" s="3" t="str">
        <f>INDEX(子缆名称!$B$4:$B$29,纤芯!M4477)</f>
        <v>A缆</v>
      </c>
      <c r="K4477" s="3">
        <v>8</v>
      </c>
      <c r="L4477" s="3">
        <f t="shared" si="347"/>
        <v>8</v>
      </c>
      <c r="M4477" s="3">
        <f t="shared" si="348"/>
        <v>1</v>
      </c>
      <c r="N4477" s="3" t="s">
        <v>91</v>
      </c>
      <c r="O4477" s="3">
        <f>COUNTIF([1]局站!$D$4:$D$172,"="&amp;N4477)</f>
        <v>1</v>
      </c>
      <c r="P4477" s="3">
        <v>0</v>
      </c>
      <c r="Q4477" s="3">
        <v>0</v>
      </c>
      <c r="R4477" s="3">
        <v>0</v>
      </c>
      <c r="S4477" s="3" t="s">
        <v>98</v>
      </c>
      <c r="T4477" s="3">
        <f>COUNTIF([1]局站!$D$4:$D$172,"="&amp;S4477)</f>
        <v>1</v>
      </c>
      <c r="U4477" s="3">
        <v>0</v>
      </c>
      <c r="V4477" s="3">
        <v>0</v>
      </c>
      <c r="W4477" s="3">
        <v>0</v>
      </c>
      <c r="X4477" s="3" t="s">
        <v>1215</v>
      </c>
      <c r="Y4477" s="3" t="s">
        <v>880</v>
      </c>
      <c r="Z4477" s="3" t="str">
        <f>INDEX(业务类型!$C$4:$C$8,MATCH(纤芯!Y4477,业务类型!$B$4:$B$8,0))</f>
        <v>IDLE</v>
      </c>
      <c r="AA4477" s="3"/>
    </row>
    <row r="4478" spans="1:27" ht="16.5" x14ac:dyDescent="0.2">
      <c r="A4478" s="3">
        <v>4475</v>
      </c>
      <c r="B4478" s="3">
        <f t="shared" si="349"/>
        <v>37033101009</v>
      </c>
      <c r="C4478" s="3" t="s">
        <v>1166</v>
      </c>
      <c r="D4478" s="3" t="s">
        <v>233</v>
      </c>
      <c r="E4478" s="3" t="str">
        <f>INDEX(光放段!$G$4:$G$237,MATCH(纤芯!G4478,光放段!$C$4:$C$237,0))</f>
        <v>山东二干|临沂枣庄架空光缆:临沂金雀山-枣庄振兴路</v>
      </c>
      <c r="F4478" s="3">
        <f>INDEX(光放段!$I$4:$I$237,MATCH(纤芯!H4478,光放段!$B$4:$B$237,0))</f>
        <v>37033100000</v>
      </c>
      <c r="G4478" s="3" t="str">
        <f t="shared" si="345"/>
        <v>山东二干|临沂枣庄架空光缆:临沂金雀山-苍山塔山路</v>
      </c>
      <c r="H4478" s="3">
        <f>INDEX(光放段!$B$4:$B$237,MATCH(纤芯!G4478,光放段!$C$4:$C$237,0))</f>
        <v>37033101000</v>
      </c>
      <c r="I4478" s="3" t="str">
        <f t="shared" si="346"/>
        <v>临沂枣庄架空光缆</v>
      </c>
      <c r="J4478" s="3" t="str">
        <f>INDEX(子缆名称!$B$4:$B$29,纤芯!M4478)</f>
        <v>A缆</v>
      </c>
      <c r="K4478" s="3">
        <v>9</v>
      </c>
      <c r="L4478" s="3">
        <f t="shared" si="347"/>
        <v>9</v>
      </c>
      <c r="M4478" s="3">
        <f t="shared" si="348"/>
        <v>1</v>
      </c>
      <c r="N4478" s="3" t="s">
        <v>91</v>
      </c>
      <c r="O4478" s="3">
        <f>COUNTIF([1]局站!$D$4:$D$172,"="&amp;N4478)</f>
        <v>1</v>
      </c>
      <c r="P4478" s="3">
        <v>0</v>
      </c>
      <c r="Q4478" s="3">
        <v>0</v>
      </c>
      <c r="R4478" s="3">
        <v>0</v>
      </c>
      <c r="S4478" s="3" t="s">
        <v>98</v>
      </c>
      <c r="T4478" s="3">
        <f>COUNTIF([1]局站!$D$4:$D$172,"="&amp;S4478)</f>
        <v>1</v>
      </c>
      <c r="U4478" s="3">
        <v>0</v>
      </c>
      <c r="V4478" s="3">
        <v>0</v>
      </c>
      <c r="W4478" s="3">
        <v>0</v>
      </c>
      <c r="X4478" s="3" t="s">
        <v>1215</v>
      </c>
      <c r="Y4478" s="3" t="s">
        <v>880</v>
      </c>
      <c r="Z4478" s="3" t="str">
        <f>INDEX(业务类型!$C$4:$C$8,MATCH(纤芯!Y4478,业务类型!$B$4:$B$8,0))</f>
        <v>IDLE</v>
      </c>
      <c r="AA4478" s="3"/>
    </row>
    <row r="4479" spans="1:27" ht="16.5" x14ac:dyDescent="0.2">
      <c r="A4479" s="3">
        <v>4476</v>
      </c>
      <c r="B4479" s="3">
        <f t="shared" si="349"/>
        <v>37033101010</v>
      </c>
      <c r="C4479" s="3" t="s">
        <v>1166</v>
      </c>
      <c r="D4479" s="3" t="s">
        <v>233</v>
      </c>
      <c r="E4479" s="3" t="str">
        <f>INDEX(光放段!$G$4:$G$237,MATCH(纤芯!G4479,光放段!$C$4:$C$237,0))</f>
        <v>山东二干|临沂枣庄架空光缆:临沂金雀山-枣庄振兴路</v>
      </c>
      <c r="F4479" s="3">
        <f>INDEX(光放段!$I$4:$I$237,MATCH(纤芯!H4479,光放段!$B$4:$B$237,0))</f>
        <v>37033100000</v>
      </c>
      <c r="G4479" s="3" t="str">
        <f t="shared" si="345"/>
        <v>山东二干|临沂枣庄架空光缆:临沂金雀山-苍山塔山路</v>
      </c>
      <c r="H4479" s="3">
        <f>INDEX(光放段!$B$4:$B$237,MATCH(纤芯!G4479,光放段!$C$4:$C$237,0))</f>
        <v>37033101000</v>
      </c>
      <c r="I4479" s="3" t="str">
        <f t="shared" si="346"/>
        <v>临沂枣庄架空光缆</v>
      </c>
      <c r="J4479" s="3" t="str">
        <f>INDEX(子缆名称!$B$4:$B$29,纤芯!M4479)</f>
        <v>A缆</v>
      </c>
      <c r="K4479" s="3">
        <v>10</v>
      </c>
      <c r="L4479" s="3">
        <f t="shared" si="347"/>
        <v>10</v>
      </c>
      <c r="M4479" s="3">
        <f t="shared" si="348"/>
        <v>1</v>
      </c>
      <c r="N4479" s="3" t="s">
        <v>91</v>
      </c>
      <c r="O4479" s="3">
        <f>COUNTIF([1]局站!$D$4:$D$172,"="&amp;N4479)</f>
        <v>1</v>
      </c>
      <c r="P4479" s="3">
        <v>0</v>
      </c>
      <c r="Q4479" s="3">
        <v>0</v>
      </c>
      <c r="R4479" s="3">
        <v>0</v>
      </c>
      <c r="S4479" s="3" t="s">
        <v>98</v>
      </c>
      <c r="T4479" s="3">
        <f>COUNTIF([1]局站!$D$4:$D$172,"="&amp;S4479)</f>
        <v>1</v>
      </c>
      <c r="U4479" s="3">
        <v>0</v>
      </c>
      <c r="V4479" s="3">
        <v>0</v>
      </c>
      <c r="W4479" s="3">
        <v>0</v>
      </c>
      <c r="X4479" s="3" t="s">
        <v>1215</v>
      </c>
      <c r="Y4479" s="3" t="s">
        <v>880</v>
      </c>
      <c r="Z4479" s="3" t="str">
        <f>INDEX(业务类型!$C$4:$C$8,MATCH(纤芯!Y4479,业务类型!$B$4:$B$8,0))</f>
        <v>IDLE</v>
      </c>
      <c r="AA4479" s="3"/>
    </row>
    <row r="4480" spans="1:27" ht="16.5" x14ac:dyDescent="0.2">
      <c r="A4480" s="3">
        <v>4477</v>
      </c>
      <c r="B4480" s="3">
        <f t="shared" si="349"/>
        <v>37033101011</v>
      </c>
      <c r="C4480" s="3" t="s">
        <v>1166</v>
      </c>
      <c r="D4480" s="3" t="s">
        <v>233</v>
      </c>
      <c r="E4480" s="3" t="str">
        <f>INDEX(光放段!$G$4:$G$237,MATCH(纤芯!G4480,光放段!$C$4:$C$237,0))</f>
        <v>山东二干|临沂枣庄架空光缆:临沂金雀山-枣庄振兴路</v>
      </c>
      <c r="F4480" s="3">
        <f>INDEX(光放段!$I$4:$I$237,MATCH(纤芯!H4480,光放段!$B$4:$B$237,0))</f>
        <v>37033100000</v>
      </c>
      <c r="G4480" s="3" t="str">
        <f t="shared" si="345"/>
        <v>山东二干|临沂枣庄架空光缆:临沂金雀山-苍山塔山路</v>
      </c>
      <c r="H4480" s="3">
        <f>INDEX(光放段!$B$4:$B$237,MATCH(纤芯!G4480,光放段!$C$4:$C$237,0))</f>
        <v>37033101000</v>
      </c>
      <c r="I4480" s="3" t="str">
        <f t="shared" si="346"/>
        <v>临沂枣庄架空光缆</v>
      </c>
      <c r="J4480" s="3" t="str">
        <f>INDEX(子缆名称!$B$4:$B$29,纤芯!M4480)</f>
        <v>A缆</v>
      </c>
      <c r="K4480" s="3">
        <v>11</v>
      </c>
      <c r="L4480" s="3">
        <f t="shared" si="347"/>
        <v>11</v>
      </c>
      <c r="M4480" s="3">
        <f t="shared" si="348"/>
        <v>1</v>
      </c>
      <c r="N4480" s="3" t="s">
        <v>91</v>
      </c>
      <c r="O4480" s="3">
        <f>COUNTIF([1]局站!$D$4:$D$172,"="&amp;N4480)</f>
        <v>1</v>
      </c>
      <c r="P4480" s="3">
        <v>0</v>
      </c>
      <c r="Q4480" s="3">
        <v>0</v>
      </c>
      <c r="R4480" s="3">
        <v>0</v>
      </c>
      <c r="S4480" s="3" t="s">
        <v>98</v>
      </c>
      <c r="T4480" s="3">
        <f>COUNTIF([1]局站!$D$4:$D$172,"="&amp;S4480)</f>
        <v>1</v>
      </c>
      <c r="U4480" s="3">
        <v>0</v>
      </c>
      <c r="V4480" s="3">
        <v>0</v>
      </c>
      <c r="W4480" s="3">
        <v>0</v>
      </c>
      <c r="X4480" s="3" t="s">
        <v>1215</v>
      </c>
      <c r="Y4480" s="3" t="s">
        <v>854</v>
      </c>
      <c r="Z4480" s="3" t="str">
        <f>INDEX(业务类型!$C$4:$C$8,MATCH(纤芯!Y4480,业务类型!$B$4:$B$8,0))</f>
        <v>LOCAL</v>
      </c>
      <c r="AA4480" s="3" t="s">
        <v>879</v>
      </c>
    </row>
    <row r="4481" spans="1:27" ht="16.5" x14ac:dyDescent="0.2">
      <c r="A4481" s="3">
        <v>4478</v>
      </c>
      <c r="B4481" s="3">
        <f t="shared" si="349"/>
        <v>37033101012</v>
      </c>
      <c r="C4481" s="3" t="s">
        <v>1166</v>
      </c>
      <c r="D4481" s="3" t="s">
        <v>233</v>
      </c>
      <c r="E4481" s="3" t="str">
        <f>INDEX(光放段!$G$4:$G$237,MATCH(纤芯!G4481,光放段!$C$4:$C$237,0))</f>
        <v>山东二干|临沂枣庄架空光缆:临沂金雀山-枣庄振兴路</v>
      </c>
      <c r="F4481" s="3">
        <f>INDEX(光放段!$I$4:$I$237,MATCH(纤芯!H4481,光放段!$B$4:$B$237,0))</f>
        <v>37033100000</v>
      </c>
      <c r="G4481" s="3" t="str">
        <f t="shared" si="345"/>
        <v>山东二干|临沂枣庄架空光缆:临沂金雀山-苍山塔山路</v>
      </c>
      <c r="H4481" s="3">
        <f>INDEX(光放段!$B$4:$B$237,MATCH(纤芯!G4481,光放段!$C$4:$C$237,0))</f>
        <v>37033101000</v>
      </c>
      <c r="I4481" s="3" t="str">
        <f t="shared" si="346"/>
        <v>临沂枣庄架空光缆</v>
      </c>
      <c r="J4481" s="3" t="str">
        <f>INDEX(子缆名称!$B$4:$B$29,纤芯!M4481)</f>
        <v>A缆</v>
      </c>
      <c r="K4481" s="3">
        <v>12</v>
      </c>
      <c r="L4481" s="3">
        <f t="shared" si="347"/>
        <v>12</v>
      </c>
      <c r="M4481" s="3">
        <f t="shared" si="348"/>
        <v>1</v>
      </c>
      <c r="N4481" s="3" t="s">
        <v>91</v>
      </c>
      <c r="O4481" s="3">
        <f>COUNTIF([1]局站!$D$4:$D$172,"="&amp;N4481)</f>
        <v>1</v>
      </c>
      <c r="P4481" s="3">
        <v>0</v>
      </c>
      <c r="Q4481" s="3">
        <v>0</v>
      </c>
      <c r="R4481" s="3">
        <v>0</v>
      </c>
      <c r="S4481" s="3" t="s">
        <v>98</v>
      </c>
      <c r="T4481" s="3">
        <f>COUNTIF([1]局站!$D$4:$D$172,"="&amp;S4481)</f>
        <v>1</v>
      </c>
      <c r="U4481" s="3">
        <v>0</v>
      </c>
      <c r="V4481" s="3">
        <v>0</v>
      </c>
      <c r="W4481" s="3">
        <v>0</v>
      </c>
      <c r="X4481" s="3" t="s">
        <v>1215</v>
      </c>
      <c r="Y4481" s="3" t="s">
        <v>854</v>
      </c>
      <c r="Z4481" s="3" t="str">
        <f>INDEX(业务类型!$C$4:$C$8,MATCH(纤芯!Y4481,业务类型!$B$4:$B$8,0))</f>
        <v>LOCAL</v>
      </c>
      <c r="AA4481" s="3" t="s">
        <v>879</v>
      </c>
    </row>
    <row r="4482" spans="1:27" ht="16.5" x14ac:dyDescent="0.2">
      <c r="A4482" s="3">
        <v>4479</v>
      </c>
      <c r="B4482" s="3">
        <f t="shared" si="349"/>
        <v>37033101013</v>
      </c>
      <c r="C4482" s="3" t="s">
        <v>1166</v>
      </c>
      <c r="D4482" s="3" t="s">
        <v>233</v>
      </c>
      <c r="E4482" s="3" t="str">
        <f>INDEX(光放段!$G$4:$G$237,MATCH(纤芯!G4482,光放段!$C$4:$C$237,0))</f>
        <v>山东二干|临沂枣庄架空光缆:临沂金雀山-枣庄振兴路</v>
      </c>
      <c r="F4482" s="3">
        <f>INDEX(光放段!$I$4:$I$237,MATCH(纤芯!H4482,光放段!$B$4:$B$237,0))</f>
        <v>37033100000</v>
      </c>
      <c r="G4482" s="3" t="str">
        <f t="shared" si="345"/>
        <v>山东二干|临沂枣庄架空光缆:临沂金雀山-苍山塔山路</v>
      </c>
      <c r="H4482" s="3">
        <f>INDEX(光放段!$B$4:$B$237,MATCH(纤芯!G4482,光放段!$C$4:$C$237,0))</f>
        <v>37033101000</v>
      </c>
      <c r="I4482" s="3" t="str">
        <f t="shared" si="346"/>
        <v>临沂枣庄架空光缆</v>
      </c>
      <c r="J4482" s="3" t="str">
        <f>INDEX(子缆名称!$B$4:$B$29,纤芯!M4482)</f>
        <v>B缆</v>
      </c>
      <c r="K4482" s="3">
        <v>13</v>
      </c>
      <c r="L4482" s="3">
        <f t="shared" si="347"/>
        <v>1</v>
      </c>
      <c r="M4482" s="3">
        <f t="shared" si="348"/>
        <v>2</v>
      </c>
      <c r="N4482" s="3" t="s">
        <v>91</v>
      </c>
      <c r="O4482" s="3">
        <f>COUNTIF([1]局站!$D$4:$D$172,"="&amp;N4482)</f>
        <v>1</v>
      </c>
      <c r="P4482" s="3">
        <v>0</v>
      </c>
      <c r="Q4482" s="3">
        <v>0</v>
      </c>
      <c r="R4482" s="3">
        <v>0</v>
      </c>
      <c r="S4482" s="3" t="s">
        <v>98</v>
      </c>
      <c r="T4482" s="3">
        <f>COUNTIF([1]局站!$D$4:$D$172,"="&amp;S4482)</f>
        <v>1</v>
      </c>
      <c r="U4482" s="3">
        <v>0</v>
      </c>
      <c r="V4482" s="3">
        <v>0</v>
      </c>
      <c r="W4482" s="3">
        <v>0</v>
      </c>
      <c r="X4482" s="3" t="s">
        <v>1215</v>
      </c>
      <c r="Y4482" s="3" t="s">
        <v>854</v>
      </c>
      <c r="Z4482" s="3" t="str">
        <f>INDEX(业务类型!$C$4:$C$8,MATCH(纤芯!Y4482,业务类型!$B$4:$B$8,0))</f>
        <v>LOCAL</v>
      </c>
      <c r="AA4482" s="3" t="s">
        <v>879</v>
      </c>
    </row>
    <row r="4483" spans="1:27" ht="16.5" x14ac:dyDescent="0.2">
      <c r="A4483" s="3">
        <v>4480</v>
      </c>
      <c r="B4483" s="3">
        <f t="shared" si="349"/>
        <v>37033101014</v>
      </c>
      <c r="C4483" s="3" t="s">
        <v>1166</v>
      </c>
      <c r="D4483" s="3" t="s">
        <v>233</v>
      </c>
      <c r="E4483" s="3" t="str">
        <f>INDEX(光放段!$G$4:$G$237,MATCH(纤芯!G4483,光放段!$C$4:$C$237,0))</f>
        <v>山东二干|临沂枣庄架空光缆:临沂金雀山-枣庄振兴路</v>
      </c>
      <c r="F4483" s="3">
        <f>INDEX(光放段!$I$4:$I$237,MATCH(纤芯!H4483,光放段!$B$4:$B$237,0))</f>
        <v>37033100000</v>
      </c>
      <c r="G4483" s="3" t="str">
        <f t="shared" si="345"/>
        <v>山东二干|临沂枣庄架空光缆:临沂金雀山-苍山塔山路</v>
      </c>
      <c r="H4483" s="3">
        <f>INDEX(光放段!$B$4:$B$237,MATCH(纤芯!G4483,光放段!$C$4:$C$237,0))</f>
        <v>37033101000</v>
      </c>
      <c r="I4483" s="3" t="str">
        <f t="shared" si="346"/>
        <v>临沂枣庄架空光缆</v>
      </c>
      <c r="J4483" s="3" t="str">
        <f>INDEX(子缆名称!$B$4:$B$29,纤芯!M4483)</f>
        <v>B缆</v>
      </c>
      <c r="K4483" s="3">
        <v>14</v>
      </c>
      <c r="L4483" s="3">
        <f t="shared" si="347"/>
        <v>2</v>
      </c>
      <c r="M4483" s="3">
        <f t="shared" si="348"/>
        <v>2</v>
      </c>
      <c r="N4483" s="3" t="s">
        <v>91</v>
      </c>
      <c r="O4483" s="3">
        <f>COUNTIF([1]局站!$D$4:$D$172,"="&amp;N4483)</f>
        <v>1</v>
      </c>
      <c r="P4483" s="3">
        <v>0</v>
      </c>
      <c r="Q4483" s="3">
        <v>0</v>
      </c>
      <c r="R4483" s="3">
        <v>0</v>
      </c>
      <c r="S4483" s="3" t="s">
        <v>98</v>
      </c>
      <c r="T4483" s="3">
        <f>COUNTIF([1]局站!$D$4:$D$172,"="&amp;S4483)</f>
        <v>1</v>
      </c>
      <c r="U4483" s="3">
        <v>0</v>
      </c>
      <c r="V4483" s="3">
        <v>0</v>
      </c>
      <c r="W4483" s="3">
        <v>0</v>
      </c>
      <c r="X4483" s="3" t="s">
        <v>1215</v>
      </c>
      <c r="Y4483" s="3" t="s">
        <v>854</v>
      </c>
      <c r="Z4483" s="3" t="str">
        <f>INDEX(业务类型!$C$4:$C$8,MATCH(纤芯!Y4483,业务类型!$B$4:$B$8,0))</f>
        <v>LOCAL</v>
      </c>
      <c r="AA4483" s="3" t="s">
        <v>879</v>
      </c>
    </row>
    <row r="4484" spans="1:27" ht="16.5" x14ac:dyDescent="0.2">
      <c r="A4484" s="3">
        <v>4481</v>
      </c>
      <c r="B4484" s="3">
        <f t="shared" si="349"/>
        <v>37033102001</v>
      </c>
      <c r="C4484" s="3" t="s">
        <v>1166</v>
      </c>
      <c r="D4484" s="3" t="s">
        <v>233</v>
      </c>
      <c r="E4484" s="3" t="str">
        <f>INDEX(光放段!$G$4:$G$237,MATCH(纤芯!G4484,光放段!$C$4:$C$237,0))</f>
        <v>山东二干|临沂枣庄架空光缆:临沂金雀山-枣庄振兴路</v>
      </c>
      <c r="F4484" s="3">
        <f>INDEX(光放段!$I$4:$I$237,MATCH(纤芯!H4484,光放段!$B$4:$B$237,0))</f>
        <v>37033100000</v>
      </c>
      <c r="G4484" s="3" t="str">
        <f t="shared" si="345"/>
        <v>山东二干|临沂枣庄架空光缆:苍山塔山路-枣庄振兴路</v>
      </c>
      <c r="H4484" s="3">
        <f>INDEX(光放段!$B$4:$B$237,MATCH(纤芯!G4484,光放段!$C$4:$C$237,0))</f>
        <v>37033102000</v>
      </c>
      <c r="I4484" s="3" t="str">
        <f t="shared" si="346"/>
        <v>临沂枣庄架空光缆</v>
      </c>
      <c r="J4484" s="3" t="str">
        <f>INDEX(子缆名称!$B$4:$B$29,纤芯!M4484)</f>
        <v>A缆</v>
      </c>
      <c r="K4484" s="3">
        <v>1</v>
      </c>
      <c r="L4484" s="3">
        <f t="shared" si="347"/>
        <v>1</v>
      </c>
      <c r="M4484" s="3">
        <f t="shared" si="348"/>
        <v>1</v>
      </c>
      <c r="N4484" s="3" t="s">
        <v>98</v>
      </c>
      <c r="O4484" s="3">
        <f>COUNTIF([1]局站!$D$4:$D$172,"="&amp;N4484)</f>
        <v>1</v>
      </c>
      <c r="P4484" s="3">
        <v>0</v>
      </c>
      <c r="Q4484" s="3">
        <v>0</v>
      </c>
      <c r="R4484" s="3">
        <v>0</v>
      </c>
      <c r="S4484" s="3" t="s">
        <v>138</v>
      </c>
      <c r="T4484" s="3">
        <f>COUNTIF([1]局站!$D$4:$D$172,"="&amp;S4484)</f>
        <v>1</v>
      </c>
      <c r="U4484" s="3">
        <v>0</v>
      </c>
      <c r="V4484" s="3">
        <v>0</v>
      </c>
      <c r="W4484" s="3">
        <v>0</v>
      </c>
      <c r="X4484" s="3" t="s">
        <v>1215</v>
      </c>
      <c r="Y4484" s="3" t="s">
        <v>880</v>
      </c>
      <c r="Z4484" s="3" t="str">
        <f>INDEX(业务类型!$C$4:$C$8,MATCH(纤芯!Y4484,业务类型!$B$4:$B$8,0))</f>
        <v>IDLE</v>
      </c>
      <c r="AA4484" s="3"/>
    </row>
    <row r="4485" spans="1:27" ht="16.5" x14ac:dyDescent="0.2">
      <c r="A4485" s="3">
        <v>4482</v>
      </c>
      <c r="B4485" s="3">
        <f t="shared" si="349"/>
        <v>37033102002</v>
      </c>
      <c r="C4485" s="3" t="s">
        <v>1166</v>
      </c>
      <c r="D4485" s="3" t="s">
        <v>233</v>
      </c>
      <c r="E4485" s="3" t="str">
        <f>INDEX(光放段!$G$4:$G$237,MATCH(纤芯!G4485,光放段!$C$4:$C$237,0))</f>
        <v>山东二干|临沂枣庄架空光缆:临沂金雀山-枣庄振兴路</v>
      </c>
      <c r="F4485" s="3">
        <f>INDEX(光放段!$I$4:$I$237,MATCH(纤芯!H4485,光放段!$B$4:$B$237,0))</f>
        <v>37033100000</v>
      </c>
      <c r="G4485" s="3" t="str">
        <f t="shared" ref="G4485:G4548" si="350">C4485&amp;"|"&amp;D4485&amp;":"&amp;N4485&amp;"-"&amp;S4485</f>
        <v>山东二干|临沂枣庄架空光缆:苍山塔山路-枣庄振兴路</v>
      </c>
      <c r="H4485" s="3">
        <f>INDEX(光放段!$B$4:$B$237,MATCH(纤芯!G4485,光放段!$C$4:$C$237,0))</f>
        <v>37033102000</v>
      </c>
      <c r="I4485" s="3" t="str">
        <f t="shared" ref="I4485:I4548" si="351">D4485</f>
        <v>临沂枣庄架空光缆</v>
      </c>
      <c r="J4485" s="3" t="str">
        <f>INDEX(子缆名称!$B$4:$B$29,纤芯!M4485)</f>
        <v>A缆</v>
      </c>
      <c r="K4485" s="3">
        <v>2</v>
      </c>
      <c r="L4485" s="3">
        <f t="shared" ref="L4485:L4548" si="352">MOD(K4485-1,12)+1</f>
        <v>2</v>
      </c>
      <c r="M4485" s="3">
        <f t="shared" ref="M4485:M4548" si="353">INT((K4485-1)/12)+1</f>
        <v>1</v>
      </c>
      <c r="N4485" s="3" t="s">
        <v>98</v>
      </c>
      <c r="O4485" s="3">
        <f>COUNTIF([1]局站!$D$4:$D$172,"="&amp;N4485)</f>
        <v>1</v>
      </c>
      <c r="P4485" s="3">
        <v>0</v>
      </c>
      <c r="Q4485" s="3">
        <v>0</v>
      </c>
      <c r="R4485" s="3">
        <v>0</v>
      </c>
      <c r="S4485" s="3" t="s">
        <v>138</v>
      </c>
      <c r="T4485" s="3">
        <f>COUNTIF([1]局站!$D$4:$D$172,"="&amp;S4485)</f>
        <v>1</v>
      </c>
      <c r="U4485" s="3">
        <v>0</v>
      </c>
      <c r="V4485" s="3">
        <v>0</v>
      </c>
      <c r="W4485" s="3">
        <v>0</v>
      </c>
      <c r="X4485" s="3" t="s">
        <v>1215</v>
      </c>
      <c r="Y4485" s="3" t="s">
        <v>880</v>
      </c>
      <c r="Z4485" s="3" t="str">
        <f>INDEX(业务类型!$C$4:$C$8,MATCH(纤芯!Y4485,业务类型!$B$4:$B$8,0))</f>
        <v>IDLE</v>
      </c>
      <c r="AA4485" s="3"/>
    </row>
    <row r="4486" spans="1:27" ht="16.5" x14ac:dyDescent="0.2">
      <c r="A4486" s="3">
        <v>4483</v>
      </c>
      <c r="B4486" s="3">
        <f t="shared" si="349"/>
        <v>37033102003</v>
      </c>
      <c r="C4486" s="3" t="s">
        <v>1166</v>
      </c>
      <c r="D4486" s="3" t="s">
        <v>233</v>
      </c>
      <c r="E4486" s="3" t="str">
        <f>INDEX(光放段!$G$4:$G$237,MATCH(纤芯!G4486,光放段!$C$4:$C$237,0))</f>
        <v>山东二干|临沂枣庄架空光缆:临沂金雀山-枣庄振兴路</v>
      </c>
      <c r="F4486" s="3">
        <f>INDEX(光放段!$I$4:$I$237,MATCH(纤芯!H4486,光放段!$B$4:$B$237,0))</f>
        <v>37033100000</v>
      </c>
      <c r="G4486" s="3" t="str">
        <f t="shared" si="350"/>
        <v>山东二干|临沂枣庄架空光缆:苍山塔山路-枣庄振兴路</v>
      </c>
      <c r="H4486" s="3">
        <f>INDEX(光放段!$B$4:$B$237,MATCH(纤芯!G4486,光放段!$C$4:$C$237,0))</f>
        <v>37033102000</v>
      </c>
      <c r="I4486" s="3" t="str">
        <f t="shared" si="351"/>
        <v>临沂枣庄架空光缆</v>
      </c>
      <c r="J4486" s="3" t="str">
        <f>INDEX(子缆名称!$B$4:$B$29,纤芯!M4486)</f>
        <v>A缆</v>
      </c>
      <c r="K4486" s="3">
        <v>3</v>
      </c>
      <c r="L4486" s="3">
        <f t="shared" si="352"/>
        <v>3</v>
      </c>
      <c r="M4486" s="3">
        <f t="shared" si="353"/>
        <v>1</v>
      </c>
      <c r="N4486" s="3" t="s">
        <v>98</v>
      </c>
      <c r="O4486" s="3">
        <f>COUNTIF([1]局站!$D$4:$D$172,"="&amp;N4486)</f>
        <v>1</v>
      </c>
      <c r="P4486" s="3">
        <v>0</v>
      </c>
      <c r="Q4486" s="3">
        <v>0</v>
      </c>
      <c r="R4486" s="3">
        <v>0</v>
      </c>
      <c r="S4486" s="3" t="s">
        <v>138</v>
      </c>
      <c r="T4486" s="3">
        <f>COUNTIF([1]局站!$D$4:$D$172,"="&amp;S4486)</f>
        <v>1</v>
      </c>
      <c r="U4486" s="3">
        <v>0</v>
      </c>
      <c r="V4486" s="3">
        <v>0</v>
      </c>
      <c r="W4486" s="3">
        <v>0</v>
      </c>
      <c r="X4486" s="3" t="s">
        <v>1215</v>
      </c>
      <c r="Y4486" s="3" t="s">
        <v>881</v>
      </c>
      <c r="Z4486" s="3" t="str">
        <f>INDEX(业务类型!$C$4:$C$8,MATCH(纤芯!Y4486,业务类型!$B$4:$B$8,0))</f>
        <v>OTHER</v>
      </c>
      <c r="AA4486" s="3" t="s">
        <v>882</v>
      </c>
    </row>
    <row r="4487" spans="1:27" ht="16.5" x14ac:dyDescent="0.2">
      <c r="A4487" s="3">
        <v>4484</v>
      </c>
      <c r="B4487" s="3">
        <f t="shared" si="349"/>
        <v>37033102004</v>
      </c>
      <c r="C4487" s="3" t="s">
        <v>1166</v>
      </c>
      <c r="D4487" s="3" t="s">
        <v>233</v>
      </c>
      <c r="E4487" s="3" t="str">
        <f>INDEX(光放段!$G$4:$G$237,MATCH(纤芯!G4487,光放段!$C$4:$C$237,0))</f>
        <v>山东二干|临沂枣庄架空光缆:临沂金雀山-枣庄振兴路</v>
      </c>
      <c r="F4487" s="3">
        <f>INDEX(光放段!$I$4:$I$237,MATCH(纤芯!H4487,光放段!$B$4:$B$237,0))</f>
        <v>37033100000</v>
      </c>
      <c r="G4487" s="3" t="str">
        <f t="shared" si="350"/>
        <v>山东二干|临沂枣庄架空光缆:苍山塔山路-枣庄振兴路</v>
      </c>
      <c r="H4487" s="3">
        <f>INDEX(光放段!$B$4:$B$237,MATCH(纤芯!G4487,光放段!$C$4:$C$237,0))</f>
        <v>37033102000</v>
      </c>
      <c r="I4487" s="3" t="str">
        <f t="shared" si="351"/>
        <v>临沂枣庄架空光缆</v>
      </c>
      <c r="J4487" s="3" t="str">
        <f>INDEX(子缆名称!$B$4:$B$29,纤芯!M4487)</f>
        <v>A缆</v>
      </c>
      <c r="K4487" s="3">
        <v>4</v>
      </c>
      <c r="L4487" s="3">
        <f t="shared" si="352"/>
        <v>4</v>
      </c>
      <c r="M4487" s="3">
        <f t="shared" si="353"/>
        <v>1</v>
      </c>
      <c r="N4487" s="3" t="s">
        <v>98</v>
      </c>
      <c r="O4487" s="3">
        <f>COUNTIF([1]局站!$D$4:$D$172,"="&amp;N4487)</f>
        <v>1</v>
      </c>
      <c r="P4487" s="3">
        <v>0</v>
      </c>
      <c r="Q4487" s="3">
        <v>0</v>
      </c>
      <c r="R4487" s="3">
        <v>0</v>
      </c>
      <c r="S4487" s="3" t="s">
        <v>138</v>
      </c>
      <c r="T4487" s="3">
        <f>COUNTIF([1]局站!$D$4:$D$172,"="&amp;S4487)</f>
        <v>1</v>
      </c>
      <c r="U4487" s="3">
        <v>0</v>
      </c>
      <c r="V4487" s="3">
        <v>0</v>
      </c>
      <c r="W4487" s="3">
        <v>0</v>
      </c>
      <c r="X4487" s="3" t="s">
        <v>1215</v>
      </c>
      <c r="Y4487" s="3" t="s">
        <v>880</v>
      </c>
      <c r="Z4487" s="3" t="str">
        <f>INDEX(业务类型!$C$4:$C$8,MATCH(纤芯!Y4487,业务类型!$B$4:$B$8,0))</f>
        <v>IDLE</v>
      </c>
      <c r="AA4487" s="3"/>
    </row>
    <row r="4488" spans="1:27" ht="16.5" x14ac:dyDescent="0.2">
      <c r="A4488" s="3">
        <v>4485</v>
      </c>
      <c r="B4488" s="3">
        <f t="shared" si="349"/>
        <v>37033102005</v>
      </c>
      <c r="C4488" s="3" t="s">
        <v>1166</v>
      </c>
      <c r="D4488" s="3" t="s">
        <v>233</v>
      </c>
      <c r="E4488" s="3" t="str">
        <f>INDEX(光放段!$G$4:$G$237,MATCH(纤芯!G4488,光放段!$C$4:$C$237,0))</f>
        <v>山东二干|临沂枣庄架空光缆:临沂金雀山-枣庄振兴路</v>
      </c>
      <c r="F4488" s="3">
        <f>INDEX(光放段!$I$4:$I$237,MATCH(纤芯!H4488,光放段!$B$4:$B$237,0))</f>
        <v>37033100000</v>
      </c>
      <c r="G4488" s="3" t="str">
        <f t="shared" si="350"/>
        <v>山东二干|临沂枣庄架空光缆:苍山塔山路-枣庄振兴路</v>
      </c>
      <c r="H4488" s="3">
        <f>INDEX(光放段!$B$4:$B$237,MATCH(纤芯!G4488,光放段!$C$4:$C$237,0))</f>
        <v>37033102000</v>
      </c>
      <c r="I4488" s="3" t="str">
        <f t="shared" si="351"/>
        <v>临沂枣庄架空光缆</v>
      </c>
      <c r="J4488" s="3" t="str">
        <f>INDEX(子缆名称!$B$4:$B$29,纤芯!M4488)</f>
        <v>A缆</v>
      </c>
      <c r="K4488" s="3">
        <v>5</v>
      </c>
      <c r="L4488" s="3">
        <f t="shared" si="352"/>
        <v>5</v>
      </c>
      <c r="M4488" s="3">
        <f t="shared" si="353"/>
        <v>1</v>
      </c>
      <c r="N4488" s="3" t="s">
        <v>98</v>
      </c>
      <c r="O4488" s="3">
        <f>COUNTIF([1]局站!$D$4:$D$172,"="&amp;N4488)</f>
        <v>1</v>
      </c>
      <c r="P4488" s="3">
        <v>0</v>
      </c>
      <c r="Q4488" s="3">
        <v>0</v>
      </c>
      <c r="R4488" s="3">
        <v>0</v>
      </c>
      <c r="S4488" s="3" t="s">
        <v>138</v>
      </c>
      <c r="T4488" s="3">
        <f>COUNTIF([1]局站!$D$4:$D$172,"="&amp;S4488)</f>
        <v>1</v>
      </c>
      <c r="U4488" s="3">
        <v>0</v>
      </c>
      <c r="V4488" s="3">
        <v>0</v>
      </c>
      <c r="W4488" s="3">
        <v>0</v>
      </c>
      <c r="X4488" s="3" t="s">
        <v>1215</v>
      </c>
      <c r="Y4488" s="3" t="s">
        <v>881</v>
      </c>
      <c r="Z4488" s="3" t="str">
        <f>INDEX(业务类型!$C$4:$C$8,MATCH(纤芯!Y4488,业务类型!$B$4:$B$8,0))</f>
        <v>OTHER</v>
      </c>
      <c r="AA4488" s="3" t="s">
        <v>888</v>
      </c>
    </row>
    <row r="4489" spans="1:27" ht="16.5" x14ac:dyDescent="0.2">
      <c r="A4489" s="3">
        <v>4486</v>
      </c>
      <c r="B4489" s="3">
        <f t="shared" si="349"/>
        <v>37033102006</v>
      </c>
      <c r="C4489" s="3" t="s">
        <v>1166</v>
      </c>
      <c r="D4489" s="3" t="s">
        <v>233</v>
      </c>
      <c r="E4489" s="3" t="str">
        <f>INDEX(光放段!$G$4:$G$237,MATCH(纤芯!G4489,光放段!$C$4:$C$237,0))</f>
        <v>山东二干|临沂枣庄架空光缆:临沂金雀山-枣庄振兴路</v>
      </c>
      <c r="F4489" s="3">
        <f>INDEX(光放段!$I$4:$I$237,MATCH(纤芯!H4489,光放段!$B$4:$B$237,0))</f>
        <v>37033100000</v>
      </c>
      <c r="G4489" s="3" t="str">
        <f t="shared" si="350"/>
        <v>山东二干|临沂枣庄架空光缆:苍山塔山路-枣庄振兴路</v>
      </c>
      <c r="H4489" s="3">
        <f>INDEX(光放段!$B$4:$B$237,MATCH(纤芯!G4489,光放段!$C$4:$C$237,0))</f>
        <v>37033102000</v>
      </c>
      <c r="I4489" s="3" t="str">
        <f t="shared" si="351"/>
        <v>临沂枣庄架空光缆</v>
      </c>
      <c r="J4489" s="3" t="str">
        <f>INDEX(子缆名称!$B$4:$B$29,纤芯!M4489)</f>
        <v>A缆</v>
      </c>
      <c r="K4489" s="3">
        <v>6</v>
      </c>
      <c r="L4489" s="3">
        <f t="shared" si="352"/>
        <v>6</v>
      </c>
      <c r="M4489" s="3">
        <f t="shared" si="353"/>
        <v>1</v>
      </c>
      <c r="N4489" s="3" t="s">
        <v>98</v>
      </c>
      <c r="O4489" s="3">
        <f>COUNTIF([1]局站!$D$4:$D$172,"="&amp;N4489)</f>
        <v>1</v>
      </c>
      <c r="P4489" s="3">
        <v>0</v>
      </c>
      <c r="Q4489" s="3">
        <v>0</v>
      </c>
      <c r="R4489" s="3">
        <v>0</v>
      </c>
      <c r="S4489" s="3" t="s">
        <v>138</v>
      </c>
      <c r="T4489" s="3">
        <f>COUNTIF([1]局站!$D$4:$D$172,"="&amp;S4489)</f>
        <v>1</v>
      </c>
      <c r="U4489" s="3">
        <v>0</v>
      </c>
      <c r="V4489" s="3">
        <v>0</v>
      </c>
      <c r="W4489" s="3">
        <v>0</v>
      </c>
      <c r="X4489" s="3" t="s">
        <v>1215</v>
      </c>
      <c r="Y4489" s="3" t="s">
        <v>852</v>
      </c>
      <c r="Z4489" s="3" t="str">
        <f>INDEX(业务类型!$C$4:$C$8,MATCH(纤芯!Y4489,业务类型!$B$4:$B$8,0))</f>
        <v>TWO</v>
      </c>
      <c r="AA4489" s="3" t="s">
        <v>1006</v>
      </c>
    </row>
    <row r="4490" spans="1:27" ht="16.5" x14ac:dyDescent="0.2">
      <c r="A4490" s="3">
        <v>4487</v>
      </c>
      <c r="B4490" s="3">
        <f t="shared" si="349"/>
        <v>37033102007</v>
      </c>
      <c r="C4490" s="3" t="s">
        <v>1166</v>
      </c>
      <c r="D4490" s="3" t="s">
        <v>233</v>
      </c>
      <c r="E4490" s="3" t="str">
        <f>INDEX(光放段!$G$4:$G$237,MATCH(纤芯!G4490,光放段!$C$4:$C$237,0))</f>
        <v>山东二干|临沂枣庄架空光缆:临沂金雀山-枣庄振兴路</v>
      </c>
      <c r="F4490" s="3">
        <f>INDEX(光放段!$I$4:$I$237,MATCH(纤芯!H4490,光放段!$B$4:$B$237,0))</f>
        <v>37033100000</v>
      </c>
      <c r="G4490" s="3" t="str">
        <f t="shared" si="350"/>
        <v>山东二干|临沂枣庄架空光缆:苍山塔山路-枣庄振兴路</v>
      </c>
      <c r="H4490" s="3">
        <f>INDEX(光放段!$B$4:$B$237,MATCH(纤芯!G4490,光放段!$C$4:$C$237,0))</f>
        <v>37033102000</v>
      </c>
      <c r="I4490" s="3" t="str">
        <f t="shared" si="351"/>
        <v>临沂枣庄架空光缆</v>
      </c>
      <c r="J4490" s="3" t="str">
        <f>INDEX(子缆名称!$B$4:$B$29,纤芯!M4490)</f>
        <v>A缆</v>
      </c>
      <c r="K4490" s="3">
        <v>7</v>
      </c>
      <c r="L4490" s="3">
        <f t="shared" si="352"/>
        <v>7</v>
      </c>
      <c r="M4490" s="3">
        <f t="shared" si="353"/>
        <v>1</v>
      </c>
      <c r="N4490" s="3" t="s">
        <v>98</v>
      </c>
      <c r="O4490" s="3">
        <f>COUNTIF([1]局站!$D$4:$D$172,"="&amp;N4490)</f>
        <v>1</v>
      </c>
      <c r="P4490" s="3">
        <v>0</v>
      </c>
      <c r="Q4490" s="3">
        <v>0</v>
      </c>
      <c r="R4490" s="3">
        <v>0</v>
      </c>
      <c r="S4490" s="3" t="s">
        <v>138</v>
      </c>
      <c r="T4490" s="3">
        <f>COUNTIF([1]局站!$D$4:$D$172,"="&amp;S4490)</f>
        <v>1</v>
      </c>
      <c r="U4490" s="3">
        <v>0</v>
      </c>
      <c r="V4490" s="3">
        <v>0</v>
      </c>
      <c r="W4490" s="3">
        <v>0</v>
      </c>
      <c r="X4490" s="3" t="s">
        <v>1215</v>
      </c>
      <c r="Y4490" s="3" t="s">
        <v>881</v>
      </c>
      <c r="Z4490" s="3" t="str">
        <f>INDEX(业务类型!$C$4:$C$8,MATCH(纤芯!Y4490,业务类型!$B$4:$B$8,0))</f>
        <v>OTHER</v>
      </c>
      <c r="AA4490" s="3" t="s">
        <v>888</v>
      </c>
    </row>
    <row r="4491" spans="1:27" ht="16.5" x14ac:dyDescent="0.2">
      <c r="A4491" s="3">
        <v>4488</v>
      </c>
      <c r="B4491" s="3">
        <f t="shared" si="349"/>
        <v>37033102008</v>
      </c>
      <c r="C4491" s="3" t="s">
        <v>1166</v>
      </c>
      <c r="D4491" s="3" t="s">
        <v>233</v>
      </c>
      <c r="E4491" s="3" t="str">
        <f>INDEX(光放段!$G$4:$G$237,MATCH(纤芯!G4491,光放段!$C$4:$C$237,0))</f>
        <v>山东二干|临沂枣庄架空光缆:临沂金雀山-枣庄振兴路</v>
      </c>
      <c r="F4491" s="3">
        <f>INDEX(光放段!$I$4:$I$237,MATCH(纤芯!H4491,光放段!$B$4:$B$237,0))</f>
        <v>37033100000</v>
      </c>
      <c r="G4491" s="3" t="str">
        <f t="shared" si="350"/>
        <v>山东二干|临沂枣庄架空光缆:苍山塔山路-枣庄振兴路</v>
      </c>
      <c r="H4491" s="3">
        <f>INDEX(光放段!$B$4:$B$237,MATCH(纤芯!G4491,光放段!$C$4:$C$237,0))</f>
        <v>37033102000</v>
      </c>
      <c r="I4491" s="3" t="str">
        <f t="shared" si="351"/>
        <v>临沂枣庄架空光缆</v>
      </c>
      <c r="J4491" s="3" t="str">
        <f>INDEX(子缆名称!$B$4:$B$29,纤芯!M4491)</f>
        <v>A缆</v>
      </c>
      <c r="K4491" s="3">
        <v>8</v>
      </c>
      <c r="L4491" s="3">
        <f t="shared" si="352"/>
        <v>8</v>
      </c>
      <c r="M4491" s="3">
        <f t="shared" si="353"/>
        <v>1</v>
      </c>
      <c r="N4491" s="3" t="s">
        <v>98</v>
      </c>
      <c r="O4491" s="3">
        <f>COUNTIF([1]局站!$D$4:$D$172,"="&amp;N4491)</f>
        <v>1</v>
      </c>
      <c r="P4491" s="3">
        <v>0</v>
      </c>
      <c r="Q4491" s="3">
        <v>0</v>
      </c>
      <c r="R4491" s="3">
        <v>0</v>
      </c>
      <c r="S4491" s="3" t="s">
        <v>138</v>
      </c>
      <c r="T4491" s="3">
        <f>COUNTIF([1]局站!$D$4:$D$172,"="&amp;S4491)</f>
        <v>1</v>
      </c>
      <c r="U4491" s="3">
        <v>0</v>
      </c>
      <c r="V4491" s="3">
        <v>0</v>
      </c>
      <c r="W4491" s="3">
        <v>0</v>
      </c>
      <c r="X4491" s="3" t="s">
        <v>1215</v>
      </c>
      <c r="Y4491" s="3" t="s">
        <v>881</v>
      </c>
      <c r="Z4491" s="3" t="str">
        <f>INDEX(业务类型!$C$4:$C$8,MATCH(纤芯!Y4491,业务类型!$B$4:$B$8,0))</f>
        <v>OTHER</v>
      </c>
      <c r="AA4491" s="3" t="s">
        <v>1062</v>
      </c>
    </row>
    <row r="4492" spans="1:27" ht="16.5" x14ac:dyDescent="0.2">
      <c r="A4492" s="3">
        <v>4489</v>
      </c>
      <c r="B4492" s="3">
        <f t="shared" si="349"/>
        <v>37034101001</v>
      </c>
      <c r="C4492" s="3" t="s">
        <v>1166</v>
      </c>
      <c r="D4492" s="3" t="s">
        <v>234</v>
      </c>
      <c r="E4492" s="3" t="str">
        <f>INDEX(光放段!$G$4:$G$237,MATCH(纤芯!G4492,光放段!$C$4:$C$237,0))</f>
        <v>山东二干|临莒日1号光缆:临沂金雀山-日照正阳路</v>
      </c>
      <c r="F4492" s="3">
        <f>INDEX(光放段!$I$4:$I$237,MATCH(纤芯!H4492,光放段!$B$4:$B$237,0))</f>
        <v>37034100000</v>
      </c>
      <c r="G4492" s="3" t="str">
        <f t="shared" si="350"/>
        <v>山东二干|临莒日1号光缆:临沂金雀山-莒南十泉路</v>
      </c>
      <c r="H4492" s="3">
        <f>INDEX(光放段!$B$4:$B$237,MATCH(纤芯!G4492,光放段!$C$4:$C$237,0))</f>
        <v>37034101000</v>
      </c>
      <c r="I4492" s="3" t="str">
        <f t="shared" si="351"/>
        <v>临莒日1号光缆</v>
      </c>
      <c r="J4492" s="3" t="str">
        <f>INDEX(子缆名称!$B$4:$B$29,纤芯!M4492)</f>
        <v>A缆</v>
      </c>
      <c r="K4492" s="3">
        <v>1</v>
      </c>
      <c r="L4492" s="3">
        <f t="shared" si="352"/>
        <v>1</v>
      </c>
      <c r="M4492" s="3">
        <f t="shared" si="353"/>
        <v>1</v>
      </c>
      <c r="N4492" s="3" t="s">
        <v>91</v>
      </c>
      <c r="O4492" s="3">
        <f>COUNTIF([1]局站!$D$4:$D$172,"="&amp;N4492)</f>
        <v>1</v>
      </c>
      <c r="P4492" s="3">
        <v>0</v>
      </c>
      <c r="Q4492" s="3">
        <v>0</v>
      </c>
      <c r="R4492" s="3">
        <v>0</v>
      </c>
      <c r="S4492" s="3" t="s">
        <v>99</v>
      </c>
      <c r="T4492" s="3">
        <f>COUNTIF([1]局站!$D$4:$D$172,"="&amp;S4492)</f>
        <v>1</v>
      </c>
      <c r="U4492" s="3">
        <v>0</v>
      </c>
      <c r="V4492" s="3">
        <v>0</v>
      </c>
      <c r="W4492" s="3">
        <v>0</v>
      </c>
      <c r="X4492" s="3" t="s">
        <v>1215</v>
      </c>
      <c r="Y4492" s="3" t="s">
        <v>852</v>
      </c>
      <c r="Z4492" s="3" t="str">
        <f>INDEX(业务类型!$C$4:$C$8,MATCH(纤芯!Y4492,业务类型!$B$4:$B$8,0))</f>
        <v>TWO</v>
      </c>
      <c r="AA4492" s="3" t="s">
        <v>891</v>
      </c>
    </row>
    <row r="4493" spans="1:27" ht="16.5" x14ac:dyDescent="0.2">
      <c r="A4493" s="3">
        <v>4490</v>
      </c>
      <c r="B4493" s="3">
        <f t="shared" si="349"/>
        <v>37034101002</v>
      </c>
      <c r="C4493" s="3" t="s">
        <v>1166</v>
      </c>
      <c r="D4493" s="3" t="s">
        <v>234</v>
      </c>
      <c r="E4493" s="3" t="str">
        <f>INDEX(光放段!$G$4:$G$237,MATCH(纤芯!G4493,光放段!$C$4:$C$237,0))</f>
        <v>山东二干|临莒日1号光缆:临沂金雀山-日照正阳路</v>
      </c>
      <c r="F4493" s="3">
        <f>INDEX(光放段!$I$4:$I$237,MATCH(纤芯!H4493,光放段!$B$4:$B$237,0))</f>
        <v>37034100000</v>
      </c>
      <c r="G4493" s="3" t="str">
        <f t="shared" si="350"/>
        <v>山东二干|临莒日1号光缆:临沂金雀山-莒南十泉路</v>
      </c>
      <c r="H4493" s="3">
        <f>INDEX(光放段!$B$4:$B$237,MATCH(纤芯!G4493,光放段!$C$4:$C$237,0))</f>
        <v>37034101000</v>
      </c>
      <c r="I4493" s="3" t="str">
        <f t="shared" si="351"/>
        <v>临莒日1号光缆</v>
      </c>
      <c r="J4493" s="3" t="str">
        <f>INDEX(子缆名称!$B$4:$B$29,纤芯!M4493)</f>
        <v>A缆</v>
      </c>
      <c r="K4493" s="3">
        <v>2</v>
      </c>
      <c r="L4493" s="3">
        <f t="shared" si="352"/>
        <v>2</v>
      </c>
      <c r="M4493" s="3">
        <f t="shared" si="353"/>
        <v>1</v>
      </c>
      <c r="N4493" s="3" t="s">
        <v>91</v>
      </c>
      <c r="O4493" s="3">
        <f>COUNTIF([1]局站!$D$4:$D$172,"="&amp;N4493)</f>
        <v>1</v>
      </c>
      <c r="P4493" s="3">
        <v>0</v>
      </c>
      <c r="Q4493" s="3">
        <v>0</v>
      </c>
      <c r="R4493" s="3">
        <v>0</v>
      </c>
      <c r="S4493" s="3" t="s">
        <v>99</v>
      </c>
      <c r="T4493" s="3">
        <f>COUNTIF([1]局站!$D$4:$D$172,"="&amp;S4493)</f>
        <v>1</v>
      </c>
      <c r="U4493" s="3">
        <v>0</v>
      </c>
      <c r="V4493" s="3">
        <v>0</v>
      </c>
      <c r="W4493" s="3">
        <v>0</v>
      </c>
      <c r="X4493" s="3" t="s">
        <v>1215</v>
      </c>
      <c r="Y4493" s="3" t="s">
        <v>852</v>
      </c>
      <c r="Z4493" s="3" t="str">
        <f>INDEX(业务类型!$C$4:$C$8,MATCH(纤芯!Y4493,业务类型!$B$4:$B$8,0))</f>
        <v>TWO</v>
      </c>
      <c r="AA4493" s="3" t="s">
        <v>891</v>
      </c>
    </row>
    <row r="4494" spans="1:27" ht="16.5" x14ac:dyDescent="0.2">
      <c r="A4494" s="3">
        <v>4491</v>
      </c>
      <c r="B4494" s="3">
        <f t="shared" si="349"/>
        <v>37034101003</v>
      </c>
      <c r="C4494" s="3" t="s">
        <v>1166</v>
      </c>
      <c r="D4494" s="3" t="s">
        <v>234</v>
      </c>
      <c r="E4494" s="3" t="str">
        <f>INDEX(光放段!$G$4:$G$237,MATCH(纤芯!G4494,光放段!$C$4:$C$237,0))</f>
        <v>山东二干|临莒日1号光缆:临沂金雀山-日照正阳路</v>
      </c>
      <c r="F4494" s="3">
        <f>INDEX(光放段!$I$4:$I$237,MATCH(纤芯!H4494,光放段!$B$4:$B$237,0))</f>
        <v>37034100000</v>
      </c>
      <c r="G4494" s="3" t="str">
        <f t="shared" si="350"/>
        <v>山东二干|临莒日1号光缆:临沂金雀山-莒南十泉路</v>
      </c>
      <c r="H4494" s="3">
        <f>INDEX(光放段!$B$4:$B$237,MATCH(纤芯!G4494,光放段!$C$4:$C$237,0))</f>
        <v>37034101000</v>
      </c>
      <c r="I4494" s="3" t="str">
        <f t="shared" si="351"/>
        <v>临莒日1号光缆</v>
      </c>
      <c r="J4494" s="3" t="str">
        <f>INDEX(子缆名称!$B$4:$B$29,纤芯!M4494)</f>
        <v>A缆</v>
      </c>
      <c r="K4494" s="3">
        <v>3</v>
      </c>
      <c r="L4494" s="3">
        <f t="shared" si="352"/>
        <v>3</v>
      </c>
      <c r="M4494" s="3">
        <f t="shared" si="353"/>
        <v>1</v>
      </c>
      <c r="N4494" s="3" t="s">
        <v>91</v>
      </c>
      <c r="O4494" s="3">
        <f>COUNTIF([1]局站!$D$4:$D$172,"="&amp;N4494)</f>
        <v>1</v>
      </c>
      <c r="P4494" s="3">
        <v>0</v>
      </c>
      <c r="Q4494" s="3">
        <v>0</v>
      </c>
      <c r="R4494" s="3">
        <v>0</v>
      </c>
      <c r="S4494" s="3" t="s">
        <v>99</v>
      </c>
      <c r="T4494" s="3">
        <f>COUNTIF([1]局站!$D$4:$D$172,"="&amp;S4494)</f>
        <v>1</v>
      </c>
      <c r="U4494" s="3">
        <v>0</v>
      </c>
      <c r="V4494" s="3">
        <v>0</v>
      </c>
      <c r="W4494" s="3">
        <v>0</v>
      </c>
      <c r="X4494" s="3" t="s">
        <v>1215</v>
      </c>
      <c r="Y4494" s="3" t="s">
        <v>881</v>
      </c>
      <c r="Z4494" s="3" t="str">
        <f>INDEX(业务类型!$C$4:$C$8,MATCH(纤芯!Y4494,业务类型!$B$4:$B$8,0))</f>
        <v>OTHER</v>
      </c>
      <c r="AA4494" s="3" t="s">
        <v>882</v>
      </c>
    </row>
    <row r="4495" spans="1:27" ht="16.5" x14ac:dyDescent="0.2">
      <c r="A4495" s="3">
        <v>4492</v>
      </c>
      <c r="B4495" s="3">
        <f t="shared" si="349"/>
        <v>37034101004</v>
      </c>
      <c r="C4495" s="3" t="s">
        <v>1166</v>
      </c>
      <c r="D4495" s="3" t="s">
        <v>234</v>
      </c>
      <c r="E4495" s="3" t="str">
        <f>INDEX(光放段!$G$4:$G$237,MATCH(纤芯!G4495,光放段!$C$4:$C$237,0))</f>
        <v>山东二干|临莒日1号光缆:临沂金雀山-日照正阳路</v>
      </c>
      <c r="F4495" s="3">
        <f>INDEX(光放段!$I$4:$I$237,MATCH(纤芯!H4495,光放段!$B$4:$B$237,0))</f>
        <v>37034100000</v>
      </c>
      <c r="G4495" s="3" t="str">
        <f t="shared" si="350"/>
        <v>山东二干|临莒日1号光缆:临沂金雀山-莒南十泉路</v>
      </c>
      <c r="H4495" s="3">
        <f>INDEX(光放段!$B$4:$B$237,MATCH(纤芯!G4495,光放段!$C$4:$C$237,0))</f>
        <v>37034101000</v>
      </c>
      <c r="I4495" s="3" t="str">
        <f t="shared" si="351"/>
        <v>临莒日1号光缆</v>
      </c>
      <c r="J4495" s="3" t="str">
        <f>INDEX(子缆名称!$B$4:$B$29,纤芯!M4495)</f>
        <v>A缆</v>
      </c>
      <c r="K4495" s="3">
        <v>4</v>
      </c>
      <c r="L4495" s="3">
        <f t="shared" si="352"/>
        <v>4</v>
      </c>
      <c r="M4495" s="3">
        <f t="shared" si="353"/>
        <v>1</v>
      </c>
      <c r="N4495" s="3" t="s">
        <v>91</v>
      </c>
      <c r="O4495" s="3">
        <f>COUNTIF([1]局站!$D$4:$D$172,"="&amp;N4495)</f>
        <v>1</v>
      </c>
      <c r="P4495" s="3">
        <v>0</v>
      </c>
      <c r="Q4495" s="3">
        <v>0</v>
      </c>
      <c r="R4495" s="3">
        <v>0</v>
      </c>
      <c r="S4495" s="3" t="s">
        <v>99</v>
      </c>
      <c r="T4495" s="3">
        <f>COUNTIF([1]局站!$D$4:$D$172,"="&amp;S4495)</f>
        <v>1</v>
      </c>
      <c r="U4495" s="3">
        <v>0</v>
      </c>
      <c r="V4495" s="3">
        <v>0</v>
      </c>
      <c r="W4495" s="3">
        <v>0</v>
      </c>
      <c r="X4495" s="3" t="s">
        <v>1215</v>
      </c>
      <c r="Y4495" s="3" t="s">
        <v>852</v>
      </c>
      <c r="Z4495" s="3" t="str">
        <f>INDEX(业务类型!$C$4:$C$8,MATCH(纤芯!Y4495,业务类型!$B$4:$B$8,0))</f>
        <v>TWO</v>
      </c>
      <c r="AA4495" s="3" t="s">
        <v>954</v>
      </c>
    </row>
    <row r="4496" spans="1:27" ht="16.5" x14ac:dyDescent="0.2">
      <c r="A4496" s="3">
        <v>4493</v>
      </c>
      <c r="B4496" s="3">
        <f t="shared" si="349"/>
        <v>37034101005</v>
      </c>
      <c r="C4496" s="3" t="s">
        <v>1166</v>
      </c>
      <c r="D4496" s="3" t="s">
        <v>234</v>
      </c>
      <c r="E4496" s="3" t="str">
        <f>INDEX(光放段!$G$4:$G$237,MATCH(纤芯!G4496,光放段!$C$4:$C$237,0))</f>
        <v>山东二干|临莒日1号光缆:临沂金雀山-日照正阳路</v>
      </c>
      <c r="F4496" s="3">
        <f>INDEX(光放段!$I$4:$I$237,MATCH(纤芯!H4496,光放段!$B$4:$B$237,0))</f>
        <v>37034100000</v>
      </c>
      <c r="G4496" s="3" t="str">
        <f t="shared" si="350"/>
        <v>山东二干|临莒日1号光缆:临沂金雀山-莒南十泉路</v>
      </c>
      <c r="H4496" s="3">
        <f>INDEX(光放段!$B$4:$B$237,MATCH(纤芯!G4496,光放段!$C$4:$C$237,0))</f>
        <v>37034101000</v>
      </c>
      <c r="I4496" s="3" t="str">
        <f t="shared" si="351"/>
        <v>临莒日1号光缆</v>
      </c>
      <c r="J4496" s="3" t="str">
        <f>INDEX(子缆名称!$B$4:$B$29,纤芯!M4496)</f>
        <v>A缆</v>
      </c>
      <c r="K4496" s="3">
        <v>5</v>
      </c>
      <c r="L4496" s="3">
        <f t="shared" si="352"/>
        <v>5</v>
      </c>
      <c r="M4496" s="3">
        <f t="shared" si="353"/>
        <v>1</v>
      </c>
      <c r="N4496" s="3" t="s">
        <v>91</v>
      </c>
      <c r="O4496" s="3">
        <f>COUNTIF([1]局站!$D$4:$D$172,"="&amp;N4496)</f>
        <v>1</v>
      </c>
      <c r="P4496" s="3">
        <v>0</v>
      </c>
      <c r="Q4496" s="3">
        <v>0</v>
      </c>
      <c r="R4496" s="3">
        <v>0</v>
      </c>
      <c r="S4496" s="3" t="s">
        <v>99</v>
      </c>
      <c r="T4496" s="3">
        <f>COUNTIF([1]局站!$D$4:$D$172,"="&amp;S4496)</f>
        <v>1</v>
      </c>
      <c r="U4496" s="3">
        <v>0</v>
      </c>
      <c r="V4496" s="3">
        <v>0</v>
      </c>
      <c r="W4496" s="3">
        <v>0</v>
      </c>
      <c r="X4496" s="3" t="s">
        <v>1215</v>
      </c>
      <c r="Y4496" s="3" t="s">
        <v>852</v>
      </c>
      <c r="Z4496" s="3" t="str">
        <f>INDEX(业务类型!$C$4:$C$8,MATCH(纤芯!Y4496,业务类型!$B$4:$B$8,0))</f>
        <v>TWO</v>
      </c>
      <c r="AA4496" s="3" t="s">
        <v>954</v>
      </c>
    </row>
    <row r="4497" spans="1:27" ht="16.5" x14ac:dyDescent="0.2">
      <c r="A4497" s="3">
        <v>4494</v>
      </c>
      <c r="B4497" s="3">
        <f t="shared" si="349"/>
        <v>37034101006</v>
      </c>
      <c r="C4497" s="3" t="s">
        <v>1166</v>
      </c>
      <c r="D4497" s="3" t="s">
        <v>234</v>
      </c>
      <c r="E4497" s="3" t="str">
        <f>INDEX(光放段!$G$4:$G$237,MATCH(纤芯!G4497,光放段!$C$4:$C$237,0))</f>
        <v>山东二干|临莒日1号光缆:临沂金雀山-日照正阳路</v>
      </c>
      <c r="F4497" s="3">
        <f>INDEX(光放段!$I$4:$I$237,MATCH(纤芯!H4497,光放段!$B$4:$B$237,0))</f>
        <v>37034100000</v>
      </c>
      <c r="G4497" s="3" t="str">
        <f t="shared" si="350"/>
        <v>山东二干|临莒日1号光缆:临沂金雀山-莒南十泉路</v>
      </c>
      <c r="H4497" s="3">
        <f>INDEX(光放段!$B$4:$B$237,MATCH(纤芯!G4497,光放段!$C$4:$C$237,0))</f>
        <v>37034101000</v>
      </c>
      <c r="I4497" s="3" t="str">
        <f t="shared" si="351"/>
        <v>临莒日1号光缆</v>
      </c>
      <c r="J4497" s="3" t="str">
        <f>INDEX(子缆名称!$B$4:$B$29,纤芯!M4497)</f>
        <v>A缆</v>
      </c>
      <c r="K4497" s="3">
        <v>6</v>
      </c>
      <c r="L4497" s="3">
        <f t="shared" si="352"/>
        <v>6</v>
      </c>
      <c r="M4497" s="3">
        <f t="shared" si="353"/>
        <v>1</v>
      </c>
      <c r="N4497" s="3" t="s">
        <v>91</v>
      </c>
      <c r="O4497" s="3">
        <f>COUNTIF([1]局站!$D$4:$D$172,"="&amp;N4497)</f>
        <v>1</v>
      </c>
      <c r="P4497" s="3">
        <v>0</v>
      </c>
      <c r="Q4497" s="3">
        <v>0</v>
      </c>
      <c r="R4497" s="3">
        <v>0</v>
      </c>
      <c r="S4497" s="3" t="s">
        <v>99</v>
      </c>
      <c r="T4497" s="3">
        <f>COUNTIF([1]局站!$D$4:$D$172,"="&amp;S4497)</f>
        <v>1</v>
      </c>
      <c r="U4497" s="3">
        <v>0</v>
      </c>
      <c r="V4497" s="3">
        <v>0</v>
      </c>
      <c r="W4497" s="3">
        <v>0</v>
      </c>
      <c r="X4497" s="3" t="s">
        <v>1215</v>
      </c>
      <c r="Y4497" s="3" t="s">
        <v>881</v>
      </c>
      <c r="Z4497" s="3" t="str">
        <f>INDEX(业务类型!$C$4:$C$8,MATCH(纤芯!Y4497,业务类型!$B$4:$B$8,0))</f>
        <v>OTHER</v>
      </c>
      <c r="AA4497" s="3" t="s">
        <v>882</v>
      </c>
    </row>
    <row r="4498" spans="1:27" ht="16.5" x14ac:dyDescent="0.2">
      <c r="A4498" s="3">
        <v>4495</v>
      </c>
      <c r="B4498" s="3">
        <f t="shared" si="349"/>
        <v>37034101007</v>
      </c>
      <c r="C4498" s="3" t="s">
        <v>1166</v>
      </c>
      <c r="D4498" s="3" t="s">
        <v>234</v>
      </c>
      <c r="E4498" s="3" t="str">
        <f>INDEX(光放段!$G$4:$G$237,MATCH(纤芯!G4498,光放段!$C$4:$C$237,0))</f>
        <v>山东二干|临莒日1号光缆:临沂金雀山-日照正阳路</v>
      </c>
      <c r="F4498" s="3">
        <f>INDEX(光放段!$I$4:$I$237,MATCH(纤芯!H4498,光放段!$B$4:$B$237,0))</f>
        <v>37034100000</v>
      </c>
      <c r="G4498" s="3" t="str">
        <f t="shared" si="350"/>
        <v>山东二干|临莒日1号光缆:临沂金雀山-莒南十泉路</v>
      </c>
      <c r="H4498" s="3">
        <f>INDEX(光放段!$B$4:$B$237,MATCH(纤芯!G4498,光放段!$C$4:$C$237,0))</f>
        <v>37034101000</v>
      </c>
      <c r="I4498" s="3" t="str">
        <f t="shared" si="351"/>
        <v>临莒日1号光缆</v>
      </c>
      <c r="J4498" s="3" t="str">
        <f>INDEX(子缆名称!$B$4:$B$29,纤芯!M4498)</f>
        <v>A缆</v>
      </c>
      <c r="K4498" s="3">
        <v>7</v>
      </c>
      <c r="L4498" s="3">
        <f t="shared" si="352"/>
        <v>7</v>
      </c>
      <c r="M4498" s="3">
        <f t="shared" si="353"/>
        <v>1</v>
      </c>
      <c r="N4498" s="3" t="s">
        <v>91</v>
      </c>
      <c r="O4498" s="3">
        <f>COUNTIF([1]局站!$D$4:$D$172,"="&amp;N4498)</f>
        <v>1</v>
      </c>
      <c r="P4498" s="3">
        <v>0</v>
      </c>
      <c r="Q4498" s="3">
        <v>0</v>
      </c>
      <c r="R4498" s="3">
        <v>0</v>
      </c>
      <c r="S4498" s="3" t="s">
        <v>99</v>
      </c>
      <c r="T4498" s="3">
        <f>COUNTIF([1]局站!$D$4:$D$172,"="&amp;S4498)</f>
        <v>1</v>
      </c>
      <c r="U4498" s="3">
        <v>0</v>
      </c>
      <c r="V4498" s="3">
        <v>0</v>
      </c>
      <c r="W4498" s="3">
        <v>0</v>
      </c>
      <c r="X4498" s="3" t="s">
        <v>1215</v>
      </c>
      <c r="Y4498" s="3" t="s">
        <v>852</v>
      </c>
      <c r="Z4498" s="3" t="str">
        <f>INDEX(业务类型!$C$4:$C$8,MATCH(纤芯!Y4498,业务类型!$B$4:$B$8,0))</f>
        <v>TWO</v>
      </c>
      <c r="AA4498" s="3" t="s">
        <v>986</v>
      </c>
    </row>
    <row r="4499" spans="1:27" ht="16.5" x14ac:dyDescent="0.2">
      <c r="A4499" s="3">
        <v>4496</v>
      </c>
      <c r="B4499" s="3">
        <f t="shared" si="349"/>
        <v>37034101008</v>
      </c>
      <c r="C4499" s="3" t="s">
        <v>1166</v>
      </c>
      <c r="D4499" s="3" t="s">
        <v>234</v>
      </c>
      <c r="E4499" s="3" t="str">
        <f>INDEX(光放段!$G$4:$G$237,MATCH(纤芯!G4499,光放段!$C$4:$C$237,0))</f>
        <v>山东二干|临莒日1号光缆:临沂金雀山-日照正阳路</v>
      </c>
      <c r="F4499" s="3">
        <f>INDEX(光放段!$I$4:$I$237,MATCH(纤芯!H4499,光放段!$B$4:$B$237,0))</f>
        <v>37034100000</v>
      </c>
      <c r="G4499" s="3" t="str">
        <f t="shared" si="350"/>
        <v>山东二干|临莒日1号光缆:临沂金雀山-莒南十泉路</v>
      </c>
      <c r="H4499" s="3">
        <f>INDEX(光放段!$B$4:$B$237,MATCH(纤芯!G4499,光放段!$C$4:$C$237,0))</f>
        <v>37034101000</v>
      </c>
      <c r="I4499" s="3" t="str">
        <f t="shared" si="351"/>
        <v>临莒日1号光缆</v>
      </c>
      <c r="J4499" s="3" t="str">
        <f>INDEX(子缆名称!$B$4:$B$29,纤芯!M4499)</f>
        <v>A缆</v>
      </c>
      <c r="K4499" s="3">
        <v>8</v>
      </c>
      <c r="L4499" s="3">
        <f t="shared" si="352"/>
        <v>8</v>
      </c>
      <c r="M4499" s="3">
        <f t="shared" si="353"/>
        <v>1</v>
      </c>
      <c r="N4499" s="3" t="s">
        <v>91</v>
      </c>
      <c r="O4499" s="3">
        <f>COUNTIF([1]局站!$D$4:$D$172,"="&amp;N4499)</f>
        <v>1</v>
      </c>
      <c r="P4499" s="3">
        <v>0</v>
      </c>
      <c r="Q4499" s="3">
        <v>0</v>
      </c>
      <c r="R4499" s="3">
        <v>0</v>
      </c>
      <c r="S4499" s="3" t="s">
        <v>99</v>
      </c>
      <c r="T4499" s="3">
        <f>COUNTIF([1]局站!$D$4:$D$172,"="&amp;S4499)</f>
        <v>1</v>
      </c>
      <c r="U4499" s="3">
        <v>0</v>
      </c>
      <c r="V4499" s="3">
        <v>0</v>
      </c>
      <c r="W4499" s="3">
        <v>0</v>
      </c>
      <c r="X4499" s="3" t="s">
        <v>1215</v>
      </c>
      <c r="Y4499" s="3" t="s">
        <v>852</v>
      </c>
      <c r="Z4499" s="3" t="str">
        <f>INDEX(业务类型!$C$4:$C$8,MATCH(纤芯!Y4499,业务类型!$B$4:$B$8,0))</f>
        <v>TWO</v>
      </c>
      <c r="AA4499" s="3" t="s">
        <v>986</v>
      </c>
    </row>
    <row r="4500" spans="1:27" ht="16.5" x14ac:dyDescent="0.2">
      <c r="A4500" s="3">
        <v>4497</v>
      </c>
      <c r="B4500" s="3">
        <f t="shared" si="349"/>
        <v>37034101009</v>
      </c>
      <c r="C4500" s="3" t="s">
        <v>1166</v>
      </c>
      <c r="D4500" s="3" t="s">
        <v>234</v>
      </c>
      <c r="E4500" s="3" t="str">
        <f>INDEX(光放段!$G$4:$G$237,MATCH(纤芯!G4500,光放段!$C$4:$C$237,0))</f>
        <v>山东二干|临莒日1号光缆:临沂金雀山-日照正阳路</v>
      </c>
      <c r="F4500" s="3">
        <f>INDEX(光放段!$I$4:$I$237,MATCH(纤芯!H4500,光放段!$B$4:$B$237,0))</f>
        <v>37034100000</v>
      </c>
      <c r="G4500" s="3" t="str">
        <f t="shared" si="350"/>
        <v>山东二干|临莒日1号光缆:临沂金雀山-莒南十泉路</v>
      </c>
      <c r="H4500" s="3">
        <f>INDEX(光放段!$B$4:$B$237,MATCH(纤芯!G4500,光放段!$C$4:$C$237,0))</f>
        <v>37034101000</v>
      </c>
      <c r="I4500" s="3" t="str">
        <f t="shared" si="351"/>
        <v>临莒日1号光缆</v>
      </c>
      <c r="J4500" s="3" t="str">
        <f>INDEX(子缆名称!$B$4:$B$29,纤芯!M4500)</f>
        <v>A缆</v>
      </c>
      <c r="K4500" s="3">
        <v>9</v>
      </c>
      <c r="L4500" s="3">
        <f t="shared" si="352"/>
        <v>9</v>
      </c>
      <c r="M4500" s="3">
        <f t="shared" si="353"/>
        <v>1</v>
      </c>
      <c r="N4500" s="3" t="s">
        <v>91</v>
      </c>
      <c r="O4500" s="3">
        <f>COUNTIF([1]局站!$D$4:$D$172,"="&amp;N4500)</f>
        <v>1</v>
      </c>
      <c r="P4500" s="3">
        <v>0</v>
      </c>
      <c r="Q4500" s="3">
        <v>0</v>
      </c>
      <c r="R4500" s="3">
        <v>0</v>
      </c>
      <c r="S4500" s="3" t="s">
        <v>99</v>
      </c>
      <c r="T4500" s="3">
        <f>COUNTIF([1]局站!$D$4:$D$172,"="&amp;S4500)</f>
        <v>1</v>
      </c>
      <c r="U4500" s="3">
        <v>0</v>
      </c>
      <c r="V4500" s="3">
        <v>0</v>
      </c>
      <c r="W4500" s="3">
        <v>0</v>
      </c>
      <c r="X4500" s="3" t="s">
        <v>1215</v>
      </c>
      <c r="Y4500" s="3" t="s">
        <v>852</v>
      </c>
      <c r="Z4500" s="3" t="str">
        <f>INDEX(业务类型!$C$4:$C$8,MATCH(纤芯!Y4500,业务类型!$B$4:$B$8,0))</f>
        <v>TWO</v>
      </c>
      <c r="AA4500" s="3" t="s">
        <v>1063</v>
      </c>
    </row>
    <row r="4501" spans="1:27" ht="16.5" x14ac:dyDescent="0.2">
      <c r="A4501" s="3">
        <v>4498</v>
      </c>
      <c r="B4501" s="3">
        <f t="shared" ref="B4501:B4564" si="354">H4501+K4501</f>
        <v>37034101010</v>
      </c>
      <c r="C4501" s="3" t="s">
        <v>1166</v>
      </c>
      <c r="D4501" s="3" t="s">
        <v>234</v>
      </c>
      <c r="E4501" s="3" t="str">
        <f>INDEX(光放段!$G$4:$G$237,MATCH(纤芯!G4501,光放段!$C$4:$C$237,0))</f>
        <v>山东二干|临莒日1号光缆:临沂金雀山-日照正阳路</v>
      </c>
      <c r="F4501" s="3">
        <f>INDEX(光放段!$I$4:$I$237,MATCH(纤芯!H4501,光放段!$B$4:$B$237,0))</f>
        <v>37034100000</v>
      </c>
      <c r="G4501" s="3" t="str">
        <f t="shared" si="350"/>
        <v>山东二干|临莒日1号光缆:临沂金雀山-莒南十泉路</v>
      </c>
      <c r="H4501" s="3">
        <f>INDEX(光放段!$B$4:$B$237,MATCH(纤芯!G4501,光放段!$C$4:$C$237,0))</f>
        <v>37034101000</v>
      </c>
      <c r="I4501" s="3" t="str">
        <f t="shared" si="351"/>
        <v>临莒日1号光缆</v>
      </c>
      <c r="J4501" s="3" t="str">
        <f>INDEX(子缆名称!$B$4:$B$29,纤芯!M4501)</f>
        <v>A缆</v>
      </c>
      <c r="K4501" s="3">
        <v>10</v>
      </c>
      <c r="L4501" s="3">
        <f t="shared" si="352"/>
        <v>10</v>
      </c>
      <c r="M4501" s="3">
        <f t="shared" si="353"/>
        <v>1</v>
      </c>
      <c r="N4501" s="3" t="s">
        <v>91</v>
      </c>
      <c r="O4501" s="3">
        <f>COUNTIF([1]局站!$D$4:$D$172,"="&amp;N4501)</f>
        <v>1</v>
      </c>
      <c r="P4501" s="3">
        <v>0</v>
      </c>
      <c r="Q4501" s="3">
        <v>0</v>
      </c>
      <c r="R4501" s="3">
        <v>0</v>
      </c>
      <c r="S4501" s="3" t="s">
        <v>99</v>
      </c>
      <c r="T4501" s="3">
        <f>COUNTIF([1]局站!$D$4:$D$172,"="&amp;S4501)</f>
        <v>1</v>
      </c>
      <c r="U4501" s="3">
        <v>0</v>
      </c>
      <c r="V4501" s="3">
        <v>0</v>
      </c>
      <c r="W4501" s="3">
        <v>0</v>
      </c>
      <c r="X4501" s="3" t="s">
        <v>1215</v>
      </c>
      <c r="Y4501" s="3" t="s">
        <v>852</v>
      </c>
      <c r="Z4501" s="3" t="str">
        <f>INDEX(业务类型!$C$4:$C$8,MATCH(纤芯!Y4501,业务类型!$B$4:$B$8,0))</f>
        <v>TWO</v>
      </c>
      <c r="AA4501" s="3" t="s">
        <v>1063</v>
      </c>
    </row>
    <row r="4502" spans="1:27" ht="16.5" x14ac:dyDescent="0.2">
      <c r="A4502" s="3">
        <v>4499</v>
      </c>
      <c r="B4502" s="3">
        <f t="shared" si="354"/>
        <v>37034101011</v>
      </c>
      <c r="C4502" s="3" t="s">
        <v>1166</v>
      </c>
      <c r="D4502" s="3" t="s">
        <v>234</v>
      </c>
      <c r="E4502" s="3" t="str">
        <f>INDEX(光放段!$G$4:$G$237,MATCH(纤芯!G4502,光放段!$C$4:$C$237,0))</f>
        <v>山东二干|临莒日1号光缆:临沂金雀山-日照正阳路</v>
      </c>
      <c r="F4502" s="3">
        <f>INDEX(光放段!$I$4:$I$237,MATCH(纤芯!H4502,光放段!$B$4:$B$237,0))</f>
        <v>37034100000</v>
      </c>
      <c r="G4502" s="3" t="str">
        <f t="shared" si="350"/>
        <v>山东二干|临莒日1号光缆:临沂金雀山-莒南十泉路</v>
      </c>
      <c r="H4502" s="3">
        <f>INDEX(光放段!$B$4:$B$237,MATCH(纤芯!G4502,光放段!$C$4:$C$237,0))</f>
        <v>37034101000</v>
      </c>
      <c r="I4502" s="3" t="str">
        <f t="shared" si="351"/>
        <v>临莒日1号光缆</v>
      </c>
      <c r="J4502" s="3" t="str">
        <f>INDEX(子缆名称!$B$4:$B$29,纤芯!M4502)</f>
        <v>A缆</v>
      </c>
      <c r="K4502" s="3">
        <v>11</v>
      </c>
      <c r="L4502" s="3">
        <f t="shared" si="352"/>
        <v>11</v>
      </c>
      <c r="M4502" s="3">
        <f t="shared" si="353"/>
        <v>1</v>
      </c>
      <c r="N4502" s="3" t="s">
        <v>91</v>
      </c>
      <c r="O4502" s="3">
        <f>COUNTIF([1]局站!$D$4:$D$172,"="&amp;N4502)</f>
        <v>1</v>
      </c>
      <c r="P4502" s="3">
        <v>0</v>
      </c>
      <c r="Q4502" s="3">
        <v>0</v>
      </c>
      <c r="R4502" s="3">
        <v>0</v>
      </c>
      <c r="S4502" s="3" t="s">
        <v>99</v>
      </c>
      <c r="T4502" s="3">
        <f>COUNTIF([1]局站!$D$4:$D$172,"="&amp;S4502)</f>
        <v>1</v>
      </c>
      <c r="U4502" s="3">
        <v>0</v>
      </c>
      <c r="V4502" s="3">
        <v>0</v>
      </c>
      <c r="W4502" s="3">
        <v>0</v>
      </c>
      <c r="X4502" s="3" t="s">
        <v>1215</v>
      </c>
      <c r="Y4502" s="3" t="s">
        <v>852</v>
      </c>
      <c r="Z4502" s="3" t="str">
        <f>INDEX(业务类型!$C$4:$C$8,MATCH(纤芯!Y4502,业务类型!$B$4:$B$8,0))</f>
        <v>TWO</v>
      </c>
      <c r="AA4502" s="3" t="s">
        <v>955</v>
      </c>
    </row>
    <row r="4503" spans="1:27" ht="16.5" x14ac:dyDescent="0.2">
      <c r="A4503" s="3">
        <v>4500</v>
      </c>
      <c r="B4503" s="3">
        <f t="shared" si="354"/>
        <v>37034101012</v>
      </c>
      <c r="C4503" s="3" t="s">
        <v>1166</v>
      </c>
      <c r="D4503" s="3" t="s">
        <v>234</v>
      </c>
      <c r="E4503" s="3" t="str">
        <f>INDEX(光放段!$G$4:$G$237,MATCH(纤芯!G4503,光放段!$C$4:$C$237,0))</f>
        <v>山东二干|临莒日1号光缆:临沂金雀山-日照正阳路</v>
      </c>
      <c r="F4503" s="3">
        <f>INDEX(光放段!$I$4:$I$237,MATCH(纤芯!H4503,光放段!$B$4:$B$237,0))</f>
        <v>37034100000</v>
      </c>
      <c r="G4503" s="3" t="str">
        <f t="shared" si="350"/>
        <v>山东二干|临莒日1号光缆:临沂金雀山-莒南十泉路</v>
      </c>
      <c r="H4503" s="3">
        <f>INDEX(光放段!$B$4:$B$237,MATCH(纤芯!G4503,光放段!$C$4:$C$237,0))</f>
        <v>37034101000</v>
      </c>
      <c r="I4503" s="3" t="str">
        <f t="shared" si="351"/>
        <v>临莒日1号光缆</v>
      </c>
      <c r="J4503" s="3" t="str">
        <f>INDEX(子缆名称!$B$4:$B$29,纤芯!M4503)</f>
        <v>A缆</v>
      </c>
      <c r="K4503" s="3">
        <v>12</v>
      </c>
      <c r="L4503" s="3">
        <f t="shared" si="352"/>
        <v>12</v>
      </c>
      <c r="M4503" s="3">
        <f t="shared" si="353"/>
        <v>1</v>
      </c>
      <c r="N4503" s="3" t="s">
        <v>91</v>
      </c>
      <c r="O4503" s="3">
        <f>COUNTIF([1]局站!$D$4:$D$172,"="&amp;N4503)</f>
        <v>1</v>
      </c>
      <c r="P4503" s="3">
        <v>0</v>
      </c>
      <c r="Q4503" s="3">
        <v>0</v>
      </c>
      <c r="R4503" s="3">
        <v>0</v>
      </c>
      <c r="S4503" s="3" t="s">
        <v>99</v>
      </c>
      <c r="T4503" s="3">
        <f>COUNTIF([1]局站!$D$4:$D$172,"="&amp;S4503)</f>
        <v>1</v>
      </c>
      <c r="U4503" s="3">
        <v>0</v>
      </c>
      <c r="V4503" s="3">
        <v>0</v>
      </c>
      <c r="W4503" s="3">
        <v>0</v>
      </c>
      <c r="X4503" s="3" t="s">
        <v>1215</v>
      </c>
      <c r="Y4503" s="3" t="s">
        <v>852</v>
      </c>
      <c r="Z4503" s="3" t="str">
        <f>INDEX(业务类型!$C$4:$C$8,MATCH(纤芯!Y4503,业务类型!$B$4:$B$8,0))</f>
        <v>TWO</v>
      </c>
      <c r="AA4503" s="3" t="s">
        <v>955</v>
      </c>
    </row>
    <row r="4504" spans="1:27" ht="16.5" x14ac:dyDescent="0.2">
      <c r="A4504" s="3">
        <v>4501</v>
      </c>
      <c r="B4504" s="3">
        <f t="shared" si="354"/>
        <v>37034101013</v>
      </c>
      <c r="C4504" s="3" t="s">
        <v>1166</v>
      </c>
      <c r="D4504" s="3" t="s">
        <v>234</v>
      </c>
      <c r="E4504" s="3" t="str">
        <f>INDEX(光放段!$G$4:$G$237,MATCH(纤芯!G4504,光放段!$C$4:$C$237,0))</f>
        <v>山东二干|临莒日1号光缆:临沂金雀山-日照正阳路</v>
      </c>
      <c r="F4504" s="3">
        <f>INDEX(光放段!$I$4:$I$237,MATCH(纤芯!H4504,光放段!$B$4:$B$237,0))</f>
        <v>37034100000</v>
      </c>
      <c r="G4504" s="3" t="str">
        <f t="shared" si="350"/>
        <v>山东二干|临莒日1号光缆:临沂金雀山-莒南十泉路</v>
      </c>
      <c r="H4504" s="3">
        <f>INDEX(光放段!$B$4:$B$237,MATCH(纤芯!G4504,光放段!$C$4:$C$237,0))</f>
        <v>37034101000</v>
      </c>
      <c r="I4504" s="3" t="str">
        <f t="shared" si="351"/>
        <v>临莒日1号光缆</v>
      </c>
      <c r="J4504" s="3" t="str">
        <f>INDEX(子缆名称!$B$4:$B$29,纤芯!M4504)</f>
        <v>B缆</v>
      </c>
      <c r="K4504" s="3">
        <v>13</v>
      </c>
      <c r="L4504" s="3">
        <f t="shared" si="352"/>
        <v>1</v>
      </c>
      <c r="M4504" s="3">
        <f t="shared" si="353"/>
        <v>2</v>
      </c>
      <c r="N4504" s="3" t="s">
        <v>91</v>
      </c>
      <c r="O4504" s="3">
        <f>COUNTIF([1]局站!$D$4:$D$172,"="&amp;N4504)</f>
        <v>1</v>
      </c>
      <c r="P4504" s="3">
        <v>0</v>
      </c>
      <c r="Q4504" s="3">
        <v>0</v>
      </c>
      <c r="R4504" s="3">
        <v>0</v>
      </c>
      <c r="S4504" s="3" t="s">
        <v>99</v>
      </c>
      <c r="T4504" s="3">
        <f>COUNTIF([1]局站!$D$4:$D$172,"="&amp;S4504)</f>
        <v>1</v>
      </c>
      <c r="U4504" s="3">
        <v>0</v>
      </c>
      <c r="V4504" s="3">
        <v>0</v>
      </c>
      <c r="W4504" s="3">
        <v>0</v>
      </c>
      <c r="X4504" s="3" t="s">
        <v>1215</v>
      </c>
      <c r="Y4504" s="3" t="s">
        <v>881</v>
      </c>
      <c r="Z4504" s="3" t="str">
        <f>INDEX(业务类型!$C$4:$C$8,MATCH(纤芯!Y4504,业务类型!$B$4:$B$8,0))</f>
        <v>OTHER</v>
      </c>
      <c r="AA4504" s="3" t="s">
        <v>882</v>
      </c>
    </row>
    <row r="4505" spans="1:27" ht="16.5" x14ac:dyDescent="0.2">
      <c r="A4505" s="3">
        <v>4502</v>
      </c>
      <c r="B4505" s="3">
        <f t="shared" si="354"/>
        <v>37034101014</v>
      </c>
      <c r="C4505" s="3" t="s">
        <v>1166</v>
      </c>
      <c r="D4505" s="3" t="s">
        <v>234</v>
      </c>
      <c r="E4505" s="3" t="str">
        <f>INDEX(光放段!$G$4:$G$237,MATCH(纤芯!G4505,光放段!$C$4:$C$237,0))</f>
        <v>山东二干|临莒日1号光缆:临沂金雀山-日照正阳路</v>
      </c>
      <c r="F4505" s="3">
        <f>INDEX(光放段!$I$4:$I$237,MATCH(纤芯!H4505,光放段!$B$4:$B$237,0))</f>
        <v>37034100000</v>
      </c>
      <c r="G4505" s="3" t="str">
        <f t="shared" si="350"/>
        <v>山东二干|临莒日1号光缆:临沂金雀山-莒南十泉路</v>
      </c>
      <c r="H4505" s="3">
        <f>INDEX(光放段!$B$4:$B$237,MATCH(纤芯!G4505,光放段!$C$4:$C$237,0))</f>
        <v>37034101000</v>
      </c>
      <c r="I4505" s="3" t="str">
        <f t="shared" si="351"/>
        <v>临莒日1号光缆</v>
      </c>
      <c r="J4505" s="3" t="str">
        <f>INDEX(子缆名称!$B$4:$B$29,纤芯!M4505)</f>
        <v>B缆</v>
      </c>
      <c r="K4505" s="3">
        <v>14</v>
      </c>
      <c r="L4505" s="3">
        <f t="shared" si="352"/>
        <v>2</v>
      </c>
      <c r="M4505" s="3">
        <f t="shared" si="353"/>
        <v>2</v>
      </c>
      <c r="N4505" s="3" t="s">
        <v>91</v>
      </c>
      <c r="O4505" s="3">
        <f>COUNTIF([1]局站!$D$4:$D$172,"="&amp;N4505)</f>
        <v>1</v>
      </c>
      <c r="P4505" s="3">
        <v>0</v>
      </c>
      <c r="Q4505" s="3">
        <v>0</v>
      </c>
      <c r="R4505" s="3">
        <v>0</v>
      </c>
      <c r="S4505" s="3" t="s">
        <v>99</v>
      </c>
      <c r="T4505" s="3">
        <f>COUNTIF([1]局站!$D$4:$D$172,"="&amp;S4505)</f>
        <v>1</v>
      </c>
      <c r="U4505" s="3">
        <v>0</v>
      </c>
      <c r="V4505" s="3">
        <v>0</v>
      </c>
      <c r="W4505" s="3">
        <v>0</v>
      </c>
      <c r="X4505" s="3" t="s">
        <v>1215</v>
      </c>
      <c r="Y4505" s="3" t="s">
        <v>881</v>
      </c>
      <c r="Z4505" s="3" t="str">
        <f>INDEX(业务类型!$C$4:$C$8,MATCH(纤芯!Y4505,业务类型!$B$4:$B$8,0))</f>
        <v>OTHER</v>
      </c>
      <c r="AA4505" s="3" t="s">
        <v>882</v>
      </c>
    </row>
    <row r="4506" spans="1:27" ht="16.5" x14ac:dyDescent="0.2">
      <c r="A4506" s="3">
        <v>4503</v>
      </c>
      <c r="B4506" s="3">
        <f t="shared" si="354"/>
        <v>37034101015</v>
      </c>
      <c r="C4506" s="3" t="s">
        <v>1166</v>
      </c>
      <c r="D4506" s="3" t="s">
        <v>234</v>
      </c>
      <c r="E4506" s="3" t="str">
        <f>INDEX(光放段!$G$4:$G$237,MATCH(纤芯!G4506,光放段!$C$4:$C$237,0))</f>
        <v>山东二干|临莒日1号光缆:临沂金雀山-日照正阳路</v>
      </c>
      <c r="F4506" s="3">
        <f>INDEX(光放段!$I$4:$I$237,MATCH(纤芯!H4506,光放段!$B$4:$B$237,0))</f>
        <v>37034100000</v>
      </c>
      <c r="G4506" s="3" t="str">
        <f t="shared" si="350"/>
        <v>山东二干|临莒日1号光缆:临沂金雀山-莒南十泉路</v>
      </c>
      <c r="H4506" s="3">
        <f>INDEX(光放段!$B$4:$B$237,MATCH(纤芯!G4506,光放段!$C$4:$C$237,0))</f>
        <v>37034101000</v>
      </c>
      <c r="I4506" s="3" t="str">
        <f t="shared" si="351"/>
        <v>临莒日1号光缆</v>
      </c>
      <c r="J4506" s="3" t="str">
        <f>INDEX(子缆名称!$B$4:$B$29,纤芯!M4506)</f>
        <v>B缆</v>
      </c>
      <c r="K4506" s="3">
        <v>15</v>
      </c>
      <c r="L4506" s="3">
        <f t="shared" si="352"/>
        <v>3</v>
      </c>
      <c r="M4506" s="3">
        <f t="shared" si="353"/>
        <v>2</v>
      </c>
      <c r="N4506" s="3" t="s">
        <v>91</v>
      </c>
      <c r="O4506" s="3">
        <f>COUNTIF([1]局站!$D$4:$D$172,"="&amp;N4506)</f>
        <v>1</v>
      </c>
      <c r="P4506" s="3">
        <v>0</v>
      </c>
      <c r="Q4506" s="3">
        <v>0</v>
      </c>
      <c r="R4506" s="3">
        <v>0</v>
      </c>
      <c r="S4506" s="3" t="s">
        <v>99</v>
      </c>
      <c r="T4506" s="3">
        <f>COUNTIF([1]局站!$D$4:$D$172,"="&amp;S4506)</f>
        <v>1</v>
      </c>
      <c r="U4506" s="3">
        <v>0</v>
      </c>
      <c r="V4506" s="3">
        <v>0</v>
      </c>
      <c r="W4506" s="3">
        <v>0</v>
      </c>
      <c r="X4506" s="3" t="s">
        <v>1215</v>
      </c>
      <c r="Y4506" s="3" t="s">
        <v>881</v>
      </c>
      <c r="Z4506" s="3" t="str">
        <f>INDEX(业务类型!$C$4:$C$8,MATCH(纤芯!Y4506,业务类型!$B$4:$B$8,0))</f>
        <v>OTHER</v>
      </c>
      <c r="AA4506" s="3" t="s">
        <v>919</v>
      </c>
    </row>
    <row r="4507" spans="1:27" ht="16.5" x14ac:dyDescent="0.2">
      <c r="A4507" s="3">
        <v>4504</v>
      </c>
      <c r="B4507" s="3">
        <f t="shared" si="354"/>
        <v>37034101016</v>
      </c>
      <c r="C4507" s="3" t="s">
        <v>1166</v>
      </c>
      <c r="D4507" s="3" t="s">
        <v>234</v>
      </c>
      <c r="E4507" s="3" t="str">
        <f>INDEX(光放段!$G$4:$G$237,MATCH(纤芯!G4507,光放段!$C$4:$C$237,0))</f>
        <v>山东二干|临莒日1号光缆:临沂金雀山-日照正阳路</v>
      </c>
      <c r="F4507" s="3">
        <f>INDEX(光放段!$I$4:$I$237,MATCH(纤芯!H4507,光放段!$B$4:$B$237,0))</f>
        <v>37034100000</v>
      </c>
      <c r="G4507" s="3" t="str">
        <f t="shared" si="350"/>
        <v>山东二干|临莒日1号光缆:临沂金雀山-莒南十泉路</v>
      </c>
      <c r="H4507" s="3">
        <f>INDEX(光放段!$B$4:$B$237,MATCH(纤芯!G4507,光放段!$C$4:$C$237,0))</f>
        <v>37034101000</v>
      </c>
      <c r="I4507" s="3" t="str">
        <f t="shared" si="351"/>
        <v>临莒日1号光缆</v>
      </c>
      <c r="J4507" s="3" t="str">
        <f>INDEX(子缆名称!$B$4:$B$29,纤芯!M4507)</f>
        <v>B缆</v>
      </c>
      <c r="K4507" s="3">
        <v>16</v>
      </c>
      <c r="L4507" s="3">
        <f t="shared" si="352"/>
        <v>4</v>
      </c>
      <c r="M4507" s="3">
        <f t="shared" si="353"/>
        <v>2</v>
      </c>
      <c r="N4507" s="3" t="s">
        <v>91</v>
      </c>
      <c r="O4507" s="3">
        <f>COUNTIF([1]局站!$D$4:$D$172,"="&amp;N4507)</f>
        <v>1</v>
      </c>
      <c r="P4507" s="3">
        <v>0</v>
      </c>
      <c r="Q4507" s="3">
        <v>0</v>
      </c>
      <c r="R4507" s="3">
        <v>0</v>
      </c>
      <c r="S4507" s="3" t="s">
        <v>99</v>
      </c>
      <c r="T4507" s="3">
        <f>COUNTIF([1]局站!$D$4:$D$172,"="&amp;S4507)</f>
        <v>1</v>
      </c>
      <c r="U4507" s="3">
        <v>0</v>
      </c>
      <c r="V4507" s="3">
        <v>0</v>
      </c>
      <c r="W4507" s="3">
        <v>0</v>
      </c>
      <c r="X4507" s="3" t="s">
        <v>1215</v>
      </c>
      <c r="Y4507" s="3" t="s">
        <v>881</v>
      </c>
      <c r="Z4507" s="3" t="str">
        <f>INDEX(业务类型!$C$4:$C$8,MATCH(纤芯!Y4507,业务类型!$B$4:$B$8,0))</f>
        <v>OTHER</v>
      </c>
      <c r="AA4507" s="3" t="s">
        <v>919</v>
      </c>
    </row>
    <row r="4508" spans="1:27" ht="16.5" x14ac:dyDescent="0.2">
      <c r="A4508" s="3">
        <v>4505</v>
      </c>
      <c r="B4508" s="3">
        <f t="shared" si="354"/>
        <v>37034102001</v>
      </c>
      <c r="C4508" s="3" t="s">
        <v>1166</v>
      </c>
      <c r="D4508" s="3" t="s">
        <v>234</v>
      </c>
      <c r="E4508" s="3" t="str">
        <f>INDEX(光放段!$G$4:$G$237,MATCH(纤芯!G4508,光放段!$C$4:$C$237,0))</f>
        <v>山东二干|临莒日1号光缆:临沂金雀山-日照正阳路</v>
      </c>
      <c r="F4508" s="3">
        <f>INDEX(光放段!$I$4:$I$237,MATCH(纤芯!H4508,光放段!$B$4:$B$237,0))</f>
        <v>37034100000</v>
      </c>
      <c r="G4508" s="3" t="str">
        <f t="shared" si="350"/>
        <v>山东二干|临莒日1号光缆:莒南十泉路-日照正阳路</v>
      </c>
      <c r="H4508" s="3">
        <f>INDEX(光放段!$B$4:$B$237,MATCH(纤芯!G4508,光放段!$C$4:$C$237,0))</f>
        <v>37034102000</v>
      </c>
      <c r="I4508" s="3" t="str">
        <f t="shared" si="351"/>
        <v>临莒日1号光缆</v>
      </c>
      <c r="J4508" s="3" t="str">
        <f>INDEX(子缆名称!$B$4:$B$29,纤芯!M4508)</f>
        <v>A缆</v>
      </c>
      <c r="K4508" s="3">
        <v>1</v>
      </c>
      <c r="L4508" s="3">
        <f t="shared" si="352"/>
        <v>1</v>
      </c>
      <c r="M4508" s="3">
        <f t="shared" si="353"/>
        <v>1</v>
      </c>
      <c r="N4508" s="3" t="s">
        <v>99</v>
      </c>
      <c r="O4508" s="3">
        <f>COUNTIF([1]局站!$D$4:$D$172,"="&amp;N4508)</f>
        <v>1</v>
      </c>
      <c r="P4508" s="3">
        <v>0</v>
      </c>
      <c r="Q4508" s="3">
        <v>0</v>
      </c>
      <c r="R4508" s="3">
        <v>0</v>
      </c>
      <c r="S4508" s="3" t="s">
        <v>156</v>
      </c>
      <c r="T4508" s="3">
        <f>COUNTIF([1]局站!$D$4:$D$172,"="&amp;S4508)</f>
        <v>1</v>
      </c>
      <c r="U4508" s="3">
        <v>0</v>
      </c>
      <c r="V4508" s="3">
        <v>0</v>
      </c>
      <c r="W4508" s="3">
        <v>0</v>
      </c>
      <c r="X4508" s="3" t="s">
        <v>1215</v>
      </c>
      <c r="Y4508" s="3" t="s">
        <v>852</v>
      </c>
      <c r="Z4508" s="3" t="str">
        <f>INDEX(业务类型!$C$4:$C$8,MATCH(纤芯!Y4508,业务类型!$B$4:$B$8,0))</f>
        <v>TWO</v>
      </c>
      <c r="AA4508" s="3" t="s">
        <v>891</v>
      </c>
    </row>
    <row r="4509" spans="1:27" ht="16.5" x14ac:dyDescent="0.2">
      <c r="A4509" s="3">
        <v>4506</v>
      </c>
      <c r="B4509" s="3">
        <f t="shared" si="354"/>
        <v>37034102002</v>
      </c>
      <c r="C4509" s="3" t="s">
        <v>1166</v>
      </c>
      <c r="D4509" s="3" t="s">
        <v>234</v>
      </c>
      <c r="E4509" s="3" t="str">
        <f>INDEX(光放段!$G$4:$G$237,MATCH(纤芯!G4509,光放段!$C$4:$C$237,0))</f>
        <v>山东二干|临莒日1号光缆:临沂金雀山-日照正阳路</v>
      </c>
      <c r="F4509" s="3">
        <f>INDEX(光放段!$I$4:$I$237,MATCH(纤芯!H4509,光放段!$B$4:$B$237,0))</f>
        <v>37034100000</v>
      </c>
      <c r="G4509" s="3" t="str">
        <f t="shared" si="350"/>
        <v>山东二干|临莒日1号光缆:莒南十泉路-日照正阳路</v>
      </c>
      <c r="H4509" s="3">
        <f>INDEX(光放段!$B$4:$B$237,MATCH(纤芯!G4509,光放段!$C$4:$C$237,0))</f>
        <v>37034102000</v>
      </c>
      <c r="I4509" s="3" t="str">
        <f t="shared" si="351"/>
        <v>临莒日1号光缆</v>
      </c>
      <c r="J4509" s="3" t="str">
        <f>INDEX(子缆名称!$B$4:$B$29,纤芯!M4509)</f>
        <v>A缆</v>
      </c>
      <c r="K4509" s="3">
        <v>2</v>
      </c>
      <c r="L4509" s="3">
        <f t="shared" si="352"/>
        <v>2</v>
      </c>
      <c r="M4509" s="3">
        <f t="shared" si="353"/>
        <v>1</v>
      </c>
      <c r="N4509" s="3" t="s">
        <v>99</v>
      </c>
      <c r="O4509" s="3">
        <f>COUNTIF([1]局站!$D$4:$D$172,"="&amp;N4509)</f>
        <v>1</v>
      </c>
      <c r="P4509" s="3">
        <v>0</v>
      </c>
      <c r="Q4509" s="3">
        <v>0</v>
      </c>
      <c r="R4509" s="3">
        <v>0</v>
      </c>
      <c r="S4509" s="3" t="s">
        <v>156</v>
      </c>
      <c r="T4509" s="3">
        <f>COUNTIF([1]局站!$D$4:$D$172,"="&amp;S4509)</f>
        <v>1</v>
      </c>
      <c r="U4509" s="3">
        <v>0</v>
      </c>
      <c r="V4509" s="3">
        <v>0</v>
      </c>
      <c r="W4509" s="3">
        <v>0</v>
      </c>
      <c r="X4509" s="3" t="s">
        <v>1215</v>
      </c>
      <c r="Y4509" s="3" t="s">
        <v>852</v>
      </c>
      <c r="Z4509" s="3" t="str">
        <f>INDEX(业务类型!$C$4:$C$8,MATCH(纤芯!Y4509,业务类型!$B$4:$B$8,0))</f>
        <v>TWO</v>
      </c>
      <c r="AA4509" s="3" t="s">
        <v>891</v>
      </c>
    </row>
    <row r="4510" spans="1:27" ht="16.5" x14ac:dyDescent="0.2">
      <c r="A4510" s="3">
        <v>4507</v>
      </c>
      <c r="B4510" s="3">
        <f t="shared" si="354"/>
        <v>37034102003</v>
      </c>
      <c r="C4510" s="3" t="s">
        <v>1166</v>
      </c>
      <c r="D4510" s="3" t="s">
        <v>234</v>
      </c>
      <c r="E4510" s="3" t="str">
        <f>INDEX(光放段!$G$4:$G$237,MATCH(纤芯!G4510,光放段!$C$4:$C$237,0))</f>
        <v>山东二干|临莒日1号光缆:临沂金雀山-日照正阳路</v>
      </c>
      <c r="F4510" s="3">
        <f>INDEX(光放段!$I$4:$I$237,MATCH(纤芯!H4510,光放段!$B$4:$B$237,0))</f>
        <v>37034100000</v>
      </c>
      <c r="G4510" s="3" t="str">
        <f t="shared" si="350"/>
        <v>山东二干|临莒日1号光缆:莒南十泉路-日照正阳路</v>
      </c>
      <c r="H4510" s="3">
        <f>INDEX(光放段!$B$4:$B$237,MATCH(纤芯!G4510,光放段!$C$4:$C$237,0))</f>
        <v>37034102000</v>
      </c>
      <c r="I4510" s="3" t="str">
        <f t="shared" si="351"/>
        <v>临莒日1号光缆</v>
      </c>
      <c r="J4510" s="3" t="str">
        <f>INDEX(子缆名称!$B$4:$B$29,纤芯!M4510)</f>
        <v>A缆</v>
      </c>
      <c r="K4510" s="3">
        <v>3</v>
      </c>
      <c r="L4510" s="3">
        <f t="shared" si="352"/>
        <v>3</v>
      </c>
      <c r="M4510" s="3">
        <f t="shared" si="353"/>
        <v>1</v>
      </c>
      <c r="N4510" s="3" t="s">
        <v>99</v>
      </c>
      <c r="O4510" s="3">
        <f>COUNTIF([1]局站!$D$4:$D$172,"="&amp;N4510)</f>
        <v>1</v>
      </c>
      <c r="P4510" s="3">
        <v>0</v>
      </c>
      <c r="Q4510" s="3">
        <v>0</v>
      </c>
      <c r="R4510" s="3">
        <v>0</v>
      </c>
      <c r="S4510" s="3" t="s">
        <v>156</v>
      </c>
      <c r="T4510" s="3">
        <f>COUNTIF([1]局站!$D$4:$D$172,"="&amp;S4510)</f>
        <v>1</v>
      </c>
      <c r="U4510" s="3">
        <v>0</v>
      </c>
      <c r="V4510" s="3">
        <v>0</v>
      </c>
      <c r="W4510" s="3">
        <v>0</v>
      </c>
      <c r="X4510" s="3" t="s">
        <v>1215</v>
      </c>
      <c r="Y4510" s="3" t="s">
        <v>852</v>
      </c>
      <c r="Z4510" s="3" t="str">
        <f>INDEX(业务类型!$C$4:$C$8,MATCH(纤芯!Y4510,业务类型!$B$4:$B$8,0))</f>
        <v>TWO</v>
      </c>
      <c r="AA4510" s="3" t="s">
        <v>954</v>
      </c>
    </row>
    <row r="4511" spans="1:27" ht="16.5" x14ac:dyDescent="0.2">
      <c r="A4511" s="3">
        <v>4508</v>
      </c>
      <c r="B4511" s="3">
        <f t="shared" si="354"/>
        <v>37034102004</v>
      </c>
      <c r="C4511" s="3" t="s">
        <v>1166</v>
      </c>
      <c r="D4511" s="3" t="s">
        <v>234</v>
      </c>
      <c r="E4511" s="3" t="str">
        <f>INDEX(光放段!$G$4:$G$237,MATCH(纤芯!G4511,光放段!$C$4:$C$237,0))</f>
        <v>山东二干|临莒日1号光缆:临沂金雀山-日照正阳路</v>
      </c>
      <c r="F4511" s="3">
        <f>INDEX(光放段!$I$4:$I$237,MATCH(纤芯!H4511,光放段!$B$4:$B$237,0))</f>
        <v>37034100000</v>
      </c>
      <c r="G4511" s="3" t="str">
        <f t="shared" si="350"/>
        <v>山东二干|临莒日1号光缆:莒南十泉路-日照正阳路</v>
      </c>
      <c r="H4511" s="3">
        <f>INDEX(光放段!$B$4:$B$237,MATCH(纤芯!G4511,光放段!$C$4:$C$237,0))</f>
        <v>37034102000</v>
      </c>
      <c r="I4511" s="3" t="str">
        <f t="shared" si="351"/>
        <v>临莒日1号光缆</v>
      </c>
      <c r="J4511" s="3" t="str">
        <f>INDEX(子缆名称!$B$4:$B$29,纤芯!M4511)</f>
        <v>A缆</v>
      </c>
      <c r="K4511" s="3">
        <v>4</v>
      </c>
      <c r="L4511" s="3">
        <f t="shared" si="352"/>
        <v>4</v>
      </c>
      <c r="M4511" s="3">
        <f t="shared" si="353"/>
        <v>1</v>
      </c>
      <c r="N4511" s="3" t="s">
        <v>99</v>
      </c>
      <c r="O4511" s="3">
        <f>COUNTIF([1]局站!$D$4:$D$172,"="&amp;N4511)</f>
        <v>1</v>
      </c>
      <c r="P4511" s="3">
        <v>0</v>
      </c>
      <c r="Q4511" s="3">
        <v>0</v>
      </c>
      <c r="R4511" s="3">
        <v>0</v>
      </c>
      <c r="S4511" s="3" t="s">
        <v>156</v>
      </c>
      <c r="T4511" s="3">
        <f>COUNTIF([1]局站!$D$4:$D$172,"="&amp;S4511)</f>
        <v>1</v>
      </c>
      <c r="U4511" s="3">
        <v>0</v>
      </c>
      <c r="V4511" s="3">
        <v>0</v>
      </c>
      <c r="W4511" s="3">
        <v>0</v>
      </c>
      <c r="X4511" s="3" t="s">
        <v>1215</v>
      </c>
      <c r="Y4511" s="3" t="s">
        <v>880</v>
      </c>
      <c r="Z4511" s="3" t="str">
        <f>INDEX(业务类型!$C$4:$C$8,MATCH(纤芯!Y4511,业务类型!$B$4:$B$8,0))</f>
        <v>IDLE</v>
      </c>
      <c r="AA4511" s="3"/>
    </row>
    <row r="4512" spans="1:27" ht="16.5" x14ac:dyDescent="0.2">
      <c r="A4512" s="3">
        <v>4509</v>
      </c>
      <c r="B4512" s="3">
        <f t="shared" si="354"/>
        <v>37034102005</v>
      </c>
      <c r="C4512" s="3" t="s">
        <v>1166</v>
      </c>
      <c r="D4512" s="3" t="s">
        <v>234</v>
      </c>
      <c r="E4512" s="3" t="str">
        <f>INDEX(光放段!$G$4:$G$237,MATCH(纤芯!G4512,光放段!$C$4:$C$237,0))</f>
        <v>山东二干|临莒日1号光缆:临沂金雀山-日照正阳路</v>
      </c>
      <c r="F4512" s="3">
        <f>INDEX(光放段!$I$4:$I$237,MATCH(纤芯!H4512,光放段!$B$4:$B$237,0))</f>
        <v>37034100000</v>
      </c>
      <c r="G4512" s="3" t="str">
        <f t="shared" si="350"/>
        <v>山东二干|临莒日1号光缆:莒南十泉路-日照正阳路</v>
      </c>
      <c r="H4512" s="3">
        <f>INDEX(光放段!$B$4:$B$237,MATCH(纤芯!G4512,光放段!$C$4:$C$237,0))</f>
        <v>37034102000</v>
      </c>
      <c r="I4512" s="3" t="str">
        <f t="shared" si="351"/>
        <v>临莒日1号光缆</v>
      </c>
      <c r="J4512" s="3" t="str">
        <f>INDEX(子缆名称!$B$4:$B$29,纤芯!M4512)</f>
        <v>A缆</v>
      </c>
      <c r="K4512" s="3">
        <v>5</v>
      </c>
      <c r="L4512" s="3">
        <f t="shared" si="352"/>
        <v>5</v>
      </c>
      <c r="M4512" s="3">
        <f t="shared" si="353"/>
        <v>1</v>
      </c>
      <c r="N4512" s="3" t="s">
        <v>99</v>
      </c>
      <c r="O4512" s="3">
        <f>COUNTIF([1]局站!$D$4:$D$172,"="&amp;N4512)</f>
        <v>1</v>
      </c>
      <c r="P4512" s="3">
        <v>0</v>
      </c>
      <c r="Q4512" s="3">
        <v>0</v>
      </c>
      <c r="R4512" s="3">
        <v>0</v>
      </c>
      <c r="S4512" s="3" t="s">
        <v>156</v>
      </c>
      <c r="T4512" s="3">
        <f>COUNTIF([1]局站!$D$4:$D$172,"="&amp;S4512)</f>
        <v>1</v>
      </c>
      <c r="U4512" s="3">
        <v>0</v>
      </c>
      <c r="V4512" s="3">
        <v>0</v>
      </c>
      <c r="W4512" s="3">
        <v>0</v>
      </c>
      <c r="X4512" s="3" t="s">
        <v>1215</v>
      </c>
      <c r="Y4512" s="3" t="s">
        <v>852</v>
      </c>
      <c r="Z4512" s="3" t="str">
        <f>INDEX(业务类型!$C$4:$C$8,MATCH(纤芯!Y4512,业务类型!$B$4:$B$8,0))</f>
        <v>TWO</v>
      </c>
      <c r="AA4512" s="3" t="s">
        <v>986</v>
      </c>
    </row>
    <row r="4513" spans="1:27" ht="16.5" x14ac:dyDescent="0.2">
      <c r="A4513" s="3">
        <v>4510</v>
      </c>
      <c r="B4513" s="3">
        <f t="shared" si="354"/>
        <v>37034102006</v>
      </c>
      <c r="C4513" s="3" t="s">
        <v>1166</v>
      </c>
      <c r="D4513" s="3" t="s">
        <v>234</v>
      </c>
      <c r="E4513" s="3" t="str">
        <f>INDEX(光放段!$G$4:$G$237,MATCH(纤芯!G4513,光放段!$C$4:$C$237,0))</f>
        <v>山东二干|临莒日1号光缆:临沂金雀山-日照正阳路</v>
      </c>
      <c r="F4513" s="3">
        <f>INDEX(光放段!$I$4:$I$237,MATCH(纤芯!H4513,光放段!$B$4:$B$237,0))</f>
        <v>37034100000</v>
      </c>
      <c r="G4513" s="3" t="str">
        <f t="shared" si="350"/>
        <v>山东二干|临莒日1号光缆:莒南十泉路-日照正阳路</v>
      </c>
      <c r="H4513" s="3">
        <f>INDEX(光放段!$B$4:$B$237,MATCH(纤芯!G4513,光放段!$C$4:$C$237,0))</f>
        <v>37034102000</v>
      </c>
      <c r="I4513" s="3" t="str">
        <f t="shared" si="351"/>
        <v>临莒日1号光缆</v>
      </c>
      <c r="J4513" s="3" t="str">
        <f>INDEX(子缆名称!$B$4:$B$29,纤芯!M4513)</f>
        <v>A缆</v>
      </c>
      <c r="K4513" s="3">
        <v>6</v>
      </c>
      <c r="L4513" s="3">
        <f t="shared" si="352"/>
        <v>6</v>
      </c>
      <c r="M4513" s="3">
        <f t="shared" si="353"/>
        <v>1</v>
      </c>
      <c r="N4513" s="3" t="s">
        <v>99</v>
      </c>
      <c r="O4513" s="3">
        <f>COUNTIF([1]局站!$D$4:$D$172,"="&amp;N4513)</f>
        <v>1</v>
      </c>
      <c r="P4513" s="3">
        <v>0</v>
      </c>
      <c r="Q4513" s="3">
        <v>0</v>
      </c>
      <c r="R4513" s="3">
        <v>0</v>
      </c>
      <c r="S4513" s="3" t="s">
        <v>156</v>
      </c>
      <c r="T4513" s="3">
        <f>COUNTIF([1]局站!$D$4:$D$172,"="&amp;S4513)</f>
        <v>1</v>
      </c>
      <c r="U4513" s="3">
        <v>0</v>
      </c>
      <c r="V4513" s="3">
        <v>0</v>
      </c>
      <c r="W4513" s="3">
        <v>0</v>
      </c>
      <c r="X4513" s="3" t="s">
        <v>1215</v>
      </c>
      <c r="Y4513" s="3" t="s">
        <v>852</v>
      </c>
      <c r="Z4513" s="3" t="str">
        <f>INDEX(业务类型!$C$4:$C$8,MATCH(纤芯!Y4513,业务类型!$B$4:$B$8,0))</f>
        <v>TWO</v>
      </c>
      <c r="AA4513" s="3" t="s">
        <v>986</v>
      </c>
    </row>
    <row r="4514" spans="1:27" ht="16.5" x14ac:dyDescent="0.2">
      <c r="A4514" s="3">
        <v>4511</v>
      </c>
      <c r="B4514" s="3">
        <f t="shared" si="354"/>
        <v>37034102007</v>
      </c>
      <c r="C4514" s="3" t="s">
        <v>1166</v>
      </c>
      <c r="D4514" s="3" t="s">
        <v>234</v>
      </c>
      <c r="E4514" s="3" t="str">
        <f>INDEX(光放段!$G$4:$G$237,MATCH(纤芯!G4514,光放段!$C$4:$C$237,0))</f>
        <v>山东二干|临莒日1号光缆:临沂金雀山-日照正阳路</v>
      </c>
      <c r="F4514" s="3">
        <f>INDEX(光放段!$I$4:$I$237,MATCH(纤芯!H4514,光放段!$B$4:$B$237,0))</f>
        <v>37034100000</v>
      </c>
      <c r="G4514" s="3" t="str">
        <f t="shared" si="350"/>
        <v>山东二干|临莒日1号光缆:莒南十泉路-日照正阳路</v>
      </c>
      <c r="H4514" s="3">
        <f>INDEX(光放段!$B$4:$B$237,MATCH(纤芯!G4514,光放段!$C$4:$C$237,0))</f>
        <v>37034102000</v>
      </c>
      <c r="I4514" s="3" t="str">
        <f t="shared" si="351"/>
        <v>临莒日1号光缆</v>
      </c>
      <c r="J4514" s="3" t="str">
        <f>INDEX(子缆名称!$B$4:$B$29,纤芯!M4514)</f>
        <v>A缆</v>
      </c>
      <c r="K4514" s="3">
        <v>7</v>
      </c>
      <c r="L4514" s="3">
        <f t="shared" si="352"/>
        <v>7</v>
      </c>
      <c r="M4514" s="3">
        <f t="shared" si="353"/>
        <v>1</v>
      </c>
      <c r="N4514" s="3" t="s">
        <v>99</v>
      </c>
      <c r="O4514" s="3">
        <f>COUNTIF([1]局站!$D$4:$D$172,"="&amp;N4514)</f>
        <v>1</v>
      </c>
      <c r="P4514" s="3">
        <v>0</v>
      </c>
      <c r="Q4514" s="3">
        <v>0</v>
      </c>
      <c r="R4514" s="3">
        <v>0</v>
      </c>
      <c r="S4514" s="3" t="s">
        <v>156</v>
      </c>
      <c r="T4514" s="3">
        <f>COUNTIF([1]局站!$D$4:$D$172,"="&amp;S4514)</f>
        <v>1</v>
      </c>
      <c r="U4514" s="3">
        <v>0</v>
      </c>
      <c r="V4514" s="3">
        <v>0</v>
      </c>
      <c r="W4514" s="3">
        <v>0</v>
      </c>
      <c r="X4514" s="3" t="s">
        <v>1215</v>
      </c>
      <c r="Y4514" s="3" t="s">
        <v>852</v>
      </c>
      <c r="Z4514" s="3" t="str">
        <f>INDEX(业务类型!$C$4:$C$8,MATCH(纤芯!Y4514,业务类型!$B$4:$B$8,0))</f>
        <v>TWO</v>
      </c>
      <c r="AA4514" s="3" t="s">
        <v>1063</v>
      </c>
    </row>
    <row r="4515" spans="1:27" ht="16.5" x14ac:dyDescent="0.2">
      <c r="A4515" s="3">
        <v>4512</v>
      </c>
      <c r="B4515" s="3">
        <f t="shared" si="354"/>
        <v>37034102008</v>
      </c>
      <c r="C4515" s="3" t="s">
        <v>1166</v>
      </c>
      <c r="D4515" s="3" t="s">
        <v>234</v>
      </c>
      <c r="E4515" s="3" t="str">
        <f>INDEX(光放段!$G$4:$G$237,MATCH(纤芯!G4515,光放段!$C$4:$C$237,0))</f>
        <v>山东二干|临莒日1号光缆:临沂金雀山-日照正阳路</v>
      </c>
      <c r="F4515" s="3">
        <f>INDEX(光放段!$I$4:$I$237,MATCH(纤芯!H4515,光放段!$B$4:$B$237,0))</f>
        <v>37034100000</v>
      </c>
      <c r="G4515" s="3" t="str">
        <f t="shared" si="350"/>
        <v>山东二干|临莒日1号光缆:莒南十泉路-日照正阳路</v>
      </c>
      <c r="H4515" s="3">
        <f>INDEX(光放段!$B$4:$B$237,MATCH(纤芯!G4515,光放段!$C$4:$C$237,0))</f>
        <v>37034102000</v>
      </c>
      <c r="I4515" s="3" t="str">
        <f t="shared" si="351"/>
        <v>临莒日1号光缆</v>
      </c>
      <c r="J4515" s="3" t="str">
        <f>INDEX(子缆名称!$B$4:$B$29,纤芯!M4515)</f>
        <v>A缆</v>
      </c>
      <c r="K4515" s="3">
        <v>8</v>
      </c>
      <c r="L4515" s="3">
        <f t="shared" si="352"/>
        <v>8</v>
      </c>
      <c r="M4515" s="3">
        <f t="shared" si="353"/>
        <v>1</v>
      </c>
      <c r="N4515" s="3" t="s">
        <v>99</v>
      </c>
      <c r="O4515" s="3">
        <f>COUNTIF([1]局站!$D$4:$D$172,"="&amp;N4515)</f>
        <v>1</v>
      </c>
      <c r="P4515" s="3">
        <v>0</v>
      </c>
      <c r="Q4515" s="3">
        <v>0</v>
      </c>
      <c r="R4515" s="3">
        <v>0</v>
      </c>
      <c r="S4515" s="3" t="s">
        <v>156</v>
      </c>
      <c r="T4515" s="3">
        <f>COUNTIF([1]局站!$D$4:$D$172,"="&amp;S4515)</f>
        <v>1</v>
      </c>
      <c r="U4515" s="3">
        <v>0</v>
      </c>
      <c r="V4515" s="3">
        <v>0</v>
      </c>
      <c r="W4515" s="3">
        <v>0</v>
      </c>
      <c r="X4515" s="3" t="s">
        <v>1215</v>
      </c>
      <c r="Y4515" s="3" t="s">
        <v>852</v>
      </c>
      <c r="Z4515" s="3" t="str">
        <f>INDEX(业务类型!$C$4:$C$8,MATCH(纤芯!Y4515,业务类型!$B$4:$B$8,0))</f>
        <v>TWO</v>
      </c>
      <c r="AA4515" s="3" t="s">
        <v>1063</v>
      </c>
    </row>
    <row r="4516" spans="1:27" ht="16.5" x14ac:dyDescent="0.2">
      <c r="A4516" s="3">
        <v>4513</v>
      </c>
      <c r="B4516" s="3">
        <f t="shared" si="354"/>
        <v>37034102009</v>
      </c>
      <c r="C4516" s="3" t="s">
        <v>1166</v>
      </c>
      <c r="D4516" s="3" t="s">
        <v>234</v>
      </c>
      <c r="E4516" s="3" t="str">
        <f>INDEX(光放段!$G$4:$G$237,MATCH(纤芯!G4516,光放段!$C$4:$C$237,0))</f>
        <v>山东二干|临莒日1号光缆:临沂金雀山-日照正阳路</v>
      </c>
      <c r="F4516" s="3">
        <f>INDEX(光放段!$I$4:$I$237,MATCH(纤芯!H4516,光放段!$B$4:$B$237,0))</f>
        <v>37034100000</v>
      </c>
      <c r="G4516" s="3" t="str">
        <f t="shared" si="350"/>
        <v>山东二干|临莒日1号光缆:莒南十泉路-日照正阳路</v>
      </c>
      <c r="H4516" s="3">
        <f>INDEX(光放段!$B$4:$B$237,MATCH(纤芯!G4516,光放段!$C$4:$C$237,0))</f>
        <v>37034102000</v>
      </c>
      <c r="I4516" s="3" t="str">
        <f t="shared" si="351"/>
        <v>临莒日1号光缆</v>
      </c>
      <c r="J4516" s="3" t="str">
        <f>INDEX(子缆名称!$B$4:$B$29,纤芯!M4516)</f>
        <v>A缆</v>
      </c>
      <c r="K4516" s="3">
        <v>9</v>
      </c>
      <c r="L4516" s="3">
        <f t="shared" si="352"/>
        <v>9</v>
      </c>
      <c r="M4516" s="3">
        <f t="shared" si="353"/>
        <v>1</v>
      </c>
      <c r="N4516" s="3" t="s">
        <v>99</v>
      </c>
      <c r="O4516" s="3">
        <f>COUNTIF([1]局站!$D$4:$D$172,"="&amp;N4516)</f>
        <v>1</v>
      </c>
      <c r="P4516" s="3">
        <v>0</v>
      </c>
      <c r="Q4516" s="3">
        <v>0</v>
      </c>
      <c r="R4516" s="3">
        <v>0</v>
      </c>
      <c r="S4516" s="3" t="s">
        <v>156</v>
      </c>
      <c r="T4516" s="3">
        <f>COUNTIF([1]局站!$D$4:$D$172,"="&amp;S4516)</f>
        <v>1</v>
      </c>
      <c r="U4516" s="3">
        <v>0</v>
      </c>
      <c r="V4516" s="3">
        <v>0</v>
      </c>
      <c r="W4516" s="3">
        <v>0</v>
      </c>
      <c r="X4516" s="3" t="s">
        <v>1215</v>
      </c>
      <c r="Y4516" s="3" t="s">
        <v>852</v>
      </c>
      <c r="Z4516" s="3" t="str">
        <f>INDEX(业务类型!$C$4:$C$8,MATCH(纤芯!Y4516,业务类型!$B$4:$B$8,0))</f>
        <v>TWO</v>
      </c>
      <c r="AA4516" s="3" t="s">
        <v>955</v>
      </c>
    </row>
    <row r="4517" spans="1:27" ht="16.5" x14ac:dyDescent="0.2">
      <c r="A4517" s="3">
        <v>4514</v>
      </c>
      <c r="B4517" s="3">
        <f t="shared" si="354"/>
        <v>37034102010</v>
      </c>
      <c r="C4517" s="3" t="s">
        <v>1166</v>
      </c>
      <c r="D4517" s="3" t="s">
        <v>234</v>
      </c>
      <c r="E4517" s="3" t="str">
        <f>INDEX(光放段!$G$4:$G$237,MATCH(纤芯!G4517,光放段!$C$4:$C$237,0))</f>
        <v>山东二干|临莒日1号光缆:临沂金雀山-日照正阳路</v>
      </c>
      <c r="F4517" s="3">
        <f>INDEX(光放段!$I$4:$I$237,MATCH(纤芯!H4517,光放段!$B$4:$B$237,0))</f>
        <v>37034100000</v>
      </c>
      <c r="G4517" s="3" t="str">
        <f t="shared" si="350"/>
        <v>山东二干|临莒日1号光缆:莒南十泉路-日照正阳路</v>
      </c>
      <c r="H4517" s="3">
        <f>INDEX(光放段!$B$4:$B$237,MATCH(纤芯!G4517,光放段!$C$4:$C$237,0))</f>
        <v>37034102000</v>
      </c>
      <c r="I4517" s="3" t="str">
        <f t="shared" si="351"/>
        <v>临莒日1号光缆</v>
      </c>
      <c r="J4517" s="3" t="str">
        <f>INDEX(子缆名称!$B$4:$B$29,纤芯!M4517)</f>
        <v>A缆</v>
      </c>
      <c r="K4517" s="3">
        <v>10</v>
      </c>
      <c r="L4517" s="3">
        <f t="shared" si="352"/>
        <v>10</v>
      </c>
      <c r="M4517" s="3">
        <f t="shared" si="353"/>
        <v>1</v>
      </c>
      <c r="N4517" s="3" t="s">
        <v>99</v>
      </c>
      <c r="O4517" s="3">
        <f>COUNTIF([1]局站!$D$4:$D$172,"="&amp;N4517)</f>
        <v>1</v>
      </c>
      <c r="P4517" s="3">
        <v>0</v>
      </c>
      <c r="Q4517" s="3">
        <v>0</v>
      </c>
      <c r="R4517" s="3">
        <v>0</v>
      </c>
      <c r="S4517" s="3" t="s">
        <v>156</v>
      </c>
      <c r="T4517" s="3">
        <f>COUNTIF([1]局站!$D$4:$D$172,"="&amp;S4517)</f>
        <v>1</v>
      </c>
      <c r="U4517" s="3">
        <v>0</v>
      </c>
      <c r="V4517" s="3">
        <v>0</v>
      </c>
      <c r="W4517" s="3">
        <v>0</v>
      </c>
      <c r="X4517" s="3" t="s">
        <v>1215</v>
      </c>
      <c r="Y4517" s="3" t="s">
        <v>852</v>
      </c>
      <c r="Z4517" s="3" t="str">
        <f>INDEX(业务类型!$C$4:$C$8,MATCH(纤芯!Y4517,业务类型!$B$4:$B$8,0))</f>
        <v>TWO</v>
      </c>
      <c r="AA4517" s="3" t="s">
        <v>954</v>
      </c>
    </row>
    <row r="4518" spans="1:27" ht="16.5" x14ac:dyDescent="0.2">
      <c r="A4518" s="3">
        <v>4515</v>
      </c>
      <c r="B4518" s="3">
        <f t="shared" si="354"/>
        <v>37034102011</v>
      </c>
      <c r="C4518" s="3" t="s">
        <v>1166</v>
      </c>
      <c r="D4518" s="3" t="s">
        <v>234</v>
      </c>
      <c r="E4518" s="3" t="str">
        <f>INDEX(光放段!$G$4:$G$237,MATCH(纤芯!G4518,光放段!$C$4:$C$237,0))</f>
        <v>山东二干|临莒日1号光缆:临沂金雀山-日照正阳路</v>
      </c>
      <c r="F4518" s="3">
        <f>INDEX(光放段!$I$4:$I$237,MATCH(纤芯!H4518,光放段!$B$4:$B$237,0))</f>
        <v>37034100000</v>
      </c>
      <c r="G4518" s="3" t="str">
        <f t="shared" si="350"/>
        <v>山东二干|临莒日1号光缆:莒南十泉路-日照正阳路</v>
      </c>
      <c r="H4518" s="3">
        <f>INDEX(光放段!$B$4:$B$237,MATCH(纤芯!G4518,光放段!$C$4:$C$237,0))</f>
        <v>37034102000</v>
      </c>
      <c r="I4518" s="3" t="str">
        <f t="shared" si="351"/>
        <v>临莒日1号光缆</v>
      </c>
      <c r="J4518" s="3" t="str">
        <f>INDEX(子缆名称!$B$4:$B$29,纤芯!M4518)</f>
        <v>A缆</v>
      </c>
      <c r="K4518" s="3">
        <v>11</v>
      </c>
      <c r="L4518" s="3">
        <f t="shared" si="352"/>
        <v>11</v>
      </c>
      <c r="M4518" s="3">
        <f t="shared" si="353"/>
        <v>1</v>
      </c>
      <c r="N4518" s="3" t="s">
        <v>99</v>
      </c>
      <c r="O4518" s="3">
        <f>COUNTIF([1]局站!$D$4:$D$172,"="&amp;N4518)</f>
        <v>1</v>
      </c>
      <c r="P4518" s="3">
        <v>0</v>
      </c>
      <c r="Q4518" s="3">
        <v>0</v>
      </c>
      <c r="R4518" s="3">
        <v>0</v>
      </c>
      <c r="S4518" s="3" t="s">
        <v>156</v>
      </c>
      <c r="T4518" s="3">
        <f>COUNTIF([1]局站!$D$4:$D$172,"="&amp;S4518)</f>
        <v>1</v>
      </c>
      <c r="U4518" s="3">
        <v>0</v>
      </c>
      <c r="V4518" s="3">
        <v>0</v>
      </c>
      <c r="W4518" s="3">
        <v>0</v>
      </c>
      <c r="X4518" s="3" t="s">
        <v>1215</v>
      </c>
      <c r="Y4518" s="3" t="s">
        <v>881</v>
      </c>
      <c r="Z4518" s="3" t="str">
        <f>INDEX(业务类型!$C$4:$C$8,MATCH(纤芯!Y4518,业务类型!$B$4:$B$8,0))</f>
        <v>OTHER</v>
      </c>
      <c r="AA4518" s="3" t="s">
        <v>1064</v>
      </c>
    </row>
    <row r="4519" spans="1:27" ht="16.5" x14ac:dyDescent="0.2">
      <c r="A4519" s="3">
        <v>4516</v>
      </c>
      <c r="B4519" s="3">
        <f t="shared" si="354"/>
        <v>37034102012</v>
      </c>
      <c r="C4519" s="3" t="s">
        <v>1166</v>
      </c>
      <c r="D4519" s="3" t="s">
        <v>234</v>
      </c>
      <c r="E4519" s="3" t="str">
        <f>INDEX(光放段!$G$4:$G$237,MATCH(纤芯!G4519,光放段!$C$4:$C$237,0))</f>
        <v>山东二干|临莒日1号光缆:临沂金雀山-日照正阳路</v>
      </c>
      <c r="F4519" s="3">
        <f>INDEX(光放段!$I$4:$I$237,MATCH(纤芯!H4519,光放段!$B$4:$B$237,0))</f>
        <v>37034100000</v>
      </c>
      <c r="G4519" s="3" t="str">
        <f t="shared" si="350"/>
        <v>山东二干|临莒日1号光缆:莒南十泉路-日照正阳路</v>
      </c>
      <c r="H4519" s="3">
        <f>INDEX(光放段!$B$4:$B$237,MATCH(纤芯!G4519,光放段!$C$4:$C$237,0))</f>
        <v>37034102000</v>
      </c>
      <c r="I4519" s="3" t="str">
        <f t="shared" si="351"/>
        <v>临莒日1号光缆</v>
      </c>
      <c r="J4519" s="3" t="str">
        <f>INDEX(子缆名称!$B$4:$B$29,纤芯!M4519)</f>
        <v>A缆</v>
      </c>
      <c r="K4519" s="3">
        <v>12</v>
      </c>
      <c r="L4519" s="3">
        <f t="shared" si="352"/>
        <v>12</v>
      </c>
      <c r="M4519" s="3">
        <f t="shared" si="353"/>
        <v>1</v>
      </c>
      <c r="N4519" s="3" t="s">
        <v>99</v>
      </c>
      <c r="O4519" s="3">
        <f>COUNTIF([1]局站!$D$4:$D$172,"="&amp;N4519)</f>
        <v>1</v>
      </c>
      <c r="P4519" s="3">
        <v>0</v>
      </c>
      <c r="Q4519" s="3">
        <v>0</v>
      </c>
      <c r="R4519" s="3">
        <v>0</v>
      </c>
      <c r="S4519" s="3" t="s">
        <v>156</v>
      </c>
      <c r="T4519" s="3">
        <f>COUNTIF([1]局站!$D$4:$D$172,"="&amp;S4519)</f>
        <v>1</v>
      </c>
      <c r="U4519" s="3">
        <v>0</v>
      </c>
      <c r="V4519" s="3">
        <v>0</v>
      </c>
      <c r="W4519" s="3">
        <v>0</v>
      </c>
      <c r="X4519" s="3" t="s">
        <v>1215</v>
      </c>
      <c r="Y4519" s="3" t="s">
        <v>852</v>
      </c>
      <c r="Z4519" s="3" t="str">
        <f>INDEX(业务类型!$C$4:$C$8,MATCH(纤芯!Y4519,业务类型!$B$4:$B$8,0))</f>
        <v>TWO</v>
      </c>
      <c r="AA4519" s="3" t="s">
        <v>955</v>
      </c>
    </row>
    <row r="4520" spans="1:27" ht="16.5" x14ac:dyDescent="0.2">
      <c r="A4520" s="3">
        <v>4517</v>
      </c>
      <c r="B4520" s="3">
        <f t="shared" si="354"/>
        <v>37034102013</v>
      </c>
      <c r="C4520" s="3" t="s">
        <v>1166</v>
      </c>
      <c r="D4520" s="3" t="s">
        <v>234</v>
      </c>
      <c r="E4520" s="3" t="str">
        <f>INDEX(光放段!$G$4:$G$237,MATCH(纤芯!G4520,光放段!$C$4:$C$237,0))</f>
        <v>山东二干|临莒日1号光缆:临沂金雀山-日照正阳路</v>
      </c>
      <c r="F4520" s="3">
        <f>INDEX(光放段!$I$4:$I$237,MATCH(纤芯!H4520,光放段!$B$4:$B$237,0))</f>
        <v>37034100000</v>
      </c>
      <c r="G4520" s="3" t="str">
        <f t="shared" si="350"/>
        <v>山东二干|临莒日1号光缆:莒南十泉路-日照正阳路</v>
      </c>
      <c r="H4520" s="3">
        <f>INDEX(光放段!$B$4:$B$237,MATCH(纤芯!G4520,光放段!$C$4:$C$237,0))</f>
        <v>37034102000</v>
      </c>
      <c r="I4520" s="3" t="str">
        <f t="shared" si="351"/>
        <v>临莒日1号光缆</v>
      </c>
      <c r="J4520" s="3" t="str">
        <f>INDEX(子缆名称!$B$4:$B$29,纤芯!M4520)</f>
        <v>B缆</v>
      </c>
      <c r="K4520" s="3">
        <v>13</v>
      </c>
      <c r="L4520" s="3">
        <f t="shared" si="352"/>
        <v>1</v>
      </c>
      <c r="M4520" s="3">
        <f t="shared" si="353"/>
        <v>2</v>
      </c>
      <c r="N4520" s="3" t="s">
        <v>99</v>
      </c>
      <c r="O4520" s="3">
        <f>COUNTIF([1]局站!$D$4:$D$172,"="&amp;N4520)</f>
        <v>1</v>
      </c>
      <c r="P4520" s="3">
        <v>0</v>
      </c>
      <c r="Q4520" s="3">
        <v>0</v>
      </c>
      <c r="R4520" s="3">
        <v>0</v>
      </c>
      <c r="S4520" s="3" t="s">
        <v>156</v>
      </c>
      <c r="T4520" s="3">
        <f>COUNTIF([1]局站!$D$4:$D$172,"="&amp;S4520)</f>
        <v>1</v>
      </c>
      <c r="U4520" s="3">
        <v>0</v>
      </c>
      <c r="V4520" s="3">
        <v>0</v>
      </c>
      <c r="W4520" s="3">
        <v>0</v>
      </c>
      <c r="X4520" s="3" t="s">
        <v>1215</v>
      </c>
      <c r="Y4520" s="3" t="s">
        <v>881</v>
      </c>
      <c r="Z4520" s="3" t="str">
        <f>INDEX(业务类型!$C$4:$C$8,MATCH(纤芯!Y4520,业务类型!$B$4:$B$8,0))</f>
        <v>OTHER</v>
      </c>
      <c r="AA4520" s="3" t="s">
        <v>882</v>
      </c>
    </row>
    <row r="4521" spans="1:27" ht="16.5" x14ac:dyDescent="0.2">
      <c r="A4521" s="3">
        <v>4518</v>
      </c>
      <c r="B4521" s="3">
        <f t="shared" si="354"/>
        <v>37034102014</v>
      </c>
      <c r="C4521" s="3" t="s">
        <v>1166</v>
      </c>
      <c r="D4521" s="3" t="s">
        <v>234</v>
      </c>
      <c r="E4521" s="3" t="str">
        <f>INDEX(光放段!$G$4:$G$237,MATCH(纤芯!G4521,光放段!$C$4:$C$237,0))</f>
        <v>山东二干|临莒日1号光缆:临沂金雀山-日照正阳路</v>
      </c>
      <c r="F4521" s="3">
        <f>INDEX(光放段!$I$4:$I$237,MATCH(纤芯!H4521,光放段!$B$4:$B$237,0))</f>
        <v>37034100000</v>
      </c>
      <c r="G4521" s="3" t="str">
        <f t="shared" si="350"/>
        <v>山东二干|临莒日1号光缆:莒南十泉路-日照正阳路</v>
      </c>
      <c r="H4521" s="3">
        <f>INDEX(光放段!$B$4:$B$237,MATCH(纤芯!G4521,光放段!$C$4:$C$237,0))</f>
        <v>37034102000</v>
      </c>
      <c r="I4521" s="3" t="str">
        <f t="shared" si="351"/>
        <v>临莒日1号光缆</v>
      </c>
      <c r="J4521" s="3" t="str">
        <f>INDEX(子缆名称!$B$4:$B$29,纤芯!M4521)</f>
        <v>B缆</v>
      </c>
      <c r="K4521" s="3">
        <v>14</v>
      </c>
      <c r="L4521" s="3">
        <f t="shared" si="352"/>
        <v>2</v>
      </c>
      <c r="M4521" s="3">
        <f t="shared" si="353"/>
        <v>2</v>
      </c>
      <c r="N4521" s="3" t="s">
        <v>99</v>
      </c>
      <c r="O4521" s="3">
        <f>COUNTIF([1]局站!$D$4:$D$172,"="&amp;N4521)</f>
        <v>1</v>
      </c>
      <c r="P4521" s="3">
        <v>0</v>
      </c>
      <c r="Q4521" s="3">
        <v>0</v>
      </c>
      <c r="R4521" s="3">
        <v>0</v>
      </c>
      <c r="S4521" s="3" t="s">
        <v>156</v>
      </c>
      <c r="T4521" s="3">
        <f>COUNTIF([1]局站!$D$4:$D$172,"="&amp;S4521)</f>
        <v>1</v>
      </c>
      <c r="U4521" s="3">
        <v>0</v>
      </c>
      <c r="V4521" s="3">
        <v>0</v>
      </c>
      <c r="W4521" s="3">
        <v>0</v>
      </c>
      <c r="X4521" s="3" t="s">
        <v>1215</v>
      </c>
      <c r="Y4521" s="3" t="s">
        <v>881</v>
      </c>
      <c r="Z4521" s="3" t="str">
        <f>INDEX(业务类型!$C$4:$C$8,MATCH(纤芯!Y4521,业务类型!$B$4:$B$8,0))</f>
        <v>OTHER</v>
      </c>
      <c r="AA4521" s="3" t="s">
        <v>882</v>
      </c>
    </row>
    <row r="4522" spans="1:27" ht="16.5" x14ac:dyDescent="0.2">
      <c r="A4522" s="3">
        <v>4519</v>
      </c>
      <c r="B4522" s="3">
        <f t="shared" si="354"/>
        <v>37034102015</v>
      </c>
      <c r="C4522" s="3" t="s">
        <v>1166</v>
      </c>
      <c r="D4522" s="3" t="s">
        <v>234</v>
      </c>
      <c r="E4522" s="3" t="str">
        <f>INDEX(光放段!$G$4:$G$237,MATCH(纤芯!G4522,光放段!$C$4:$C$237,0))</f>
        <v>山东二干|临莒日1号光缆:临沂金雀山-日照正阳路</v>
      </c>
      <c r="F4522" s="3">
        <f>INDEX(光放段!$I$4:$I$237,MATCH(纤芯!H4522,光放段!$B$4:$B$237,0))</f>
        <v>37034100000</v>
      </c>
      <c r="G4522" s="3" t="str">
        <f t="shared" si="350"/>
        <v>山东二干|临莒日1号光缆:莒南十泉路-日照正阳路</v>
      </c>
      <c r="H4522" s="3">
        <f>INDEX(光放段!$B$4:$B$237,MATCH(纤芯!G4522,光放段!$C$4:$C$237,0))</f>
        <v>37034102000</v>
      </c>
      <c r="I4522" s="3" t="str">
        <f t="shared" si="351"/>
        <v>临莒日1号光缆</v>
      </c>
      <c r="J4522" s="3" t="str">
        <f>INDEX(子缆名称!$B$4:$B$29,纤芯!M4522)</f>
        <v>B缆</v>
      </c>
      <c r="K4522" s="3">
        <v>15</v>
      </c>
      <c r="L4522" s="3">
        <f t="shared" si="352"/>
        <v>3</v>
      </c>
      <c r="M4522" s="3">
        <f t="shared" si="353"/>
        <v>2</v>
      </c>
      <c r="N4522" s="3" t="s">
        <v>99</v>
      </c>
      <c r="O4522" s="3">
        <f>COUNTIF([1]局站!$D$4:$D$172,"="&amp;N4522)</f>
        <v>1</v>
      </c>
      <c r="P4522" s="3">
        <v>0</v>
      </c>
      <c r="Q4522" s="3">
        <v>0</v>
      </c>
      <c r="R4522" s="3">
        <v>0</v>
      </c>
      <c r="S4522" s="3" t="s">
        <v>156</v>
      </c>
      <c r="T4522" s="3">
        <f>COUNTIF([1]局站!$D$4:$D$172,"="&amp;S4522)</f>
        <v>1</v>
      </c>
      <c r="U4522" s="3">
        <v>0</v>
      </c>
      <c r="V4522" s="3">
        <v>0</v>
      </c>
      <c r="W4522" s="3">
        <v>0</v>
      </c>
      <c r="X4522" s="3" t="s">
        <v>1215</v>
      </c>
      <c r="Y4522" s="3" t="s">
        <v>881</v>
      </c>
      <c r="Z4522" s="3" t="str">
        <f>INDEX(业务类型!$C$4:$C$8,MATCH(纤芯!Y4522,业务类型!$B$4:$B$8,0))</f>
        <v>OTHER</v>
      </c>
      <c r="AA4522" s="3" t="s">
        <v>919</v>
      </c>
    </row>
    <row r="4523" spans="1:27" ht="16.5" x14ac:dyDescent="0.2">
      <c r="A4523" s="3">
        <v>4520</v>
      </c>
      <c r="B4523" s="3">
        <f t="shared" si="354"/>
        <v>37034102016</v>
      </c>
      <c r="C4523" s="3" t="s">
        <v>1166</v>
      </c>
      <c r="D4523" s="3" t="s">
        <v>234</v>
      </c>
      <c r="E4523" s="3" t="str">
        <f>INDEX(光放段!$G$4:$G$237,MATCH(纤芯!G4523,光放段!$C$4:$C$237,0))</f>
        <v>山东二干|临莒日1号光缆:临沂金雀山-日照正阳路</v>
      </c>
      <c r="F4523" s="3">
        <f>INDEX(光放段!$I$4:$I$237,MATCH(纤芯!H4523,光放段!$B$4:$B$237,0))</f>
        <v>37034100000</v>
      </c>
      <c r="G4523" s="3" t="str">
        <f t="shared" si="350"/>
        <v>山东二干|临莒日1号光缆:莒南十泉路-日照正阳路</v>
      </c>
      <c r="H4523" s="3">
        <f>INDEX(光放段!$B$4:$B$237,MATCH(纤芯!G4523,光放段!$C$4:$C$237,0))</f>
        <v>37034102000</v>
      </c>
      <c r="I4523" s="3" t="str">
        <f t="shared" si="351"/>
        <v>临莒日1号光缆</v>
      </c>
      <c r="J4523" s="3" t="str">
        <f>INDEX(子缆名称!$B$4:$B$29,纤芯!M4523)</f>
        <v>B缆</v>
      </c>
      <c r="K4523" s="3">
        <v>16</v>
      </c>
      <c r="L4523" s="3">
        <f t="shared" si="352"/>
        <v>4</v>
      </c>
      <c r="M4523" s="3">
        <f t="shared" si="353"/>
        <v>2</v>
      </c>
      <c r="N4523" s="3" t="s">
        <v>99</v>
      </c>
      <c r="O4523" s="3">
        <f>COUNTIF([1]局站!$D$4:$D$172,"="&amp;N4523)</f>
        <v>1</v>
      </c>
      <c r="P4523" s="3">
        <v>0</v>
      </c>
      <c r="Q4523" s="3">
        <v>0</v>
      </c>
      <c r="R4523" s="3">
        <v>0</v>
      </c>
      <c r="S4523" s="3" t="s">
        <v>156</v>
      </c>
      <c r="T4523" s="3">
        <f>COUNTIF([1]局站!$D$4:$D$172,"="&amp;S4523)</f>
        <v>1</v>
      </c>
      <c r="U4523" s="3">
        <v>0</v>
      </c>
      <c r="V4523" s="3">
        <v>0</v>
      </c>
      <c r="W4523" s="3">
        <v>0</v>
      </c>
      <c r="X4523" s="3" t="s">
        <v>1215</v>
      </c>
      <c r="Y4523" s="3" t="s">
        <v>881</v>
      </c>
      <c r="Z4523" s="3" t="str">
        <f>INDEX(业务类型!$C$4:$C$8,MATCH(纤芯!Y4523,业务类型!$B$4:$B$8,0))</f>
        <v>OTHER</v>
      </c>
      <c r="AA4523" s="3" t="s">
        <v>919</v>
      </c>
    </row>
    <row r="4524" spans="1:27" ht="33" x14ac:dyDescent="0.2">
      <c r="A4524" s="3">
        <v>4521</v>
      </c>
      <c r="B4524" s="3">
        <f t="shared" si="354"/>
        <v>37035101001</v>
      </c>
      <c r="C4524" s="3" t="s">
        <v>1166</v>
      </c>
      <c r="D4524" s="3" t="s">
        <v>235</v>
      </c>
      <c r="E4524" s="3" t="str">
        <f>INDEX(光放段!$G$4:$G$237,MATCH(纤芯!G4524,光放段!$C$4:$C$237,0))</f>
        <v>山东二干|临莒日2号光缆:临沂沂蒙路201局-日照海滨五路</v>
      </c>
      <c r="F4524" s="3">
        <f>INDEX(光放段!$I$4:$I$237,MATCH(纤芯!H4524,光放段!$B$4:$B$237,0))</f>
        <v>37035100000</v>
      </c>
      <c r="G4524" s="3" t="str">
        <f t="shared" si="350"/>
        <v>山东二干|临莒日2号光缆:临沂沂蒙路201局-莒南滨海路</v>
      </c>
      <c r="H4524" s="3">
        <f>INDEX(光放段!$B$4:$B$237,MATCH(纤芯!G4524,光放段!$C$4:$C$237,0))</f>
        <v>37035101000</v>
      </c>
      <c r="I4524" s="3" t="str">
        <f t="shared" si="351"/>
        <v>临莒日2号光缆</v>
      </c>
      <c r="J4524" s="3" t="str">
        <f>INDEX(子缆名称!$B$4:$B$29,纤芯!M4524)</f>
        <v>A缆</v>
      </c>
      <c r="K4524" s="3">
        <v>1</v>
      </c>
      <c r="L4524" s="3">
        <f t="shared" si="352"/>
        <v>1</v>
      </c>
      <c r="M4524" s="3">
        <f t="shared" si="353"/>
        <v>1</v>
      </c>
      <c r="N4524" s="3" t="s">
        <v>100</v>
      </c>
      <c r="O4524" s="3">
        <f>COUNTIF([1]局站!$D$4:$D$172,"="&amp;N4524)</f>
        <v>1</v>
      </c>
      <c r="P4524" s="3">
        <v>0</v>
      </c>
      <c r="Q4524" s="3">
        <v>0</v>
      </c>
      <c r="R4524" s="3">
        <v>0</v>
      </c>
      <c r="S4524" s="3" t="s">
        <v>101</v>
      </c>
      <c r="T4524" s="3">
        <f>COUNTIF([1]局站!$D$4:$D$172,"="&amp;S4524)</f>
        <v>1</v>
      </c>
      <c r="U4524" s="3">
        <v>0</v>
      </c>
      <c r="V4524" s="3">
        <v>0</v>
      </c>
      <c r="W4524" s="3">
        <v>0</v>
      </c>
      <c r="X4524" s="3" t="s">
        <v>1215</v>
      </c>
      <c r="Y4524" s="3" t="s">
        <v>852</v>
      </c>
      <c r="Z4524" s="3" t="str">
        <f>INDEX(业务类型!$C$4:$C$8,MATCH(纤芯!Y4524,业务类型!$B$4:$B$8,0))</f>
        <v>TWO</v>
      </c>
      <c r="AA4524" s="3" t="s">
        <v>993</v>
      </c>
    </row>
    <row r="4525" spans="1:27" ht="33" x14ac:dyDescent="0.2">
      <c r="A4525" s="3">
        <v>4522</v>
      </c>
      <c r="B4525" s="3">
        <f t="shared" si="354"/>
        <v>37035101002</v>
      </c>
      <c r="C4525" s="3" t="s">
        <v>1166</v>
      </c>
      <c r="D4525" s="3" t="s">
        <v>235</v>
      </c>
      <c r="E4525" s="3" t="str">
        <f>INDEX(光放段!$G$4:$G$237,MATCH(纤芯!G4525,光放段!$C$4:$C$237,0))</f>
        <v>山东二干|临莒日2号光缆:临沂沂蒙路201局-日照海滨五路</v>
      </c>
      <c r="F4525" s="3">
        <f>INDEX(光放段!$I$4:$I$237,MATCH(纤芯!H4525,光放段!$B$4:$B$237,0))</f>
        <v>37035100000</v>
      </c>
      <c r="G4525" s="3" t="str">
        <f t="shared" si="350"/>
        <v>山东二干|临莒日2号光缆:临沂沂蒙路201局-莒南滨海路</v>
      </c>
      <c r="H4525" s="3">
        <f>INDEX(光放段!$B$4:$B$237,MATCH(纤芯!G4525,光放段!$C$4:$C$237,0))</f>
        <v>37035101000</v>
      </c>
      <c r="I4525" s="3" t="str">
        <f t="shared" si="351"/>
        <v>临莒日2号光缆</v>
      </c>
      <c r="J4525" s="3" t="str">
        <f>INDEX(子缆名称!$B$4:$B$29,纤芯!M4525)</f>
        <v>A缆</v>
      </c>
      <c r="K4525" s="3">
        <v>2</v>
      </c>
      <c r="L4525" s="3">
        <f t="shared" si="352"/>
        <v>2</v>
      </c>
      <c r="M4525" s="3">
        <f t="shared" si="353"/>
        <v>1</v>
      </c>
      <c r="N4525" s="3" t="s">
        <v>100</v>
      </c>
      <c r="O4525" s="3">
        <f>COUNTIF([1]局站!$D$4:$D$172,"="&amp;N4525)</f>
        <v>1</v>
      </c>
      <c r="P4525" s="3">
        <v>0</v>
      </c>
      <c r="Q4525" s="3">
        <v>0</v>
      </c>
      <c r="R4525" s="3">
        <v>0</v>
      </c>
      <c r="S4525" s="3" t="s">
        <v>101</v>
      </c>
      <c r="T4525" s="3">
        <f>COUNTIF([1]局站!$D$4:$D$172,"="&amp;S4525)</f>
        <v>1</v>
      </c>
      <c r="U4525" s="3">
        <v>0</v>
      </c>
      <c r="V4525" s="3">
        <v>0</v>
      </c>
      <c r="W4525" s="3">
        <v>0</v>
      </c>
      <c r="X4525" s="3" t="s">
        <v>1215</v>
      </c>
      <c r="Y4525" s="3" t="s">
        <v>852</v>
      </c>
      <c r="Z4525" s="3" t="str">
        <f>INDEX(业务类型!$C$4:$C$8,MATCH(纤芯!Y4525,业务类型!$B$4:$B$8,0))</f>
        <v>TWO</v>
      </c>
      <c r="AA4525" s="3" t="s">
        <v>993</v>
      </c>
    </row>
    <row r="4526" spans="1:27" ht="33" x14ac:dyDescent="0.2">
      <c r="A4526" s="3">
        <v>4523</v>
      </c>
      <c r="B4526" s="3">
        <f t="shared" si="354"/>
        <v>37035101003</v>
      </c>
      <c r="C4526" s="3" t="s">
        <v>1166</v>
      </c>
      <c r="D4526" s="3" t="s">
        <v>235</v>
      </c>
      <c r="E4526" s="3" t="str">
        <f>INDEX(光放段!$G$4:$G$237,MATCH(纤芯!G4526,光放段!$C$4:$C$237,0))</f>
        <v>山东二干|临莒日2号光缆:临沂沂蒙路201局-日照海滨五路</v>
      </c>
      <c r="F4526" s="3">
        <f>INDEX(光放段!$I$4:$I$237,MATCH(纤芯!H4526,光放段!$B$4:$B$237,0))</f>
        <v>37035100000</v>
      </c>
      <c r="G4526" s="3" t="str">
        <f t="shared" si="350"/>
        <v>山东二干|临莒日2号光缆:临沂沂蒙路201局-莒南滨海路</v>
      </c>
      <c r="H4526" s="3">
        <f>INDEX(光放段!$B$4:$B$237,MATCH(纤芯!G4526,光放段!$C$4:$C$237,0))</f>
        <v>37035101000</v>
      </c>
      <c r="I4526" s="3" t="str">
        <f t="shared" si="351"/>
        <v>临莒日2号光缆</v>
      </c>
      <c r="J4526" s="3" t="str">
        <f>INDEX(子缆名称!$B$4:$B$29,纤芯!M4526)</f>
        <v>A缆</v>
      </c>
      <c r="K4526" s="3">
        <v>3</v>
      </c>
      <c r="L4526" s="3">
        <f t="shared" si="352"/>
        <v>3</v>
      </c>
      <c r="M4526" s="3">
        <f t="shared" si="353"/>
        <v>1</v>
      </c>
      <c r="N4526" s="3" t="s">
        <v>100</v>
      </c>
      <c r="O4526" s="3">
        <f>COUNTIF([1]局站!$D$4:$D$172,"="&amp;N4526)</f>
        <v>1</v>
      </c>
      <c r="P4526" s="3">
        <v>0</v>
      </c>
      <c r="Q4526" s="3">
        <v>0</v>
      </c>
      <c r="R4526" s="3">
        <v>0</v>
      </c>
      <c r="S4526" s="3" t="s">
        <v>101</v>
      </c>
      <c r="T4526" s="3">
        <f>COUNTIF([1]局站!$D$4:$D$172,"="&amp;S4526)</f>
        <v>1</v>
      </c>
      <c r="U4526" s="3">
        <v>0</v>
      </c>
      <c r="V4526" s="3">
        <v>0</v>
      </c>
      <c r="W4526" s="3">
        <v>0</v>
      </c>
      <c r="X4526" s="3" t="s">
        <v>1215</v>
      </c>
      <c r="Y4526" s="3" t="s">
        <v>852</v>
      </c>
      <c r="Z4526" s="3" t="str">
        <f>INDEX(业务类型!$C$4:$C$8,MATCH(纤芯!Y4526,业务类型!$B$4:$B$8,0))</f>
        <v>TWO</v>
      </c>
      <c r="AA4526" s="3" t="s">
        <v>1001</v>
      </c>
    </row>
    <row r="4527" spans="1:27" ht="33" x14ac:dyDescent="0.2">
      <c r="A4527" s="3">
        <v>4524</v>
      </c>
      <c r="B4527" s="3">
        <f t="shared" si="354"/>
        <v>37035101004</v>
      </c>
      <c r="C4527" s="3" t="s">
        <v>1166</v>
      </c>
      <c r="D4527" s="3" t="s">
        <v>235</v>
      </c>
      <c r="E4527" s="3" t="str">
        <f>INDEX(光放段!$G$4:$G$237,MATCH(纤芯!G4527,光放段!$C$4:$C$237,0))</f>
        <v>山东二干|临莒日2号光缆:临沂沂蒙路201局-日照海滨五路</v>
      </c>
      <c r="F4527" s="3">
        <f>INDEX(光放段!$I$4:$I$237,MATCH(纤芯!H4527,光放段!$B$4:$B$237,0))</f>
        <v>37035100000</v>
      </c>
      <c r="G4527" s="3" t="str">
        <f t="shared" si="350"/>
        <v>山东二干|临莒日2号光缆:临沂沂蒙路201局-莒南滨海路</v>
      </c>
      <c r="H4527" s="3">
        <f>INDEX(光放段!$B$4:$B$237,MATCH(纤芯!G4527,光放段!$C$4:$C$237,0))</f>
        <v>37035101000</v>
      </c>
      <c r="I4527" s="3" t="str">
        <f t="shared" si="351"/>
        <v>临莒日2号光缆</v>
      </c>
      <c r="J4527" s="3" t="str">
        <f>INDEX(子缆名称!$B$4:$B$29,纤芯!M4527)</f>
        <v>A缆</v>
      </c>
      <c r="K4527" s="3">
        <v>4</v>
      </c>
      <c r="L4527" s="3">
        <f t="shared" si="352"/>
        <v>4</v>
      </c>
      <c r="M4527" s="3">
        <f t="shared" si="353"/>
        <v>1</v>
      </c>
      <c r="N4527" s="3" t="s">
        <v>100</v>
      </c>
      <c r="O4527" s="3">
        <f>COUNTIF([1]局站!$D$4:$D$172,"="&amp;N4527)</f>
        <v>1</v>
      </c>
      <c r="P4527" s="3">
        <v>0</v>
      </c>
      <c r="Q4527" s="3">
        <v>0</v>
      </c>
      <c r="R4527" s="3">
        <v>0</v>
      </c>
      <c r="S4527" s="3" t="s">
        <v>101</v>
      </c>
      <c r="T4527" s="3">
        <f>COUNTIF([1]局站!$D$4:$D$172,"="&amp;S4527)</f>
        <v>1</v>
      </c>
      <c r="U4527" s="3">
        <v>0</v>
      </c>
      <c r="V4527" s="3">
        <v>0</v>
      </c>
      <c r="W4527" s="3">
        <v>0</v>
      </c>
      <c r="X4527" s="3" t="s">
        <v>1215</v>
      </c>
      <c r="Y4527" s="3" t="s">
        <v>852</v>
      </c>
      <c r="Z4527" s="3" t="str">
        <f>INDEX(业务类型!$C$4:$C$8,MATCH(纤芯!Y4527,业务类型!$B$4:$B$8,0))</f>
        <v>TWO</v>
      </c>
      <c r="AA4527" s="3" t="s">
        <v>1001</v>
      </c>
    </row>
    <row r="4528" spans="1:27" ht="33" x14ac:dyDescent="0.2">
      <c r="A4528" s="3">
        <v>4525</v>
      </c>
      <c r="B4528" s="3">
        <f t="shared" si="354"/>
        <v>37035101005</v>
      </c>
      <c r="C4528" s="3" t="s">
        <v>1166</v>
      </c>
      <c r="D4528" s="3" t="s">
        <v>235</v>
      </c>
      <c r="E4528" s="3" t="str">
        <f>INDEX(光放段!$G$4:$G$237,MATCH(纤芯!G4528,光放段!$C$4:$C$237,0))</f>
        <v>山东二干|临莒日2号光缆:临沂沂蒙路201局-日照海滨五路</v>
      </c>
      <c r="F4528" s="3">
        <f>INDEX(光放段!$I$4:$I$237,MATCH(纤芯!H4528,光放段!$B$4:$B$237,0))</f>
        <v>37035100000</v>
      </c>
      <c r="G4528" s="3" t="str">
        <f t="shared" si="350"/>
        <v>山东二干|临莒日2号光缆:临沂沂蒙路201局-莒南滨海路</v>
      </c>
      <c r="H4528" s="3">
        <f>INDEX(光放段!$B$4:$B$237,MATCH(纤芯!G4528,光放段!$C$4:$C$237,0))</f>
        <v>37035101000</v>
      </c>
      <c r="I4528" s="3" t="str">
        <f t="shared" si="351"/>
        <v>临莒日2号光缆</v>
      </c>
      <c r="J4528" s="3" t="str">
        <f>INDEX(子缆名称!$B$4:$B$29,纤芯!M4528)</f>
        <v>A缆</v>
      </c>
      <c r="K4528" s="3">
        <v>5</v>
      </c>
      <c r="L4528" s="3">
        <f t="shared" si="352"/>
        <v>5</v>
      </c>
      <c r="M4528" s="3">
        <f t="shared" si="353"/>
        <v>1</v>
      </c>
      <c r="N4528" s="3" t="s">
        <v>100</v>
      </c>
      <c r="O4528" s="3">
        <f>COUNTIF([1]局站!$D$4:$D$172,"="&amp;N4528)</f>
        <v>1</v>
      </c>
      <c r="P4528" s="3">
        <v>0</v>
      </c>
      <c r="Q4528" s="3">
        <v>0</v>
      </c>
      <c r="R4528" s="3">
        <v>0</v>
      </c>
      <c r="S4528" s="3" t="s">
        <v>101</v>
      </c>
      <c r="T4528" s="3">
        <f>COUNTIF([1]局站!$D$4:$D$172,"="&amp;S4528)</f>
        <v>1</v>
      </c>
      <c r="U4528" s="3">
        <v>0</v>
      </c>
      <c r="V4528" s="3">
        <v>0</v>
      </c>
      <c r="W4528" s="3">
        <v>0</v>
      </c>
      <c r="X4528" s="3" t="s">
        <v>1214</v>
      </c>
      <c r="Y4528" s="3" t="s">
        <v>852</v>
      </c>
      <c r="Z4528" s="3" t="str">
        <f>INDEX(业务类型!$C$4:$C$8,MATCH(纤芯!Y4528,业务类型!$B$4:$B$8,0))</f>
        <v>TWO</v>
      </c>
      <c r="AA4528" s="3" t="s">
        <v>891</v>
      </c>
    </row>
    <row r="4529" spans="1:27" ht="33" x14ac:dyDescent="0.2">
      <c r="A4529" s="3">
        <v>4526</v>
      </c>
      <c r="B4529" s="3">
        <f t="shared" si="354"/>
        <v>37035101006</v>
      </c>
      <c r="C4529" s="3" t="s">
        <v>1166</v>
      </c>
      <c r="D4529" s="3" t="s">
        <v>235</v>
      </c>
      <c r="E4529" s="3" t="str">
        <f>INDEX(光放段!$G$4:$G$237,MATCH(纤芯!G4529,光放段!$C$4:$C$237,0))</f>
        <v>山东二干|临莒日2号光缆:临沂沂蒙路201局-日照海滨五路</v>
      </c>
      <c r="F4529" s="3">
        <f>INDEX(光放段!$I$4:$I$237,MATCH(纤芯!H4529,光放段!$B$4:$B$237,0))</f>
        <v>37035100000</v>
      </c>
      <c r="G4529" s="3" t="str">
        <f t="shared" si="350"/>
        <v>山东二干|临莒日2号光缆:临沂沂蒙路201局-莒南滨海路</v>
      </c>
      <c r="H4529" s="3">
        <f>INDEX(光放段!$B$4:$B$237,MATCH(纤芯!G4529,光放段!$C$4:$C$237,0))</f>
        <v>37035101000</v>
      </c>
      <c r="I4529" s="3" t="str">
        <f t="shared" si="351"/>
        <v>临莒日2号光缆</v>
      </c>
      <c r="J4529" s="3" t="str">
        <f>INDEX(子缆名称!$B$4:$B$29,纤芯!M4529)</f>
        <v>A缆</v>
      </c>
      <c r="K4529" s="3">
        <v>6</v>
      </c>
      <c r="L4529" s="3">
        <f t="shared" si="352"/>
        <v>6</v>
      </c>
      <c r="M4529" s="3">
        <f t="shared" si="353"/>
        <v>1</v>
      </c>
      <c r="N4529" s="3" t="s">
        <v>100</v>
      </c>
      <c r="O4529" s="3">
        <f>COUNTIF([1]局站!$D$4:$D$172,"="&amp;N4529)</f>
        <v>1</v>
      </c>
      <c r="P4529" s="3">
        <v>0</v>
      </c>
      <c r="Q4529" s="3">
        <v>0</v>
      </c>
      <c r="R4529" s="3">
        <v>0</v>
      </c>
      <c r="S4529" s="3" t="s">
        <v>101</v>
      </c>
      <c r="T4529" s="3">
        <f>COUNTIF([1]局站!$D$4:$D$172,"="&amp;S4529)</f>
        <v>1</v>
      </c>
      <c r="U4529" s="3">
        <v>0</v>
      </c>
      <c r="V4529" s="3">
        <v>0</v>
      </c>
      <c r="W4529" s="3">
        <v>0</v>
      </c>
      <c r="X4529" s="3" t="s">
        <v>1214</v>
      </c>
      <c r="Y4529" s="3" t="s">
        <v>880</v>
      </c>
      <c r="Z4529" s="3" t="str">
        <f>INDEX(业务类型!$C$4:$C$8,MATCH(纤芯!Y4529,业务类型!$B$4:$B$8,0))</f>
        <v>IDLE</v>
      </c>
      <c r="AA4529" s="3"/>
    </row>
    <row r="4530" spans="1:27" ht="33" x14ac:dyDescent="0.2">
      <c r="A4530" s="3">
        <v>4527</v>
      </c>
      <c r="B4530" s="3">
        <f t="shared" si="354"/>
        <v>37035101007</v>
      </c>
      <c r="C4530" s="3" t="s">
        <v>1166</v>
      </c>
      <c r="D4530" s="3" t="s">
        <v>235</v>
      </c>
      <c r="E4530" s="3" t="str">
        <f>INDEX(光放段!$G$4:$G$237,MATCH(纤芯!G4530,光放段!$C$4:$C$237,0))</f>
        <v>山东二干|临莒日2号光缆:临沂沂蒙路201局-日照海滨五路</v>
      </c>
      <c r="F4530" s="3">
        <f>INDEX(光放段!$I$4:$I$237,MATCH(纤芯!H4530,光放段!$B$4:$B$237,0))</f>
        <v>37035100000</v>
      </c>
      <c r="G4530" s="3" t="str">
        <f t="shared" si="350"/>
        <v>山东二干|临莒日2号光缆:临沂沂蒙路201局-莒南滨海路</v>
      </c>
      <c r="H4530" s="3">
        <f>INDEX(光放段!$B$4:$B$237,MATCH(纤芯!G4530,光放段!$C$4:$C$237,0))</f>
        <v>37035101000</v>
      </c>
      <c r="I4530" s="3" t="str">
        <f t="shared" si="351"/>
        <v>临莒日2号光缆</v>
      </c>
      <c r="J4530" s="3" t="str">
        <f>INDEX(子缆名称!$B$4:$B$29,纤芯!M4530)</f>
        <v>A缆</v>
      </c>
      <c r="K4530" s="3">
        <v>7</v>
      </c>
      <c r="L4530" s="3">
        <f t="shared" si="352"/>
        <v>7</v>
      </c>
      <c r="M4530" s="3">
        <f t="shared" si="353"/>
        <v>1</v>
      </c>
      <c r="N4530" s="3" t="s">
        <v>100</v>
      </c>
      <c r="O4530" s="3">
        <f>COUNTIF([1]局站!$D$4:$D$172,"="&amp;N4530)</f>
        <v>1</v>
      </c>
      <c r="P4530" s="3">
        <v>0</v>
      </c>
      <c r="Q4530" s="3">
        <v>0</v>
      </c>
      <c r="R4530" s="3">
        <v>0</v>
      </c>
      <c r="S4530" s="3" t="s">
        <v>101</v>
      </c>
      <c r="T4530" s="3">
        <f>COUNTIF([1]局站!$D$4:$D$172,"="&amp;S4530)</f>
        <v>1</v>
      </c>
      <c r="U4530" s="3">
        <v>0</v>
      </c>
      <c r="V4530" s="3">
        <v>0</v>
      </c>
      <c r="W4530" s="3">
        <v>0</v>
      </c>
      <c r="X4530" s="3" t="s">
        <v>1214</v>
      </c>
      <c r="Y4530" s="3" t="s">
        <v>880</v>
      </c>
      <c r="Z4530" s="3" t="str">
        <f>INDEX(业务类型!$C$4:$C$8,MATCH(纤芯!Y4530,业务类型!$B$4:$B$8,0))</f>
        <v>IDLE</v>
      </c>
      <c r="AA4530" s="3"/>
    </row>
    <row r="4531" spans="1:27" ht="33" x14ac:dyDescent="0.2">
      <c r="A4531" s="3">
        <v>4528</v>
      </c>
      <c r="B4531" s="3">
        <f t="shared" si="354"/>
        <v>37035101008</v>
      </c>
      <c r="C4531" s="3" t="s">
        <v>1166</v>
      </c>
      <c r="D4531" s="3" t="s">
        <v>235</v>
      </c>
      <c r="E4531" s="3" t="str">
        <f>INDEX(光放段!$G$4:$G$237,MATCH(纤芯!G4531,光放段!$C$4:$C$237,0))</f>
        <v>山东二干|临莒日2号光缆:临沂沂蒙路201局-日照海滨五路</v>
      </c>
      <c r="F4531" s="3">
        <f>INDEX(光放段!$I$4:$I$237,MATCH(纤芯!H4531,光放段!$B$4:$B$237,0))</f>
        <v>37035100000</v>
      </c>
      <c r="G4531" s="3" t="str">
        <f t="shared" si="350"/>
        <v>山东二干|临莒日2号光缆:临沂沂蒙路201局-莒南滨海路</v>
      </c>
      <c r="H4531" s="3">
        <f>INDEX(光放段!$B$4:$B$237,MATCH(纤芯!G4531,光放段!$C$4:$C$237,0))</f>
        <v>37035101000</v>
      </c>
      <c r="I4531" s="3" t="str">
        <f t="shared" si="351"/>
        <v>临莒日2号光缆</v>
      </c>
      <c r="J4531" s="3" t="str">
        <f>INDEX(子缆名称!$B$4:$B$29,纤芯!M4531)</f>
        <v>A缆</v>
      </c>
      <c r="K4531" s="3">
        <v>8</v>
      </c>
      <c r="L4531" s="3">
        <f t="shared" si="352"/>
        <v>8</v>
      </c>
      <c r="M4531" s="3">
        <f t="shared" si="353"/>
        <v>1</v>
      </c>
      <c r="N4531" s="3" t="s">
        <v>100</v>
      </c>
      <c r="O4531" s="3">
        <f>COUNTIF([1]局站!$D$4:$D$172,"="&amp;N4531)</f>
        <v>1</v>
      </c>
      <c r="P4531" s="3">
        <v>0</v>
      </c>
      <c r="Q4531" s="3">
        <v>0</v>
      </c>
      <c r="R4531" s="3">
        <v>0</v>
      </c>
      <c r="S4531" s="3" t="s">
        <v>101</v>
      </c>
      <c r="T4531" s="3">
        <f>COUNTIF([1]局站!$D$4:$D$172,"="&amp;S4531)</f>
        <v>1</v>
      </c>
      <c r="U4531" s="3">
        <v>0</v>
      </c>
      <c r="V4531" s="3">
        <v>0</v>
      </c>
      <c r="W4531" s="3">
        <v>0</v>
      </c>
      <c r="X4531" s="3" t="s">
        <v>1214</v>
      </c>
      <c r="Y4531" s="3" t="s">
        <v>880</v>
      </c>
      <c r="Z4531" s="3" t="str">
        <f>INDEX(业务类型!$C$4:$C$8,MATCH(纤芯!Y4531,业务类型!$B$4:$B$8,0))</f>
        <v>IDLE</v>
      </c>
      <c r="AA4531" s="3"/>
    </row>
    <row r="4532" spans="1:27" ht="33" x14ac:dyDescent="0.2">
      <c r="A4532" s="3">
        <v>4529</v>
      </c>
      <c r="B4532" s="3">
        <f t="shared" si="354"/>
        <v>37035101009</v>
      </c>
      <c r="C4532" s="3" t="s">
        <v>1166</v>
      </c>
      <c r="D4532" s="3" t="s">
        <v>235</v>
      </c>
      <c r="E4532" s="3" t="str">
        <f>INDEX(光放段!$G$4:$G$237,MATCH(纤芯!G4532,光放段!$C$4:$C$237,0))</f>
        <v>山东二干|临莒日2号光缆:临沂沂蒙路201局-日照海滨五路</v>
      </c>
      <c r="F4532" s="3">
        <f>INDEX(光放段!$I$4:$I$237,MATCH(纤芯!H4532,光放段!$B$4:$B$237,0))</f>
        <v>37035100000</v>
      </c>
      <c r="G4532" s="3" t="str">
        <f t="shared" si="350"/>
        <v>山东二干|临莒日2号光缆:临沂沂蒙路201局-莒南滨海路</v>
      </c>
      <c r="H4532" s="3">
        <f>INDEX(光放段!$B$4:$B$237,MATCH(纤芯!G4532,光放段!$C$4:$C$237,0))</f>
        <v>37035101000</v>
      </c>
      <c r="I4532" s="3" t="str">
        <f t="shared" si="351"/>
        <v>临莒日2号光缆</v>
      </c>
      <c r="J4532" s="3" t="str">
        <f>INDEX(子缆名称!$B$4:$B$29,纤芯!M4532)</f>
        <v>A缆</v>
      </c>
      <c r="K4532" s="3">
        <v>9</v>
      </c>
      <c r="L4532" s="3">
        <f t="shared" si="352"/>
        <v>9</v>
      </c>
      <c r="M4532" s="3">
        <f t="shared" si="353"/>
        <v>1</v>
      </c>
      <c r="N4532" s="3" t="s">
        <v>100</v>
      </c>
      <c r="O4532" s="3">
        <f>COUNTIF([1]局站!$D$4:$D$172,"="&amp;N4532)</f>
        <v>1</v>
      </c>
      <c r="P4532" s="3">
        <v>0</v>
      </c>
      <c r="Q4532" s="3">
        <v>0</v>
      </c>
      <c r="R4532" s="3">
        <v>0</v>
      </c>
      <c r="S4532" s="3" t="s">
        <v>101</v>
      </c>
      <c r="T4532" s="3">
        <f>COUNTIF([1]局站!$D$4:$D$172,"="&amp;S4532)</f>
        <v>1</v>
      </c>
      <c r="U4532" s="3">
        <v>0</v>
      </c>
      <c r="V4532" s="3">
        <v>0</v>
      </c>
      <c r="W4532" s="3">
        <v>0</v>
      </c>
      <c r="X4532" s="3" t="s">
        <v>1214</v>
      </c>
      <c r="Y4532" s="3" t="s">
        <v>880</v>
      </c>
      <c r="Z4532" s="3" t="str">
        <f>INDEX(业务类型!$C$4:$C$8,MATCH(纤芯!Y4532,业务类型!$B$4:$B$8,0))</f>
        <v>IDLE</v>
      </c>
      <c r="AA4532" s="3"/>
    </row>
    <row r="4533" spans="1:27" ht="33" x14ac:dyDescent="0.2">
      <c r="A4533" s="3">
        <v>4530</v>
      </c>
      <c r="B4533" s="3">
        <f t="shared" si="354"/>
        <v>37035101010</v>
      </c>
      <c r="C4533" s="3" t="s">
        <v>1166</v>
      </c>
      <c r="D4533" s="3" t="s">
        <v>235</v>
      </c>
      <c r="E4533" s="3" t="str">
        <f>INDEX(光放段!$G$4:$G$237,MATCH(纤芯!G4533,光放段!$C$4:$C$237,0))</f>
        <v>山东二干|临莒日2号光缆:临沂沂蒙路201局-日照海滨五路</v>
      </c>
      <c r="F4533" s="3">
        <f>INDEX(光放段!$I$4:$I$237,MATCH(纤芯!H4533,光放段!$B$4:$B$237,0))</f>
        <v>37035100000</v>
      </c>
      <c r="G4533" s="3" t="str">
        <f t="shared" si="350"/>
        <v>山东二干|临莒日2号光缆:临沂沂蒙路201局-莒南滨海路</v>
      </c>
      <c r="H4533" s="3">
        <f>INDEX(光放段!$B$4:$B$237,MATCH(纤芯!G4533,光放段!$C$4:$C$237,0))</f>
        <v>37035101000</v>
      </c>
      <c r="I4533" s="3" t="str">
        <f t="shared" si="351"/>
        <v>临莒日2号光缆</v>
      </c>
      <c r="J4533" s="3" t="str">
        <f>INDEX(子缆名称!$B$4:$B$29,纤芯!M4533)</f>
        <v>A缆</v>
      </c>
      <c r="K4533" s="3">
        <v>10</v>
      </c>
      <c r="L4533" s="3">
        <f t="shared" si="352"/>
        <v>10</v>
      </c>
      <c r="M4533" s="3">
        <f t="shared" si="353"/>
        <v>1</v>
      </c>
      <c r="N4533" s="3" t="s">
        <v>100</v>
      </c>
      <c r="O4533" s="3">
        <f>COUNTIF([1]局站!$D$4:$D$172,"="&amp;N4533)</f>
        <v>1</v>
      </c>
      <c r="P4533" s="3">
        <v>0</v>
      </c>
      <c r="Q4533" s="3">
        <v>0</v>
      </c>
      <c r="R4533" s="3">
        <v>0</v>
      </c>
      <c r="S4533" s="3" t="s">
        <v>101</v>
      </c>
      <c r="T4533" s="3">
        <f>COUNTIF([1]局站!$D$4:$D$172,"="&amp;S4533)</f>
        <v>1</v>
      </c>
      <c r="U4533" s="3">
        <v>0</v>
      </c>
      <c r="V4533" s="3">
        <v>0</v>
      </c>
      <c r="W4533" s="3">
        <v>0</v>
      </c>
      <c r="X4533" s="3" t="s">
        <v>1214</v>
      </c>
      <c r="Y4533" s="3" t="s">
        <v>880</v>
      </c>
      <c r="Z4533" s="3" t="str">
        <f>INDEX(业务类型!$C$4:$C$8,MATCH(纤芯!Y4533,业务类型!$B$4:$B$8,0))</f>
        <v>IDLE</v>
      </c>
      <c r="AA4533" s="3"/>
    </row>
    <row r="4534" spans="1:27" ht="33" x14ac:dyDescent="0.2">
      <c r="A4534" s="3">
        <v>4531</v>
      </c>
      <c r="B4534" s="3">
        <f t="shared" si="354"/>
        <v>37035101011</v>
      </c>
      <c r="C4534" s="3" t="s">
        <v>1166</v>
      </c>
      <c r="D4534" s="3" t="s">
        <v>235</v>
      </c>
      <c r="E4534" s="3" t="str">
        <f>INDEX(光放段!$G$4:$G$237,MATCH(纤芯!G4534,光放段!$C$4:$C$237,0))</f>
        <v>山东二干|临莒日2号光缆:临沂沂蒙路201局-日照海滨五路</v>
      </c>
      <c r="F4534" s="3">
        <f>INDEX(光放段!$I$4:$I$237,MATCH(纤芯!H4534,光放段!$B$4:$B$237,0))</f>
        <v>37035100000</v>
      </c>
      <c r="G4534" s="3" t="str">
        <f t="shared" si="350"/>
        <v>山东二干|临莒日2号光缆:临沂沂蒙路201局-莒南滨海路</v>
      </c>
      <c r="H4534" s="3">
        <f>INDEX(光放段!$B$4:$B$237,MATCH(纤芯!G4534,光放段!$C$4:$C$237,0))</f>
        <v>37035101000</v>
      </c>
      <c r="I4534" s="3" t="str">
        <f t="shared" si="351"/>
        <v>临莒日2号光缆</v>
      </c>
      <c r="J4534" s="3" t="str">
        <f>INDEX(子缆名称!$B$4:$B$29,纤芯!M4534)</f>
        <v>A缆</v>
      </c>
      <c r="K4534" s="3">
        <v>11</v>
      </c>
      <c r="L4534" s="3">
        <f t="shared" si="352"/>
        <v>11</v>
      </c>
      <c r="M4534" s="3">
        <f t="shared" si="353"/>
        <v>1</v>
      </c>
      <c r="N4534" s="3" t="s">
        <v>100</v>
      </c>
      <c r="O4534" s="3">
        <f>COUNTIF([1]局站!$D$4:$D$172,"="&amp;N4534)</f>
        <v>1</v>
      </c>
      <c r="P4534" s="3">
        <v>0</v>
      </c>
      <c r="Q4534" s="3">
        <v>0</v>
      </c>
      <c r="R4534" s="3">
        <v>0</v>
      </c>
      <c r="S4534" s="3" t="s">
        <v>101</v>
      </c>
      <c r="T4534" s="3">
        <f>COUNTIF([1]局站!$D$4:$D$172,"="&amp;S4534)</f>
        <v>1</v>
      </c>
      <c r="U4534" s="3">
        <v>0</v>
      </c>
      <c r="V4534" s="3">
        <v>0</v>
      </c>
      <c r="W4534" s="3">
        <v>0</v>
      </c>
      <c r="X4534" s="3" t="s">
        <v>1214</v>
      </c>
      <c r="Y4534" s="3" t="s">
        <v>880</v>
      </c>
      <c r="Z4534" s="3" t="str">
        <f>INDEX(业务类型!$C$4:$C$8,MATCH(纤芯!Y4534,业务类型!$B$4:$B$8,0))</f>
        <v>IDLE</v>
      </c>
      <c r="AA4534" s="3"/>
    </row>
    <row r="4535" spans="1:27" ht="33" x14ac:dyDescent="0.2">
      <c r="A4535" s="3">
        <v>4532</v>
      </c>
      <c r="B4535" s="3">
        <f t="shared" si="354"/>
        <v>37035101012</v>
      </c>
      <c r="C4535" s="3" t="s">
        <v>1166</v>
      </c>
      <c r="D4535" s="3" t="s">
        <v>235</v>
      </c>
      <c r="E4535" s="3" t="str">
        <f>INDEX(光放段!$G$4:$G$237,MATCH(纤芯!G4535,光放段!$C$4:$C$237,0))</f>
        <v>山东二干|临莒日2号光缆:临沂沂蒙路201局-日照海滨五路</v>
      </c>
      <c r="F4535" s="3">
        <f>INDEX(光放段!$I$4:$I$237,MATCH(纤芯!H4535,光放段!$B$4:$B$237,0))</f>
        <v>37035100000</v>
      </c>
      <c r="G4535" s="3" t="str">
        <f t="shared" si="350"/>
        <v>山东二干|临莒日2号光缆:临沂沂蒙路201局-莒南滨海路</v>
      </c>
      <c r="H4535" s="3">
        <f>INDEX(光放段!$B$4:$B$237,MATCH(纤芯!G4535,光放段!$C$4:$C$237,0))</f>
        <v>37035101000</v>
      </c>
      <c r="I4535" s="3" t="str">
        <f t="shared" si="351"/>
        <v>临莒日2号光缆</v>
      </c>
      <c r="J4535" s="3" t="str">
        <f>INDEX(子缆名称!$B$4:$B$29,纤芯!M4535)</f>
        <v>A缆</v>
      </c>
      <c r="K4535" s="3">
        <v>12</v>
      </c>
      <c r="L4535" s="3">
        <f t="shared" si="352"/>
        <v>12</v>
      </c>
      <c r="M4535" s="3">
        <f t="shared" si="353"/>
        <v>1</v>
      </c>
      <c r="N4535" s="3" t="s">
        <v>100</v>
      </c>
      <c r="O4535" s="3">
        <f>COUNTIF([1]局站!$D$4:$D$172,"="&amp;N4535)</f>
        <v>1</v>
      </c>
      <c r="P4535" s="3">
        <v>0</v>
      </c>
      <c r="Q4535" s="3">
        <v>0</v>
      </c>
      <c r="R4535" s="3">
        <v>0</v>
      </c>
      <c r="S4535" s="3" t="s">
        <v>101</v>
      </c>
      <c r="T4535" s="3">
        <f>COUNTIF([1]局站!$D$4:$D$172,"="&amp;S4535)</f>
        <v>1</v>
      </c>
      <c r="U4535" s="3">
        <v>0</v>
      </c>
      <c r="V4535" s="3">
        <v>0</v>
      </c>
      <c r="W4535" s="3">
        <v>0</v>
      </c>
      <c r="X4535" s="3" t="s">
        <v>1214</v>
      </c>
      <c r="Y4535" s="3" t="s">
        <v>880</v>
      </c>
      <c r="Z4535" s="3" t="str">
        <f>INDEX(业务类型!$C$4:$C$8,MATCH(纤芯!Y4535,业务类型!$B$4:$B$8,0))</f>
        <v>IDLE</v>
      </c>
      <c r="AA4535" s="3"/>
    </row>
    <row r="4536" spans="1:27" ht="33" x14ac:dyDescent="0.2">
      <c r="A4536" s="3">
        <v>4533</v>
      </c>
      <c r="B4536" s="3">
        <f t="shared" si="354"/>
        <v>37035101013</v>
      </c>
      <c r="C4536" s="3" t="s">
        <v>1166</v>
      </c>
      <c r="D4536" s="3" t="s">
        <v>235</v>
      </c>
      <c r="E4536" s="3" t="str">
        <f>INDEX(光放段!$G$4:$G$237,MATCH(纤芯!G4536,光放段!$C$4:$C$237,0))</f>
        <v>山东二干|临莒日2号光缆:临沂沂蒙路201局-日照海滨五路</v>
      </c>
      <c r="F4536" s="3">
        <f>INDEX(光放段!$I$4:$I$237,MATCH(纤芯!H4536,光放段!$B$4:$B$237,0))</f>
        <v>37035100000</v>
      </c>
      <c r="G4536" s="3" t="str">
        <f t="shared" si="350"/>
        <v>山东二干|临莒日2号光缆:临沂沂蒙路201局-莒南滨海路</v>
      </c>
      <c r="H4536" s="3">
        <f>INDEX(光放段!$B$4:$B$237,MATCH(纤芯!G4536,光放段!$C$4:$C$237,0))</f>
        <v>37035101000</v>
      </c>
      <c r="I4536" s="3" t="str">
        <f t="shared" si="351"/>
        <v>临莒日2号光缆</v>
      </c>
      <c r="J4536" s="3" t="str">
        <f>INDEX(子缆名称!$B$4:$B$29,纤芯!M4536)</f>
        <v>B缆</v>
      </c>
      <c r="K4536" s="3">
        <v>13</v>
      </c>
      <c r="L4536" s="3">
        <f t="shared" si="352"/>
        <v>1</v>
      </c>
      <c r="M4536" s="3">
        <f t="shared" si="353"/>
        <v>2</v>
      </c>
      <c r="N4536" s="3" t="s">
        <v>100</v>
      </c>
      <c r="O4536" s="3">
        <f>COUNTIF([1]局站!$D$4:$D$172,"="&amp;N4536)</f>
        <v>1</v>
      </c>
      <c r="P4536" s="3">
        <v>0</v>
      </c>
      <c r="Q4536" s="3">
        <v>0</v>
      </c>
      <c r="R4536" s="3">
        <v>0</v>
      </c>
      <c r="S4536" s="3" t="s">
        <v>101</v>
      </c>
      <c r="T4536" s="3">
        <f>COUNTIF([1]局站!$D$4:$D$172,"="&amp;S4536)</f>
        <v>1</v>
      </c>
      <c r="U4536" s="3">
        <v>0</v>
      </c>
      <c r="V4536" s="3">
        <v>0</v>
      </c>
      <c r="W4536" s="3">
        <v>0</v>
      </c>
      <c r="X4536" s="3" t="s">
        <v>1215</v>
      </c>
      <c r="Y4536" s="3" t="s">
        <v>852</v>
      </c>
      <c r="Z4536" s="3" t="str">
        <f>INDEX(业务类型!$C$4:$C$8,MATCH(纤芯!Y4536,业务类型!$B$4:$B$8,0))</f>
        <v>TWO</v>
      </c>
      <c r="AA4536" s="3" t="s">
        <v>954</v>
      </c>
    </row>
    <row r="4537" spans="1:27" ht="33" x14ac:dyDescent="0.2">
      <c r="A4537" s="3">
        <v>4534</v>
      </c>
      <c r="B4537" s="3">
        <f t="shared" si="354"/>
        <v>37035101014</v>
      </c>
      <c r="C4537" s="3" t="s">
        <v>1166</v>
      </c>
      <c r="D4537" s="3" t="s">
        <v>235</v>
      </c>
      <c r="E4537" s="3" t="str">
        <f>INDEX(光放段!$G$4:$G$237,MATCH(纤芯!G4537,光放段!$C$4:$C$237,0))</f>
        <v>山东二干|临莒日2号光缆:临沂沂蒙路201局-日照海滨五路</v>
      </c>
      <c r="F4537" s="3">
        <f>INDEX(光放段!$I$4:$I$237,MATCH(纤芯!H4537,光放段!$B$4:$B$237,0))</f>
        <v>37035100000</v>
      </c>
      <c r="G4537" s="3" t="str">
        <f t="shared" si="350"/>
        <v>山东二干|临莒日2号光缆:临沂沂蒙路201局-莒南滨海路</v>
      </c>
      <c r="H4537" s="3">
        <f>INDEX(光放段!$B$4:$B$237,MATCH(纤芯!G4537,光放段!$C$4:$C$237,0))</f>
        <v>37035101000</v>
      </c>
      <c r="I4537" s="3" t="str">
        <f t="shared" si="351"/>
        <v>临莒日2号光缆</v>
      </c>
      <c r="J4537" s="3" t="str">
        <f>INDEX(子缆名称!$B$4:$B$29,纤芯!M4537)</f>
        <v>B缆</v>
      </c>
      <c r="K4537" s="3">
        <v>14</v>
      </c>
      <c r="L4537" s="3">
        <f t="shared" si="352"/>
        <v>2</v>
      </c>
      <c r="M4537" s="3">
        <f t="shared" si="353"/>
        <v>2</v>
      </c>
      <c r="N4537" s="3" t="s">
        <v>100</v>
      </c>
      <c r="O4537" s="3">
        <f>COUNTIF([1]局站!$D$4:$D$172,"="&amp;N4537)</f>
        <v>1</v>
      </c>
      <c r="P4537" s="3">
        <v>0</v>
      </c>
      <c r="Q4537" s="3">
        <v>0</v>
      </c>
      <c r="R4537" s="3">
        <v>0</v>
      </c>
      <c r="S4537" s="3" t="s">
        <v>101</v>
      </c>
      <c r="T4537" s="3">
        <f>COUNTIF([1]局站!$D$4:$D$172,"="&amp;S4537)</f>
        <v>1</v>
      </c>
      <c r="U4537" s="3">
        <v>0</v>
      </c>
      <c r="V4537" s="3">
        <v>0</v>
      </c>
      <c r="W4537" s="3">
        <v>0</v>
      </c>
      <c r="X4537" s="3" t="s">
        <v>1215</v>
      </c>
      <c r="Y4537" s="3" t="s">
        <v>852</v>
      </c>
      <c r="Z4537" s="3" t="str">
        <f>INDEX(业务类型!$C$4:$C$8,MATCH(纤芯!Y4537,业务类型!$B$4:$B$8,0))</f>
        <v>TWO</v>
      </c>
      <c r="AA4537" s="3" t="s">
        <v>954</v>
      </c>
    </row>
    <row r="4538" spans="1:27" ht="33" x14ac:dyDescent="0.2">
      <c r="A4538" s="3">
        <v>4535</v>
      </c>
      <c r="B4538" s="3">
        <f t="shared" si="354"/>
        <v>37035101015</v>
      </c>
      <c r="C4538" s="3" t="s">
        <v>1166</v>
      </c>
      <c r="D4538" s="3" t="s">
        <v>235</v>
      </c>
      <c r="E4538" s="3" t="str">
        <f>INDEX(光放段!$G$4:$G$237,MATCH(纤芯!G4538,光放段!$C$4:$C$237,0))</f>
        <v>山东二干|临莒日2号光缆:临沂沂蒙路201局-日照海滨五路</v>
      </c>
      <c r="F4538" s="3">
        <f>INDEX(光放段!$I$4:$I$237,MATCH(纤芯!H4538,光放段!$B$4:$B$237,0))</f>
        <v>37035100000</v>
      </c>
      <c r="G4538" s="3" t="str">
        <f t="shared" si="350"/>
        <v>山东二干|临莒日2号光缆:临沂沂蒙路201局-莒南滨海路</v>
      </c>
      <c r="H4538" s="3">
        <f>INDEX(光放段!$B$4:$B$237,MATCH(纤芯!G4538,光放段!$C$4:$C$237,0))</f>
        <v>37035101000</v>
      </c>
      <c r="I4538" s="3" t="str">
        <f t="shared" si="351"/>
        <v>临莒日2号光缆</v>
      </c>
      <c r="J4538" s="3" t="str">
        <f>INDEX(子缆名称!$B$4:$B$29,纤芯!M4538)</f>
        <v>B缆</v>
      </c>
      <c r="K4538" s="3">
        <v>15</v>
      </c>
      <c r="L4538" s="3">
        <f t="shared" si="352"/>
        <v>3</v>
      </c>
      <c r="M4538" s="3">
        <f t="shared" si="353"/>
        <v>2</v>
      </c>
      <c r="N4538" s="3" t="s">
        <v>100</v>
      </c>
      <c r="O4538" s="3">
        <f>COUNTIF([1]局站!$D$4:$D$172,"="&amp;N4538)</f>
        <v>1</v>
      </c>
      <c r="P4538" s="3">
        <v>0</v>
      </c>
      <c r="Q4538" s="3">
        <v>0</v>
      </c>
      <c r="R4538" s="3">
        <v>0</v>
      </c>
      <c r="S4538" s="3" t="s">
        <v>101</v>
      </c>
      <c r="T4538" s="3">
        <f>COUNTIF([1]局站!$D$4:$D$172,"="&amp;S4538)</f>
        <v>1</v>
      </c>
      <c r="U4538" s="3">
        <v>0</v>
      </c>
      <c r="V4538" s="3">
        <v>0</v>
      </c>
      <c r="W4538" s="3">
        <v>0</v>
      </c>
      <c r="X4538" s="3" t="s">
        <v>1215</v>
      </c>
      <c r="Y4538" s="3" t="s">
        <v>852</v>
      </c>
      <c r="Z4538" s="3" t="str">
        <f>INDEX(业务类型!$C$4:$C$8,MATCH(纤芯!Y4538,业务类型!$B$4:$B$8,0))</f>
        <v>TWO</v>
      </c>
      <c r="AA4538" s="3" t="s">
        <v>955</v>
      </c>
    </row>
    <row r="4539" spans="1:27" ht="33" x14ac:dyDescent="0.2">
      <c r="A4539" s="3">
        <v>4536</v>
      </c>
      <c r="B4539" s="3">
        <f t="shared" si="354"/>
        <v>37035101016</v>
      </c>
      <c r="C4539" s="3" t="s">
        <v>1166</v>
      </c>
      <c r="D4539" s="3" t="s">
        <v>235</v>
      </c>
      <c r="E4539" s="3" t="str">
        <f>INDEX(光放段!$G$4:$G$237,MATCH(纤芯!G4539,光放段!$C$4:$C$237,0))</f>
        <v>山东二干|临莒日2号光缆:临沂沂蒙路201局-日照海滨五路</v>
      </c>
      <c r="F4539" s="3">
        <f>INDEX(光放段!$I$4:$I$237,MATCH(纤芯!H4539,光放段!$B$4:$B$237,0))</f>
        <v>37035100000</v>
      </c>
      <c r="G4539" s="3" t="str">
        <f t="shared" si="350"/>
        <v>山东二干|临莒日2号光缆:临沂沂蒙路201局-莒南滨海路</v>
      </c>
      <c r="H4539" s="3">
        <f>INDEX(光放段!$B$4:$B$237,MATCH(纤芯!G4539,光放段!$C$4:$C$237,0))</f>
        <v>37035101000</v>
      </c>
      <c r="I4539" s="3" t="str">
        <f t="shared" si="351"/>
        <v>临莒日2号光缆</v>
      </c>
      <c r="J4539" s="3" t="str">
        <f>INDEX(子缆名称!$B$4:$B$29,纤芯!M4539)</f>
        <v>B缆</v>
      </c>
      <c r="K4539" s="3">
        <v>16</v>
      </c>
      <c r="L4539" s="3">
        <f t="shared" si="352"/>
        <v>4</v>
      </c>
      <c r="M4539" s="3">
        <f t="shared" si="353"/>
        <v>2</v>
      </c>
      <c r="N4539" s="3" t="s">
        <v>100</v>
      </c>
      <c r="O4539" s="3">
        <f>COUNTIF([1]局站!$D$4:$D$172,"="&amp;N4539)</f>
        <v>1</v>
      </c>
      <c r="P4539" s="3">
        <v>0</v>
      </c>
      <c r="Q4539" s="3">
        <v>0</v>
      </c>
      <c r="R4539" s="3">
        <v>0</v>
      </c>
      <c r="S4539" s="3" t="s">
        <v>101</v>
      </c>
      <c r="T4539" s="3">
        <f>COUNTIF([1]局站!$D$4:$D$172,"="&amp;S4539)</f>
        <v>1</v>
      </c>
      <c r="U4539" s="3">
        <v>0</v>
      </c>
      <c r="V4539" s="3">
        <v>0</v>
      </c>
      <c r="W4539" s="3">
        <v>0</v>
      </c>
      <c r="X4539" s="3" t="s">
        <v>1215</v>
      </c>
      <c r="Y4539" s="3" t="s">
        <v>852</v>
      </c>
      <c r="Z4539" s="3" t="str">
        <f>INDEX(业务类型!$C$4:$C$8,MATCH(纤芯!Y4539,业务类型!$B$4:$B$8,0))</f>
        <v>TWO</v>
      </c>
      <c r="AA4539" s="3" t="s">
        <v>955</v>
      </c>
    </row>
    <row r="4540" spans="1:27" ht="33" x14ac:dyDescent="0.2">
      <c r="A4540" s="3">
        <v>4537</v>
      </c>
      <c r="B4540" s="3">
        <f t="shared" si="354"/>
        <v>37035101017</v>
      </c>
      <c r="C4540" s="3" t="s">
        <v>1166</v>
      </c>
      <c r="D4540" s="3" t="s">
        <v>235</v>
      </c>
      <c r="E4540" s="3" t="str">
        <f>INDEX(光放段!$G$4:$G$237,MATCH(纤芯!G4540,光放段!$C$4:$C$237,0))</f>
        <v>山东二干|临莒日2号光缆:临沂沂蒙路201局-日照海滨五路</v>
      </c>
      <c r="F4540" s="3">
        <f>INDEX(光放段!$I$4:$I$237,MATCH(纤芯!H4540,光放段!$B$4:$B$237,0))</f>
        <v>37035100000</v>
      </c>
      <c r="G4540" s="3" t="str">
        <f t="shared" si="350"/>
        <v>山东二干|临莒日2号光缆:临沂沂蒙路201局-莒南滨海路</v>
      </c>
      <c r="H4540" s="3">
        <f>INDEX(光放段!$B$4:$B$237,MATCH(纤芯!G4540,光放段!$C$4:$C$237,0))</f>
        <v>37035101000</v>
      </c>
      <c r="I4540" s="3" t="str">
        <f t="shared" si="351"/>
        <v>临莒日2号光缆</v>
      </c>
      <c r="J4540" s="3" t="str">
        <f>INDEX(子缆名称!$B$4:$B$29,纤芯!M4540)</f>
        <v>B缆</v>
      </c>
      <c r="K4540" s="3">
        <v>17</v>
      </c>
      <c r="L4540" s="3">
        <f t="shared" si="352"/>
        <v>5</v>
      </c>
      <c r="M4540" s="3">
        <f t="shared" si="353"/>
        <v>2</v>
      </c>
      <c r="N4540" s="3" t="s">
        <v>100</v>
      </c>
      <c r="O4540" s="3">
        <f>COUNTIF([1]局站!$D$4:$D$172,"="&amp;N4540)</f>
        <v>1</v>
      </c>
      <c r="P4540" s="3">
        <v>0</v>
      </c>
      <c r="Q4540" s="3">
        <v>0</v>
      </c>
      <c r="R4540" s="3">
        <v>0</v>
      </c>
      <c r="S4540" s="3" t="s">
        <v>101</v>
      </c>
      <c r="T4540" s="3">
        <f>COUNTIF([1]局站!$D$4:$D$172,"="&amp;S4540)</f>
        <v>1</v>
      </c>
      <c r="U4540" s="3">
        <v>0</v>
      </c>
      <c r="V4540" s="3">
        <v>0</v>
      </c>
      <c r="W4540" s="3">
        <v>0</v>
      </c>
      <c r="X4540" s="3" t="s">
        <v>1215</v>
      </c>
      <c r="Y4540" s="3" t="s">
        <v>852</v>
      </c>
      <c r="Z4540" s="3" t="str">
        <f>INDEX(业务类型!$C$4:$C$8,MATCH(纤芯!Y4540,业务类型!$B$4:$B$8,0))</f>
        <v>TWO</v>
      </c>
      <c r="AA4540" s="3" t="s">
        <v>891</v>
      </c>
    </row>
    <row r="4541" spans="1:27" ht="33" x14ac:dyDescent="0.2">
      <c r="A4541" s="3">
        <v>4538</v>
      </c>
      <c r="B4541" s="3">
        <f t="shared" si="354"/>
        <v>37035101018</v>
      </c>
      <c r="C4541" s="3" t="s">
        <v>1166</v>
      </c>
      <c r="D4541" s="3" t="s">
        <v>235</v>
      </c>
      <c r="E4541" s="3" t="str">
        <f>INDEX(光放段!$G$4:$G$237,MATCH(纤芯!G4541,光放段!$C$4:$C$237,0))</f>
        <v>山东二干|临莒日2号光缆:临沂沂蒙路201局-日照海滨五路</v>
      </c>
      <c r="F4541" s="3">
        <f>INDEX(光放段!$I$4:$I$237,MATCH(纤芯!H4541,光放段!$B$4:$B$237,0))</f>
        <v>37035100000</v>
      </c>
      <c r="G4541" s="3" t="str">
        <f t="shared" si="350"/>
        <v>山东二干|临莒日2号光缆:临沂沂蒙路201局-莒南滨海路</v>
      </c>
      <c r="H4541" s="3">
        <f>INDEX(光放段!$B$4:$B$237,MATCH(纤芯!G4541,光放段!$C$4:$C$237,0))</f>
        <v>37035101000</v>
      </c>
      <c r="I4541" s="3" t="str">
        <f t="shared" si="351"/>
        <v>临莒日2号光缆</v>
      </c>
      <c r="J4541" s="3" t="str">
        <f>INDEX(子缆名称!$B$4:$B$29,纤芯!M4541)</f>
        <v>B缆</v>
      </c>
      <c r="K4541" s="3">
        <v>18</v>
      </c>
      <c r="L4541" s="3">
        <f t="shared" si="352"/>
        <v>6</v>
      </c>
      <c r="M4541" s="3">
        <f t="shared" si="353"/>
        <v>2</v>
      </c>
      <c r="N4541" s="3" t="s">
        <v>100</v>
      </c>
      <c r="O4541" s="3">
        <f>COUNTIF([1]局站!$D$4:$D$172,"="&amp;N4541)</f>
        <v>1</v>
      </c>
      <c r="P4541" s="3">
        <v>0</v>
      </c>
      <c r="Q4541" s="3">
        <v>0</v>
      </c>
      <c r="R4541" s="3">
        <v>0</v>
      </c>
      <c r="S4541" s="3" t="s">
        <v>101</v>
      </c>
      <c r="T4541" s="3">
        <f>COUNTIF([1]局站!$D$4:$D$172,"="&amp;S4541)</f>
        <v>1</v>
      </c>
      <c r="U4541" s="3">
        <v>0</v>
      </c>
      <c r="V4541" s="3">
        <v>0</v>
      </c>
      <c r="W4541" s="3">
        <v>0</v>
      </c>
      <c r="X4541" s="3" t="s">
        <v>1215</v>
      </c>
      <c r="Y4541" s="3" t="s">
        <v>880</v>
      </c>
      <c r="Z4541" s="3" t="str">
        <f>INDEX(业务类型!$C$4:$C$8,MATCH(纤芯!Y4541,业务类型!$B$4:$B$8,0))</f>
        <v>IDLE</v>
      </c>
      <c r="AA4541" s="3"/>
    </row>
    <row r="4542" spans="1:27" ht="33" x14ac:dyDescent="0.2">
      <c r="A4542" s="3">
        <v>4539</v>
      </c>
      <c r="B4542" s="3">
        <f t="shared" si="354"/>
        <v>37035101019</v>
      </c>
      <c r="C4542" s="3" t="s">
        <v>1166</v>
      </c>
      <c r="D4542" s="3" t="s">
        <v>235</v>
      </c>
      <c r="E4542" s="3" t="str">
        <f>INDEX(光放段!$G$4:$G$237,MATCH(纤芯!G4542,光放段!$C$4:$C$237,0))</f>
        <v>山东二干|临莒日2号光缆:临沂沂蒙路201局-日照海滨五路</v>
      </c>
      <c r="F4542" s="3">
        <f>INDEX(光放段!$I$4:$I$237,MATCH(纤芯!H4542,光放段!$B$4:$B$237,0))</f>
        <v>37035100000</v>
      </c>
      <c r="G4542" s="3" t="str">
        <f t="shared" si="350"/>
        <v>山东二干|临莒日2号光缆:临沂沂蒙路201局-莒南滨海路</v>
      </c>
      <c r="H4542" s="3">
        <f>INDEX(光放段!$B$4:$B$237,MATCH(纤芯!G4542,光放段!$C$4:$C$237,0))</f>
        <v>37035101000</v>
      </c>
      <c r="I4542" s="3" t="str">
        <f t="shared" si="351"/>
        <v>临莒日2号光缆</v>
      </c>
      <c r="J4542" s="3" t="str">
        <f>INDEX(子缆名称!$B$4:$B$29,纤芯!M4542)</f>
        <v>B缆</v>
      </c>
      <c r="K4542" s="3">
        <v>19</v>
      </c>
      <c r="L4542" s="3">
        <f t="shared" si="352"/>
        <v>7</v>
      </c>
      <c r="M4542" s="3">
        <f t="shared" si="353"/>
        <v>2</v>
      </c>
      <c r="N4542" s="3" t="s">
        <v>100</v>
      </c>
      <c r="O4542" s="3">
        <f>COUNTIF([1]局站!$D$4:$D$172,"="&amp;N4542)</f>
        <v>1</v>
      </c>
      <c r="P4542" s="3">
        <v>0</v>
      </c>
      <c r="Q4542" s="3">
        <v>0</v>
      </c>
      <c r="R4542" s="3">
        <v>0</v>
      </c>
      <c r="S4542" s="3" t="s">
        <v>101</v>
      </c>
      <c r="T4542" s="3">
        <f>COUNTIF([1]局站!$D$4:$D$172,"="&amp;S4542)</f>
        <v>1</v>
      </c>
      <c r="U4542" s="3">
        <v>0</v>
      </c>
      <c r="V4542" s="3">
        <v>0</v>
      </c>
      <c r="W4542" s="3">
        <v>0</v>
      </c>
      <c r="X4542" s="3" t="s">
        <v>1215</v>
      </c>
      <c r="Y4542" s="3" t="s">
        <v>881</v>
      </c>
      <c r="Z4542" s="3" t="str">
        <f>INDEX(业务类型!$C$4:$C$8,MATCH(纤芯!Y4542,业务类型!$B$4:$B$8,0))</f>
        <v>OTHER</v>
      </c>
      <c r="AA4542" s="3" t="s">
        <v>896</v>
      </c>
    </row>
    <row r="4543" spans="1:27" ht="33" x14ac:dyDescent="0.2">
      <c r="A4543" s="3">
        <v>4540</v>
      </c>
      <c r="B4543" s="3">
        <f t="shared" si="354"/>
        <v>37035101020</v>
      </c>
      <c r="C4543" s="3" t="s">
        <v>1166</v>
      </c>
      <c r="D4543" s="3" t="s">
        <v>235</v>
      </c>
      <c r="E4543" s="3" t="str">
        <f>INDEX(光放段!$G$4:$G$237,MATCH(纤芯!G4543,光放段!$C$4:$C$237,0))</f>
        <v>山东二干|临莒日2号光缆:临沂沂蒙路201局-日照海滨五路</v>
      </c>
      <c r="F4543" s="3">
        <f>INDEX(光放段!$I$4:$I$237,MATCH(纤芯!H4543,光放段!$B$4:$B$237,0))</f>
        <v>37035100000</v>
      </c>
      <c r="G4543" s="3" t="str">
        <f t="shared" si="350"/>
        <v>山东二干|临莒日2号光缆:临沂沂蒙路201局-莒南滨海路</v>
      </c>
      <c r="H4543" s="3">
        <f>INDEX(光放段!$B$4:$B$237,MATCH(纤芯!G4543,光放段!$C$4:$C$237,0))</f>
        <v>37035101000</v>
      </c>
      <c r="I4543" s="3" t="str">
        <f t="shared" si="351"/>
        <v>临莒日2号光缆</v>
      </c>
      <c r="J4543" s="3" t="str">
        <f>INDEX(子缆名称!$B$4:$B$29,纤芯!M4543)</f>
        <v>B缆</v>
      </c>
      <c r="K4543" s="3">
        <v>20</v>
      </c>
      <c r="L4543" s="3">
        <f t="shared" si="352"/>
        <v>8</v>
      </c>
      <c r="M4543" s="3">
        <f t="shared" si="353"/>
        <v>2</v>
      </c>
      <c r="N4543" s="3" t="s">
        <v>100</v>
      </c>
      <c r="O4543" s="3">
        <f>COUNTIF([1]局站!$D$4:$D$172,"="&amp;N4543)</f>
        <v>1</v>
      </c>
      <c r="P4543" s="3">
        <v>0</v>
      </c>
      <c r="Q4543" s="3">
        <v>0</v>
      </c>
      <c r="R4543" s="3">
        <v>0</v>
      </c>
      <c r="S4543" s="3" t="s">
        <v>101</v>
      </c>
      <c r="T4543" s="3">
        <f>COUNTIF([1]局站!$D$4:$D$172,"="&amp;S4543)</f>
        <v>1</v>
      </c>
      <c r="U4543" s="3">
        <v>0</v>
      </c>
      <c r="V4543" s="3">
        <v>0</v>
      </c>
      <c r="W4543" s="3">
        <v>0</v>
      </c>
      <c r="X4543" s="3" t="s">
        <v>1215</v>
      </c>
      <c r="Y4543" s="3" t="s">
        <v>881</v>
      </c>
      <c r="Z4543" s="3" t="str">
        <f>INDEX(业务类型!$C$4:$C$8,MATCH(纤芯!Y4543,业务类型!$B$4:$B$8,0))</f>
        <v>OTHER</v>
      </c>
      <c r="AA4543" s="3" t="s">
        <v>896</v>
      </c>
    </row>
    <row r="4544" spans="1:27" ht="33" x14ac:dyDescent="0.2">
      <c r="A4544" s="3">
        <v>4541</v>
      </c>
      <c r="B4544" s="3">
        <f t="shared" si="354"/>
        <v>37035101021</v>
      </c>
      <c r="C4544" s="3" t="s">
        <v>1166</v>
      </c>
      <c r="D4544" s="3" t="s">
        <v>235</v>
      </c>
      <c r="E4544" s="3" t="str">
        <f>INDEX(光放段!$G$4:$G$237,MATCH(纤芯!G4544,光放段!$C$4:$C$237,0))</f>
        <v>山东二干|临莒日2号光缆:临沂沂蒙路201局-日照海滨五路</v>
      </c>
      <c r="F4544" s="3">
        <f>INDEX(光放段!$I$4:$I$237,MATCH(纤芯!H4544,光放段!$B$4:$B$237,0))</f>
        <v>37035100000</v>
      </c>
      <c r="G4544" s="3" t="str">
        <f t="shared" si="350"/>
        <v>山东二干|临莒日2号光缆:临沂沂蒙路201局-莒南滨海路</v>
      </c>
      <c r="H4544" s="3">
        <f>INDEX(光放段!$B$4:$B$237,MATCH(纤芯!G4544,光放段!$C$4:$C$237,0))</f>
        <v>37035101000</v>
      </c>
      <c r="I4544" s="3" t="str">
        <f t="shared" si="351"/>
        <v>临莒日2号光缆</v>
      </c>
      <c r="J4544" s="3" t="str">
        <f>INDEX(子缆名称!$B$4:$B$29,纤芯!M4544)</f>
        <v>B缆</v>
      </c>
      <c r="K4544" s="3">
        <v>21</v>
      </c>
      <c r="L4544" s="3">
        <f t="shared" si="352"/>
        <v>9</v>
      </c>
      <c r="M4544" s="3">
        <f t="shared" si="353"/>
        <v>2</v>
      </c>
      <c r="N4544" s="3" t="s">
        <v>100</v>
      </c>
      <c r="O4544" s="3">
        <f>COUNTIF([1]局站!$D$4:$D$172,"="&amp;N4544)</f>
        <v>1</v>
      </c>
      <c r="P4544" s="3">
        <v>0</v>
      </c>
      <c r="Q4544" s="3">
        <v>0</v>
      </c>
      <c r="R4544" s="3">
        <v>0</v>
      </c>
      <c r="S4544" s="3" t="s">
        <v>101</v>
      </c>
      <c r="T4544" s="3">
        <f>COUNTIF([1]局站!$D$4:$D$172,"="&amp;S4544)</f>
        <v>1</v>
      </c>
      <c r="U4544" s="3">
        <v>0</v>
      </c>
      <c r="V4544" s="3">
        <v>0</v>
      </c>
      <c r="W4544" s="3">
        <v>0</v>
      </c>
      <c r="X4544" s="3" t="s">
        <v>1215</v>
      </c>
      <c r="Y4544" s="3" t="s">
        <v>880</v>
      </c>
      <c r="Z4544" s="3" t="str">
        <f>INDEX(业务类型!$C$4:$C$8,MATCH(纤芯!Y4544,业务类型!$B$4:$B$8,0))</f>
        <v>IDLE</v>
      </c>
      <c r="AA4544" s="3"/>
    </row>
    <row r="4545" spans="1:27" ht="33" x14ac:dyDescent="0.2">
      <c r="A4545" s="3">
        <v>4542</v>
      </c>
      <c r="B4545" s="3">
        <f t="shared" si="354"/>
        <v>37035101022</v>
      </c>
      <c r="C4545" s="3" t="s">
        <v>1166</v>
      </c>
      <c r="D4545" s="3" t="s">
        <v>235</v>
      </c>
      <c r="E4545" s="3" t="str">
        <f>INDEX(光放段!$G$4:$G$237,MATCH(纤芯!G4545,光放段!$C$4:$C$237,0))</f>
        <v>山东二干|临莒日2号光缆:临沂沂蒙路201局-日照海滨五路</v>
      </c>
      <c r="F4545" s="3">
        <f>INDEX(光放段!$I$4:$I$237,MATCH(纤芯!H4545,光放段!$B$4:$B$237,0))</f>
        <v>37035100000</v>
      </c>
      <c r="G4545" s="3" t="str">
        <f t="shared" si="350"/>
        <v>山东二干|临莒日2号光缆:临沂沂蒙路201局-莒南滨海路</v>
      </c>
      <c r="H4545" s="3">
        <f>INDEX(光放段!$B$4:$B$237,MATCH(纤芯!G4545,光放段!$C$4:$C$237,0))</f>
        <v>37035101000</v>
      </c>
      <c r="I4545" s="3" t="str">
        <f t="shared" si="351"/>
        <v>临莒日2号光缆</v>
      </c>
      <c r="J4545" s="3" t="str">
        <f>INDEX(子缆名称!$B$4:$B$29,纤芯!M4545)</f>
        <v>B缆</v>
      </c>
      <c r="K4545" s="3">
        <v>22</v>
      </c>
      <c r="L4545" s="3">
        <f t="shared" si="352"/>
        <v>10</v>
      </c>
      <c r="M4545" s="3">
        <f t="shared" si="353"/>
        <v>2</v>
      </c>
      <c r="N4545" s="3" t="s">
        <v>100</v>
      </c>
      <c r="O4545" s="3">
        <f>COUNTIF([1]局站!$D$4:$D$172,"="&amp;N4545)</f>
        <v>1</v>
      </c>
      <c r="P4545" s="3">
        <v>0</v>
      </c>
      <c r="Q4545" s="3">
        <v>0</v>
      </c>
      <c r="R4545" s="3">
        <v>0</v>
      </c>
      <c r="S4545" s="3" t="s">
        <v>101</v>
      </c>
      <c r="T4545" s="3">
        <f>COUNTIF([1]局站!$D$4:$D$172,"="&amp;S4545)</f>
        <v>1</v>
      </c>
      <c r="U4545" s="3">
        <v>0</v>
      </c>
      <c r="V4545" s="3">
        <v>0</v>
      </c>
      <c r="W4545" s="3">
        <v>0</v>
      </c>
      <c r="X4545" s="3" t="s">
        <v>1215</v>
      </c>
      <c r="Y4545" s="3" t="s">
        <v>881</v>
      </c>
      <c r="Z4545" s="3" t="str">
        <f>INDEX(业务类型!$C$4:$C$8,MATCH(纤芯!Y4545,业务类型!$B$4:$B$8,0))</f>
        <v>OTHER</v>
      </c>
      <c r="AA4545" s="3" t="s">
        <v>882</v>
      </c>
    </row>
    <row r="4546" spans="1:27" ht="33" x14ac:dyDescent="0.2">
      <c r="A4546" s="3">
        <v>4543</v>
      </c>
      <c r="B4546" s="3">
        <f t="shared" si="354"/>
        <v>37035101023</v>
      </c>
      <c r="C4546" s="3" t="s">
        <v>1166</v>
      </c>
      <c r="D4546" s="3" t="s">
        <v>235</v>
      </c>
      <c r="E4546" s="3" t="str">
        <f>INDEX(光放段!$G$4:$G$237,MATCH(纤芯!G4546,光放段!$C$4:$C$237,0))</f>
        <v>山东二干|临莒日2号光缆:临沂沂蒙路201局-日照海滨五路</v>
      </c>
      <c r="F4546" s="3">
        <f>INDEX(光放段!$I$4:$I$237,MATCH(纤芯!H4546,光放段!$B$4:$B$237,0))</f>
        <v>37035100000</v>
      </c>
      <c r="G4546" s="3" t="str">
        <f t="shared" si="350"/>
        <v>山东二干|临莒日2号光缆:临沂沂蒙路201局-莒南滨海路</v>
      </c>
      <c r="H4546" s="3">
        <f>INDEX(光放段!$B$4:$B$237,MATCH(纤芯!G4546,光放段!$C$4:$C$237,0))</f>
        <v>37035101000</v>
      </c>
      <c r="I4546" s="3" t="str">
        <f t="shared" si="351"/>
        <v>临莒日2号光缆</v>
      </c>
      <c r="J4546" s="3" t="str">
        <f>INDEX(子缆名称!$B$4:$B$29,纤芯!M4546)</f>
        <v>B缆</v>
      </c>
      <c r="K4546" s="3">
        <v>23</v>
      </c>
      <c r="L4546" s="3">
        <f t="shared" si="352"/>
        <v>11</v>
      </c>
      <c r="M4546" s="3">
        <f t="shared" si="353"/>
        <v>2</v>
      </c>
      <c r="N4546" s="3" t="s">
        <v>100</v>
      </c>
      <c r="O4546" s="3">
        <f>COUNTIF([1]局站!$D$4:$D$172,"="&amp;N4546)</f>
        <v>1</v>
      </c>
      <c r="P4546" s="3">
        <v>0</v>
      </c>
      <c r="Q4546" s="3">
        <v>0</v>
      </c>
      <c r="R4546" s="3">
        <v>0</v>
      </c>
      <c r="S4546" s="3" t="s">
        <v>101</v>
      </c>
      <c r="T4546" s="3">
        <f>COUNTIF([1]局站!$D$4:$D$172,"="&amp;S4546)</f>
        <v>1</v>
      </c>
      <c r="U4546" s="3">
        <v>0</v>
      </c>
      <c r="V4546" s="3">
        <v>0</v>
      </c>
      <c r="W4546" s="3">
        <v>0</v>
      </c>
      <c r="X4546" s="3" t="s">
        <v>1215</v>
      </c>
      <c r="Y4546" s="3" t="s">
        <v>881</v>
      </c>
      <c r="Z4546" s="3" t="str">
        <f>INDEX(业务类型!$C$4:$C$8,MATCH(纤芯!Y4546,业务类型!$B$4:$B$8,0))</f>
        <v>OTHER</v>
      </c>
      <c r="AA4546" s="3" t="s">
        <v>882</v>
      </c>
    </row>
    <row r="4547" spans="1:27" ht="33" x14ac:dyDescent="0.2">
      <c r="A4547" s="3">
        <v>4544</v>
      </c>
      <c r="B4547" s="3">
        <f t="shared" si="354"/>
        <v>37035101024</v>
      </c>
      <c r="C4547" s="3" t="s">
        <v>1166</v>
      </c>
      <c r="D4547" s="3" t="s">
        <v>235</v>
      </c>
      <c r="E4547" s="3" t="str">
        <f>INDEX(光放段!$G$4:$G$237,MATCH(纤芯!G4547,光放段!$C$4:$C$237,0))</f>
        <v>山东二干|临莒日2号光缆:临沂沂蒙路201局-日照海滨五路</v>
      </c>
      <c r="F4547" s="3">
        <f>INDEX(光放段!$I$4:$I$237,MATCH(纤芯!H4547,光放段!$B$4:$B$237,0))</f>
        <v>37035100000</v>
      </c>
      <c r="G4547" s="3" t="str">
        <f t="shared" si="350"/>
        <v>山东二干|临莒日2号光缆:临沂沂蒙路201局-莒南滨海路</v>
      </c>
      <c r="H4547" s="3">
        <f>INDEX(光放段!$B$4:$B$237,MATCH(纤芯!G4547,光放段!$C$4:$C$237,0))</f>
        <v>37035101000</v>
      </c>
      <c r="I4547" s="3" t="str">
        <f t="shared" si="351"/>
        <v>临莒日2号光缆</v>
      </c>
      <c r="J4547" s="3" t="str">
        <f>INDEX(子缆名称!$B$4:$B$29,纤芯!M4547)</f>
        <v>B缆</v>
      </c>
      <c r="K4547" s="3">
        <v>24</v>
      </c>
      <c r="L4547" s="3">
        <f t="shared" si="352"/>
        <v>12</v>
      </c>
      <c r="M4547" s="3">
        <f t="shared" si="353"/>
        <v>2</v>
      </c>
      <c r="N4547" s="3" t="s">
        <v>100</v>
      </c>
      <c r="O4547" s="3">
        <f>COUNTIF([1]局站!$D$4:$D$172,"="&amp;N4547)</f>
        <v>1</v>
      </c>
      <c r="P4547" s="3">
        <v>0</v>
      </c>
      <c r="Q4547" s="3">
        <v>0</v>
      </c>
      <c r="R4547" s="3">
        <v>0</v>
      </c>
      <c r="S4547" s="3" t="s">
        <v>101</v>
      </c>
      <c r="T4547" s="3">
        <f>COUNTIF([1]局站!$D$4:$D$172,"="&amp;S4547)</f>
        <v>1</v>
      </c>
      <c r="U4547" s="3">
        <v>0</v>
      </c>
      <c r="V4547" s="3">
        <v>0</v>
      </c>
      <c r="W4547" s="3">
        <v>0</v>
      </c>
      <c r="X4547" s="3" t="s">
        <v>1215</v>
      </c>
      <c r="Y4547" s="3" t="s">
        <v>880</v>
      </c>
      <c r="Z4547" s="3" t="str">
        <f>INDEX(业务类型!$C$4:$C$8,MATCH(纤芯!Y4547,业务类型!$B$4:$B$8,0))</f>
        <v>IDLE</v>
      </c>
      <c r="AA4547" s="3"/>
    </row>
    <row r="4548" spans="1:27" ht="33" x14ac:dyDescent="0.2">
      <c r="A4548" s="3">
        <v>4545</v>
      </c>
      <c r="B4548" s="3">
        <f t="shared" si="354"/>
        <v>37035102001</v>
      </c>
      <c r="C4548" s="3" t="s">
        <v>1166</v>
      </c>
      <c r="D4548" s="3" t="s">
        <v>235</v>
      </c>
      <c r="E4548" s="3" t="str">
        <f>INDEX(光放段!$G$4:$G$237,MATCH(纤芯!G4548,光放段!$C$4:$C$237,0))</f>
        <v>山东二干|临莒日2号光缆:临沂沂蒙路201局-日照海滨五路</v>
      </c>
      <c r="F4548" s="3">
        <f>INDEX(光放段!$I$4:$I$237,MATCH(纤芯!H4548,光放段!$B$4:$B$237,0))</f>
        <v>37035100000</v>
      </c>
      <c r="G4548" s="3" t="str">
        <f t="shared" si="350"/>
        <v>山东二干|临莒日2号光缆:莒南滨海路-日照海滨五路</v>
      </c>
      <c r="H4548" s="3">
        <f>INDEX(光放段!$B$4:$B$237,MATCH(纤芯!G4548,光放段!$C$4:$C$237,0))</f>
        <v>37035102000</v>
      </c>
      <c r="I4548" s="3" t="str">
        <f t="shared" si="351"/>
        <v>临莒日2号光缆</v>
      </c>
      <c r="J4548" s="3" t="str">
        <f>INDEX(子缆名称!$B$4:$B$29,纤芯!M4548)</f>
        <v>A缆</v>
      </c>
      <c r="K4548" s="3">
        <v>1</v>
      </c>
      <c r="L4548" s="3">
        <f t="shared" si="352"/>
        <v>1</v>
      </c>
      <c r="M4548" s="3">
        <f t="shared" si="353"/>
        <v>1</v>
      </c>
      <c r="N4548" s="3" t="s">
        <v>101</v>
      </c>
      <c r="O4548" s="3">
        <f>COUNTIF([1]局站!$D$4:$D$172,"="&amp;N4548)</f>
        <v>1</v>
      </c>
      <c r="P4548" s="3">
        <v>0</v>
      </c>
      <c r="Q4548" s="3">
        <v>0</v>
      </c>
      <c r="R4548" s="3">
        <v>0</v>
      </c>
      <c r="S4548" s="3" t="s">
        <v>158</v>
      </c>
      <c r="T4548" s="3">
        <f>COUNTIF([1]局站!$D$4:$D$172,"="&amp;S4548)</f>
        <v>1</v>
      </c>
      <c r="U4548" s="3">
        <v>0</v>
      </c>
      <c r="V4548" s="3">
        <v>0</v>
      </c>
      <c r="W4548" s="3">
        <v>0</v>
      </c>
      <c r="X4548" s="3" t="s">
        <v>1215</v>
      </c>
      <c r="Y4548" s="3" t="s">
        <v>852</v>
      </c>
      <c r="Z4548" s="3" t="str">
        <f>INDEX(业务类型!$C$4:$C$8,MATCH(纤芯!Y4548,业务类型!$B$4:$B$8,0))</f>
        <v>TWO</v>
      </c>
      <c r="AA4548" s="3" t="s">
        <v>993</v>
      </c>
    </row>
    <row r="4549" spans="1:27" ht="33" x14ac:dyDescent="0.2">
      <c r="A4549" s="3">
        <v>4546</v>
      </c>
      <c r="B4549" s="3">
        <f t="shared" si="354"/>
        <v>37035102002</v>
      </c>
      <c r="C4549" s="3" t="s">
        <v>1166</v>
      </c>
      <c r="D4549" s="3" t="s">
        <v>235</v>
      </c>
      <c r="E4549" s="3" t="str">
        <f>INDEX(光放段!$G$4:$G$237,MATCH(纤芯!G4549,光放段!$C$4:$C$237,0))</f>
        <v>山东二干|临莒日2号光缆:临沂沂蒙路201局-日照海滨五路</v>
      </c>
      <c r="F4549" s="3">
        <f>INDEX(光放段!$I$4:$I$237,MATCH(纤芯!H4549,光放段!$B$4:$B$237,0))</f>
        <v>37035100000</v>
      </c>
      <c r="G4549" s="3" t="str">
        <f t="shared" ref="G4549:G4612" si="355">C4549&amp;"|"&amp;D4549&amp;":"&amp;N4549&amp;"-"&amp;S4549</f>
        <v>山东二干|临莒日2号光缆:莒南滨海路-日照海滨五路</v>
      </c>
      <c r="H4549" s="3">
        <f>INDEX(光放段!$B$4:$B$237,MATCH(纤芯!G4549,光放段!$C$4:$C$237,0))</f>
        <v>37035102000</v>
      </c>
      <c r="I4549" s="3" t="str">
        <f t="shared" ref="I4549:I4612" si="356">D4549</f>
        <v>临莒日2号光缆</v>
      </c>
      <c r="J4549" s="3" t="str">
        <f>INDEX(子缆名称!$B$4:$B$29,纤芯!M4549)</f>
        <v>A缆</v>
      </c>
      <c r="K4549" s="3">
        <v>2</v>
      </c>
      <c r="L4549" s="3">
        <f t="shared" ref="L4549:L4612" si="357">MOD(K4549-1,12)+1</f>
        <v>2</v>
      </c>
      <c r="M4549" s="3">
        <f t="shared" ref="M4549:M4612" si="358">INT((K4549-1)/12)+1</f>
        <v>1</v>
      </c>
      <c r="N4549" s="3" t="s">
        <v>101</v>
      </c>
      <c r="O4549" s="3">
        <f>COUNTIF([1]局站!$D$4:$D$172,"="&amp;N4549)</f>
        <v>1</v>
      </c>
      <c r="P4549" s="3">
        <v>0</v>
      </c>
      <c r="Q4549" s="3">
        <v>0</v>
      </c>
      <c r="R4549" s="3">
        <v>0</v>
      </c>
      <c r="S4549" s="3" t="s">
        <v>158</v>
      </c>
      <c r="T4549" s="3">
        <f>COUNTIF([1]局站!$D$4:$D$172,"="&amp;S4549)</f>
        <v>1</v>
      </c>
      <c r="U4549" s="3">
        <v>0</v>
      </c>
      <c r="V4549" s="3">
        <v>0</v>
      </c>
      <c r="W4549" s="3">
        <v>0</v>
      </c>
      <c r="X4549" s="3" t="s">
        <v>1215</v>
      </c>
      <c r="Y4549" s="3" t="s">
        <v>852</v>
      </c>
      <c r="Z4549" s="3" t="str">
        <f>INDEX(业务类型!$C$4:$C$8,MATCH(纤芯!Y4549,业务类型!$B$4:$B$8,0))</f>
        <v>TWO</v>
      </c>
      <c r="AA4549" s="3" t="s">
        <v>993</v>
      </c>
    </row>
    <row r="4550" spans="1:27" ht="33" x14ac:dyDescent="0.2">
      <c r="A4550" s="3">
        <v>4547</v>
      </c>
      <c r="B4550" s="3">
        <f t="shared" si="354"/>
        <v>37035102003</v>
      </c>
      <c r="C4550" s="3" t="s">
        <v>1166</v>
      </c>
      <c r="D4550" s="3" t="s">
        <v>235</v>
      </c>
      <c r="E4550" s="3" t="str">
        <f>INDEX(光放段!$G$4:$G$237,MATCH(纤芯!G4550,光放段!$C$4:$C$237,0))</f>
        <v>山东二干|临莒日2号光缆:临沂沂蒙路201局-日照海滨五路</v>
      </c>
      <c r="F4550" s="3">
        <f>INDEX(光放段!$I$4:$I$237,MATCH(纤芯!H4550,光放段!$B$4:$B$237,0))</f>
        <v>37035100000</v>
      </c>
      <c r="G4550" s="3" t="str">
        <f t="shared" si="355"/>
        <v>山东二干|临莒日2号光缆:莒南滨海路-日照海滨五路</v>
      </c>
      <c r="H4550" s="3">
        <f>INDEX(光放段!$B$4:$B$237,MATCH(纤芯!G4550,光放段!$C$4:$C$237,0))</f>
        <v>37035102000</v>
      </c>
      <c r="I4550" s="3" t="str">
        <f t="shared" si="356"/>
        <v>临莒日2号光缆</v>
      </c>
      <c r="J4550" s="3" t="str">
        <f>INDEX(子缆名称!$B$4:$B$29,纤芯!M4550)</f>
        <v>A缆</v>
      </c>
      <c r="K4550" s="3">
        <v>3</v>
      </c>
      <c r="L4550" s="3">
        <f t="shared" si="357"/>
        <v>3</v>
      </c>
      <c r="M4550" s="3">
        <f t="shared" si="358"/>
        <v>1</v>
      </c>
      <c r="N4550" s="3" t="s">
        <v>101</v>
      </c>
      <c r="O4550" s="3">
        <f>COUNTIF([1]局站!$D$4:$D$172,"="&amp;N4550)</f>
        <v>1</v>
      </c>
      <c r="P4550" s="3">
        <v>0</v>
      </c>
      <c r="Q4550" s="3">
        <v>0</v>
      </c>
      <c r="R4550" s="3">
        <v>0</v>
      </c>
      <c r="S4550" s="3" t="s">
        <v>158</v>
      </c>
      <c r="T4550" s="3">
        <f>COUNTIF([1]局站!$D$4:$D$172,"="&amp;S4550)</f>
        <v>1</v>
      </c>
      <c r="U4550" s="3">
        <v>0</v>
      </c>
      <c r="V4550" s="3">
        <v>0</v>
      </c>
      <c r="W4550" s="3">
        <v>0</v>
      </c>
      <c r="X4550" s="3" t="s">
        <v>1215</v>
      </c>
      <c r="Y4550" s="3" t="s">
        <v>852</v>
      </c>
      <c r="Z4550" s="3" t="str">
        <f>INDEX(业务类型!$C$4:$C$8,MATCH(纤芯!Y4550,业务类型!$B$4:$B$8,0))</f>
        <v>TWO</v>
      </c>
      <c r="AA4550" s="3" t="s">
        <v>1001</v>
      </c>
    </row>
    <row r="4551" spans="1:27" ht="33" x14ac:dyDescent="0.2">
      <c r="A4551" s="3">
        <v>4548</v>
      </c>
      <c r="B4551" s="3">
        <f t="shared" si="354"/>
        <v>37035102004</v>
      </c>
      <c r="C4551" s="3" t="s">
        <v>1166</v>
      </c>
      <c r="D4551" s="3" t="s">
        <v>235</v>
      </c>
      <c r="E4551" s="3" t="str">
        <f>INDEX(光放段!$G$4:$G$237,MATCH(纤芯!G4551,光放段!$C$4:$C$237,0))</f>
        <v>山东二干|临莒日2号光缆:临沂沂蒙路201局-日照海滨五路</v>
      </c>
      <c r="F4551" s="3">
        <f>INDEX(光放段!$I$4:$I$237,MATCH(纤芯!H4551,光放段!$B$4:$B$237,0))</f>
        <v>37035100000</v>
      </c>
      <c r="G4551" s="3" t="str">
        <f t="shared" si="355"/>
        <v>山东二干|临莒日2号光缆:莒南滨海路-日照海滨五路</v>
      </c>
      <c r="H4551" s="3">
        <f>INDEX(光放段!$B$4:$B$237,MATCH(纤芯!G4551,光放段!$C$4:$C$237,0))</f>
        <v>37035102000</v>
      </c>
      <c r="I4551" s="3" t="str">
        <f t="shared" si="356"/>
        <v>临莒日2号光缆</v>
      </c>
      <c r="J4551" s="3" t="str">
        <f>INDEX(子缆名称!$B$4:$B$29,纤芯!M4551)</f>
        <v>A缆</v>
      </c>
      <c r="K4551" s="3">
        <v>4</v>
      </c>
      <c r="L4551" s="3">
        <f t="shared" si="357"/>
        <v>4</v>
      </c>
      <c r="M4551" s="3">
        <f t="shared" si="358"/>
        <v>1</v>
      </c>
      <c r="N4551" s="3" t="s">
        <v>101</v>
      </c>
      <c r="O4551" s="3">
        <f>COUNTIF([1]局站!$D$4:$D$172,"="&amp;N4551)</f>
        <v>1</v>
      </c>
      <c r="P4551" s="3">
        <v>0</v>
      </c>
      <c r="Q4551" s="3">
        <v>0</v>
      </c>
      <c r="R4551" s="3">
        <v>0</v>
      </c>
      <c r="S4551" s="3" t="s">
        <v>158</v>
      </c>
      <c r="T4551" s="3">
        <f>COUNTIF([1]局站!$D$4:$D$172,"="&amp;S4551)</f>
        <v>1</v>
      </c>
      <c r="U4551" s="3">
        <v>0</v>
      </c>
      <c r="V4551" s="3">
        <v>0</v>
      </c>
      <c r="W4551" s="3">
        <v>0</v>
      </c>
      <c r="X4551" s="3" t="s">
        <v>1215</v>
      </c>
      <c r="Y4551" s="3" t="s">
        <v>852</v>
      </c>
      <c r="Z4551" s="3" t="str">
        <f>INDEX(业务类型!$C$4:$C$8,MATCH(纤芯!Y4551,业务类型!$B$4:$B$8,0))</f>
        <v>TWO</v>
      </c>
      <c r="AA4551" s="3" t="s">
        <v>1001</v>
      </c>
    </row>
    <row r="4552" spans="1:27" ht="33" x14ac:dyDescent="0.2">
      <c r="A4552" s="3">
        <v>4549</v>
      </c>
      <c r="B4552" s="3">
        <f t="shared" si="354"/>
        <v>37035102005</v>
      </c>
      <c r="C4552" s="3" t="s">
        <v>1166</v>
      </c>
      <c r="D4552" s="3" t="s">
        <v>235</v>
      </c>
      <c r="E4552" s="3" t="str">
        <f>INDEX(光放段!$G$4:$G$237,MATCH(纤芯!G4552,光放段!$C$4:$C$237,0))</f>
        <v>山东二干|临莒日2号光缆:临沂沂蒙路201局-日照海滨五路</v>
      </c>
      <c r="F4552" s="3">
        <f>INDEX(光放段!$I$4:$I$237,MATCH(纤芯!H4552,光放段!$B$4:$B$237,0))</f>
        <v>37035100000</v>
      </c>
      <c r="G4552" s="3" t="str">
        <f t="shared" si="355"/>
        <v>山东二干|临莒日2号光缆:莒南滨海路-日照海滨五路</v>
      </c>
      <c r="H4552" s="3">
        <f>INDEX(光放段!$B$4:$B$237,MATCH(纤芯!G4552,光放段!$C$4:$C$237,0))</f>
        <v>37035102000</v>
      </c>
      <c r="I4552" s="3" t="str">
        <f t="shared" si="356"/>
        <v>临莒日2号光缆</v>
      </c>
      <c r="J4552" s="3" t="str">
        <f>INDEX(子缆名称!$B$4:$B$29,纤芯!M4552)</f>
        <v>A缆</v>
      </c>
      <c r="K4552" s="3">
        <v>5</v>
      </c>
      <c r="L4552" s="3">
        <f t="shared" si="357"/>
        <v>5</v>
      </c>
      <c r="M4552" s="3">
        <f t="shared" si="358"/>
        <v>1</v>
      </c>
      <c r="N4552" s="3" t="s">
        <v>101</v>
      </c>
      <c r="O4552" s="3">
        <f>COUNTIF([1]局站!$D$4:$D$172,"="&amp;N4552)</f>
        <v>1</v>
      </c>
      <c r="P4552" s="3">
        <v>0</v>
      </c>
      <c r="Q4552" s="3">
        <v>0</v>
      </c>
      <c r="R4552" s="3">
        <v>0</v>
      </c>
      <c r="S4552" s="3" t="s">
        <v>158</v>
      </c>
      <c r="T4552" s="3">
        <f>COUNTIF([1]局站!$D$4:$D$172,"="&amp;S4552)</f>
        <v>1</v>
      </c>
      <c r="U4552" s="3">
        <v>0</v>
      </c>
      <c r="V4552" s="3">
        <v>0</v>
      </c>
      <c r="W4552" s="3">
        <v>0</v>
      </c>
      <c r="X4552" s="3" t="s">
        <v>1214</v>
      </c>
      <c r="Y4552" s="3" t="s">
        <v>880</v>
      </c>
      <c r="Z4552" s="3" t="str">
        <f>INDEX(业务类型!$C$4:$C$8,MATCH(纤芯!Y4552,业务类型!$B$4:$B$8,0))</f>
        <v>IDLE</v>
      </c>
      <c r="AA4552" s="3"/>
    </row>
    <row r="4553" spans="1:27" ht="33" x14ac:dyDescent="0.2">
      <c r="A4553" s="3">
        <v>4550</v>
      </c>
      <c r="B4553" s="3">
        <f t="shared" si="354"/>
        <v>37035102006</v>
      </c>
      <c r="C4553" s="3" t="s">
        <v>1166</v>
      </c>
      <c r="D4553" s="3" t="s">
        <v>235</v>
      </c>
      <c r="E4553" s="3" t="str">
        <f>INDEX(光放段!$G$4:$G$237,MATCH(纤芯!G4553,光放段!$C$4:$C$237,0))</f>
        <v>山东二干|临莒日2号光缆:临沂沂蒙路201局-日照海滨五路</v>
      </c>
      <c r="F4553" s="3">
        <f>INDEX(光放段!$I$4:$I$237,MATCH(纤芯!H4553,光放段!$B$4:$B$237,0))</f>
        <v>37035100000</v>
      </c>
      <c r="G4553" s="3" t="str">
        <f t="shared" si="355"/>
        <v>山东二干|临莒日2号光缆:莒南滨海路-日照海滨五路</v>
      </c>
      <c r="H4553" s="3">
        <f>INDEX(光放段!$B$4:$B$237,MATCH(纤芯!G4553,光放段!$C$4:$C$237,0))</f>
        <v>37035102000</v>
      </c>
      <c r="I4553" s="3" t="str">
        <f t="shared" si="356"/>
        <v>临莒日2号光缆</v>
      </c>
      <c r="J4553" s="3" t="str">
        <f>INDEX(子缆名称!$B$4:$B$29,纤芯!M4553)</f>
        <v>A缆</v>
      </c>
      <c r="K4553" s="3">
        <v>6</v>
      </c>
      <c r="L4553" s="3">
        <f t="shared" si="357"/>
        <v>6</v>
      </c>
      <c r="M4553" s="3">
        <f t="shared" si="358"/>
        <v>1</v>
      </c>
      <c r="N4553" s="3" t="s">
        <v>101</v>
      </c>
      <c r="O4553" s="3">
        <f>COUNTIF([1]局站!$D$4:$D$172,"="&amp;N4553)</f>
        <v>1</v>
      </c>
      <c r="P4553" s="3">
        <v>0</v>
      </c>
      <c r="Q4553" s="3">
        <v>0</v>
      </c>
      <c r="R4553" s="3">
        <v>0</v>
      </c>
      <c r="S4553" s="3" t="s">
        <v>158</v>
      </c>
      <c r="T4553" s="3">
        <f>COUNTIF([1]局站!$D$4:$D$172,"="&amp;S4553)</f>
        <v>1</v>
      </c>
      <c r="U4553" s="3">
        <v>0</v>
      </c>
      <c r="V4553" s="3">
        <v>0</v>
      </c>
      <c r="W4553" s="3">
        <v>0</v>
      </c>
      <c r="X4553" s="3" t="s">
        <v>1214</v>
      </c>
      <c r="Y4553" s="3" t="s">
        <v>880</v>
      </c>
      <c r="Z4553" s="3" t="str">
        <f>INDEX(业务类型!$C$4:$C$8,MATCH(纤芯!Y4553,业务类型!$B$4:$B$8,0))</f>
        <v>IDLE</v>
      </c>
      <c r="AA4553" s="3"/>
    </row>
    <row r="4554" spans="1:27" ht="33" x14ac:dyDescent="0.2">
      <c r="A4554" s="3">
        <v>4551</v>
      </c>
      <c r="B4554" s="3">
        <f t="shared" si="354"/>
        <v>37035102007</v>
      </c>
      <c r="C4554" s="3" t="s">
        <v>1166</v>
      </c>
      <c r="D4554" s="3" t="s">
        <v>235</v>
      </c>
      <c r="E4554" s="3" t="str">
        <f>INDEX(光放段!$G$4:$G$237,MATCH(纤芯!G4554,光放段!$C$4:$C$237,0))</f>
        <v>山东二干|临莒日2号光缆:临沂沂蒙路201局-日照海滨五路</v>
      </c>
      <c r="F4554" s="3">
        <f>INDEX(光放段!$I$4:$I$237,MATCH(纤芯!H4554,光放段!$B$4:$B$237,0))</f>
        <v>37035100000</v>
      </c>
      <c r="G4554" s="3" t="str">
        <f t="shared" si="355"/>
        <v>山东二干|临莒日2号光缆:莒南滨海路-日照海滨五路</v>
      </c>
      <c r="H4554" s="3">
        <f>INDEX(光放段!$B$4:$B$237,MATCH(纤芯!G4554,光放段!$C$4:$C$237,0))</f>
        <v>37035102000</v>
      </c>
      <c r="I4554" s="3" t="str">
        <f t="shared" si="356"/>
        <v>临莒日2号光缆</v>
      </c>
      <c r="J4554" s="3" t="str">
        <f>INDEX(子缆名称!$B$4:$B$29,纤芯!M4554)</f>
        <v>A缆</v>
      </c>
      <c r="K4554" s="3">
        <v>7</v>
      </c>
      <c r="L4554" s="3">
        <f t="shared" si="357"/>
        <v>7</v>
      </c>
      <c r="M4554" s="3">
        <f t="shared" si="358"/>
        <v>1</v>
      </c>
      <c r="N4554" s="3" t="s">
        <v>101</v>
      </c>
      <c r="O4554" s="3">
        <f>COUNTIF([1]局站!$D$4:$D$172,"="&amp;N4554)</f>
        <v>1</v>
      </c>
      <c r="P4554" s="3">
        <v>0</v>
      </c>
      <c r="Q4554" s="3">
        <v>0</v>
      </c>
      <c r="R4554" s="3">
        <v>0</v>
      </c>
      <c r="S4554" s="3" t="s">
        <v>158</v>
      </c>
      <c r="T4554" s="3">
        <f>COUNTIF([1]局站!$D$4:$D$172,"="&amp;S4554)</f>
        <v>1</v>
      </c>
      <c r="U4554" s="3">
        <v>0</v>
      </c>
      <c r="V4554" s="3">
        <v>0</v>
      </c>
      <c r="W4554" s="3">
        <v>0</v>
      </c>
      <c r="X4554" s="3" t="s">
        <v>1214</v>
      </c>
      <c r="Y4554" s="3" t="s">
        <v>880</v>
      </c>
      <c r="Z4554" s="3" t="str">
        <f>INDEX(业务类型!$C$4:$C$8,MATCH(纤芯!Y4554,业务类型!$B$4:$B$8,0))</f>
        <v>IDLE</v>
      </c>
      <c r="AA4554" s="3"/>
    </row>
    <row r="4555" spans="1:27" ht="33" x14ac:dyDescent="0.2">
      <c r="A4555" s="3">
        <v>4552</v>
      </c>
      <c r="B4555" s="3">
        <f t="shared" si="354"/>
        <v>37035102008</v>
      </c>
      <c r="C4555" s="3" t="s">
        <v>1166</v>
      </c>
      <c r="D4555" s="3" t="s">
        <v>235</v>
      </c>
      <c r="E4555" s="3" t="str">
        <f>INDEX(光放段!$G$4:$G$237,MATCH(纤芯!G4555,光放段!$C$4:$C$237,0))</f>
        <v>山东二干|临莒日2号光缆:临沂沂蒙路201局-日照海滨五路</v>
      </c>
      <c r="F4555" s="3">
        <f>INDEX(光放段!$I$4:$I$237,MATCH(纤芯!H4555,光放段!$B$4:$B$237,0))</f>
        <v>37035100000</v>
      </c>
      <c r="G4555" s="3" t="str">
        <f t="shared" si="355"/>
        <v>山东二干|临莒日2号光缆:莒南滨海路-日照海滨五路</v>
      </c>
      <c r="H4555" s="3">
        <f>INDEX(光放段!$B$4:$B$237,MATCH(纤芯!G4555,光放段!$C$4:$C$237,0))</f>
        <v>37035102000</v>
      </c>
      <c r="I4555" s="3" t="str">
        <f t="shared" si="356"/>
        <v>临莒日2号光缆</v>
      </c>
      <c r="J4555" s="3" t="str">
        <f>INDEX(子缆名称!$B$4:$B$29,纤芯!M4555)</f>
        <v>A缆</v>
      </c>
      <c r="K4555" s="3">
        <v>8</v>
      </c>
      <c r="L4555" s="3">
        <f t="shared" si="357"/>
        <v>8</v>
      </c>
      <c r="M4555" s="3">
        <f t="shared" si="358"/>
        <v>1</v>
      </c>
      <c r="N4555" s="3" t="s">
        <v>101</v>
      </c>
      <c r="O4555" s="3">
        <f>COUNTIF([1]局站!$D$4:$D$172,"="&amp;N4555)</f>
        <v>1</v>
      </c>
      <c r="P4555" s="3">
        <v>0</v>
      </c>
      <c r="Q4555" s="3">
        <v>0</v>
      </c>
      <c r="R4555" s="3">
        <v>0</v>
      </c>
      <c r="S4555" s="3" t="s">
        <v>158</v>
      </c>
      <c r="T4555" s="3">
        <f>COUNTIF([1]局站!$D$4:$D$172,"="&amp;S4555)</f>
        <v>1</v>
      </c>
      <c r="U4555" s="3">
        <v>0</v>
      </c>
      <c r="V4555" s="3">
        <v>0</v>
      </c>
      <c r="W4555" s="3">
        <v>0</v>
      </c>
      <c r="X4555" s="3" t="s">
        <v>1214</v>
      </c>
      <c r="Y4555" s="3" t="s">
        <v>880</v>
      </c>
      <c r="Z4555" s="3" t="str">
        <f>INDEX(业务类型!$C$4:$C$8,MATCH(纤芯!Y4555,业务类型!$B$4:$B$8,0))</f>
        <v>IDLE</v>
      </c>
      <c r="AA4555" s="3"/>
    </row>
    <row r="4556" spans="1:27" ht="33" x14ac:dyDescent="0.2">
      <c r="A4556" s="3">
        <v>4553</v>
      </c>
      <c r="B4556" s="3">
        <f t="shared" si="354"/>
        <v>37035102009</v>
      </c>
      <c r="C4556" s="3" t="s">
        <v>1166</v>
      </c>
      <c r="D4556" s="3" t="s">
        <v>235</v>
      </c>
      <c r="E4556" s="3" t="str">
        <f>INDEX(光放段!$G$4:$G$237,MATCH(纤芯!G4556,光放段!$C$4:$C$237,0))</f>
        <v>山东二干|临莒日2号光缆:临沂沂蒙路201局-日照海滨五路</v>
      </c>
      <c r="F4556" s="3">
        <f>INDEX(光放段!$I$4:$I$237,MATCH(纤芯!H4556,光放段!$B$4:$B$237,0))</f>
        <v>37035100000</v>
      </c>
      <c r="G4556" s="3" t="str">
        <f t="shared" si="355"/>
        <v>山东二干|临莒日2号光缆:莒南滨海路-日照海滨五路</v>
      </c>
      <c r="H4556" s="3">
        <f>INDEX(光放段!$B$4:$B$237,MATCH(纤芯!G4556,光放段!$C$4:$C$237,0))</f>
        <v>37035102000</v>
      </c>
      <c r="I4556" s="3" t="str">
        <f t="shared" si="356"/>
        <v>临莒日2号光缆</v>
      </c>
      <c r="J4556" s="3" t="str">
        <f>INDEX(子缆名称!$B$4:$B$29,纤芯!M4556)</f>
        <v>A缆</v>
      </c>
      <c r="K4556" s="3">
        <v>9</v>
      </c>
      <c r="L4556" s="3">
        <f t="shared" si="357"/>
        <v>9</v>
      </c>
      <c r="M4556" s="3">
        <f t="shared" si="358"/>
        <v>1</v>
      </c>
      <c r="N4556" s="3" t="s">
        <v>101</v>
      </c>
      <c r="O4556" s="3">
        <f>COUNTIF([1]局站!$D$4:$D$172,"="&amp;N4556)</f>
        <v>1</v>
      </c>
      <c r="P4556" s="3">
        <v>0</v>
      </c>
      <c r="Q4556" s="3">
        <v>0</v>
      </c>
      <c r="R4556" s="3">
        <v>0</v>
      </c>
      <c r="S4556" s="3" t="s">
        <v>158</v>
      </c>
      <c r="T4556" s="3">
        <f>COUNTIF([1]局站!$D$4:$D$172,"="&amp;S4556)</f>
        <v>1</v>
      </c>
      <c r="U4556" s="3">
        <v>0</v>
      </c>
      <c r="V4556" s="3">
        <v>0</v>
      </c>
      <c r="W4556" s="3">
        <v>0</v>
      </c>
      <c r="X4556" s="3" t="s">
        <v>1214</v>
      </c>
      <c r="Y4556" s="3" t="s">
        <v>880</v>
      </c>
      <c r="Z4556" s="3" t="str">
        <f>INDEX(业务类型!$C$4:$C$8,MATCH(纤芯!Y4556,业务类型!$B$4:$B$8,0))</f>
        <v>IDLE</v>
      </c>
      <c r="AA4556" s="3"/>
    </row>
    <row r="4557" spans="1:27" ht="33" x14ac:dyDescent="0.2">
      <c r="A4557" s="3">
        <v>4554</v>
      </c>
      <c r="B4557" s="3">
        <f t="shared" si="354"/>
        <v>37035102010</v>
      </c>
      <c r="C4557" s="3" t="s">
        <v>1166</v>
      </c>
      <c r="D4557" s="3" t="s">
        <v>235</v>
      </c>
      <c r="E4557" s="3" t="str">
        <f>INDEX(光放段!$G$4:$G$237,MATCH(纤芯!G4557,光放段!$C$4:$C$237,0))</f>
        <v>山东二干|临莒日2号光缆:临沂沂蒙路201局-日照海滨五路</v>
      </c>
      <c r="F4557" s="3">
        <f>INDEX(光放段!$I$4:$I$237,MATCH(纤芯!H4557,光放段!$B$4:$B$237,0))</f>
        <v>37035100000</v>
      </c>
      <c r="G4557" s="3" t="str">
        <f t="shared" si="355"/>
        <v>山东二干|临莒日2号光缆:莒南滨海路-日照海滨五路</v>
      </c>
      <c r="H4557" s="3">
        <f>INDEX(光放段!$B$4:$B$237,MATCH(纤芯!G4557,光放段!$C$4:$C$237,0))</f>
        <v>37035102000</v>
      </c>
      <c r="I4557" s="3" t="str">
        <f t="shared" si="356"/>
        <v>临莒日2号光缆</v>
      </c>
      <c r="J4557" s="3" t="str">
        <f>INDEX(子缆名称!$B$4:$B$29,纤芯!M4557)</f>
        <v>A缆</v>
      </c>
      <c r="K4557" s="3">
        <v>10</v>
      </c>
      <c r="L4557" s="3">
        <f t="shared" si="357"/>
        <v>10</v>
      </c>
      <c r="M4557" s="3">
        <f t="shared" si="358"/>
        <v>1</v>
      </c>
      <c r="N4557" s="3" t="s">
        <v>101</v>
      </c>
      <c r="O4557" s="3">
        <f>COUNTIF([1]局站!$D$4:$D$172,"="&amp;N4557)</f>
        <v>1</v>
      </c>
      <c r="P4557" s="3">
        <v>0</v>
      </c>
      <c r="Q4557" s="3">
        <v>0</v>
      </c>
      <c r="R4557" s="3">
        <v>0</v>
      </c>
      <c r="S4557" s="3" t="s">
        <v>158</v>
      </c>
      <c r="T4557" s="3">
        <f>COUNTIF([1]局站!$D$4:$D$172,"="&amp;S4557)</f>
        <v>1</v>
      </c>
      <c r="U4557" s="3">
        <v>0</v>
      </c>
      <c r="V4557" s="3">
        <v>0</v>
      </c>
      <c r="W4557" s="3">
        <v>0</v>
      </c>
      <c r="X4557" s="3" t="s">
        <v>1214</v>
      </c>
      <c r="Y4557" s="3" t="s">
        <v>880</v>
      </c>
      <c r="Z4557" s="3" t="str">
        <f>INDEX(业务类型!$C$4:$C$8,MATCH(纤芯!Y4557,业务类型!$B$4:$B$8,0))</f>
        <v>IDLE</v>
      </c>
      <c r="AA4557" s="3"/>
    </row>
    <row r="4558" spans="1:27" ht="33" x14ac:dyDescent="0.2">
      <c r="A4558" s="3">
        <v>4555</v>
      </c>
      <c r="B4558" s="3">
        <f t="shared" si="354"/>
        <v>37035102011</v>
      </c>
      <c r="C4558" s="3" t="s">
        <v>1166</v>
      </c>
      <c r="D4558" s="3" t="s">
        <v>235</v>
      </c>
      <c r="E4558" s="3" t="str">
        <f>INDEX(光放段!$G$4:$G$237,MATCH(纤芯!G4558,光放段!$C$4:$C$237,0))</f>
        <v>山东二干|临莒日2号光缆:临沂沂蒙路201局-日照海滨五路</v>
      </c>
      <c r="F4558" s="3">
        <f>INDEX(光放段!$I$4:$I$237,MATCH(纤芯!H4558,光放段!$B$4:$B$237,0))</f>
        <v>37035100000</v>
      </c>
      <c r="G4558" s="3" t="str">
        <f t="shared" si="355"/>
        <v>山东二干|临莒日2号光缆:莒南滨海路-日照海滨五路</v>
      </c>
      <c r="H4558" s="3">
        <f>INDEX(光放段!$B$4:$B$237,MATCH(纤芯!G4558,光放段!$C$4:$C$237,0))</f>
        <v>37035102000</v>
      </c>
      <c r="I4558" s="3" t="str">
        <f t="shared" si="356"/>
        <v>临莒日2号光缆</v>
      </c>
      <c r="J4558" s="3" t="str">
        <f>INDEX(子缆名称!$B$4:$B$29,纤芯!M4558)</f>
        <v>A缆</v>
      </c>
      <c r="K4558" s="3">
        <v>11</v>
      </c>
      <c r="L4558" s="3">
        <f t="shared" si="357"/>
        <v>11</v>
      </c>
      <c r="M4558" s="3">
        <f t="shared" si="358"/>
        <v>1</v>
      </c>
      <c r="N4558" s="3" t="s">
        <v>101</v>
      </c>
      <c r="O4558" s="3">
        <f>COUNTIF([1]局站!$D$4:$D$172,"="&amp;N4558)</f>
        <v>1</v>
      </c>
      <c r="P4558" s="3">
        <v>0</v>
      </c>
      <c r="Q4558" s="3">
        <v>0</v>
      </c>
      <c r="R4558" s="3">
        <v>0</v>
      </c>
      <c r="S4558" s="3" t="s">
        <v>158</v>
      </c>
      <c r="T4558" s="3">
        <f>COUNTIF([1]局站!$D$4:$D$172,"="&amp;S4558)</f>
        <v>1</v>
      </c>
      <c r="U4558" s="3">
        <v>0</v>
      </c>
      <c r="V4558" s="3">
        <v>0</v>
      </c>
      <c r="W4558" s="3">
        <v>0</v>
      </c>
      <c r="X4558" s="3" t="s">
        <v>1214</v>
      </c>
      <c r="Y4558" s="3" t="s">
        <v>880</v>
      </c>
      <c r="Z4558" s="3" t="str">
        <f>INDEX(业务类型!$C$4:$C$8,MATCH(纤芯!Y4558,业务类型!$B$4:$B$8,0))</f>
        <v>IDLE</v>
      </c>
      <c r="AA4558" s="3"/>
    </row>
    <row r="4559" spans="1:27" ht="33" x14ac:dyDescent="0.2">
      <c r="A4559" s="3">
        <v>4556</v>
      </c>
      <c r="B4559" s="3">
        <f t="shared" si="354"/>
        <v>37035102012</v>
      </c>
      <c r="C4559" s="3" t="s">
        <v>1166</v>
      </c>
      <c r="D4559" s="3" t="s">
        <v>235</v>
      </c>
      <c r="E4559" s="3" t="str">
        <f>INDEX(光放段!$G$4:$G$237,MATCH(纤芯!G4559,光放段!$C$4:$C$237,0))</f>
        <v>山东二干|临莒日2号光缆:临沂沂蒙路201局-日照海滨五路</v>
      </c>
      <c r="F4559" s="3">
        <f>INDEX(光放段!$I$4:$I$237,MATCH(纤芯!H4559,光放段!$B$4:$B$237,0))</f>
        <v>37035100000</v>
      </c>
      <c r="G4559" s="3" t="str">
        <f t="shared" si="355"/>
        <v>山东二干|临莒日2号光缆:莒南滨海路-日照海滨五路</v>
      </c>
      <c r="H4559" s="3">
        <f>INDEX(光放段!$B$4:$B$237,MATCH(纤芯!G4559,光放段!$C$4:$C$237,0))</f>
        <v>37035102000</v>
      </c>
      <c r="I4559" s="3" t="str">
        <f t="shared" si="356"/>
        <v>临莒日2号光缆</v>
      </c>
      <c r="J4559" s="3" t="str">
        <f>INDEX(子缆名称!$B$4:$B$29,纤芯!M4559)</f>
        <v>A缆</v>
      </c>
      <c r="K4559" s="3">
        <v>12</v>
      </c>
      <c r="L4559" s="3">
        <f t="shared" si="357"/>
        <v>12</v>
      </c>
      <c r="M4559" s="3">
        <f t="shared" si="358"/>
        <v>1</v>
      </c>
      <c r="N4559" s="3" t="s">
        <v>101</v>
      </c>
      <c r="O4559" s="3">
        <f>COUNTIF([1]局站!$D$4:$D$172,"="&amp;N4559)</f>
        <v>1</v>
      </c>
      <c r="P4559" s="3">
        <v>0</v>
      </c>
      <c r="Q4559" s="3">
        <v>0</v>
      </c>
      <c r="R4559" s="3">
        <v>0</v>
      </c>
      <c r="S4559" s="3" t="s">
        <v>158</v>
      </c>
      <c r="T4559" s="3">
        <f>COUNTIF([1]局站!$D$4:$D$172,"="&amp;S4559)</f>
        <v>1</v>
      </c>
      <c r="U4559" s="3">
        <v>0</v>
      </c>
      <c r="V4559" s="3">
        <v>0</v>
      </c>
      <c r="W4559" s="3">
        <v>0</v>
      </c>
      <c r="X4559" s="3" t="s">
        <v>1214</v>
      </c>
      <c r="Y4559" s="3" t="s">
        <v>880</v>
      </c>
      <c r="Z4559" s="3" t="str">
        <f>INDEX(业务类型!$C$4:$C$8,MATCH(纤芯!Y4559,业务类型!$B$4:$B$8,0))</f>
        <v>IDLE</v>
      </c>
      <c r="AA4559" s="3"/>
    </row>
    <row r="4560" spans="1:27" ht="33" x14ac:dyDescent="0.2">
      <c r="A4560" s="3">
        <v>4557</v>
      </c>
      <c r="B4560" s="3">
        <f t="shared" si="354"/>
        <v>37035102013</v>
      </c>
      <c r="C4560" s="3" t="s">
        <v>1166</v>
      </c>
      <c r="D4560" s="3" t="s">
        <v>235</v>
      </c>
      <c r="E4560" s="3" t="str">
        <f>INDEX(光放段!$G$4:$G$237,MATCH(纤芯!G4560,光放段!$C$4:$C$237,0))</f>
        <v>山东二干|临莒日2号光缆:临沂沂蒙路201局-日照海滨五路</v>
      </c>
      <c r="F4560" s="3">
        <f>INDEX(光放段!$I$4:$I$237,MATCH(纤芯!H4560,光放段!$B$4:$B$237,0))</f>
        <v>37035100000</v>
      </c>
      <c r="G4560" s="3" t="str">
        <f t="shared" si="355"/>
        <v>山东二干|临莒日2号光缆:莒南滨海路-日照海滨五路</v>
      </c>
      <c r="H4560" s="3">
        <f>INDEX(光放段!$B$4:$B$237,MATCH(纤芯!G4560,光放段!$C$4:$C$237,0))</f>
        <v>37035102000</v>
      </c>
      <c r="I4560" s="3" t="str">
        <f t="shared" si="356"/>
        <v>临莒日2号光缆</v>
      </c>
      <c r="J4560" s="3" t="str">
        <f>INDEX(子缆名称!$B$4:$B$29,纤芯!M4560)</f>
        <v>B缆</v>
      </c>
      <c r="K4560" s="3">
        <v>13</v>
      </c>
      <c r="L4560" s="3">
        <f t="shared" si="357"/>
        <v>1</v>
      </c>
      <c r="M4560" s="3">
        <f t="shared" si="358"/>
        <v>2</v>
      </c>
      <c r="N4560" s="3" t="s">
        <v>101</v>
      </c>
      <c r="O4560" s="3">
        <f>COUNTIF([1]局站!$D$4:$D$172,"="&amp;N4560)</f>
        <v>1</v>
      </c>
      <c r="P4560" s="3">
        <v>0</v>
      </c>
      <c r="Q4560" s="3">
        <v>0</v>
      </c>
      <c r="R4560" s="3">
        <v>0</v>
      </c>
      <c r="S4560" s="3" t="s">
        <v>158</v>
      </c>
      <c r="T4560" s="3">
        <f>COUNTIF([1]局站!$D$4:$D$172,"="&amp;S4560)</f>
        <v>1</v>
      </c>
      <c r="U4560" s="3">
        <v>0</v>
      </c>
      <c r="V4560" s="3">
        <v>0</v>
      </c>
      <c r="W4560" s="3">
        <v>0</v>
      </c>
      <c r="X4560" s="3" t="s">
        <v>1215</v>
      </c>
      <c r="Y4560" s="3" t="s">
        <v>852</v>
      </c>
      <c r="Z4560" s="3" t="str">
        <f>INDEX(业务类型!$C$4:$C$8,MATCH(纤芯!Y4560,业务类型!$B$4:$B$8,0))</f>
        <v>TWO</v>
      </c>
      <c r="AA4560" s="3" t="s">
        <v>954</v>
      </c>
    </row>
    <row r="4561" spans="1:27" ht="33" x14ac:dyDescent="0.2">
      <c r="A4561" s="3">
        <v>4558</v>
      </c>
      <c r="B4561" s="3">
        <f t="shared" si="354"/>
        <v>37035102014</v>
      </c>
      <c r="C4561" s="3" t="s">
        <v>1166</v>
      </c>
      <c r="D4561" s="3" t="s">
        <v>235</v>
      </c>
      <c r="E4561" s="3" t="str">
        <f>INDEX(光放段!$G$4:$G$237,MATCH(纤芯!G4561,光放段!$C$4:$C$237,0))</f>
        <v>山东二干|临莒日2号光缆:临沂沂蒙路201局-日照海滨五路</v>
      </c>
      <c r="F4561" s="3">
        <f>INDEX(光放段!$I$4:$I$237,MATCH(纤芯!H4561,光放段!$B$4:$B$237,0))</f>
        <v>37035100000</v>
      </c>
      <c r="G4561" s="3" t="str">
        <f t="shared" si="355"/>
        <v>山东二干|临莒日2号光缆:莒南滨海路-日照海滨五路</v>
      </c>
      <c r="H4561" s="3">
        <f>INDEX(光放段!$B$4:$B$237,MATCH(纤芯!G4561,光放段!$C$4:$C$237,0))</f>
        <v>37035102000</v>
      </c>
      <c r="I4561" s="3" t="str">
        <f t="shared" si="356"/>
        <v>临莒日2号光缆</v>
      </c>
      <c r="J4561" s="3" t="str">
        <f>INDEX(子缆名称!$B$4:$B$29,纤芯!M4561)</f>
        <v>B缆</v>
      </c>
      <c r="K4561" s="3">
        <v>14</v>
      </c>
      <c r="L4561" s="3">
        <f t="shared" si="357"/>
        <v>2</v>
      </c>
      <c r="M4561" s="3">
        <f t="shared" si="358"/>
        <v>2</v>
      </c>
      <c r="N4561" s="3" t="s">
        <v>101</v>
      </c>
      <c r="O4561" s="3">
        <f>COUNTIF([1]局站!$D$4:$D$172,"="&amp;N4561)</f>
        <v>1</v>
      </c>
      <c r="P4561" s="3">
        <v>0</v>
      </c>
      <c r="Q4561" s="3">
        <v>0</v>
      </c>
      <c r="R4561" s="3">
        <v>0</v>
      </c>
      <c r="S4561" s="3" t="s">
        <v>158</v>
      </c>
      <c r="T4561" s="3">
        <f>COUNTIF([1]局站!$D$4:$D$172,"="&amp;S4561)</f>
        <v>1</v>
      </c>
      <c r="U4561" s="3">
        <v>0</v>
      </c>
      <c r="V4561" s="3">
        <v>0</v>
      </c>
      <c r="W4561" s="3">
        <v>0</v>
      </c>
      <c r="X4561" s="3" t="s">
        <v>1215</v>
      </c>
      <c r="Y4561" s="3" t="s">
        <v>852</v>
      </c>
      <c r="Z4561" s="3" t="str">
        <f>INDEX(业务类型!$C$4:$C$8,MATCH(纤芯!Y4561,业务类型!$B$4:$B$8,0))</f>
        <v>TWO</v>
      </c>
      <c r="AA4561" s="3" t="s">
        <v>954</v>
      </c>
    </row>
    <row r="4562" spans="1:27" ht="33" x14ac:dyDescent="0.2">
      <c r="A4562" s="3">
        <v>4559</v>
      </c>
      <c r="B4562" s="3">
        <f t="shared" si="354"/>
        <v>37035102015</v>
      </c>
      <c r="C4562" s="3" t="s">
        <v>1166</v>
      </c>
      <c r="D4562" s="3" t="s">
        <v>235</v>
      </c>
      <c r="E4562" s="3" t="str">
        <f>INDEX(光放段!$G$4:$G$237,MATCH(纤芯!G4562,光放段!$C$4:$C$237,0))</f>
        <v>山东二干|临莒日2号光缆:临沂沂蒙路201局-日照海滨五路</v>
      </c>
      <c r="F4562" s="3">
        <f>INDEX(光放段!$I$4:$I$237,MATCH(纤芯!H4562,光放段!$B$4:$B$237,0))</f>
        <v>37035100000</v>
      </c>
      <c r="G4562" s="3" t="str">
        <f t="shared" si="355"/>
        <v>山东二干|临莒日2号光缆:莒南滨海路-日照海滨五路</v>
      </c>
      <c r="H4562" s="3">
        <f>INDEX(光放段!$B$4:$B$237,MATCH(纤芯!G4562,光放段!$C$4:$C$237,0))</f>
        <v>37035102000</v>
      </c>
      <c r="I4562" s="3" t="str">
        <f t="shared" si="356"/>
        <v>临莒日2号光缆</v>
      </c>
      <c r="J4562" s="3" t="str">
        <f>INDEX(子缆名称!$B$4:$B$29,纤芯!M4562)</f>
        <v>B缆</v>
      </c>
      <c r="K4562" s="3">
        <v>15</v>
      </c>
      <c r="L4562" s="3">
        <f t="shared" si="357"/>
        <v>3</v>
      </c>
      <c r="M4562" s="3">
        <f t="shared" si="358"/>
        <v>2</v>
      </c>
      <c r="N4562" s="3" t="s">
        <v>101</v>
      </c>
      <c r="O4562" s="3">
        <f>COUNTIF([1]局站!$D$4:$D$172,"="&amp;N4562)</f>
        <v>1</v>
      </c>
      <c r="P4562" s="3">
        <v>0</v>
      </c>
      <c r="Q4562" s="3">
        <v>0</v>
      </c>
      <c r="R4562" s="3">
        <v>0</v>
      </c>
      <c r="S4562" s="3" t="s">
        <v>158</v>
      </c>
      <c r="T4562" s="3">
        <f>COUNTIF([1]局站!$D$4:$D$172,"="&amp;S4562)</f>
        <v>1</v>
      </c>
      <c r="U4562" s="3">
        <v>0</v>
      </c>
      <c r="V4562" s="3">
        <v>0</v>
      </c>
      <c r="W4562" s="3">
        <v>0</v>
      </c>
      <c r="X4562" s="3" t="s">
        <v>1215</v>
      </c>
      <c r="Y4562" s="3" t="s">
        <v>852</v>
      </c>
      <c r="Z4562" s="3" t="str">
        <f>INDEX(业务类型!$C$4:$C$8,MATCH(纤芯!Y4562,业务类型!$B$4:$B$8,0))</f>
        <v>TWO</v>
      </c>
      <c r="AA4562" s="3" t="s">
        <v>891</v>
      </c>
    </row>
    <row r="4563" spans="1:27" ht="33" x14ac:dyDescent="0.2">
      <c r="A4563" s="3">
        <v>4560</v>
      </c>
      <c r="B4563" s="3">
        <f t="shared" si="354"/>
        <v>37035102016</v>
      </c>
      <c r="C4563" s="3" t="s">
        <v>1166</v>
      </c>
      <c r="D4563" s="3" t="s">
        <v>235</v>
      </c>
      <c r="E4563" s="3" t="str">
        <f>INDEX(光放段!$G$4:$G$237,MATCH(纤芯!G4563,光放段!$C$4:$C$237,0))</f>
        <v>山东二干|临莒日2号光缆:临沂沂蒙路201局-日照海滨五路</v>
      </c>
      <c r="F4563" s="3">
        <f>INDEX(光放段!$I$4:$I$237,MATCH(纤芯!H4563,光放段!$B$4:$B$237,0))</f>
        <v>37035100000</v>
      </c>
      <c r="G4563" s="3" t="str">
        <f t="shared" si="355"/>
        <v>山东二干|临莒日2号光缆:莒南滨海路-日照海滨五路</v>
      </c>
      <c r="H4563" s="3">
        <f>INDEX(光放段!$B$4:$B$237,MATCH(纤芯!G4563,光放段!$C$4:$C$237,0))</f>
        <v>37035102000</v>
      </c>
      <c r="I4563" s="3" t="str">
        <f t="shared" si="356"/>
        <v>临莒日2号光缆</v>
      </c>
      <c r="J4563" s="3" t="str">
        <f>INDEX(子缆名称!$B$4:$B$29,纤芯!M4563)</f>
        <v>B缆</v>
      </c>
      <c r="K4563" s="3">
        <v>16</v>
      </c>
      <c r="L4563" s="3">
        <f t="shared" si="357"/>
        <v>4</v>
      </c>
      <c r="M4563" s="3">
        <f t="shared" si="358"/>
        <v>2</v>
      </c>
      <c r="N4563" s="3" t="s">
        <v>101</v>
      </c>
      <c r="O4563" s="3">
        <f>COUNTIF([1]局站!$D$4:$D$172,"="&amp;N4563)</f>
        <v>1</v>
      </c>
      <c r="P4563" s="3">
        <v>0</v>
      </c>
      <c r="Q4563" s="3">
        <v>0</v>
      </c>
      <c r="R4563" s="3">
        <v>0</v>
      </c>
      <c r="S4563" s="3" t="s">
        <v>158</v>
      </c>
      <c r="T4563" s="3">
        <f>COUNTIF([1]局站!$D$4:$D$172,"="&amp;S4563)</f>
        <v>1</v>
      </c>
      <c r="U4563" s="3">
        <v>0</v>
      </c>
      <c r="V4563" s="3">
        <v>0</v>
      </c>
      <c r="W4563" s="3">
        <v>0</v>
      </c>
      <c r="X4563" s="3" t="s">
        <v>1215</v>
      </c>
      <c r="Y4563" s="3" t="s">
        <v>852</v>
      </c>
      <c r="Z4563" s="3" t="str">
        <f>INDEX(业务类型!$C$4:$C$8,MATCH(纤芯!Y4563,业务类型!$B$4:$B$8,0))</f>
        <v>TWO</v>
      </c>
      <c r="AA4563" s="3" t="s">
        <v>955</v>
      </c>
    </row>
    <row r="4564" spans="1:27" ht="33" x14ac:dyDescent="0.2">
      <c r="A4564" s="3">
        <v>4561</v>
      </c>
      <c r="B4564" s="3">
        <f t="shared" si="354"/>
        <v>37035102017</v>
      </c>
      <c r="C4564" s="3" t="s">
        <v>1166</v>
      </c>
      <c r="D4564" s="3" t="s">
        <v>235</v>
      </c>
      <c r="E4564" s="3" t="str">
        <f>INDEX(光放段!$G$4:$G$237,MATCH(纤芯!G4564,光放段!$C$4:$C$237,0))</f>
        <v>山东二干|临莒日2号光缆:临沂沂蒙路201局-日照海滨五路</v>
      </c>
      <c r="F4564" s="3">
        <f>INDEX(光放段!$I$4:$I$237,MATCH(纤芯!H4564,光放段!$B$4:$B$237,0))</f>
        <v>37035100000</v>
      </c>
      <c r="G4564" s="3" t="str">
        <f t="shared" si="355"/>
        <v>山东二干|临莒日2号光缆:莒南滨海路-日照海滨五路</v>
      </c>
      <c r="H4564" s="3">
        <f>INDEX(光放段!$B$4:$B$237,MATCH(纤芯!G4564,光放段!$C$4:$C$237,0))</f>
        <v>37035102000</v>
      </c>
      <c r="I4564" s="3" t="str">
        <f t="shared" si="356"/>
        <v>临莒日2号光缆</v>
      </c>
      <c r="J4564" s="3" t="str">
        <f>INDEX(子缆名称!$B$4:$B$29,纤芯!M4564)</f>
        <v>B缆</v>
      </c>
      <c r="K4564" s="3">
        <v>17</v>
      </c>
      <c r="L4564" s="3">
        <f t="shared" si="357"/>
        <v>5</v>
      </c>
      <c r="M4564" s="3">
        <f t="shared" si="358"/>
        <v>2</v>
      </c>
      <c r="N4564" s="3" t="s">
        <v>101</v>
      </c>
      <c r="O4564" s="3">
        <f>COUNTIF([1]局站!$D$4:$D$172,"="&amp;N4564)</f>
        <v>1</v>
      </c>
      <c r="P4564" s="3">
        <v>0</v>
      </c>
      <c r="Q4564" s="3">
        <v>0</v>
      </c>
      <c r="R4564" s="3">
        <v>0</v>
      </c>
      <c r="S4564" s="3" t="s">
        <v>158</v>
      </c>
      <c r="T4564" s="3">
        <f>COUNTIF([1]局站!$D$4:$D$172,"="&amp;S4564)</f>
        <v>1</v>
      </c>
      <c r="U4564" s="3">
        <v>0</v>
      </c>
      <c r="V4564" s="3">
        <v>0</v>
      </c>
      <c r="W4564" s="3">
        <v>0</v>
      </c>
      <c r="X4564" s="3" t="s">
        <v>1215</v>
      </c>
      <c r="Y4564" s="3" t="s">
        <v>852</v>
      </c>
      <c r="Z4564" s="3" t="str">
        <f>INDEX(业务类型!$C$4:$C$8,MATCH(纤芯!Y4564,业务类型!$B$4:$B$8,0))</f>
        <v>TWO</v>
      </c>
      <c r="AA4564" s="3" t="s">
        <v>891</v>
      </c>
    </row>
    <row r="4565" spans="1:27" ht="33" x14ac:dyDescent="0.2">
      <c r="A4565" s="3">
        <v>4562</v>
      </c>
      <c r="B4565" s="3">
        <f t="shared" ref="B4565:B4628" si="359">H4565+K4565</f>
        <v>37035102018</v>
      </c>
      <c r="C4565" s="3" t="s">
        <v>1166</v>
      </c>
      <c r="D4565" s="3" t="s">
        <v>235</v>
      </c>
      <c r="E4565" s="3" t="str">
        <f>INDEX(光放段!$G$4:$G$237,MATCH(纤芯!G4565,光放段!$C$4:$C$237,0))</f>
        <v>山东二干|临莒日2号光缆:临沂沂蒙路201局-日照海滨五路</v>
      </c>
      <c r="F4565" s="3">
        <f>INDEX(光放段!$I$4:$I$237,MATCH(纤芯!H4565,光放段!$B$4:$B$237,0))</f>
        <v>37035100000</v>
      </c>
      <c r="G4565" s="3" t="str">
        <f t="shared" si="355"/>
        <v>山东二干|临莒日2号光缆:莒南滨海路-日照海滨五路</v>
      </c>
      <c r="H4565" s="3">
        <f>INDEX(光放段!$B$4:$B$237,MATCH(纤芯!G4565,光放段!$C$4:$C$237,0))</f>
        <v>37035102000</v>
      </c>
      <c r="I4565" s="3" t="str">
        <f t="shared" si="356"/>
        <v>临莒日2号光缆</v>
      </c>
      <c r="J4565" s="3" t="str">
        <f>INDEX(子缆名称!$B$4:$B$29,纤芯!M4565)</f>
        <v>B缆</v>
      </c>
      <c r="K4565" s="3">
        <v>18</v>
      </c>
      <c r="L4565" s="3">
        <f t="shared" si="357"/>
        <v>6</v>
      </c>
      <c r="M4565" s="3">
        <f t="shared" si="358"/>
        <v>2</v>
      </c>
      <c r="N4565" s="3" t="s">
        <v>101</v>
      </c>
      <c r="O4565" s="3">
        <f>COUNTIF([1]局站!$D$4:$D$172,"="&amp;N4565)</f>
        <v>1</v>
      </c>
      <c r="P4565" s="3">
        <v>0</v>
      </c>
      <c r="Q4565" s="3">
        <v>0</v>
      </c>
      <c r="R4565" s="3">
        <v>0</v>
      </c>
      <c r="S4565" s="3" t="s">
        <v>158</v>
      </c>
      <c r="T4565" s="3">
        <f>COUNTIF([1]局站!$D$4:$D$172,"="&amp;S4565)</f>
        <v>1</v>
      </c>
      <c r="U4565" s="3">
        <v>0</v>
      </c>
      <c r="V4565" s="3">
        <v>0</v>
      </c>
      <c r="W4565" s="3">
        <v>0</v>
      </c>
      <c r="X4565" s="3" t="s">
        <v>1215</v>
      </c>
      <c r="Y4565" s="3" t="s">
        <v>852</v>
      </c>
      <c r="Z4565" s="3" t="str">
        <f>INDEX(业务类型!$C$4:$C$8,MATCH(纤芯!Y4565,业务类型!$B$4:$B$8,0))</f>
        <v>TWO</v>
      </c>
      <c r="AA4565" s="3" t="s">
        <v>955</v>
      </c>
    </row>
    <row r="4566" spans="1:27" ht="33" x14ac:dyDescent="0.2">
      <c r="A4566" s="3">
        <v>4563</v>
      </c>
      <c r="B4566" s="3">
        <f t="shared" si="359"/>
        <v>37035102019</v>
      </c>
      <c r="C4566" s="3" t="s">
        <v>1166</v>
      </c>
      <c r="D4566" s="3" t="s">
        <v>235</v>
      </c>
      <c r="E4566" s="3" t="str">
        <f>INDEX(光放段!$G$4:$G$237,MATCH(纤芯!G4566,光放段!$C$4:$C$237,0))</f>
        <v>山东二干|临莒日2号光缆:临沂沂蒙路201局-日照海滨五路</v>
      </c>
      <c r="F4566" s="3">
        <f>INDEX(光放段!$I$4:$I$237,MATCH(纤芯!H4566,光放段!$B$4:$B$237,0))</f>
        <v>37035100000</v>
      </c>
      <c r="G4566" s="3" t="str">
        <f t="shared" si="355"/>
        <v>山东二干|临莒日2号光缆:莒南滨海路-日照海滨五路</v>
      </c>
      <c r="H4566" s="3">
        <f>INDEX(光放段!$B$4:$B$237,MATCH(纤芯!G4566,光放段!$C$4:$C$237,0))</f>
        <v>37035102000</v>
      </c>
      <c r="I4566" s="3" t="str">
        <f t="shared" si="356"/>
        <v>临莒日2号光缆</v>
      </c>
      <c r="J4566" s="3" t="str">
        <f>INDEX(子缆名称!$B$4:$B$29,纤芯!M4566)</f>
        <v>B缆</v>
      </c>
      <c r="K4566" s="3">
        <v>19</v>
      </c>
      <c r="L4566" s="3">
        <f t="shared" si="357"/>
        <v>7</v>
      </c>
      <c r="M4566" s="3">
        <f t="shared" si="358"/>
        <v>2</v>
      </c>
      <c r="N4566" s="3" t="s">
        <v>101</v>
      </c>
      <c r="O4566" s="3">
        <f>COUNTIF([1]局站!$D$4:$D$172,"="&amp;N4566)</f>
        <v>1</v>
      </c>
      <c r="P4566" s="3">
        <v>0</v>
      </c>
      <c r="Q4566" s="3">
        <v>0</v>
      </c>
      <c r="R4566" s="3">
        <v>0</v>
      </c>
      <c r="S4566" s="3" t="s">
        <v>158</v>
      </c>
      <c r="T4566" s="3">
        <f>COUNTIF([1]局站!$D$4:$D$172,"="&amp;S4566)</f>
        <v>1</v>
      </c>
      <c r="U4566" s="3">
        <v>0</v>
      </c>
      <c r="V4566" s="3">
        <v>0</v>
      </c>
      <c r="W4566" s="3">
        <v>0</v>
      </c>
      <c r="X4566" s="3" t="s">
        <v>1215</v>
      </c>
      <c r="Y4566" s="3" t="s">
        <v>881</v>
      </c>
      <c r="Z4566" s="3" t="str">
        <f>INDEX(业务类型!$C$4:$C$8,MATCH(纤芯!Y4566,业务类型!$B$4:$B$8,0))</f>
        <v>OTHER</v>
      </c>
      <c r="AA4566" s="3" t="s">
        <v>896</v>
      </c>
    </row>
    <row r="4567" spans="1:27" ht="33" x14ac:dyDescent="0.2">
      <c r="A4567" s="3">
        <v>4564</v>
      </c>
      <c r="B4567" s="3">
        <f t="shared" si="359"/>
        <v>37035102020</v>
      </c>
      <c r="C4567" s="3" t="s">
        <v>1166</v>
      </c>
      <c r="D4567" s="3" t="s">
        <v>235</v>
      </c>
      <c r="E4567" s="3" t="str">
        <f>INDEX(光放段!$G$4:$G$237,MATCH(纤芯!G4567,光放段!$C$4:$C$237,0))</f>
        <v>山东二干|临莒日2号光缆:临沂沂蒙路201局-日照海滨五路</v>
      </c>
      <c r="F4567" s="3">
        <f>INDEX(光放段!$I$4:$I$237,MATCH(纤芯!H4567,光放段!$B$4:$B$237,0))</f>
        <v>37035100000</v>
      </c>
      <c r="G4567" s="3" t="str">
        <f t="shared" si="355"/>
        <v>山东二干|临莒日2号光缆:莒南滨海路-日照海滨五路</v>
      </c>
      <c r="H4567" s="3">
        <f>INDEX(光放段!$B$4:$B$237,MATCH(纤芯!G4567,光放段!$C$4:$C$237,0))</f>
        <v>37035102000</v>
      </c>
      <c r="I4567" s="3" t="str">
        <f t="shared" si="356"/>
        <v>临莒日2号光缆</v>
      </c>
      <c r="J4567" s="3" t="str">
        <f>INDEX(子缆名称!$B$4:$B$29,纤芯!M4567)</f>
        <v>B缆</v>
      </c>
      <c r="K4567" s="3">
        <v>20</v>
      </c>
      <c r="L4567" s="3">
        <f t="shared" si="357"/>
        <v>8</v>
      </c>
      <c r="M4567" s="3">
        <f t="shared" si="358"/>
        <v>2</v>
      </c>
      <c r="N4567" s="3" t="s">
        <v>101</v>
      </c>
      <c r="O4567" s="3">
        <f>COUNTIF([1]局站!$D$4:$D$172,"="&amp;N4567)</f>
        <v>1</v>
      </c>
      <c r="P4567" s="3">
        <v>0</v>
      </c>
      <c r="Q4567" s="3">
        <v>0</v>
      </c>
      <c r="R4567" s="3">
        <v>0</v>
      </c>
      <c r="S4567" s="3" t="s">
        <v>158</v>
      </c>
      <c r="T4567" s="3">
        <f>COUNTIF([1]局站!$D$4:$D$172,"="&amp;S4567)</f>
        <v>1</v>
      </c>
      <c r="U4567" s="3">
        <v>0</v>
      </c>
      <c r="V4567" s="3">
        <v>0</v>
      </c>
      <c r="W4567" s="3">
        <v>0</v>
      </c>
      <c r="X4567" s="3" t="s">
        <v>1215</v>
      </c>
      <c r="Y4567" s="3" t="s">
        <v>881</v>
      </c>
      <c r="Z4567" s="3" t="str">
        <f>INDEX(业务类型!$C$4:$C$8,MATCH(纤芯!Y4567,业务类型!$B$4:$B$8,0))</f>
        <v>OTHER</v>
      </c>
      <c r="AA4567" s="3" t="s">
        <v>896</v>
      </c>
    </row>
    <row r="4568" spans="1:27" ht="33" x14ac:dyDescent="0.2">
      <c r="A4568" s="3">
        <v>4565</v>
      </c>
      <c r="B4568" s="3">
        <f t="shared" si="359"/>
        <v>37035102021</v>
      </c>
      <c r="C4568" s="3" t="s">
        <v>1166</v>
      </c>
      <c r="D4568" s="3" t="s">
        <v>235</v>
      </c>
      <c r="E4568" s="3" t="str">
        <f>INDEX(光放段!$G$4:$G$237,MATCH(纤芯!G4568,光放段!$C$4:$C$237,0))</f>
        <v>山东二干|临莒日2号光缆:临沂沂蒙路201局-日照海滨五路</v>
      </c>
      <c r="F4568" s="3">
        <f>INDEX(光放段!$I$4:$I$237,MATCH(纤芯!H4568,光放段!$B$4:$B$237,0))</f>
        <v>37035100000</v>
      </c>
      <c r="G4568" s="3" t="str">
        <f t="shared" si="355"/>
        <v>山东二干|临莒日2号光缆:莒南滨海路-日照海滨五路</v>
      </c>
      <c r="H4568" s="3">
        <f>INDEX(光放段!$B$4:$B$237,MATCH(纤芯!G4568,光放段!$C$4:$C$237,0))</f>
        <v>37035102000</v>
      </c>
      <c r="I4568" s="3" t="str">
        <f t="shared" si="356"/>
        <v>临莒日2号光缆</v>
      </c>
      <c r="J4568" s="3" t="str">
        <f>INDEX(子缆名称!$B$4:$B$29,纤芯!M4568)</f>
        <v>B缆</v>
      </c>
      <c r="K4568" s="3">
        <v>21</v>
      </c>
      <c r="L4568" s="3">
        <f t="shared" si="357"/>
        <v>9</v>
      </c>
      <c r="M4568" s="3">
        <f t="shared" si="358"/>
        <v>2</v>
      </c>
      <c r="N4568" s="3" t="s">
        <v>101</v>
      </c>
      <c r="O4568" s="3">
        <f>COUNTIF([1]局站!$D$4:$D$172,"="&amp;N4568)</f>
        <v>1</v>
      </c>
      <c r="P4568" s="3">
        <v>0</v>
      </c>
      <c r="Q4568" s="3">
        <v>0</v>
      </c>
      <c r="R4568" s="3">
        <v>0</v>
      </c>
      <c r="S4568" s="3" t="s">
        <v>158</v>
      </c>
      <c r="T4568" s="3">
        <f>COUNTIF([1]局站!$D$4:$D$172,"="&amp;S4568)</f>
        <v>1</v>
      </c>
      <c r="U4568" s="3">
        <v>0</v>
      </c>
      <c r="V4568" s="3">
        <v>0</v>
      </c>
      <c r="W4568" s="3">
        <v>0</v>
      </c>
      <c r="X4568" s="3" t="s">
        <v>1215</v>
      </c>
      <c r="Y4568" s="3" t="s">
        <v>880</v>
      </c>
      <c r="Z4568" s="3" t="str">
        <f>INDEX(业务类型!$C$4:$C$8,MATCH(纤芯!Y4568,业务类型!$B$4:$B$8,0))</f>
        <v>IDLE</v>
      </c>
      <c r="AA4568" s="3"/>
    </row>
    <row r="4569" spans="1:27" ht="33" x14ac:dyDescent="0.2">
      <c r="A4569" s="3">
        <v>4566</v>
      </c>
      <c r="B4569" s="3">
        <f t="shared" si="359"/>
        <v>37035102022</v>
      </c>
      <c r="C4569" s="3" t="s">
        <v>1166</v>
      </c>
      <c r="D4569" s="3" t="s">
        <v>235</v>
      </c>
      <c r="E4569" s="3" t="str">
        <f>INDEX(光放段!$G$4:$G$237,MATCH(纤芯!G4569,光放段!$C$4:$C$237,0))</f>
        <v>山东二干|临莒日2号光缆:临沂沂蒙路201局-日照海滨五路</v>
      </c>
      <c r="F4569" s="3">
        <f>INDEX(光放段!$I$4:$I$237,MATCH(纤芯!H4569,光放段!$B$4:$B$237,0))</f>
        <v>37035100000</v>
      </c>
      <c r="G4569" s="3" t="str">
        <f t="shared" si="355"/>
        <v>山东二干|临莒日2号光缆:莒南滨海路-日照海滨五路</v>
      </c>
      <c r="H4569" s="3">
        <f>INDEX(光放段!$B$4:$B$237,MATCH(纤芯!G4569,光放段!$C$4:$C$237,0))</f>
        <v>37035102000</v>
      </c>
      <c r="I4569" s="3" t="str">
        <f t="shared" si="356"/>
        <v>临莒日2号光缆</v>
      </c>
      <c r="J4569" s="3" t="str">
        <f>INDEX(子缆名称!$B$4:$B$29,纤芯!M4569)</f>
        <v>B缆</v>
      </c>
      <c r="K4569" s="3">
        <v>22</v>
      </c>
      <c r="L4569" s="3">
        <f t="shared" si="357"/>
        <v>10</v>
      </c>
      <c r="M4569" s="3">
        <f t="shared" si="358"/>
        <v>2</v>
      </c>
      <c r="N4569" s="3" t="s">
        <v>101</v>
      </c>
      <c r="O4569" s="3">
        <f>COUNTIF([1]局站!$D$4:$D$172,"="&amp;N4569)</f>
        <v>1</v>
      </c>
      <c r="P4569" s="3">
        <v>0</v>
      </c>
      <c r="Q4569" s="3">
        <v>0</v>
      </c>
      <c r="R4569" s="3">
        <v>0</v>
      </c>
      <c r="S4569" s="3" t="s">
        <v>158</v>
      </c>
      <c r="T4569" s="3">
        <f>COUNTIF([1]局站!$D$4:$D$172,"="&amp;S4569)</f>
        <v>1</v>
      </c>
      <c r="U4569" s="3">
        <v>0</v>
      </c>
      <c r="V4569" s="3">
        <v>0</v>
      </c>
      <c r="W4569" s="3">
        <v>0</v>
      </c>
      <c r="X4569" s="3" t="s">
        <v>1215</v>
      </c>
      <c r="Y4569" s="3" t="s">
        <v>881</v>
      </c>
      <c r="Z4569" s="3" t="str">
        <f>INDEX(业务类型!$C$4:$C$8,MATCH(纤芯!Y4569,业务类型!$B$4:$B$8,0))</f>
        <v>OTHER</v>
      </c>
      <c r="AA4569" s="3" t="s">
        <v>882</v>
      </c>
    </row>
    <row r="4570" spans="1:27" ht="33" x14ac:dyDescent="0.2">
      <c r="A4570" s="3">
        <v>4567</v>
      </c>
      <c r="B4570" s="3">
        <f t="shared" si="359"/>
        <v>37035102023</v>
      </c>
      <c r="C4570" s="3" t="s">
        <v>1166</v>
      </c>
      <c r="D4570" s="3" t="s">
        <v>235</v>
      </c>
      <c r="E4570" s="3" t="str">
        <f>INDEX(光放段!$G$4:$G$237,MATCH(纤芯!G4570,光放段!$C$4:$C$237,0))</f>
        <v>山东二干|临莒日2号光缆:临沂沂蒙路201局-日照海滨五路</v>
      </c>
      <c r="F4570" s="3">
        <f>INDEX(光放段!$I$4:$I$237,MATCH(纤芯!H4570,光放段!$B$4:$B$237,0))</f>
        <v>37035100000</v>
      </c>
      <c r="G4570" s="3" t="str">
        <f t="shared" si="355"/>
        <v>山东二干|临莒日2号光缆:莒南滨海路-日照海滨五路</v>
      </c>
      <c r="H4570" s="3">
        <f>INDEX(光放段!$B$4:$B$237,MATCH(纤芯!G4570,光放段!$C$4:$C$237,0))</f>
        <v>37035102000</v>
      </c>
      <c r="I4570" s="3" t="str">
        <f t="shared" si="356"/>
        <v>临莒日2号光缆</v>
      </c>
      <c r="J4570" s="3" t="str">
        <f>INDEX(子缆名称!$B$4:$B$29,纤芯!M4570)</f>
        <v>B缆</v>
      </c>
      <c r="K4570" s="3">
        <v>23</v>
      </c>
      <c r="L4570" s="3">
        <f t="shared" si="357"/>
        <v>11</v>
      </c>
      <c r="M4570" s="3">
        <f t="shared" si="358"/>
        <v>2</v>
      </c>
      <c r="N4570" s="3" t="s">
        <v>101</v>
      </c>
      <c r="O4570" s="3">
        <f>COUNTIF([1]局站!$D$4:$D$172,"="&amp;N4570)</f>
        <v>1</v>
      </c>
      <c r="P4570" s="3">
        <v>0</v>
      </c>
      <c r="Q4570" s="3">
        <v>0</v>
      </c>
      <c r="R4570" s="3">
        <v>0</v>
      </c>
      <c r="S4570" s="3" t="s">
        <v>158</v>
      </c>
      <c r="T4570" s="3">
        <f>COUNTIF([1]局站!$D$4:$D$172,"="&amp;S4570)</f>
        <v>1</v>
      </c>
      <c r="U4570" s="3">
        <v>0</v>
      </c>
      <c r="V4570" s="3">
        <v>0</v>
      </c>
      <c r="W4570" s="3">
        <v>0</v>
      </c>
      <c r="X4570" s="3" t="s">
        <v>1215</v>
      </c>
      <c r="Y4570" s="3" t="s">
        <v>880</v>
      </c>
      <c r="Z4570" s="3" t="str">
        <f>INDEX(业务类型!$C$4:$C$8,MATCH(纤芯!Y4570,业务类型!$B$4:$B$8,0))</f>
        <v>IDLE</v>
      </c>
      <c r="AA4570" s="3"/>
    </row>
    <row r="4571" spans="1:27" ht="33" x14ac:dyDescent="0.2">
      <c r="A4571" s="3">
        <v>4568</v>
      </c>
      <c r="B4571" s="3">
        <f t="shared" si="359"/>
        <v>37035102024</v>
      </c>
      <c r="C4571" s="3" t="s">
        <v>1166</v>
      </c>
      <c r="D4571" s="3" t="s">
        <v>235</v>
      </c>
      <c r="E4571" s="3" t="str">
        <f>INDEX(光放段!$G$4:$G$237,MATCH(纤芯!G4571,光放段!$C$4:$C$237,0))</f>
        <v>山东二干|临莒日2号光缆:临沂沂蒙路201局-日照海滨五路</v>
      </c>
      <c r="F4571" s="3">
        <f>INDEX(光放段!$I$4:$I$237,MATCH(纤芯!H4571,光放段!$B$4:$B$237,0))</f>
        <v>37035100000</v>
      </c>
      <c r="G4571" s="3" t="str">
        <f t="shared" si="355"/>
        <v>山东二干|临莒日2号光缆:莒南滨海路-日照海滨五路</v>
      </c>
      <c r="H4571" s="3">
        <f>INDEX(光放段!$B$4:$B$237,MATCH(纤芯!G4571,光放段!$C$4:$C$237,0))</f>
        <v>37035102000</v>
      </c>
      <c r="I4571" s="3" t="str">
        <f t="shared" si="356"/>
        <v>临莒日2号光缆</v>
      </c>
      <c r="J4571" s="3" t="str">
        <f>INDEX(子缆名称!$B$4:$B$29,纤芯!M4571)</f>
        <v>B缆</v>
      </c>
      <c r="K4571" s="3">
        <v>24</v>
      </c>
      <c r="L4571" s="3">
        <f t="shared" si="357"/>
        <v>12</v>
      </c>
      <c r="M4571" s="3">
        <f t="shared" si="358"/>
        <v>2</v>
      </c>
      <c r="N4571" s="3" t="s">
        <v>101</v>
      </c>
      <c r="O4571" s="3">
        <f>COUNTIF([1]局站!$D$4:$D$172,"="&amp;N4571)</f>
        <v>1</v>
      </c>
      <c r="P4571" s="3">
        <v>0</v>
      </c>
      <c r="Q4571" s="3">
        <v>0</v>
      </c>
      <c r="R4571" s="3">
        <v>0</v>
      </c>
      <c r="S4571" s="3" t="s">
        <v>158</v>
      </c>
      <c r="T4571" s="3">
        <f>COUNTIF([1]局站!$D$4:$D$172,"="&amp;S4571)</f>
        <v>1</v>
      </c>
      <c r="U4571" s="3">
        <v>0</v>
      </c>
      <c r="V4571" s="3">
        <v>0</v>
      </c>
      <c r="W4571" s="3">
        <v>0</v>
      </c>
      <c r="X4571" s="3" t="s">
        <v>1215</v>
      </c>
      <c r="Y4571" s="3" t="s">
        <v>881</v>
      </c>
      <c r="Z4571" s="3" t="str">
        <f>INDEX(业务类型!$C$4:$C$8,MATCH(纤芯!Y4571,业务类型!$B$4:$B$8,0))</f>
        <v>OTHER</v>
      </c>
      <c r="AA4571" s="3" t="s">
        <v>882</v>
      </c>
    </row>
    <row r="4572" spans="1:27" ht="16.5" x14ac:dyDescent="0.2">
      <c r="A4572" s="3">
        <v>4569</v>
      </c>
      <c r="B4572" s="3">
        <f t="shared" si="359"/>
        <v>37036101001</v>
      </c>
      <c r="C4572" s="3" t="s">
        <v>1166</v>
      </c>
      <c r="D4572" s="3" t="s">
        <v>236</v>
      </c>
      <c r="E4572" s="3" t="str">
        <f>INDEX(光放段!$G$4:$G$237,MATCH(纤芯!G4572,光放段!$C$4:$C$237,0))</f>
        <v>山东二干|青岛蓝村光缆:青岛振华路-即墨蓝村</v>
      </c>
      <c r="F4572" s="3">
        <f>INDEX(光放段!$I$4:$I$237,MATCH(纤芯!H4572,光放段!$B$4:$B$237,0))</f>
        <v>37036100000</v>
      </c>
      <c r="G4572" s="3" t="str">
        <f t="shared" si="355"/>
        <v>山东二干|青岛蓝村光缆:青岛振华路-即墨蓝村</v>
      </c>
      <c r="H4572" s="3">
        <f>INDEX(光放段!$B$4:$B$237,MATCH(纤芯!G4572,光放段!$C$4:$C$237,0))</f>
        <v>37036101000</v>
      </c>
      <c r="I4572" s="3" t="str">
        <f t="shared" si="356"/>
        <v>青岛蓝村光缆</v>
      </c>
      <c r="J4572" s="3" t="str">
        <f>INDEX(子缆名称!$B$4:$B$29,纤芯!M4572)</f>
        <v>A缆</v>
      </c>
      <c r="K4572" s="3">
        <v>1</v>
      </c>
      <c r="L4572" s="3">
        <f t="shared" si="357"/>
        <v>1</v>
      </c>
      <c r="M4572" s="3">
        <f t="shared" si="358"/>
        <v>1</v>
      </c>
      <c r="N4572" s="3" t="s">
        <v>102</v>
      </c>
      <c r="O4572" s="3">
        <f>COUNTIF([1]局站!$D$4:$D$172,"="&amp;N4572)</f>
        <v>1</v>
      </c>
      <c r="P4572" s="3">
        <v>0</v>
      </c>
      <c r="Q4572" s="3">
        <v>0</v>
      </c>
      <c r="R4572" s="3">
        <v>0</v>
      </c>
      <c r="S4572" s="3" t="s">
        <v>71</v>
      </c>
      <c r="T4572" s="3">
        <f>COUNTIF([1]局站!$D$4:$D$172,"="&amp;S4572)</f>
        <v>1</v>
      </c>
      <c r="U4572" s="3">
        <v>0</v>
      </c>
      <c r="V4572" s="3">
        <v>0</v>
      </c>
      <c r="W4572" s="3">
        <v>0</v>
      </c>
      <c r="X4572" s="3" t="s">
        <v>1215</v>
      </c>
      <c r="Y4572" s="3" t="s">
        <v>880</v>
      </c>
      <c r="Z4572" s="3" t="str">
        <f>INDEX(业务类型!$C$4:$C$8,MATCH(纤芯!Y4572,业务类型!$B$4:$B$8,0))</f>
        <v>IDLE</v>
      </c>
      <c r="AA4572" s="3"/>
    </row>
    <row r="4573" spans="1:27" ht="16.5" x14ac:dyDescent="0.2">
      <c r="A4573" s="3">
        <v>4570</v>
      </c>
      <c r="B4573" s="3">
        <f t="shared" si="359"/>
        <v>37036101002</v>
      </c>
      <c r="C4573" s="3" t="s">
        <v>1166</v>
      </c>
      <c r="D4573" s="3" t="s">
        <v>236</v>
      </c>
      <c r="E4573" s="3" t="str">
        <f>INDEX(光放段!$G$4:$G$237,MATCH(纤芯!G4573,光放段!$C$4:$C$237,0))</f>
        <v>山东二干|青岛蓝村光缆:青岛振华路-即墨蓝村</v>
      </c>
      <c r="F4573" s="3">
        <f>INDEX(光放段!$I$4:$I$237,MATCH(纤芯!H4573,光放段!$B$4:$B$237,0))</f>
        <v>37036100000</v>
      </c>
      <c r="G4573" s="3" t="str">
        <f t="shared" si="355"/>
        <v>山东二干|青岛蓝村光缆:青岛振华路-即墨蓝村</v>
      </c>
      <c r="H4573" s="3">
        <f>INDEX(光放段!$B$4:$B$237,MATCH(纤芯!G4573,光放段!$C$4:$C$237,0))</f>
        <v>37036101000</v>
      </c>
      <c r="I4573" s="3" t="str">
        <f t="shared" si="356"/>
        <v>青岛蓝村光缆</v>
      </c>
      <c r="J4573" s="3" t="str">
        <f>INDEX(子缆名称!$B$4:$B$29,纤芯!M4573)</f>
        <v>A缆</v>
      </c>
      <c r="K4573" s="3">
        <v>2</v>
      </c>
      <c r="L4573" s="3">
        <f t="shared" si="357"/>
        <v>2</v>
      </c>
      <c r="M4573" s="3">
        <f t="shared" si="358"/>
        <v>1</v>
      </c>
      <c r="N4573" s="3" t="s">
        <v>102</v>
      </c>
      <c r="O4573" s="3">
        <f>COUNTIF([1]局站!$D$4:$D$172,"="&amp;N4573)</f>
        <v>1</v>
      </c>
      <c r="P4573" s="3">
        <v>0</v>
      </c>
      <c r="Q4573" s="3">
        <v>0</v>
      </c>
      <c r="R4573" s="3">
        <v>0</v>
      </c>
      <c r="S4573" s="3" t="s">
        <v>71</v>
      </c>
      <c r="T4573" s="3">
        <f>COUNTIF([1]局站!$D$4:$D$172,"="&amp;S4573)</f>
        <v>1</v>
      </c>
      <c r="U4573" s="3">
        <v>0</v>
      </c>
      <c r="V4573" s="3">
        <v>0</v>
      </c>
      <c r="W4573" s="3">
        <v>0</v>
      </c>
      <c r="X4573" s="3" t="s">
        <v>1215</v>
      </c>
      <c r="Y4573" s="3" t="s">
        <v>880</v>
      </c>
      <c r="Z4573" s="3" t="str">
        <f>INDEX(业务类型!$C$4:$C$8,MATCH(纤芯!Y4573,业务类型!$B$4:$B$8,0))</f>
        <v>IDLE</v>
      </c>
      <c r="AA4573" s="3"/>
    </row>
    <row r="4574" spans="1:27" ht="16.5" x14ac:dyDescent="0.2">
      <c r="A4574" s="3">
        <v>4571</v>
      </c>
      <c r="B4574" s="3">
        <f t="shared" si="359"/>
        <v>37036101003</v>
      </c>
      <c r="C4574" s="3" t="s">
        <v>1166</v>
      </c>
      <c r="D4574" s="3" t="s">
        <v>236</v>
      </c>
      <c r="E4574" s="3" t="str">
        <f>INDEX(光放段!$G$4:$G$237,MATCH(纤芯!G4574,光放段!$C$4:$C$237,0))</f>
        <v>山东二干|青岛蓝村光缆:青岛振华路-即墨蓝村</v>
      </c>
      <c r="F4574" s="3">
        <f>INDEX(光放段!$I$4:$I$237,MATCH(纤芯!H4574,光放段!$B$4:$B$237,0))</f>
        <v>37036100000</v>
      </c>
      <c r="G4574" s="3" t="str">
        <f t="shared" si="355"/>
        <v>山东二干|青岛蓝村光缆:青岛振华路-即墨蓝村</v>
      </c>
      <c r="H4574" s="3">
        <f>INDEX(光放段!$B$4:$B$237,MATCH(纤芯!G4574,光放段!$C$4:$C$237,0))</f>
        <v>37036101000</v>
      </c>
      <c r="I4574" s="3" t="str">
        <f t="shared" si="356"/>
        <v>青岛蓝村光缆</v>
      </c>
      <c r="J4574" s="3" t="str">
        <f>INDEX(子缆名称!$B$4:$B$29,纤芯!M4574)</f>
        <v>A缆</v>
      </c>
      <c r="K4574" s="3">
        <v>3</v>
      </c>
      <c r="L4574" s="3">
        <f t="shared" si="357"/>
        <v>3</v>
      </c>
      <c r="M4574" s="3">
        <f t="shared" si="358"/>
        <v>1</v>
      </c>
      <c r="N4574" s="3" t="s">
        <v>102</v>
      </c>
      <c r="O4574" s="3">
        <f>COUNTIF([1]局站!$D$4:$D$172,"="&amp;N4574)</f>
        <v>1</v>
      </c>
      <c r="P4574" s="3">
        <v>0</v>
      </c>
      <c r="Q4574" s="3">
        <v>0</v>
      </c>
      <c r="R4574" s="3">
        <v>0</v>
      </c>
      <c r="S4574" s="3" t="s">
        <v>71</v>
      </c>
      <c r="T4574" s="3">
        <f>COUNTIF([1]局站!$D$4:$D$172,"="&amp;S4574)</f>
        <v>1</v>
      </c>
      <c r="U4574" s="3">
        <v>0</v>
      </c>
      <c r="V4574" s="3">
        <v>0</v>
      </c>
      <c r="W4574" s="3">
        <v>0</v>
      </c>
      <c r="X4574" s="3" t="s">
        <v>1215</v>
      </c>
      <c r="Y4574" s="3" t="s">
        <v>880</v>
      </c>
      <c r="Z4574" s="3" t="str">
        <f>INDEX(业务类型!$C$4:$C$8,MATCH(纤芯!Y4574,业务类型!$B$4:$B$8,0))</f>
        <v>IDLE</v>
      </c>
      <c r="AA4574" s="3"/>
    </row>
    <row r="4575" spans="1:27" ht="16.5" x14ac:dyDescent="0.2">
      <c r="A4575" s="3">
        <v>4572</v>
      </c>
      <c r="B4575" s="3">
        <f t="shared" si="359"/>
        <v>37036101004</v>
      </c>
      <c r="C4575" s="3" t="s">
        <v>1166</v>
      </c>
      <c r="D4575" s="3" t="s">
        <v>236</v>
      </c>
      <c r="E4575" s="3" t="str">
        <f>INDEX(光放段!$G$4:$G$237,MATCH(纤芯!G4575,光放段!$C$4:$C$237,0))</f>
        <v>山东二干|青岛蓝村光缆:青岛振华路-即墨蓝村</v>
      </c>
      <c r="F4575" s="3">
        <f>INDEX(光放段!$I$4:$I$237,MATCH(纤芯!H4575,光放段!$B$4:$B$237,0))</f>
        <v>37036100000</v>
      </c>
      <c r="G4575" s="3" t="str">
        <f t="shared" si="355"/>
        <v>山东二干|青岛蓝村光缆:青岛振华路-即墨蓝村</v>
      </c>
      <c r="H4575" s="3">
        <f>INDEX(光放段!$B$4:$B$237,MATCH(纤芯!G4575,光放段!$C$4:$C$237,0))</f>
        <v>37036101000</v>
      </c>
      <c r="I4575" s="3" t="str">
        <f t="shared" si="356"/>
        <v>青岛蓝村光缆</v>
      </c>
      <c r="J4575" s="3" t="str">
        <f>INDEX(子缆名称!$B$4:$B$29,纤芯!M4575)</f>
        <v>A缆</v>
      </c>
      <c r="K4575" s="3">
        <v>4</v>
      </c>
      <c r="L4575" s="3">
        <f t="shared" si="357"/>
        <v>4</v>
      </c>
      <c r="M4575" s="3">
        <f t="shared" si="358"/>
        <v>1</v>
      </c>
      <c r="N4575" s="3" t="s">
        <v>102</v>
      </c>
      <c r="O4575" s="3">
        <f>COUNTIF([1]局站!$D$4:$D$172,"="&amp;N4575)</f>
        <v>1</v>
      </c>
      <c r="P4575" s="3">
        <v>0</v>
      </c>
      <c r="Q4575" s="3">
        <v>0</v>
      </c>
      <c r="R4575" s="3">
        <v>0</v>
      </c>
      <c r="S4575" s="3" t="s">
        <v>71</v>
      </c>
      <c r="T4575" s="3">
        <f>COUNTIF([1]局站!$D$4:$D$172,"="&amp;S4575)</f>
        <v>1</v>
      </c>
      <c r="U4575" s="3">
        <v>0</v>
      </c>
      <c r="V4575" s="3">
        <v>0</v>
      </c>
      <c r="W4575" s="3">
        <v>0</v>
      </c>
      <c r="X4575" s="3" t="s">
        <v>1215</v>
      </c>
      <c r="Y4575" s="3" t="s">
        <v>880</v>
      </c>
      <c r="Z4575" s="3" t="str">
        <f>INDEX(业务类型!$C$4:$C$8,MATCH(纤芯!Y4575,业务类型!$B$4:$B$8,0))</f>
        <v>IDLE</v>
      </c>
      <c r="AA4575" s="3"/>
    </row>
    <row r="4576" spans="1:27" ht="16.5" x14ac:dyDescent="0.2">
      <c r="A4576" s="3">
        <v>4573</v>
      </c>
      <c r="B4576" s="3">
        <f t="shared" si="359"/>
        <v>37036101005</v>
      </c>
      <c r="C4576" s="3" t="s">
        <v>1166</v>
      </c>
      <c r="D4576" s="3" t="s">
        <v>236</v>
      </c>
      <c r="E4576" s="3" t="str">
        <f>INDEX(光放段!$G$4:$G$237,MATCH(纤芯!G4576,光放段!$C$4:$C$237,0))</f>
        <v>山东二干|青岛蓝村光缆:青岛振华路-即墨蓝村</v>
      </c>
      <c r="F4576" s="3">
        <f>INDEX(光放段!$I$4:$I$237,MATCH(纤芯!H4576,光放段!$B$4:$B$237,0))</f>
        <v>37036100000</v>
      </c>
      <c r="G4576" s="3" t="str">
        <f t="shared" si="355"/>
        <v>山东二干|青岛蓝村光缆:青岛振华路-即墨蓝村</v>
      </c>
      <c r="H4576" s="3">
        <f>INDEX(光放段!$B$4:$B$237,MATCH(纤芯!G4576,光放段!$C$4:$C$237,0))</f>
        <v>37036101000</v>
      </c>
      <c r="I4576" s="3" t="str">
        <f t="shared" si="356"/>
        <v>青岛蓝村光缆</v>
      </c>
      <c r="J4576" s="3" t="str">
        <f>INDEX(子缆名称!$B$4:$B$29,纤芯!M4576)</f>
        <v>A缆</v>
      </c>
      <c r="K4576" s="3">
        <v>5</v>
      </c>
      <c r="L4576" s="3">
        <f t="shared" si="357"/>
        <v>5</v>
      </c>
      <c r="M4576" s="3">
        <f t="shared" si="358"/>
        <v>1</v>
      </c>
      <c r="N4576" s="3" t="s">
        <v>102</v>
      </c>
      <c r="O4576" s="3">
        <f>COUNTIF([1]局站!$D$4:$D$172,"="&amp;N4576)</f>
        <v>1</v>
      </c>
      <c r="P4576" s="3">
        <v>0</v>
      </c>
      <c r="Q4576" s="3">
        <v>0</v>
      </c>
      <c r="R4576" s="3">
        <v>0</v>
      </c>
      <c r="S4576" s="3" t="s">
        <v>71</v>
      </c>
      <c r="T4576" s="3">
        <f>COUNTIF([1]局站!$D$4:$D$172,"="&amp;S4576)</f>
        <v>1</v>
      </c>
      <c r="U4576" s="3">
        <v>0</v>
      </c>
      <c r="V4576" s="3">
        <v>0</v>
      </c>
      <c r="W4576" s="3">
        <v>0</v>
      </c>
      <c r="X4576" s="3" t="s">
        <v>1215</v>
      </c>
      <c r="Y4576" s="3" t="s">
        <v>880</v>
      </c>
      <c r="Z4576" s="3" t="str">
        <f>INDEX(业务类型!$C$4:$C$8,MATCH(纤芯!Y4576,业务类型!$B$4:$B$8,0))</f>
        <v>IDLE</v>
      </c>
      <c r="AA4576" s="3"/>
    </row>
    <row r="4577" spans="1:27" ht="16.5" x14ac:dyDescent="0.2">
      <c r="A4577" s="3">
        <v>4574</v>
      </c>
      <c r="B4577" s="3">
        <f t="shared" si="359"/>
        <v>37036101006</v>
      </c>
      <c r="C4577" s="3" t="s">
        <v>1166</v>
      </c>
      <c r="D4577" s="3" t="s">
        <v>236</v>
      </c>
      <c r="E4577" s="3" t="str">
        <f>INDEX(光放段!$G$4:$G$237,MATCH(纤芯!G4577,光放段!$C$4:$C$237,0))</f>
        <v>山东二干|青岛蓝村光缆:青岛振华路-即墨蓝村</v>
      </c>
      <c r="F4577" s="3">
        <f>INDEX(光放段!$I$4:$I$237,MATCH(纤芯!H4577,光放段!$B$4:$B$237,0))</f>
        <v>37036100000</v>
      </c>
      <c r="G4577" s="3" t="str">
        <f t="shared" si="355"/>
        <v>山东二干|青岛蓝村光缆:青岛振华路-即墨蓝村</v>
      </c>
      <c r="H4577" s="3">
        <f>INDEX(光放段!$B$4:$B$237,MATCH(纤芯!G4577,光放段!$C$4:$C$237,0))</f>
        <v>37036101000</v>
      </c>
      <c r="I4577" s="3" t="str">
        <f t="shared" si="356"/>
        <v>青岛蓝村光缆</v>
      </c>
      <c r="J4577" s="3" t="str">
        <f>INDEX(子缆名称!$B$4:$B$29,纤芯!M4577)</f>
        <v>A缆</v>
      </c>
      <c r="K4577" s="3">
        <v>6</v>
      </c>
      <c r="L4577" s="3">
        <f t="shared" si="357"/>
        <v>6</v>
      </c>
      <c r="M4577" s="3">
        <f t="shared" si="358"/>
        <v>1</v>
      </c>
      <c r="N4577" s="3" t="s">
        <v>102</v>
      </c>
      <c r="O4577" s="3">
        <f>COUNTIF([1]局站!$D$4:$D$172,"="&amp;N4577)</f>
        <v>1</v>
      </c>
      <c r="P4577" s="3">
        <v>0</v>
      </c>
      <c r="Q4577" s="3">
        <v>0</v>
      </c>
      <c r="R4577" s="3">
        <v>0</v>
      </c>
      <c r="S4577" s="3" t="s">
        <v>71</v>
      </c>
      <c r="T4577" s="3">
        <f>COUNTIF([1]局站!$D$4:$D$172,"="&amp;S4577)</f>
        <v>1</v>
      </c>
      <c r="U4577" s="3">
        <v>0</v>
      </c>
      <c r="V4577" s="3">
        <v>0</v>
      </c>
      <c r="W4577" s="3">
        <v>0</v>
      </c>
      <c r="X4577" s="3" t="s">
        <v>1215</v>
      </c>
      <c r="Y4577" s="3" t="s">
        <v>880</v>
      </c>
      <c r="Z4577" s="3" t="str">
        <f>INDEX(业务类型!$C$4:$C$8,MATCH(纤芯!Y4577,业务类型!$B$4:$B$8,0))</f>
        <v>IDLE</v>
      </c>
      <c r="AA4577" s="3"/>
    </row>
    <row r="4578" spans="1:27" ht="16.5" x14ac:dyDescent="0.2">
      <c r="A4578" s="3">
        <v>4575</v>
      </c>
      <c r="B4578" s="3">
        <f t="shared" si="359"/>
        <v>37036101007</v>
      </c>
      <c r="C4578" s="3" t="s">
        <v>1166</v>
      </c>
      <c r="D4578" s="3" t="s">
        <v>236</v>
      </c>
      <c r="E4578" s="3" t="str">
        <f>INDEX(光放段!$G$4:$G$237,MATCH(纤芯!G4578,光放段!$C$4:$C$237,0))</f>
        <v>山东二干|青岛蓝村光缆:青岛振华路-即墨蓝村</v>
      </c>
      <c r="F4578" s="3">
        <f>INDEX(光放段!$I$4:$I$237,MATCH(纤芯!H4578,光放段!$B$4:$B$237,0))</f>
        <v>37036100000</v>
      </c>
      <c r="G4578" s="3" t="str">
        <f t="shared" si="355"/>
        <v>山东二干|青岛蓝村光缆:青岛振华路-即墨蓝村</v>
      </c>
      <c r="H4578" s="3">
        <f>INDEX(光放段!$B$4:$B$237,MATCH(纤芯!G4578,光放段!$C$4:$C$237,0))</f>
        <v>37036101000</v>
      </c>
      <c r="I4578" s="3" t="str">
        <f t="shared" si="356"/>
        <v>青岛蓝村光缆</v>
      </c>
      <c r="J4578" s="3" t="str">
        <f>INDEX(子缆名称!$B$4:$B$29,纤芯!M4578)</f>
        <v>A缆</v>
      </c>
      <c r="K4578" s="3">
        <v>7</v>
      </c>
      <c r="L4578" s="3">
        <f t="shared" si="357"/>
        <v>7</v>
      </c>
      <c r="M4578" s="3">
        <f t="shared" si="358"/>
        <v>1</v>
      </c>
      <c r="N4578" s="3" t="s">
        <v>102</v>
      </c>
      <c r="O4578" s="3">
        <f>COUNTIF([1]局站!$D$4:$D$172,"="&amp;N4578)</f>
        <v>1</v>
      </c>
      <c r="P4578" s="3">
        <v>0</v>
      </c>
      <c r="Q4578" s="3">
        <v>0</v>
      </c>
      <c r="R4578" s="3">
        <v>0</v>
      </c>
      <c r="S4578" s="3" t="s">
        <v>71</v>
      </c>
      <c r="T4578" s="3">
        <f>COUNTIF([1]局站!$D$4:$D$172,"="&amp;S4578)</f>
        <v>1</v>
      </c>
      <c r="U4578" s="3">
        <v>0</v>
      </c>
      <c r="V4578" s="3">
        <v>0</v>
      </c>
      <c r="W4578" s="3">
        <v>0</v>
      </c>
      <c r="X4578" s="3" t="s">
        <v>1215</v>
      </c>
      <c r="Y4578" s="3" t="s">
        <v>880</v>
      </c>
      <c r="Z4578" s="3" t="str">
        <f>INDEX(业务类型!$C$4:$C$8,MATCH(纤芯!Y4578,业务类型!$B$4:$B$8,0))</f>
        <v>IDLE</v>
      </c>
      <c r="AA4578" s="3"/>
    </row>
    <row r="4579" spans="1:27" ht="16.5" x14ac:dyDescent="0.2">
      <c r="A4579" s="3">
        <v>4576</v>
      </c>
      <c r="B4579" s="3">
        <f t="shared" si="359"/>
        <v>37036101008</v>
      </c>
      <c r="C4579" s="3" t="s">
        <v>1166</v>
      </c>
      <c r="D4579" s="3" t="s">
        <v>236</v>
      </c>
      <c r="E4579" s="3" t="str">
        <f>INDEX(光放段!$G$4:$G$237,MATCH(纤芯!G4579,光放段!$C$4:$C$237,0))</f>
        <v>山东二干|青岛蓝村光缆:青岛振华路-即墨蓝村</v>
      </c>
      <c r="F4579" s="3">
        <f>INDEX(光放段!$I$4:$I$237,MATCH(纤芯!H4579,光放段!$B$4:$B$237,0))</f>
        <v>37036100000</v>
      </c>
      <c r="G4579" s="3" t="str">
        <f t="shared" si="355"/>
        <v>山东二干|青岛蓝村光缆:青岛振华路-即墨蓝村</v>
      </c>
      <c r="H4579" s="3">
        <f>INDEX(光放段!$B$4:$B$237,MATCH(纤芯!G4579,光放段!$C$4:$C$237,0))</f>
        <v>37036101000</v>
      </c>
      <c r="I4579" s="3" t="str">
        <f t="shared" si="356"/>
        <v>青岛蓝村光缆</v>
      </c>
      <c r="J4579" s="3" t="str">
        <f>INDEX(子缆名称!$B$4:$B$29,纤芯!M4579)</f>
        <v>A缆</v>
      </c>
      <c r="K4579" s="3">
        <v>8</v>
      </c>
      <c r="L4579" s="3">
        <f t="shared" si="357"/>
        <v>8</v>
      </c>
      <c r="M4579" s="3">
        <f t="shared" si="358"/>
        <v>1</v>
      </c>
      <c r="N4579" s="3" t="s">
        <v>102</v>
      </c>
      <c r="O4579" s="3">
        <f>COUNTIF([1]局站!$D$4:$D$172,"="&amp;N4579)</f>
        <v>1</v>
      </c>
      <c r="P4579" s="3">
        <v>0</v>
      </c>
      <c r="Q4579" s="3">
        <v>0</v>
      </c>
      <c r="R4579" s="3">
        <v>0</v>
      </c>
      <c r="S4579" s="3" t="s">
        <v>71</v>
      </c>
      <c r="T4579" s="3">
        <f>COUNTIF([1]局站!$D$4:$D$172,"="&amp;S4579)</f>
        <v>1</v>
      </c>
      <c r="U4579" s="3">
        <v>0</v>
      </c>
      <c r="V4579" s="3">
        <v>0</v>
      </c>
      <c r="W4579" s="3">
        <v>0</v>
      </c>
      <c r="X4579" s="3" t="s">
        <v>1215</v>
      </c>
      <c r="Y4579" s="3" t="s">
        <v>880</v>
      </c>
      <c r="Z4579" s="3" t="str">
        <f>INDEX(业务类型!$C$4:$C$8,MATCH(纤芯!Y4579,业务类型!$B$4:$B$8,0))</f>
        <v>IDLE</v>
      </c>
      <c r="AA4579" s="3"/>
    </row>
    <row r="4580" spans="1:27" ht="16.5" x14ac:dyDescent="0.2">
      <c r="A4580" s="3">
        <v>4577</v>
      </c>
      <c r="B4580" s="3">
        <f t="shared" si="359"/>
        <v>37036101009</v>
      </c>
      <c r="C4580" s="3" t="s">
        <v>1166</v>
      </c>
      <c r="D4580" s="3" t="s">
        <v>236</v>
      </c>
      <c r="E4580" s="3" t="str">
        <f>INDEX(光放段!$G$4:$G$237,MATCH(纤芯!G4580,光放段!$C$4:$C$237,0))</f>
        <v>山东二干|青岛蓝村光缆:青岛振华路-即墨蓝村</v>
      </c>
      <c r="F4580" s="3">
        <f>INDEX(光放段!$I$4:$I$237,MATCH(纤芯!H4580,光放段!$B$4:$B$237,0))</f>
        <v>37036100000</v>
      </c>
      <c r="G4580" s="3" t="str">
        <f t="shared" si="355"/>
        <v>山东二干|青岛蓝村光缆:青岛振华路-即墨蓝村</v>
      </c>
      <c r="H4580" s="3">
        <f>INDEX(光放段!$B$4:$B$237,MATCH(纤芯!G4580,光放段!$C$4:$C$237,0))</f>
        <v>37036101000</v>
      </c>
      <c r="I4580" s="3" t="str">
        <f t="shared" si="356"/>
        <v>青岛蓝村光缆</v>
      </c>
      <c r="J4580" s="3" t="str">
        <f>INDEX(子缆名称!$B$4:$B$29,纤芯!M4580)</f>
        <v>A缆</v>
      </c>
      <c r="K4580" s="3">
        <v>9</v>
      </c>
      <c r="L4580" s="3">
        <f t="shared" si="357"/>
        <v>9</v>
      </c>
      <c r="M4580" s="3">
        <f t="shared" si="358"/>
        <v>1</v>
      </c>
      <c r="N4580" s="3" t="s">
        <v>102</v>
      </c>
      <c r="O4580" s="3">
        <f>COUNTIF([1]局站!$D$4:$D$172,"="&amp;N4580)</f>
        <v>1</v>
      </c>
      <c r="P4580" s="3">
        <v>0</v>
      </c>
      <c r="Q4580" s="3">
        <v>0</v>
      </c>
      <c r="R4580" s="3">
        <v>0</v>
      </c>
      <c r="S4580" s="3" t="s">
        <v>71</v>
      </c>
      <c r="T4580" s="3">
        <f>COUNTIF([1]局站!$D$4:$D$172,"="&amp;S4580)</f>
        <v>1</v>
      </c>
      <c r="U4580" s="3">
        <v>0</v>
      </c>
      <c r="V4580" s="3">
        <v>0</v>
      </c>
      <c r="W4580" s="3">
        <v>0</v>
      </c>
      <c r="X4580" s="3" t="s">
        <v>1215</v>
      </c>
      <c r="Y4580" s="3" t="s">
        <v>880</v>
      </c>
      <c r="Z4580" s="3" t="str">
        <f>INDEX(业务类型!$C$4:$C$8,MATCH(纤芯!Y4580,业务类型!$B$4:$B$8,0))</f>
        <v>IDLE</v>
      </c>
      <c r="AA4580" s="3"/>
    </row>
    <row r="4581" spans="1:27" ht="16.5" x14ac:dyDescent="0.2">
      <c r="A4581" s="3">
        <v>4578</v>
      </c>
      <c r="B4581" s="3">
        <f t="shared" si="359"/>
        <v>37036101010</v>
      </c>
      <c r="C4581" s="3" t="s">
        <v>1166</v>
      </c>
      <c r="D4581" s="3" t="s">
        <v>236</v>
      </c>
      <c r="E4581" s="3" t="str">
        <f>INDEX(光放段!$G$4:$G$237,MATCH(纤芯!G4581,光放段!$C$4:$C$237,0))</f>
        <v>山东二干|青岛蓝村光缆:青岛振华路-即墨蓝村</v>
      </c>
      <c r="F4581" s="3">
        <f>INDEX(光放段!$I$4:$I$237,MATCH(纤芯!H4581,光放段!$B$4:$B$237,0))</f>
        <v>37036100000</v>
      </c>
      <c r="G4581" s="3" t="str">
        <f t="shared" si="355"/>
        <v>山东二干|青岛蓝村光缆:青岛振华路-即墨蓝村</v>
      </c>
      <c r="H4581" s="3">
        <f>INDEX(光放段!$B$4:$B$237,MATCH(纤芯!G4581,光放段!$C$4:$C$237,0))</f>
        <v>37036101000</v>
      </c>
      <c r="I4581" s="3" t="str">
        <f t="shared" si="356"/>
        <v>青岛蓝村光缆</v>
      </c>
      <c r="J4581" s="3" t="str">
        <f>INDEX(子缆名称!$B$4:$B$29,纤芯!M4581)</f>
        <v>A缆</v>
      </c>
      <c r="K4581" s="3">
        <v>10</v>
      </c>
      <c r="L4581" s="3">
        <f t="shared" si="357"/>
        <v>10</v>
      </c>
      <c r="M4581" s="3">
        <f t="shared" si="358"/>
        <v>1</v>
      </c>
      <c r="N4581" s="3" t="s">
        <v>102</v>
      </c>
      <c r="O4581" s="3">
        <f>COUNTIF([1]局站!$D$4:$D$172,"="&amp;N4581)</f>
        <v>1</v>
      </c>
      <c r="P4581" s="3">
        <v>0</v>
      </c>
      <c r="Q4581" s="3">
        <v>0</v>
      </c>
      <c r="R4581" s="3">
        <v>0</v>
      </c>
      <c r="S4581" s="3" t="s">
        <v>71</v>
      </c>
      <c r="T4581" s="3">
        <f>COUNTIF([1]局站!$D$4:$D$172,"="&amp;S4581)</f>
        <v>1</v>
      </c>
      <c r="U4581" s="3">
        <v>0</v>
      </c>
      <c r="V4581" s="3">
        <v>0</v>
      </c>
      <c r="W4581" s="3">
        <v>0</v>
      </c>
      <c r="X4581" s="3" t="s">
        <v>1215</v>
      </c>
      <c r="Y4581" s="3" t="s">
        <v>880</v>
      </c>
      <c r="Z4581" s="3" t="str">
        <f>INDEX(业务类型!$C$4:$C$8,MATCH(纤芯!Y4581,业务类型!$B$4:$B$8,0))</f>
        <v>IDLE</v>
      </c>
      <c r="AA4581" s="3"/>
    </row>
    <row r="4582" spans="1:27" ht="16.5" x14ac:dyDescent="0.2">
      <c r="A4582" s="3">
        <v>4579</v>
      </c>
      <c r="B4582" s="3">
        <f t="shared" si="359"/>
        <v>37036101011</v>
      </c>
      <c r="C4582" s="3" t="s">
        <v>1166</v>
      </c>
      <c r="D4582" s="3" t="s">
        <v>236</v>
      </c>
      <c r="E4582" s="3" t="str">
        <f>INDEX(光放段!$G$4:$G$237,MATCH(纤芯!G4582,光放段!$C$4:$C$237,0))</f>
        <v>山东二干|青岛蓝村光缆:青岛振华路-即墨蓝村</v>
      </c>
      <c r="F4582" s="3">
        <f>INDEX(光放段!$I$4:$I$237,MATCH(纤芯!H4582,光放段!$B$4:$B$237,0))</f>
        <v>37036100000</v>
      </c>
      <c r="G4582" s="3" t="str">
        <f t="shared" si="355"/>
        <v>山东二干|青岛蓝村光缆:青岛振华路-即墨蓝村</v>
      </c>
      <c r="H4582" s="3">
        <f>INDEX(光放段!$B$4:$B$237,MATCH(纤芯!G4582,光放段!$C$4:$C$237,0))</f>
        <v>37036101000</v>
      </c>
      <c r="I4582" s="3" t="str">
        <f t="shared" si="356"/>
        <v>青岛蓝村光缆</v>
      </c>
      <c r="J4582" s="3" t="str">
        <f>INDEX(子缆名称!$B$4:$B$29,纤芯!M4582)</f>
        <v>A缆</v>
      </c>
      <c r="K4582" s="3">
        <v>11</v>
      </c>
      <c r="L4582" s="3">
        <f t="shared" si="357"/>
        <v>11</v>
      </c>
      <c r="M4582" s="3">
        <f t="shared" si="358"/>
        <v>1</v>
      </c>
      <c r="N4582" s="3" t="s">
        <v>102</v>
      </c>
      <c r="O4582" s="3">
        <f>COUNTIF([1]局站!$D$4:$D$172,"="&amp;N4582)</f>
        <v>1</v>
      </c>
      <c r="P4582" s="3">
        <v>0</v>
      </c>
      <c r="Q4582" s="3">
        <v>0</v>
      </c>
      <c r="R4582" s="3">
        <v>0</v>
      </c>
      <c r="S4582" s="3" t="s">
        <v>71</v>
      </c>
      <c r="T4582" s="3">
        <f>COUNTIF([1]局站!$D$4:$D$172,"="&amp;S4582)</f>
        <v>1</v>
      </c>
      <c r="U4582" s="3">
        <v>0</v>
      </c>
      <c r="V4582" s="3">
        <v>0</v>
      </c>
      <c r="W4582" s="3">
        <v>0</v>
      </c>
      <c r="X4582" s="3" t="s">
        <v>1215</v>
      </c>
      <c r="Y4582" s="3" t="s">
        <v>880</v>
      </c>
      <c r="Z4582" s="3" t="str">
        <f>INDEX(业务类型!$C$4:$C$8,MATCH(纤芯!Y4582,业务类型!$B$4:$B$8,0))</f>
        <v>IDLE</v>
      </c>
      <c r="AA4582" s="3"/>
    </row>
    <row r="4583" spans="1:27" ht="16.5" x14ac:dyDescent="0.2">
      <c r="A4583" s="3">
        <v>4580</v>
      </c>
      <c r="B4583" s="3">
        <f t="shared" si="359"/>
        <v>37036101012</v>
      </c>
      <c r="C4583" s="3" t="s">
        <v>1166</v>
      </c>
      <c r="D4583" s="3" t="s">
        <v>236</v>
      </c>
      <c r="E4583" s="3" t="str">
        <f>INDEX(光放段!$G$4:$G$237,MATCH(纤芯!G4583,光放段!$C$4:$C$237,0))</f>
        <v>山东二干|青岛蓝村光缆:青岛振华路-即墨蓝村</v>
      </c>
      <c r="F4583" s="3">
        <f>INDEX(光放段!$I$4:$I$237,MATCH(纤芯!H4583,光放段!$B$4:$B$237,0))</f>
        <v>37036100000</v>
      </c>
      <c r="G4583" s="3" t="str">
        <f t="shared" si="355"/>
        <v>山东二干|青岛蓝村光缆:青岛振华路-即墨蓝村</v>
      </c>
      <c r="H4583" s="3">
        <f>INDEX(光放段!$B$4:$B$237,MATCH(纤芯!G4583,光放段!$C$4:$C$237,0))</f>
        <v>37036101000</v>
      </c>
      <c r="I4583" s="3" t="str">
        <f t="shared" si="356"/>
        <v>青岛蓝村光缆</v>
      </c>
      <c r="J4583" s="3" t="str">
        <f>INDEX(子缆名称!$B$4:$B$29,纤芯!M4583)</f>
        <v>A缆</v>
      </c>
      <c r="K4583" s="3">
        <v>12</v>
      </c>
      <c r="L4583" s="3">
        <f t="shared" si="357"/>
        <v>12</v>
      </c>
      <c r="M4583" s="3">
        <f t="shared" si="358"/>
        <v>1</v>
      </c>
      <c r="N4583" s="3" t="s">
        <v>102</v>
      </c>
      <c r="O4583" s="3">
        <f>COUNTIF([1]局站!$D$4:$D$172,"="&amp;N4583)</f>
        <v>1</v>
      </c>
      <c r="P4583" s="3">
        <v>0</v>
      </c>
      <c r="Q4583" s="3">
        <v>0</v>
      </c>
      <c r="R4583" s="3">
        <v>0</v>
      </c>
      <c r="S4583" s="3" t="s">
        <v>71</v>
      </c>
      <c r="T4583" s="3">
        <f>COUNTIF([1]局站!$D$4:$D$172,"="&amp;S4583)</f>
        <v>1</v>
      </c>
      <c r="U4583" s="3">
        <v>0</v>
      </c>
      <c r="V4583" s="3">
        <v>0</v>
      </c>
      <c r="W4583" s="3">
        <v>0</v>
      </c>
      <c r="X4583" s="3" t="s">
        <v>1215</v>
      </c>
      <c r="Y4583" s="3" t="s">
        <v>880</v>
      </c>
      <c r="Z4583" s="3" t="str">
        <f>INDEX(业务类型!$C$4:$C$8,MATCH(纤芯!Y4583,业务类型!$B$4:$B$8,0))</f>
        <v>IDLE</v>
      </c>
      <c r="AA4583" s="3"/>
    </row>
    <row r="4584" spans="1:27" ht="16.5" x14ac:dyDescent="0.2">
      <c r="A4584" s="3">
        <v>4581</v>
      </c>
      <c r="B4584" s="3">
        <f t="shared" si="359"/>
        <v>37037101001</v>
      </c>
      <c r="C4584" s="3" t="s">
        <v>1166</v>
      </c>
      <c r="D4584" s="3" t="s">
        <v>237</v>
      </c>
      <c r="E4584" s="3" t="str">
        <f>INDEX(光放段!$G$4:$G$237,MATCH(纤芯!G4584,光放段!$C$4:$C$237,0))</f>
        <v>山东二干|青岛日照光缆:青岛振华路-日照海滨五路</v>
      </c>
      <c r="F4584" s="3">
        <f>INDEX(光放段!$I$4:$I$237,MATCH(纤芯!H4584,光放段!$B$4:$B$237,0))</f>
        <v>37037100000</v>
      </c>
      <c r="G4584" s="3" t="str">
        <f t="shared" si="355"/>
        <v>山东二干|青岛日照光缆:青岛振华路-胶州九龙</v>
      </c>
      <c r="H4584" s="3">
        <f>INDEX(光放段!$B$4:$B$237,MATCH(纤芯!G4584,光放段!$C$4:$C$237,0))</f>
        <v>37037101000</v>
      </c>
      <c r="I4584" s="3" t="str">
        <f t="shared" si="356"/>
        <v>青岛日照光缆</v>
      </c>
      <c r="J4584" s="3" t="str">
        <f>INDEX(子缆名称!$B$4:$B$29,纤芯!M4584)</f>
        <v>A缆</v>
      </c>
      <c r="K4584" s="3">
        <v>1</v>
      </c>
      <c r="L4584" s="3">
        <f t="shared" si="357"/>
        <v>1</v>
      </c>
      <c r="M4584" s="3">
        <f t="shared" si="358"/>
        <v>1</v>
      </c>
      <c r="N4584" s="3" t="s">
        <v>102</v>
      </c>
      <c r="O4584" s="3">
        <f>COUNTIF([1]局站!$D$4:$D$172,"="&amp;N4584)</f>
        <v>1</v>
      </c>
      <c r="P4584" s="3">
        <v>0</v>
      </c>
      <c r="Q4584" s="3">
        <v>0</v>
      </c>
      <c r="R4584" s="3">
        <v>0</v>
      </c>
      <c r="S4584" s="3" t="s">
        <v>103</v>
      </c>
      <c r="T4584" s="3">
        <f>COUNTIF([1]局站!$D$4:$D$172,"="&amp;S4584)</f>
        <v>1</v>
      </c>
      <c r="U4584" s="3">
        <v>0</v>
      </c>
      <c r="V4584" s="3">
        <v>0</v>
      </c>
      <c r="W4584" s="3">
        <v>0</v>
      </c>
      <c r="X4584" s="3" t="s">
        <v>1215</v>
      </c>
      <c r="Y4584" s="3" t="s">
        <v>852</v>
      </c>
      <c r="Z4584" s="3" t="str">
        <f>INDEX(业务类型!$C$4:$C$8,MATCH(纤芯!Y4584,业务类型!$B$4:$B$8,0))</f>
        <v>TWO</v>
      </c>
      <c r="AA4584" s="3" t="s">
        <v>993</v>
      </c>
    </row>
    <row r="4585" spans="1:27" ht="16.5" x14ac:dyDescent="0.2">
      <c r="A4585" s="3">
        <v>4582</v>
      </c>
      <c r="B4585" s="3">
        <f t="shared" si="359"/>
        <v>37037101002</v>
      </c>
      <c r="C4585" s="3" t="s">
        <v>1166</v>
      </c>
      <c r="D4585" s="3" t="s">
        <v>237</v>
      </c>
      <c r="E4585" s="3" t="str">
        <f>INDEX(光放段!$G$4:$G$237,MATCH(纤芯!G4585,光放段!$C$4:$C$237,0))</f>
        <v>山东二干|青岛日照光缆:青岛振华路-日照海滨五路</v>
      </c>
      <c r="F4585" s="3">
        <f>INDEX(光放段!$I$4:$I$237,MATCH(纤芯!H4585,光放段!$B$4:$B$237,0))</f>
        <v>37037100000</v>
      </c>
      <c r="G4585" s="3" t="str">
        <f t="shared" si="355"/>
        <v>山东二干|青岛日照光缆:青岛振华路-胶州九龙</v>
      </c>
      <c r="H4585" s="3">
        <f>INDEX(光放段!$B$4:$B$237,MATCH(纤芯!G4585,光放段!$C$4:$C$237,0))</f>
        <v>37037101000</v>
      </c>
      <c r="I4585" s="3" t="str">
        <f t="shared" si="356"/>
        <v>青岛日照光缆</v>
      </c>
      <c r="J4585" s="3" t="str">
        <f>INDEX(子缆名称!$B$4:$B$29,纤芯!M4585)</f>
        <v>A缆</v>
      </c>
      <c r="K4585" s="3">
        <v>2</v>
      </c>
      <c r="L4585" s="3">
        <f t="shared" si="357"/>
        <v>2</v>
      </c>
      <c r="M4585" s="3">
        <f t="shared" si="358"/>
        <v>1</v>
      </c>
      <c r="N4585" s="3" t="s">
        <v>102</v>
      </c>
      <c r="O4585" s="3">
        <f>COUNTIF([1]局站!$D$4:$D$172,"="&amp;N4585)</f>
        <v>1</v>
      </c>
      <c r="P4585" s="3">
        <v>0</v>
      </c>
      <c r="Q4585" s="3">
        <v>0</v>
      </c>
      <c r="R4585" s="3">
        <v>0</v>
      </c>
      <c r="S4585" s="3" t="s">
        <v>103</v>
      </c>
      <c r="T4585" s="3">
        <f>COUNTIF([1]局站!$D$4:$D$172,"="&amp;S4585)</f>
        <v>1</v>
      </c>
      <c r="U4585" s="3">
        <v>0</v>
      </c>
      <c r="V4585" s="3">
        <v>0</v>
      </c>
      <c r="W4585" s="3">
        <v>0</v>
      </c>
      <c r="X4585" s="3" t="s">
        <v>1215</v>
      </c>
      <c r="Y4585" s="3" t="s">
        <v>852</v>
      </c>
      <c r="Z4585" s="3" t="str">
        <f>INDEX(业务类型!$C$4:$C$8,MATCH(纤芯!Y4585,业务类型!$B$4:$B$8,0))</f>
        <v>TWO</v>
      </c>
      <c r="AA4585" s="3" t="s">
        <v>993</v>
      </c>
    </row>
    <row r="4586" spans="1:27" ht="16.5" x14ac:dyDescent="0.2">
      <c r="A4586" s="3">
        <v>4583</v>
      </c>
      <c r="B4586" s="3">
        <f t="shared" si="359"/>
        <v>37037101003</v>
      </c>
      <c r="C4586" s="3" t="s">
        <v>1166</v>
      </c>
      <c r="D4586" s="3" t="s">
        <v>237</v>
      </c>
      <c r="E4586" s="3" t="str">
        <f>INDEX(光放段!$G$4:$G$237,MATCH(纤芯!G4586,光放段!$C$4:$C$237,0))</f>
        <v>山东二干|青岛日照光缆:青岛振华路-日照海滨五路</v>
      </c>
      <c r="F4586" s="3">
        <f>INDEX(光放段!$I$4:$I$237,MATCH(纤芯!H4586,光放段!$B$4:$B$237,0))</f>
        <v>37037100000</v>
      </c>
      <c r="G4586" s="3" t="str">
        <f t="shared" si="355"/>
        <v>山东二干|青岛日照光缆:青岛振华路-胶州九龙</v>
      </c>
      <c r="H4586" s="3">
        <f>INDEX(光放段!$B$4:$B$237,MATCH(纤芯!G4586,光放段!$C$4:$C$237,0))</f>
        <v>37037101000</v>
      </c>
      <c r="I4586" s="3" t="str">
        <f t="shared" si="356"/>
        <v>青岛日照光缆</v>
      </c>
      <c r="J4586" s="3" t="str">
        <f>INDEX(子缆名称!$B$4:$B$29,纤芯!M4586)</f>
        <v>A缆</v>
      </c>
      <c r="K4586" s="3">
        <v>3</v>
      </c>
      <c r="L4586" s="3">
        <f t="shared" si="357"/>
        <v>3</v>
      </c>
      <c r="M4586" s="3">
        <f t="shared" si="358"/>
        <v>1</v>
      </c>
      <c r="N4586" s="3" t="s">
        <v>102</v>
      </c>
      <c r="O4586" s="3">
        <f>COUNTIF([1]局站!$D$4:$D$172,"="&amp;N4586)</f>
        <v>1</v>
      </c>
      <c r="P4586" s="3">
        <v>0</v>
      </c>
      <c r="Q4586" s="3">
        <v>0</v>
      </c>
      <c r="R4586" s="3">
        <v>0</v>
      </c>
      <c r="S4586" s="3" t="s">
        <v>103</v>
      </c>
      <c r="T4586" s="3">
        <f>COUNTIF([1]局站!$D$4:$D$172,"="&amp;S4586)</f>
        <v>1</v>
      </c>
      <c r="U4586" s="3">
        <v>0</v>
      </c>
      <c r="V4586" s="3">
        <v>0</v>
      </c>
      <c r="W4586" s="3">
        <v>0</v>
      </c>
      <c r="X4586" s="3" t="s">
        <v>1215</v>
      </c>
      <c r="Y4586" s="3" t="s">
        <v>880</v>
      </c>
      <c r="Z4586" s="3" t="str">
        <f>INDEX(业务类型!$C$4:$C$8,MATCH(纤芯!Y4586,业务类型!$B$4:$B$8,0))</f>
        <v>IDLE</v>
      </c>
      <c r="AA4586" s="3"/>
    </row>
    <row r="4587" spans="1:27" ht="16.5" x14ac:dyDescent="0.2">
      <c r="A4587" s="3">
        <v>4584</v>
      </c>
      <c r="B4587" s="3">
        <f t="shared" si="359"/>
        <v>37037101004</v>
      </c>
      <c r="C4587" s="3" t="s">
        <v>1166</v>
      </c>
      <c r="D4587" s="3" t="s">
        <v>237</v>
      </c>
      <c r="E4587" s="3" t="str">
        <f>INDEX(光放段!$G$4:$G$237,MATCH(纤芯!G4587,光放段!$C$4:$C$237,0))</f>
        <v>山东二干|青岛日照光缆:青岛振华路-日照海滨五路</v>
      </c>
      <c r="F4587" s="3">
        <f>INDEX(光放段!$I$4:$I$237,MATCH(纤芯!H4587,光放段!$B$4:$B$237,0))</f>
        <v>37037100000</v>
      </c>
      <c r="G4587" s="3" t="str">
        <f t="shared" si="355"/>
        <v>山东二干|青岛日照光缆:青岛振华路-胶州九龙</v>
      </c>
      <c r="H4587" s="3">
        <f>INDEX(光放段!$B$4:$B$237,MATCH(纤芯!G4587,光放段!$C$4:$C$237,0))</f>
        <v>37037101000</v>
      </c>
      <c r="I4587" s="3" t="str">
        <f t="shared" si="356"/>
        <v>青岛日照光缆</v>
      </c>
      <c r="J4587" s="3" t="str">
        <f>INDEX(子缆名称!$B$4:$B$29,纤芯!M4587)</f>
        <v>A缆</v>
      </c>
      <c r="K4587" s="3">
        <v>4</v>
      </c>
      <c r="L4587" s="3">
        <f t="shared" si="357"/>
        <v>4</v>
      </c>
      <c r="M4587" s="3">
        <f t="shared" si="358"/>
        <v>1</v>
      </c>
      <c r="N4587" s="3" t="s">
        <v>102</v>
      </c>
      <c r="O4587" s="3">
        <f>COUNTIF([1]局站!$D$4:$D$172,"="&amp;N4587)</f>
        <v>1</v>
      </c>
      <c r="P4587" s="3">
        <v>0</v>
      </c>
      <c r="Q4587" s="3">
        <v>0</v>
      </c>
      <c r="R4587" s="3">
        <v>0</v>
      </c>
      <c r="S4587" s="3" t="s">
        <v>103</v>
      </c>
      <c r="T4587" s="3">
        <f>COUNTIF([1]局站!$D$4:$D$172,"="&amp;S4587)</f>
        <v>1</v>
      </c>
      <c r="U4587" s="3">
        <v>0</v>
      </c>
      <c r="V4587" s="3">
        <v>0</v>
      </c>
      <c r="W4587" s="3">
        <v>0</v>
      </c>
      <c r="X4587" s="3" t="s">
        <v>1215</v>
      </c>
      <c r="Y4587" s="3" t="s">
        <v>852</v>
      </c>
      <c r="Z4587" s="3" t="str">
        <f>INDEX(业务类型!$C$4:$C$8,MATCH(纤芯!Y4587,业务类型!$B$4:$B$8,0))</f>
        <v>TWO</v>
      </c>
      <c r="AA4587" s="3" t="s">
        <v>891</v>
      </c>
    </row>
    <row r="4588" spans="1:27" ht="16.5" x14ac:dyDescent="0.2">
      <c r="A4588" s="3">
        <v>4585</v>
      </c>
      <c r="B4588" s="3">
        <f t="shared" si="359"/>
        <v>37037101005</v>
      </c>
      <c r="C4588" s="3" t="s">
        <v>1166</v>
      </c>
      <c r="D4588" s="3" t="s">
        <v>237</v>
      </c>
      <c r="E4588" s="3" t="str">
        <f>INDEX(光放段!$G$4:$G$237,MATCH(纤芯!G4588,光放段!$C$4:$C$237,0))</f>
        <v>山东二干|青岛日照光缆:青岛振华路-日照海滨五路</v>
      </c>
      <c r="F4588" s="3">
        <f>INDEX(光放段!$I$4:$I$237,MATCH(纤芯!H4588,光放段!$B$4:$B$237,0))</f>
        <v>37037100000</v>
      </c>
      <c r="G4588" s="3" t="str">
        <f t="shared" si="355"/>
        <v>山东二干|青岛日照光缆:青岛振华路-胶州九龙</v>
      </c>
      <c r="H4588" s="3">
        <f>INDEX(光放段!$B$4:$B$237,MATCH(纤芯!G4588,光放段!$C$4:$C$237,0))</f>
        <v>37037101000</v>
      </c>
      <c r="I4588" s="3" t="str">
        <f t="shared" si="356"/>
        <v>青岛日照光缆</v>
      </c>
      <c r="J4588" s="3" t="str">
        <f>INDEX(子缆名称!$B$4:$B$29,纤芯!M4588)</f>
        <v>A缆</v>
      </c>
      <c r="K4588" s="3">
        <v>5</v>
      </c>
      <c r="L4588" s="3">
        <f t="shared" si="357"/>
        <v>5</v>
      </c>
      <c r="M4588" s="3">
        <f t="shared" si="358"/>
        <v>1</v>
      </c>
      <c r="N4588" s="3" t="s">
        <v>102</v>
      </c>
      <c r="O4588" s="3">
        <f>COUNTIF([1]局站!$D$4:$D$172,"="&amp;N4588)</f>
        <v>1</v>
      </c>
      <c r="P4588" s="3">
        <v>0</v>
      </c>
      <c r="Q4588" s="3">
        <v>0</v>
      </c>
      <c r="R4588" s="3">
        <v>0</v>
      </c>
      <c r="S4588" s="3" t="s">
        <v>103</v>
      </c>
      <c r="T4588" s="3">
        <f>COUNTIF([1]局站!$D$4:$D$172,"="&amp;S4588)</f>
        <v>1</v>
      </c>
      <c r="U4588" s="3">
        <v>0</v>
      </c>
      <c r="V4588" s="3">
        <v>0</v>
      </c>
      <c r="W4588" s="3">
        <v>0</v>
      </c>
      <c r="X4588" s="3" t="s">
        <v>1214</v>
      </c>
      <c r="Y4588" s="3" t="s">
        <v>880</v>
      </c>
      <c r="Z4588" s="3" t="str">
        <f>INDEX(业务类型!$C$4:$C$8,MATCH(纤芯!Y4588,业务类型!$B$4:$B$8,0))</f>
        <v>IDLE</v>
      </c>
      <c r="AA4588" s="3"/>
    </row>
    <row r="4589" spans="1:27" ht="16.5" x14ac:dyDescent="0.2">
      <c r="A4589" s="3">
        <v>4586</v>
      </c>
      <c r="B4589" s="3">
        <f t="shared" si="359"/>
        <v>37037101006</v>
      </c>
      <c r="C4589" s="3" t="s">
        <v>1166</v>
      </c>
      <c r="D4589" s="3" t="s">
        <v>237</v>
      </c>
      <c r="E4589" s="3" t="str">
        <f>INDEX(光放段!$G$4:$G$237,MATCH(纤芯!G4589,光放段!$C$4:$C$237,0))</f>
        <v>山东二干|青岛日照光缆:青岛振华路-日照海滨五路</v>
      </c>
      <c r="F4589" s="3">
        <f>INDEX(光放段!$I$4:$I$237,MATCH(纤芯!H4589,光放段!$B$4:$B$237,0))</f>
        <v>37037100000</v>
      </c>
      <c r="G4589" s="3" t="str">
        <f t="shared" si="355"/>
        <v>山东二干|青岛日照光缆:青岛振华路-胶州九龙</v>
      </c>
      <c r="H4589" s="3">
        <f>INDEX(光放段!$B$4:$B$237,MATCH(纤芯!G4589,光放段!$C$4:$C$237,0))</f>
        <v>37037101000</v>
      </c>
      <c r="I4589" s="3" t="str">
        <f t="shared" si="356"/>
        <v>青岛日照光缆</v>
      </c>
      <c r="J4589" s="3" t="str">
        <f>INDEX(子缆名称!$B$4:$B$29,纤芯!M4589)</f>
        <v>A缆</v>
      </c>
      <c r="K4589" s="3">
        <v>6</v>
      </c>
      <c r="L4589" s="3">
        <f t="shared" si="357"/>
        <v>6</v>
      </c>
      <c r="M4589" s="3">
        <f t="shared" si="358"/>
        <v>1</v>
      </c>
      <c r="N4589" s="3" t="s">
        <v>102</v>
      </c>
      <c r="O4589" s="3">
        <f>COUNTIF([1]局站!$D$4:$D$172,"="&amp;N4589)</f>
        <v>1</v>
      </c>
      <c r="P4589" s="3">
        <v>0</v>
      </c>
      <c r="Q4589" s="3">
        <v>0</v>
      </c>
      <c r="R4589" s="3">
        <v>0</v>
      </c>
      <c r="S4589" s="3" t="s">
        <v>103</v>
      </c>
      <c r="T4589" s="3">
        <f>COUNTIF([1]局站!$D$4:$D$172,"="&amp;S4589)</f>
        <v>1</v>
      </c>
      <c r="U4589" s="3">
        <v>0</v>
      </c>
      <c r="V4589" s="3">
        <v>0</v>
      </c>
      <c r="W4589" s="3">
        <v>0</v>
      </c>
      <c r="X4589" s="3" t="s">
        <v>1214</v>
      </c>
      <c r="Y4589" s="3" t="s">
        <v>880</v>
      </c>
      <c r="Z4589" s="3" t="str">
        <f>INDEX(业务类型!$C$4:$C$8,MATCH(纤芯!Y4589,业务类型!$B$4:$B$8,0))</f>
        <v>IDLE</v>
      </c>
      <c r="AA4589" s="3"/>
    </row>
    <row r="4590" spans="1:27" ht="16.5" x14ac:dyDescent="0.2">
      <c r="A4590" s="3">
        <v>4587</v>
      </c>
      <c r="B4590" s="3">
        <f t="shared" si="359"/>
        <v>37037101007</v>
      </c>
      <c r="C4590" s="3" t="s">
        <v>1166</v>
      </c>
      <c r="D4590" s="3" t="s">
        <v>237</v>
      </c>
      <c r="E4590" s="3" t="str">
        <f>INDEX(光放段!$G$4:$G$237,MATCH(纤芯!G4590,光放段!$C$4:$C$237,0))</f>
        <v>山东二干|青岛日照光缆:青岛振华路-日照海滨五路</v>
      </c>
      <c r="F4590" s="3">
        <f>INDEX(光放段!$I$4:$I$237,MATCH(纤芯!H4590,光放段!$B$4:$B$237,0))</f>
        <v>37037100000</v>
      </c>
      <c r="G4590" s="3" t="str">
        <f t="shared" si="355"/>
        <v>山东二干|青岛日照光缆:青岛振华路-胶州九龙</v>
      </c>
      <c r="H4590" s="3">
        <f>INDEX(光放段!$B$4:$B$237,MATCH(纤芯!G4590,光放段!$C$4:$C$237,0))</f>
        <v>37037101000</v>
      </c>
      <c r="I4590" s="3" t="str">
        <f t="shared" si="356"/>
        <v>青岛日照光缆</v>
      </c>
      <c r="J4590" s="3" t="str">
        <f>INDEX(子缆名称!$B$4:$B$29,纤芯!M4590)</f>
        <v>A缆</v>
      </c>
      <c r="K4590" s="3">
        <v>7</v>
      </c>
      <c r="L4590" s="3">
        <f t="shared" si="357"/>
        <v>7</v>
      </c>
      <c r="M4590" s="3">
        <f t="shared" si="358"/>
        <v>1</v>
      </c>
      <c r="N4590" s="3" t="s">
        <v>102</v>
      </c>
      <c r="O4590" s="3">
        <f>COUNTIF([1]局站!$D$4:$D$172,"="&amp;N4590)</f>
        <v>1</v>
      </c>
      <c r="P4590" s="3">
        <v>0</v>
      </c>
      <c r="Q4590" s="3">
        <v>0</v>
      </c>
      <c r="R4590" s="3">
        <v>0</v>
      </c>
      <c r="S4590" s="3" t="s">
        <v>103</v>
      </c>
      <c r="T4590" s="3">
        <f>COUNTIF([1]局站!$D$4:$D$172,"="&amp;S4590)</f>
        <v>1</v>
      </c>
      <c r="U4590" s="3">
        <v>0</v>
      </c>
      <c r="V4590" s="3">
        <v>0</v>
      </c>
      <c r="W4590" s="3">
        <v>0</v>
      </c>
      <c r="X4590" s="3" t="s">
        <v>1214</v>
      </c>
      <c r="Y4590" s="3" t="s">
        <v>852</v>
      </c>
      <c r="Z4590" s="3" t="str">
        <f>INDEX(业务类型!$C$4:$C$8,MATCH(纤芯!Y4590,业务类型!$B$4:$B$8,0))</f>
        <v>TWO</v>
      </c>
      <c r="AA4590" s="3" t="s">
        <v>891</v>
      </c>
    </row>
    <row r="4591" spans="1:27" ht="16.5" x14ac:dyDescent="0.2">
      <c r="A4591" s="3">
        <v>4588</v>
      </c>
      <c r="B4591" s="3">
        <f t="shared" si="359"/>
        <v>37037101008</v>
      </c>
      <c r="C4591" s="3" t="s">
        <v>1166</v>
      </c>
      <c r="D4591" s="3" t="s">
        <v>237</v>
      </c>
      <c r="E4591" s="3" t="str">
        <f>INDEX(光放段!$G$4:$G$237,MATCH(纤芯!G4591,光放段!$C$4:$C$237,0))</f>
        <v>山东二干|青岛日照光缆:青岛振华路-日照海滨五路</v>
      </c>
      <c r="F4591" s="3">
        <f>INDEX(光放段!$I$4:$I$237,MATCH(纤芯!H4591,光放段!$B$4:$B$237,0))</f>
        <v>37037100000</v>
      </c>
      <c r="G4591" s="3" t="str">
        <f t="shared" si="355"/>
        <v>山东二干|青岛日照光缆:青岛振华路-胶州九龙</v>
      </c>
      <c r="H4591" s="3">
        <f>INDEX(光放段!$B$4:$B$237,MATCH(纤芯!G4591,光放段!$C$4:$C$237,0))</f>
        <v>37037101000</v>
      </c>
      <c r="I4591" s="3" t="str">
        <f t="shared" si="356"/>
        <v>青岛日照光缆</v>
      </c>
      <c r="J4591" s="3" t="str">
        <f>INDEX(子缆名称!$B$4:$B$29,纤芯!M4591)</f>
        <v>A缆</v>
      </c>
      <c r="K4591" s="3">
        <v>8</v>
      </c>
      <c r="L4591" s="3">
        <f t="shared" si="357"/>
        <v>8</v>
      </c>
      <c r="M4591" s="3">
        <f t="shared" si="358"/>
        <v>1</v>
      </c>
      <c r="N4591" s="3" t="s">
        <v>102</v>
      </c>
      <c r="O4591" s="3">
        <f>COUNTIF([1]局站!$D$4:$D$172,"="&amp;N4591)</f>
        <v>1</v>
      </c>
      <c r="P4591" s="3">
        <v>0</v>
      </c>
      <c r="Q4591" s="3">
        <v>0</v>
      </c>
      <c r="R4591" s="3">
        <v>0</v>
      </c>
      <c r="S4591" s="3" t="s">
        <v>103</v>
      </c>
      <c r="T4591" s="3">
        <f>COUNTIF([1]局站!$D$4:$D$172,"="&amp;S4591)</f>
        <v>1</v>
      </c>
      <c r="U4591" s="3">
        <v>0</v>
      </c>
      <c r="V4591" s="3">
        <v>0</v>
      </c>
      <c r="W4591" s="3">
        <v>0</v>
      </c>
      <c r="X4591" s="3" t="s">
        <v>1214</v>
      </c>
      <c r="Y4591" s="3" t="s">
        <v>880</v>
      </c>
      <c r="Z4591" s="3" t="str">
        <f>INDEX(业务类型!$C$4:$C$8,MATCH(纤芯!Y4591,业务类型!$B$4:$B$8,0))</f>
        <v>IDLE</v>
      </c>
      <c r="AA4591" s="3"/>
    </row>
    <row r="4592" spans="1:27" ht="16.5" x14ac:dyDescent="0.2">
      <c r="A4592" s="3">
        <v>4589</v>
      </c>
      <c r="B4592" s="3">
        <f t="shared" si="359"/>
        <v>37037101009</v>
      </c>
      <c r="C4592" s="3" t="s">
        <v>1166</v>
      </c>
      <c r="D4592" s="3" t="s">
        <v>237</v>
      </c>
      <c r="E4592" s="3" t="str">
        <f>INDEX(光放段!$G$4:$G$237,MATCH(纤芯!G4592,光放段!$C$4:$C$237,0))</f>
        <v>山东二干|青岛日照光缆:青岛振华路-日照海滨五路</v>
      </c>
      <c r="F4592" s="3">
        <f>INDEX(光放段!$I$4:$I$237,MATCH(纤芯!H4592,光放段!$B$4:$B$237,0))</f>
        <v>37037100000</v>
      </c>
      <c r="G4592" s="3" t="str">
        <f t="shared" si="355"/>
        <v>山东二干|青岛日照光缆:青岛振华路-胶州九龙</v>
      </c>
      <c r="H4592" s="3">
        <f>INDEX(光放段!$B$4:$B$237,MATCH(纤芯!G4592,光放段!$C$4:$C$237,0))</f>
        <v>37037101000</v>
      </c>
      <c r="I4592" s="3" t="str">
        <f t="shared" si="356"/>
        <v>青岛日照光缆</v>
      </c>
      <c r="J4592" s="3" t="str">
        <f>INDEX(子缆名称!$B$4:$B$29,纤芯!M4592)</f>
        <v>A缆</v>
      </c>
      <c r="K4592" s="3">
        <v>9</v>
      </c>
      <c r="L4592" s="3">
        <f t="shared" si="357"/>
        <v>9</v>
      </c>
      <c r="M4592" s="3">
        <f t="shared" si="358"/>
        <v>1</v>
      </c>
      <c r="N4592" s="3" t="s">
        <v>102</v>
      </c>
      <c r="O4592" s="3">
        <f>COUNTIF([1]局站!$D$4:$D$172,"="&amp;N4592)</f>
        <v>1</v>
      </c>
      <c r="P4592" s="3">
        <v>0</v>
      </c>
      <c r="Q4592" s="3">
        <v>0</v>
      </c>
      <c r="R4592" s="3">
        <v>0</v>
      </c>
      <c r="S4592" s="3" t="s">
        <v>103</v>
      </c>
      <c r="T4592" s="3">
        <f>COUNTIF([1]局站!$D$4:$D$172,"="&amp;S4592)</f>
        <v>1</v>
      </c>
      <c r="U4592" s="3">
        <v>0</v>
      </c>
      <c r="V4592" s="3">
        <v>0</v>
      </c>
      <c r="W4592" s="3">
        <v>0</v>
      </c>
      <c r="X4592" s="3" t="s">
        <v>1214</v>
      </c>
      <c r="Y4592" s="3" t="s">
        <v>880</v>
      </c>
      <c r="Z4592" s="3" t="str">
        <f>INDEX(业务类型!$C$4:$C$8,MATCH(纤芯!Y4592,业务类型!$B$4:$B$8,0))</f>
        <v>IDLE</v>
      </c>
      <c r="AA4592" s="3"/>
    </row>
    <row r="4593" spans="1:27" ht="16.5" x14ac:dyDescent="0.2">
      <c r="A4593" s="3">
        <v>4590</v>
      </c>
      <c r="B4593" s="3">
        <f t="shared" si="359"/>
        <v>37037101010</v>
      </c>
      <c r="C4593" s="3" t="s">
        <v>1166</v>
      </c>
      <c r="D4593" s="3" t="s">
        <v>237</v>
      </c>
      <c r="E4593" s="3" t="str">
        <f>INDEX(光放段!$G$4:$G$237,MATCH(纤芯!G4593,光放段!$C$4:$C$237,0))</f>
        <v>山东二干|青岛日照光缆:青岛振华路-日照海滨五路</v>
      </c>
      <c r="F4593" s="3">
        <f>INDEX(光放段!$I$4:$I$237,MATCH(纤芯!H4593,光放段!$B$4:$B$237,0))</f>
        <v>37037100000</v>
      </c>
      <c r="G4593" s="3" t="str">
        <f t="shared" si="355"/>
        <v>山东二干|青岛日照光缆:青岛振华路-胶州九龙</v>
      </c>
      <c r="H4593" s="3">
        <f>INDEX(光放段!$B$4:$B$237,MATCH(纤芯!G4593,光放段!$C$4:$C$237,0))</f>
        <v>37037101000</v>
      </c>
      <c r="I4593" s="3" t="str">
        <f t="shared" si="356"/>
        <v>青岛日照光缆</v>
      </c>
      <c r="J4593" s="3" t="str">
        <f>INDEX(子缆名称!$B$4:$B$29,纤芯!M4593)</f>
        <v>A缆</v>
      </c>
      <c r="K4593" s="3">
        <v>10</v>
      </c>
      <c r="L4593" s="3">
        <f t="shared" si="357"/>
        <v>10</v>
      </c>
      <c r="M4593" s="3">
        <f t="shared" si="358"/>
        <v>1</v>
      </c>
      <c r="N4593" s="3" t="s">
        <v>102</v>
      </c>
      <c r="O4593" s="3">
        <f>COUNTIF([1]局站!$D$4:$D$172,"="&amp;N4593)</f>
        <v>1</v>
      </c>
      <c r="P4593" s="3">
        <v>0</v>
      </c>
      <c r="Q4593" s="3">
        <v>0</v>
      </c>
      <c r="R4593" s="3">
        <v>0</v>
      </c>
      <c r="S4593" s="3" t="s">
        <v>103</v>
      </c>
      <c r="T4593" s="3">
        <f>COUNTIF([1]局站!$D$4:$D$172,"="&amp;S4593)</f>
        <v>1</v>
      </c>
      <c r="U4593" s="3">
        <v>0</v>
      </c>
      <c r="V4593" s="3">
        <v>0</v>
      </c>
      <c r="W4593" s="3">
        <v>0</v>
      </c>
      <c r="X4593" s="3" t="s">
        <v>1214</v>
      </c>
      <c r="Y4593" s="3" t="s">
        <v>880</v>
      </c>
      <c r="Z4593" s="3" t="str">
        <f>INDEX(业务类型!$C$4:$C$8,MATCH(纤芯!Y4593,业务类型!$B$4:$B$8,0))</f>
        <v>IDLE</v>
      </c>
      <c r="AA4593" s="3"/>
    </row>
    <row r="4594" spans="1:27" ht="16.5" x14ac:dyDescent="0.2">
      <c r="A4594" s="3">
        <v>4591</v>
      </c>
      <c r="B4594" s="3">
        <f t="shared" si="359"/>
        <v>37037101011</v>
      </c>
      <c r="C4594" s="3" t="s">
        <v>1166</v>
      </c>
      <c r="D4594" s="3" t="s">
        <v>237</v>
      </c>
      <c r="E4594" s="3" t="str">
        <f>INDEX(光放段!$G$4:$G$237,MATCH(纤芯!G4594,光放段!$C$4:$C$237,0))</f>
        <v>山东二干|青岛日照光缆:青岛振华路-日照海滨五路</v>
      </c>
      <c r="F4594" s="3">
        <f>INDEX(光放段!$I$4:$I$237,MATCH(纤芯!H4594,光放段!$B$4:$B$237,0))</f>
        <v>37037100000</v>
      </c>
      <c r="G4594" s="3" t="str">
        <f t="shared" si="355"/>
        <v>山东二干|青岛日照光缆:青岛振华路-胶州九龙</v>
      </c>
      <c r="H4594" s="3">
        <f>INDEX(光放段!$B$4:$B$237,MATCH(纤芯!G4594,光放段!$C$4:$C$237,0))</f>
        <v>37037101000</v>
      </c>
      <c r="I4594" s="3" t="str">
        <f t="shared" si="356"/>
        <v>青岛日照光缆</v>
      </c>
      <c r="J4594" s="3" t="str">
        <f>INDEX(子缆名称!$B$4:$B$29,纤芯!M4594)</f>
        <v>A缆</v>
      </c>
      <c r="K4594" s="3">
        <v>11</v>
      </c>
      <c r="L4594" s="3">
        <f t="shared" si="357"/>
        <v>11</v>
      </c>
      <c r="M4594" s="3">
        <f t="shared" si="358"/>
        <v>1</v>
      </c>
      <c r="N4594" s="3" t="s">
        <v>102</v>
      </c>
      <c r="O4594" s="3">
        <f>COUNTIF([1]局站!$D$4:$D$172,"="&amp;N4594)</f>
        <v>1</v>
      </c>
      <c r="P4594" s="3">
        <v>0</v>
      </c>
      <c r="Q4594" s="3">
        <v>0</v>
      </c>
      <c r="R4594" s="3">
        <v>0</v>
      </c>
      <c r="S4594" s="3" t="s">
        <v>103</v>
      </c>
      <c r="T4594" s="3">
        <f>COUNTIF([1]局站!$D$4:$D$172,"="&amp;S4594)</f>
        <v>1</v>
      </c>
      <c r="U4594" s="3">
        <v>0</v>
      </c>
      <c r="V4594" s="3">
        <v>0</v>
      </c>
      <c r="W4594" s="3">
        <v>0</v>
      </c>
      <c r="X4594" s="3" t="s">
        <v>1214</v>
      </c>
      <c r="Y4594" s="3" t="s">
        <v>880</v>
      </c>
      <c r="Z4594" s="3" t="str">
        <f>INDEX(业务类型!$C$4:$C$8,MATCH(纤芯!Y4594,业务类型!$B$4:$B$8,0))</f>
        <v>IDLE</v>
      </c>
      <c r="AA4594" s="3"/>
    </row>
    <row r="4595" spans="1:27" ht="16.5" x14ac:dyDescent="0.2">
      <c r="A4595" s="3">
        <v>4592</v>
      </c>
      <c r="B4595" s="3">
        <f t="shared" si="359"/>
        <v>37037101012</v>
      </c>
      <c r="C4595" s="3" t="s">
        <v>1166</v>
      </c>
      <c r="D4595" s="3" t="s">
        <v>237</v>
      </c>
      <c r="E4595" s="3" t="str">
        <f>INDEX(光放段!$G$4:$G$237,MATCH(纤芯!G4595,光放段!$C$4:$C$237,0))</f>
        <v>山东二干|青岛日照光缆:青岛振华路-日照海滨五路</v>
      </c>
      <c r="F4595" s="3">
        <f>INDEX(光放段!$I$4:$I$237,MATCH(纤芯!H4595,光放段!$B$4:$B$237,0))</f>
        <v>37037100000</v>
      </c>
      <c r="G4595" s="3" t="str">
        <f t="shared" si="355"/>
        <v>山东二干|青岛日照光缆:青岛振华路-胶州九龙</v>
      </c>
      <c r="H4595" s="3">
        <f>INDEX(光放段!$B$4:$B$237,MATCH(纤芯!G4595,光放段!$C$4:$C$237,0))</f>
        <v>37037101000</v>
      </c>
      <c r="I4595" s="3" t="str">
        <f t="shared" si="356"/>
        <v>青岛日照光缆</v>
      </c>
      <c r="J4595" s="3" t="str">
        <f>INDEX(子缆名称!$B$4:$B$29,纤芯!M4595)</f>
        <v>A缆</v>
      </c>
      <c r="K4595" s="3">
        <v>12</v>
      </c>
      <c r="L4595" s="3">
        <f t="shared" si="357"/>
        <v>12</v>
      </c>
      <c r="M4595" s="3">
        <f t="shared" si="358"/>
        <v>1</v>
      </c>
      <c r="N4595" s="3" t="s">
        <v>102</v>
      </c>
      <c r="O4595" s="3">
        <f>COUNTIF([1]局站!$D$4:$D$172,"="&amp;N4595)</f>
        <v>1</v>
      </c>
      <c r="P4595" s="3">
        <v>0</v>
      </c>
      <c r="Q4595" s="3">
        <v>0</v>
      </c>
      <c r="R4595" s="3">
        <v>0</v>
      </c>
      <c r="S4595" s="3" t="s">
        <v>103</v>
      </c>
      <c r="T4595" s="3">
        <f>COUNTIF([1]局站!$D$4:$D$172,"="&amp;S4595)</f>
        <v>1</v>
      </c>
      <c r="U4595" s="3">
        <v>0</v>
      </c>
      <c r="V4595" s="3">
        <v>0</v>
      </c>
      <c r="W4595" s="3">
        <v>0</v>
      </c>
      <c r="X4595" s="3" t="s">
        <v>1214</v>
      </c>
      <c r="Y4595" s="3" t="s">
        <v>880</v>
      </c>
      <c r="Z4595" s="3" t="str">
        <f>INDEX(业务类型!$C$4:$C$8,MATCH(纤芯!Y4595,业务类型!$B$4:$B$8,0))</f>
        <v>IDLE</v>
      </c>
      <c r="AA4595" s="3"/>
    </row>
    <row r="4596" spans="1:27" ht="16.5" x14ac:dyDescent="0.2">
      <c r="A4596" s="3">
        <v>4593</v>
      </c>
      <c r="B4596" s="3">
        <f t="shared" si="359"/>
        <v>37037101013</v>
      </c>
      <c r="C4596" s="3" t="s">
        <v>1166</v>
      </c>
      <c r="D4596" s="3" t="s">
        <v>237</v>
      </c>
      <c r="E4596" s="3" t="str">
        <f>INDEX(光放段!$G$4:$G$237,MATCH(纤芯!G4596,光放段!$C$4:$C$237,0))</f>
        <v>山东二干|青岛日照光缆:青岛振华路-日照海滨五路</v>
      </c>
      <c r="F4596" s="3">
        <f>INDEX(光放段!$I$4:$I$237,MATCH(纤芯!H4596,光放段!$B$4:$B$237,0))</f>
        <v>37037100000</v>
      </c>
      <c r="G4596" s="3" t="str">
        <f t="shared" si="355"/>
        <v>山东二干|青岛日照光缆:青岛振华路-胶州九龙</v>
      </c>
      <c r="H4596" s="3">
        <f>INDEX(光放段!$B$4:$B$237,MATCH(纤芯!G4596,光放段!$C$4:$C$237,0))</f>
        <v>37037101000</v>
      </c>
      <c r="I4596" s="3" t="str">
        <f t="shared" si="356"/>
        <v>青岛日照光缆</v>
      </c>
      <c r="J4596" s="3" t="str">
        <f>INDEX(子缆名称!$B$4:$B$29,纤芯!M4596)</f>
        <v>B缆</v>
      </c>
      <c r="K4596" s="3">
        <v>13</v>
      </c>
      <c r="L4596" s="3">
        <f t="shared" si="357"/>
        <v>1</v>
      </c>
      <c r="M4596" s="3">
        <f t="shared" si="358"/>
        <v>2</v>
      </c>
      <c r="N4596" s="3" t="s">
        <v>102</v>
      </c>
      <c r="O4596" s="3">
        <f>COUNTIF([1]局站!$D$4:$D$172,"="&amp;N4596)</f>
        <v>1</v>
      </c>
      <c r="P4596" s="3">
        <v>0</v>
      </c>
      <c r="Q4596" s="3">
        <v>0</v>
      </c>
      <c r="R4596" s="3">
        <v>0</v>
      </c>
      <c r="S4596" s="3" t="s">
        <v>103</v>
      </c>
      <c r="T4596" s="3">
        <f>COUNTIF([1]局站!$D$4:$D$172,"="&amp;S4596)</f>
        <v>1</v>
      </c>
      <c r="U4596" s="3">
        <v>0</v>
      </c>
      <c r="V4596" s="3">
        <v>0</v>
      </c>
      <c r="W4596" s="3">
        <v>0</v>
      </c>
      <c r="X4596" s="3" t="s">
        <v>1215</v>
      </c>
      <c r="Y4596" s="3" t="s">
        <v>852</v>
      </c>
      <c r="Z4596" s="3" t="str">
        <f>INDEX(业务类型!$C$4:$C$8,MATCH(纤芯!Y4596,业务类型!$B$4:$B$8,0))</f>
        <v>TWO</v>
      </c>
      <c r="AA4596" s="3" t="s">
        <v>955</v>
      </c>
    </row>
    <row r="4597" spans="1:27" ht="16.5" x14ac:dyDescent="0.2">
      <c r="A4597" s="3">
        <v>4594</v>
      </c>
      <c r="B4597" s="3">
        <f t="shared" si="359"/>
        <v>37037101014</v>
      </c>
      <c r="C4597" s="3" t="s">
        <v>1166</v>
      </c>
      <c r="D4597" s="3" t="s">
        <v>237</v>
      </c>
      <c r="E4597" s="3" t="str">
        <f>INDEX(光放段!$G$4:$G$237,MATCH(纤芯!G4597,光放段!$C$4:$C$237,0))</f>
        <v>山东二干|青岛日照光缆:青岛振华路-日照海滨五路</v>
      </c>
      <c r="F4597" s="3">
        <f>INDEX(光放段!$I$4:$I$237,MATCH(纤芯!H4597,光放段!$B$4:$B$237,0))</f>
        <v>37037100000</v>
      </c>
      <c r="G4597" s="3" t="str">
        <f t="shared" si="355"/>
        <v>山东二干|青岛日照光缆:青岛振华路-胶州九龙</v>
      </c>
      <c r="H4597" s="3">
        <f>INDEX(光放段!$B$4:$B$237,MATCH(纤芯!G4597,光放段!$C$4:$C$237,0))</f>
        <v>37037101000</v>
      </c>
      <c r="I4597" s="3" t="str">
        <f t="shared" si="356"/>
        <v>青岛日照光缆</v>
      </c>
      <c r="J4597" s="3" t="str">
        <f>INDEX(子缆名称!$B$4:$B$29,纤芯!M4597)</f>
        <v>B缆</v>
      </c>
      <c r="K4597" s="3">
        <v>14</v>
      </c>
      <c r="L4597" s="3">
        <f t="shared" si="357"/>
        <v>2</v>
      </c>
      <c r="M4597" s="3">
        <f t="shared" si="358"/>
        <v>2</v>
      </c>
      <c r="N4597" s="3" t="s">
        <v>102</v>
      </c>
      <c r="O4597" s="3">
        <f>COUNTIF([1]局站!$D$4:$D$172,"="&amp;N4597)</f>
        <v>1</v>
      </c>
      <c r="P4597" s="3">
        <v>0</v>
      </c>
      <c r="Q4597" s="3">
        <v>0</v>
      </c>
      <c r="R4597" s="3">
        <v>0</v>
      </c>
      <c r="S4597" s="3" t="s">
        <v>103</v>
      </c>
      <c r="T4597" s="3">
        <f>COUNTIF([1]局站!$D$4:$D$172,"="&amp;S4597)</f>
        <v>1</v>
      </c>
      <c r="U4597" s="3">
        <v>0</v>
      </c>
      <c r="V4597" s="3">
        <v>0</v>
      </c>
      <c r="W4597" s="3">
        <v>0</v>
      </c>
      <c r="X4597" s="3" t="s">
        <v>1215</v>
      </c>
      <c r="Y4597" s="3" t="s">
        <v>852</v>
      </c>
      <c r="Z4597" s="3" t="str">
        <f>INDEX(业务类型!$C$4:$C$8,MATCH(纤芯!Y4597,业务类型!$B$4:$B$8,0))</f>
        <v>TWO</v>
      </c>
      <c r="AA4597" s="3" t="s">
        <v>954</v>
      </c>
    </row>
    <row r="4598" spans="1:27" ht="16.5" x14ac:dyDescent="0.2">
      <c r="A4598" s="3">
        <v>4595</v>
      </c>
      <c r="B4598" s="3">
        <f t="shared" si="359"/>
        <v>37037101015</v>
      </c>
      <c r="C4598" s="3" t="s">
        <v>1166</v>
      </c>
      <c r="D4598" s="3" t="s">
        <v>237</v>
      </c>
      <c r="E4598" s="3" t="str">
        <f>INDEX(光放段!$G$4:$G$237,MATCH(纤芯!G4598,光放段!$C$4:$C$237,0))</f>
        <v>山东二干|青岛日照光缆:青岛振华路-日照海滨五路</v>
      </c>
      <c r="F4598" s="3">
        <f>INDEX(光放段!$I$4:$I$237,MATCH(纤芯!H4598,光放段!$B$4:$B$237,0))</f>
        <v>37037100000</v>
      </c>
      <c r="G4598" s="3" t="str">
        <f t="shared" si="355"/>
        <v>山东二干|青岛日照光缆:青岛振华路-胶州九龙</v>
      </c>
      <c r="H4598" s="3">
        <f>INDEX(光放段!$B$4:$B$237,MATCH(纤芯!G4598,光放段!$C$4:$C$237,0))</f>
        <v>37037101000</v>
      </c>
      <c r="I4598" s="3" t="str">
        <f t="shared" si="356"/>
        <v>青岛日照光缆</v>
      </c>
      <c r="J4598" s="3" t="str">
        <f>INDEX(子缆名称!$B$4:$B$29,纤芯!M4598)</f>
        <v>B缆</v>
      </c>
      <c r="K4598" s="3">
        <v>15</v>
      </c>
      <c r="L4598" s="3">
        <f t="shared" si="357"/>
        <v>3</v>
      </c>
      <c r="M4598" s="3">
        <f t="shared" si="358"/>
        <v>2</v>
      </c>
      <c r="N4598" s="3" t="s">
        <v>102</v>
      </c>
      <c r="O4598" s="3">
        <f>COUNTIF([1]局站!$D$4:$D$172,"="&amp;N4598)</f>
        <v>1</v>
      </c>
      <c r="P4598" s="3">
        <v>0</v>
      </c>
      <c r="Q4598" s="3">
        <v>0</v>
      </c>
      <c r="R4598" s="3">
        <v>0</v>
      </c>
      <c r="S4598" s="3" t="s">
        <v>103</v>
      </c>
      <c r="T4598" s="3">
        <f>COUNTIF([1]局站!$D$4:$D$172,"="&amp;S4598)</f>
        <v>1</v>
      </c>
      <c r="U4598" s="3">
        <v>0</v>
      </c>
      <c r="V4598" s="3">
        <v>0</v>
      </c>
      <c r="W4598" s="3">
        <v>0</v>
      </c>
      <c r="X4598" s="3" t="s">
        <v>1215</v>
      </c>
      <c r="Y4598" s="3" t="s">
        <v>852</v>
      </c>
      <c r="Z4598" s="3" t="str">
        <f>INDEX(业务类型!$C$4:$C$8,MATCH(纤芯!Y4598,业务类型!$B$4:$B$8,0))</f>
        <v>TWO</v>
      </c>
      <c r="AA4598" s="3" t="s">
        <v>954</v>
      </c>
    </row>
    <row r="4599" spans="1:27" ht="16.5" x14ac:dyDescent="0.2">
      <c r="A4599" s="3">
        <v>4596</v>
      </c>
      <c r="B4599" s="3">
        <f t="shared" si="359"/>
        <v>37037101016</v>
      </c>
      <c r="C4599" s="3" t="s">
        <v>1166</v>
      </c>
      <c r="D4599" s="3" t="s">
        <v>237</v>
      </c>
      <c r="E4599" s="3" t="str">
        <f>INDEX(光放段!$G$4:$G$237,MATCH(纤芯!G4599,光放段!$C$4:$C$237,0))</f>
        <v>山东二干|青岛日照光缆:青岛振华路-日照海滨五路</v>
      </c>
      <c r="F4599" s="3">
        <f>INDEX(光放段!$I$4:$I$237,MATCH(纤芯!H4599,光放段!$B$4:$B$237,0))</f>
        <v>37037100000</v>
      </c>
      <c r="G4599" s="3" t="str">
        <f t="shared" si="355"/>
        <v>山东二干|青岛日照光缆:青岛振华路-胶州九龙</v>
      </c>
      <c r="H4599" s="3">
        <f>INDEX(光放段!$B$4:$B$237,MATCH(纤芯!G4599,光放段!$C$4:$C$237,0))</f>
        <v>37037101000</v>
      </c>
      <c r="I4599" s="3" t="str">
        <f t="shared" si="356"/>
        <v>青岛日照光缆</v>
      </c>
      <c r="J4599" s="3" t="str">
        <f>INDEX(子缆名称!$B$4:$B$29,纤芯!M4599)</f>
        <v>B缆</v>
      </c>
      <c r="K4599" s="3">
        <v>16</v>
      </c>
      <c r="L4599" s="3">
        <f t="shared" si="357"/>
        <v>4</v>
      </c>
      <c r="M4599" s="3">
        <f t="shared" si="358"/>
        <v>2</v>
      </c>
      <c r="N4599" s="3" t="s">
        <v>102</v>
      </c>
      <c r="O4599" s="3">
        <f>COUNTIF([1]局站!$D$4:$D$172,"="&amp;N4599)</f>
        <v>1</v>
      </c>
      <c r="P4599" s="3">
        <v>0</v>
      </c>
      <c r="Q4599" s="3">
        <v>0</v>
      </c>
      <c r="R4599" s="3">
        <v>0</v>
      </c>
      <c r="S4599" s="3" t="s">
        <v>103</v>
      </c>
      <c r="T4599" s="3">
        <f>COUNTIF([1]局站!$D$4:$D$172,"="&amp;S4599)</f>
        <v>1</v>
      </c>
      <c r="U4599" s="3">
        <v>0</v>
      </c>
      <c r="V4599" s="3">
        <v>0</v>
      </c>
      <c r="W4599" s="3">
        <v>0</v>
      </c>
      <c r="X4599" s="3" t="s">
        <v>1215</v>
      </c>
      <c r="Y4599" s="3" t="s">
        <v>880</v>
      </c>
      <c r="Z4599" s="3" t="str">
        <f>INDEX(业务类型!$C$4:$C$8,MATCH(纤芯!Y4599,业务类型!$B$4:$B$8,0))</f>
        <v>IDLE</v>
      </c>
      <c r="AA4599" s="3"/>
    </row>
    <row r="4600" spans="1:27" ht="16.5" x14ac:dyDescent="0.2">
      <c r="A4600" s="3">
        <v>4597</v>
      </c>
      <c r="B4600" s="3">
        <f t="shared" si="359"/>
        <v>37037101017</v>
      </c>
      <c r="C4600" s="3" t="s">
        <v>1166</v>
      </c>
      <c r="D4600" s="3" t="s">
        <v>237</v>
      </c>
      <c r="E4600" s="3" t="str">
        <f>INDEX(光放段!$G$4:$G$237,MATCH(纤芯!G4600,光放段!$C$4:$C$237,0))</f>
        <v>山东二干|青岛日照光缆:青岛振华路-日照海滨五路</v>
      </c>
      <c r="F4600" s="3">
        <f>INDEX(光放段!$I$4:$I$237,MATCH(纤芯!H4600,光放段!$B$4:$B$237,0))</f>
        <v>37037100000</v>
      </c>
      <c r="G4600" s="3" t="str">
        <f t="shared" si="355"/>
        <v>山东二干|青岛日照光缆:青岛振华路-胶州九龙</v>
      </c>
      <c r="H4600" s="3">
        <f>INDEX(光放段!$B$4:$B$237,MATCH(纤芯!G4600,光放段!$C$4:$C$237,0))</f>
        <v>37037101000</v>
      </c>
      <c r="I4600" s="3" t="str">
        <f t="shared" si="356"/>
        <v>青岛日照光缆</v>
      </c>
      <c r="J4600" s="3" t="str">
        <f>INDEX(子缆名称!$B$4:$B$29,纤芯!M4600)</f>
        <v>B缆</v>
      </c>
      <c r="K4600" s="3">
        <v>17</v>
      </c>
      <c r="L4600" s="3">
        <f t="shared" si="357"/>
        <v>5</v>
      </c>
      <c r="M4600" s="3">
        <f t="shared" si="358"/>
        <v>2</v>
      </c>
      <c r="N4600" s="3" t="s">
        <v>102</v>
      </c>
      <c r="O4600" s="3">
        <f>COUNTIF([1]局站!$D$4:$D$172,"="&amp;N4600)</f>
        <v>1</v>
      </c>
      <c r="P4600" s="3">
        <v>0</v>
      </c>
      <c r="Q4600" s="3">
        <v>0</v>
      </c>
      <c r="R4600" s="3">
        <v>0</v>
      </c>
      <c r="S4600" s="3" t="s">
        <v>103</v>
      </c>
      <c r="T4600" s="3">
        <f>COUNTIF([1]局站!$D$4:$D$172,"="&amp;S4600)</f>
        <v>1</v>
      </c>
      <c r="U4600" s="3">
        <v>0</v>
      </c>
      <c r="V4600" s="3">
        <v>0</v>
      </c>
      <c r="W4600" s="3">
        <v>0</v>
      </c>
      <c r="X4600" s="3" t="s">
        <v>1215</v>
      </c>
      <c r="Y4600" s="3" t="s">
        <v>880</v>
      </c>
      <c r="Z4600" s="3" t="str">
        <f>INDEX(业务类型!$C$4:$C$8,MATCH(纤芯!Y4600,业务类型!$B$4:$B$8,0))</f>
        <v>IDLE</v>
      </c>
      <c r="AA4600" s="3"/>
    </row>
    <row r="4601" spans="1:27" ht="16.5" x14ac:dyDescent="0.2">
      <c r="A4601" s="3">
        <v>4598</v>
      </c>
      <c r="B4601" s="3">
        <f t="shared" si="359"/>
        <v>37037101018</v>
      </c>
      <c r="C4601" s="3" t="s">
        <v>1166</v>
      </c>
      <c r="D4601" s="3" t="s">
        <v>237</v>
      </c>
      <c r="E4601" s="3" t="str">
        <f>INDEX(光放段!$G$4:$G$237,MATCH(纤芯!G4601,光放段!$C$4:$C$237,0))</f>
        <v>山东二干|青岛日照光缆:青岛振华路-日照海滨五路</v>
      </c>
      <c r="F4601" s="3">
        <f>INDEX(光放段!$I$4:$I$237,MATCH(纤芯!H4601,光放段!$B$4:$B$237,0))</f>
        <v>37037100000</v>
      </c>
      <c r="G4601" s="3" t="str">
        <f t="shared" si="355"/>
        <v>山东二干|青岛日照光缆:青岛振华路-胶州九龙</v>
      </c>
      <c r="H4601" s="3">
        <f>INDEX(光放段!$B$4:$B$237,MATCH(纤芯!G4601,光放段!$C$4:$C$237,0))</f>
        <v>37037101000</v>
      </c>
      <c r="I4601" s="3" t="str">
        <f t="shared" si="356"/>
        <v>青岛日照光缆</v>
      </c>
      <c r="J4601" s="3" t="str">
        <f>INDEX(子缆名称!$B$4:$B$29,纤芯!M4601)</f>
        <v>B缆</v>
      </c>
      <c r="K4601" s="3">
        <v>18</v>
      </c>
      <c r="L4601" s="3">
        <f t="shared" si="357"/>
        <v>6</v>
      </c>
      <c r="M4601" s="3">
        <f t="shared" si="358"/>
        <v>2</v>
      </c>
      <c r="N4601" s="3" t="s">
        <v>102</v>
      </c>
      <c r="O4601" s="3">
        <f>COUNTIF([1]局站!$D$4:$D$172,"="&amp;N4601)</f>
        <v>1</v>
      </c>
      <c r="P4601" s="3">
        <v>0</v>
      </c>
      <c r="Q4601" s="3">
        <v>0</v>
      </c>
      <c r="R4601" s="3">
        <v>0</v>
      </c>
      <c r="S4601" s="3" t="s">
        <v>103</v>
      </c>
      <c r="T4601" s="3">
        <f>COUNTIF([1]局站!$D$4:$D$172,"="&amp;S4601)</f>
        <v>1</v>
      </c>
      <c r="U4601" s="3">
        <v>0</v>
      </c>
      <c r="V4601" s="3">
        <v>0</v>
      </c>
      <c r="W4601" s="3">
        <v>0</v>
      </c>
      <c r="X4601" s="3" t="s">
        <v>1215</v>
      </c>
      <c r="Y4601" s="3" t="s">
        <v>880</v>
      </c>
      <c r="Z4601" s="3" t="str">
        <f>INDEX(业务类型!$C$4:$C$8,MATCH(纤芯!Y4601,业务类型!$B$4:$B$8,0))</f>
        <v>IDLE</v>
      </c>
      <c r="AA4601" s="3"/>
    </row>
    <row r="4602" spans="1:27" ht="16.5" x14ac:dyDescent="0.2">
      <c r="A4602" s="3">
        <v>4599</v>
      </c>
      <c r="B4602" s="3">
        <f t="shared" si="359"/>
        <v>37037101019</v>
      </c>
      <c r="C4602" s="3" t="s">
        <v>1166</v>
      </c>
      <c r="D4602" s="3" t="s">
        <v>237</v>
      </c>
      <c r="E4602" s="3" t="str">
        <f>INDEX(光放段!$G$4:$G$237,MATCH(纤芯!G4602,光放段!$C$4:$C$237,0))</f>
        <v>山东二干|青岛日照光缆:青岛振华路-日照海滨五路</v>
      </c>
      <c r="F4602" s="3">
        <f>INDEX(光放段!$I$4:$I$237,MATCH(纤芯!H4602,光放段!$B$4:$B$237,0))</f>
        <v>37037100000</v>
      </c>
      <c r="G4602" s="3" t="str">
        <f t="shared" si="355"/>
        <v>山东二干|青岛日照光缆:青岛振华路-胶州九龙</v>
      </c>
      <c r="H4602" s="3">
        <f>INDEX(光放段!$B$4:$B$237,MATCH(纤芯!G4602,光放段!$C$4:$C$237,0))</f>
        <v>37037101000</v>
      </c>
      <c r="I4602" s="3" t="str">
        <f t="shared" si="356"/>
        <v>青岛日照光缆</v>
      </c>
      <c r="J4602" s="3" t="str">
        <f>INDEX(子缆名称!$B$4:$B$29,纤芯!M4602)</f>
        <v>B缆</v>
      </c>
      <c r="K4602" s="3">
        <v>19</v>
      </c>
      <c r="L4602" s="3">
        <f t="shared" si="357"/>
        <v>7</v>
      </c>
      <c r="M4602" s="3">
        <f t="shared" si="358"/>
        <v>2</v>
      </c>
      <c r="N4602" s="3" t="s">
        <v>102</v>
      </c>
      <c r="O4602" s="3">
        <f>COUNTIF([1]局站!$D$4:$D$172,"="&amp;N4602)</f>
        <v>1</v>
      </c>
      <c r="P4602" s="3">
        <v>0</v>
      </c>
      <c r="Q4602" s="3">
        <v>0</v>
      </c>
      <c r="R4602" s="3">
        <v>0</v>
      </c>
      <c r="S4602" s="3" t="s">
        <v>103</v>
      </c>
      <c r="T4602" s="3">
        <f>COUNTIF([1]局站!$D$4:$D$172,"="&amp;S4602)</f>
        <v>1</v>
      </c>
      <c r="U4602" s="3">
        <v>0</v>
      </c>
      <c r="V4602" s="3">
        <v>0</v>
      </c>
      <c r="W4602" s="3">
        <v>0</v>
      </c>
      <c r="X4602" s="3" t="s">
        <v>1215</v>
      </c>
      <c r="Y4602" s="3" t="s">
        <v>880</v>
      </c>
      <c r="Z4602" s="3" t="str">
        <f>INDEX(业务类型!$C$4:$C$8,MATCH(纤芯!Y4602,业务类型!$B$4:$B$8,0))</f>
        <v>IDLE</v>
      </c>
      <c r="AA4602" s="3"/>
    </row>
    <row r="4603" spans="1:27" ht="16.5" x14ac:dyDescent="0.2">
      <c r="A4603" s="3">
        <v>4600</v>
      </c>
      <c r="B4603" s="3">
        <f t="shared" si="359"/>
        <v>37037101020</v>
      </c>
      <c r="C4603" s="3" t="s">
        <v>1166</v>
      </c>
      <c r="D4603" s="3" t="s">
        <v>237</v>
      </c>
      <c r="E4603" s="3" t="str">
        <f>INDEX(光放段!$G$4:$G$237,MATCH(纤芯!G4603,光放段!$C$4:$C$237,0))</f>
        <v>山东二干|青岛日照光缆:青岛振华路-日照海滨五路</v>
      </c>
      <c r="F4603" s="3">
        <f>INDEX(光放段!$I$4:$I$237,MATCH(纤芯!H4603,光放段!$B$4:$B$237,0))</f>
        <v>37037100000</v>
      </c>
      <c r="G4603" s="3" t="str">
        <f t="shared" si="355"/>
        <v>山东二干|青岛日照光缆:青岛振华路-胶州九龙</v>
      </c>
      <c r="H4603" s="3">
        <f>INDEX(光放段!$B$4:$B$237,MATCH(纤芯!G4603,光放段!$C$4:$C$237,0))</f>
        <v>37037101000</v>
      </c>
      <c r="I4603" s="3" t="str">
        <f t="shared" si="356"/>
        <v>青岛日照光缆</v>
      </c>
      <c r="J4603" s="3" t="str">
        <f>INDEX(子缆名称!$B$4:$B$29,纤芯!M4603)</f>
        <v>B缆</v>
      </c>
      <c r="K4603" s="3">
        <v>20</v>
      </c>
      <c r="L4603" s="3">
        <f t="shared" si="357"/>
        <v>8</v>
      </c>
      <c r="M4603" s="3">
        <f t="shared" si="358"/>
        <v>2</v>
      </c>
      <c r="N4603" s="3" t="s">
        <v>102</v>
      </c>
      <c r="O4603" s="3">
        <f>COUNTIF([1]局站!$D$4:$D$172,"="&amp;N4603)</f>
        <v>1</v>
      </c>
      <c r="P4603" s="3">
        <v>0</v>
      </c>
      <c r="Q4603" s="3">
        <v>0</v>
      </c>
      <c r="R4603" s="3">
        <v>0</v>
      </c>
      <c r="S4603" s="3" t="s">
        <v>103</v>
      </c>
      <c r="T4603" s="3">
        <f>COUNTIF([1]局站!$D$4:$D$172,"="&amp;S4603)</f>
        <v>1</v>
      </c>
      <c r="U4603" s="3">
        <v>0</v>
      </c>
      <c r="V4603" s="3">
        <v>0</v>
      </c>
      <c r="W4603" s="3">
        <v>0</v>
      </c>
      <c r="X4603" s="3" t="s">
        <v>1215</v>
      </c>
      <c r="Y4603" s="3" t="s">
        <v>852</v>
      </c>
      <c r="Z4603" s="3" t="str">
        <f>INDEX(业务类型!$C$4:$C$8,MATCH(纤芯!Y4603,业务类型!$B$4:$B$8,0))</f>
        <v>TWO</v>
      </c>
      <c r="AA4603" s="3" t="s">
        <v>955</v>
      </c>
    </row>
    <row r="4604" spans="1:27" ht="16.5" x14ac:dyDescent="0.2">
      <c r="A4604" s="3">
        <v>4601</v>
      </c>
      <c r="B4604" s="3">
        <f t="shared" si="359"/>
        <v>37037101021</v>
      </c>
      <c r="C4604" s="3" t="s">
        <v>1166</v>
      </c>
      <c r="D4604" s="3" t="s">
        <v>237</v>
      </c>
      <c r="E4604" s="3" t="str">
        <f>INDEX(光放段!$G$4:$G$237,MATCH(纤芯!G4604,光放段!$C$4:$C$237,0))</f>
        <v>山东二干|青岛日照光缆:青岛振华路-日照海滨五路</v>
      </c>
      <c r="F4604" s="3">
        <f>INDEX(光放段!$I$4:$I$237,MATCH(纤芯!H4604,光放段!$B$4:$B$237,0))</f>
        <v>37037100000</v>
      </c>
      <c r="G4604" s="3" t="str">
        <f t="shared" si="355"/>
        <v>山东二干|青岛日照光缆:青岛振华路-胶州九龙</v>
      </c>
      <c r="H4604" s="3">
        <f>INDEX(光放段!$B$4:$B$237,MATCH(纤芯!G4604,光放段!$C$4:$C$237,0))</f>
        <v>37037101000</v>
      </c>
      <c r="I4604" s="3" t="str">
        <f t="shared" si="356"/>
        <v>青岛日照光缆</v>
      </c>
      <c r="J4604" s="3" t="str">
        <f>INDEX(子缆名称!$B$4:$B$29,纤芯!M4604)</f>
        <v>B缆</v>
      </c>
      <c r="K4604" s="3">
        <v>21</v>
      </c>
      <c r="L4604" s="3">
        <f t="shared" si="357"/>
        <v>9</v>
      </c>
      <c r="M4604" s="3">
        <f t="shared" si="358"/>
        <v>2</v>
      </c>
      <c r="N4604" s="3" t="s">
        <v>102</v>
      </c>
      <c r="O4604" s="3">
        <f>COUNTIF([1]局站!$D$4:$D$172,"="&amp;N4604)</f>
        <v>1</v>
      </c>
      <c r="P4604" s="3">
        <v>0</v>
      </c>
      <c r="Q4604" s="3">
        <v>0</v>
      </c>
      <c r="R4604" s="3">
        <v>0</v>
      </c>
      <c r="S4604" s="3" t="s">
        <v>103</v>
      </c>
      <c r="T4604" s="3">
        <f>COUNTIF([1]局站!$D$4:$D$172,"="&amp;S4604)</f>
        <v>1</v>
      </c>
      <c r="U4604" s="3">
        <v>0</v>
      </c>
      <c r="V4604" s="3">
        <v>0</v>
      </c>
      <c r="W4604" s="3">
        <v>0</v>
      </c>
      <c r="X4604" s="3" t="s">
        <v>1215</v>
      </c>
      <c r="Y4604" s="3" t="s">
        <v>880</v>
      </c>
      <c r="Z4604" s="3" t="str">
        <f>INDEX(业务类型!$C$4:$C$8,MATCH(纤芯!Y4604,业务类型!$B$4:$B$8,0))</f>
        <v>IDLE</v>
      </c>
      <c r="AA4604" s="3"/>
    </row>
    <row r="4605" spans="1:27" ht="16.5" x14ac:dyDescent="0.2">
      <c r="A4605" s="3">
        <v>4602</v>
      </c>
      <c r="B4605" s="3">
        <f t="shared" si="359"/>
        <v>37037101022</v>
      </c>
      <c r="C4605" s="3" t="s">
        <v>1166</v>
      </c>
      <c r="D4605" s="3" t="s">
        <v>237</v>
      </c>
      <c r="E4605" s="3" t="str">
        <f>INDEX(光放段!$G$4:$G$237,MATCH(纤芯!G4605,光放段!$C$4:$C$237,0))</f>
        <v>山东二干|青岛日照光缆:青岛振华路-日照海滨五路</v>
      </c>
      <c r="F4605" s="3">
        <f>INDEX(光放段!$I$4:$I$237,MATCH(纤芯!H4605,光放段!$B$4:$B$237,0))</f>
        <v>37037100000</v>
      </c>
      <c r="G4605" s="3" t="str">
        <f t="shared" si="355"/>
        <v>山东二干|青岛日照光缆:青岛振华路-胶州九龙</v>
      </c>
      <c r="H4605" s="3">
        <f>INDEX(光放段!$B$4:$B$237,MATCH(纤芯!G4605,光放段!$C$4:$C$237,0))</f>
        <v>37037101000</v>
      </c>
      <c r="I4605" s="3" t="str">
        <f t="shared" si="356"/>
        <v>青岛日照光缆</v>
      </c>
      <c r="J4605" s="3" t="str">
        <f>INDEX(子缆名称!$B$4:$B$29,纤芯!M4605)</f>
        <v>B缆</v>
      </c>
      <c r="K4605" s="3">
        <v>22</v>
      </c>
      <c r="L4605" s="3">
        <f t="shared" si="357"/>
        <v>10</v>
      </c>
      <c r="M4605" s="3">
        <f t="shared" si="358"/>
        <v>2</v>
      </c>
      <c r="N4605" s="3" t="s">
        <v>102</v>
      </c>
      <c r="O4605" s="3">
        <f>COUNTIF([1]局站!$D$4:$D$172,"="&amp;N4605)</f>
        <v>1</v>
      </c>
      <c r="P4605" s="3">
        <v>0</v>
      </c>
      <c r="Q4605" s="3">
        <v>0</v>
      </c>
      <c r="R4605" s="3">
        <v>0</v>
      </c>
      <c r="S4605" s="3" t="s">
        <v>103</v>
      </c>
      <c r="T4605" s="3">
        <f>COUNTIF([1]局站!$D$4:$D$172,"="&amp;S4605)</f>
        <v>1</v>
      </c>
      <c r="U4605" s="3">
        <v>0</v>
      </c>
      <c r="V4605" s="3">
        <v>0</v>
      </c>
      <c r="W4605" s="3">
        <v>0</v>
      </c>
      <c r="X4605" s="3" t="s">
        <v>1215</v>
      </c>
      <c r="Y4605" s="3" t="s">
        <v>880</v>
      </c>
      <c r="Z4605" s="3" t="str">
        <f>INDEX(业务类型!$C$4:$C$8,MATCH(纤芯!Y4605,业务类型!$B$4:$B$8,0))</f>
        <v>IDLE</v>
      </c>
      <c r="AA4605" s="3"/>
    </row>
    <row r="4606" spans="1:27" ht="16.5" x14ac:dyDescent="0.2">
      <c r="A4606" s="3">
        <v>4603</v>
      </c>
      <c r="B4606" s="3">
        <f t="shared" si="359"/>
        <v>37037101023</v>
      </c>
      <c r="C4606" s="3" t="s">
        <v>1166</v>
      </c>
      <c r="D4606" s="3" t="s">
        <v>237</v>
      </c>
      <c r="E4606" s="3" t="str">
        <f>INDEX(光放段!$G$4:$G$237,MATCH(纤芯!G4606,光放段!$C$4:$C$237,0))</f>
        <v>山东二干|青岛日照光缆:青岛振华路-日照海滨五路</v>
      </c>
      <c r="F4606" s="3">
        <f>INDEX(光放段!$I$4:$I$237,MATCH(纤芯!H4606,光放段!$B$4:$B$237,0))</f>
        <v>37037100000</v>
      </c>
      <c r="G4606" s="3" t="str">
        <f t="shared" si="355"/>
        <v>山东二干|青岛日照光缆:青岛振华路-胶州九龙</v>
      </c>
      <c r="H4606" s="3">
        <f>INDEX(光放段!$B$4:$B$237,MATCH(纤芯!G4606,光放段!$C$4:$C$237,0))</f>
        <v>37037101000</v>
      </c>
      <c r="I4606" s="3" t="str">
        <f t="shared" si="356"/>
        <v>青岛日照光缆</v>
      </c>
      <c r="J4606" s="3" t="str">
        <f>INDEX(子缆名称!$B$4:$B$29,纤芯!M4606)</f>
        <v>B缆</v>
      </c>
      <c r="K4606" s="3">
        <v>23</v>
      </c>
      <c r="L4606" s="3">
        <f t="shared" si="357"/>
        <v>11</v>
      </c>
      <c r="M4606" s="3">
        <f t="shared" si="358"/>
        <v>2</v>
      </c>
      <c r="N4606" s="3" t="s">
        <v>102</v>
      </c>
      <c r="O4606" s="3">
        <f>COUNTIF([1]局站!$D$4:$D$172,"="&amp;N4606)</f>
        <v>1</v>
      </c>
      <c r="P4606" s="3">
        <v>0</v>
      </c>
      <c r="Q4606" s="3">
        <v>0</v>
      </c>
      <c r="R4606" s="3">
        <v>0</v>
      </c>
      <c r="S4606" s="3" t="s">
        <v>103</v>
      </c>
      <c r="T4606" s="3">
        <f>COUNTIF([1]局站!$D$4:$D$172,"="&amp;S4606)</f>
        <v>1</v>
      </c>
      <c r="U4606" s="3">
        <v>0</v>
      </c>
      <c r="V4606" s="3">
        <v>0</v>
      </c>
      <c r="W4606" s="3">
        <v>0</v>
      </c>
      <c r="X4606" s="3" t="s">
        <v>1215</v>
      </c>
      <c r="Y4606" s="3" t="s">
        <v>880</v>
      </c>
      <c r="Z4606" s="3" t="str">
        <f>INDEX(业务类型!$C$4:$C$8,MATCH(纤芯!Y4606,业务类型!$B$4:$B$8,0))</f>
        <v>IDLE</v>
      </c>
      <c r="AA4606" s="3"/>
    </row>
    <row r="4607" spans="1:27" ht="16.5" x14ac:dyDescent="0.2">
      <c r="A4607" s="3">
        <v>4604</v>
      </c>
      <c r="B4607" s="3">
        <f t="shared" si="359"/>
        <v>37037101024</v>
      </c>
      <c r="C4607" s="3" t="s">
        <v>1166</v>
      </c>
      <c r="D4607" s="3" t="s">
        <v>237</v>
      </c>
      <c r="E4607" s="3" t="str">
        <f>INDEX(光放段!$G$4:$G$237,MATCH(纤芯!G4607,光放段!$C$4:$C$237,0))</f>
        <v>山东二干|青岛日照光缆:青岛振华路-日照海滨五路</v>
      </c>
      <c r="F4607" s="3">
        <f>INDEX(光放段!$I$4:$I$237,MATCH(纤芯!H4607,光放段!$B$4:$B$237,0))</f>
        <v>37037100000</v>
      </c>
      <c r="G4607" s="3" t="str">
        <f t="shared" si="355"/>
        <v>山东二干|青岛日照光缆:青岛振华路-胶州九龙</v>
      </c>
      <c r="H4607" s="3">
        <f>INDEX(光放段!$B$4:$B$237,MATCH(纤芯!G4607,光放段!$C$4:$C$237,0))</f>
        <v>37037101000</v>
      </c>
      <c r="I4607" s="3" t="str">
        <f t="shared" si="356"/>
        <v>青岛日照光缆</v>
      </c>
      <c r="J4607" s="3" t="str">
        <f>INDEX(子缆名称!$B$4:$B$29,纤芯!M4607)</f>
        <v>B缆</v>
      </c>
      <c r="K4607" s="3">
        <v>24</v>
      </c>
      <c r="L4607" s="3">
        <f t="shared" si="357"/>
        <v>12</v>
      </c>
      <c r="M4607" s="3">
        <f t="shared" si="358"/>
        <v>2</v>
      </c>
      <c r="N4607" s="3" t="s">
        <v>102</v>
      </c>
      <c r="O4607" s="3">
        <f>COUNTIF([1]局站!$D$4:$D$172,"="&amp;N4607)</f>
        <v>1</v>
      </c>
      <c r="P4607" s="3">
        <v>0</v>
      </c>
      <c r="Q4607" s="3">
        <v>0</v>
      </c>
      <c r="R4607" s="3">
        <v>0</v>
      </c>
      <c r="S4607" s="3" t="s">
        <v>103</v>
      </c>
      <c r="T4607" s="3">
        <f>COUNTIF([1]局站!$D$4:$D$172,"="&amp;S4607)</f>
        <v>1</v>
      </c>
      <c r="U4607" s="3">
        <v>0</v>
      </c>
      <c r="V4607" s="3">
        <v>0</v>
      </c>
      <c r="W4607" s="3">
        <v>0</v>
      </c>
      <c r="X4607" s="3" t="s">
        <v>1215</v>
      </c>
      <c r="Y4607" s="3" t="s">
        <v>880</v>
      </c>
      <c r="Z4607" s="3" t="str">
        <f>INDEX(业务类型!$C$4:$C$8,MATCH(纤芯!Y4607,业务类型!$B$4:$B$8,0))</f>
        <v>IDLE</v>
      </c>
      <c r="AA4607" s="3"/>
    </row>
    <row r="4608" spans="1:27" ht="16.5" x14ac:dyDescent="0.2">
      <c r="A4608" s="3">
        <v>4605</v>
      </c>
      <c r="B4608" s="3">
        <f t="shared" si="359"/>
        <v>37037102001</v>
      </c>
      <c r="C4608" s="3" t="s">
        <v>1166</v>
      </c>
      <c r="D4608" s="3" t="s">
        <v>237</v>
      </c>
      <c r="E4608" s="3" t="str">
        <f>INDEX(光放段!$G$4:$G$237,MATCH(纤芯!G4608,光放段!$C$4:$C$237,0))</f>
        <v>山东二干|青岛日照光缆:青岛振华路-日照海滨五路</v>
      </c>
      <c r="F4608" s="3">
        <f>INDEX(光放段!$I$4:$I$237,MATCH(纤芯!H4608,光放段!$B$4:$B$237,0))</f>
        <v>37037100000</v>
      </c>
      <c r="G4608" s="3" t="str">
        <f t="shared" si="355"/>
        <v>山东二干|青岛日照光缆:胶州九龙-胶南张家楼</v>
      </c>
      <c r="H4608" s="3">
        <f>INDEX(光放段!$B$4:$B$237,MATCH(纤芯!G4608,光放段!$C$4:$C$237,0))</f>
        <v>37037102000</v>
      </c>
      <c r="I4608" s="3" t="str">
        <f t="shared" si="356"/>
        <v>青岛日照光缆</v>
      </c>
      <c r="J4608" s="3" t="str">
        <f>INDEX(子缆名称!$B$4:$B$29,纤芯!M4608)</f>
        <v>A缆</v>
      </c>
      <c r="K4608" s="3">
        <v>1</v>
      </c>
      <c r="L4608" s="3">
        <f t="shared" si="357"/>
        <v>1</v>
      </c>
      <c r="M4608" s="3">
        <f t="shared" si="358"/>
        <v>1</v>
      </c>
      <c r="N4608" s="3" t="s">
        <v>103</v>
      </c>
      <c r="O4608" s="3">
        <f>COUNTIF([1]局站!$D$4:$D$172,"="&amp;N4608)</f>
        <v>1</v>
      </c>
      <c r="P4608" s="3">
        <v>0</v>
      </c>
      <c r="Q4608" s="3">
        <v>0</v>
      </c>
      <c r="R4608" s="3">
        <v>0</v>
      </c>
      <c r="S4608" s="3" t="s">
        <v>104</v>
      </c>
      <c r="T4608" s="3">
        <f>COUNTIF([1]局站!$D$4:$D$172,"="&amp;S4608)</f>
        <v>1</v>
      </c>
      <c r="U4608" s="3">
        <v>0</v>
      </c>
      <c r="V4608" s="3">
        <v>0</v>
      </c>
      <c r="W4608" s="3">
        <v>0</v>
      </c>
      <c r="X4608" s="3" t="s">
        <v>1215</v>
      </c>
      <c r="Y4608" s="3" t="s">
        <v>852</v>
      </c>
      <c r="Z4608" s="3" t="str">
        <f>INDEX(业务类型!$C$4:$C$8,MATCH(纤芯!Y4608,业务类型!$B$4:$B$8,0))</f>
        <v>TWO</v>
      </c>
      <c r="AA4608" s="3" t="s">
        <v>993</v>
      </c>
    </row>
    <row r="4609" spans="1:27" ht="16.5" x14ac:dyDescent="0.2">
      <c r="A4609" s="3">
        <v>4606</v>
      </c>
      <c r="B4609" s="3">
        <f t="shared" si="359"/>
        <v>37037102002</v>
      </c>
      <c r="C4609" s="3" t="s">
        <v>1166</v>
      </c>
      <c r="D4609" s="3" t="s">
        <v>237</v>
      </c>
      <c r="E4609" s="3" t="str">
        <f>INDEX(光放段!$G$4:$G$237,MATCH(纤芯!G4609,光放段!$C$4:$C$237,0))</f>
        <v>山东二干|青岛日照光缆:青岛振华路-日照海滨五路</v>
      </c>
      <c r="F4609" s="3">
        <f>INDEX(光放段!$I$4:$I$237,MATCH(纤芯!H4609,光放段!$B$4:$B$237,0))</f>
        <v>37037100000</v>
      </c>
      <c r="G4609" s="3" t="str">
        <f t="shared" si="355"/>
        <v>山东二干|青岛日照光缆:胶州九龙-胶南张家楼</v>
      </c>
      <c r="H4609" s="3">
        <f>INDEX(光放段!$B$4:$B$237,MATCH(纤芯!G4609,光放段!$C$4:$C$237,0))</f>
        <v>37037102000</v>
      </c>
      <c r="I4609" s="3" t="str">
        <f t="shared" si="356"/>
        <v>青岛日照光缆</v>
      </c>
      <c r="J4609" s="3" t="str">
        <f>INDEX(子缆名称!$B$4:$B$29,纤芯!M4609)</f>
        <v>A缆</v>
      </c>
      <c r="K4609" s="3">
        <v>2</v>
      </c>
      <c r="L4609" s="3">
        <f t="shared" si="357"/>
        <v>2</v>
      </c>
      <c r="M4609" s="3">
        <f t="shared" si="358"/>
        <v>1</v>
      </c>
      <c r="N4609" s="3" t="s">
        <v>103</v>
      </c>
      <c r="O4609" s="3">
        <f>COUNTIF([1]局站!$D$4:$D$172,"="&amp;N4609)</f>
        <v>1</v>
      </c>
      <c r="P4609" s="3">
        <v>0</v>
      </c>
      <c r="Q4609" s="3">
        <v>0</v>
      </c>
      <c r="R4609" s="3">
        <v>0</v>
      </c>
      <c r="S4609" s="3" t="s">
        <v>104</v>
      </c>
      <c r="T4609" s="3">
        <f>COUNTIF([1]局站!$D$4:$D$172,"="&amp;S4609)</f>
        <v>1</v>
      </c>
      <c r="U4609" s="3">
        <v>0</v>
      </c>
      <c r="V4609" s="3">
        <v>0</v>
      </c>
      <c r="W4609" s="3">
        <v>0</v>
      </c>
      <c r="X4609" s="3" t="s">
        <v>1215</v>
      </c>
      <c r="Y4609" s="3" t="s">
        <v>852</v>
      </c>
      <c r="Z4609" s="3" t="str">
        <f>INDEX(业务类型!$C$4:$C$8,MATCH(纤芯!Y4609,业务类型!$B$4:$B$8,0))</f>
        <v>TWO</v>
      </c>
      <c r="AA4609" s="3" t="s">
        <v>993</v>
      </c>
    </row>
    <row r="4610" spans="1:27" ht="16.5" x14ac:dyDescent="0.2">
      <c r="A4610" s="3">
        <v>4607</v>
      </c>
      <c r="B4610" s="3">
        <f t="shared" si="359"/>
        <v>37037102003</v>
      </c>
      <c r="C4610" s="3" t="s">
        <v>1166</v>
      </c>
      <c r="D4610" s="3" t="s">
        <v>237</v>
      </c>
      <c r="E4610" s="3" t="str">
        <f>INDEX(光放段!$G$4:$G$237,MATCH(纤芯!G4610,光放段!$C$4:$C$237,0))</f>
        <v>山东二干|青岛日照光缆:青岛振华路-日照海滨五路</v>
      </c>
      <c r="F4610" s="3">
        <f>INDEX(光放段!$I$4:$I$237,MATCH(纤芯!H4610,光放段!$B$4:$B$237,0))</f>
        <v>37037100000</v>
      </c>
      <c r="G4610" s="3" t="str">
        <f t="shared" si="355"/>
        <v>山东二干|青岛日照光缆:胶州九龙-胶南张家楼</v>
      </c>
      <c r="H4610" s="3">
        <f>INDEX(光放段!$B$4:$B$237,MATCH(纤芯!G4610,光放段!$C$4:$C$237,0))</f>
        <v>37037102000</v>
      </c>
      <c r="I4610" s="3" t="str">
        <f t="shared" si="356"/>
        <v>青岛日照光缆</v>
      </c>
      <c r="J4610" s="3" t="str">
        <f>INDEX(子缆名称!$B$4:$B$29,纤芯!M4610)</f>
        <v>A缆</v>
      </c>
      <c r="K4610" s="3">
        <v>3</v>
      </c>
      <c r="L4610" s="3">
        <f t="shared" si="357"/>
        <v>3</v>
      </c>
      <c r="M4610" s="3">
        <f t="shared" si="358"/>
        <v>1</v>
      </c>
      <c r="N4610" s="3" t="s">
        <v>103</v>
      </c>
      <c r="O4610" s="3">
        <f>COUNTIF([1]局站!$D$4:$D$172,"="&amp;N4610)</f>
        <v>1</v>
      </c>
      <c r="P4610" s="3">
        <v>0</v>
      </c>
      <c r="Q4610" s="3">
        <v>0</v>
      </c>
      <c r="R4610" s="3">
        <v>0</v>
      </c>
      <c r="S4610" s="3" t="s">
        <v>104</v>
      </c>
      <c r="T4610" s="3">
        <f>COUNTIF([1]局站!$D$4:$D$172,"="&amp;S4610)</f>
        <v>1</v>
      </c>
      <c r="U4610" s="3">
        <v>0</v>
      </c>
      <c r="V4610" s="3">
        <v>0</v>
      </c>
      <c r="W4610" s="3">
        <v>0</v>
      </c>
      <c r="X4610" s="3" t="s">
        <v>1215</v>
      </c>
      <c r="Y4610" s="3" t="s">
        <v>880</v>
      </c>
      <c r="Z4610" s="3" t="str">
        <f>INDEX(业务类型!$C$4:$C$8,MATCH(纤芯!Y4610,业务类型!$B$4:$B$8,0))</f>
        <v>IDLE</v>
      </c>
      <c r="AA4610" s="3"/>
    </row>
    <row r="4611" spans="1:27" ht="16.5" x14ac:dyDescent="0.2">
      <c r="A4611" s="3">
        <v>4608</v>
      </c>
      <c r="B4611" s="3">
        <f t="shared" si="359"/>
        <v>37037102004</v>
      </c>
      <c r="C4611" s="3" t="s">
        <v>1166</v>
      </c>
      <c r="D4611" s="3" t="s">
        <v>237</v>
      </c>
      <c r="E4611" s="3" t="str">
        <f>INDEX(光放段!$G$4:$G$237,MATCH(纤芯!G4611,光放段!$C$4:$C$237,0))</f>
        <v>山东二干|青岛日照光缆:青岛振华路-日照海滨五路</v>
      </c>
      <c r="F4611" s="3">
        <f>INDEX(光放段!$I$4:$I$237,MATCH(纤芯!H4611,光放段!$B$4:$B$237,0))</f>
        <v>37037100000</v>
      </c>
      <c r="G4611" s="3" t="str">
        <f t="shared" si="355"/>
        <v>山东二干|青岛日照光缆:胶州九龙-胶南张家楼</v>
      </c>
      <c r="H4611" s="3">
        <f>INDEX(光放段!$B$4:$B$237,MATCH(纤芯!G4611,光放段!$C$4:$C$237,0))</f>
        <v>37037102000</v>
      </c>
      <c r="I4611" s="3" t="str">
        <f t="shared" si="356"/>
        <v>青岛日照光缆</v>
      </c>
      <c r="J4611" s="3" t="str">
        <f>INDEX(子缆名称!$B$4:$B$29,纤芯!M4611)</f>
        <v>A缆</v>
      </c>
      <c r="K4611" s="3">
        <v>4</v>
      </c>
      <c r="L4611" s="3">
        <f t="shared" si="357"/>
        <v>4</v>
      </c>
      <c r="M4611" s="3">
        <f t="shared" si="358"/>
        <v>1</v>
      </c>
      <c r="N4611" s="3" t="s">
        <v>103</v>
      </c>
      <c r="O4611" s="3">
        <f>COUNTIF([1]局站!$D$4:$D$172,"="&amp;N4611)</f>
        <v>1</v>
      </c>
      <c r="P4611" s="3">
        <v>0</v>
      </c>
      <c r="Q4611" s="3">
        <v>0</v>
      </c>
      <c r="R4611" s="3">
        <v>0</v>
      </c>
      <c r="S4611" s="3" t="s">
        <v>104</v>
      </c>
      <c r="T4611" s="3">
        <f>COUNTIF([1]局站!$D$4:$D$172,"="&amp;S4611)</f>
        <v>1</v>
      </c>
      <c r="U4611" s="3">
        <v>0</v>
      </c>
      <c r="V4611" s="3">
        <v>0</v>
      </c>
      <c r="W4611" s="3">
        <v>0</v>
      </c>
      <c r="X4611" s="3" t="s">
        <v>1215</v>
      </c>
      <c r="Y4611" s="3" t="s">
        <v>880</v>
      </c>
      <c r="Z4611" s="3" t="str">
        <f>INDEX(业务类型!$C$4:$C$8,MATCH(纤芯!Y4611,业务类型!$B$4:$B$8,0))</f>
        <v>IDLE</v>
      </c>
      <c r="AA4611" s="3"/>
    </row>
    <row r="4612" spans="1:27" ht="16.5" x14ac:dyDescent="0.2">
      <c r="A4612" s="3">
        <v>4609</v>
      </c>
      <c r="B4612" s="3">
        <f t="shared" si="359"/>
        <v>37037102005</v>
      </c>
      <c r="C4612" s="3" t="s">
        <v>1166</v>
      </c>
      <c r="D4612" s="3" t="s">
        <v>237</v>
      </c>
      <c r="E4612" s="3" t="str">
        <f>INDEX(光放段!$G$4:$G$237,MATCH(纤芯!G4612,光放段!$C$4:$C$237,0))</f>
        <v>山东二干|青岛日照光缆:青岛振华路-日照海滨五路</v>
      </c>
      <c r="F4612" s="3">
        <f>INDEX(光放段!$I$4:$I$237,MATCH(纤芯!H4612,光放段!$B$4:$B$237,0))</f>
        <v>37037100000</v>
      </c>
      <c r="G4612" s="3" t="str">
        <f t="shared" si="355"/>
        <v>山东二干|青岛日照光缆:胶州九龙-胶南张家楼</v>
      </c>
      <c r="H4612" s="3">
        <f>INDEX(光放段!$B$4:$B$237,MATCH(纤芯!G4612,光放段!$C$4:$C$237,0))</f>
        <v>37037102000</v>
      </c>
      <c r="I4612" s="3" t="str">
        <f t="shared" si="356"/>
        <v>青岛日照光缆</v>
      </c>
      <c r="J4612" s="3" t="str">
        <f>INDEX(子缆名称!$B$4:$B$29,纤芯!M4612)</f>
        <v>A缆</v>
      </c>
      <c r="K4612" s="3">
        <v>5</v>
      </c>
      <c r="L4612" s="3">
        <f t="shared" si="357"/>
        <v>5</v>
      </c>
      <c r="M4612" s="3">
        <f t="shared" si="358"/>
        <v>1</v>
      </c>
      <c r="N4612" s="3" t="s">
        <v>103</v>
      </c>
      <c r="O4612" s="3">
        <f>COUNTIF([1]局站!$D$4:$D$172,"="&amp;N4612)</f>
        <v>1</v>
      </c>
      <c r="P4612" s="3">
        <v>0</v>
      </c>
      <c r="Q4612" s="3">
        <v>0</v>
      </c>
      <c r="R4612" s="3">
        <v>0</v>
      </c>
      <c r="S4612" s="3" t="s">
        <v>104</v>
      </c>
      <c r="T4612" s="3">
        <f>COUNTIF([1]局站!$D$4:$D$172,"="&amp;S4612)</f>
        <v>1</v>
      </c>
      <c r="U4612" s="3">
        <v>0</v>
      </c>
      <c r="V4612" s="3">
        <v>0</v>
      </c>
      <c r="W4612" s="3">
        <v>0</v>
      </c>
      <c r="X4612" s="3" t="s">
        <v>1214</v>
      </c>
      <c r="Y4612" s="3" t="s">
        <v>880</v>
      </c>
      <c r="Z4612" s="3" t="str">
        <f>INDEX(业务类型!$C$4:$C$8,MATCH(纤芯!Y4612,业务类型!$B$4:$B$8,0))</f>
        <v>IDLE</v>
      </c>
      <c r="AA4612" s="3"/>
    </row>
    <row r="4613" spans="1:27" ht="16.5" x14ac:dyDescent="0.2">
      <c r="A4613" s="3">
        <v>4610</v>
      </c>
      <c r="B4613" s="3">
        <f t="shared" si="359"/>
        <v>37037102006</v>
      </c>
      <c r="C4613" s="3" t="s">
        <v>1166</v>
      </c>
      <c r="D4613" s="3" t="s">
        <v>237</v>
      </c>
      <c r="E4613" s="3" t="str">
        <f>INDEX(光放段!$G$4:$G$237,MATCH(纤芯!G4613,光放段!$C$4:$C$237,0))</f>
        <v>山东二干|青岛日照光缆:青岛振华路-日照海滨五路</v>
      </c>
      <c r="F4613" s="3">
        <f>INDEX(光放段!$I$4:$I$237,MATCH(纤芯!H4613,光放段!$B$4:$B$237,0))</f>
        <v>37037100000</v>
      </c>
      <c r="G4613" s="3" t="str">
        <f t="shared" ref="G4613:G4676" si="360">C4613&amp;"|"&amp;D4613&amp;":"&amp;N4613&amp;"-"&amp;S4613</f>
        <v>山东二干|青岛日照光缆:胶州九龙-胶南张家楼</v>
      </c>
      <c r="H4613" s="3">
        <f>INDEX(光放段!$B$4:$B$237,MATCH(纤芯!G4613,光放段!$C$4:$C$237,0))</f>
        <v>37037102000</v>
      </c>
      <c r="I4613" s="3" t="str">
        <f t="shared" ref="I4613:I4676" si="361">D4613</f>
        <v>青岛日照光缆</v>
      </c>
      <c r="J4613" s="3" t="str">
        <f>INDEX(子缆名称!$B$4:$B$29,纤芯!M4613)</f>
        <v>A缆</v>
      </c>
      <c r="K4613" s="3">
        <v>6</v>
      </c>
      <c r="L4613" s="3">
        <f t="shared" ref="L4613:L4676" si="362">MOD(K4613-1,12)+1</f>
        <v>6</v>
      </c>
      <c r="M4613" s="3">
        <f t="shared" ref="M4613:M4676" si="363">INT((K4613-1)/12)+1</f>
        <v>1</v>
      </c>
      <c r="N4613" s="3" t="s">
        <v>103</v>
      </c>
      <c r="O4613" s="3">
        <f>COUNTIF([1]局站!$D$4:$D$172,"="&amp;N4613)</f>
        <v>1</v>
      </c>
      <c r="P4613" s="3">
        <v>0</v>
      </c>
      <c r="Q4613" s="3">
        <v>0</v>
      </c>
      <c r="R4613" s="3">
        <v>0</v>
      </c>
      <c r="S4613" s="3" t="s">
        <v>104</v>
      </c>
      <c r="T4613" s="3">
        <f>COUNTIF([1]局站!$D$4:$D$172,"="&amp;S4613)</f>
        <v>1</v>
      </c>
      <c r="U4613" s="3">
        <v>0</v>
      </c>
      <c r="V4613" s="3">
        <v>0</v>
      </c>
      <c r="W4613" s="3">
        <v>0</v>
      </c>
      <c r="X4613" s="3" t="s">
        <v>1214</v>
      </c>
      <c r="Y4613" s="3" t="s">
        <v>852</v>
      </c>
      <c r="Z4613" s="3" t="str">
        <f>INDEX(业务类型!$C$4:$C$8,MATCH(纤芯!Y4613,业务类型!$B$4:$B$8,0))</f>
        <v>TWO</v>
      </c>
      <c r="AA4613" s="3" t="s">
        <v>891</v>
      </c>
    </row>
    <row r="4614" spans="1:27" ht="16.5" x14ac:dyDescent="0.2">
      <c r="A4614" s="3">
        <v>4611</v>
      </c>
      <c r="B4614" s="3">
        <f t="shared" si="359"/>
        <v>37037102007</v>
      </c>
      <c r="C4614" s="3" t="s">
        <v>1166</v>
      </c>
      <c r="D4614" s="3" t="s">
        <v>237</v>
      </c>
      <c r="E4614" s="3" t="str">
        <f>INDEX(光放段!$G$4:$G$237,MATCH(纤芯!G4614,光放段!$C$4:$C$237,0))</f>
        <v>山东二干|青岛日照光缆:青岛振华路-日照海滨五路</v>
      </c>
      <c r="F4614" s="3">
        <f>INDEX(光放段!$I$4:$I$237,MATCH(纤芯!H4614,光放段!$B$4:$B$237,0))</f>
        <v>37037100000</v>
      </c>
      <c r="G4614" s="3" t="str">
        <f t="shared" si="360"/>
        <v>山东二干|青岛日照光缆:胶州九龙-胶南张家楼</v>
      </c>
      <c r="H4614" s="3">
        <f>INDEX(光放段!$B$4:$B$237,MATCH(纤芯!G4614,光放段!$C$4:$C$237,0))</f>
        <v>37037102000</v>
      </c>
      <c r="I4614" s="3" t="str">
        <f t="shared" si="361"/>
        <v>青岛日照光缆</v>
      </c>
      <c r="J4614" s="3" t="str">
        <f>INDEX(子缆名称!$B$4:$B$29,纤芯!M4614)</f>
        <v>A缆</v>
      </c>
      <c r="K4614" s="3">
        <v>7</v>
      </c>
      <c r="L4614" s="3">
        <f t="shared" si="362"/>
        <v>7</v>
      </c>
      <c r="M4614" s="3">
        <f t="shared" si="363"/>
        <v>1</v>
      </c>
      <c r="N4614" s="3" t="s">
        <v>103</v>
      </c>
      <c r="O4614" s="3">
        <f>COUNTIF([1]局站!$D$4:$D$172,"="&amp;N4614)</f>
        <v>1</v>
      </c>
      <c r="P4614" s="3">
        <v>0</v>
      </c>
      <c r="Q4614" s="3">
        <v>0</v>
      </c>
      <c r="R4614" s="3">
        <v>0</v>
      </c>
      <c r="S4614" s="3" t="s">
        <v>104</v>
      </c>
      <c r="T4614" s="3">
        <f>COUNTIF([1]局站!$D$4:$D$172,"="&amp;S4614)</f>
        <v>1</v>
      </c>
      <c r="U4614" s="3">
        <v>0</v>
      </c>
      <c r="V4614" s="3">
        <v>0</v>
      </c>
      <c r="W4614" s="3">
        <v>0</v>
      </c>
      <c r="X4614" s="3" t="s">
        <v>1214</v>
      </c>
      <c r="Y4614" s="3" t="s">
        <v>852</v>
      </c>
      <c r="Z4614" s="3" t="str">
        <f>INDEX(业务类型!$C$4:$C$8,MATCH(纤芯!Y4614,业务类型!$B$4:$B$8,0))</f>
        <v>TWO</v>
      </c>
      <c r="AA4614" s="3" t="s">
        <v>954</v>
      </c>
    </row>
    <row r="4615" spans="1:27" ht="16.5" x14ac:dyDescent="0.2">
      <c r="A4615" s="3">
        <v>4612</v>
      </c>
      <c r="B4615" s="3">
        <f t="shared" si="359"/>
        <v>37037102008</v>
      </c>
      <c r="C4615" s="3" t="s">
        <v>1166</v>
      </c>
      <c r="D4615" s="3" t="s">
        <v>237</v>
      </c>
      <c r="E4615" s="3" t="str">
        <f>INDEX(光放段!$G$4:$G$237,MATCH(纤芯!G4615,光放段!$C$4:$C$237,0))</f>
        <v>山东二干|青岛日照光缆:青岛振华路-日照海滨五路</v>
      </c>
      <c r="F4615" s="3">
        <f>INDEX(光放段!$I$4:$I$237,MATCH(纤芯!H4615,光放段!$B$4:$B$237,0))</f>
        <v>37037100000</v>
      </c>
      <c r="G4615" s="3" t="str">
        <f t="shared" si="360"/>
        <v>山东二干|青岛日照光缆:胶州九龙-胶南张家楼</v>
      </c>
      <c r="H4615" s="3">
        <f>INDEX(光放段!$B$4:$B$237,MATCH(纤芯!G4615,光放段!$C$4:$C$237,0))</f>
        <v>37037102000</v>
      </c>
      <c r="I4615" s="3" t="str">
        <f t="shared" si="361"/>
        <v>青岛日照光缆</v>
      </c>
      <c r="J4615" s="3" t="str">
        <f>INDEX(子缆名称!$B$4:$B$29,纤芯!M4615)</f>
        <v>A缆</v>
      </c>
      <c r="K4615" s="3">
        <v>8</v>
      </c>
      <c r="L4615" s="3">
        <f t="shared" si="362"/>
        <v>8</v>
      </c>
      <c r="M4615" s="3">
        <f t="shared" si="363"/>
        <v>1</v>
      </c>
      <c r="N4615" s="3" t="s">
        <v>103</v>
      </c>
      <c r="O4615" s="3">
        <f>COUNTIF([1]局站!$D$4:$D$172,"="&amp;N4615)</f>
        <v>1</v>
      </c>
      <c r="P4615" s="3">
        <v>0</v>
      </c>
      <c r="Q4615" s="3">
        <v>0</v>
      </c>
      <c r="R4615" s="3">
        <v>0</v>
      </c>
      <c r="S4615" s="3" t="s">
        <v>104</v>
      </c>
      <c r="T4615" s="3">
        <f>COUNTIF([1]局站!$D$4:$D$172,"="&amp;S4615)</f>
        <v>1</v>
      </c>
      <c r="U4615" s="3">
        <v>0</v>
      </c>
      <c r="V4615" s="3">
        <v>0</v>
      </c>
      <c r="W4615" s="3">
        <v>0</v>
      </c>
      <c r="X4615" s="3" t="s">
        <v>1214</v>
      </c>
      <c r="Y4615" s="3" t="s">
        <v>852</v>
      </c>
      <c r="Z4615" s="3" t="str">
        <f>INDEX(业务类型!$C$4:$C$8,MATCH(纤芯!Y4615,业务类型!$B$4:$B$8,0))</f>
        <v>TWO</v>
      </c>
      <c r="AA4615" s="3" t="s">
        <v>954</v>
      </c>
    </row>
    <row r="4616" spans="1:27" ht="16.5" x14ac:dyDescent="0.2">
      <c r="A4616" s="3">
        <v>4613</v>
      </c>
      <c r="B4616" s="3">
        <f t="shared" si="359"/>
        <v>37037102009</v>
      </c>
      <c r="C4616" s="3" t="s">
        <v>1166</v>
      </c>
      <c r="D4616" s="3" t="s">
        <v>237</v>
      </c>
      <c r="E4616" s="3" t="str">
        <f>INDEX(光放段!$G$4:$G$237,MATCH(纤芯!G4616,光放段!$C$4:$C$237,0))</f>
        <v>山东二干|青岛日照光缆:青岛振华路-日照海滨五路</v>
      </c>
      <c r="F4616" s="3">
        <f>INDEX(光放段!$I$4:$I$237,MATCH(纤芯!H4616,光放段!$B$4:$B$237,0))</f>
        <v>37037100000</v>
      </c>
      <c r="G4616" s="3" t="str">
        <f t="shared" si="360"/>
        <v>山东二干|青岛日照光缆:胶州九龙-胶南张家楼</v>
      </c>
      <c r="H4616" s="3">
        <f>INDEX(光放段!$B$4:$B$237,MATCH(纤芯!G4616,光放段!$C$4:$C$237,0))</f>
        <v>37037102000</v>
      </c>
      <c r="I4616" s="3" t="str">
        <f t="shared" si="361"/>
        <v>青岛日照光缆</v>
      </c>
      <c r="J4616" s="3" t="str">
        <f>INDEX(子缆名称!$B$4:$B$29,纤芯!M4616)</f>
        <v>A缆</v>
      </c>
      <c r="K4616" s="3">
        <v>9</v>
      </c>
      <c r="L4616" s="3">
        <f t="shared" si="362"/>
        <v>9</v>
      </c>
      <c r="M4616" s="3">
        <f t="shared" si="363"/>
        <v>1</v>
      </c>
      <c r="N4616" s="3" t="s">
        <v>103</v>
      </c>
      <c r="O4616" s="3">
        <f>COUNTIF([1]局站!$D$4:$D$172,"="&amp;N4616)</f>
        <v>1</v>
      </c>
      <c r="P4616" s="3">
        <v>0</v>
      </c>
      <c r="Q4616" s="3">
        <v>0</v>
      </c>
      <c r="R4616" s="3">
        <v>0</v>
      </c>
      <c r="S4616" s="3" t="s">
        <v>104</v>
      </c>
      <c r="T4616" s="3">
        <f>COUNTIF([1]局站!$D$4:$D$172,"="&amp;S4616)</f>
        <v>1</v>
      </c>
      <c r="U4616" s="3">
        <v>0</v>
      </c>
      <c r="V4616" s="3">
        <v>0</v>
      </c>
      <c r="W4616" s="3">
        <v>0</v>
      </c>
      <c r="X4616" s="3" t="s">
        <v>1214</v>
      </c>
      <c r="Y4616" s="3" t="s">
        <v>880</v>
      </c>
      <c r="Z4616" s="3" t="str">
        <f>INDEX(业务类型!$C$4:$C$8,MATCH(纤芯!Y4616,业务类型!$B$4:$B$8,0))</f>
        <v>IDLE</v>
      </c>
      <c r="AA4616" s="3"/>
    </row>
    <row r="4617" spans="1:27" ht="16.5" x14ac:dyDescent="0.2">
      <c r="A4617" s="3">
        <v>4614</v>
      </c>
      <c r="B4617" s="3">
        <f t="shared" si="359"/>
        <v>37037102010</v>
      </c>
      <c r="C4617" s="3" t="s">
        <v>1166</v>
      </c>
      <c r="D4617" s="3" t="s">
        <v>237</v>
      </c>
      <c r="E4617" s="3" t="str">
        <f>INDEX(光放段!$G$4:$G$237,MATCH(纤芯!G4617,光放段!$C$4:$C$237,0))</f>
        <v>山东二干|青岛日照光缆:青岛振华路-日照海滨五路</v>
      </c>
      <c r="F4617" s="3">
        <f>INDEX(光放段!$I$4:$I$237,MATCH(纤芯!H4617,光放段!$B$4:$B$237,0))</f>
        <v>37037100000</v>
      </c>
      <c r="G4617" s="3" t="str">
        <f t="shared" si="360"/>
        <v>山东二干|青岛日照光缆:胶州九龙-胶南张家楼</v>
      </c>
      <c r="H4617" s="3">
        <f>INDEX(光放段!$B$4:$B$237,MATCH(纤芯!G4617,光放段!$C$4:$C$237,0))</f>
        <v>37037102000</v>
      </c>
      <c r="I4617" s="3" t="str">
        <f t="shared" si="361"/>
        <v>青岛日照光缆</v>
      </c>
      <c r="J4617" s="3" t="str">
        <f>INDEX(子缆名称!$B$4:$B$29,纤芯!M4617)</f>
        <v>A缆</v>
      </c>
      <c r="K4617" s="3">
        <v>10</v>
      </c>
      <c r="L4617" s="3">
        <f t="shared" si="362"/>
        <v>10</v>
      </c>
      <c r="M4617" s="3">
        <f t="shared" si="363"/>
        <v>1</v>
      </c>
      <c r="N4617" s="3" t="s">
        <v>103</v>
      </c>
      <c r="O4617" s="3">
        <f>COUNTIF([1]局站!$D$4:$D$172,"="&amp;N4617)</f>
        <v>1</v>
      </c>
      <c r="P4617" s="3">
        <v>0</v>
      </c>
      <c r="Q4617" s="3">
        <v>0</v>
      </c>
      <c r="R4617" s="3">
        <v>0</v>
      </c>
      <c r="S4617" s="3" t="s">
        <v>104</v>
      </c>
      <c r="T4617" s="3">
        <f>COUNTIF([1]局站!$D$4:$D$172,"="&amp;S4617)</f>
        <v>1</v>
      </c>
      <c r="U4617" s="3">
        <v>0</v>
      </c>
      <c r="V4617" s="3">
        <v>0</v>
      </c>
      <c r="W4617" s="3">
        <v>0</v>
      </c>
      <c r="X4617" s="3" t="s">
        <v>1214</v>
      </c>
      <c r="Y4617" s="3" t="s">
        <v>880</v>
      </c>
      <c r="Z4617" s="3" t="str">
        <f>INDEX(业务类型!$C$4:$C$8,MATCH(纤芯!Y4617,业务类型!$B$4:$B$8,0))</f>
        <v>IDLE</v>
      </c>
      <c r="AA4617" s="3"/>
    </row>
    <row r="4618" spans="1:27" ht="16.5" x14ac:dyDescent="0.2">
      <c r="A4618" s="3">
        <v>4615</v>
      </c>
      <c r="B4618" s="3">
        <f t="shared" si="359"/>
        <v>37037102011</v>
      </c>
      <c r="C4618" s="3" t="s">
        <v>1166</v>
      </c>
      <c r="D4618" s="3" t="s">
        <v>237</v>
      </c>
      <c r="E4618" s="3" t="str">
        <f>INDEX(光放段!$G$4:$G$237,MATCH(纤芯!G4618,光放段!$C$4:$C$237,0))</f>
        <v>山东二干|青岛日照光缆:青岛振华路-日照海滨五路</v>
      </c>
      <c r="F4618" s="3">
        <f>INDEX(光放段!$I$4:$I$237,MATCH(纤芯!H4618,光放段!$B$4:$B$237,0))</f>
        <v>37037100000</v>
      </c>
      <c r="G4618" s="3" t="str">
        <f t="shared" si="360"/>
        <v>山东二干|青岛日照光缆:胶州九龙-胶南张家楼</v>
      </c>
      <c r="H4618" s="3">
        <f>INDEX(光放段!$B$4:$B$237,MATCH(纤芯!G4618,光放段!$C$4:$C$237,0))</f>
        <v>37037102000</v>
      </c>
      <c r="I4618" s="3" t="str">
        <f t="shared" si="361"/>
        <v>青岛日照光缆</v>
      </c>
      <c r="J4618" s="3" t="str">
        <f>INDEX(子缆名称!$B$4:$B$29,纤芯!M4618)</f>
        <v>A缆</v>
      </c>
      <c r="K4618" s="3">
        <v>11</v>
      </c>
      <c r="L4618" s="3">
        <f t="shared" si="362"/>
        <v>11</v>
      </c>
      <c r="M4618" s="3">
        <f t="shared" si="363"/>
        <v>1</v>
      </c>
      <c r="N4618" s="3" t="s">
        <v>103</v>
      </c>
      <c r="O4618" s="3">
        <f>COUNTIF([1]局站!$D$4:$D$172,"="&amp;N4618)</f>
        <v>1</v>
      </c>
      <c r="P4618" s="3">
        <v>0</v>
      </c>
      <c r="Q4618" s="3">
        <v>0</v>
      </c>
      <c r="R4618" s="3">
        <v>0</v>
      </c>
      <c r="S4618" s="3" t="s">
        <v>104</v>
      </c>
      <c r="T4618" s="3">
        <f>COUNTIF([1]局站!$D$4:$D$172,"="&amp;S4618)</f>
        <v>1</v>
      </c>
      <c r="U4618" s="3">
        <v>0</v>
      </c>
      <c r="V4618" s="3">
        <v>0</v>
      </c>
      <c r="W4618" s="3">
        <v>0</v>
      </c>
      <c r="X4618" s="3" t="s">
        <v>1214</v>
      </c>
      <c r="Y4618" s="3" t="s">
        <v>852</v>
      </c>
      <c r="Z4618" s="3" t="str">
        <f>INDEX(业务类型!$C$4:$C$8,MATCH(纤芯!Y4618,业务类型!$B$4:$B$8,0))</f>
        <v>TWO</v>
      </c>
      <c r="AA4618" s="3" t="s">
        <v>891</v>
      </c>
    </row>
    <row r="4619" spans="1:27" ht="16.5" x14ac:dyDescent="0.2">
      <c r="A4619" s="3">
        <v>4616</v>
      </c>
      <c r="B4619" s="3">
        <f t="shared" si="359"/>
        <v>37037102012</v>
      </c>
      <c r="C4619" s="3" t="s">
        <v>1166</v>
      </c>
      <c r="D4619" s="3" t="s">
        <v>237</v>
      </c>
      <c r="E4619" s="3" t="str">
        <f>INDEX(光放段!$G$4:$G$237,MATCH(纤芯!G4619,光放段!$C$4:$C$237,0))</f>
        <v>山东二干|青岛日照光缆:青岛振华路-日照海滨五路</v>
      </c>
      <c r="F4619" s="3">
        <f>INDEX(光放段!$I$4:$I$237,MATCH(纤芯!H4619,光放段!$B$4:$B$237,0))</f>
        <v>37037100000</v>
      </c>
      <c r="G4619" s="3" t="str">
        <f t="shared" si="360"/>
        <v>山东二干|青岛日照光缆:胶州九龙-胶南张家楼</v>
      </c>
      <c r="H4619" s="3">
        <f>INDEX(光放段!$B$4:$B$237,MATCH(纤芯!G4619,光放段!$C$4:$C$237,0))</f>
        <v>37037102000</v>
      </c>
      <c r="I4619" s="3" t="str">
        <f t="shared" si="361"/>
        <v>青岛日照光缆</v>
      </c>
      <c r="J4619" s="3" t="str">
        <f>INDEX(子缆名称!$B$4:$B$29,纤芯!M4619)</f>
        <v>A缆</v>
      </c>
      <c r="K4619" s="3">
        <v>12</v>
      </c>
      <c r="L4619" s="3">
        <f t="shared" si="362"/>
        <v>12</v>
      </c>
      <c r="M4619" s="3">
        <f t="shared" si="363"/>
        <v>1</v>
      </c>
      <c r="N4619" s="3" t="s">
        <v>103</v>
      </c>
      <c r="O4619" s="3">
        <f>COUNTIF([1]局站!$D$4:$D$172,"="&amp;N4619)</f>
        <v>1</v>
      </c>
      <c r="P4619" s="3">
        <v>0</v>
      </c>
      <c r="Q4619" s="3">
        <v>0</v>
      </c>
      <c r="R4619" s="3">
        <v>0</v>
      </c>
      <c r="S4619" s="3" t="s">
        <v>104</v>
      </c>
      <c r="T4619" s="3">
        <f>COUNTIF([1]局站!$D$4:$D$172,"="&amp;S4619)</f>
        <v>1</v>
      </c>
      <c r="U4619" s="3">
        <v>0</v>
      </c>
      <c r="V4619" s="3">
        <v>0</v>
      </c>
      <c r="W4619" s="3">
        <v>0</v>
      </c>
      <c r="X4619" s="3" t="s">
        <v>1214</v>
      </c>
      <c r="Y4619" s="3" t="s">
        <v>880</v>
      </c>
      <c r="Z4619" s="3" t="str">
        <f>INDEX(业务类型!$C$4:$C$8,MATCH(纤芯!Y4619,业务类型!$B$4:$B$8,0))</f>
        <v>IDLE</v>
      </c>
      <c r="AA4619" s="3"/>
    </row>
    <row r="4620" spans="1:27" ht="16.5" x14ac:dyDescent="0.2">
      <c r="A4620" s="3">
        <v>4617</v>
      </c>
      <c r="B4620" s="3">
        <f t="shared" si="359"/>
        <v>37037102013</v>
      </c>
      <c r="C4620" s="3" t="s">
        <v>1166</v>
      </c>
      <c r="D4620" s="3" t="s">
        <v>237</v>
      </c>
      <c r="E4620" s="3" t="str">
        <f>INDEX(光放段!$G$4:$G$237,MATCH(纤芯!G4620,光放段!$C$4:$C$237,0))</f>
        <v>山东二干|青岛日照光缆:青岛振华路-日照海滨五路</v>
      </c>
      <c r="F4620" s="3">
        <f>INDEX(光放段!$I$4:$I$237,MATCH(纤芯!H4620,光放段!$B$4:$B$237,0))</f>
        <v>37037100000</v>
      </c>
      <c r="G4620" s="3" t="str">
        <f t="shared" si="360"/>
        <v>山东二干|青岛日照光缆:胶州九龙-胶南张家楼</v>
      </c>
      <c r="H4620" s="3">
        <f>INDEX(光放段!$B$4:$B$237,MATCH(纤芯!G4620,光放段!$C$4:$C$237,0))</f>
        <v>37037102000</v>
      </c>
      <c r="I4620" s="3" t="str">
        <f t="shared" si="361"/>
        <v>青岛日照光缆</v>
      </c>
      <c r="J4620" s="3" t="str">
        <f>INDEX(子缆名称!$B$4:$B$29,纤芯!M4620)</f>
        <v>B缆</v>
      </c>
      <c r="K4620" s="3">
        <v>13</v>
      </c>
      <c r="L4620" s="3">
        <f t="shared" si="362"/>
        <v>1</v>
      </c>
      <c r="M4620" s="3">
        <f t="shared" si="363"/>
        <v>2</v>
      </c>
      <c r="N4620" s="3" t="s">
        <v>103</v>
      </c>
      <c r="O4620" s="3">
        <f>COUNTIF([1]局站!$D$4:$D$172,"="&amp;N4620)</f>
        <v>1</v>
      </c>
      <c r="P4620" s="3">
        <v>0</v>
      </c>
      <c r="Q4620" s="3">
        <v>0</v>
      </c>
      <c r="R4620" s="3">
        <v>0</v>
      </c>
      <c r="S4620" s="3" t="s">
        <v>104</v>
      </c>
      <c r="T4620" s="3">
        <f>COUNTIF([1]局站!$D$4:$D$172,"="&amp;S4620)</f>
        <v>1</v>
      </c>
      <c r="U4620" s="3">
        <v>0</v>
      </c>
      <c r="V4620" s="3">
        <v>0</v>
      </c>
      <c r="W4620" s="3">
        <v>0</v>
      </c>
      <c r="X4620" s="3" t="s">
        <v>1215</v>
      </c>
      <c r="Y4620" s="3" t="s">
        <v>852</v>
      </c>
      <c r="Z4620" s="3" t="str">
        <f>INDEX(业务类型!$C$4:$C$8,MATCH(纤芯!Y4620,业务类型!$B$4:$B$8,0))</f>
        <v>TWO</v>
      </c>
      <c r="AA4620" s="3" t="s">
        <v>955</v>
      </c>
    </row>
    <row r="4621" spans="1:27" ht="16.5" x14ac:dyDescent="0.2">
      <c r="A4621" s="3">
        <v>4618</v>
      </c>
      <c r="B4621" s="3">
        <f t="shared" si="359"/>
        <v>37037102014</v>
      </c>
      <c r="C4621" s="3" t="s">
        <v>1166</v>
      </c>
      <c r="D4621" s="3" t="s">
        <v>237</v>
      </c>
      <c r="E4621" s="3" t="str">
        <f>INDEX(光放段!$G$4:$G$237,MATCH(纤芯!G4621,光放段!$C$4:$C$237,0))</f>
        <v>山东二干|青岛日照光缆:青岛振华路-日照海滨五路</v>
      </c>
      <c r="F4621" s="3">
        <f>INDEX(光放段!$I$4:$I$237,MATCH(纤芯!H4621,光放段!$B$4:$B$237,0))</f>
        <v>37037100000</v>
      </c>
      <c r="G4621" s="3" t="str">
        <f t="shared" si="360"/>
        <v>山东二干|青岛日照光缆:胶州九龙-胶南张家楼</v>
      </c>
      <c r="H4621" s="3">
        <f>INDEX(光放段!$B$4:$B$237,MATCH(纤芯!G4621,光放段!$C$4:$C$237,0))</f>
        <v>37037102000</v>
      </c>
      <c r="I4621" s="3" t="str">
        <f t="shared" si="361"/>
        <v>青岛日照光缆</v>
      </c>
      <c r="J4621" s="3" t="str">
        <f>INDEX(子缆名称!$B$4:$B$29,纤芯!M4621)</f>
        <v>B缆</v>
      </c>
      <c r="K4621" s="3">
        <v>14</v>
      </c>
      <c r="L4621" s="3">
        <f t="shared" si="362"/>
        <v>2</v>
      </c>
      <c r="M4621" s="3">
        <f t="shared" si="363"/>
        <v>2</v>
      </c>
      <c r="N4621" s="3" t="s">
        <v>103</v>
      </c>
      <c r="O4621" s="3">
        <f>COUNTIF([1]局站!$D$4:$D$172,"="&amp;N4621)</f>
        <v>1</v>
      </c>
      <c r="P4621" s="3">
        <v>0</v>
      </c>
      <c r="Q4621" s="3">
        <v>0</v>
      </c>
      <c r="R4621" s="3">
        <v>0</v>
      </c>
      <c r="S4621" s="3" t="s">
        <v>104</v>
      </c>
      <c r="T4621" s="3">
        <f>COUNTIF([1]局站!$D$4:$D$172,"="&amp;S4621)</f>
        <v>1</v>
      </c>
      <c r="U4621" s="3">
        <v>0</v>
      </c>
      <c r="V4621" s="3">
        <v>0</v>
      </c>
      <c r="W4621" s="3">
        <v>0</v>
      </c>
      <c r="X4621" s="3" t="s">
        <v>1215</v>
      </c>
      <c r="Y4621" s="3" t="s">
        <v>880</v>
      </c>
      <c r="Z4621" s="3" t="str">
        <f>INDEX(业务类型!$C$4:$C$8,MATCH(纤芯!Y4621,业务类型!$B$4:$B$8,0))</f>
        <v>IDLE</v>
      </c>
      <c r="AA4621" s="3"/>
    </row>
    <row r="4622" spans="1:27" ht="16.5" x14ac:dyDescent="0.2">
      <c r="A4622" s="3">
        <v>4619</v>
      </c>
      <c r="B4622" s="3">
        <f t="shared" si="359"/>
        <v>37037102015</v>
      </c>
      <c r="C4622" s="3" t="s">
        <v>1166</v>
      </c>
      <c r="D4622" s="3" t="s">
        <v>237</v>
      </c>
      <c r="E4622" s="3" t="str">
        <f>INDEX(光放段!$G$4:$G$237,MATCH(纤芯!G4622,光放段!$C$4:$C$237,0))</f>
        <v>山东二干|青岛日照光缆:青岛振华路-日照海滨五路</v>
      </c>
      <c r="F4622" s="3">
        <f>INDEX(光放段!$I$4:$I$237,MATCH(纤芯!H4622,光放段!$B$4:$B$237,0))</f>
        <v>37037100000</v>
      </c>
      <c r="G4622" s="3" t="str">
        <f t="shared" si="360"/>
        <v>山东二干|青岛日照光缆:胶州九龙-胶南张家楼</v>
      </c>
      <c r="H4622" s="3">
        <f>INDEX(光放段!$B$4:$B$237,MATCH(纤芯!G4622,光放段!$C$4:$C$237,0))</f>
        <v>37037102000</v>
      </c>
      <c r="I4622" s="3" t="str">
        <f t="shared" si="361"/>
        <v>青岛日照光缆</v>
      </c>
      <c r="J4622" s="3" t="str">
        <f>INDEX(子缆名称!$B$4:$B$29,纤芯!M4622)</f>
        <v>B缆</v>
      </c>
      <c r="K4622" s="3">
        <v>15</v>
      </c>
      <c r="L4622" s="3">
        <f t="shared" si="362"/>
        <v>3</v>
      </c>
      <c r="M4622" s="3">
        <f t="shared" si="363"/>
        <v>2</v>
      </c>
      <c r="N4622" s="3" t="s">
        <v>103</v>
      </c>
      <c r="O4622" s="3">
        <f>COUNTIF([1]局站!$D$4:$D$172,"="&amp;N4622)</f>
        <v>1</v>
      </c>
      <c r="P4622" s="3">
        <v>0</v>
      </c>
      <c r="Q4622" s="3">
        <v>0</v>
      </c>
      <c r="R4622" s="3">
        <v>0</v>
      </c>
      <c r="S4622" s="3" t="s">
        <v>104</v>
      </c>
      <c r="T4622" s="3">
        <f>COUNTIF([1]局站!$D$4:$D$172,"="&amp;S4622)</f>
        <v>1</v>
      </c>
      <c r="U4622" s="3">
        <v>0</v>
      </c>
      <c r="V4622" s="3">
        <v>0</v>
      </c>
      <c r="W4622" s="3">
        <v>0</v>
      </c>
      <c r="X4622" s="3" t="s">
        <v>1215</v>
      </c>
      <c r="Y4622" s="3" t="s">
        <v>880</v>
      </c>
      <c r="Z4622" s="3" t="str">
        <f>INDEX(业务类型!$C$4:$C$8,MATCH(纤芯!Y4622,业务类型!$B$4:$B$8,0))</f>
        <v>IDLE</v>
      </c>
      <c r="AA4622" s="3"/>
    </row>
    <row r="4623" spans="1:27" ht="16.5" x14ac:dyDescent="0.2">
      <c r="A4623" s="3">
        <v>4620</v>
      </c>
      <c r="B4623" s="3">
        <f t="shared" si="359"/>
        <v>37037102016</v>
      </c>
      <c r="C4623" s="3" t="s">
        <v>1166</v>
      </c>
      <c r="D4623" s="3" t="s">
        <v>237</v>
      </c>
      <c r="E4623" s="3" t="str">
        <f>INDEX(光放段!$G$4:$G$237,MATCH(纤芯!G4623,光放段!$C$4:$C$237,0))</f>
        <v>山东二干|青岛日照光缆:青岛振华路-日照海滨五路</v>
      </c>
      <c r="F4623" s="3">
        <f>INDEX(光放段!$I$4:$I$237,MATCH(纤芯!H4623,光放段!$B$4:$B$237,0))</f>
        <v>37037100000</v>
      </c>
      <c r="G4623" s="3" t="str">
        <f t="shared" si="360"/>
        <v>山东二干|青岛日照光缆:胶州九龙-胶南张家楼</v>
      </c>
      <c r="H4623" s="3">
        <f>INDEX(光放段!$B$4:$B$237,MATCH(纤芯!G4623,光放段!$C$4:$C$237,0))</f>
        <v>37037102000</v>
      </c>
      <c r="I4623" s="3" t="str">
        <f t="shared" si="361"/>
        <v>青岛日照光缆</v>
      </c>
      <c r="J4623" s="3" t="str">
        <f>INDEX(子缆名称!$B$4:$B$29,纤芯!M4623)</f>
        <v>B缆</v>
      </c>
      <c r="K4623" s="3">
        <v>16</v>
      </c>
      <c r="L4623" s="3">
        <f t="shared" si="362"/>
        <v>4</v>
      </c>
      <c r="M4623" s="3">
        <f t="shared" si="363"/>
        <v>2</v>
      </c>
      <c r="N4623" s="3" t="s">
        <v>103</v>
      </c>
      <c r="O4623" s="3">
        <f>COUNTIF([1]局站!$D$4:$D$172,"="&amp;N4623)</f>
        <v>1</v>
      </c>
      <c r="P4623" s="3">
        <v>0</v>
      </c>
      <c r="Q4623" s="3">
        <v>0</v>
      </c>
      <c r="R4623" s="3">
        <v>0</v>
      </c>
      <c r="S4623" s="3" t="s">
        <v>104</v>
      </c>
      <c r="T4623" s="3">
        <f>COUNTIF([1]局站!$D$4:$D$172,"="&amp;S4623)</f>
        <v>1</v>
      </c>
      <c r="U4623" s="3">
        <v>0</v>
      </c>
      <c r="V4623" s="3">
        <v>0</v>
      </c>
      <c r="W4623" s="3">
        <v>0</v>
      </c>
      <c r="X4623" s="3" t="s">
        <v>1215</v>
      </c>
      <c r="Y4623" s="3" t="s">
        <v>852</v>
      </c>
      <c r="Z4623" s="3" t="str">
        <f>INDEX(业务类型!$C$4:$C$8,MATCH(纤芯!Y4623,业务类型!$B$4:$B$8,0))</f>
        <v>TWO</v>
      </c>
      <c r="AA4623" s="3" t="s">
        <v>955</v>
      </c>
    </row>
    <row r="4624" spans="1:27" ht="16.5" x14ac:dyDescent="0.2">
      <c r="A4624" s="3">
        <v>4621</v>
      </c>
      <c r="B4624" s="3">
        <f t="shared" si="359"/>
        <v>37037102017</v>
      </c>
      <c r="C4624" s="3" t="s">
        <v>1166</v>
      </c>
      <c r="D4624" s="3" t="s">
        <v>237</v>
      </c>
      <c r="E4624" s="3" t="str">
        <f>INDEX(光放段!$G$4:$G$237,MATCH(纤芯!G4624,光放段!$C$4:$C$237,0))</f>
        <v>山东二干|青岛日照光缆:青岛振华路-日照海滨五路</v>
      </c>
      <c r="F4624" s="3">
        <f>INDEX(光放段!$I$4:$I$237,MATCH(纤芯!H4624,光放段!$B$4:$B$237,0))</f>
        <v>37037100000</v>
      </c>
      <c r="G4624" s="3" t="str">
        <f t="shared" si="360"/>
        <v>山东二干|青岛日照光缆:胶州九龙-胶南张家楼</v>
      </c>
      <c r="H4624" s="3">
        <f>INDEX(光放段!$B$4:$B$237,MATCH(纤芯!G4624,光放段!$C$4:$C$237,0))</f>
        <v>37037102000</v>
      </c>
      <c r="I4624" s="3" t="str">
        <f t="shared" si="361"/>
        <v>青岛日照光缆</v>
      </c>
      <c r="J4624" s="3" t="str">
        <f>INDEX(子缆名称!$B$4:$B$29,纤芯!M4624)</f>
        <v>B缆</v>
      </c>
      <c r="K4624" s="3">
        <v>17</v>
      </c>
      <c r="L4624" s="3">
        <f t="shared" si="362"/>
        <v>5</v>
      </c>
      <c r="M4624" s="3">
        <f t="shared" si="363"/>
        <v>2</v>
      </c>
      <c r="N4624" s="3" t="s">
        <v>103</v>
      </c>
      <c r="O4624" s="3">
        <f>COUNTIF([1]局站!$D$4:$D$172,"="&amp;N4624)</f>
        <v>1</v>
      </c>
      <c r="P4624" s="3">
        <v>0</v>
      </c>
      <c r="Q4624" s="3">
        <v>0</v>
      </c>
      <c r="R4624" s="3">
        <v>0</v>
      </c>
      <c r="S4624" s="3" t="s">
        <v>104</v>
      </c>
      <c r="T4624" s="3">
        <f>COUNTIF([1]局站!$D$4:$D$172,"="&amp;S4624)</f>
        <v>1</v>
      </c>
      <c r="U4624" s="3">
        <v>0</v>
      </c>
      <c r="V4624" s="3">
        <v>0</v>
      </c>
      <c r="W4624" s="3">
        <v>0</v>
      </c>
      <c r="X4624" s="3" t="s">
        <v>1215</v>
      </c>
      <c r="Y4624" s="3" t="s">
        <v>880</v>
      </c>
      <c r="Z4624" s="3" t="str">
        <f>INDEX(业务类型!$C$4:$C$8,MATCH(纤芯!Y4624,业务类型!$B$4:$B$8,0))</f>
        <v>IDLE</v>
      </c>
      <c r="AA4624" s="3"/>
    </row>
    <row r="4625" spans="1:27" ht="16.5" x14ac:dyDescent="0.2">
      <c r="A4625" s="3">
        <v>4622</v>
      </c>
      <c r="B4625" s="3">
        <f t="shared" si="359"/>
        <v>37037102018</v>
      </c>
      <c r="C4625" s="3" t="s">
        <v>1166</v>
      </c>
      <c r="D4625" s="3" t="s">
        <v>237</v>
      </c>
      <c r="E4625" s="3" t="str">
        <f>INDEX(光放段!$G$4:$G$237,MATCH(纤芯!G4625,光放段!$C$4:$C$237,0))</f>
        <v>山东二干|青岛日照光缆:青岛振华路-日照海滨五路</v>
      </c>
      <c r="F4625" s="3">
        <f>INDEX(光放段!$I$4:$I$237,MATCH(纤芯!H4625,光放段!$B$4:$B$237,0))</f>
        <v>37037100000</v>
      </c>
      <c r="G4625" s="3" t="str">
        <f t="shared" si="360"/>
        <v>山东二干|青岛日照光缆:胶州九龙-胶南张家楼</v>
      </c>
      <c r="H4625" s="3">
        <f>INDEX(光放段!$B$4:$B$237,MATCH(纤芯!G4625,光放段!$C$4:$C$237,0))</f>
        <v>37037102000</v>
      </c>
      <c r="I4625" s="3" t="str">
        <f t="shared" si="361"/>
        <v>青岛日照光缆</v>
      </c>
      <c r="J4625" s="3" t="str">
        <f>INDEX(子缆名称!$B$4:$B$29,纤芯!M4625)</f>
        <v>B缆</v>
      </c>
      <c r="K4625" s="3">
        <v>18</v>
      </c>
      <c r="L4625" s="3">
        <f t="shared" si="362"/>
        <v>6</v>
      </c>
      <c r="M4625" s="3">
        <f t="shared" si="363"/>
        <v>2</v>
      </c>
      <c r="N4625" s="3" t="s">
        <v>103</v>
      </c>
      <c r="O4625" s="3">
        <f>COUNTIF([1]局站!$D$4:$D$172,"="&amp;N4625)</f>
        <v>1</v>
      </c>
      <c r="P4625" s="3">
        <v>0</v>
      </c>
      <c r="Q4625" s="3">
        <v>0</v>
      </c>
      <c r="R4625" s="3">
        <v>0</v>
      </c>
      <c r="S4625" s="3" t="s">
        <v>104</v>
      </c>
      <c r="T4625" s="3">
        <f>COUNTIF([1]局站!$D$4:$D$172,"="&amp;S4625)</f>
        <v>1</v>
      </c>
      <c r="U4625" s="3">
        <v>0</v>
      </c>
      <c r="V4625" s="3">
        <v>0</v>
      </c>
      <c r="W4625" s="3">
        <v>0</v>
      </c>
      <c r="X4625" s="3" t="s">
        <v>1215</v>
      </c>
      <c r="Y4625" s="3" t="s">
        <v>880</v>
      </c>
      <c r="Z4625" s="3" t="str">
        <f>INDEX(业务类型!$C$4:$C$8,MATCH(纤芯!Y4625,业务类型!$B$4:$B$8,0))</f>
        <v>IDLE</v>
      </c>
      <c r="AA4625" s="3"/>
    </row>
    <row r="4626" spans="1:27" ht="16.5" x14ac:dyDescent="0.2">
      <c r="A4626" s="3">
        <v>4623</v>
      </c>
      <c r="B4626" s="3">
        <f t="shared" si="359"/>
        <v>37037102019</v>
      </c>
      <c r="C4626" s="3" t="s">
        <v>1166</v>
      </c>
      <c r="D4626" s="3" t="s">
        <v>237</v>
      </c>
      <c r="E4626" s="3" t="str">
        <f>INDEX(光放段!$G$4:$G$237,MATCH(纤芯!G4626,光放段!$C$4:$C$237,0))</f>
        <v>山东二干|青岛日照光缆:青岛振华路-日照海滨五路</v>
      </c>
      <c r="F4626" s="3">
        <f>INDEX(光放段!$I$4:$I$237,MATCH(纤芯!H4626,光放段!$B$4:$B$237,0))</f>
        <v>37037100000</v>
      </c>
      <c r="G4626" s="3" t="str">
        <f t="shared" si="360"/>
        <v>山东二干|青岛日照光缆:胶州九龙-胶南张家楼</v>
      </c>
      <c r="H4626" s="3">
        <f>INDEX(光放段!$B$4:$B$237,MATCH(纤芯!G4626,光放段!$C$4:$C$237,0))</f>
        <v>37037102000</v>
      </c>
      <c r="I4626" s="3" t="str">
        <f t="shared" si="361"/>
        <v>青岛日照光缆</v>
      </c>
      <c r="J4626" s="3" t="str">
        <f>INDEX(子缆名称!$B$4:$B$29,纤芯!M4626)</f>
        <v>B缆</v>
      </c>
      <c r="K4626" s="3">
        <v>19</v>
      </c>
      <c r="L4626" s="3">
        <f t="shared" si="362"/>
        <v>7</v>
      </c>
      <c r="M4626" s="3">
        <f t="shared" si="363"/>
        <v>2</v>
      </c>
      <c r="N4626" s="3" t="s">
        <v>103</v>
      </c>
      <c r="O4626" s="3">
        <f>COUNTIF([1]局站!$D$4:$D$172,"="&amp;N4626)</f>
        <v>1</v>
      </c>
      <c r="P4626" s="3">
        <v>0</v>
      </c>
      <c r="Q4626" s="3">
        <v>0</v>
      </c>
      <c r="R4626" s="3">
        <v>0</v>
      </c>
      <c r="S4626" s="3" t="s">
        <v>104</v>
      </c>
      <c r="T4626" s="3">
        <f>COUNTIF([1]局站!$D$4:$D$172,"="&amp;S4626)</f>
        <v>1</v>
      </c>
      <c r="U4626" s="3">
        <v>0</v>
      </c>
      <c r="V4626" s="3">
        <v>0</v>
      </c>
      <c r="W4626" s="3">
        <v>0</v>
      </c>
      <c r="X4626" s="3" t="s">
        <v>1215</v>
      </c>
      <c r="Y4626" s="3" t="s">
        <v>880</v>
      </c>
      <c r="Z4626" s="3" t="str">
        <f>INDEX(业务类型!$C$4:$C$8,MATCH(纤芯!Y4626,业务类型!$B$4:$B$8,0))</f>
        <v>IDLE</v>
      </c>
      <c r="AA4626" s="3"/>
    </row>
    <row r="4627" spans="1:27" ht="16.5" x14ac:dyDescent="0.2">
      <c r="A4627" s="3">
        <v>4624</v>
      </c>
      <c r="B4627" s="3">
        <f t="shared" si="359"/>
        <v>37037102020</v>
      </c>
      <c r="C4627" s="3" t="s">
        <v>1166</v>
      </c>
      <c r="D4627" s="3" t="s">
        <v>237</v>
      </c>
      <c r="E4627" s="3" t="str">
        <f>INDEX(光放段!$G$4:$G$237,MATCH(纤芯!G4627,光放段!$C$4:$C$237,0))</f>
        <v>山东二干|青岛日照光缆:青岛振华路-日照海滨五路</v>
      </c>
      <c r="F4627" s="3">
        <f>INDEX(光放段!$I$4:$I$237,MATCH(纤芯!H4627,光放段!$B$4:$B$237,0))</f>
        <v>37037100000</v>
      </c>
      <c r="G4627" s="3" t="str">
        <f t="shared" si="360"/>
        <v>山东二干|青岛日照光缆:胶州九龙-胶南张家楼</v>
      </c>
      <c r="H4627" s="3">
        <f>INDEX(光放段!$B$4:$B$237,MATCH(纤芯!G4627,光放段!$C$4:$C$237,0))</f>
        <v>37037102000</v>
      </c>
      <c r="I4627" s="3" t="str">
        <f t="shared" si="361"/>
        <v>青岛日照光缆</v>
      </c>
      <c r="J4627" s="3" t="str">
        <f>INDEX(子缆名称!$B$4:$B$29,纤芯!M4627)</f>
        <v>B缆</v>
      </c>
      <c r="K4627" s="3">
        <v>20</v>
      </c>
      <c r="L4627" s="3">
        <f t="shared" si="362"/>
        <v>8</v>
      </c>
      <c r="M4627" s="3">
        <f t="shared" si="363"/>
        <v>2</v>
      </c>
      <c r="N4627" s="3" t="s">
        <v>103</v>
      </c>
      <c r="O4627" s="3">
        <f>COUNTIF([1]局站!$D$4:$D$172,"="&amp;N4627)</f>
        <v>1</v>
      </c>
      <c r="P4627" s="3">
        <v>0</v>
      </c>
      <c r="Q4627" s="3">
        <v>0</v>
      </c>
      <c r="R4627" s="3">
        <v>0</v>
      </c>
      <c r="S4627" s="3" t="s">
        <v>104</v>
      </c>
      <c r="T4627" s="3">
        <f>COUNTIF([1]局站!$D$4:$D$172,"="&amp;S4627)</f>
        <v>1</v>
      </c>
      <c r="U4627" s="3">
        <v>0</v>
      </c>
      <c r="V4627" s="3">
        <v>0</v>
      </c>
      <c r="W4627" s="3">
        <v>0</v>
      </c>
      <c r="X4627" s="3" t="s">
        <v>1215</v>
      </c>
      <c r="Y4627" s="3" t="s">
        <v>880</v>
      </c>
      <c r="Z4627" s="3" t="str">
        <f>INDEX(业务类型!$C$4:$C$8,MATCH(纤芯!Y4627,业务类型!$B$4:$B$8,0))</f>
        <v>IDLE</v>
      </c>
      <c r="AA4627" s="3"/>
    </row>
    <row r="4628" spans="1:27" ht="16.5" x14ac:dyDescent="0.2">
      <c r="A4628" s="3">
        <v>4625</v>
      </c>
      <c r="B4628" s="3">
        <f t="shared" si="359"/>
        <v>37037102021</v>
      </c>
      <c r="C4628" s="3" t="s">
        <v>1166</v>
      </c>
      <c r="D4628" s="3" t="s">
        <v>237</v>
      </c>
      <c r="E4628" s="3" t="str">
        <f>INDEX(光放段!$G$4:$G$237,MATCH(纤芯!G4628,光放段!$C$4:$C$237,0))</f>
        <v>山东二干|青岛日照光缆:青岛振华路-日照海滨五路</v>
      </c>
      <c r="F4628" s="3">
        <f>INDEX(光放段!$I$4:$I$237,MATCH(纤芯!H4628,光放段!$B$4:$B$237,0))</f>
        <v>37037100000</v>
      </c>
      <c r="G4628" s="3" t="str">
        <f t="shared" si="360"/>
        <v>山东二干|青岛日照光缆:胶州九龙-胶南张家楼</v>
      </c>
      <c r="H4628" s="3">
        <f>INDEX(光放段!$B$4:$B$237,MATCH(纤芯!G4628,光放段!$C$4:$C$237,0))</f>
        <v>37037102000</v>
      </c>
      <c r="I4628" s="3" t="str">
        <f t="shared" si="361"/>
        <v>青岛日照光缆</v>
      </c>
      <c r="J4628" s="3" t="str">
        <f>INDEX(子缆名称!$B$4:$B$29,纤芯!M4628)</f>
        <v>B缆</v>
      </c>
      <c r="K4628" s="3">
        <v>21</v>
      </c>
      <c r="L4628" s="3">
        <f t="shared" si="362"/>
        <v>9</v>
      </c>
      <c r="M4628" s="3">
        <f t="shared" si="363"/>
        <v>2</v>
      </c>
      <c r="N4628" s="3" t="s">
        <v>103</v>
      </c>
      <c r="O4628" s="3">
        <f>COUNTIF([1]局站!$D$4:$D$172,"="&amp;N4628)</f>
        <v>1</v>
      </c>
      <c r="P4628" s="3">
        <v>0</v>
      </c>
      <c r="Q4628" s="3">
        <v>0</v>
      </c>
      <c r="R4628" s="3">
        <v>0</v>
      </c>
      <c r="S4628" s="3" t="s">
        <v>104</v>
      </c>
      <c r="T4628" s="3">
        <f>COUNTIF([1]局站!$D$4:$D$172,"="&amp;S4628)</f>
        <v>1</v>
      </c>
      <c r="U4628" s="3">
        <v>0</v>
      </c>
      <c r="V4628" s="3">
        <v>0</v>
      </c>
      <c r="W4628" s="3">
        <v>0</v>
      </c>
      <c r="X4628" s="3" t="s">
        <v>1215</v>
      </c>
      <c r="Y4628" s="3" t="s">
        <v>880</v>
      </c>
      <c r="Z4628" s="3" t="str">
        <f>INDEX(业务类型!$C$4:$C$8,MATCH(纤芯!Y4628,业务类型!$B$4:$B$8,0))</f>
        <v>IDLE</v>
      </c>
      <c r="AA4628" s="3"/>
    </row>
    <row r="4629" spans="1:27" ht="16.5" x14ac:dyDescent="0.2">
      <c r="A4629" s="3">
        <v>4626</v>
      </c>
      <c r="B4629" s="3">
        <f t="shared" ref="B4629:B4692" si="364">H4629+K4629</f>
        <v>37037102022</v>
      </c>
      <c r="C4629" s="3" t="s">
        <v>1166</v>
      </c>
      <c r="D4629" s="3" t="s">
        <v>237</v>
      </c>
      <c r="E4629" s="3" t="str">
        <f>INDEX(光放段!$G$4:$G$237,MATCH(纤芯!G4629,光放段!$C$4:$C$237,0))</f>
        <v>山东二干|青岛日照光缆:青岛振华路-日照海滨五路</v>
      </c>
      <c r="F4629" s="3">
        <f>INDEX(光放段!$I$4:$I$237,MATCH(纤芯!H4629,光放段!$B$4:$B$237,0))</f>
        <v>37037100000</v>
      </c>
      <c r="G4629" s="3" t="str">
        <f t="shared" si="360"/>
        <v>山东二干|青岛日照光缆:胶州九龙-胶南张家楼</v>
      </c>
      <c r="H4629" s="3">
        <f>INDEX(光放段!$B$4:$B$237,MATCH(纤芯!G4629,光放段!$C$4:$C$237,0))</f>
        <v>37037102000</v>
      </c>
      <c r="I4629" s="3" t="str">
        <f t="shared" si="361"/>
        <v>青岛日照光缆</v>
      </c>
      <c r="J4629" s="3" t="str">
        <f>INDEX(子缆名称!$B$4:$B$29,纤芯!M4629)</f>
        <v>B缆</v>
      </c>
      <c r="K4629" s="3">
        <v>22</v>
      </c>
      <c r="L4629" s="3">
        <f t="shared" si="362"/>
        <v>10</v>
      </c>
      <c r="M4629" s="3">
        <f t="shared" si="363"/>
        <v>2</v>
      </c>
      <c r="N4629" s="3" t="s">
        <v>103</v>
      </c>
      <c r="O4629" s="3">
        <f>COUNTIF([1]局站!$D$4:$D$172,"="&amp;N4629)</f>
        <v>1</v>
      </c>
      <c r="P4629" s="3">
        <v>0</v>
      </c>
      <c r="Q4629" s="3">
        <v>0</v>
      </c>
      <c r="R4629" s="3">
        <v>0</v>
      </c>
      <c r="S4629" s="3" t="s">
        <v>104</v>
      </c>
      <c r="T4629" s="3">
        <f>COUNTIF([1]局站!$D$4:$D$172,"="&amp;S4629)</f>
        <v>1</v>
      </c>
      <c r="U4629" s="3">
        <v>0</v>
      </c>
      <c r="V4629" s="3">
        <v>0</v>
      </c>
      <c r="W4629" s="3">
        <v>0</v>
      </c>
      <c r="X4629" s="3" t="s">
        <v>1215</v>
      </c>
      <c r="Y4629" s="3" t="s">
        <v>880</v>
      </c>
      <c r="Z4629" s="3" t="str">
        <f>INDEX(业务类型!$C$4:$C$8,MATCH(纤芯!Y4629,业务类型!$B$4:$B$8,0))</f>
        <v>IDLE</v>
      </c>
      <c r="AA4629" s="3"/>
    </row>
    <row r="4630" spans="1:27" ht="16.5" x14ac:dyDescent="0.2">
      <c r="A4630" s="3">
        <v>4627</v>
      </c>
      <c r="B4630" s="3">
        <f t="shared" si="364"/>
        <v>37037102023</v>
      </c>
      <c r="C4630" s="3" t="s">
        <v>1166</v>
      </c>
      <c r="D4630" s="3" t="s">
        <v>237</v>
      </c>
      <c r="E4630" s="3" t="str">
        <f>INDEX(光放段!$G$4:$G$237,MATCH(纤芯!G4630,光放段!$C$4:$C$237,0))</f>
        <v>山东二干|青岛日照光缆:青岛振华路-日照海滨五路</v>
      </c>
      <c r="F4630" s="3">
        <f>INDEX(光放段!$I$4:$I$237,MATCH(纤芯!H4630,光放段!$B$4:$B$237,0))</f>
        <v>37037100000</v>
      </c>
      <c r="G4630" s="3" t="str">
        <f t="shared" si="360"/>
        <v>山东二干|青岛日照光缆:胶州九龙-胶南张家楼</v>
      </c>
      <c r="H4630" s="3">
        <f>INDEX(光放段!$B$4:$B$237,MATCH(纤芯!G4630,光放段!$C$4:$C$237,0))</f>
        <v>37037102000</v>
      </c>
      <c r="I4630" s="3" t="str">
        <f t="shared" si="361"/>
        <v>青岛日照光缆</v>
      </c>
      <c r="J4630" s="3" t="str">
        <f>INDEX(子缆名称!$B$4:$B$29,纤芯!M4630)</f>
        <v>B缆</v>
      </c>
      <c r="K4630" s="3">
        <v>23</v>
      </c>
      <c r="L4630" s="3">
        <f t="shared" si="362"/>
        <v>11</v>
      </c>
      <c r="M4630" s="3">
        <f t="shared" si="363"/>
        <v>2</v>
      </c>
      <c r="N4630" s="3" t="s">
        <v>103</v>
      </c>
      <c r="O4630" s="3">
        <f>COUNTIF([1]局站!$D$4:$D$172,"="&amp;N4630)</f>
        <v>1</v>
      </c>
      <c r="P4630" s="3">
        <v>0</v>
      </c>
      <c r="Q4630" s="3">
        <v>0</v>
      </c>
      <c r="R4630" s="3">
        <v>0</v>
      </c>
      <c r="S4630" s="3" t="s">
        <v>104</v>
      </c>
      <c r="T4630" s="3">
        <f>COUNTIF([1]局站!$D$4:$D$172,"="&amp;S4630)</f>
        <v>1</v>
      </c>
      <c r="U4630" s="3">
        <v>0</v>
      </c>
      <c r="V4630" s="3">
        <v>0</v>
      </c>
      <c r="W4630" s="3">
        <v>0</v>
      </c>
      <c r="X4630" s="3" t="s">
        <v>1215</v>
      </c>
      <c r="Y4630" s="3" t="s">
        <v>881</v>
      </c>
      <c r="Z4630" s="3" t="str">
        <f>INDEX(业务类型!$C$4:$C$8,MATCH(纤芯!Y4630,业务类型!$B$4:$B$8,0))</f>
        <v>OTHER</v>
      </c>
      <c r="AA4630" s="3" t="s">
        <v>882</v>
      </c>
    </row>
    <row r="4631" spans="1:27" ht="16.5" x14ac:dyDescent="0.2">
      <c r="A4631" s="3">
        <v>4628</v>
      </c>
      <c r="B4631" s="3">
        <f t="shared" si="364"/>
        <v>37037102024</v>
      </c>
      <c r="C4631" s="3" t="s">
        <v>1166</v>
      </c>
      <c r="D4631" s="3" t="s">
        <v>237</v>
      </c>
      <c r="E4631" s="3" t="str">
        <f>INDEX(光放段!$G$4:$G$237,MATCH(纤芯!G4631,光放段!$C$4:$C$237,0))</f>
        <v>山东二干|青岛日照光缆:青岛振华路-日照海滨五路</v>
      </c>
      <c r="F4631" s="3">
        <f>INDEX(光放段!$I$4:$I$237,MATCH(纤芯!H4631,光放段!$B$4:$B$237,0))</f>
        <v>37037100000</v>
      </c>
      <c r="G4631" s="3" t="str">
        <f t="shared" si="360"/>
        <v>山东二干|青岛日照光缆:胶州九龙-胶南张家楼</v>
      </c>
      <c r="H4631" s="3">
        <f>INDEX(光放段!$B$4:$B$237,MATCH(纤芯!G4631,光放段!$C$4:$C$237,0))</f>
        <v>37037102000</v>
      </c>
      <c r="I4631" s="3" t="str">
        <f t="shared" si="361"/>
        <v>青岛日照光缆</v>
      </c>
      <c r="J4631" s="3" t="str">
        <f>INDEX(子缆名称!$B$4:$B$29,纤芯!M4631)</f>
        <v>B缆</v>
      </c>
      <c r="K4631" s="3">
        <v>24</v>
      </c>
      <c r="L4631" s="3">
        <f t="shared" si="362"/>
        <v>12</v>
      </c>
      <c r="M4631" s="3">
        <f t="shared" si="363"/>
        <v>2</v>
      </c>
      <c r="N4631" s="3" t="s">
        <v>103</v>
      </c>
      <c r="O4631" s="3">
        <f>COUNTIF([1]局站!$D$4:$D$172,"="&amp;N4631)</f>
        <v>1</v>
      </c>
      <c r="P4631" s="3">
        <v>0</v>
      </c>
      <c r="Q4631" s="3">
        <v>0</v>
      </c>
      <c r="R4631" s="3">
        <v>0</v>
      </c>
      <c r="S4631" s="3" t="s">
        <v>104</v>
      </c>
      <c r="T4631" s="3">
        <f>COUNTIF([1]局站!$D$4:$D$172,"="&amp;S4631)</f>
        <v>1</v>
      </c>
      <c r="U4631" s="3">
        <v>0</v>
      </c>
      <c r="V4631" s="3">
        <v>0</v>
      </c>
      <c r="W4631" s="3">
        <v>0</v>
      </c>
      <c r="X4631" s="3" t="s">
        <v>1215</v>
      </c>
      <c r="Y4631" s="3" t="s">
        <v>881</v>
      </c>
      <c r="Z4631" s="3" t="str">
        <f>INDEX(业务类型!$C$4:$C$8,MATCH(纤芯!Y4631,业务类型!$B$4:$B$8,0))</f>
        <v>OTHER</v>
      </c>
      <c r="AA4631" s="3" t="s">
        <v>1065</v>
      </c>
    </row>
    <row r="4632" spans="1:27" ht="16.5" x14ac:dyDescent="0.2">
      <c r="A4632" s="3">
        <v>4629</v>
      </c>
      <c r="B4632" s="3">
        <f t="shared" si="364"/>
        <v>37037103001</v>
      </c>
      <c r="C4632" s="3" t="s">
        <v>1166</v>
      </c>
      <c r="D4632" s="3" t="s">
        <v>237</v>
      </c>
      <c r="E4632" s="3" t="str">
        <f>INDEX(光放段!$G$4:$G$237,MATCH(纤芯!G4632,光放段!$C$4:$C$237,0))</f>
        <v>山东二干|青岛日照光缆:青岛振华路-日照海滨五路</v>
      </c>
      <c r="F4632" s="3">
        <f>INDEX(光放段!$I$4:$I$237,MATCH(纤芯!H4632,光放段!$B$4:$B$237,0))</f>
        <v>37037100000</v>
      </c>
      <c r="G4632" s="3" t="str">
        <f t="shared" si="360"/>
        <v>山东二干|青岛日照光缆:胶南张家楼-日照海滨五路</v>
      </c>
      <c r="H4632" s="3">
        <f>INDEX(光放段!$B$4:$B$237,MATCH(纤芯!G4632,光放段!$C$4:$C$237,0))</f>
        <v>37037103000</v>
      </c>
      <c r="I4632" s="3" t="str">
        <f t="shared" si="361"/>
        <v>青岛日照光缆</v>
      </c>
      <c r="J4632" s="3" t="str">
        <f>INDEX(子缆名称!$B$4:$B$29,纤芯!M4632)</f>
        <v>A缆</v>
      </c>
      <c r="K4632" s="3">
        <v>1</v>
      </c>
      <c r="L4632" s="3">
        <f t="shared" si="362"/>
        <v>1</v>
      </c>
      <c r="M4632" s="3">
        <f t="shared" si="363"/>
        <v>1</v>
      </c>
      <c r="N4632" s="3" t="s">
        <v>104</v>
      </c>
      <c r="O4632" s="3">
        <f>COUNTIF([1]局站!$D$4:$D$172,"="&amp;N4632)</f>
        <v>1</v>
      </c>
      <c r="P4632" s="3">
        <v>0</v>
      </c>
      <c r="Q4632" s="3">
        <v>0</v>
      </c>
      <c r="R4632" s="3">
        <v>0</v>
      </c>
      <c r="S4632" s="3" t="s">
        <v>158</v>
      </c>
      <c r="T4632" s="3">
        <f>COUNTIF([1]局站!$D$4:$D$172,"="&amp;S4632)</f>
        <v>1</v>
      </c>
      <c r="U4632" s="3">
        <v>0</v>
      </c>
      <c r="V4632" s="3">
        <v>0</v>
      </c>
      <c r="W4632" s="3">
        <v>0</v>
      </c>
      <c r="X4632" s="3" t="s">
        <v>1215</v>
      </c>
      <c r="Y4632" s="3" t="s">
        <v>880</v>
      </c>
      <c r="Z4632" s="3" t="str">
        <f>INDEX(业务类型!$C$4:$C$8,MATCH(纤芯!Y4632,业务类型!$B$4:$B$8,0))</f>
        <v>IDLE</v>
      </c>
      <c r="AA4632" s="3"/>
    </row>
    <row r="4633" spans="1:27" ht="16.5" x14ac:dyDescent="0.2">
      <c r="A4633" s="3">
        <v>4630</v>
      </c>
      <c r="B4633" s="3">
        <f t="shared" si="364"/>
        <v>37037103002</v>
      </c>
      <c r="C4633" s="3" t="s">
        <v>1166</v>
      </c>
      <c r="D4633" s="3" t="s">
        <v>237</v>
      </c>
      <c r="E4633" s="3" t="str">
        <f>INDEX(光放段!$G$4:$G$237,MATCH(纤芯!G4633,光放段!$C$4:$C$237,0))</f>
        <v>山东二干|青岛日照光缆:青岛振华路-日照海滨五路</v>
      </c>
      <c r="F4633" s="3">
        <f>INDEX(光放段!$I$4:$I$237,MATCH(纤芯!H4633,光放段!$B$4:$B$237,0))</f>
        <v>37037100000</v>
      </c>
      <c r="G4633" s="3" t="str">
        <f t="shared" si="360"/>
        <v>山东二干|青岛日照光缆:胶南张家楼-日照海滨五路</v>
      </c>
      <c r="H4633" s="3">
        <f>INDEX(光放段!$B$4:$B$237,MATCH(纤芯!G4633,光放段!$C$4:$C$237,0))</f>
        <v>37037103000</v>
      </c>
      <c r="I4633" s="3" t="str">
        <f t="shared" si="361"/>
        <v>青岛日照光缆</v>
      </c>
      <c r="J4633" s="3" t="str">
        <f>INDEX(子缆名称!$B$4:$B$29,纤芯!M4633)</f>
        <v>A缆</v>
      </c>
      <c r="K4633" s="3">
        <v>2</v>
      </c>
      <c r="L4633" s="3">
        <f t="shared" si="362"/>
        <v>2</v>
      </c>
      <c r="M4633" s="3">
        <f t="shared" si="363"/>
        <v>1</v>
      </c>
      <c r="N4633" s="3" t="s">
        <v>104</v>
      </c>
      <c r="O4633" s="3">
        <f>COUNTIF([1]局站!$D$4:$D$172,"="&amp;N4633)</f>
        <v>1</v>
      </c>
      <c r="P4633" s="3">
        <v>0</v>
      </c>
      <c r="Q4633" s="3">
        <v>0</v>
      </c>
      <c r="R4633" s="3">
        <v>0</v>
      </c>
      <c r="S4633" s="3" t="s">
        <v>158</v>
      </c>
      <c r="T4633" s="3">
        <f>COUNTIF([1]局站!$D$4:$D$172,"="&amp;S4633)</f>
        <v>1</v>
      </c>
      <c r="U4633" s="3">
        <v>0</v>
      </c>
      <c r="V4633" s="3">
        <v>0</v>
      </c>
      <c r="W4633" s="3">
        <v>0</v>
      </c>
      <c r="X4633" s="3" t="s">
        <v>1215</v>
      </c>
      <c r="Y4633" s="3" t="s">
        <v>880</v>
      </c>
      <c r="Z4633" s="3" t="str">
        <f>INDEX(业务类型!$C$4:$C$8,MATCH(纤芯!Y4633,业务类型!$B$4:$B$8,0))</f>
        <v>IDLE</v>
      </c>
      <c r="AA4633" s="3"/>
    </row>
    <row r="4634" spans="1:27" ht="16.5" x14ac:dyDescent="0.2">
      <c r="A4634" s="3">
        <v>4631</v>
      </c>
      <c r="B4634" s="3">
        <f t="shared" si="364"/>
        <v>37037103003</v>
      </c>
      <c r="C4634" s="3" t="s">
        <v>1166</v>
      </c>
      <c r="D4634" s="3" t="s">
        <v>237</v>
      </c>
      <c r="E4634" s="3" t="str">
        <f>INDEX(光放段!$G$4:$G$237,MATCH(纤芯!G4634,光放段!$C$4:$C$237,0))</f>
        <v>山东二干|青岛日照光缆:青岛振华路-日照海滨五路</v>
      </c>
      <c r="F4634" s="3">
        <f>INDEX(光放段!$I$4:$I$237,MATCH(纤芯!H4634,光放段!$B$4:$B$237,0))</f>
        <v>37037100000</v>
      </c>
      <c r="G4634" s="3" t="str">
        <f t="shared" si="360"/>
        <v>山东二干|青岛日照光缆:胶南张家楼-日照海滨五路</v>
      </c>
      <c r="H4634" s="3">
        <f>INDEX(光放段!$B$4:$B$237,MATCH(纤芯!G4634,光放段!$C$4:$C$237,0))</f>
        <v>37037103000</v>
      </c>
      <c r="I4634" s="3" t="str">
        <f t="shared" si="361"/>
        <v>青岛日照光缆</v>
      </c>
      <c r="J4634" s="3" t="str">
        <f>INDEX(子缆名称!$B$4:$B$29,纤芯!M4634)</f>
        <v>A缆</v>
      </c>
      <c r="K4634" s="3">
        <v>3</v>
      </c>
      <c r="L4634" s="3">
        <f t="shared" si="362"/>
        <v>3</v>
      </c>
      <c r="M4634" s="3">
        <f t="shared" si="363"/>
        <v>1</v>
      </c>
      <c r="N4634" s="3" t="s">
        <v>104</v>
      </c>
      <c r="O4634" s="3">
        <f>COUNTIF([1]局站!$D$4:$D$172,"="&amp;N4634)</f>
        <v>1</v>
      </c>
      <c r="P4634" s="3">
        <v>0</v>
      </c>
      <c r="Q4634" s="3">
        <v>0</v>
      </c>
      <c r="R4634" s="3">
        <v>0</v>
      </c>
      <c r="S4634" s="3" t="s">
        <v>158</v>
      </c>
      <c r="T4634" s="3">
        <f>COUNTIF([1]局站!$D$4:$D$172,"="&amp;S4634)</f>
        <v>1</v>
      </c>
      <c r="U4634" s="3">
        <v>0</v>
      </c>
      <c r="V4634" s="3">
        <v>0</v>
      </c>
      <c r="W4634" s="3">
        <v>0</v>
      </c>
      <c r="X4634" s="3" t="s">
        <v>1215</v>
      </c>
      <c r="Y4634" s="3" t="s">
        <v>852</v>
      </c>
      <c r="Z4634" s="3" t="str">
        <f>INDEX(业务类型!$C$4:$C$8,MATCH(纤芯!Y4634,业务类型!$B$4:$B$8,0))</f>
        <v>TWO</v>
      </c>
      <c r="AA4634" s="3" t="s">
        <v>891</v>
      </c>
    </row>
    <row r="4635" spans="1:27" ht="16.5" x14ac:dyDescent="0.2">
      <c r="A4635" s="3">
        <v>4632</v>
      </c>
      <c r="B4635" s="3">
        <f t="shared" si="364"/>
        <v>37037103004</v>
      </c>
      <c r="C4635" s="3" t="s">
        <v>1166</v>
      </c>
      <c r="D4635" s="3" t="s">
        <v>237</v>
      </c>
      <c r="E4635" s="3" t="str">
        <f>INDEX(光放段!$G$4:$G$237,MATCH(纤芯!G4635,光放段!$C$4:$C$237,0))</f>
        <v>山东二干|青岛日照光缆:青岛振华路-日照海滨五路</v>
      </c>
      <c r="F4635" s="3">
        <f>INDEX(光放段!$I$4:$I$237,MATCH(纤芯!H4635,光放段!$B$4:$B$237,0))</f>
        <v>37037100000</v>
      </c>
      <c r="G4635" s="3" t="str">
        <f t="shared" si="360"/>
        <v>山东二干|青岛日照光缆:胶南张家楼-日照海滨五路</v>
      </c>
      <c r="H4635" s="3">
        <f>INDEX(光放段!$B$4:$B$237,MATCH(纤芯!G4635,光放段!$C$4:$C$237,0))</f>
        <v>37037103000</v>
      </c>
      <c r="I4635" s="3" t="str">
        <f t="shared" si="361"/>
        <v>青岛日照光缆</v>
      </c>
      <c r="J4635" s="3" t="str">
        <f>INDEX(子缆名称!$B$4:$B$29,纤芯!M4635)</f>
        <v>A缆</v>
      </c>
      <c r="K4635" s="3">
        <v>4</v>
      </c>
      <c r="L4635" s="3">
        <f t="shared" si="362"/>
        <v>4</v>
      </c>
      <c r="M4635" s="3">
        <f t="shared" si="363"/>
        <v>1</v>
      </c>
      <c r="N4635" s="3" t="s">
        <v>104</v>
      </c>
      <c r="O4635" s="3">
        <f>COUNTIF([1]局站!$D$4:$D$172,"="&amp;N4635)</f>
        <v>1</v>
      </c>
      <c r="P4635" s="3">
        <v>0</v>
      </c>
      <c r="Q4635" s="3">
        <v>0</v>
      </c>
      <c r="R4635" s="3">
        <v>0</v>
      </c>
      <c r="S4635" s="3" t="s">
        <v>158</v>
      </c>
      <c r="T4635" s="3">
        <f>COUNTIF([1]局站!$D$4:$D$172,"="&amp;S4635)</f>
        <v>1</v>
      </c>
      <c r="U4635" s="3">
        <v>0</v>
      </c>
      <c r="V4635" s="3">
        <v>0</v>
      </c>
      <c r="W4635" s="3">
        <v>0</v>
      </c>
      <c r="X4635" s="3" t="s">
        <v>1215</v>
      </c>
      <c r="Y4635" s="3" t="s">
        <v>852</v>
      </c>
      <c r="Z4635" s="3" t="str">
        <f>INDEX(业务类型!$C$4:$C$8,MATCH(纤芯!Y4635,业务类型!$B$4:$B$8,0))</f>
        <v>TWO</v>
      </c>
      <c r="AA4635" s="3" t="s">
        <v>891</v>
      </c>
    </row>
    <row r="4636" spans="1:27" ht="16.5" x14ac:dyDescent="0.2">
      <c r="A4636" s="3">
        <v>4633</v>
      </c>
      <c r="B4636" s="3">
        <f t="shared" si="364"/>
        <v>37037103005</v>
      </c>
      <c r="C4636" s="3" t="s">
        <v>1166</v>
      </c>
      <c r="D4636" s="3" t="s">
        <v>237</v>
      </c>
      <c r="E4636" s="3" t="str">
        <f>INDEX(光放段!$G$4:$G$237,MATCH(纤芯!G4636,光放段!$C$4:$C$237,0))</f>
        <v>山东二干|青岛日照光缆:青岛振华路-日照海滨五路</v>
      </c>
      <c r="F4636" s="3">
        <f>INDEX(光放段!$I$4:$I$237,MATCH(纤芯!H4636,光放段!$B$4:$B$237,0))</f>
        <v>37037100000</v>
      </c>
      <c r="G4636" s="3" t="str">
        <f t="shared" si="360"/>
        <v>山东二干|青岛日照光缆:胶南张家楼-日照海滨五路</v>
      </c>
      <c r="H4636" s="3">
        <f>INDEX(光放段!$B$4:$B$237,MATCH(纤芯!G4636,光放段!$C$4:$C$237,0))</f>
        <v>37037103000</v>
      </c>
      <c r="I4636" s="3" t="str">
        <f t="shared" si="361"/>
        <v>青岛日照光缆</v>
      </c>
      <c r="J4636" s="3" t="str">
        <f>INDEX(子缆名称!$B$4:$B$29,纤芯!M4636)</f>
        <v>A缆</v>
      </c>
      <c r="K4636" s="3">
        <v>5</v>
      </c>
      <c r="L4636" s="3">
        <f t="shared" si="362"/>
        <v>5</v>
      </c>
      <c r="M4636" s="3">
        <f t="shared" si="363"/>
        <v>1</v>
      </c>
      <c r="N4636" s="3" t="s">
        <v>104</v>
      </c>
      <c r="O4636" s="3">
        <f>COUNTIF([1]局站!$D$4:$D$172,"="&amp;N4636)</f>
        <v>1</v>
      </c>
      <c r="P4636" s="3">
        <v>0</v>
      </c>
      <c r="Q4636" s="3">
        <v>0</v>
      </c>
      <c r="R4636" s="3">
        <v>0</v>
      </c>
      <c r="S4636" s="3" t="s">
        <v>158</v>
      </c>
      <c r="T4636" s="3">
        <f>COUNTIF([1]局站!$D$4:$D$172,"="&amp;S4636)</f>
        <v>1</v>
      </c>
      <c r="U4636" s="3">
        <v>0</v>
      </c>
      <c r="V4636" s="3">
        <v>0</v>
      </c>
      <c r="W4636" s="3">
        <v>0</v>
      </c>
      <c r="X4636" s="3" t="s">
        <v>1214</v>
      </c>
      <c r="Y4636" s="3" t="s">
        <v>852</v>
      </c>
      <c r="Z4636" s="3" t="str">
        <f>INDEX(业务类型!$C$4:$C$8,MATCH(纤芯!Y4636,业务类型!$B$4:$B$8,0))</f>
        <v>TWO</v>
      </c>
      <c r="AA4636" s="3" t="s">
        <v>993</v>
      </c>
    </row>
    <row r="4637" spans="1:27" ht="16.5" x14ac:dyDescent="0.2">
      <c r="A4637" s="3">
        <v>4634</v>
      </c>
      <c r="B4637" s="3">
        <f t="shared" si="364"/>
        <v>37037103006</v>
      </c>
      <c r="C4637" s="3" t="s">
        <v>1166</v>
      </c>
      <c r="D4637" s="3" t="s">
        <v>237</v>
      </c>
      <c r="E4637" s="3" t="str">
        <f>INDEX(光放段!$G$4:$G$237,MATCH(纤芯!G4637,光放段!$C$4:$C$237,0))</f>
        <v>山东二干|青岛日照光缆:青岛振华路-日照海滨五路</v>
      </c>
      <c r="F4637" s="3">
        <f>INDEX(光放段!$I$4:$I$237,MATCH(纤芯!H4637,光放段!$B$4:$B$237,0))</f>
        <v>37037100000</v>
      </c>
      <c r="G4637" s="3" t="str">
        <f t="shared" si="360"/>
        <v>山东二干|青岛日照光缆:胶南张家楼-日照海滨五路</v>
      </c>
      <c r="H4637" s="3">
        <f>INDEX(光放段!$B$4:$B$237,MATCH(纤芯!G4637,光放段!$C$4:$C$237,0))</f>
        <v>37037103000</v>
      </c>
      <c r="I4637" s="3" t="str">
        <f t="shared" si="361"/>
        <v>青岛日照光缆</v>
      </c>
      <c r="J4637" s="3" t="str">
        <f>INDEX(子缆名称!$B$4:$B$29,纤芯!M4637)</f>
        <v>A缆</v>
      </c>
      <c r="K4637" s="3">
        <v>6</v>
      </c>
      <c r="L4637" s="3">
        <f t="shared" si="362"/>
        <v>6</v>
      </c>
      <c r="M4637" s="3">
        <f t="shared" si="363"/>
        <v>1</v>
      </c>
      <c r="N4637" s="3" t="s">
        <v>104</v>
      </c>
      <c r="O4637" s="3">
        <f>COUNTIF([1]局站!$D$4:$D$172,"="&amp;N4637)</f>
        <v>1</v>
      </c>
      <c r="P4637" s="3">
        <v>0</v>
      </c>
      <c r="Q4637" s="3">
        <v>0</v>
      </c>
      <c r="R4637" s="3">
        <v>0</v>
      </c>
      <c r="S4637" s="3" t="s">
        <v>158</v>
      </c>
      <c r="T4637" s="3">
        <f>COUNTIF([1]局站!$D$4:$D$172,"="&amp;S4637)</f>
        <v>1</v>
      </c>
      <c r="U4637" s="3">
        <v>0</v>
      </c>
      <c r="V4637" s="3">
        <v>0</v>
      </c>
      <c r="W4637" s="3">
        <v>0</v>
      </c>
      <c r="X4637" s="3" t="s">
        <v>1214</v>
      </c>
      <c r="Y4637" s="3" t="s">
        <v>852</v>
      </c>
      <c r="Z4637" s="3" t="str">
        <f>INDEX(业务类型!$C$4:$C$8,MATCH(纤芯!Y4637,业务类型!$B$4:$B$8,0))</f>
        <v>TWO</v>
      </c>
      <c r="AA4637" s="3" t="s">
        <v>993</v>
      </c>
    </row>
    <row r="4638" spans="1:27" ht="16.5" x14ac:dyDescent="0.2">
      <c r="A4638" s="3">
        <v>4635</v>
      </c>
      <c r="B4638" s="3">
        <f t="shared" si="364"/>
        <v>37037103007</v>
      </c>
      <c r="C4638" s="3" t="s">
        <v>1166</v>
      </c>
      <c r="D4638" s="3" t="s">
        <v>237</v>
      </c>
      <c r="E4638" s="3" t="str">
        <f>INDEX(光放段!$G$4:$G$237,MATCH(纤芯!G4638,光放段!$C$4:$C$237,0))</f>
        <v>山东二干|青岛日照光缆:青岛振华路-日照海滨五路</v>
      </c>
      <c r="F4638" s="3">
        <f>INDEX(光放段!$I$4:$I$237,MATCH(纤芯!H4638,光放段!$B$4:$B$237,0))</f>
        <v>37037100000</v>
      </c>
      <c r="G4638" s="3" t="str">
        <f t="shared" si="360"/>
        <v>山东二干|青岛日照光缆:胶南张家楼-日照海滨五路</v>
      </c>
      <c r="H4638" s="3">
        <f>INDEX(光放段!$B$4:$B$237,MATCH(纤芯!G4638,光放段!$C$4:$C$237,0))</f>
        <v>37037103000</v>
      </c>
      <c r="I4638" s="3" t="str">
        <f t="shared" si="361"/>
        <v>青岛日照光缆</v>
      </c>
      <c r="J4638" s="3" t="str">
        <f>INDEX(子缆名称!$B$4:$B$29,纤芯!M4638)</f>
        <v>A缆</v>
      </c>
      <c r="K4638" s="3">
        <v>7</v>
      </c>
      <c r="L4638" s="3">
        <f t="shared" si="362"/>
        <v>7</v>
      </c>
      <c r="M4638" s="3">
        <f t="shared" si="363"/>
        <v>1</v>
      </c>
      <c r="N4638" s="3" t="s">
        <v>104</v>
      </c>
      <c r="O4638" s="3">
        <f>COUNTIF([1]局站!$D$4:$D$172,"="&amp;N4638)</f>
        <v>1</v>
      </c>
      <c r="P4638" s="3">
        <v>0</v>
      </c>
      <c r="Q4638" s="3">
        <v>0</v>
      </c>
      <c r="R4638" s="3">
        <v>0</v>
      </c>
      <c r="S4638" s="3" t="s">
        <v>158</v>
      </c>
      <c r="T4638" s="3">
        <f>COUNTIF([1]局站!$D$4:$D$172,"="&amp;S4638)</f>
        <v>1</v>
      </c>
      <c r="U4638" s="3">
        <v>0</v>
      </c>
      <c r="V4638" s="3">
        <v>0</v>
      </c>
      <c r="W4638" s="3">
        <v>0</v>
      </c>
      <c r="X4638" s="3" t="s">
        <v>1214</v>
      </c>
      <c r="Y4638" s="3" t="s">
        <v>852</v>
      </c>
      <c r="Z4638" s="3" t="str">
        <f>INDEX(业务类型!$C$4:$C$8,MATCH(纤芯!Y4638,业务类型!$B$4:$B$8,0))</f>
        <v>TWO</v>
      </c>
      <c r="AA4638" s="3" t="s">
        <v>955</v>
      </c>
    </row>
    <row r="4639" spans="1:27" ht="16.5" x14ac:dyDescent="0.2">
      <c r="A4639" s="3">
        <v>4636</v>
      </c>
      <c r="B4639" s="3">
        <f t="shared" si="364"/>
        <v>37037103008</v>
      </c>
      <c r="C4639" s="3" t="s">
        <v>1166</v>
      </c>
      <c r="D4639" s="3" t="s">
        <v>237</v>
      </c>
      <c r="E4639" s="3" t="str">
        <f>INDEX(光放段!$G$4:$G$237,MATCH(纤芯!G4639,光放段!$C$4:$C$237,0))</f>
        <v>山东二干|青岛日照光缆:青岛振华路-日照海滨五路</v>
      </c>
      <c r="F4639" s="3">
        <f>INDEX(光放段!$I$4:$I$237,MATCH(纤芯!H4639,光放段!$B$4:$B$237,0))</f>
        <v>37037100000</v>
      </c>
      <c r="G4639" s="3" t="str">
        <f t="shared" si="360"/>
        <v>山东二干|青岛日照光缆:胶南张家楼-日照海滨五路</v>
      </c>
      <c r="H4639" s="3">
        <f>INDEX(光放段!$B$4:$B$237,MATCH(纤芯!G4639,光放段!$C$4:$C$237,0))</f>
        <v>37037103000</v>
      </c>
      <c r="I4639" s="3" t="str">
        <f t="shared" si="361"/>
        <v>青岛日照光缆</v>
      </c>
      <c r="J4639" s="3" t="str">
        <f>INDEX(子缆名称!$B$4:$B$29,纤芯!M4639)</f>
        <v>A缆</v>
      </c>
      <c r="K4639" s="3">
        <v>8</v>
      </c>
      <c r="L4639" s="3">
        <f t="shared" si="362"/>
        <v>8</v>
      </c>
      <c r="M4639" s="3">
        <f t="shared" si="363"/>
        <v>1</v>
      </c>
      <c r="N4639" s="3" t="s">
        <v>104</v>
      </c>
      <c r="O4639" s="3">
        <f>COUNTIF([1]局站!$D$4:$D$172,"="&amp;N4639)</f>
        <v>1</v>
      </c>
      <c r="P4639" s="3">
        <v>0</v>
      </c>
      <c r="Q4639" s="3">
        <v>0</v>
      </c>
      <c r="R4639" s="3">
        <v>0</v>
      </c>
      <c r="S4639" s="3" t="s">
        <v>158</v>
      </c>
      <c r="T4639" s="3">
        <f>COUNTIF([1]局站!$D$4:$D$172,"="&amp;S4639)</f>
        <v>1</v>
      </c>
      <c r="U4639" s="3">
        <v>0</v>
      </c>
      <c r="V4639" s="3">
        <v>0</v>
      </c>
      <c r="W4639" s="3">
        <v>0</v>
      </c>
      <c r="X4639" s="3" t="s">
        <v>1214</v>
      </c>
      <c r="Y4639" s="3" t="s">
        <v>852</v>
      </c>
      <c r="Z4639" s="3" t="str">
        <f>INDEX(业务类型!$C$4:$C$8,MATCH(纤芯!Y4639,业务类型!$B$4:$B$8,0))</f>
        <v>TWO</v>
      </c>
      <c r="AA4639" s="3" t="s">
        <v>955</v>
      </c>
    </row>
    <row r="4640" spans="1:27" ht="16.5" x14ac:dyDescent="0.2">
      <c r="A4640" s="3">
        <v>4637</v>
      </c>
      <c r="B4640" s="3">
        <f t="shared" si="364"/>
        <v>37037103009</v>
      </c>
      <c r="C4640" s="3" t="s">
        <v>1166</v>
      </c>
      <c r="D4640" s="3" t="s">
        <v>237</v>
      </c>
      <c r="E4640" s="3" t="str">
        <f>INDEX(光放段!$G$4:$G$237,MATCH(纤芯!G4640,光放段!$C$4:$C$237,0))</f>
        <v>山东二干|青岛日照光缆:青岛振华路-日照海滨五路</v>
      </c>
      <c r="F4640" s="3">
        <f>INDEX(光放段!$I$4:$I$237,MATCH(纤芯!H4640,光放段!$B$4:$B$237,0))</f>
        <v>37037100000</v>
      </c>
      <c r="G4640" s="3" t="str">
        <f t="shared" si="360"/>
        <v>山东二干|青岛日照光缆:胶南张家楼-日照海滨五路</v>
      </c>
      <c r="H4640" s="3">
        <f>INDEX(光放段!$B$4:$B$237,MATCH(纤芯!G4640,光放段!$C$4:$C$237,0))</f>
        <v>37037103000</v>
      </c>
      <c r="I4640" s="3" t="str">
        <f t="shared" si="361"/>
        <v>青岛日照光缆</v>
      </c>
      <c r="J4640" s="3" t="str">
        <f>INDEX(子缆名称!$B$4:$B$29,纤芯!M4640)</f>
        <v>A缆</v>
      </c>
      <c r="K4640" s="3">
        <v>9</v>
      </c>
      <c r="L4640" s="3">
        <f t="shared" si="362"/>
        <v>9</v>
      </c>
      <c r="M4640" s="3">
        <f t="shared" si="363"/>
        <v>1</v>
      </c>
      <c r="N4640" s="3" t="s">
        <v>104</v>
      </c>
      <c r="O4640" s="3">
        <f>COUNTIF([1]局站!$D$4:$D$172,"="&amp;N4640)</f>
        <v>1</v>
      </c>
      <c r="P4640" s="3">
        <v>0</v>
      </c>
      <c r="Q4640" s="3">
        <v>0</v>
      </c>
      <c r="R4640" s="3">
        <v>0</v>
      </c>
      <c r="S4640" s="3" t="s">
        <v>158</v>
      </c>
      <c r="T4640" s="3">
        <f>COUNTIF([1]局站!$D$4:$D$172,"="&amp;S4640)</f>
        <v>1</v>
      </c>
      <c r="U4640" s="3">
        <v>0</v>
      </c>
      <c r="V4640" s="3">
        <v>0</v>
      </c>
      <c r="W4640" s="3">
        <v>0</v>
      </c>
      <c r="X4640" s="3" t="s">
        <v>1214</v>
      </c>
      <c r="Y4640" s="3" t="s">
        <v>880</v>
      </c>
      <c r="Z4640" s="3" t="str">
        <f>INDEX(业务类型!$C$4:$C$8,MATCH(纤芯!Y4640,业务类型!$B$4:$B$8,0))</f>
        <v>IDLE</v>
      </c>
      <c r="AA4640" s="3"/>
    </row>
    <row r="4641" spans="1:27" ht="16.5" x14ac:dyDescent="0.2">
      <c r="A4641" s="3">
        <v>4638</v>
      </c>
      <c r="B4641" s="3">
        <f t="shared" si="364"/>
        <v>37037103010</v>
      </c>
      <c r="C4641" s="3" t="s">
        <v>1166</v>
      </c>
      <c r="D4641" s="3" t="s">
        <v>237</v>
      </c>
      <c r="E4641" s="3" t="str">
        <f>INDEX(光放段!$G$4:$G$237,MATCH(纤芯!G4641,光放段!$C$4:$C$237,0))</f>
        <v>山东二干|青岛日照光缆:青岛振华路-日照海滨五路</v>
      </c>
      <c r="F4641" s="3">
        <f>INDEX(光放段!$I$4:$I$237,MATCH(纤芯!H4641,光放段!$B$4:$B$237,0))</f>
        <v>37037100000</v>
      </c>
      <c r="G4641" s="3" t="str">
        <f t="shared" si="360"/>
        <v>山东二干|青岛日照光缆:胶南张家楼-日照海滨五路</v>
      </c>
      <c r="H4641" s="3">
        <f>INDEX(光放段!$B$4:$B$237,MATCH(纤芯!G4641,光放段!$C$4:$C$237,0))</f>
        <v>37037103000</v>
      </c>
      <c r="I4641" s="3" t="str">
        <f t="shared" si="361"/>
        <v>青岛日照光缆</v>
      </c>
      <c r="J4641" s="3" t="str">
        <f>INDEX(子缆名称!$B$4:$B$29,纤芯!M4641)</f>
        <v>A缆</v>
      </c>
      <c r="K4641" s="3">
        <v>10</v>
      </c>
      <c r="L4641" s="3">
        <f t="shared" si="362"/>
        <v>10</v>
      </c>
      <c r="M4641" s="3">
        <f t="shared" si="363"/>
        <v>1</v>
      </c>
      <c r="N4641" s="3" t="s">
        <v>104</v>
      </c>
      <c r="O4641" s="3">
        <f>COUNTIF([1]局站!$D$4:$D$172,"="&amp;N4641)</f>
        <v>1</v>
      </c>
      <c r="P4641" s="3">
        <v>0</v>
      </c>
      <c r="Q4641" s="3">
        <v>0</v>
      </c>
      <c r="R4641" s="3">
        <v>0</v>
      </c>
      <c r="S4641" s="3" t="s">
        <v>158</v>
      </c>
      <c r="T4641" s="3">
        <f>COUNTIF([1]局站!$D$4:$D$172,"="&amp;S4641)</f>
        <v>1</v>
      </c>
      <c r="U4641" s="3">
        <v>0</v>
      </c>
      <c r="V4641" s="3">
        <v>0</v>
      </c>
      <c r="W4641" s="3">
        <v>0</v>
      </c>
      <c r="X4641" s="3" t="s">
        <v>1214</v>
      </c>
      <c r="Y4641" s="3" t="s">
        <v>880</v>
      </c>
      <c r="Z4641" s="3" t="str">
        <f>INDEX(业务类型!$C$4:$C$8,MATCH(纤芯!Y4641,业务类型!$B$4:$B$8,0))</f>
        <v>IDLE</v>
      </c>
      <c r="AA4641" s="3"/>
    </row>
    <row r="4642" spans="1:27" ht="16.5" x14ac:dyDescent="0.2">
      <c r="A4642" s="3">
        <v>4639</v>
      </c>
      <c r="B4642" s="3">
        <f t="shared" si="364"/>
        <v>37037103011</v>
      </c>
      <c r="C4642" s="3" t="s">
        <v>1166</v>
      </c>
      <c r="D4642" s="3" t="s">
        <v>237</v>
      </c>
      <c r="E4642" s="3" t="str">
        <f>INDEX(光放段!$G$4:$G$237,MATCH(纤芯!G4642,光放段!$C$4:$C$237,0))</f>
        <v>山东二干|青岛日照光缆:青岛振华路-日照海滨五路</v>
      </c>
      <c r="F4642" s="3">
        <f>INDEX(光放段!$I$4:$I$237,MATCH(纤芯!H4642,光放段!$B$4:$B$237,0))</f>
        <v>37037100000</v>
      </c>
      <c r="G4642" s="3" t="str">
        <f t="shared" si="360"/>
        <v>山东二干|青岛日照光缆:胶南张家楼-日照海滨五路</v>
      </c>
      <c r="H4642" s="3">
        <f>INDEX(光放段!$B$4:$B$237,MATCH(纤芯!G4642,光放段!$C$4:$C$237,0))</f>
        <v>37037103000</v>
      </c>
      <c r="I4642" s="3" t="str">
        <f t="shared" si="361"/>
        <v>青岛日照光缆</v>
      </c>
      <c r="J4642" s="3" t="str">
        <f>INDEX(子缆名称!$B$4:$B$29,纤芯!M4642)</f>
        <v>A缆</v>
      </c>
      <c r="K4642" s="3">
        <v>11</v>
      </c>
      <c r="L4642" s="3">
        <f t="shared" si="362"/>
        <v>11</v>
      </c>
      <c r="M4642" s="3">
        <f t="shared" si="363"/>
        <v>1</v>
      </c>
      <c r="N4642" s="3" t="s">
        <v>104</v>
      </c>
      <c r="O4642" s="3">
        <f>COUNTIF([1]局站!$D$4:$D$172,"="&amp;N4642)</f>
        <v>1</v>
      </c>
      <c r="P4642" s="3">
        <v>0</v>
      </c>
      <c r="Q4642" s="3">
        <v>0</v>
      </c>
      <c r="R4642" s="3">
        <v>0</v>
      </c>
      <c r="S4642" s="3" t="s">
        <v>158</v>
      </c>
      <c r="T4642" s="3">
        <f>COUNTIF([1]局站!$D$4:$D$172,"="&amp;S4642)</f>
        <v>1</v>
      </c>
      <c r="U4642" s="3">
        <v>0</v>
      </c>
      <c r="V4642" s="3">
        <v>0</v>
      </c>
      <c r="W4642" s="3">
        <v>0</v>
      </c>
      <c r="X4642" s="3" t="s">
        <v>1214</v>
      </c>
      <c r="Y4642" s="3" t="s">
        <v>880</v>
      </c>
      <c r="Z4642" s="3" t="str">
        <f>INDEX(业务类型!$C$4:$C$8,MATCH(纤芯!Y4642,业务类型!$B$4:$B$8,0))</f>
        <v>IDLE</v>
      </c>
      <c r="AA4642" s="3"/>
    </row>
    <row r="4643" spans="1:27" ht="16.5" x14ac:dyDescent="0.2">
      <c r="A4643" s="3">
        <v>4640</v>
      </c>
      <c r="B4643" s="3">
        <f t="shared" si="364"/>
        <v>37037103012</v>
      </c>
      <c r="C4643" s="3" t="s">
        <v>1166</v>
      </c>
      <c r="D4643" s="3" t="s">
        <v>237</v>
      </c>
      <c r="E4643" s="3" t="str">
        <f>INDEX(光放段!$G$4:$G$237,MATCH(纤芯!G4643,光放段!$C$4:$C$237,0))</f>
        <v>山东二干|青岛日照光缆:青岛振华路-日照海滨五路</v>
      </c>
      <c r="F4643" s="3">
        <f>INDEX(光放段!$I$4:$I$237,MATCH(纤芯!H4643,光放段!$B$4:$B$237,0))</f>
        <v>37037100000</v>
      </c>
      <c r="G4643" s="3" t="str">
        <f t="shared" si="360"/>
        <v>山东二干|青岛日照光缆:胶南张家楼-日照海滨五路</v>
      </c>
      <c r="H4643" s="3">
        <f>INDEX(光放段!$B$4:$B$237,MATCH(纤芯!G4643,光放段!$C$4:$C$237,0))</f>
        <v>37037103000</v>
      </c>
      <c r="I4643" s="3" t="str">
        <f t="shared" si="361"/>
        <v>青岛日照光缆</v>
      </c>
      <c r="J4643" s="3" t="str">
        <f>INDEX(子缆名称!$B$4:$B$29,纤芯!M4643)</f>
        <v>A缆</v>
      </c>
      <c r="K4643" s="3">
        <v>12</v>
      </c>
      <c r="L4643" s="3">
        <f t="shared" si="362"/>
        <v>12</v>
      </c>
      <c r="M4643" s="3">
        <f t="shared" si="363"/>
        <v>1</v>
      </c>
      <c r="N4643" s="3" t="s">
        <v>104</v>
      </c>
      <c r="O4643" s="3">
        <f>COUNTIF([1]局站!$D$4:$D$172,"="&amp;N4643)</f>
        <v>1</v>
      </c>
      <c r="P4643" s="3">
        <v>0</v>
      </c>
      <c r="Q4643" s="3">
        <v>0</v>
      </c>
      <c r="R4643" s="3">
        <v>0</v>
      </c>
      <c r="S4643" s="3" t="s">
        <v>158</v>
      </c>
      <c r="T4643" s="3">
        <f>COUNTIF([1]局站!$D$4:$D$172,"="&amp;S4643)</f>
        <v>1</v>
      </c>
      <c r="U4643" s="3">
        <v>0</v>
      </c>
      <c r="V4643" s="3">
        <v>0</v>
      </c>
      <c r="W4643" s="3">
        <v>0</v>
      </c>
      <c r="X4643" s="3" t="s">
        <v>1214</v>
      </c>
      <c r="Y4643" s="3" t="s">
        <v>880</v>
      </c>
      <c r="Z4643" s="3" t="str">
        <f>INDEX(业务类型!$C$4:$C$8,MATCH(纤芯!Y4643,业务类型!$B$4:$B$8,0))</f>
        <v>IDLE</v>
      </c>
      <c r="AA4643" s="3"/>
    </row>
    <row r="4644" spans="1:27" ht="16.5" x14ac:dyDescent="0.2">
      <c r="A4644" s="3">
        <v>4641</v>
      </c>
      <c r="B4644" s="3">
        <f t="shared" si="364"/>
        <v>37037103013</v>
      </c>
      <c r="C4644" s="3" t="s">
        <v>1166</v>
      </c>
      <c r="D4644" s="3" t="s">
        <v>237</v>
      </c>
      <c r="E4644" s="3" t="str">
        <f>INDEX(光放段!$G$4:$G$237,MATCH(纤芯!G4644,光放段!$C$4:$C$237,0))</f>
        <v>山东二干|青岛日照光缆:青岛振华路-日照海滨五路</v>
      </c>
      <c r="F4644" s="3">
        <f>INDEX(光放段!$I$4:$I$237,MATCH(纤芯!H4644,光放段!$B$4:$B$237,0))</f>
        <v>37037100000</v>
      </c>
      <c r="G4644" s="3" t="str">
        <f t="shared" si="360"/>
        <v>山东二干|青岛日照光缆:胶南张家楼-日照海滨五路</v>
      </c>
      <c r="H4644" s="3">
        <f>INDEX(光放段!$B$4:$B$237,MATCH(纤芯!G4644,光放段!$C$4:$C$237,0))</f>
        <v>37037103000</v>
      </c>
      <c r="I4644" s="3" t="str">
        <f t="shared" si="361"/>
        <v>青岛日照光缆</v>
      </c>
      <c r="J4644" s="3" t="str">
        <f>INDEX(子缆名称!$B$4:$B$29,纤芯!M4644)</f>
        <v>B缆</v>
      </c>
      <c r="K4644" s="3">
        <v>13</v>
      </c>
      <c r="L4644" s="3">
        <f t="shared" si="362"/>
        <v>1</v>
      </c>
      <c r="M4644" s="3">
        <f t="shared" si="363"/>
        <v>2</v>
      </c>
      <c r="N4644" s="3" t="s">
        <v>104</v>
      </c>
      <c r="O4644" s="3">
        <f>COUNTIF([1]局站!$D$4:$D$172,"="&amp;N4644)</f>
        <v>1</v>
      </c>
      <c r="P4644" s="3">
        <v>0</v>
      </c>
      <c r="Q4644" s="3">
        <v>0</v>
      </c>
      <c r="R4644" s="3">
        <v>0</v>
      </c>
      <c r="S4644" s="3" t="s">
        <v>158</v>
      </c>
      <c r="T4644" s="3">
        <f>COUNTIF([1]局站!$D$4:$D$172,"="&amp;S4644)</f>
        <v>1</v>
      </c>
      <c r="U4644" s="3">
        <v>0</v>
      </c>
      <c r="V4644" s="3">
        <v>0</v>
      </c>
      <c r="W4644" s="3">
        <v>0</v>
      </c>
      <c r="X4644" s="3" t="s">
        <v>1215</v>
      </c>
      <c r="Y4644" s="3" t="s">
        <v>880</v>
      </c>
      <c r="Z4644" s="3" t="str">
        <f>INDEX(业务类型!$C$4:$C$8,MATCH(纤芯!Y4644,业务类型!$B$4:$B$8,0))</f>
        <v>IDLE</v>
      </c>
      <c r="AA4644" s="3"/>
    </row>
    <row r="4645" spans="1:27" ht="16.5" x14ac:dyDescent="0.2">
      <c r="A4645" s="3">
        <v>4642</v>
      </c>
      <c r="B4645" s="3">
        <f t="shared" si="364"/>
        <v>37037103014</v>
      </c>
      <c r="C4645" s="3" t="s">
        <v>1166</v>
      </c>
      <c r="D4645" s="3" t="s">
        <v>237</v>
      </c>
      <c r="E4645" s="3" t="str">
        <f>INDEX(光放段!$G$4:$G$237,MATCH(纤芯!G4645,光放段!$C$4:$C$237,0))</f>
        <v>山东二干|青岛日照光缆:青岛振华路-日照海滨五路</v>
      </c>
      <c r="F4645" s="3">
        <f>INDEX(光放段!$I$4:$I$237,MATCH(纤芯!H4645,光放段!$B$4:$B$237,0))</f>
        <v>37037100000</v>
      </c>
      <c r="G4645" s="3" t="str">
        <f t="shared" si="360"/>
        <v>山东二干|青岛日照光缆:胶南张家楼-日照海滨五路</v>
      </c>
      <c r="H4645" s="3">
        <f>INDEX(光放段!$B$4:$B$237,MATCH(纤芯!G4645,光放段!$C$4:$C$237,0))</f>
        <v>37037103000</v>
      </c>
      <c r="I4645" s="3" t="str">
        <f t="shared" si="361"/>
        <v>青岛日照光缆</v>
      </c>
      <c r="J4645" s="3" t="str">
        <f>INDEX(子缆名称!$B$4:$B$29,纤芯!M4645)</f>
        <v>B缆</v>
      </c>
      <c r="K4645" s="3">
        <v>14</v>
      </c>
      <c r="L4645" s="3">
        <f t="shared" si="362"/>
        <v>2</v>
      </c>
      <c r="M4645" s="3">
        <f t="shared" si="363"/>
        <v>2</v>
      </c>
      <c r="N4645" s="3" t="s">
        <v>104</v>
      </c>
      <c r="O4645" s="3">
        <f>COUNTIF([1]局站!$D$4:$D$172,"="&amp;N4645)</f>
        <v>1</v>
      </c>
      <c r="P4645" s="3">
        <v>0</v>
      </c>
      <c r="Q4645" s="3">
        <v>0</v>
      </c>
      <c r="R4645" s="3">
        <v>0</v>
      </c>
      <c r="S4645" s="3" t="s">
        <v>158</v>
      </c>
      <c r="T4645" s="3">
        <f>COUNTIF([1]局站!$D$4:$D$172,"="&amp;S4645)</f>
        <v>1</v>
      </c>
      <c r="U4645" s="3">
        <v>0</v>
      </c>
      <c r="V4645" s="3">
        <v>0</v>
      </c>
      <c r="W4645" s="3">
        <v>0</v>
      </c>
      <c r="X4645" s="3" t="s">
        <v>1215</v>
      </c>
      <c r="Y4645" s="3" t="s">
        <v>852</v>
      </c>
      <c r="Z4645" s="3" t="str">
        <f>INDEX(业务类型!$C$4:$C$8,MATCH(纤芯!Y4645,业务类型!$B$4:$B$8,0))</f>
        <v>TWO</v>
      </c>
      <c r="AA4645" s="3" t="s">
        <v>954</v>
      </c>
    </row>
    <row r="4646" spans="1:27" ht="16.5" x14ac:dyDescent="0.2">
      <c r="A4646" s="3">
        <v>4643</v>
      </c>
      <c r="B4646" s="3">
        <f t="shared" si="364"/>
        <v>37037103015</v>
      </c>
      <c r="C4646" s="3" t="s">
        <v>1166</v>
      </c>
      <c r="D4646" s="3" t="s">
        <v>237</v>
      </c>
      <c r="E4646" s="3" t="str">
        <f>INDEX(光放段!$G$4:$G$237,MATCH(纤芯!G4646,光放段!$C$4:$C$237,0))</f>
        <v>山东二干|青岛日照光缆:青岛振华路-日照海滨五路</v>
      </c>
      <c r="F4646" s="3">
        <f>INDEX(光放段!$I$4:$I$237,MATCH(纤芯!H4646,光放段!$B$4:$B$237,0))</f>
        <v>37037100000</v>
      </c>
      <c r="G4646" s="3" t="str">
        <f t="shared" si="360"/>
        <v>山东二干|青岛日照光缆:胶南张家楼-日照海滨五路</v>
      </c>
      <c r="H4646" s="3">
        <f>INDEX(光放段!$B$4:$B$237,MATCH(纤芯!G4646,光放段!$C$4:$C$237,0))</f>
        <v>37037103000</v>
      </c>
      <c r="I4646" s="3" t="str">
        <f t="shared" si="361"/>
        <v>青岛日照光缆</v>
      </c>
      <c r="J4646" s="3" t="str">
        <f>INDEX(子缆名称!$B$4:$B$29,纤芯!M4646)</f>
        <v>B缆</v>
      </c>
      <c r="K4646" s="3">
        <v>15</v>
      </c>
      <c r="L4646" s="3">
        <f t="shared" si="362"/>
        <v>3</v>
      </c>
      <c r="M4646" s="3">
        <f t="shared" si="363"/>
        <v>2</v>
      </c>
      <c r="N4646" s="3" t="s">
        <v>104</v>
      </c>
      <c r="O4646" s="3">
        <f>COUNTIF([1]局站!$D$4:$D$172,"="&amp;N4646)</f>
        <v>1</v>
      </c>
      <c r="P4646" s="3">
        <v>0</v>
      </c>
      <c r="Q4646" s="3">
        <v>0</v>
      </c>
      <c r="R4646" s="3">
        <v>0</v>
      </c>
      <c r="S4646" s="3" t="s">
        <v>158</v>
      </c>
      <c r="T4646" s="3">
        <f>COUNTIF([1]局站!$D$4:$D$172,"="&amp;S4646)</f>
        <v>1</v>
      </c>
      <c r="U4646" s="3">
        <v>0</v>
      </c>
      <c r="V4646" s="3">
        <v>0</v>
      </c>
      <c r="W4646" s="3">
        <v>0</v>
      </c>
      <c r="X4646" s="3" t="s">
        <v>1215</v>
      </c>
      <c r="Y4646" s="3" t="s">
        <v>880</v>
      </c>
      <c r="Z4646" s="3" t="str">
        <f>INDEX(业务类型!$C$4:$C$8,MATCH(纤芯!Y4646,业务类型!$B$4:$B$8,0))</f>
        <v>IDLE</v>
      </c>
      <c r="AA4646" s="3"/>
    </row>
    <row r="4647" spans="1:27" ht="16.5" x14ac:dyDescent="0.2">
      <c r="A4647" s="3">
        <v>4644</v>
      </c>
      <c r="B4647" s="3">
        <f t="shared" si="364"/>
        <v>37037103016</v>
      </c>
      <c r="C4647" s="3" t="s">
        <v>1166</v>
      </c>
      <c r="D4647" s="3" t="s">
        <v>237</v>
      </c>
      <c r="E4647" s="3" t="str">
        <f>INDEX(光放段!$G$4:$G$237,MATCH(纤芯!G4647,光放段!$C$4:$C$237,0))</f>
        <v>山东二干|青岛日照光缆:青岛振华路-日照海滨五路</v>
      </c>
      <c r="F4647" s="3">
        <f>INDEX(光放段!$I$4:$I$237,MATCH(纤芯!H4647,光放段!$B$4:$B$237,0))</f>
        <v>37037100000</v>
      </c>
      <c r="G4647" s="3" t="str">
        <f t="shared" si="360"/>
        <v>山东二干|青岛日照光缆:胶南张家楼-日照海滨五路</v>
      </c>
      <c r="H4647" s="3">
        <f>INDEX(光放段!$B$4:$B$237,MATCH(纤芯!G4647,光放段!$C$4:$C$237,0))</f>
        <v>37037103000</v>
      </c>
      <c r="I4647" s="3" t="str">
        <f t="shared" si="361"/>
        <v>青岛日照光缆</v>
      </c>
      <c r="J4647" s="3" t="str">
        <f>INDEX(子缆名称!$B$4:$B$29,纤芯!M4647)</f>
        <v>B缆</v>
      </c>
      <c r="K4647" s="3">
        <v>16</v>
      </c>
      <c r="L4647" s="3">
        <f t="shared" si="362"/>
        <v>4</v>
      </c>
      <c r="M4647" s="3">
        <f t="shared" si="363"/>
        <v>2</v>
      </c>
      <c r="N4647" s="3" t="s">
        <v>104</v>
      </c>
      <c r="O4647" s="3">
        <f>COUNTIF([1]局站!$D$4:$D$172,"="&amp;N4647)</f>
        <v>1</v>
      </c>
      <c r="P4647" s="3">
        <v>0</v>
      </c>
      <c r="Q4647" s="3">
        <v>0</v>
      </c>
      <c r="R4647" s="3">
        <v>0</v>
      </c>
      <c r="S4647" s="3" t="s">
        <v>158</v>
      </c>
      <c r="T4647" s="3">
        <f>COUNTIF([1]局站!$D$4:$D$172,"="&amp;S4647)</f>
        <v>1</v>
      </c>
      <c r="U4647" s="3">
        <v>0</v>
      </c>
      <c r="V4647" s="3">
        <v>0</v>
      </c>
      <c r="W4647" s="3">
        <v>0</v>
      </c>
      <c r="X4647" s="3" t="s">
        <v>1215</v>
      </c>
      <c r="Y4647" s="3" t="s">
        <v>852</v>
      </c>
      <c r="Z4647" s="3" t="str">
        <f>INDEX(业务类型!$C$4:$C$8,MATCH(纤芯!Y4647,业务类型!$B$4:$B$8,0))</f>
        <v>TWO</v>
      </c>
      <c r="AA4647" s="3" t="s">
        <v>954</v>
      </c>
    </row>
    <row r="4648" spans="1:27" ht="16.5" x14ac:dyDescent="0.2">
      <c r="A4648" s="3">
        <v>4645</v>
      </c>
      <c r="B4648" s="3">
        <f t="shared" si="364"/>
        <v>37037103017</v>
      </c>
      <c r="C4648" s="3" t="s">
        <v>1166</v>
      </c>
      <c r="D4648" s="3" t="s">
        <v>237</v>
      </c>
      <c r="E4648" s="3" t="str">
        <f>INDEX(光放段!$G$4:$G$237,MATCH(纤芯!G4648,光放段!$C$4:$C$237,0))</f>
        <v>山东二干|青岛日照光缆:青岛振华路-日照海滨五路</v>
      </c>
      <c r="F4648" s="3">
        <f>INDEX(光放段!$I$4:$I$237,MATCH(纤芯!H4648,光放段!$B$4:$B$237,0))</f>
        <v>37037100000</v>
      </c>
      <c r="G4648" s="3" t="str">
        <f t="shared" si="360"/>
        <v>山东二干|青岛日照光缆:胶南张家楼-日照海滨五路</v>
      </c>
      <c r="H4648" s="3">
        <f>INDEX(光放段!$B$4:$B$237,MATCH(纤芯!G4648,光放段!$C$4:$C$237,0))</f>
        <v>37037103000</v>
      </c>
      <c r="I4648" s="3" t="str">
        <f t="shared" si="361"/>
        <v>青岛日照光缆</v>
      </c>
      <c r="J4648" s="3" t="str">
        <f>INDEX(子缆名称!$B$4:$B$29,纤芯!M4648)</f>
        <v>B缆</v>
      </c>
      <c r="K4648" s="3">
        <v>17</v>
      </c>
      <c r="L4648" s="3">
        <f t="shared" si="362"/>
        <v>5</v>
      </c>
      <c r="M4648" s="3">
        <f t="shared" si="363"/>
        <v>2</v>
      </c>
      <c r="N4648" s="3" t="s">
        <v>104</v>
      </c>
      <c r="O4648" s="3">
        <f>COUNTIF([1]局站!$D$4:$D$172,"="&amp;N4648)</f>
        <v>1</v>
      </c>
      <c r="P4648" s="3">
        <v>0</v>
      </c>
      <c r="Q4648" s="3">
        <v>0</v>
      </c>
      <c r="R4648" s="3">
        <v>0</v>
      </c>
      <c r="S4648" s="3" t="s">
        <v>158</v>
      </c>
      <c r="T4648" s="3">
        <f>COUNTIF([1]局站!$D$4:$D$172,"="&amp;S4648)</f>
        <v>1</v>
      </c>
      <c r="U4648" s="3">
        <v>0</v>
      </c>
      <c r="V4648" s="3">
        <v>0</v>
      </c>
      <c r="W4648" s="3">
        <v>0</v>
      </c>
      <c r="X4648" s="3" t="s">
        <v>1215</v>
      </c>
      <c r="Y4648" s="3" t="s">
        <v>880</v>
      </c>
      <c r="Z4648" s="3" t="str">
        <f>INDEX(业务类型!$C$4:$C$8,MATCH(纤芯!Y4648,业务类型!$B$4:$B$8,0))</f>
        <v>IDLE</v>
      </c>
      <c r="AA4648" s="3"/>
    </row>
    <row r="4649" spans="1:27" ht="16.5" x14ac:dyDescent="0.2">
      <c r="A4649" s="3">
        <v>4646</v>
      </c>
      <c r="B4649" s="3">
        <f t="shared" si="364"/>
        <v>37037103018</v>
      </c>
      <c r="C4649" s="3" t="s">
        <v>1166</v>
      </c>
      <c r="D4649" s="3" t="s">
        <v>237</v>
      </c>
      <c r="E4649" s="3" t="str">
        <f>INDEX(光放段!$G$4:$G$237,MATCH(纤芯!G4649,光放段!$C$4:$C$237,0))</f>
        <v>山东二干|青岛日照光缆:青岛振华路-日照海滨五路</v>
      </c>
      <c r="F4649" s="3">
        <f>INDEX(光放段!$I$4:$I$237,MATCH(纤芯!H4649,光放段!$B$4:$B$237,0))</f>
        <v>37037100000</v>
      </c>
      <c r="G4649" s="3" t="str">
        <f t="shared" si="360"/>
        <v>山东二干|青岛日照光缆:胶南张家楼-日照海滨五路</v>
      </c>
      <c r="H4649" s="3">
        <f>INDEX(光放段!$B$4:$B$237,MATCH(纤芯!G4649,光放段!$C$4:$C$237,0))</f>
        <v>37037103000</v>
      </c>
      <c r="I4649" s="3" t="str">
        <f t="shared" si="361"/>
        <v>青岛日照光缆</v>
      </c>
      <c r="J4649" s="3" t="str">
        <f>INDEX(子缆名称!$B$4:$B$29,纤芯!M4649)</f>
        <v>B缆</v>
      </c>
      <c r="K4649" s="3">
        <v>18</v>
      </c>
      <c r="L4649" s="3">
        <f t="shared" si="362"/>
        <v>6</v>
      </c>
      <c r="M4649" s="3">
        <f t="shared" si="363"/>
        <v>2</v>
      </c>
      <c r="N4649" s="3" t="s">
        <v>104</v>
      </c>
      <c r="O4649" s="3">
        <f>COUNTIF([1]局站!$D$4:$D$172,"="&amp;N4649)</f>
        <v>1</v>
      </c>
      <c r="P4649" s="3">
        <v>0</v>
      </c>
      <c r="Q4649" s="3">
        <v>0</v>
      </c>
      <c r="R4649" s="3">
        <v>0</v>
      </c>
      <c r="S4649" s="3" t="s">
        <v>158</v>
      </c>
      <c r="T4649" s="3">
        <f>COUNTIF([1]局站!$D$4:$D$172,"="&amp;S4649)</f>
        <v>1</v>
      </c>
      <c r="U4649" s="3">
        <v>0</v>
      </c>
      <c r="V4649" s="3">
        <v>0</v>
      </c>
      <c r="W4649" s="3">
        <v>0</v>
      </c>
      <c r="X4649" s="3" t="s">
        <v>1215</v>
      </c>
      <c r="Y4649" s="3" t="s">
        <v>880</v>
      </c>
      <c r="Z4649" s="3" t="str">
        <f>INDEX(业务类型!$C$4:$C$8,MATCH(纤芯!Y4649,业务类型!$B$4:$B$8,0))</f>
        <v>IDLE</v>
      </c>
      <c r="AA4649" s="3"/>
    </row>
    <row r="4650" spans="1:27" ht="16.5" x14ac:dyDescent="0.2">
      <c r="A4650" s="3">
        <v>4647</v>
      </c>
      <c r="B4650" s="3">
        <f t="shared" si="364"/>
        <v>37037103019</v>
      </c>
      <c r="C4650" s="3" t="s">
        <v>1166</v>
      </c>
      <c r="D4650" s="3" t="s">
        <v>237</v>
      </c>
      <c r="E4650" s="3" t="str">
        <f>INDEX(光放段!$G$4:$G$237,MATCH(纤芯!G4650,光放段!$C$4:$C$237,0))</f>
        <v>山东二干|青岛日照光缆:青岛振华路-日照海滨五路</v>
      </c>
      <c r="F4650" s="3">
        <f>INDEX(光放段!$I$4:$I$237,MATCH(纤芯!H4650,光放段!$B$4:$B$237,0))</f>
        <v>37037100000</v>
      </c>
      <c r="G4650" s="3" t="str">
        <f t="shared" si="360"/>
        <v>山东二干|青岛日照光缆:胶南张家楼-日照海滨五路</v>
      </c>
      <c r="H4650" s="3">
        <f>INDEX(光放段!$B$4:$B$237,MATCH(纤芯!G4650,光放段!$C$4:$C$237,0))</f>
        <v>37037103000</v>
      </c>
      <c r="I4650" s="3" t="str">
        <f t="shared" si="361"/>
        <v>青岛日照光缆</v>
      </c>
      <c r="J4650" s="3" t="str">
        <f>INDEX(子缆名称!$B$4:$B$29,纤芯!M4650)</f>
        <v>B缆</v>
      </c>
      <c r="K4650" s="3">
        <v>19</v>
      </c>
      <c r="L4650" s="3">
        <f t="shared" si="362"/>
        <v>7</v>
      </c>
      <c r="M4650" s="3">
        <f t="shared" si="363"/>
        <v>2</v>
      </c>
      <c r="N4650" s="3" t="s">
        <v>104</v>
      </c>
      <c r="O4650" s="3">
        <f>COUNTIF([1]局站!$D$4:$D$172,"="&amp;N4650)</f>
        <v>1</v>
      </c>
      <c r="P4650" s="3">
        <v>0</v>
      </c>
      <c r="Q4650" s="3">
        <v>0</v>
      </c>
      <c r="R4650" s="3">
        <v>0</v>
      </c>
      <c r="S4650" s="3" t="s">
        <v>158</v>
      </c>
      <c r="T4650" s="3">
        <f>COUNTIF([1]局站!$D$4:$D$172,"="&amp;S4650)</f>
        <v>1</v>
      </c>
      <c r="U4650" s="3">
        <v>0</v>
      </c>
      <c r="V4650" s="3">
        <v>0</v>
      </c>
      <c r="W4650" s="3">
        <v>0</v>
      </c>
      <c r="X4650" s="3" t="s">
        <v>1215</v>
      </c>
      <c r="Y4650" s="3" t="s">
        <v>880</v>
      </c>
      <c r="Z4650" s="3" t="str">
        <f>INDEX(业务类型!$C$4:$C$8,MATCH(纤芯!Y4650,业务类型!$B$4:$B$8,0))</f>
        <v>IDLE</v>
      </c>
      <c r="AA4650" s="3"/>
    </row>
    <row r="4651" spans="1:27" ht="16.5" x14ac:dyDescent="0.2">
      <c r="A4651" s="3">
        <v>4648</v>
      </c>
      <c r="B4651" s="3">
        <f t="shared" si="364"/>
        <v>37037103020</v>
      </c>
      <c r="C4651" s="3" t="s">
        <v>1166</v>
      </c>
      <c r="D4651" s="3" t="s">
        <v>237</v>
      </c>
      <c r="E4651" s="3" t="str">
        <f>INDEX(光放段!$G$4:$G$237,MATCH(纤芯!G4651,光放段!$C$4:$C$237,0))</f>
        <v>山东二干|青岛日照光缆:青岛振华路-日照海滨五路</v>
      </c>
      <c r="F4651" s="3">
        <f>INDEX(光放段!$I$4:$I$237,MATCH(纤芯!H4651,光放段!$B$4:$B$237,0))</f>
        <v>37037100000</v>
      </c>
      <c r="G4651" s="3" t="str">
        <f t="shared" si="360"/>
        <v>山东二干|青岛日照光缆:胶南张家楼-日照海滨五路</v>
      </c>
      <c r="H4651" s="3">
        <f>INDEX(光放段!$B$4:$B$237,MATCH(纤芯!G4651,光放段!$C$4:$C$237,0))</f>
        <v>37037103000</v>
      </c>
      <c r="I4651" s="3" t="str">
        <f t="shared" si="361"/>
        <v>青岛日照光缆</v>
      </c>
      <c r="J4651" s="3" t="str">
        <f>INDEX(子缆名称!$B$4:$B$29,纤芯!M4651)</f>
        <v>B缆</v>
      </c>
      <c r="K4651" s="3">
        <v>20</v>
      </c>
      <c r="L4651" s="3">
        <f t="shared" si="362"/>
        <v>8</v>
      </c>
      <c r="M4651" s="3">
        <f t="shared" si="363"/>
        <v>2</v>
      </c>
      <c r="N4651" s="3" t="s">
        <v>104</v>
      </c>
      <c r="O4651" s="3">
        <f>COUNTIF([1]局站!$D$4:$D$172,"="&amp;N4651)</f>
        <v>1</v>
      </c>
      <c r="P4651" s="3">
        <v>0</v>
      </c>
      <c r="Q4651" s="3">
        <v>0</v>
      </c>
      <c r="R4651" s="3">
        <v>0</v>
      </c>
      <c r="S4651" s="3" t="s">
        <v>158</v>
      </c>
      <c r="T4651" s="3">
        <f>COUNTIF([1]局站!$D$4:$D$172,"="&amp;S4651)</f>
        <v>1</v>
      </c>
      <c r="U4651" s="3">
        <v>0</v>
      </c>
      <c r="V4651" s="3">
        <v>0</v>
      </c>
      <c r="W4651" s="3">
        <v>0</v>
      </c>
      <c r="X4651" s="3" t="s">
        <v>1215</v>
      </c>
      <c r="Y4651" s="3" t="s">
        <v>880</v>
      </c>
      <c r="Z4651" s="3" t="str">
        <f>INDEX(业务类型!$C$4:$C$8,MATCH(纤芯!Y4651,业务类型!$B$4:$B$8,0))</f>
        <v>IDLE</v>
      </c>
      <c r="AA4651" s="3"/>
    </row>
    <row r="4652" spans="1:27" ht="16.5" x14ac:dyDescent="0.2">
      <c r="A4652" s="3">
        <v>4649</v>
      </c>
      <c r="B4652" s="3">
        <f t="shared" si="364"/>
        <v>37037103021</v>
      </c>
      <c r="C4652" s="3" t="s">
        <v>1166</v>
      </c>
      <c r="D4652" s="3" t="s">
        <v>237</v>
      </c>
      <c r="E4652" s="3" t="str">
        <f>INDEX(光放段!$G$4:$G$237,MATCH(纤芯!G4652,光放段!$C$4:$C$237,0))</f>
        <v>山东二干|青岛日照光缆:青岛振华路-日照海滨五路</v>
      </c>
      <c r="F4652" s="3">
        <f>INDEX(光放段!$I$4:$I$237,MATCH(纤芯!H4652,光放段!$B$4:$B$237,0))</f>
        <v>37037100000</v>
      </c>
      <c r="G4652" s="3" t="str">
        <f t="shared" si="360"/>
        <v>山东二干|青岛日照光缆:胶南张家楼-日照海滨五路</v>
      </c>
      <c r="H4652" s="3">
        <f>INDEX(光放段!$B$4:$B$237,MATCH(纤芯!G4652,光放段!$C$4:$C$237,0))</f>
        <v>37037103000</v>
      </c>
      <c r="I4652" s="3" t="str">
        <f t="shared" si="361"/>
        <v>青岛日照光缆</v>
      </c>
      <c r="J4652" s="3" t="str">
        <f>INDEX(子缆名称!$B$4:$B$29,纤芯!M4652)</f>
        <v>B缆</v>
      </c>
      <c r="K4652" s="3">
        <v>21</v>
      </c>
      <c r="L4652" s="3">
        <f t="shared" si="362"/>
        <v>9</v>
      </c>
      <c r="M4652" s="3">
        <f t="shared" si="363"/>
        <v>2</v>
      </c>
      <c r="N4652" s="3" t="s">
        <v>104</v>
      </c>
      <c r="O4652" s="3">
        <f>COUNTIF([1]局站!$D$4:$D$172,"="&amp;N4652)</f>
        <v>1</v>
      </c>
      <c r="P4652" s="3">
        <v>0</v>
      </c>
      <c r="Q4652" s="3">
        <v>0</v>
      </c>
      <c r="R4652" s="3">
        <v>0</v>
      </c>
      <c r="S4652" s="3" t="s">
        <v>158</v>
      </c>
      <c r="T4652" s="3">
        <f>COUNTIF([1]局站!$D$4:$D$172,"="&amp;S4652)</f>
        <v>1</v>
      </c>
      <c r="U4652" s="3">
        <v>0</v>
      </c>
      <c r="V4652" s="3">
        <v>0</v>
      </c>
      <c r="W4652" s="3">
        <v>0</v>
      </c>
      <c r="X4652" s="3" t="s">
        <v>1215</v>
      </c>
      <c r="Y4652" s="3" t="s">
        <v>881</v>
      </c>
      <c r="Z4652" s="3" t="str">
        <f>INDEX(业务类型!$C$4:$C$8,MATCH(纤芯!Y4652,业务类型!$B$4:$B$8,0))</f>
        <v>OTHER</v>
      </c>
      <c r="AA4652" s="3" t="s">
        <v>882</v>
      </c>
    </row>
    <row r="4653" spans="1:27" ht="16.5" x14ac:dyDescent="0.2">
      <c r="A4653" s="3">
        <v>4650</v>
      </c>
      <c r="B4653" s="3">
        <f t="shared" si="364"/>
        <v>37037103022</v>
      </c>
      <c r="C4653" s="3" t="s">
        <v>1166</v>
      </c>
      <c r="D4653" s="3" t="s">
        <v>237</v>
      </c>
      <c r="E4653" s="3" t="str">
        <f>INDEX(光放段!$G$4:$G$237,MATCH(纤芯!G4653,光放段!$C$4:$C$237,0))</f>
        <v>山东二干|青岛日照光缆:青岛振华路-日照海滨五路</v>
      </c>
      <c r="F4653" s="3">
        <f>INDEX(光放段!$I$4:$I$237,MATCH(纤芯!H4653,光放段!$B$4:$B$237,0))</f>
        <v>37037100000</v>
      </c>
      <c r="G4653" s="3" t="str">
        <f t="shared" si="360"/>
        <v>山东二干|青岛日照光缆:胶南张家楼-日照海滨五路</v>
      </c>
      <c r="H4653" s="3">
        <f>INDEX(光放段!$B$4:$B$237,MATCH(纤芯!G4653,光放段!$C$4:$C$237,0))</f>
        <v>37037103000</v>
      </c>
      <c r="I4653" s="3" t="str">
        <f t="shared" si="361"/>
        <v>青岛日照光缆</v>
      </c>
      <c r="J4653" s="3" t="str">
        <f>INDEX(子缆名称!$B$4:$B$29,纤芯!M4653)</f>
        <v>B缆</v>
      </c>
      <c r="K4653" s="3">
        <v>22</v>
      </c>
      <c r="L4653" s="3">
        <f t="shared" si="362"/>
        <v>10</v>
      </c>
      <c r="M4653" s="3">
        <f t="shared" si="363"/>
        <v>2</v>
      </c>
      <c r="N4653" s="3" t="s">
        <v>104</v>
      </c>
      <c r="O4653" s="3">
        <f>COUNTIF([1]局站!$D$4:$D$172,"="&amp;N4653)</f>
        <v>1</v>
      </c>
      <c r="P4653" s="3">
        <v>0</v>
      </c>
      <c r="Q4653" s="3">
        <v>0</v>
      </c>
      <c r="R4653" s="3">
        <v>0</v>
      </c>
      <c r="S4653" s="3" t="s">
        <v>158</v>
      </c>
      <c r="T4653" s="3">
        <f>COUNTIF([1]局站!$D$4:$D$172,"="&amp;S4653)</f>
        <v>1</v>
      </c>
      <c r="U4653" s="3">
        <v>0</v>
      </c>
      <c r="V4653" s="3">
        <v>0</v>
      </c>
      <c r="W4653" s="3">
        <v>0</v>
      </c>
      <c r="X4653" s="3" t="s">
        <v>1215</v>
      </c>
      <c r="Y4653" s="3" t="s">
        <v>881</v>
      </c>
      <c r="Z4653" s="3" t="str">
        <f>INDEX(业务类型!$C$4:$C$8,MATCH(纤芯!Y4653,业务类型!$B$4:$B$8,0))</f>
        <v>OTHER</v>
      </c>
      <c r="AA4653" s="3" t="s">
        <v>882</v>
      </c>
    </row>
    <row r="4654" spans="1:27" ht="16.5" x14ac:dyDescent="0.2">
      <c r="A4654" s="3">
        <v>4651</v>
      </c>
      <c r="B4654" s="3">
        <f t="shared" si="364"/>
        <v>37037103023</v>
      </c>
      <c r="C4654" s="3" t="s">
        <v>1166</v>
      </c>
      <c r="D4654" s="3" t="s">
        <v>237</v>
      </c>
      <c r="E4654" s="3" t="str">
        <f>INDEX(光放段!$G$4:$G$237,MATCH(纤芯!G4654,光放段!$C$4:$C$237,0))</f>
        <v>山东二干|青岛日照光缆:青岛振华路-日照海滨五路</v>
      </c>
      <c r="F4654" s="3">
        <f>INDEX(光放段!$I$4:$I$237,MATCH(纤芯!H4654,光放段!$B$4:$B$237,0))</f>
        <v>37037100000</v>
      </c>
      <c r="G4654" s="3" t="str">
        <f t="shared" si="360"/>
        <v>山东二干|青岛日照光缆:胶南张家楼-日照海滨五路</v>
      </c>
      <c r="H4654" s="3">
        <f>INDEX(光放段!$B$4:$B$237,MATCH(纤芯!G4654,光放段!$C$4:$C$237,0))</f>
        <v>37037103000</v>
      </c>
      <c r="I4654" s="3" t="str">
        <f t="shared" si="361"/>
        <v>青岛日照光缆</v>
      </c>
      <c r="J4654" s="3" t="str">
        <f>INDEX(子缆名称!$B$4:$B$29,纤芯!M4654)</f>
        <v>B缆</v>
      </c>
      <c r="K4654" s="3">
        <v>23</v>
      </c>
      <c r="L4654" s="3">
        <f t="shared" si="362"/>
        <v>11</v>
      </c>
      <c r="M4654" s="3">
        <f t="shared" si="363"/>
        <v>2</v>
      </c>
      <c r="N4654" s="3" t="s">
        <v>104</v>
      </c>
      <c r="O4654" s="3">
        <f>COUNTIF([1]局站!$D$4:$D$172,"="&amp;N4654)</f>
        <v>1</v>
      </c>
      <c r="P4654" s="3">
        <v>0</v>
      </c>
      <c r="Q4654" s="3">
        <v>0</v>
      </c>
      <c r="R4654" s="3">
        <v>0</v>
      </c>
      <c r="S4654" s="3" t="s">
        <v>158</v>
      </c>
      <c r="T4654" s="3">
        <f>COUNTIF([1]局站!$D$4:$D$172,"="&amp;S4654)</f>
        <v>1</v>
      </c>
      <c r="U4654" s="3">
        <v>0</v>
      </c>
      <c r="V4654" s="3">
        <v>0</v>
      </c>
      <c r="W4654" s="3">
        <v>0</v>
      </c>
      <c r="X4654" s="3" t="s">
        <v>1215</v>
      </c>
      <c r="Y4654" s="3" t="s">
        <v>881</v>
      </c>
      <c r="Z4654" s="3" t="str">
        <f>INDEX(业务类型!$C$4:$C$8,MATCH(纤芯!Y4654,业务类型!$B$4:$B$8,0))</f>
        <v>OTHER</v>
      </c>
      <c r="AA4654" s="3" t="s">
        <v>1066</v>
      </c>
    </row>
    <row r="4655" spans="1:27" ht="16.5" x14ac:dyDescent="0.2">
      <c r="A4655" s="3">
        <v>4652</v>
      </c>
      <c r="B4655" s="3">
        <f t="shared" si="364"/>
        <v>37037103024</v>
      </c>
      <c r="C4655" s="3" t="s">
        <v>1166</v>
      </c>
      <c r="D4655" s="3" t="s">
        <v>237</v>
      </c>
      <c r="E4655" s="3" t="str">
        <f>INDEX(光放段!$G$4:$G$237,MATCH(纤芯!G4655,光放段!$C$4:$C$237,0))</f>
        <v>山东二干|青岛日照光缆:青岛振华路-日照海滨五路</v>
      </c>
      <c r="F4655" s="3">
        <f>INDEX(光放段!$I$4:$I$237,MATCH(纤芯!H4655,光放段!$B$4:$B$237,0))</f>
        <v>37037100000</v>
      </c>
      <c r="G4655" s="3" t="str">
        <f t="shared" si="360"/>
        <v>山东二干|青岛日照光缆:胶南张家楼-日照海滨五路</v>
      </c>
      <c r="H4655" s="3">
        <f>INDEX(光放段!$B$4:$B$237,MATCH(纤芯!G4655,光放段!$C$4:$C$237,0))</f>
        <v>37037103000</v>
      </c>
      <c r="I4655" s="3" t="str">
        <f t="shared" si="361"/>
        <v>青岛日照光缆</v>
      </c>
      <c r="J4655" s="3" t="str">
        <f>INDEX(子缆名称!$B$4:$B$29,纤芯!M4655)</f>
        <v>B缆</v>
      </c>
      <c r="K4655" s="3">
        <v>24</v>
      </c>
      <c r="L4655" s="3">
        <f t="shared" si="362"/>
        <v>12</v>
      </c>
      <c r="M4655" s="3">
        <f t="shared" si="363"/>
        <v>2</v>
      </c>
      <c r="N4655" s="3" t="s">
        <v>104</v>
      </c>
      <c r="O4655" s="3">
        <f>COUNTIF([1]局站!$D$4:$D$172,"="&amp;N4655)</f>
        <v>1</v>
      </c>
      <c r="P4655" s="3">
        <v>0</v>
      </c>
      <c r="Q4655" s="3">
        <v>0</v>
      </c>
      <c r="R4655" s="3">
        <v>0</v>
      </c>
      <c r="S4655" s="3" t="s">
        <v>158</v>
      </c>
      <c r="T4655" s="3">
        <f>COUNTIF([1]局站!$D$4:$D$172,"="&amp;S4655)</f>
        <v>1</v>
      </c>
      <c r="U4655" s="3">
        <v>0</v>
      </c>
      <c r="V4655" s="3">
        <v>0</v>
      </c>
      <c r="W4655" s="3">
        <v>0</v>
      </c>
      <c r="X4655" s="3" t="s">
        <v>1215</v>
      </c>
      <c r="Y4655" s="3" t="s">
        <v>880</v>
      </c>
      <c r="Z4655" s="3" t="str">
        <f>INDEX(业务类型!$C$4:$C$8,MATCH(纤芯!Y4655,业务类型!$B$4:$B$8,0))</f>
        <v>IDLE</v>
      </c>
      <c r="AA4655" s="3"/>
    </row>
    <row r="4656" spans="1:27" ht="16.5" x14ac:dyDescent="0.2">
      <c r="A4656" s="3">
        <v>4653</v>
      </c>
      <c r="B4656" s="3">
        <f t="shared" si="364"/>
        <v>37038101001</v>
      </c>
      <c r="C4656" s="3" t="s">
        <v>1166</v>
      </c>
      <c r="D4656" s="3" t="s">
        <v>238</v>
      </c>
      <c r="E4656" s="3" t="str">
        <f>INDEX(光放段!$G$4:$G$237,MATCH(纤芯!G4656,光放段!$C$4:$C$237,0))</f>
        <v>山东二干|青岛威海1号光缆:即墨振华街-威海南竹岛</v>
      </c>
      <c r="F4656" s="3">
        <f>INDEX(光放段!$I$4:$I$237,MATCH(纤芯!H4656,光放段!$B$4:$B$237,0))</f>
        <v>37038100000</v>
      </c>
      <c r="G4656" s="3" t="str">
        <f t="shared" si="360"/>
        <v>山东二干|青岛威海1号光缆:即墨振华街-莱阳穴坊</v>
      </c>
      <c r="H4656" s="3">
        <f>INDEX(光放段!$B$4:$B$237,MATCH(纤芯!G4656,光放段!$C$4:$C$237,0))</f>
        <v>37038101000</v>
      </c>
      <c r="I4656" s="3" t="str">
        <f t="shared" si="361"/>
        <v>青岛威海1号光缆</v>
      </c>
      <c r="J4656" s="3" t="str">
        <f>INDEX(子缆名称!$B$4:$B$29,纤芯!M4656)</f>
        <v>A缆</v>
      </c>
      <c r="K4656" s="3">
        <v>1</v>
      </c>
      <c r="L4656" s="3">
        <f t="shared" si="362"/>
        <v>1</v>
      </c>
      <c r="M4656" s="3">
        <f t="shared" si="363"/>
        <v>1</v>
      </c>
      <c r="N4656" s="3" t="s">
        <v>105</v>
      </c>
      <c r="O4656" s="3">
        <f>COUNTIF([1]局站!$D$4:$D$172,"="&amp;N4656)</f>
        <v>1</v>
      </c>
      <c r="P4656" s="3">
        <v>0</v>
      </c>
      <c r="Q4656" s="3">
        <v>0</v>
      </c>
      <c r="R4656" s="3">
        <v>0</v>
      </c>
      <c r="S4656" s="3" t="s">
        <v>106</v>
      </c>
      <c r="T4656" s="3">
        <f>COUNTIF([1]局站!$D$4:$D$172,"="&amp;S4656)</f>
        <v>1</v>
      </c>
      <c r="U4656" s="3">
        <v>0</v>
      </c>
      <c r="V4656" s="3">
        <v>0</v>
      </c>
      <c r="W4656" s="3">
        <v>0</v>
      </c>
      <c r="X4656" s="3" t="s">
        <v>1215</v>
      </c>
      <c r="Y4656" s="3" t="s">
        <v>881</v>
      </c>
      <c r="Z4656" s="3" t="str">
        <f>INDEX(业务类型!$C$4:$C$8,MATCH(纤芯!Y4656,业务类型!$B$4:$B$8,0))</f>
        <v>OTHER</v>
      </c>
      <c r="AA4656" s="3" t="s">
        <v>1067</v>
      </c>
    </row>
    <row r="4657" spans="1:27" ht="16.5" x14ac:dyDescent="0.2">
      <c r="A4657" s="3">
        <v>4654</v>
      </c>
      <c r="B4657" s="3">
        <f t="shared" si="364"/>
        <v>37038101002</v>
      </c>
      <c r="C4657" s="3" t="s">
        <v>1166</v>
      </c>
      <c r="D4657" s="3" t="s">
        <v>238</v>
      </c>
      <c r="E4657" s="3" t="str">
        <f>INDEX(光放段!$G$4:$G$237,MATCH(纤芯!G4657,光放段!$C$4:$C$237,0))</f>
        <v>山东二干|青岛威海1号光缆:即墨振华街-威海南竹岛</v>
      </c>
      <c r="F4657" s="3">
        <f>INDEX(光放段!$I$4:$I$237,MATCH(纤芯!H4657,光放段!$B$4:$B$237,0))</f>
        <v>37038100000</v>
      </c>
      <c r="G4657" s="3" t="str">
        <f t="shared" si="360"/>
        <v>山东二干|青岛威海1号光缆:即墨振华街-莱阳穴坊</v>
      </c>
      <c r="H4657" s="3">
        <f>INDEX(光放段!$B$4:$B$237,MATCH(纤芯!G4657,光放段!$C$4:$C$237,0))</f>
        <v>37038101000</v>
      </c>
      <c r="I4657" s="3" t="str">
        <f t="shared" si="361"/>
        <v>青岛威海1号光缆</v>
      </c>
      <c r="J4657" s="3" t="str">
        <f>INDEX(子缆名称!$B$4:$B$29,纤芯!M4657)</f>
        <v>A缆</v>
      </c>
      <c r="K4657" s="3">
        <v>2</v>
      </c>
      <c r="L4657" s="3">
        <f t="shared" si="362"/>
        <v>2</v>
      </c>
      <c r="M4657" s="3">
        <f t="shared" si="363"/>
        <v>1</v>
      </c>
      <c r="N4657" s="3" t="s">
        <v>105</v>
      </c>
      <c r="O4657" s="3">
        <f>COUNTIF([1]局站!$D$4:$D$172,"="&amp;N4657)</f>
        <v>1</v>
      </c>
      <c r="P4657" s="3">
        <v>0</v>
      </c>
      <c r="Q4657" s="3">
        <v>0</v>
      </c>
      <c r="R4657" s="3">
        <v>0</v>
      </c>
      <c r="S4657" s="3" t="s">
        <v>106</v>
      </c>
      <c r="T4657" s="3">
        <f>COUNTIF([1]局站!$D$4:$D$172,"="&amp;S4657)</f>
        <v>1</v>
      </c>
      <c r="U4657" s="3">
        <v>0</v>
      </c>
      <c r="V4657" s="3">
        <v>0</v>
      </c>
      <c r="W4657" s="3">
        <v>0</v>
      </c>
      <c r="X4657" s="3" t="s">
        <v>1215</v>
      </c>
      <c r="Y4657" s="3" t="s">
        <v>880</v>
      </c>
      <c r="Z4657" s="3" t="str">
        <f>INDEX(业务类型!$C$4:$C$8,MATCH(纤芯!Y4657,业务类型!$B$4:$B$8,0))</f>
        <v>IDLE</v>
      </c>
      <c r="AA4657" s="3"/>
    </row>
    <row r="4658" spans="1:27" ht="16.5" x14ac:dyDescent="0.2">
      <c r="A4658" s="3">
        <v>4655</v>
      </c>
      <c r="B4658" s="3">
        <f t="shared" si="364"/>
        <v>37038101003</v>
      </c>
      <c r="C4658" s="3" t="s">
        <v>1166</v>
      </c>
      <c r="D4658" s="3" t="s">
        <v>238</v>
      </c>
      <c r="E4658" s="3" t="str">
        <f>INDEX(光放段!$G$4:$G$237,MATCH(纤芯!G4658,光放段!$C$4:$C$237,0))</f>
        <v>山东二干|青岛威海1号光缆:即墨振华街-威海南竹岛</v>
      </c>
      <c r="F4658" s="3">
        <f>INDEX(光放段!$I$4:$I$237,MATCH(纤芯!H4658,光放段!$B$4:$B$237,0))</f>
        <v>37038100000</v>
      </c>
      <c r="G4658" s="3" t="str">
        <f t="shared" si="360"/>
        <v>山东二干|青岛威海1号光缆:即墨振华街-莱阳穴坊</v>
      </c>
      <c r="H4658" s="3">
        <f>INDEX(光放段!$B$4:$B$237,MATCH(纤芯!G4658,光放段!$C$4:$C$237,0))</f>
        <v>37038101000</v>
      </c>
      <c r="I4658" s="3" t="str">
        <f t="shared" si="361"/>
        <v>青岛威海1号光缆</v>
      </c>
      <c r="J4658" s="3" t="str">
        <f>INDEX(子缆名称!$B$4:$B$29,纤芯!M4658)</f>
        <v>A缆</v>
      </c>
      <c r="K4658" s="3">
        <v>3</v>
      </c>
      <c r="L4658" s="3">
        <f t="shared" si="362"/>
        <v>3</v>
      </c>
      <c r="M4658" s="3">
        <f t="shared" si="363"/>
        <v>1</v>
      </c>
      <c r="N4658" s="3" t="s">
        <v>105</v>
      </c>
      <c r="O4658" s="3">
        <f>COUNTIF([1]局站!$D$4:$D$172,"="&amp;N4658)</f>
        <v>1</v>
      </c>
      <c r="P4658" s="3">
        <v>0</v>
      </c>
      <c r="Q4658" s="3">
        <v>0</v>
      </c>
      <c r="R4658" s="3">
        <v>0</v>
      </c>
      <c r="S4658" s="3" t="s">
        <v>106</v>
      </c>
      <c r="T4658" s="3">
        <f>COUNTIF([1]局站!$D$4:$D$172,"="&amp;S4658)</f>
        <v>1</v>
      </c>
      <c r="U4658" s="3">
        <v>0</v>
      </c>
      <c r="V4658" s="3">
        <v>0</v>
      </c>
      <c r="W4658" s="3">
        <v>0</v>
      </c>
      <c r="X4658" s="3" t="s">
        <v>1215</v>
      </c>
      <c r="Y4658" s="3" t="s">
        <v>880</v>
      </c>
      <c r="Z4658" s="3" t="str">
        <f>INDEX(业务类型!$C$4:$C$8,MATCH(纤芯!Y4658,业务类型!$B$4:$B$8,0))</f>
        <v>IDLE</v>
      </c>
      <c r="AA4658" s="3"/>
    </row>
    <row r="4659" spans="1:27" ht="16.5" x14ac:dyDescent="0.2">
      <c r="A4659" s="3">
        <v>4656</v>
      </c>
      <c r="B4659" s="3">
        <f t="shared" si="364"/>
        <v>37038101004</v>
      </c>
      <c r="C4659" s="3" t="s">
        <v>1166</v>
      </c>
      <c r="D4659" s="3" t="s">
        <v>238</v>
      </c>
      <c r="E4659" s="3" t="str">
        <f>INDEX(光放段!$G$4:$G$237,MATCH(纤芯!G4659,光放段!$C$4:$C$237,0))</f>
        <v>山东二干|青岛威海1号光缆:即墨振华街-威海南竹岛</v>
      </c>
      <c r="F4659" s="3">
        <f>INDEX(光放段!$I$4:$I$237,MATCH(纤芯!H4659,光放段!$B$4:$B$237,0))</f>
        <v>37038100000</v>
      </c>
      <c r="G4659" s="3" t="str">
        <f t="shared" si="360"/>
        <v>山东二干|青岛威海1号光缆:即墨振华街-莱阳穴坊</v>
      </c>
      <c r="H4659" s="3">
        <f>INDEX(光放段!$B$4:$B$237,MATCH(纤芯!G4659,光放段!$C$4:$C$237,0))</f>
        <v>37038101000</v>
      </c>
      <c r="I4659" s="3" t="str">
        <f t="shared" si="361"/>
        <v>青岛威海1号光缆</v>
      </c>
      <c r="J4659" s="3" t="str">
        <f>INDEX(子缆名称!$B$4:$B$29,纤芯!M4659)</f>
        <v>A缆</v>
      </c>
      <c r="K4659" s="3">
        <v>4</v>
      </c>
      <c r="L4659" s="3">
        <f t="shared" si="362"/>
        <v>4</v>
      </c>
      <c r="M4659" s="3">
        <f t="shared" si="363"/>
        <v>1</v>
      </c>
      <c r="N4659" s="3" t="s">
        <v>105</v>
      </c>
      <c r="O4659" s="3">
        <f>COUNTIF([1]局站!$D$4:$D$172,"="&amp;N4659)</f>
        <v>1</v>
      </c>
      <c r="P4659" s="3">
        <v>0</v>
      </c>
      <c r="Q4659" s="3">
        <v>0</v>
      </c>
      <c r="R4659" s="3">
        <v>0</v>
      </c>
      <c r="S4659" s="3" t="s">
        <v>106</v>
      </c>
      <c r="T4659" s="3">
        <f>COUNTIF([1]局站!$D$4:$D$172,"="&amp;S4659)</f>
        <v>1</v>
      </c>
      <c r="U4659" s="3">
        <v>0</v>
      </c>
      <c r="V4659" s="3">
        <v>0</v>
      </c>
      <c r="W4659" s="3">
        <v>0</v>
      </c>
      <c r="X4659" s="3" t="s">
        <v>1215</v>
      </c>
      <c r="Y4659" s="3" t="s">
        <v>880</v>
      </c>
      <c r="Z4659" s="3" t="str">
        <f>INDEX(业务类型!$C$4:$C$8,MATCH(纤芯!Y4659,业务类型!$B$4:$B$8,0))</f>
        <v>IDLE</v>
      </c>
      <c r="AA4659" s="3"/>
    </row>
    <row r="4660" spans="1:27" ht="16.5" x14ac:dyDescent="0.2">
      <c r="A4660" s="3">
        <v>4657</v>
      </c>
      <c r="B4660" s="3">
        <f t="shared" si="364"/>
        <v>37038101005</v>
      </c>
      <c r="C4660" s="3" t="s">
        <v>1166</v>
      </c>
      <c r="D4660" s="3" t="s">
        <v>238</v>
      </c>
      <c r="E4660" s="3" t="str">
        <f>INDEX(光放段!$G$4:$G$237,MATCH(纤芯!G4660,光放段!$C$4:$C$237,0))</f>
        <v>山东二干|青岛威海1号光缆:即墨振华街-威海南竹岛</v>
      </c>
      <c r="F4660" s="3">
        <f>INDEX(光放段!$I$4:$I$237,MATCH(纤芯!H4660,光放段!$B$4:$B$237,0))</f>
        <v>37038100000</v>
      </c>
      <c r="G4660" s="3" t="str">
        <f t="shared" si="360"/>
        <v>山东二干|青岛威海1号光缆:即墨振华街-莱阳穴坊</v>
      </c>
      <c r="H4660" s="3">
        <f>INDEX(光放段!$B$4:$B$237,MATCH(纤芯!G4660,光放段!$C$4:$C$237,0))</f>
        <v>37038101000</v>
      </c>
      <c r="I4660" s="3" t="str">
        <f t="shared" si="361"/>
        <v>青岛威海1号光缆</v>
      </c>
      <c r="J4660" s="3" t="str">
        <f>INDEX(子缆名称!$B$4:$B$29,纤芯!M4660)</f>
        <v>A缆</v>
      </c>
      <c r="K4660" s="3">
        <v>5</v>
      </c>
      <c r="L4660" s="3">
        <f t="shared" si="362"/>
        <v>5</v>
      </c>
      <c r="M4660" s="3">
        <f t="shared" si="363"/>
        <v>1</v>
      </c>
      <c r="N4660" s="3" t="s">
        <v>105</v>
      </c>
      <c r="O4660" s="3">
        <f>COUNTIF([1]局站!$D$4:$D$172,"="&amp;N4660)</f>
        <v>1</v>
      </c>
      <c r="P4660" s="3">
        <v>0</v>
      </c>
      <c r="Q4660" s="3">
        <v>0</v>
      </c>
      <c r="R4660" s="3">
        <v>0</v>
      </c>
      <c r="S4660" s="3" t="s">
        <v>106</v>
      </c>
      <c r="T4660" s="3">
        <f>COUNTIF([1]局站!$D$4:$D$172,"="&amp;S4660)</f>
        <v>1</v>
      </c>
      <c r="U4660" s="3">
        <v>0</v>
      </c>
      <c r="V4660" s="3">
        <v>0</v>
      </c>
      <c r="W4660" s="3">
        <v>0</v>
      </c>
      <c r="X4660" s="3" t="s">
        <v>1215</v>
      </c>
      <c r="Y4660" s="3" t="s">
        <v>881</v>
      </c>
      <c r="Z4660" s="3" t="str">
        <f>INDEX(业务类型!$C$4:$C$8,MATCH(纤芯!Y4660,业务类型!$B$4:$B$8,0))</f>
        <v>OTHER</v>
      </c>
      <c r="AA4660" s="3" t="s">
        <v>882</v>
      </c>
    </row>
    <row r="4661" spans="1:27" ht="16.5" x14ac:dyDescent="0.2">
      <c r="A4661" s="3">
        <v>4658</v>
      </c>
      <c r="B4661" s="3">
        <f t="shared" si="364"/>
        <v>37038101006</v>
      </c>
      <c r="C4661" s="3" t="s">
        <v>1166</v>
      </c>
      <c r="D4661" s="3" t="s">
        <v>238</v>
      </c>
      <c r="E4661" s="3" t="str">
        <f>INDEX(光放段!$G$4:$G$237,MATCH(纤芯!G4661,光放段!$C$4:$C$237,0))</f>
        <v>山东二干|青岛威海1号光缆:即墨振华街-威海南竹岛</v>
      </c>
      <c r="F4661" s="3">
        <f>INDEX(光放段!$I$4:$I$237,MATCH(纤芯!H4661,光放段!$B$4:$B$237,0))</f>
        <v>37038100000</v>
      </c>
      <c r="G4661" s="3" t="str">
        <f t="shared" si="360"/>
        <v>山东二干|青岛威海1号光缆:即墨振华街-莱阳穴坊</v>
      </c>
      <c r="H4661" s="3">
        <f>INDEX(光放段!$B$4:$B$237,MATCH(纤芯!G4661,光放段!$C$4:$C$237,0))</f>
        <v>37038101000</v>
      </c>
      <c r="I4661" s="3" t="str">
        <f t="shared" si="361"/>
        <v>青岛威海1号光缆</v>
      </c>
      <c r="J4661" s="3" t="str">
        <f>INDEX(子缆名称!$B$4:$B$29,纤芯!M4661)</f>
        <v>A缆</v>
      </c>
      <c r="K4661" s="3">
        <v>6</v>
      </c>
      <c r="L4661" s="3">
        <f t="shared" si="362"/>
        <v>6</v>
      </c>
      <c r="M4661" s="3">
        <f t="shared" si="363"/>
        <v>1</v>
      </c>
      <c r="N4661" s="3" t="s">
        <v>105</v>
      </c>
      <c r="O4661" s="3">
        <f>COUNTIF([1]局站!$D$4:$D$172,"="&amp;N4661)</f>
        <v>1</v>
      </c>
      <c r="P4661" s="3">
        <v>0</v>
      </c>
      <c r="Q4661" s="3">
        <v>0</v>
      </c>
      <c r="R4661" s="3">
        <v>0</v>
      </c>
      <c r="S4661" s="3" t="s">
        <v>106</v>
      </c>
      <c r="T4661" s="3">
        <f>COUNTIF([1]局站!$D$4:$D$172,"="&amp;S4661)</f>
        <v>1</v>
      </c>
      <c r="U4661" s="3">
        <v>0</v>
      </c>
      <c r="V4661" s="3">
        <v>0</v>
      </c>
      <c r="W4661" s="3">
        <v>0</v>
      </c>
      <c r="X4661" s="3" t="s">
        <v>1215</v>
      </c>
      <c r="Y4661" s="3" t="s">
        <v>852</v>
      </c>
      <c r="Z4661" s="3" t="str">
        <f>INDEX(业务类型!$C$4:$C$8,MATCH(纤芯!Y4661,业务类型!$B$4:$B$8,0))</f>
        <v>TWO</v>
      </c>
      <c r="AA4661" s="3" t="s">
        <v>999</v>
      </c>
    </row>
    <row r="4662" spans="1:27" ht="16.5" x14ac:dyDescent="0.2">
      <c r="A4662" s="3">
        <v>4659</v>
      </c>
      <c r="B4662" s="3">
        <f t="shared" si="364"/>
        <v>37038101007</v>
      </c>
      <c r="C4662" s="3" t="s">
        <v>1166</v>
      </c>
      <c r="D4662" s="3" t="s">
        <v>238</v>
      </c>
      <c r="E4662" s="3" t="str">
        <f>INDEX(光放段!$G$4:$G$237,MATCH(纤芯!G4662,光放段!$C$4:$C$237,0))</f>
        <v>山东二干|青岛威海1号光缆:即墨振华街-威海南竹岛</v>
      </c>
      <c r="F4662" s="3">
        <f>INDEX(光放段!$I$4:$I$237,MATCH(纤芯!H4662,光放段!$B$4:$B$237,0))</f>
        <v>37038100000</v>
      </c>
      <c r="G4662" s="3" t="str">
        <f t="shared" si="360"/>
        <v>山东二干|青岛威海1号光缆:即墨振华街-莱阳穴坊</v>
      </c>
      <c r="H4662" s="3">
        <f>INDEX(光放段!$B$4:$B$237,MATCH(纤芯!G4662,光放段!$C$4:$C$237,0))</f>
        <v>37038101000</v>
      </c>
      <c r="I4662" s="3" t="str">
        <f t="shared" si="361"/>
        <v>青岛威海1号光缆</v>
      </c>
      <c r="J4662" s="3" t="str">
        <f>INDEX(子缆名称!$B$4:$B$29,纤芯!M4662)</f>
        <v>A缆</v>
      </c>
      <c r="K4662" s="3">
        <v>7</v>
      </c>
      <c r="L4662" s="3">
        <f t="shared" si="362"/>
        <v>7</v>
      </c>
      <c r="M4662" s="3">
        <f t="shared" si="363"/>
        <v>1</v>
      </c>
      <c r="N4662" s="3" t="s">
        <v>105</v>
      </c>
      <c r="O4662" s="3">
        <f>COUNTIF([1]局站!$D$4:$D$172,"="&amp;N4662)</f>
        <v>1</v>
      </c>
      <c r="P4662" s="3">
        <v>0</v>
      </c>
      <c r="Q4662" s="3">
        <v>0</v>
      </c>
      <c r="R4662" s="3">
        <v>0</v>
      </c>
      <c r="S4662" s="3" t="s">
        <v>106</v>
      </c>
      <c r="T4662" s="3">
        <f>COUNTIF([1]局站!$D$4:$D$172,"="&amp;S4662)</f>
        <v>1</v>
      </c>
      <c r="U4662" s="3">
        <v>0</v>
      </c>
      <c r="V4662" s="3">
        <v>0</v>
      </c>
      <c r="W4662" s="3">
        <v>0</v>
      </c>
      <c r="X4662" s="3" t="s">
        <v>1215</v>
      </c>
      <c r="Y4662" s="3" t="s">
        <v>852</v>
      </c>
      <c r="Z4662" s="3" t="str">
        <f>INDEX(业务类型!$C$4:$C$8,MATCH(纤芯!Y4662,业务类型!$B$4:$B$8,0))</f>
        <v>TWO</v>
      </c>
      <c r="AA4662" s="3" t="s">
        <v>999</v>
      </c>
    </row>
    <row r="4663" spans="1:27" ht="16.5" x14ac:dyDescent="0.2">
      <c r="A4663" s="3">
        <v>4660</v>
      </c>
      <c r="B4663" s="3">
        <f t="shared" si="364"/>
        <v>37038101008</v>
      </c>
      <c r="C4663" s="3" t="s">
        <v>1166</v>
      </c>
      <c r="D4663" s="3" t="s">
        <v>238</v>
      </c>
      <c r="E4663" s="3" t="str">
        <f>INDEX(光放段!$G$4:$G$237,MATCH(纤芯!G4663,光放段!$C$4:$C$237,0))</f>
        <v>山东二干|青岛威海1号光缆:即墨振华街-威海南竹岛</v>
      </c>
      <c r="F4663" s="3">
        <f>INDEX(光放段!$I$4:$I$237,MATCH(纤芯!H4663,光放段!$B$4:$B$237,0))</f>
        <v>37038100000</v>
      </c>
      <c r="G4663" s="3" t="str">
        <f t="shared" si="360"/>
        <v>山东二干|青岛威海1号光缆:即墨振华街-莱阳穴坊</v>
      </c>
      <c r="H4663" s="3">
        <f>INDEX(光放段!$B$4:$B$237,MATCH(纤芯!G4663,光放段!$C$4:$C$237,0))</f>
        <v>37038101000</v>
      </c>
      <c r="I4663" s="3" t="str">
        <f t="shared" si="361"/>
        <v>青岛威海1号光缆</v>
      </c>
      <c r="J4663" s="3" t="str">
        <f>INDEX(子缆名称!$B$4:$B$29,纤芯!M4663)</f>
        <v>A缆</v>
      </c>
      <c r="K4663" s="3">
        <v>8</v>
      </c>
      <c r="L4663" s="3">
        <f t="shared" si="362"/>
        <v>8</v>
      </c>
      <c r="M4663" s="3">
        <f t="shared" si="363"/>
        <v>1</v>
      </c>
      <c r="N4663" s="3" t="s">
        <v>105</v>
      </c>
      <c r="O4663" s="3">
        <f>COUNTIF([1]局站!$D$4:$D$172,"="&amp;N4663)</f>
        <v>1</v>
      </c>
      <c r="P4663" s="3">
        <v>0</v>
      </c>
      <c r="Q4663" s="3">
        <v>0</v>
      </c>
      <c r="R4663" s="3">
        <v>0</v>
      </c>
      <c r="S4663" s="3" t="s">
        <v>106</v>
      </c>
      <c r="T4663" s="3">
        <f>COUNTIF([1]局站!$D$4:$D$172,"="&amp;S4663)</f>
        <v>1</v>
      </c>
      <c r="U4663" s="3">
        <v>0</v>
      </c>
      <c r="V4663" s="3">
        <v>0</v>
      </c>
      <c r="W4663" s="3">
        <v>0</v>
      </c>
      <c r="X4663" s="3" t="s">
        <v>1215</v>
      </c>
      <c r="Y4663" s="3" t="s">
        <v>881</v>
      </c>
      <c r="Z4663" s="3" t="str">
        <f>INDEX(业务类型!$C$4:$C$8,MATCH(纤芯!Y4663,业务类型!$B$4:$B$8,0))</f>
        <v>OTHER</v>
      </c>
      <c r="AA4663" s="3" t="s">
        <v>882</v>
      </c>
    </row>
    <row r="4664" spans="1:27" ht="16.5" x14ac:dyDescent="0.2">
      <c r="A4664" s="3">
        <v>4661</v>
      </c>
      <c r="B4664" s="3">
        <f t="shared" si="364"/>
        <v>37038101009</v>
      </c>
      <c r="C4664" s="3" t="s">
        <v>1166</v>
      </c>
      <c r="D4664" s="3" t="s">
        <v>238</v>
      </c>
      <c r="E4664" s="3" t="str">
        <f>INDEX(光放段!$G$4:$G$237,MATCH(纤芯!G4664,光放段!$C$4:$C$237,0))</f>
        <v>山东二干|青岛威海1号光缆:即墨振华街-威海南竹岛</v>
      </c>
      <c r="F4664" s="3">
        <f>INDEX(光放段!$I$4:$I$237,MATCH(纤芯!H4664,光放段!$B$4:$B$237,0))</f>
        <v>37038100000</v>
      </c>
      <c r="G4664" s="3" t="str">
        <f t="shared" si="360"/>
        <v>山东二干|青岛威海1号光缆:即墨振华街-莱阳穴坊</v>
      </c>
      <c r="H4664" s="3">
        <f>INDEX(光放段!$B$4:$B$237,MATCH(纤芯!G4664,光放段!$C$4:$C$237,0))</f>
        <v>37038101000</v>
      </c>
      <c r="I4664" s="3" t="str">
        <f t="shared" si="361"/>
        <v>青岛威海1号光缆</v>
      </c>
      <c r="J4664" s="3" t="str">
        <f>INDEX(子缆名称!$B$4:$B$29,纤芯!M4664)</f>
        <v>A缆</v>
      </c>
      <c r="K4664" s="3">
        <v>9</v>
      </c>
      <c r="L4664" s="3">
        <f t="shared" si="362"/>
        <v>9</v>
      </c>
      <c r="M4664" s="3">
        <f t="shared" si="363"/>
        <v>1</v>
      </c>
      <c r="N4664" s="3" t="s">
        <v>105</v>
      </c>
      <c r="O4664" s="3">
        <f>COUNTIF([1]局站!$D$4:$D$172,"="&amp;N4664)</f>
        <v>1</v>
      </c>
      <c r="P4664" s="3">
        <v>0</v>
      </c>
      <c r="Q4664" s="3">
        <v>0</v>
      </c>
      <c r="R4664" s="3">
        <v>0</v>
      </c>
      <c r="S4664" s="3" t="s">
        <v>106</v>
      </c>
      <c r="T4664" s="3">
        <f>COUNTIF([1]局站!$D$4:$D$172,"="&amp;S4664)</f>
        <v>1</v>
      </c>
      <c r="U4664" s="3">
        <v>0</v>
      </c>
      <c r="V4664" s="3">
        <v>0</v>
      </c>
      <c r="W4664" s="3">
        <v>0</v>
      </c>
      <c r="X4664" s="3" t="s">
        <v>1215</v>
      </c>
      <c r="Y4664" s="3" t="s">
        <v>852</v>
      </c>
      <c r="Z4664" s="3" t="str">
        <f>INDEX(业务类型!$C$4:$C$8,MATCH(纤芯!Y4664,业务类型!$B$4:$B$8,0))</f>
        <v>TWO</v>
      </c>
      <c r="AA4664" s="3" t="s">
        <v>907</v>
      </c>
    </row>
    <row r="4665" spans="1:27" ht="16.5" x14ac:dyDescent="0.2">
      <c r="A4665" s="3">
        <v>4662</v>
      </c>
      <c r="B4665" s="3">
        <f t="shared" si="364"/>
        <v>37038101010</v>
      </c>
      <c r="C4665" s="3" t="s">
        <v>1166</v>
      </c>
      <c r="D4665" s="3" t="s">
        <v>238</v>
      </c>
      <c r="E4665" s="3" t="str">
        <f>INDEX(光放段!$G$4:$G$237,MATCH(纤芯!G4665,光放段!$C$4:$C$237,0))</f>
        <v>山东二干|青岛威海1号光缆:即墨振华街-威海南竹岛</v>
      </c>
      <c r="F4665" s="3">
        <f>INDEX(光放段!$I$4:$I$237,MATCH(纤芯!H4665,光放段!$B$4:$B$237,0))</f>
        <v>37038100000</v>
      </c>
      <c r="G4665" s="3" t="str">
        <f t="shared" si="360"/>
        <v>山东二干|青岛威海1号光缆:即墨振华街-莱阳穴坊</v>
      </c>
      <c r="H4665" s="3">
        <f>INDEX(光放段!$B$4:$B$237,MATCH(纤芯!G4665,光放段!$C$4:$C$237,0))</f>
        <v>37038101000</v>
      </c>
      <c r="I4665" s="3" t="str">
        <f t="shared" si="361"/>
        <v>青岛威海1号光缆</v>
      </c>
      <c r="J4665" s="3" t="str">
        <f>INDEX(子缆名称!$B$4:$B$29,纤芯!M4665)</f>
        <v>A缆</v>
      </c>
      <c r="K4665" s="3">
        <v>10</v>
      </c>
      <c r="L4665" s="3">
        <f t="shared" si="362"/>
        <v>10</v>
      </c>
      <c r="M4665" s="3">
        <f t="shared" si="363"/>
        <v>1</v>
      </c>
      <c r="N4665" s="3" t="s">
        <v>105</v>
      </c>
      <c r="O4665" s="3">
        <f>COUNTIF([1]局站!$D$4:$D$172,"="&amp;N4665)</f>
        <v>1</v>
      </c>
      <c r="P4665" s="3">
        <v>0</v>
      </c>
      <c r="Q4665" s="3">
        <v>0</v>
      </c>
      <c r="R4665" s="3">
        <v>0</v>
      </c>
      <c r="S4665" s="3" t="s">
        <v>106</v>
      </c>
      <c r="T4665" s="3">
        <f>COUNTIF([1]局站!$D$4:$D$172,"="&amp;S4665)</f>
        <v>1</v>
      </c>
      <c r="U4665" s="3">
        <v>0</v>
      </c>
      <c r="V4665" s="3">
        <v>0</v>
      </c>
      <c r="W4665" s="3">
        <v>0</v>
      </c>
      <c r="X4665" s="3" t="s">
        <v>1215</v>
      </c>
      <c r="Y4665" s="3" t="s">
        <v>852</v>
      </c>
      <c r="Z4665" s="3" t="str">
        <f>INDEX(业务类型!$C$4:$C$8,MATCH(纤芯!Y4665,业务类型!$B$4:$B$8,0))</f>
        <v>TWO</v>
      </c>
      <c r="AA4665" s="3" t="s">
        <v>907</v>
      </c>
    </row>
    <row r="4666" spans="1:27" ht="16.5" x14ac:dyDescent="0.2">
      <c r="A4666" s="3">
        <v>4663</v>
      </c>
      <c r="B4666" s="3">
        <f t="shared" si="364"/>
        <v>37038101011</v>
      </c>
      <c r="C4666" s="3" t="s">
        <v>1166</v>
      </c>
      <c r="D4666" s="3" t="s">
        <v>238</v>
      </c>
      <c r="E4666" s="3" t="str">
        <f>INDEX(光放段!$G$4:$G$237,MATCH(纤芯!G4666,光放段!$C$4:$C$237,0))</f>
        <v>山东二干|青岛威海1号光缆:即墨振华街-威海南竹岛</v>
      </c>
      <c r="F4666" s="3">
        <f>INDEX(光放段!$I$4:$I$237,MATCH(纤芯!H4666,光放段!$B$4:$B$237,0))</f>
        <v>37038100000</v>
      </c>
      <c r="G4666" s="3" t="str">
        <f t="shared" si="360"/>
        <v>山东二干|青岛威海1号光缆:即墨振华街-莱阳穴坊</v>
      </c>
      <c r="H4666" s="3">
        <f>INDEX(光放段!$B$4:$B$237,MATCH(纤芯!G4666,光放段!$C$4:$C$237,0))</f>
        <v>37038101000</v>
      </c>
      <c r="I4666" s="3" t="str">
        <f t="shared" si="361"/>
        <v>青岛威海1号光缆</v>
      </c>
      <c r="J4666" s="3" t="str">
        <f>INDEX(子缆名称!$B$4:$B$29,纤芯!M4666)</f>
        <v>A缆</v>
      </c>
      <c r="K4666" s="3">
        <v>11</v>
      </c>
      <c r="L4666" s="3">
        <f t="shared" si="362"/>
        <v>11</v>
      </c>
      <c r="M4666" s="3">
        <f t="shared" si="363"/>
        <v>1</v>
      </c>
      <c r="N4666" s="3" t="s">
        <v>105</v>
      </c>
      <c r="O4666" s="3">
        <f>COUNTIF([1]局站!$D$4:$D$172,"="&amp;N4666)</f>
        <v>1</v>
      </c>
      <c r="P4666" s="3">
        <v>0</v>
      </c>
      <c r="Q4666" s="3">
        <v>0</v>
      </c>
      <c r="R4666" s="3">
        <v>0</v>
      </c>
      <c r="S4666" s="3" t="s">
        <v>106</v>
      </c>
      <c r="T4666" s="3">
        <f>COUNTIF([1]局站!$D$4:$D$172,"="&amp;S4666)</f>
        <v>1</v>
      </c>
      <c r="U4666" s="3">
        <v>0</v>
      </c>
      <c r="V4666" s="3">
        <v>0</v>
      </c>
      <c r="W4666" s="3">
        <v>0</v>
      </c>
      <c r="X4666" s="3" t="s">
        <v>1215</v>
      </c>
      <c r="Y4666" s="3" t="s">
        <v>880</v>
      </c>
      <c r="Z4666" s="3" t="str">
        <f>INDEX(业务类型!$C$4:$C$8,MATCH(纤芯!Y4666,业务类型!$B$4:$B$8,0))</f>
        <v>IDLE</v>
      </c>
      <c r="AA4666" s="3"/>
    </row>
    <row r="4667" spans="1:27" ht="16.5" x14ac:dyDescent="0.2">
      <c r="A4667" s="3">
        <v>4664</v>
      </c>
      <c r="B4667" s="3">
        <f t="shared" si="364"/>
        <v>37038101012</v>
      </c>
      <c r="C4667" s="3" t="s">
        <v>1166</v>
      </c>
      <c r="D4667" s="3" t="s">
        <v>238</v>
      </c>
      <c r="E4667" s="3" t="str">
        <f>INDEX(光放段!$G$4:$G$237,MATCH(纤芯!G4667,光放段!$C$4:$C$237,0))</f>
        <v>山东二干|青岛威海1号光缆:即墨振华街-威海南竹岛</v>
      </c>
      <c r="F4667" s="3">
        <f>INDEX(光放段!$I$4:$I$237,MATCH(纤芯!H4667,光放段!$B$4:$B$237,0))</f>
        <v>37038100000</v>
      </c>
      <c r="G4667" s="3" t="str">
        <f t="shared" si="360"/>
        <v>山东二干|青岛威海1号光缆:即墨振华街-莱阳穴坊</v>
      </c>
      <c r="H4667" s="3">
        <f>INDEX(光放段!$B$4:$B$237,MATCH(纤芯!G4667,光放段!$C$4:$C$237,0))</f>
        <v>37038101000</v>
      </c>
      <c r="I4667" s="3" t="str">
        <f t="shared" si="361"/>
        <v>青岛威海1号光缆</v>
      </c>
      <c r="J4667" s="3" t="str">
        <f>INDEX(子缆名称!$B$4:$B$29,纤芯!M4667)</f>
        <v>A缆</v>
      </c>
      <c r="K4667" s="3">
        <v>12</v>
      </c>
      <c r="L4667" s="3">
        <f t="shared" si="362"/>
        <v>12</v>
      </c>
      <c r="M4667" s="3">
        <f t="shared" si="363"/>
        <v>1</v>
      </c>
      <c r="N4667" s="3" t="s">
        <v>105</v>
      </c>
      <c r="O4667" s="3">
        <f>COUNTIF([1]局站!$D$4:$D$172,"="&amp;N4667)</f>
        <v>1</v>
      </c>
      <c r="P4667" s="3">
        <v>0</v>
      </c>
      <c r="Q4667" s="3">
        <v>0</v>
      </c>
      <c r="R4667" s="3">
        <v>0</v>
      </c>
      <c r="S4667" s="3" t="s">
        <v>106</v>
      </c>
      <c r="T4667" s="3">
        <f>COUNTIF([1]局站!$D$4:$D$172,"="&amp;S4667)</f>
        <v>1</v>
      </c>
      <c r="U4667" s="3">
        <v>0</v>
      </c>
      <c r="V4667" s="3">
        <v>0</v>
      </c>
      <c r="W4667" s="3">
        <v>0</v>
      </c>
      <c r="X4667" s="3" t="s">
        <v>1215</v>
      </c>
      <c r="Y4667" s="3" t="s">
        <v>880</v>
      </c>
      <c r="Z4667" s="3" t="str">
        <f>INDEX(业务类型!$C$4:$C$8,MATCH(纤芯!Y4667,业务类型!$B$4:$B$8,0))</f>
        <v>IDLE</v>
      </c>
      <c r="AA4667" s="3"/>
    </row>
    <row r="4668" spans="1:27" ht="16.5" x14ac:dyDescent="0.2">
      <c r="A4668" s="3">
        <v>4665</v>
      </c>
      <c r="B4668" s="3">
        <f t="shared" si="364"/>
        <v>37038101013</v>
      </c>
      <c r="C4668" s="3" t="s">
        <v>1166</v>
      </c>
      <c r="D4668" s="3" t="s">
        <v>238</v>
      </c>
      <c r="E4668" s="3" t="str">
        <f>INDEX(光放段!$G$4:$G$237,MATCH(纤芯!G4668,光放段!$C$4:$C$237,0))</f>
        <v>山东二干|青岛威海1号光缆:即墨振华街-威海南竹岛</v>
      </c>
      <c r="F4668" s="3">
        <f>INDEX(光放段!$I$4:$I$237,MATCH(纤芯!H4668,光放段!$B$4:$B$237,0))</f>
        <v>37038100000</v>
      </c>
      <c r="G4668" s="3" t="str">
        <f t="shared" si="360"/>
        <v>山东二干|青岛威海1号光缆:即墨振华街-莱阳穴坊</v>
      </c>
      <c r="H4668" s="3">
        <f>INDEX(光放段!$B$4:$B$237,MATCH(纤芯!G4668,光放段!$C$4:$C$237,0))</f>
        <v>37038101000</v>
      </c>
      <c r="I4668" s="3" t="str">
        <f t="shared" si="361"/>
        <v>青岛威海1号光缆</v>
      </c>
      <c r="J4668" s="3" t="str">
        <f>INDEX(子缆名称!$B$4:$B$29,纤芯!M4668)</f>
        <v>B缆</v>
      </c>
      <c r="K4668" s="3">
        <v>13</v>
      </c>
      <c r="L4668" s="3">
        <f t="shared" si="362"/>
        <v>1</v>
      </c>
      <c r="M4668" s="3">
        <f t="shared" si="363"/>
        <v>2</v>
      </c>
      <c r="N4668" s="3" t="s">
        <v>105</v>
      </c>
      <c r="O4668" s="3">
        <f>COUNTIF([1]局站!$D$4:$D$172,"="&amp;N4668)</f>
        <v>1</v>
      </c>
      <c r="P4668" s="3">
        <v>0</v>
      </c>
      <c r="Q4668" s="3">
        <v>0</v>
      </c>
      <c r="R4668" s="3">
        <v>0</v>
      </c>
      <c r="S4668" s="3" t="s">
        <v>106</v>
      </c>
      <c r="T4668" s="3">
        <f>COUNTIF([1]局站!$D$4:$D$172,"="&amp;S4668)</f>
        <v>1</v>
      </c>
      <c r="U4668" s="3">
        <v>0</v>
      </c>
      <c r="V4668" s="3">
        <v>0</v>
      </c>
      <c r="W4668" s="3">
        <v>0</v>
      </c>
      <c r="X4668" s="3" t="s">
        <v>1215</v>
      </c>
      <c r="Y4668" s="3" t="s">
        <v>852</v>
      </c>
      <c r="Z4668" s="3" t="str">
        <f>INDEX(业务类型!$C$4:$C$8,MATCH(纤芯!Y4668,业务类型!$B$4:$B$8,0))</f>
        <v>TWO</v>
      </c>
      <c r="AA4668" s="3" t="s">
        <v>905</v>
      </c>
    </row>
    <row r="4669" spans="1:27" ht="16.5" x14ac:dyDescent="0.2">
      <c r="A4669" s="3">
        <v>4666</v>
      </c>
      <c r="B4669" s="3">
        <f t="shared" si="364"/>
        <v>37038101014</v>
      </c>
      <c r="C4669" s="3" t="s">
        <v>1166</v>
      </c>
      <c r="D4669" s="3" t="s">
        <v>238</v>
      </c>
      <c r="E4669" s="3" t="str">
        <f>INDEX(光放段!$G$4:$G$237,MATCH(纤芯!G4669,光放段!$C$4:$C$237,0))</f>
        <v>山东二干|青岛威海1号光缆:即墨振华街-威海南竹岛</v>
      </c>
      <c r="F4669" s="3">
        <f>INDEX(光放段!$I$4:$I$237,MATCH(纤芯!H4669,光放段!$B$4:$B$237,0))</f>
        <v>37038100000</v>
      </c>
      <c r="G4669" s="3" t="str">
        <f t="shared" si="360"/>
        <v>山东二干|青岛威海1号光缆:即墨振华街-莱阳穴坊</v>
      </c>
      <c r="H4669" s="3">
        <f>INDEX(光放段!$B$4:$B$237,MATCH(纤芯!G4669,光放段!$C$4:$C$237,0))</f>
        <v>37038101000</v>
      </c>
      <c r="I4669" s="3" t="str">
        <f t="shared" si="361"/>
        <v>青岛威海1号光缆</v>
      </c>
      <c r="J4669" s="3" t="str">
        <f>INDEX(子缆名称!$B$4:$B$29,纤芯!M4669)</f>
        <v>B缆</v>
      </c>
      <c r="K4669" s="3">
        <v>14</v>
      </c>
      <c r="L4669" s="3">
        <f t="shared" si="362"/>
        <v>2</v>
      </c>
      <c r="M4669" s="3">
        <f t="shared" si="363"/>
        <v>2</v>
      </c>
      <c r="N4669" s="3" t="s">
        <v>105</v>
      </c>
      <c r="O4669" s="3">
        <f>COUNTIF([1]局站!$D$4:$D$172,"="&amp;N4669)</f>
        <v>1</v>
      </c>
      <c r="P4669" s="3">
        <v>0</v>
      </c>
      <c r="Q4669" s="3">
        <v>0</v>
      </c>
      <c r="R4669" s="3">
        <v>0</v>
      </c>
      <c r="S4669" s="3" t="s">
        <v>106</v>
      </c>
      <c r="T4669" s="3">
        <f>COUNTIF([1]局站!$D$4:$D$172,"="&amp;S4669)</f>
        <v>1</v>
      </c>
      <c r="U4669" s="3">
        <v>0</v>
      </c>
      <c r="V4669" s="3">
        <v>0</v>
      </c>
      <c r="W4669" s="3">
        <v>0</v>
      </c>
      <c r="X4669" s="3" t="s">
        <v>1215</v>
      </c>
      <c r="Y4669" s="3" t="s">
        <v>852</v>
      </c>
      <c r="Z4669" s="3" t="str">
        <f>INDEX(业务类型!$C$4:$C$8,MATCH(纤芯!Y4669,业务类型!$B$4:$B$8,0))</f>
        <v>TWO</v>
      </c>
      <c r="AA4669" s="3" t="s">
        <v>905</v>
      </c>
    </row>
    <row r="4670" spans="1:27" ht="16.5" x14ac:dyDescent="0.2">
      <c r="A4670" s="3">
        <v>4667</v>
      </c>
      <c r="B4670" s="3">
        <f t="shared" si="364"/>
        <v>37038101015</v>
      </c>
      <c r="C4670" s="3" t="s">
        <v>1166</v>
      </c>
      <c r="D4670" s="3" t="s">
        <v>238</v>
      </c>
      <c r="E4670" s="3" t="str">
        <f>INDEX(光放段!$G$4:$G$237,MATCH(纤芯!G4670,光放段!$C$4:$C$237,0))</f>
        <v>山东二干|青岛威海1号光缆:即墨振华街-威海南竹岛</v>
      </c>
      <c r="F4670" s="3">
        <f>INDEX(光放段!$I$4:$I$237,MATCH(纤芯!H4670,光放段!$B$4:$B$237,0))</f>
        <v>37038100000</v>
      </c>
      <c r="G4670" s="3" t="str">
        <f t="shared" si="360"/>
        <v>山东二干|青岛威海1号光缆:即墨振华街-莱阳穴坊</v>
      </c>
      <c r="H4670" s="3">
        <f>INDEX(光放段!$B$4:$B$237,MATCH(纤芯!G4670,光放段!$C$4:$C$237,0))</f>
        <v>37038101000</v>
      </c>
      <c r="I4670" s="3" t="str">
        <f t="shared" si="361"/>
        <v>青岛威海1号光缆</v>
      </c>
      <c r="J4670" s="3" t="str">
        <f>INDEX(子缆名称!$B$4:$B$29,纤芯!M4670)</f>
        <v>B缆</v>
      </c>
      <c r="K4670" s="3">
        <v>15</v>
      </c>
      <c r="L4670" s="3">
        <f t="shared" si="362"/>
        <v>3</v>
      </c>
      <c r="M4670" s="3">
        <f t="shared" si="363"/>
        <v>2</v>
      </c>
      <c r="N4670" s="3" t="s">
        <v>105</v>
      </c>
      <c r="O4670" s="3">
        <f>COUNTIF([1]局站!$D$4:$D$172,"="&amp;N4670)</f>
        <v>1</v>
      </c>
      <c r="P4670" s="3">
        <v>0</v>
      </c>
      <c r="Q4670" s="3">
        <v>0</v>
      </c>
      <c r="R4670" s="3">
        <v>0</v>
      </c>
      <c r="S4670" s="3" t="s">
        <v>106</v>
      </c>
      <c r="T4670" s="3">
        <f>COUNTIF([1]局站!$D$4:$D$172,"="&amp;S4670)</f>
        <v>1</v>
      </c>
      <c r="U4670" s="3">
        <v>0</v>
      </c>
      <c r="V4670" s="3">
        <v>0</v>
      </c>
      <c r="W4670" s="3">
        <v>0</v>
      </c>
      <c r="X4670" s="3" t="s">
        <v>1215</v>
      </c>
      <c r="Y4670" s="3" t="s">
        <v>881</v>
      </c>
      <c r="Z4670" s="3" t="str">
        <f>INDEX(业务类型!$C$4:$C$8,MATCH(纤芯!Y4670,业务类型!$B$4:$B$8,0))</f>
        <v>OTHER</v>
      </c>
      <c r="AA4670" s="3" t="s">
        <v>1067</v>
      </c>
    </row>
    <row r="4671" spans="1:27" ht="16.5" x14ac:dyDescent="0.2">
      <c r="A4671" s="3">
        <v>4668</v>
      </c>
      <c r="B4671" s="3">
        <f t="shared" si="364"/>
        <v>37038101016</v>
      </c>
      <c r="C4671" s="3" t="s">
        <v>1166</v>
      </c>
      <c r="D4671" s="3" t="s">
        <v>238</v>
      </c>
      <c r="E4671" s="3" t="str">
        <f>INDEX(光放段!$G$4:$G$237,MATCH(纤芯!G4671,光放段!$C$4:$C$237,0))</f>
        <v>山东二干|青岛威海1号光缆:即墨振华街-威海南竹岛</v>
      </c>
      <c r="F4671" s="3">
        <f>INDEX(光放段!$I$4:$I$237,MATCH(纤芯!H4671,光放段!$B$4:$B$237,0))</f>
        <v>37038100000</v>
      </c>
      <c r="G4671" s="3" t="str">
        <f t="shared" si="360"/>
        <v>山东二干|青岛威海1号光缆:即墨振华街-莱阳穴坊</v>
      </c>
      <c r="H4671" s="3">
        <f>INDEX(光放段!$B$4:$B$237,MATCH(纤芯!G4671,光放段!$C$4:$C$237,0))</f>
        <v>37038101000</v>
      </c>
      <c r="I4671" s="3" t="str">
        <f t="shared" si="361"/>
        <v>青岛威海1号光缆</v>
      </c>
      <c r="J4671" s="3" t="str">
        <f>INDEX(子缆名称!$B$4:$B$29,纤芯!M4671)</f>
        <v>B缆</v>
      </c>
      <c r="K4671" s="3">
        <v>16</v>
      </c>
      <c r="L4671" s="3">
        <f t="shared" si="362"/>
        <v>4</v>
      </c>
      <c r="M4671" s="3">
        <f t="shared" si="363"/>
        <v>2</v>
      </c>
      <c r="N4671" s="3" t="s">
        <v>105</v>
      </c>
      <c r="O4671" s="3">
        <f>COUNTIF([1]局站!$D$4:$D$172,"="&amp;N4671)</f>
        <v>1</v>
      </c>
      <c r="P4671" s="3">
        <v>0</v>
      </c>
      <c r="Q4671" s="3">
        <v>0</v>
      </c>
      <c r="R4671" s="3">
        <v>0</v>
      </c>
      <c r="S4671" s="3" t="s">
        <v>106</v>
      </c>
      <c r="T4671" s="3">
        <f>COUNTIF([1]局站!$D$4:$D$172,"="&amp;S4671)</f>
        <v>1</v>
      </c>
      <c r="U4671" s="3">
        <v>0</v>
      </c>
      <c r="V4671" s="3">
        <v>0</v>
      </c>
      <c r="W4671" s="3">
        <v>0</v>
      </c>
      <c r="X4671" s="3" t="s">
        <v>1215</v>
      </c>
      <c r="Y4671" s="3" t="s">
        <v>881</v>
      </c>
      <c r="Z4671" s="3" t="str">
        <f>INDEX(业务类型!$C$4:$C$8,MATCH(纤芯!Y4671,业务类型!$B$4:$B$8,0))</f>
        <v>OTHER</v>
      </c>
      <c r="AA4671" s="3" t="s">
        <v>888</v>
      </c>
    </row>
    <row r="4672" spans="1:27" ht="16.5" x14ac:dyDescent="0.2">
      <c r="A4672" s="3">
        <v>4669</v>
      </c>
      <c r="B4672" s="3">
        <f t="shared" si="364"/>
        <v>37038101017</v>
      </c>
      <c r="C4672" s="3" t="s">
        <v>1166</v>
      </c>
      <c r="D4672" s="3" t="s">
        <v>238</v>
      </c>
      <c r="E4672" s="3" t="str">
        <f>INDEX(光放段!$G$4:$G$237,MATCH(纤芯!G4672,光放段!$C$4:$C$237,0))</f>
        <v>山东二干|青岛威海1号光缆:即墨振华街-威海南竹岛</v>
      </c>
      <c r="F4672" s="3">
        <f>INDEX(光放段!$I$4:$I$237,MATCH(纤芯!H4672,光放段!$B$4:$B$237,0))</f>
        <v>37038100000</v>
      </c>
      <c r="G4672" s="3" t="str">
        <f t="shared" si="360"/>
        <v>山东二干|青岛威海1号光缆:即墨振华街-莱阳穴坊</v>
      </c>
      <c r="H4672" s="3">
        <f>INDEX(光放段!$B$4:$B$237,MATCH(纤芯!G4672,光放段!$C$4:$C$237,0))</f>
        <v>37038101000</v>
      </c>
      <c r="I4672" s="3" t="str">
        <f t="shared" si="361"/>
        <v>青岛威海1号光缆</v>
      </c>
      <c r="J4672" s="3" t="str">
        <f>INDEX(子缆名称!$B$4:$B$29,纤芯!M4672)</f>
        <v>B缆</v>
      </c>
      <c r="K4672" s="3">
        <v>17</v>
      </c>
      <c r="L4672" s="3">
        <f t="shared" si="362"/>
        <v>5</v>
      </c>
      <c r="M4672" s="3">
        <f t="shared" si="363"/>
        <v>2</v>
      </c>
      <c r="N4672" s="3" t="s">
        <v>105</v>
      </c>
      <c r="O4672" s="3">
        <f>COUNTIF([1]局站!$D$4:$D$172,"="&amp;N4672)</f>
        <v>1</v>
      </c>
      <c r="P4672" s="3">
        <v>0</v>
      </c>
      <c r="Q4672" s="3">
        <v>0</v>
      </c>
      <c r="R4672" s="3">
        <v>0</v>
      </c>
      <c r="S4672" s="3" t="s">
        <v>106</v>
      </c>
      <c r="T4672" s="3">
        <f>COUNTIF([1]局站!$D$4:$D$172,"="&amp;S4672)</f>
        <v>1</v>
      </c>
      <c r="U4672" s="3">
        <v>0</v>
      </c>
      <c r="V4672" s="3">
        <v>0</v>
      </c>
      <c r="W4672" s="3">
        <v>0</v>
      </c>
      <c r="X4672" s="3" t="s">
        <v>1215</v>
      </c>
      <c r="Y4672" s="3" t="s">
        <v>881</v>
      </c>
      <c r="Z4672" s="3" t="str">
        <f>INDEX(业务类型!$C$4:$C$8,MATCH(纤芯!Y4672,业务类型!$B$4:$B$8,0))</f>
        <v>OTHER</v>
      </c>
      <c r="AA4672" s="3" t="s">
        <v>919</v>
      </c>
    </row>
    <row r="4673" spans="1:27" ht="16.5" x14ac:dyDescent="0.2">
      <c r="A4673" s="3">
        <v>4670</v>
      </c>
      <c r="B4673" s="3">
        <f t="shared" si="364"/>
        <v>37038101018</v>
      </c>
      <c r="C4673" s="3" t="s">
        <v>1166</v>
      </c>
      <c r="D4673" s="3" t="s">
        <v>238</v>
      </c>
      <c r="E4673" s="3" t="str">
        <f>INDEX(光放段!$G$4:$G$237,MATCH(纤芯!G4673,光放段!$C$4:$C$237,0))</f>
        <v>山东二干|青岛威海1号光缆:即墨振华街-威海南竹岛</v>
      </c>
      <c r="F4673" s="3">
        <f>INDEX(光放段!$I$4:$I$237,MATCH(纤芯!H4673,光放段!$B$4:$B$237,0))</f>
        <v>37038100000</v>
      </c>
      <c r="G4673" s="3" t="str">
        <f t="shared" si="360"/>
        <v>山东二干|青岛威海1号光缆:即墨振华街-莱阳穴坊</v>
      </c>
      <c r="H4673" s="3">
        <f>INDEX(光放段!$B$4:$B$237,MATCH(纤芯!G4673,光放段!$C$4:$C$237,0))</f>
        <v>37038101000</v>
      </c>
      <c r="I4673" s="3" t="str">
        <f t="shared" si="361"/>
        <v>青岛威海1号光缆</v>
      </c>
      <c r="J4673" s="3" t="str">
        <f>INDEX(子缆名称!$B$4:$B$29,纤芯!M4673)</f>
        <v>B缆</v>
      </c>
      <c r="K4673" s="3">
        <v>18</v>
      </c>
      <c r="L4673" s="3">
        <f t="shared" si="362"/>
        <v>6</v>
      </c>
      <c r="M4673" s="3">
        <f t="shared" si="363"/>
        <v>2</v>
      </c>
      <c r="N4673" s="3" t="s">
        <v>105</v>
      </c>
      <c r="O4673" s="3">
        <f>COUNTIF([1]局站!$D$4:$D$172,"="&amp;N4673)</f>
        <v>1</v>
      </c>
      <c r="P4673" s="3">
        <v>0</v>
      </c>
      <c r="Q4673" s="3">
        <v>0</v>
      </c>
      <c r="R4673" s="3">
        <v>0</v>
      </c>
      <c r="S4673" s="3" t="s">
        <v>106</v>
      </c>
      <c r="T4673" s="3">
        <f>COUNTIF([1]局站!$D$4:$D$172,"="&amp;S4673)</f>
        <v>1</v>
      </c>
      <c r="U4673" s="3">
        <v>0</v>
      </c>
      <c r="V4673" s="3">
        <v>0</v>
      </c>
      <c r="W4673" s="3">
        <v>0</v>
      </c>
      <c r="X4673" s="3" t="s">
        <v>1215</v>
      </c>
      <c r="Y4673" s="3" t="s">
        <v>881</v>
      </c>
      <c r="Z4673" s="3" t="str">
        <f>INDEX(业务类型!$C$4:$C$8,MATCH(纤芯!Y4673,业务类型!$B$4:$B$8,0))</f>
        <v>OTHER</v>
      </c>
      <c r="AA4673" s="3" t="s">
        <v>919</v>
      </c>
    </row>
    <row r="4674" spans="1:27" ht="16.5" x14ac:dyDescent="0.2">
      <c r="A4674" s="3">
        <v>4671</v>
      </c>
      <c r="B4674" s="3">
        <f t="shared" si="364"/>
        <v>37038102001</v>
      </c>
      <c r="C4674" s="3" t="s">
        <v>1166</v>
      </c>
      <c r="D4674" s="3" t="s">
        <v>238</v>
      </c>
      <c r="E4674" s="3" t="str">
        <f>INDEX(光放段!$G$4:$G$237,MATCH(纤芯!G4674,光放段!$C$4:$C$237,0))</f>
        <v>山东二干|青岛威海1号光缆:即墨振华街-威海南竹岛</v>
      </c>
      <c r="F4674" s="3">
        <f>INDEX(光放段!$I$4:$I$237,MATCH(纤芯!H4674,光放段!$B$4:$B$237,0))</f>
        <v>37038100000</v>
      </c>
      <c r="G4674" s="3" t="str">
        <f t="shared" si="360"/>
        <v>山东二干|青岛威海1号光缆:莱阳穴坊-海阳海政路</v>
      </c>
      <c r="H4674" s="3">
        <f>INDEX(光放段!$B$4:$B$237,MATCH(纤芯!G4674,光放段!$C$4:$C$237,0))</f>
        <v>37038102000</v>
      </c>
      <c r="I4674" s="3" t="str">
        <f t="shared" si="361"/>
        <v>青岛威海1号光缆</v>
      </c>
      <c r="J4674" s="3" t="str">
        <f>INDEX(子缆名称!$B$4:$B$29,纤芯!M4674)</f>
        <v>A缆</v>
      </c>
      <c r="K4674" s="3">
        <v>1</v>
      </c>
      <c r="L4674" s="3">
        <f t="shared" si="362"/>
        <v>1</v>
      </c>
      <c r="M4674" s="3">
        <f t="shared" si="363"/>
        <v>1</v>
      </c>
      <c r="N4674" s="3" t="s">
        <v>106</v>
      </c>
      <c r="O4674" s="3">
        <f>COUNTIF([1]局站!$D$4:$D$172,"="&amp;N4674)</f>
        <v>1</v>
      </c>
      <c r="P4674" s="3">
        <v>0</v>
      </c>
      <c r="Q4674" s="3">
        <v>0</v>
      </c>
      <c r="R4674" s="3">
        <v>0</v>
      </c>
      <c r="S4674" s="3" t="s">
        <v>107</v>
      </c>
      <c r="T4674" s="3">
        <f>COUNTIF([1]局站!$D$4:$D$172,"="&amp;S4674)</f>
        <v>1</v>
      </c>
      <c r="U4674" s="3">
        <v>0</v>
      </c>
      <c r="V4674" s="3">
        <v>0</v>
      </c>
      <c r="W4674" s="3">
        <v>0</v>
      </c>
      <c r="X4674" s="3" t="s">
        <v>1215</v>
      </c>
      <c r="Y4674" s="3" t="s">
        <v>881</v>
      </c>
      <c r="Z4674" s="3" t="str">
        <f>INDEX(业务类型!$C$4:$C$8,MATCH(纤芯!Y4674,业务类型!$B$4:$B$8,0))</f>
        <v>OTHER</v>
      </c>
      <c r="AA4674" s="3" t="s">
        <v>1067</v>
      </c>
    </row>
    <row r="4675" spans="1:27" ht="16.5" x14ac:dyDescent="0.2">
      <c r="A4675" s="3">
        <v>4672</v>
      </c>
      <c r="B4675" s="3">
        <f t="shared" si="364"/>
        <v>37038102002</v>
      </c>
      <c r="C4675" s="3" t="s">
        <v>1166</v>
      </c>
      <c r="D4675" s="3" t="s">
        <v>238</v>
      </c>
      <c r="E4675" s="3" t="str">
        <f>INDEX(光放段!$G$4:$G$237,MATCH(纤芯!G4675,光放段!$C$4:$C$237,0))</f>
        <v>山东二干|青岛威海1号光缆:即墨振华街-威海南竹岛</v>
      </c>
      <c r="F4675" s="3">
        <f>INDEX(光放段!$I$4:$I$237,MATCH(纤芯!H4675,光放段!$B$4:$B$237,0))</f>
        <v>37038100000</v>
      </c>
      <c r="G4675" s="3" t="str">
        <f t="shared" si="360"/>
        <v>山东二干|青岛威海1号光缆:莱阳穴坊-海阳海政路</v>
      </c>
      <c r="H4675" s="3">
        <f>INDEX(光放段!$B$4:$B$237,MATCH(纤芯!G4675,光放段!$C$4:$C$237,0))</f>
        <v>37038102000</v>
      </c>
      <c r="I4675" s="3" t="str">
        <f t="shared" si="361"/>
        <v>青岛威海1号光缆</v>
      </c>
      <c r="J4675" s="3" t="str">
        <f>INDEX(子缆名称!$B$4:$B$29,纤芯!M4675)</f>
        <v>A缆</v>
      </c>
      <c r="K4675" s="3">
        <v>2</v>
      </c>
      <c r="L4675" s="3">
        <f t="shared" si="362"/>
        <v>2</v>
      </c>
      <c r="M4675" s="3">
        <f t="shared" si="363"/>
        <v>1</v>
      </c>
      <c r="N4675" s="3" t="s">
        <v>106</v>
      </c>
      <c r="O4675" s="3">
        <f>COUNTIF([1]局站!$D$4:$D$172,"="&amp;N4675)</f>
        <v>1</v>
      </c>
      <c r="P4675" s="3">
        <v>0</v>
      </c>
      <c r="Q4675" s="3">
        <v>0</v>
      </c>
      <c r="R4675" s="3">
        <v>0</v>
      </c>
      <c r="S4675" s="3" t="s">
        <v>107</v>
      </c>
      <c r="T4675" s="3">
        <f>COUNTIF([1]局站!$D$4:$D$172,"="&amp;S4675)</f>
        <v>1</v>
      </c>
      <c r="U4675" s="3">
        <v>0</v>
      </c>
      <c r="V4675" s="3">
        <v>0</v>
      </c>
      <c r="W4675" s="3">
        <v>0</v>
      </c>
      <c r="X4675" s="3" t="s">
        <v>1215</v>
      </c>
      <c r="Y4675" s="3" t="s">
        <v>881</v>
      </c>
      <c r="Z4675" s="3" t="str">
        <f>INDEX(业务类型!$C$4:$C$8,MATCH(纤芯!Y4675,业务类型!$B$4:$B$8,0))</f>
        <v>OTHER</v>
      </c>
      <c r="AA4675" s="3" t="s">
        <v>1067</v>
      </c>
    </row>
    <row r="4676" spans="1:27" ht="16.5" x14ac:dyDescent="0.2">
      <c r="A4676" s="3">
        <v>4673</v>
      </c>
      <c r="B4676" s="3">
        <f t="shared" si="364"/>
        <v>37038102003</v>
      </c>
      <c r="C4676" s="3" t="s">
        <v>1166</v>
      </c>
      <c r="D4676" s="3" t="s">
        <v>238</v>
      </c>
      <c r="E4676" s="3" t="str">
        <f>INDEX(光放段!$G$4:$G$237,MATCH(纤芯!G4676,光放段!$C$4:$C$237,0))</f>
        <v>山东二干|青岛威海1号光缆:即墨振华街-威海南竹岛</v>
      </c>
      <c r="F4676" s="3">
        <f>INDEX(光放段!$I$4:$I$237,MATCH(纤芯!H4676,光放段!$B$4:$B$237,0))</f>
        <v>37038100000</v>
      </c>
      <c r="G4676" s="3" t="str">
        <f t="shared" si="360"/>
        <v>山东二干|青岛威海1号光缆:莱阳穴坊-海阳海政路</v>
      </c>
      <c r="H4676" s="3">
        <f>INDEX(光放段!$B$4:$B$237,MATCH(纤芯!G4676,光放段!$C$4:$C$237,0))</f>
        <v>37038102000</v>
      </c>
      <c r="I4676" s="3" t="str">
        <f t="shared" si="361"/>
        <v>青岛威海1号光缆</v>
      </c>
      <c r="J4676" s="3" t="str">
        <f>INDEX(子缆名称!$B$4:$B$29,纤芯!M4676)</f>
        <v>A缆</v>
      </c>
      <c r="K4676" s="3">
        <v>3</v>
      </c>
      <c r="L4676" s="3">
        <f t="shared" si="362"/>
        <v>3</v>
      </c>
      <c r="M4676" s="3">
        <f t="shared" si="363"/>
        <v>1</v>
      </c>
      <c r="N4676" s="3" t="s">
        <v>106</v>
      </c>
      <c r="O4676" s="3">
        <f>COUNTIF([1]局站!$D$4:$D$172,"="&amp;N4676)</f>
        <v>1</v>
      </c>
      <c r="P4676" s="3">
        <v>0</v>
      </c>
      <c r="Q4676" s="3">
        <v>0</v>
      </c>
      <c r="R4676" s="3">
        <v>0</v>
      </c>
      <c r="S4676" s="3" t="s">
        <v>107</v>
      </c>
      <c r="T4676" s="3">
        <f>COUNTIF([1]局站!$D$4:$D$172,"="&amp;S4676)</f>
        <v>1</v>
      </c>
      <c r="U4676" s="3">
        <v>0</v>
      </c>
      <c r="V4676" s="3">
        <v>0</v>
      </c>
      <c r="W4676" s="3">
        <v>0</v>
      </c>
      <c r="X4676" s="3" t="s">
        <v>1215</v>
      </c>
      <c r="Y4676" s="3" t="s">
        <v>881</v>
      </c>
      <c r="Z4676" s="3" t="str">
        <f>INDEX(业务类型!$C$4:$C$8,MATCH(纤芯!Y4676,业务类型!$B$4:$B$8,0))</f>
        <v>OTHER</v>
      </c>
      <c r="AA4676" s="3" t="s">
        <v>978</v>
      </c>
    </row>
    <row r="4677" spans="1:27" ht="16.5" x14ac:dyDescent="0.2">
      <c r="A4677" s="3">
        <v>4674</v>
      </c>
      <c r="B4677" s="3">
        <f t="shared" si="364"/>
        <v>37038102004</v>
      </c>
      <c r="C4677" s="3" t="s">
        <v>1166</v>
      </c>
      <c r="D4677" s="3" t="s">
        <v>238</v>
      </c>
      <c r="E4677" s="3" t="str">
        <f>INDEX(光放段!$G$4:$G$237,MATCH(纤芯!G4677,光放段!$C$4:$C$237,0))</f>
        <v>山东二干|青岛威海1号光缆:即墨振华街-威海南竹岛</v>
      </c>
      <c r="F4677" s="3">
        <f>INDEX(光放段!$I$4:$I$237,MATCH(纤芯!H4677,光放段!$B$4:$B$237,0))</f>
        <v>37038100000</v>
      </c>
      <c r="G4677" s="3" t="str">
        <f t="shared" ref="G4677:G4740" si="365">C4677&amp;"|"&amp;D4677&amp;":"&amp;N4677&amp;"-"&amp;S4677</f>
        <v>山东二干|青岛威海1号光缆:莱阳穴坊-海阳海政路</v>
      </c>
      <c r="H4677" s="3">
        <f>INDEX(光放段!$B$4:$B$237,MATCH(纤芯!G4677,光放段!$C$4:$C$237,0))</f>
        <v>37038102000</v>
      </c>
      <c r="I4677" s="3" t="str">
        <f t="shared" ref="I4677:I4740" si="366">D4677</f>
        <v>青岛威海1号光缆</v>
      </c>
      <c r="J4677" s="3" t="str">
        <f>INDEX(子缆名称!$B$4:$B$29,纤芯!M4677)</f>
        <v>A缆</v>
      </c>
      <c r="K4677" s="3">
        <v>4</v>
      </c>
      <c r="L4677" s="3">
        <f t="shared" ref="L4677:L4740" si="367">MOD(K4677-1,12)+1</f>
        <v>4</v>
      </c>
      <c r="M4677" s="3">
        <f t="shared" ref="M4677:M4740" si="368">INT((K4677-1)/12)+1</f>
        <v>1</v>
      </c>
      <c r="N4677" s="3" t="s">
        <v>106</v>
      </c>
      <c r="O4677" s="3">
        <f>COUNTIF([1]局站!$D$4:$D$172,"="&amp;N4677)</f>
        <v>1</v>
      </c>
      <c r="P4677" s="3">
        <v>0</v>
      </c>
      <c r="Q4677" s="3">
        <v>0</v>
      </c>
      <c r="R4677" s="3">
        <v>0</v>
      </c>
      <c r="S4677" s="3" t="s">
        <v>107</v>
      </c>
      <c r="T4677" s="3">
        <f>COUNTIF([1]局站!$D$4:$D$172,"="&amp;S4677)</f>
        <v>1</v>
      </c>
      <c r="U4677" s="3">
        <v>0</v>
      </c>
      <c r="V4677" s="3">
        <v>0</v>
      </c>
      <c r="W4677" s="3">
        <v>0</v>
      </c>
      <c r="X4677" s="3" t="s">
        <v>1215</v>
      </c>
      <c r="Y4677" s="3" t="s">
        <v>881</v>
      </c>
      <c r="Z4677" s="3" t="str">
        <f>INDEX(业务类型!$C$4:$C$8,MATCH(纤芯!Y4677,业务类型!$B$4:$B$8,0))</f>
        <v>OTHER</v>
      </c>
      <c r="AA4677" s="3" t="s">
        <v>978</v>
      </c>
    </row>
    <row r="4678" spans="1:27" ht="16.5" x14ac:dyDescent="0.2">
      <c r="A4678" s="3">
        <v>4675</v>
      </c>
      <c r="B4678" s="3">
        <f t="shared" si="364"/>
        <v>37038102005</v>
      </c>
      <c r="C4678" s="3" t="s">
        <v>1166</v>
      </c>
      <c r="D4678" s="3" t="s">
        <v>238</v>
      </c>
      <c r="E4678" s="3" t="str">
        <f>INDEX(光放段!$G$4:$G$237,MATCH(纤芯!G4678,光放段!$C$4:$C$237,0))</f>
        <v>山东二干|青岛威海1号光缆:即墨振华街-威海南竹岛</v>
      </c>
      <c r="F4678" s="3">
        <f>INDEX(光放段!$I$4:$I$237,MATCH(纤芯!H4678,光放段!$B$4:$B$237,0))</f>
        <v>37038100000</v>
      </c>
      <c r="G4678" s="3" t="str">
        <f t="shared" si="365"/>
        <v>山东二干|青岛威海1号光缆:莱阳穴坊-海阳海政路</v>
      </c>
      <c r="H4678" s="3">
        <f>INDEX(光放段!$B$4:$B$237,MATCH(纤芯!G4678,光放段!$C$4:$C$237,0))</f>
        <v>37038102000</v>
      </c>
      <c r="I4678" s="3" t="str">
        <f t="shared" si="366"/>
        <v>青岛威海1号光缆</v>
      </c>
      <c r="J4678" s="3" t="str">
        <f>INDEX(子缆名称!$B$4:$B$29,纤芯!M4678)</f>
        <v>A缆</v>
      </c>
      <c r="K4678" s="3">
        <v>5</v>
      </c>
      <c r="L4678" s="3">
        <f t="shared" si="367"/>
        <v>5</v>
      </c>
      <c r="M4678" s="3">
        <f t="shared" si="368"/>
        <v>1</v>
      </c>
      <c r="N4678" s="3" t="s">
        <v>106</v>
      </c>
      <c r="O4678" s="3">
        <f>COUNTIF([1]局站!$D$4:$D$172,"="&amp;N4678)</f>
        <v>1</v>
      </c>
      <c r="P4678" s="3">
        <v>0</v>
      </c>
      <c r="Q4678" s="3">
        <v>0</v>
      </c>
      <c r="R4678" s="3">
        <v>0</v>
      </c>
      <c r="S4678" s="3" t="s">
        <v>107</v>
      </c>
      <c r="T4678" s="3">
        <f>COUNTIF([1]局站!$D$4:$D$172,"="&amp;S4678)</f>
        <v>1</v>
      </c>
      <c r="U4678" s="3">
        <v>0</v>
      </c>
      <c r="V4678" s="3">
        <v>0</v>
      </c>
      <c r="W4678" s="3">
        <v>0</v>
      </c>
      <c r="X4678" s="3" t="s">
        <v>1215</v>
      </c>
      <c r="Y4678" s="3" t="s">
        <v>881</v>
      </c>
      <c r="Z4678" s="3" t="str">
        <f>INDEX(业务类型!$C$4:$C$8,MATCH(纤芯!Y4678,业务类型!$B$4:$B$8,0))</f>
        <v>OTHER</v>
      </c>
      <c r="AA4678" s="3" t="s">
        <v>882</v>
      </c>
    </row>
    <row r="4679" spans="1:27" ht="16.5" x14ac:dyDescent="0.2">
      <c r="A4679" s="3">
        <v>4676</v>
      </c>
      <c r="B4679" s="3">
        <f t="shared" si="364"/>
        <v>37038102006</v>
      </c>
      <c r="C4679" s="3" t="s">
        <v>1166</v>
      </c>
      <c r="D4679" s="3" t="s">
        <v>238</v>
      </c>
      <c r="E4679" s="3" t="str">
        <f>INDEX(光放段!$G$4:$G$237,MATCH(纤芯!G4679,光放段!$C$4:$C$237,0))</f>
        <v>山东二干|青岛威海1号光缆:即墨振华街-威海南竹岛</v>
      </c>
      <c r="F4679" s="3">
        <f>INDEX(光放段!$I$4:$I$237,MATCH(纤芯!H4679,光放段!$B$4:$B$237,0))</f>
        <v>37038100000</v>
      </c>
      <c r="G4679" s="3" t="str">
        <f t="shared" si="365"/>
        <v>山东二干|青岛威海1号光缆:莱阳穴坊-海阳海政路</v>
      </c>
      <c r="H4679" s="3">
        <f>INDEX(光放段!$B$4:$B$237,MATCH(纤芯!G4679,光放段!$C$4:$C$237,0))</f>
        <v>37038102000</v>
      </c>
      <c r="I4679" s="3" t="str">
        <f t="shared" si="366"/>
        <v>青岛威海1号光缆</v>
      </c>
      <c r="J4679" s="3" t="str">
        <f>INDEX(子缆名称!$B$4:$B$29,纤芯!M4679)</f>
        <v>A缆</v>
      </c>
      <c r="K4679" s="3">
        <v>6</v>
      </c>
      <c r="L4679" s="3">
        <f t="shared" si="367"/>
        <v>6</v>
      </c>
      <c r="M4679" s="3">
        <f t="shared" si="368"/>
        <v>1</v>
      </c>
      <c r="N4679" s="3" t="s">
        <v>106</v>
      </c>
      <c r="O4679" s="3">
        <f>COUNTIF([1]局站!$D$4:$D$172,"="&amp;N4679)</f>
        <v>1</v>
      </c>
      <c r="P4679" s="3">
        <v>0</v>
      </c>
      <c r="Q4679" s="3">
        <v>0</v>
      </c>
      <c r="R4679" s="3">
        <v>0</v>
      </c>
      <c r="S4679" s="3" t="s">
        <v>107</v>
      </c>
      <c r="T4679" s="3">
        <f>COUNTIF([1]局站!$D$4:$D$172,"="&amp;S4679)</f>
        <v>1</v>
      </c>
      <c r="U4679" s="3">
        <v>0</v>
      </c>
      <c r="V4679" s="3">
        <v>0</v>
      </c>
      <c r="W4679" s="3">
        <v>0</v>
      </c>
      <c r="X4679" s="3" t="s">
        <v>1215</v>
      </c>
      <c r="Y4679" s="3" t="s">
        <v>881</v>
      </c>
      <c r="Z4679" s="3" t="str">
        <f>INDEX(业务类型!$C$4:$C$8,MATCH(纤芯!Y4679,业务类型!$B$4:$B$8,0))</f>
        <v>OTHER</v>
      </c>
      <c r="AA4679" s="3" t="s">
        <v>882</v>
      </c>
    </row>
    <row r="4680" spans="1:27" ht="16.5" x14ac:dyDescent="0.2">
      <c r="A4680" s="3">
        <v>4677</v>
      </c>
      <c r="B4680" s="3">
        <f t="shared" si="364"/>
        <v>37038102007</v>
      </c>
      <c r="C4680" s="3" t="s">
        <v>1166</v>
      </c>
      <c r="D4680" s="3" t="s">
        <v>238</v>
      </c>
      <c r="E4680" s="3" t="str">
        <f>INDEX(光放段!$G$4:$G$237,MATCH(纤芯!G4680,光放段!$C$4:$C$237,0))</f>
        <v>山东二干|青岛威海1号光缆:即墨振华街-威海南竹岛</v>
      </c>
      <c r="F4680" s="3">
        <f>INDEX(光放段!$I$4:$I$237,MATCH(纤芯!H4680,光放段!$B$4:$B$237,0))</f>
        <v>37038100000</v>
      </c>
      <c r="G4680" s="3" t="str">
        <f t="shared" si="365"/>
        <v>山东二干|青岛威海1号光缆:莱阳穴坊-海阳海政路</v>
      </c>
      <c r="H4680" s="3">
        <f>INDEX(光放段!$B$4:$B$237,MATCH(纤芯!G4680,光放段!$C$4:$C$237,0))</f>
        <v>37038102000</v>
      </c>
      <c r="I4680" s="3" t="str">
        <f t="shared" si="366"/>
        <v>青岛威海1号光缆</v>
      </c>
      <c r="J4680" s="3" t="str">
        <f>INDEX(子缆名称!$B$4:$B$29,纤芯!M4680)</f>
        <v>A缆</v>
      </c>
      <c r="K4680" s="3">
        <v>7</v>
      </c>
      <c r="L4680" s="3">
        <f t="shared" si="367"/>
        <v>7</v>
      </c>
      <c r="M4680" s="3">
        <f t="shared" si="368"/>
        <v>1</v>
      </c>
      <c r="N4680" s="3" t="s">
        <v>106</v>
      </c>
      <c r="O4680" s="3">
        <f>COUNTIF([1]局站!$D$4:$D$172,"="&amp;N4680)</f>
        <v>1</v>
      </c>
      <c r="P4680" s="3">
        <v>0</v>
      </c>
      <c r="Q4680" s="3">
        <v>0</v>
      </c>
      <c r="R4680" s="3">
        <v>0</v>
      </c>
      <c r="S4680" s="3" t="s">
        <v>107</v>
      </c>
      <c r="T4680" s="3">
        <f>COUNTIF([1]局站!$D$4:$D$172,"="&amp;S4680)</f>
        <v>1</v>
      </c>
      <c r="U4680" s="3">
        <v>0</v>
      </c>
      <c r="V4680" s="3">
        <v>0</v>
      </c>
      <c r="W4680" s="3">
        <v>0</v>
      </c>
      <c r="X4680" s="3" t="s">
        <v>1215</v>
      </c>
      <c r="Y4680" s="3" t="s">
        <v>852</v>
      </c>
      <c r="Z4680" s="3" t="str">
        <f>INDEX(业务类型!$C$4:$C$8,MATCH(纤芯!Y4680,业务类型!$B$4:$B$8,0))</f>
        <v>TWO</v>
      </c>
      <c r="AA4680" s="3" t="s">
        <v>999</v>
      </c>
    </row>
    <row r="4681" spans="1:27" ht="16.5" x14ac:dyDescent="0.2">
      <c r="A4681" s="3">
        <v>4678</v>
      </c>
      <c r="B4681" s="3">
        <f t="shared" si="364"/>
        <v>37038102008</v>
      </c>
      <c r="C4681" s="3" t="s">
        <v>1166</v>
      </c>
      <c r="D4681" s="3" t="s">
        <v>238</v>
      </c>
      <c r="E4681" s="3" t="str">
        <f>INDEX(光放段!$G$4:$G$237,MATCH(纤芯!G4681,光放段!$C$4:$C$237,0))</f>
        <v>山东二干|青岛威海1号光缆:即墨振华街-威海南竹岛</v>
      </c>
      <c r="F4681" s="3">
        <f>INDEX(光放段!$I$4:$I$237,MATCH(纤芯!H4681,光放段!$B$4:$B$237,0))</f>
        <v>37038100000</v>
      </c>
      <c r="G4681" s="3" t="str">
        <f t="shared" si="365"/>
        <v>山东二干|青岛威海1号光缆:莱阳穴坊-海阳海政路</v>
      </c>
      <c r="H4681" s="3">
        <f>INDEX(光放段!$B$4:$B$237,MATCH(纤芯!G4681,光放段!$C$4:$C$237,0))</f>
        <v>37038102000</v>
      </c>
      <c r="I4681" s="3" t="str">
        <f t="shared" si="366"/>
        <v>青岛威海1号光缆</v>
      </c>
      <c r="J4681" s="3" t="str">
        <f>INDEX(子缆名称!$B$4:$B$29,纤芯!M4681)</f>
        <v>A缆</v>
      </c>
      <c r="K4681" s="3">
        <v>8</v>
      </c>
      <c r="L4681" s="3">
        <f t="shared" si="367"/>
        <v>8</v>
      </c>
      <c r="M4681" s="3">
        <f t="shared" si="368"/>
        <v>1</v>
      </c>
      <c r="N4681" s="3" t="s">
        <v>106</v>
      </c>
      <c r="O4681" s="3">
        <f>COUNTIF([1]局站!$D$4:$D$172,"="&amp;N4681)</f>
        <v>1</v>
      </c>
      <c r="P4681" s="3">
        <v>0</v>
      </c>
      <c r="Q4681" s="3">
        <v>0</v>
      </c>
      <c r="R4681" s="3">
        <v>0</v>
      </c>
      <c r="S4681" s="3" t="s">
        <v>107</v>
      </c>
      <c r="T4681" s="3">
        <f>COUNTIF([1]局站!$D$4:$D$172,"="&amp;S4681)</f>
        <v>1</v>
      </c>
      <c r="U4681" s="3">
        <v>0</v>
      </c>
      <c r="V4681" s="3">
        <v>0</v>
      </c>
      <c r="W4681" s="3">
        <v>0</v>
      </c>
      <c r="X4681" s="3" t="s">
        <v>1215</v>
      </c>
      <c r="Y4681" s="3" t="s">
        <v>852</v>
      </c>
      <c r="Z4681" s="3" t="str">
        <f>INDEX(业务类型!$C$4:$C$8,MATCH(纤芯!Y4681,业务类型!$B$4:$B$8,0))</f>
        <v>TWO</v>
      </c>
      <c r="AA4681" s="3" t="s">
        <v>999</v>
      </c>
    </row>
    <row r="4682" spans="1:27" ht="16.5" x14ac:dyDescent="0.2">
      <c r="A4682" s="3">
        <v>4679</v>
      </c>
      <c r="B4682" s="3">
        <f t="shared" si="364"/>
        <v>37038102009</v>
      </c>
      <c r="C4682" s="3" t="s">
        <v>1166</v>
      </c>
      <c r="D4682" s="3" t="s">
        <v>238</v>
      </c>
      <c r="E4682" s="3" t="str">
        <f>INDEX(光放段!$G$4:$G$237,MATCH(纤芯!G4682,光放段!$C$4:$C$237,0))</f>
        <v>山东二干|青岛威海1号光缆:即墨振华街-威海南竹岛</v>
      </c>
      <c r="F4682" s="3">
        <f>INDEX(光放段!$I$4:$I$237,MATCH(纤芯!H4682,光放段!$B$4:$B$237,0))</f>
        <v>37038100000</v>
      </c>
      <c r="G4682" s="3" t="str">
        <f t="shared" si="365"/>
        <v>山东二干|青岛威海1号光缆:莱阳穴坊-海阳海政路</v>
      </c>
      <c r="H4682" s="3">
        <f>INDEX(光放段!$B$4:$B$237,MATCH(纤芯!G4682,光放段!$C$4:$C$237,0))</f>
        <v>37038102000</v>
      </c>
      <c r="I4682" s="3" t="str">
        <f t="shared" si="366"/>
        <v>青岛威海1号光缆</v>
      </c>
      <c r="J4682" s="3" t="str">
        <f>INDEX(子缆名称!$B$4:$B$29,纤芯!M4682)</f>
        <v>A缆</v>
      </c>
      <c r="K4682" s="3">
        <v>9</v>
      </c>
      <c r="L4682" s="3">
        <f t="shared" si="367"/>
        <v>9</v>
      </c>
      <c r="M4682" s="3">
        <f t="shared" si="368"/>
        <v>1</v>
      </c>
      <c r="N4682" s="3" t="s">
        <v>106</v>
      </c>
      <c r="O4682" s="3">
        <f>COUNTIF([1]局站!$D$4:$D$172,"="&amp;N4682)</f>
        <v>1</v>
      </c>
      <c r="P4682" s="3">
        <v>0</v>
      </c>
      <c r="Q4682" s="3">
        <v>0</v>
      </c>
      <c r="R4682" s="3">
        <v>0</v>
      </c>
      <c r="S4682" s="3" t="s">
        <v>107</v>
      </c>
      <c r="T4682" s="3">
        <f>COUNTIF([1]局站!$D$4:$D$172,"="&amp;S4682)</f>
        <v>1</v>
      </c>
      <c r="U4682" s="3">
        <v>0</v>
      </c>
      <c r="V4682" s="3">
        <v>0</v>
      </c>
      <c r="W4682" s="3">
        <v>0</v>
      </c>
      <c r="X4682" s="3" t="s">
        <v>1215</v>
      </c>
      <c r="Y4682" s="3" t="s">
        <v>852</v>
      </c>
      <c r="Z4682" s="3" t="str">
        <f>INDEX(业务类型!$C$4:$C$8,MATCH(纤芯!Y4682,业务类型!$B$4:$B$8,0))</f>
        <v>TWO</v>
      </c>
      <c r="AA4682" s="3" t="s">
        <v>905</v>
      </c>
    </row>
    <row r="4683" spans="1:27" ht="16.5" x14ac:dyDescent="0.2">
      <c r="A4683" s="3">
        <v>4680</v>
      </c>
      <c r="B4683" s="3">
        <f t="shared" si="364"/>
        <v>37038102010</v>
      </c>
      <c r="C4683" s="3" t="s">
        <v>1166</v>
      </c>
      <c r="D4683" s="3" t="s">
        <v>238</v>
      </c>
      <c r="E4683" s="3" t="str">
        <f>INDEX(光放段!$G$4:$G$237,MATCH(纤芯!G4683,光放段!$C$4:$C$237,0))</f>
        <v>山东二干|青岛威海1号光缆:即墨振华街-威海南竹岛</v>
      </c>
      <c r="F4683" s="3">
        <f>INDEX(光放段!$I$4:$I$237,MATCH(纤芯!H4683,光放段!$B$4:$B$237,0))</f>
        <v>37038100000</v>
      </c>
      <c r="G4683" s="3" t="str">
        <f t="shared" si="365"/>
        <v>山东二干|青岛威海1号光缆:莱阳穴坊-海阳海政路</v>
      </c>
      <c r="H4683" s="3">
        <f>INDEX(光放段!$B$4:$B$237,MATCH(纤芯!G4683,光放段!$C$4:$C$237,0))</f>
        <v>37038102000</v>
      </c>
      <c r="I4683" s="3" t="str">
        <f t="shared" si="366"/>
        <v>青岛威海1号光缆</v>
      </c>
      <c r="J4683" s="3" t="str">
        <f>INDEX(子缆名称!$B$4:$B$29,纤芯!M4683)</f>
        <v>A缆</v>
      </c>
      <c r="K4683" s="3">
        <v>10</v>
      </c>
      <c r="L4683" s="3">
        <f t="shared" si="367"/>
        <v>10</v>
      </c>
      <c r="M4683" s="3">
        <f t="shared" si="368"/>
        <v>1</v>
      </c>
      <c r="N4683" s="3" t="s">
        <v>106</v>
      </c>
      <c r="O4683" s="3">
        <f>COUNTIF([1]局站!$D$4:$D$172,"="&amp;N4683)</f>
        <v>1</v>
      </c>
      <c r="P4683" s="3">
        <v>0</v>
      </c>
      <c r="Q4683" s="3">
        <v>0</v>
      </c>
      <c r="R4683" s="3">
        <v>0</v>
      </c>
      <c r="S4683" s="3" t="s">
        <v>107</v>
      </c>
      <c r="T4683" s="3">
        <f>COUNTIF([1]局站!$D$4:$D$172,"="&amp;S4683)</f>
        <v>1</v>
      </c>
      <c r="U4683" s="3">
        <v>0</v>
      </c>
      <c r="V4683" s="3">
        <v>0</v>
      </c>
      <c r="W4683" s="3">
        <v>0</v>
      </c>
      <c r="X4683" s="3" t="s">
        <v>1215</v>
      </c>
      <c r="Y4683" s="3" t="s">
        <v>852</v>
      </c>
      <c r="Z4683" s="3" t="str">
        <f>INDEX(业务类型!$C$4:$C$8,MATCH(纤芯!Y4683,业务类型!$B$4:$B$8,0))</f>
        <v>TWO</v>
      </c>
      <c r="AA4683" s="3" t="s">
        <v>907</v>
      </c>
    </row>
    <row r="4684" spans="1:27" ht="16.5" x14ac:dyDescent="0.2">
      <c r="A4684" s="3">
        <v>4681</v>
      </c>
      <c r="B4684" s="3">
        <f t="shared" si="364"/>
        <v>37038102011</v>
      </c>
      <c r="C4684" s="3" t="s">
        <v>1166</v>
      </c>
      <c r="D4684" s="3" t="s">
        <v>238</v>
      </c>
      <c r="E4684" s="3" t="str">
        <f>INDEX(光放段!$G$4:$G$237,MATCH(纤芯!G4684,光放段!$C$4:$C$237,0))</f>
        <v>山东二干|青岛威海1号光缆:即墨振华街-威海南竹岛</v>
      </c>
      <c r="F4684" s="3">
        <f>INDEX(光放段!$I$4:$I$237,MATCH(纤芯!H4684,光放段!$B$4:$B$237,0))</f>
        <v>37038100000</v>
      </c>
      <c r="G4684" s="3" t="str">
        <f t="shared" si="365"/>
        <v>山东二干|青岛威海1号光缆:莱阳穴坊-海阳海政路</v>
      </c>
      <c r="H4684" s="3">
        <f>INDEX(光放段!$B$4:$B$237,MATCH(纤芯!G4684,光放段!$C$4:$C$237,0))</f>
        <v>37038102000</v>
      </c>
      <c r="I4684" s="3" t="str">
        <f t="shared" si="366"/>
        <v>青岛威海1号光缆</v>
      </c>
      <c r="J4684" s="3" t="str">
        <f>INDEX(子缆名称!$B$4:$B$29,纤芯!M4684)</f>
        <v>A缆</v>
      </c>
      <c r="K4684" s="3">
        <v>11</v>
      </c>
      <c r="L4684" s="3">
        <f t="shared" si="367"/>
        <v>11</v>
      </c>
      <c r="M4684" s="3">
        <f t="shared" si="368"/>
        <v>1</v>
      </c>
      <c r="N4684" s="3" t="s">
        <v>106</v>
      </c>
      <c r="O4684" s="3">
        <f>COUNTIF([1]局站!$D$4:$D$172,"="&amp;N4684)</f>
        <v>1</v>
      </c>
      <c r="P4684" s="3">
        <v>0</v>
      </c>
      <c r="Q4684" s="3">
        <v>0</v>
      </c>
      <c r="R4684" s="3">
        <v>0</v>
      </c>
      <c r="S4684" s="3" t="s">
        <v>107</v>
      </c>
      <c r="T4684" s="3">
        <f>COUNTIF([1]局站!$D$4:$D$172,"="&amp;S4684)</f>
        <v>1</v>
      </c>
      <c r="U4684" s="3">
        <v>0</v>
      </c>
      <c r="V4684" s="3">
        <v>0</v>
      </c>
      <c r="W4684" s="3">
        <v>0</v>
      </c>
      <c r="X4684" s="3" t="s">
        <v>1215</v>
      </c>
      <c r="Y4684" s="3" t="s">
        <v>880</v>
      </c>
      <c r="Z4684" s="3" t="str">
        <f>INDEX(业务类型!$C$4:$C$8,MATCH(纤芯!Y4684,业务类型!$B$4:$B$8,0))</f>
        <v>IDLE</v>
      </c>
      <c r="AA4684" s="3"/>
    </row>
    <row r="4685" spans="1:27" ht="16.5" x14ac:dyDescent="0.2">
      <c r="A4685" s="3">
        <v>4682</v>
      </c>
      <c r="B4685" s="3">
        <f t="shared" si="364"/>
        <v>37038102012</v>
      </c>
      <c r="C4685" s="3" t="s">
        <v>1166</v>
      </c>
      <c r="D4685" s="3" t="s">
        <v>238</v>
      </c>
      <c r="E4685" s="3" t="str">
        <f>INDEX(光放段!$G$4:$G$237,MATCH(纤芯!G4685,光放段!$C$4:$C$237,0))</f>
        <v>山东二干|青岛威海1号光缆:即墨振华街-威海南竹岛</v>
      </c>
      <c r="F4685" s="3">
        <f>INDEX(光放段!$I$4:$I$237,MATCH(纤芯!H4685,光放段!$B$4:$B$237,0))</f>
        <v>37038100000</v>
      </c>
      <c r="G4685" s="3" t="str">
        <f t="shared" si="365"/>
        <v>山东二干|青岛威海1号光缆:莱阳穴坊-海阳海政路</v>
      </c>
      <c r="H4685" s="3">
        <f>INDEX(光放段!$B$4:$B$237,MATCH(纤芯!G4685,光放段!$C$4:$C$237,0))</f>
        <v>37038102000</v>
      </c>
      <c r="I4685" s="3" t="str">
        <f t="shared" si="366"/>
        <v>青岛威海1号光缆</v>
      </c>
      <c r="J4685" s="3" t="str">
        <f>INDEX(子缆名称!$B$4:$B$29,纤芯!M4685)</f>
        <v>A缆</v>
      </c>
      <c r="K4685" s="3">
        <v>12</v>
      </c>
      <c r="L4685" s="3">
        <f t="shared" si="367"/>
        <v>12</v>
      </c>
      <c r="M4685" s="3">
        <f t="shared" si="368"/>
        <v>1</v>
      </c>
      <c r="N4685" s="3" t="s">
        <v>106</v>
      </c>
      <c r="O4685" s="3">
        <f>COUNTIF([1]局站!$D$4:$D$172,"="&amp;N4685)</f>
        <v>1</v>
      </c>
      <c r="P4685" s="3">
        <v>0</v>
      </c>
      <c r="Q4685" s="3">
        <v>0</v>
      </c>
      <c r="R4685" s="3">
        <v>0</v>
      </c>
      <c r="S4685" s="3" t="s">
        <v>107</v>
      </c>
      <c r="T4685" s="3">
        <f>COUNTIF([1]局站!$D$4:$D$172,"="&amp;S4685)</f>
        <v>1</v>
      </c>
      <c r="U4685" s="3">
        <v>0</v>
      </c>
      <c r="V4685" s="3">
        <v>0</v>
      </c>
      <c r="W4685" s="3">
        <v>0</v>
      </c>
      <c r="X4685" s="3" t="s">
        <v>1215</v>
      </c>
      <c r="Y4685" s="3" t="s">
        <v>880</v>
      </c>
      <c r="Z4685" s="3" t="str">
        <f>INDEX(业务类型!$C$4:$C$8,MATCH(纤芯!Y4685,业务类型!$B$4:$B$8,0))</f>
        <v>IDLE</v>
      </c>
      <c r="AA4685" s="3"/>
    </row>
    <row r="4686" spans="1:27" ht="16.5" x14ac:dyDescent="0.2">
      <c r="A4686" s="3">
        <v>4683</v>
      </c>
      <c r="B4686" s="3">
        <f t="shared" si="364"/>
        <v>37038102013</v>
      </c>
      <c r="C4686" s="3" t="s">
        <v>1166</v>
      </c>
      <c r="D4686" s="3" t="s">
        <v>238</v>
      </c>
      <c r="E4686" s="3" t="str">
        <f>INDEX(光放段!$G$4:$G$237,MATCH(纤芯!G4686,光放段!$C$4:$C$237,0))</f>
        <v>山东二干|青岛威海1号光缆:即墨振华街-威海南竹岛</v>
      </c>
      <c r="F4686" s="3">
        <f>INDEX(光放段!$I$4:$I$237,MATCH(纤芯!H4686,光放段!$B$4:$B$237,0))</f>
        <v>37038100000</v>
      </c>
      <c r="G4686" s="3" t="str">
        <f t="shared" si="365"/>
        <v>山东二干|青岛威海1号光缆:莱阳穴坊-海阳海政路</v>
      </c>
      <c r="H4686" s="3">
        <f>INDEX(光放段!$B$4:$B$237,MATCH(纤芯!G4686,光放段!$C$4:$C$237,0))</f>
        <v>37038102000</v>
      </c>
      <c r="I4686" s="3" t="str">
        <f t="shared" si="366"/>
        <v>青岛威海1号光缆</v>
      </c>
      <c r="J4686" s="3" t="str">
        <f>INDEX(子缆名称!$B$4:$B$29,纤芯!M4686)</f>
        <v>B缆</v>
      </c>
      <c r="K4686" s="3">
        <v>13</v>
      </c>
      <c r="L4686" s="3">
        <f t="shared" si="367"/>
        <v>1</v>
      </c>
      <c r="M4686" s="3">
        <f t="shared" si="368"/>
        <v>2</v>
      </c>
      <c r="N4686" s="3" t="s">
        <v>106</v>
      </c>
      <c r="O4686" s="3">
        <f>COUNTIF([1]局站!$D$4:$D$172,"="&amp;N4686)</f>
        <v>1</v>
      </c>
      <c r="P4686" s="3">
        <v>0</v>
      </c>
      <c r="Q4686" s="3">
        <v>0</v>
      </c>
      <c r="R4686" s="3">
        <v>0</v>
      </c>
      <c r="S4686" s="3" t="s">
        <v>107</v>
      </c>
      <c r="T4686" s="3">
        <f>COUNTIF([1]局站!$D$4:$D$172,"="&amp;S4686)</f>
        <v>1</v>
      </c>
      <c r="U4686" s="3">
        <v>0</v>
      </c>
      <c r="V4686" s="3">
        <v>0</v>
      </c>
      <c r="W4686" s="3">
        <v>0</v>
      </c>
      <c r="X4686" s="3" t="s">
        <v>1215</v>
      </c>
      <c r="Y4686" s="3" t="s">
        <v>852</v>
      </c>
      <c r="Z4686" s="3" t="str">
        <f>INDEX(业务类型!$C$4:$C$8,MATCH(纤芯!Y4686,业务类型!$B$4:$B$8,0))</f>
        <v>TWO</v>
      </c>
      <c r="AA4686" s="3" t="s">
        <v>905</v>
      </c>
    </row>
    <row r="4687" spans="1:27" ht="16.5" x14ac:dyDescent="0.2">
      <c r="A4687" s="3">
        <v>4684</v>
      </c>
      <c r="B4687" s="3">
        <f t="shared" si="364"/>
        <v>37038102014</v>
      </c>
      <c r="C4687" s="3" t="s">
        <v>1166</v>
      </c>
      <c r="D4687" s="3" t="s">
        <v>238</v>
      </c>
      <c r="E4687" s="3" t="str">
        <f>INDEX(光放段!$G$4:$G$237,MATCH(纤芯!G4687,光放段!$C$4:$C$237,0))</f>
        <v>山东二干|青岛威海1号光缆:即墨振华街-威海南竹岛</v>
      </c>
      <c r="F4687" s="3">
        <f>INDEX(光放段!$I$4:$I$237,MATCH(纤芯!H4687,光放段!$B$4:$B$237,0))</f>
        <v>37038100000</v>
      </c>
      <c r="G4687" s="3" t="str">
        <f t="shared" si="365"/>
        <v>山东二干|青岛威海1号光缆:莱阳穴坊-海阳海政路</v>
      </c>
      <c r="H4687" s="3">
        <f>INDEX(光放段!$B$4:$B$237,MATCH(纤芯!G4687,光放段!$C$4:$C$237,0))</f>
        <v>37038102000</v>
      </c>
      <c r="I4687" s="3" t="str">
        <f t="shared" si="366"/>
        <v>青岛威海1号光缆</v>
      </c>
      <c r="J4687" s="3" t="str">
        <f>INDEX(子缆名称!$B$4:$B$29,纤芯!M4687)</f>
        <v>B缆</v>
      </c>
      <c r="K4687" s="3">
        <v>14</v>
      </c>
      <c r="L4687" s="3">
        <f t="shared" si="367"/>
        <v>2</v>
      </c>
      <c r="M4687" s="3">
        <f t="shared" si="368"/>
        <v>2</v>
      </c>
      <c r="N4687" s="3" t="s">
        <v>106</v>
      </c>
      <c r="O4687" s="3">
        <f>COUNTIF([1]局站!$D$4:$D$172,"="&amp;N4687)</f>
        <v>1</v>
      </c>
      <c r="P4687" s="3">
        <v>0</v>
      </c>
      <c r="Q4687" s="3">
        <v>0</v>
      </c>
      <c r="R4687" s="3">
        <v>0</v>
      </c>
      <c r="S4687" s="3" t="s">
        <v>107</v>
      </c>
      <c r="T4687" s="3">
        <f>COUNTIF([1]局站!$D$4:$D$172,"="&amp;S4687)</f>
        <v>1</v>
      </c>
      <c r="U4687" s="3">
        <v>0</v>
      </c>
      <c r="V4687" s="3">
        <v>0</v>
      </c>
      <c r="W4687" s="3">
        <v>0</v>
      </c>
      <c r="X4687" s="3" t="s">
        <v>1215</v>
      </c>
      <c r="Y4687" s="3" t="s">
        <v>852</v>
      </c>
      <c r="Z4687" s="3" t="str">
        <f>INDEX(业务类型!$C$4:$C$8,MATCH(纤芯!Y4687,业务类型!$B$4:$B$8,0))</f>
        <v>TWO</v>
      </c>
      <c r="AA4687" s="3" t="s">
        <v>907</v>
      </c>
    </row>
    <row r="4688" spans="1:27" ht="16.5" x14ac:dyDescent="0.2">
      <c r="A4688" s="3">
        <v>4685</v>
      </c>
      <c r="B4688" s="3">
        <f t="shared" si="364"/>
        <v>37038102015</v>
      </c>
      <c r="C4688" s="3" t="s">
        <v>1166</v>
      </c>
      <c r="D4688" s="3" t="s">
        <v>238</v>
      </c>
      <c r="E4688" s="3" t="str">
        <f>INDEX(光放段!$G$4:$G$237,MATCH(纤芯!G4688,光放段!$C$4:$C$237,0))</f>
        <v>山东二干|青岛威海1号光缆:即墨振华街-威海南竹岛</v>
      </c>
      <c r="F4688" s="3">
        <f>INDEX(光放段!$I$4:$I$237,MATCH(纤芯!H4688,光放段!$B$4:$B$237,0))</f>
        <v>37038100000</v>
      </c>
      <c r="G4688" s="3" t="str">
        <f t="shared" si="365"/>
        <v>山东二干|青岛威海1号光缆:莱阳穴坊-海阳海政路</v>
      </c>
      <c r="H4688" s="3">
        <f>INDEX(光放段!$B$4:$B$237,MATCH(纤芯!G4688,光放段!$C$4:$C$237,0))</f>
        <v>37038102000</v>
      </c>
      <c r="I4688" s="3" t="str">
        <f t="shared" si="366"/>
        <v>青岛威海1号光缆</v>
      </c>
      <c r="J4688" s="3" t="str">
        <f>INDEX(子缆名称!$B$4:$B$29,纤芯!M4688)</f>
        <v>B缆</v>
      </c>
      <c r="K4688" s="3">
        <v>15</v>
      </c>
      <c r="L4688" s="3">
        <f t="shared" si="367"/>
        <v>3</v>
      </c>
      <c r="M4688" s="3">
        <f t="shared" si="368"/>
        <v>2</v>
      </c>
      <c r="N4688" s="3" t="s">
        <v>106</v>
      </c>
      <c r="O4688" s="3">
        <f>COUNTIF([1]局站!$D$4:$D$172,"="&amp;N4688)</f>
        <v>1</v>
      </c>
      <c r="P4688" s="3">
        <v>0</v>
      </c>
      <c r="Q4688" s="3">
        <v>0</v>
      </c>
      <c r="R4688" s="3">
        <v>0</v>
      </c>
      <c r="S4688" s="3" t="s">
        <v>107</v>
      </c>
      <c r="T4688" s="3">
        <f>COUNTIF([1]局站!$D$4:$D$172,"="&amp;S4688)</f>
        <v>1</v>
      </c>
      <c r="U4688" s="3">
        <v>0</v>
      </c>
      <c r="V4688" s="3">
        <v>0</v>
      </c>
      <c r="W4688" s="3">
        <v>0</v>
      </c>
      <c r="X4688" s="3" t="s">
        <v>1215</v>
      </c>
      <c r="Y4688" s="3" t="s">
        <v>880</v>
      </c>
      <c r="Z4688" s="3" t="str">
        <f>INDEX(业务类型!$C$4:$C$8,MATCH(纤芯!Y4688,业务类型!$B$4:$B$8,0))</f>
        <v>IDLE</v>
      </c>
      <c r="AA4688" s="3"/>
    </row>
    <row r="4689" spans="1:27" ht="16.5" x14ac:dyDescent="0.2">
      <c r="A4689" s="3">
        <v>4686</v>
      </c>
      <c r="B4689" s="3">
        <f t="shared" si="364"/>
        <v>37038102016</v>
      </c>
      <c r="C4689" s="3" t="s">
        <v>1166</v>
      </c>
      <c r="D4689" s="3" t="s">
        <v>238</v>
      </c>
      <c r="E4689" s="3" t="str">
        <f>INDEX(光放段!$G$4:$G$237,MATCH(纤芯!G4689,光放段!$C$4:$C$237,0))</f>
        <v>山东二干|青岛威海1号光缆:即墨振华街-威海南竹岛</v>
      </c>
      <c r="F4689" s="3">
        <f>INDEX(光放段!$I$4:$I$237,MATCH(纤芯!H4689,光放段!$B$4:$B$237,0))</f>
        <v>37038100000</v>
      </c>
      <c r="G4689" s="3" t="str">
        <f t="shared" si="365"/>
        <v>山东二干|青岛威海1号光缆:莱阳穴坊-海阳海政路</v>
      </c>
      <c r="H4689" s="3">
        <f>INDEX(光放段!$B$4:$B$237,MATCH(纤芯!G4689,光放段!$C$4:$C$237,0))</f>
        <v>37038102000</v>
      </c>
      <c r="I4689" s="3" t="str">
        <f t="shared" si="366"/>
        <v>青岛威海1号光缆</v>
      </c>
      <c r="J4689" s="3" t="str">
        <f>INDEX(子缆名称!$B$4:$B$29,纤芯!M4689)</f>
        <v>B缆</v>
      </c>
      <c r="K4689" s="3">
        <v>16</v>
      </c>
      <c r="L4689" s="3">
        <f t="shared" si="367"/>
        <v>4</v>
      </c>
      <c r="M4689" s="3">
        <f t="shared" si="368"/>
        <v>2</v>
      </c>
      <c r="N4689" s="3" t="s">
        <v>106</v>
      </c>
      <c r="O4689" s="3">
        <f>COUNTIF([1]局站!$D$4:$D$172,"="&amp;N4689)</f>
        <v>1</v>
      </c>
      <c r="P4689" s="3">
        <v>0</v>
      </c>
      <c r="Q4689" s="3">
        <v>0</v>
      </c>
      <c r="R4689" s="3">
        <v>0</v>
      </c>
      <c r="S4689" s="3" t="s">
        <v>107</v>
      </c>
      <c r="T4689" s="3">
        <f>COUNTIF([1]局站!$D$4:$D$172,"="&amp;S4689)</f>
        <v>1</v>
      </c>
      <c r="U4689" s="3">
        <v>0</v>
      </c>
      <c r="V4689" s="3">
        <v>0</v>
      </c>
      <c r="W4689" s="3">
        <v>0</v>
      </c>
      <c r="X4689" s="3" t="s">
        <v>1215</v>
      </c>
      <c r="Y4689" s="3" t="s">
        <v>880</v>
      </c>
      <c r="Z4689" s="3" t="str">
        <f>INDEX(业务类型!$C$4:$C$8,MATCH(纤芯!Y4689,业务类型!$B$4:$B$8,0))</f>
        <v>IDLE</v>
      </c>
      <c r="AA4689" s="3"/>
    </row>
    <row r="4690" spans="1:27" ht="16.5" x14ac:dyDescent="0.2">
      <c r="A4690" s="3">
        <v>4687</v>
      </c>
      <c r="B4690" s="3">
        <f t="shared" si="364"/>
        <v>37038102017</v>
      </c>
      <c r="C4690" s="3" t="s">
        <v>1166</v>
      </c>
      <c r="D4690" s="3" t="s">
        <v>238</v>
      </c>
      <c r="E4690" s="3" t="str">
        <f>INDEX(光放段!$G$4:$G$237,MATCH(纤芯!G4690,光放段!$C$4:$C$237,0))</f>
        <v>山东二干|青岛威海1号光缆:即墨振华街-威海南竹岛</v>
      </c>
      <c r="F4690" s="3">
        <f>INDEX(光放段!$I$4:$I$237,MATCH(纤芯!H4690,光放段!$B$4:$B$237,0))</f>
        <v>37038100000</v>
      </c>
      <c r="G4690" s="3" t="str">
        <f t="shared" si="365"/>
        <v>山东二干|青岛威海1号光缆:莱阳穴坊-海阳海政路</v>
      </c>
      <c r="H4690" s="3">
        <f>INDEX(光放段!$B$4:$B$237,MATCH(纤芯!G4690,光放段!$C$4:$C$237,0))</f>
        <v>37038102000</v>
      </c>
      <c r="I4690" s="3" t="str">
        <f t="shared" si="366"/>
        <v>青岛威海1号光缆</v>
      </c>
      <c r="J4690" s="3" t="str">
        <f>INDEX(子缆名称!$B$4:$B$29,纤芯!M4690)</f>
        <v>B缆</v>
      </c>
      <c r="K4690" s="3">
        <v>17</v>
      </c>
      <c r="L4690" s="3">
        <f t="shared" si="367"/>
        <v>5</v>
      </c>
      <c r="M4690" s="3">
        <f t="shared" si="368"/>
        <v>2</v>
      </c>
      <c r="N4690" s="3" t="s">
        <v>106</v>
      </c>
      <c r="O4690" s="3">
        <f>COUNTIF([1]局站!$D$4:$D$172,"="&amp;N4690)</f>
        <v>1</v>
      </c>
      <c r="P4690" s="3">
        <v>0</v>
      </c>
      <c r="Q4690" s="3">
        <v>0</v>
      </c>
      <c r="R4690" s="3">
        <v>0</v>
      </c>
      <c r="S4690" s="3" t="s">
        <v>107</v>
      </c>
      <c r="T4690" s="3">
        <f>COUNTIF([1]局站!$D$4:$D$172,"="&amp;S4690)</f>
        <v>1</v>
      </c>
      <c r="U4690" s="3">
        <v>0</v>
      </c>
      <c r="V4690" s="3">
        <v>0</v>
      </c>
      <c r="W4690" s="3">
        <v>0</v>
      </c>
      <c r="X4690" s="3" t="s">
        <v>1215</v>
      </c>
      <c r="Y4690" s="3" t="s">
        <v>880</v>
      </c>
      <c r="Z4690" s="3" t="str">
        <f>INDEX(业务类型!$C$4:$C$8,MATCH(纤芯!Y4690,业务类型!$B$4:$B$8,0))</f>
        <v>IDLE</v>
      </c>
      <c r="AA4690" s="3"/>
    </row>
    <row r="4691" spans="1:27" ht="16.5" x14ac:dyDescent="0.2">
      <c r="A4691" s="3">
        <v>4688</v>
      </c>
      <c r="B4691" s="3">
        <f t="shared" si="364"/>
        <v>37038102018</v>
      </c>
      <c r="C4691" s="3" t="s">
        <v>1166</v>
      </c>
      <c r="D4691" s="3" t="s">
        <v>238</v>
      </c>
      <c r="E4691" s="3" t="str">
        <f>INDEX(光放段!$G$4:$G$237,MATCH(纤芯!G4691,光放段!$C$4:$C$237,0))</f>
        <v>山东二干|青岛威海1号光缆:即墨振华街-威海南竹岛</v>
      </c>
      <c r="F4691" s="3">
        <f>INDEX(光放段!$I$4:$I$237,MATCH(纤芯!H4691,光放段!$B$4:$B$237,0))</f>
        <v>37038100000</v>
      </c>
      <c r="G4691" s="3" t="str">
        <f t="shared" si="365"/>
        <v>山东二干|青岛威海1号光缆:莱阳穴坊-海阳海政路</v>
      </c>
      <c r="H4691" s="3">
        <f>INDEX(光放段!$B$4:$B$237,MATCH(纤芯!G4691,光放段!$C$4:$C$237,0))</f>
        <v>37038102000</v>
      </c>
      <c r="I4691" s="3" t="str">
        <f t="shared" si="366"/>
        <v>青岛威海1号光缆</v>
      </c>
      <c r="J4691" s="3" t="str">
        <f>INDEX(子缆名称!$B$4:$B$29,纤芯!M4691)</f>
        <v>B缆</v>
      </c>
      <c r="K4691" s="3">
        <v>18</v>
      </c>
      <c r="L4691" s="3">
        <f t="shared" si="367"/>
        <v>6</v>
      </c>
      <c r="M4691" s="3">
        <f t="shared" si="368"/>
        <v>2</v>
      </c>
      <c r="N4691" s="3" t="s">
        <v>106</v>
      </c>
      <c r="O4691" s="3">
        <f>COUNTIF([1]局站!$D$4:$D$172,"="&amp;N4691)</f>
        <v>1</v>
      </c>
      <c r="P4691" s="3">
        <v>0</v>
      </c>
      <c r="Q4691" s="3">
        <v>0</v>
      </c>
      <c r="R4691" s="3">
        <v>0</v>
      </c>
      <c r="S4691" s="3" t="s">
        <v>107</v>
      </c>
      <c r="T4691" s="3">
        <f>COUNTIF([1]局站!$D$4:$D$172,"="&amp;S4691)</f>
        <v>1</v>
      </c>
      <c r="U4691" s="3">
        <v>0</v>
      </c>
      <c r="V4691" s="3">
        <v>0</v>
      </c>
      <c r="W4691" s="3">
        <v>0</v>
      </c>
      <c r="X4691" s="3" t="s">
        <v>1215</v>
      </c>
      <c r="Y4691" s="3" t="s">
        <v>880</v>
      </c>
      <c r="Z4691" s="3" t="str">
        <f>INDEX(业务类型!$C$4:$C$8,MATCH(纤芯!Y4691,业务类型!$B$4:$B$8,0))</f>
        <v>IDLE</v>
      </c>
      <c r="AA4691" s="3"/>
    </row>
    <row r="4692" spans="1:27" ht="16.5" x14ac:dyDescent="0.2">
      <c r="A4692" s="3">
        <v>4689</v>
      </c>
      <c r="B4692" s="3">
        <f t="shared" si="364"/>
        <v>37038103001</v>
      </c>
      <c r="C4692" s="3" t="s">
        <v>1166</v>
      </c>
      <c r="D4692" s="3" t="s">
        <v>238</v>
      </c>
      <c r="E4692" s="3" t="str">
        <f>INDEX(光放段!$G$4:$G$237,MATCH(纤芯!G4692,光放段!$C$4:$C$237,0))</f>
        <v>山东二干|青岛威海1号光缆:即墨振华街-威海南竹岛</v>
      </c>
      <c r="F4692" s="3">
        <f>INDEX(光放段!$I$4:$I$237,MATCH(纤芯!H4692,光放段!$B$4:$B$237,0))</f>
        <v>37038100000</v>
      </c>
      <c r="G4692" s="3" t="str">
        <f t="shared" si="365"/>
        <v>山东二干|青岛威海1号光缆:海阳海政路-乳山青山路</v>
      </c>
      <c r="H4692" s="3">
        <f>INDEX(光放段!$B$4:$B$237,MATCH(纤芯!G4692,光放段!$C$4:$C$237,0))</f>
        <v>37038103000</v>
      </c>
      <c r="I4692" s="3" t="str">
        <f t="shared" si="366"/>
        <v>青岛威海1号光缆</v>
      </c>
      <c r="J4692" s="3" t="str">
        <f>INDEX(子缆名称!$B$4:$B$29,纤芯!M4692)</f>
        <v>A缆</v>
      </c>
      <c r="K4692" s="3">
        <v>1</v>
      </c>
      <c r="L4692" s="3">
        <f t="shared" si="367"/>
        <v>1</v>
      </c>
      <c r="M4692" s="3">
        <f t="shared" si="368"/>
        <v>1</v>
      </c>
      <c r="N4692" s="3" t="s">
        <v>107</v>
      </c>
      <c r="O4692" s="3">
        <f>COUNTIF([1]局站!$D$4:$D$172,"="&amp;N4692)</f>
        <v>1</v>
      </c>
      <c r="P4692" s="3">
        <v>0</v>
      </c>
      <c r="Q4692" s="3">
        <v>0</v>
      </c>
      <c r="R4692" s="3">
        <v>0</v>
      </c>
      <c r="S4692" s="3" t="s">
        <v>108</v>
      </c>
      <c r="T4692" s="3">
        <f>COUNTIF([1]局站!$D$4:$D$172,"="&amp;S4692)</f>
        <v>1</v>
      </c>
      <c r="U4692" s="3">
        <v>0</v>
      </c>
      <c r="V4692" s="3">
        <v>0</v>
      </c>
      <c r="W4692" s="3">
        <v>0</v>
      </c>
      <c r="X4692" s="3" t="s">
        <v>1215</v>
      </c>
      <c r="Y4692" s="3" t="s">
        <v>881</v>
      </c>
      <c r="Z4692" s="3" t="str">
        <f>INDEX(业务类型!$C$4:$C$8,MATCH(纤芯!Y4692,业务类型!$B$4:$B$8,0))</f>
        <v>OTHER</v>
      </c>
      <c r="AA4692" s="3" t="s">
        <v>882</v>
      </c>
    </row>
    <row r="4693" spans="1:27" ht="16.5" x14ac:dyDescent="0.2">
      <c r="A4693" s="3">
        <v>4690</v>
      </c>
      <c r="B4693" s="3">
        <f t="shared" ref="B4693:B4756" si="369">H4693+K4693</f>
        <v>37038103002</v>
      </c>
      <c r="C4693" s="3" t="s">
        <v>1166</v>
      </c>
      <c r="D4693" s="3" t="s">
        <v>238</v>
      </c>
      <c r="E4693" s="3" t="str">
        <f>INDEX(光放段!$G$4:$G$237,MATCH(纤芯!G4693,光放段!$C$4:$C$237,0))</f>
        <v>山东二干|青岛威海1号光缆:即墨振华街-威海南竹岛</v>
      </c>
      <c r="F4693" s="3">
        <f>INDEX(光放段!$I$4:$I$237,MATCH(纤芯!H4693,光放段!$B$4:$B$237,0))</f>
        <v>37038100000</v>
      </c>
      <c r="G4693" s="3" t="str">
        <f t="shared" si="365"/>
        <v>山东二干|青岛威海1号光缆:海阳海政路-乳山青山路</v>
      </c>
      <c r="H4693" s="3">
        <f>INDEX(光放段!$B$4:$B$237,MATCH(纤芯!G4693,光放段!$C$4:$C$237,0))</f>
        <v>37038103000</v>
      </c>
      <c r="I4693" s="3" t="str">
        <f t="shared" si="366"/>
        <v>青岛威海1号光缆</v>
      </c>
      <c r="J4693" s="3" t="str">
        <f>INDEX(子缆名称!$B$4:$B$29,纤芯!M4693)</f>
        <v>A缆</v>
      </c>
      <c r="K4693" s="3">
        <v>2</v>
      </c>
      <c r="L4693" s="3">
        <f t="shared" si="367"/>
        <v>2</v>
      </c>
      <c r="M4693" s="3">
        <f t="shared" si="368"/>
        <v>1</v>
      </c>
      <c r="N4693" s="3" t="s">
        <v>107</v>
      </c>
      <c r="O4693" s="3">
        <f>COUNTIF([1]局站!$D$4:$D$172,"="&amp;N4693)</f>
        <v>1</v>
      </c>
      <c r="P4693" s="3">
        <v>0</v>
      </c>
      <c r="Q4693" s="3">
        <v>0</v>
      </c>
      <c r="R4693" s="3">
        <v>0</v>
      </c>
      <c r="S4693" s="3" t="s">
        <v>108</v>
      </c>
      <c r="T4693" s="3">
        <f>COUNTIF([1]局站!$D$4:$D$172,"="&amp;S4693)</f>
        <v>1</v>
      </c>
      <c r="U4693" s="3">
        <v>0</v>
      </c>
      <c r="V4693" s="3">
        <v>0</v>
      </c>
      <c r="W4693" s="3">
        <v>0</v>
      </c>
      <c r="X4693" s="3" t="s">
        <v>1215</v>
      </c>
      <c r="Y4693" s="3" t="s">
        <v>852</v>
      </c>
      <c r="Z4693" s="3" t="str">
        <f>INDEX(业务类型!$C$4:$C$8,MATCH(纤芯!Y4693,业务类型!$B$4:$B$8,0))</f>
        <v>TWO</v>
      </c>
      <c r="AA4693" s="3" t="s">
        <v>907</v>
      </c>
    </row>
    <row r="4694" spans="1:27" ht="16.5" x14ac:dyDescent="0.2">
      <c r="A4694" s="3">
        <v>4691</v>
      </c>
      <c r="B4694" s="3">
        <f t="shared" si="369"/>
        <v>37038103003</v>
      </c>
      <c r="C4694" s="3" t="s">
        <v>1166</v>
      </c>
      <c r="D4694" s="3" t="s">
        <v>238</v>
      </c>
      <c r="E4694" s="3" t="str">
        <f>INDEX(光放段!$G$4:$G$237,MATCH(纤芯!G4694,光放段!$C$4:$C$237,0))</f>
        <v>山东二干|青岛威海1号光缆:即墨振华街-威海南竹岛</v>
      </c>
      <c r="F4694" s="3">
        <f>INDEX(光放段!$I$4:$I$237,MATCH(纤芯!H4694,光放段!$B$4:$B$237,0))</f>
        <v>37038100000</v>
      </c>
      <c r="G4694" s="3" t="str">
        <f t="shared" si="365"/>
        <v>山东二干|青岛威海1号光缆:海阳海政路-乳山青山路</v>
      </c>
      <c r="H4694" s="3">
        <f>INDEX(光放段!$B$4:$B$237,MATCH(纤芯!G4694,光放段!$C$4:$C$237,0))</f>
        <v>37038103000</v>
      </c>
      <c r="I4694" s="3" t="str">
        <f t="shared" si="366"/>
        <v>青岛威海1号光缆</v>
      </c>
      <c r="J4694" s="3" t="str">
        <f>INDEX(子缆名称!$B$4:$B$29,纤芯!M4694)</f>
        <v>A缆</v>
      </c>
      <c r="K4694" s="3">
        <v>3</v>
      </c>
      <c r="L4694" s="3">
        <f t="shared" si="367"/>
        <v>3</v>
      </c>
      <c r="M4694" s="3">
        <f t="shared" si="368"/>
        <v>1</v>
      </c>
      <c r="N4694" s="3" t="s">
        <v>107</v>
      </c>
      <c r="O4694" s="3">
        <f>COUNTIF([1]局站!$D$4:$D$172,"="&amp;N4694)</f>
        <v>1</v>
      </c>
      <c r="P4694" s="3">
        <v>0</v>
      </c>
      <c r="Q4694" s="3">
        <v>0</v>
      </c>
      <c r="R4694" s="3">
        <v>0</v>
      </c>
      <c r="S4694" s="3" t="s">
        <v>108</v>
      </c>
      <c r="T4694" s="3">
        <f>COUNTIF([1]局站!$D$4:$D$172,"="&amp;S4694)</f>
        <v>1</v>
      </c>
      <c r="U4694" s="3">
        <v>0</v>
      </c>
      <c r="V4694" s="3">
        <v>0</v>
      </c>
      <c r="W4694" s="3">
        <v>0</v>
      </c>
      <c r="X4694" s="3" t="s">
        <v>1215</v>
      </c>
      <c r="Y4694" s="3" t="s">
        <v>880</v>
      </c>
      <c r="Z4694" s="3" t="str">
        <f>INDEX(业务类型!$C$4:$C$8,MATCH(纤芯!Y4694,业务类型!$B$4:$B$8,0))</f>
        <v>IDLE</v>
      </c>
      <c r="AA4694" s="3"/>
    </row>
    <row r="4695" spans="1:27" ht="16.5" x14ac:dyDescent="0.2">
      <c r="A4695" s="3">
        <v>4692</v>
      </c>
      <c r="B4695" s="3">
        <f t="shared" si="369"/>
        <v>37038103004</v>
      </c>
      <c r="C4695" s="3" t="s">
        <v>1166</v>
      </c>
      <c r="D4695" s="3" t="s">
        <v>238</v>
      </c>
      <c r="E4695" s="3" t="str">
        <f>INDEX(光放段!$G$4:$G$237,MATCH(纤芯!G4695,光放段!$C$4:$C$237,0))</f>
        <v>山东二干|青岛威海1号光缆:即墨振华街-威海南竹岛</v>
      </c>
      <c r="F4695" s="3">
        <f>INDEX(光放段!$I$4:$I$237,MATCH(纤芯!H4695,光放段!$B$4:$B$237,0))</f>
        <v>37038100000</v>
      </c>
      <c r="G4695" s="3" t="str">
        <f t="shared" si="365"/>
        <v>山东二干|青岛威海1号光缆:海阳海政路-乳山青山路</v>
      </c>
      <c r="H4695" s="3">
        <f>INDEX(光放段!$B$4:$B$237,MATCH(纤芯!G4695,光放段!$C$4:$C$237,0))</f>
        <v>37038103000</v>
      </c>
      <c r="I4695" s="3" t="str">
        <f t="shared" si="366"/>
        <v>青岛威海1号光缆</v>
      </c>
      <c r="J4695" s="3" t="str">
        <f>INDEX(子缆名称!$B$4:$B$29,纤芯!M4695)</f>
        <v>A缆</v>
      </c>
      <c r="K4695" s="3">
        <v>4</v>
      </c>
      <c r="L4695" s="3">
        <f t="shared" si="367"/>
        <v>4</v>
      </c>
      <c r="M4695" s="3">
        <f t="shared" si="368"/>
        <v>1</v>
      </c>
      <c r="N4695" s="3" t="s">
        <v>107</v>
      </c>
      <c r="O4695" s="3">
        <f>COUNTIF([1]局站!$D$4:$D$172,"="&amp;N4695)</f>
        <v>1</v>
      </c>
      <c r="P4695" s="3">
        <v>0</v>
      </c>
      <c r="Q4695" s="3">
        <v>0</v>
      </c>
      <c r="R4695" s="3">
        <v>0</v>
      </c>
      <c r="S4695" s="3" t="s">
        <v>108</v>
      </c>
      <c r="T4695" s="3">
        <f>COUNTIF([1]局站!$D$4:$D$172,"="&amp;S4695)</f>
        <v>1</v>
      </c>
      <c r="U4695" s="3">
        <v>0</v>
      </c>
      <c r="V4695" s="3">
        <v>0</v>
      </c>
      <c r="W4695" s="3">
        <v>0</v>
      </c>
      <c r="X4695" s="3" t="s">
        <v>1215</v>
      </c>
      <c r="Y4695" s="3" t="s">
        <v>880</v>
      </c>
      <c r="Z4695" s="3" t="str">
        <f>INDEX(业务类型!$C$4:$C$8,MATCH(纤芯!Y4695,业务类型!$B$4:$B$8,0))</f>
        <v>IDLE</v>
      </c>
      <c r="AA4695" s="3"/>
    </row>
    <row r="4696" spans="1:27" ht="16.5" x14ac:dyDescent="0.2">
      <c r="A4696" s="3">
        <v>4693</v>
      </c>
      <c r="B4696" s="3">
        <f t="shared" si="369"/>
        <v>37038103005</v>
      </c>
      <c r="C4696" s="3" t="s">
        <v>1166</v>
      </c>
      <c r="D4696" s="3" t="s">
        <v>238</v>
      </c>
      <c r="E4696" s="3" t="str">
        <f>INDEX(光放段!$G$4:$G$237,MATCH(纤芯!G4696,光放段!$C$4:$C$237,0))</f>
        <v>山东二干|青岛威海1号光缆:即墨振华街-威海南竹岛</v>
      </c>
      <c r="F4696" s="3">
        <f>INDEX(光放段!$I$4:$I$237,MATCH(纤芯!H4696,光放段!$B$4:$B$237,0))</f>
        <v>37038100000</v>
      </c>
      <c r="G4696" s="3" t="str">
        <f t="shared" si="365"/>
        <v>山东二干|青岛威海1号光缆:海阳海政路-乳山青山路</v>
      </c>
      <c r="H4696" s="3">
        <f>INDEX(光放段!$B$4:$B$237,MATCH(纤芯!G4696,光放段!$C$4:$C$237,0))</f>
        <v>37038103000</v>
      </c>
      <c r="I4696" s="3" t="str">
        <f t="shared" si="366"/>
        <v>青岛威海1号光缆</v>
      </c>
      <c r="J4696" s="3" t="str">
        <f>INDEX(子缆名称!$B$4:$B$29,纤芯!M4696)</f>
        <v>A缆</v>
      </c>
      <c r="K4696" s="3">
        <v>5</v>
      </c>
      <c r="L4696" s="3">
        <f t="shared" si="367"/>
        <v>5</v>
      </c>
      <c r="M4696" s="3">
        <f t="shared" si="368"/>
        <v>1</v>
      </c>
      <c r="N4696" s="3" t="s">
        <v>107</v>
      </c>
      <c r="O4696" s="3">
        <f>COUNTIF([1]局站!$D$4:$D$172,"="&amp;N4696)</f>
        <v>1</v>
      </c>
      <c r="P4696" s="3">
        <v>0</v>
      </c>
      <c r="Q4696" s="3">
        <v>0</v>
      </c>
      <c r="R4696" s="3">
        <v>0</v>
      </c>
      <c r="S4696" s="3" t="s">
        <v>108</v>
      </c>
      <c r="T4696" s="3">
        <f>COUNTIF([1]局站!$D$4:$D$172,"="&amp;S4696)</f>
        <v>1</v>
      </c>
      <c r="U4696" s="3">
        <v>0</v>
      </c>
      <c r="V4696" s="3">
        <v>0</v>
      </c>
      <c r="W4696" s="3">
        <v>0</v>
      </c>
      <c r="X4696" s="3" t="s">
        <v>1215</v>
      </c>
      <c r="Y4696" s="3" t="s">
        <v>881</v>
      </c>
      <c r="Z4696" s="3" t="str">
        <f>INDEX(业务类型!$C$4:$C$8,MATCH(纤芯!Y4696,业务类型!$B$4:$B$8,0))</f>
        <v>OTHER</v>
      </c>
      <c r="AA4696" s="3" t="s">
        <v>882</v>
      </c>
    </row>
    <row r="4697" spans="1:27" ht="16.5" x14ac:dyDescent="0.2">
      <c r="A4697" s="3">
        <v>4694</v>
      </c>
      <c r="B4697" s="3">
        <f t="shared" si="369"/>
        <v>37038103006</v>
      </c>
      <c r="C4697" s="3" t="s">
        <v>1166</v>
      </c>
      <c r="D4697" s="3" t="s">
        <v>238</v>
      </c>
      <c r="E4697" s="3" t="str">
        <f>INDEX(光放段!$G$4:$G$237,MATCH(纤芯!G4697,光放段!$C$4:$C$237,0))</f>
        <v>山东二干|青岛威海1号光缆:即墨振华街-威海南竹岛</v>
      </c>
      <c r="F4697" s="3">
        <f>INDEX(光放段!$I$4:$I$237,MATCH(纤芯!H4697,光放段!$B$4:$B$237,0))</f>
        <v>37038100000</v>
      </c>
      <c r="G4697" s="3" t="str">
        <f t="shared" si="365"/>
        <v>山东二干|青岛威海1号光缆:海阳海政路-乳山青山路</v>
      </c>
      <c r="H4697" s="3">
        <f>INDEX(光放段!$B$4:$B$237,MATCH(纤芯!G4697,光放段!$C$4:$C$237,0))</f>
        <v>37038103000</v>
      </c>
      <c r="I4697" s="3" t="str">
        <f t="shared" si="366"/>
        <v>青岛威海1号光缆</v>
      </c>
      <c r="J4697" s="3" t="str">
        <f>INDEX(子缆名称!$B$4:$B$29,纤芯!M4697)</f>
        <v>A缆</v>
      </c>
      <c r="K4697" s="3">
        <v>6</v>
      </c>
      <c r="L4697" s="3">
        <f t="shared" si="367"/>
        <v>6</v>
      </c>
      <c r="M4697" s="3">
        <f t="shared" si="368"/>
        <v>1</v>
      </c>
      <c r="N4697" s="3" t="s">
        <v>107</v>
      </c>
      <c r="O4697" s="3">
        <f>COUNTIF([1]局站!$D$4:$D$172,"="&amp;N4697)</f>
        <v>1</v>
      </c>
      <c r="P4697" s="3">
        <v>0</v>
      </c>
      <c r="Q4697" s="3">
        <v>0</v>
      </c>
      <c r="R4697" s="3">
        <v>0</v>
      </c>
      <c r="S4697" s="3" t="s">
        <v>108</v>
      </c>
      <c r="T4697" s="3">
        <f>COUNTIF([1]局站!$D$4:$D$172,"="&amp;S4697)</f>
        <v>1</v>
      </c>
      <c r="U4697" s="3">
        <v>0</v>
      </c>
      <c r="V4697" s="3">
        <v>0</v>
      </c>
      <c r="W4697" s="3">
        <v>0</v>
      </c>
      <c r="X4697" s="3" t="s">
        <v>1215</v>
      </c>
      <c r="Y4697" s="3" t="s">
        <v>852</v>
      </c>
      <c r="Z4697" s="3" t="str">
        <f>INDEX(业务类型!$C$4:$C$8,MATCH(纤芯!Y4697,业务类型!$B$4:$B$8,0))</f>
        <v>TWO</v>
      </c>
      <c r="AA4697" s="3" t="s">
        <v>907</v>
      </c>
    </row>
    <row r="4698" spans="1:27" ht="16.5" x14ac:dyDescent="0.2">
      <c r="A4698" s="3">
        <v>4695</v>
      </c>
      <c r="B4698" s="3">
        <f t="shared" si="369"/>
        <v>37038103007</v>
      </c>
      <c r="C4698" s="3" t="s">
        <v>1166</v>
      </c>
      <c r="D4698" s="3" t="s">
        <v>238</v>
      </c>
      <c r="E4698" s="3" t="str">
        <f>INDEX(光放段!$G$4:$G$237,MATCH(纤芯!G4698,光放段!$C$4:$C$237,0))</f>
        <v>山东二干|青岛威海1号光缆:即墨振华街-威海南竹岛</v>
      </c>
      <c r="F4698" s="3">
        <f>INDEX(光放段!$I$4:$I$237,MATCH(纤芯!H4698,光放段!$B$4:$B$237,0))</f>
        <v>37038100000</v>
      </c>
      <c r="G4698" s="3" t="str">
        <f t="shared" si="365"/>
        <v>山东二干|青岛威海1号光缆:海阳海政路-乳山青山路</v>
      </c>
      <c r="H4698" s="3">
        <f>INDEX(光放段!$B$4:$B$237,MATCH(纤芯!G4698,光放段!$C$4:$C$237,0))</f>
        <v>37038103000</v>
      </c>
      <c r="I4698" s="3" t="str">
        <f t="shared" si="366"/>
        <v>青岛威海1号光缆</v>
      </c>
      <c r="J4698" s="3" t="str">
        <f>INDEX(子缆名称!$B$4:$B$29,纤芯!M4698)</f>
        <v>A缆</v>
      </c>
      <c r="K4698" s="3">
        <v>7</v>
      </c>
      <c r="L4698" s="3">
        <f t="shared" si="367"/>
        <v>7</v>
      </c>
      <c r="M4698" s="3">
        <f t="shared" si="368"/>
        <v>1</v>
      </c>
      <c r="N4698" s="3" t="s">
        <v>107</v>
      </c>
      <c r="O4698" s="3">
        <f>COUNTIF([1]局站!$D$4:$D$172,"="&amp;N4698)</f>
        <v>1</v>
      </c>
      <c r="P4698" s="3">
        <v>0</v>
      </c>
      <c r="Q4698" s="3">
        <v>0</v>
      </c>
      <c r="R4698" s="3">
        <v>0</v>
      </c>
      <c r="S4698" s="3" t="s">
        <v>108</v>
      </c>
      <c r="T4698" s="3">
        <f>COUNTIF([1]局站!$D$4:$D$172,"="&amp;S4698)</f>
        <v>1</v>
      </c>
      <c r="U4698" s="3">
        <v>0</v>
      </c>
      <c r="V4698" s="3">
        <v>0</v>
      </c>
      <c r="W4698" s="3">
        <v>0</v>
      </c>
      <c r="X4698" s="3" t="s">
        <v>1215</v>
      </c>
      <c r="Y4698" s="3" t="s">
        <v>852</v>
      </c>
      <c r="Z4698" s="3" t="str">
        <f>INDEX(业务类型!$C$4:$C$8,MATCH(纤芯!Y4698,业务类型!$B$4:$B$8,0))</f>
        <v>TWO</v>
      </c>
      <c r="AA4698" s="3" t="s">
        <v>999</v>
      </c>
    </row>
    <row r="4699" spans="1:27" ht="16.5" x14ac:dyDescent="0.2">
      <c r="A4699" s="3">
        <v>4696</v>
      </c>
      <c r="B4699" s="3">
        <f t="shared" si="369"/>
        <v>37038103008</v>
      </c>
      <c r="C4699" s="3" t="s">
        <v>1166</v>
      </c>
      <c r="D4699" s="3" t="s">
        <v>238</v>
      </c>
      <c r="E4699" s="3" t="str">
        <f>INDEX(光放段!$G$4:$G$237,MATCH(纤芯!G4699,光放段!$C$4:$C$237,0))</f>
        <v>山东二干|青岛威海1号光缆:即墨振华街-威海南竹岛</v>
      </c>
      <c r="F4699" s="3">
        <f>INDEX(光放段!$I$4:$I$237,MATCH(纤芯!H4699,光放段!$B$4:$B$237,0))</f>
        <v>37038100000</v>
      </c>
      <c r="G4699" s="3" t="str">
        <f t="shared" si="365"/>
        <v>山东二干|青岛威海1号光缆:海阳海政路-乳山青山路</v>
      </c>
      <c r="H4699" s="3">
        <f>INDEX(光放段!$B$4:$B$237,MATCH(纤芯!G4699,光放段!$C$4:$C$237,0))</f>
        <v>37038103000</v>
      </c>
      <c r="I4699" s="3" t="str">
        <f t="shared" si="366"/>
        <v>青岛威海1号光缆</v>
      </c>
      <c r="J4699" s="3" t="str">
        <f>INDEX(子缆名称!$B$4:$B$29,纤芯!M4699)</f>
        <v>A缆</v>
      </c>
      <c r="K4699" s="3">
        <v>8</v>
      </c>
      <c r="L4699" s="3">
        <f t="shared" si="367"/>
        <v>8</v>
      </c>
      <c r="M4699" s="3">
        <f t="shared" si="368"/>
        <v>1</v>
      </c>
      <c r="N4699" s="3" t="s">
        <v>107</v>
      </c>
      <c r="O4699" s="3">
        <f>COUNTIF([1]局站!$D$4:$D$172,"="&amp;N4699)</f>
        <v>1</v>
      </c>
      <c r="P4699" s="3">
        <v>0</v>
      </c>
      <c r="Q4699" s="3">
        <v>0</v>
      </c>
      <c r="R4699" s="3">
        <v>0</v>
      </c>
      <c r="S4699" s="3" t="s">
        <v>108</v>
      </c>
      <c r="T4699" s="3">
        <f>COUNTIF([1]局站!$D$4:$D$172,"="&amp;S4699)</f>
        <v>1</v>
      </c>
      <c r="U4699" s="3">
        <v>0</v>
      </c>
      <c r="V4699" s="3">
        <v>0</v>
      </c>
      <c r="W4699" s="3">
        <v>0</v>
      </c>
      <c r="X4699" s="3" t="s">
        <v>1215</v>
      </c>
      <c r="Y4699" s="3" t="s">
        <v>852</v>
      </c>
      <c r="Z4699" s="3" t="str">
        <f>INDEX(业务类型!$C$4:$C$8,MATCH(纤芯!Y4699,业务类型!$B$4:$B$8,0))</f>
        <v>TWO</v>
      </c>
      <c r="AA4699" s="3" t="s">
        <v>999</v>
      </c>
    </row>
    <row r="4700" spans="1:27" ht="16.5" x14ac:dyDescent="0.2">
      <c r="A4700" s="3">
        <v>4697</v>
      </c>
      <c r="B4700" s="3">
        <f t="shared" si="369"/>
        <v>37038103009</v>
      </c>
      <c r="C4700" s="3" t="s">
        <v>1166</v>
      </c>
      <c r="D4700" s="3" t="s">
        <v>238</v>
      </c>
      <c r="E4700" s="3" t="str">
        <f>INDEX(光放段!$G$4:$G$237,MATCH(纤芯!G4700,光放段!$C$4:$C$237,0))</f>
        <v>山东二干|青岛威海1号光缆:即墨振华街-威海南竹岛</v>
      </c>
      <c r="F4700" s="3">
        <f>INDEX(光放段!$I$4:$I$237,MATCH(纤芯!H4700,光放段!$B$4:$B$237,0))</f>
        <v>37038100000</v>
      </c>
      <c r="G4700" s="3" t="str">
        <f t="shared" si="365"/>
        <v>山东二干|青岛威海1号光缆:海阳海政路-乳山青山路</v>
      </c>
      <c r="H4700" s="3">
        <f>INDEX(光放段!$B$4:$B$237,MATCH(纤芯!G4700,光放段!$C$4:$C$237,0))</f>
        <v>37038103000</v>
      </c>
      <c r="I4700" s="3" t="str">
        <f t="shared" si="366"/>
        <v>青岛威海1号光缆</v>
      </c>
      <c r="J4700" s="3" t="str">
        <f>INDEX(子缆名称!$B$4:$B$29,纤芯!M4700)</f>
        <v>A缆</v>
      </c>
      <c r="K4700" s="3">
        <v>9</v>
      </c>
      <c r="L4700" s="3">
        <f t="shared" si="367"/>
        <v>9</v>
      </c>
      <c r="M4700" s="3">
        <f t="shared" si="368"/>
        <v>1</v>
      </c>
      <c r="N4700" s="3" t="s">
        <v>107</v>
      </c>
      <c r="O4700" s="3">
        <f>COUNTIF([1]局站!$D$4:$D$172,"="&amp;N4700)</f>
        <v>1</v>
      </c>
      <c r="P4700" s="3">
        <v>0</v>
      </c>
      <c r="Q4700" s="3">
        <v>0</v>
      </c>
      <c r="R4700" s="3">
        <v>0</v>
      </c>
      <c r="S4700" s="3" t="s">
        <v>108</v>
      </c>
      <c r="T4700" s="3">
        <f>COUNTIF([1]局站!$D$4:$D$172,"="&amp;S4700)</f>
        <v>1</v>
      </c>
      <c r="U4700" s="3">
        <v>0</v>
      </c>
      <c r="V4700" s="3">
        <v>0</v>
      </c>
      <c r="W4700" s="3">
        <v>0</v>
      </c>
      <c r="X4700" s="3" t="s">
        <v>1215</v>
      </c>
      <c r="Y4700" s="3" t="s">
        <v>881</v>
      </c>
      <c r="Z4700" s="3" t="str">
        <f>INDEX(业务类型!$C$4:$C$8,MATCH(纤芯!Y4700,业务类型!$B$4:$B$8,0))</f>
        <v>OTHER</v>
      </c>
      <c r="AA4700" s="3" t="s">
        <v>1067</v>
      </c>
    </row>
    <row r="4701" spans="1:27" ht="16.5" x14ac:dyDescent="0.2">
      <c r="A4701" s="3">
        <v>4698</v>
      </c>
      <c r="B4701" s="3">
        <f t="shared" si="369"/>
        <v>37038103010</v>
      </c>
      <c r="C4701" s="3" t="s">
        <v>1166</v>
      </c>
      <c r="D4701" s="3" t="s">
        <v>238</v>
      </c>
      <c r="E4701" s="3" t="str">
        <f>INDEX(光放段!$G$4:$G$237,MATCH(纤芯!G4701,光放段!$C$4:$C$237,0))</f>
        <v>山东二干|青岛威海1号光缆:即墨振华街-威海南竹岛</v>
      </c>
      <c r="F4701" s="3">
        <f>INDEX(光放段!$I$4:$I$237,MATCH(纤芯!H4701,光放段!$B$4:$B$237,0))</f>
        <v>37038100000</v>
      </c>
      <c r="G4701" s="3" t="str">
        <f t="shared" si="365"/>
        <v>山东二干|青岛威海1号光缆:海阳海政路-乳山青山路</v>
      </c>
      <c r="H4701" s="3">
        <f>INDEX(光放段!$B$4:$B$237,MATCH(纤芯!G4701,光放段!$C$4:$C$237,0))</f>
        <v>37038103000</v>
      </c>
      <c r="I4701" s="3" t="str">
        <f t="shared" si="366"/>
        <v>青岛威海1号光缆</v>
      </c>
      <c r="J4701" s="3" t="str">
        <f>INDEX(子缆名称!$B$4:$B$29,纤芯!M4701)</f>
        <v>A缆</v>
      </c>
      <c r="K4701" s="3">
        <v>10</v>
      </c>
      <c r="L4701" s="3">
        <f t="shared" si="367"/>
        <v>10</v>
      </c>
      <c r="M4701" s="3">
        <f t="shared" si="368"/>
        <v>1</v>
      </c>
      <c r="N4701" s="3" t="s">
        <v>107</v>
      </c>
      <c r="O4701" s="3">
        <f>COUNTIF([1]局站!$D$4:$D$172,"="&amp;N4701)</f>
        <v>1</v>
      </c>
      <c r="P4701" s="3">
        <v>0</v>
      </c>
      <c r="Q4701" s="3">
        <v>0</v>
      </c>
      <c r="R4701" s="3">
        <v>0</v>
      </c>
      <c r="S4701" s="3" t="s">
        <v>108</v>
      </c>
      <c r="T4701" s="3">
        <f>COUNTIF([1]局站!$D$4:$D$172,"="&amp;S4701)</f>
        <v>1</v>
      </c>
      <c r="U4701" s="3">
        <v>0</v>
      </c>
      <c r="V4701" s="3">
        <v>0</v>
      </c>
      <c r="W4701" s="3">
        <v>0</v>
      </c>
      <c r="X4701" s="3" t="s">
        <v>1215</v>
      </c>
      <c r="Y4701" s="3" t="s">
        <v>881</v>
      </c>
      <c r="Z4701" s="3" t="str">
        <f>INDEX(业务类型!$C$4:$C$8,MATCH(纤芯!Y4701,业务类型!$B$4:$B$8,0))</f>
        <v>OTHER</v>
      </c>
      <c r="AA4701" s="3" t="s">
        <v>1067</v>
      </c>
    </row>
    <row r="4702" spans="1:27" ht="16.5" x14ac:dyDescent="0.2">
      <c r="A4702" s="3">
        <v>4699</v>
      </c>
      <c r="B4702" s="3">
        <f t="shared" si="369"/>
        <v>37038103011</v>
      </c>
      <c r="C4702" s="3" t="s">
        <v>1166</v>
      </c>
      <c r="D4702" s="3" t="s">
        <v>238</v>
      </c>
      <c r="E4702" s="3" t="str">
        <f>INDEX(光放段!$G$4:$G$237,MATCH(纤芯!G4702,光放段!$C$4:$C$237,0))</f>
        <v>山东二干|青岛威海1号光缆:即墨振华街-威海南竹岛</v>
      </c>
      <c r="F4702" s="3">
        <f>INDEX(光放段!$I$4:$I$237,MATCH(纤芯!H4702,光放段!$B$4:$B$237,0))</f>
        <v>37038100000</v>
      </c>
      <c r="G4702" s="3" t="str">
        <f t="shared" si="365"/>
        <v>山东二干|青岛威海1号光缆:海阳海政路-乳山青山路</v>
      </c>
      <c r="H4702" s="3">
        <f>INDEX(光放段!$B$4:$B$237,MATCH(纤芯!G4702,光放段!$C$4:$C$237,0))</f>
        <v>37038103000</v>
      </c>
      <c r="I4702" s="3" t="str">
        <f t="shared" si="366"/>
        <v>青岛威海1号光缆</v>
      </c>
      <c r="J4702" s="3" t="str">
        <f>INDEX(子缆名称!$B$4:$B$29,纤芯!M4702)</f>
        <v>A缆</v>
      </c>
      <c r="K4702" s="3">
        <v>11</v>
      </c>
      <c r="L4702" s="3">
        <f t="shared" si="367"/>
        <v>11</v>
      </c>
      <c r="M4702" s="3">
        <f t="shared" si="368"/>
        <v>1</v>
      </c>
      <c r="N4702" s="3" t="s">
        <v>107</v>
      </c>
      <c r="O4702" s="3">
        <f>COUNTIF([1]局站!$D$4:$D$172,"="&amp;N4702)</f>
        <v>1</v>
      </c>
      <c r="P4702" s="3">
        <v>0</v>
      </c>
      <c r="Q4702" s="3">
        <v>0</v>
      </c>
      <c r="R4702" s="3">
        <v>0</v>
      </c>
      <c r="S4702" s="3" t="s">
        <v>108</v>
      </c>
      <c r="T4702" s="3">
        <f>COUNTIF([1]局站!$D$4:$D$172,"="&amp;S4702)</f>
        <v>1</v>
      </c>
      <c r="U4702" s="3">
        <v>0</v>
      </c>
      <c r="V4702" s="3">
        <v>0</v>
      </c>
      <c r="W4702" s="3">
        <v>0</v>
      </c>
      <c r="X4702" s="3" t="s">
        <v>1215</v>
      </c>
      <c r="Y4702" s="3" t="s">
        <v>881</v>
      </c>
      <c r="Z4702" s="3" t="str">
        <f>INDEX(业务类型!$C$4:$C$8,MATCH(纤芯!Y4702,业务类型!$B$4:$B$8,0))</f>
        <v>OTHER</v>
      </c>
      <c r="AA4702" s="3" t="s">
        <v>1068</v>
      </c>
    </row>
    <row r="4703" spans="1:27" ht="16.5" x14ac:dyDescent="0.2">
      <c r="A4703" s="3">
        <v>4700</v>
      </c>
      <c r="B4703" s="3">
        <f t="shared" si="369"/>
        <v>37038103012</v>
      </c>
      <c r="C4703" s="3" t="s">
        <v>1166</v>
      </c>
      <c r="D4703" s="3" t="s">
        <v>238</v>
      </c>
      <c r="E4703" s="3" t="str">
        <f>INDEX(光放段!$G$4:$G$237,MATCH(纤芯!G4703,光放段!$C$4:$C$237,0))</f>
        <v>山东二干|青岛威海1号光缆:即墨振华街-威海南竹岛</v>
      </c>
      <c r="F4703" s="3">
        <f>INDEX(光放段!$I$4:$I$237,MATCH(纤芯!H4703,光放段!$B$4:$B$237,0))</f>
        <v>37038100000</v>
      </c>
      <c r="G4703" s="3" t="str">
        <f t="shared" si="365"/>
        <v>山东二干|青岛威海1号光缆:海阳海政路-乳山青山路</v>
      </c>
      <c r="H4703" s="3">
        <f>INDEX(光放段!$B$4:$B$237,MATCH(纤芯!G4703,光放段!$C$4:$C$237,0))</f>
        <v>37038103000</v>
      </c>
      <c r="I4703" s="3" t="str">
        <f t="shared" si="366"/>
        <v>青岛威海1号光缆</v>
      </c>
      <c r="J4703" s="3" t="str">
        <f>INDEX(子缆名称!$B$4:$B$29,纤芯!M4703)</f>
        <v>A缆</v>
      </c>
      <c r="K4703" s="3">
        <v>12</v>
      </c>
      <c r="L4703" s="3">
        <f t="shared" si="367"/>
        <v>12</v>
      </c>
      <c r="M4703" s="3">
        <f t="shared" si="368"/>
        <v>1</v>
      </c>
      <c r="N4703" s="3" t="s">
        <v>107</v>
      </c>
      <c r="O4703" s="3">
        <f>COUNTIF([1]局站!$D$4:$D$172,"="&amp;N4703)</f>
        <v>1</v>
      </c>
      <c r="P4703" s="3">
        <v>0</v>
      </c>
      <c r="Q4703" s="3">
        <v>0</v>
      </c>
      <c r="R4703" s="3">
        <v>0</v>
      </c>
      <c r="S4703" s="3" t="s">
        <v>108</v>
      </c>
      <c r="T4703" s="3">
        <f>COUNTIF([1]局站!$D$4:$D$172,"="&amp;S4703)</f>
        <v>1</v>
      </c>
      <c r="U4703" s="3">
        <v>0</v>
      </c>
      <c r="V4703" s="3">
        <v>0</v>
      </c>
      <c r="W4703" s="3">
        <v>0</v>
      </c>
      <c r="X4703" s="3" t="s">
        <v>1215</v>
      </c>
      <c r="Y4703" s="3" t="s">
        <v>852</v>
      </c>
      <c r="Z4703" s="3" t="str">
        <f>INDEX(业务类型!$C$4:$C$8,MATCH(纤芯!Y4703,业务类型!$B$4:$B$8,0))</f>
        <v>TWO</v>
      </c>
      <c r="AA4703" s="3" t="s">
        <v>905</v>
      </c>
    </row>
    <row r="4704" spans="1:27" ht="16.5" x14ac:dyDescent="0.2">
      <c r="A4704" s="3">
        <v>4701</v>
      </c>
      <c r="B4704" s="3">
        <f t="shared" si="369"/>
        <v>37038103013</v>
      </c>
      <c r="C4704" s="3" t="s">
        <v>1166</v>
      </c>
      <c r="D4704" s="3" t="s">
        <v>238</v>
      </c>
      <c r="E4704" s="3" t="str">
        <f>INDEX(光放段!$G$4:$G$237,MATCH(纤芯!G4704,光放段!$C$4:$C$237,0))</f>
        <v>山东二干|青岛威海1号光缆:即墨振华街-威海南竹岛</v>
      </c>
      <c r="F4704" s="3">
        <f>INDEX(光放段!$I$4:$I$237,MATCH(纤芯!H4704,光放段!$B$4:$B$237,0))</f>
        <v>37038100000</v>
      </c>
      <c r="G4704" s="3" t="str">
        <f t="shared" si="365"/>
        <v>山东二干|青岛威海1号光缆:海阳海政路-乳山青山路</v>
      </c>
      <c r="H4704" s="3">
        <f>INDEX(光放段!$B$4:$B$237,MATCH(纤芯!G4704,光放段!$C$4:$C$237,0))</f>
        <v>37038103000</v>
      </c>
      <c r="I4704" s="3" t="str">
        <f t="shared" si="366"/>
        <v>青岛威海1号光缆</v>
      </c>
      <c r="J4704" s="3" t="str">
        <f>INDEX(子缆名称!$B$4:$B$29,纤芯!M4704)</f>
        <v>B缆</v>
      </c>
      <c r="K4704" s="3">
        <v>13</v>
      </c>
      <c r="L4704" s="3">
        <f t="shared" si="367"/>
        <v>1</v>
      </c>
      <c r="M4704" s="3">
        <f t="shared" si="368"/>
        <v>2</v>
      </c>
      <c r="N4704" s="3" t="s">
        <v>107</v>
      </c>
      <c r="O4704" s="3">
        <f>COUNTIF([1]局站!$D$4:$D$172,"="&amp;N4704)</f>
        <v>1</v>
      </c>
      <c r="P4704" s="3">
        <v>0</v>
      </c>
      <c r="Q4704" s="3">
        <v>0</v>
      </c>
      <c r="R4704" s="3">
        <v>0</v>
      </c>
      <c r="S4704" s="3" t="s">
        <v>108</v>
      </c>
      <c r="T4704" s="3">
        <f>COUNTIF([1]局站!$D$4:$D$172,"="&amp;S4704)</f>
        <v>1</v>
      </c>
      <c r="U4704" s="3">
        <v>0</v>
      </c>
      <c r="V4704" s="3">
        <v>0</v>
      </c>
      <c r="W4704" s="3">
        <v>0</v>
      </c>
      <c r="X4704" s="3" t="s">
        <v>1215</v>
      </c>
      <c r="Y4704" s="3" t="s">
        <v>881</v>
      </c>
      <c r="Z4704" s="3" t="str">
        <f>INDEX(业务类型!$C$4:$C$8,MATCH(纤芯!Y4704,业务类型!$B$4:$B$8,0))</f>
        <v>OTHER</v>
      </c>
      <c r="AA4704" s="3" t="s">
        <v>919</v>
      </c>
    </row>
    <row r="4705" spans="1:27" ht="16.5" x14ac:dyDescent="0.2">
      <c r="A4705" s="3">
        <v>4702</v>
      </c>
      <c r="B4705" s="3">
        <f t="shared" si="369"/>
        <v>37038103014</v>
      </c>
      <c r="C4705" s="3" t="s">
        <v>1166</v>
      </c>
      <c r="D4705" s="3" t="s">
        <v>238</v>
      </c>
      <c r="E4705" s="3" t="str">
        <f>INDEX(光放段!$G$4:$G$237,MATCH(纤芯!G4705,光放段!$C$4:$C$237,0))</f>
        <v>山东二干|青岛威海1号光缆:即墨振华街-威海南竹岛</v>
      </c>
      <c r="F4705" s="3">
        <f>INDEX(光放段!$I$4:$I$237,MATCH(纤芯!H4705,光放段!$B$4:$B$237,0))</f>
        <v>37038100000</v>
      </c>
      <c r="G4705" s="3" t="str">
        <f t="shared" si="365"/>
        <v>山东二干|青岛威海1号光缆:海阳海政路-乳山青山路</v>
      </c>
      <c r="H4705" s="3">
        <f>INDEX(光放段!$B$4:$B$237,MATCH(纤芯!G4705,光放段!$C$4:$C$237,0))</f>
        <v>37038103000</v>
      </c>
      <c r="I4705" s="3" t="str">
        <f t="shared" si="366"/>
        <v>青岛威海1号光缆</v>
      </c>
      <c r="J4705" s="3" t="str">
        <f>INDEX(子缆名称!$B$4:$B$29,纤芯!M4705)</f>
        <v>B缆</v>
      </c>
      <c r="K4705" s="3">
        <v>14</v>
      </c>
      <c r="L4705" s="3">
        <f t="shared" si="367"/>
        <v>2</v>
      </c>
      <c r="M4705" s="3">
        <f t="shared" si="368"/>
        <v>2</v>
      </c>
      <c r="N4705" s="3" t="s">
        <v>107</v>
      </c>
      <c r="O4705" s="3">
        <f>COUNTIF([1]局站!$D$4:$D$172,"="&amp;N4705)</f>
        <v>1</v>
      </c>
      <c r="P4705" s="3">
        <v>0</v>
      </c>
      <c r="Q4705" s="3">
        <v>0</v>
      </c>
      <c r="R4705" s="3">
        <v>0</v>
      </c>
      <c r="S4705" s="3" t="s">
        <v>108</v>
      </c>
      <c r="T4705" s="3">
        <f>COUNTIF([1]局站!$D$4:$D$172,"="&amp;S4705)</f>
        <v>1</v>
      </c>
      <c r="U4705" s="3">
        <v>0</v>
      </c>
      <c r="V4705" s="3">
        <v>0</v>
      </c>
      <c r="W4705" s="3">
        <v>0</v>
      </c>
      <c r="X4705" s="3" t="s">
        <v>1215</v>
      </c>
      <c r="Y4705" s="3" t="s">
        <v>881</v>
      </c>
      <c r="Z4705" s="3" t="str">
        <f>INDEX(业务类型!$C$4:$C$8,MATCH(纤芯!Y4705,业务类型!$B$4:$B$8,0))</f>
        <v>OTHER</v>
      </c>
      <c r="AA4705" s="3" t="s">
        <v>919</v>
      </c>
    </row>
    <row r="4706" spans="1:27" ht="16.5" x14ac:dyDescent="0.2">
      <c r="A4706" s="3">
        <v>4703</v>
      </c>
      <c r="B4706" s="3">
        <f t="shared" si="369"/>
        <v>37038103015</v>
      </c>
      <c r="C4706" s="3" t="s">
        <v>1166</v>
      </c>
      <c r="D4706" s="3" t="s">
        <v>238</v>
      </c>
      <c r="E4706" s="3" t="str">
        <f>INDEX(光放段!$G$4:$G$237,MATCH(纤芯!G4706,光放段!$C$4:$C$237,0))</f>
        <v>山东二干|青岛威海1号光缆:即墨振华街-威海南竹岛</v>
      </c>
      <c r="F4706" s="3">
        <f>INDEX(光放段!$I$4:$I$237,MATCH(纤芯!H4706,光放段!$B$4:$B$237,0))</f>
        <v>37038100000</v>
      </c>
      <c r="G4706" s="3" t="str">
        <f t="shared" si="365"/>
        <v>山东二干|青岛威海1号光缆:海阳海政路-乳山青山路</v>
      </c>
      <c r="H4706" s="3">
        <f>INDEX(光放段!$B$4:$B$237,MATCH(纤芯!G4706,光放段!$C$4:$C$237,0))</f>
        <v>37038103000</v>
      </c>
      <c r="I4706" s="3" t="str">
        <f t="shared" si="366"/>
        <v>青岛威海1号光缆</v>
      </c>
      <c r="J4706" s="3" t="str">
        <f>INDEX(子缆名称!$B$4:$B$29,纤芯!M4706)</f>
        <v>B缆</v>
      </c>
      <c r="K4706" s="3">
        <v>15</v>
      </c>
      <c r="L4706" s="3">
        <f t="shared" si="367"/>
        <v>3</v>
      </c>
      <c r="M4706" s="3">
        <f t="shared" si="368"/>
        <v>2</v>
      </c>
      <c r="N4706" s="3" t="s">
        <v>107</v>
      </c>
      <c r="O4706" s="3">
        <f>COUNTIF([1]局站!$D$4:$D$172,"="&amp;N4706)</f>
        <v>1</v>
      </c>
      <c r="P4706" s="3">
        <v>0</v>
      </c>
      <c r="Q4706" s="3">
        <v>0</v>
      </c>
      <c r="R4706" s="3">
        <v>0</v>
      </c>
      <c r="S4706" s="3" t="s">
        <v>108</v>
      </c>
      <c r="T4706" s="3">
        <f>COUNTIF([1]局站!$D$4:$D$172,"="&amp;S4706)</f>
        <v>1</v>
      </c>
      <c r="U4706" s="3">
        <v>0</v>
      </c>
      <c r="V4706" s="3">
        <v>0</v>
      </c>
      <c r="W4706" s="3">
        <v>0</v>
      </c>
      <c r="X4706" s="3" t="s">
        <v>1215</v>
      </c>
      <c r="Y4706" s="3" t="s">
        <v>880</v>
      </c>
      <c r="Z4706" s="3" t="str">
        <f>INDEX(业务类型!$C$4:$C$8,MATCH(纤芯!Y4706,业务类型!$B$4:$B$8,0))</f>
        <v>IDLE</v>
      </c>
      <c r="AA4706" s="3"/>
    </row>
    <row r="4707" spans="1:27" ht="16.5" x14ac:dyDescent="0.2">
      <c r="A4707" s="3">
        <v>4704</v>
      </c>
      <c r="B4707" s="3">
        <f t="shared" si="369"/>
        <v>37038103016</v>
      </c>
      <c r="C4707" s="3" t="s">
        <v>1166</v>
      </c>
      <c r="D4707" s="3" t="s">
        <v>238</v>
      </c>
      <c r="E4707" s="3" t="str">
        <f>INDEX(光放段!$G$4:$G$237,MATCH(纤芯!G4707,光放段!$C$4:$C$237,0))</f>
        <v>山东二干|青岛威海1号光缆:即墨振华街-威海南竹岛</v>
      </c>
      <c r="F4707" s="3">
        <f>INDEX(光放段!$I$4:$I$237,MATCH(纤芯!H4707,光放段!$B$4:$B$237,0))</f>
        <v>37038100000</v>
      </c>
      <c r="G4707" s="3" t="str">
        <f t="shared" si="365"/>
        <v>山东二干|青岛威海1号光缆:海阳海政路-乳山青山路</v>
      </c>
      <c r="H4707" s="3">
        <f>INDEX(光放段!$B$4:$B$237,MATCH(纤芯!G4707,光放段!$C$4:$C$237,0))</f>
        <v>37038103000</v>
      </c>
      <c r="I4707" s="3" t="str">
        <f t="shared" si="366"/>
        <v>青岛威海1号光缆</v>
      </c>
      <c r="J4707" s="3" t="str">
        <f>INDEX(子缆名称!$B$4:$B$29,纤芯!M4707)</f>
        <v>B缆</v>
      </c>
      <c r="K4707" s="3">
        <v>16</v>
      </c>
      <c r="L4707" s="3">
        <f t="shared" si="367"/>
        <v>4</v>
      </c>
      <c r="M4707" s="3">
        <f t="shared" si="368"/>
        <v>2</v>
      </c>
      <c r="N4707" s="3" t="s">
        <v>107</v>
      </c>
      <c r="O4707" s="3">
        <f>COUNTIF([1]局站!$D$4:$D$172,"="&amp;N4707)</f>
        <v>1</v>
      </c>
      <c r="P4707" s="3">
        <v>0</v>
      </c>
      <c r="Q4707" s="3">
        <v>0</v>
      </c>
      <c r="R4707" s="3">
        <v>0</v>
      </c>
      <c r="S4707" s="3" t="s">
        <v>108</v>
      </c>
      <c r="T4707" s="3">
        <f>COUNTIF([1]局站!$D$4:$D$172,"="&amp;S4707)</f>
        <v>1</v>
      </c>
      <c r="U4707" s="3">
        <v>0</v>
      </c>
      <c r="V4707" s="3">
        <v>0</v>
      </c>
      <c r="W4707" s="3">
        <v>0</v>
      </c>
      <c r="X4707" s="3" t="s">
        <v>1215</v>
      </c>
      <c r="Y4707" s="3" t="s">
        <v>852</v>
      </c>
      <c r="Z4707" s="3" t="str">
        <f>INDEX(业务类型!$C$4:$C$8,MATCH(纤芯!Y4707,业务类型!$B$4:$B$8,0))</f>
        <v>TWO</v>
      </c>
      <c r="AA4707" s="3" t="s">
        <v>905</v>
      </c>
    </row>
    <row r="4708" spans="1:27" ht="16.5" x14ac:dyDescent="0.2">
      <c r="A4708" s="3">
        <v>4705</v>
      </c>
      <c r="B4708" s="3">
        <f t="shared" si="369"/>
        <v>37038103017</v>
      </c>
      <c r="C4708" s="3" t="s">
        <v>1166</v>
      </c>
      <c r="D4708" s="3" t="s">
        <v>238</v>
      </c>
      <c r="E4708" s="3" t="str">
        <f>INDEX(光放段!$G$4:$G$237,MATCH(纤芯!G4708,光放段!$C$4:$C$237,0))</f>
        <v>山东二干|青岛威海1号光缆:即墨振华街-威海南竹岛</v>
      </c>
      <c r="F4708" s="3">
        <f>INDEX(光放段!$I$4:$I$237,MATCH(纤芯!H4708,光放段!$B$4:$B$237,0))</f>
        <v>37038100000</v>
      </c>
      <c r="G4708" s="3" t="str">
        <f t="shared" si="365"/>
        <v>山东二干|青岛威海1号光缆:海阳海政路-乳山青山路</v>
      </c>
      <c r="H4708" s="3">
        <f>INDEX(光放段!$B$4:$B$237,MATCH(纤芯!G4708,光放段!$C$4:$C$237,0))</f>
        <v>37038103000</v>
      </c>
      <c r="I4708" s="3" t="str">
        <f t="shared" si="366"/>
        <v>青岛威海1号光缆</v>
      </c>
      <c r="J4708" s="3" t="str">
        <f>INDEX(子缆名称!$B$4:$B$29,纤芯!M4708)</f>
        <v>B缆</v>
      </c>
      <c r="K4708" s="3">
        <v>17</v>
      </c>
      <c r="L4708" s="3">
        <f t="shared" si="367"/>
        <v>5</v>
      </c>
      <c r="M4708" s="3">
        <f t="shared" si="368"/>
        <v>2</v>
      </c>
      <c r="N4708" s="3" t="s">
        <v>107</v>
      </c>
      <c r="O4708" s="3">
        <f>COUNTIF([1]局站!$D$4:$D$172,"="&amp;N4708)</f>
        <v>1</v>
      </c>
      <c r="P4708" s="3">
        <v>0</v>
      </c>
      <c r="Q4708" s="3">
        <v>0</v>
      </c>
      <c r="R4708" s="3">
        <v>0</v>
      </c>
      <c r="S4708" s="3" t="s">
        <v>108</v>
      </c>
      <c r="T4708" s="3">
        <f>COUNTIF([1]局站!$D$4:$D$172,"="&amp;S4708)</f>
        <v>1</v>
      </c>
      <c r="U4708" s="3">
        <v>0</v>
      </c>
      <c r="V4708" s="3">
        <v>0</v>
      </c>
      <c r="W4708" s="3">
        <v>0</v>
      </c>
      <c r="X4708" s="3" t="s">
        <v>1215</v>
      </c>
      <c r="Y4708" s="3" t="s">
        <v>880</v>
      </c>
      <c r="Z4708" s="3" t="str">
        <f>INDEX(业务类型!$C$4:$C$8,MATCH(纤芯!Y4708,业务类型!$B$4:$B$8,0))</f>
        <v>IDLE</v>
      </c>
      <c r="AA4708" s="3"/>
    </row>
    <row r="4709" spans="1:27" ht="16.5" x14ac:dyDescent="0.2">
      <c r="A4709" s="3">
        <v>4706</v>
      </c>
      <c r="B4709" s="3">
        <f t="shared" si="369"/>
        <v>37038103018</v>
      </c>
      <c r="C4709" s="3" t="s">
        <v>1166</v>
      </c>
      <c r="D4709" s="3" t="s">
        <v>238</v>
      </c>
      <c r="E4709" s="3" t="str">
        <f>INDEX(光放段!$G$4:$G$237,MATCH(纤芯!G4709,光放段!$C$4:$C$237,0))</f>
        <v>山东二干|青岛威海1号光缆:即墨振华街-威海南竹岛</v>
      </c>
      <c r="F4709" s="3">
        <f>INDEX(光放段!$I$4:$I$237,MATCH(纤芯!H4709,光放段!$B$4:$B$237,0))</f>
        <v>37038100000</v>
      </c>
      <c r="G4709" s="3" t="str">
        <f t="shared" si="365"/>
        <v>山东二干|青岛威海1号光缆:海阳海政路-乳山青山路</v>
      </c>
      <c r="H4709" s="3">
        <f>INDEX(光放段!$B$4:$B$237,MATCH(纤芯!G4709,光放段!$C$4:$C$237,0))</f>
        <v>37038103000</v>
      </c>
      <c r="I4709" s="3" t="str">
        <f t="shared" si="366"/>
        <v>青岛威海1号光缆</v>
      </c>
      <c r="J4709" s="3" t="str">
        <f>INDEX(子缆名称!$B$4:$B$29,纤芯!M4709)</f>
        <v>B缆</v>
      </c>
      <c r="K4709" s="3">
        <v>18</v>
      </c>
      <c r="L4709" s="3">
        <f t="shared" si="367"/>
        <v>6</v>
      </c>
      <c r="M4709" s="3">
        <f t="shared" si="368"/>
        <v>2</v>
      </c>
      <c r="N4709" s="3" t="s">
        <v>107</v>
      </c>
      <c r="O4709" s="3">
        <f>COUNTIF([1]局站!$D$4:$D$172,"="&amp;N4709)</f>
        <v>1</v>
      </c>
      <c r="P4709" s="3">
        <v>0</v>
      </c>
      <c r="Q4709" s="3">
        <v>0</v>
      </c>
      <c r="R4709" s="3">
        <v>0</v>
      </c>
      <c r="S4709" s="3" t="s">
        <v>108</v>
      </c>
      <c r="T4709" s="3">
        <f>COUNTIF([1]局站!$D$4:$D$172,"="&amp;S4709)</f>
        <v>1</v>
      </c>
      <c r="U4709" s="3">
        <v>0</v>
      </c>
      <c r="V4709" s="3">
        <v>0</v>
      </c>
      <c r="W4709" s="3">
        <v>0</v>
      </c>
      <c r="X4709" s="3" t="s">
        <v>1215</v>
      </c>
      <c r="Y4709" s="3" t="s">
        <v>880</v>
      </c>
      <c r="Z4709" s="3" t="str">
        <f>INDEX(业务类型!$C$4:$C$8,MATCH(纤芯!Y4709,业务类型!$B$4:$B$8,0))</f>
        <v>IDLE</v>
      </c>
      <c r="AA4709" s="3"/>
    </row>
    <row r="4710" spans="1:27" ht="16.5" x14ac:dyDescent="0.2">
      <c r="A4710" s="3">
        <v>4707</v>
      </c>
      <c r="B4710" s="3">
        <f t="shared" si="369"/>
        <v>37038104001</v>
      </c>
      <c r="C4710" s="3" t="s">
        <v>1166</v>
      </c>
      <c r="D4710" s="3" t="s">
        <v>238</v>
      </c>
      <c r="E4710" s="3" t="str">
        <f>INDEX(光放段!$G$4:$G$237,MATCH(纤芯!G4710,光放段!$C$4:$C$237,0))</f>
        <v>山东二干|青岛威海1号光缆:即墨振华街-威海南竹岛</v>
      </c>
      <c r="F4710" s="3">
        <f>INDEX(光放段!$I$4:$I$237,MATCH(纤芯!H4710,光放段!$B$4:$B$237,0))</f>
        <v>37038100000</v>
      </c>
      <c r="G4710" s="3" t="str">
        <f t="shared" si="365"/>
        <v>山东二干|青岛威海1号光缆:乳山青山路-乳山冯家</v>
      </c>
      <c r="H4710" s="3">
        <f>INDEX(光放段!$B$4:$B$237,MATCH(纤芯!G4710,光放段!$C$4:$C$237,0))</f>
        <v>37038104000</v>
      </c>
      <c r="I4710" s="3" t="str">
        <f t="shared" si="366"/>
        <v>青岛威海1号光缆</v>
      </c>
      <c r="J4710" s="3" t="str">
        <f>INDEX(子缆名称!$B$4:$B$29,纤芯!M4710)</f>
        <v>A缆</v>
      </c>
      <c r="K4710" s="3">
        <v>1</v>
      </c>
      <c r="L4710" s="3">
        <f t="shared" si="367"/>
        <v>1</v>
      </c>
      <c r="M4710" s="3">
        <f t="shared" si="368"/>
        <v>1</v>
      </c>
      <c r="N4710" s="3" t="s">
        <v>108</v>
      </c>
      <c r="O4710" s="3">
        <f>COUNTIF([1]局站!$D$4:$D$172,"="&amp;N4710)</f>
        <v>1</v>
      </c>
      <c r="P4710" s="3">
        <v>0</v>
      </c>
      <c r="Q4710" s="3">
        <v>0</v>
      </c>
      <c r="R4710" s="3">
        <v>0</v>
      </c>
      <c r="S4710" s="3" t="s">
        <v>109</v>
      </c>
      <c r="T4710" s="3">
        <f>COUNTIF([1]局站!$D$4:$D$172,"="&amp;S4710)</f>
        <v>1</v>
      </c>
      <c r="U4710" s="3">
        <v>0</v>
      </c>
      <c r="V4710" s="3">
        <v>0</v>
      </c>
      <c r="W4710" s="3">
        <v>0</v>
      </c>
      <c r="X4710" s="3" t="s">
        <v>1215</v>
      </c>
      <c r="Y4710" s="3" t="s">
        <v>852</v>
      </c>
      <c r="Z4710" s="3" t="str">
        <f>INDEX(业务类型!$C$4:$C$8,MATCH(纤芯!Y4710,业务类型!$B$4:$B$8,0))</f>
        <v>TWO</v>
      </c>
      <c r="AA4710" s="3" t="s">
        <v>907</v>
      </c>
    </row>
    <row r="4711" spans="1:27" ht="16.5" x14ac:dyDescent="0.2">
      <c r="A4711" s="3">
        <v>4708</v>
      </c>
      <c r="B4711" s="3">
        <f t="shared" si="369"/>
        <v>37038104002</v>
      </c>
      <c r="C4711" s="3" t="s">
        <v>1166</v>
      </c>
      <c r="D4711" s="3" t="s">
        <v>238</v>
      </c>
      <c r="E4711" s="3" t="str">
        <f>INDEX(光放段!$G$4:$G$237,MATCH(纤芯!G4711,光放段!$C$4:$C$237,0))</f>
        <v>山东二干|青岛威海1号光缆:即墨振华街-威海南竹岛</v>
      </c>
      <c r="F4711" s="3">
        <f>INDEX(光放段!$I$4:$I$237,MATCH(纤芯!H4711,光放段!$B$4:$B$237,0))</f>
        <v>37038100000</v>
      </c>
      <c r="G4711" s="3" t="str">
        <f t="shared" si="365"/>
        <v>山东二干|青岛威海1号光缆:乳山青山路-乳山冯家</v>
      </c>
      <c r="H4711" s="3">
        <f>INDEX(光放段!$B$4:$B$237,MATCH(纤芯!G4711,光放段!$C$4:$C$237,0))</f>
        <v>37038104000</v>
      </c>
      <c r="I4711" s="3" t="str">
        <f t="shared" si="366"/>
        <v>青岛威海1号光缆</v>
      </c>
      <c r="J4711" s="3" t="str">
        <f>INDEX(子缆名称!$B$4:$B$29,纤芯!M4711)</f>
        <v>A缆</v>
      </c>
      <c r="K4711" s="3">
        <v>2</v>
      </c>
      <c r="L4711" s="3">
        <f t="shared" si="367"/>
        <v>2</v>
      </c>
      <c r="M4711" s="3">
        <f t="shared" si="368"/>
        <v>1</v>
      </c>
      <c r="N4711" s="3" t="s">
        <v>108</v>
      </c>
      <c r="O4711" s="3">
        <f>COUNTIF([1]局站!$D$4:$D$172,"="&amp;N4711)</f>
        <v>1</v>
      </c>
      <c r="P4711" s="3">
        <v>0</v>
      </c>
      <c r="Q4711" s="3">
        <v>0</v>
      </c>
      <c r="R4711" s="3">
        <v>0</v>
      </c>
      <c r="S4711" s="3" t="s">
        <v>109</v>
      </c>
      <c r="T4711" s="3">
        <f>COUNTIF([1]局站!$D$4:$D$172,"="&amp;S4711)</f>
        <v>1</v>
      </c>
      <c r="U4711" s="3">
        <v>0</v>
      </c>
      <c r="V4711" s="3">
        <v>0</v>
      </c>
      <c r="W4711" s="3">
        <v>0</v>
      </c>
      <c r="X4711" s="3" t="s">
        <v>1215</v>
      </c>
      <c r="Y4711" s="3" t="s">
        <v>852</v>
      </c>
      <c r="Z4711" s="3" t="str">
        <f>INDEX(业务类型!$C$4:$C$8,MATCH(纤芯!Y4711,业务类型!$B$4:$B$8,0))</f>
        <v>TWO</v>
      </c>
      <c r="AA4711" s="3" t="s">
        <v>907</v>
      </c>
    </row>
    <row r="4712" spans="1:27" ht="16.5" x14ac:dyDescent="0.2">
      <c r="A4712" s="3">
        <v>4709</v>
      </c>
      <c r="B4712" s="3">
        <f t="shared" si="369"/>
        <v>37038104003</v>
      </c>
      <c r="C4712" s="3" t="s">
        <v>1166</v>
      </c>
      <c r="D4712" s="3" t="s">
        <v>238</v>
      </c>
      <c r="E4712" s="3" t="str">
        <f>INDEX(光放段!$G$4:$G$237,MATCH(纤芯!G4712,光放段!$C$4:$C$237,0))</f>
        <v>山东二干|青岛威海1号光缆:即墨振华街-威海南竹岛</v>
      </c>
      <c r="F4712" s="3">
        <f>INDEX(光放段!$I$4:$I$237,MATCH(纤芯!H4712,光放段!$B$4:$B$237,0))</f>
        <v>37038100000</v>
      </c>
      <c r="G4712" s="3" t="str">
        <f t="shared" si="365"/>
        <v>山东二干|青岛威海1号光缆:乳山青山路-乳山冯家</v>
      </c>
      <c r="H4712" s="3">
        <f>INDEX(光放段!$B$4:$B$237,MATCH(纤芯!G4712,光放段!$C$4:$C$237,0))</f>
        <v>37038104000</v>
      </c>
      <c r="I4712" s="3" t="str">
        <f t="shared" si="366"/>
        <v>青岛威海1号光缆</v>
      </c>
      <c r="J4712" s="3" t="str">
        <f>INDEX(子缆名称!$B$4:$B$29,纤芯!M4712)</f>
        <v>A缆</v>
      </c>
      <c r="K4712" s="3">
        <v>3</v>
      </c>
      <c r="L4712" s="3">
        <f t="shared" si="367"/>
        <v>3</v>
      </c>
      <c r="M4712" s="3">
        <f t="shared" si="368"/>
        <v>1</v>
      </c>
      <c r="N4712" s="3" t="s">
        <v>108</v>
      </c>
      <c r="O4712" s="3">
        <f>COUNTIF([1]局站!$D$4:$D$172,"="&amp;N4712)</f>
        <v>1</v>
      </c>
      <c r="P4712" s="3">
        <v>0</v>
      </c>
      <c r="Q4712" s="3">
        <v>0</v>
      </c>
      <c r="R4712" s="3">
        <v>0</v>
      </c>
      <c r="S4712" s="3" t="s">
        <v>109</v>
      </c>
      <c r="T4712" s="3">
        <f>COUNTIF([1]局站!$D$4:$D$172,"="&amp;S4712)</f>
        <v>1</v>
      </c>
      <c r="U4712" s="3">
        <v>0</v>
      </c>
      <c r="V4712" s="3">
        <v>0</v>
      </c>
      <c r="W4712" s="3">
        <v>0</v>
      </c>
      <c r="X4712" s="3" t="s">
        <v>1215</v>
      </c>
      <c r="Y4712" s="3" t="s">
        <v>854</v>
      </c>
      <c r="Z4712" s="3" t="str">
        <f>INDEX(业务类型!$C$4:$C$8,MATCH(纤芯!Y4712,业务类型!$B$4:$B$8,0))</f>
        <v>LOCAL</v>
      </c>
      <c r="AA4712" s="3" t="s">
        <v>1069</v>
      </c>
    </row>
    <row r="4713" spans="1:27" ht="16.5" x14ac:dyDescent="0.2">
      <c r="A4713" s="3">
        <v>4710</v>
      </c>
      <c r="B4713" s="3">
        <f t="shared" si="369"/>
        <v>37038104004</v>
      </c>
      <c r="C4713" s="3" t="s">
        <v>1166</v>
      </c>
      <c r="D4713" s="3" t="s">
        <v>238</v>
      </c>
      <c r="E4713" s="3" t="str">
        <f>INDEX(光放段!$G$4:$G$237,MATCH(纤芯!G4713,光放段!$C$4:$C$237,0))</f>
        <v>山东二干|青岛威海1号光缆:即墨振华街-威海南竹岛</v>
      </c>
      <c r="F4713" s="3">
        <f>INDEX(光放段!$I$4:$I$237,MATCH(纤芯!H4713,光放段!$B$4:$B$237,0))</f>
        <v>37038100000</v>
      </c>
      <c r="G4713" s="3" t="str">
        <f t="shared" si="365"/>
        <v>山东二干|青岛威海1号光缆:乳山青山路-乳山冯家</v>
      </c>
      <c r="H4713" s="3">
        <f>INDEX(光放段!$B$4:$B$237,MATCH(纤芯!G4713,光放段!$C$4:$C$237,0))</f>
        <v>37038104000</v>
      </c>
      <c r="I4713" s="3" t="str">
        <f t="shared" si="366"/>
        <v>青岛威海1号光缆</v>
      </c>
      <c r="J4713" s="3" t="str">
        <f>INDEX(子缆名称!$B$4:$B$29,纤芯!M4713)</f>
        <v>A缆</v>
      </c>
      <c r="K4713" s="3">
        <v>4</v>
      </c>
      <c r="L4713" s="3">
        <f t="shared" si="367"/>
        <v>4</v>
      </c>
      <c r="M4713" s="3">
        <f t="shared" si="368"/>
        <v>1</v>
      </c>
      <c r="N4713" s="3" t="s">
        <v>108</v>
      </c>
      <c r="O4713" s="3">
        <f>COUNTIF([1]局站!$D$4:$D$172,"="&amp;N4713)</f>
        <v>1</v>
      </c>
      <c r="P4713" s="3">
        <v>0</v>
      </c>
      <c r="Q4713" s="3">
        <v>0</v>
      </c>
      <c r="R4713" s="3">
        <v>0</v>
      </c>
      <c r="S4713" s="3" t="s">
        <v>109</v>
      </c>
      <c r="T4713" s="3">
        <f>COUNTIF([1]局站!$D$4:$D$172,"="&amp;S4713)</f>
        <v>1</v>
      </c>
      <c r="U4713" s="3">
        <v>0</v>
      </c>
      <c r="V4713" s="3">
        <v>0</v>
      </c>
      <c r="W4713" s="3">
        <v>0</v>
      </c>
      <c r="X4713" s="3" t="s">
        <v>1215</v>
      </c>
      <c r="Y4713" s="3" t="s">
        <v>880</v>
      </c>
      <c r="Z4713" s="3" t="str">
        <f>INDEX(业务类型!$C$4:$C$8,MATCH(纤芯!Y4713,业务类型!$B$4:$B$8,0))</f>
        <v>IDLE</v>
      </c>
      <c r="AA4713" s="3"/>
    </row>
    <row r="4714" spans="1:27" ht="16.5" x14ac:dyDescent="0.2">
      <c r="A4714" s="3">
        <v>4711</v>
      </c>
      <c r="B4714" s="3">
        <f t="shared" si="369"/>
        <v>37038104005</v>
      </c>
      <c r="C4714" s="3" t="s">
        <v>1166</v>
      </c>
      <c r="D4714" s="3" t="s">
        <v>238</v>
      </c>
      <c r="E4714" s="3" t="str">
        <f>INDEX(光放段!$G$4:$G$237,MATCH(纤芯!G4714,光放段!$C$4:$C$237,0))</f>
        <v>山东二干|青岛威海1号光缆:即墨振华街-威海南竹岛</v>
      </c>
      <c r="F4714" s="3">
        <f>INDEX(光放段!$I$4:$I$237,MATCH(纤芯!H4714,光放段!$B$4:$B$237,0))</f>
        <v>37038100000</v>
      </c>
      <c r="G4714" s="3" t="str">
        <f t="shared" si="365"/>
        <v>山东二干|青岛威海1号光缆:乳山青山路-乳山冯家</v>
      </c>
      <c r="H4714" s="3">
        <f>INDEX(光放段!$B$4:$B$237,MATCH(纤芯!G4714,光放段!$C$4:$C$237,0))</f>
        <v>37038104000</v>
      </c>
      <c r="I4714" s="3" t="str">
        <f t="shared" si="366"/>
        <v>青岛威海1号光缆</v>
      </c>
      <c r="J4714" s="3" t="str">
        <f>INDEX(子缆名称!$B$4:$B$29,纤芯!M4714)</f>
        <v>A缆</v>
      </c>
      <c r="K4714" s="3">
        <v>5</v>
      </c>
      <c r="L4714" s="3">
        <f t="shared" si="367"/>
        <v>5</v>
      </c>
      <c r="M4714" s="3">
        <f t="shared" si="368"/>
        <v>1</v>
      </c>
      <c r="N4714" s="3" t="s">
        <v>108</v>
      </c>
      <c r="O4714" s="3">
        <f>COUNTIF([1]局站!$D$4:$D$172,"="&amp;N4714)</f>
        <v>1</v>
      </c>
      <c r="P4714" s="3">
        <v>0</v>
      </c>
      <c r="Q4714" s="3">
        <v>0</v>
      </c>
      <c r="R4714" s="3">
        <v>0</v>
      </c>
      <c r="S4714" s="3" t="s">
        <v>109</v>
      </c>
      <c r="T4714" s="3">
        <f>COUNTIF([1]局站!$D$4:$D$172,"="&amp;S4714)</f>
        <v>1</v>
      </c>
      <c r="U4714" s="3">
        <v>0</v>
      </c>
      <c r="V4714" s="3">
        <v>0</v>
      </c>
      <c r="W4714" s="3">
        <v>0</v>
      </c>
      <c r="X4714" s="3" t="s">
        <v>1215</v>
      </c>
      <c r="Y4714" s="3" t="s">
        <v>854</v>
      </c>
      <c r="Z4714" s="3" t="str">
        <f>INDEX(业务类型!$C$4:$C$8,MATCH(纤芯!Y4714,业务类型!$B$4:$B$8,0))</f>
        <v>LOCAL</v>
      </c>
      <c r="AA4714" s="3" t="s">
        <v>1069</v>
      </c>
    </row>
    <row r="4715" spans="1:27" ht="16.5" x14ac:dyDescent="0.2">
      <c r="A4715" s="3">
        <v>4712</v>
      </c>
      <c r="B4715" s="3">
        <f t="shared" si="369"/>
        <v>37038104006</v>
      </c>
      <c r="C4715" s="3" t="s">
        <v>1166</v>
      </c>
      <c r="D4715" s="3" t="s">
        <v>238</v>
      </c>
      <c r="E4715" s="3" t="str">
        <f>INDEX(光放段!$G$4:$G$237,MATCH(纤芯!G4715,光放段!$C$4:$C$237,0))</f>
        <v>山东二干|青岛威海1号光缆:即墨振华街-威海南竹岛</v>
      </c>
      <c r="F4715" s="3">
        <f>INDEX(光放段!$I$4:$I$237,MATCH(纤芯!H4715,光放段!$B$4:$B$237,0))</f>
        <v>37038100000</v>
      </c>
      <c r="G4715" s="3" t="str">
        <f t="shared" si="365"/>
        <v>山东二干|青岛威海1号光缆:乳山青山路-乳山冯家</v>
      </c>
      <c r="H4715" s="3">
        <f>INDEX(光放段!$B$4:$B$237,MATCH(纤芯!G4715,光放段!$C$4:$C$237,0))</f>
        <v>37038104000</v>
      </c>
      <c r="I4715" s="3" t="str">
        <f t="shared" si="366"/>
        <v>青岛威海1号光缆</v>
      </c>
      <c r="J4715" s="3" t="str">
        <f>INDEX(子缆名称!$B$4:$B$29,纤芯!M4715)</f>
        <v>A缆</v>
      </c>
      <c r="K4715" s="3">
        <v>6</v>
      </c>
      <c r="L4715" s="3">
        <f t="shared" si="367"/>
        <v>6</v>
      </c>
      <c r="M4715" s="3">
        <f t="shared" si="368"/>
        <v>1</v>
      </c>
      <c r="N4715" s="3" t="s">
        <v>108</v>
      </c>
      <c r="O4715" s="3">
        <f>COUNTIF([1]局站!$D$4:$D$172,"="&amp;N4715)</f>
        <v>1</v>
      </c>
      <c r="P4715" s="3">
        <v>0</v>
      </c>
      <c r="Q4715" s="3">
        <v>0</v>
      </c>
      <c r="R4715" s="3">
        <v>0</v>
      </c>
      <c r="S4715" s="3" t="s">
        <v>109</v>
      </c>
      <c r="T4715" s="3">
        <f>COUNTIF([1]局站!$D$4:$D$172,"="&amp;S4715)</f>
        <v>1</v>
      </c>
      <c r="U4715" s="3">
        <v>0</v>
      </c>
      <c r="V4715" s="3">
        <v>0</v>
      </c>
      <c r="W4715" s="3">
        <v>0</v>
      </c>
      <c r="X4715" s="3" t="s">
        <v>1215</v>
      </c>
      <c r="Y4715" s="3" t="s">
        <v>880</v>
      </c>
      <c r="Z4715" s="3" t="str">
        <f>INDEX(业务类型!$C$4:$C$8,MATCH(纤芯!Y4715,业务类型!$B$4:$B$8,0))</f>
        <v>IDLE</v>
      </c>
      <c r="AA4715" s="3"/>
    </row>
    <row r="4716" spans="1:27" ht="16.5" x14ac:dyDescent="0.2">
      <c r="A4716" s="3">
        <v>4713</v>
      </c>
      <c r="B4716" s="3">
        <f t="shared" si="369"/>
        <v>37038104007</v>
      </c>
      <c r="C4716" s="3" t="s">
        <v>1166</v>
      </c>
      <c r="D4716" s="3" t="s">
        <v>238</v>
      </c>
      <c r="E4716" s="3" t="str">
        <f>INDEX(光放段!$G$4:$G$237,MATCH(纤芯!G4716,光放段!$C$4:$C$237,0))</f>
        <v>山东二干|青岛威海1号光缆:即墨振华街-威海南竹岛</v>
      </c>
      <c r="F4716" s="3">
        <f>INDEX(光放段!$I$4:$I$237,MATCH(纤芯!H4716,光放段!$B$4:$B$237,0))</f>
        <v>37038100000</v>
      </c>
      <c r="G4716" s="3" t="str">
        <f t="shared" si="365"/>
        <v>山东二干|青岛威海1号光缆:乳山青山路-乳山冯家</v>
      </c>
      <c r="H4716" s="3">
        <f>INDEX(光放段!$B$4:$B$237,MATCH(纤芯!G4716,光放段!$C$4:$C$237,0))</f>
        <v>37038104000</v>
      </c>
      <c r="I4716" s="3" t="str">
        <f t="shared" si="366"/>
        <v>青岛威海1号光缆</v>
      </c>
      <c r="J4716" s="3" t="str">
        <f>INDEX(子缆名称!$B$4:$B$29,纤芯!M4716)</f>
        <v>A缆</v>
      </c>
      <c r="K4716" s="3">
        <v>7</v>
      </c>
      <c r="L4716" s="3">
        <f t="shared" si="367"/>
        <v>7</v>
      </c>
      <c r="M4716" s="3">
        <f t="shared" si="368"/>
        <v>1</v>
      </c>
      <c r="N4716" s="3" t="s">
        <v>108</v>
      </c>
      <c r="O4716" s="3">
        <f>COUNTIF([1]局站!$D$4:$D$172,"="&amp;N4716)</f>
        <v>1</v>
      </c>
      <c r="P4716" s="3">
        <v>0</v>
      </c>
      <c r="Q4716" s="3">
        <v>0</v>
      </c>
      <c r="R4716" s="3">
        <v>0</v>
      </c>
      <c r="S4716" s="3" t="s">
        <v>109</v>
      </c>
      <c r="T4716" s="3">
        <f>COUNTIF([1]局站!$D$4:$D$172,"="&amp;S4716)</f>
        <v>1</v>
      </c>
      <c r="U4716" s="3">
        <v>0</v>
      </c>
      <c r="V4716" s="3">
        <v>0</v>
      </c>
      <c r="W4716" s="3">
        <v>0</v>
      </c>
      <c r="X4716" s="3" t="s">
        <v>1215</v>
      </c>
      <c r="Y4716" s="3" t="s">
        <v>880</v>
      </c>
      <c r="Z4716" s="3" t="str">
        <f>INDEX(业务类型!$C$4:$C$8,MATCH(纤芯!Y4716,业务类型!$B$4:$B$8,0))</f>
        <v>IDLE</v>
      </c>
      <c r="AA4716" s="3"/>
    </row>
    <row r="4717" spans="1:27" ht="16.5" x14ac:dyDescent="0.2">
      <c r="A4717" s="3">
        <v>4714</v>
      </c>
      <c r="B4717" s="3">
        <f t="shared" si="369"/>
        <v>37038104008</v>
      </c>
      <c r="C4717" s="3" t="s">
        <v>1166</v>
      </c>
      <c r="D4717" s="3" t="s">
        <v>238</v>
      </c>
      <c r="E4717" s="3" t="str">
        <f>INDEX(光放段!$G$4:$G$237,MATCH(纤芯!G4717,光放段!$C$4:$C$237,0))</f>
        <v>山东二干|青岛威海1号光缆:即墨振华街-威海南竹岛</v>
      </c>
      <c r="F4717" s="3">
        <f>INDEX(光放段!$I$4:$I$237,MATCH(纤芯!H4717,光放段!$B$4:$B$237,0))</f>
        <v>37038100000</v>
      </c>
      <c r="G4717" s="3" t="str">
        <f t="shared" si="365"/>
        <v>山东二干|青岛威海1号光缆:乳山青山路-乳山冯家</v>
      </c>
      <c r="H4717" s="3">
        <f>INDEX(光放段!$B$4:$B$237,MATCH(纤芯!G4717,光放段!$C$4:$C$237,0))</f>
        <v>37038104000</v>
      </c>
      <c r="I4717" s="3" t="str">
        <f t="shared" si="366"/>
        <v>青岛威海1号光缆</v>
      </c>
      <c r="J4717" s="3" t="str">
        <f>INDEX(子缆名称!$B$4:$B$29,纤芯!M4717)</f>
        <v>A缆</v>
      </c>
      <c r="K4717" s="3">
        <v>8</v>
      </c>
      <c r="L4717" s="3">
        <f t="shared" si="367"/>
        <v>8</v>
      </c>
      <c r="M4717" s="3">
        <f t="shared" si="368"/>
        <v>1</v>
      </c>
      <c r="N4717" s="3" t="s">
        <v>108</v>
      </c>
      <c r="O4717" s="3">
        <f>COUNTIF([1]局站!$D$4:$D$172,"="&amp;N4717)</f>
        <v>1</v>
      </c>
      <c r="P4717" s="3">
        <v>0</v>
      </c>
      <c r="Q4717" s="3">
        <v>0</v>
      </c>
      <c r="R4717" s="3">
        <v>0</v>
      </c>
      <c r="S4717" s="3" t="s">
        <v>109</v>
      </c>
      <c r="T4717" s="3">
        <f>COUNTIF([1]局站!$D$4:$D$172,"="&amp;S4717)</f>
        <v>1</v>
      </c>
      <c r="U4717" s="3">
        <v>0</v>
      </c>
      <c r="V4717" s="3">
        <v>0</v>
      </c>
      <c r="W4717" s="3">
        <v>0</v>
      </c>
      <c r="X4717" s="3" t="s">
        <v>1215</v>
      </c>
      <c r="Y4717" s="3" t="s">
        <v>854</v>
      </c>
      <c r="Z4717" s="3" t="str">
        <f>INDEX(业务类型!$C$4:$C$8,MATCH(纤芯!Y4717,业务类型!$B$4:$B$8,0))</f>
        <v>LOCAL</v>
      </c>
      <c r="AA4717" s="3" t="s">
        <v>1070</v>
      </c>
    </row>
    <row r="4718" spans="1:27" ht="16.5" x14ac:dyDescent="0.2">
      <c r="A4718" s="3">
        <v>4715</v>
      </c>
      <c r="B4718" s="3">
        <f t="shared" si="369"/>
        <v>37038104009</v>
      </c>
      <c r="C4718" s="3" t="s">
        <v>1166</v>
      </c>
      <c r="D4718" s="3" t="s">
        <v>238</v>
      </c>
      <c r="E4718" s="3" t="str">
        <f>INDEX(光放段!$G$4:$G$237,MATCH(纤芯!G4718,光放段!$C$4:$C$237,0))</f>
        <v>山东二干|青岛威海1号光缆:即墨振华街-威海南竹岛</v>
      </c>
      <c r="F4718" s="3">
        <f>INDEX(光放段!$I$4:$I$237,MATCH(纤芯!H4718,光放段!$B$4:$B$237,0))</f>
        <v>37038100000</v>
      </c>
      <c r="G4718" s="3" t="str">
        <f t="shared" si="365"/>
        <v>山东二干|青岛威海1号光缆:乳山青山路-乳山冯家</v>
      </c>
      <c r="H4718" s="3">
        <f>INDEX(光放段!$B$4:$B$237,MATCH(纤芯!G4718,光放段!$C$4:$C$237,0))</f>
        <v>37038104000</v>
      </c>
      <c r="I4718" s="3" t="str">
        <f t="shared" si="366"/>
        <v>青岛威海1号光缆</v>
      </c>
      <c r="J4718" s="3" t="str">
        <f>INDEX(子缆名称!$B$4:$B$29,纤芯!M4718)</f>
        <v>A缆</v>
      </c>
      <c r="K4718" s="3">
        <v>9</v>
      </c>
      <c r="L4718" s="3">
        <f t="shared" si="367"/>
        <v>9</v>
      </c>
      <c r="M4718" s="3">
        <f t="shared" si="368"/>
        <v>1</v>
      </c>
      <c r="N4718" s="3" t="s">
        <v>108</v>
      </c>
      <c r="O4718" s="3">
        <f>COUNTIF([1]局站!$D$4:$D$172,"="&amp;N4718)</f>
        <v>1</v>
      </c>
      <c r="P4718" s="3">
        <v>0</v>
      </c>
      <c r="Q4718" s="3">
        <v>0</v>
      </c>
      <c r="R4718" s="3">
        <v>0</v>
      </c>
      <c r="S4718" s="3" t="s">
        <v>109</v>
      </c>
      <c r="T4718" s="3">
        <f>COUNTIF([1]局站!$D$4:$D$172,"="&amp;S4718)</f>
        <v>1</v>
      </c>
      <c r="U4718" s="3">
        <v>0</v>
      </c>
      <c r="V4718" s="3">
        <v>0</v>
      </c>
      <c r="W4718" s="3">
        <v>0</v>
      </c>
      <c r="X4718" s="3" t="s">
        <v>1215</v>
      </c>
      <c r="Y4718" s="3" t="s">
        <v>881</v>
      </c>
      <c r="Z4718" s="3" t="str">
        <f>INDEX(业务类型!$C$4:$C$8,MATCH(纤芯!Y4718,业务类型!$B$4:$B$8,0))</f>
        <v>OTHER</v>
      </c>
      <c r="AA4718" s="3" t="s">
        <v>888</v>
      </c>
    </row>
    <row r="4719" spans="1:27" ht="16.5" x14ac:dyDescent="0.2">
      <c r="A4719" s="3">
        <v>4716</v>
      </c>
      <c r="B4719" s="3">
        <f t="shared" si="369"/>
        <v>37038104010</v>
      </c>
      <c r="C4719" s="3" t="s">
        <v>1166</v>
      </c>
      <c r="D4719" s="3" t="s">
        <v>238</v>
      </c>
      <c r="E4719" s="3" t="str">
        <f>INDEX(光放段!$G$4:$G$237,MATCH(纤芯!G4719,光放段!$C$4:$C$237,0))</f>
        <v>山东二干|青岛威海1号光缆:即墨振华街-威海南竹岛</v>
      </c>
      <c r="F4719" s="3">
        <f>INDEX(光放段!$I$4:$I$237,MATCH(纤芯!H4719,光放段!$B$4:$B$237,0))</f>
        <v>37038100000</v>
      </c>
      <c r="G4719" s="3" t="str">
        <f t="shared" si="365"/>
        <v>山东二干|青岛威海1号光缆:乳山青山路-乳山冯家</v>
      </c>
      <c r="H4719" s="3">
        <f>INDEX(光放段!$B$4:$B$237,MATCH(纤芯!G4719,光放段!$C$4:$C$237,0))</f>
        <v>37038104000</v>
      </c>
      <c r="I4719" s="3" t="str">
        <f t="shared" si="366"/>
        <v>青岛威海1号光缆</v>
      </c>
      <c r="J4719" s="3" t="str">
        <f>INDEX(子缆名称!$B$4:$B$29,纤芯!M4719)</f>
        <v>A缆</v>
      </c>
      <c r="K4719" s="3">
        <v>10</v>
      </c>
      <c r="L4719" s="3">
        <f t="shared" si="367"/>
        <v>10</v>
      </c>
      <c r="M4719" s="3">
        <f t="shared" si="368"/>
        <v>1</v>
      </c>
      <c r="N4719" s="3" t="s">
        <v>108</v>
      </c>
      <c r="O4719" s="3">
        <f>COUNTIF([1]局站!$D$4:$D$172,"="&amp;N4719)</f>
        <v>1</v>
      </c>
      <c r="P4719" s="3">
        <v>0</v>
      </c>
      <c r="Q4719" s="3">
        <v>0</v>
      </c>
      <c r="R4719" s="3">
        <v>0</v>
      </c>
      <c r="S4719" s="3" t="s">
        <v>109</v>
      </c>
      <c r="T4719" s="3">
        <f>COUNTIF([1]局站!$D$4:$D$172,"="&amp;S4719)</f>
        <v>1</v>
      </c>
      <c r="U4719" s="3">
        <v>0</v>
      </c>
      <c r="V4719" s="3">
        <v>0</v>
      </c>
      <c r="W4719" s="3">
        <v>0</v>
      </c>
      <c r="X4719" s="3" t="s">
        <v>1215</v>
      </c>
      <c r="Y4719" s="3" t="s">
        <v>880</v>
      </c>
      <c r="Z4719" s="3" t="str">
        <f>INDEX(业务类型!$C$4:$C$8,MATCH(纤芯!Y4719,业务类型!$B$4:$B$8,0))</f>
        <v>IDLE</v>
      </c>
      <c r="AA4719" s="3"/>
    </row>
    <row r="4720" spans="1:27" ht="16.5" x14ac:dyDescent="0.2">
      <c r="A4720" s="3">
        <v>4717</v>
      </c>
      <c r="B4720" s="3">
        <f t="shared" si="369"/>
        <v>37038104011</v>
      </c>
      <c r="C4720" s="3" t="s">
        <v>1166</v>
      </c>
      <c r="D4720" s="3" t="s">
        <v>238</v>
      </c>
      <c r="E4720" s="3" t="str">
        <f>INDEX(光放段!$G$4:$G$237,MATCH(纤芯!G4720,光放段!$C$4:$C$237,0))</f>
        <v>山东二干|青岛威海1号光缆:即墨振华街-威海南竹岛</v>
      </c>
      <c r="F4720" s="3">
        <f>INDEX(光放段!$I$4:$I$237,MATCH(纤芯!H4720,光放段!$B$4:$B$237,0))</f>
        <v>37038100000</v>
      </c>
      <c r="G4720" s="3" t="str">
        <f t="shared" si="365"/>
        <v>山东二干|青岛威海1号光缆:乳山青山路-乳山冯家</v>
      </c>
      <c r="H4720" s="3">
        <f>INDEX(光放段!$B$4:$B$237,MATCH(纤芯!G4720,光放段!$C$4:$C$237,0))</f>
        <v>37038104000</v>
      </c>
      <c r="I4720" s="3" t="str">
        <f t="shared" si="366"/>
        <v>青岛威海1号光缆</v>
      </c>
      <c r="J4720" s="3" t="str">
        <f>INDEX(子缆名称!$B$4:$B$29,纤芯!M4720)</f>
        <v>A缆</v>
      </c>
      <c r="K4720" s="3">
        <v>11</v>
      </c>
      <c r="L4720" s="3">
        <f t="shared" si="367"/>
        <v>11</v>
      </c>
      <c r="M4720" s="3">
        <f t="shared" si="368"/>
        <v>1</v>
      </c>
      <c r="N4720" s="3" t="s">
        <v>108</v>
      </c>
      <c r="O4720" s="3">
        <f>COUNTIF([1]局站!$D$4:$D$172,"="&amp;N4720)</f>
        <v>1</v>
      </c>
      <c r="P4720" s="3">
        <v>0</v>
      </c>
      <c r="Q4720" s="3">
        <v>0</v>
      </c>
      <c r="R4720" s="3">
        <v>0</v>
      </c>
      <c r="S4720" s="3" t="s">
        <v>109</v>
      </c>
      <c r="T4720" s="3">
        <f>COUNTIF([1]局站!$D$4:$D$172,"="&amp;S4720)</f>
        <v>1</v>
      </c>
      <c r="U4720" s="3">
        <v>0</v>
      </c>
      <c r="V4720" s="3">
        <v>0</v>
      </c>
      <c r="W4720" s="3">
        <v>0</v>
      </c>
      <c r="X4720" s="3" t="s">
        <v>1215</v>
      </c>
      <c r="Y4720" s="3" t="s">
        <v>881</v>
      </c>
      <c r="Z4720" s="3" t="str">
        <f>INDEX(业务类型!$C$4:$C$8,MATCH(纤芯!Y4720,业务类型!$B$4:$B$8,0))</f>
        <v>OTHER</v>
      </c>
      <c r="AA4720" s="3" t="s">
        <v>919</v>
      </c>
    </row>
    <row r="4721" spans="1:27" ht="16.5" x14ac:dyDescent="0.2">
      <c r="A4721" s="3">
        <v>4718</v>
      </c>
      <c r="B4721" s="3">
        <f t="shared" si="369"/>
        <v>37038104012</v>
      </c>
      <c r="C4721" s="3" t="s">
        <v>1166</v>
      </c>
      <c r="D4721" s="3" t="s">
        <v>238</v>
      </c>
      <c r="E4721" s="3" t="str">
        <f>INDEX(光放段!$G$4:$G$237,MATCH(纤芯!G4721,光放段!$C$4:$C$237,0))</f>
        <v>山东二干|青岛威海1号光缆:即墨振华街-威海南竹岛</v>
      </c>
      <c r="F4721" s="3">
        <f>INDEX(光放段!$I$4:$I$237,MATCH(纤芯!H4721,光放段!$B$4:$B$237,0))</f>
        <v>37038100000</v>
      </c>
      <c r="G4721" s="3" t="str">
        <f t="shared" si="365"/>
        <v>山东二干|青岛威海1号光缆:乳山青山路-乳山冯家</v>
      </c>
      <c r="H4721" s="3">
        <f>INDEX(光放段!$B$4:$B$237,MATCH(纤芯!G4721,光放段!$C$4:$C$237,0))</f>
        <v>37038104000</v>
      </c>
      <c r="I4721" s="3" t="str">
        <f t="shared" si="366"/>
        <v>青岛威海1号光缆</v>
      </c>
      <c r="J4721" s="3" t="str">
        <f>INDEX(子缆名称!$B$4:$B$29,纤芯!M4721)</f>
        <v>A缆</v>
      </c>
      <c r="K4721" s="3">
        <v>12</v>
      </c>
      <c r="L4721" s="3">
        <f t="shared" si="367"/>
        <v>12</v>
      </c>
      <c r="M4721" s="3">
        <f t="shared" si="368"/>
        <v>1</v>
      </c>
      <c r="N4721" s="3" t="s">
        <v>108</v>
      </c>
      <c r="O4721" s="3">
        <f>COUNTIF([1]局站!$D$4:$D$172,"="&amp;N4721)</f>
        <v>1</v>
      </c>
      <c r="P4721" s="3">
        <v>0</v>
      </c>
      <c r="Q4721" s="3">
        <v>0</v>
      </c>
      <c r="R4721" s="3">
        <v>0</v>
      </c>
      <c r="S4721" s="3" t="s">
        <v>109</v>
      </c>
      <c r="T4721" s="3">
        <f>COUNTIF([1]局站!$D$4:$D$172,"="&amp;S4721)</f>
        <v>1</v>
      </c>
      <c r="U4721" s="3">
        <v>0</v>
      </c>
      <c r="V4721" s="3">
        <v>0</v>
      </c>
      <c r="W4721" s="3">
        <v>0</v>
      </c>
      <c r="X4721" s="3" t="s">
        <v>1215</v>
      </c>
      <c r="Y4721" s="3" t="s">
        <v>881</v>
      </c>
      <c r="Z4721" s="3" t="str">
        <f>INDEX(业务类型!$C$4:$C$8,MATCH(纤芯!Y4721,业务类型!$B$4:$B$8,0))</f>
        <v>OTHER</v>
      </c>
      <c r="AA4721" s="3" t="s">
        <v>919</v>
      </c>
    </row>
    <row r="4722" spans="1:27" ht="16.5" x14ac:dyDescent="0.2">
      <c r="A4722" s="3">
        <v>4719</v>
      </c>
      <c r="B4722" s="3">
        <f t="shared" si="369"/>
        <v>37038104013</v>
      </c>
      <c r="C4722" s="3" t="s">
        <v>1166</v>
      </c>
      <c r="D4722" s="3" t="s">
        <v>238</v>
      </c>
      <c r="E4722" s="3" t="str">
        <f>INDEX(光放段!$G$4:$G$237,MATCH(纤芯!G4722,光放段!$C$4:$C$237,0))</f>
        <v>山东二干|青岛威海1号光缆:即墨振华街-威海南竹岛</v>
      </c>
      <c r="F4722" s="3">
        <f>INDEX(光放段!$I$4:$I$237,MATCH(纤芯!H4722,光放段!$B$4:$B$237,0))</f>
        <v>37038100000</v>
      </c>
      <c r="G4722" s="3" t="str">
        <f t="shared" si="365"/>
        <v>山东二干|青岛威海1号光缆:乳山青山路-乳山冯家</v>
      </c>
      <c r="H4722" s="3">
        <f>INDEX(光放段!$B$4:$B$237,MATCH(纤芯!G4722,光放段!$C$4:$C$237,0))</f>
        <v>37038104000</v>
      </c>
      <c r="I4722" s="3" t="str">
        <f t="shared" si="366"/>
        <v>青岛威海1号光缆</v>
      </c>
      <c r="J4722" s="3" t="str">
        <f>INDEX(子缆名称!$B$4:$B$29,纤芯!M4722)</f>
        <v>B缆</v>
      </c>
      <c r="K4722" s="3">
        <v>13</v>
      </c>
      <c r="L4722" s="3">
        <f t="shared" si="367"/>
        <v>1</v>
      </c>
      <c r="M4722" s="3">
        <f t="shared" si="368"/>
        <v>2</v>
      </c>
      <c r="N4722" s="3" t="s">
        <v>108</v>
      </c>
      <c r="O4722" s="3">
        <f>COUNTIF([1]局站!$D$4:$D$172,"="&amp;N4722)</f>
        <v>1</v>
      </c>
      <c r="P4722" s="3">
        <v>0</v>
      </c>
      <c r="Q4722" s="3">
        <v>0</v>
      </c>
      <c r="R4722" s="3">
        <v>0</v>
      </c>
      <c r="S4722" s="3" t="s">
        <v>109</v>
      </c>
      <c r="T4722" s="3">
        <f>COUNTIF([1]局站!$D$4:$D$172,"="&amp;S4722)</f>
        <v>1</v>
      </c>
      <c r="U4722" s="3">
        <v>0</v>
      </c>
      <c r="V4722" s="3">
        <v>0</v>
      </c>
      <c r="W4722" s="3">
        <v>0</v>
      </c>
      <c r="X4722" s="3" t="s">
        <v>1215</v>
      </c>
      <c r="Y4722" s="3" t="s">
        <v>854</v>
      </c>
      <c r="Z4722" s="3" t="str">
        <f>INDEX(业务类型!$C$4:$C$8,MATCH(纤芯!Y4722,业务类型!$B$4:$B$8,0))</f>
        <v>LOCAL</v>
      </c>
      <c r="AA4722" s="3" t="s">
        <v>1070</v>
      </c>
    </row>
    <row r="4723" spans="1:27" ht="16.5" x14ac:dyDescent="0.2">
      <c r="A4723" s="3">
        <v>4720</v>
      </c>
      <c r="B4723" s="3">
        <f t="shared" si="369"/>
        <v>37038104014</v>
      </c>
      <c r="C4723" s="3" t="s">
        <v>1166</v>
      </c>
      <c r="D4723" s="3" t="s">
        <v>238</v>
      </c>
      <c r="E4723" s="3" t="str">
        <f>INDEX(光放段!$G$4:$G$237,MATCH(纤芯!G4723,光放段!$C$4:$C$237,0))</f>
        <v>山东二干|青岛威海1号光缆:即墨振华街-威海南竹岛</v>
      </c>
      <c r="F4723" s="3">
        <f>INDEX(光放段!$I$4:$I$237,MATCH(纤芯!H4723,光放段!$B$4:$B$237,0))</f>
        <v>37038100000</v>
      </c>
      <c r="G4723" s="3" t="str">
        <f t="shared" si="365"/>
        <v>山东二干|青岛威海1号光缆:乳山青山路-乳山冯家</v>
      </c>
      <c r="H4723" s="3">
        <f>INDEX(光放段!$B$4:$B$237,MATCH(纤芯!G4723,光放段!$C$4:$C$237,0))</f>
        <v>37038104000</v>
      </c>
      <c r="I4723" s="3" t="str">
        <f t="shared" si="366"/>
        <v>青岛威海1号光缆</v>
      </c>
      <c r="J4723" s="3" t="str">
        <f>INDEX(子缆名称!$B$4:$B$29,纤芯!M4723)</f>
        <v>B缆</v>
      </c>
      <c r="K4723" s="3">
        <v>14</v>
      </c>
      <c r="L4723" s="3">
        <f t="shared" si="367"/>
        <v>2</v>
      </c>
      <c r="M4723" s="3">
        <f t="shared" si="368"/>
        <v>2</v>
      </c>
      <c r="N4723" s="3" t="s">
        <v>108</v>
      </c>
      <c r="O4723" s="3">
        <f>COUNTIF([1]局站!$D$4:$D$172,"="&amp;N4723)</f>
        <v>1</v>
      </c>
      <c r="P4723" s="3">
        <v>0</v>
      </c>
      <c r="Q4723" s="3">
        <v>0</v>
      </c>
      <c r="R4723" s="3">
        <v>0</v>
      </c>
      <c r="S4723" s="3" t="s">
        <v>109</v>
      </c>
      <c r="T4723" s="3">
        <f>COUNTIF([1]局站!$D$4:$D$172,"="&amp;S4723)</f>
        <v>1</v>
      </c>
      <c r="U4723" s="3">
        <v>0</v>
      </c>
      <c r="V4723" s="3">
        <v>0</v>
      </c>
      <c r="W4723" s="3">
        <v>0</v>
      </c>
      <c r="X4723" s="3" t="s">
        <v>1215</v>
      </c>
      <c r="Y4723" s="3" t="s">
        <v>880</v>
      </c>
      <c r="Z4723" s="3" t="str">
        <f>INDEX(业务类型!$C$4:$C$8,MATCH(纤芯!Y4723,业务类型!$B$4:$B$8,0))</f>
        <v>IDLE</v>
      </c>
      <c r="AA4723" s="3"/>
    </row>
    <row r="4724" spans="1:27" ht="16.5" x14ac:dyDescent="0.2">
      <c r="A4724" s="3">
        <v>4721</v>
      </c>
      <c r="B4724" s="3">
        <f t="shared" si="369"/>
        <v>37038104015</v>
      </c>
      <c r="C4724" s="3" t="s">
        <v>1166</v>
      </c>
      <c r="D4724" s="3" t="s">
        <v>238</v>
      </c>
      <c r="E4724" s="3" t="str">
        <f>INDEX(光放段!$G$4:$G$237,MATCH(纤芯!G4724,光放段!$C$4:$C$237,0))</f>
        <v>山东二干|青岛威海1号光缆:即墨振华街-威海南竹岛</v>
      </c>
      <c r="F4724" s="3">
        <f>INDEX(光放段!$I$4:$I$237,MATCH(纤芯!H4724,光放段!$B$4:$B$237,0))</f>
        <v>37038100000</v>
      </c>
      <c r="G4724" s="3" t="str">
        <f t="shared" si="365"/>
        <v>山东二干|青岛威海1号光缆:乳山青山路-乳山冯家</v>
      </c>
      <c r="H4724" s="3">
        <f>INDEX(光放段!$B$4:$B$237,MATCH(纤芯!G4724,光放段!$C$4:$C$237,0))</f>
        <v>37038104000</v>
      </c>
      <c r="I4724" s="3" t="str">
        <f t="shared" si="366"/>
        <v>青岛威海1号光缆</v>
      </c>
      <c r="J4724" s="3" t="str">
        <f>INDEX(子缆名称!$B$4:$B$29,纤芯!M4724)</f>
        <v>B缆</v>
      </c>
      <c r="K4724" s="3">
        <v>15</v>
      </c>
      <c r="L4724" s="3">
        <f t="shared" si="367"/>
        <v>3</v>
      </c>
      <c r="M4724" s="3">
        <f t="shared" si="368"/>
        <v>2</v>
      </c>
      <c r="N4724" s="3" t="s">
        <v>108</v>
      </c>
      <c r="O4724" s="3">
        <f>COUNTIF([1]局站!$D$4:$D$172,"="&amp;N4724)</f>
        <v>1</v>
      </c>
      <c r="P4724" s="3">
        <v>0</v>
      </c>
      <c r="Q4724" s="3">
        <v>0</v>
      </c>
      <c r="R4724" s="3">
        <v>0</v>
      </c>
      <c r="S4724" s="3" t="s">
        <v>109</v>
      </c>
      <c r="T4724" s="3">
        <f>COUNTIF([1]局站!$D$4:$D$172,"="&amp;S4724)</f>
        <v>1</v>
      </c>
      <c r="U4724" s="3">
        <v>0</v>
      </c>
      <c r="V4724" s="3">
        <v>0</v>
      </c>
      <c r="W4724" s="3">
        <v>0</v>
      </c>
      <c r="X4724" s="3" t="s">
        <v>1215</v>
      </c>
      <c r="Y4724" s="3" t="s">
        <v>852</v>
      </c>
      <c r="Z4724" s="3" t="str">
        <f>INDEX(业务类型!$C$4:$C$8,MATCH(纤芯!Y4724,业务类型!$B$4:$B$8,0))</f>
        <v>TWO</v>
      </c>
      <c r="AA4724" s="3" t="s">
        <v>905</v>
      </c>
    </row>
    <row r="4725" spans="1:27" ht="16.5" x14ac:dyDescent="0.2">
      <c r="A4725" s="3">
        <v>4722</v>
      </c>
      <c r="B4725" s="3">
        <f t="shared" si="369"/>
        <v>37038104016</v>
      </c>
      <c r="C4725" s="3" t="s">
        <v>1166</v>
      </c>
      <c r="D4725" s="3" t="s">
        <v>238</v>
      </c>
      <c r="E4725" s="3" t="str">
        <f>INDEX(光放段!$G$4:$G$237,MATCH(纤芯!G4725,光放段!$C$4:$C$237,0))</f>
        <v>山东二干|青岛威海1号光缆:即墨振华街-威海南竹岛</v>
      </c>
      <c r="F4725" s="3">
        <f>INDEX(光放段!$I$4:$I$237,MATCH(纤芯!H4725,光放段!$B$4:$B$237,0))</f>
        <v>37038100000</v>
      </c>
      <c r="G4725" s="3" t="str">
        <f t="shared" si="365"/>
        <v>山东二干|青岛威海1号光缆:乳山青山路-乳山冯家</v>
      </c>
      <c r="H4725" s="3">
        <f>INDEX(光放段!$B$4:$B$237,MATCH(纤芯!G4725,光放段!$C$4:$C$237,0))</f>
        <v>37038104000</v>
      </c>
      <c r="I4725" s="3" t="str">
        <f t="shared" si="366"/>
        <v>青岛威海1号光缆</v>
      </c>
      <c r="J4725" s="3" t="str">
        <f>INDEX(子缆名称!$B$4:$B$29,纤芯!M4725)</f>
        <v>B缆</v>
      </c>
      <c r="K4725" s="3">
        <v>16</v>
      </c>
      <c r="L4725" s="3">
        <f t="shared" si="367"/>
        <v>4</v>
      </c>
      <c r="M4725" s="3">
        <f t="shared" si="368"/>
        <v>2</v>
      </c>
      <c r="N4725" s="3" t="s">
        <v>108</v>
      </c>
      <c r="O4725" s="3">
        <f>COUNTIF([1]局站!$D$4:$D$172,"="&amp;N4725)</f>
        <v>1</v>
      </c>
      <c r="P4725" s="3">
        <v>0</v>
      </c>
      <c r="Q4725" s="3">
        <v>0</v>
      </c>
      <c r="R4725" s="3">
        <v>0</v>
      </c>
      <c r="S4725" s="3" t="s">
        <v>109</v>
      </c>
      <c r="T4725" s="3">
        <f>COUNTIF([1]局站!$D$4:$D$172,"="&amp;S4725)</f>
        <v>1</v>
      </c>
      <c r="U4725" s="3">
        <v>0</v>
      </c>
      <c r="V4725" s="3">
        <v>0</v>
      </c>
      <c r="W4725" s="3">
        <v>0</v>
      </c>
      <c r="X4725" s="3" t="s">
        <v>1215</v>
      </c>
      <c r="Y4725" s="3" t="s">
        <v>852</v>
      </c>
      <c r="Z4725" s="3" t="str">
        <f>INDEX(业务类型!$C$4:$C$8,MATCH(纤芯!Y4725,业务类型!$B$4:$B$8,0))</f>
        <v>TWO</v>
      </c>
      <c r="AA4725" s="3" t="s">
        <v>905</v>
      </c>
    </row>
    <row r="4726" spans="1:27" ht="16.5" x14ac:dyDescent="0.2">
      <c r="A4726" s="3">
        <v>4723</v>
      </c>
      <c r="B4726" s="3">
        <f t="shared" si="369"/>
        <v>37038104017</v>
      </c>
      <c r="C4726" s="3" t="s">
        <v>1166</v>
      </c>
      <c r="D4726" s="3" t="s">
        <v>238</v>
      </c>
      <c r="E4726" s="3" t="str">
        <f>INDEX(光放段!$G$4:$G$237,MATCH(纤芯!G4726,光放段!$C$4:$C$237,0))</f>
        <v>山东二干|青岛威海1号光缆:即墨振华街-威海南竹岛</v>
      </c>
      <c r="F4726" s="3">
        <f>INDEX(光放段!$I$4:$I$237,MATCH(纤芯!H4726,光放段!$B$4:$B$237,0))</f>
        <v>37038100000</v>
      </c>
      <c r="G4726" s="3" t="str">
        <f t="shared" si="365"/>
        <v>山东二干|青岛威海1号光缆:乳山青山路-乳山冯家</v>
      </c>
      <c r="H4726" s="3">
        <f>INDEX(光放段!$B$4:$B$237,MATCH(纤芯!G4726,光放段!$C$4:$C$237,0))</f>
        <v>37038104000</v>
      </c>
      <c r="I4726" s="3" t="str">
        <f t="shared" si="366"/>
        <v>青岛威海1号光缆</v>
      </c>
      <c r="J4726" s="3" t="str">
        <f>INDEX(子缆名称!$B$4:$B$29,纤芯!M4726)</f>
        <v>B缆</v>
      </c>
      <c r="K4726" s="3">
        <v>17</v>
      </c>
      <c r="L4726" s="3">
        <f t="shared" si="367"/>
        <v>5</v>
      </c>
      <c r="M4726" s="3">
        <f t="shared" si="368"/>
        <v>2</v>
      </c>
      <c r="N4726" s="3" t="s">
        <v>108</v>
      </c>
      <c r="O4726" s="3">
        <f>COUNTIF([1]局站!$D$4:$D$172,"="&amp;N4726)</f>
        <v>1</v>
      </c>
      <c r="P4726" s="3">
        <v>0</v>
      </c>
      <c r="Q4726" s="3">
        <v>0</v>
      </c>
      <c r="R4726" s="3">
        <v>0</v>
      </c>
      <c r="S4726" s="3" t="s">
        <v>109</v>
      </c>
      <c r="T4726" s="3">
        <f>COUNTIF([1]局站!$D$4:$D$172,"="&amp;S4726)</f>
        <v>1</v>
      </c>
      <c r="U4726" s="3">
        <v>0</v>
      </c>
      <c r="V4726" s="3">
        <v>0</v>
      </c>
      <c r="W4726" s="3">
        <v>0</v>
      </c>
      <c r="X4726" s="3" t="s">
        <v>1215</v>
      </c>
      <c r="Y4726" s="3" t="s">
        <v>852</v>
      </c>
      <c r="Z4726" s="3" t="str">
        <f>INDEX(业务类型!$C$4:$C$8,MATCH(纤芯!Y4726,业务类型!$B$4:$B$8,0))</f>
        <v>TWO</v>
      </c>
      <c r="AA4726" s="3" t="s">
        <v>999</v>
      </c>
    </row>
    <row r="4727" spans="1:27" ht="16.5" x14ac:dyDescent="0.2">
      <c r="A4727" s="3">
        <v>4724</v>
      </c>
      <c r="B4727" s="3">
        <f t="shared" si="369"/>
        <v>37038104018</v>
      </c>
      <c r="C4727" s="3" t="s">
        <v>1166</v>
      </c>
      <c r="D4727" s="3" t="s">
        <v>238</v>
      </c>
      <c r="E4727" s="3" t="str">
        <f>INDEX(光放段!$G$4:$G$237,MATCH(纤芯!G4727,光放段!$C$4:$C$237,0))</f>
        <v>山东二干|青岛威海1号光缆:即墨振华街-威海南竹岛</v>
      </c>
      <c r="F4727" s="3">
        <f>INDEX(光放段!$I$4:$I$237,MATCH(纤芯!H4727,光放段!$B$4:$B$237,0))</f>
        <v>37038100000</v>
      </c>
      <c r="G4727" s="3" t="str">
        <f t="shared" si="365"/>
        <v>山东二干|青岛威海1号光缆:乳山青山路-乳山冯家</v>
      </c>
      <c r="H4727" s="3">
        <f>INDEX(光放段!$B$4:$B$237,MATCH(纤芯!G4727,光放段!$C$4:$C$237,0))</f>
        <v>37038104000</v>
      </c>
      <c r="I4727" s="3" t="str">
        <f t="shared" si="366"/>
        <v>青岛威海1号光缆</v>
      </c>
      <c r="J4727" s="3" t="str">
        <f>INDEX(子缆名称!$B$4:$B$29,纤芯!M4727)</f>
        <v>B缆</v>
      </c>
      <c r="K4727" s="3">
        <v>18</v>
      </c>
      <c r="L4727" s="3">
        <f t="shared" si="367"/>
        <v>6</v>
      </c>
      <c r="M4727" s="3">
        <f t="shared" si="368"/>
        <v>2</v>
      </c>
      <c r="N4727" s="3" t="s">
        <v>108</v>
      </c>
      <c r="O4727" s="3">
        <f>COUNTIF([1]局站!$D$4:$D$172,"="&amp;N4727)</f>
        <v>1</v>
      </c>
      <c r="P4727" s="3">
        <v>0</v>
      </c>
      <c r="Q4727" s="3">
        <v>0</v>
      </c>
      <c r="R4727" s="3">
        <v>0</v>
      </c>
      <c r="S4727" s="3" t="s">
        <v>109</v>
      </c>
      <c r="T4727" s="3">
        <f>COUNTIF([1]局站!$D$4:$D$172,"="&amp;S4727)</f>
        <v>1</v>
      </c>
      <c r="U4727" s="3">
        <v>0</v>
      </c>
      <c r="V4727" s="3">
        <v>0</v>
      </c>
      <c r="W4727" s="3">
        <v>0</v>
      </c>
      <c r="X4727" s="3" t="s">
        <v>1215</v>
      </c>
      <c r="Y4727" s="3" t="s">
        <v>852</v>
      </c>
      <c r="Z4727" s="3" t="str">
        <f>INDEX(业务类型!$C$4:$C$8,MATCH(纤芯!Y4727,业务类型!$B$4:$B$8,0))</f>
        <v>TWO</v>
      </c>
      <c r="AA4727" s="3" t="s">
        <v>999</v>
      </c>
    </row>
    <row r="4728" spans="1:27" ht="16.5" x14ac:dyDescent="0.2">
      <c r="A4728" s="3">
        <v>4725</v>
      </c>
      <c r="B4728" s="3">
        <f t="shared" si="369"/>
        <v>37038105001</v>
      </c>
      <c r="C4728" s="3" t="s">
        <v>1166</v>
      </c>
      <c r="D4728" s="3" t="s">
        <v>238</v>
      </c>
      <c r="E4728" s="3" t="str">
        <f>INDEX(光放段!$G$4:$G$237,MATCH(纤芯!G4728,光放段!$C$4:$C$237,0))</f>
        <v>山东二干|青岛威海1号光缆:即墨振华街-威海南竹岛</v>
      </c>
      <c r="F4728" s="3">
        <f>INDEX(光放段!$I$4:$I$237,MATCH(纤芯!H4728,光放段!$B$4:$B$237,0))</f>
        <v>37038100000</v>
      </c>
      <c r="G4728" s="3" t="str">
        <f t="shared" si="365"/>
        <v>山东二干|青岛威海1号光缆:乳山冯家-文登文山路</v>
      </c>
      <c r="H4728" s="3">
        <f>INDEX(光放段!$B$4:$B$237,MATCH(纤芯!G4728,光放段!$C$4:$C$237,0))</f>
        <v>37038105000</v>
      </c>
      <c r="I4728" s="3" t="str">
        <f t="shared" si="366"/>
        <v>青岛威海1号光缆</v>
      </c>
      <c r="J4728" s="3" t="str">
        <f>INDEX(子缆名称!$B$4:$B$29,纤芯!M4728)</f>
        <v>A缆</v>
      </c>
      <c r="K4728" s="3">
        <v>1</v>
      </c>
      <c r="L4728" s="3">
        <f t="shared" si="367"/>
        <v>1</v>
      </c>
      <c r="M4728" s="3">
        <f t="shared" si="368"/>
        <v>1</v>
      </c>
      <c r="N4728" s="3" t="s">
        <v>109</v>
      </c>
      <c r="O4728" s="3">
        <f>COUNTIF([1]局站!$D$4:$D$172,"="&amp;N4728)</f>
        <v>1</v>
      </c>
      <c r="P4728" s="3">
        <v>0</v>
      </c>
      <c r="Q4728" s="3">
        <v>0</v>
      </c>
      <c r="R4728" s="3">
        <v>0</v>
      </c>
      <c r="S4728" s="3" t="s">
        <v>110</v>
      </c>
      <c r="T4728" s="3">
        <f>COUNTIF([1]局站!$D$4:$D$172,"="&amp;S4728)</f>
        <v>1</v>
      </c>
      <c r="U4728" s="3">
        <v>0</v>
      </c>
      <c r="V4728" s="3">
        <v>0</v>
      </c>
      <c r="W4728" s="3">
        <v>0</v>
      </c>
      <c r="X4728" s="3" t="s">
        <v>1215</v>
      </c>
      <c r="Y4728" s="3" t="s">
        <v>852</v>
      </c>
      <c r="Z4728" s="3" t="str">
        <f>INDEX(业务类型!$C$4:$C$8,MATCH(纤芯!Y4728,业务类型!$B$4:$B$8,0))</f>
        <v>TWO</v>
      </c>
      <c r="AA4728" s="3" t="s">
        <v>907</v>
      </c>
    </row>
    <row r="4729" spans="1:27" ht="16.5" x14ac:dyDescent="0.2">
      <c r="A4729" s="3">
        <v>4726</v>
      </c>
      <c r="B4729" s="3">
        <f t="shared" si="369"/>
        <v>37038105002</v>
      </c>
      <c r="C4729" s="3" t="s">
        <v>1166</v>
      </c>
      <c r="D4729" s="3" t="s">
        <v>238</v>
      </c>
      <c r="E4729" s="3" t="str">
        <f>INDEX(光放段!$G$4:$G$237,MATCH(纤芯!G4729,光放段!$C$4:$C$237,0))</f>
        <v>山东二干|青岛威海1号光缆:即墨振华街-威海南竹岛</v>
      </c>
      <c r="F4729" s="3">
        <f>INDEX(光放段!$I$4:$I$237,MATCH(纤芯!H4729,光放段!$B$4:$B$237,0))</f>
        <v>37038100000</v>
      </c>
      <c r="G4729" s="3" t="str">
        <f t="shared" si="365"/>
        <v>山东二干|青岛威海1号光缆:乳山冯家-文登文山路</v>
      </c>
      <c r="H4729" s="3">
        <f>INDEX(光放段!$B$4:$B$237,MATCH(纤芯!G4729,光放段!$C$4:$C$237,0))</f>
        <v>37038105000</v>
      </c>
      <c r="I4729" s="3" t="str">
        <f t="shared" si="366"/>
        <v>青岛威海1号光缆</v>
      </c>
      <c r="J4729" s="3" t="str">
        <f>INDEX(子缆名称!$B$4:$B$29,纤芯!M4729)</f>
        <v>A缆</v>
      </c>
      <c r="K4729" s="3">
        <v>2</v>
      </c>
      <c r="L4729" s="3">
        <f t="shared" si="367"/>
        <v>2</v>
      </c>
      <c r="M4729" s="3">
        <f t="shared" si="368"/>
        <v>1</v>
      </c>
      <c r="N4729" s="3" t="s">
        <v>109</v>
      </c>
      <c r="O4729" s="3">
        <f>COUNTIF([1]局站!$D$4:$D$172,"="&amp;N4729)</f>
        <v>1</v>
      </c>
      <c r="P4729" s="3">
        <v>0</v>
      </c>
      <c r="Q4729" s="3">
        <v>0</v>
      </c>
      <c r="R4729" s="3">
        <v>0</v>
      </c>
      <c r="S4729" s="3" t="s">
        <v>110</v>
      </c>
      <c r="T4729" s="3">
        <f>COUNTIF([1]局站!$D$4:$D$172,"="&amp;S4729)</f>
        <v>1</v>
      </c>
      <c r="U4729" s="3">
        <v>0</v>
      </c>
      <c r="V4729" s="3">
        <v>0</v>
      </c>
      <c r="W4729" s="3">
        <v>0</v>
      </c>
      <c r="X4729" s="3" t="s">
        <v>1215</v>
      </c>
      <c r="Y4729" s="3" t="s">
        <v>852</v>
      </c>
      <c r="Z4729" s="3" t="str">
        <f>INDEX(业务类型!$C$4:$C$8,MATCH(纤芯!Y4729,业务类型!$B$4:$B$8,0))</f>
        <v>TWO</v>
      </c>
      <c r="AA4729" s="3" t="s">
        <v>907</v>
      </c>
    </row>
    <row r="4730" spans="1:27" ht="16.5" x14ac:dyDescent="0.2">
      <c r="A4730" s="3">
        <v>4727</v>
      </c>
      <c r="B4730" s="3">
        <f t="shared" si="369"/>
        <v>37038105003</v>
      </c>
      <c r="C4730" s="3" t="s">
        <v>1166</v>
      </c>
      <c r="D4730" s="3" t="s">
        <v>238</v>
      </c>
      <c r="E4730" s="3" t="str">
        <f>INDEX(光放段!$G$4:$G$237,MATCH(纤芯!G4730,光放段!$C$4:$C$237,0))</f>
        <v>山东二干|青岛威海1号光缆:即墨振华街-威海南竹岛</v>
      </c>
      <c r="F4730" s="3">
        <f>INDEX(光放段!$I$4:$I$237,MATCH(纤芯!H4730,光放段!$B$4:$B$237,0))</f>
        <v>37038100000</v>
      </c>
      <c r="G4730" s="3" t="str">
        <f t="shared" si="365"/>
        <v>山东二干|青岛威海1号光缆:乳山冯家-文登文山路</v>
      </c>
      <c r="H4730" s="3">
        <f>INDEX(光放段!$B$4:$B$237,MATCH(纤芯!G4730,光放段!$C$4:$C$237,0))</f>
        <v>37038105000</v>
      </c>
      <c r="I4730" s="3" t="str">
        <f t="shared" si="366"/>
        <v>青岛威海1号光缆</v>
      </c>
      <c r="J4730" s="3" t="str">
        <f>INDEX(子缆名称!$B$4:$B$29,纤芯!M4730)</f>
        <v>A缆</v>
      </c>
      <c r="K4730" s="3">
        <v>3</v>
      </c>
      <c r="L4730" s="3">
        <f t="shared" si="367"/>
        <v>3</v>
      </c>
      <c r="M4730" s="3">
        <f t="shared" si="368"/>
        <v>1</v>
      </c>
      <c r="N4730" s="3" t="s">
        <v>109</v>
      </c>
      <c r="O4730" s="3">
        <f>COUNTIF([1]局站!$D$4:$D$172,"="&amp;N4730)</f>
        <v>1</v>
      </c>
      <c r="P4730" s="3">
        <v>0</v>
      </c>
      <c r="Q4730" s="3">
        <v>0</v>
      </c>
      <c r="R4730" s="3">
        <v>0</v>
      </c>
      <c r="S4730" s="3" t="s">
        <v>110</v>
      </c>
      <c r="T4730" s="3">
        <f>COUNTIF([1]局站!$D$4:$D$172,"="&amp;S4730)</f>
        <v>1</v>
      </c>
      <c r="U4730" s="3">
        <v>0</v>
      </c>
      <c r="V4730" s="3">
        <v>0</v>
      </c>
      <c r="W4730" s="3">
        <v>0</v>
      </c>
      <c r="X4730" s="3" t="s">
        <v>1215</v>
      </c>
      <c r="Y4730" s="3" t="s">
        <v>880</v>
      </c>
      <c r="Z4730" s="3" t="str">
        <f>INDEX(业务类型!$C$4:$C$8,MATCH(纤芯!Y4730,业务类型!$B$4:$B$8,0))</f>
        <v>IDLE</v>
      </c>
      <c r="AA4730" s="3"/>
    </row>
    <row r="4731" spans="1:27" ht="16.5" x14ac:dyDescent="0.2">
      <c r="A4731" s="3">
        <v>4728</v>
      </c>
      <c r="B4731" s="3">
        <f t="shared" si="369"/>
        <v>37038105004</v>
      </c>
      <c r="C4731" s="3" t="s">
        <v>1166</v>
      </c>
      <c r="D4731" s="3" t="s">
        <v>238</v>
      </c>
      <c r="E4731" s="3" t="str">
        <f>INDEX(光放段!$G$4:$G$237,MATCH(纤芯!G4731,光放段!$C$4:$C$237,0))</f>
        <v>山东二干|青岛威海1号光缆:即墨振华街-威海南竹岛</v>
      </c>
      <c r="F4731" s="3">
        <f>INDEX(光放段!$I$4:$I$237,MATCH(纤芯!H4731,光放段!$B$4:$B$237,0))</f>
        <v>37038100000</v>
      </c>
      <c r="G4731" s="3" t="str">
        <f t="shared" si="365"/>
        <v>山东二干|青岛威海1号光缆:乳山冯家-文登文山路</v>
      </c>
      <c r="H4731" s="3">
        <f>INDEX(光放段!$B$4:$B$237,MATCH(纤芯!G4731,光放段!$C$4:$C$237,0))</f>
        <v>37038105000</v>
      </c>
      <c r="I4731" s="3" t="str">
        <f t="shared" si="366"/>
        <v>青岛威海1号光缆</v>
      </c>
      <c r="J4731" s="3" t="str">
        <f>INDEX(子缆名称!$B$4:$B$29,纤芯!M4731)</f>
        <v>A缆</v>
      </c>
      <c r="K4731" s="3">
        <v>4</v>
      </c>
      <c r="L4731" s="3">
        <f t="shared" si="367"/>
        <v>4</v>
      </c>
      <c r="M4731" s="3">
        <f t="shared" si="368"/>
        <v>1</v>
      </c>
      <c r="N4731" s="3" t="s">
        <v>109</v>
      </c>
      <c r="O4731" s="3">
        <f>COUNTIF([1]局站!$D$4:$D$172,"="&amp;N4731)</f>
        <v>1</v>
      </c>
      <c r="P4731" s="3">
        <v>0</v>
      </c>
      <c r="Q4731" s="3">
        <v>0</v>
      </c>
      <c r="R4731" s="3">
        <v>0</v>
      </c>
      <c r="S4731" s="3" t="s">
        <v>110</v>
      </c>
      <c r="T4731" s="3">
        <f>COUNTIF([1]局站!$D$4:$D$172,"="&amp;S4731)</f>
        <v>1</v>
      </c>
      <c r="U4731" s="3">
        <v>0</v>
      </c>
      <c r="V4731" s="3">
        <v>0</v>
      </c>
      <c r="W4731" s="3">
        <v>0</v>
      </c>
      <c r="X4731" s="3" t="s">
        <v>1215</v>
      </c>
      <c r="Y4731" s="3" t="s">
        <v>880</v>
      </c>
      <c r="Z4731" s="3" t="str">
        <f>INDEX(业务类型!$C$4:$C$8,MATCH(纤芯!Y4731,业务类型!$B$4:$B$8,0))</f>
        <v>IDLE</v>
      </c>
      <c r="AA4731" s="3"/>
    </row>
    <row r="4732" spans="1:27" ht="16.5" x14ac:dyDescent="0.2">
      <c r="A4732" s="3">
        <v>4729</v>
      </c>
      <c r="B4732" s="3">
        <f t="shared" si="369"/>
        <v>37038105005</v>
      </c>
      <c r="C4732" s="3" t="s">
        <v>1166</v>
      </c>
      <c r="D4732" s="3" t="s">
        <v>238</v>
      </c>
      <c r="E4732" s="3" t="str">
        <f>INDEX(光放段!$G$4:$G$237,MATCH(纤芯!G4732,光放段!$C$4:$C$237,0))</f>
        <v>山东二干|青岛威海1号光缆:即墨振华街-威海南竹岛</v>
      </c>
      <c r="F4732" s="3">
        <f>INDEX(光放段!$I$4:$I$237,MATCH(纤芯!H4732,光放段!$B$4:$B$237,0))</f>
        <v>37038100000</v>
      </c>
      <c r="G4732" s="3" t="str">
        <f t="shared" si="365"/>
        <v>山东二干|青岛威海1号光缆:乳山冯家-文登文山路</v>
      </c>
      <c r="H4732" s="3">
        <f>INDEX(光放段!$B$4:$B$237,MATCH(纤芯!G4732,光放段!$C$4:$C$237,0))</f>
        <v>37038105000</v>
      </c>
      <c r="I4732" s="3" t="str">
        <f t="shared" si="366"/>
        <v>青岛威海1号光缆</v>
      </c>
      <c r="J4732" s="3" t="str">
        <f>INDEX(子缆名称!$B$4:$B$29,纤芯!M4732)</f>
        <v>A缆</v>
      </c>
      <c r="K4732" s="3">
        <v>5</v>
      </c>
      <c r="L4732" s="3">
        <f t="shared" si="367"/>
        <v>5</v>
      </c>
      <c r="M4732" s="3">
        <f t="shared" si="368"/>
        <v>1</v>
      </c>
      <c r="N4732" s="3" t="s">
        <v>109</v>
      </c>
      <c r="O4732" s="3">
        <f>COUNTIF([1]局站!$D$4:$D$172,"="&amp;N4732)</f>
        <v>1</v>
      </c>
      <c r="P4732" s="3">
        <v>0</v>
      </c>
      <c r="Q4732" s="3">
        <v>0</v>
      </c>
      <c r="R4732" s="3">
        <v>0</v>
      </c>
      <c r="S4732" s="3" t="s">
        <v>110</v>
      </c>
      <c r="T4732" s="3">
        <f>COUNTIF([1]局站!$D$4:$D$172,"="&amp;S4732)</f>
        <v>1</v>
      </c>
      <c r="U4732" s="3">
        <v>0</v>
      </c>
      <c r="V4732" s="3">
        <v>0</v>
      </c>
      <c r="W4732" s="3">
        <v>0</v>
      </c>
      <c r="X4732" s="3" t="s">
        <v>1215</v>
      </c>
      <c r="Y4732" s="3" t="s">
        <v>854</v>
      </c>
      <c r="Z4732" s="3" t="str">
        <f>INDEX(业务类型!$C$4:$C$8,MATCH(纤芯!Y4732,业务类型!$B$4:$B$8,0))</f>
        <v>LOCAL</v>
      </c>
      <c r="AA4732" s="3" t="s">
        <v>1069</v>
      </c>
    </row>
    <row r="4733" spans="1:27" ht="16.5" x14ac:dyDescent="0.2">
      <c r="A4733" s="3">
        <v>4730</v>
      </c>
      <c r="B4733" s="3">
        <f t="shared" si="369"/>
        <v>37038105006</v>
      </c>
      <c r="C4733" s="3" t="s">
        <v>1166</v>
      </c>
      <c r="D4733" s="3" t="s">
        <v>238</v>
      </c>
      <c r="E4733" s="3" t="str">
        <f>INDEX(光放段!$G$4:$G$237,MATCH(纤芯!G4733,光放段!$C$4:$C$237,0))</f>
        <v>山东二干|青岛威海1号光缆:即墨振华街-威海南竹岛</v>
      </c>
      <c r="F4733" s="3">
        <f>INDEX(光放段!$I$4:$I$237,MATCH(纤芯!H4733,光放段!$B$4:$B$237,0))</f>
        <v>37038100000</v>
      </c>
      <c r="G4733" s="3" t="str">
        <f t="shared" si="365"/>
        <v>山东二干|青岛威海1号光缆:乳山冯家-文登文山路</v>
      </c>
      <c r="H4733" s="3">
        <f>INDEX(光放段!$B$4:$B$237,MATCH(纤芯!G4733,光放段!$C$4:$C$237,0))</f>
        <v>37038105000</v>
      </c>
      <c r="I4733" s="3" t="str">
        <f t="shared" si="366"/>
        <v>青岛威海1号光缆</v>
      </c>
      <c r="J4733" s="3" t="str">
        <f>INDEX(子缆名称!$B$4:$B$29,纤芯!M4733)</f>
        <v>A缆</v>
      </c>
      <c r="K4733" s="3">
        <v>6</v>
      </c>
      <c r="L4733" s="3">
        <f t="shared" si="367"/>
        <v>6</v>
      </c>
      <c r="M4733" s="3">
        <f t="shared" si="368"/>
        <v>1</v>
      </c>
      <c r="N4733" s="3" t="s">
        <v>109</v>
      </c>
      <c r="O4733" s="3">
        <f>COUNTIF([1]局站!$D$4:$D$172,"="&amp;N4733)</f>
        <v>1</v>
      </c>
      <c r="P4733" s="3">
        <v>0</v>
      </c>
      <c r="Q4733" s="3">
        <v>0</v>
      </c>
      <c r="R4733" s="3">
        <v>0</v>
      </c>
      <c r="S4733" s="3" t="s">
        <v>110</v>
      </c>
      <c r="T4733" s="3">
        <f>COUNTIF([1]局站!$D$4:$D$172,"="&amp;S4733)</f>
        <v>1</v>
      </c>
      <c r="U4733" s="3">
        <v>0</v>
      </c>
      <c r="V4733" s="3">
        <v>0</v>
      </c>
      <c r="W4733" s="3">
        <v>0</v>
      </c>
      <c r="X4733" s="3" t="s">
        <v>1215</v>
      </c>
      <c r="Y4733" s="3" t="s">
        <v>880</v>
      </c>
      <c r="Z4733" s="3" t="str">
        <f>INDEX(业务类型!$C$4:$C$8,MATCH(纤芯!Y4733,业务类型!$B$4:$B$8,0))</f>
        <v>IDLE</v>
      </c>
      <c r="AA4733" s="3"/>
    </row>
    <row r="4734" spans="1:27" ht="16.5" x14ac:dyDescent="0.2">
      <c r="A4734" s="3">
        <v>4731</v>
      </c>
      <c r="B4734" s="3">
        <f t="shared" si="369"/>
        <v>37038105007</v>
      </c>
      <c r="C4734" s="3" t="s">
        <v>1166</v>
      </c>
      <c r="D4734" s="3" t="s">
        <v>238</v>
      </c>
      <c r="E4734" s="3" t="str">
        <f>INDEX(光放段!$G$4:$G$237,MATCH(纤芯!G4734,光放段!$C$4:$C$237,0))</f>
        <v>山东二干|青岛威海1号光缆:即墨振华街-威海南竹岛</v>
      </c>
      <c r="F4734" s="3">
        <f>INDEX(光放段!$I$4:$I$237,MATCH(纤芯!H4734,光放段!$B$4:$B$237,0))</f>
        <v>37038100000</v>
      </c>
      <c r="G4734" s="3" t="str">
        <f t="shared" si="365"/>
        <v>山东二干|青岛威海1号光缆:乳山冯家-文登文山路</v>
      </c>
      <c r="H4734" s="3">
        <f>INDEX(光放段!$B$4:$B$237,MATCH(纤芯!G4734,光放段!$C$4:$C$237,0))</f>
        <v>37038105000</v>
      </c>
      <c r="I4734" s="3" t="str">
        <f t="shared" si="366"/>
        <v>青岛威海1号光缆</v>
      </c>
      <c r="J4734" s="3" t="str">
        <f>INDEX(子缆名称!$B$4:$B$29,纤芯!M4734)</f>
        <v>A缆</v>
      </c>
      <c r="K4734" s="3">
        <v>7</v>
      </c>
      <c r="L4734" s="3">
        <f t="shared" si="367"/>
        <v>7</v>
      </c>
      <c r="M4734" s="3">
        <f t="shared" si="368"/>
        <v>1</v>
      </c>
      <c r="N4734" s="3" t="s">
        <v>109</v>
      </c>
      <c r="O4734" s="3">
        <f>COUNTIF([1]局站!$D$4:$D$172,"="&amp;N4734)</f>
        <v>1</v>
      </c>
      <c r="P4734" s="3">
        <v>0</v>
      </c>
      <c r="Q4734" s="3">
        <v>0</v>
      </c>
      <c r="R4734" s="3">
        <v>0</v>
      </c>
      <c r="S4734" s="3" t="s">
        <v>110</v>
      </c>
      <c r="T4734" s="3">
        <f>COUNTIF([1]局站!$D$4:$D$172,"="&amp;S4734)</f>
        <v>1</v>
      </c>
      <c r="U4734" s="3">
        <v>0</v>
      </c>
      <c r="V4734" s="3">
        <v>0</v>
      </c>
      <c r="W4734" s="3">
        <v>0</v>
      </c>
      <c r="X4734" s="3" t="s">
        <v>1215</v>
      </c>
      <c r="Y4734" s="3" t="s">
        <v>854</v>
      </c>
      <c r="Z4734" s="3" t="str">
        <f>INDEX(业务类型!$C$4:$C$8,MATCH(纤芯!Y4734,业务类型!$B$4:$B$8,0))</f>
        <v>LOCAL</v>
      </c>
      <c r="AA4734" s="3" t="s">
        <v>1069</v>
      </c>
    </row>
    <row r="4735" spans="1:27" ht="16.5" x14ac:dyDescent="0.2">
      <c r="A4735" s="3">
        <v>4732</v>
      </c>
      <c r="B4735" s="3">
        <f t="shared" si="369"/>
        <v>37038105008</v>
      </c>
      <c r="C4735" s="3" t="s">
        <v>1166</v>
      </c>
      <c r="D4735" s="3" t="s">
        <v>238</v>
      </c>
      <c r="E4735" s="3" t="str">
        <f>INDEX(光放段!$G$4:$G$237,MATCH(纤芯!G4735,光放段!$C$4:$C$237,0))</f>
        <v>山东二干|青岛威海1号光缆:即墨振华街-威海南竹岛</v>
      </c>
      <c r="F4735" s="3">
        <f>INDEX(光放段!$I$4:$I$237,MATCH(纤芯!H4735,光放段!$B$4:$B$237,0))</f>
        <v>37038100000</v>
      </c>
      <c r="G4735" s="3" t="str">
        <f t="shared" si="365"/>
        <v>山东二干|青岛威海1号光缆:乳山冯家-文登文山路</v>
      </c>
      <c r="H4735" s="3">
        <f>INDEX(光放段!$B$4:$B$237,MATCH(纤芯!G4735,光放段!$C$4:$C$237,0))</f>
        <v>37038105000</v>
      </c>
      <c r="I4735" s="3" t="str">
        <f t="shared" si="366"/>
        <v>青岛威海1号光缆</v>
      </c>
      <c r="J4735" s="3" t="str">
        <f>INDEX(子缆名称!$B$4:$B$29,纤芯!M4735)</f>
        <v>A缆</v>
      </c>
      <c r="K4735" s="3">
        <v>8</v>
      </c>
      <c r="L4735" s="3">
        <f t="shared" si="367"/>
        <v>8</v>
      </c>
      <c r="M4735" s="3">
        <f t="shared" si="368"/>
        <v>1</v>
      </c>
      <c r="N4735" s="3" t="s">
        <v>109</v>
      </c>
      <c r="O4735" s="3">
        <f>COUNTIF([1]局站!$D$4:$D$172,"="&amp;N4735)</f>
        <v>1</v>
      </c>
      <c r="P4735" s="3">
        <v>0</v>
      </c>
      <c r="Q4735" s="3">
        <v>0</v>
      </c>
      <c r="R4735" s="3">
        <v>0</v>
      </c>
      <c r="S4735" s="3" t="s">
        <v>110</v>
      </c>
      <c r="T4735" s="3">
        <f>COUNTIF([1]局站!$D$4:$D$172,"="&amp;S4735)</f>
        <v>1</v>
      </c>
      <c r="U4735" s="3">
        <v>0</v>
      </c>
      <c r="V4735" s="3">
        <v>0</v>
      </c>
      <c r="W4735" s="3">
        <v>0</v>
      </c>
      <c r="X4735" s="3" t="s">
        <v>1215</v>
      </c>
      <c r="Y4735" s="3" t="s">
        <v>854</v>
      </c>
      <c r="Z4735" s="3" t="str">
        <f>INDEX(业务类型!$C$4:$C$8,MATCH(纤芯!Y4735,业务类型!$B$4:$B$8,0))</f>
        <v>LOCAL</v>
      </c>
      <c r="AA4735" s="3" t="s">
        <v>1070</v>
      </c>
    </row>
    <row r="4736" spans="1:27" ht="16.5" x14ac:dyDescent="0.2">
      <c r="A4736" s="3">
        <v>4733</v>
      </c>
      <c r="B4736" s="3">
        <f t="shared" si="369"/>
        <v>37038105009</v>
      </c>
      <c r="C4736" s="3" t="s">
        <v>1166</v>
      </c>
      <c r="D4736" s="3" t="s">
        <v>238</v>
      </c>
      <c r="E4736" s="3" t="str">
        <f>INDEX(光放段!$G$4:$G$237,MATCH(纤芯!G4736,光放段!$C$4:$C$237,0))</f>
        <v>山东二干|青岛威海1号光缆:即墨振华街-威海南竹岛</v>
      </c>
      <c r="F4736" s="3">
        <f>INDEX(光放段!$I$4:$I$237,MATCH(纤芯!H4736,光放段!$B$4:$B$237,0))</f>
        <v>37038100000</v>
      </c>
      <c r="G4736" s="3" t="str">
        <f t="shared" si="365"/>
        <v>山东二干|青岛威海1号光缆:乳山冯家-文登文山路</v>
      </c>
      <c r="H4736" s="3">
        <f>INDEX(光放段!$B$4:$B$237,MATCH(纤芯!G4736,光放段!$C$4:$C$237,0))</f>
        <v>37038105000</v>
      </c>
      <c r="I4736" s="3" t="str">
        <f t="shared" si="366"/>
        <v>青岛威海1号光缆</v>
      </c>
      <c r="J4736" s="3" t="str">
        <f>INDEX(子缆名称!$B$4:$B$29,纤芯!M4736)</f>
        <v>A缆</v>
      </c>
      <c r="K4736" s="3">
        <v>9</v>
      </c>
      <c r="L4736" s="3">
        <f t="shared" si="367"/>
        <v>9</v>
      </c>
      <c r="M4736" s="3">
        <f t="shared" si="368"/>
        <v>1</v>
      </c>
      <c r="N4736" s="3" t="s">
        <v>109</v>
      </c>
      <c r="O4736" s="3">
        <f>COUNTIF([1]局站!$D$4:$D$172,"="&amp;N4736)</f>
        <v>1</v>
      </c>
      <c r="P4736" s="3">
        <v>0</v>
      </c>
      <c r="Q4736" s="3">
        <v>0</v>
      </c>
      <c r="R4736" s="3">
        <v>0</v>
      </c>
      <c r="S4736" s="3" t="s">
        <v>110</v>
      </c>
      <c r="T4736" s="3">
        <f>COUNTIF([1]局站!$D$4:$D$172,"="&amp;S4736)</f>
        <v>1</v>
      </c>
      <c r="U4736" s="3">
        <v>0</v>
      </c>
      <c r="V4736" s="3">
        <v>0</v>
      </c>
      <c r="W4736" s="3">
        <v>0</v>
      </c>
      <c r="X4736" s="3" t="s">
        <v>1215</v>
      </c>
      <c r="Y4736" s="3" t="s">
        <v>881</v>
      </c>
      <c r="Z4736" s="3" t="str">
        <f>INDEX(业务类型!$C$4:$C$8,MATCH(纤芯!Y4736,业务类型!$B$4:$B$8,0))</f>
        <v>OTHER</v>
      </c>
      <c r="AA4736" s="3" t="s">
        <v>888</v>
      </c>
    </row>
    <row r="4737" spans="1:27" ht="16.5" x14ac:dyDescent="0.2">
      <c r="A4737" s="3">
        <v>4734</v>
      </c>
      <c r="B4737" s="3">
        <f t="shared" si="369"/>
        <v>37038105010</v>
      </c>
      <c r="C4737" s="3" t="s">
        <v>1166</v>
      </c>
      <c r="D4737" s="3" t="s">
        <v>238</v>
      </c>
      <c r="E4737" s="3" t="str">
        <f>INDEX(光放段!$G$4:$G$237,MATCH(纤芯!G4737,光放段!$C$4:$C$237,0))</f>
        <v>山东二干|青岛威海1号光缆:即墨振华街-威海南竹岛</v>
      </c>
      <c r="F4737" s="3">
        <f>INDEX(光放段!$I$4:$I$237,MATCH(纤芯!H4737,光放段!$B$4:$B$237,0))</f>
        <v>37038100000</v>
      </c>
      <c r="G4737" s="3" t="str">
        <f t="shared" si="365"/>
        <v>山东二干|青岛威海1号光缆:乳山冯家-文登文山路</v>
      </c>
      <c r="H4737" s="3">
        <f>INDEX(光放段!$B$4:$B$237,MATCH(纤芯!G4737,光放段!$C$4:$C$237,0))</f>
        <v>37038105000</v>
      </c>
      <c r="I4737" s="3" t="str">
        <f t="shared" si="366"/>
        <v>青岛威海1号光缆</v>
      </c>
      <c r="J4737" s="3" t="str">
        <f>INDEX(子缆名称!$B$4:$B$29,纤芯!M4737)</f>
        <v>A缆</v>
      </c>
      <c r="K4737" s="3">
        <v>10</v>
      </c>
      <c r="L4737" s="3">
        <f t="shared" si="367"/>
        <v>10</v>
      </c>
      <c r="M4737" s="3">
        <f t="shared" si="368"/>
        <v>1</v>
      </c>
      <c r="N4737" s="3" t="s">
        <v>109</v>
      </c>
      <c r="O4737" s="3">
        <f>COUNTIF([1]局站!$D$4:$D$172,"="&amp;N4737)</f>
        <v>1</v>
      </c>
      <c r="P4737" s="3">
        <v>0</v>
      </c>
      <c r="Q4737" s="3">
        <v>0</v>
      </c>
      <c r="R4737" s="3">
        <v>0</v>
      </c>
      <c r="S4737" s="3" t="s">
        <v>110</v>
      </c>
      <c r="T4737" s="3">
        <f>COUNTIF([1]局站!$D$4:$D$172,"="&amp;S4737)</f>
        <v>1</v>
      </c>
      <c r="U4737" s="3">
        <v>0</v>
      </c>
      <c r="V4737" s="3">
        <v>0</v>
      </c>
      <c r="W4737" s="3">
        <v>0</v>
      </c>
      <c r="X4737" s="3" t="s">
        <v>1215</v>
      </c>
      <c r="Y4737" s="3" t="s">
        <v>881</v>
      </c>
      <c r="Z4737" s="3" t="str">
        <f>INDEX(业务类型!$C$4:$C$8,MATCH(纤芯!Y4737,业务类型!$B$4:$B$8,0))</f>
        <v>OTHER</v>
      </c>
      <c r="AA4737" s="3" t="s">
        <v>888</v>
      </c>
    </row>
    <row r="4738" spans="1:27" ht="16.5" x14ac:dyDescent="0.2">
      <c r="A4738" s="3">
        <v>4735</v>
      </c>
      <c r="B4738" s="3">
        <f t="shared" si="369"/>
        <v>37038105011</v>
      </c>
      <c r="C4738" s="3" t="s">
        <v>1166</v>
      </c>
      <c r="D4738" s="3" t="s">
        <v>238</v>
      </c>
      <c r="E4738" s="3" t="str">
        <f>INDEX(光放段!$G$4:$G$237,MATCH(纤芯!G4738,光放段!$C$4:$C$237,0))</f>
        <v>山东二干|青岛威海1号光缆:即墨振华街-威海南竹岛</v>
      </c>
      <c r="F4738" s="3">
        <f>INDEX(光放段!$I$4:$I$237,MATCH(纤芯!H4738,光放段!$B$4:$B$237,0))</f>
        <v>37038100000</v>
      </c>
      <c r="G4738" s="3" t="str">
        <f t="shared" si="365"/>
        <v>山东二干|青岛威海1号光缆:乳山冯家-文登文山路</v>
      </c>
      <c r="H4738" s="3">
        <f>INDEX(光放段!$B$4:$B$237,MATCH(纤芯!G4738,光放段!$C$4:$C$237,0))</f>
        <v>37038105000</v>
      </c>
      <c r="I4738" s="3" t="str">
        <f t="shared" si="366"/>
        <v>青岛威海1号光缆</v>
      </c>
      <c r="J4738" s="3" t="str">
        <f>INDEX(子缆名称!$B$4:$B$29,纤芯!M4738)</f>
        <v>A缆</v>
      </c>
      <c r="K4738" s="3">
        <v>11</v>
      </c>
      <c r="L4738" s="3">
        <f t="shared" si="367"/>
        <v>11</v>
      </c>
      <c r="M4738" s="3">
        <f t="shared" si="368"/>
        <v>1</v>
      </c>
      <c r="N4738" s="3" t="s">
        <v>109</v>
      </c>
      <c r="O4738" s="3">
        <f>COUNTIF([1]局站!$D$4:$D$172,"="&amp;N4738)</f>
        <v>1</v>
      </c>
      <c r="P4738" s="3">
        <v>0</v>
      </c>
      <c r="Q4738" s="3">
        <v>0</v>
      </c>
      <c r="R4738" s="3">
        <v>0</v>
      </c>
      <c r="S4738" s="3" t="s">
        <v>110</v>
      </c>
      <c r="T4738" s="3">
        <f>COUNTIF([1]局站!$D$4:$D$172,"="&amp;S4738)</f>
        <v>1</v>
      </c>
      <c r="U4738" s="3">
        <v>0</v>
      </c>
      <c r="V4738" s="3">
        <v>0</v>
      </c>
      <c r="W4738" s="3">
        <v>0</v>
      </c>
      <c r="X4738" s="3" t="s">
        <v>1215</v>
      </c>
      <c r="Y4738" s="3" t="s">
        <v>852</v>
      </c>
      <c r="Z4738" s="3" t="str">
        <f>INDEX(业务类型!$C$4:$C$8,MATCH(纤芯!Y4738,业务类型!$B$4:$B$8,0))</f>
        <v>TWO</v>
      </c>
      <c r="AA4738" s="3" t="s">
        <v>999</v>
      </c>
    </row>
    <row r="4739" spans="1:27" ht="16.5" x14ac:dyDescent="0.2">
      <c r="A4739" s="3">
        <v>4736</v>
      </c>
      <c r="B4739" s="3">
        <f t="shared" si="369"/>
        <v>37038105012</v>
      </c>
      <c r="C4739" s="3" t="s">
        <v>1166</v>
      </c>
      <c r="D4739" s="3" t="s">
        <v>238</v>
      </c>
      <c r="E4739" s="3" t="str">
        <f>INDEX(光放段!$G$4:$G$237,MATCH(纤芯!G4739,光放段!$C$4:$C$237,0))</f>
        <v>山东二干|青岛威海1号光缆:即墨振华街-威海南竹岛</v>
      </c>
      <c r="F4739" s="3">
        <f>INDEX(光放段!$I$4:$I$237,MATCH(纤芯!H4739,光放段!$B$4:$B$237,0))</f>
        <v>37038100000</v>
      </c>
      <c r="G4739" s="3" t="str">
        <f t="shared" si="365"/>
        <v>山东二干|青岛威海1号光缆:乳山冯家-文登文山路</v>
      </c>
      <c r="H4739" s="3">
        <f>INDEX(光放段!$B$4:$B$237,MATCH(纤芯!G4739,光放段!$C$4:$C$237,0))</f>
        <v>37038105000</v>
      </c>
      <c r="I4739" s="3" t="str">
        <f t="shared" si="366"/>
        <v>青岛威海1号光缆</v>
      </c>
      <c r="J4739" s="3" t="str">
        <f>INDEX(子缆名称!$B$4:$B$29,纤芯!M4739)</f>
        <v>A缆</v>
      </c>
      <c r="K4739" s="3">
        <v>12</v>
      </c>
      <c r="L4739" s="3">
        <f t="shared" si="367"/>
        <v>12</v>
      </c>
      <c r="M4739" s="3">
        <f t="shared" si="368"/>
        <v>1</v>
      </c>
      <c r="N4739" s="3" t="s">
        <v>109</v>
      </c>
      <c r="O4739" s="3">
        <f>COUNTIF([1]局站!$D$4:$D$172,"="&amp;N4739)</f>
        <v>1</v>
      </c>
      <c r="P4739" s="3">
        <v>0</v>
      </c>
      <c r="Q4739" s="3">
        <v>0</v>
      </c>
      <c r="R4739" s="3">
        <v>0</v>
      </c>
      <c r="S4739" s="3" t="s">
        <v>110</v>
      </c>
      <c r="T4739" s="3">
        <f>COUNTIF([1]局站!$D$4:$D$172,"="&amp;S4739)</f>
        <v>1</v>
      </c>
      <c r="U4739" s="3">
        <v>0</v>
      </c>
      <c r="V4739" s="3">
        <v>0</v>
      </c>
      <c r="W4739" s="3">
        <v>0</v>
      </c>
      <c r="X4739" s="3" t="s">
        <v>1215</v>
      </c>
      <c r="Y4739" s="3" t="s">
        <v>852</v>
      </c>
      <c r="Z4739" s="3" t="str">
        <f>INDEX(业务类型!$C$4:$C$8,MATCH(纤芯!Y4739,业务类型!$B$4:$B$8,0))</f>
        <v>TWO</v>
      </c>
      <c r="AA4739" s="3" t="s">
        <v>999</v>
      </c>
    </row>
    <row r="4740" spans="1:27" ht="16.5" x14ac:dyDescent="0.2">
      <c r="A4740" s="3">
        <v>4737</v>
      </c>
      <c r="B4740" s="3">
        <f t="shared" si="369"/>
        <v>37038105013</v>
      </c>
      <c r="C4740" s="3" t="s">
        <v>1166</v>
      </c>
      <c r="D4740" s="3" t="s">
        <v>238</v>
      </c>
      <c r="E4740" s="3" t="str">
        <f>INDEX(光放段!$G$4:$G$237,MATCH(纤芯!G4740,光放段!$C$4:$C$237,0))</f>
        <v>山东二干|青岛威海1号光缆:即墨振华街-威海南竹岛</v>
      </c>
      <c r="F4740" s="3">
        <f>INDEX(光放段!$I$4:$I$237,MATCH(纤芯!H4740,光放段!$B$4:$B$237,0))</f>
        <v>37038100000</v>
      </c>
      <c r="G4740" s="3" t="str">
        <f t="shared" si="365"/>
        <v>山东二干|青岛威海1号光缆:乳山冯家-文登文山路</v>
      </c>
      <c r="H4740" s="3">
        <f>INDEX(光放段!$B$4:$B$237,MATCH(纤芯!G4740,光放段!$C$4:$C$237,0))</f>
        <v>37038105000</v>
      </c>
      <c r="I4740" s="3" t="str">
        <f t="shared" si="366"/>
        <v>青岛威海1号光缆</v>
      </c>
      <c r="J4740" s="3" t="str">
        <f>INDEX(子缆名称!$B$4:$B$29,纤芯!M4740)</f>
        <v>B缆</v>
      </c>
      <c r="K4740" s="3">
        <v>13</v>
      </c>
      <c r="L4740" s="3">
        <f t="shared" si="367"/>
        <v>1</v>
      </c>
      <c r="M4740" s="3">
        <f t="shared" si="368"/>
        <v>2</v>
      </c>
      <c r="N4740" s="3" t="s">
        <v>109</v>
      </c>
      <c r="O4740" s="3">
        <f>COUNTIF([1]局站!$D$4:$D$172,"="&amp;N4740)</f>
        <v>1</v>
      </c>
      <c r="P4740" s="3">
        <v>0</v>
      </c>
      <c r="Q4740" s="3">
        <v>0</v>
      </c>
      <c r="R4740" s="3">
        <v>0</v>
      </c>
      <c r="S4740" s="3" t="s">
        <v>110</v>
      </c>
      <c r="T4740" s="3">
        <f>COUNTIF([1]局站!$D$4:$D$172,"="&amp;S4740)</f>
        <v>1</v>
      </c>
      <c r="U4740" s="3">
        <v>0</v>
      </c>
      <c r="V4740" s="3">
        <v>0</v>
      </c>
      <c r="W4740" s="3">
        <v>0</v>
      </c>
      <c r="X4740" s="3" t="s">
        <v>1215</v>
      </c>
      <c r="Y4740" s="3" t="s">
        <v>854</v>
      </c>
      <c r="Z4740" s="3" t="str">
        <f>INDEX(业务类型!$C$4:$C$8,MATCH(纤芯!Y4740,业务类型!$B$4:$B$8,0))</f>
        <v>LOCAL</v>
      </c>
      <c r="AA4740" s="3" t="s">
        <v>1070</v>
      </c>
    </row>
    <row r="4741" spans="1:27" ht="33" x14ac:dyDescent="0.2">
      <c r="A4741" s="3">
        <v>4738</v>
      </c>
      <c r="B4741" s="3">
        <f t="shared" si="369"/>
        <v>37038105014</v>
      </c>
      <c r="C4741" s="3" t="s">
        <v>1166</v>
      </c>
      <c r="D4741" s="3" t="s">
        <v>238</v>
      </c>
      <c r="E4741" s="3" t="str">
        <f>INDEX(光放段!$G$4:$G$237,MATCH(纤芯!G4741,光放段!$C$4:$C$237,0))</f>
        <v>山东二干|青岛威海1号光缆:即墨振华街-威海南竹岛</v>
      </c>
      <c r="F4741" s="3">
        <f>INDEX(光放段!$I$4:$I$237,MATCH(纤芯!H4741,光放段!$B$4:$B$237,0))</f>
        <v>37038100000</v>
      </c>
      <c r="G4741" s="3" t="str">
        <f t="shared" ref="G4741:G4804" si="370">C4741&amp;"|"&amp;D4741&amp;":"&amp;N4741&amp;"-"&amp;S4741</f>
        <v>山东二干|青岛威海1号光缆:乳山冯家-文登文山路</v>
      </c>
      <c r="H4741" s="3">
        <f>INDEX(光放段!$B$4:$B$237,MATCH(纤芯!G4741,光放段!$C$4:$C$237,0))</f>
        <v>37038105000</v>
      </c>
      <c r="I4741" s="3" t="str">
        <f t="shared" ref="I4741:I4804" si="371">D4741</f>
        <v>青岛威海1号光缆</v>
      </c>
      <c r="J4741" s="3" t="str">
        <f>INDEX(子缆名称!$B$4:$B$29,纤芯!M4741)</f>
        <v>B缆</v>
      </c>
      <c r="K4741" s="3">
        <v>14</v>
      </c>
      <c r="L4741" s="3">
        <f t="shared" ref="L4741:L4804" si="372">MOD(K4741-1,12)+1</f>
        <v>2</v>
      </c>
      <c r="M4741" s="3">
        <f t="shared" ref="M4741:M4804" si="373">INT((K4741-1)/12)+1</f>
        <v>2</v>
      </c>
      <c r="N4741" s="3" t="s">
        <v>109</v>
      </c>
      <c r="O4741" s="3">
        <f>COUNTIF([1]局站!$D$4:$D$172,"="&amp;N4741)</f>
        <v>1</v>
      </c>
      <c r="P4741" s="3">
        <v>0</v>
      </c>
      <c r="Q4741" s="3">
        <v>0</v>
      </c>
      <c r="R4741" s="3">
        <v>0</v>
      </c>
      <c r="S4741" s="3" t="s">
        <v>110</v>
      </c>
      <c r="T4741" s="3">
        <f>COUNTIF([1]局站!$D$4:$D$172,"="&amp;S4741)</f>
        <v>1</v>
      </c>
      <c r="U4741" s="3">
        <v>0</v>
      </c>
      <c r="V4741" s="3">
        <v>0</v>
      </c>
      <c r="W4741" s="3">
        <v>0</v>
      </c>
      <c r="X4741" s="3" t="s">
        <v>1215</v>
      </c>
      <c r="Y4741" s="3" t="s">
        <v>881</v>
      </c>
      <c r="Z4741" s="3" t="str">
        <f>INDEX(业务类型!$C$4:$C$8,MATCH(纤芯!Y4741,业务类型!$B$4:$B$8,0))</f>
        <v>OTHER</v>
      </c>
      <c r="AA4741" s="3" t="s">
        <v>1071</v>
      </c>
    </row>
    <row r="4742" spans="1:27" ht="16.5" x14ac:dyDescent="0.2">
      <c r="A4742" s="3">
        <v>4739</v>
      </c>
      <c r="B4742" s="3">
        <f t="shared" si="369"/>
        <v>37038105015</v>
      </c>
      <c r="C4742" s="3" t="s">
        <v>1166</v>
      </c>
      <c r="D4742" s="3" t="s">
        <v>238</v>
      </c>
      <c r="E4742" s="3" t="str">
        <f>INDEX(光放段!$G$4:$G$237,MATCH(纤芯!G4742,光放段!$C$4:$C$237,0))</f>
        <v>山东二干|青岛威海1号光缆:即墨振华街-威海南竹岛</v>
      </c>
      <c r="F4742" s="3">
        <f>INDEX(光放段!$I$4:$I$237,MATCH(纤芯!H4742,光放段!$B$4:$B$237,0))</f>
        <v>37038100000</v>
      </c>
      <c r="G4742" s="3" t="str">
        <f t="shared" si="370"/>
        <v>山东二干|青岛威海1号光缆:乳山冯家-文登文山路</v>
      </c>
      <c r="H4742" s="3">
        <f>INDEX(光放段!$B$4:$B$237,MATCH(纤芯!G4742,光放段!$C$4:$C$237,0))</f>
        <v>37038105000</v>
      </c>
      <c r="I4742" s="3" t="str">
        <f t="shared" si="371"/>
        <v>青岛威海1号光缆</v>
      </c>
      <c r="J4742" s="3" t="str">
        <f>INDEX(子缆名称!$B$4:$B$29,纤芯!M4742)</f>
        <v>B缆</v>
      </c>
      <c r="K4742" s="3">
        <v>15</v>
      </c>
      <c r="L4742" s="3">
        <f t="shared" si="372"/>
        <v>3</v>
      </c>
      <c r="M4742" s="3">
        <f t="shared" si="373"/>
        <v>2</v>
      </c>
      <c r="N4742" s="3" t="s">
        <v>109</v>
      </c>
      <c r="O4742" s="3">
        <f>COUNTIF([1]局站!$D$4:$D$172,"="&amp;N4742)</f>
        <v>1</v>
      </c>
      <c r="P4742" s="3">
        <v>0</v>
      </c>
      <c r="Q4742" s="3">
        <v>0</v>
      </c>
      <c r="R4742" s="3">
        <v>0</v>
      </c>
      <c r="S4742" s="3" t="s">
        <v>110</v>
      </c>
      <c r="T4742" s="3">
        <f>COUNTIF([1]局站!$D$4:$D$172,"="&amp;S4742)</f>
        <v>1</v>
      </c>
      <c r="U4742" s="3">
        <v>0</v>
      </c>
      <c r="V4742" s="3">
        <v>0</v>
      </c>
      <c r="W4742" s="3">
        <v>0</v>
      </c>
      <c r="X4742" s="3" t="s">
        <v>1215</v>
      </c>
      <c r="Y4742" s="3" t="s">
        <v>852</v>
      </c>
      <c r="Z4742" s="3" t="str">
        <f>INDEX(业务类型!$C$4:$C$8,MATCH(纤芯!Y4742,业务类型!$B$4:$B$8,0))</f>
        <v>TWO</v>
      </c>
      <c r="AA4742" s="3" t="s">
        <v>905</v>
      </c>
    </row>
    <row r="4743" spans="1:27" ht="16.5" x14ac:dyDescent="0.2">
      <c r="A4743" s="3">
        <v>4740</v>
      </c>
      <c r="B4743" s="3">
        <f t="shared" si="369"/>
        <v>37038105016</v>
      </c>
      <c r="C4743" s="3" t="s">
        <v>1166</v>
      </c>
      <c r="D4743" s="3" t="s">
        <v>238</v>
      </c>
      <c r="E4743" s="3" t="str">
        <f>INDEX(光放段!$G$4:$G$237,MATCH(纤芯!G4743,光放段!$C$4:$C$237,0))</f>
        <v>山东二干|青岛威海1号光缆:即墨振华街-威海南竹岛</v>
      </c>
      <c r="F4743" s="3">
        <f>INDEX(光放段!$I$4:$I$237,MATCH(纤芯!H4743,光放段!$B$4:$B$237,0))</f>
        <v>37038100000</v>
      </c>
      <c r="G4743" s="3" t="str">
        <f t="shared" si="370"/>
        <v>山东二干|青岛威海1号光缆:乳山冯家-文登文山路</v>
      </c>
      <c r="H4743" s="3">
        <f>INDEX(光放段!$B$4:$B$237,MATCH(纤芯!G4743,光放段!$C$4:$C$237,0))</f>
        <v>37038105000</v>
      </c>
      <c r="I4743" s="3" t="str">
        <f t="shared" si="371"/>
        <v>青岛威海1号光缆</v>
      </c>
      <c r="J4743" s="3" t="str">
        <f>INDEX(子缆名称!$B$4:$B$29,纤芯!M4743)</f>
        <v>B缆</v>
      </c>
      <c r="K4743" s="3">
        <v>16</v>
      </c>
      <c r="L4743" s="3">
        <f t="shared" si="372"/>
        <v>4</v>
      </c>
      <c r="M4743" s="3">
        <f t="shared" si="373"/>
        <v>2</v>
      </c>
      <c r="N4743" s="3" t="s">
        <v>109</v>
      </c>
      <c r="O4743" s="3">
        <f>COUNTIF([1]局站!$D$4:$D$172,"="&amp;N4743)</f>
        <v>1</v>
      </c>
      <c r="P4743" s="3">
        <v>0</v>
      </c>
      <c r="Q4743" s="3">
        <v>0</v>
      </c>
      <c r="R4743" s="3">
        <v>0</v>
      </c>
      <c r="S4743" s="3" t="s">
        <v>110</v>
      </c>
      <c r="T4743" s="3">
        <f>COUNTIF([1]局站!$D$4:$D$172,"="&amp;S4743)</f>
        <v>1</v>
      </c>
      <c r="U4743" s="3">
        <v>0</v>
      </c>
      <c r="V4743" s="3">
        <v>0</v>
      </c>
      <c r="W4743" s="3">
        <v>0</v>
      </c>
      <c r="X4743" s="3" t="s">
        <v>1215</v>
      </c>
      <c r="Y4743" s="3" t="s">
        <v>852</v>
      </c>
      <c r="Z4743" s="3" t="str">
        <f>INDEX(业务类型!$C$4:$C$8,MATCH(纤芯!Y4743,业务类型!$B$4:$B$8,0))</f>
        <v>TWO</v>
      </c>
      <c r="AA4743" s="3" t="s">
        <v>905</v>
      </c>
    </row>
    <row r="4744" spans="1:27" ht="16.5" x14ac:dyDescent="0.2">
      <c r="A4744" s="3">
        <v>4741</v>
      </c>
      <c r="B4744" s="3">
        <f t="shared" si="369"/>
        <v>37038105017</v>
      </c>
      <c r="C4744" s="3" t="s">
        <v>1166</v>
      </c>
      <c r="D4744" s="3" t="s">
        <v>238</v>
      </c>
      <c r="E4744" s="3" t="str">
        <f>INDEX(光放段!$G$4:$G$237,MATCH(纤芯!G4744,光放段!$C$4:$C$237,0))</f>
        <v>山东二干|青岛威海1号光缆:即墨振华街-威海南竹岛</v>
      </c>
      <c r="F4744" s="3">
        <f>INDEX(光放段!$I$4:$I$237,MATCH(纤芯!H4744,光放段!$B$4:$B$237,0))</f>
        <v>37038100000</v>
      </c>
      <c r="G4744" s="3" t="str">
        <f t="shared" si="370"/>
        <v>山东二干|青岛威海1号光缆:乳山冯家-文登文山路</v>
      </c>
      <c r="H4744" s="3">
        <f>INDEX(光放段!$B$4:$B$237,MATCH(纤芯!G4744,光放段!$C$4:$C$237,0))</f>
        <v>37038105000</v>
      </c>
      <c r="I4744" s="3" t="str">
        <f t="shared" si="371"/>
        <v>青岛威海1号光缆</v>
      </c>
      <c r="J4744" s="3" t="str">
        <f>INDEX(子缆名称!$B$4:$B$29,纤芯!M4744)</f>
        <v>B缆</v>
      </c>
      <c r="K4744" s="3">
        <v>17</v>
      </c>
      <c r="L4744" s="3">
        <f t="shared" si="372"/>
        <v>5</v>
      </c>
      <c r="M4744" s="3">
        <f t="shared" si="373"/>
        <v>2</v>
      </c>
      <c r="N4744" s="3" t="s">
        <v>109</v>
      </c>
      <c r="O4744" s="3">
        <f>COUNTIF([1]局站!$D$4:$D$172,"="&amp;N4744)</f>
        <v>1</v>
      </c>
      <c r="P4744" s="3">
        <v>0</v>
      </c>
      <c r="Q4744" s="3">
        <v>0</v>
      </c>
      <c r="R4744" s="3">
        <v>0</v>
      </c>
      <c r="S4744" s="3" t="s">
        <v>110</v>
      </c>
      <c r="T4744" s="3">
        <f>COUNTIF([1]局站!$D$4:$D$172,"="&amp;S4744)</f>
        <v>1</v>
      </c>
      <c r="U4744" s="3">
        <v>0</v>
      </c>
      <c r="V4744" s="3">
        <v>0</v>
      </c>
      <c r="W4744" s="3">
        <v>0</v>
      </c>
      <c r="X4744" s="3" t="s">
        <v>1215</v>
      </c>
      <c r="Y4744" s="3" t="s">
        <v>881</v>
      </c>
      <c r="Z4744" s="3" t="str">
        <f>INDEX(业务类型!$C$4:$C$8,MATCH(纤芯!Y4744,业务类型!$B$4:$B$8,0))</f>
        <v>OTHER</v>
      </c>
      <c r="AA4744" s="3" t="s">
        <v>919</v>
      </c>
    </row>
    <row r="4745" spans="1:27" ht="16.5" x14ac:dyDescent="0.2">
      <c r="A4745" s="3">
        <v>4742</v>
      </c>
      <c r="B4745" s="3">
        <f t="shared" si="369"/>
        <v>37038105018</v>
      </c>
      <c r="C4745" s="3" t="s">
        <v>1166</v>
      </c>
      <c r="D4745" s="3" t="s">
        <v>238</v>
      </c>
      <c r="E4745" s="3" t="str">
        <f>INDEX(光放段!$G$4:$G$237,MATCH(纤芯!G4745,光放段!$C$4:$C$237,0))</f>
        <v>山东二干|青岛威海1号光缆:即墨振华街-威海南竹岛</v>
      </c>
      <c r="F4745" s="3">
        <f>INDEX(光放段!$I$4:$I$237,MATCH(纤芯!H4745,光放段!$B$4:$B$237,0))</f>
        <v>37038100000</v>
      </c>
      <c r="G4745" s="3" t="str">
        <f t="shared" si="370"/>
        <v>山东二干|青岛威海1号光缆:乳山冯家-文登文山路</v>
      </c>
      <c r="H4745" s="3">
        <f>INDEX(光放段!$B$4:$B$237,MATCH(纤芯!G4745,光放段!$C$4:$C$237,0))</f>
        <v>37038105000</v>
      </c>
      <c r="I4745" s="3" t="str">
        <f t="shared" si="371"/>
        <v>青岛威海1号光缆</v>
      </c>
      <c r="J4745" s="3" t="str">
        <f>INDEX(子缆名称!$B$4:$B$29,纤芯!M4745)</f>
        <v>B缆</v>
      </c>
      <c r="K4745" s="3">
        <v>18</v>
      </c>
      <c r="L4745" s="3">
        <f t="shared" si="372"/>
        <v>6</v>
      </c>
      <c r="M4745" s="3">
        <f t="shared" si="373"/>
        <v>2</v>
      </c>
      <c r="N4745" s="3" t="s">
        <v>109</v>
      </c>
      <c r="O4745" s="3">
        <f>COUNTIF([1]局站!$D$4:$D$172,"="&amp;N4745)</f>
        <v>1</v>
      </c>
      <c r="P4745" s="3">
        <v>0</v>
      </c>
      <c r="Q4745" s="3">
        <v>0</v>
      </c>
      <c r="R4745" s="3">
        <v>0</v>
      </c>
      <c r="S4745" s="3" t="s">
        <v>110</v>
      </c>
      <c r="T4745" s="3">
        <f>COUNTIF([1]局站!$D$4:$D$172,"="&amp;S4745)</f>
        <v>1</v>
      </c>
      <c r="U4745" s="3">
        <v>0</v>
      </c>
      <c r="V4745" s="3">
        <v>0</v>
      </c>
      <c r="W4745" s="3">
        <v>0</v>
      </c>
      <c r="X4745" s="3" t="s">
        <v>1215</v>
      </c>
      <c r="Y4745" s="3" t="s">
        <v>881</v>
      </c>
      <c r="Z4745" s="3" t="str">
        <f>INDEX(业务类型!$C$4:$C$8,MATCH(纤芯!Y4745,业务类型!$B$4:$B$8,0))</f>
        <v>OTHER</v>
      </c>
      <c r="AA4745" s="3" t="s">
        <v>919</v>
      </c>
    </row>
    <row r="4746" spans="1:27" ht="16.5" x14ac:dyDescent="0.2">
      <c r="A4746" s="3">
        <v>4743</v>
      </c>
      <c r="B4746" s="3">
        <f t="shared" si="369"/>
        <v>37038106001</v>
      </c>
      <c r="C4746" s="3" t="s">
        <v>1166</v>
      </c>
      <c r="D4746" s="3" t="s">
        <v>238</v>
      </c>
      <c r="E4746" s="3" t="str">
        <f>INDEX(光放段!$G$4:$G$237,MATCH(纤芯!G4746,光放段!$C$4:$C$237,0))</f>
        <v>山东二干|青岛威海1号光缆:即墨振华街-威海南竹岛</v>
      </c>
      <c r="F4746" s="3">
        <f>INDEX(光放段!$I$4:$I$237,MATCH(纤芯!H4746,光放段!$B$4:$B$237,0))</f>
        <v>37038100000</v>
      </c>
      <c r="G4746" s="3" t="str">
        <f t="shared" si="370"/>
        <v>山东二干|青岛威海1号光缆:文登文山路-威海南竹岛</v>
      </c>
      <c r="H4746" s="3">
        <f>INDEX(光放段!$B$4:$B$237,MATCH(纤芯!G4746,光放段!$C$4:$C$237,0))</f>
        <v>37038106000</v>
      </c>
      <c r="I4746" s="3" t="str">
        <f t="shared" si="371"/>
        <v>青岛威海1号光缆</v>
      </c>
      <c r="J4746" s="3" t="str">
        <f>INDEX(子缆名称!$B$4:$B$29,纤芯!M4746)</f>
        <v>A缆</v>
      </c>
      <c r="K4746" s="3">
        <v>1</v>
      </c>
      <c r="L4746" s="3">
        <f t="shared" si="372"/>
        <v>1</v>
      </c>
      <c r="M4746" s="3">
        <f t="shared" si="373"/>
        <v>1</v>
      </c>
      <c r="N4746" s="3" t="s">
        <v>110</v>
      </c>
      <c r="O4746" s="3">
        <f>COUNTIF([1]局站!$D$4:$D$172,"="&amp;N4746)</f>
        <v>1</v>
      </c>
      <c r="P4746" s="3">
        <v>0</v>
      </c>
      <c r="Q4746" s="3">
        <v>0</v>
      </c>
      <c r="R4746" s="3">
        <v>0</v>
      </c>
      <c r="S4746" s="3" t="s">
        <v>148</v>
      </c>
      <c r="T4746" s="3">
        <f>COUNTIF([1]局站!$D$4:$D$172,"="&amp;S4746)</f>
        <v>1</v>
      </c>
      <c r="U4746" s="3">
        <v>0</v>
      </c>
      <c r="V4746" s="3">
        <v>0</v>
      </c>
      <c r="W4746" s="3">
        <v>0</v>
      </c>
      <c r="X4746" s="3" t="s">
        <v>1215</v>
      </c>
      <c r="Y4746" s="3" t="s">
        <v>880</v>
      </c>
      <c r="Z4746" s="3" t="str">
        <f>INDEX(业务类型!$C$4:$C$8,MATCH(纤芯!Y4746,业务类型!$B$4:$B$8,0))</f>
        <v>IDLE</v>
      </c>
      <c r="AA4746" s="3"/>
    </row>
    <row r="4747" spans="1:27" ht="16.5" x14ac:dyDescent="0.2">
      <c r="A4747" s="3">
        <v>4744</v>
      </c>
      <c r="B4747" s="3">
        <f t="shared" si="369"/>
        <v>37038106002</v>
      </c>
      <c r="C4747" s="3" t="s">
        <v>1166</v>
      </c>
      <c r="D4747" s="3" t="s">
        <v>238</v>
      </c>
      <c r="E4747" s="3" t="str">
        <f>INDEX(光放段!$G$4:$G$237,MATCH(纤芯!G4747,光放段!$C$4:$C$237,0))</f>
        <v>山东二干|青岛威海1号光缆:即墨振华街-威海南竹岛</v>
      </c>
      <c r="F4747" s="3">
        <f>INDEX(光放段!$I$4:$I$237,MATCH(纤芯!H4747,光放段!$B$4:$B$237,0))</f>
        <v>37038100000</v>
      </c>
      <c r="G4747" s="3" t="str">
        <f t="shared" si="370"/>
        <v>山东二干|青岛威海1号光缆:文登文山路-威海南竹岛</v>
      </c>
      <c r="H4747" s="3">
        <f>INDEX(光放段!$B$4:$B$237,MATCH(纤芯!G4747,光放段!$C$4:$C$237,0))</f>
        <v>37038106000</v>
      </c>
      <c r="I4747" s="3" t="str">
        <f t="shared" si="371"/>
        <v>青岛威海1号光缆</v>
      </c>
      <c r="J4747" s="3" t="str">
        <f>INDEX(子缆名称!$B$4:$B$29,纤芯!M4747)</f>
        <v>A缆</v>
      </c>
      <c r="K4747" s="3">
        <v>2</v>
      </c>
      <c r="L4747" s="3">
        <f t="shared" si="372"/>
        <v>2</v>
      </c>
      <c r="M4747" s="3">
        <f t="shared" si="373"/>
        <v>1</v>
      </c>
      <c r="N4747" s="3" t="s">
        <v>110</v>
      </c>
      <c r="O4747" s="3">
        <f>COUNTIF([1]局站!$D$4:$D$172,"="&amp;N4747)</f>
        <v>1</v>
      </c>
      <c r="P4747" s="3">
        <v>0</v>
      </c>
      <c r="Q4747" s="3">
        <v>0</v>
      </c>
      <c r="R4747" s="3">
        <v>0</v>
      </c>
      <c r="S4747" s="3" t="s">
        <v>148</v>
      </c>
      <c r="T4747" s="3">
        <f>COUNTIF([1]局站!$D$4:$D$172,"="&amp;S4747)</f>
        <v>1</v>
      </c>
      <c r="U4747" s="3">
        <v>0</v>
      </c>
      <c r="V4747" s="3">
        <v>0</v>
      </c>
      <c r="W4747" s="3">
        <v>0</v>
      </c>
      <c r="X4747" s="3" t="s">
        <v>1215</v>
      </c>
      <c r="Y4747" s="3" t="s">
        <v>880</v>
      </c>
      <c r="Z4747" s="3" t="str">
        <f>INDEX(业务类型!$C$4:$C$8,MATCH(纤芯!Y4747,业务类型!$B$4:$B$8,0))</f>
        <v>IDLE</v>
      </c>
      <c r="AA4747" s="3"/>
    </row>
    <row r="4748" spans="1:27" ht="16.5" x14ac:dyDescent="0.2">
      <c r="A4748" s="3">
        <v>4745</v>
      </c>
      <c r="B4748" s="3">
        <f t="shared" si="369"/>
        <v>37038106003</v>
      </c>
      <c r="C4748" s="3" t="s">
        <v>1166</v>
      </c>
      <c r="D4748" s="3" t="s">
        <v>238</v>
      </c>
      <c r="E4748" s="3" t="str">
        <f>INDEX(光放段!$G$4:$G$237,MATCH(纤芯!G4748,光放段!$C$4:$C$237,0))</f>
        <v>山东二干|青岛威海1号光缆:即墨振华街-威海南竹岛</v>
      </c>
      <c r="F4748" s="3">
        <f>INDEX(光放段!$I$4:$I$237,MATCH(纤芯!H4748,光放段!$B$4:$B$237,0))</f>
        <v>37038100000</v>
      </c>
      <c r="G4748" s="3" t="str">
        <f t="shared" si="370"/>
        <v>山东二干|青岛威海1号光缆:文登文山路-威海南竹岛</v>
      </c>
      <c r="H4748" s="3">
        <f>INDEX(光放段!$B$4:$B$237,MATCH(纤芯!G4748,光放段!$C$4:$C$237,0))</f>
        <v>37038106000</v>
      </c>
      <c r="I4748" s="3" t="str">
        <f t="shared" si="371"/>
        <v>青岛威海1号光缆</v>
      </c>
      <c r="J4748" s="3" t="str">
        <f>INDEX(子缆名称!$B$4:$B$29,纤芯!M4748)</f>
        <v>A缆</v>
      </c>
      <c r="K4748" s="3">
        <v>3</v>
      </c>
      <c r="L4748" s="3">
        <f t="shared" si="372"/>
        <v>3</v>
      </c>
      <c r="M4748" s="3">
        <f t="shared" si="373"/>
        <v>1</v>
      </c>
      <c r="N4748" s="3" t="s">
        <v>110</v>
      </c>
      <c r="O4748" s="3">
        <f>COUNTIF([1]局站!$D$4:$D$172,"="&amp;N4748)</f>
        <v>1</v>
      </c>
      <c r="P4748" s="3">
        <v>0</v>
      </c>
      <c r="Q4748" s="3">
        <v>0</v>
      </c>
      <c r="R4748" s="3">
        <v>0</v>
      </c>
      <c r="S4748" s="3" t="s">
        <v>148</v>
      </c>
      <c r="T4748" s="3">
        <f>COUNTIF([1]局站!$D$4:$D$172,"="&amp;S4748)</f>
        <v>1</v>
      </c>
      <c r="U4748" s="3">
        <v>0</v>
      </c>
      <c r="V4748" s="3">
        <v>0</v>
      </c>
      <c r="W4748" s="3">
        <v>0</v>
      </c>
      <c r="X4748" s="3" t="s">
        <v>1215</v>
      </c>
      <c r="Y4748" s="3" t="s">
        <v>880</v>
      </c>
      <c r="Z4748" s="3" t="str">
        <f>INDEX(业务类型!$C$4:$C$8,MATCH(纤芯!Y4748,业务类型!$B$4:$B$8,0))</f>
        <v>IDLE</v>
      </c>
      <c r="AA4748" s="3"/>
    </row>
    <row r="4749" spans="1:27" ht="16.5" x14ac:dyDescent="0.2">
      <c r="A4749" s="3">
        <v>4746</v>
      </c>
      <c r="B4749" s="3">
        <f t="shared" si="369"/>
        <v>37038106004</v>
      </c>
      <c r="C4749" s="3" t="s">
        <v>1166</v>
      </c>
      <c r="D4749" s="3" t="s">
        <v>238</v>
      </c>
      <c r="E4749" s="3" t="str">
        <f>INDEX(光放段!$G$4:$G$237,MATCH(纤芯!G4749,光放段!$C$4:$C$237,0))</f>
        <v>山东二干|青岛威海1号光缆:即墨振华街-威海南竹岛</v>
      </c>
      <c r="F4749" s="3">
        <f>INDEX(光放段!$I$4:$I$237,MATCH(纤芯!H4749,光放段!$B$4:$B$237,0))</f>
        <v>37038100000</v>
      </c>
      <c r="G4749" s="3" t="str">
        <f t="shared" si="370"/>
        <v>山东二干|青岛威海1号光缆:文登文山路-威海南竹岛</v>
      </c>
      <c r="H4749" s="3">
        <f>INDEX(光放段!$B$4:$B$237,MATCH(纤芯!G4749,光放段!$C$4:$C$237,0))</f>
        <v>37038106000</v>
      </c>
      <c r="I4749" s="3" t="str">
        <f t="shared" si="371"/>
        <v>青岛威海1号光缆</v>
      </c>
      <c r="J4749" s="3" t="str">
        <f>INDEX(子缆名称!$B$4:$B$29,纤芯!M4749)</f>
        <v>A缆</v>
      </c>
      <c r="K4749" s="3">
        <v>4</v>
      </c>
      <c r="L4749" s="3">
        <f t="shared" si="372"/>
        <v>4</v>
      </c>
      <c r="M4749" s="3">
        <f t="shared" si="373"/>
        <v>1</v>
      </c>
      <c r="N4749" s="3" t="s">
        <v>110</v>
      </c>
      <c r="O4749" s="3">
        <f>COUNTIF([1]局站!$D$4:$D$172,"="&amp;N4749)</f>
        <v>1</v>
      </c>
      <c r="P4749" s="3">
        <v>0</v>
      </c>
      <c r="Q4749" s="3">
        <v>0</v>
      </c>
      <c r="R4749" s="3">
        <v>0</v>
      </c>
      <c r="S4749" s="3" t="s">
        <v>148</v>
      </c>
      <c r="T4749" s="3">
        <f>COUNTIF([1]局站!$D$4:$D$172,"="&amp;S4749)</f>
        <v>1</v>
      </c>
      <c r="U4749" s="3">
        <v>0</v>
      </c>
      <c r="V4749" s="3">
        <v>0</v>
      </c>
      <c r="W4749" s="3">
        <v>0</v>
      </c>
      <c r="X4749" s="3" t="s">
        <v>1215</v>
      </c>
      <c r="Y4749" s="3" t="s">
        <v>880</v>
      </c>
      <c r="Z4749" s="3" t="str">
        <f>INDEX(业务类型!$C$4:$C$8,MATCH(纤芯!Y4749,业务类型!$B$4:$B$8,0))</f>
        <v>IDLE</v>
      </c>
      <c r="AA4749" s="3"/>
    </row>
    <row r="4750" spans="1:27" ht="16.5" x14ac:dyDescent="0.2">
      <c r="A4750" s="3">
        <v>4747</v>
      </c>
      <c r="B4750" s="3">
        <f t="shared" si="369"/>
        <v>37038106005</v>
      </c>
      <c r="C4750" s="3" t="s">
        <v>1166</v>
      </c>
      <c r="D4750" s="3" t="s">
        <v>238</v>
      </c>
      <c r="E4750" s="3" t="str">
        <f>INDEX(光放段!$G$4:$G$237,MATCH(纤芯!G4750,光放段!$C$4:$C$237,0))</f>
        <v>山东二干|青岛威海1号光缆:即墨振华街-威海南竹岛</v>
      </c>
      <c r="F4750" s="3">
        <f>INDEX(光放段!$I$4:$I$237,MATCH(纤芯!H4750,光放段!$B$4:$B$237,0))</f>
        <v>37038100000</v>
      </c>
      <c r="G4750" s="3" t="str">
        <f t="shared" si="370"/>
        <v>山东二干|青岛威海1号光缆:文登文山路-威海南竹岛</v>
      </c>
      <c r="H4750" s="3">
        <f>INDEX(光放段!$B$4:$B$237,MATCH(纤芯!G4750,光放段!$C$4:$C$237,0))</f>
        <v>37038106000</v>
      </c>
      <c r="I4750" s="3" t="str">
        <f t="shared" si="371"/>
        <v>青岛威海1号光缆</v>
      </c>
      <c r="J4750" s="3" t="str">
        <f>INDEX(子缆名称!$B$4:$B$29,纤芯!M4750)</f>
        <v>A缆</v>
      </c>
      <c r="K4750" s="3">
        <v>5</v>
      </c>
      <c r="L4750" s="3">
        <f t="shared" si="372"/>
        <v>5</v>
      </c>
      <c r="M4750" s="3">
        <f t="shared" si="373"/>
        <v>1</v>
      </c>
      <c r="N4750" s="3" t="s">
        <v>110</v>
      </c>
      <c r="O4750" s="3">
        <f>COUNTIF([1]局站!$D$4:$D$172,"="&amp;N4750)</f>
        <v>1</v>
      </c>
      <c r="P4750" s="3">
        <v>0</v>
      </c>
      <c r="Q4750" s="3">
        <v>0</v>
      </c>
      <c r="R4750" s="3">
        <v>0</v>
      </c>
      <c r="S4750" s="3" t="s">
        <v>148</v>
      </c>
      <c r="T4750" s="3">
        <f>COUNTIF([1]局站!$D$4:$D$172,"="&amp;S4750)</f>
        <v>1</v>
      </c>
      <c r="U4750" s="3">
        <v>0</v>
      </c>
      <c r="V4750" s="3">
        <v>0</v>
      </c>
      <c r="W4750" s="3">
        <v>0</v>
      </c>
      <c r="X4750" s="3" t="s">
        <v>1215</v>
      </c>
      <c r="Y4750" s="3" t="s">
        <v>880</v>
      </c>
      <c r="Z4750" s="3" t="str">
        <f>INDEX(业务类型!$C$4:$C$8,MATCH(纤芯!Y4750,业务类型!$B$4:$B$8,0))</f>
        <v>IDLE</v>
      </c>
      <c r="AA4750" s="3"/>
    </row>
    <row r="4751" spans="1:27" ht="16.5" x14ac:dyDescent="0.2">
      <c r="A4751" s="3">
        <v>4748</v>
      </c>
      <c r="B4751" s="3">
        <f t="shared" si="369"/>
        <v>37038106006</v>
      </c>
      <c r="C4751" s="3" t="s">
        <v>1166</v>
      </c>
      <c r="D4751" s="3" t="s">
        <v>238</v>
      </c>
      <c r="E4751" s="3" t="str">
        <f>INDEX(光放段!$G$4:$G$237,MATCH(纤芯!G4751,光放段!$C$4:$C$237,0))</f>
        <v>山东二干|青岛威海1号光缆:即墨振华街-威海南竹岛</v>
      </c>
      <c r="F4751" s="3">
        <f>INDEX(光放段!$I$4:$I$237,MATCH(纤芯!H4751,光放段!$B$4:$B$237,0))</f>
        <v>37038100000</v>
      </c>
      <c r="G4751" s="3" t="str">
        <f t="shared" si="370"/>
        <v>山东二干|青岛威海1号光缆:文登文山路-威海南竹岛</v>
      </c>
      <c r="H4751" s="3">
        <f>INDEX(光放段!$B$4:$B$237,MATCH(纤芯!G4751,光放段!$C$4:$C$237,0))</f>
        <v>37038106000</v>
      </c>
      <c r="I4751" s="3" t="str">
        <f t="shared" si="371"/>
        <v>青岛威海1号光缆</v>
      </c>
      <c r="J4751" s="3" t="str">
        <f>INDEX(子缆名称!$B$4:$B$29,纤芯!M4751)</f>
        <v>A缆</v>
      </c>
      <c r="K4751" s="3">
        <v>6</v>
      </c>
      <c r="L4751" s="3">
        <f t="shared" si="372"/>
        <v>6</v>
      </c>
      <c r="M4751" s="3">
        <f t="shared" si="373"/>
        <v>1</v>
      </c>
      <c r="N4751" s="3" t="s">
        <v>110</v>
      </c>
      <c r="O4751" s="3">
        <f>COUNTIF([1]局站!$D$4:$D$172,"="&amp;N4751)</f>
        <v>1</v>
      </c>
      <c r="P4751" s="3">
        <v>0</v>
      </c>
      <c r="Q4751" s="3">
        <v>0</v>
      </c>
      <c r="R4751" s="3">
        <v>0</v>
      </c>
      <c r="S4751" s="3" t="s">
        <v>148</v>
      </c>
      <c r="T4751" s="3">
        <f>COUNTIF([1]局站!$D$4:$D$172,"="&amp;S4751)</f>
        <v>1</v>
      </c>
      <c r="U4751" s="3">
        <v>0</v>
      </c>
      <c r="V4751" s="3">
        <v>0</v>
      </c>
      <c r="W4751" s="3">
        <v>0</v>
      </c>
      <c r="X4751" s="3" t="s">
        <v>1215</v>
      </c>
      <c r="Y4751" s="3" t="s">
        <v>881</v>
      </c>
      <c r="Z4751" s="3" t="str">
        <f>INDEX(业务类型!$C$4:$C$8,MATCH(纤芯!Y4751,业务类型!$B$4:$B$8,0))</f>
        <v>OTHER</v>
      </c>
      <c r="AA4751" s="3" t="s">
        <v>1072</v>
      </c>
    </row>
    <row r="4752" spans="1:27" ht="16.5" x14ac:dyDescent="0.2">
      <c r="A4752" s="3">
        <v>4749</v>
      </c>
      <c r="B4752" s="3">
        <f t="shared" si="369"/>
        <v>37038106007</v>
      </c>
      <c r="C4752" s="3" t="s">
        <v>1166</v>
      </c>
      <c r="D4752" s="3" t="s">
        <v>238</v>
      </c>
      <c r="E4752" s="3" t="str">
        <f>INDEX(光放段!$G$4:$G$237,MATCH(纤芯!G4752,光放段!$C$4:$C$237,0))</f>
        <v>山东二干|青岛威海1号光缆:即墨振华街-威海南竹岛</v>
      </c>
      <c r="F4752" s="3">
        <f>INDEX(光放段!$I$4:$I$237,MATCH(纤芯!H4752,光放段!$B$4:$B$237,0))</f>
        <v>37038100000</v>
      </c>
      <c r="G4752" s="3" t="str">
        <f t="shared" si="370"/>
        <v>山东二干|青岛威海1号光缆:文登文山路-威海南竹岛</v>
      </c>
      <c r="H4752" s="3">
        <f>INDEX(光放段!$B$4:$B$237,MATCH(纤芯!G4752,光放段!$C$4:$C$237,0))</f>
        <v>37038106000</v>
      </c>
      <c r="I4752" s="3" t="str">
        <f t="shared" si="371"/>
        <v>青岛威海1号光缆</v>
      </c>
      <c r="J4752" s="3" t="str">
        <f>INDEX(子缆名称!$B$4:$B$29,纤芯!M4752)</f>
        <v>A缆</v>
      </c>
      <c r="K4752" s="3">
        <v>7</v>
      </c>
      <c r="L4752" s="3">
        <f t="shared" si="372"/>
        <v>7</v>
      </c>
      <c r="M4752" s="3">
        <f t="shared" si="373"/>
        <v>1</v>
      </c>
      <c r="N4752" s="3" t="s">
        <v>110</v>
      </c>
      <c r="O4752" s="3">
        <f>COUNTIF([1]局站!$D$4:$D$172,"="&amp;N4752)</f>
        <v>1</v>
      </c>
      <c r="P4752" s="3">
        <v>0</v>
      </c>
      <c r="Q4752" s="3">
        <v>0</v>
      </c>
      <c r="R4752" s="3">
        <v>0</v>
      </c>
      <c r="S4752" s="3" t="s">
        <v>148</v>
      </c>
      <c r="T4752" s="3">
        <f>COUNTIF([1]局站!$D$4:$D$172,"="&amp;S4752)</f>
        <v>1</v>
      </c>
      <c r="U4752" s="3">
        <v>0</v>
      </c>
      <c r="V4752" s="3">
        <v>0</v>
      </c>
      <c r="W4752" s="3">
        <v>0</v>
      </c>
      <c r="X4752" s="3" t="s">
        <v>1215</v>
      </c>
      <c r="Y4752" s="3" t="s">
        <v>852</v>
      </c>
      <c r="Z4752" s="3" t="str">
        <f>INDEX(业务类型!$C$4:$C$8,MATCH(纤芯!Y4752,业务类型!$B$4:$B$8,0))</f>
        <v>TWO</v>
      </c>
      <c r="AA4752" s="3" t="s">
        <v>905</v>
      </c>
    </row>
    <row r="4753" spans="1:27" ht="16.5" x14ac:dyDescent="0.2">
      <c r="A4753" s="3">
        <v>4750</v>
      </c>
      <c r="B4753" s="3">
        <f t="shared" si="369"/>
        <v>37038106008</v>
      </c>
      <c r="C4753" s="3" t="s">
        <v>1166</v>
      </c>
      <c r="D4753" s="3" t="s">
        <v>238</v>
      </c>
      <c r="E4753" s="3" t="str">
        <f>INDEX(光放段!$G$4:$G$237,MATCH(纤芯!G4753,光放段!$C$4:$C$237,0))</f>
        <v>山东二干|青岛威海1号光缆:即墨振华街-威海南竹岛</v>
      </c>
      <c r="F4753" s="3">
        <f>INDEX(光放段!$I$4:$I$237,MATCH(纤芯!H4753,光放段!$B$4:$B$237,0))</f>
        <v>37038100000</v>
      </c>
      <c r="G4753" s="3" t="str">
        <f t="shared" si="370"/>
        <v>山东二干|青岛威海1号光缆:文登文山路-威海南竹岛</v>
      </c>
      <c r="H4753" s="3">
        <f>INDEX(光放段!$B$4:$B$237,MATCH(纤芯!G4753,光放段!$C$4:$C$237,0))</f>
        <v>37038106000</v>
      </c>
      <c r="I4753" s="3" t="str">
        <f t="shared" si="371"/>
        <v>青岛威海1号光缆</v>
      </c>
      <c r="J4753" s="3" t="str">
        <f>INDEX(子缆名称!$B$4:$B$29,纤芯!M4753)</f>
        <v>A缆</v>
      </c>
      <c r="K4753" s="3">
        <v>8</v>
      </c>
      <c r="L4753" s="3">
        <f t="shared" si="372"/>
        <v>8</v>
      </c>
      <c r="M4753" s="3">
        <f t="shared" si="373"/>
        <v>1</v>
      </c>
      <c r="N4753" s="3" t="s">
        <v>110</v>
      </c>
      <c r="O4753" s="3">
        <f>COUNTIF([1]局站!$D$4:$D$172,"="&amp;N4753)</f>
        <v>1</v>
      </c>
      <c r="P4753" s="3">
        <v>0</v>
      </c>
      <c r="Q4753" s="3">
        <v>0</v>
      </c>
      <c r="R4753" s="3">
        <v>0</v>
      </c>
      <c r="S4753" s="3" t="s">
        <v>148</v>
      </c>
      <c r="T4753" s="3">
        <f>COUNTIF([1]局站!$D$4:$D$172,"="&amp;S4753)</f>
        <v>1</v>
      </c>
      <c r="U4753" s="3">
        <v>0</v>
      </c>
      <c r="V4753" s="3">
        <v>0</v>
      </c>
      <c r="W4753" s="3">
        <v>0</v>
      </c>
      <c r="X4753" s="3" t="s">
        <v>1215</v>
      </c>
      <c r="Y4753" s="3" t="s">
        <v>852</v>
      </c>
      <c r="Z4753" s="3" t="str">
        <f>INDEX(业务类型!$C$4:$C$8,MATCH(纤芯!Y4753,业务类型!$B$4:$B$8,0))</f>
        <v>TWO</v>
      </c>
      <c r="AA4753" s="3" t="s">
        <v>905</v>
      </c>
    </row>
    <row r="4754" spans="1:27" ht="16.5" x14ac:dyDescent="0.2">
      <c r="A4754" s="3">
        <v>4751</v>
      </c>
      <c r="B4754" s="3">
        <f t="shared" si="369"/>
        <v>37038106009</v>
      </c>
      <c r="C4754" s="3" t="s">
        <v>1166</v>
      </c>
      <c r="D4754" s="3" t="s">
        <v>238</v>
      </c>
      <c r="E4754" s="3" t="str">
        <f>INDEX(光放段!$G$4:$G$237,MATCH(纤芯!G4754,光放段!$C$4:$C$237,0))</f>
        <v>山东二干|青岛威海1号光缆:即墨振华街-威海南竹岛</v>
      </c>
      <c r="F4754" s="3">
        <f>INDEX(光放段!$I$4:$I$237,MATCH(纤芯!H4754,光放段!$B$4:$B$237,0))</f>
        <v>37038100000</v>
      </c>
      <c r="G4754" s="3" t="str">
        <f t="shared" si="370"/>
        <v>山东二干|青岛威海1号光缆:文登文山路-威海南竹岛</v>
      </c>
      <c r="H4754" s="3">
        <f>INDEX(光放段!$B$4:$B$237,MATCH(纤芯!G4754,光放段!$C$4:$C$237,0))</f>
        <v>37038106000</v>
      </c>
      <c r="I4754" s="3" t="str">
        <f t="shared" si="371"/>
        <v>青岛威海1号光缆</v>
      </c>
      <c r="J4754" s="3" t="str">
        <f>INDEX(子缆名称!$B$4:$B$29,纤芯!M4754)</f>
        <v>A缆</v>
      </c>
      <c r="K4754" s="3">
        <v>9</v>
      </c>
      <c r="L4754" s="3">
        <f t="shared" si="372"/>
        <v>9</v>
      </c>
      <c r="M4754" s="3">
        <f t="shared" si="373"/>
        <v>1</v>
      </c>
      <c r="N4754" s="3" t="s">
        <v>110</v>
      </c>
      <c r="O4754" s="3">
        <f>COUNTIF([1]局站!$D$4:$D$172,"="&amp;N4754)</f>
        <v>1</v>
      </c>
      <c r="P4754" s="3">
        <v>0</v>
      </c>
      <c r="Q4754" s="3">
        <v>0</v>
      </c>
      <c r="R4754" s="3">
        <v>0</v>
      </c>
      <c r="S4754" s="3" t="s">
        <v>148</v>
      </c>
      <c r="T4754" s="3">
        <f>COUNTIF([1]局站!$D$4:$D$172,"="&amp;S4754)</f>
        <v>1</v>
      </c>
      <c r="U4754" s="3">
        <v>0</v>
      </c>
      <c r="V4754" s="3">
        <v>0</v>
      </c>
      <c r="W4754" s="3">
        <v>0</v>
      </c>
      <c r="X4754" s="3" t="s">
        <v>1215</v>
      </c>
      <c r="Y4754" s="3" t="s">
        <v>881</v>
      </c>
      <c r="Z4754" s="3" t="str">
        <f>INDEX(业务类型!$C$4:$C$8,MATCH(纤芯!Y4754,业务类型!$B$4:$B$8,0))</f>
        <v>OTHER</v>
      </c>
      <c r="AA4754" s="3" t="s">
        <v>888</v>
      </c>
    </row>
    <row r="4755" spans="1:27" ht="16.5" x14ac:dyDescent="0.2">
      <c r="A4755" s="3">
        <v>4752</v>
      </c>
      <c r="B4755" s="3">
        <f t="shared" si="369"/>
        <v>37038106010</v>
      </c>
      <c r="C4755" s="3" t="s">
        <v>1166</v>
      </c>
      <c r="D4755" s="3" t="s">
        <v>238</v>
      </c>
      <c r="E4755" s="3" t="str">
        <f>INDEX(光放段!$G$4:$G$237,MATCH(纤芯!G4755,光放段!$C$4:$C$237,0))</f>
        <v>山东二干|青岛威海1号光缆:即墨振华街-威海南竹岛</v>
      </c>
      <c r="F4755" s="3">
        <f>INDEX(光放段!$I$4:$I$237,MATCH(纤芯!H4755,光放段!$B$4:$B$237,0))</f>
        <v>37038100000</v>
      </c>
      <c r="G4755" s="3" t="str">
        <f t="shared" si="370"/>
        <v>山东二干|青岛威海1号光缆:文登文山路-威海南竹岛</v>
      </c>
      <c r="H4755" s="3">
        <f>INDEX(光放段!$B$4:$B$237,MATCH(纤芯!G4755,光放段!$C$4:$C$237,0))</f>
        <v>37038106000</v>
      </c>
      <c r="I4755" s="3" t="str">
        <f t="shared" si="371"/>
        <v>青岛威海1号光缆</v>
      </c>
      <c r="J4755" s="3" t="str">
        <f>INDEX(子缆名称!$B$4:$B$29,纤芯!M4755)</f>
        <v>A缆</v>
      </c>
      <c r="K4755" s="3">
        <v>10</v>
      </c>
      <c r="L4755" s="3">
        <f t="shared" si="372"/>
        <v>10</v>
      </c>
      <c r="M4755" s="3">
        <f t="shared" si="373"/>
        <v>1</v>
      </c>
      <c r="N4755" s="3" t="s">
        <v>110</v>
      </c>
      <c r="O4755" s="3">
        <f>COUNTIF([1]局站!$D$4:$D$172,"="&amp;N4755)</f>
        <v>1</v>
      </c>
      <c r="P4755" s="3">
        <v>0</v>
      </c>
      <c r="Q4755" s="3">
        <v>0</v>
      </c>
      <c r="R4755" s="3">
        <v>0</v>
      </c>
      <c r="S4755" s="3" t="s">
        <v>148</v>
      </c>
      <c r="T4755" s="3">
        <f>COUNTIF([1]局站!$D$4:$D$172,"="&amp;S4755)</f>
        <v>1</v>
      </c>
      <c r="U4755" s="3">
        <v>0</v>
      </c>
      <c r="V4755" s="3">
        <v>0</v>
      </c>
      <c r="W4755" s="3">
        <v>0</v>
      </c>
      <c r="X4755" s="3" t="s">
        <v>1215</v>
      </c>
      <c r="Y4755" s="3" t="s">
        <v>881</v>
      </c>
      <c r="Z4755" s="3" t="str">
        <f>INDEX(业务类型!$C$4:$C$8,MATCH(纤芯!Y4755,业务类型!$B$4:$B$8,0))</f>
        <v>OTHER</v>
      </c>
      <c r="AA4755" s="3" t="s">
        <v>888</v>
      </c>
    </row>
    <row r="4756" spans="1:27" ht="16.5" x14ac:dyDescent="0.2">
      <c r="A4756" s="3">
        <v>4753</v>
      </c>
      <c r="B4756" s="3">
        <f t="shared" si="369"/>
        <v>37038106011</v>
      </c>
      <c r="C4756" s="3" t="s">
        <v>1166</v>
      </c>
      <c r="D4756" s="3" t="s">
        <v>238</v>
      </c>
      <c r="E4756" s="3" t="str">
        <f>INDEX(光放段!$G$4:$G$237,MATCH(纤芯!G4756,光放段!$C$4:$C$237,0))</f>
        <v>山东二干|青岛威海1号光缆:即墨振华街-威海南竹岛</v>
      </c>
      <c r="F4756" s="3">
        <f>INDEX(光放段!$I$4:$I$237,MATCH(纤芯!H4756,光放段!$B$4:$B$237,0))</f>
        <v>37038100000</v>
      </c>
      <c r="G4756" s="3" t="str">
        <f t="shared" si="370"/>
        <v>山东二干|青岛威海1号光缆:文登文山路-威海南竹岛</v>
      </c>
      <c r="H4756" s="3">
        <f>INDEX(光放段!$B$4:$B$237,MATCH(纤芯!G4756,光放段!$C$4:$C$237,0))</f>
        <v>37038106000</v>
      </c>
      <c r="I4756" s="3" t="str">
        <f t="shared" si="371"/>
        <v>青岛威海1号光缆</v>
      </c>
      <c r="J4756" s="3" t="str">
        <f>INDEX(子缆名称!$B$4:$B$29,纤芯!M4756)</f>
        <v>A缆</v>
      </c>
      <c r="K4756" s="3">
        <v>11</v>
      </c>
      <c r="L4756" s="3">
        <f t="shared" si="372"/>
        <v>11</v>
      </c>
      <c r="M4756" s="3">
        <f t="shared" si="373"/>
        <v>1</v>
      </c>
      <c r="N4756" s="3" t="s">
        <v>110</v>
      </c>
      <c r="O4756" s="3">
        <f>COUNTIF([1]局站!$D$4:$D$172,"="&amp;N4756)</f>
        <v>1</v>
      </c>
      <c r="P4756" s="3">
        <v>0</v>
      </c>
      <c r="Q4756" s="3">
        <v>0</v>
      </c>
      <c r="R4756" s="3">
        <v>0</v>
      </c>
      <c r="S4756" s="3" t="s">
        <v>148</v>
      </c>
      <c r="T4756" s="3">
        <f>COUNTIF([1]局站!$D$4:$D$172,"="&amp;S4756)</f>
        <v>1</v>
      </c>
      <c r="U4756" s="3">
        <v>0</v>
      </c>
      <c r="V4756" s="3">
        <v>0</v>
      </c>
      <c r="W4756" s="3">
        <v>0</v>
      </c>
      <c r="X4756" s="3" t="s">
        <v>1215</v>
      </c>
      <c r="Y4756" s="3" t="s">
        <v>852</v>
      </c>
      <c r="Z4756" s="3" t="str">
        <f>INDEX(业务类型!$C$4:$C$8,MATCH(纤芯!Y4756,业务类型!$B$4:$B$8,0))</f>
        <v>TWO</v>
      </c>
      <c r="AA4756" s="3" t="s">
        <v>999</v>
      </c>
    </row>
    <row r="4757" spans="1:27" ht="16.5" x14ac:dyDescent="0.2">
      <c r="A4757" s="3">
        <v>4754</v>
      </c>
      <c r="B4757" s="3">
        <f t="shared" ref="B4757:B4820" si="374">H4757+K4757</f>
        <v>37038106012</v>
      </c>
      <c r="C4757" s="3" t="s">
        <v>1166</v>
      </c>
      <c r="D4757" s="3" t="s">
        <v>238</v>
      </c>
      <c r="E4757" s="3" t="str">
        <f>INDEX(光放段!$G$4:$G$237,MATCH(纤芯!G4757,光放段!$C$4:$C$237,0))</f>
        <v>山东二干|青岛威海1号光缆:即墨振华街-威海南竹岛</v>
      </c>
      <c r="F4757" s="3">
        <f>INDEX(光放段!$I$4:$I$237,MATCH(纤芯!H4757,光放段!$B$4:$B$237,0))</f>
        <v>37038100000</v>
      </c>
      <c r="G4757" s="3" t="str">
        <f t="shared" si="370"/>
        <v>山东二干|青岛威海1号光缆:文登文山路-威海南竹岛</v>
      </c>
      <c r="H4757" s="3">
        <f>INDEX(光放段!$B$4:$B$237,MATCH(纤芯!G4757,光放段!$C$4:$C$237,0))</f>
        <v>37038106000</v>
      </c>
      <c r="I4757" s="3" t="str">
        <f t="shared" si="371"/>
        <v>青岛威海1号光缆</v>
      </c>
      <c r="J4757" s="3" t="str">
        <f>INDEX(子缆名称!$B$4:$B$29,纤芯!M4757)</f>
        <v>A缆</v>
      </c>
      <c r="K4757" s="3">
        <v>12</v>
      </c>
      <c r="L4757" s="3">
        <f t="shared" si="372"/>
        <v>12</v>
      </c>
      <c r="M4757" s="3">
        <f t="shared" si="373"/>
        <v>1</v>
      </c>
      <c r="N4757" s="3" t="s">
        <v>110</v>
      </c>
      <c r="O4757" s="3">
        <f>COUNTIF([1]局站!$D$4:$D$172,"="&amp;N4757)</f>
        <v>1</v>
      </c>
      <c r="P4757" s="3">
        <v>0</v>
      </c>
      <c r="Q4757" s="3">
        <v>0</v>
      </c>
      <c r="R4757" s="3">
        <v>0</v>
      </c>
      <c r="S4757" s="3" t="s">
        <v>148</v>
      </c>
      <c r="T4757" s="3">
        <f>COUNTIF([1]局站!$D$4:$D$172,"="&amp;S4757)</f>
        <v>1</v>
      </c>
      <c r="U4757" s="3">
        <v>0</v>
      </c>
      <c r="V4757" s="3">
        <v>0</v>
      </c>
      <c r="W4757" s="3">
        <v>0</v>
      </c>
      <c r="X4757" s="3" t="s">
        <v>1215</v>
      </c>
      <c r="Y4757" s="3" t="s">
        <v>852</v>
      </c>
      <c r="Z4757" s="3" t="str">
        <f>INDEX(业务类型!$C$4:$C$8,MATCH(纤芯!Y4757,业务类型!$B$4:$B$8,0))</f>
        <v>TWO</v>
      </c>
      <c r="AA4757" s="3" t="s">
        <v>999</v>
      </c>
    </row>
    <row r="4758" spans="1:27" ht="16.5" x14ac:dyDescent="0.2">
      <c r="A4758" s="3">
        <v>4755</v>
      </c>
      <c r="B4758" s="3">
        <f t="shared" si="374"/>
        <v>37038106013</v>
      </c>
      <c r="C4758" s="3" t="s">
        <v>1166</v>
      </c>
      <c r="D4758" s="3" t="s">
        <v>238</v>
      </c>
      <c r="E4758" s="3" t="str">
        <f>INDEX(光放段!$G$4:$G$237,MATCH(纤芯!G4758,光放段!$C$4:$C$237,0))</f>
        <v>山东二干|青岛威海1号光缆:即墨振华街-威海南竹岛</v>
      </c>
      <c r="F4758" s="3">
        <f>INDEX(光放段!$I$4:$I$237,MATCH(纤芯!H4758,光放段!$B$4:$B$237,0))</f>
        <v>37038100000</v>
      </c>
      <c r="G4758" s="3" t="str">
        <f t="shared" si="370"/>
        <v>山东二干|青岛威海1号光缆:文登文山路-威海南竹岛</v>
      </c>
      <c r="H4758" s="3">
        <f>INDEX(光放段!$B$4:$B$237,MATCH(纤芯!G4758,光放段!$C$4:$C$237,0))</f>
        <v>37038106000</v>
      </c>
      <c r="I4758" s="3" t="str">
        <f t="shared" si="371"/>
        <v>青岛威海1号光缆</v>
      </c>
      <c r="J4758" s="3" t="str">
        <f>INDEX(子缆名称!$B$4:$B$29,纤芯!M4758)</f>
        <v>B缆</v>
      </c>
      <c r="K4758" s="3">
        <v>13</v>
      </c>
      <c r="L4758" s="3">
        <f t="shared" si="372"/>
        <v>1</v>
      </c>
      <c r="M4758" s="3">
        <f t="shared" si="373"/>
        <v>2</v>
      </c>
      <c r="N4758" s="3" t="s">
        <v>110</v>
      </c>
      <c r="O4758" s="3">
        <f>COUNTIF([1]局站!$D$4:$D$172,"="&amp;N4758)</f>
        <v>1</v>
      </c>
      <c r="P4758" s="3">
        <v>0</v>
      </c>
      <c r="Q4758" s="3">
        <v>0</v>
      </c>
      <c r="R4758" s="3">
        <v>0</v>
      </c>
      <c r="S4758" s="3" t="s">
        <v>148</v>
      </c>
      <c r="T4758" s="3">
        <f>COUNTIF([1]局站!$D$4:$D$172,"="&amp;S4758)</f>
        <v>1</v>
      </c>
      <c r="U4758" s="3">
        <v>0</v>
      </c>
      <c r="V4758" s="3">
        <v>0</v>
      </c>
      <c r="W4758" s="3">
        <v>0</v>
      </c>
      <c r="X4758" s="3" t="s">
        <v>1215</v>
      </c>
      <c r="Y4758" s="3" t="s">
        <v>852</v>
      </c>
      <c r="Z4758" s="3" t="str">
        <f>INDEX(业务类型!$C$4:$C$8,MATCH(纤芯!Y4758,业务类型!$B$4:$B$8,0))</f>
        <v>TWO</v>
      </c>
      <c r="AA4758" s="3" t="s">
        <v>907</v>
      </c>
    </row>
    <row r="4759" spans="1:27" ht="16.5" x14ac:dyDescent="0.2">
      <c r="A4759" s="3">
        <v>4756</v>
      </c>
      <c r="B4759" s="3">
        <f t="shared" si="374"/>
        <v>37038106014</v>
      </c>
      <c r="C4759" s="3" t="s">
        <v>1166</v>
      </c>
      <c r="D4759" s="3" t="s">
        <v>238</v>
      </c>
      <c r="E4759" s="3" t="str">
        <f>INDEX(光放段!$G$4:$G$237,MATCH(纤芯!G4759,光放段!$C$4:$C$237,0))</f>
        <v>山东二干|青岛威海1号光缆:即墨振华街-威海南竹岛</v>
      </c>
      <c r="F4759" s="3">
        <f>INDEX(光放段!$I$4:$I$237,MATCH(纤芯!H4759,光放段!$B$4:$B$237,0))</f>
        <v>37038100000</v>
      </c>
      <c r="G4759" s="3" t="str">
        <f t="shared" si="370"/>
        <v>山东二干|青岛威海1号光缆:文登文山路-威海南竹岛</v>
      </c>
      <c r="H4759" s="3">
        <f>INDEX(光放段!$B$4:$B$237,MATCH(纤芯!G4759,光放段!$C$4:$C$237,0))</f>
        <v>37038106000</v>
      </c>
      <c r="I4759" s="3" t="str">
        <f t="shared" si="371"/>
        <v>青岛威海1号光缆</v>
      </c>
      <c r="J4759" s="3" t="str">
        <f>INDEX(子缆名称!$B$4:$B$29,纤芯!M4759)</f>
        <v>B缆</v>
      </c>
      <c r="K4759" s="3">
        <v>14</v>
      </c>
      <c r="L4759" s="3">
        <f t="shared" si="372"/>
        <v>2</v>
      </c>
      <c r="M4759" s="3">
        <f t="shared" si="373"/>
        <v>2</v>
      </c>
      <c r="N4759" s="3" t="s">
        <v>110</v>
      </c>
      <c r="O4759" s="3">
        <f>COUNTIF([1]局站!$D$4:$D$172,"="&amp;N4759)</f>
        <v>1</v>
      </c>
      <c r="P4759" s="3">
        <v>0</v>
      </c>
      <c r="Q4759" s="3">
        <v>0</v>
      </c>
      <c r="R4759" s="3">
        <v>0</v>
      </c>
      <c r="S4759" s="3" t="s">
        <v>148</v>
      </c>
      <c r="T4759" s="3">
        <f>COUNTIF([1]局站!$D$4:$D$172,"="&amp;S4759)</f>
        <v>1</v>
      </c>
      <c r="U4759" s="3">
        <v>0</v>
      </c>
      <c r="V4759" s="3">
        <v>0</v>
      </c>
      <c r="W4759" s="3">
        <v>0</v>
      </c>
      <c r="X4759" s="3" t="s">
        <v>1215</v>
      </c>
      <c r="Y4759" s="3" t="s">
        <v>852</v>
      </c>
      <c r="Z4759" s="3" t="str">
        <f>INDEX(业务类型!$C$4:$C$8,MATCH(纤芯!Y4759,业务类型!$B$4:$B$8,0))</f>
        <v>TWO</v>
      </c>
      <c r="AA4759" s="3" t="s">
        <v>907</v>
      </c>
    </row>
    <row r="4760" spans="1:27" ht="16.5" x14ac:dyDescent="0.2">
      <c r="A4760" s="3">
        <v>4757</v>
      </c>
      <c r="B4760" s="3">
        <f t="shared" si="374"/>
        <v>37038106015</v>
      </c>
      <c r="C4760" s="3" t="s">
        <v>1166</v>
      </c>
      <c r="D4760" s="3" t="s">
        <v>238</v>
      </c>
      <c r="E4760" s="3" t="str">
        <f>INDEX(光放段!$G$4:$G$237,MATCH(纤芯!G4760,光放段!$C$4:$C$237,0))</f>
        <v>山东二干|青岛威海1号光缆:即墨振华街-威海南竹岛</v>
      </c>
      <c r="F4760" s="3">
        <f>INDEX(光放段!$I$4:$I$237,MATCH(纤芯!H4760,光放段!$B$4:$B$237,0))</f>
        <v>37038100000</v>
      </c>
      <c r="G4760" s="3" t="str">
        <f t="shared" si="370"/>
        <v>山东二干|青岛威海1号光缆:文登文山路-威海南竹岛</v>
      </c>
      <c r="H4760" s="3">
        <f>INDEX(光放段!$B$4:$B$237,MATCH(纤芯!G4760,光放段!$C$4:$C$237,0))</f>
        <v>37038106000</v>
      </c>
      <c r="I4760" s="3" t="str">
        <f t="shared" si="371"/>
        <v>青岛威海1号光缆</v>
      </c>
      <c r="J4760" s="3" t="str">
        <f>INDEX(子缆名称!$B$4:$B$29,纤芯!M4760)</f>
        <v>B缆</v>
      </c>
      <c r="K4760" s="3">
        <v>15</v>
      </c>
      <c r="L4760" s="3">
        <f t="shared" si="372"/>
        <v>3</v>
      </c>
      <c r="M4760" s="3">
        <f t="shared" si="373"/>
        <v>2</v>
      </c>
      <c r="N4760" s="3" t="s">
        <v>110</v>
      </c>
      <c r="O4760" s="3">
        <f>COUNTIF([1]局站!$D$4:$D$172,"="&amp;N4760)</f>
        <v>1</v>
      </c>
      <c r="P4760" s="3">
        <v>0</v>
      </c>
      <c r="Q4760" s="3">
        <v>0</v>
      </c>
      <c r="R4760" s="3">
        <v>0</v>
      </c>
      <c r="S4760" s="3" t="s">
        <v>148</v>
      </c>
      <c r="T4760" s="3">
        <f>COUNTIF([1]局站!$D$4:$D$172,"="&amp;S4760)</f>
        <v>1</v>
      </c>
      <c r="U4760" s="3">
        <v>0</v>
      </c>
      <c r="V4760" s="3">
        <v>0</v>
      </c>
      <c r="W4760" s="3">
        <v>0</v>
      </c>
      <c r="X4760" s="3" t="s">
        <v>1215</v>
      </c>
      <c r="Y4760" s="3" t="s">
        <v>854</v>
      </c>
      <c r="Z4760" s="3" t="str">
        <f>INDEX(业务类型!$C$4:$C$8,MATCH(纤芯!Y4760,业务类型!$B$4:$B$8,0))</f>
        <v>LOCAL</v>
      </c>
      <c r="AA4760" s="3" t="s">
        <v>1073</v>
      </c>
    </row>
    <row r="4761" spans="1:27" ht="16.5" x14ac:dyDescent="0.2">
      <c r="A4761" s="3">
        <v>4758</v>
      </c>
      <c r="B4761" s="3">
        <f t="shared" si="374"/>
        <v>37038106016</v>
      </c>
      <c r="C4761" s="3" t="s">
        <v>1166</v>
      </c>
      <c r="D4761" s="3" t="s">
        <v>238</v>
      </c>
      <c r="E4761" s="3" t="str">
        <f>INDEX(光放段!$G$4:$G$237,MATCH(纤芯!G4761,光放段!$C$4:$C$237,0))</f>
        <v>山东二干|青岛威海1号光缆:即墨振华街-威海南竹岛</v>
      </c>
      <c r="F4761" s="3">
        <f>INDEX(光放段!$I$4:$I$237,MATCH(纤芯!H4761,光放段!$B$4:$B$237,0))</f>
        <v>37038100000</v>
      </c>
      <c r="G4761" s="3" t="str">
        <f t="shared" si="370"/>
        <v>山东二干|青岛威海1号光缆:文登文山路-威海南竹岛</v>
      </c>
      <c r="H4761" s="3">
        <f>INDEX(光放段!$B$4:$B$237,MATCH(纤芯!G4761,光放段!$C$4:$C$237,0))</f>
        <v>37038106000</v>
      </c>
      <c r="I4761" s="3" t="str">
        <f t="shared" si="371"/>
        <v>青岛威海1号光缆</v>
      </c>
      <c r="J4761" s="3" t="str">
        <f>INDEX(子缆名称!$B$4:$B$29,纤芯!M4761)</f>
        <v>B缆</v>
      </c>
      <c r="K4761" s="3">
        <v>16</v>
      </c>
      <c r="L4761" s="3">
        <f t="shared" si="372"/>
        <v>4</v>
      </c>
      <c r="M4761" s="3">
        <f t="shared" si="373"/>
        <v>2</v>
      </c>
      <c r="N4761" s="3" t="s">
        <v>110</v>
      </c>
      <c r="O4761" s="3">
        <f>COUNTIF([1]局站!$D$4:$D$172,"="&amp;N4761)</f>
        <v>1</v>
      </c>
      <c r="P4761" s="3">
        <v>0</v>
      </c>
      <c r="Q4761" s="3">
        <v>0</v>
      </c>
      <c r="R4761" s="3">
        <v>0</v>
      </c>
      <c r="S4761" s="3" t="s">
        <v>148</v>
      </c>
      <c r="T4761" s="3">
        <f>COUNTIF([1]局站!$D$4:$D$172,"="&amp;S4761)</f>
        <v>1</v>
      </c>
      <c r="U4761" s="3">
        <v>0</v>
      </c>
      <c r="V4761" s="3">
        <v>0</v>
      </c>
      <c r="W4761" s="3">
        <v>0</v>
      </c>
      <c r="X4761" s="3" t="s">
        <v>1215</v>
      </c>
      <c r="Y4761" s="3" t="s">
        <v>854</v>
      </c>
      <c r="Z4761" s="3" t="str">
        <f>INDEX(业务类型!$C$4:$C$8,MATCH(纤芯!Y4761,业务类型!$B$4:$B$8,0))</f>
        <v>LOCAL</v>
      </c>
      <c r="AA4761" s="3" t="s">
        <v>1073</v>
      </c>
    </row>
    <row r="4762" spans="1:27" ht="16.5" x14ac:dyDescent="0.2">
      <c r="A4762" s="3">
        <v>4759</v>
      </c>
      <c r="B4762" s="3">
        <f t="shared" si="374"/>
        <v>37038106017</v>
      </c>
      <c r="C4762" s="3" t="s">
        <v>1166</v>
      </c>
      <c r="D4762" s="3" t="s">
        <v>238</v>
      </c>
      <c r="E4762" s="3" t="str">
        <f>INDEX(光放段!$G$4:$G$237,MATCH(纤芯!G4762,光放段!$C$4:$C$237,0))</f>
        <v>山东二干|青岛威海1号光缆:即墨振华街-威海南竹岛</v>
      </c>
      <c r="F4762" s="3">
        <f>INDEX(光放段!$I$4:$I$237,MATCH(纤芯!H4762,光放段!$B$4:$B$237,0))</f>
        <v>37038100000</v>
      </c>
      <c r="G4762" s="3" t="str">
        <f t="shared" si="370"/>
        <v>山东二干|青岛威海1号光缆:文登文山路-威海南竹岛</v>
      </c>
      <c r="H4762" s="3">
        <f>INDEX(光放段!$B$4:$B$237,MATCH(纤芯!G4762,光放段!$C$4:$C$237,0))</f>
        <v>37038106000</v>
      </c>
      <c r="I4762" s="3" t="str">
        <f t="shared" si="371"/>
        <v>青岛威海1号光缆</v>
      </c>
      <c r="J4762" s="3" t="str">
        <f>INDEX(子缆名称!$B$4:$B$29,纤芯!M4762)</f>
        <v>B缆</v>
      </c>
      <c r="K4762" s="3">
        <v>17</v>
      </c>
      <c r="L4762" s="3">
        <f t="shared" si="372"/>
        <v>5</v>
      </c>
      <c r="M4762" s="3">
        <f t="shared" si="373"/>
        <v>2</v>
      </c>
      <c r="N4762" s="3" t="s">
        <v>110</v>
      </c>
      <c r="O4762" s="3">
        <f>COUNTIF([1]局站!$D$4:$D$172,"="&amp;N4762)</f>
        <v>1</v>
      </c>
      <c r="P4762" s="3">
        <v>0</v>
      </c>
      <c r="Q4762" s="3">
        <v>0</v>
      </c>
      <c r="R4762" s="3">
        <v>0</v>
      </c>
      <c r="S4762" s="3" t="s">
        <v>148</v>
      </c>
      <c r="T4762" s="3">
        <f>COUNTIF([1]局站!$D$4:$D$172,"="&amp;S4762)</f>
        <v>1</v>
      </c>
      <c r="U4762" s="3">
        <v>0</v>
      </c>
      <c r="V4762" s="3">
        <v>0</v>
      </c>
      <c r="W4762" s="3">
        <v>0</v>
      </c>
      <c r="X4762" s="3" t="s">
        <v>1215</v>
      </c>
      <c r="Y4762" s="3" t="s">
        <v>854</v>
      </c>
      <c r="Z4762" s="3" t="str">
        <f>INDEX(业务类型!$C$4:$C$8,MATCH(纤芯!Y4762,业务类型!$B$4:$B$8,0))</f>
        <v>LOCAL</v>
      </c>
      <c r="AA4762" s="3" t="s">
        <v>1074</v>
      </c>
    </row>
    <row r="4763" spans="1:27" ht="16.5" x14ac:dyDescent="0.2">
      <c r="A4763" s="3">
        <v>4760</v>
      </c>
      <c r="B4763" s="3">
        <f t="shared" si="374"/>
        <v>37038106018</v>
      </c>
      <c r="C4763" s="3" t="s">
        <v>1166</v>
      </c>
      <c r="D4763" s="3" t="s">
        <v>238</v>
      </c>
      <c r="E4763" s="3" t="str">
        <f>INDEX(光放段!$G$4:$G$237,MATCH(纤芯!G4763,光放段!$C$4:$C$237,0))</f>
        <v>山东二干|青岛威海1号光缆:即墨振华街-威海南竹岛</v>
      </c>
      <c r="F4763" s="3">
        <f>INDEX(光放段!$I$4:$I$237,MATCH(纤芯!H4763,光放段!$B$4:$B$237,0))</f>
        <v>37038100000</v>
      </c>
      <c r="G4763" s="3" t="str">
        <f t="shared" si="370"/>
        <v>山东二干|青岛威海1号光缆:文登文山路-威海南竹岛</v>
      </c>
      <c r="H4763" s="3">
        <f>INDEX(光放段!$B$4:$B$237,MATCH(纤芯!G4763,光放段!$C$4:$C$237,0))</f>
        <v>37038106000</v>
      </c>
      <c r="I4763" s="3" t="str">
        <f t="shared" si="371"/>
        <v>青岛威海1号光缆</v>
      </c>
      <c r="J4763" s="3" t="str">
        <f>INDEX(子缆名称!$B$4:$B$29,纤芯!M4763)</f>
        <v>B缆</v>
      </c>
      <c r="K4763" s="3">
        <v>18</v>
      </c>
      <c r="L4763" s="3">
        <f t="shared" si="372"/>
        <v>6</v>
      </c>
      <c r="M4763" s="3">
        <f t="shared" si="373"/>
        <v>2</v>
      </c>
      <c r="N4763" s="3" t="s">
        <v>110</v>
      </c>
      <c r="O4763" s="3">
        <f>COUNTIF([1]局站!$D$4:$D$172,"="&amp;N4763)</f>
        <v>1</v>
      </c>
      <c r="P4763" s="3">
        <v>0</v>
      </c>
      <c r="Q4763" s="3">
        <v>0</v>
      </c>
      <c r="R4763" s="3">
        <v>0</v>
      </c>
      <c r="S4763" s="3" t="s">
        <v>148</v>
      </c>
      <c r="T4763" s="3">
        <f>COUNTIF([1]局站!$D$4:$D$172,"="&amp;S4763)</f>
        <v>1</v>
      </c>
      <c r="U4763" s="3">
        <v>0</v>
      </c>
      <c r="V4763" s="3">
        <v>0</v>
      </c>
      <c r="W4763" s="3">
        <v>0</v>
      </c>
      <c r="X4763" s="3" t="s">
        <v>1215</v>
      </c>
      <c r="Y4763" s="3" t="s">
        <v>854</v>
      </c>
      <c r="Z4763" s="3" t="str">
        <f>INDEX(业务类型!$C$4:$C$8,MATCH(纤芯!Y4763,业务类型!$B$4:$B$8,0))</f>
        <v>LOCAL</v>
      </c>
      <c r="AA4763" s="3" t="s">
        <v>1074</v>
      </c>
    </row>
    <row r="4764" spans="1:27" ht="16.5" x14ac:dyDescent="0.2">
      <c r="A4764" s="3">
        <v>4761</v>
      </c>
      <c r="B4764" s="3">
        <f t="shared" si="374"/>
        <v>37039101001</v>
      </c>
      <c r="C4764" s="3" t="s">
        <v>1166</v>
      </c>
      <c r="D4764" s="3" t="s">
        <v>239</v>
      </c>
      <c r="E4764" s="3" t="str">
        <f>INDEX(光放段!$G$4:$G$237,MATCH(纤芯!G4764,光放段!$C$4:$C$237,0))</f>
        <v>山东二干|青岛威海2号光缆:青岛振华路-威海南竹岛</v>
      </c>
      <c r="F4764" s="3">
        <f>INDEX(光放段!$I$4:$I$237,MATCH(纤芯!H4764,光放段!$B$4:$B$237,0))</f>
        <v>37039100000</v>
      </c>
      <c r="G4764" s="3" t="str">
        <f t="shared" si="370"/>
        <v>山东二干|青岛威海2号光缆:青岛振华路-莱阳穴坊</v>
      </c>
      <c r="H4764" s="3">
        <f>INDEX(光放段!$B$4:$B$237,MATCH(纤芯!G4764,光放段!$C$4:$C$237,0))</f>
        <v>37039101000</v>
      </c>
      <c r="I4764" s="3" t="str">
        <f t="shared" si="371"/>
        <v>青岛威海2号光缆</v>
      </c>
      <c r="J4764" s="3" t="str">
        <f>INDEX(子缆名称!$B$4:$B$29,纤芯!M4764)</f>
        <v>A缆</v>
      </c>
      <c r="K4764" s="3">
        <v>1</v>
      </c>
      <c r="L4764" s="3">
        <f t="shared" si="372"/>
        <v>1</v>
      </c>
      <c r="M4764" s="3">
        <f t="shared" si="373"/>
        <v>1</v>
      </c>
      <c r="N4764" s="3" t="s">
        <v>102</v>
      </c>
      <c r="O4764" s="3">
        <f>COUNTIF([1]局站!$D$4:$D$172,"="&amp;N4764)</f>
        <v>1</v>
      </c>
      <c r="P4764" s="3">
        <v>0</v>
      </c>
      <c r="Q4764" s="3">
        <v>0</v>
      </c>
      <c r="R4764" s="3">
        <v>0</v>
      </c>
      <c r="S4764" s="3" t="s">
        <v>106</v>
      </c>
      <c r="T4764" s="3">
        <f>COUNTIF([1]局站!$D$4:$D$172,"="&amp;S4764)</f>
        <v>1</v>
      </c>
      <c r="U4764" s="3">
        <v>0</v>
      </c>
      <c r="V4764" s="3">
        <v>0</v>
      </c>
      <c r="W4764" s="3">
        <v>0</v>
      </c>
      <c r="X4764" s="3" t="s">
        <v>1214</v>
      </c>
      <c r="Y4764" s="3" t="s">
        <v>880</v>
      </c>
      <c r="Z4764" s="3" t="str">
        <f>INDEX(业务类型!$C$4:$C$8,MATCH(纤芯!Y4764,业务类型!$B$4:$B$8,0))</f>
        <v>IDLE</v>
      </c>
      <c r="AA4764" s="3"/>
    </row>
    <row r="4765" spans="1:27" ht="16.5" x14ac:dyDescent="0.2">
      <c r="A4765" s="3">
        <v>4762</v>
      </c>
      <c r="B4765" s="3">
        <f t="shared" si="374"/>
        <v>37039101002</v>
      </c>
      <c r="C4765" s="3" t="s">
        <v>1166</v>
      </c>
      <c r="D4765" s="3" t="s">
        <v>239</v>
      </c>
      <c r="E4765" s="3" t="str">
        <f>INDEX(光放段!$G$4:$G$237,MATCH(纤芯!G4765,光放段!$C$4:$C$237,0))</f>
        <v>山东二干|青岛威海2号光缆:青岛振华路-威海南竹岛</v>
      </c>
      <c r="F4765" s="3">
        <f>INDEX(光放段!$I$4:$I$237,MATCH(纤芯!H4765,光放段!$B$4:$B$237,0))</f>
        <v>37039100000</v>
      </c>
      <c r="G4765" s="3" t="str">
        <f t="shared" si="370"/>
        <v>山东二干|青岛威海2号光缆:青岛振华路-莱阳穴坊</v>
      </c>
      <c r="H4765" s="3">
        <f>INDEX(光放段!$B$4:$B$237,MATCH(纤芯!G4765,光放段!$C$4:$C$237,0))</f>
        <v>37039101000</v>
      </c>
      <c r="I4765" s="3" t="str">
        <f t="shared" si="371"/>
        <v>青岛威海2号光缆</v>
      </c>
      <c r="J4765" s="3" t="str">
        <f>INDEX(子缆名称!$B$4:$B$29,纤芯!M4765)</f>
        <v>A缆</v>
      </c>
      <c r="K4765" s="3">
        <v>2</v>
      </c>
      <c r="L4765" s="3">
        <f t="shared" si="372"/>
        <v>2</v>
      </c>
      <c r="M4765" s="3">
        <f t="shared" si="373"/>
        <v>1</v>
      </c>
      <c r="N4765" s="3" t="s">
        <v>102</v>
      </c>
      <c r="O4765" s="3">
        <f>COUNTIF([1]局站!$D$4:$D$172,"="&amp;N4765)</f>
        <v>1</v>
      </c>
      <c r="P4765" s="3">
        <v>0</v>
      </c>
      <c r="Q4765" s="3">
        <v>0</v>
      </c>
      <c r="R4765" s="3">
        <v>0</v>
      </c>
      <c r="S4765" s="3" t="s">
        <v>106</v>
      </c>
      <c r="T4765" s="3">
        <f>COUNTIF([1]局站!$D$4:$D$172,"="&amp;S4765)</f>
        <v>1</v>
      </c>
      <c r="U4765" s="3">
        <v>0</v>
      </c>
      <c r="V4765" s="3">
        <v>0</v>
      </c>
      <c r="W4765" s="3">
        <v>0</v>
      </c>
      <c r="X4765" s="3" t="s">
        <v>1214</v>
      </c>
      <c r="Y4765" s="3" t="s">
        <v>880</v>
      </c>
      <c r="Z4765" s="3" t="str">
        <f>INDEX(业务类型!$C$4:$C$8,MATCH(纤芯!Y4765,业务类型!$B$4:$B$8,0))</f>
        <v>IDLE</v>
      </c>
      <c r="AA4765" s="3"/>
    </row>
    <row r="4766" spans="1:27" ht="16.5" x14ac:dyDescent="0.2">
      <c r="A4766" s="3">
        <v>4763</v>
      </c>
      <c r="B4766" s="3">
        <f t="shared" si="374"/>
        <v>37039101003</v>
      </c>
      <c r="C4766" s="3" t="s">
        <v>1166</v>
      </c>
      <c r="D4766" s="3" t="s">
        <v>239</v>
      </c>
      <c r="E4766" s="3" t="str">
        <f>INDEX(光放段!$G$4:$G$237,MATCH(纤芯!G4766,光放段!$C$4:$C$237,0))</f>
        <v>山东二干|青岛威海2号光缆:青岛振华路-威海南竹岛</v>
      </c>
      <c r="F4766" s="3">
        <f>INDEX(光放段!$I$4:$I$237,MATCH(纤芯!H4766,光放段!$B$4:$B$237,0))</f>
        <v>37039100000</v>
      </c>
      <c r="G4766" s="3" t="str">
        <f t="shared" si="370"/>
        <v>山东二干|青岛威海2号光缆:青岛振华路-莱阳穴坊</v>
      </c>
      <c r="H4766" s="3">
        <f>INDEX(光放段!$B$4:$B$237,MATCH(纤芯!G4766,光放段!$C$4:$C$237,0))</f>
        <v>37039101000</v>
      </c>
      <c r="I4766" s="3" t="str">
        <f t="shared" si="371"/>
        <v>青岛威海2号光缆</v>
      </c>
      <c r="J4766" s="3" t="str">
        <f>INDEX(子缆名称!$B$4:$B$29,纤芯!M4766)</f>
        <v>A缆</v>
      </c>
      <c r="K4766" s="3">
        <v>3</v>
      </c>
      <c r="L4766" s="3">
        <f t="shared" si="372"/>
        <v>3</v>
      </c>
      <c r="M4766" s="3">
        <f t="shared" si="373"/>
        <v>1</v>
      </c>
      <c r="N4766" s="3" t="s">
        <v>102</v>
      </c>
      <c r="O4766" s="3">
        <f>COUNTIF([1]局站!$D$4:$D$172,"="&amp;N4766)</f>
        <v>1</v>
      </c>
      <c r="P4766" s="3">
        <v>0</v>
      </c>
      <c r="Q4766" s="3">
        <v>0</v>
      </c>
      <c r="R4766" s="3">
        <v>0</v>
      </c>
      <c r="S4766" s="3" t="s">
        <v>106</v>
      </c>
      <c r="T4766" s="3">
        <f>COUNTIF([1]局站!$D$4:$D$172,"="&amp;S4766)</f>
        <v>1</v>
      </c>
      <c r="U4766" s="3">
        <v>0</v>
      </c>
      <c r="V4766" s="3">
        <v>0</v>
      </c>
      <c r="W4766" s="3">
        <v>0</v>
      </c>
      <c r="X4766" s="3" t="s">
        <v>1214</v>
      </c>
      <c r="Y4766" s="3" t="s">
        <v>852</v>
      </c>
      <c r="Z4766" s="3" t="str">
        <f>INDEX(业务类型!$C$4:$C$8,MATCH(纤芯!Y4766,业务类型!$B$4:$B$8,0))</f>
        <v>TWO</v>
      </c>
      <c r="AA4766" s="3" t="s">
        <v>905</v>
      </c>
    </row>
    <row r="4767" spans="1:27" ht="16.5" x14ac:dyDescent="0.2">
      <c r="A4767" s="3">
        <v>4764</v>
      </c>
      <c r="B4767" s="3">
        <f t="shared" si="374"/>
        <v>37039101004</v>
      </c>
      <c r="C4767" s="3" t="s">
        <v>1166</v>
      </c>
      <c r="D4767" s="3" t="s">
        <v>239</v>
      </c>
      <c r="E4767" s="3" t="str">
        <f>INDEX(光放段!$G$4:$G$237,MATCH(纤芯!G4767,光放段!$C$4:$C$237,0))</f>
        <v>山东二干|青岛威海2号光缆:青岛振华路-威海南竹岛</v>
      </c>
      <c r="F4767" s="3">
        <f>INDEX(光放段!$I$4:$I$237,MATCH(纤芯!H4767,光放段!$B$4:$B$237,0))</f>
        <v>37039100000</v>
      </c>
      <c r="G4767" s="3" t="str">
        <f t="shared" si="370"/>
        <v>山东二干|青岛威海2号光缆:青岛振华路-莱阳穴坊</v>
      </c>
      <c r="H4767" s="3">
        <f>INDEX(光放段!$B$4:$B$237,MATCH(纤芯!G4767,光放段!$C$4:$C$237,0))</f>
        <v>37039101000</v>
      </c>
      <c r="I4767" s="3" t="str">
        <f t="shared" si="371"/>
        <v>青岛威海2号光缆</v>
      </c>
      <c r="J4767" s="3" t="str">
        <f>INDEX(子缆名称!$B$4:$B$29,纤芯!M4767)</f>
        <v>A缆</v>
      </c>
      <c r="K4767" s="3">
        <v>4</v>
      </c>
      <c r="L4767" s="3">
        <f t="shared" si="372"/>
        <v>4</v>
      </c>
      <c r="M4767" s="3">
        <f t="shared" si="373"/>
        <v>1</v>
      </c>
      <c r="N4767" s="3" t="s">
        <v>102</v>
      </c>
      <c r="O4767" s="3">
        <f>COUNTIF([1]局站!$D$4:$D$172,"="&amp;N4767)</f>
        <v>1</v>
      </c>
      <c r="P4767" s="3">
        <v>0</v>
      </c>
      <c r="Q4767" s="3">
        <v>0</v>
      </c>
      <c r="R4767" s="3">
        <v>0</v>
      </c>
      <c r="S4767" s="3" t="s">
        <v>106</v>
      </c>
      <c r="T4767" s="3">
        <f>COUNTIF([1]局站!$D$4:$D$172,"="&amp;S4767)</f>
        <v>1</v>
      </c>
      <c r="U4767" s="3">
        <v>0</v>
      </c>
      <c r="V4767" s="3">
        <v>0</v>
      </c>
      <c r="W4767" s="3">
        <v>0</v>
      </c>
      <c r="X4767" s="3" t="s">
        <v>1214</v>
      </c>
      <c r="Y4767" s="3" t="s">
        <v>880</v>
      </c>
      <c r="Z4767" s="3" t="str">
        <f>INDEX(业务类型!$C$4:$C$8,MATCH(纤芯!Y4767,业务类型!$B$4:$B$8,0))</f>
        <v>IDLE</v>
      </c>
      <c r="AA4767" s="3"/>
    </row>
    <row r="4768" spans="1:27" ht="16.5" x14ac:dyDescent="0.2">
      <c r="A4768" s="3">
        <v>4765</v>
      </c>
      <c r="B4768" s="3">
        <f t="shared" si="374"/>
        <v>37039101005</v>
      </c>
      <c r="C4768" s="3" t="s">
        <v>1166</v>
      </c>
      <c r="D4768" s="3" t="s">
        <v>239</v>
      </c>
      <c r="E4768" s="3" t="str">
        <f>INDEX(光放段!$G$4:$G$237,MATCH(纤芯!G4768,光放段!$C$4:$C$237,0))</f>
        <v>山东二干|青岛威海2号光缆:青岛振华路-威海南竹岛</v>
      </c>
      <c r="F4768" s="3">
        <f>INDEX(光放段!$I$4:$I$237,MATCH(纤芯!H4768,光放段!$B$4:$B$237,0))</f>
        <v>37039100000</v>
      </c>
      <c r="G4768" s="3" t="str">
        <f t="shared" si="370"/>
        <v>山东二干|青岛威海2号光缆:青岛振华路-莱阳穴坊</v>
      </c>
      <c r="H4768" s="3">
        <f>INDEX(光放段!$B$4:$B$237,MATCH(纤芯!G4768,光放段!$C$4:$C$237,0))</f>
        <v>37039101000</v>
      </c>
      <c r="I4768" s="3" t="str">
        <f t="shared" si="371"/>
        <v>青岛威海2号光缆</v>
      </c>
      <c r="J4768" s="3" t="str">
        <f>INDEX(子缆名称!$B$4:$B$29,纤芯!M4768)</f>
        <v>A缆</v>
      </c>
      <c r="K4768" s="3">
        <v>5</v>
      </c>
      <c r="L4768" s="3">
        <f t="shared" si="372"/>
        <v>5</v>
      </c>
      <c r="M4768" s="3">
        <f t="shared" si="373"/>
        <v>1</v>
      </c>
      <c r="N4768" s="3" t="s">
        <v>102</v>
      </c>
      <c r="O4768" s="3">
        <f>COUNTIF([1]局站!$D$4:$D$172,"="&amp;N4768)</f>
        <v>1</v>
      </c>
      <c r="P4768" s="3">
        <v>0</v>
      </c>
      <c r="Q4768" s="3">
        <v>0</v>
      </c>
      <c r="R4768" s="3">
        <v>0</v>
      </c>
      <c r="S4768" s="3" t="s">
        <v>106</v>
      </c>
      <c r="T4768" s="3">
        <f>COUNTIF([1]局站!$D$4:$D$172,"="&amp;S4768)</f>
        <v>1</v>
      </c>
      <c r="U4768" s="3">
        <v>0</v>
      </c>
      <c r="V4768" s="3">
        <v>0</v>
      </c>
      <c r="W4768" s="3">
        <v>0</v>
      </c>
      <c r="X4768" s="3" t="s">
        <v>1214</v>
      </c>
      <c r="Y4768" s="3" t="s">
        <v>880</v>
      </c>
      <c r="Z4768" s="3" t="str">
        <f>INDEX(业务类型!$C$4:$C$8,MATCH(纤芯!Y4768,业务类型!$B$4:$B$8,0))</f>
        <v>IDLE</v>
      </c>
      <c r="AA4768" s="3"/>
    </row>
    <row r="4769" spans="1:27" ht="16.5" x14ac:dyDescent="0.2">
      <c r="A4769" s="3">
        <v>4766</v>
      </c>
      <c r="B4769" s="3">
        <f t="shared" si="374"/>
        <v>37039101006</v>
      </c>
      <c r="C4769" s="3" t="s">
        <v>1166</v>
      </c>
      <c r="D4769" s="3" t="s">
        <v>239</v>
      </c>
      <c r="E4769" s="3" t="str">
        <f>INDEX(光放段!$G$4:$G$237,MATCH(纤芯!G4769,光放段!$C$4:$C$237,0))</f>
        <v>山东二干|青岛威海2号光缆:青岛振华路-威海南竹岛</v>
      </c>
      <c r="F4769" s="3">
        <f>INDEX(光放段!$I$4:$I$237,MATCH(纤芯!H4769,光放段!$B$4:$B$237,0))</f>
        <v>37039100000</v>
      </c>
      <c r="G4769" s="3" t="str">
        <f t="shared" si="370"/>
        <v>山东二干|青岛威海2号光缆:青岛振华路-莱阳穴坊</v>
      </c>
      <c r="H4769" s="3">
        <f>INDEX(光放段!$B$4:$B$237,MATCH(纤芯!G4769,光放段!$C$4:$C$237,0))</f>
        <v>37039101000</v>
      </c>
      <c r="I4769" s="3" t="str">
        <f t="shared" si="371"/>
        <v>青岛威海2号光缆</v>
      </c>
      <c r="J4769" s="3" t="str">
        <f>INDEX(子缆名称!$B$4:$B$29,纤芯!M4769)</f>
        <v>A缆</v>
      </c>
      <c r="K4769" s="3">
        <v>6</v>
      </c>
      <c r="L4769" s="3">
        <f t="shared" si="372"/>
        <v>6</v>
      </c>
      <c r="M4769" s="3">
        <f t="shared" si="373"/>
        <v>1</v>
      </c>
      <c r="N4769" s="3" t="s">
        <v>102</v>
      </c>
      <c r="O4769" s="3">
        <f>COUNTIF([1]局站!$D$4:$D$172,"="&amp;N4769)</f>
        <v>1</v>
      </c>
      <c r="P4769" s="3">
        <v>0</v>
      </c>
      <c r="Q4769" s="3">
        <v>0</v>
      </c>
      <c r="R4769" s="3">
        <v>0</v>
      </c>
      <c r="S4769" s="3" t="s">
        <v>106</v>
      </c>
      <c r="T4769" s="3">
        <f>COUNTIF([1]局站!$D$4:$D$172,"="&amp;S4769)</f>
        <v>1</v>
      </c>
      <c r="U4769" s="3">
        <v>0</v>
      </c>
      <c r="V4769" s="3">
        <v>0</v>
      </c>
      <c r="W4769" s="3">
        <v>0</v>
      </c>
      <c r="X4769" s="3" t="s">
        <v>1214</v>
      </c>
      <c r="Y4769" s="3" t="s">
        <v>880</v>
      </c>
      <c r="Z4769" s="3" t="str">
        <f>INDEX(业务类型!$C$4:$C$8,MATCH(纤芯!Y4769,业务类型!$B$4:$B$8,0))</f>
        <v>IDLE</v>
      </c>
      <c r="AA4769" s="3"/>
    </row>
    <row r="4770" spans="1:27" ht="16.5" x14ac:dyDescent="0.2">
      <c r="A4770" s="3">
        <v>4767</v>
      </c>
      <c r="B4770" s="3">
        <f t="shared" si="374"/>
        <v>37039101007</v>
      </c>
      <c r="C4770" s="3" t="s">
        <v>1166</v>
      </c>
      <c r="D4770" s="3" t="s">
        <v>239</v>
      </c>
      <c r="E4770" s="3" t="str">
        <f>INDEX(光放段!$G$4:$G$237,MATCH(纤芯!G4770,光放段!$C$4:$C$237,0))</f>
        <v>山东二干|青岛威海2号光缆:青岛振华路-威海南竹岛</v>
      </c>
      <c r="F4770" s="3">
        <f>INDEX(光放段!$I$4:$I$237,MATCH(纤芯!H4770,光放段!$B$4:$B$237,0))</f>
        <v>37039100000</v>
      </c>
      <c r="G4770" s="3" t="str">
        <f t="shared" si="370"/>
        <v>山东二干|青岛威海2号光缆:青岛振华路-莱阳穴坊</v>
      </c>
      <c r="H4770" s="3">
        <f>INDEX(光放段!$B$4:$B$237,MATCH(纤芯!G4770,光放段!$C$4:$C$237,0))</f>
        <v>37039101000</v>
      </c>
      <c r="I4770" s="3" t="str">
        <f t="shared" si="371"/>
        <v>青岛威海2号光缆</v>
      </c>
      <c r="J4770" s="3" t="str">
        <f>INDEX(子缆名称!$B$4:$B$29,纤芯!M4770)</f>
        <v>A缆</v>
      </c>
      <c r="K4770" s="3">
        <v>7</v>
      </c>
      <c r="L4770" s="3">
        <f t="shared" si="372"/>
        <v>7</v>
      </c>
      <c r="M4770" s="3">
        <f t="shared" si="373"/>
        <v>1</v>
      </c>
      <c r="N4770" s="3" t="s">
        <v>102</v>
      </c>
      <c r="O4770" s="3">
        <f>COUNTIF([1]局站!$D$4:$D$172,"="&amp;N4770)</f>
        <v>1</v>
      </c>
      <c r="P4770" s="3">
        <v>0</v>
      </c>
      <c r="Q4770" s="3">
        <v>0</v>
      </c>
      <c r="R4770" s="3">
        <v>0</v>
      </c>
      <c r="S4770" s="3" t="s">
        <v>106</v>
      </c>
      <c r="T4770" s="3">
        <f>COUNTIF([1]局站!$D$4:$D$172,"="&amp;S4770)</f>
        <v>1</v>
      </c>
      <c r="U4770" s="3">
        <v>0</v>
      </c>
      <c r="V4770" s="3">
        <v>0</v>
      </c>
      <c r="W4770" s="3">
        <v>0</v>
      </c>
      <c r="X4770" s="3" t="s">
        <v>1215</v>
      </c>
      <c r="Y4770" s="3" t="s">
        <v>880</v>
      </c>
      <c r="Z4770" s="3" t="str">
        <f>INDEX(业务类型!$C$4:$C$8,MATCH(纤芯!Y4770,业务类型!$B$4:$B$8,0))</f>
        <v>IDLE</v>
      </c>
      <c r="AA4770" s="3"/>
    </row>
    <row r="4771" spans="1:27" ht="16.5" x14ac:dyDescent="0.2">
      <c r="A4771" s="3">
        <v>4768</v>
      </c>
      <c r="B4771" s="3">
        <f t="shared" si="374"/>
        <v>37039101008</v>
      </c>
      <c r="C4771" s="3" t="s">
        <v>1166</v>
      </c>
      <c r="D4771" s="3" t="s">
        <v>239</v>
      </c>
      <c r="E4771" s="3" t="str">
        <f>INDEX(光放段!$G$4:$G$237,MATCH(纤芯!G4771,光放段!$C$4:$C$237,0))</f>
        <v>山东二干|青岛威海2号光缆:青岛振华路-威海南竹岛</v>
      </c>
      <c r="F4771" s="3">
        <f>INDEX(光放段!$I$4:$I$237,MATCH(纤芯!H4771,光放段!$B$4:$B$237,0))</f>
        <v>37039100000</v>
      </c>
      <c r="G4771" s="3" t="str">
        <f t="shared" si="370"/>
        <v>山东二干|青岛威海2号光缆:青岛振华路-莱阳穴坊</v>
      </c>
      <c r="H4771" s="3">
        <f>INDEX(光放段!$B$4:$B$237,MATCH(纤芯!G4771,光放段!$C$4:$C$237,0))</f>
        <v>37039101000</v>
      </c>
      <c r="I4771" s="3" t="str">
        <f t="shared" si="371"/>
        <v>青岛威海2号光缆</v>
      </c>
      <c r="J4771" s="3" t="str">
        <f>INDEX(子缆名称!$B$4:$B$29,纤芯!M4771)</f>
        <v>A缆</v>
      </c>
      <c r="K4771" s="3">
        <v>8</v>
      </c>
      <c r="L4771" s="3">
        <f t="shared" si="372"/>
        <v>8</v>
      </c>
      <c r="M4771" s="3">
        <f t="shared" si="373"/>
        <v>1</v>
      </c>
      <c r="N4771" s="3" t="s">
        <v>102</v>
      </c>
      <c r="O4771" s="3">
        <f>COUNTIF([1]局站!$D$4:$D$172,"="&amp;N4771)</f>
        <v>1</v>
      </c>
      <c r="P4771" s="3">
        <v>0</v>
      </c>
      <c r="Q4771" s="3">
        <v>0</v>
      </c>
      <c r="R4771" s="3">
        <v>0</v>
      </c>
      <c r="S4771" s="3" t="s">
        <v>106</v>
      </c>
      <c r="T4771" s="3">
        <f>COUNTIF([1]局站!$D$4:$D$172,"="&amp;S4771)</f>
        <v>1</v>
      </c>
      <c r="U4771" s="3">
        <v>0</v>
      </c>
      <c r="V4771" s="3">
        <v>0</v>
      </c>
      <c r="W4771" s="3">
        <v>0</v>
      </c>
      <c r="X4771" s="3" t="s">
        <v>1215</v>
      </c>
      <c r="Y4771" s="3" t="s">
        <v>880</v>
      </c>
      <c r="Z4771" s="3" t="str">
        <f>INDEX(业务类型!$C$4:$C$8,MATCH(纤芯!Y4771,业务类型!$B$4:$B$8,0))</f>
        <v>IDLE</v>
      </c>
      <c r="AA4771" s="3"/>
    </row>
    <row r="4772" spans="1:27" ht="16.5" x14ac:dyDescent="0.2">
      <c r="A4772" s="3">
        <v>4769</v>
      </c>
      <c r="B4772" s="3">
        <f t="shared" si="374"/>
        <v>37039101009</v>
      </c>
      <c r="C4772" s="3" t="s">
        <v>1166</v>
      </c>
      <c r="D4772" s="3" t="s">
        <v>239</v>
      </c>
      <c r="E4772" s="3" t="str">
        <f>INDEX(光放段!$G$4:$G$237,MATCH(纤芯!G4772,光放段!$C$4:$C$237,0))</f>
        <v>山东二干|青岛威海2号光缆:青岛振华路-威海南竹岛</v>
      </c>
      <c r="F4772" s="3">
        <f>INDEX(光放段!$I$4:$I$237,MATCH(纤芯!H4772,光放段!$B$4:$B$237,0))</f>
        <v>37039100000</v>
      </c>
      <c r="G4772" s="3" t="str">
        <f t="shared" si="370"/>
        <v>山东二干|青岛威海2号光缆:青岛振华路-莱阳穴坊</v>
      </c>
      <c r="H4772" s="3">
        <f>INDEX(光放段!$B$4:$B$237,MATCH(纤芯!G4772,光放段!$C$4:$C$237,0))</f>
        <v>37039101000</v>
      </c>
      <c r="I4772" s="3" t="str">
        <f t="shared" si="371"/>
        <v>青岛威海2号光缆</v>
      </c>
      <c r="J4772" s="3" t="str">
        <f>INDEX(子缆名称!$B$4:$B$29,纤芯!M4772)</f>
        <v>A缆</v>
      </c>
      <c r="K4772" s="3">
        <v>9</v>
      </c>
      <c r="L4772" s="3">
        <f t="shared" si="372"/>
        <v>9</v>
      </c>
      <c r="M4772" s="3">
        <f t="shared" si="373"/>
        <v>1</v>
      </c>
      <c r="N4772" s="3" t="s">
        <v>102</v>
      </c>
      <c r="O4772" s="3">
        <f>COUNTIF([1]局站!$D$4:$D$172,"="&amp;N4772)</f>
        <v>1</v>
      </c>
      <c r="P4772" s="3">
        <v>0</v>
      </c>
      <c r="Q4772" s="3">
        <v>0</v>
      </c>
      <c r="R4772" s="3">
        <v>0</v>
      </c>
      <c r="S4772" s="3" t="s">
        <v>106</v>
      </c>
      <c r="T4772" s="3">
        <f>COUNTIF([1]局站!$D$4:$D$172,"="&amp;S4772)</f>
        <v>1</v>
      </c>
      <c r="U4772" s="3">
        <v>0</v>
      </c>
      <c r="V4772" s="3">
        <v>0</v>
      </c>
      <c r="W4772" s="3">
        <v>0</v>
      </c>
      <c r="X4772" s="3" t="s">
        <v>1215</v>
      </c>
      <c r="Y4772" s="3" t="s">
        <v>852</v>
      </c>
      <c r="Z4772" s="3" t="str">
        <f>INDEX(业务类型!$C$4:$C$8,MATCH(纤芯!Y4772,业务类型!$B$4:$B$8,0))</f>
        <v>TWO</v>
      </c>
      <c r="AA4772" s="3" t="s">
        <v>905</v>
      </c>
    </row>
    <row r="4773" spans="1:27" ht="16.5" x14ac:dyDescent="0.2">
      <c r="A4773" s="3">
        <v>4770</v>
      </c>
      <c r="B4773" s="3">
        <f t="shared" si="374"/>
        <v>37039101010</v>
      </c>
      <c r="C4773" s="3" t="s">
        <v>1166</v>
      </c>
      <c r="D4773" s="3" t="s">
        <v>239</v>
      </c>
      <c r="E4773" s="3" t="str">
        <f>INDEX(光放段!$G$4:$G$237,MATCH(纤芯!G4773,光放段!$C$4:$C$237,0))</f>
        <v>山东二干|青岛威海2号光缆:青岛振华路-威海南竹岛</v>
      </c>
      <c r="F4773" s="3">
        <f>INDEX(光放段!$I$4:$I$237,MATCH(纤芯!H4773,光放段!$B$4:$B$237,0))</f>
        <v>37039100000</v>
      </c>
      <c r="G4773" s="3" t="str">
        <f t="shared" si="370"/>
        <v>山东二干|青岛威海2号光缆:青岛振华路-莱阳穴坊</v>
      </c>
      <c r="H4773" s="3">
        <f>INDEX(光放段!$B$4:$B$237,MATCH(纤芯!G4773,光放段!$C$4:$C$237,0))</f>
        <v>37039101000</v>
      </c>
      <c r="I4773" s="3" t="str">
        <f t="shared" si="371"/>
        <v>青岛威海2号光缆</v>
      </c>
      <c r="J4773" s="3" t="str">
        <f>INDEX(子缆名称!$B$4:$B$29,纤芯!M4773)</f>
        <v>A缆</v>
      </c>
      <c r="K4773" s="3">
        <v>10</v>
      </c>
      <c r="L4773" s="3">
        <f t="shared" si="372"/>
        <v>10</v>
      </c>
      <c r="M4773" s="3">
        <f t="shared" si="373"/>
        <v>1</v>
      </c>
      <c r="N4773" s="3" t="s">
        <v>102</v>
      </c>
      <c r="O4773" s="3">
        <f>COUNTIF([1]局站!$D$4:$D$172,"="&amp;N4773)</f>
        <v>1</v>
      </c>
      <c r="P4773" s="3">
        <v>0</v>
      </c>
      <c r="Q4773" s="3">
        <v>0</v>
      </c>
      <c r="R4773" s="3">
        <v>0</v>
      </c>
      <c r="S4773" s="3" t="s">
        <v>106</v>
      </c>
      <c r="T4773" s="3">
        <f>COUNTIF([1]局站!$D$4:$D$172,"="&amp;S4773)</f>
        <v>1</v>
      </c>
      <c r="U4773" s="3">
        <v>0</v>
      </c>
      <c r="V4773" s="3">
        <v>0</v>
      </c>
      <c r="W4773" s="3">
        <v>0</v>
      </c>
      <c r="X4773" s="3" t="s">
        <v>1215</v>
      </c>
      <c r="Y4773" s="3" t="s">
        <v>852</v>
      </c>
      <c r="Z4773" s="3" t="str">
        <f>INDEX(业务类型!$C$4:$C$8,MATCH(纤芯!Y4773,业务类型!$B$4:$B$8,0))</f>
        <v>TWO</v>
      </c>
      <c r="AA4773" s="3" t="s">
        <v>907</v>
      </c>
    </row>
    <row r="4774" spans="1:27" ht="16.5" x14ac:dyDescent="0.2">
      <c r="A4774" s="3">
        <v>4771</v>
      </c>
      <c r="B4774" s="3">
        <f t="shared" si="374"/>
        <v>37039101011</v>
      </c>
      <c r="C4774" s="3" t="s">
        <v>1166</v>
      </c>
      <c r="D4774" s="3" t="s">
        <v>239</v>
      </c>
      <c r="E4774" s="3" t="str">
        <f>INDEX(光放段!$G$4:$G$237,MATCH(纤芯!G4774,光放段!$C$4:$C$237,0))</f>
        <v>山东二干|青岛威海2号光缆:青岛振华路-威海南竹岛</v>
      </c>
      <c r="F4774" s="3">
        <f>INDEX(光放段!$I$4:$I$237,MATCH(纤芯!H4774,光放段!$B$4:$B$237,0))</f>
        <v>37039100000</v>
      </c>
      <c r="G4774" s="3" t="str">
        <f t="shared" si="370"/>
        <v>山东二干|青岛威海2号光缆:青岛振华路-莱阳穴坊</v>
      </c>
      <c r="H4774" s="3">
        <f>INDEX(光放段!$B$4:$B$237,MATCH(纤芯!G4774,光放段!$C$4:$C$237,0))</f>
        <v>37039101000</v>
      </c>
      <c r="I4774" s="3" t="str">
        <f t="shared" si="371"/>
        <v>青岛威海2号光缆</v>
      </c>
      <c r="J4774" s="3" t="str">
        <f>INDEX(子缆名称!$B$4:$B$29,纤芯!M4774)</f>
        <v>A缆</v>
      </c>
      <c r="K4774" s="3">
        <v>11</v>
      </c>
      <c r="L4774" s="3">
        <f t="shared" si="372"/>
        <v>11</v>
      </c>
      <c r="M4774" s="3">
        <f t="shared" si="373"/>
        <v>1</v>
      </c>
      <c r="N4774" s="3" t="s">
        <v>102</v>
      </c>
      <c r="O4774" s="3">
        <f>COUNTIF([1]局站!$D$4:$D$172,"="&amp;N4774)</f>
        <v>1</v>
      </c>
      <c r="P4774" s="3">
        <v>0</v>
      </c>
      <c r="Q4774" s="3">
        <v>0</v>
      </c>
      <c r="R4774" s="3">
        <v>0</v>
      </c>
      <c r="S4774" s="3" t="s">
        <v>106</v>
      </c>
      <c r="T4774" s="3">
        <f>COUNTIF([1]局站!$D$4:$D$172,"="&amp;S4774)</f>
        <v>1</v>
      </c>
      <c r="U4774" s="3">
        <v>0</v>
      </c>
      <c r="V4774" s="3">
        <v>0</v>
      </c>
      <c r="W4774" s="3">
        <v>0</v>
      </c>
      <c r="X4774" s="3" t="s">
        <v>1215</v>
      </c>
      <c r="Y4774" s="3" t="s">
        <v>852</v>
      </c>
      <c r="Z4774" s="3" t="str">
        <f>INDEX(业务类型!$C$4:$C$8,MATCH(纤芯!Y4774,业务类型!$B$4:$B$8,0))</f>
        <v>TWO</v>
      </c>
      <c r="AA4774" s="3" t="s">
        <v>907</v>
      </c>
    </row>
    <row r="4775" spans="1:27" ht="16.5" x14ac:dyDescent="0.2">
      <c r="A4775" s="3">
        <v>4772</v>
      </c>
      <c r="B4775" s="3">
        <f t="shared" si="374"/>
        <v>37039101012</v>
      </c>
      <c r="C4775" s="3" t="s">
        <v>1166</v>
      </c>
      <c r="D4775" s="3" t="s">
        <v>239</v>
      </c>
      <c r="E4775" s="3" t="str">
        <f>INDEX(光放段!$G$4:$G$237,MATCH(纤芯!G4775,光放段!$C$4:$C$237,0))</f>
        <v>山东二干|青岛威海2号光缆:青岛振华路-威海南竹岛</v>
      </c>
      <c r="F4775" s="3">
        <f>INDEX(光放段!$I$4:$I$237,MATCH(纤芯!H4775,光放段!$B$4:$B$237,0))</f>
        <v>37039100000</v>
      </c>
      <c r="G4775" s="3" t="str">
        <f t="shared" si="370"/>
        <v>山东二干|青岛威海2号光缆:青岛振华路-莱阳穴坊</v>
      </c>
      <c r="H4775" s="3">
        <f>INDEX(光放段!$B$4:$B$237,MATCH(纤芯!G4775,光放段!$C$4:$C$237,0))</f>
        <v>37039101000</v>
      </c>
      <c r="I4775" s="3" t="str">
        <f t="shared" si="371"/>
        <v>青岛威海2号光缆</v>
      </c>
      <c r="J4775" s="3" t="str">
        <f>INDEX(子缆名称!$B$4:$B$29,纤芯!M4775)</f>
        <v>A缆</v>
      </c>
      <c r="K4775" s="3">
        <v>12</v>
      </c>
      <c r="L4775" s="3">
        <f t="shared" si="372"/>
        <v>12</v>
      </c>
      <c r="M4775" s="3">
        <f t="shared" si="373"/>
        <v>1</v>
      </c>
      <c r="N4775" s="3" t="s">
        <v>102</v>
      </c>
      <c r="O4775" s="3">
        <f>COUNTIF([1]局站!$D$4:$D$172,"="&amp;N4775)</f>
        <v>1</v>
      </c>
      <c r="P4775" s="3">
        <v>0</v>
      </c>
      <c r="Q4775" s="3">
        <v>0</v>
      </c>
      <c r="R4775" s="3">
        <v>0</v>
      </c>
      <c r="S4775" s="3" t="s">
        <v>106</v>
      </c>
      <c r="T4775" s="3">
        <f>COUNTIF([1]局站!$D$4:$D$172,"="&amp;S4775)</f>
        <v>1</v>
      </c>
      <c r="U4775" s="3">
        <v>0</v>
      </c>
      <c r="V4775" s="3">
        <v>0</v>
      </c>
      <c r="W4775" s="3">
        <v>0</v>
      </c>
      <c r="X4775" s="3" t="s">
        <v>1215</v>
      </c>
      <c r="Y4775" s="3" t="s">
        <v>880</v>
      </c>
      <c r="Z4775" s="3" t="str">
        <f>INDEX(业务类型!$C$4:$C$8,MATCH(纤芯!Y4775,业务类型!$B$4:$B$8,0))</f>
        <v>IDLE</v>
      </c>
      <c r="AA4775" s="3"/>
    </row>
    <row r="4776" spans="1:27" ht="16.5" x14ac:dyDescent="0.2">
      <c r="A4776" s="3">
        <v>4773</v>
      </c>
      <c r="B4776" s="3">
        <f t="shared" si="374"/>
        <v>37039101013</v>
      </c>
      <c r="C4776" s="3" t="s">
        <v>1166</v>
      </c>
      <c r="D4776" s="3" t="s">
        <v>239</v>
      </c>
      <c r="E4776" s="3" t="str">
        <f>INDEX(光放段!$G$4:$G$237,MATCH(纤芯!G4776,光放段!$C$4:$C$237,0))</f>
        <v>山东二干|青岛威海2号光缆:青岛振华路-威海南竹岛</v>
      </c>
      <c r="F4776" s="3">
        <f>INDEX(光放段!$I$4:$I$237,MATCH(纤芯!H4776,光放段!$B$4:$B$237,0))</f>
        <v>37039100000</v>
      </c>
      <c r="G4776" s="3" t="str">
        <f t="shared" si="370"/>
        <v>山东二干|青岛威海2号光缆:青岛振华路-莱阳穴坊</v>
      </c>
      <c r="H4776" s="3">
        <f>INDEX(光放段!$B$4:$B$237,MATCH(纤芯!G4776,光放段!$C$4:$C$237,0))</f>
        <v>37039101000</v>
      </c>
      <c r="I4776" s="3" t="str">
        <f t="shared" si="371"/>
        <v>青岛威海2号光缆</v>
      </c>
      <c r="J4776" s="3" t="str">
        <f>INDEX(子缆名称!$B$4:$B$29,纤芯!M4776)</f>
        <v>B缆</v>
      </c>
      <c r="K4776" s="3">
        <v>13</v>
      </c>
      <c r="L4776" s="3">
        <f t="shared" si="372"/>
        <v>1</v>
      </c>
      <c r="M4776" s="3">
        <f t="shared" si="373"/>
        <v>2</v>
      </c>
      <c r="N4776" s="3" t="s">
        <v>102</v>
      </c>
      <c r="O4776" s="3">
        <f>COUNTIF([1]局站!$D$4:$D$172,"="&amp;N4776)</f>
        <v>1</v>
      </c>
      <c r="P4776" s="3">
        <v>0</v>
      </c>
      <c r="Q4776" s="3">
        <v>0</v>
      </c>
      <c r="R4776" s="3">
        <v>0</v>
      </c>
      <c r="S4776" s="3" t="s">
        <v>106</v>
      </c>
      <c r="T4776" s="3">
        <f>COUNTIF([1]局站!$D$4:$D$172,"="&amp;S4776)</f>
        <v>1</v>
      </c>
      <c r="U4776" s="3">
        <v>0</v>
      </c>
      <c r="V4776" s="3">
        <v>0</v>
      </c>
      <c r="W4776" s="3">
        <v>0</v>
      </c>
      <c r="X4776" s="3" t="s">
        <v>1215</v>
      </c>
      <c r="Y4776" s="3" t="s">
        <v>880</v>
      </c>
      <c r="Z4776" s="3" t="str">
        <f>INDEX(业务类型!$C$4:$C$8,MATCH(纤芯!Y4776,业务类型!$B$4:$B$8,0))</f>
        <v>IDLE</v>
      </c>
      <c r="AA4776" s="3"/>
    </row>
    <row r="4777" spans="1:27" ht="16.5" x14ac:dyDescent="0.2">
      <c r="A4777" s="3">
        <v>4774</v>
      </c>
      <c r="B4777" s="3">
        <f t="shared" si="374"/>
        <v>37039101014</v>
      </c>
      <c r="C4777" s="3" t="s">
        <v>1166</v>
      </c>
      <c r="D4777" s="3" t="s">
        <v>239</v>
      </c>
      <c r="E4777" s="3" t="str">
        <f>INDEX(光放段!$G$4:$G$237,MATCH(纤芯!G4777,光放段!$C$4:$C$237,0))</f>
        <v>山东二干|青岛威海2号光缆:青岛振华路-威海南竹岛</v>
      </c>
      <c r="F4777" s="3">
        <f>INDEX(光放段!$I$4:$I$237,MATCH(纤芯!H4777,光放段!$B$4:$B$237,0))</f>
        <v>37039100000</v>
      </c>
      <c r="G4777" s="3" t="str">
        <f t="shared" si="370"/>
        <v>山东二干|青岛威海2号光缆:青岛振华路-莱阳穴坊</v>
      </c>
      <c r="H4777" s="3">
        <f>INDEX(光放段!$B$4:$B$237,MATCH(纤芯!G4777,光放段!$C$4:$C$237,0))</f>
        <v>37039101000</v>
      </c>
      <c r="I4777" s="3" t="str">
        <f t="shared" si="371"/>
        <v>青岛威海2号光缆</v>
      </c>
      <c r="J4777" s="3" t="str">
        <f>INDEX(子缆名称!$B$4:$B$29,纤芯!M4777)</f>
        <v>B缆</v>
      </c>
      <c r="K4777" s="3">
        <v>14</v>
      </c>
      <c r="L4777" s="3">
        <f t="shared" si="372"/>
        <v>2</v>
      </c>
      <c r="M4777" s="3">
        <f t="shared" si="373"/>
        <v>2</v>
      </c>
      <c r="N4777" s="3" t="s">
        <v>102</v>
      </c>
      <c r="O4777" s="3">
        <f>COUNTIF([1]局站!$D$4:$D$172,"="&amp;N4777)</f>
        <v>1</v>
      </c>
      <c r="P4777" s="3">
        <v>0</v>
      </c>
      <c r="Q4777" s="3">
        <v>0</v>
      </c>
      <c r="R4777" s="3">
        <v>0</v>
      </c>
      <c r="S4777" s="3" t="s">
        <v>106</v>
      </c>
      <c r="T4777" s="3">
        <f>COUNTIF([1]局站!$D$4:$D$172,"="&amp;S4777)</f>
        <v>1</v>
      </c>
      <c r="U4777" s="3">
        <v>0</v>
      </c>
      <c r="V4777" s="3">
        <v>0</v>
      </c>
      <c r="W4777" s="3">
        <v>0</v>
      </c>
      <c r="X4777" s="3" t="s">
        <v>1215</v>
      </c>
      <c r="Y4777" s="3" t="s">
        <v>880</v>
      </c>
      <c r="Z4777" s="3" t="str">
        <f>INDEX(业务类型!$C$4:$C$8,MATCH(纤芯!Y4777,业务类型!$B$4:$B$8,0))</f>
        <v>IDLE</v>
      </c>
      <c r="AA4777" s="3"/>
    </row>
    <row r="4778" spans="1:27" ht="16.5" x14ac:dyDescent="0.2">
      <c r="A4778" s="3">
        <v>4775</v>
      </c>
      <c r="B4778" s="3">
        <f t="shared" si="374"/>
        <v>37039101015</v>
      </c>
      <c r="C4778" s="3" t="s">
        <v>1166</v>
      </c>
      <c r="D4778" s="3" t="s">
        <v>239</v>
      </c>
      <c r="E4778" s="3" t="str">
        <f>INDEX(光放段!$G$4:$G$237,MATCH(纤芯!G4778,光放段!$C$4:$C$237,0))</f>
        <v>山东二干|青岛威海2号光缆:青岛振华路-威海南竹岛</v>
      </c>
      <c r="F4778" s="3">
        <f>INDEX(光放段!$I$4:$I$237,MATCH(纤芯!H4778,光放段!$B$4:$B$237,0))</f>
        <v>37039100000</v>
      </c>
      <c r="G4778" s="3" t="str">
        <f t="shared" si="370"/>
        <v>山东二干|青岛威海2号光缆:青岛振华路-莱阳穴坊</v>
      </c>
      <c r="H4778" s="3">
        <f>INDEX(光放段!$B$4:$B$237,MATCH(纤芯!G4778,光放段!$C$4:$C$237,0))</f>
        <v>37039101000</v>
      </c>
      <c r="I4778" s="3" t="str">
        <f t="shared" si="371"/>
        <v>青岛威海2号光缆</v>
      </c>
      <c r="J4778" s="3" t="str">
        <f>INDEX(子缆名称!$B$4:$B$29,纤芯!M4778)</f>
        <v>B缆</v>
      </c>
      <c r="K4778" s="3">
        <v>15</v>
      </c>
      <c r="L4778" s="3">
        <f t="shared" si="372"/>
        <v>3</v>
      </c>
      <c r="M4778" s="3">
        <f t="shared" si="373"/>
        <v>2</v>
      </c>
      <c r="N4778" s="3" t="s">
        <v>102</v>
      </c>
      <c r="O4778" s="3">
        <f>COUNTIF([1]局站!$D$4:$D$172,"="&amp;N4778)</f>
        <v>1</v>
      </c>
      <c r="P4778" s="3">
        <v>0</v>
      </c>
      <c r="Q4778" s="3">
        <v>0</v>
      </c>
      <c r="R4778" s="3">
        <v>0</v>
      </c>
      <c r="S4778" s="3" t="s">
        <v>106</v>
      </c>
      <c r="T4778" s="3">
        <f>COUNTIF([1]局站!$D$4:$D$172,"="&amp;S4778)</f>
        <v>1</v>
      </c>
      <c r="U4778" s="3">
        <v>0</v>
      </c>
      <c r="V4778" s="3">
        <v>0</v>
      </c>
      <c r="W4778" s="3">
        <v>0</v>
      </c>
      <c r="X4778" s="3" t="s">
        <v>1215</v>
      </c>
      <c r="Y4778" s="3" t="s">
        <v>880</v>
      </c>
      <c r="Z4778" s="3" t="str">
        <f>INDEX(业务类型!$C$4:$C$8,MATCH(纤芯!Y4778,业务类型!$B$4:$B$8,0))</f>
        <v>IDLE</v>
      </c>
      <c r="AA4778" s="3"/>
    </row>
    <row r="4779" spans="1:27" ht="16.5" x14ac:dyDescent="0.2">
      <c r="A4779" s="3">
        <v>4776</v>
      </c>
      <c r="B4779" s="3">
        <f t="shared" si="374"/>
        <v>37039101016</v>
      </c>
      <c r="C4779" s="3" t="s">
        <v>1166</v>
      </c>
      <c r="D4779" s="3" t="s">
        <v>239</v>
      </c>
      <c r="E4779" s="3" t="str">
        <f>INDEX(光放段!$G$4:$G$237,MATCH(纤芯!G4779,光放段!$C$4:$C$237,0))</f>
        <v>山东二干|青岛威海2号光缆:青岛振华路-威海南竹岛</v>
      </c>
      <c r="F4779" s="3">
        <f>INDEX(光放段!$I$4:$I$237,MATCH(纤芯!H4779,光放段!$B$4:$B$237,0))</f>
        <v>37039100000</v>
      </c>
      <c r="G4779" s="3" t="str">
        <f t="shared" si="370"/>
        <v>山东二干|青岛威海2号光缆:青岛振华路-莱阳穴坊</v>
      </c>
      <c r="H4779" s="3">
        <f>INDEX(光放段!$B$4:$B$237,MATCH(纤芯!G4779,光放段!$C$4:$C$237,0))</f>
        <v>37039101000</v>
      </c>
      <c r="I4779" s="3" t="str">
        <f t="shared" si="371"/>
        <v>青岛威海2号光缆</v>
      </c>
      <c r="J4779" s="3" t="str">
        <f>INDEX(子缆名称!$B$4:$B$29,纤芯!M4779)</f>
        <v>B缆</v>
      </c>
      <c r="K4779" s="3">
        <v>16</v>
      </c>
      <c r="L4779" s="3">
        <f t="shared" si="372"/>
        <v>4</v>
      </c>
      <c r="M4779" s="3">
        <f t="shared" si="373"/>
        <v>2</v>
      </c>
      <c r="N4779" s="3" t="s">
        <v>102</v>
      </c>
      <c r="O4779" s="3">
        <f>COUNTIF([1]局站!$D$4:$D$172,"="&amp;N4779)</f>
        <v>1</v>
      </c>
      <c r="P4779" s="3">
        <v>0</v>
      </c>
      <c r="Q4779" s="3">
        <v>0</v>
      </c>
      <c r="R4779" s="3">
        <v>0</v>
      </c>
      <c r="S4779" s="3" t="s">
        <v>106</v>
      </c>
      <c r="T4779" s="3">
        <f>COUNTIF([1]局站!$D$4:$D$172,"="&amp;S4779)</f>
        <v>1</v>
      </c>
      <c r="U4779" s="3">
        <v>0</v>
      </c>
      <c r="V4779" s="3">
        <v>0</v>
      </c>
      <c r="W4779" s="3">
        <v>0</v>
      </c>
      <c r="X4779" s="3" t="s">
        <v>1215</v>
      </c>
      <c r="Y4779" s="3" t="s">
        <v>880</v>
      </c>
      <c r="Z4779" s="3" t="str">
        <f>INDEX(业务类型!$C$4:$C$8,MATCH(纤芯!Y4779,业务类型!$B$4:$B$8,0))</f>
        <v>IDLE</v>
      </c>
      <c r="AA4779" s="3"/>
    </row>
    <row r="4780" spans="1:27" ht="16.5" x14ac:dyDescent="0.2">
      <c r="A4780" s="3">
        <v>4777</v>
      </c>
      <c r="B4780" s="3">
        <f t="shared" si="374"/>
        <v>37039101017</v>
      </c>
      <c r="C4780" s="3" t="s">
        <v>1166</v>
      </c>
      <c r="D4780" s="3" t="s">
        <v>239</v>
      </c>
      <c r="E4780" s="3" t="str">
        <f>INDEX(光放段!$G$4:$G$237,MATCH(纤芯!G4780,光放段!$C$4:$C$237,0))</f>
        <v>山东二干|青岛威海2号光缆:青岛振华路-威海南竹岛</v>
      </c>
      <c r="F4780" s="3">
        <f>INDEX(光放段!$I$4:$I$237,MATCH(纤芯!H4780,光放段!$B$4:$B$237,0))</f>
        <v>37039100000</v>
      </c>
      <c r="G4780" s="3" t="str">
        <f t="shared" si="370"/>
        <v>山东二干|青岛威海2号光缆:青岛振华路-莱阳穴坊</v>
      </c>
      <c r="H4780" s="3">
        <f>INDEX(光放段!$B$4:$B$237,MATCH(纤芯!G4780,光放段!$C$4:$C$237,0))</f>
        <v>37039101000</v>
      </c>
      <c r="I4780" s="3" t="str">
        <f t="shared" si="371"/>
        <v>青岛威海2号光缆</v>
      </c>
      <c r="J4780" s="3" t="str">
        <f>INDEX(子缆名称!$B$4:$B$29,纤芯!M4780)</f>
        <v>B缆</v>
      </c>
      <c r="K4780" s="3">
        <v>17</v>
      </c>
      <c r="L4780" s="3">
        <f t="shared" si="372"/>
        <v>5</v>
      </c>
      <c r="M4780" s="3">
        <f t="shared" si="373"/>
        <v>2</v>
      </c>
      <c r="N4780" s="3" t="s">
        <v>102</v>
      </c>
      <c r="O4780" s="3">
        <f>COUNTIF([1]局站!$D$4:$D$172,"="&amp;N4780)</f>
        <v>1</v>
      </c>
      <c r="P4780" s="3">
        <v>0</v>
      </c>
      <c r="Q4780" s="3">
        <v>0</v>
      </c>
      <c r="R4780" s="3">
        <v>0</v>
      </c>
      <c r="S4780" s="3" t="s">
        <v>106</v>
      </c>
      <c r="T4780" s="3">
        <f>COUNTIF([1]局站!$D$4:$D$172,"="&amp;S4780)</f>
        <v>1</v>
      </c>
      <c r="U4780" s="3">
        <v>0</v>
      </c>
      <c r="V4780" s="3">
        <v>0</v>
      </c>
      <c r="W4780" s="3">
        <v>0</v>
      </c>
      <c r="X4780" s="3" t="s">
        <v>1215</v>
      </c>
      <c r="Y4780" s="3" t="s">
        <v>880</v>
      </c>
      <c r="Z4780" s="3" t="str">
        <f>INDEX(业务类型!$C$4:$C$8,MATCH(纤芯!Y4780,业务类型!$B$4:$B$8,0))</f>
        <v>IDLE</v>
      </c>
      <c r="AA4780" s="3"/>
    </row>
    <row r="4781" spans="1:27" ht="16.5" x14ac:dyDescent="0.2">
      <c r="A4781" s="3">
        <v>4778</v>
      </c>
      <c r="B4781" s="3">
        <f t="shared" si="374"/>
        <v>37039101018</v>
      </c>
      <c r="C4781" s="3" t="s">
        <v>1166</v>
      </c>
      <c r="D4781" s="3" t="s">
        <v>239</v>
      </c>
      <c r="E4781" s="3" t="str">
        <f>INDEX(光放段!$G$4:$G$237,MATCH(纤芯!G4781,光放段!$C$4:$C$237,0))</f>
        <v>山东二干|青岛威海2号光缆:青岛振华路-威海南竹岛</v>
      </c>
      <c r="F4781" s="3">
        <f>INDEX(光放段!$I$4:$I$237,MATCH(纤芯!H4781,光放段!$B$4:$B$237,0))</f>
        <v>37039100000</v>
      </c>
      <c r="G4781" s="3" t="str">
        <f t="shared" si="370"/>
        <v>山东二干|青岛威海2号光缆:青岛振华路-莱阳穴坊</v>
      </c>
      <c r="H4781" s="3">
        <f>INDEX(光放段!$B$4:$B$237,MATCH(纤芯!G4781,光放段!$C$4:$C$237,0))</f>
        <v>37039101000</v>
      </c>
      <c r="I4781" s="3" t="str">
        <f t="shared" si="371"/>
        <v>青岛威海2号光缆</v>
      </c>
      <c r="J4781" s="3" t="str">
        <f>INDEX(子缆名称!$B$4:$B$29,纤芯!M4781)</f>
        <v>B缆</v>
      </c>
      <c r="K4781" s="3">
        <v>18</v>
      </c>
      <c r="L4781" s="3">
        <f t="shared" si="372"/>
        <v>6</v>
      </c>
      <c r="M4781" s="3">
        <f t="shared" si="373"/>
        <v>2</v>
      </c>
      <c r="N4781" s="3" t="s">
        <v>102</v>
      </c>
      <c r="O4781" s="3">
        <f>COUNTIF([1]局站!$D$4:$D$172,"="&amp;N4781)</f>
        <v>1</v>
      </c>
      <c r="P4781" s="3">
        <v>0</v>
      </c>
      <c r="Q4781" s="3">
        <v>0</v>
      </c>
      <c r="R4781" s="3">
        <v>0</v>
      </c>
      <c r="S4781" s="3" t="s">
        <v>106</v>
      </c>
      <c r="T4781" s="3">
        <f>COUNTIF([1]局站!$D$4:$D$172,"="&amp;S4781)</f>
        <v>1</v>
      </c>
      <c r="U4781" s="3">
        <v>0</v>
      </c>
      <c r="V4781" s="3">
        <v>0</v>
      </c>
      <c r="W4781" s="3">
        <v>0</v>
      </c>
      <c r="X4781" s="3" t="s">
        <v>1215</v>
      </c>
      <c r="Y4781" s="3" t="s">
        <v>880</v>
      </c>
      <c r="Z4781" s="3" t="str">
        <f>INDEX(业务类型!$C$4:$C$8,MATCH(纤芯!Y4781,业务类型!$B$4:$B$8,0))</f>
        <v>IDLE</v>
      </c>
      <c r="AA4781" s="3"/>
    </row>
    <row r="4782" spans="1:27" ht="16.5" x14ac:dyDescent="0.2">
      <c r="A4782" s="3">
        <v>4779</v>
      </c>
      <c r="B4782" s="3">
        <f t="shared" si="374"/>
        <v>37039101019</v>
      </c>
      <c r="C4782" s="3" t="s">
        <v>1166</v>
      </c>
      <c r="D4782" s="3" t="s">
        <v>239</v>
      </c>
      <c r="E4782" s="3" t="str">
        <f>INDEX(光放段!$G$4:$G$237,MATCH(纤芯!G4782,光放段!$C$4:$C$237,0))</f>
        <v>山东二干|青岛威海2号光缆:青岛振华路-威海南竹岛</v>
      </c>
      <c r="F4782" s="3">
        <f>INDEX(光放段!$I$4:$I$237,MATCH(纤芯!H4782,光放段!$B$4:$B$237,0))</f>
        <v>37039100000</v>
      </c>
      <c r="G4782" s="3" t="str">
        <f t="shared" si="370"/>
        <v>山东二干|青岛威海2号光缆:青岛振华路-莱阳穴坊</v>
      </c>
      <c r="H4782" s="3">
        <f>INDEX(光放段!$B$4:$B$237,MATCH(纤芯!G4782,光放段!$C$4:$C$237,0))</f>
        <v>37039101000</v>
      </c>
      <c r="I4782" s="3" t="str">
        <f t="shared" si="371"/>
        <v>青岛威海2号光缆</v>
      </c>
      <c r="J4782" s="3" t="str">
        <f>INDEX(子缆名称!$B$4:$B$29,纤芯!M4782)</f>
        <v>B缆</v>
      </c>
      <c r="K4782" s="3">
        <v>19</v>
      </c>
      <c r="L4782" s="3">
        <f t="shared" si="372"/>
        <v>7</v>
      </c>
      <c r="M4782" s="3">
        <f t="shared" si="373"/>
        <v>2</v>
      </c>
      <c r="N4782" s="3" t="s">
        <v>102</v>
      </c>
      <c r="O4782" s="3">
        <f>COUNTIF([1]局站!$D$4:$D$172,"="&amp;N4782)</f>
        <v>1</v>
      </c>
      <c r="P4782" s="3">
        <v>0</v>
      </c>
      <c r="Q4782" s="3">
        <v>0</v>
      </c>
      <c r="R4782" s="3">
        <v>0</v>
      </c>
      <c r="S4782" s="3" t="s">
        <v>106</v>
      </c>
      <c r="T4782" s="3">
        <f>COUNTIF([1]局站!$D$4:$D$172,"="&amp;S4782)</f>
        <v>1</v>
      </c>
      <c r="U4782" s="3">
        <v>0</v>
      </c>
      <c r="V4782" s="3">
        <v>0</v>
      </c>
      <c r="W4782" s="3">
        <v>0</v>
      </c>
      <c r="X4782" s="3" t="s">
        <v>1215</v>
      </c>
      <c r="Y4782" s="3" t="s">
        <v>880</v>
      </c>
      <c r="Z4782" s="3" t="str">
        <f>INDEX(业务类型!$C$4:$C$8,MATCH(纤芯!Y4782,业务类型!$B$4:$B$8,0))</f>
        <v>IDLE</v>
      </c>
      <c r="AA4782" s="3"/>
    </row>
    <row r="4783" spans="1:27" ht="16.5" x14ac:dyDescent="0.2">
      <c r="A4783" s="3">
        <v>4780</v>
      </c>
      <c r="B4783" s="3">
        <f t="shared" si="374"/>
        <v>37039101020</v>
      </c>
      <c r="C4783" s="3" t="s">
        <v>1166</v>
      </c>
      <c r="D4783" s="3" t="s">
        <v>239</v>
      </c>
      <c r="E4783" s="3" t="str">
        <f>INDEX(光放段!$G$4:$G$237,MATCH(纤芯!G4783,光放段!$C$4:$C$237,0))</f>
        <v>山东二干|青岛威海2号光缆:青岛振华路-威海南竹岛</v>
      </c>
      <c r="F4783" s="3">
        <f>INDEX(光放段!$I$4:$I$237,MATCH(纤芯!H4783,光放段!$B$4:$B$237,0))</f>
        <v>37039100000</v>
      </c>
      <c r="G4783" s="3" t="str">
        <f t="shared" si="370"/>
        <v>山东二干|青岛威海2号光缆:青岛振华路-莱阳穴坊</v>
      </c>
      <c r="H4783" s="3">
        <f>INDEX(光放段!$B$4:$B$237,MATCH(纤芯!G4783,光放段!$C$4:$C$237,0))</f>
        <v>37039101000</v>
      </c>
      <c r="I4783" s="3" t="str">
        <f t="shared" si="371"/>
        <v>青岛威海2号光缆</v>
      </c>
      <c r="J4783" s="3" t="str">
        <f>INDEX(子缆名称!$B$4:$B$29,纤芯!M4783)</f>
        <v>B缆</v>
      </c>
      <c r="K4783" s="3">
        <v>20</v>
      </c>
      <c r="L4783" s="3">
        <f t="shared" si="372"/>
        <v>8</v>
      </c>
      <c r="M4783" s="3">
        <f t="shared" si="373"/>
        <v>2</v>
      </c>
      <c r="N4783" s="3" t="s">
        <v>102</v>
      </c>
      <c r="O4783" s="3">
        <f>COUNTIF([1]局站!$D$4:$D$172,"="&amp;N4783)</f>
        <v>1</v>
      </c>
      <c r="P4783" s="3">
        <v>0</v>
      </c>
      <c r="Q4783" s="3">
        <v>0</v>
      </c>
      <c r="R4783" s="3">
        <v>0</v>
      </c>
      <c r="S4783" s="3" t="s">
        <v>106</v>
      </c>
      <c r="T4783" s="3">
        <f>COUNTIF([1]局站!$D$4:$D$172,"="&amp;S4783)</f>
        <v>1</v>
      </c>
      <c r="U4783" s="3">
        <v>0</v>
      </c>
      <c r="V4783" s="3">
        <v>0</v>
      </c>
      <c r="W4783" s="3">
        <v>0</v>
      </c>
      <c r="X4783" s="3" t="s">
        <v>1215</v>
      </c>
      <c r="Y4783" s="3" t="s">
        <v>880</v>
      </c>
      <c r="Z4783" s="3" t="str">
        <f>INDEX(业务类型!$C$4:$C$8,MATCH(纤芯!Y4783,业务类型!$B$4:$B$8,0))</f>
        <v>IDLE</v>
      </c>
      <c r="AA4783" s="3"/>
    </row>
    <row r="4784" spans="1:27" ht="16.5" x14ac:dyDescent="0.2">
      <c r="A4784" s="3">
        <v>4781</v>
      </c>
      <c r="B4784" s="3">
        <f t="shared" si="374"/>
        <v>37039101021</v>
      </c>
      <c r="C4784" s="3" t="s">
        <v>1166</v>
      </c>
      <c r="D4784" s="3" t="s">
        <v>239</v>
      </c>
      <c r="E4784" s="3" t="str">
        <f>INDEX(光放段!$G$4:$G$237,MATCH(纤芯!G4784,光放段!$C$4:$C$237,0))</f>
        <v>山东二干|青岛威海2号光缆:青岛振华路-威海南竹岛</v>
      </c>
      <c r="F4784" s="3">
        <f>INDEX(光放段!$I$4:$I$237,MATCH(纤芯!H4784,光放段!$B$4:$B$237,0))</f>
        <v>37039100000</v>
      </c>
      <c r="G4784" s="3" t="str">
        <f t="shared" si="370"/>
        <v>山东二干|青岛威海2号光缆:青岛振华路-莱阳穴坊</v>
      </c>
      <c r="H4784" s="3">
        <f>INDEX(光放段!$B$4:$B$237,MATCH(纤芯!G4784,光放段!$C$4:$C$237,0))</f>
        <v>37039101000</v>
      </c>
      <c r="I4784" s="3" t="str">
        <f t="shared" si="371"/>
        <v>青岛威海2号光缆</v>
      </c>
      <c r="J4784" s="3" t="str">
        <f>INDEX(子缆名称!$B$4:$B$29,纤芯!M4784)</f>
        <v>B缆</v>
      </c>
      <c r="K4784" s="3">
        <v>21</v>
      </c>
      <c r="L4784" s="3">
        <f t="shared" si="372"/>
        <v>9</v>
      </c>
      <c r="M4784" s="3">
        <f t="shared" si="373"/>
        <v>2</v>
      </c>
      <c r="N4784" s="3" t="s">
        <v>102</v>
      </c>
      <c r="O4784" s="3">
        <f>COUNTIF([1]局站!$D$4:$D$172,"="&amp;N4784)</f>
        <v>1</v>
      </c>
      <c r="P4784" s="3">
        <v>0</v>
      </c>
      <c r="Q4784" s="3">
        <v>0</v>
      </c>
      <c r="R4784" s="3">
        <v>0</v>
      </c>
      <c r="S4784" s="3" t="s">
        <v>106</v>
      </c>
      <c r="T4784" s="3">
        <f>COUNTIF([1]局站!$D$4:$D$172,"="&amp;S4784)</f>
        <v>1</v>
      </c>
      <c r="U4784" s="3">
        <v>0</v>
      </c>
      <c r="V4784" s="3">
        <v>0</v>
      </c>
      <c r="W4784" s="3">
        <v>0</v>
      </c>
      <c r="X4784" s="3" t="s">
        <v>1215</v>
      </c>
      <c r="Y4784" s="3" t="s">
        <v>880</v>
      </c>
      <c r="Z4784" s="3" t="str">
        <f>INDEX(业务类型!$C$4:$C$8,MATCH(纤芯!Y4784,业务类型!$B$4:$B$8,0))</f>
        <v>IDLE</v>
      </c>
      <c r="AA4784" s="3"/>
    </row>
    <row r="4785" spans="1:27" ht="16.5" x14ac:dyDescent="0.2">
      <c r="A4785" s="3">
        <v>4782</v>
      </c>
      <c r="B4785" s="3">
        <f t="shared" si="374"/>
        <v>37039101022</v>
      </c>
      <c r="C4785" s="3" t="s">
        <v>1166</v>
      </c>
      <c r="D4785" s="3" t="s">
        <v>239</v>
      </c>
      <c r="E4785" s="3" t="str">
        <f>INDEX(光放段!$G$4:$G$237,MATCH(纤芯!G4785,光放段!$C$4:$C$237,0))</f>
        <v>山东二干|青岛威海2号光缆:青岛振华路-威海南竹岛</v>
      </c>
      <c r="F4785" s="3">
        <f>INDEX(光放段!$I$4:$I$237,MATCH(纤芯!H4785,光放段!$B$4:$B$237,0))</f>
        <v>37039100000</v>
      </c>
      <c r="G4785" s="3" t="str">
        <f t="shared" si="370"/>
        <v>山东二干|青岛威海2号光缆:青岛振华路-莱阳穴坊</v>
      </c>
      <c r="H4785" s="3">
        <f>INDEX(光放段!$B$4:$B$237,MATCH(纤芯!G4785,光放段!$C$4:$C$237,0))</f>
        <v>37039101000</v>
      </c>
      <c r="I4785" s="3" t="str">
        <f t="shared" si="371"/>
        <v>青岛威海2号光缆</v>
      </c>
      <c r="J4785" s="3" t="str">
        <f>INDEX(子缆名称!$B$4:$B$29,纤芯!M4785)</f>
        <v>B缆</v>
      </c>
      <c r="K4785" s="3">
        <v>22</v>
      </c>
      <c r="L4785" s="3">
        <f t="shared" si="372"/>
        <v>10</v>
      </c>
      <c r="M4785" s="3">
        <f t="shared" si="373"/>
        <v>2</v>
      </c>
      <c r="N4785" s="3" t="s">
        <v>102</v>
      </c>
      <c r="O4785" s="3">
        <f>COUNTIF([1]局站!$D$4:$D$172,"="&amp;N4785)</f>
        <v>1</v>
      </c>
      <c r="P4785" s="3">
        <v>0</v>
      </c>
      <c r="Q4785" s="3">
        <v>0</v>
      </c>
      <c r="R4785" s="3">
        <v>0</v>
      </c>
      <c r="S4785" s="3" t="s">
        <v>106</v>
      </c>
      <c r="T4785" s="3">
        <f>COUNTIF([1]局站!$D$4:$D$172,"="&amp;S4785)</f>
        <v>1</v>
      </c>
      <c r="U4785" s="3">
        <v>0</v>
      </c>
      <c r="V4785" s="3">
        <v>0</v>
      </c>
      <c r="W4785" s="3">
        <v>0</v>
      </c>
      <c r="X4785" s="3" t="s">
        <v>1215</v>
      </c>
      <c r="Y4785" s="3" t="s">
        <v>880</v>
      </c>
      <c r="Z4785" s="3" t="str">
        <f>INDEX(业务类型!$C$4:$C$8,MATCH(纤芯!Y4785,业务类型!$B$4:$B$8,0))</f>
        <v>IDLE</v>
      </c>
      <c r="AA4785" s="3"/>
    </row>
    <row r="4786" spans="1:27" ht="16.5" x14ac:dyDescent="0.2">
      <c r="A4786" s="3">
        <v>4783</v>
      </c>
      <c r="B4786" s="3">
        <f t="shared" si="374"/>
        <v>37039101023</v>
      </c>
      <c r="C4786" s="3" t="s">
        <v>1166</v>
      </c>
      <c r="D4786" s="3" t="s">
        <v>239</v>
      </c>
      <c r="E4786" s="3" t="str">
        <f>INDEX(光放段!$G$4:$G$237,MATCH(纤芯!G4786,光放段!$C$4:$C$237,0))</f>
        <v>山东二干|青岛威海2号光缆:青岛振华路-威海南竹岛</v>
      </c>
      <c r="F4786" s="3">
        <f>INDEX(光放段!$I$4:$I$237,MATCH(纤芯!H4786,光放段!$B$4:$B$237,0))</f>
        <v>37039100000</v>
      </c>
      <c r="G4786" s="3" t="str">
        <f t="shared" si="370"/>
        <v>山东二干|青岛威海2号光缆:青岛振华路-莱阳穴坊</v>
      </c>
      <c r="H4786" s="3">
        <f>INDEX(光放段!$B$4:$B$237,MATCH(纤芯!G4786,光放段!$C$4:$C$237,0))</f>
        <v>37039101000</v>
      </c>
      <c r="I4786" s="3" t="str">
        <f t="shared" si="371"/>
        <v>青岛威海2号光缆</v>
      </c>
      <c r="J4786" s="3" t="str">
        <f>INDEX(子缆名称!$B$4:$B$29,纤芯!M4786)</f>
        <v>B缆</v>
      </c>
      <c r="K4786" s="3">
        <v>23</v>
      </c>
      <c r="L4786" s="3">
        <f t="shared" si="372"/>
        <v>11</v>
      </c>
      <c r="M4786" s="3">
        <f t="shared" si="373"/>
        <v>2</v>
      </c>
      <c r="N4786" s="3" t="s">
        <v>102</v>
      </c>
      <c r="O4786" s="3">
        <f>COUNTIF([1]局站!$D$4:$D$172,"="&amp;N4786)</f>
        <v>1</v>
      </c>
      <c r="P4786" s="3">
        <v>0</v>
      </c>
      <c r="Q4786" s="3">
        <v>0</v>
      </c>
      <c r="R4786" s="3">
        <v>0</v>
      </c>
      <c r="S4786" s="3" t="s">
        <v>106</v>
      </c>
      <c r="T4786" s="3">
        <f>COUNTIF([1]局站!$D$4:$D$172,"="&amp;S4786)</f>
        <v>1</v>
      </c>
      <c r="U4786" s="3">
        <v>0</v>
      </c>
      <c r="V4786" s="3">
        <v>0</v>
      </c>
      <c r="W4786" s="3">
        <v>0</v>
      </c>
      <c r="X4786" s="3" t="s">
        <v>1215</v>
      </c>
      <c r="Y4786" s="3" t="s">
        <v>880</v>
      </c>
      <c r="Z4786" s="3" t="str">
        <f>INDEX(业务类型!$C$4:$C$8,MATCH(纤芯!Y4786,业务类型!$B$4:$B$8,0))</f>
        <v>IDLE</v>
      </c>
      <c r="AA4786" s="3"/>
    </row>
    <row r="4787" spans="1:27" ht="16.5" x14ac:dyDescent="0.2">
      <c r="A4787" s="3">
        <v>4784</v>
      </c>
      <c r="B4787" s="3">
        <f t="shared" si="374"/>
        <v>37039101024</v>
      </c>
      <c r="C4787" s="3" t="s">
        <v>1166</v>
      </c>
      <c r="D4787" s="3" t="s">
        <v>239</v>
      </c>
      <c r="E4787" s="3" t="str">
        <f>INDEX(光放段!$G$4:$G$237,MATCH(纤芯!G4787,光放段!$C$4:$C$237,0))</f>
        <v>山东二干|青岛威海2号光缆:青岛振华路-威海南竹岛</v>
      </c>
      <c r="F4787" s="3">
        <f>INDEX(光放段!$I$4:$I$237,MATCH(纤芯!H4787,光放段!$B$4:$B$237,0))</f>
        <v>37039100000</v>
      </c>
      <c r="G4787" s="3" t="str">
        <f t="shared" si="370"/>
        <v>山东二干|青岛威海2号光缆:青岛振华路-莱阳穴坊</v>
      </c>
      <c r="H4787" s="3">
        <f>INDEX(光放段!$B$4:$B$237,MATCH(纤芯!G4787,光放段!$C$4:$C$237,0))</f>
        <v>37039101000</v>
      </c>
      <c r="I4787" s="3" t="str">
        <f t="shared" si="371"/>
        <v>青岛威海2号光缆</v>
      </c>
      <c r="J4787" s="3" t="str">
        <f>INDEX(子缆名称!$B$4:$B$29,纤芯!M4787)</f>
        <v>B缆</v>
      </c>
      <c r="K4787" s="3">
        <v>24</v>
      </c>
      <c r="L4787" s="3">
        <f t="shared" si="372"/>
        <v>12</v>
      </c>
      <c r="M4787" s="3">
        <f t="shared" si="373"/>
        <v>2</v>
      </c>
      <c r="N4787" s="3" t="s">
        <v>102</v>
      </c>
      <c r="O4787" s="3">
        <f>COUNTIF([1]局站!$D$4:$D$172,"="&amp;N4787)</f>
        <v>1</v>
      </c>
      <c r="P4787" s="3">
        <v>0</v>
      </c>
      <c r="Q4787" s="3">
        <v>0</v>
      </c>
      <c r="R4787" s="3">
        <v>0</v>
      </c>
      <c r="S4787" s="3" t="s">
        <v>106</v>
      </c>
      <c r="T4787" s="3">
        <f>COUNTIF([1]局站!$D$4:$D$172,"="&amp;S4787)</f>
        <v>1</v>
      </c>
      <c r="U4787" s="3">
        <v>0</v>
      </c>
      <c r="V4787" s="3">
        <v>0</v>
      </c>
      <c r="W4787" s="3">
        <v>0</v>
      </c>
      <c r="X4787" s="3" t="s">
        <v>1215</v>
      </c>
      <c r="Y4787" s="3" t="s">
        <v>880</v>
      </c>
      <c r="Z4787" s="3" t="str">
        <f>INDEX(业务类型!$C$4:$C$8,MATCH(纤芯!Y4787,业务类型!$B$4:$B$8,0))</f>
        <v>IDLE</v>
      </c>
      <c r="AA4787" s="3"/>
    </row>
    <row r="4788" spans="1:27" ht="16.5" x14ac:dyDescent="0.2">
      <c r="A4788" s="3">
        <v>4785</v>
      </c>
      <c r="B4788" s="3">
        <f t="shared" si="374"/>
        <v>37039101025</v>
      </c>
      <c r="C4788" s="3" t="s">
        <v>1166</v>
      </c>
      <c r="D4788" s="3" t="s">
        <v>239</v>
      </c>
      <c r="E4788" s="3" t="str">
        <f>INDEX(光放段!$G$4:$G$237,MATCH(纤芯!G4788,光放段!$C$4:$C$237,0))</f>
        <v>山东二干|青岛威海2号光缆:青岛振华路-威海南竹岛</v>
      </c>
      <c r="F4788" s="3">
        <f>INDEX(光放段!$I$4:$I$237,MATCH(纤芯!H4788,光放段!$B$4:$B$237,0))</f>
        <v>37039100000</v>
      </c>
      <c r="G4788" s="3" t="str">
        <f t="shared" si="370"/>
        <v>山东二干|青岛威海2号光缆:青岛振华路-莱阳穴坊</v>
      </c>
      <c r="H4788" s="3">
        <f>INDEX(光放段!$B$4:$B$237,MATCH(纤芯!G4788,光放段!$C$4:$C$237,0))</f>
        <v>37039101000</v>
      </c>
      <c r="I4788" s="3" t="str">
        <f t="shared" si="371"/>
        <v>青岛威海2号光缆</v>
      </c>
      <c r="J4788" s="3" t="str">
        <f>INDEX(子缆名称!$B$4:$B$29,纤芯!M4788)</f>
        <v>C缆</v>
      </c>
      <c r="K4788" s="3">
        <v>25</v>
      </c>
      <c r="L4788" s="3">
        <f t="shared" si="372"/>
        <v>1</v>
      </c>
      <c r="M4788" s="3">
        <f t="shared" si="373"/>
        <v>3</v>
      </c>
      <c r="N4788" s="3" t="s">
        <v>102</v>
      </c>
      <c r="O4788" s="3">
        <f>COUNTIF([1]局站!$D$4:$D$172,"="&amp;N4788)</f>
        <v>1</v>
      </c>
      <c r="P4788" s="3">
        <v>0</v>
      </c>
      <c r="Q4788" s="3">
        <v>0</v>
      </c>
      <c r="R4788" s="3">
        <v>0</v>
      </c>
      <c r="S4788" s="3" t="s">
        <v>106</v>
      </c>
      <c r="T4788" s="3">
        <f>COUNTIF([1]局站!$D$4:$D$172,"="&amp;S4788)</f>
        <v>1</v>
      </c>
      <c r="U4788" s="3">
        <v>0</v>
      </c>
      <c r="V4788" s="3">
        <v>0</v>
      </c>
      <c r="W4788" s="3">
        <v>0</v>
      </c>
      <c r="X4788" s="3" t="s">
        <v>1215</v>
      </c>
      <c r="Y4788" s="3" t="s">
        <v>852</v>
      </c>
      <c r="Z4788" s="3" t="str">
        <f>INDEX(业务类型!$C$4:$C$8,MATCH(纤芯!Y4788,业务类型!$B$4:$B$8,0))</f>
        <v>TWO</v>
      </c>
      <c r="AA4788" s="3" t="s">
        <v>895</v>
      </c>
    </row>
    <row r="4789" spans="1:27" ht="16.5" x14ac:dyDescent="0.2">
      <c r="A4789" s="3">
        <v>4786</v>
      </c>
      <c r="B4789" s="3">
        <f t="shared" si="374"/>
        <v>37039101026</v>
      </c>
      <c r="C4789" s="3" t="s">
        <v>1166</v>
      </c>
      <c r="D4789" s="3" t="s">
        <v>239</v>
      </c>
      <c r="E4789" s="3" t="str">
        <f>INDEX(光放段!$G$4:$G$237,MATCH(纤芯!G4789,光放段!$C$4:$C$237,0))</f>
        <v>山东二干|青岛威海2号光缆:青岛振华路-威海南竹岛</v>
      </c>
      <c r="F4789" s="3">
        <f>INDEX(光放段!$I$4:$I$237,MATCH(纤芯!H4789,光放段!$B$4:$B$237,0))</f>
        <v>37039100000</v>
      </c>
      <c r="G4789" s="3" t="str">
        <f t="shared" si="370"/>
        <v>山东二干|青岛威海2号光缆:青岛振华路-莱阳穴坊</v>
      </c>
      <c r="H4789" s="3">
        <f>INDEX(光放段!$B$4:$B$237,MATCH(纤芯!G4789,光放段!$C$4:$C$237,0))</f>
        <v>37039101000</v>
      </c>
      <c r="I4789" s="3" t="str">
        <f t="shared" si="371"/>
        <v>青岛威海2号光缆</v>
      </c>
      <c r="J4789" s="3" t="str">
        <f>INDEX(子缆名称!$B$4:$B$29,纤芯!M4789)</f>
        <v>C缆</v>
      </c>
      <c r="K4789" s="3">
        <v>26</v>
      </c>
      <c r="L4789" s="3">
        <f t="shared" si="372"/>
        <v>2</v>
      </c>
      <c r="M4789" s="3">
        <f t="shared" si="373"/>
        <v>3</v>
      </c>
      <c r="N4789" s="3" t="s">
        <v>102</v>
      </c>
      <c r="O4789" s="3">
        <f>COUNTIF([1]局站!$D$4:$D$172,"="&amp;N4789)</f>
        <v>1</v>
      </c>
      <c r="P4789" s="3">
        <v>0</v>
      </c>
      <c r="Q4789" s="3">
        <v>0</v>
      </c>
      <c r="R4789" s="3">
        <v>0</v>
      </c>
      <c r="S4789" s="3" t="s">
        <v>106</v>
      </c>
      <c r="T4789" s="3">
        <f>COUNTIF([1]局站!$D$4:$D$172,"="&amp;S4789)</f>
        <v>1</v>
      </c>
      <c r="U4789" s="3">
        <v>0</v>
      </c>
      <c r="V4789" s="3">
        <v>0</v>
      </c>
      <c r="W4789" s="3">
        <v>0</v>
      </c>
      <c r="X4789" s="3" t="s">
        <v>1215</v>
      </c>
      <c r="Y4789" s="3" t="s">
        <v>852</v>
      </c>
      <c r="Z4789" s="3" t="str">
        <f>INDEX(业务类型!$C$4:$C$8,MATCH(纤芯!Y4789,业务类型!$B$4:$B$8,0))</f>
        <v>TWO</v>
      </c>
      <c r="AA4789" s="3" t="s">
        <v>895</v>
      </c>
    </row>
    <row r="4790" spans="1:27" ht="16.5" x14ac:dyDescent="0.2">
      <c r="A4790" s="3">
        <v>4787</v>
      </c>
      <c r="B4790" s="3">
        <f t="shared" si="374"/>
        <v>37039101027</v>
      </c>
      <c r="C4790" s="3" t="s">
        <v>1166</v>
      </c>
      <c r="D4790" s="3" t="s">
        <v>239</v>
      </c>
      <c r="E4790" s="3" t="str">
        <f>INDEX(光放段!$G$4:$G$237,MATCH(纤芯!G4790,光放段!$C$4:$C$237,0))</f>
        <v>山东二干|青岛威海2号光缆:青岛振华路-威海南竹岛</v>
      </c>
      <c r="F4790" s="3">
        <f>INDEX(光放段!$I$4:$I$237,MATCH(纤芯!H4790,光放段!$B$4:$B$237,0))</f>
        <v>37039100000</v>
      </c>
      <c r="G4790" s="3" t="str">
        <f t="shared" si="370"/>
        <v>山东二干|青岛威海2号光缆:青岛振华路-莱阳穴坊</v>
      </c>
      <c r="H4790" s="3">
        <f>INDEX(光放段!$B$4:$B$237,MATCH(纤芯!G4790,光放段!$C$4:$C$237,0))</f>
        <v>37039101000</v>
      </c>
      <c r="I4790" s="3" t="str">
        <f t="shared" si="371"/>
        <v>青岛威海2号光缆</v>
      </c>
      <c r="J4790" s="3" t="str">
        <f>INDEX(子缆名称!$B$4:$B$29,纤芯!M4790)</f>
        <v>C缆</v>
      </c>
      <c r="K4790" s="3">
        <v>27</v>
      </c>
      <c r="L4790" s="3">
        <f t="shared" si="372"/>
        <v>3</v>
      </c>
      <c r="M4790" s="3">
        <f t="shared" si="373"/>
        <v>3</v>
      </c>
      <c r="N4790" s="3" t="s">
        <v>102</v>
      </c>
      <c r="O4790" s="3">
        <f>COUNTIF([1]局站!$D$4:$D$172,"="&amp;N4790)</f>
        <v>1</v>
      </c>
      <c r="P4790" s="3">
        <v>0</v>
      </c>
      <c r="Q4790" s="3">
        <v>0</v>
      </c>
      <c r="R4790" s="3">
        <v>0</v>
      </c>
      <c r="S4790" s="3" t="s">
        <v>106</v>
      </c>
      <c r="T4790" s="3">
        <f>COUNTIF([1]局站!$D$4:$D$172,"="&amp;S4790)</f>
        <v>1</v>
      </c>
      <c r="U4790" s="3">
        <v>0</v>
      </c>
      <c r="V4790" s="3">
        <v>0</v>
      </c>
      <c r="W4790" s="3">
        <v>0</v>
      </c>
      <c r="X4790" s="3" t="s">
        <v>1215</v>
      </c>
      <c r="Y4790" s="3" t="s">
        <v>880</v>
      </c>
      <c r="Z4790" s="3" t="str">
        <f>INDEX(业务类型!$C$4:$C$8,MATCH(纤芯!Y4790,业务类型!$B$4:$B$8,0))</f>
        <v>IDLE</v>
      </c>
      <c r="AA4790" s="3"/>
    </row>
    <row r="4791" spans="1:27" ht="16.5" x14ac:dyDescent="0.2">
      <c r="A4791" s="3">
        <v>4788</v>
      </c>
      <c r="B4791" s="3">
        <f t="shared" si="374"/>
        <v>37039101028</v>
      </c>
      <c r="C4791" s="3" t="s">
        <v>1166</v>
      </c>
      <c r="D4791" s="3" t="s">
        <v>239</v>
      </c>
      <c r="E4791" s="3" t="str">
        <f>INDEX(光放段!$G$4:$G$237,MATCH(纤芯!G4791,光放段!$C$4:$C$237,0))</f>
        <v>山东二干|青岛威海2号光缆:青岛振华路-威海南竹岛</v>
      </c>
      <c r="F4791" s="3">
        <f>INDEX(光放段!$I$4:$I$237,MATCH(纤芯!H4791,光放段!$B$4:$B$237,0))</f>
        <v>37039100000</v>
      </c>
      <c r="G4791" s="3" t="str">
        <f t="shared" si="370"/>
        <v>山东二干|青岛威海2号光缆:青岛振华路-莱阳穴坊</v>
      </c>
      <c r="H4791" s="3">
        <f>INDEX(光放段!$B$4:$B$237,MATCH(纤芯!G4791,光放段!$C$4:$C$237,0))</f>
        <v>37039101000</v>
      </c>
      <c r="I4791" s="3" t="str">
        <f t="shared" si="371"/>
        <v>青岛威海2号光缆</v>
      </c>
      <c r="J4791" s="3" t="str">
        <f>INDEX(子缆名称!$B$4:$B$29,纤芯!M4791)</f>
        <v>C缆</v>
      </c>
      <c r="K4791" s="3">
        <v>28</v>
      </c>
      <c r="L4791" s="3">
        <f t="shared" si="372"/>
        <v>4</v>
      </c>
      <c r="M4791" s="3">
        <f t="shared" si="373"/>
        <v>3</v>
      </c>
      <c r="N4791" s="3" t="s">
        <v>102</v>
      </c>
      <c r="O4791" s="3">
        <f>COUNTIF([1]局站!$D$4:$D$172,"="&amp;N4791)</f>
        <v>1</v>
      </c>
      <c r="P4791" s="3">
        <v>0</v>
      </c>
      <c r="Q4791" s="3">
        <v>0</v>
      </c>
      <c r="R4791" s="3">
        <v>0</v>
      </c>
      <c r="S4791" s="3" t="s">
        <v>106</v>
      </c>
      <c r="T4791" s="3">
        <f>COUNTIF([1]局站!$D$4:$D$172,"="&amp;S4791)</f>
        <v>1</v>
      </c>
      <c r="U4791" s="3">
        <v>0</v>
      </c>
      <c r="V4791" s="3">
        <v>0</v>
      </c>
      <c r="W4791" s="3">
        <v>0</v>
      </c>
      <c r="X4791" s="3" t="s">
        <v>1215</v>
      </c>
      <c r="Y4791" s="3" t="s">
        <v>881</v>
      </c>
      <c r="Z4791" s="3" t="str">
        <f>INDEX(业务类型!$C$4:$C$8,MATCH(纤芯!Y4791,业务类型!$B$4:$B$8,0))</f>
        <v>OTHER</v>
      </c>
      <c r="AA4791" s="3" t="s">
        <v>1075</v>
      </c>
    </row>
    <row r="4792" spans="1:27" ht="16.5" x14ac:dyDescent="0.2">
      <c r="A4792" s="3">
        <v>4789</v>
      </c>
      <c r="B4792" s="3">
        <f t="shared" si="374"/>
        <v>37039102001</v>
      </c>
      <c r="C4792" s="3" t="s">
        <v>1166</v>
      </c>
      <c r="D4792" s="3" t="s">
        <v>239</v>
      </c>
      <c r="E4792" s="3" t="str">
        <f>INDEX(光放段!$G$4:$G$237,MATCH(纤芯!G4792,光放段!$C$4:$C$237,0))</f>
        <v>山东二干|青岛威海2号光缆:青岛振华路-威海南竹岛</v>
      </c>
      <c r="F4792" s="3">
        <f>INDEX(光放段!$I$4:$I$237,MATCH(纤芯!H4792,光放段!$B$4:$B$237,0))</f>
        <v>37039100000</v>
      </c>
      <c r="G4792" s="3" t="str">
        <f t="shared" si="370"/>
        <v>山东二干|青岛威海2号光缆:莱阳穴坊-海阳留格庄</v>
      </c>
      <c r="H4792" s="3">
        <f>INDEX(光放段!$B$4:$B$237,MATCH(纤芯!G4792,光放段!$C$4:$C$237,0))</f>
        <v>37039102000</v>
      </c>
      <c r="I4792" s="3" t="str">
        <f t="shared" si="371"/>
        <v>青岛威海2号光缆</v>
      </c>
      <c r="J4792" s="3" t="str">
        <f>INDEX(子缆名称!$B$4:$B$29,纤芯!M4792)</f>
        <v>A缆</v>
      </c>
      <c r="K4792" s="3">
        <v>1</v>
      </c>
      <c r="L4792" s="3">
        <f t="shared" si="372"/>
        <v>1</v>
      </c>
      <c r="M4792" s="3">
        <f t="shared" si="373"/>
        <v>1</v>
      </c>
      <c r="N4792" s="3" t="s">
        <v>106</v>
      </c>
      <c r="O4792" s="3">
        <f>COUNTIF([1]局站!$D$4:$D$172,"="&amp;N4792)</f>
        <v>1</v>
      </c>
      <c r="P4792" s="3">
        <v>0</v>
      </c>
      <c r="Q4792" s="3">
        <v>0</v>
      </c>
      <c r="R4792" s="3">
        <v>0</v>
      </c>
      <c r="S4792" s="3" t="s">
        <v>111</v>
      </c>
      <c r="T4792" s="3">
        <f>COUNTIF([1]局站!$D$4:$D$172,"="&amp;S4792)</f>
        <v>1</v>
      </c>
      <c r="U4792" s="3">
        <v>0</v>
      </c>
      <c r="V4792" s="3">
        <v>0</v>
      </c>
      <c r="W4792" s="3">
        <v>0</v>
      </c>
      <c r="X4792" s="3" t="s">
        <v>1214</v>
      </c>
      <c r="Y4792" s="3" t="s">
        <v>880</v>
      </c>
      <c r="Z4792" s="3" t="str">
        <f>INDEX(业务类型!$C$4:$C$8,MATCH(纤芯!Y4792,业务类型!$B$4:$B$8,0))</f>
        <v>IDLE</v>
      </c>
      <c r="AA4792" s="3"/>
    </row>
    <row r="4793" spans="1:27" ht="16.5" x14ac:dyDescent="0.2">
      <c r="A4793" s="3">
        <v>4790</v>
      </c>
      <c r="B4793" s="3">
        <f t="shared" si="374"/>
        <v>37039102002</v>
      </c>
      <c r="C4793" s="3" t="s">
        <v>1166</v>
      </c>
      <c r="D4793" s="3" t="s">
        <v>239</v>
      </c>
      <c r="E4793" s="3" t="str">
        <f>INDEX(光放段!$G$4:$G$237,MATCH(纤芯!G4793,光放段!$C$4:$C$237,0))</f>
        <v>山东二干|青岛威海2号光缆:青岛振华路-威海南竹岛</v>
      </c>
      <c r="F4793" s="3">
        <f>INDEX(光放段!$I$4:$I$237,MATCH(纤芯!H4793,光放段!$B$4:$B$237,0))</f>
        <v>37039100000</v>
      </c>
      <c r="G4793" s="3" t="str">
        <f t="shared" si="370"/>
        <v>山东二干|青岛威海2号光缆:莱阳穴坊-海阳留格庄</v>
      </c>
      <c r="H4793" s="3">
        <f>INDEX(光放段!$B$4:$B$237,MATCH(纤芯!G4793,光放段!$C$4:$C$237,0))</f>
        <v>37039102000</v>
      </c>
      <c r="I4793" s="3" t="str">
        <f t="shared" si="371"/>
        <v>青岛威海2号光缆</v>
      </c>
      <c r="J4793" s="3" t="str">
        <f>INDEX(子缆名称!$B$4:$B$29,纤芯!M4793)</f>
        <v>A缆</v>
      </c>
      <c r="K4793" s="3">
        <v>2</v>
      </c>
      <c r="L4793" s="3">
        <f t="shared" si="372"/>
        <v>2</v>
      </c>
      <c r="M4793" s="3">
        <f t="shared" si="373"/>
        <v>1</v>
      </c>
      <c r="N4793" s="3" t="s">
        <v>106</v>
      </c>
      <c r="O4793" s="3">
        <f>COUNTIF([1]局站!$D$4:$D$172,"="&amp;N4793)</f>
        <v>1</v>
      </c>
      <c r="P4793" s="3">
        <v>0</v>
      </c>
      <c r="Q4793" s="3">
        <v>0</v>
      </c>
      <c r="R4793" s="3">
        <v>0</v>
      </c>
      <c r="S4793" s="3" t="s">
        <v>111</v>
      </c>
      <c r="T4793" s="3">
        <f>COUNTIF([1]局站!$D$4:$D$172,"="&amp;S4793)</f>
        <v>1</v>
      </c>
      <c r="U4793" s="3">
        <v>0</v>
      </c>
      <c r="V4793" s="3">
        <v>0</v>
      </c>
      <c r="W4793" s="3">
        <v>0</v>
      </c>
      <c r="X4793" s="3" t="s">
        <v>1214</v>
      </c>
      <c r="Y4793" s="3" t="s">
        <v>880</v>
      </c>
      <c r="Z4793" s="3" t="str">
        <f>INDEX(业务类型!$C$4:$C$8,MATCH(纤芯!Y4793,业务类型!$B$4:$B$8,0))</f>
        <v>IDLE</v>
      </c>
      <c r="AA4793" s="3"/>
    </row>
    <row r="4794" spans="1:27" ht="16.5" x14ac:dyDescent="0.2">
      <c r="A4794" s="3">
        <v>4791</v>
      </c>
      <c r="B4794" s="3">
        <f t="shared" si="374"/>
        <v>37039102003</v>
      </c>
      <c r="C4794" s="3" t="s">
        <v>1166</v>
      </c>
      <c r="D4794" s="3" t="s">
        <v>239</v>
      </c>
      <c r="E4794" s="3" t="str">
        <f>INDEX(光放段!$G$4:$G$237,MATCH(纤芯!G4794,光放段!$C$4:$C$237,0))</f>
        <v>山东二干|青岛威海2号光缆:青岛振华路-威海南竹岛</v>
      </c>
      <c r="F4794" s="3">
        <f>INDEX(光放段!$I$4:$I$237,MATCH(纤芯!H4794,光放段!$B$4:$B$237,0))</f>
        <v>37039100000</v>
      </c>
      <c r="G4794" s="3" t="str">
        <f t="shared" si="370"/>
        <v>山东二干|青岛威海2号光缆:莱阳穴坊-海阳留格庄</v>
      </c>
      <c r="H4794" s="3">
        <f>INDEX(光放段!$B$4:$B$237,MATCH(纤芯!G4794,光放段!$C$4:$C$237,0))</f>
        <v>37039102000</v>
      </c>
      <c r="I4794" s="3" t="str">
        <f t="shared" si="371"/>
        <v>青岛威海2号光缆</v>
      </c>
      <c r="J4794" s="3" t="str">
        <f>INDEX(子缆名称!$B$4:$B$29,纤芯!M4794)</f>
        <v>A缆</v>
      </c>
      <c r="K4794" s="3">
        <v>3</v>
      </c>
      <c r="L4794" s="3">
        <f t="shared" si="372"/>
        <v>3</v>
      </c>
      <c r="M4794" s="3">
        <f t="shared" si="373"/>
        <v>1</v>
      </c>
      <c r="N4794" s="3" t="s">
        <v>106</v>
      </c>
      <c r="O4794" s="3">
        <f>COUNTIF([1]局站!$D$4:$D$172,"="&amp;N4794)</f>
        <v>1</v>
      </c>
      <c r="P4794" s="3">
        <v>0</v>
      </c>
      <c r="Q4794" s="3">
        <v>0</v>
      </c>
      <c r="R4794" s="3">
        <v>0</v>
      </c>
      <c r="S4794" s="3" t="s">
        <v>111</v>
      </c>
      <c r="T4794" s="3">
        <f>COUNTIF([1]局站!$D$4:$D$172,"="&amp;S4794)</f>
        <v>1</v>
      </c>
      <c r="U4794" s="3">
        <v>0</v>
      </c>
      <c r="V4794" s="3">
        <v>0</v>
      </c>
      <c r="W4794" s="3">
        <v>0</v>
      </c>
      <c r="X4794" s="3" t="s">
        <v>1214</v>
      </c>
      <c r="Y4794" s="3" t="s">
        <v>880</v>
      </c>
      <c r="Z4794" s="3" t="str">
        <f>INDEX(业务类型!$C$4:$C$8,MATCH(纤芯!Y4794,业务类型!$B$4:$B$8,0))</f>
        <v>IDLE</v>
      </c>
      <c r="AA4794" s="3"/>
    </row>
    <row r="4795" spans="1:27" ht="16.5" x14ac:dyDescent="0.2">
      <c r="A4795" s="3">
        <v>4792</v>
      </c>
      <c r="B4795" s="3">
        <f t="shared" si="374"/>
        <v>37039102004</v>
      </c>
      <c r="C4795" s="3" t="s">
        <v>1166</v>
      </c>
      <c r="D4795" s="3" t="s">
        <v>239</v>
      </c>
      <c r="E4795" s="3" t="str">
        <f>INDEX(光放段!$G$4:$G$237,MATCH(纤芯!G4795,光放段!$C$4:$C$237,0))</f>
        <v>山东二干|青岛威海2号光缆:青岛振华路-威海南竹岛</v>
      </c>
      <c r="F4795" s="3">
        <f>INDEX(光放段!$I$4:$I$237,MATCH(纤芯!H4795,光放段!$B$4:$B$237,0))</f>
        <v>37039100000</v>
      </c>
      <c r="G4795" s="3" t="str">
        <f t="shared" si="370"/>
        <v>山东二干|青岛威海2号光缆:莱阳穴坊-海阳留格庄</v>
      </c>
      <c r="H4795" s="3">
        <f>INDEX(光放段!$B$4:$B$237,MATCH(纤芯!G4795,光放段!$C$4:$C$237,0))</f>
        <v>37039102000</v>
      </c>
      <c r="I4795" s="3" t="str">
        <f t="shared" si="371"/>
        <v>青岛威海2号光缆</v>
      </c>
      <c r="J4795" s="3" t="str">
        <f>INDEX(子缆名称!$B$4:$B$29,纤芯!M4795)</f>
        <v>A缆</v>
      </c>
      <c r="K4795" s="3">
        <v>4</v>
      </c>
      <c r="L4795" s="3">
        <f t="shared" si="372"/>
        <v>4</v>
      </c>
      <c r="M4795" s="3">
        <f t="shared" si="373"/>
        <v>1</v>
      </c>
      <c r="N4795" s="3" t="s">
        <v>106</v>
      </c>
      <c r="O4795" s="3">
        <f>COUNTIF([1]局站!$D$4:$D$172,"="&amp;N4795)</f>
        <v>1</v>
      </c>
      <c r="P4795" s="3">
        <v>0</v>
      </c>
      <c r="Q4795" s="3">
        <v>0</v>
      </c>
      <c r="R4795" s="3">
        <v>0</v>
      </c>
      <c r="S4795" s="3" t="s">
        <v>111</v>
      </c>
      <c r="T4795" s="3">
        <f>COUNTIF([1]局站!$D$4:$D$172,"="&amp;S4795)</f>
        <v>1</v>
      </c>
      <c r="U4795" s="3">
        <v>0</v>
      </c>
      <c r="V4795" s="3">
        <v>0</v>
      </c>
      <c r="W4795" s="3">
        <v>0</v>
      </c>
      <c r="X4795" s="3" t="s">
        <v>1214</v>
      </c>
      <c r="Y4795" s="3" t="s">
        <v>880</v>
      </c>
      <c r="Z4795" s="3" t="str">
        <f>INDEX(业务类型!$C$4:$C$8,MATCH(纤芯!Y4795,业务类型!$B$4:$B$8,0))</f>
        <v>IDLE</v>
      </c>
      <c r="AA4795" s="3"/>
    </row>
    <row r="4796" spans="1:27" ht="16.5" x14ac:dyDescent="0.2">
      <c r="A4796" s="3">
        <v>4793</v>
      </c>
      <c r="B4796" s="3">
        <f t="shared" si="374"/>
        <v>37039102005</v>
      </c>
      <c r="C4796" s="3" t="s">
        <v>1166</v>
      </c>
      <c r="D4796" s="3" t="s">
        <v>239</v>
      </c>
      <c r="E4796" s="3" t="str">
        <f>INDEX(光放段!$G$4:$G$237,MATCH(纤芯!G4796,光放段!$C$4:$C$237,0))</f>
        <v>山东二干|青岛威海2号光缆:青岛振华路-威海南竹岛</v>
      </c>
      <c r="F4796" s="3">
        <f>INDEX(光放段!$I$4:$I$237,MATCH(纤芯!H4796,光放段!$B$4:$B$237,0))</f>
        <v>37039100000</v>
      </c>
      <c r="G4796" s="3" t="str">
        <f t="shared" si="370"/>
        <v>山东二干|青岛威海2号光缆:莱阳穴坊-海阳留格庄</v>
      </c>
      <c r="H4796" s="3">
        <f>INDEX(光放段!$B$4:$B$237,MATCH(纤芯!G4796,光放段!$C$4:$C$237,0))</f>
        <v>37039102000</v>
      </c>
      <c r="I4796" s="3" t="str">
        <f t="shared" si="371"/>
        <v>青岛威海2号光缆</v>
      </c>
      <c r="J4796" s="3" t="str">
        <f>INDEX(子缆名称!$B$4:$B$29,纤芯!M4796)</f>
        <v>A缆</v>
      </c>
      <c r="K4796" s="3">
        <v>5</v>
      </c>
      <c r="L4796" s="3">
        <f t="shared" si="372"/>
        <v>5</v>
      </c>
      <c r="M4796" s="3">
        <f t="shared" si="373"/>
        <v>1</v>
      </c>
      <c r="N4796" s="3" t="s">
        <v>106</v>
      </c>
      <c r="O4796" s="3">
        <f>COUNTIF([1]局站!$D$4:$D$172,"="&amp;N4796)</f>
        <v>1</v>
      </c>
      <c r="P4796" s="3">
        <v>0</v>
      </c>
      <c r="Q4796" s="3">
        <v>0</v>
      </c>
      <c r="R4796" s="3">
        <v>0</v>
      </c>
      <c r="S4796" s="3" t="s">
        <v>111</v>
      </c>
      <c r="T4796" s="3">
        <f>COUNTIF([1]局站!$D$4:$D$172,"="&amp;S4796)</f>
        <v>1</v>
      </c>
      <c r="U4796" s="3">
        <v>0</v>
      </c>
      <c r="V4796" s="3">
        <v>0</v>
      </c>
      <c r="W4796" s="3">
        <v>0</v>
      </c>
      <c r="X4796" s="3" t="s">
        <v>1214</v>
      </c>
      <c r="Y4796" s="3" t="s">
        <v>880</v>
      </c>
      <c r="Z4796" s="3" t="str">
        <f>INDEX(业务类型!$C$4:$C$8,MATCH(纤芯!Y4796,业务类型!$B$4:$B$8,0))</f>
        <v>IDLE</v>
      </c>
      <c r="AA4796" s="3"/>
    </row>
    <row r="4797" spans="1:27" ht="16.5" x14ac:dyDescent="0.2">
      <c r="A4797" s="3">
        <v>4794</v>
      </c>
      <c r="B4797" s="3">
        <f t="shared" si="374"/>
        <v>37039102006</v>
      </c>
      <c r="C4797" s="3" t="s">
        <v>1166</v>
      </c>
      <c r="D4797" s="3" t="s">
        <v>239</v>
      </c>
      <c r="E4797" s="3" t="str">
        <f>INDEX(光放段!$G$4:$G$237,MATCH(纤芯!G4797,光放段!$C$4:$C$237,0))</f>
        <v>山东二干|青岛威海2号光缆:青岛振华路-威海南竹岛</v>
      </c>
      <c r="F4797" s="3">
        <f>INDEX(光放段!$I$4:$I$237,MATCH(纤芯!H4797,光放段!$B$4:$B$237,0))</f>
        <v>37039100000</v>
      </c>
      <c r="G4797" s="3" t="str">
        <f t="shared" si="370"/>
        <v>山东二干|青岛威海2号光缆:莱阳穴坊-海阳留格庄</v>
      </c>
      <c r="H4797" s="3">
        <f>INDEX(光放段!$B$4:$B$237,MATCH(纤芯!G4797,光放段!$C$4:$C$237,0))</f>
        <v>37039102000</v>
      </c>
      <c r="I4797" s="3" t="str">
        <f t="shared" si="371"/>
        <v>青岛威海2号光缆</v>
      </c>
      <c r="J4797" s="3" t="str">
        <f>INDEX(子缆名称!$B$4:$B$29,纤芯!M4797)</f>
        <v>A缆</v>
      </c>
      <c r="K4797" s="3">
        <v>6</v>
      </c>
      <c r="L4797" s="3">
        <f t="shared" si="372"/>
        <v>6</v>
      </c>
      <c r="M4797" s="3">
        <f t="shared" si="373"/>
        <v>1</v>
      </c>
      <c r="N4797" s="3" t="s">
        <v>106</v>
      </c>
      <c r="O4797" s="3">
        <f>COUNTIF([1]局站!$D$4:$D$172,"="&amp;N4797)</f>
        <v>1</v>
      </c>
      <c r="P4797" s="3">
        <v>0</v>
      </c>
      <c r="Q4797" s="3">
        <v>0</v>
      </c>
      <c r="R4797" s="3">
        <v>0</v>
      </c>
      <c r="S4797" s="3" t="s">
        <v>111</v>
      </c>
      <c r="T4797" s="3">
        <f>COUNTIF([1]局站!$D$4:$D$172,"="&amp;S4797)</f>
        <v>1</v>
      </c>
      <c r="U4797" s="3">
        <v>0</v>
      </c>
      <c r="V4797" s="3">
        <v>0</v>
      </c>
      <c r="W4797" s="3">
        <v>0</v>
      </c>
      <c r="X4797" s="3" t="s">
        <v>1214</v>
      </c>
      <c r="Y4797" s="3" t="s">
        <v>880</v>
      </c>
      <c r="Z4797" s="3" t="str">
        <f>INDEX(业务类型!$C$4:$C$8,MATCH(纤芯!Y4797,业务类型!$B$4:$B$8,0))</f>
        <v>IDLE</v>
      </c>
      <c r="AA4797" s="3"/>
    </row>
    <row r="4798" spans="1:27" ht="16.5" x14ac:dyDescent="0.2">
      <c r="A4798" s="3">
        <v>4795</v>
      </c>
      <c r="B4798" s="3">
        <f t="shared" si="374"/>
        <v>37039102007</v>
      </c>
      <c r="C4798" s="3" t="s">
        <v>1166</v>
      </c>
      <c r="D4798" s="3" t="s">
        <v>239</v>
      </c>
      <c r="E4798" s="3" t="str">
        <f>INDEX(光放段!$G$4:$G$237,MATCH(纤芯!G4798,光放段!$C$4:$C$237,0))</f>
        <v>山东二干|青岛威海2号光缆:青岛振华路-威海南竹岛</v>
      </c>
      <c r="F4798" s="3">
        <f>INDEX(光放段!$I$4:$I$237,MATCH(纤芯!H4798,光放段!$B$4:$B$237,0))</f>
        <v>37039100000</v>
      </c>
      <c r="G4798" s="3" t="str">
        <f t="shared" si="370"/>
        <v>山东二干|青岛威海2号光缆:莱阳穴坊-海阳留格庄</v>
      </c>
      <c r="H4798" s="3">
        <f>INDEX(光放段!$B$4:$B$237,MATCH(纤芯!G4798,光放段!$C$4:$C$237,0))</f>
        <v>37039102000</v>
      </c>
      <c r="I4798" s="3" t="str">
        <f t="shared" si="371"/>
        <v>青岛威海2号光缆</v>
      </c>
      <c r="J4798" s="3" t="str">
        <f>INDEX(子缆名称!$B$4:$B$29,纤芯!M4798)</f>
        <v>A缆</v>
      </c>
      <c r="K4798" s="3">
        <v>7</v>
      </c>
      <c r="L4798" s="3">
        <f t="shared" si="372"/>
        <v>7</v>
      </c>
      <c r="M4798" s="3">
        <f t="shared" si="373"/>
        <v>1</v>
      </c>
      <c r="N4798" s="3" t="s">
        <v>106</v>
      </c>
      <c r="O4798" s="3">
        <f>COUNTIF([1]局站!$D$4:$D$172,"="&amp;N4798)</f>
        <v>1</v>
      </c>
      <c r="P4798" s="3">
        <v>0</v>
      </c>
      <c r="Q4798" s="3">
        <v>0</v>
      </c>
      <c r="R4798" s="3">
        <v>0</v>
      </c>
      <c r="S4798" s="3" t="s">
        <v>111</v>
      </c>
      <c r="T4798" s="3">
        <f>COUNTIF([1]局站!$D$4:$D$172,"="&amp;S4798)</f>
        <v>1</v>
      </c>
      <c r="U4798" s="3">
        <v>0</v>
      </c>
      <c r="V4798" s="3">
        <v>0</v>
      </c>
      <c r="W4798" s="3">
        <v>0</v>
      </c>
      <c r="X4798" s="3" t="s">
        <v>1215</v>
      </c>
      <c r="Y4798" s="3" t="s">
        <v>880</v>
      </c>
      <c r="Z4798" s="3" t="str">
        <f>INDEX(业务类型!$C$4:$C$8,MATCH(纤芯!Y4798,业务类型!$B$4:$B$8,0))</f>
        <v>IDLE</v>
      </c>
      <c r="AA4798" s="3"/>
    </row>
    <row r="4799" spans="1:27" ht="16.5" x14ac:dyDescent="0.2">
      <c r="A4799" s="3">
        <v>4796</v>
      </c>
      <c r="B4799" s="3">
        <f t="shared" si="374"/>
        <v>37039102008</v>
      </c>
      <c r="C4799" s="3" t="s">
        <v>1166</v>
      </c>
      <c r="D4799" s="3" t="s">
        <v>239</v>
      </c>
      <c r="E4799" s="3" t="str">
        <f>INDEX(光放段!$G$4:$G$237,MATCH(纤芯!G4799,光放段!$C$4:$C$237,0))</f>
        <v>山东二干|青岛威海2号光缆:青岛振华路-威海南竹岛</v>
      </c>
      <c r="F4799" s="3">
        <f>INDEX(光放段!$I$4:$I$237,MATCH(纤芯!H4799,光放段!$B$4:$B$237,0))</f>
        <v>37039100000</v>
      </c>
      <c r="G4799" s="3" t="str">
        <f t="shared" si="370"/>
        <v>山东二干|青岛威海2号光缆:莱阳穴坊-海阳留格庄</v>
      </c>
      <c r="H4799" s="3">
        <f>INDEX(光放段!$B$4:$B$237,MATCH(纤芯!G4799,光放段!$C$4:$C$237,0))</f>
        <v>37039102000</v>
      </c>
      <c r="I4799" s="3" t="str">
        <f t="shared" si="371"/>
        <v>青岛威海2号光缆</v>
      </c>
      <c r="J4799" s="3" t="str">
        <f>INDEX(子缆名称!$B$4:$B$29,纤芯!M4799)</f>
        <v>A缆</v>
      </c>
      <c r="K4799" s="3">
        <v>8</v>
      </c>
      <c r="L4799" s="3">
        <f t="shared" si="372"/>
        <v>8</v>
      </c>
      <c r="M4799" s="3">
        <f t="shared" si="373"/>
        <v>1</v>
      </c>
      <c r="N4799" s="3" t="s">
        <v>106</v>
      </c>
      <c r="O4799" s="3">
        <f>COUNTIF([1]局站!$D$4:$D$172,"="&amp;N4799)</f>
        <v>1</v>
      </c>
      <c r="P4799" s="3">
        <v>0</v>
      </c>
      <c r="Q4799" s="3">
        <v>0</v>
      </c>
      <c r="R4799" s="3">
        <v>0</v>
      </c>
      <c r="S4799" s="3" t="s">
        <v>111</v>
      </c>
      <c r="T4799" s="3">
        <f>COUNTIF([1]局站!$D$4:$D$172,"="&amp;S4799)</f>
        <v>1</v>
      </c>
      <c r="U4799" s="3">
        <v>0</v>
      </c>
      <c r="V4799" s="3">
        <v>0</v>
      </c>
      <c r="W4799" s="3">
        <v>0</v>
      </c>
      <c r="X4799" s="3" t="s">
        <v>1215</v>
      </c>
      <c r="Y4799" s="3" t="s">
        <v>880</v>
      </c>
      <c r="Z4799" s="3" t="str">
        <f>INDEX(业务类型!$C$4:$C$8,MATCH(纤芯!Y4799,业务类型!$B$4:$B$8,0))</f>
        <v>IDLE</v>
      </c>
      <c r="AA4799" s="3"/>
    </row>
    <row r="4800" spans="1:27" ht="16.5" x14ac:dyDescent="0.2">
      <c r="A4800" s="3">
        <v>4797</v>
      </c>
      <c r="B4800" s="3">
        <f t="shared" si="374"/>
        <v>37039102009</v>
      </c>
      <c r="C4800" s="3" t="s">
        <v>1166</v>
      </c>
      <c r="D4800" s="3" t="s">
        <v>239</v>
      </c>
      <c r="E4800" s="3" t="str">
        <f>INDEX(光放段!$G$4:$G$237,MATCH(纤芯!G4800,光放段!$C$4:$C$237,0))</f>
        <v>山东二干|青岛威海2号光缆:青岛振华路-威海南竹岛</v>
      </c>
      <c r="F4800" s="3">
        <f>INDEX(光放段!$I$4:$I$237,MATCH(纤芯!H4800,光放段!$B$4:$B$237,0))</f>
        <v>37039100000</v>
      </c>
      <c r="G4800" s="3" t="str">
        <f t="shared" si="370"/>
        <v>山东二干|青岛威海2号光缆:莱阳穴坊-海阳留格庄</v>
      </c>
      <c r="H4800" s="3">
        <f>INDEX(光放段!$B$4:$B$237,MATCH(纤芯!G4800,光放段!$C$4:$C$237,0))</f>
        <v>37039102000</v>
      </c>
      <c r="I4800" s="3" t="str">
        <f t="shared" si="371"/>
        <v>青岛威海2号光缆</v>
      </c>
      <c r="J4800" s="3" t="str">
        <f>INDEX(子缆名称!$B$4:$B$29,纤芯!M4800)</f>
        <v>A缆</v>
      </c>
      <c r="K4800" s="3">
        <v>9</v>
      </c>
      <c r="L4800" s="3">
        <f t="shared" si="372"/>
        <v>9</v>
      </c>
      <c r="M4800" s="3">
        <f t="shared" si="373"/>
        <v>1</v>
      </c>
      <c r="N4800" s="3" t="s">
        <v>106</v>
      </c>
      <c r="O4800" s="3">
        <f>COUNTIF([1]局站!$D$4:$D$172,"="&amp;N4800)</f>
        <v>1</v>
      </c>
      <c r="P4800" s="3">
        <v>0</v>
      </c>
      <c r="Q4800" s="3">
        <v>0</v>
      </c>
      <c r="R4800" s="3">
        <v>0</v>
      </c>
      <c r="S4800" s="3" t="s">
        <v>111</v>
      </c>
      <c r="T4800" s="3">
        <f>COUNTIF([1]局站!$D$4:$D$172,"="&amp;S4800)</f>
        <v>1</v>
      </c>
      <c r="U4800" s="3">
        <v>0</v>
      </c>
      <c r="V4800" s="3">
        <v>0</v>
      </c>
      <c r="W4800" s="3">
        <v>0</v>
      </c>
      <c r="X4800" s="3" t="s">
        <v>1215</v>
      </c>
      <c r="Y4800" s="3" t="s">
        <v>852</v>
      </c>
      <c r="Z4800" s="3" t="str">
        <f>INDEX(业务类型!$C$4:$C$8,MATCH(纤芯!Y4800,业务类型!$B$4:$B$8,0))</f>
        <v>TWO</v>
      </c>
      <c r="AA4800" s="3" t="s">
        <v>907</v>
      </c>
    </row>
    <row r="4801" spans="1:27" ht="16.5" x14ac:dyDescent="0.2">
      <c r="A4801" s="3">
        <v>4798</v>
      </c>
      <c r="B4801" s="3">
        <f t="shared" si="374"/>
        <v>37039102010</v>
      </c>
      <c r="C4801" s="3" t="s">
        <v>1166</v>
      </c>
      <c r="D4801" s="3" t="s">
        <v>239</v>
      </c>
      <c r="E4801" s="3" t="str">
        <f>INDEX(光放段!$G$4:$G$237,MATCH(纤芯!G4801,光放段!$C$4:$C$237,0))</f>
        <v>山东二干|青岛威海2号光缆:青岛振华路-威海南竹岛</v>
      </c>
      <c r="F4801" s="3">
        <f>INDEX(光放段!$I$4:$I$237,MATCH(纤芯!H4801,光放段!$B$4:$B$237,0))</f>
        <v>37039100000</v>
      </c>
      <c r="G4801" s="3" t="str">
        <f t="shared" si="370"/>
        <v>山东二干|青岛威海2号光缆:莱阳穴坊-海阳留格庄</v>
      </c>
      <c r="H4801" s="3">
        <f>INDEX(光放段!$B$4:$B$237,MATCH(纤芯!G4801,光放段!$C$4:$C$237,0))</f>
        <v>37039102000</v>
      </c>
      <c r="I4801" s="3" t="str">
        <f t="shared" si="371"/>
        <v>青岛威海2号光缆</v>
      </c>
      <c r="J4801" s="3" t="str">
        <f>INDEX(子缆名称!$B$4:$B$29,纤芯!M4801)</f>
        <v>A缆</v>
      </c>
      <c r="K4801" s="3">
        <v>10</v>
      </c>
      <c r="L4801" s="3">
        <f t="shared" si="372"/>
        <v>10</v>
      </c>
      <c r="M4801" s="3">
        <f t="shared" si="373"/>
        <v>1</v>
      </c>
      <c r="N4801" s="3" t="s">
        <v>106</v>
      </c>
      <c r="O4801" s="3">
        <f>COUNTIF([1]局站!$D$4:$D$172,"="&amp;N4801)</f>
        <v>1</v>
      </c>
      <c r="P4801" s="3">
        <v>0</v>
      </c>
      <c r="Q4801" s="3">
        <v>0</v>
      </c>
      <c r="R4801" s="3">
        <v>0</v>
      </c>
      <c r="S4801" s="3" t="s">
        <v>111</v>
      </c>
      <c r="T4801" s="3">
        <f>COUNTIF([1]局站!$D$4:$D$172,"="&amp;S4801)</f>
        <v>1</v>
      </c>
      <c r="U4801" s="3">
        <v>0</v>
      </c>
      <c r="V4801" s="3">
        <v>0</v>
      </c>
      <c r="W4801" s="3">
        <v>0</v>
      </c>
      <c r="X4801" s="3" t="s">
        <v>1215</v>
      </c>
      <c r="Y4801" s="3" t="s">
        <v>852</v>
      </c>
      <c r="Z4801" s="3" t="str">
        <f>INDEX(业务类型!$C$4:$C$8,MATCH(纤芯!Y4801,业务类型!$B$4:$B$8,0))</f>
        <v>TWO</v>
      </c>
      <c r="AA4801" s="3" t="s">
        <v>907</v>
      </c>
    </row>
    <row r="4802" spans="1:27" ht="16.5" x14ac:dyDescent="0.2">
      <c r="A4802" s="3">
        <v>4799</v>
      </c>
      <c r="B4802" s="3">
        <f t="shared" si="374"/>
        <v>37039102011</v>
      </c>
      <c r="C4802" s="3" t="s">
        <v>1166</v>
      </c>
      <c r="D4802" s="3" t="s">
        <v>239</v>
      </c>
      <c r="E4802" s="3" t="str">
        <f>INDEX(光放段!$G$4:$G$237,MATCH(纤芯!G4802,光放段!$C$4:$C$237,0))</f>
        <v>山东二干|青岛威海2号光缆:青岛振华路-威海南竹岛</v>
      </c>
      <c r="F4802" s="3">
        <f>INDEX(光放段!$I$4:$I$237,MATCH(纤芯!H4802,光放段!$B$4:$B$237,0))</f>
        <v>37039100000</v>
      </c>
      <c r="G4802" s="3" t="str">
        <f t="shared" si="370"/>
        <v>山东二干|青岛威海2号光缆:莱阳穴坊-海阳留格庄</v>
      </c>
      <c r="H4802" s="3">
        <f>INDEX(光放段!$B$4:$B$237,MATCH(纤芯!G4802,光放段!$C$4:$C$237,0))</f>
        <v>37039102000</v>
      </c>
      <c r="I4802" s="3" t="str">
        <f t="shared" si="371"/>
        <v>青岛威海2号光缆</v>
      </c>
      <c r="J4802" s="3" t="str">
        <f>INDEX(子缆名称!$B$4:$B$29,纤芯!M4802)</f>
        <v>A缆</v>
      </c>
      <c r="K4802" s="3">
        <v>11</v>
      </c>
      <c r="L4802" s="3">
        <f t="shared" si="372"/>
        <v>11</v>
      </c>
      <c r="M4802" s="3">
        <f t="shared" si="373"/>
        <v>1</v>
      </c>
      <c r="N4802" s="3" t="s">
        <v>106</v>
      </c>
      <c r="O4802" s="3">
        <f>COUNTIF([1]局站!$D$4:$D$172,"="&amp;N4802)</f>
        <v>1</v>
      </c>
      <c r="P4802" s="3">
        <v>0</v>
      </c>
      <c r="Q4802" s="3">
        <v>0</v>
      </c>
      <c r="R4802" s="3">
        <v>0</v>
      </c>
      <c r="S4802" s="3" t="s">
        <v>111</v>
      </c>
      <c r="T4802" s="3">
        <f>COUNTIF([1]局站!$D$4:$D$172,"="&amp;S4802)</f>
        <v>1</v>
      </c>
      <c r="U4802" s="3">
        <v>0</v>
      </c>
      <c r="V4802" s="3">
        <v>0</v>
      </c>
      <c r="W4802" s="3">
        <v>0</v>
      </c>
      <c r="X4802" s="3" t="s">
        <v>1215</v>
      </c>
      <c r="Y4802" s="3" t="s">
        <v>852</v>
      </c>
      <c r="Z4802" s="3" t="str">
        <f>INDEX(业务类型!$C$4:$C$8,MATCH(纤芯!Y4802,业务类型!$B$4:$B$8,0))</f>
        <v>TWO</v>
      </c>
      <c r="AA4802" s="3" t="s">
        <v>905</v>
      </c>
    </row>
    <row r="4803" spans="1:27" ht="16.5" x14ac:dyDescent="0.2">
      <c r="A4803" s="3">
        <v>4800</v>
      </c>
      <c r="B4803" s="3">
        <f t="shared" si="374"/>
        <v>37039102012</v>
      </c>
      <c r="C4803" s="3" t="s">
        <v>1166</v>
      </c>
      <c r="D4803" s="3" t="s">
        <v>239</v>
      </c>
      <c r="E4803" s="3" t="str">
        <f>INDEX(光放段!$G$4:$G$237,MATCH(纤芯!G4803,光放段!$C$4:$C$237,0))</f>
        <v>山东二干|青岛威海2号光缆:青岛振华路-威海南竹岛</v>
      </c>
      <c r="F4803" s="3">
        <f>INDEX(光放段!$I$4:$I$237,MATCH(纤芯!H4803,光放段!$B$4:$B$237,0))</f>
        <v>37039100000</v>
      </c>
      <c r="G4803" s="3" t="str">
        <f t="shared" si="370"/>
        <v>山东二干|青岛威海2号光缆:莱阳穴坊-海阳留格庄</v>
      </c>
      <c r="H4803" s="3">
        <f>INDEX(光放段!$B$4:$B$237,MATCH(纤芯!G4803,光放段!$C$4:$C$237,0))</f>
        <v>37039102000</v>
      </c>
      <c r="I4803" s="3" t="str">
        <f t="shared" si="371"/>
        <v>青岛威海2号光缆</v>
      </c>
      <c r="J4803" s="3" t="str">
        <f>INDEX(子缆名称!$B$4:$B$29,纤芯!M4803)</f>
        <v>A缆</v>
      </c>
      <c r="K4803" s="3">
        <v>12</v>
      </c>
      <c r="L4803" s="3">
        <f t="shared" si="372"/>
        <v>12</v>
      </c>
      <c r="M4803" s="3">
        <f t="shared" si="373"/>
        <v>1</v>
      </c>
      <c r="N4803" s="3" t="s">
        <v>106</v>
      </c>
      <c r="O4803" s="3">
        <f>COUNTIF([1]局站!$D$4:$D$172,"="&amp;N4803)</f>
        <v>1</v>
      </c>
      <c r="P4803" s="3">
        <v>0</v>
      </c>
      <c r="Q4803" s="3">
        <v>0</v>
      </c>
      <c r="R4803" s="3">
        <v>0</v>
      </c>
      <c r="S4803" s="3" t="s">
        <v>111</v>
      </c>
      <c r="T4803" s="3">
        <f>COUNTIF([1]局站!$D$4:$D$172,"="&amp;S4803)</f>
        <v>1</v>
      </c>
      <c r="U4803" s="3">
        <v>0</v>
      </c>
      <c r="V4803" s="3">
        <v>0</v>
      </c>
      <c r="W4803" s="3">
        <v>0</v>
      </c>
      <c r="X4803" s="3" t="s">
        <v>1215</v>
      </c>
      <c r="Y4803" s="3" t="s">
        <v>852</v>
      </c>
      <c r="Z4803" s="3" t="str">
        <f>INDEX(业务类型!$C$4:$C$8,MATCH(纤芯!Y4803,业务类型!$B$4:$B$8,0))</f>
        <v>TWO</v>
      </c>
      <c r="AA4803" s="3" t="s">
        <v>905</v>
      </c>
    </row>
    <row r="4804" spans="1:27" ht="16.5" x14ac:dyDescent="0.2">
      <c r="A4804" s="3">
        <v>4801</v>
      </c>
      <c r="B4804" s="3">
        <f t="shared" si="374"/>
        <v>37039102013</v>
      </c>
      <c r="C4804" s="3" t="s">
        <v>1166</v>
      </c>
      <c r="D4804" s="3" t="s">
        <v>239</v>
      </c>
      <c r="E4804" s="3" t="str">
        <f>INDEX(光放段!$G$4:$G$237,MATCH(纤芯!G4804,光放段!$C$4:$C$237,0))</f>
        <v>山东二干|青岛威海2号光缆:青岛振华路-威海南竹岛</v>
      </c>
      <c r="F4804" s="3">
        <f>INDEX(光放段!$I$4:$I$237,MATCH(纤芯!H4804,光放段!$B$4:$B$237,0))</f>
        <v>37039100000</v>
      </c>
      <c r="G4804" s="3" t="str">
        <f t="shared" si="370"/>
        <v>山东二干|青岛威海2号光缆:莱阳穴坊-海阳留格庄</v>
      </c>
      <c r="H4804" s="3">
        <f>INDEX(光放段!$B$4:$B$237,MATCH(纤芯!G4804,光放段!$C$4:$C$237,0))</f>
        <v>37039102000</v>
      </c>
      <c r="I4804" s="3" t="str">
        <f t="shared" si="371"/>
        <v>青岛威海2号光缆</v>
      </c>
      <c r="J4804" s="3" t="str">
        <f>INDEX(子缆名称!$B$4:$B$29,纤芯!M4804)</f>
        <v>B缆</v>
      </c>
      <c r="K4804" s="3">
        <v>13</v>
      </c>
      <c r="L4804" s="3">
        <f t="shared" si="372"/>
        <v>1</v>
      </c>
      <c r="M4804" s="3">
        <f t="shared" si="373"/>
        <v>2</v>
      </c>
      <c r="N4804" s="3" t="s">
        <v>106</v>
      </c>
      <c r="O4804" s="3">
        <f>COUNTIF([1]局站!$D$4:$D$172,"="&amp;N4804)</f>
        <v>1</v>
      </c>
      <c r="P4804" s="3">
        <v>0</v>
      </c>
      <c r="Q4804" s="3">
        <v>0</v>
      </c>
      <c r="R4804" s="3">
        <v>0</v>
      </c>
      <c r="S4804" s="3" t="s">
        <v>111</v>
      </c>
      <c r="T4804" s="3">
        <f>COUNTIF([1]局站!$D$4:$D$172,"="&amp;S4804)</f>
        <v>1</v>
      </c>
      <c r="U4804" s="3">
        <v>0</v>
      </c>
      <c r="V4804" s="3">
        <v>0</v>
      </c>
      <c r="W4804" s="3">
        <v>0</v>
      </c>
      <c r="X4804" s="3" t="s">
        <v>1215</v>
      </c>
      <c r="Y4804" s="3" t="s">
        <v>880</v>
      </c>
      <c r="Z4804" s="3" t="str">
        <f>INDEX(业务类型!$C$4:$C$8,MATCH(纤芯!Y4804,业务类型!$B$4:$B$8,0))</f>
        <v>IDLE</v>
      </c>
      <c r="AA4804" s="3"/>
    </row>
    <row r="4805" spans="1:27" ht="16.5" x14ac:dyDescent="0.2">
      <c r="A4805" s="3">
        <v>4802</v>
      </c>
      <c r="B4805" s="3">
        <f t="shared" si="374"/>
        <v>37039102014</v>
      </c>
      <c r="C4805" s="3" t="s">
        <v>1166</v>
      </c>
      <c r="D4805" s="3" t="s">
        <v>239</v>
      </c>
      <c r="E4805" s="3" t="str">
        <f>INDEX(光放段!$G$4:$G$237,MATCH(纤芯!G4805,光放段!$C$4:$C$237,0))</f>
        <v>山东二干|青岛威海2号光缆:青岛振华路-威海南竹岛</v>
      </c>
      <c r="F4805" s="3">
        <f>INDEX(光放段!$I$4:$I$237,MATCH(纤芯!H4805,光放段!$B$4:$B$237,0))</f>
        <v>37039100000</v>
      </c>
      <c r="G4805" s="3" t="str">
        <f t="shared" ref="G4805:G4868" si="375">C4805&amp;"|"&amp;D4805&amp;":"&amp;N4805&amp;"-"&amp;S4805</f>
        <v>山东二干|青岛威海2号光缆:莱阳穴坊-海阳留格庄</v>
      </c>
      <c r="H4805" s="3">
        <f>INDEX(光放段!$B$4:$B$237,MATCH(纤芯!G4805,光放段!$C$4:$C$237,0))</f>
        <v>37039102000</v>
      </c>
      <c r="I4805" s="3" t="str">
        <f t="shared" ref="I4805:I4868" si="376">D4805</f>
        <v>青岛威海2号光缆</v>
      </c>
      <c r="J4805" s="3" t="str">
        <f>INDEX(子缆名称!$B$4:$B$29,纤芯!M4805)</f>
        <v>B缆</v>
      </c>
      <c r="K4805" s="3">
        <v>14</v>
      </c>
      <c r="L4805" s="3">
        <f t="shared" ref="L4805:L4868" si="377">MOD(K4805-1,12)+1</f>
        <v>2</v>
      </c>
      <c r="M4805" s="3">
        <f t="shared" ref="M4805:M4868" si="378">INT((K4805-1)/12)+1</f>
        <v>2</v>
      </c>
      <c r="N4805" s="3" t="s">
        <v>106</v>
      </c>
      <c r="O4805" s="3">
        <f>COUNTIF([1]局站!$D$4:$D$172,"="&amp;N4805)</f>
        <v>1</v>
      </c>
      <c r="P4805" s="3">
        <v>0</v>
      </c>
      <c r="Q4805" s="3">
        <v>0</v>
      </c>
      <c r="R4805" s="3">
        <v>0</v>
      </c>
      <c r="S4805" s="3" t="s">
        <v>111</v>
      </c>
      <c r="T4805" s="3">
        <f>COUNTIF([1]局站!$D$4:$D$172,"="&amp;S4805)</f>
        <v>1</v>
      </c>
      <c r="U4805" s="3">
        <v>0</v>
      </c>
      <c r="V4805" s="3">
        <v>0</v>
      </c>
      <c r="W4805" s="3">
        <v>0</v>
      </c>
      <c r="X4805" s="3" t="s">
        <v>1215</v>
      </c>
      <c r="Y4805" s="3" t="s">
        <v>880</v>
      </c>
      <c r="Z4805" s="3" t="str">
        <f>INDEX(业务类型!$C$4:$C$8,MATCH(纤芯!Y4805,业务类型!$B$4:$B$8,0))</f>
        <v>IDLE</v>
      </c>
      <c r="AA4805" s="3"/>
    </row>
    <row r="4806" spans="1:27" ht="16.5" x14ac:dyDescent="0.2">
      <c r="A4806" s="3">
        <v>4803</v>
      </c>
      <c r="B4806" s="3">
        <f t="shared" si="374"/>
        <v>37039102015</v>
      </c>
      <c r="C4806" s="3" t="s">
        <v>1166</v>
      </c>
      <c r="D4806" s="3" t="s">
        <v>239</v>
      </c>
      <c r="E4806" s="3" t="str">
        <f>INDEX(光放段!$G$4:$G$237,MATCH(纤芯!G4806,光放段!$C$4:$C$237,0))</f>
        <v>山东二干|青岛威海2号光缆:青岛振华路-威海南竹岛</v>
      </c>
      <c r="F4806" s="3">
        <f>INDEX(光放段!$I$4:$I$237,MATCH(纤芯!H4806,光放段!$B$4:$B$237,0))</f>
        <v>37039100000</v>
      </c>
      <c r="G4806" s="3" t="str">
        <f t="shared" si="375"/>
        <v>山东二干|青岛威海2号光缆:莱阳穴坊-海阳留格庄</v>
      </c>
      <c r="H4806" s="3">
        <f>INDEX(光放段!$B$4:$B$237,MATCH(纤芯!G4806,光放段!$C$4:$C$237,0))</f>
        <v>37039102000</v>
      </c>
      <c r="I4806" s="3" t="str">
        <f t="shared" si="376"/>
        <v>青岛威海2号光缆</v>
      </c>
      <c r="J4806" s="3" t="str">
        <f>INDEX(子缆名称!$B$4:$B$29,纤芯!M4806)</f>
        <v>B缆</v>
      </c>
      <c r="K4806" s="3">
        <v>15</v>
      </c>
      <c r="L4806" s="3">
        <f t="shared" si="377"/>
        <v>3</v>
      </c>
      <c r="M4806" s="3">
        <f t="shared" si="378"/>
        <v>2</v>
      </c>
      <c r="N4806" s="3" t="s">
        <v>106</v>
      </c>
      <c r="O4806" s="3">
        <f>COUNTIF([1]局站!$D$4:$D$172,"="&amp;N4806)</f>
        <v>1</v>
      </c>
      <c r="P4806" s="3">
        <v>0</v>
      </c>
      <c r="Q4806" s="3">
        <v>0</v>
      </c>
      <c r="R4806" s="3">
        <v>0</v>
      </c>
      <c r="S4806" s="3" t="s">
        <v>111</v>
      </c>
      <c r="T4806" s="3">
        <f>COUNTIF([1]局站!$D$4:$D$172,"="&amp;S4806)</f>
        <v>1</v>
      </c>
      <c r="U4806" s="3">
        <v>0</v>
      </c>
      <c r="V4806" s="3">
        <v>0</v>
      </c>
      <c r="W4806" s="3">
        <v>0</v>
      </c>
      <c r="X4806" s="3" t="s">
        <v>1215</v>
      </c>
      <c r="Y4806" s="3" t="s">
        <v>880</v>
      </c>
      <c r="Z4806" s="3" t="str">
        <f>INDEX(业务类型!$C$4:$C$8,MATCH(纤芯!Y4806,业务类型!$B$4:$B$8,0))</f>
        <v>IDLE</v>
      </c>
      <c r="AA4806" s="3"/>
    </row>
    <row r="4807" spans="1:27" ht="16.5" x14ac:dyDescent="0.2">
      <c r="A4807" s="3">
        <v>4804</v>
      </c>
      <c r="B4807" s="3">
        <f t="shared" si="374"/>
        <v>37039102016</v>
      </c>
      <c r="C4807" s="3" t="s">
        <v>1166</v>
      </c>
      <c r="D4807" s="3" t="s">
        <v>239</v>
      </c>
      <c r="E4807" s="3" t="str">
        <f>INDEX(光放段!$G$4:$G$237,MATCH(纤芯!G4807,光放段!$C$4:$C$237,0))</f>
        <v>山东二干|青岛威海2号光缆:青岛振华路-威海南竹岛</v>
      </c>
      <c r="F4807" s="3">
        <f>INDEX(光放段!$I$4:$I$237,MATCH(纤芯!H4807,光放段!$B$4:$B$237,0))</f>
        <v>37039100000</v>
      </c>
      <c r="G4807" s="3" t="str">
        <f t="shared" si="375"/>
        <v>山东二干|青岛威海2号光缆:莱阳穴坊-海阳留格庄</v>
      </c>
      <c r="H4807" s="3">
        <f>INDEX(光放段!$B$4:$B$237,MATCH(纤芯!G4807,光放段!$C$4:$C$237,0))</f>
        <v>37039102000</v>
      </c>
      <c r="I4807" s="3" t="str">
        <f t="shared" si="376"/>
        <v>青岛威海2号光缆</v>
      </c>
      <c r="J4807" s="3" t="str">
        <f>INDEX(子缆名称!$B$4:$B$29,纤芯!M4807)</f>
        <v>B缆</v>
      </c>
      <c r="K4807" s="3">
        <v>16</v>
      </c>
      <c r="L4807" s="3">
        <f t="shared" si="377"/>
        <v>4</v>
      </c>
      <c r="M4807" s="3">
        <f t="shared" si="378"/>
        <v>2</v>
      </c>
      <c r="N4807" s="3" t="s">
        <v>106</v>
      </c>
      <c r="O4807" s="3">
        <f>COUNTIF([1]局站!$D$4:$D$172,"="&amp;N4807)</f>
        <v>1</v>
      </c>
      <c r="P4807" s="3">
        <v>0</v>
      </c>
      <c r="Q4807" s="3">
        <v>0</v>
      </c>
      <c r="R4807" s="3">
        <v>0</v>
      </c>
      <c r="S4807" s="3" t="s">
        <v>111</v>
      </c>
      <c r="T4807" s="3">
        <f>COUNTIF([1]局站!$D$4:$D$172,"="&amp;S4807)</f>
        <v>1</v>
      </c>
      <c r="U4807" s="3">
        <v>0</v>
      </c>
      <c r="V4807" s="3">
        <v>0</v>
      </c>
      <c r="W4807" s="3">
        <v>0</v>
      </c>
      <c r="X4807" s="3" t="s">
        <v>1215</v>
      </c>
      <c r="Y4807" s="3" t="s">
        <v>880</v>
      </c>
      <c r="Z4807" s="3" t="str">
        <f>INDEX(业务类型!$C$4:$C$8,MATCH(纤芯!Y4807,业务类型!$B$4:$B$8,0))</f>
        <v>IDLE</v>
      </c>
      <c r="AA4807" s="3"/>
    </row>
    <row r="4808" spans="1:27" ht="16.5" x14ac:dyDescent="0.2">
      <c r="A4808" s="3">
        <v>4805</v>
      </c>
      <c r="B4808" s="3">
        <f t="shared" si="374"/>
        <v>37039102017</v>
      </c>
      <c r="C4808" s="3" t="s">
        <v>1166</v>
      </c>
      <c r="D4808" s="3" t="s">
        <v>239</v>
      </c>
      <c r="E4808" s="3" t="str">
        <f>INDEX(光放段!$G$4:$G$237,MATCH(纤芯!G4808,光放段!$C$4:$C$237,0))</f>
        <v>山东二干|青岛威海2号光缆:青岛振华路-威海南竹岛</v>
      </c>
      <c r="F4808" s="3">
        <f>INDEX(光放段!$I$4:$I$237,MATCH(纤芯!H4808,光放段!$B$4:$B$237,0))</f>
        <v>37039100000</v>
      </c>
      <c r="G4808" s="3" t="str">
        <f t="shared" si="375"/>
        <v>山东二干|青岛威海2号光缆:莱阳穴坊-海阳留格庄</v>
      </c>
      <c r="H4808" s="3">
        <f>INDEX(光放段!$B$4:$B$237,MATCH(纤芯!G4808,光放段!$C$4:$C$237,0))</f>
        <v>37039102000</v>
      </c>
      <c r="I4808" s="3" t="str">
        <f t="shared" si="376"/>
        <v>青岛威海2号光缆</v>
      </c>
      <c r="J4808" s="3" t="str">
        <f>INDEX(子缆名称!$B$4:$B$29,纤芯!M4808)</f>
        <v>B缆</v>
      </c>
      <c r="K4808" s="3">
        <v>17</v>
      </c>
      <c r="L4808" s="3">
        <f t="shared" si="377"/>
        <v>5</v>
      </c>
      <c r="M4808" s="3">
        <f t="shared" si="378"/>
        <v>2</v>
      </c>
      <c r="N4808" s="3" t="s">
        <v>106</v>
      </c>
      <c r="O4808" s="3">
        <f>COUNTIF([1]局站!$D$4:$D$172,"="&amp;N4808)</f>
        <v>1</v>
      </c>
      <c r="P4808" s="3">
        <v>0</v>
      </c>
      <c r="Q4808" s="3">
        <v>0</v>
      </c>
      <c r="R4808" s="3">
        <v>0</v>
      </c>
      <c r="S4808" s="3" t="s">
        <v>111</v>
      </c>
      <c r="T4808" s="3">
        <f>COUNTIF([1]局站!$D$4:$D$172,"="&amp;S4808)</f>
        <v>1</v>
      </c>
      <c r="U4808" s="3">
        <v>0</v>
      </c>
      <c r="V4808" s="3">
        <v>0</v>
      </c>
      <c r="W4808" s="3">
        <v>0</v>
      </c>
      <c r="X4808" s="3" t="s">
        <v>1215</v>
      </c>
      <c r="Y4808" s="3" t="s">
        <v>852</v>
      </c>
      <c r="Z4808" s="3" t="str">
        <f>INDEX(业务类型!$C$4:$C$8,MATCH(纤芯!Y4808,业务类型!$B$4:$B$8,0))</f>
        <v>TWO</v>
      </c>
      <c r="AA4808" s="3" t="s">
        <v>895</v>
      </c>
    </row>
    <row r="4809" spans="1:27" ht="16.5" x14ac:dyDescent="0.2">
      <c r="A4809" s="3">
        <v>4806</v>
      </c>
      <c r="B4809" s="3">
        <f t="shared" si="374"/>
        <v>37039102018</v>
      </c>
      <c r="C4809" s="3" t="s">
        <v>1166</v>
      </c>
      <c r="D4809" s="3" t="s">
        <v>239</v>
      </c>
      <c r="E4809" s="3" t="str">
        <f>INDEX(光放段!$G$4:$G$237,MATCH(纤芯!G4809,光放段!$C$4:$C$237,0))</f>
        <v>山东二干|青岛威海2号光缆:青岛振华路-威海南竹岛</v>
      </c>
      <c r="F4809" s="3">
        <f>INDEX(光放段!$I$4:$I$237,MATCH(纤芯!H4809,光放段!$B$4:$B$237,0))</f>
        <v>37039100000</v>
      </c>
      <c r="G4809" s="3" t="str">
        <f t="shared" si="375"/>
        <v>山东二干|青岛威海2号光缆:莱阳穴坊-海阳留格庄</v>
      </c>
      <c r="H4809" s="3">
        <f>INDEX(光放段!$B$4:$B$237,MATCH(纤芯!G4809,光放段!$C$4:$C$237,0))</f>
        <v>37039102000</v>
      </c>
      <c r="I4809" s="3" t="str">
        <f t="shared" si="376"/>
        <v>青岛威海2号光缆</v>
      </c>
      <c r="J4809" s="3" t="str">
        <f>INDEX(子缆名称!$B$4:$B$29,纤芯!M4809)</f>
        <v>B缆</v>
      </c>
      <c r="K4809" s="3">
        <v>18</v>
      </c>
      <c r="L4809" s="3">
        <f t="shared" si="377"/>
        <v>6</v>
      </c>
      <c r="M4809" s="3">
        <f t="shared" si="378"/>
        <v>2</v>
      </c>
      <c r="N4809" s="3" t="s">
        <v>106</v>
      </c>
      <c r="O4809" s="3">
        <f>COUNTIF([1]局站!$D$4:$D$172,"="&amp;N4809)</f>
        <v>1</v>
      </c>
      <c r="P4809" s="3">
        <v>0</v>
      </c>
      <c r="Q4809" s="3">
        <v>0</v>
      </c>
      <c r="R4809" s="3">
        <v>0</v>
      </c>
      <c r="S4809" s="3" t="s">
        <v>111</v>
      </c>
      <c r="T4809" s="3">
        <f>COUNTIF([1]局站!$D$4:$D$172,"="&amp;S4809)</f>
        <v>1</v>
      </c>
      <c r="U4809" s="3">
        <v>0</v>
      </c>
      <c r="V4809" s="3">
        <v>0</v>
      </c>
      <c r="W4809" s="3">
        <v>0</v>
      </c>
      <c r="X4809" s="3" t="s">
        <v>1215</v>
      </c>
      <c r="Y4809" s="3" t="s">
        <v>852</v>
      </c>
      <c r="Z4809" s="3" t="str">
        <f>INDEX(业务类型!$C$4:$C$8,MATCH(纤芯!Y4809,业务类型!$B$4:$B$8,0))</f>
        <v>TWO</v>
      </c>
      <c r="AA4809" s="3" t="s">
        <v>895</v>
      </c>
    </row>
    <row r="4810" spans="1:27" ht="16.5" x14ac:dyDescent="0.2">
      <c r="A4810" s="3">
        <v>4807</v>
      </c>
      <c r="B4810" s="3">
        <f t="shared" si="374"/>
        <v>37039102019</v>
      </c>
      <c r="C4810" s="3" t="s">
        <v>1166</v>
      </c>
      <c r="D4810" s="3" t="s">
        <v>239</v>
      </c>
      <c r="E4810" s="3" t="str">
        <f>INDEX(光放段!$G$4:$G$237,MATCH(纤芯!G4810,光放段!$C$4:$C$237,0))</f>
        <v>山东二干|青岛威海2号光缆:青岛振华路-威海南竹岛</v>
      </c>
      <c r="F4810" s="3">
        <f>INDEX(光放段!$I$4:$I$237,MATCH(纤芯!H4810,光放段!$B$4:$B$237,0))</f>
        <v>37039100000</v>
      </c>
      <c r="G4810" s="3" t="str">
        <f t="shared" si="375"/>
        <v>山东二干|青岛威海2号光缆:莱阳穴坊-海阳留格庄</v>
      </c>
      <c r="H4810" s="3">
        <f>INDEX(光放段!$B$4:$B$237,MATCH(纤芯!G4810,光放段!$C$4:$C$237,0))</f>
        <v>37039102000</v>
      </c>
      <c r="I4810" s="3" t="str">
        <f t="shared" si="376"/>
        <v>青岛威海2号光缆</v>
      </c>
      <c r="J4810" s="3" t="str">
        <f>INDEX(子缆名称!$B$4:$B$29,纤芯!M4810)</f>
        <v>B缆</v>
      </c>
      <c r="K4810" s="3">
        <v>19</v>
      </c>
      <c r="L4810" s="3">
        <f t="shared" si="377"/>
        <v>7</v>
      </c>
      <c r="M4810" s="3">
        <f t="shared" si="378"/>
        <v>2</v>
      </c>
      <c r="N4810" s="3" t="s">
        <v>106</v>
      </c>
      <c r="O4810" s="3">
        <f>COUNTIF([1]局站!$D$4:$D$172,"="&amp;N4810)</f>
        <v>1</v>
      </c>
      <c r="P4810" s="3">
        <v>0</v>
      </c>
      <c r="Q4810" s="3">
        <v>0</v>
      </c>
      <c r="R4810" s="3">
        <v>0</v>
      </c>
      <c r="S4810" s="3" t="s">
        <v>111</v>
      </c>
      <c r="T4810" s="3">
        <f>COUNTIF([1]局站!$D$4:$D$172,"="&amp;S4810)</f>
        <v>1</v>
      </c>
      <c r="U4810" s="3">
        <v>0</v>
      </c>
      <c r="V4810" s="3">
        <v>0</v>
      </c>
      <c r="W4810" s="3">
        <v>0</v>
      </c>
      <c r="X4810" s="3" t="s">
        <v>1215</v>
      </c>
      <c r="Y4810" s="3" t="s">
        <v>880</v>
      </c>
      <c r="Z4810" s="3" t="str">
        <f>INDEX(业务类型!$C$4:$C$8,MATCH(纤芯!Y4810,业务类型!$B$4:$B$8,0))</f>
        <v>IDLE</v>
      </c>
      <c r="AA4810" s="3"/>
    </row>
    <row r="4811" spans="1:27" ht="16.5" x14ac:dyDescent="0.2">
      <c r="A4811" s="3">
        <v>4808</v>
      </c>
      <c r="B4811" s="3">
        <f t="shared" si="374"/>
        <v>37039102020</v>
      </c>
      <c r="C4811" s="3" t="s">
        <v>1166</v>
      </c>
      <c r="D4811" s="3" t="s">
        <v>239</v>
      </c>
      <c r="E4811" s="3" t="str">
        <f>INDEX(光放段!$G$4:$G$237,MATCH(纤芯!G4811,光放段!$C$4:$C$237,0))</f>
        <v>山东二干|青岛威海2号光缆:青岛振华路-威海南竹岛</v>
      </c>
      <c r="F4811" s="3">
        <f>INDEX(光放段!$I$4:$I$237,MATCH(纤芯!H4811,光放段!$B$4:$B$237,0))</f>
        <v>37039100000</v>
      </c>
      <c r="G4811" s="3" t="str">
        <f t="shared" si="375"/>
        <v>山东二干|青岛威海2号光缆:莱阳穴坊-海阳留格庄</v>
      </c>
      <c r="H4811" s="3">
        <f>INDEX(光放段!$B$4:$B$237,MATCH(纤芯!G4811,光放段!$C$4:$C$237,0))</f>
        <v>37039102000</v>
      </c>
      <c r="I4811" s="3" t="str">
        <f t="shared" si="376"/>
        <v>青岛威海2号光缆</v>
      </c>
      <c r="J4811" s="3" t="str">
        <f>INDEX(子缆名称!$B$4:$B$29,纤芯!M4811)</f>
        <v>B缆</v>
      </c>
      <c r="K4811" s="3">
        <v>20</v>
      </c>
      <c r="L4811" s="3">
        <f t="shared" si="377"/>
        <v>8</v>
      </c>
      <c r="M4811" s="3">
        <f t="shared" si="378"/>
        <v>2</v>
      </c>
      <c r="N4811" s="3" t="s">
        <v>106</v>
      </c>
      <c r="O4811" s="3">
        <f>COUNTIF([1]局站!$D$4:$D$172,"="&amp;N4811)</f>
        <v>1</v>
      </c>
      <c r="P4811" s="3">
        <v>0</v>
      </c>
      <c r="Q4811" s="3">
        <v>0</v>
      </c>
      <c r="R4811" s="3">
        <v>0</v>
      </c>
      <c r="S4811" s="3" t="s">
        <v>111</v>
      </c>
      <c r="T4811" s="3">
        <f>COUNTIF([1]局站!$D$4:$D$172,"="&amp;S4811)</f>
        <v>1</v>
      </c>
      <c r="U4811" s="3">
        <v>0</v>
      </c>
      <c r="V4811" s="3">
        <v>0</v>
      </c>
      <c r="W4811" s="3">
        <v>0</v>
      </c>
      <c r="X4811" s="3" t="s">
        <v>1215</v>
      </c>
      <c r="Y4811" s="3" t="s">
        <v>880</v>
      </c>
      <c r="Z4811" s="3" t="str">
        <f>INDEX(业务类型!$C$4:$C$8,MATCH(纤芯!Y4811,业务类型!$B$4:$B$8,0))</f>
        <v>IDLE</v>
      </c>
      <c r="AA4811" s="3"/>
    </row>
    <row r="4812" spans="1:27" ht="16.5" x14ac:dyDescent="0.2">
      <c r="A4812" s="3">
        <v>4809</v>
      </c>
      <c r="B4812" s="3">
        <f t="shared" si="374"/>
        <v>37039102021</v>
      </c>
      <c r="C4812" s="3" t="s">
        <v>1166</v>
      </c>
      <c r="D4812" s="3" t="s">
        <v>239</v>
      </c>
      <c r="E4812" s="3" t="str">
        <f>INDEX(光放段!$G$4:$G$237,MATCH(纤芯!G4812,光放段!$C$4:$C$237,0))</f>
        <v>山东二干|青岛威海2号光缆:青岛振华路-威海南竹岛</v>
      </c>
      <c r="F4812" s="3">
        <f>INDEX(光放段!$I$4:$I$237,MATCH(纤芯!H4812,光放段!$B$4:$B$237,0))</f>
        <v>37039100000</v>
      </c>
      <c r="G4812" s="3" t="str">
        <f t="shared" si="375"/>
        <v>山东二干|青岛威海2号光缆:莱阳穴坊-海阳留格庄</v>
      </c>
      <c r="H4812" s="3">
        <f>INDEX(光放段!$B$4:$B$237,MATCH(纤芯!G4812,光放段!$C$4:$C$237,0))</f>
        <v>37039102000</v>
      </c>
      <c r="I4812" s="3" t="str">
        <f t="shared" si="376"/>
        <v>青岛威海2号光缆</v>
      </c>
      <c r="J4812" s="3" t="str">
        <f>INDEX(子缆名称!$B$4:$B$29,纤芯!M4812)</f>
        <v>B缆</v>
      </c>
      <c r="K4812" s="3">
        <v>21</v>
      </c>
      <c r="L4812" s="3">
        <f t="shared" si="377"/>
        <v>9</v>
      </c>
      <c r="M4812" s="3">
        <f t="shared" si="378"/>
        <v>2</v>
      </c>
      <c r="N4812" s="3" t="s">
        <v>106</v>
      </c>
      <c r="O4812" s="3">
        <f>COUNTIF([1]局站!$D$4:$D$172,"="&amp;N4812)</f>
        <v>1</v>
      </c>
      <c r="P4812" s="3">
        <v>0</v>
      </c>
      <c r="Q4812" s="3">
        <v>0</v>
      </c>
      <c r="R4812" s="3">
        <v>0</v>
      </c>
      <c r="S4812" s="3" t="s">
        <v>111</v>
      </c>
      <c r="T4812" s="3">
        <f>COUNTIF([1]局站!$D$4:$D$172,"="&amp;S4812)</f>
        <v>1</v>
      </c>
      <c r="U4812" s="3">
        <v>0</v>
      </c>
      <c r="V4812" s="3">
        <v>0</v>
      </c>
      <c r="W4812" s="3">
        <v>0</v>
      </c>
      <c r="X4812" s="3" t="s">
        <v>1215</v>
      </c>
      <c r="Y4812" s="3" t="s">
        <v>880</v>
      </c>
      <c r="Z4812" s="3" t="str">
        <f>INDEX(业务类型!$C$4:$C$8,MATCH(纤芯!Y4812,业务类型!$B$4:$B$8,0))</f>
        <v>IDLE</v>
      </c>
      <c r="AA4812" s="3"/>
    </row>
    <row r="4813" spans="1:27" ht="16.5" x14ac:dyDescent="0.2">
      <c r="A4813" s="3">
        <v>4810</v>
      </c>
      <c r="B4813" s="3">
        <f t="shared" si="374"/>
        <v>37039102022</v>
      </c>
      <c r="C4813" s="3" t="s">
        <v>1166</v>
      </c>
      <c r="D4813" s="3" t="s">
        <v>239</v>
      </c>
      <c r="E4813" s="3" t="str">
        <f>INDEX(光放段!$G$4:$G$237,MATCH(纤芯!G4813,光放段!$C$4:$C$237,0))</f>
        <v>山东二干|青岛威海2号光缆:青岛振华路-威海南竹岛</v>
      </c>
      <c r="F4813" s="3">
        <f>INDEX(光放段!$I$4:$I$237,MATCH(纤芯!H4813,光放段!$B$4:$B$237,0))</f>
        <v>37039100000</v>
      </c>
      <c r="G4813" s="3" t="str">
        <f t="shared" si="375"/>
        <v>山东二干|青岛威海2号光缆:莱阳穴坊-海阳留格庄</v>
      </c>
      <c r="H4813" s="3">
        <f>INDEX(光放段!$B$4:$B$237,MATCH(纤芯!G4813,光放段!$C$4:$C$237,0))</f>
        <v>37039102000</v>
      </c>
      <c r="I4813" s="3" t="str">
        <f t="shared" si="376"/>
        <v>青岛威海2号光缆</v>
      </c>
      <c r="J4813" s="3" t="str">
        <f>INDEX(子缆名称!$B$4:$B$29,纤芯!M4813)</f>
        <v>B缆</v>
      </c>
      <c r="K4813" s="3">
        <v>22</v>
      </c>
      <c r="L4813" s="3">
        <f t="shared" si="377"/>
        <v>10</v>
      </c>
      <c r="M4813" s="3">
        <f t="shared" si="378"/>
        <v>2</v>
      </c>
      <c r="N4813" s="3" t="s">
        <v>106</v>
      </c>
      <c r="O4813" s="3">
        <f>COUNTIF([1]局站!$D$4:$D$172,"="&amp;N4813)</f>
        <v>1</v>
      </c>
      <c r="P4813" s="3">
        <v>0</v>
      </c>
      <c r="Q4813" s="3">
        <v>0</v>
      </c>
      <c r="R4813" s="3">
        <v>0</v>
      </c>
      <c r="S4813" s="3" t="s">
        <v>111</v>
      </c>
      <c r="T4813" s="3">
        <f>COUNTIF([1]局站!$D$4:$D$172,"="&amp;S4813)</f>
        <v>1</v>
      </c>
      <c r="U4813" s="3">
        <v>0</v>
      </c>
      <c r="V4813" s="3">
        <v>0</v>
      </c>
      <c r="W4813" s="3">
        <v>0</v>
      </c>
      <c r="X4813" s="3" t="s">
        <v>1215</v>
      </c>
      <c r="Y4813" s="3" t="s">
        <v>880</v>
      </c>
      <c r="Z4813" s="3" t="str">
        <f>INDEX(业务类型!$C$4:$C$8,MATCH(纤芯!Y4813,业务类型!$B$4:$B$8,0))</f>
        <v>IDLE</v>
      </c>
      <c r="AA4813" s="3"/>
    </row>
    <row r="4814" spans="1:27" ht="16.5" x14ac:dyDescent="0.2">
      <c r="A4814" s="3">
        <v>4811</v>
      </c>
      <c r="B4814" s="3">
        <f t="shared" si="374"/>
        <v>37039102023</v>
      </c>
      <c r="C4814" s="3" t="s">
        <v>1166</v>
      </c>
      <c r="D4814" s="3" t="s">
        <v>239</v>
      </c>
      <c r="E4814" s="3" t="str">
        <f>INDEX(光放段!$G$4:$G$237,MATCH(纤芯!G4814,光放段!$C$4:$C$237,0))</f>
        <v>山东二干|青岛威海2号光缆:青岛振华路-威海南竹岛</v>
      </c>
      <c r="F4814" s="3">
        <f>INDEX(光放段!$I$4:$I$237,MATCH(纤芯!H4814,光放段!$B$4:$B$237,0))</f>
        <v>37039100000</v>
      </c>
      <c r="G4814" s="3" t="str">
        <f t="shared" si="375"/>
        <v>山东二干|青岛威海2号光缆:莱阳穴坊-海阳留格庄</v>
      </c>
      <c r="H4814" s="3">
        <f>INDEX(光放段!$B$4:$B$237,MATCH(纤芯!G4814,光放段!$C$4:$C$237,0))</f>
        <v>37039102000</v>
      </c>
      <c r="I4814" s="3" t="str">
        <f t="shared" si="376"/>
        <v>青岛威海2号光缆</v>
      </c>
      <c r="J4814" s="3" t="str">
        <f>INDEX(子缆名称!$B$4:$B$29,纤芯!M4814)</f>
        <v>B缆</v>
      </c>
      <c r="K4814" s="3">
        <v>23</v>
      </c>
      <c r="L4814" s="3">
        <f t="shared" si="377"/>
        <v>11</v>
      </c>
      <c r="M4814" s="3">
        <f t="shared" si="378"/>
        <v>2</v>
      </c>
      <c r="N4814" s="3" t="s">
        <v>106</v>
      </c>
      <c r="O4814" s="3">
        <f>COUNTIF([1]局站!$D$4:$D$172,"="&amp;N4814)</f>
        <v>1</v>
      </c>
      <c r="P4814" s="3">
        <v>0</v>
      </c>
      <c r="Q4814" s="3">
        <v>0</v>
      </c>
      <c r="R4814" s="3">
        <v>0</v>
      </c>
      <c r="S4814" s="3" t="s">
        <v>111</v>
      </c>
      <c r="T4814" s="3">
        <f>COUNTIF([1]局站!$D$4:$D$172,"="&amp;S4814)</f>
        <v>1</v>
      </c>
      <c r="U4814" s="3">
        <v>0</v>
      </c>
      <c r="V4814" s="3">
        <v>0</v>
      </c>
      <c r="W4814" s="3">
        <v>0</v>
      </c>
      <c r="X4814" s="3" t="s">
        <v>1215</v>
      </c>
      <c r="Y4814" s="3" t="s">
        <v>880</v>
      </c>
      <c r="Z4814" s="3" t="str">
        <f>INDEX(业务类型!$C$4:$C$8,MATCH(纤芯!Y4814,业务类型!$B$4:$B$8,0))</f>
        <v>IDLE</v>
      </c>
      <c r="AA4814" s="3"/>
    </row>
    <row r="4815" spans="1:27" ht="16.5" x14ac:dyDescent="0.2">
      <c r="A4815" s="3">
        <v>4812</v>
      </c>
      <c r="B4815" s="3">
        <f t="shared" si="374"/>
        <v>37039102024</v>
      </c>
      <c r="C4815" s="3" t="s">
        <v>1166</v>
      </c>
      <c r="D4815" s="3" t="s">
        <v>239</v>
      </c>
      <c r="E4815" s="3" t="str">
        <f>INDEX(光放段!$G$4:$G$237,MATCH(纤芯!G4815,光放段!$C$4:$C$237,0))</f>
        <v>山东二干|青岛威海2号光缆:青岛振华路-威海南竹岛</v>
      </c>
      <c r="F4815" s="3">
        <f>INDEX(光放段!$I$4:$I$237,MATCH(纤芯!H4815,光放段!$B$4:$B$237,0))</f>
        <v>37039100000</v>
      </c>
      <c r="G4815" s="3" t="str">
        <f t="shared" si="375"/>
        <v>山东二干|青岛威海2号光缆:莱阳穴坊-海阳留格庄</v>
      </c>
      <c r="H4815" s="3">
        <f>INDEX(光放段!$B$4:$B$237,MATCH(纤芯!G4815,光放段!$C$4:$C$237,0))</f>
        <v>37039102000</v>
      </c>
      <c r="I4815" s="3" t="str">
        <f t="shared" si="376"/>
        <v>青岛威海2号光缆</v>
      </c>
      <c r="J4815" s="3" t="str">
        <f>INDEX(子缆名称!$B$4:$B$29,纤芯!M4815)</f>
        <v>B缆</v>
      </c>
      <c r="K4815" s="3">
        <v>24</v>
      </c>
      <c r="L4815" s="3">
        <f t="shared" si="377"/>
        <v>12</v>
      </c>
      <c r="M4815" s="3">
        <f t="shared" si="378"/>
        <v>2</v>
      </c>
      <c r="N4815" s="3" t="s">
        <v>106</v>
      </c>
      <c r="O4815" s="3">
        <f>COUNTIF([1]局站!$D$4:$D$172,"="&amp;N4815)</f>
        <v>1</v>
      </c>
      <c r="P4815" s="3">
        <v>0</v>
      </c>
      <c r="Q4815" s="3">
        <v>0</v>
      </c>
      <c r="R4815" s="3">
        <v>0</v>
      </c>
      <c r="S4815" s="3" t="s">
        <v>111</v>
      </c>
      <c r="T4815" s="3">
        <f>COUNTIF([1]局站!$D$4:$D$172,"="&amp;S4815)</f>
        <v>1</v>
      </c>
      <c r="U4815" s="3">
        <v>0</v>
      </c>
      <c r="V4815" s="3">
        <v>0</v>
      </c>
      <c r="W4815" s="3">
        <v>0</v>
      </c>
      <c r="X4815" s="3" t="s">
        <v>1215</v>
      </c>
      <c r="Y4815" s="3" t="s">
        <v>880</v>
      </c>
      <c r="Z4815" s="3" t="str">
        <f>INDEX(业务类型!$C$4:$C$8,MATCH(纤芯!Y4815,业务类型!$B$4:$B$8,0))</f>
        <v>IDLE</v>
      </c>
      <c r="AA4815" s="3"/>
    </row>
    <row r="4816" spans="1:27" ht="16.5" x14ac:dyDescent="0.2">
      <c r="A4816" s="3">
        <v>4813</v>
      </c>
      <c r="B4816" s="3">
        <f t="shared" si="374"/>
        <v>37039102025</v>
      </c>
      <c r="C4816" s="3" t="s">
        <v>1166</v>
      </c>
      <c r="D4816" s="3" t="s">
        <v>239</v>
      </c>
      <c r="E4816" s="3" t="str">
        <f>INDEX(光放段!$G$4:$G$237,MATCH(纤芯!G4816,光放段!$C$4:$C$237,0))</f>
        <v>山东二干|青岛威海2号光缆:青岛振华路-威海南竹岛</v>
      </c>
      <c r="F4816" s="3">
        <f>INDEX(光放段!$I$4:$I$237,MATCH(纤芯!H4816,光放段!$B$4:$B$237,0))</f>
        <v>37039100000</v>
      </c>
      <c r="G4816" s="3" t="str">
        <f t="shared" si="375"/>
        <v>山东二干|青岛威海2号光缆:莱阳穴坊-海阳留格庄</v>
      </c>
      <c r="H4816" s="3">
        <f>INDEX(光放段!$B$4:$B$237,MATCH(纤芯!G4816,光放段!$C$4:$C$237,0))</f>
        <v>37039102000</v>
      </c>
      <c r="I4816" s="3" t="str">
        <f t="shared" si="376"/>
        <v>青岛威海2号光缆</v>
      </c>
      <c r="J4816" s="3" t="str">
        <f>INDEX(子缆名称!$B$4:$B$29,纤芯!M4816)</f>
        <v>C缆</v>
      </c>
      <c r="K4816" s="3">
        <v>25</v>
      </c>
      <c r="L4816" s="3">
        <f t="shared" si="377"/>
        <v>1</v>
      </c>
      <c r="M4816" s="3">
        <f t="shared" si="378"/>
        <v>3</v>
      </c>
      <c r="N4816" s="3" t="s">
        <v>106</v>
      </c>
      <c r="O4816" s="3">
        <f>COUNTIF([1]局站!$D$4:$D$172,"="&amp;N4816)</f>
        <v>1</v>
      </c>
      <c r="P4816" s="3">
        <v>0</v>
      </c>
      <c r="Q4816" s="3">
        <v>0</v>
      </c>
      <c r="R4816" s="3">
        <v>0</v>
      </c>
      <c r="S4816" s="3" t="s">
        <v>111</v>
      </c>
      <c r="T4816" s="3">
        <f>COUNTIF([1]局站!$D$4:$D$172,"="&amp;S4816)</f>
        <v>1</v>
      </c>
      <c r="U4816" s="3">
        <v>0</v>
      </c>
      <c r="V4816" s="3">
        <v>0</v>
      </c>
      <c r="W4816" s="3">
        <v>0</v>
      </c>
      <c r="X4816" s="3" t="s">
        <v>1215</v>
      </c>
      <c r="Y4816" s="3" t="s">
        <v>880</v>
      </c>
      <c r="Z4816" s="3" t="str">
        <f>INDEX(业务类型!$C$4:$C$8,MATCH(纤芯!Y4816,业务类型!$B$4:$B$8,0))</f>
        <v>IDLE</v>
      </c>
      <c r="AA4816" s="3"/>
    </row>
    <row r="4817" spans="1:27" ht="16.5" x14ac:dyDescent="0.2">
      <c r="A4817" s="3">
        <v>4814</v>
      </c>
      <c r="B4817" s="3">
        <f t="shared" si="374"/>
        <v>37039102026</v>
      </c>
      <c r="C4817" s="3" t="s">
        <v>1166</v>
      </c>
      <c r="D4817" s="3" t="s">
        <v>239</v>
      </c>
      <c r="E4817" s="3" t="str">
        <f>INDEX(光放段!$G$4:$G$237,MATCH(纤芯!G4817,光放段!$C$4:$C$237,0))</f>
        <v>山东二干|青岛威海2号光缆:青岛振华路-威海南竹岛</v>
      </c>
      <c r="F4817" s="3">
        <f>INDEX(光放段!$I$4:$I$237,MATCH(纤芯!H4817,光放段!$B$4:$B$237,0))</f>
        <v>37039100000</v>
      </c>
      <c r="G4817" s="3" t="str">
        <f t="shared" si="375"/>
        <v>山东二干|青岛威海2号光缆:莱阳穴坊-海阳留格庄</v>
      </c>
      <c r="H4817" s="3">
        <f>INDEX(光放段!$B$4:$B$237,MATCH(纤芯!G4817,光放段!$C$4:$C$237,0))</f>
        <v>37039102000</v>
      </c>
      <c r="I4817" s="3" t="str">
        <f t="shared" si="376"/>
        <v>青岛威海2号光缆</v>
      </c>
      <c r="J4817" s="3" t="str">
        <f>INDEX(子缆名称!$B$4:$B$29,纤芯!M4817)</f>
        <v>C缆</v>
      </c>
      <c r="K4817" s="3">
        <v>26</v>
      </c>
      <c r="L4817" s="3">
        <f t="shared" si="377"/>
        <v>2</v>
      </c>
      <c r="M4817" s="3">
        <f t="shared" si="378"/>
        <v>3</v>
      </c>
      <c r="N4817" s="3" t="s">
        <v>106</v>
      </c>
      <c r="O4817" s="3">
        <f>COUNTIF([1]局站!$D$4:$D$172,"="&amp;N4817)</f>
        <v>1</v>
      </c>
      <c r="P4817" s="3">
        <v>0</v>
      </c>
      <c r="Q4817" s="3">
        <v>0</v>
      </c>
      <c r="R4817" s="3">
        <v>0</v>
      </c>
      <c r="S4817" s="3" t="s">
        <v>111</v>
      </c>
      <c r="T4817" s="3">
        <f>COUNTIF([1]局站!$D$4:$D$172,"="&amp;S4817)</f>
        <v>1</v>
      </c>
      <c r="U4817" s="3">
        <v>0</v>
      </c>
      <c r="V4817" s="3">
        <v>0</v>
      </c>
      <c r="W4817" s="3">
        <v>0</v>
      </c>
      <c r="X4817" s="3" t="s">
        <v>1215</v>
      </c>
      <c r="Y4817" s="3" t="s">
        <v>880</v>
      </c>
      <c r="Z4817" s="3" t="str">
        <f>INDEX(业务类型!$C$4:$C$8,MATCH(纤芯!Y4817,业务类型!$B$4:$B$8,0))</f>
        <v>IDLE</v>
      </c>
      <c r="AA4817" s="3"/>
    </row>
    <row r="4818" spans="1:27" ht="16.5" x14ac:dyDescent="0.2">
      <c r="A4818" s="3">
        <v>4815</v>
      </c>
      <c r="B4818" s="3">
        <f t="shared" si="374"/>
        <v>37039102027</v>
      </c>
      <c r="C4818" s="3" t="s">
        <v>1166</v>
      </c>
      <c r="D4818" s="3" t="s">
        <v>239</v>
      </c>
      <c r="E4818" s="3" t="str">
        <f>INDEX(光放段!$G$4:$G$237,MATCH(纤芯!G4818,光放段!$C$4:$C$237,0))</f>
        <v>山东二干|青岛威海2号光缆:青岛振华路-威海南竹岛</v>
      </c>
      <c r="F4818" s="3">
        <f>INDEX(光放段!$I$4:$I$237,MATCH(纤芯!H4818,光放段!$B$4:$B$237,0))</f>
        <v>37039100000</v>
      </c>
      <c r="G4818" s="3" t="str">
        <f t="shared" si="375"/>
        <v>山东二干|青岛威海2号光缆:莱阳穴坊-海阳留格庄</v>
      </c>
      <c r="H4818" s="3">
        <f>INDEX(光放段!$B$4:$B$237,MATCH(纤芯!G4818,光放段!$C$4:$C$237,0))</f>
        <v>37039102000</v>
      </c>
      <c r="I4818" s="3" t="str">
        <f t="shared" si="376"/>
        <v>青岛威海2号光缆</v>
      </c>
      <c r="J4818" s="3" t="str">
        <f>INDEX(子缆名称!$B$4:$B$29,纤芯!M4818)</f>
        <v>C缆</v>
      </c>
      <c r="K4818" s="3">
        <v>27</v>
      </c>
      <c r="L4818" s="3">
        <f t="shared" si="377"/>
        <v>3</v>
      </c>
      <c r="M4818" s="3">
        <f t="shared" si="378"/>
        <v>3</v>
      </c>
      <c r="N4818" s="3" t="s">
        <v>106</v>
      </c>
      <c r="O4818" s="3">
        <f>COUNTIF([1]局站!$D$4:$D$172,"="&amp;N4818)</f>
        <v>1</v>
      </c>
      <c r="P4818" s="3">
        <v>0</v>
      </c>
      <c r="Q4818" s="3">
        <v>0</v>
      </c>
      <c r="R4818" s="3">
        <v>0</v>
      </c>
      <c r="S4818" s="3" t="s">
        <v>111</v>
      </c>
      <c r="T4818" s="3">
        <f>COUNTIF([1]局站!$D$4:$D$172,"="&amp;S4818)</f>
        <v>1</v>
      </c>
      <c r="U4818" s="3">
        <v>0</v>
      </c>
      <c r="V4818" s="3">
        <v>0</v>
      </c>
      <c r="W4818" s="3">
        <v>0</v>
      </c>
      <c r="X4818" s="3" t="s">
        <v>1215</v>
      </c>
      <c r="Y4818" s="3" t="s">
        <v>880</v>
      </c>
      <c r="Z4818" s="3" t="str">
        <f>INDEX(业务类型!$C$4:$C$8,MATCH(纤芯!Y4818,业务类型!$B$4:$B$8,0))</f>
        <v>IDLE</v>
      </c>
      <c r="AA4818" s="3"/>
    </row>
    <row r="4819" spans="1:27" ht="16.5" x14ac:dyDescent="0.2">
      <c r="A4819" s="3">
        <v>4816</v>
      </c>
      <c r="B4819" s="3">
        <f t="shared" si="374"/>
        <v>37039102028</v>
      </c>
      <c r="C4819" s="3" t="s">
        <v>1166</v>
      </c>
      <c r="D4819" s="3" t="s">
        <v>239</v>
      </c>
      <c r="E4819" s="3" t="str">
        <f>INDEX(光放段!$G$4:$G$237,MATCH(纤芯!G4819,光放段!$C$4:$C$237,0))</f>
        <v>山东二干|青岛威海2号光缆:青岛振华路-威海南竹岛</v>
      </c>
      <c r="F4819" s="3">
        <f>INDEX(光放段!$I$4:$I$237,MATCH(纤芯!H4819,光放段!$B$4:$B$237,0))</f>
        <v>37039100000</v>
      </c>
      <c r="G4819" s="3" t="str">
        <f t="shared" si="375"/>
        <v>山东二干|青岛威海2号光缆:莱阳穴坊-海阳留格庄</v>
      </c>
      <c r="H4819" s="3">
        <f>INDEX(光放段!$B$4:$B$237,MATCH(纤芯!G4819,光放段!$C$4:$C$237,0))</f>
        <v>37039102000</v>
      </c>
      <c r="I4819" s="3" t="str">
        <f t="shared" si="376"/>
        <v>青岛威海2号光缆</v>
      </c>
      <c r="J4819" s="3" t="str">
        <f>INDEX(子缆名称!$B$4:$B$29,纤芯!M4819)</f>
        <v>C缆</v>
      </c>
      <c r="K4819" s="3">
        <v>28</v>
      </c>
      <c r="L4819" s="3">
        <f t="shared" si="377"/>
        <v>4</v>
      </c>
      <c r="M4819" s="3">
        <f t="shared" si="378"/>
        <v>3</v>
      </c>
      <c r="N4819" s="3" t="s">
        <v>106</v>
      </c>
      <c r="O4819" s="3">
        <f>COUNTIF([1]局站!$D$4:$D$172,"="&amp;N4819)</f>
        <v>1</v>
      </c>
      <c r="P4819" s="3">
        <v>0</v>
      </c>
      <c r="Q4819" s="3">
        <v>0</v>
      </c>
      <c r="R4819" s="3">
        <v>0</v>
      </c>
      <c r="S4819" s="3" t="s">
        <v>111</v>
      </c>
      <c r="T4819" s="3">
        <f>COUNTIF([1]局站!$D$4:$D$172,"="&amp;S4819)</f>
        <v>1</v>
      </c>
      <c r="U4819" s="3">
        <v>0</v>
      </c>
      <c r="V4819" s="3">
        <v>0</v>
      </c>
      <c r="W4819" s="3">
        <v>0</v>
      </c>
      <c r="X4819" s="3" t="s">
        <v>1215</v>
      </c>
      <c r="Y4819" s="3" t="s">
        <v>880</v>
      </c>
      <c r="Z4819" s="3" t="str">
        <f>INDEX(业务类型!$C$4:$C$8,MATCH(纤芯!Y4819,业务类型!$B$4:$B$8,0))</f>
        <v>IDLE</v>
      </c>
      <c r="AA4819" s="3"/>
    </row>
    <row r="4820" spans="1:27" ht="16.5" x14ac:dyDescent="0.2">
      <c r="A4820" s="3">
        <v>4817</v>
      </c>
      <c r="B4820" s="3">
        <f t="shared" si="374"/>
        <v>37039103001</v>
      </c>
      <c r="C4820" s="3" t="s">
        <v>1166</v>
      </c>
      <c r="D4820" s="3" t="s">
        <v>239</v>
      </c>
      <c r="E4820" s="3" t="str">
        <f>INDEX(光放段!$G$4:$G$237,MATCH(纤芯!G4820,光放段!$C$4:$C$237,0))</f>
        <v>山东二干|青岛威海2号光缆:青岛振华路-威海南竹岛</v>
      </c>
      <c r="F4820" s="3">
        <f>INDEX(光放段!$I$4:$I$237,MATCH(纤芯!H4820,光放段!$B$4:$B$237,0))</f>
        <v>37039100000</v>
      </c>
      <c r="G4820" s="3" t="str">
        <f t="shared" si="375"/>
        <v>山东二干|青岛威海2号光缆:海阳留格庄-文泽头</v>
      </c>
      <c r="H4820" s="3">
        <f>INDEX(光放段!$B$4:$B$237,MATCH(纤芯!G4820,光放段!$C$4:$C$237,0))</f>
        <v>37039103000</v>
      </c>
      <c r="I4820" s="3" t="str">
        <f t="shared" si="376"/>
        <v>青岛威海2号光缆</v>
      </c>
      <c r="J4820" s="3" t="str">
        <f>INDEX(子缆名称!$B$4:$B$29,纤芯!M4820)</f>
        <v>A缆</v>
      </c>
      <c r="K4820" s="3">
        <v>1</v>
      </c>
      <c r="L4820" s="3">
        <f t="shared" si="377"/>
        <v>1</v>
      </c>
      <c r="M4820" s="3">
        <f t="shared" si="378"/>
        <v>1</v>
      </c>
      <c r="N4820" s="3" t="s">
        <v>111</v>
      </c>
      <c r="O4820" s="3">
        <f>COUNTIF([1]局站!$D$4:$D$172,"="&amp;N4820)</f>
        <v>1</v>
      </c>
      <c r="P4820" s="3">
        <v>0</v>
      </c>
      <c r="Q4820" s="3">
        <v>0</v>
      </c>
      <c r="R4820" s="3">
        <v>0</v>
      </c>
      <c r="S4820" s="3" t="s">
        <v>112</v>
      </c>
      <c r="T4820" s="3">
        <f>COUNTIF([1]局站!$D$4:$D$172,"="&amp;S4820)</f>
        <v>1</v>
      </c>
      <c r="U4820" s="3">
        <v>0</v>
      </c>
      <c r="V4820" s="3">
        <v>0</v>
      </c>
      <c r="W4820" s="3">
        <v>0</v>
      </c>
      <c r="X4820" s="3" t="s">
        <v>1214</v>
      </c>
      <c r="Y4820" s="3" t="s">
        <v>880</v>
      </c>
      <c r="Z4820" s="3" t="str">
        <f>INDEX(业务类型!$C$4:$C$8,MATCH(纤芯!Y4820,业务类型!$B$4:$B$8,0))</f>
        <v>IDLE</v>
      </c>
      <c r="AA4820" s="3"/>
    </row>
    <row r="4821" spans="1:27" ht="16.5" x14ac:dyDescent="0.2">
      <c r="A4821" s="3">
        <v>4818</v>
      </c>
      <c r="B4821" s="3">
        <f t="shared" ref="B4821:B4884" si="379">H4821+K4821</f>
        <v>37039103002</v>
      </c>
      <c r="C4821" s="3" t="s">
        <v>1166</v>
      </c>
      <c r="D4821" s="3" t="s">
        <v>239</v>
      </c>
      <c r="E4821" s="3" t="str">
        <f>INDEX(光放段!$G$4:$G$237,MATCH(纤芯!G4821,光放段!$C$4:$C$237,0))</f>
        <v>山东二干|青岛威海2号光缆:青岛振华路-威海南竹岛</v>
      </c>
      <c r="F4821" s="3">
        <f>INDEX(光放段!$I$4:$I$237,MATCH(纤芯!H4821,光放段!$B$4:$B$237,0))</f>
        <v>37039100000</v>
      </c>
      <c r="G4821" s="3" t="str">
        <f t="shared" si="375"/>
        <v>山东二干|青岛威海2号光缆:海阳留格庄-文泽头</v>
      </c>
      <c r="H4821" s="3">
        <f>INDEX(光放段!$B$4:$B$237,MATCH(纤芯!G4821,光放段!$C$4:$C$237,0))</f>
        <v>37039103000</v>
      </c>
      <c r="I4821" s="3" t="str">
        <f t="shared" si="376"/>
        <v>青岛威海2号光缆</v>
      </c>
      <c r="J4821" s="3" t="str">
        <f>INDEX(子缆名称!$B$4:$B$29,纤芯!M4821)</f>
        <v>A缆</v>
      </c>
      <c r="K4821" s="3">
        <v>2</v>
      </c>
      <c r="L4821" s="3">
        <f t="shared" si="377"/>
        <v>2</v>
      </c>
      <c r="M4821" s="3">
        <f t="shared" si="378"/>
        <v>1</v>
      </c>
      <c r="N4821" s="3" t="s">
        <v>111</v>
      </c>
      <c r="O4821" s="3">
        <f>COUNTIF([1]局站!$D$4:$D$172,"="&amp;N4821)</f>
        <v>1</v>
      </c>
      <c r="P4821" s="3">
        <v>0</v>
      </c>
      <c r="Q4821" s="3">
        <v>0</v>
      </c>
      <c r="R4821" s="3">
        <v>0</v>
      </c>
      <c r="S4821" s="3" t="s">
        <v>112</v>
      </c>
      <c r="T4821" s="3">
        <f>COUNTIF([1]局站!$D$4:$D$172,"="&amp;S4821)</f>
        <v>1</v>
      </c>
      <c r="U4821" s="3">
        <v>0</v>
      </c>
      <c r="V4821" s="3">
        <v>0</v>
      </c>
      <c r="W4821" s="3">
        <v>0</v>
      </c>
      <c r="X4821" s="3" t="s">
        <v>1214</v>
      </c>
      <c r="Y4821" s="3" t="s">
        <v>881</v>
      </c>
      <c r="Z4821" s="3" t="str">
        <f>INDEX(业务类型!$C$4:$C$8,MATCH(纤芯!Y4821,业务类型!$B$4:$B$8,0))</f>
        <v>OTHER</v>
      </c>
      <c r="AA4821" s="3" t="s">
        <v>1076</v>
      </c>
    </row>
    <row r="4822" spans="1:27" ht="16.5" x14ac:dyDescent="0.2">
      <c r="A4822" s="3">
        <v>4819</v>
      </c>
      <c r="B4822" s="3">
        <f t="shared" si="379"/>
        <v>37039103003</v>
      </c>
      <c r="C4822" s="3" t="s">
        <v>1166</v>
      </c>
      <c r="D4822" s="3" t="s">
        <v>239</v>
      </c>
      <c r="E4822" s="3" t="str">
        <f>INDEX(光放段!$G$4:$G$237,MATCH(纤芯!G4822,光放段!$C$4:$C$237,0))</f>
        <v>山东二干|青岛威海2号光缆:青岛振华路-威海南竹岛</v>
      </c>
      <c r="F4822" s="3">
        <f>INDEX(光放段!$I$4:$I$237,MATCH(纤芯!H4822,光放段!$B$4:$B$237,0))</f>
        <v>37039100000</v>
      </c>
      <c r="G4822" s="3" t="str">
        <f t="shared" si="375"/>
        <v>山东二干|青岛威海2号光缆:海阳留格庄-文泽头</v>
      </c>
      <c r="H4822" s="3">
        <f>INDEX(光放段!$B$4:$B$237,MATCH(纤芯!G4822,光放段!$C$4:$C$237,0))</f>
        <v>37039103000</v>
      </c>
      <c r="I4822" s="3" t="str">
        <f t="shared" si="376"/>
        <v>青岛威海2号光缆</v>
      </c>
      <c r="J4822" s="3" t="str">
        <f>INDEX(子缆名称!$B$4:$B$29,纤芯!M4822)</f>
        <v>A缆</v>
      </c>
      <c r="K4822" s="3">
        <v>3</v>
      </c>
      <c r="L4822" s="3">
        <f t="shared" si="377"/>
        <v>3</v>
      </c>
      <c r="M4822" s="3">
        <f t="shared" si="378"/>
        <v>1</v>
      </c>
      <c r="N4822" s="3" t="s">
        <v>111</v>
      </c>
      <c r="O4822" s="3">
        <f>COUNTIF([1]局站!$D$4:$D$172,"="&amp;N4822)</f>
        <v>1</v>
      </c>
      <c r="P4822" s="3">
        <v>0</v>
      </c>
      <c r="Q4822" s="3">
        <v>0</v>
      </c>
      <c r="R4822" s="3">
        <v>0</v>
      </c>
      <c r="S4822" s="3" t="s">
        <v>112</v>
      </c>
      <c r="T4822" s="3">
        <f>COUNTIF([1]局站!$D$4:$D$172,"="&amp;S4822)</f>
        <v>1</v>
      </c>
      <c r="U4822" s="3">
        <v>0</v>
      </c>
      <c r="V4822" s="3">
        <v>0</v>
      </c>
      <c r="W4822" s="3">
        <v>0</v>
      </c>
      <c r="X4822" s="3" t="s">
        <v>1214</v>
      </c>
      <c r="Y4822" s="3" t="s">
        <v>880</v>
      </c>
      <c r="Z4822" s="3" t="str">
        <f>INDEX(业务类型!$C$4:$C$8,MATCH(纤芯!Y4822,业务类型!$B$4:$B$8,0))</f>
        <v>IDLE</v>
      </c>
      <c r="AA4822" s="3"/>
    </row>
    <row r="4823" spans="1:27" ht="16.5" x14ac:dyDescent="0.2">
      <c r="A4823" s="3">
        <v>4820</v>
      </c>
      <c r="B4823" s="3">
        <f t="shared" si="379"/>
        <v>37039103004</v>
      </c>
      <c r="C4823" s="3" t="s">
        <v>1166</v>
      </c>
      <c r="D4823" s="3" t="s">
        <v>239</v>
      </c>
      <c r="E4823" s="3" t="str">
        <f>INDEX(光放段!$G$4:$G$237,MATCH(纤芯!G4823,光放段!$C$4:$C$237,0))</f>
        <v>山东二干|青岛威海2号光缆:青岛振华路-威海南竹岛</v>
      </c>
      <c r="F4823" s="3">
        <f>INDEX(光放段!$I$4:$I$237,MATCH(纤芯!H4823,光放段!$B$4:$B$237,0))</f>
        <v>37039100000</v>
      </c>
      <c r="G4823" s="3" t="str">
        <f t="shared" si="375"/>
        <v>山东二干|青岛威海2号光缆:海阳留格庄-文泽头</v>
      </c>
      <c r="H4823" s="3">
        <f>INDEX(光放段!$B$4:$B$237,MATCH(纤芯!G4823,光放段!$C$4:$C$237,0))</f>
        <v>37039103000</v>
      </c>
      <c r="I4823" s="3" t="str">
        <f t="shared" si="376"/>
        <v>青岛威海2号光缆</v>
      </c>
      <c r="J4823" s="3" t="str">
        <f>INDEX(子缆名称!$B$4:$B$29,纤芯!M4823)</f>
        <v>A缆</v>
      </c>
      <c r="K4823" s="3">
        <v>4</v>
      </c>
      <c r="L4823" s="3">
        <f t="shared" si="377"/>
        <v>4</v>
      </c>
      <c r="M4823" s="3">
        <f t="shared" si="378"/>
        <v>1</v>
      </c>
      <c r="N4823" s="3" t="s">
        <v>111</v>
      </c>
      <c r="O4823" s="3">
        <f>COUNTIF([1]局站!$D$4:$D$172,"="&amp;N4823)</f>
        <v>1</v>
      </c>
      <c r="P4823" s="3">
        <v>0</v>
      </c>
      <c r="Q4823" s="3">
        <v>0</v>
      </c>
      <c r="R4823" s="3">
        <v>0</v>
      </c>
      <c r="S4823" s="3" t="s">
        <v>112</v>
      </c>
      <c r="T4823" s="3">
        <f>COUNTIF([1]局站!$D$4:$D$172,"="&amp;S4823)</f>
        <v>1</v>
      </c>
      <c r="U4823" s="3">
        <v>0</v>
      </c>
      <c r="V4823" s="3">
        <v>0</v>
      </c>
      <c r="W4823" s="3">
        <v>0</v>
      </c>
      <c r="X4823" s="3" t="s">
        <v>1214</v>
      </c>
      <c r="Y4823" s="3" t="s">
        <v>880</v>
      </c>
      <c r="Z4823" s="3" t="str">
        <f>INDEX(业务类型!$C$4:$C$8,MATCH(纤芯!Y4823,业务类型!$B$4:$B$8,0))</f>
        <v>IDLE</v>
      </c>
      <c r="AA4823" s="3"/>
    </row>
    <row r="4824" spans="1:27" ht="16.5" x14ac:dyDescent="0.2">
      <c r="A4824" s="3">
        <v>4821</v>
      </c>
      <c r="B4824" s="3">
        <f t="shared" si="379"/>
        <v>37039103005</v>
      </c>
      <c r="C4824" s="3" t="s">
        <v>1166</v>
      </c>
      <c r="D4824" s="3" t="s">
        <v>239</v>
      </c>
      <c r="E4824" s="3" t="str">
        <f>INDEX(光放段!$G$4:$G$237,MATCH(纤芯!G4824,光放段!$C$4:$C$237,0))</f>
        <v>山东二干|青岛威海2号光缆:青岛振华路-威海南竹岛</v>
      </c>
      <c r="F4824" s="3">
        <f>INDEX(光放段!$I$4:$I$237,MATCH(纤芯!H4824,光放段!$B$4:$B$237,0))</f>
        <v>37039100000</v>
      </c>
      <c r="G4824" s="3" t="str">
        <f t="shared" si="375"/>
        <v>山东二干|青岛威海2号光缆:海阳留格庄-文泽头</v>
      </c>
      <c r="H4824" s="3">
        <f>INDEX(光放段!$B$4:$B$237,MATCH(纤芯!G4824,光放段!$C$4:$C$237,0))</f>
        <v>37039103000</v>
      </c>
      <c r="I4824" s="3" t="str">
        <f t="shared" si="376"/>
        <v>青岛威海2号光缆</v>
      </c>
      <c r="J4824" s="3" t="str">
        <f>INDEX(子缆名称!$B$4:$B$29,纤芯!M4824)</f>
        <v>A缆</v>
      </c>
      <c r="K4824" s="3">
        <v>5</v>
      </c>
      <c r="L4824" s="3">
        <f t="shared" si="377"/>
        <v>5</v>
      </c>
      <c r="M4824" s="3">
        <f t="shared" si="378"/>
        <v>1</v>
      </c>
      <c r="N4824" s="3" t="s">
        <v>111</v>
      </c>
      <c r="O4824" s="3">
        <f>COUNTIF([1]局站!$D$4:$D$172,"="&amp;N4824)</f>
        <v>1</v>
      </c>
      <c r="P4824" s="3">
        <v>0</v>
      </c>
      <c r="Q4824" s="3">
        <v>0</v>
      </c>
      <c r="R4824" s="3">
        <v>0</v>
      </c>
      <c r="S4824" s="3" t="s">
        <v>112</v>
      </c>
      <c r="T4824" s="3">
        <f>COUNTIF([1]局站!$D$4:$D$172,"="&amp;S4824)</f>
        <v>1</v>
      </c>
      <c r="U4824" s="3">
        <v>0</v>
      </c>
      <c r="V4824" s="3">
        <v>0</v>
      </c>
      <c r="W4824" s="3">
        <v>0</v>
      </c>
      <c r="X4824" s="3" t="s">
        <v>1214</v>
      </c>
      <c r="Y4824" s="3" t="s">
        <v>880</v>
      </c>
      <c r="Z4824" s="3" t="str">
        <f>INDEX(业务类型!$C$4:$C$8,MATCH(纤芯!Y4824,业务类型!$B$4:$B$8,0))</f>
        <v>IDLE</v>
      </c>
      <c r="AA4824" s="3"/>
    </row>
    <row r="4825" spans="1:27" ht="16.5" x14ac:dyDescent="0.2">
      <c r="A4825" s="3">
        <v>4822</v>
      </c>
      <c r="B4825" s="3">
        <f t="shared" si="379"/>
        <v>37039103006</v>
      </c>
      <c r="C4825" s="3" t="s">
        <v>1166</v>
      </c>
      <c r="D4825" s="3" t="s">
        <v>239</v>
      </c>
      <c r="E4825" s="3" t="str">
        <f>INDEX(光放段!$G$4:$G$237,MATCH(纤芯!G4825,光放段!$C$4:$C$237,0))</f>
        <v>山东二干|青岛威海2号光缆:青岛振华路-威海南竹岛</v>
      </c>
      <c r="F4825" s="3">
        <f>INDEX(光放段!$I$4:$I$237,MATCH(纤芯!H4825,光放段!$B$4:$B$237,0))</f>
        <v>37039100000</v>
      </c>
      <c r="G4825" s="3" t="str">
        <f t="shared" si="375"/>
        <v>山东二干|青岛威海2号光缆:海阳留格庄-文泽头</v>
      </c>
      <c r="H4825" s="3">
        <f>INDEX(光放段!$B$4:$B$237,MATCH(纤芯!G4825,光放段!$C$4:$C$237,0))</f>
        <v>37039103000</v>
      </c>
      <c r="I4825" s="3" t="str">
        <f t="shared" si="376"/>
        <v>青岛威海2号光缆</v>
      </c>
      <c r="J4825" s="3" t="str">
        <f>INDEX(子缆名称!$B$4:$B$29,纤芯!M4825)</f>
        <v>A缆</v>
      </c>
      <c r="K4825" s="3">
        <v>6</v>
      </c>
      <c r="L4825" s="3">
        <f t="shared" si="377"/>
        <v>6</v>
      </c>
      <c r="M4825" s="3">
        <f t="shared" si="378"/>
        <v>1</v>
      </c>
      <c r="N4825" s="3" t="s">
        <v>111</v>
      </c>
      <c r="O4825" s="3">
        <f>COUNTIF([1]局站!$D$4:$D$172,"="&amp;N4825)</f>
        <v>1</v>
      </c>
      <c r="P4825" s="3">
        <v>0</v>
      </c>
      <c r="Q4825" s="3">
        <v>0</v>
      </c>
      <c r="R4825" s="3">
        <v>0</v>
      </c>
      <c r="S4825" s="3" t="s">
        <v>112</v>
      </c>
      <c r="T4825" s="3">
        <f>COUNTIF([1]局站!$D$4:$D$172,"="&amp;S4825)</f>
        <v>1</v>
      </c>
      <c r="U4825" s="3">
        <v>0</v>
      </c>
      <c r="V4825" s="3">
        <v>0</v>
      </c>
      <c r="W4825" s="3">
        <v>0</v>
      </c>
      <c r="X4825" s="3" t="s">
        <v>1214</v>
      </c>
      <c r="Y4825" s="3" t="s">
        <v>880</v>
      </c>
      <c r="Z4825" s="3" t="str">
        <f>INDEX(业务类型!$C$4:$C$8,MATCH(纤芯!Y4825,业务类型!$B$4:$B$8,0))</f>
        <v>IDLE</v>
      </c>
      <c r="AA4825" s="3"/>
    </row>
    <row r="4826" spans="1:27" ht="16.5" x14ac:dyDescent="0.2">
      <c r="A4826" s="3">
        <v>4823</v>
      </c>
      <c r="B4826" s="3">
        <f t="shared" si="379"/>
        <v>37039103007</v>
      </c>
      <c r="C4826" s="3" t="s">
        <v>1166</v>
      </c>
      <c r="D4826" s="3" t="s">
        <v>239</v>
      </c>
      <c r="E4826" s="3" t="str">
        <f>INDEX(光放段!$G$4:$G$237,MATCH(纤芯!G4826,光放段!$C$4:$C$237,0))</f>
        <v>山东二干|青岛威海2号光缆:青岛振华路-威海南竹岛</v>
      </c>
      <c r="F4826" s="3">
        <f>INDEX(光放段!$I$4:$I$237,MATCH(纤芯!H4826,光放段!$B$4:$B$237,0))</f>
        <v>37039100000</v>
      </c>
      <c r="G4826" s="3" t="str">
        <f t="shared" si="375"/>
        <v>山东二干|青岛威海2号光缆:海阳留格庄-文泽头</v>
      </c>
      <c r="H4826" s="3">
        <f>INDEX(光放段!$B$4:$B$237,MATCH(纤芯!G4826,光放段!$C$4:$C$237,0))</f>
        <v>37039103000</v>
      </c>
      <c r="I4826" s="3" t="str">
        <f t="shared" si="376"/>
        <v>青岛威海2号光缆</v>
      </c>
      <c r="J4826" s="3" t="str">
        <f>INDEX(子缆名称!$B$4:$B$29,纤芯!M4826)</f>
        <v>A缆</v>
      </c>
      <c r="K4826" s="3">
        <v>7</v>
      </c>
      <c r="L4826" s="3">
        <f t="shared" si="377"/>
        <v>7</v>
      </c>
      <c r="M4826" s="3">
        <f t="shared" si="378"/>
        <v>1</v>
      </c>
      <c r="N4826" s="3" t="s">
        <v>111</v>
      </c>
      <c r="O4826" s="3">
        <f>COUNTIF([1]局站!$D$4:$D$172,"="&amp;N4826)</f>
        <v>1</v>
      </c>
      <c r="P4826" s="3">
        <v>0</v>
      </c>
      <c r="Q4826" s="3">
        <v>0</v>
      </c>
      <c r="R4826" s="3">
        <v>0</v>
      </c>
      <c r="S4826" s="3" t="s">
        <v>112</v>
      </c>
      <c r="T4826" s="3">
        <f>COUNTIF([1]局站!$D$4:$D$172,"="&amp;S4826)</f>
        <v>1</v>
      </c>
      <c r="U4826" s="3">
        <v>0</v>
      </c>
      <c r="V4826" s="3">
        <v>0</v>
      </c>
      <c r="W4826" s="3">
        <v>0</v>
      </c>
      <c r="X4826" s="3" t="s">
        <v>1215</v>
      </c>
      <c r="Y4826" s="3" t="s">
        <v>880</v>
      </c>
      <c r="Z4826" s="3" t="str">
        <f>INDEX(业务类型!$C$4:$C$8,MATCH(纤芯!Y4826,业务类型!$B$4:$B$8,0))</f>
        <v>IDLE</v>
      </c>
      <c r="AA4826" s="3"/>
    </row>
    <row r="4827" spans="1:27" ht="16.5" x14ac:dyDescent="0.2">
      <c r="A4827" s="3">
        <v>4824</v>
      </c>
      <c r="B4827" s="3">
        <f t="shared" si="379"/>
        <v>37039103008</v>
      </c>
      <c r="C4827" s="3" t="s">
        <v>1166</v>
      </c>
      <c r="D4827" s="3" t="s">
        <v>239</v>
      </c>
      <c r="E4827" s="3" t="str">
        <f>INDEX(光放段!$G$4:$G$237,MATCH(纤芯!G4827,光放段!$C$4:$C$237,0))</f>
        <v>山东二干|青岛威海2号光缆:青岛振华路-威海南竹岛</v>
      </c>
      <c r="F4827" s="3">
        <f>INDEX(光放段!$I$4:$I$237,MATCH(纤芯!H4827,光放段!$B$4:$B$237,0))</f>
        <v>37039100000</v>
      </c>
      <c r="G4827" s="3" t="str">
        <f t="shared" si="375"/>
        <v>山东二干|青岛威海2号光缆:海阳留格庄-文泽头</v>
      </c>
      <c r="H4827" s="3">
        <f>INDEX(光放段!$B$4:$B$237,MATCH(纤芯!G4827,光放段!$C$4:$C$237,0))</f>
        <v>37039103000</v>
      </c>
      <c r="I4827" s="3" t="str">
        <f t="shared" si="376"/>
        <v>青岛威海2号光缆</v>
      </c>
      <c r="J4827" s="3" t="str">
        <f>INDEX(子缆名称!$B$4:$B$29,纤芯!M4827)</f>
        <v>A缆</v>
      </c>
      <c r="K4827" s="3">
        <v>8</v>
      </c>
      <c r="L4827" s="3">
        <f t="shared" si="377"/>
        <v>8</v>
      </c>
      <c r="M4827" s="3">
        <f t="shared" si="378"/>
        <v>1</v>
      </c>
      <c r="N4827" s="3" t="s">
        <v>111</v>
      </c>
      <c r="O4827" s="3">
        <f>COUNTIF([1]局站!$D$4:$D$172,"="&amp;N4827)</f>
        <v>1</v>
      </c>
      <c r="P4827" s="3">
        <v>0</v>
      </c>
      <c r="Q4827" s="3">
        <v>0</v>
      </c>
      <c r="R4827" s="3">
        <v>0</v>
      </c>
      <c r="S4827" s="3" t="s">
        <v>112</v>
      </c>
      <c r="T4827" s="3">
        <f>COUNTIF([1]局站!$D$4:$D$172,"="&amp;S4827)</f>
        <v>1</v>
      </c>
      <c r="U4827" s="3">
        <v>0</v>
      </c>
      <c r="V4827" s="3">
        <v>0</v>
      </c>
      <c r="W4827" s="3">
        <v>0</v>
      </c>
      <c r="X4827" s="3" t="s">
        <v>1215</v>
      </c>
      <c r="Y4827" s="3" t="s">
        <v>880</v>
      </c>
      <c r="Z4827" s="3" t="str">
        <f>INDEX(业务类型!$C$4:$C$8,MATCH(纤芯!Y4827,业务类型!$B$4:$B$8,0))</f>
        <v>IDLE</v>
      </c>
      <c r="AA4827" s="3"/>
    </row>
    <row r="4828" spans="1:27" ht="16.5" x14ac:dyDescent="0.2">
      <c r="A4828" s="3">
        <v>4825</v>
      </c>
      <c r="B4828" s="3">
        <f t="shared" si="379"/>
        <v>37039103009</v>
      </c>
      <c r="C4828" s="3" t="s">
        <v>1166</v>
      </c>
      <c r="D4828" s="3" t="s">
        <v>239</v>
      </c>
      <c r="E4828" s="3" t="str">
        <f>INDEX(光放段!$G$4:$G$237,MATCH(纤芯!G4828,光放段!$C$4:$C$237,0))</f>
        <v>山东二干|青岛威海2号光缆:青岛振华路-威海南竹岛</v>
      </c>
      <c r="F4828" s="3">
        <f>INDEX(光放段!$I$4:$I$237,MATCH(纤芯!H4828,光放段!$B$4:$B$237,0))</f>
        <v>37039100000</v>
      </c>
      <c r="G4828" s="3" t="str">
        <f t="shared" si="375"/>
        <v>山东二干|青岛威海2号光缆:海阳留格庄-文泽头</v>
      </c>
      <c r="H4828" s="3">
        <f>INDEX(光放段!$B$4:$B$237,MATCH(纤芯!G4828,光放段!$C$4:$C$237,0))</f>
        <v>37039103000</v>
      </c>
      <c r="I4828" s="3" t="str">
        <f t="shared" si="376"/>
        <v>青岛威海2号光缆</v>
      </c>
      <c r="J4828" s="3" t="str">
        <f>INDEX(子缆名称!$B$4:$B$29,纤芯!M4828)</f>
        <v>A缆</v>
      </c>
      <c r="K4828" s="3">
        <v>9</v>
      </c>
      <c r="L4828" s="3">
        <f t="shared" si="377"/>
        <v>9</v>
      </c>
      <c r="M4828" s="3">
        <f t="shared" si="378"/>
        <v>1</v>
      </c>
      <c r="N4828" s="3" t="s">
        <v>111</v>
      </c>
      <c r="O4828" s="3">
        <f>COUNTIF([1]局站!$D$4:$D$172,"="&amp;N4828)</f>
        <v>1</v>
      </c>
      <c r="P4828" s="3">
        <v>0</v>
      </c>
      <c r="Q4828" s="3">
        <v>0</v>
      </c>
      <c r="R4828" s="3">
        <v>0</v>
      </c>
      <c r="S4828" s="3" t="s">
        <v>112</v>
      </c>
      <c r="T4828" s="3">
        <f>COUNTIF([1]局站!$D$4:$D$172,"="&amp;S4828)</f>
        <v>1</v>
      </c>
      <c r="U4828" s="3">
        <v>0</v>
      </c>
      <c r="V4828" s="3">
        <v>0</v>
      </c>
      <c r="W4828" s="3">
        <v>0</v>
      </c>
      <c r="X4828" s="3" t="s">
        <v>1215</v>
      </c>
      <c r="Y4828" s="3" t="s">
        <v>852</v>
      </c>
      <c r="Z4828" s="3" t="str">
        <f>INDEX(业务类型!$C$4:$C$8,MATCH(纤芯!Y4828,业务类型!$B$4:$B$8,0))</f>
        <v>TWO</v>
      </c>
      <c r="AA4828" s="3" t="s">
        <v>907</v>
      </c>
    </row>
    <row r="4829" spans="1:27" ht="16.5" x14ac:dyDescent="0.2">
      <c r="A4829" s="3">
        <v>4826</v>
      </c>
      <c r="B4829" s="3">
        <f t="shared" si="379"/>
        <v>37039103010</v>
      </c>
      <c r="C4829" s="3" t="s">
        <v>1166</v>
      </c>
      <c r="D4829" s="3" t="s">
        <v>239</v>
      </c>
      <c r="E4829" s="3" t="str">
        <f>INDEX(光放段!$G$4:$G$237,MATCH(纤芯!G4829,光放段!$C$4:$C$237,0))</f>
        <v>山东二干|青岛威海2号光缆:青岛振华路-威海南竹岛</v>
      </c>
      <c r="F4829" s="3">
        <f>INDEX(光放段!$I$4:$I$237,MATCH(纤芯!H4829,光放段!$B$4:$B$237,0))</f>
        <v>37039100000</v>
      </c>
      <c r="G4829" s="3" t="str">
        <f t="shared" si="375"/>
        <v>山东二干|青岛威海2号光缆:海阳留格庄-文泽头</v>
      </c>
      <c r="H4829" s="3">
        <f>INDEX(光放段!$B$4:$B$237,MATCH(纤芯!G4829,光放段!$C$4:$C$237,0))</f>
        <v>37039103000</v>
      </c>
      <c r="I4829" s="3" t="str">
        <f t="shared" si="376"/>
        <v>青岛威海2号光缆</v>
      </c>
      <c r="J4829" s="3" t="str">
        <f>INDEX(子缆名称!$B$4:$B$29,纤芯!M4829)</f>
        <v>A缆</v>
      </c>
      <c r="K4829" s="3">
        <v>10</v>
      </c>
      <c r="L4829" s="3">
        <f t="shared" si="377"/>
        <v>10</v>
      </c>
      <c r="M4829" s="3">
        <f t="shared" si="378"/>
        <v>1</v>
      </c>
      <c r="N4829" s="3" t="s">
        <v>111</v>
      </c>
      <c r="O4829" s="3">
        <f>COUNTIF([1]局站!$D$4:$D$172,"="&amp;N4829)</f>
        <v>1</v>
      </c>
      <c r="P4829" s="3">
        <v>0</v>
      </c>
      <c r="Q4829" s="3">
        <v>0</v>
      </c>
      <c r="R4829" s="3">
        <v>0</v>
      </c>
      <c r="S4829" s="3" t="s">
        <v>112</v>
      </c>
      <c r="T4829" s="3">
        <f>COUNTIF([1]局站!$D$4:$D$172,"="&amp;S4829)</f>
        <v>1</v>
      </c>
      <c r="U4829" s="3">
        <v>0</v>
      </c>
      <c r="V4829" s="3">
        <v>0</v>
      </c>
      <c r="W4829" s="3">
        <v>0</v>
      </c>
      <c r="X4829" s="3" t="s">
        <v>1215</v>
      </c>
      <c r="Y4829" s="3" t="s">
        <v>852</v>
      </c>
      <c r="Z4829" s="3" t="str">
        <f>INDEX(业务类型!$C$4:$C$8,MATCH(纤芯!Y4829,业务类型!$B$4:$B$8,0))</f>
        <v>TWO</v>
      </c>
      <c r="AA4829" s="3" t="s">
        <v>907</v>
      </c>
    </row>
    <row r="4830" spans="1:27" ht="16.5" x14ac:dyDescent="0.2">
      <c r="A4830" s="3">
        <v>4827</v>
      </c>
      <c r="B4830" s="3">
        <f t="shared" si="379"/>
        <v>37039103011</v>
      </c>
      <c r="C4830" s="3" t="s">
        <v>1166</v>
      </c>
      <c r="D4830" s="3" t="s">
        <v>239</v>
      </c>
      <c r="E4830" s="3" t="str">
        <f>INDEX(光放段!$G$4:$G$237,MATCH(纤芯!G4830,光放段!$C$4:$C$237,0))</f>
        <v>山东二干|青岛威海2号光缆:青岛振华路-威海南竹岛</v>
      </c>
      <c r="F4830" s="3">
        <f>INDEX(光放段!$I$4:$I$237,MATCH(纤芯!H4830,光放段!$B$4:$B$237,0))</f>
        <v>37039100000</v>
      </c>
      <c r="G4830" s="3" t="str">
        <f t="shared" si="375"/>
        <v>山东二干|青岛威海2号光缆:海阳留格庄-文泽头</v>
      </c>
      <c r="H4830" s="3">
        <f>INDEX(光放段!$B$4:$B$237,MATCH(纤芯!G4830,光放段!$C$4:$C$237,0))</f>
        <v>37039103000</v>
      </c>
      <c r="I4830" s="3" t="str">
        <f t="shared" si="376"/>
        <v>青岛威海2号光缆</v>
      </c>
      <c r="J4830" s="3" t="str">
        <f>INDEX(子缆名称!$B$4:$B$29,纤芯!M4830)</f>
        <v>A缆</v>
      </c>
      <c r="K4830" s="3">
        <v>11</v>
      </c>
      <c r="L4830" s="3">
        <f t="shared" si="377"/>
        <v>11</v>
      </c>
      <c r="M4830" s="3">
        <f t="shared" si="378"/>
        <v>1</v>
      </c>
      <c r="N4830" s="3" t="s">
        <v>111</v>
      </c>
      <c r="O4830" s="3">
        <f>COUNTIF([1]局站!$D$4:$D$172,"="&amp;N4830)</f>
        <v>1</v>
      </c>
      <c r="P4830" s="3">
        <v>0</v>
      </c>
      <c r="Q4830" s="3">
        <v>0</v>
      </c>
      <c r="R4830" s="3">
        <v>0</v>
      </c>
      <c r="S4830" s="3" t="s">
        <v>112</v>
      </c>
      <c r="T4830" s="3">
        <f>COUNTIF([1]局站!$D$4:$D$172,"="&amp;S4830)</f>
        <v>1</v>
      </c>
      <c r="U4830" s="3">
        <v>0</v>
      </c>
      <c r="V4830" s="3">
        <v>0</v>
      </c>
      <c r="W4830" s="3">
        <v>0</v>
      </c>
      <c r="X4830" s="3" t="s">
        <v>1215</v>
      </c>
      <c r="Y4830" s="3" t="s">
        <v>880</v>
      </c>
      <c r="Z4830" s="3" t="str">
        <f>INDEX(业务类型!$C$4:$C$8,MATCH(纤芯!Y4830,业务类型!$B$4:$B$8,0))</f>
        <v>IDLE</v>
      </c>
      <c r="AA4830" s="3"/>
    </row>
    <row r="4831" spans="1:27" ht="16.5" x14ac:dyDescent="0.2">
      <c r="A4831" s="3">
        <v>4828</v>
      </c>
      <c r="B4831" s="3">
        <f t="shared" si="379"/>
        <v>37039103012</v>
      </c>
      <c r="C4831" s="3" t="s">
        <v>1166</v>
      </c>
      <c r="D4831" s="3" t="s">
        <v>239</v>
      </c>
      <c r="E4831" s="3" t="str">
        <f>INDEX(光放段!$G$4:$G$237,MATCH(纤芯!G4831,光放段!$C$4:$C$237,0))</f>
        <v>山东二干|青岛威海2号光缆:青岛振华路-威海南竹岛</v>
      </c>
      <c r="F4831" s="3">
        <f>INDEX(光放段!$I$4:$I$237,MATCH(纤芯!H4831,光放段!$B$4:$B$237,0))</f>
        <v>37039100000</v>
      </c>
      <c r="G4831" s="3" t="str">
        <f t="shared" si="375"/>
        <v>山东二干|青岛威海2号光缆:海阳留格庄-文泽头</v>
      </c>
      <c r="H4831" s="3">
        <f>INDEX(光放段!$B$4:$B$237,MATCH(纤芯!G4831,光放段!$C$4:$C$237,0))</f>
        <v>37039103000</v>
      </c>
      <c r="I4831" s="3" t="str">
        <f t="shared" si="376"/>
        <v>青岛威海2号光缆</v>
      </c>
      <c r="J4831" s="3" t="str">
        <f>INDEX(子缆名称!$B$4:$B$29,纤芯!M4831)</f>
        <v>A缆</v>
      </c>
      <c r="K4831" s="3">
        <v>12</v>
      </c>
      <c r="L4831" s="3">
        <f t="shared" si="377"/>
        <v>12</v>
      </c>
      <c r="M4831" s="3">
        <f t="shared" si="378"/>
        <v>1</v>
      </c>
      <c r="N4831" s="3" t="s">
        <v>111</v>
      </c>
      <c r="O4831" s="3">
        <f>COUNTIF([1]局站!$D$4:$D$172,"="&amp;N4831)</f>
        <v>1</v>
      </c>
      <c r="P4831" s="3">
        <v>0</v>
      </c>
      <c r="Q4831" s="3">
        <v>0</v>
      </c>
      <c r="R4831" s="3">
        <v>0</v>
      </c>
      <c r="S4831" s="3" t="s">
        <v>112</v>
      </c>
      <c r="T4831" s="3">
        <f>COUNTIF([1]局站!$D$4:$D$172,"="&amp;S4831)</f>
        <v>1</v>
      </c>
      <c r="U4831" s="3">
        <v>0</v>
      </c>
      <c r="V4831" s="3">
        <v>0</v>
      </c>
      <c r="W4831" s="3">
        <v>0</v>
      </c>
      <c r="X4831" s="3" t="s">
        <v>1215</v>
      </c>
      <c r="Y4831" s="3" t="s">
        <v>880</v>
      </c>
      <c r="Z4831" s="3" t="str">
        <f>INDEX(业务类型!$C$4:$C$8,MATCH(纤芯!Y4831,业务类型!$B$4:$B$8,0))</f>
        <v>IDLE</v>
      </c>
      <c r="AA4831" s="3"/>
    </row>
    <row r="4832" spans="1:27" ht="16.5" x14ac:dyDescent="0.2">
      <c r="A4832" s="3">
        <v>4829</v>
      </c>
      <c r="B4832" s="3">
        <f t="shared" si="379"/>
        <v>37039103013</v>
      </c>
      <c r="C4832" s="3" t="s">
        <v>1166</v>
      </c>
      <c r="D4832" s="3" t="s">
        <v>239</v>
      </c>
      <c r="E4832" s="3" t="str">
        <f>INDEX(光放段!$G$4:$G$237,MATCH(纤芯!G4832,光放段!$C$4:$C$237,0))</f>
        <v>山东二干|青岛威海2号光缆:青岛振华路-威海南竹岛</v>
      </c>
      <c r="F4832" s="3">
        <f>INDEX(光放段!$I$4:$I$237,MATCH(纤芯!H4832,光放段!$B$4:$B$237,0))</f>
        <v>37039100000</v>
      </c>
      <c r="G4832" s="3" t="str">
        <f t="shared" si="375"/>
        <v>山东二干|青岛威海2号光缆:海阳留格庄-文泽头</v>
      </c>
      <c r="H4832" s="3">
        <f>INDEX(光放段!$B$4:$B$237,MATCH(纤芯!G4832,光放段!$C$4:$C$237,0))</f>
        <v>37039103000</v>
      </c>
      <c r="I4832" s="3" t="str">
        <f t="shared" si="376"/>
        <v>青岛威海2号光缆</v>
      </c>
      <c r="J4832" s="3" t="str">
        <f>INDEX(子缆名称!$B$4:$B$29,纤芯!M4832)</f>
        <v>B缆</v>
      </c>
      <c r="K4832" s="3">
        <v>13</v>
      </c>
      <c r="L4832" s="3">
        <f t="shared" si="377"/>
        <v>1</v>
      </c>
      <c r="M4832" s="3">
        <f t="shared" si="378"/>
        <v>2</v>
      </c>
      <c r="N4832" s="3" t="s">
        <v>111</v>
      </c>
      <c r="O4832" s="3">
        <f>COUNTIF([1]局站!$D$4:$D$172,"="&amp;N4832)</f>
        <v>1</v>
      </c>
      <c r="P4832" s="3">
        <v>0</v>
      </c>
      <c r="Q4832" s="3">
        <v>0</v>
      </c>
      <c r="R4832" s="3">
        <v>0</v>
      </c>
      <c r="S4832" s="3" t="s">
        <v>112</v>
      </c>
      <c r="T4832" s="3">
        <f>COUNTIF([1]局站!$D$4:$D$172,"="&amp;S4832)</f>
        <v>1</v>
      </c>
      <c r="U4832" s="3">
        <v>0</v>
      </c>
      <c r="V4832" s="3">
        <v>0</v>
      </c>
      <c r="W4832" s="3">
        <v>0</v>
      </c>
      <c r="X4832" s="3" t="s">
        <v>1215</v>
      </c>
      <c r="Y4832" s="3" t="s">
        <v>880</v>
      </c>
      <c r="Z4832" s="3" t="str">
        <f>INDEX(业务类型!$C$4:$C$8,MATCH(纤芯!Y4832,业务类型!$B$4:$B$8,0))</f>
        <v>IDLE</v>
      </c>
      <c r="AA4832" s="3"/>
    </row>
    <row r="4833" spans="1:27" ht="16.5" x14ac:dyDescent="0.2">
      <c r="A4833" s="3">
        <v>4830</v>
      </c>
      <c r="B4833" s="3">
        <f t="shared" si="379"/>
        <v>37039103014</v>
      </c>
      <c r="C4833" s="3" t="s">
        <v>1166</v>
      </c>
      <c r="D4833" s="3" t="s">
        <v>239</v>
      </c>
      <c r="E4833" s="3" t="str">
        <f>INDEX(光放段!$G$4:$G$237,MATCH(纤芯!G4833,光放段!$C$4:$C$237,0))</f>
        <v>山东二干|青岛威海2号光缆:青岛振华路-威海南竹岛</v>
      </c>
      <c r="F4833" s="3">
        <f>INDEX(光放段!$I$4:$I$237,MATCH(纤芯!H4833,光放段!$B$4:$B$237,0))</f>
        <v>37039100000</v>
      </c>
      <c r="G4833" s="3" t="str">
        <f t="shared" si="375"/>
        <v>山东二干|青岛威海2号光缆:海阳留格庄-文泽头</v>
      </c>
      <c r="H4833" s="3">
        <f>INDEX(光放段!$B$4:$B$237,MATCH(纤芯!G4833,光放段!$C$4:$C$237,0))</f>
        <v>37039103000</v>
      </c>
      <c r="I4833" s="3" t="str">
        <f t="shared" si="376"/>
        <v>青岛威海2号光缆</v>
      </c>
      <c r="J4833" s="3" t="str">
        <f>INDEX(子缆名称!$B$4:$B$29,纤芯!M4833)</f>
        <v>B缆</v>
      </c>
      <c r="K4833" s="3">
        <v>14</v>
      </c>
      <c r="L4833" s="3">
        <f t="shared" si="377"/>
        <v>2</v>
      </c>
      <c r="M4833" s="3">
        <f t="shared" si="378"/>
        <v>2</v>
      </c>
      <c r="N4833" s="3" t="s">
        <v>111</v>
      </c>
      <c r="O4833" s="3">
        <f>COUNTIF([1]局站!$D$4:$D$172,"="&amp;N4833)</f>
        <v>1</v>
      </c>
      <c r="P4833" s="3">
        <v>0</v>
      </c>
      <c r="Q4833" s="3">
        <v>0</v>
      </c>
      <c r="R4833" s="3">
        <v>0</v>
      </c>
      <c r="S4833" s="3" t="s">
        <v>112</v>
      </c>
      <c r="T4833" s="3">
        <f>COUNTIF([1]局站!$D$4:$D$172,"="&amp;S4833)</f>
        <v>1</v>
      </c>
      <c r="U4833" s="3">
        <v>0</v>
      </c>
      <c r="V4833" s="3">
        <v>0</v>
      </c>
      <c r="W4833" s="3">
        <v>0</v>
      </c>
      <c r="X4833" s="3" t="s">
        <v>1215</v>
      </c>
      <c r="Y4833" s="3" t="s">
        <v>880</v>
      </c>
      <c r="Z4833" s="3" t="str">
        <f>INDEX(业务类型!$C$4:$C$8,MATCH(纤芯!Y4833,业务类型!$B$4:$B$8,0))</f>
        <v>IDLE</v>
      </c>
      <c r="AA4833" s="3"/>
    </row>
    <row r="4834" spans="1:27" ht="16.5" x14ac:dyDescent="0.2">
      <c r="A4834" s="3">
        <v>4831</v>
      </c>
      <c r="B4834" s="3">
        <f t="shared" si="379"/>
        <v>37039103015</v>
      </c>
      <c r="C4834" s="3" t="s">
        <v>1166</v>
      </c>
      <c r="D4834" s="3" t="s">
        <v>239</v>
      </c>
      <c r="E4834" s="3" t="str">
        <f>INDEX(光放段!$G$4:$G$237,MATCH(纤芯!G4834,光放段!$C$4:$C$237,0))</f>
        <v>山东二干|青岛威海2号光缆:青岛振华路-威海南竹岛</v>
      </c>
      <c r="F4834" s="3">
        <f>INDEX(光放段!$I$4:$I$237,MATCH(纤芯!H4834,光放段!$B$4:$B$237,0))</f>
        <v>37039100000</v>
      </c>
      <c r="G4834" s="3" t="str">
        <f t="shared" si="375"/>
        <v>山东二干|青岛威海2号光缆:海阳留格庄-文泽头</v>
      </c>
      <c r="H4834" s="3">
        <f>INDEX(光放段!$B$4:$B$237,MATCH(纤芯!G4834,光放段!$C$4:$C$237,0))</f>
        <v>37039103000</v>
      </c>
      <c r="I4834" s="3" t="str">
        <f t="shared" si="376"/>
        <v>青岛威海2号光缆</v>
      </c>
      <c r="J4834" s="3" t="str">
        <f>INDEX(子缆名称!$B$4:$B$29,纤芯!M4834)</f>
        <v>B缆</v>
      </c>
      <c r="K4834" s="3">
        <v>15</v>
      </c>
      <c r="L4834" s="3">
        <f t="shared" si="377"/>
        <v>3</v>
      </c>
      <c r="M4834" s="3">
        <f t="shared" si="378"/>
        <v>2</v>
      </c>
      <c r="N4834" s="3" t="s">
        <v>111</v>
      </c>
      <c r="O4834" s="3">
        <f>COUNTIF([1]局站!$D$4:$D$172,"="&amp;N4834)</f>
        <v>1</v>
      </c>
      <c r="P4834" s="3">
        <v>0</v>
      </c>
      <c r="Q4834" s="3">
        <v>0</v>
      </c>
      <c r="R4834" s="3">
        <v>0</v>
      </c>
      <c r="S4834" s="3" t="s">
        <v>112</v>
      </c>
      <c r="T4834" s="3">
        <f>COUNTIF([1]局站!$D$4:$D$172,"="&amp;S4834)</f>
        <v>1</v>
      </c>
      <c r="U4834" s="3">
        <v>0</v>
      </c>
      <c r="V4834" s="3">
        <v>0</v>
      </c>
      <c r="W4834" s="3">
        <v>0</v>
      </c>
      <c r="X4834" s="3" t="s">
        <v>1215</v>
      </c>
      <c r="Y4834" s="3" t="s">
        <v>880</v>
      </c>
      <c r="Z4834" s="3" t="str">
        <f>INDEX(业务类型!$C$4:$C$8,MATCH(纤芯!Y4834,业务类型!$B$4:$B$8,0))</f>
        <v>IDLE</v>
      </c>
      <c r="AA4834" s="3"/>
    </row>
    <row r="4835" spans="1:27" ht="16.5" x14ac:dyDescent="0.2">
      <c r="A4835" s="3">
        <v>4832</v>
      </c>
      <c r="B4835" s="3">
        <f t="shared" si="379"/>
        <v>37039103016</v>
      </c>
      <c r="C4835" s="3" t="s">
        <v>1166</v>
      </c>
      <c r="D4835" s="3" t="s">
        <v>239</v>
      </c>
      <c r="E4835" s="3" t="str">
        <f>INDEX(光放段!$G$4:$G$237,MATCH(纤芯!G4835,光放段!$C$4:$C$237,0))</f>
        <v>山东二干|青岛威海2号光缆:青岛振华路-威海南竹岛</v>
      </c>
      <c r="F4835" s="3">
        <f>INDEX(光放段!$I$4:$I$237,MATCH(纤芯!H4835,光放段!$B$4:$B$237,0))</f>
        <v>37039100000</v>
      </c>
      <c r="G4835" s="3" t="str">
        <f t="shared" si="375"/>
        <v>山东二干|青岛威海2号光缆:海阳留格庄-文泽头</v>
      </c>
      <c r="H4835" s="3">
        <f>INDEX(光放段!$B$4:$B$237,MATCH(纤芯!G4835,光放段!$C$4:$C$237,0))</f>
        <v>37039103000</v>
      </c>
      <c r="I4835" s="3" t="str">
        <f t="shared" si="376"/>
        <v>青岛威海2号光缆</v>
      </c>
      <c r="J4835" s="3" t="str">
        <f>INDEX(子缆名称!$B$4:$B$29,纤芯!M4835)</f>
        <v>B缆</v>
      </c>
      <c r="K4835" s="3">
        <v>16</v>
      </c>
      <c r="L4835" s="3">
        <f t="shared" si="377"/>
        <v>4</v>
      </c>
      <c r="M4835" s="3">
        <f t="shared" si="378"/>
        <v>2</v>
      </c>
      <c r="N4835" s="3" t="s">
        <v>111</v>
      </c>
      <c r="O4835" s="3">
        <f>COUNTIF([1]局站!$D$4:$D$172,"="&amp;N4835)</f>
        <v>1</v>
      </c>
      <c r="P4835" s="3">
        <v>0</v>
      </c>
      <c r="Q4835" s="3">
        <v>0</v>
      </c>
      <c r="R4835" s="3">
        <v>0</v>
      </c>
      <c r="S4835" s="3" t="s">
        <v>112</v>
      </c>
      <c r="T4835" s="3">
        <f>COUNTIF([1]局站!$D$4:$D$172,"="&amp;S4835)</f>
        <v>1</v>
      </c>
      <c r="U4835" s="3">
        <v>0</v>
      </c>
      <c r="V4835" s="3">
        <v>0</v>
      </c>
      <c r="W4835" s="3">
        <v>0</v>
      </c>
      <c r="X4835" s="3" t="s">
        <v>1215</v>
      </c>
      <c r="Y4835" s="3" t="s">
        <v>880</v>
      </c>
      <c r="Z4835" s="3" t="str">
        <f>INDEX(业务类型!$C$4:$C$8,MATCH(纤芯!Y4835,业务类型!$B$4:$B$8,0))</f>
        <v>IDLE</v>
      </c>
      <c r="AA4835" s="3"/>
    </row>
    <row r="4836" spans="1:27" ht="16.5" x14ac:dyDescent="0.2">
      <c r="A4836" s="3">
        <v>4833</v>
      </c>
      <c r="B4836" s="3">
        <f t="shared" si="379"/>
        <v>37039103017</v>
      </c>
      <c r="C4836" s="3" t="s">
        <v>1166</v>
      </c>
      <c r="D4836" s="3" t="s">
        <v>239</v>
      </c>
      <c r="E4836" s="3" t="str">
        <f>INDEX(光放段!$G$4:$G$237,MATCH(纤芯!G4836,光放段!$C$4:$C$237,0))</f>
        <v>山东二干|青岛威海2号光缆:青岛振华路-威海南竹岛</v>
      </c>
      <c r="F4836" s="3">
        <f>INDEX(光放段!$I$4:$I$237,MATCH(纤芯!H4836,光放段!$B$4:$B$237,0))</f>
        <v>37039100000</v>
      </c>
      <c r="G4836" s="3" t="str">
        <f t="shared" si="375"/>
        <v>山东二干|青岛威海2号光缆:海阳留格庄-文泽头</v>
      </c>
      <c r="H4836" s="3">
        <f>INDEX(光放段!$B$4:$B$237,MATCH(纤芯!G4836,光放段!$C$4:$C$237,0))</f>
        <v>37039103000</v>
      </c>
      <c r="I4836" s="3" t="str">
        <f t="shared" si="376"/>
        <v>青岛威海2号光缆</v>
      </c>
      <c r="J4836" s="3" t="str">
        <f>INDEX(子缆名称!$B$4:$B$29,纤芯!M4836)</f>
        <v>B缆</v>
      </c>
      <c r="K4836" s="3">
        <v>17</v>
      </c>
      <c r="L4836" s="3">
        <f t="shared" si="377"/>
        <v>5</v>
      </c>
      <c r="M4836" s="3">
        <f t="shared" si="378"/>
        <v>2</v>
      </c>
      <c r="N4836" s="3" t="s">
        <v>111</v>
      </c>
      <c r="O4836" s="3">
        <f>COUNTIF([1]局站!$D$4:$D$172,"="&amp;N4836)</f>
        <v>1</v>
      </c>
      <c r="P4836" s="3">
        <v>0</v>
      </c>
      <c r="Q4836" s="3">
        <v>0</v>
      </c>
      <c r="R4836" s="3">
        <v>0</v>
      </c>
      <c r="S4836" s="3" t="s">
        <v>112</v>
      </c>
      <c r="T4836" s="3">
        <f>COUNTIF([1]局站!$D$4:$D$172,"="&amp;S4836)</f>
        <v>1</v>
      </c>
      <c r="U4836" s="3">
        <v>0</v>
      </c>
      <c r="V4836" s="3">
        <v>0</v>
      </c>
      <c r="W4836" s="3">
        <v>0</v>
      </c>
      <c r="X4836" s="3" t="s">
        <v>1215</v>
      </c>
      <c r="Y4836" s="3" t="s">
        <v>852</v>
      </c>
      <c r="Z4836" s="3" t="str">
        <f>INDEX(业务类型!$C$4:$C$8,MATCH(纤芯!Y4836,业务类型!$B$4:$B$8,0))</f>
        <v>TWO</v>
      </c>
      <c r="AA4836" s="3" t="s">
        <v>895</v>
      </c>
    </row>
    <row r="4837" spans="1:27" ht="16.5" x14ac:dyDescent="0.2">
      <c r="A4837" s="3">
        <v>4834</v>
      </c>
      <c r="B4837" s="3">
        <f t="shared" si="379"/>
        <v>37039103018</v>
      </c>
      <c r="C4837" s="3" t="s">
        <v>1166</v>
      </c>
      <c r="D4837" s="3" t="s">
        <v>239</v>
      </c>
      <c r="E4837" s="3" t="str">
        <f>INDEX(光放段!$G$4:$G$237,MATCH(纤芯!G4837,光放段!$C$4:$C$237,0))</f>
        <v>山东二干|青岛威海2号光缆:青岛振华路-威海南竹岛</v>
      </c>
      <c r="F4837" s="3">
        <f>INDEX(光放段!$I$4:$I$237,MATCH(纤芯!H4837,光放段!$B$4:$B$237,0))</f>
        <v>37039100000</v>
      </c>
      <c r="G4837" s="3" t="str">
        <f t="shared" si="375"/>
        <v>山东二干|青岛威海2号光缆:海阳留格庄-文泽头</v>
      </c>
      <c r="H4837" s="3">
        <f>INDEX(光放段!$B$4:$B$237,MATCH(纤芯!G4837,光放段!$C$4:$C$237,0))</f>
        <v>37039103000</v>
      </c>
      <c r="I4837" s="3" t="str">
        <f t="shared" si="376"/>
        <v>青岛威海2号光缆</v>
      </c>
      <c r="J4837" s="3" t="str">
        <f>INDEX(子缆名称!$B$4:$B$29,纤芯!M4837)</f>
        <v>B缆</v>
      </c>
      <c r="K4837" s="3">
        <v>18</v>
      </c>
      <c r="L4837" s="3">
        <f t="shared" si="377"/>
        <v>6</v>
      </c>
      <c r="M4837" s="3">
        <f t="shared" si="378"/>
        <v>2</v>
      </c>
      <c r="N4837" s="3" t="s">
        <v>111</v>
      </c>
      <c r="O4837" s="3">
        <f>COUNTIF([1]局站!$D$4:$D$172,"="&amp;N4837)</f>
        <v>1</v>
      </c>
      <c r="P4837" s="3">
        <v>0</v>
      </c>
      <c r="Q4837" s="3">
        <v>0</v>
      </c>
      <c r="R4837" s="3">
        <v>0</v>
      </c>
      <c r="S4837" s="3" t="s">
        <v>112</v>
      </c>
      <c r="T4837" s="3">
        <f>COUNTIF([1]局站!$D$4:$D$172,"="&amp;S4837)</f>
        <v>1</v>
      </c>
      <c r="U4837" s="3">
        <v>0</v>
      </c>
      <c r="V4837" s="3">
        <v>0</v>
      </c>
      <c r="W4837" s="3">
        <v>0</v>
      </c>
      <c r="X4837" s="3" t="s">
        <v>1215</v>
      </c>
      <c r="Y4837" s="3" t="s">
        <v>852</v>
      </c>
      <c r="Z4837" s="3" t="str">
        <f>INDEX(业务类型!$C$4:$C$8,MATCH(纤芯!Y4837,业务类型!$B$4:$B$8,0))</f>
        <v>TWO</v>
      </c>
      <c r="AA4837" s="3" t="s">
        <v>895</v>
      </c>
    </row>
    <row r="4838" spans="1:27" ht="16.5" x14ac:dyDescent="0.2">
      <c r="A4838" s="3">
        <v>4835</v>
      </c>
      <c r="B4838" s="3">
        <f t="shared" si="379"/>
        <v>37039103019</v>
      </c>
      <c r="C4838" s="3" t="s">
        <v>1166</v>
      </c>
      <c r="D4838" s="3" t="s">
        <v>239</v>
      </c>
      <c r="E4838" s="3" t="str">
        <f>INDEX(光放段!$G$4:$G$237,MATCH(纤芯!G4838,光放段!$C$4:$C$237,0))</f>
        <v>山东二干|青岛威海2号光缆:青岛振华路-威海南竹岛</v>
      </c>
      <c r="F4838" s="3">
        <f>INDEX(光放段!$I$4:$I$237,MATCH(纤芯!H4838,光放段!$B$4:$B$237,0))</f>
        <v>37039100000</v>
      </c>
      <c r="G4838" s="3" t="str">
        <f t="shared" si="375"/>
        <v>山东二干|青岛威海2号光缆:海阳留格庄-文泽头</v>
      </c>
      <c r="H4838" s="3">
        <f>INDEX(光放段!$B$4:$B$237,MATCH(纤芯!G4838,光放段!$C$4:$C$237,0))</f>
        <v>37039103000</v>
      </c>
      <c r="I4838" s="3" t="str">
        <f t="shared" si="376"/>
        <v>青岛威海2号光缆</v>
      </c>
      <c r="J4838" s="3" t="str">
        <f>INDEX(子缆名称!$B$4:$B$29,纤芯!M4838)</f>
        <v>B缆</v>
      </c>
      <c r="K4838" s="3">
        <v>19</v>
      </c>
      <c r="L4838" s="3">
        <f t="shared" si="377"/>
        <v>7</v>
      </c>
      <c r="M4838" s="3">
        <f t="shared" si="378"/>
        <v>2</v>
      </c>
      <c r="N4838" s="3" t="s">
        <v>111</v>
      </c>
      <c r="O4838" s="3">
        <f>COUNTIF([1]局站!$D$4:$D$172,"="&amp;N4838)</f>
        <v>1</v>
      </c>
      <c r="P4838" s="3">
        <v>0</v>
      </c>
      <c r="Q4838" s="3">
        <v>0</v>
      </c>
      <c r="R4838" s="3">
        <v>0</v>
      </c>
      <c r="S4838" s="3" t="s">
        <v>112</v>
      </c>
      <c r="T4838" s="3">
        <f>COUNTIF([1]局站!$D$4:$D$172,"="&amp;S4838)</f>
        <v>1</v>
      </c>
      <c r="U4838" s="3">
        <v>0</v>
      </c>
      <c r="V4838" s="3">
        <v>0</v>
      </c>
      <c r="W4838" s="3">
        <v>0</v>
      </c>
      <c r="X4838" s="3" t="s">
        <v>1215</v>
      </c>
      <c r="Y4838" s="3" t="s">
        <v>880</v>
      </c>
      <c r="Z4838" s="3" t="str">
        <f>INDEX(业务类型!$C$4:$C$8,MATCH(纤芯!Y4838,业务类型!$B$4:$B$8,0))</f>
        <v>IDLE</v>
      </c>
      <c r="AA4838" s="3"/>
    </row>
    <row r="4839" spans="1:27" ht="16.5" x14ac:dyDescent="0.2">
      <c r="A4839" s="3">
        <v>4836</v>
      </c>
      <c r="B4839" s="3">
        <f t="shared" si="379"/>
        <v>37039103020</v>
      </c>
      <c r="C4839" s="3" t="s">
        <v>1166</v>
      </c>
      <c r="D4839" s="3" t="s">
        <v>239</v>
      </c>
      <c r="E4839" s="3" t="str">
        <f>INDEX(光放段!$G$4:$G$237,MATCH(纤芯!G4839,光放段!$C$4:$C$237,0))</f>
        <v>山东二干|青岛威海2号光缆:青岛振华路-威海南竹岛</v>
      </c>
      <c r="F4839" s="3">
        <f>INDEX(光放段!$I$4:$I$237,MATCH(纤芯!H4839,光放段!$B$4:$B$237,0))</f>
        <v>37039100000</v>
      </c>
      <c r="G4839" s="3" t="str">
        <f t="shared" si="375"/>
        <v>山东二干|青岛威海2号光缆:海阳留格庄-文泽头</v>
      </c>
      <c r="H4839" s="3">
        <f>INDEX(光放段!$B$4:$B$237,MATCH(纤芯!G4839,光放段!$C$4:$C$237,0))</f>
        <v>37039103000</v>
      </c>
      <c r="I4839" s="3" t="str">
        <f t="shared" si="376"/>
        <v>青岛威海2号光缆</v>
      </c>
      <c r="J4839" s="3" t="str">
        <f>INDEX(子缆名称!$B$4:$B$29,纤芯!M4839)</f>
        <v>B缆</v>
      </c>
      <c r="K4839" s="3">
        <v>20</v>
      </c>
      <c r="L4839" s="3">
        <f t="shared" si="377"/>
        <v>8</v>
      </c>
      <c r="M4839" s="3">
        <f t="shared" si="378"/>
        <v>2</v>
      </c>
      <c r="N4839" s="3" t="s">
        <v>111</v>
      </c>
      <c r="O4839" s="3">
        <f>COUNTIF([1]局站!$D$4:$D$172,"="&amp;N4839)</f>
        <v>1</v>
      </c>
      <c r="P4839" s="3">
        <v>0</v>
      </c>
      <c r="Q4839" s="3">
        <v>0</v>
      </c>
      <c r="R4839" s="3">
        <v>0</v>
      </c>
      <c r="S4839" s="3" t="s">
        <v>112</v>
      </c>
      <c r="T4839" s="3">
        <f>COUNTIF([1]局站!$D$4:$D$172,"="&amp;S4839)</f>
        <v>1</v>
      </c>
      <c r="U4839" s="3">
        <v>0</v>
      </c>
      <c r="V4839" s="3">
        <v>0</v>
      </c>
      <c r="W4839" s="3">
        <v>0</v>
      </c>
      <c r="X4839" s="3" t="s">
        <v>1215</v>
      </c>
      <c r="Y4839" s="3" t="s">
        <v>880</v>
      </c>
      <c r="Z4839" s="3" t="str">
        <f>INDEX(业务类型!$C$4:$C$8,MATCH(纤芯!Y4839,业务类型!$B$4:$B$8,0))</f>
        <v>IDLE</v>
      </c>
      <c r="AA4839" s="3"/>
    </row>
    <row r="4840" spans="1:27" ht="16.5" x14ac:dyDescent="0.2">
      <c r="A4840" s="3">
        <v>4837</v>
      </c>
      <c r="B4840" s="3">
        <f t="shared" si="379"/>
        <v>37039103021</v>
      </c>
      <c r="C4840" s="3" t="s">
        <v>1166</v>
      </c>
      <c r="D4840" s="3" t="s">
        <v>239</v>
      </c>
      <c r="E4840" s="3" t="str">
        <f>INDEX(光放段!$G$4:$G$237,MATCH(纤芯!G4840,光放段!$C$4:$C$237,0))</f>
        <v>山东二干|青岛威海2号光缆:青岛振华路-威海南竹岛</v>
      </c>
      <c r="F4840" s="3">
        <f>INDEX(光放段!$I$4:$I$237,MATCH(纤芯!H4840,光放段!$B$4:$B$237,0))</f>
        <v>37039100000</v>
      </c>
      <c r="G4840" s="3" t="str">
        <f t="shared" si="375"/>
        <v>山东二干|青岛威海2号光缆:海阳留格庄-文泽头</v>
      </c>
      <c r="H4840" s="3">
        <f>INDEX(光放段!$B$4:$B$237,MATCH(纤芯!G4840,光放段!$C$4:$C$237,0))</f>
        <v>37039103000</v>
      </c>
      <c r="I4840" s="3" t="str">
        <f t="shared" si="376"/>
        <v>青岛威海2号光缆</v>
      </c>
      <c r="J4840" s="3" t="str">
        <f>INDEX(子缆名称!$B$4:$B$29,纤芯!M4840)</f>
        <v>B缆</v>
      </c>
      <c r="K4840" s="3">
        <v>21</v>
      </c>
      <c r="L4840" s="3">
        <f t="shared" si="377"/>
        <v>9</v>
      </c>
      <c r="M4840" s="3">
        <f t="shared" si="378"/>
        <v>2</v>
      </c>
      <c r="N4840" s="3" t="s">
        <v>111</v>
      </c>
      <c r="O4840" s="3">
        <f>COUNTIF([1]局站!$D$4:$D$172,"="&amp;N4840)</f>
        <v>1</v>
      </c>
      <c r="P4840" s="3">
        <v>0</v>
      </c>
      <c r="Q4840" s="3">
        <v>0</v>
      </c>
      <c r="R4840" s="3">
        <v>0</v>
      </c>
      <c r="S4840" s="3" t="s">
        <v>112</v>
      </c>
      <c r="T4840" s="3">
        <f>COUNTIF([1]局站!$D$4:$D$172,"="&amp;S4840)</f>
        <v>1</v>
      </c>
      <c r="U4840" s="3">
        <v>0</v>
      </c>
      <c r="V4840" s="3">
        <v>0</v>
      </c>
      <c r="W4840" s="3">
        <v>0</v>
      </c>
      <c r="X4840" s="3" t="s">
        <v>1215</v>
      </c>
      <c r="Y4840" s="3" t="s">
        <v>852</v>
      </c>
      <c r="Z4840" s="3" t="str">
        <f>INDEX(业务类型!$C$4:$C$8,MATCH(纤芯!Y4840,业务类型!$B$4:$B$8,0))</f>
        <v>TWO</v>
      </c>
      <c r="AA4840" s="3" t="s">
        <v>905</v>
      </c>
    </row>
    <row r="4841" spans="1:27" ht="16.5" x14ac:dyDescent="0.2">
      <c r="A4841" s="3">
        <v>4838</v>
      </c>
      <c r="B4841" s="3">
        <f t="shared" si="379"/>
        <v>37039103022</v>
      </c>
      <c r="C4841" s="3" t="s">
        <v>1166</v>
      </c>
      <c r="D4841" s="3" t="s">
        <v>239</v>
      </c>
      <c r="E4841" s="3" t="str">
        <f>INDEX(光放段!$G$4:$G$237,MATCH(纤芯!G4841,光放段!$C$4:$C$237,0))</f>
        <v>山东二干|青岛威海2号光缆:青岛振华路-威海南竹岛</v>
      </c>
      <c r="F4841" s="3">
        <f>INDEX(光放段!$I$4:$I$237,MATCH(纤芯!H4841,光放段!$B$4:$B$237,0))</f>
        <v>37039100000</v>
      </c>
      <c r="G4841" s="3" t="str">
        <f t="shared" si="375"/>
        <v>山东二干|青岛威海2号光缆:海阳留格庄-文泽头</v>
      </c>
      <c r="H4841" s="3">
        <f>INDEX(光放段!$B$4:$B$237,MATCH(纤芯!G4841,光放段!$C$4:$C$237,0))</f>
        <v>37039103000</v>
      </c>
      <c r="I4841" s="3" t="str">
        <f t="shared" si="376"/>
        <v>青岛威海2号光缆</v>
      </c>
      <c r="J4841" s="3" t="str">
        <f>INDEX(子缆名称!$B$4:$B$29,纤芯!M4841)</f>
        <v>B缆</v>
      </c>
      <c r="K4841" s="3">
        <v>22</v>
      </c>
      <c r="L4841" s="3">
        <f t="shared" si="377"/>
        <v>10</v>
      </c>
      <c r="M4841" s="3">
        <f t="shared" si="378"/>
        <v>2</v>
      </c>
      <c r="N4841" s="3" t="s">
        <v>111</v>
      </c>
      <c r="O4841" s="3">
        <f>COUNTIF([1]局站!$D$4:$D$172,"="&amp;N4841)</f>
        <v>1</v>
      </c>
      <c r="P4841" s="3">
        <v>0</v>
      </c>
      <c r="Q4841" s="3">
        <v>0</v>
      </c>
      <c r="R4841" s="3">
        <v>0</v>
      </c>
      <c r="S4841" s="3" t="s">
        <v>112</v>
      </c>
      <c r="T4841" s="3">
        <f>COUNTIF([1]局站!$D$4:$D$172,"="&amp;S4841)</f>
        <v>1</v>
      </c>
      <c r="U4841" s="3">
        <v>0</v>
      </c>
      <c r="V4841" s="3">
        <v>0</v>
      </c>
      <c r="W4841" s="3">
        <v>0</v>
      </c>
      <c r="X4841" s="3" t="s">
        <v>1215</v>
      </c>
      <c r="Y4841" s="3" t="s">
        <v>880</v>
      </c>
      <c r="Z4841" s="3" t="str">
        <f>INDEX(业务类型!$C$4:$C$8,MATCH(纤芯!Y4841,业务类型!$B$4:$B$8,0))</f>
        <v>IDLE</v>
      </c>
      <c r="AA4841" s="3"/>
    </row>
    <row r="4842" spans="1:27" ht="16.5" x14ac:dyDescent="0.2">
      <c r="A4842" s="3">
        <v>4839</v>
      </c>
      <c r="B4842" s="3">
        <f t="shared" si="379"/>
        <v>37039103023</v>
      </c>
      <c r="C4842" s="3" t="s">
        <v>1166</v>
      </c>
      <c r="D4842" s="3" t="s">
        <v>239</v>
      </c>
      <c r="E4842" s="3" t="str">
        <f>INDEX(光放段!$G$4:$G$237,MATCH(纤芯!G4842,光放段!$C$4:$C$237,0))</f>
        <v>山东二干|青岛威海2号光缆:青岛振华路-威海南竹岛</v>
      </c>
      <c r="F4842" s="3">
        <f>INDEX(光放段!$I$4:$I$237,MATCH(纤芯!H4842,光放段!$B$4:$B$237,0))</f>
        <v>37039100000</v>
      </c>
      <c r="G4842" s="3" t="str">
        <f t="shared" si="375"/>
        <v>山东二干|青岛威海2号光缆:海阳留格庄-文泽头</v>
      </c>
      <c r="H4842" s="3">
        <f>INDEX(光放段!$B$4:$B$237,MATCH(纤芯!G4842,光放段!$C$4:$C$237,0))</f>
        <v>37039103000</v>
      </c>
      <c r="I4842" s="3" t="str">
        <f t="shared" si="376"/>
        <v>青岛威海2号光缆</v>
      </c>
      <c r="J4842" s="3" t="str">
        <f>INDEX(子缆名称!$B$4:$B$29,纤芯!M4842)</f>
        <v>B缆</v>
      </c>
      <c r="K4842" s="3">
        <v>23</v>
      </c>
      <c r="L4842" s="3">
        <f t="shared" si="377"/>
        <v>11</v>
      </c>
      <c r="M4842" s="3">
        <f t="shared" si="378"/>
        <v>2</v>
      </c>
      <c r="N4842" s="3" t="s">
        <v>111</v>
      </c>
      <c r="O4842" s="3">
        <f>COUNTIF([1]局站!$D$4:$D$172,"="&amp;N4842)</f>
        <v>1</v>
      </c>
      <c r="P4842" s="3">
        <v>0</v>
      </c>
      <c r="Q4842" s="3">
        <v>0</v>
      </c>
      <c r="R4842" s="3">
        <v>0</v>
      </c>
      <c r="S4842" s="3" t="s">
        <v>112</v>
      </c>
      <c r="T4842" s="3">
        <f>COUNTIF([1]局站!$D$4:$D$172,"="&amp;S4842)</f>
        <v>1</v>
      </c>
      <c r="U4842" s="3">
        <v>0</v>
      </c>
      <c r="V4842" s="3">
        <v>0</v>
      </c>
      <c r="W4842" s="3">
        <v>0</v>
      </c>
      <c r="X4842" s="3" t="s">
        <v>1215</v>
      </c>
      <c r="Y4842" s="3" t="s">
        <v>852</v>
      </c>
      <c r="Z4842" s="3" t="str">
        <f>INDEX(业务类型!$C$4:$C$8,MATCH(纤芯!Y4842,业务类型!$B$4:$B$8,0))</f>
        <v>TWO</v>
      </c>
      <c r="AA4842" s="3" t="s">
        <v>905</v>
      </c>
    </row>
    <row r="4843" spans="1:27" ht="16.5" x14ac:dyDescent="0.2">
      <c r="A4843" s="3">
        <v>4840</v>
      </c>
      <c r="B4843" s="3">
        <f t="shared" si="379"/>
        <v>37039103024</v>
      </c>
      <c r="C4843" s="3" t="s">
        <v>1166</v>
      </c>
      <c r="D4843" s="3" t="s">
        <v>239</v>
      </c>
      <c r="E4843" s="3" t="str">
        <f>INDEX(光放段!$G$4:$G$237,MATCH(纤芯!G4843,光放段!$C$4:$C$237,0))</f>
        <v>山东二干|青岛威海2号光缆:青岛振华路-威海南竹岛</v>
      </c>
      <c r="F4843" s="3">
        <f>INDEX(光放段!$I$4:$I$237,MATCH(纤芯!H4843,光放段!$B$4:$B$237,0))</f>
        <v>37039100000</v>
      </c>
      <c r="G4843" s="3" t="str">
        <f t="shared" si="375"/>
        <v>山东二干|青岛威海2号光缆:海阳留格庄-文泽头</v>
      </c>
      <c r="H4843" s="3">
        <f>INDEX(光放段!$B$4:$B$237,MATCH(纤芯!G4843,光放段!$C$4:$C$237,0))</f>
        <v>37039103000</v>
      </c>
      <c r="I4843" s="3" t="str">
        <f t="shared" si="376"/>
        <v>青岛威海2号光缆</v>
      </c>
      <c r="J4843" s="3" t="str">
        <f>INDEX(子缆名称!$B$4:$B$29,纤芯!M4843)</f>
        <v>B缆</v>
      </c>
      <c r="K4843" s="3">
        <v>24</v>
      </c>
      <c r="L4843" s="3">
        <f t="shared" si="377"/>
        <v>12</v>
      </c>
      <c r="M4843" s="3">
        <f t="shared" si="378"/>
        <v>2</v>
      </c>
      <c r="N4843" s="3" t="s">
        <v>111</v>
      </c>
      <c r="O4843" s="3">
        <f>COUNTIF([1]局站!$D$4:$D$172,"="&amp;N4843)</f>
        <v>1</v>
      </c>
      <c r="P4843" s="3">
        <v>0</v>
      </c>
      <c r="Q4843" s="3">
        <v>0</v>
      </c>
      <c r="R4843" s="3">
        <v>0</v>
      </c>
      <c r="S4843" s="3" t="s">
        <v>112</v>
      </c>
      <c r="T4843" s="3">
        <f>COUNTIF([1]局站!$D$4:$D$172,"="&amp;S4843)</f>
        <v>1</v>
      </c>
      <c r="U4843" s="3">
        <v>0</v>
      </c>
      <c r="V4843" s="3">
        <v>0</v>
      </c>
      <c r="W4843" s="3">
        <v>0</v>
      </c>
      <c r="X4843" s="3" t="s">
        <v>1215</v>
      </c>
      <c r="Y4843" s="3" t="s">
        <v>880</v>
      </c>
      <c r="Z4843" s="3" t="str">
        <f>INDEX(业务类型!$C$4:$C$8,MATCH(纤芯!Y4843,业务类型!$B$4:$B$8,0))</f>
        <v>IDLE</v>
      </c>
      <c r="AA4843" s="3"/>
    </row>
    <row r="4844" spans="1:27" ht="16.5" x14ac:dyDescent="0.2">
      <c r="A4844" s="3">
        <v>4841</v>
      </c>
      <c r="B4844" s="3">
        <f t="shared" si="379"/>
        <v>37039103025</v>
      </c>
      <c r="C4844" s="3" t="s">
        <v>1166</v>
      </c>
      <c r="D4844" s="3" t="s">
        <v>239</v>
      </c>
      <c r="E4844" s="3" t="str">
        <f>INDEX(光放段!$G$4:$G$237,MATCH(纤芯!G4844,光放段!$C$4:$C$237,0))</f>
        <v>山东二干|青岛威海2号光缆:青岛振华路-威海南竹岛</v>
      </c>
      <c r="F4844" s="3">
        <f>INDEX(光放段!$I$4:$I$237,MATCH(纤芯!H4844,光放段!$B$4:$B$237,0))</f>
        <v>37039100000</v>
      </c>
      <c r="G4844" s="3" t="str">
        <f t="shared" si="375"/>
        <v>山东二干|青岛威海2号光缆:海阳留格庄-文泽头</v>
      </c>
      <c r="H4844" s="3">
        <f>INDEX(光放段!$B$4:$B$237,MATCH(纤芯!G4844,光放段!$C$4:$C$237,0))</f>
        <v>37039103000</v>
      </c>
      <c r="I4844" s="3" t="str">
        <f t="shared" si="376"/>
        <v>青岛威海2号光缆</v>
      </c>
      <c r="J4844" s="3" t="str">
        <f>INDEX(子缆名称!$B$4:$B$29,纤芯!M4844)</f>
        <v>C缆</v>
      </c>
      <c r="K4844" s="3">
        <v>25</v>
      </c>
      <c r="L4844" s="3">
        <f t="shared" si="377"/>
        <v>1</v>
      </c>
      <c r="M4844" s="3">
        <f t="shared" si="378"/>
        <v>3</v>
      </c>
      <c r="N4844" s="3" t="s">
        <v>111</v>
      </c>
      <c r="O4844" s="3">
        <f>COUNTIF([1]局站!$D$4:$D$172,"="&amp;N4844)</f>
        <v>1</v>
      </c>
      <c r="P4844" s="3">
        <v>0</v>
      </c>
      <c r="Q4844" s="3">
        <v>0</v>
      </c>
      <c r="R4844" s="3">
        <v>0</v>
      </c>
      <c r="S4844" s="3" t="s">
        <v>112</v>
      </c>
      <c r="T4844" s="3">
        <f>COUNTIF([1]局站!$D$4:$D$172,"="&amp;S4844)</f>
        <v>1</v>
      </c>
      <c r="U4844" s="3">
        <v>0</v>
      </c>
      <c r="V4844" s="3">
        <v>0</v>
      </c>
      <c r="W4844" s="3">
        <v>0</v>
      </c>
      <c r="X4844" s="3" t="s">
        <v>1215</v>
      </c>
      <c r="Y4844" s="3" t="s">
        <v>880</v>
      </c>
      <c r="Z4844" s="3" t="str">
        <f>INDEX(业务类型!$C$4:$C$8,MATCH(纤芯!Y4844,业务类型!$B$4:$B$8,0))</f>
        <v>IDLE</v>
      </c>
      <c r="AA4844" s="3"/>
    </row>
    <row r="4845" spans="1:27" ht="16.5" x14ac:dyDescent="0.2">
      <c r="A4845" s="3">
        <v>4842</v>
      </c>
      <c r="B4845" s="3">
        <f t="shared" si="379"/>
        <v>37039103026</v>
      </c>
      <c r="C4845" s="3" t="s">
        <v>1166</v>
      </c>
      <c r="D4845" s="3" t="s">
        <v>239</v>
      </c>
      <c r="E4845" s="3" t="str">
        <f>INDEX(光放段!$G$4:$G$237,MATCH(纤芯!G4845,光放段!$C$4:$C$237,0))</f>
        <v>山东二干|青岛威海2号光缆:青岛振华路-威海南竹岛</v>
      </c>
      <c r="F4845" s="3">
        <f>INDEX(光放段!$I$4:$I$237,MATCH(纤芯!H4845,光放段!$B$4:$B$237,0))</f>
        <v>37039100000</v>
      </c>
      <c r="G4845" s="3" t="str">
        <f t="shared" si="375"/>
        <v>山东二干|青岛威海2号光缆:海阳留格庄-文泽头</v>
      </c>
      <c r="H4845" s="3">
        <f>INDEX(光放段!$B$4:$B$237,MATCH(纤芯!G4845,光放段!$C$4:$C$237,0))</f>
        <v>37039103000</v>
      </c>
      <c r="I4845" s="3" t="str">
        <f t="shared" si="376"/>
        <v>青岛威海2号光缆</v>
      </c>
      <c r="J4845" s="3" t="str">
        <f>INDEX(子缆名称!$B$4:$B$29,纤芯!M4845)</f>
        <v>C缆</v>
      </c>
      <c r="K4845" s="3">
        <v>26</v>
      </c>
      <c r="L4845" s="3">
        <f t="shared" si="377"/>
        <v>2</v>
      </c>
      <c r="M4845" s="3">
        <f t="shared" si="378"/>
        <v>3</v>
      </c>
      <c r="N4845" s="3" t="s">
        <v>111</v>
      </c>
      <c r="O4845" s="3">
        <f>COUNTIF([1]局站!$D$4:$D$172,"="&amp;N4845)</f>
        <v>1</v>
      </c>
      <c r="P4845" s="3">
        <v>0</v>
      </c>
      <c r="Q4845" s="3">
        <v>0</v>
      </c>
      <c r="R4845" s="3">
        <v>0</v>
      </c>
      <c r="S4845" s="3" t="s">
        <v>112</v>
      </c>
      <c r="T4845" s="3">
        <f>COUNTIF([1]局站!$D$4:$D$172,"="&amp;S4845)</f>
        <v>1</v>
      </c>
      <c r="U4845" s="3">
        <v>0</v>
      </c>
      <c r="V4845" s="3">
        <v>0</v>
      </c>
      <c r="W4845" s="3">
        <v>0</v>
      </c>
      <c r="X4845" s="3" t="s">
        <v>1215</v>
      </c>
      <c r="Y4845" s="3" t="s">
        <v>880</v>
      </c>
      <c r="Z4845" s="3" t="str">
        <f>INDEX(业务类型!$C$4:$C$8,MATCH(纤芯!Y4845,业务类型!$B$4:$B$8,0))</f>
        <v>IDLE</v>
      </c>
      <c r="AA4845" s="3"/>
    </row>
    <row r="4846" spans="1:27" ht="16.5" x14ac:dyDescent="0.2">
      <c r="A4846" s="3">
        <v>4843</v>
      </c>
      <c r="B4846" s="3">
        <f t="shared" si="379"/>
        <v>37039103027</v>
      </c>
      <c r="C4846" s="3" t="s">
        <v>1166</v>
      </c>
      <c r="D4846" s="3" t="s">
        <v>239</v>
      </c>
      <c r="E4846" s="3" t="str">
        <f>INDEX(光放段!$G$4:$G$237,MATCH(纤芯!G4846,光放段!$C$4:$C$237,0))</f>
        <v>山东二干|青岛威海2号光缆:青岛振华路-威海南竹岛</v>
      </c>
      <c r="F4846" s="3">
        <f>INDEX(光放段!$I$4:$I$237,MATCH(纤芯!H4846,光放段!$B$4:$B$237,0))</f>
        <v>37039100000</v>
      </c>
      <c r="G4846" s="3" t="str">
        <f t="shared" si="375"/>
        <v>山东二干|青岛威海2号光缆:海阳留格庄-文泽头</v>
      </c>
      <c r="H4846" s="3">
        <f>INDEX(光放段!$B$4:$B$237,MATCH(纤芯!G4846,光放段!$C$4:$C$237,0))</f>
        <v>37039103000</v>
      </c>
      <c r="I4846" s="3" t="str">
        <f t="shared" si="376"/>
        <v>青岛威海2号光缆</v>
      </c>
      <c r="J4846" s="3" t="str">
        <f>INDEX(子缆名称!$B$4:$B$29,纤芯!M4846)</f>
        <v>C缆</v>
      </c>
      <c r="K4846" s="3">
        <v>27</v>
      </c>
      <c r="L4846" s="3">
        <f t="shared" si="377"/>
        <v>3</v>
      </c>
      <c r="M4846" s="3">
        <f t="shared" si="378"/>
        <v>3</v>
      </c>
      <c r="N4846" s="3" t="s">
        <v>111</v>
      </c>
      <c r="O4846" s="3">
        <f>COUNTIF([1]局站!$D$4:$D$172,"="&amp;N4846)</f>
        <v>1</v>
      </c>
      <c r="P4846" s="3">
        <v>0</v>
      </c>
      <c r="Q4846" s="3">
        <v>0</v>
      </c>
      <c r="R4846" s="3">
        <v>0</v>
      </c>
      <c r="S4846" s="3" t="s">
        <v>112</v>
      </c>
      <c r="T4846" s="3">
        <f>COUNTIF([1]局站!$D$4:$D$172,"="&amp;S4846)</f>
        <v>1</v>
      </c>
      <c r="U4846" s="3">
        <v>0</v>
      </c>
      <c r="V4846" s="3">
        <v>0</v>
      </c>
      <c r="W4846" s="3">
        <v>0</v>
      </c>
      <c r="X4846" s="3" t="s">
        <v>1215</v>
      </c>
      <c r="Y4846" s="3" t="s">
        <v>880</v>
      </c>
      <c r="Z4846" s="3" t="str">
        <f>INDEX(业务类型!$C$4:$C$8,MATCH(纤芯!Y4846,业务类型!$B$4:$B$8,0))</f>
        <v>IDLE</v>
      </c>
      <c r="AA4846" s="3"/>
    </row>
    <row r="4847" spans="1:27" ht="16.5" x14ac:dyDescent="0.2">
      <c r="A4847" s="3">
        <v>4844</v>
      </c>
      <c r="B4847" s="3">
        <f t="shared" si="379"/>
        <v>37039103028</v>
      </c>
      <c r="C4847" s="3" t="s">
        <v>1166</v>
      </c>
      <c r="D4847" s="3" t="s">
        <v>239</v>
      </c>
      <c r="E4847" s="3" t="str">
        <f>INDEX(光放段!$G$4:$G$237,MATCH(纤芯!G4847,光放段!$C$4:$C$237,0))</f>
        <v>山东二干|青岛威海2号光缆:青岛振华路-威海南竹岛</v>
      </c>
      <c r="F4847" s="3">
        <f>INDEX(光放段!$I$4:$I$237,MATCH(纤芯!H4847,光放段!$B$4:$B$237,0))</f>
        <v>37039100000</v>
      </c>
      <c r="G4847" s="3" t="str">
        <f t="shared" si="375"/>
        <v>山东二干|青岛威海2号光缆:海阳留格庄-文泽头</v>
      </c>
      <c r="H4847" s="3">
        <f>INDEX(光放段!$B$4:$B$237,MATCH(纤芯!G4847,光放段!$C$4:$C$237,0))</f>
        <v>37039103000</v>
      </c>
      <c r="I4847" s="3" t="str">
        <f t="shared" si="376"/>
        <v>青岛威海2号光缆</v>
      </c>
      <c r="J4847" s="3" t="str">
        <f>INDEX(子缆名称!$B$4:$B$29,纤芯!M4847)</f>
        <v>C缆</v>
      </c>
      <c r="K4847" s="3">
        <v>28</v>
      </c>
      <c r="L4847" s="3">
        <f t="shared" si="377"/>
        <v>4</v>
      </c>
      <c r="M4847" s="3">
        <f t="shared" si="378"/>
        <v>3</v>
      </c>
      <c r="N4847" s="3" t="s">
        <v>111</v>
      </c>
      <c r="O4847" s="3">
        <f>COUNTIF([1]局站!$D$4:$D$172,"="&amp;N4847)</f>
        <v>1</v>
      </c>
      <c r="P4847" s="3">
        <v>0</v>
      </c>
      <c r="Q4847" s="3">
        <v>0</v>
      </c>
      <c r="R4847" s="3">
        <v>0</v>
      </c>
      <c r="S4847" s="3" t="s">
        <v>112</v>
      </c>
      <c r="T4847" s="3">
        <f>COUNTIF([1]局站!$D$4:$D$172,"="&amp;S4847)</f>
        <v>1</v>
      </c>
      <c r="U4847" s="3">
        <v>0</v>
      </c>
      <c r="V4847" s="3">
        <v>0</v>
      </c>
      <c r="W4847" s="3">
        <v>0</v>
      </c>
      <c r="X4847" s="3" t="s">
        <v>1215</v>
      </c>
      <c r="Y4847" s="3" t="s">
        <v>881</v>
      </c>
      <c r="Z4847" s="3" t="str">
        <f>INDEX(业务类型!$C$4:$C$8,MATCH(纤芯!Y4847,业务类型!$B$4:$B$8,0))</f>
        <v>OTHER</v>
      </c>
      <c r="AA4847" s="3" t="s">
        <v>1077</v>
      </c>
    </row>
    <row r="4848" spans="1:27" ht="16.5" x14ac:dyDescent="0.2">
      <c r="A4848" s="3">
        <v>4845</v>
      </c>
      <c r="B4848" s="3">
        <f t="shared" si="379"/>
        <v>37039104001</v>
      </c>
      <c r="C4848" s="3" t="s">
        <v>1166</v>
      </c>
      <c r="D4848" s="3" t="s">
        <v>239</v>
      </c>
      <c r="E4848" s="3" t="str">
        <f>INDEX(光放段!$G$4:$G$237,MATCH(纤芯!G4848,光放段!$C$4:$C$237,0))</f>
        <v>山东二干|青岛威海2号光缆:青岛振华路-威海南竹岛</v>
      </c>
      <c r="F4848" s="3">
        <f>INDEX(光放段!$I$4:$I$237,MATCH(纤芯!H4848,光放段!$B$4:$B$237,0))</f>
        <v>37039100000</v>
      </c>
      <c r="G4848" s="3" t="str">
        <f t="shared" si="375"/>
        <v>山东二干|青岛威海2号光缆:文泽头-威海南竹岛</v>
      </c>
      <c r="H4848" s="3">
        <f>INDEX(光放段!$B$4:$B$237,MATCH(纤芯!G4848,光放段!$C$4:$C$237,0))</f>
        <v>37039104000</v>
      </c>
      <c r="I4848" s="3" t="str">
        <f t="shared" si="376"/>
        <v>青岛威海2号光缆</v>
      </c>
      <c r="J4848" s="3" t="str">
        <f>INDEX(子缆名称!$B$4:$B$29,纤芯!M4848)</f>
        <v>A缆</v>
      </c>
      <c r="K4848" s="3">
        <v>1</v>
      </c>
      <c r="L4848" s="3">
        <f t="shared" si="377"/>
        <v>1</v>
      </c>
      <c r="M4848" s="3">
        <f t="shared" si="378"/>
        <v>1</v>
      </c>
      <c r="N4848" s="3" t="s">
        <v>112</v>
      </c>
      <c r="O4848" s="3">
        <f>COUNTIF([1]局站!$D$4:$D$172,"="&amp;N4848)</f>
        <v>1</v>
      </c>
      <c r="P4848" s="3">
        <v>0</v>
      </c>
      <c r="Q4848" s="3">
        <v>0</v>
      </c>
      <c r="R4848" s="3">
        <v>0</v>
      </c>
      <c r="S4848" s="3" t="s">
        <v>148</v>
      </c>
      <c r="T4848" s="3">
        <f>COUNTIF([1]局站!$D$4:$D$172,"="&amp;S4848)</f>
        <v>1</v>
      </c>
      <c r="U4848" s="3">
        <v>0</v>
      </c>
      <c r="V4848" s="3">
        <v>0</v>
      </c>
      <c r="W4848" s="3">
        <v>0</v>
      </c>
      <c r="X4848" s="3" t="s">
        <v>1214</v>
      </c>
      <c r="Y4848" s="3" t="s">
        <v>880</v>
      </c>
      <c r="Z4848" s="3" t="str">
        <f>INDEX(业务类型!$C$4:$C$8,MATCH(纤芯!Y4848,业务类型!$B$4:$B$8,0))</f>
        <v>IDLE</v>
      </c>
      <c r="AA4848" s="3"/>
    </row>
    <row r="4849" spans="1:27" ht="16.5" x14ac:dyDescent="0.2">
      <c r="A4849" s="3">
        <v>4846</v>
      </c>
      <c r="B4849" s="3">
        <f t="shared" si="379"/>
        <v>37039104002</v>
      </c>
      <c r="C4849" s="3" t="s">
        <v>1166</v>
      </c>
      <c r="D4849" s="3" t="s">
        <v>239</v>
      </c>
      <c r="E4849" s="3" t="str">
        <f>INDEX(光放段!$G$4:$G$237,MATCH(纤芯!G4849,光放段!$C$4:$C$237,0))</f>
        <v>山东二干|青岛威海2号光缆:青岛振华路-威海南竹岛</v>
      </c>
      <c r="F4849" s="3">
        <f>INDEX(光放段!$I$4:$I$237,MATCH(纤芯!H4849,光放段!$B$4:$B$237,0))</f>
        <v>37039100000</v>
      </c>
      <c r="G4849" s="3" t="str">
        <f t="shared" si="375"/>
        <v>山东二干|青岛威海2号光缆:文泽头-威海南竹岛</v>
      </c>
      <c r="H4849" s="3">
        <f>INDEX(光放段!$B$4:$B$237,MATCH(纤芯!G4849,光放段!$C$4:$C$237,0))</f>
        <v>37039104000</v>
      </c>
      <c r="I4849" s="3" t="str">
        <f t="shared" si="376"/>
        <v>青岛威海2号光缆</v>
      </c>
      <c r="J4849" s="3" t="str">
        <f>INDEX(子缆名称!$B$4:$B$29,纤芯!M4849)</f>
        <v>A缆</v>
      </c>
      <c r="K4849" s="3">
        <v>2</v>
      </c>
      <c r="L4849" s="3">
        <f t="shared" si="377"/>
        <v>2</v>
      </c>
      <c r="M4849" s="3">
        <f t="shared" si="378"/>
        <v>1</v>
      </c>
      <c r="N4849" s="3" t="s">
        <v>112</v>
      </c>
      <c r="O4849" s="3">
        <f>COUNTIF([1]局站!$D$4:$D$172,"="&amp;N4849)</f>
        <v>1</v>
      </c>
      <c r="P4849" s="3">
        <v>0</v>
      </c>
      <c r="Q4849" s="3">
        <v>0</v>
      </c>
      <c r="R4849" s="3">
        <v>0</v>
      </c>
      <c r="S4849" s="3" t="s">
        <v>148</v>
      </c>
      <c r="T4849" s="3">
        <f>COUNTIF([1]局站!$D$4:$D$172,"="&amp;S4849)</f>
        <v>1</v>
      </c>
      <c r="U4849" s="3">
        <v>0</v>
      </c>
      <c r="V4849" s="3">
        <v>0</v>
      </c>
      <c r="W4849" s="3">
        <v>0</v>
      </c>
      <c r="X4849" s="3" t="s">
        <v>1214</v>
      </c>
      <c r="Y4849" s="3" t="s">
        <v>880</v>
      </c>
      <c r="Z4849" s="3" t="str">
        <f>INDEX(业务类型!$C$4:$C$8,MATCH(纤芯!Y4849,业务类型!$B$4:$B$8,0))</f>
        <v>IDLE</v>
      </c>
      <c r="AA4849" s="3"/>
    </row>
    <row r="4850" spans="1:27" ht="16.5" x14ac:dyDescent="0.2">
      <c r="A4850" s="3">
        <v>4847</v>
      </c>
      <c r="B4850" s="3">
        <f t="shared" si="379"/>
        <v>37039104003</v>
      </c>
      <c r="C4850" s="3" t="s">
        <v>1166</v>
      </c>
      <c r="D4850" s="3" t="s">
        <v>239</v>
      </c>
      <c r="E4850" s="3" t="str">
        <f>INDEX(光放段!$G$4:$G$237,MATCH(纤芯!G4850,光放段!$C$4:$C$237,0))</f>
        <v>山东二干|青岛威海2号光缆:青岛振华路-威海南竹岛</v>
      </c>
      <c r="F4850" s="3">
        <f>INDEX(光放段!$I$4:$I$237,MATCH(纤芯!H4850,光放段!$B$4:$B$237,0))</f>
        <v>37039100000</v>
      </c>
      <c r="G4850" s="3" t="str">
        <f t="shared" si="375"/>
        <v>山东二干|青岛威海2号光缆:文泽头-威海南竹岛</v>
      </c>
      <c r="H4850" s="3">
        <f>INDEX(光放段!$B$4:$B$237,MATCH(纤芯!G4850,光放段!$C$4:$C$237,0))</f>
        <v>37039104000</v>
      </c>
      <c r="I4850" s="3" t="str">
        <f t="shared" si="376"/>
        <v>青岛威海2号光缆</v>
      </c>
      <c r="J4850" s="3" t="str">
        <f>INDEX(子缆名称!$B$4:$B$29,纤芯!M4850)</f>
        <v>A缆</v>
      </c>
      <c r="K4850" s="3">
        <v>3</v>
      </c>
      <c r="L4850" s="3">
        <f t="shared" si="377"/>
        <v>3</v>
      </c>
      <c r="M4850" s="3">
        <f t="shared" si="378"/>
        <v>1</v>
      </c>
      <c r="N4850" s="3" t="s">
        <v>112</v>
      </c>
      <c r="O4850" s="3">
        <f>COUNTIF([1]局站!$D$4:$D$172,"="&amp;N4850)</f>
        <v>1</v>
      </c>
      <c r="P4850" s="3">
        <v>0</v>
      </c>
      <c r="Q4850" s="3">
        <v>0</v>
      </c>
      <c r="R4850" s="3">
        <v>0</v>
      </c>
      <c r="S4850" s="3" t="s">
        <v>148</v>
      </c>
      <c r="T4850" s="3">
        <f>COUNTIF([1]局站!$D$4:$D$172,"="&amp;S4850)</f>
        <v>1</v>
      </c>
      <c r="U4850" s="3">
        <v>0</v>
      </c>
      <c r="V4850" s="3">
        <v>0</v>
      </c>
      <c r="W4850" s="3">
        <v>0</v>
      </c>
      <c r="X4850" s="3" t="s">
        <v>1214</v>
      </c>
      <c r="Y4850" s="3" t="s">
        <v>880</v>
      </c>
      <c r="Z4850" s="3" t="str">
        <f>INDEX(业务类型!$C$4:$C$8,MATCH(纤芯!Y4850,业务类型!$B$4:$B$8,0))</f>
        <v>IDLE</v>
      </c>
      <c r="AA4850" s="3"/>
    </row>
    <row r="4851" spans="1:27" ht="16.5" x14ac:dyDescent="0.2">
      <c r="A4851" s="3">
        <v>4848</v>
      </c>
      <c r="B4851" s="3">
        <f t="shared" si="379"/>
        <v>37039104004</v>
      </c>
      <c r="C4851" s="3" t="s">
        <v>1166</v>
      </c>
      <c r="D4851" s="3" t="s">
        <v>239</v>
      </c>
      <c r="E4851" s="3" t="str">
        <f>INDEX(光放段!$G$4:$G$237,MATCH(纤芯!G4851,光放段!$C$4:$C$237,0))</f>
        <v>山东二干|青岛威海2号光缆:青岛振华路-威海南竹岛</v>
      </c>
      <c r="F4851" s="3">
        <f>INDEX(光放段!$I$4:$I$237,MATCH(纤芯!H4851,光放段!$B$4:$B$237,0))</f>
        <v>37039100000</v>
      </c>
      <c r="G4851" s="3" t="str">
        <f t="shared" si="375"/>
        <v>山东二干|青岛威海2号光缆:文泽头-威海南竹岛</v>
      </c>
      <c r="H4851" s="3">
        <f>INDEX(光放段!$B$4:$B$237,MATCH(纤芯!G4851,光放段!$C$4:$C$237,0))</f>
        <v>37039104000</v>
      </c>
      <c r="I4851" s="3" t="str">
        <f t="shared" si="376"/>
        <v>青岛威海2号光缆</v>
      </c>
      <c r="J4851" s="3" t="str">
        <f>INDEX(子缆名称!$B$4:$B$29,纤芯!M4851)</f>
        <v>A缆</v>
      </c>
      <c r="K4851" s="3">
        <v>4</v>
      </c>
      <c r="L4851" s="3">
        <f t="shared" si="377"/>
        <v>4</v>
      </c>
      <c r="M4851" s="3">
        <f t="shared" si="378"/>
        <v>1</v>
      </c>
      <c r="N4851" s="3" t="s">
        <v>112</v>
      </c>
      <c r="O4851" s="3">
        <f>COUNTIF([1]局站!$D$4:$D$172,"="&amp;N4851)</f>
        <v>1</v>
      </c>
      <c r="P4851" s="3">
        <v>0</v>
      </c>
      <c r="Q4851" s="3">
        <v>0</v>
      </c>
      <c r="R4851" s="3">
        <v>0</v>
      </c>
      <c r="S4851" s="3" t="s">
        <v>148</v>
      </c>
      <c r="T4851" s="3">
        <f>COUNTIF([1]局站!$D$4:$D$172,"="&amp;S4851)</f>
        <v>1</v>
      </c>
      <c r="U4851" s="3">
        <v>0</v>
      </c>
      <c r="V4851" s="3">
        <v>0</v>
      </c>
      <c r="W4851" s="3">
        <v>0</v>
      </c>
      <c r="X4851" s="3" t="s">
        <v>1214</v>
      </c>
      <c r="Y4851" s="3" t="s">
        <v>880</v>
      </c>
      <c r="Z4851" s="3" t="str">
        <f>INDEX(业务类型!$C$4:$C$8,MATCH(纤芯!Y4851,业务类型!$B$4:$B$8,0))</f>
        <v>IDLE</v>
      </c>
      <c r="AA4851" s="3"/>
    </row>
    <row r="4852" spans="1:27" ht="16.5" x14ac:dyDescent="0.2">
      <c r="A4852" s="3">
        <v>4849</v>
      </c>
      <c r="B4852" s="3">
        <f t="shared" si="379"/>
        <v>37039104005</v>
      </c>
      <c r="C4852" s="3" t="s">
        <v>1166</v>
      </c>
      <c r="D4852" s="3" t="s">
        <v>239</v>
      </c>
      <c r="E4852" s="3" t="str">
        <f>INDEX(光放段!$G$4:$G$237,MATCH(纤芯!G4852,光放段!$C$4:$C$237,0))</f>
        <v>山东二干|青岛威海2号光缆:青岛振华路-威海南竹岛</v>
      </c>
      <c r="F4852" s="3">
        <f>INDEX(光放段!$I$4:$I$237,MATCH(纤芯!H4852,光放段!$B$4:$B$237,0))</f>
        <v>37039100000</v>
      </c>
      <c r="G4852" s="3" t="str">
        <f t="shared" si="375"/>
        <v>山东二干|青岛威海2号光缆:文泽头-威海南竹岛</v>
      </c>
      <c r="H4852" s="3">
        <f>INDEX(光放段!$B$4:$B$237,MATCH(纤芯!G4852,光放段!$C$4:$C$237,0))</f>
        <v>37039104000</v>
      </c>
      <c r="I4852" s="3" t="str">
        <f t="shared" si="376"/>
        <v>青岛威海2号光缆</v>
      </c>
      <c r="J4852" s="3" t="str">
        <f>INDEX(子缆名称!$B$4:$B$29,纤芯!M4852)</f>
        <v>A缆</v>
      </c>
      <c r="K4852" s="3">
        <v>5</v>
      </c>
      <c r="L4852" s="3">
        <f t="shared" si="377"/>
        <v>5</v>
      </c>
      <c r="M4852" s="3">
        <f t="shared" si="378"/>
        <v>1</v>
      </c>
      <c r="N4852" s="3" t="s">
        <v>112</v>
      </c>
      <c r="O4852" s="3">
        <f>COUNTIF([1]局站!$D$4:$D$172,"="&amp;N4852)</f>
        <v>1</v>
      </c>
      <c r="P4852" s="3">
        <v>0</v>
      </c>
      <c r="Q4852" s="3">
        <v>0</v>
      </c>
      <c r="R4852" s="3">
        <v>0</v>
      </c>
      <c r="S4852" s="3" t="s">
        <v>148</v>
      </c>
      <c r="T4852" s="3">
        <f>COUNTIF([1]局站!$D$4:$D$172,"="&amp;S4852)</f>
        <v>1</v>
      </c>
      <c r="U4852" s="3">
        <v>0</v>
      </c>
      <c r="V4852" s="3">
        <v>0</v>
      </c>
      <c r="W4852" s="3">
        <v>0</v>
      </c>
      <c r="X4852" s="3" t="s">
        <v>1214</v>
      </c>
      <c r="Y4852" s="3" t="s">
        <v>880</v>
      </c>
      <c r="Z4852" s="3" t="str">
        <f>INDEX(业务类型!$C$4:$C$8,MATCH(纤芯!Y4852,业务类型!$B$4:$B$8,0))</f>
        <v>IDLE</v>
      </c>
      <c r="AA4852" s="3"/>
    </row>
    <row r="4853" spans="1:27" ht="16.5" x14ac:dyDescent="0.2">
      <c r="A4853" s="3">
        <v>4850</v>
      </c>
      <c r="B4853" s="3">
        <f t="shared" si="379"/>
        <v>37039104006</v>
      </c>
      <c r="C4853" s="3" t="s">
        <v>1166</v>
      </c>
      <c r="D4853" s="3" t="s">
        <v>239</v>
      </c>
      <c r="E4853" s="3" t="str">
        <f>INDEX(光放段!$G$4:$G$237,MATCH(纤芯!G4853,光放段!$C$4:$C$237,0))</f>
        <v>山东二干|青岛威海2号光缆:青岛振华路-威海南竹岛</v>
      </c>
      <c r="F4853" s="3">
        <f>INDEX(光放段!$I$4:$I$237,MATCH(纤芯!H4853,光放段!$B$4:$B$237,0))</f>
        <v>37039100000</v>
      </c>
      <c r="G4853" s="3" t="str">
        <f t="shared" si="375"/>
        <v>山东二干|青岛威海2号光缆:文泽头-威海南竹岛</v>
      </c>
      <c r="H4853" s="3">
        <f>INDEX(光放段!$B$4:$B$237,MATCH(纤芯!G4853,光放段!$C$4:$C$237,0))</f>
        <v>37039104000</v>
      </c>
      <c r="I4853" s="3" t="str">
        <f t="shared" si="376"/>
        <v>青岛威海2号光缆</v>
      </c>
      <c r="J4853" s="3" t="str">
        <f>INDEX(子缆名称!$B$4:$B$29,纤芯!M4853)</f>
        <v>A缆</v>
      </c>
      <c r="K4853" s="3">
        <v>6</v>
      </c>
      <c r="L4853" s="3">
        <f t="shared" si="377"/>
        <v>6</v>
      </c>
      <c r="M4853" s="3">
        <f t="shared" si="378"/>
        <v>1</v>
      </c>
      <c r="N4853" s="3" t="s">
        <v>112</v>
      </c>
      <c r="O4853" s="3">
        <f>COUNTIF([1]局站!$D$4:$D$172,"="&amp;N4853)</f>
        <v>1</v>
      </c>
      <c r="P4853" s="3">
        <v>0</v>
      </c>
      <c r="Q4853" s="3">
        <v>0</v>
      </c>
      <c r="R4853" s="3">
        <v>0</v>
      </c>
      <c r="S4853" s="3" t="s">
        <v>148</v>
      </c>
      <c r="T4853" s="3">
        <f>COUNTIF([1]局站!$D$4:$D$172,"="&amp;S4853)</f>
        <v>1</v>
      </c>
      <c r="U4853" s="3">
        <v>0</v>
      </c>
      <c r="V4853" s="3">
        <v>0</v>
      </c>
      <c r="W4853" s="3">
        <v>0</v>
      </c>
      <c r="X4853" s="3" t="s">
        <v>1214</v>
      </c>
      <c r="Y4853" s="3" t="s">
        <v>880</v>
      </c>
      <c r="Z4853" s="3" t="str">
        <f>INDEX(业务类型!$C$4:$C$8,MATCH(纤芯!Y4853,业务类型!$B$4:$B$8,0))</f>
        <v>IDLE</v>
      </c>
      <c r="AA4853" s="3"/>
    </row>
    <row r="4854" spans="1:27" ht="16.5" x14ac:dyDescent="0.2">
      <c r="A4854" s="3">
        <v>4851</v>
      </c>
      <c r="B4854" s="3">
        <f t="shared" si="379"/>
        <v>37039104007</v>
      </c>
      <c r="C4854" s="3" t="s">
        <v>1166</v>
      </c>
      <c r="D4854" s="3" t="s">
        <v>239</v>
      </c>
      <c r="E4854" s="3" t="str">
        <f>INDEX(光放段!$G$4:$G$237,MATCH(纤芯!G4854,光放段!$C$4:$C$237,0))</f>
        <v>山东二干|青岛威海2号光缆:青岛振华路-威海南竹岛</v>
      </c>
      <c r="F4854" s="3">
        <f>INDEX(光放段!$I$4:$I$237,MATCH(纤芯!H4854,光放段!$B$4:$B$237,0))</f>
        <v>37039100000</v>
      </c>
      <c r="G4854" s="3" t="str">
        <f t="shared" si="375"/>
        <v>山东二干|青岛威海2号光缆:文泽头-威海南竹岛</v>
      </c>
      <c r="H4854" s="3">
        <f>INDEX(光放段!$B$4:$B$237,MATCH(纤芯!G4854,光放段!$C$4:$C$237,0))</f>
        <v>37039104000</v>
      </c>
      <c r="I4854" s="3" t="str">
        <f t="shared" si="376"/>
        <v>青岛威海2号光缆</v>
      </c>
      <c r="J4854" s="3" t="str">
        <f>INDEX(子缆名称!$B$4:$B$29,纤芯!M4854)</f>
        <v>A缆</v>
      </c>
      <c r="K4854" s="3">
        <v>7</v>
      </c>
      <c r="L4854" s="3">
        <f t="shared" si="377"/>
        <v>7</v>
      </c>
      <c r="M4854" s="3">
        <f t="shared" si="378"/>
        <v>1</v>
      </c>
      <c r="N4854" s="3" t="s">
        <v>112</v>
      </c>
      <c r="O4854" s="3">
        <f>COUNTIF([1]局站!$D$4:$D$172,"="&amp;N4854)</f>
        <v>1</v>
      </c>
      <c r="P4854" s="3">
        <v>0</v>
      </c>
      <c r="Q4854" s="3">
        <v>0</v>
      </c>
      <c r="R4854" s="3">
        <v>0</v>
      </c>
      <c r="S4854" s="3" t="s">
        <v>148</v>
      </c>
      <c r="T4854" s="3">
        <f>COUNTIF([1]局站!$D$4:$D$172,"="&amp;S4854)</f>
        <v>1</v>
      </c>
      <c r="U4854" s="3">
        <v>0</v>
      </c>
      <c r="V4854" s="3">
        <v>0</v>
      </c>
      <c r="W4854" s="3">
        <v>0</v>
      </c>
      <c r="X4854" s="3" t="s">
        <v>1215</v>
      </c>
      <c r="Y4854" s="3" t="s">
        <v>880</v>
      </c>
      <c r="Z4854" s="3" t="str">
        <f>INDEX(业务类型!$C$4:$C$8,MATCH(纤芯!Y4854,业务类型!$B$4:$B$8,0))</f>
        <v>IDLE</v>
      </c>
      <c r="AA4854" s="3"/>
    </row>
    <row r="4855" spans="1:27" ht="16.5" x14ac:dyDescent="0.2">
      <c r="A4855" s="3">
        <v>4852</v>
      </c>
      <c r="B4855" s="3">
        <f t="shared" si="379"/>
        <v>37039104008</v>
      </c>
      <c r="C4855" s="3" t="s">
        <v>1166</v>
      </c>
      <c r="D4855" s="3" t="s">
        <v>239</v>
      </c>
      <c r="E4855" s="3" t="str">
        <f>INDEX(光放段!$G$4:$G$237,MATCH(纤芯!G4855,光放段!$C$4:$C$237,0))</f>
        <v>山东二干|青岛威海2号光缆:青岛振华路-威海南竹岛</v>
      </c>
      <c r="F4855" s="3">
        <f>INDEX(光放段!$I$4:$I$237,MATCH(纤芯!H4855,光放段!$B$4:$B$237,0))</f>
        <v>37039100000</v>
      </c>
      <c r="G4855" s="3" t="str">
        <f t="shared" si="375"/>
        <v>山东二干|青岛威海2号光缆:文泽头-威海南竹岛</v>
      </c>
      <c r="H4855" s="3">
        <f>INDEX(光放段!$B$4:$B$237,MATCH(纤芯!G4855,光放段!$C$4:$C$237,0))</f>
        <v>37039104000</v>
      </c>
      <c r="I4855" s="3" t="str">
        <f t="shared" si="376"/>
        <v>青岛威海2号光缆</v>
      </c>
      <c r="J4855" s="3" t="str">
        <f>INDEX(子缆名称!$B$4:$B$29,纤芯!M4855)</f>
        <v>A缆</v>
      </c>
      <c r="K4855" s="3">
        <v>8</v>
      </c>
      <c r="L4855" s="3">
        <f t="shared" si="377"/>
        <v>8</v>
      </c>
      <c r="M4855" s="3">
        <f t="shared" si="378"/>
        <v>1</v>
      </c>
      <c r="N4855" s="3" t="s">
        <v>112</v>
      </c>
      <c r="O4855" s="3">
        <f>COUNTIF([1]局站!$D$4:$D$172,"="&amp;N4855)</f>
        <v>1</v>
      </c>
      <c r="P4855" s="3">
        <v>0</v>
      </c>
      <c r="Q4855" s="3">
        <v>0</v>
      </c>
      <c r="R4855" s="3">
        <v>0</v>
      </c>
      <c r="S4855" s="3" t="s">
        <v>148</v>
      </c>
      <c r="T4855" s="3">
        <f>COUNTIF([1]局站!$D$4:$D$172,"="&amp;S4855)</f>
        <v>1</v>
      </c>
      <c r="U4855" s="3">
        <v>0</v>
      </c>
      <c r="V4855" s="3">
        <v>0</v>
      </c>
      <c r="W4855" s="3">
        <v>0</v>
      </c>
      <c r="X4855" s="3" t="s">
        <v>1215</v>
      </c>
      <c r="Y4855" s="3" t="s">
        <v>880</v>
      </c>
      <c r="Z4855" s="3" t="str">
        <f>INDEX(业务类型!$C$4:$C$8,MATCH(纤芯!Y4855,业务类型!$B$4:$B$8,0))</f>
        <v>IDLE</v>
      </c>
      <c r="AA4855" s="3"/>
    </row>
    <row r="4856" spans="1:27" ht="16.5" x14ac:dyDescent="0.2">
      <c r="A4856" s="3">
        <v>4853</v>
      </c>
      <c r="B4856" s="3">
        <f t="shared" si="379"/>
        <v>37039104009</v>
      </c>
      <c r="C4856" s="3" t="s">
        <v>1166</v>
      </c>
      <c r="D4856" s="3" t="s">
        <v>239</v>
      </c>
      <c r="E4856" s="3" t="str">
        <f>INDEX(光放段!$G$4:$G$237,MATCH(纤芯!G4856,光放段!$C$4:$C$237,0))</f>
        <v>山东二干|青岛威海2号光缆:青岛振华路-威海南竹岛</v>
      </c>
      <c r="F4856" s="3">
        <f>INDEX(光放段!$I$4:$I$237,MATCH(纤芯!H4856,光放段!$B$4:$B$237,0))</f>
        <v>37039100000</v>
      </c>
      <c r="G4856" s="3" t="str">
        <f t="shared" si="375"/>
        <v>山东二干|青岛威海2号光缆:文泽头-威海南竹岛</v>
      </c>
      <c r="H4856" s="3">
        <f>INDEX(光放段!$B$4:$B$237,MATCH(纤芯!G4856,光放段!$C$4:$C$237,0))</f>
        <v>37039104000</v>
      </c>
      <c r="I4856" s="3" t="str">
        <f t="shared" si="376"/>
        <v>青岛威海2号光缆</v>
      </c>
      <c r="J4856" s="3" t="str">
        <f>INDEX(子缆名称!$B$4:$B$29,纤芯!M4856)</f>
        <v>A缆</v>
      </c>
      <c r="K4856" s="3">
        <v>9</v>
      </c>
      <c r="L4856" s="3">
        <f t="shared" si="377"/>
        <v>9</v>
      </c>
      <c r="M4856" s="3">
        <f t="shared" si="378"/>
        <v>1</v>
      </c>
      <c r="N4856" s="3" t="s">
        <v>112</v>
      </c>
      <c r="O4856" s="3">
        <f>COUNTIF([1]局站!$D$4:$D$172,"="&amp;N4856)</f>
        <v>1</v>
      </c>
      <c r="P4856" s="3">
        <v>0</v>
      </c>
      <c r="Q4856" s="3">
        <v>0</v>
      </c>
      <c r="R4856" s="3">
        <v>0</v>
      </c>
      <c r="S4856" s="3" t="s">
        <v>148</v>
      </c>
      <c r="T4856" s="3">
        <f>COUNTIF([1]局站!$D$4:$D$172,"="&amp;S4856)</f>
        <v>1</v>
      </c>
      <c r="U4856" s="3">
        <v>0</v>
      </c>
      <c r="V4856" s="3">
        <v>0</v>
      </c>
      <c r="W4856" s="3">
        <v>0</v>
      </c>
      <c r="X4856" s="3" t="s">
        <v>1215</v>
      </c>
      <c r="Y4856" s="3" t="s">
        <v>852</v>
      </c>
      <c r="Z4856" s="3" t="str">
        <f>INDEX(业务类型!$C$4:$C$8,MATCH(纤芯!Y4856,业务类型!$B$4:$B$8,0))</f>
        <v>TWO</v>
      </c>
      <c r="AA4856" s="3" t="s">
        <v>907</v>
      </c>
    </row>
    <row r="4857" spans="1:27" ht="16.5" x14ac:dyDescent="0.2">
      <c r="A4857" s="3">
        <v>4854</v>
      </c>
      <c r="B4857" s="3">
        <f t="shared" si="379"/>
        <v>37039104010</v>
      </c>
      <c r="C4857" s="3" t="s">
        <v>1166</v>
      </c>
      <c r="D4857" s="3" t="s">
        <v>239</v>
      </c>
      <c r="E4857" s="3" t="str">
        <f>INDEX(光放段!$G$4:$G$237,MATCH(纤芯!G4857,光放段!$C$4:$C$237,0))</f>
        <v>山东二干|青岛威海2号光缆:青岛振华路-威海南竹岛</v>
      </c>
      <c r="F4857" s="3">
        <f>INDEX(光放段!$I$4:$I$237,MATCH(纤芯!H4857,光放段!$B$4:$B$237,0))</f>
        <v>37039100000</v>
      </c>
      <c r="G4857" s="3" t="str">
        <f t="shared" si="375"/>
        <v>山东二干|青岛威海2号光缆:文泽头-威海南竹岛</v>
      </c>
      <c r="H4857" s="3">
        <f>INDEX(光放段!$B$4:$B$237,MATCH(纤芯!G4857,光放段!$C$4:$C$237,0))</f>
        <v>37039104000</v>
      </c>
      <c r="I4857" s="3" t="str">
        <f t="shared" si="376"/>
        <v>青岛威海2号光缆</v>
      </c>
      <c r="J4857" s="3" t="str">
        <f>INDEX(子缆名称!$B$4:$B$29,纤芯!M4857)</f>
        <v>A缆</v>
      </c>
      <c r="K4857" s="3">
        <v>10</v>
      </c>
      <c r="L4857" s="3">
        <f t="shared" si="377"/>
        <v>10</v>
      </c>
      <c r="M4857" s="3">
        <f t="shared" si="378"/>
        <v>1</v>
      </c>
      <c r="N4857" s="3" t="s">
        <v>112</v>
      </c>
      <c r="O4857" s="3">
        <f>COUNTIF([1]局站!$D$4:$D$172,"="&amp;N4857)</f>
        <v>1</v>
      </c>
      <c r="P4857" s="3">
        <v>0</v>
      </c>
      <c r="Q4857" s="3">
        <v>0</v>
      </c>
      <c r="R4857" s="3">
        <v>0</v>
      </c>
      <c r="S4857" s="3" t="s">
        <v>148</v>
      </c>
      <c r="T4857" s="3">
        <f>COUNTIF([1]局站!$D$4:$D$172,"="&amp;S4857)</f>
        <v>1</v>
      </c>
      <c r="U4857" s="3">
        <v>0</v>
      </c>
      <c r="V4857" s="3">
        <v>0</v>
      </c>
      <c r="W4857" s="3">
        <v>0</v>
      </c>
      <c r="X4857" s="3" t="s">
        <v>1215</v>
      </c>
      <c r="Y4857" s="3" t="s">
        <v>852</v>
      </c>
      <c r="Z4857" s="3" t="str">
        <f>INDEX(业务类型!$C$4:$C$8,MATCH(纤芯!Y4857,业务类型!$B$4:$B$8,0))</f>
        <v>TWO</v>
      </c>
      <c r="AA4857" s="3" t="s">
        <v>907</v>
      </c>
    </row>
    <row r="4858" spans="1:27" ht="16.5" x14ac:dyDescent="0.2">
      <c r="A4858" s="3">
        <v>4855</v>
      </c>
      <c r="B4858" s="3">
        <f t="shared" si="379"/>
        <v>37039104011</v>
      </c>
      <c r="C4858" s="3" t="s">
        <v>1166</v>
      </c>
      <c r="D4858" s="3" t="s">
        <v>239</v>
      </c>
      <c r="E4858" s="3" t="str">
        <f>INDEX(光放段!$G$4:$G$237,MATCH(纤芯!G4858,光放段!$C$4:$C$237,0))</f>
        <v>山东二干|青岛威海2号光缆:青岛振华路-威海南竹岛</v>
      </c>
      <c r="F4858" s="3">
        <f>INDEX(光放段!$I$4:$I$237,MATCH(纤芯!H4858,光放段!$B$4:$B$237,0))</f>
        <v>37039100000</v>
      </c>
      <c r="G4858" s="3" t="str">
        <f t="shared" si="375"/>
        <v>山东二干|青岛威海2号光缆:文泽头-威海南竹岛</v>
      </c>
      <c r="H4858" s="3">
        <f>INDEX(光放段!$B$4:$B$237,MATCH(纤芯!G4858,光放段!$C$4:$C$237,0))</f>
        <v>37039104000</v>
      </c>
      <c r="I4858" s="3" t="str">
        <f t="shared" si="376"/>
        <v>青岛威海2号光缆</v>
      </c>
      <c r="J4858" s="3" t="str">
        <f>INDEX(子缆名称!$B$4:$B$29,纤芯!M4858)</f>
        <v>A缆</v>
      </c>
      <c r="K4858" s="3">
        <v>11</v>
      </c>
      <c r="L4858" s="3">
        <f t="shared" si="377"/>
        <v>11</v>
      </c>
      <c r="M4858" s="3">
        <f t="shared" si="378"/>
        <v>1</v>
      </c>
      <c r="N4858" s="3" t="s">
        <v>112</v>
      </c>
      <c r="O4858" s="3">
        <f>COUNTIF([1]局站!$D$4:$D$172,"="&amp;N4858)</f>
        <v>1</v>
      </c>
      <c r="P4858" s="3">
        <v>0</v>
      </c>
      <c r="Q4858" s="3">
        <v>0</v>
      </c>
      <c r="R4858" s="3">
        <v>0</v>
      </c>
      <c r="S4858" s="3" t="s">
        <v>148</v>
      </c>
      <c r="T4858" s="3">
        <f>COUNTIF([1]局站!$D$4:$D$172,"="&amp;S4858)</f>
        <v>1</v>
      </c>
      <c r="U4858" s="3">
        <v>0</v>
      </c>
      <c r="V4858" s="3">
        <v>0</v>
      </c>
      <c r="W4858" s="3">
        <v>0</v>
      </c>
      <c r="X4858" s="3" t="s">
        <v>1215</v>
      </c>
      <c r="Y4858" s="3" t="s">
        <v>880</v>
      </c>
      <c r="Z4858" s="3" t="str">
        <f>INDEX(业务类型!$C$4:$C$8,MATCH(纤芯!Y4858,业务类型!$B$4:$B$8,0))</f>
        <v>IDLE</v>
      </c>
      <c r="AA4858" s="3"/>
    </row>
    <row r="4859" spans="1:27" ht="16.5" x14ac:dyDescent="0.2">
      <c r="A4859" s="3">
        <v>4856</v>
      </c>
      <c r="B4859" s="3">
        <f t="shared" si="379"/>
        <v>37039104012</v>
      </c>
      <c r="C4859" s="3" t="s">
        <v>1166</v>
      </c>
      <c r="D4859" s="3" t="s">
        <v>239</v>
      </c>
      <c r="E4859" s="3" t="str">
        <f>INDEX(光放段!$G$4:$G$237,MATCH(纤芯!G4859,光放段!$C$4:$C$237,0))</f>
        <v>山东二干|青岛威海2号光缆:青岛振华路-威海南竹岛</v>
      </c>
      <c r="F4859" s="3">
        <f>INDEX(光放段!$I$4:$I$237,MATCH(纤芯!H4859,光放段!$B$4:$B$237,0))</f>
        <v>37039100000</v>
      </c>
      <c r="G4859" s="3" t="str">
        <f t="shared" si="375"/>
        <v>山东二干|青岛威海2号光缆:文泽头-威海南竹岛</v>
      </c>
      <c r="H4859" s="3">
        <f>INDEX(光放段!$B$4:$B$237,MATCH(纤芯!G4859,光放段!$C$4:$C$237,0))</f>
        <v>37039104000</v>
      </c>
      <c r="I4859" s="3" t="str">
        <f t="shared" si="376"/>
        <v>青岛威海2号光缆</v>
      </c>
      <c r="J4859" s="3" t="str">
        <f>INDEX(子缆名称!$B$4:$B$29,纤芯!M4859)</f>
        <v>A缆</v>
      </c>
      <c r="K4859" s="3">
        <v>12</v>
      </c>
      <c r="L4859" s="3">
        <f t="shared" si="377"/>
        <v>12</v>
      </c>
      <c r="M4859" s="3">
        <f t="shared" si="378"/>
        <v>1</v>
      </c>
      <c r="N4859" s="3" t="s">
        <v>112</v>
      </c>
      <c r="O4859" s="3">
        <f>COUNTIF([1]局站!$D$4:$D$172,"="&amp;N4859)</f>
        <v>1</v>
      </c>
      <c r="P4859" s="3">
        <v>0</v>
      </c>
      <c r="Q4859" s="3">
        <v>0</v>
      </c>
      <c r="R4859" s="3">
        <v>0</v>
      </c>
      <c r="S4859" s="3" t="s">
        <v>148</v>
      </c>
      <c r="T4859" s="3">
        <f>COUNTIF([1]局站!$D$4:$D$172,"="&amp;S4859)</f>
        <v>1</v>
      </c>
      <c r="U4859" s="3">
        <v>0</v>
      </c>
      <c r="V4859" s="3">
        <v>0</v>
      </c>
      <c r="W4859" s="3">
        <v>0</v>
      </c>
      <c r="X4859" s="3" t="s">
        <v>1215</v>
      </c>
      <c r="Y4859" s="3" t="s">
        <v>880</v>
      </c>
      <c r="Z4859" s="3" t="str">
        <f>INDEX(业务类型!$C$4:$C$8,MATCH(纤芯!Y4859,业务类型!$B$4:$B$8,0))</f>
        <v>IDLE</v>
      </c>
      <c r="AA4859" s="3"/>
    </row>
    <row r="4860" spans="1:27" ht="16.5" x14ac:dyDescent="0.2">
      <c r="A4860" s="3">
        <v>4857</v>
      </c>
      <c r="B4860" s="3">
        <f t="shared" si="379"/>
        <v>37039104013</v>
      </c>
      <c r="C4860" s="3" t="s">
        <v>1166</v>
      </c>
      <c r="D4860" s="3" t="s">
        <v>239</v>
      </c>
      <c r="E4860" s="3" t="str">
        <f>INDEX(光放段!$G$4:$G$237,MATCH(纤芯!G4860,光放段!$C$4:$C$237,0))</f>
        <v>山东二干|青岛威海2号光缆:青岛振华路-威海南竹岛</v>
      </c>
      <c r="F4860" s="3">
        <f>INDEX(光放段!$I$4:$I$237,MATCH(纤芯!H4860,光放段!$B$4:$B$237,0))</f>
        <v>37039100000</v>
      </c>
      <c r="G4860" s="3" t="str">
        <f t="shared" si="375"/>
        <v>山东二干|青岛威海2号光缆:文泽头-威海南竹岛</v>
      </c>
      <c r="H4860" s="3">
        <f>INDEX(光放段!$B$4:$B$237,MATCH(纤芯!G4860,光放段!$C$4:$C$237,0))</f>
        <v>37039104000</v>
      </c>
      <c r="I4860" s="3" t="str">
        <f t="shared" si="376"/>
        <v>青岛威海2号光缆</v>
      </c>
      <c r="J4860" s="3" t="str">
        <f>INDEX(子缆名称!$B$4:$B$29,纤芯!M4860)</f>
        <v>B缆</v>
      </c>
      <c r="K4860" s="3">
        <v>13</v>
      </c>
      <c r="L4860" s="3">
        <f t="shared" si="377"/>
        <v>1</v>
      </c>
      <c r="M4860" s="3">
        <f t="shared" si="378"/>
        <v>2</v>
      </c>
      <c r="N4860" s="3" t="s">
        <v>112</v>
      </c>
      <c r="O4860" s="3">
        <f>COUNTIF([1]局站!$D$4:$D$172,"="&amp;N4860)</f>
        <v>1</v>
      </c>
      <c r="P4860" s="3">
        <v>0</v>
      </c>
      <c r="Q4860" s="3">
        <v>0</v>
      </c>
      <c r="R4860" s="3">
        <v>0</v>
      </c>
      <c r="S4860" s="3" t="s">
        <v>148</v>
      </c>
      <c r="T4860" s="3">
        <f>COUNTIF([1]局站!$D$4:$D$172,"="&amp;S4860)</f>
        <v>1</v>
      </c>
      <c r="U4860" s="3">
        <v>0</v>
      </c>
      <c r="V4860" s="3">
        <v>0</v>
      </c>
      <c r="W4860" s="3">
        <v>0</v>
      </c>
      <c r="X4860" s="3" t="s">
        <v>1215</v>
      </c>
      <c r="Y4860" s="3" t="s">
        <v>880</v>
      </c>
      <c r="Z4860" s="3" t="str">
        <f>INDEX(业务类型!$C$4:$C$8,MATCH(纤芯!Y4860,业务类型!$B$4:$B$8,0))</f>
        <v>IDLE</v>
      </c>
      <c r="AA4860" s="3"/>
    </row>
    <row r="4861" spans="1:27" ht="16.5" x14ac:dyDescent="0.2">
      <c r="A4861" s="3">
        <v>4858</v>
      </c>
      <c r="B4861" s="3">
        <f t="shared" si="379"/>
        <v>37039104014</v>
      </c>
      <c r="C4861" s="3" t="s">
        <v>1166</v>
      </c>
      <c r="D4861" s="3" t="s">
        <v>239</v>
      </c>
      <c r="E4861" s="3" t="str">
        <f>INDEX(光放段!$G$4:$G$237,MATCH(纤芯!G4861,光放段!$C$4:$C$237,0))</f>
        <v>山东二干|青岛威海2号光缆:青岛振华路-威海南竹岛</v>
      </c>
      <c r="F4861" s="3">
        <f>INDEX(光放段!$I$4:$I$237,MATCH(纤芯!H4861,光放段!$B$4:$B$237,0))</f>
        <v>37039100000</v>
      </c>
      <c r="G4861" s="3" t="str">
        <f t="shared" si="375"/>
        <v>山东二干|青岛威海2号光缆:文泽头-威海南竹岛</v>
      </c>
      <c r="H4861" s="3">
        <f>INDEX(光放段!$B$4:$B$237,MATCH(纤芯!G4861,光放段!$C$4:$C$237,0))</f>
        <v>37039104000</v>
      </c>
      <c r="I4861" s="3" t="str">
        <f t="shared" si="376"/>
        <v>青岛威海2号光缆</v>
      </c>
      <c r="J4861" s="3" t="str">
        <f>INDEX(子缆名称!$B$4:$B$29,纤芯!M4861)</f>
        <v>B缆</v>
      </c>
      <c r="K4861" s="3">
        <v>14</v>
      </c>
      <c r="L4861" s="3">
        <f t="shared" si="377"/>
        <v>2</v>
      </c>
      <c r="M4861" s="3">
        <f t="shared" si="378"/>
        <v>2</v>
      </c>
      <c r="N4861" s="3" t="s">
        <v>112</v>
      </c>
      <c r="O4861" s="3">
        <f>COUNTIF([1]局站!$D$4:$D$172,"="&amp;N4861)</f>
        <v>1</v>
      </c>
      <c r="P4861" s="3">
        <v>0</v>
      </c>
      <c r="Q4861" s="3">
        <v>0</v>
      </c>
      <c r="R4861" s="3">
        <v>0</v>
      </c>
      <c r="S4861" s="3" t="s">
        <v>148</v>
      </c>
      <c r="T4861" s="3">
        <f>COUNTIF([1]局站!$D$4:$D$172,"="&amp;S4861)</f>
        <v>1</v>
      </c>
      <c r="U4861" s="3">
        <v>0</v>
      </c>
      <c r="V4861" s="3">
        <v>0</v>
      </c>
      <c r="W4861" s="3">
        <v>0</v>
      </c>
      <c r="X4861" s="3" t="s">
        <v>1215</v>
      </c>
      <c r="Y4861" s="3" t="s">
        <v>880</v>
      </c>
      <c r="Z4861" s="3" t="str">
        <f>INDEX(业务类型!$C$4:$C$8,MATCH(纤芯!Y4861,业务类型!$B$4:$B$8,0))</f>
        <v>IDLE</v>
      </c>
      <c r="AA4861" s="3"/>
    </row>
    <row r="4862" spans="1:27" ht="16.5" x14ac:dyDescent="0.2">
      <c r="A4862" s="3">
        <v>4859</v>
      </c>
      <c r="B4862" s="3">
        <f t="shared" si="379"/>
        <v>37039104015</v>
      </c>
      <c r="C4862" s="3" t="s">
        <v>1166</v>
      </c>
      <c r="D4862" s="3" t="s">
        <v>239</v>
      </c>
      <c r="E4862" s="3" t="str">
        <f>INDEX(光放段!$G$4:$G$237,MATCH(纤芯!G4862,光放段!$C$4:$C$237,0))</f>
        <v>山东二干|青岛威海2号光缆:青岛振华路-威海南竹岛</v>
      </c>
      <c r="F4862" s="3">
        <f>INDEX(光放段!$I$4:$I$237,MATCH(纤芯!H4862,光放段!$B$4:$B$237,0))</f>
        <v>37039100000</v>
      </c>
      <c r="G4862" s="3" t="str">
        <f t="shared" si="375"/>
        <v>山东二干|青岛威海2号光缆:文泽头-威海南竹岛</v>
      </c>
      <c r="H4862" s="3">
        <f>INDEX(光放段!$B$4:$B$237,MATCH(纤芯!G4862,光放段!$C$4:$C$237,0))</f>
        <v>37039104000</v>
      </c>
      <c r="I4862" s="3" t="str">
        <f t="shared" si="376"/>
        <v>青岛威海2号光缆</v>
      </c>
      <c r="J4862" s="3" t="str">
        <f>INDEX(子缆名称!$B$4:$B$29,纤芯!M4862)</f>
        <v>B缆</v>
      </c>
      <c r="K4862" s="3">
        <v>15</v>
      </c>
      <c r="L4862" s="3">
        <f t="shared" si="377"/>
        <v>3</v>
      </c>
      <c r="M4862" s="3">
        <f t="shared" si="378"/>
        <v>2</v>
      </c>
      <c r="N4862" s="3" t="s">
        <v>112</v>
      </c>
      <c r="O4862" s="3">
        <f>COUNTIF([1]局站!$D$4:$D$172,"="&amp;N4862)</f>
        <v>1</v>
      </c>
      <c r="P4862" s="3">
        <v>0</v>
      </c>
      <c r="Q4862" s="3">
        <v>0</v>
      </c>
      <c r="R4862" s="3">
        <v>0</v>
      </c>
      <c r="S4862" s="3" t="s">
        <v>148</v>
      </c>
      <c r="T4862" s="3">
        <f>COUNTIF([1]局站!$D$4:$D$172,"="&amp;S4862)</f>
        <v>1</v>
      </c>
      <c r="U4862" s="3">
        <v>0</v>
      </c>
      <c r="V4862" s="3">
        <v>0</v>
      </c>
      <c r="W4862" s="3">
        <v>0</v>
      </c>
      <c r="X4862" s="3" t="s">
        <v>1215</v>
      </c>
      <c r="Y4862" s="3" t="s">
        <v>852</v>
      </c>
      <c r="Z4862" s="3" t="str">
        <f>INDEX(业务类型!$C$4:$C$8,MATCH(纤芯!Y4862,业务类型!$B$4:$B$8,0))</f>
        <v>TWO</v>
      </c>
      <c r="AA4862" s="3" t="s">
        <v>895</v>
      </c>
    </row>
    <row r="4863" spans="1:27" ht="16.5" x14ac:dyDescent="0.2">
      <c r="A4863" s="3">
        <v>4860</v>
      </c>
      <c r="B4863" s="3">
        <f t="shared" si="379"/>
        <v>37039104016</v>
      </c>
      <c r="C4863" s="3" t="s">
        <v>1166</v>
      </c>
      <c r="D4863" s="3" t="s">
        <v>239</v>
      </c>
      <c r="E4863" s="3" t="str">
        <f>INDEX(光放段!$G$4:$G$237,MATCH(纤芯!G4863,光放段!$C$4:$C$237,0))</f>
        <v>山东二干|青岛威海2号光缆:青岛振华路-威海南竹岛</v>
      </c>
      <c r="F4863" s="3">
        <f>INDEX(光放段!$I$4:$I$237,MATCH(纤芯!H4863,光放段!$B$4:$B$237,0))</f>
        <v>37039100000</v>
      </c>
      <c r="G4863" s="3" t="str">
        <f t="shared" si="375"/>
        <v>山东二干|青岛威海2号光缆:文泽头-威海南竹岛</v>
      </c>
      <c r="H4863" s="3">
        <f>INDEX(光放段!$B$4:$B$237,MATCH(纤芯!G4863,光放段!$C$4:$C$237,0))</f>
        <v>37039104000</v>
      </c>
      <c r="I4863" s="3" t="str">
        <f t="shared" si="376"/>
        <v>青岛威海2号光缆</v>
      </c>
      <c r="J4863" s="3" t="str">
        <f>INDEX(子缆名称!$B$4:$B$29,纤芯!M4863)</f>
        <v>B缆</v>
      </c>
      <c r="K4863" s="3">
        <v>16</v>
      </c>
      <c r="L4863" s="3">
        <f t="shared" si="377"/>
        <v>4</v>
      </c>
      <c r="M4863" s="3">
        <f t="shared" si="378"/>
        <v>2</v>
      </c>
      <c r="N4863" s="3" t="s">
        <v>112</v>
      </c>
      <c r="O4863" s="3">
        <f>COUNTIF([1]局站!$D$4:$D$172,"="&amp;N4863)</f>
        <v>1</v>
      </c>
      <c r="P4863" s="3">
        <v>0</v>
      </c>
      <c r="Q4863" s="3">
        <v>0</v>
      </c>
      <c r="R4863" s="3">
        <v>0</v>
      </c>
      <c r="S4863" s="3" t="s">
        <v>148</v>
      </c>
      <c r="T4863" s="3">
        <f>COUNTIF([1]局站!$D$4:$D$172,"="&amp;S4863)</f>
        <v>1</v>
      </c>
      <c r="U4863" s="3">
        <v>0</v>
      </c>
      <c r="V4863" s="3">
        <v>0</v>
      </c>
      <c r="W4863" s="3">
        <v>0</v>
      </c>
      <c r="X4863" s="3" t="s">
        <v>1215</v>
      </c>
      <c r="Y4863" s="3" t="s">
        <v>852</v>
      </c>
      <c r="Z4863" s="3" t="str">
        <f>INDEX(业务类型!$C$4:$C$8,MATCH(纤芯!Y4863,业务类型!$B$4:$B$8,0))</f>
        <v>TWO</v>
      </c>
      <c r="AA4863" s="3" t="s">
        <v>895</v>
      </c>
    </row>
    <row r="4864" spans="1:27" ht="16.5" x14ac:dyDescent="0.2">
      <c r="A4864" s="3">
        <v>4861</v>
      </c>
      <c r="B4864" s="3">
        <f t="shared" si="379"/>
        <v>37039104017</v>
      </c>
      <c r="C4864" s="3" t="s">
        <v>1166</v>
      </c>
      <c r="D4864" s="3" t="s">
        <v>239</v>
      </c>
      <c r="E4864" s="3" t="str">
        <f>INDEX(光放段!$G$4:$G$237,MATCH(纤芯!G4864,光放段!$C$4:$C$237,0))</f>
        <v>山东二干|青岛威海2号光缆:青岛振华路-威海南竹岛</v>
      </c>
      <c r="F4864" s="3">
        <f>INDEX(光放段!$I$4:$I$237,MATCH(纤芯!H4864,光放段!$B$4:$B$237,0))</f>
        <v>37039100000</v>
      </c>
      <c r="G4864" s="3" t="str">
        <f t="shared" si="375"/>
        <v>山东二干|青岛威海2号光缆:文泽头-威海南竹岛</v>
      </c>
      <c r="H4864" s="3">
        <f>INDEX(光放段!$B$4:$B$237,MATCH(纤芯!G4864,光放段!$C$4:$C$237,0))</f>
        <v>37039104000</v>
      </c>
      <c r="I4864" s="3" t="str">
        <f t="shared" si="376"/>
        <v>青岛威海2号光缆</v>
      </c>
      <c r="J4864" s="3" t="str">
        <f>INDEX(子缆名称!$B$4:$B$29,纤芯!M4864)</f>
        <v>B缆</v>
      </c>
      <c r="K4864" s="3">
        <v>17</v>
      </c>
      <c r="L4864" s="3">
        <f t="shared" si="377"/>
        <v>5</v>
      </c>
      <c r="M4864" s="3">
        <f t="shared" si="378"/>
        <v>2</v>
      </c>
      <c r="N4864" s="3" t="s">
        <v>112</v>
      </c>
      <c r="O4864" s="3">
        <f>COUNTIF([1]局站!$D$4:$D$172,"="&amp;N4864)</f>
        <v>1</v>
      </c>
      <c r="P4864" s="3">
        <v>0</v>
      </c>
      <c r="Q4864" s="3">
        <v>0</v>
      </c>
      <c r="R4864" s="3">
        <v>0</v>
      </c>
      <c r="S4864" s="3" t="s">
        <v>148</v>
      </c>
      <c r="T4864" s="3">
        <f>COUNTIF([1]局站!$D$4:$D$172,"="&amp;S4864)</f>
        <v>1</v>
      </c>
      <c r="U4864" s="3">
        <v>0</v>
      </c>
      <c r="V4864" s="3">
        <v>0</v>
      </c>
      <c r="W4864" s="3">
        <v>0</v>
      </c>
      <c r="X4864" s="3" t="s">
        <v>1215</v>
      </c>
      <c r="Y4864" s="3" t="s">
        <v>880</v>
      </c>
      <c r="Z4864" s="3" t="str">
        <f>INDEX(业务类型!$C$4:$C$8,MATCH(纤芯!Y4864,业务类型!$B$4:$B$8,0))</f>
        <v>IDLE</v>
      </c>
      <c r="AA4864" s="3"/>
    </row>
    <row r="4865" spans="1:27" ht="16.5" x14ac:dyDescent="0.2">
      <c r="A4865" s="3">
        <v>4862</v>
      </c>
      <c r="B4865" s="3">
        <f t="shared" si="379"/>
        <v>37039104018</v>
      </c>
      <c r="C4865" s="3" t="s">
        <v>1166</v>
      </c>
      <c r="D4865" s="3" t="s">
        <v>239</v>
      </c>
      <c r="E4865" s="3" t="str">
        <f>INDEX(光放段!$G$4:$G$237,MATCH(纤芯!G4865,光放段!$C$4:$C$237,0))</f>
        <v>山东二干|青岛威海2号光缆:青岛振华路-威海南竹岛</v>
      </c>
      <c r="F4865" s="3">
        <f>INDEX(光放段!$I$4:$I$237,MATCH(纤芯!H4865,光放段!$B$4:$B$237,0))</f>
        <v>37039100000</v>
      </c>
      <c r="G4865" s="3" t="str">
        <f t="shared" si="375"/>
        <v>山东二干|青岛威海2号光缆:文泽头-威海南竹岛</v>
      </c>
      <c r="H4865" s="3">
        <f>INDEX(光放段!$B$4:$B$237,MATCH(纤芯!G4865,光放段!$C$4:$C$237,0))</f>
        <v>37039104000</v>
      </c>
      <c r="I4865" s="3" t="str">
        <f t="shared" si="376"/>
        <v>青岛威海2号光缆</v>
      </c>
      <c r="J4865" s="3" t="str">
        <f>INDEX(子缆名称!$B$4:$B$29,纤芯!M4865)</f>
        <v>B缆</v>
      </c>
      <c r="K4865" s="3">
        <v>18</v>
      </c>
      <c r="L4865" s="3">
        <f t="shared" si="377"/>
        <v>6</v>
      </c>
      <c r="M4865" s="3">
        <f t="shared" si="378"/>
        <v>2</v>
      </c>
      <c r="N4865" s="3" t="s">
        <v>112</v>
      </c>
      <c r="O4865" s="3">
        <f>COUNTIF([1]局站!$D$4:$D$172,"="&amp;N4865)</f>
        <v>1</v>
      </c>
      <c r="P4865" s="3">
        <v>0</v>
      </c>
      <c r="Q4865" s="3">
        <v>0</v>
      </c>
      <c r="R4865" s="3">
        <v>0</v>
      </c>
      <c r="S4865" s="3" t="s">
        <v>148</v>
      </c>
      <c r="T4865" s="3">
        <f>COUNTIF([1]局站!$D$4:$D$172,"="&amp;S4865)</f>
        <v>1</v>
      </c>
      <c r="U4865" s="3">
        <v>0</v>
      </c>
      <c r="V4865" s="3">
        <v>0</v>
      </c>
      <c r="W4865" s="3">
        <v>0</v>
      </c>
      <c r="X4865" s="3" t="s">
        <v>1215</v>
      </c>
      <c r="Y4865" s="3" t="s">
        <v>880</v>
      </c>
      <c r="Z4865" s="3" t="str">
        <f>INDEX(业务类型!$C$4:$C$8,MATCH(纤芯!Y4865,业务类型!$B$4:$B$8,0))</f>
        <v>IDLE</v>
      </c>
      <c r="AA4865" s="3"/>
    </row>
    <row r="4866" spans="1:27" ht="16.5" x14ac:dyDescent="0.2">
      <c r="A4866" s="3">
        <v>4863</v>
      </c>
      <c r="B4866" s="3">
        <f t="shared" si="379"/>
        <v>37039104019</v>
      </c>
      <c r="C4866" s="3" t="s">
        <v>1166</v>
      </c>
      <c r="D4866" s="3" t="s">
        <v>239</v>
      </c>
      <c r="E4866" s="3" t="str">
        <f>INDEX(光放段!$G$4:$G$237,MATCH(纤芯!G4866,光放段!$C$4:$C$237,0))</f>
        <v>山东二干|青岛威海2号光缆:青岛振华路-威海南竹岛</v>
      </c>
      <c r="F4866" s="3">
        <f>INDEX(光放段!$I$4:$I$237,MATCH(纤芯!H4866,光放段!$B$4:$B$237,0))</f>
        <v>37039100000</v>
      </c>
      <c r="G4866" s="3" t="str">
        <f t="shared" si="375"/>
        <v>山东二干|青岛威海2号光缆:文泽头-威海南竹岛</v>
      </c>
      <c r="H4866" s="3">
        <f>INDEX(光放段!$B$4:$B$237,MATCH(纤芯!G4866,光放段!$C$4:$C$237,0))</f>
        <v>37039104000</v>
      </c>
      <c r="I4866" s="3" t="str">
        <f t="shared" si="376"/>
        <v>青岛威海2号光缆</v>
      </c>
      <c r="J4866" s="3" t="str">
        <f>INDEX(子缆名称!$B$4:$B$29,纤芯!M4866)</f>
        <v>B缆</v>
      </c>
      <c r="K4866" s="3">
        <v>19</v>
      </c>
      <c r="L4866" s="3">
        <f t="shared" si="377"/>
        <v>7</v>
      </c>
      <c r="M4866" s="3">
        <f t="shared" si="378"/>
        <v>2</v>
      </c>
      <c r="N4866" s="3" t="s">
        <v>112</v>
      </c>
      <c r="O4866" s="3">
        <f>COUNTIF([1]局站!$D$4:$D$172,"="&amp;N4866)</f>
        <v>1</v>
      </c>
      <c r="P4866" s="3">
        <v>0</v>
      </c>
      <c r="Q4866" s="3">
        <v>0</v>
      </c>
      <c r="R4866" s="3">
        <v>0</v>
      </c>
      <c r="S4866" s="3" t="s">
        <v>148</v>
      </c>
      <c r="T4866" s="3">
        <f>COUNTIF([1]局站!$D$4:$D$172,"="&amp;S4866)</f>
        <v>1</v>
      </c>
      <c r="U4866" s="3">
        <v>0</v>
      </c>
      <c r="V4866" s="3">
        <v>0</v>
      </c>
      <c r="W4866" s="3">
        <v>0</v>
      </c>
      <c r="X4866" s="3" t="s">
        <v>1215</v>
      </c>
      <c r="Y4866" s="3" t="s">
        <v>880</v>
      </c>
      <c r="Z4866" s="3" t="str">
        <f>INDEX(业务类型!$C$4:$C$8,MATCH(纤芯!Y4866,业务类型!$B$4:$B$8,0))</f>
        <v>IDLE</v>
      </c>
      <c r="AA4866" s="3"/>
    </row>
    <row r="4867" spans="1:27" ht="16.5" x14ac:dyDescent="0.2">
      <c r="A4867" s="3">
        <v>4864</v>
      </c>
      <c r="B4867" s="3">
        <f t="shared" si="379"/>
        <v>37039104020</v>
      </c>
      <c r="C4867" s="3" t="s">
        <v>1166</v>
      </c>
      <c r="D4867" s="3" t="s">
        <v>239</v>
      </c>
      <c r="E4867" s="3" t="str">
        <f>INDEX(光放段!$G$4:$G$237,MATCH(纤芯!G4867,光放段!$C$4:$C$237,0))</f>
        <v>山东二干|青岛威海2号光缆:青岛振华路-威海南竹岛</v>
      </c>
      <c r="F4867" s="3">
        <f>INDEX(光放段!$I$4:$I$237,MATCH(纤芯!H4867,光放段!$B$4:$B$237,0))</f>
        <v>37039100000</v>
      </c>
      <c r="G4867" s="3" t="str">
        <f t="shared" si="375"/>
        <v>山东二干|青岛威海2号光缆:文泽头-威海南竹岛</v>
      </c>
      <c r="H4867" s="3">
        <f>INDEX(光放段!$B$4:$B$237,MATCH(纤芯!G4867,光放段!$C$4:$C$237,0))</f>
        <v>37039104000</v>
      </c>
      <c r="I4867" s="3" t="str">
        <f t="shared" si="376"/>
        <v>青岛威海2号光缆</v>
      </c>
      <c r="J4867" s="3" t="str">
        <f>INDEX(子缆名称!$B$4:$B$29,纤芯!M4867)</f>
        <v>B缆</v>
      </c>
      <c r="K4867" s="3">
        <v>20</v>
      </c>
      <c r="L4867" s="3">
        <f t="shared" si="377"/>
        <v>8</v>
      </c>
      <c r="M4867" s="3">
        <f t="shared" si="378"/>
        <v>2</v>
      </c>
      <c r="N4867" s="3" t="s">
        <v>112</v>
      </c>
      <c r="O4867" s="3">
        <f>COUNTIF([1]局站!$D$4:$D$172,"="&amp;N4867)</f>
        <v>1</v>
      </c>
      <c r="P4867" s="3">
        <v>0</v>
      </c>
      <c r="Q4867" s="3">
        <v>0</v>
      </c>
      <c r="R4867" s="3">
        <v>0</v>
      </c>
      <c r="S4867" s="3" t="s">
        <v>148</v>
      </c>
      <c r="T4867" s="3">
        <f>COUNTIF([1]局站!$D$4:$D$172,"="&amp;S4867)</f>
        <v>1</v>
      </c>
      <c r="U4867" s="3">
        <v>0</v>
      </c>
      <c r="V4867" s="3">
        <v>0</v>
      </c>
      <c r="W4867" s="3">
        <v>0</v>
      </c>
      <c r="X4867" s="3" t="s">
        <v>1215</v>
      </c>
      <c r="Y4867" s="3" t="s">
        <v>880</v>
      </c>
      <c r="Z4867" s="3" t="str">
        <f>INDEX(业务类型!$C$4:$C$8,MATCH(纤芯!Y4867,业务类型!$B$4:$B$8,0))</f>
        <v>IDLE</v>
      </c>
      <c r="AA4867" s="3"/>
    </row>
    <row r="4868" spans="1:27" ht="16.5" x14ac:dyDescent="0.2">
      <c r="A4868" s="3">
        <v>4865</v>
      </c>
      <c r="B4868" s="3">
        <f t="shared" si="379"/>
        <v>37039104021</v>
      </c>
      <c r="C4868" s="3" t="s">
        <v>1166</v>
      </c>
      <c r="D4868" s="3" t="s">
        <v>239</v>
      </c>
      <c r="E4868" s="3" t="str">
        <f>INDEX(光放段!$G$4:$G$237,MATCH(纤芯!G4868,光放段!$C$4:$C$237,0))</f>
        <v>山东二干|青岛威海2号光缆:青岛振华路-威海南竹岛</v>
      </c>
      <c r="F4868" s="3">
        <f>INDEX(光放段!$I$4:$I$237,MATCH(纤芯!H4868,光放段!$B$4:$B$237,0))</f>
        <v>37039100000</v>
      </c>
      <c r="G4868" s="3" t="str">
        <f t="shared" si="375"/>
        <v>山东二干|青岛威海2号光缆:文泽头-威海南竹岛</v>
      </c>
      <c r="H4868" s="3">
        <f>INDEX(光放段!$B$4:$B$237,MATCH(纤芯!G4868,光放段!$C$4:$C$237,0))</f>
        <v>37039104000</v>
      </c>
      <c r="I4868" s="3" t="str">
        <f t="shared" si="376"/>
        <v>青岛威海2号光缆</v>
      </c>
      <c r="J4868" s="3" t="str">
        <f>INDEX(子缆名称!$B$4:$B$29,纤芯!M4868)</f>
        <v>B缆</v>
      </c>
      <c r="K4868" s="3">
        <v>21</v>
      </c>
      <c r="L4868" s="3">
        <f t="shared" si="377"/>
        <v>9</v>
      </c>
      <c r="M4868" s="3">
        <f t="shared" si="378"/>
        <v>2</v>
      </c>
      <c r="N4868" s="3" t="s">
        <v>112</v>
      </c>
      <c r="O4868" s="3">
        <f>COUNTIF([1]局站!$D$4:$D$172,"="&amp;N4868)</f>
        <v>1</v>
      </c>
      <c r="P4868" s="3">
        <v>0</v>
      </c>
      <c r="Q4868" s="3">
        <v>0</v>
      </c>
      <c r="R4868" s="3">
        <v>0</v>
      </c>
      <c r="S4868" s="3" t="s">
        <v>148</v>
      </c>
      <c r="T4868" s="3">
        <f>COUNTIF([1]局站!$D$4:$D$172,"="&amp;S4868)</f>
        <v>1</v>
      </c>
      <c r="U4868" s="3">
        <v>0</v>
      </c>
      <c r="V4868" s="3">
        <v>0</v>
      </c>
      <c r="W4868" s="3">
        <v>0</v>
      </c>
      <c r="X4868" s="3" t="s">
        <v>1215</v>
      </c>
      <c r="Y4868" s="3" t="s">
        <v>880</v>
      </c>
      <c r="Z4868" s="3" t="str">
        <f>INDEX(业务类型!$C$4:$C$8,MATCH(纤芯!Y4868,业务类型!$B$4:$B$8,0))</f>
        <v>IDLE</v>
      </c>
      <c r="AA4868" s="3"/>
    </row>
    <row r="4869" spans="1:27" ht="16.5" x14ac:dyDescent="0.2">
      <c r="A4869" s="3">
        <v>4866</v>
      </c>
      <c r="B4869" s="3">
        <f t="shared" si="379"/>
        <v>37039104022</v>
      </c>
      <c r="C4869" s="3" t="s">
        <v>1166</v>
      </c>
      <c r="D4869" s="3" t="s">
        <v>239</v>
      </c>
      <c r="E4869" s="3" t="str">
        <f>INDEX(光放段!$G$4:$G$237,MATCH(纤芯!G4869,光放段!$C$4:$C$237,0))</f>
        <v>山东二干|青岛威海2号光缆:青岛振华路-威海南竹岛</v>
      </c>
      <c r="F4869" s="3">
        <f>INDEX(光放段!$I$4:$I$237,MATCH(纤芯!H4869,光放段!$B$4:$B$237,0))</f>
        <v>37039100000</v>
      </c>
      <c r="G4869" s="3" t="str">
        <f t="shared" ref="G4869:G4932" si="380">C4869&amp;"|"&amp;D4869&amp;":"&amp;N4869&amp;"-"&amp;S4869</f>
        <v>山东二干|青岛威海2号光缆:文泽头-威海南竹岛</v>
      </c>
      <c r="H4869" s="3">
        <f>INDEX(光放段!$B$4:$B$237,MATCH(纤芯!G4869,光放段!$C$4:$C$237,0))</f>
        <v>37039104000</v>
      </c>
      <c r="I4869" s="3" t="str">
        <f t="shared" ref="I4869:I4932" si="381">D4869</f>
        <v>青岛威海2号光缆</v>
      </c>
      <c r="J4869" s="3" t="str">
        <f>INDEX(子缆名称!$B$4:$B$29,纤芯!M4869)</f>
        <v>B缆</v>
      </c>
      <c r="K4869" s="3">
        <v>22</v>
      </c>
      <c r="L4869" s="3">
        <f t="shared" ref="L4869:L4932" si="382">MOD(K4869-1,12)+1</f>
        <v>10</v>
      </c>
      <c r="M4869" s="3">
        <f t="shared" ref="M4869:M4932" si="383">INT((K4869-1)/12)+1</f>
        <v>2</v>
      </c>
      <c r="N4869" s="3" t="s">
        <v>112</v>
      </c>
      <c r="O4869" s="3">
        <f>COUNTIF([1]局站!$D$4:$D$172,"="&amp;N4869)</f>
        <v>1</v>
      </c>
      <c r="P4869" s="3">
        <v>0</v>
      </c>
      <c r="Q4869" s="3">
        <v>0</v>
      </c>
      <c r="R4869" s="3">
        <v>0</v>
      </c>
      <c r="S4869" s="3" t="s">
        <v>148</v>
      </c>
      <c r="T4869" s="3">
        <f>COUNTIF([1]局站!$D$4:$D$172,"="&amp;S4869)</f>
        <v>1</v>
      </c>
      <c r="U4869" s="3">
        <v>0</v>
      </c>
      <c r="V4869" s="3">
        <v>0</v>
      </c>
      <c r="W4869" s="3">
        <v>0</v>
      </c>
      <c r="X4869" s="3" t="s">
        <v>1215</v>
      </c>
      <c r="Y4869" s="3" t="s">
        <v>852</v>
      </c>
      <c r="Z4869" s="3" t="str">
        <f>INDEX(业务类型!$C$4:$C$8,MATCH(纤芯!Y4869,业务类型!$B$4:$B$8,0))</f>
        <v>TWO</v>
      </c>
      <c r="AA4869" s="3" t="s">
        <v>905</v>
      </c>
    </row>
    <row r="4870" spans="1:27" ht="16.5" x14ac:dyDescent="0.2">
      <c r="A4870" s="3">
        <v>4867</v>
      </c>
      <c r="B4870" s="3">
        <f t="shared" si="379"/>
        <v>37039104023</v>
      </c>
      <c r="C4870" s="3" t="s">
        <v>1166</v>
      </c>
      <c r="D4870" s="3" t="s">
        <v>239</v>
      </c>
      <c r="E4870" s="3" t="str">
        <f>INDEX(光放段!$G$4:$G$237,MATCH(纤芯!G4870,光放段!$C$4:$C$237,0))</f>
        <v>山东二干|青岛威海2号光缆:青岛振华路-威海南竹岛</v>
      </c>
      <c r="F4870" s="3">
        <f>INDEX(光放段!$I$4:$I$237,MATCH(纤芯!H4870,光放段!$B$4:$B$237,0))</f>
        <v>37039100000</v>
      </c>
      <c r="G4870" s="3" t="str">
        <f t="shared" si="380"/>
        <v>山东二干|青岛威海2号光缆:文泽头-威海南竹岛</v>
      </c>
      <c r="H4870" s="3">
        <f>INDEX(光放段!$B$4:$B$237,MATCH(纤芯!G4870,光放段!$C$4:$C$237,0))</f>
        <v>37039104000</v>
      </c>
      <c r="I4870" s="3" t="str">
        <f t="shared" si="381"/>
        <v>青岛威海2号光缆</v>
      </c>
      <c r="J4870" s="3" t="str">
        <f>INDEX(子缆名称!$B$4:$B$29,纤芯!M4870)</f>
        <v>B缆</v>
      </c>
      <c r="K4870" s="3">
        <v>23</v>
      </c>
      <c r="L4870" s="3">
        <f t="shared" si="382"/>
        <v>11</v>
      </c>
      <c r="M4870" s="3">
        <f t="shared" si="383"/>
        <v>2</v>
      </c>
      <c r="N4870" s="3" t="s">
        <v>112</v>
      </c>
      <c r="O4870" s="3">
        <f>COUNTIF([1]局站!$D$4:$D$172,"="&amp;N4870)</f>
        <v>1</v>
      </c>
      <c r="P4870" s="3">
        <v>0</v>
      </c>
      <c r="Q4870" s="3">
        <v>0</v>
      </c>
      <c r="R4870" s="3">
        <v>0</v>
      </c>
      <c r="S4870" s="3" t="s">
        <v>148</v>
      </c>
      <c r="T4870" s="3">
        <f>COUNTIF([1]局站!$D$4:$D$172,"="&amp;S4870)</f>
        <v>1</v>
      </c>
      <c r="U4870" s="3">
        <v>0</v>
      </c>
      <c r="V4870" s="3">
        <v>0</v>
      </c>
      <c r="W4870" s="3">
        <v>0</v>
      </c>
      <c r="X4870" s="3" t="s">
        <v>1215</v>
      </c>
      <c r="Y4870" s="3" t="s">
        <v>852</v>
      </c>
      <c r="Z4870" s="3" t="str">
        <f>INDEX(业务类型!$C$4:$C$8,MATCH(纤芯!Y4870,业务类型!$B$4:$B$8,0))</f>
        <v>TWO</v>
      </c>
      <c r="AA4870" s="3" t="s">
        <v>905</v>
      </c>
    </row>
    <row r="4871" spans="1:27" ht="16.5" x14ac:dyDescent="0.2">
      <c r="A4871" s="3">
        <v>4868</v>
      </c>
      <c r="B4871" s="3">
        <f t="shared" si="379"/>
        <v>37039104024</v>
      </c>
      <c r="C4871" s="3" t="s">
        <v>1166</v>
      </c>
      <c r="D4871" s="3" t="s">
        <v>239</v>
      </c>
      <c r="E4871" s="3" t="str">
        <f>INDEX(光放段!$G$4:$G$237,MATCH(纤芯!G4871,光放段!$C$4:$C$237,0))</f>
        <v>山东二干|青岛威海2号光缆:青岛振华路-威海南竹岛</v>
      </c>
      <c r="F4871" s="3">
        <f>INDEX(光放段!$I$4:$I$237,MATCH(纤芯!H4871,光放段!$B$4:$B$237,0))</f>
        <v>37039100000</v>
      </c>
      <c r="G4871" s="3" t="str">
        <f t="shared" si="380"/>
        <v>山东二干|青岛威海2号光缆:文泽头-威海南竹岛</v>
      </c>
      <c r="H4871" s="3">
        <f>INDEX(光放段!$B$4:$B$237,MATCH(纤芯!G4871,光放段!$C$4:$C$237,0))</f>
        <v>37039104000</v>
      </c>
      <c r="I4871" s="3" t="str">
        <f t="shared" si="381"/>
        <v>青岛威海2号光缆</v>
      </c>
      <c r="J4871" s="3" t="str">
        <f>INDEX(子缆名称!$B$4:$B$29,纤芯!M4871)</f>
        <v>B缆</v>
      </c>
      <c r="K4871" s="3">
        <v>24</v>
      </c>
      <c r="L4871" s="3">
        <f t="shared" si="382"/>
        <v>12</v>
      </c>
      <c r="M4871" s="3">
        <f t="shared" si="383"/>
        <v>2</v>
      </c>
      <c r="N4871" s="3" t="s">
        <v>112</v>
      </c>
      <c r="O4871" s="3">
        <f>COUNTIF([1]局站!$D$4:$D$172,"="&amp;N4871)</f>
        <v>1</v>
      </c>
      <c r="P4871" s="3">
        <v>0</v>
      </c>
      <c r="Q4871" s="3">
        <v>0</v>
      </c>
      <c r="R4871" s="3">
        <v>0</v>
      </c>
      <c r="S4871" s="3" t="s">
        <v>148</v>
      </c>
      <c r="T4871" s="3">
        <f>COUNTIF([1]局站!$D$4:$D$172,"="&amp;S4871)</f>
        <v>1</v>
      </c>
      <c r="U4871" s="3">
        <v>0</v>
      </c>
      <c r="V4871" s="3">
        <v>0</v>
      </c>
      <c r="W4871" s="3">
        <v>0</v>
      </c>
      <c r="X4871" s="3" t="s">
        <v>1215</v>
      </c>
      <c r="Y4871" s="3" t="s">
        <v>880</v>
      </c>
      <c r="Z4871" s="3" t="str">
        <f>INDEX(业务类型!$C$4:$C$8,MATCH(纤芯!Y4871,业务类型!$B$4:$B$8,0))</f>
        <v>IDLE</v>
      </c>
      <c r="AA4871" s="3"/>
    </row>
    <row r="4872" spans="1:27" ht="16.5" x14ac:dyDescent="0.2">
      <c r="A4872" s="3">
        <v>4869</v>
      </c>
      <c r="B4872" s="3">
        <f t="shared" si="379"/>
        <v>37039104025</v>
      </c>
      <c r="C4872" s="3" t="s">
        <v>1166</v>
      </c>
      <c r="D4872" s="3" t="s">
        <v>239</v>
      </c>
      <c r="E4872" s="3" t="str">
        <f>INDEX(光放段!$G$4:$G$237,MATCH(纤芯!G4872,光放段!$C$4:$C$237,0))</f>
        <v>山东二干|青岛威海2号光缆:青岛振华路-威海南竹岛</v>
      </c>
      <c r="F4872" s="3">
        <f>INDEX(光放段!$I$4:$I$237,MATCH(纤芯!H4872,光放段!$B$4:$B$237,0))</f>
        <v>37039100000</v>
      </c>
      <c r="G4872" s="3" t="str">
        <f t="shared" si="380"/>
        <v>山东二干|青岛威海2号光缆:文泽头-威海南竹岛</v>
      </c>
      <c r="H4872" s="3">
        <f>INDEX(光放段!$B$4:$B$237,MATCH(纤芯!G4872,光放段!$C$4:$C$237,0))</f>
        <v>37039104000</v>
      </c>
      <c r="I4872" s="3" t="str">
        <f t="shared" si="381"/>
        <v>青岛威海2号光缆</v>
      </c>
      <c r="J4872" s="3" t="str">
        <f>INDEX(子缆名称!$B$4:$B$29,纤芯!M4872)</f>
        <v>C缆</v>
      </c>
      <c r="K4872" s="3">
        <v>25</v>
      </c>
      <c r="L4872" s="3">
        <f t="shared" si="382"/>
        <v>1</v>
      </c>
      <c r="M4872" s="3">
        <f t="shared" si="383"/>
        <v>3</v>
      </c>
      <c r="N4872" s="3" t="s">
        <v>112</v>
      </c>
      <c r="O4872" s="3">
        <f>COUNTIF([1]局站!$D$4:$D$172,"="&amp;N4872)</f>
        <v>1</v>
      </c>
      <c r="P4872" s="3">
        <v>0</v>
      </c>
      <c r="Q4872" s="3">
        <v>0</v>
      </c>
      <c r="R4872" s="3">
        <v>0</v>
      </c>
      <c r="S4872" s="3" t="s">
        <v>148</v>
      </c>
      <c r="T4872" s="3">
        <f>COUNTIF([1]局站!$D$4:$D$172,"="&amp;S4872)</f>
        <v>1</v>
      </c>
      <c r="U4872" s="3">
        <v>0</v>
      </c>
      <c r="V4872" s="3">
        <v>0</v>
      </c>
      <c r="W4872" s="3">
        <v>0</v>
      </c>
      <c r="X4872" s="3" t="s">
        <v>1215</v>
      </c>
      <c r="Y4872" s="3" t="s">
        <v>880</v>
      </c>
      <c r="Z4872" s="3" t="str">
        <f>INDEX(业务类型!$C$4:$C$8,MATCH(纤芯!Y4872,业务类型!$B$4:$B$8,0))</f>
        <v>IDLE</v>
      </c>
      <c r="AA4872" s="3"/>
    </row>
    <row r="4873" spans="1:27" ht="16.5" x14ac:dyDescent="0.2">
      <c r="A4873" s="3">
        <v>4870</v>
      </c>
      <c r="B4873" s="3">
        <f t="shared" si="379"/>
        <v>37039104026</v>
      </c>
      <c r="C4873" s="3" t="s">
        <v>1166</v>
      </c>
      <c r="D4873" s="3" t="s">
        <v>239</v>
      </c>
      <c r="E4873" s="3" t="str">
        <f>INDEX(光放段!$G$4:$G$237,MATCH(纤芯!G4873,光放段!$C$4:$C$237,0))</f>
        <v>山东二干|青岛威海2号光缆:青岛振华路-威海南竹岛</v>
      </c>
      <c r="F4873" s="3">
        <f>INDEX(光放段!$I$4:$I$237,MATCH(纤芯!H4873,光放段!$B$4:$B$237,0))</f>
        <v>37039100000</v>
      </c>
      <c r="G4873" s="3" t="str">
        <f t="shared" si="380"/>
        <v>山东二干|青岛威海2号光缆:文泽头-威海南竹岛</v>
      </c>
      <c r="H4873" s="3">
        <f>INDEX(光放段!$B$4:$B$237,MATCH(纤芯!G4873,光放段!$C$4:$C$237,0))</f>
        <v>37039104000</v>
      </c>
      <c r="I4873" s="3" t="str">
        <f t="shared" si="381"/>
        <v>青岛威海2号光缆</v>
      </c>
      <c r="J4873" s="3" t="str">
        <f>INDEX(子缆名称!$B$4:$B$29,纤芯!M4873)</f>
        <v>C缆</v>
      </c>
      <c r="K4873" s="3">
        <v>26</v>
      </c>
      <c r="L4873" s="3">
        <f t="shared" si="382"/>
        <v>2</v>
      </c>
      <c r="M4873" s="3">
        <f t="shared" si="383"/>
        <v>3</v>
      </c>
      <c r="N4873" s="3" t="s">
        <v>112</v>
      </c>
      <c r="O4873" s="3">
        <f>COUNTIF([1]局站!$D$4:$D$172,"="&amp;N4873)</f>
        <v>1</v>
      </c>
      <c r="P4873" s="3">
        <v>0</v>
      </c>
      <c r="Q4873" s="3">
        <v>0</v>
      </c>
      <c r="R4873" s="3">
        <v>0</v>
      </c>
      <c r="S4873" s="3" t="s">
        <v>148</v>
      </c>
      <c r="T4873" s="3">
        <f>COUNTIF([1]局站!$D$4:$D$172,"="&amp;S4873)</f>
        <v>1</v>
      </c>
      <c r="U4873" s="3">
        <v>0</v>
      </c>
      <c r="V4873" s="3">
        <v>0</v>
      </c>
      <c r="W4873" s="3">
        <v>0</v>
      </c>
      <c r="X4873" s="3" t="s">
        <v>1215</v>
      </c>
      <c r="Y4873" s="3" t="s">
        <v>880</v>
      </c>
      <c r="Z4873" s="3" t="str">
        <f>INDEX(业务类型!$C$4:$C$8,MATCH(纤芯!Y4873,业务类型!$B$4:$B$8,0))</f>
        <v>IDLE</v>
      </c>
      <c r="AA4873" s="3"/>
    </row>
    <row r="4874" spans="1:27" ht="16.5" x14ac:dyDescent="0.2">
      <c r="A4874" s="3">
        <v>4871</v>
      </c>
      <c r="B4874" s="3">
        <f t="shared" si="379"/>
        <v>37039104027</v>
      </c>
      <c r="C4874" s="3" t="s">
        <v>1166</v>
      </c>
      <c r="D4874" s="3" t="s">
        <v>239</v>
      </c>
      <c r="E4874" s="3" t="str">
        <f>INDEX(光放段!$G$4:$G$237,MATCH(纤芯!G4874,光放段!$C$4:$C$237,0))</f>
        <v>山东二干|青岛威海2号光缆:青岛振华路-威海南竹岛</v>
      </c>
      <c r="F4874" s="3">
        <f>INDEX(光放段!$I$4:$I$237,MATCH(纤芯!H4874,光放段!$B$4:$B$237,0))</f>
        <v>37039100000</v>
      </c>
      <c r="G4874" s="3" t="str">
        <f t="shared" si="380"/>
        <v>山东二干|青岛威海2号光缆:文泽头-威海南竹岛</v>
      </c>
      <c r="H4874" s="3">
        <f>INDEX(光放段!$B$4:$B$237,MATCH(纤芯!G4874,光放段!$C$4:$C$237,0))</f>
        <v>37039104000</v>
      </c>
      <c r="I4874" s="3" t="str">
        <f t="shared" si="381"/>
        <v>青岛威海2号光缆</v>
      </c>
      <c r="J4874" s="3" t="str">
        <f>INDEX(子缆名称!$B$4:$B$29,纤芯!M4874)</f>
        <v>C缆</v>
      </c>
      <c r="K4874" s="3">
        <v>27</v>
      </c>
      <c r="L4874" s="3">
        <f t="shared" si="382"/>
        <v>3</v>
      </c>
      <c r="M4874" s="3">
        <f t="shared" si="383"/>
        <v>3</v>
      </c>
      <c r="N4874" s="3" t="s">
        <v>112</v>
      </c>
      <c r="O4874" s="3">
        <f>COUNTIF([1]局站!$D$4:$D$172,"="&amp;N4874)</f>
        <v>1</v>
      </c>
      <c r="P4874" s="3">
        <v>0</v>
      </c>
      <c r="Q4874" s="3">
        <v>0</v>
      </c>
      <c r="R4874" s="3">
        <v>0</v>
      </c>
      <c r="S4874" s="3" t="s">
        <v>148</v>
      </c>
      <c r="T4874" s="3">
        <f>COUNTIF([1]局站!$D$4:$D$172,"="&amp;S4874)</f>
        <v>1</v>
      </c>
      <c r="U4874" s="3">
        <v>0</v>
      </c>
      <c r="V4874" s="3">
        <v>0</v>
      </c>
      <c r="W4874" s="3">
        <v>0</v>
      </c>
      <c r="X4874" s="3" t="s">
        <v>1215</v>
      </c>
      <c r="Y4874" s="3" t="s">
        <v>880</v>
      </c>
      <c r="Z4874" s="3" t="str">
        <f>INDEX(业务类型!$C$4:$C$8,MATCH(纤芯!Y4874,业务类型!$B$4:$B$8,0))</f>
        <v>IDLE</v>
      </c>
      <c r="AA4874" s="3"/>
    </row>
    <row r="4875" spans="1:27" ht="16.5" x14ac:dyDescent="0.2">
      <c r="A4875" s="3">
        <v>4872</v>
      </c>
      <c r="B4875" s="3">
        <f t="shared" si="379"/>
        <v>37039104028</v>
      </c>
      <c r="C4875" s="3" t="s">
        <v>1166</v>
      </c>
      <c r="D4875" s="3" t="s">
        <v>239</v>
      </c>
      <c r="E4875" s="3" t="str">
        <f>INDEX(光放段!$G$4:$G$237,MATCH(纤芯!G4875,光放段!$C$4:$C$237,0))</f>
        <v>山东二干|青岛威海2号光缆:青岛振华路-威海南竹岛</v>
      </c>
      <c r="F4875" s="3">
        <f>INDEX(光放段!$I$4:$I$237,MATCH(纤芯!H4875,光放段!$B$4:$B$237,0))</f>
        <v>37039100000</v>
      </c>
      <c r="G4875" s="3" t="str">
        <f t="shared" si="380"/>
        <v>山东二干|青岛威海2号光缆:文泽头-威海南竹岛</v>
      </c>
      <c r="H4875" s="3">
        <f>INDEX(光放段!$B$4:$B$237,MATCH(纤芯!G4875,光放段!$C$4:$C$237,0))</f>
        <v>37039104000</v>
      </c>
      <c r="I4875" s="3" t="str">
        <f t="shared" si="381"/>
        <v>青岛威海2号光缆</v>
      </c>
      <c r="J4875" s="3" t="str">
        <f>INDEX(子缆名称!$B$4:$B$29,纤芯!M4875)</f>
        <v>C缆</v>
      </c>
      <c r="K4875" s="3">
        <v>28</v>
      </c>
      <c r="L4875" s="3">
        <f t="shared" si="382"/>
        <v>4</v>
      </c>
      <c r="M4875" s="3">
        <f t="shared" si="383"/>
        <v>3</v>
      </c>
      <c r="N4875" s="3" t="s">
        <v>112</v>
      </c>
      <c r="O4875" s="3">
        <f>COUNTIF([1]局站!$D$4:$D$172,"="&amp;N4875)</f>
        <v>1</v>
      </c>
      <c r="P4875" s="3">
        <v>0</v>
      </c>
      <c r="Q4875" s="3">
        <v>0</v>
      </c>
      <c r="R4875" s="3">
        <v>0</v>
      </c>
      <c r="S4875" s="3" t="s">
        <v>148</v>
      </c>
      <c r="T4875" s="3">
        <f>COUNTIF([1]局站!$D$4:$D$172,"="&amp;S4875)</f>
        <v>1</v>
      </c>
      <c r="U4875" s="3">
        <v>0</v>
      </c>
      <c r="V4875" s="3">
        <v>0</v>
      </c>
      <c r="W4875" s="3">
        <v>0</v>
      </c>
      <c r="X4875" s="3" t="s">
        <v>1215</v>
      </c>
      <c r="Y4875" s="3" t="s">
        <v>881</v>
      </c>
      <c r="Z4875" s="3" t="str">
        <f>INDEX(业务类型!$C$4:$C$8,MATCH(纤芯!Y4875,业务类型!$B$4:$B$8,0))</f>
        <v>OTHER</v>
      </c>
      <c r="AA4875" s="3" t="s">
        <v>1078</v>
      </c>
    </row>
    <row r="4876" spans="1:27" ht="16.5" x14ac:dyDescent="0.2">
      <c r="A4876" s="3">
        <v>4873</v>
      </c>
      <c r="B4876" s="3">
        <f t="shared" si="379"/>
        <v>37040101001</v>
      </c>
      <c r="C4876" s="3" t="s">
        <v>1166</v>
      </c>
      <c r="D4876" s="3" t="s">
        <v>240</v>
      </c>
      <c r="E4876" s="3" t="str">
        <f>INDEX(光放段!$G$4:$G$237,MATCH(纤芯!G4876,光放段!$C$4:$C$237,0))</f>
        <v>山东二干|曲济菏光缆:曲阜鼓楼街-济宁红星东路</v>
      </c>
      <c r="F4876" s="3">
        <f>INDEX(光放段!$I$4:$I$237,MATCH(纤芯!H4876,光放段!$B$4:$B$237,0))</f>
        <v>37040100000</v>
      </c>
      <c r="G4876" s="3" t="str">
        <f t="shared" si="380"/>
        <v>山东二干|曲济菏光缆:曲阜鼓楼街-济宁红星东路</v>
      </c>
      <c r="H4876" s="3">
        <f>INDEX(光放段!$B$4:$B$237,MATCH(纤芯!G4876,光放段!$C$4:$C$237,0))</f>
        <v>37040101000</v>
      </c>
      <c r="I4876" s="3" t="str">
        <f t="shared" si="381"/>
        <v>曲济菏光缆</v>
      </c>
      <c r="J4876" s="3" t="str">
        <f>INDEX(子缆名称!$B$4:$B$29,纤芯!M4876)</f>
        <v>A缆</v>
      </c>
      <c r="K4876" s="3">
        <v>1</v>
      </c>
      <c r="L4876" s="3">
        <f t="shared" si="382"/>
        <v>1</v>
      </c>
      <c r="M4876" s="3">
        <f t="shared" si="383"/>
        <v>1</v>
      </c>
      <c r="N4876" s="3" t="s">
        <v>73</v>
      </c>
      <c r="O4876" s="3">
        <f>COUNTIF([1]局站!$D$4:$D$172,"="&amp;N4876)</f>
        <v>1</v>
      </c>
      <c r="P4876" s="3">
        <v>0</v>
      </c>
      <c r="Q4876" s="3">
        <v>0</v>
      </c>
      <c r="R4876" s="3">
        <v>0</v>
      </c>
      <c r="S4876" s="3" t="s">
        <v>75</v>
      </c>
      <c r="T4876" s="3">
        <f>COUNTIF([1]局站!$D$4:$D$172,"="&amp;S4876)</f>
        <v>1</v>
      </c>
      <c r="U4876" s="3">
        <v>0</v>
      </c>
      <c r="V4876" s="3">
        <v>0</v>
      </c>
      <c r="W4876" s="3">
        <v>0</v>
      </c>
      <c r="X4876" s="3" t="s">
        <v>1215</v>
      </c>
      <c r="Y4876" s="3" t="s">
        <v>880</v>
      </c>
      <c r="Z4876" s="3" t="str">
        <f>INDEX(业务类型!$C$4:$C$8,MATCH(纤芯!Y4876,业务类型!$B$4:$B$8,0))</f>
        <v>IDLE</v>
      </c>
      <c r="AA4876" s="3"/>
    </row>
    <row r="4877" spans="1:27" ht="16.5" x14ac:dyDescent="0.2">
      <c r="A4877" s="3">
        <v>4874</v>
      </c>
      <c r="B4877" s="3">
        <f t="shared" si="379"/>
        <v>37040101002</v>
      </c>
      <c r="C4877" s="3" t="s">
        <v>1166</v>
      </c>
      <c r="D4877" s="3" t="s">
        <v>240</v>
      </c>
      <c r="E4877" s="3" t="str">
        <f>INDEX(光放段!$G$4:$G$237,MATCH(纤芯!G4877,光放段!$C$4:$C$237,0))</f>
        <v>山东二干|曲济菏光缆:曲阜鼓楼街-济宁红星东路</v>
      </c>
      <c r="F4877" s="3">
        <f>INDEX(光放段!$I$4:$I$237,MATCH(纤芯!H4877,光放段!$B$4:$B$237,0))</f>
        <v>37040100000</v>
      </c>
      <c r="G4877" s="3" t="str">
        <f t="shared" si="380"/>
        <v>山东二干|曲济菏光缆:曲阜鼓楼街-济宁红星东路</v>
      </c>
      <c r="H4877" s="3">
        <f>INDEX(光放段!$B$4:$B$237,MATCH(纤芯!G4877,光放段!$C$4:$C$237,0))</f>
        <v>37040101000</v>
      </c>
      <c r="I4877" s="3" t="str">
        <f t="shared" si="381"/>
        <v>曲济菏光缆</v>
      </c>
      <c r="J4877" s="3" t="str">
        <f>INDEX(子缆名称!$B$4:$B$29,纤芯!M4877)</f>
        <v>A缆</v>
      </c>
      <c r="K4877" s="3">
        <v>2</v>
      </c>
      <c r="L4877" s="3">
        <f t="shared" si="382"/>
        <v>2</v>
      </c>
      <c r="M4877" s="3">
        <f t="shared" si="383"/>
        <v>1</v>
      </c>
      <c r="N4877" s="3" t="s">
        <v>73</v>
      </c>
      <c r="O4877" s="3">
        <f>COUNTIF([1]局站!$D$4:$D$172,"="&amp;N4877)</f>
        <v>1</v>
      </c>
      <c r="P4877" s="3">
        <v>0</v>
      </c>
      <c r="Q4877" s="3">
        <v>0</v>
      </c>
      <c r="R4877" s="3">
        <v>0</v>
      </c>
      <c r="S4877" s="3" t="s">
        <v>75</v>
      </c>
      <c r="T4877" s="3">
        <f>COUNTIF([1]局站!$D$4:$D$172,"="&amp;S4877)</f>
        <v>1</v>
      </c>
      <c r="U4877" s="3">
        <v>0</v>
      </c>
      <c r="V4877" s="3">
        <v>0</v>
      </c>
      <c r="W4877" s="3">
        <v>0</v>
      </c>
      <c r="X4877" s="3" t="s">
        <v>1215</v>
      </c>
      <c r="Y4877" s="3" t="s">
        <v>852</v>
      </c>
      <c r="Z4877" s="3" t="str">
        <f>INDEX(业务类型!$C$4:$C$8,MATCH(纤芯!Y4877,业务类型!$B$4:$B$8,0))</f>
        <v>TWO</v>
      </c>
      <c r="AA4877" s="3" t="s">
        <v>915</v>
      </c>
    </row>
    <row r="4878" spans="1:27" ht="16.5" x14ac:dyDescent="0.2">
      <c r="A4878" s="3">
        <v>4875</v>
      </c>
      <c r="B4878" s="3">
        <f t="shared" si="379"/>
        <v>37040101003</v>
      </c>
      <c r="C4878" s="3" t="s">
        <v>1166</v>
      </c>
      <c r="D4878" s="3" t="s">
        <v>240</v>
      </c>
      <c r="E4878" s="3" t="str">
        <f>INDEX(光放段!$G$4:$G$237,MATCH(纤芯!G4878,光放段!$C$4:$C$237,0))</f>
        <v>山东二干|曲济菏光缆:曲阜鼓楼街-济宁红星东路</v>
      </c>
      <c r="F4878" s="3">
        <f>INDEX(光放段!$I$4:$I$237,MATCH(纤芯!H4878,光放段!$B$4:$B$237,0))</f>
        <v>37040100000</v>
      </c>
      <c r="G4878" s="3" t="str">
        <f t="shared" si="380"/>
        <v>山东二干|曲济菏光缆:曲阜鼓楼街-济宁红星东路</v>
      </c>
      <c r="H4878" s="3">
        <f>INDEX(光放段!$B$4:$B$237,MATCH(纤芯!G4878,光放段!$C$4:$C$237,0))</f>
        <v>37040101000</v>
      </c>
      <c r="I4878" s="3" t="str">
        <f t="shared" si="381"/>
        <v>曲济菏光缆</v>
      </c>
      <c r="J4878" s="3" t="str">
        <f>INDEX(子缆名称!$B$4:$B$29,纤芯!M4878)</f>
        <v>A缆</v>
      </c>
      <c r="K4878" s="3">
        <v>3</v>
      </c>
      <c r="L4878" s="3">
        <f t="shared" si="382"/>
        <v>3</v>
      </c>
      <c r="M4878" s="3">
        <f t="shared" si="383"/>
        <v>1</v>
      </c>
      <c r="N4878" s="3" t="s">
        <v>73</v>
      </c>
      <c r="O4878" s="3">
        <f>COUNTIF([1]局站!$D$4:$D$172,"="&amp;N4878)</f>
        <v>1</v>
      </c>
      <c r="P4878" s="3">
        <v>0</v>
      </c>
      <c r="Q4878" s="3">
        <v>0</v>
      </c>
      <c r="R4878" s="3">
        <v>0</v>
      </c>
      <c r="S4878" s="3" t="s">
        <v>75</v>
      </c>
      <c r="T4878" s="3">
        <f>COUNTIF([1]局站!$D$4:$D$172,"="&amp;S4878)</f>
        <v>1</v>
      </c>
      <c r="U4878" s="3">
        <v>0</v>
      </c>
      <c r="V4878" s="3">
        <v>0</v>
      </c>
      <c r="W4878" s="3">
        <v>0</v>
      </c>
      <c r="X4878" s="3" t="s">
        <v>1215</v>
      </c>
      <c r="Y4878" s="3" t="s">
        <v>854</v>
      </c>
      <c r="Z4878" s="3" t="str">
        <f>INDEX(业务类型!$C$4:$C$8,MATCH(纤芯!Y4878,业务类型!$B$4:$B$8,0))</f>
        <v>LOCAL</v>
      </c>
      <c r="AA4878" s="3" t="s">
        <v>1079</v>
      </c>
    </row>
    <row r="4879" spans="1:27" ht="16.5" x14ac:dyDescent="0.2">
      <c r="A4879" s="3">
        <v>4876</v>
      </c>
      <c r="B4879" s="3">
        <f t="shared" si="379"/>
        <v>37040101004</v>
      </c>
      <c r="C4879" s="3" t="s">
        <v>1166</v>
      </c>
      <c r="D4879" s="3" t="s">
        <v>240</v>
      </c>
      <c r="E4879" s="3" t="str">
        <f>INDEX(光放段!$G$4:$G$237,MATCH(纤芯!G4879,光放段!$C$4:$C$237,0))</f>
        <v>山东二干|曲济菏光缆:曲阜鼓楼街-济宁红星东路</v>
      </c>
      <c r="F4879" s="3">
        <f>INDEX(光放段!$I$4:$I$237,MATCH(纤芯!H4879,光放段!$B$4:$B$237,0))</f>
        <v>37040100000</v>
      </c>
      <c r="G4879" s="3" t="str">
        <f t="shared" si="380"/>
        <v>山东二干|曲济菏光缆:曲阜鼓楼街-济宁红星东路</v>
      </c>
      <c r="H4879" s="3">
        <f>INDEX(光放段!$B$4:$B$237,MATCH(纤芯!G4879,光放段!$C$4:$C$237,0))</f>
        <v>37040101000</v>
      </c>
      <c r="I4879" s="3" t="str">
        <f t="shared" si="381"/>
        <v>曲济菏光缆</v>
      </c>
      <c r="J4879" s="3" t="str">
        <f>INDEX(子缆名称!$B$4:$B$29,纤芯!M4879)</f>
        <v>A缆</v>
      </c>
      <c r="K4879" s="3">
        <v>4</v>
      </c>
      <c r="L4879" s="3">
        <f t="shared" si="382"/>
        <v>4</v>
      </c>
      <c r="M4879" s="3">
        <f t="shared" si="383"/>
        <v>1</v>
      </c>
      <c r="N4879" s="3" t="s">
        <v>73</v>
      </c>
      <c r="O4879" s="3">
        <f>COUNTIF([1]局站!$D$4:$D$172,"="&amp;N4879)</f>
        <v>1</v>
      </c>
      <c r="P4879" s="3">
        <v>0</v>
      </c>
      <c r="Q4879" s="3">
        <v>0</v>
      </c>
      <c r="R4879" s="3">
        <v>0</v>
      </c>
      <c r="S4879" s="3" t="s">
        <v>75</v>
      </c>
      <c r="T4879" s="3">
        <f>COUNTIF([1]局站!$D$4:$D$172,"="&amp;S4879)</f>
        <v>1</v>
      </c>
      <c r="U4879" s="3">
        <v>0</v>
      </c>
      <c r="V4879" s="3">
        <v>0</v>
      </c>
      <c r="W4879" s="3">
        <v>0</v>
      </c>
      <c r="X4879" s="3" t="s">
        <v>1215</v>
      </c>
      <c r="Y4879" s="3" t="s">
        <v>881</v>
      </c>
      <c r="Z4879" s="3" t="str">
        <f>INDEX(业务类型!$C$4:$C$8,MATCH(纤芯!Y4879,业务类型!$B$4:$B$8,0))</f>
        <v>OTHER</v>
      </c>
      <c r="AA4879" s="3" t="s">
        <v>888</v>
      </c>
    </row>
    <row r="4880" spans="1:27" ht="16.5" x14ac:dyDescent="0.2">
      <c r="A4880" s="3">
        <v>4877</v>
      </c>
      <c r="B4880" s="3">
        <f t="shared" si="379"/>
        <v>37040101005</v>
      </c>
      <c r="C4880" s="3" t="s">
        <v>1166</v>
      </c>
      <c r="D4880" s="3" t="s">
        <v>240</v>
      </c>
      <c r="E4880" s="3" t="str">
        <f>INDEX(光放段!$G$4:$G$237,MATCH(纤芯!G4880,光放段!$C$4:$C$237,0))</f>
        <v>山东二干|曲济菏光缆:曲阜鼓楼街-济宁红星东路</v>
      </c>
      <c r="F4880" s="3">
        <f>INDEX(光放段!$I$4:$I$237,MATCH(纤芯!H4880,光放段!$B$4:$B$237,0))</f>
        <v>37040100000</v>
      </c>
      <c r="G4880" s="3" t="str">
        <f t="shared" si="380"/>
        <v>山东二干|曲济菏光缆:曲阜鼓楼街-济宁红星东路</v>
      </c>
      <c r="H4880" s="3">
        <f>INDEX(光放段!$B$4:$B$237,MATCH(纤芯!G4880,光放段!$C$4:$C$237,0))</f>
        <v>37040101000</v>
      </c>
      <c r="I4880" s="3" t="str">
        <f t="shared" si="381"/>
        <v>曲济菏光缆</v>
      </c>
      <c r="J4880" s="3" t="str">
        <f>INDEX(子缆名称!$B$4:$B$29,纤芯!M4880)</f>
        <v>A缆</v>
      </c>
      <c r="K4880" s="3">
        <v>5</v>
      </c>
      <c r="L4880" s="3">
        <f t="shared" si="382"/>
        <v>5</v>
      </c>
      <c r="M4880" s="3">
        <f t="shared" si="383"/>
        <v>1</v>
      </c>
      <c r="N4880" s="3" t="s">
        <v>73</v>
      </c>
      <c r="O4880" s="3">
        <f>COUNTIF([1]局站!$D$4:$D$172,"="&amp;N4880)</f>
        <v>1</v>
      </c>
      <c r="P4880" s="3">
        <v>0</v>
      </c>
      <c r="Q4880" s="3">
        <v>0</v>
      </c>
      <c r="R4880" s="3">
        <v>0</v>
      </c>
      <c r="S4880" s="3" t="s">
        <v>75</v>
      </c>
      <c r="T4880" s="3">
        <f>COUNTIF([1]局站!$D$4:$D$172,"="&amp;S4880)</f>
        <v>1</v>
      </c>
      <c r="U4880" s="3">
        <v>0</v>
      </c>
      <c r="V4880" s="3">
        <v>0</v>
      </c>
      <c r="W4880" s="3">
        <v>0</v>
      </c>
      <c r="X4880" s="3" t="s">
        <v>1215</v>
      </c>
      <c r="Y4880" s="3" t="s">
        <v>852</v>
      </c>
      <c r="Z4880" s="3" t="str">
        <f>INDEX(业务类型!$C$4:$C$8,MATCH(纤芯!Y4880,业务类型!$B$4:$B$8,0))</f>
        <v>TWO</v>
      </c>
      <c r="AA4880" s="3" t="s">
        <v>915</v>
      </c>
    </row>
    <row r="4881" spans="1:27" ht="16.5" x14ac:dyDescent="0.2">
      <c r="A4881" s="3">
        <v>4878</v>
      </c>
      <c r="B4881" s="3">
        <f t="shared" si="379"/>
        <v>37040101006</v>
      </c>
      <c r="C4881" s="3" t="s">
        <v>1166</v>
      </c>
      <c r="D4881" s="3" t="s">
        <v>240</v>
      </c>
      <c r="E4881" s="3" t="str">
        <f>INDEX(光放段!$G$4:$G$237,MATCH(纤芯!G4881,光放段!$C$4:$C$237,0))</f>
        <v>山东二干|曲济菏光缆:曲阜鼓楼街-济宁红星东路</v>
      </c>
      <c r="F4881" s="3">
        <f>INDEX(光放段!$I$4:$I$237,MATCH(纤芯!H4881,光放段!$B$4:$B$237,0))</f>
        <v>37040100000</v>
      </c>
      <c r="G4881" s="3" t="str">
        <f t="shared" si="380"/>
        <v>山东二干|曲济菏光缆:曲阜鼓楼街-济宁红星东路</v>
      </c>
      <c r="H4881" s="3">
        <f>INDEX(光放段!$B$4:$B$237,MATCH(纤芯!G4881,光放段!$C$4:$C$237,0))</f>
        <v>37040101000</v>
      </c>
      <c r="I4881" s="3" t="str">
        <f t="shared" si="381"/>
        <v>曲济菏光缆</v>
      </c>
      <c r="J4881" s="3" t="str">
        <f>INDEX(子缆名称!$B$4:$B$29,纤芯!M4881)</f>
        <v>A缆</v>
      </c>
      <c r="K4881" s="3">
        <v>6</v>
      </c>
      <c r="L4881" s="3">
        <f t="shared" si="382"/>
        <v>6</v>
      </c>
      <c r="M4881" s="3">
        <f t="shared" si="383"/>
        <v>1</v>
      </c>
      <c r="N4881" s="3" t="s">
        <v>73</v>
      </c>
      <c r="O4881" s="3">
        <f>COUNTIF([1]局站!$D$4:$D$172,"="&amp;N4881)</f>
        <v>1</v>
      </c>
      <c r="P4881" s="3">
        <v>0</v>
      </c>
      <c r="Q4881" s="3">
        <v>0</v>
      </c>
      <c r="R4881" s="3">
        <v>0</v>
      </c>
      <c r="S4881" s="3" t="s">
        <v>75</v>
      </c>
      <c r="T4881" s="3">
        <f>COUNTIF([1]局站!$D$4:$D$172,"="&amp;S4881)</f>
        <v>1</v>
      </c>
      <c r="U4881" s="3">
        <v>0</v>
      </c>
      <c r="V4881" s="3">
        <v>0</v>
      </c>
      <c r="W4881" s="3">
        <v>0</v>
      </c>
      <c r="X4881" s="3" t="s">
        <v>1215</v>
      </c>
      <c r="Y4881" s="3" t="s">
        <v>880</v>
      </c>
      <c r="Z4881" s="3" t="str">
        <f>INDEX(业务类型!$C$4:$C$8,MATCH(纤芯!Y4881,业务类型!$B$4:$B$8,0))</f>
        <v>IDLE</v>
      </c>
      <c r="AA4881" s="3"/>
    </row>
    <row r="4882" spans="1:27" ht="16.5" x14ac:dyDescent="0.2">
      <c r="A4882" s="3">
        <v>4879</v>
      </c>
      <c r="B4882" s="3">
        <f t="shared" si="379"/>
        <v>37040101007</v>
      </c>
      <c r="C4882" s="3" t="s">
        <v>1166</v>
      </c>
      <c r="D4882" s="3" t="s">
        <v>240</v>
      </c>
      <c r="E4882" s="3" t="str">
        <f>INDEX(光放段!$G$4:$G$237,MATCH(纤芯!G4882,光放段!$C$4:$C$237,0))</f>
        <v>山东二干|曲济菏光缆:曲阜鼓楼街-济宁红星东路</v>
      </c>
      <c r="F4882" s="3">
        <f>INDEX(光放段!$I$4:$I$237,MATCH(纤芯!H4882,光放段!$B$4:$B$237,0))</f>
        <v>37040100000</v>
      </c>
      <c r="G4882" s="3" t="str">
        <f t="shared" si="380"/>
        <v>山东二干|曲济菏光缆:曲阜鼓楼街-济宁红星东路</v>
      </c>
      <c r="H4882" s="3">
        <f>INDEX(光放段!$B$4:$B$237,MATCH(纤芯!G4882,光放段!$C$4:$C$237,0))</f>
        <v>37040101000</v>
      </c>
      <c r="I4882" s="3" t="str">
        <f t="shared" si="381"/>
        <v>曲济菏光缆</v>
      </c>
      <c r="J4882" s="3" t="str">
        <f>INDEX(子缆名称!$B$4:$B$29,纤芯!M4882)</f>
        <v>A缆</v>
      </c>
      <c r="K4882" s="3">
        <v>7</v>
      </c>
      <c r="L4882" s="3">
        <f t="shared" si="382"/>
        <v>7</v>
      </c>
      <c r="M4882" s="3">
        <f t="shared" si="383"/>
        <v>1</v>
      </c>
      <c r="N4882" s="3" t="s">
        <v>73</v>
      </c>
      <c r="O4882" s="3">
        <f>COUNTIF([1]局站!$D$4:$D$172,"="&amp;N4882)</f>
        <v>1</v>
      </c>
      <c r="P4882" s="3">
        <v>0</v>
      </c>
      <c r="Q4882" s="3">
        <v>0</v>
      </c>
      <c r="R4882" s="3">
        <v>0</v>
      </c>
      <c r="S4882" s="3" t="s">
        <v>75</v>
      </c>
      <c r="T4882" s="3">
        <f>COUNTIF([1]局站!$D$4:$D$172,"="&amp;S4882)</f>
        <v>1</v>
      </c>
      <c r="U4882" s="3">
        <v>0</v>
      </c>
      <c r="V4882" s="3">
        <v>0</v>
      </c>
      <c r="W4882" s="3">
        <v>0</v>
      </c>
      <c r="X4882" s="3" t="s">
        <v>1215</v>
      </c>
      <c r="Y4882" s="3" t="s">
        <v>880</v>
      </c>
      <c r="Z4882" s="3" t="str">
        <f>INDEX(业务类型!$C$4:$C$8,MATCH(纤芯!Y4882,业务类型!$B$4:$B$8,0))</f>
        <v>IDLE</v>
      </c>
      <c r="AA4882" s="3"/>
    </row>
    <row r="4883" spans="1:27" ht="16.5" x14ac:dyDescent="0.2">
      <c r="A4883" s="3">
        <v>4880</v>
      </c>
      <c r="B4883" s="3">
        <f t="shared" si="379"/>
        <v>37040101008</v>
      </c>
      <c r="C4883" s="3" t="s">
        <v>1166</v>
      </c>
      <c r="D4883" s="3" t="s">
        <v>240</v>
      </c>
      <c r="E4883" s="3" t="str">
        <f>INDEX(光放段!$G$4:$G$237,MATCH(纤芯!G4883,光放段!$C$4:$C$237,0))</f>
        <v>山东二干|曲济菏光缆:曲阜鼓楼街-济宁红星东路</v>
      </c>
      <c r="F4883" s="3">
        <f>INDEX(光放段!$I$4:$I$237,MATCH(纤芯!H4883,光放段!$B$4:$B$237,0))</f>
        <v>37040100000</v>
      </c>
      <c r="G4883" s="3" t="str">
        <f t="shared" si="380"/>
        <v>山东二干|曲济菏光缆:曲阜鼓楼街-济宁红星东路</v>
      </c>
      <c r="H4883" s="3">
        <f>INDEX(光放段!$B$4:$B$237,MATCH(纤芯!G4883,光放段!$C$4:$C$237,0))</f>
        <v>37040101000</v>
      </c>
      <c r="I4883" s="3" t="str">
        <f t="shared" si="381"/>
        <v>曲济菏光缆</v>
      </c>
      <c r="J4883" s="3" t="str">
        <f>INDEX(子缆名称!$B$4:$B$29,纤芯!M4883)</f>
        <v>A缆</v>
      </c>
      <c r="K4883" s="3">
        <v>8</v>
      </c>
      <c r="L4883" s="3">
        <f t="shared" si="382"/>
        <v>8</v>
      </c>
      <c r="M4883" s="3">
        <f t="shared" si="383"/>
        <v>1</v>
      </c>
      <c r="N4883" s="3" t="s">
        <v>73</v>
      </c>
      <c r="O4883" s="3">
        <f>COUNTIF([1]局站!$D$4:$D$172,"="&amp;N4883)</f>
        <v>1</v>
      </c>
      <c r="P4883" s="3">
        <v>0</v>
      </c>
      <c r="Q4883" s="3">
        <v>0</v>
      </c>
      <c r="R4883" s="3">
        <v>0</v>
      </c>
      <c r="S4883" s="3" t="s">
        <v>75</v>
      </c>
      <c r="T4883" s="3">
        <f>COUNTIF([1]局站!$D$4:$D$172,"="&amp;S4883)</f>
        <v>1</v>
      </c>
      <c r="U4883" s="3">
        <v>0</v>
      </c>
      <c r="V4883" s="3">
        <v>0</v>
      </c>
      <c r="W4883" s="3">
        <v>0</v>
      </c>
      <c r="X4883" s="3" t="s">
        <v>1215</v>
      </c>
      <c r="Y4883" s="3" t="s">
        <v>881</v>
      </c>
      <c r="Z4883" s="3" t="str">
        <f>INDEX(业务类型!$C$4:$C$8,MATCH(纤芯!Y4883,业务类型!$B$4:$B$8,0))</f>
        <v>OTHER</v>
      </c>
      <c r="AA4883" s="3" t="s">
        <v>888</v>
      </c>
    </row>
    <row r="4884" spans="1:27" ht="16.5" x14ac:dyDescent="0.2">
      <c r="A4884" s="3">
        <v>4881</v>
      </c>
      <c r="B4884" s="3">
        <f t="shared" si="379"/>
        <v>37040101009</v>
      </c>
      <c r="C4884" s="3" t="s">
        <v>1166</v>
      </c>
      <c r="D4884" s="3" t="s">
        <v>240</v>
      </c>
      <c r="E4884" s="3" t="str">
        <f>INDEX(光放段!$G$4:$G$237,MATCH(纤芯!G4884,光放段!$C$4:$C$237,0))</f>
        <v>山东二干|曲济菏光缆:曲阜鼓楼街-济宁红星东路</v>
      </c>
      <c r="F4884" s="3">
        <f>INDEX(光放段!$I$4:$I$237,MATCH(纤芯!H4884,光放段!$B$4:$B$237,0))</f>
        <v>37040100000</v>
      </c>
      <c r="G4884" s="3" t="str">
        <f t="shared" si="380"/>
        <v>山东二干|曲济菏光缆:曲阜鼓楼街-济宁红星东路</v>
      </c>
      <c r="H4884" s="3">
        <f>INDEX(光放段!$B$4:$B$237,MATCH(纤芯!G4884,光放段!$C$4:$C$237,0))</f>
        <v>37040101000</v>
      </c>
      <c r="I4884" s="3" t="str">
        <f t="shared" si="381"/>
        <v>曲济菏光缆</v>
      </c>
      <c r="J4884" s="3" t="str">
        <f>INDEX(子缆名称!$B$4:$B$29,纤芯!M4884)</f>
        <v>A缆</v>
      </c>
      <c r="K4884" s="3">
        <v>9</v>
      </c>
      <c r="L4884" s="3">
        <f t="shared" si="382"/>
        <v>9</v>
      </c>
      <c r="M4884" s="3">
        <f t="shared" si="383"/>
        <v>1</v>
      </c>
      <c r="N4884" s="3" t="s">
        <v>73</v>
      </c>
      <c r="O4884" s="3">
        <f>COUNTIF([1]局站!$D$4:$D$172,"="&amp;N4884)</f>
        <v>1</v>
      </c>
      <c r="P4884" s="3">
        <v>0</v>
      </c>
      <c r="Q4884" s="3">
        <v>0</v>
      </c>
      <c r="R4884" s="3">
        <v>0</v>
      </c>
      <c r="S4884" s="3" t="s">
        <v>75</v>
      </c>
      <c r="T4884" s="3">
        <f>COUNTIF([1]局站!$D$4:$D$172,"="&amp;S4884)</f>
        <v>1</v>
      </c>
      <c r="U4884" s="3">
        <v>0</v>
      </c>
      <c r="V4884" s="3">
        <v>0</v>
      </c>
      <c r="W4884" s="3">
        <v>0</v>
      </c>
      <c r="X4884" s="3" t="s">
        <v>1215</v>
      </c>
      <c r="Y4884" s="3" t="s">
        <v>880</v>
      </c>
      <c r="Z4884" s="3" t="str">
        <f>INDEX(业务类型!$C$4:$C$8,MATCH(纤芯!Y4884,业务类型!$B$4:$B$8,0))</f>
        <v>IDLE</v>
      </c>
      <c r="AA4884" s="3"/>
    </row>
    <row r="4885" spans="1:27" ht="16.5" x14ac:dyDescent="0.2">
      <c r="A4885" s="3">
        <v>4882</v>
      </c>
      <c r="B4885" s="3">
        <f t="shared" ref="B4885:B4948" si="384">H4885+K4885</f>
        <v>37040101010</v>
      </c>
      <c r="C4885" s="3" t="s">
        <v>1166</v>
      </c>
      <c r="D4885" s="3" t="s">
        <v>240</v>
      </c>
      <c r="E4885" s="3" t="str">
        <f>INDEX(光放段!$G$4:$G$237,MATCH(纤芯!G4885,光放段!$C$4:$C$237,0))</f>
        <v>山东二干|曲济菏光缆:曲阜鼓楼街-济宁红星东路</v>
      </c>
      <c r="F4885" s="3">
        <f>INDEX(光放段!$I$4:$I$237,MATCH(纤芯!H4885,光放段!$B$4:$B$237,0))</f>
        <v>37040100000</v>
      </c>
      <c r="G4885" s="3" t="str">
        <f t="shared" si="380"/>
        <v>山东二干|曲济菏光缆:曲阜鼓楼街-济宁红星东路</v>
      </c>
      <c r="H4885" s="3">
        <f>INDEX(光放段!$B$4:$B$237,MATCH(纤芯!G4885,光放段!$C$4:$C$237,0))</f>
        <v>37040101000</v>
      </c>
      <c r="I4885" s="3" t="str">
        <f t="shared" si="381"/>
        <v>曲济菏光缆</v>
      </c>
      <c r="J4885" s="3" t="str">
        <f>INDEX(子缆名称!$B$4:$B$29,纤芯!M4885)</f>
        <v>A缆</v>
      </c>
      <c r="K4885" s="3">
        <v>10</v>
      </c>
      <c r="L4885" s="3">
        <f t="shared" si="382"/>
        <v>10</v>
      </c>
      <c r="M4885" s="3">
        <f t="shared" si="383"/>
        <v>1</v>
      </c>
      <c r="N4885" s="3" t="s">
        <v>73</v>
      </c>
      <c r="O4885" s="3">
        <f>COUNTIF([1]局站!$D$4:$D$172,"="&amp;N4885)</f>
        <v>1</v>
      </c>
      <c r="P4885" s="3">
        <v>0</v>
      </c>
      <c r="Q4885" s="3">
        <v>0</v>
      </c>
      <c r="R4885" s="3">
        <v>0</v>
      </c>
      <c r="S4885" s="3" t="s">
        <v>75</v>
      </c>
      <c r="T4885" s="3">
        <f>COUNTIF([1]局站!$D$4:$D$172,"="&amp;S4885)</f>
        <v>1</v>
      </c>
      <c r="U4885" s="3">
        <v>0</v>
      </c>
      <c r="V4885" s="3">
        <v>0</v>
      </c>
      <c r="W4885" s="3">
        <v>0</v>
      </c>
      <c r="X4885" s="3" t="s">
        <v>1215</v>
      </c>
      <c r="Y4885" s="3" t="s">
        <v>854</v>
      </c>
      <c r="Z4885" s="3" t="str">
        <f>INDEX(业务类型!$C$4:$C$8,MATCH(纤芯!Y4885,业务类型!$B$4:$B$8,0))</f>
        <v>LOCAL</v>
      </c>
      <c r="AA4885" s="3" t="s">
        <v>1079</v>
      </c>
    </row>
    <row r="4886" spans="1:27" ht="16.5" x14ac:dyDescent="0.2">
      <c r="A4886" s="3">
        <v>4883</v>
      </c>
      <c r="B4886" s="3">
        <f t="shared" si="384"/>
        <v>37040101011</v>
      </c>
      <c r="C4886" s="3" t="s">
        <v>1166</v>
      </c>
      <c r="D4886" s="3" t="s">
        <v>240</v>
      </c>
      <c r="E4886" s="3" t="str">
        <f>INDEX(光放段!$G$4:$G$237,MATCH(纤芯!G4886,光放段!$C$4:$C$237,0))</f>
        <v>山东二干|曲济菏光缆:曲阜鼓楼街-济宁红星东路</v>
      </c>
      <c r="F4886" s="3">
        <f>INDEX(光放段!$I$4:$I$237,MATCH(纤芯!H4886,光放段!$B$4:$B$237,0))</f>
        <v>37040100000</v>
      </c>
      <c r="G4886" s="3" t="str">
        <f t="shared" si="380"/>
        <v>山东二干|曲济菏光缆:曲阜鼓楼街-济宁红星东路</v>
      </c>
      <c r="H4886" s="3">
        <f>INDEX(光放段!$B$4:$B$237,MATCH(纤芯!G4886,光放段!$C$4:$C$237,0))</f>
        <v>37040101000</v>
      </c>
      <c r="I4886" s="3" t="str">
        <f t="shared" si="381"/>
        <v>曲济菏光缆</v>
      </c>
      <c r="J4886" s="3" t="str">
        <f>INDEX(子缆名称!$B$4:$B$29,纤芯!M4886)</f>
        <v>A缆</v>
      </c>
      <c r="K4886" s="3">
        <v>11</v>
      </c>
      <c r="L4886" s="3">
        <f t="shared" si="382"/>
        <v>11</v>
      </c>
      <c r="M4886" s="3">
        <f t="shared" si="383"/>
        <v>1</v>
      </c>
      <c r="N4886" s="3" t="s">
        <v>73</v>
      </c>
      <c r="O4886" s="3">
        <f>COUNTIF([1]局站!$D$4:$D$172,"="&amp;N4886)</f>
        <v>1</v>
      </c>
      <c r="P4886" s="3">
        <v>0</v>
      </c>
      <c r="Q4886" s="3">
        <v>0</v>
      </c>
      <c r="R4886" s="3">
        <v>0</v>
      </c>
      <c r="S4886" s="3" t="s">
        <v>75</v>
      </c>
      <c r="T4886" s="3">
        <f>COUNTIF([1]局站!$D$4:$D$172,"="&amp;S4886)</f>
        <v>1</v>
      </c>
      <c r="U4886" s="3">
        <v>0</v>
      </c>
      <c r="V4886" s="3">
        <v>0</v>
      </c>
      <c r="W4886" s="3">
        <v>0</v>
      </c>
      <c r="X4886" s="3" t="s">
        <v>1215</v>
      </c>
      <c r="Y4886" s="3" t="s">
        <v>852</v>
      </c>
      <c r="Z4886" s="3" t="str">
        <f>INDEX(业务类型!$C$4:$C$8,MATCH(纤芯!Y4886,业务类型!$B$4:$B$8,0))</f>
        <v>TWO</v>
      </c>
      <c r="AA4886" s="3" t="s">
        <v>986</v>
      </c>
    </row>
    <row r="4887" spans="1:27" ht="16.5" x14ac:dyDescent="0.2">
      <c r="A4887" s="3">
        <v>4884</v>
      </c>
      <c r="B4887" s="3">
        <f t="shared" si="384"/>
        <v>37040101012</v>
      </c>
      <c r="C4887" s="3" t="s">
        <v>1166</v>
      </c>
      <c r="D4887" s="3" t="s">
        <v>240</v>
      </c>
      <c r="E4887" s="3" t="str">
        <f>INDEX(光放段!$G$4:$G$237,MATCH(纤芯!G4887,光放段!$C$4:$C$237,0))</f>
        <v>山东二干|曲济菏光缆:曲阜鼓楼街-济宁红星东路</v>
      </c>
      <c r="F4887" s="3">
        <f>INDEX(光放段!$I$4:$I$237,MATCH(纤芯!H4887,光放段!$B$4:$B$237,0))</f>
        <v>37040100000</v>
      </c>
      <c r="G4887" s="3" t="str">
        <f t="shared" si="380"/>
        <v>山东二干|曲济菏光缆:曲阜鼓楼街-济宁红星东路</v>
      </c>
      <c r="H4887" s="3">
        <f>INDEX(光放段!$B$4:$B$237,MATCH(纤芯!G4887,光放段!$C$4:$C$237,0))</f>
        <v>37040101000</v>
      </c>
      <c r="I4887" s="3" t="str">
        <f t="shared" si="381"/>
        <v>曲济菏光缆</v>
      </c>
      <c r="J4887" s="3" t="str">
        <f>INDEX(子缆名称!$B$4:$B$29,纤芯!M4887)</f>
        <v>A缆</v>
      </c>
      <c r="K4887" s="3">
        <v>12</v>
      </c>
      <c r="L4887" s="3">
        <f t="shared" si="382"/>
        <v>12</v>
      </c>
      <c r="M4887" s="3">
        <f t="shared" si="383"/>
        <v>1</v>
      </c>
      <c r="N4887" s="3" t="s">
        <v>73</v>
      </c>
      <c r="O4887" s="3">
        <f>COUNTIF([1]局站!$D$4:$D$172,"="&amp;N4887)</f>
        <v>1</v>
      </c>
      <c r="P4887" s="3">
        <v>0</v>
      </c>
      <c r="Q4887" s="3">
        <v>0</v>
      </c>
      <c r="R4887" s="3">
        <v>0</v>
      </c>
      <c r="S4887" s="3" t="s">
        <v>75</v>
      </c>
      <c r="T4887" s="3">
        <f>COUNTIF([1]局站!$D$4:$D$172,"="&amp;S4887)</f>
        <v>1</v>
      </c>
      <c r="U4887" s="3">
        <v>0</v>
      </c>
      <c r="V4887" s="3">
        <v>0</v>
      </c>
      <c r="W4887" s="3">
        <v>0</v>
      </c>
      <c r="X4887" s="3" t="s">
        <v>1215</v>
      </c>
      <c r="Y4887" s="3" t="s">
        <v>880</v>
      </c>
      <c r="Z4887" s="3" t="str">
        <f>INDEX(业务类型!$C$4:$C$8,MATCH(纤芯!Y4887,业务类型!$B$4:$B$8,0))</f>
        <v>IDLE</v>
      </c>
      <c r="AA4887" s="3"/>
    </row>
    <row r="4888" spans="1:27" ht="16.5" x14ac:dyDescent="0.2">
      <c r="A4888" s="3">
        <v>4885</v>
      </c>
      <c r="B4888" s="3">
        <f t="shared" si="384"/>
        <v>37040101013</v>
      </c>
      <c r="C4888" s="3" t="s">
        <v>1166</v>
      </c>
      <c r="D4888" s="3" t="s">
        <v>240</v>
      </c>
      <c r="E4888" s="3" t="str">
        <f>INDEX(光放段!$G$4:$G$237,MATCH(纤芯!G4888,光放段!$C$4:$C$237,0))</f>
        <v>山东二干|曲济菏光缆:曲阜鼓楼街-济宁红星东路</v>
      </c>
      <c r="F4888" s="3">
        <f>INDEX(光放段!$I$4:$I$237,MATCH(纤芯!H4888,光放段!$B$4:$B$237,0))</f>
        <v>37040100000</v>
      </c>
      <c r="G4888" s="3" t="str">
        <f t="shared" si="380"/>
        <v>山东二干|曲济菏光缆:曲阜鼓楼街-济宁红星东路</v>
      </c>
      <c r="H4888" s="3">
        <f>INDEX(光放段!$B$4:$B$237,MATCH(纤芯!G4888,光放段!$C$4:$C$237,0))</f>
        <v>37040101000</v>
      </c>
      <c r="I4888" s="3" t="str">
        <f t="shared" si="381"/>
        <v>曲济菏光缆</v>
      </c>
      <c r="J4888" s="3" t="str">
        <f>INDEX(子缆名称!$B$4:$B$29,纤芯!M4888)</f>
        <v>B缆</v>
      </c>
      <c r="K4888" s="3">
        <v>13</v>
      </c>
      <c r="L4888" s="3">
        <f t="shared" si="382"/>
        <v>1</v>
      </c>
      <c r="M4888" s="3">
        <f t="shared" si="383"/>
        <v>2</v>
      </c>
      <c r="N4888" s="3" t="s">
        <v>73</v>
      </c>
      <c r="O4888" s="3">
        <f>COUNTIF([1]局站!$D$4:$D$172,"="&amp;N4888)</f>
        <v>1</v>
      </c>
      <c r="P4888" s="3">
        <v>0</v>
      </c>
      <c r="Q4888" s="3">
        <v>0</v>
      </c>
      <c r="R4888" s="3">
        <v>0</v>
      </c>
      <c r="S4888" s="3" t="s">
        <v>75</v>
      </c>
      <c r="T4888" s="3">
        <f>COUNTIF([1]局站!$D$4:$D$172,"="&amp;S4888)</f>
        <v>1</v>
      </c>
      <c r="U4888" s="3">
        <v>0</v>
      </c>
      <c r="V4888" s="3">
        <v>0</v>
      </c>
      <c r="W4888" s="3">
        <v>0</v>
      </c>
      <c r="X4888" s="3" t="s">
        <v>1215</v>
      </c>
      <c r="Y4888" s="3" t="s">
        <v>881</v>
      </c>
      <c r="Z4888" s="3" t="str">
        <f>INDEX(业务类型!$C$4:$C$8,MATCH(纤芯!Y4888,业务类型!$B$4:$B$8,0))</f>
        <v>OTHER</v>
      </c>
      <c r="AA4888" s="3" t="s">
        <v>919</v>
      </c>
    </row>
    <row r="4889" spans="1:27" ht="16.5" x14ac:dyDescent="0.2">
      <c r="A4889" s="3">
        <v>4886</v>
      </c>
      <c r="B4889" s="3">
        <f t="shared" si="384"/>
        <v>37040101014</v>
      </c>
      <c r="C4889" s="3" t="s">
        <v>1166</v>
      </c>
      <c r="D4889" s="3" t="s">
        <v>240</v>
      </c>
      <c r="E4889" s="3" t="str">
        <f>INDEX(光放段!$G$4:$G$237,MATCH(纤芯!G4889,光放段!$C$4:$C$237,0))</f>
        <v>山东二干|曲济菏光缆:曲阜鼓楼街-济宁红星东路</v>
      </c>
      <c r="F4889" s="3">
        <f>INDEX(光放段!$I$4:$I$237,MATCH(纤芯!H4889,光放段!$B$4:$B$237,0))</f>
        <v>37040100000</v>
      </c>
      <c r="G4889" s="3" t="str">
        <f t="shared" si="380"/>
        <v>山东二干|曲济菏光缆:曲阜鼓楼街-济宁红星东路</v>
      </c>
      <c r="H4889" s="3">
        <f>INDEX(光放段!$B$4:$B$237,MATCH(纤芯!G4889,光放段!$C$4:$C$237,0))</f>
        <v>37040101000</v>
      </c>
      <c r="I4889" s="3" t="str">
        <f t="shared" si="381"/>
        <v>曲济菏光缆</v>
      </c>
      <c r="J4889" s="3" t="str">
        <f>INDEX(子缆名称!$B$4:$B$29,纤芯!M4889)</f>
        <v>B缆</v>
      </c>
      <c r="K4889" s="3">
        <v>14</v>
      </c>
      <c r="L4889" s="3">
        <f t="shared" si="382"/>
        <v>2</v>
      </c>
      <c r="M4889" s="3">
        <f t="shared" si="383"/>
        <v>2</v>
      </c>
      <c r="N4889" s="3" t="s">
        <v>73</v>
      </c>
      <c r="O4889" s="3">
        <f>COUNTIF([1]局站!$D$4:$D$172,"="&amp;N4889)</f>
        <v>1</v>
      </c>
      <c r="P4889" s="3">
        <v>0</v>
      </c>
      <c r="Q4889" s="3">
        <v>0</v>
      </c>
      <c r="R4889" s="3">
        <v>0</v>
      </c>
      <c r="S4889" s="3" t="s">
        <v>75</v>
      </c>
      <c r="T4889" s="3">
        <f>COUNTIF([1]局站!$D$4:$D$172,"="&amp;S4889)</f>
        <v>1</v>
      </c>
      <c r="U4889" s="3">
        <v>0</v>
      </c>
      <c r="V4889" s="3">
        <v>0</v>
      </c>
      <c r="W4889" s="3">
        <v>0</v>
      </c>
      <c r="X4889" s="3" t="s">
        <v>1215</v>
      </c>
      <c r="Y4889" s="3" t="s">
        <v>881</v>
      </c>
      <c r="Z4889" s="3" t="str">
        <f>INDEX(业务类型!$C$4:$C$8,MATCH(纤芯!Y4889,业务类型!$B$4:$B$8,0))</f>
        <v>OTHER</v>
      </c>
      <c r="AA4889" s="3" t="s">
        <v>919</v>
      </c>
    </row>
    <row r="4890" spans="1:27" ht="16.5" x14ac:dyDescent="0.2">
      <c r="A4890" s="3">
        <v>4887</v>
      </c>
      <c r="B4890" s="3">
        <f t="shared" si="384"/>
        <v>37040101015</v>
      </c>
      <c r="C4890" s="3" t="s">
        <v>1166</v>
      </c>
      <c r="D4890" s="3" t="s">
        <v>240</v>
      </c>
      <c r="E4890" s="3" t="str">
        <f>INDEX(光放段!$G$4:$G$237,MATCH(纤芯!G4890,光放段!$C$4:$C$237,0))</f>
        <v>山东二干|曲济菏光缆:曲阜鼓楼街-济宁红星东路</v>
      </c>
      <c r="F4890" s="3">
        <f>INDEX(光放段!$I$4:$I$237,MATCH(纤芯!H4890,光放段!$B$4:$B$237,0))</f>
        <v>37040100000</v>
      </c>
      <c r="G4890" s="3" t="str">
        <f t="shared" si="380"/>
        <v>山东二干|曲济菏光缆:曲阜鼓楼街-济宁红星东路</v>
      </c>
      <c r="H4890" s="3">
        <f>INDEX(光放段!$B$4:$B$237,MATCH(纤芯!G4890,光放段!$C$4:$C$237,0))</f>
        <v>37040101000</v>
      </c>
      <c r="I4890" s="3" t="str">
        <f t="shared" si="381"/>
        <v>曲济菏光缆</v>
      </c>
      <c r="J4890" s="3" t="str">
        <f>INDEX(子缆名称!$B$4:$B$29,纤芯!M4890)</f>
        <v>B缆</v>
      </c>
      <c r="K4890" s="3">
        <v>15</v>
      </c>
      <c r="L4890" s="3">
        <f t="shared" si="382"/>
        <v>3</v>
      </c>
      <c r="M4890" s="3">
        <f t="shared" si="383"/>
        <v>2</v>
      </c>
      <c r="N4890" s="3" t="s">
        <v>73</v>
      </c>
      <c r="O4890" s="3">
        <f>COUNTIF([1]局站!$D$4:$D$172,"="&amp;N4890)</f>
        <v>1</v>
      </c>
      <c r="P4890" s="3">
        <v>0</v>
      </c>
      <c r="Q4890" s="3">
        <v>0</v>
      </c>
      <c r="R4890" s="3">
        <v>0</v>
      </c>
      <c r="S4890" s="3" t="s">
        <v>75</v>
      </c>
      <c r="T4890" s="3">
        <f>COUNTIF([1]局站!$D$4:$D$172,"="&amp;S4890)</f>
        <v>1</v>
      </c>
      <c r="U4890" s="3">
        <v>0</v>
      </c>
      <c r="V4890" s="3">
        <v>0</v>
      </c>
      <c r="W4890" s="3">
        <v>0</v>
      </c>
      <c r="X4890" s="3" t="s">
        <v>1215</v>
      </c>
      <c r="Y4890" s="3" t="s">
        <v>852</v>
      </c>
      <c r="Z4890" s="3" t="str">
        <f>INDEX(业务类型!$C$4:$C$8,MATCH(纤芯!Y4890,业务类型!$B$4:$B$8,0))</f>
        <v>TWO</v>
      </c>
      <c r="AA4890" s="3" t="s">
        <v>986</v>
      </c>
    </row>
    <row r="4891" spans="1:27" ht="16.5" x14ac:dyDescent="0.2">
      <c r="A4891" s="3">
        <v>4888</v>
      </c>
      <c r="B4891" s="3">
        <f t="shared" si="384"/>
        <v>37040101016</v>
      </c>
      <c r="C4891" s="3" t="s">
        <v>1166</v>
      </c>
      <c r="D4891" s="3" t="s">
        <v>240</v>
      </c>
      <c r="E4891" s="3" t="str">
        <f>INDEX(光放段!$G$4:$G$237,MATCH(纤芯!G4891,光放段!$C$4:$C$237,0))</f>
        <v>山东二干|曲济菏光缆:曲阜鼓楼街-济宁红星东路</v>
      </c>
      <c r="F4891" s="3">
        <f>INDEX(光放段!$I$4:$I$237,MATCH(纤芯!H4891,光放段!$B$4:$B$237,0))</f>
        <v>37040100000</v>
      </c>
      <c r="G4891" s="3" t="str">
        <f t="shared" si="380"/>
        <v>山东二干|曲济菏光缆:曲阜鼓楼街-济宁红星东路</v>
      </c>
      <c r="H4891" s="3">
        <f>INDEX(光放段!$B$4:$B$237,MATCH(纤芯!G4891,光放段!$C$4:$C$237,0))</f>
        <v>37040101000</v>
      </c>
      <c r="I4891" s="3" t="str">
        <f t="shared" si="381"/>
        <v>曲济菏光缆</v>
      </c>
      <c r="J4891" s="3" t="str">
        <f>INDEX(子缆名称!$B$4:$B$29,纤芯!M4891)</f>
        <v>B缆</v>
      </c>
      <c r="K4891" s="3">
        <v>16</v>
      </c>
      <c r="L4891" s="3">
        <f t="shared" si="382"/>
        <v>4</v>
      </c>
      <c r="M4891" s="3">
        <f t="shared" si="383"/>
        <v>2</v>
      </c>
      <c r="N4891" s="3" t="s">
        <v>73</v>
      </c>
      <c r="O4891" s="3">
        <f>COUNTIF([1]局站!$D$4:$D$172,"="&amp;N4891)</f>
        <v>1</v>
      </c>
      <c r="P4891" s="3">
        <v>0</v>
      </c>
      <c r="Q4891" s="3">
        <v>0</v>
      </c>
      <c r="R4891" s="3">
        <v>0</v>
      </c>
      <c r="S4891" s="3" t="s">
        <v>75</v>
      </c>
      <c r="T4891" s="3">
        <f>COUNTIF([1]局站!$D$4:$D$172,"="&amp;S4891)</f>
        <v>1</v>
      </c>
      <c r="U4891" s="3">
        <v>0</v>
      </c>
      <c r="V4891" s="3">
        <v>0</v>
      </c>
      <c r="W4891" s="3">
        <v>0</v>
      </c>
      <c r="X4891" s="3" t="s">
        <v>1215</v>
      </c>
      <c r="Y4891" s="3" t="s">
        <v>881</v>
      </c>
      <c r="Z4891" s="3" t="str">
        <f>INDEX(业务类型!$C$4:$C$8,MATCH(纤芯!Y4891,业务类型!$B$4:$B$8,0))</f>
        <v>OTHER</v>
      </c>
      <c r="AA4891" s="3" t="s">
        <v>888</v>
      </c>
    </row>
    <row r="4892" spans="1:27" ht="16.5" x14ac:dyDescent="0.2">
      <c r="A4892" s="3">
        <v>4889</v>
      </c>
      <c r="B4892" s="3">
        <f t="shared" si="384"/>
        <v>37040101017</v>
      </c>
      <c r="C4892" s="3" t="s">
        <v>1166</v>
      </c>
      <c r="D4892" s="3" t="s">
        <v>240</v>
      </c>
      <c r="E4892" s="3" t="str">
        <f>INDEX(光放段!$G$4:$G$237,MATCH(纤芯!G4892,光放段!$C$4:$C$237,0))</f>
        <v>山东二干|曲济菏光缆:曲阜鼓楼街-济宁红星东路</v>
      </c>
      <c r="F4892" s="3">
        <f>INDEX(光放段!$I$4:$I$237,MATCH(纤芯!H4892,光放段!$B$4:$B$237,0))</f>
        <v>37040100000</v>
      </c>
      <c r="G4892" s="3" t="str">
        <f t="shared" si="380"/>
        <v>山东二干|曲济菏光缆:曲阜鼓楼街-济宁红星东路</v>
      </c>
      <c r="H4892" s="3">
        <f>INDEX(光放段!$B$4:$B$237,MATCH(纤芯!G4892,光放段!$C$4:$C$237,0))</f>
        <v>37040101000</v>
      </c>
      <c r="I4892" s="3" t="str">
        <f t="shared" si="381"/>
        <v>曲济菏光缆</v>
      </c>
      <c r="J4892" s="3" t="str">
        <f>INDEX(子缆名称!$B$4:$B$29,纤芯!M4892)</f>
        <v>B缆</v>
      </c>
      <c r="K4892" s="3">
        <v>17</v>
      </c>
      <c r="L4892" s="3">
        <f t="shared" si="382"/>
        <v>5</v>
      </c>
      <c r="M4892" s="3">
        <f t="shared" si="383"/>
        <v>2</v>
      </c>
      <c r="N4892" s="3" t="s">
        <v>73</v>
      </c>
      <c r="O4892" s="3">
        <f>COUNTIF([1]局站!$D$4:$D$172,"="&amp;N4892)</f>
        <v>1</v>
      </c>
      <c r="P4892" s="3">
        <v>0</v>
      </c>
      <c r="Q4892" s="3">
        <v>0</v>
      </c>
      <c r="R4892" s="3">
        <v>0</v>
      </c>
      <c r="S4892" s="3" t="s">
        <v>75</v>
      </c>
      <c r="T4892" s="3">
        <f>COUNTIF([1]局站!$D$4:$D$172,"="&amp;S4892)</f>
        <v>1</v>
      </c>
      <c r="U4892" s="3">
        <v>0</v>
      </c>
      <c r="V4892" s="3">
        <v>0</v>
      </c>
      <c r="W4892" s="3">
        <v>0</v>
      </c>
      <c r="X4892" s="3" t="s">
        <v>1215</v>
      </c>
      <c r="Y4892" s="3" t="s">
        <v>881</v>
      </c>
      <c r="Z4892" s="3" t="str">
        <f>INDEX(业务类型!$C$4:$C$8,MATCH(纤芯!Y4892,业务类型!$B$4:$B$8,0))</f>
        <v>OTHER</v>
      </c>
      <c r="AA4892" s="3" t="s">
        <v>882</v>
      </c>
    </row>
    <row r="4893" spans="1:27" ht="16.5" x14ac:dyDescent="0.2">
      <c r="A4893" s="3">
        <v>4890</v>
      </c>
      <c r="B4893" s="3">
        <f t="shared" si="384"/>
        <v>37040101018</v>
      </c>
      <c r="C4893" s="3" t="s">
        <v>1166</v>
      </c>
      <c r="D4893" s="3" t="s">
        <v>240</v>
      </c>
      <c r="E4893" s="3" t="str">
        <f>INDEX(光放段!$G$4:$G$237,MATCH(纤芯!G4893,光放段!$C$4:$C$237,0))</f>
        <v>山东二干|曲济菏光缆:曲阜鼓楼街-济宁红星东路</v>
      </c>
      <c r="F4893" s="3">
        <f>INDEX(光放段!$I$4:$I$237,MATCH(纤芯!H4893,光放段!$B$4:$B$237,0))</f>
        <v>37040100000</v>
      </c>
      <c r="G4893" s="3" t="str">
        <f t="shared" si="380"/>
        <v>山东二干|曲济菏光缆:曲阜鼓楼街-济宁红星东路</v>
      </c>
      <c r="H4893" s="3">
        <f>INDEX(光放段!$B$4:$B$237,MATCH(纤芯!G4893,光放段!$C$4:$C$237,0))</f>
        <v>37040101000</v>
      </c>
      <c r="I4893" s="3" t="str">
        <f t="shared" si="381"/>
        <v>曲济菏光缆</v>
      </c>
      <c r="J4893" s="3" t="str">
        <f>INDEX(子缆名称!$B$4:$B$29,纤芯!M4893)</f>
        <v>B缆</v>
      </c>
      <c r="K4893" s="3">
        <v>18</v>
      </c>
      <c r="L4893" s="3">
        <f t="shared" si="382"/>
        <v>6</v>
      </c>
      <c r="M4893" s="3">
        <f t="shared" si="383"/>
        <v>2</v>
      </c>
      <c r="N4893" s="3" t="s">
        <v>73</v>
      </c>
      <c r="O4893" s="3">
        <f>COUNTIF([1]局站!$D$4:$D$172,"="&amp;N4893)</f>
        <v>1</v>
      </c>
      <c r="P4893" s="3">
        <v>0</v>
      </c>
      <c r="Q4893" s="3">
        <v>0</v>
      </c>
      <c r="R4893" s="3">
        <v>0</v>
      </c>
      <c r="S4893" s="3" t="s">
        <v>75</v>
      </c>
      <c r="T4893" s="3">
        <f>COUNTIF([1]局站!$D$4:$D$172,"="&amp;S4893)</f>
        <v>1</v>
      </c>
      <c r="U4893" s="3">
        <v>0</v>
      </c>
      <c r="V4893" s="3">
        <v>0</v>
      </c>
      <c r="W4893" s="3">
        <v>0</v>
      </c>
      <c r="X4893" s="3" t="s">
        <v>1215</v>
      </c>
      <c r="Y4893" s="3" t="s">
        <v>881</v>
      </c>
      <c r="Z4893" s="3" t="str">
        <f>INDEX(业务类型!$C$4:$C$8,MATCH(纤芯!Y4893,业务类型!$B$4:$B$8,0))</f>
        <v>OTHER</v>
      </c>
      <c r="AA4893" s="3" t="s">
        <v>882</v>
      </c>
    </row>
    <row r="4894" spans="1:27" ht="16.5" x14ac:dyDescent="0.2">
      <c r="A4894" s="3">
        <v>4891</v>
      </c>
      <c r="B4894" s="3">
        <f t="shared" si="384"/>
        <v>37040101019</v>
      </c>
      <c r="C4894" s="3" t="s">
        <v>1166</v>
      </c>
      <c r="D4894" s="3" t="s">
        <v>240</v>
      </c>
      <c r="E4894" s="3" t="str">
        <f>INDEX(光放段!$G$4:$G$237,MATCH(纤芯!G4894,光放段!$C$4:$C$237,0))</f>
        <v>山东二干|曲济菏光缆:曲阜鼓楼街-济宁红星东路</v>
      </c>
      <c r="F4894" s="3">
        <f>INDEX(光放段!$I$4:$I$237,MATCH(纤芯!H4894,光放段!$B$4:$B$237,0))</f>
        <v>37040100000</v>
      </c>
      <c r="G4894" s="3" t="str">
        <f t="shared" si="380"/>
        <v>山东二干|曲济菏光缆:曲阜鼓楼街-济宁红星东路</v>
      </c>
      <c r="H4894" s="3">
        <f>INDEX(光放段!$B$4:$B$237,MATCH(纤芯!G4894,光放段!$C$4:$C$237,0))</f>
        <v>37040101000</v>
      </c>
      <c r="I4894" s="3" t="str">
        <f t="shared" si="381"/>
        <v>曲济菏光缆</v>
      </c>
      <c r="J4894" s="3" t="str">
        <f>INDEX(子缆名称!$B$4:$B$29,纤芯!M4894)</f>
        <v>B缆</v>
      </c>
      <c r="K4894" s="3">
        <v>19</v>
      </c>
      <c r="L4894" s="3">
        <f t="shared" si="382"/>
        <v>7</v>
      </c>
      <c r="M4894" s="3">
        <f t="shared" si="383"/>
        <v>2</v>
      </c>
      <c r="N4894" s="3" t="s">
        <v>73</v>
      </c>
      <c r="O4894" s="3">
        <f>COUNTIF([1]局站!$D$4:$D$172,"="&amp;N4894)</f>
        <v>1</v>
      </c>
      <c r="P4894" s="3">
        <v>0</v>
      </c>
      <c r="Q4894" s="3">
        <v>0</v>
      </c>
      <c r="R4894" s="3">
        <v>0</v>
      </c>
      <c r="S4894" s="3" t="s">
        <v>75</v>
      </c>
      <c r="T4894" s="3">
        <f>COUNTIF([1]局站!$D$4:$D$172,"="&amp;S4894)</f>
        <v>1</v>
      </c>
      <c r="U4894" s="3">
        <v>0</v>
      </c>
      <c r="V4894" s="3">
        <v>0</v>
      </c>
      <c r="W4894" s="3">
        <v>0</v>
      </c>
      <c r="X4894" s="3" t="s">
        <v>1215</v>
      </c>
      <c r="Y4894" s="3" t="s">
        <v>880</v>
      </c>
      <c r="Z4894" s="3" t="str">
        <f>INDEX(业务类型!$C$4:$C$8,MATCH(纤芯!Y4894,业务类型!$B$4:$B$8,0))</f>
        <v>IDLE</v>
      </c>
      <c r="AA4894" s="3"/>
    </row>
    <row r="4895" spans="1:27" ht="16.5" x14ac:dyDescent="0.2">
      <c r="A4895" s="3">
        <v>4892</v>
      </c>
      <c r="B4895" s="3">
        <f t="shared" si="384"/>
        <v>37040101020</v>
      </c>
      <c r="C4895" s="3" t="s">
        <v>1166</v>
      </c>
      <c r="D4895" s="3" t="s">
        <v>240</v>
      </c>
      <c r="E4895" s="3" t="str">
        <f>INDEX(光放段!$G$4:$G$237,MATCH(纤芯!G4895,光放段!$C$4:$C$237,0))</f>
        <v>山东二干|曲济菏光缆:曲阜鼓楼街-济宁红星东路</v>
      </c>
      <c r="F4895" s="3">
        <f>INDEX(光放段!$I$4:$I$237,MATCH(纤芯!H4895,光放段!$B$4:$B$237,0))</f>
        <v>37040100000</v>
      </c>
      <c r="G4895" s="3" t="str">
        <f t="shared" si="380"/>
        <v>山东二干|曲济菏光缆:曲阜鼓楼街-济宁红星东路</v>
      </c>
      <c r="H4895" s="3">
        <f>INDEX(光放段!$B$4:$B$237,MATCH(纤芯!G4895,光放段!$C$4:$C$237,0))</f>
        <v>37040101000</v>
      </c>
      <c r="I4895" s="3" t="str">
        <f t="shared" si="381"/>
        <v>曲济菏光缆</v>
      </c>
      <c r="J4895" s="3" t="str">
        <f>INDEX(子缆名称!$B$4:$B$29,纤芯!M4895)</f>
        <v>B缆</v>
      </c>
      <c r="K4895" s="3">
        <v>20</v>
      </c>
      <c r="L4895" s="3">
        <f t="shared" si="382"/>
        <v>8</v>
      </c>
      <c r="M4895" s="3">
        <f t="shared" si="383"/>
        <v>2</v>
      </c>
      <c r="N4895" s="3" t="s">
        <v>73</v>
      </c>
      <c r="O4895" s="3">
        <f>COUNTIF([1]局站!$D$4:$D$172,"="&amp;N4895)</f>
        <v>1</v>
      </c>
      <c r="P4895" s="3">
        <v>0</v>
      </c>
      <c r="Q4895" s="3">
        <v>0</v>
      </c>
      <c r="R4895" s="3">
        <v>0</v>
      </c>
      <c r="S4895" s="3" t="s">
        <v>75</v>
      </c>
      <c r="T4895" s="3">
        <f>COUNTIF([1]局站!$D$4:$D$172,"="&amp;S4895)</f>
        <v>1</v>
      </c>
      <c r="U4895" s="3">
        <v>0</v>
      </c>
      <c r="V4895" s="3">
        <v>0</v>
      </c>
      <c r="W4895" s="3">
        <v>0</v>
      </c>
      <c r="X4895" s="3" t="s">
        <v>1215</v>
      </c>
      <c r="Y4895" s="3" t="s">
        <v>880</v>
      </c>
      <c r="Z4895" s="3" t="str">
        <f>INDEX(业务类型!$C$4:$C$8,MATCH(纤芯!Y4895,业务类型!$B$4:$B$8,0))</f>
        <v>IDLE</v>
      </c>
      <c r="AA4895" s="3"/>
    </row>
    <row r="4896" spans="1:27" ht="16.5" x14ac:dyDescent="0.2">
      <c r="A4896" s="3">
        <v>4893</v>
      </c>
      <c r="B4896" s="3">
        <f t="shared" si="384"/>
        <v>37040201001</v>
      </c>
      <c r="C4896" s="3" t="s">
        <v>1166</v>
      </c>
      <c r="D4896" s="3" t="s">
        <v>240</v>
      </c>
      <c r="E4896" s="3" t="str">
        <f>INDEX(光放段!$G$4:$G$237,MATCH(纤芯!G4896,光放段!$C$4:$C$237,0))</f>
        <v>山东二干|曲济菏光缆:济宁红星东路-菏泽中华东路</v>
      </c>
      <c r="F4896" s="3">
        <f>INDEX(光放段!$I$4:$I$237,MATCH(纤芯!H4896,光放段!$B$4:$B$237,0))</f>
        <v>37040200000</v>
      </c>
      <c r="G4896" s="3" t="str">
        <f t="shared" si="380"/>
        <v>山东二干|曲济菏光缆:济宁红星东路-嘉祥中心街</v>
      </c>
      <c r="H4896" s="3">
        <f>INDEX(光放段!$B$4:$B$237,MATCH(纤芯!G4896,光放段!$C$4:$C$237,0))</f>
        <v>37040201000</v>
      </c>
      <c r="I4896" s="3" t="str">
        <f t="shared" si="381"/>
        <v>曲济菏光缆</v>
      </c>
      <c r="J4896" s="3" t="str">
        <f>INDEX(子缆名称!$B$4:$B$29,纤芯!M4896)</f>
        <v>A缆</v>
      </c>
      <c r="K4896" s="3">
        <v>1</v>
      </c>
      <c r="L4896" s="3">
        <f t="shared" si="382"/>
        <v>1</v>
      </c>
      <c r="M4896" s="3">
        <f t="shared" si="383"/>
        <v>1</v>
      </c>
      <c r="N4896" s="3" t="s">
        <v>75</v>
      </c>
      <c r="O4896" s="3">
        <f>COUNTIF([1]局站!$D$4:$D$172,"="&amp;N4896)</f>
        <v>1</v>
      </c>
      <c r="P4896" s="3">
        <v>0</v>
      </c>
      <c r="Q4896" s="3">
        <v>0</v>
      </c>
      <c r="R4896" s="3">
        <v>0</v>
      </c>
      <c r="S4896" s="3" t="s">
        <v>113</v>
      </c>
      <c r="T4896" s="3">
        <f>COUNTIF([1]局站!$D$4:$D$172,"="&amp;S4896)</f>
        <v>1</v>
      </c>
      <c r="U4896" s="3">
        <v>0</v>
      </c>
      <c r="V4896" s="3">
        <v>0</v>
      </c>
      <c r="W4896" s="3">
        <v>0</v>
      </c>
      <c r="X4896" s="3" t="s">
        <v>1215</v>
      </c>
      <c r="Y4896" s="3" t="s">
        <v>880</v>
      </c>
      <c r="Z4896" s="3" t="str">
        <f>INDEX(业务类型!$C$4:$C$8,MATCH(纤芯!Y4896,业务类型!$B$4:$B$8,0))</f>
        <v>IDLE</v>
      </c>
      <c r="AA4896" s="3"/>
    </row>
    <row r="4897" spans="1:27" ht="16.5" x14ac:dyDescent="0.2">
      <c r="A4897" s="3">
        <v>4894</v>
      </c>
      <c r="B4897" s="3">
        <f t="shared" si="384"/>
        <v>37040201002</v>
      </c>
      <c r="C4897" s="3" t="s">
        <v>1166</v>
      </c>
      <c r="D4897" s="3" t="s">
        <v>240</v>
      </c>
      <c r="E4897" s="3" t="str">
        <f>INDEX(光放段!$G$4:$G$237,MATCH(纤芯!G4897,光放段!$C$4:$C$237,0))</f>
        <v>山东二干|曲济菏光缆:济宁红星东路-菏泽中华东路</v>
      </c>
      <c r="F4897" s="3">
        <f>INDEX(光放段!$I$4:$I$237,MATCH(纤芯!H4897,光放段!$B$4:$B$237,0))</f>
        <v>37040200000</v>
      </c>
      <c r="G4897" s="3" t="str">
        <f t="shared" si="380"/>
        <v>山东二干|曲济菏光缆:济宁红星东路-嘉祥中心街</v>
      </c>
      <c r="H4897" s="3">
        <f>INDEX(光放段!$B$4:$B$237,MATCH(纤芯!G4897,光放段!$C$4:$C$237,0))</f>
        <v>37040201000</v>
      </c>
      <c r="I4897" s="3" t="str">
        <f t="shared" si="381"/>
        <v>曲济菏光缆</v>
      </c>
      <c r="J4897" s="3" t="str">
        <f>INDEX(子缆名称!$B$4:$B$29,纤芯!M4897)</f>
        <v>A缆</v>
      </c>
      <c r="K4897" s="3">
        <v>2</v>
      </c>
      <c r="L4897" s="3">
        <f t="shared" si="382"/>
        <v>2</v>
      </c>
      <c r="M4897" s="3">
        <f t="shared" si="383"/>
        <v>1</v>
      </c>
      <c r="N4897" s="3" t="s">
        <v>75</v>
      </c>
      <c r="O4897" s="3">
        <f>COUNTIF([1]局站!$D$4:$D$172,"="&amp;N4897)</f>
        <v>1</v>
      </c>
      <c r="P4897" s="3">
        <v>0</v>
      </c>
      <c r="Q4897" s="3">
        <v>0</v>
      </c>
      <c r="R4897" s="3">
        <v>0</v>
      </c>
      <c r="S4897" s="3" t="s">
        <v>113</v>
      </c>
      <c r="T4897" s="3">
        <f>COUNTIF([1]局站!$D$4:$D$172,"="&amp;S4897)</f>
        <v>1</v>
      </c>
      <c r="U4897" s="3">
        <v>0</v>
      </c>
      <c r="V4897" s="3">
        <v>0</v>
      </c>
      <c r="W4897" s="3">
        <v>0</v>
      </c>
      <c r="X4897" s="3" t="s">
        <v>1215</v>
      </c>
      <c r="Y4897" s="3" t="s">
        <v>852</v>
      </c>
      <c r="Z4897" s="3" t="str">
        <f>INDEX(业务类型!$C$4:$C$8,MATCH(纤芯!Y4897,业务类型!$B$4:$B$8,0))</f>
        <v>TWO</v>
      </c>
      <c r="AA4897" s="3" t="s">
        <v>926</v>
      </c>
    </row>
    <row r="4898" spans="1:27" ht="16.5" x14ac:dyDescent="0.2">
      <c r="A4898" s="3">
        <v>4895</v>
      </c>
      <c r="B4898" s="3">
        <f t="shared" si="384"/>
        <v>37040201003</v>
      </c>
      <c r="C4898" s="3" t="s">
        <v>1166</v>
      </c>
      <c r="D4898" s="3" t="s">
        <v>240</v>
      </c>
      <c r="E4898" s="3" t="str">
        <f>INDEX(光放段!$G$4:$G$237,MATCH(纤芯!G4898,光放段!$C$4:$C$237,0))</f>
        <v>山东二干|曲济菏光缆:济宁红星东路-菏泽中华东路</v>
      </c>
      <c r="F4898" s="3">
        <f>INDEX(光放段!$I$4:$I$237,MATCH(纤芯!H4898,光放段!$B$4:$B$237,0))</f>
        <v>37040200000</v>
      </c>
      <c r="G4898" s="3" t="str">
        <f t="shared" si="380"/>
        <v>山东二干|曲济菏光缆:济宁红星东路-嘉祥中心街</v>
      </c>
      <c r="H4898" s="3">
        <f>INDEX(光放段!$B$4:$B$237,MATCH(纤芯!G4898,光放段!$C$4:$C$237,0))</f>
        <v>37040201000</v>
      </c>
      <c r="I4898" s="3" t="str">
        <f t="shared" si="381"/>
        <v>曲济菏光缆</v>
      </c>
      <c r="J4898" s="3" t="str">
        <f>INDEX(子缆名称!$B$4:$B$29,纤芯!M4898)</f>
        <v>A缆</v>
      </c>
      <c r="K4898" s="3">
        <v>3</v>
      </c>
      <c r="L4898" s="3">
        <f t="shared" si="382"/>
        <v>3</v>
      </c>
      <c r="M4898" s="3">
        <f t="shared" si="383"/>
        <v>1</v>
      </c>
      <c r="N4898" s="3" t="s">
        <v>75</v>
      </c>
      <c r="O4898" s="3">
        <f>COUNTIF([1]局站!$D$4:$D$172,"="&amp;N4898)</f>
        <v>1</v>
      </c>
      <c r="P4898" s="3">
        <v>0</v>
      </c>
      <c r="Q4898" s="3">
        <v>0</v>
      </c>
      <c r="R4898" s="3">
        <v>0</v>
      </c>
      <c r="S4898" s="3" t="s">
        <v>113</v>
      </c>
      <c r="T4898" s="3">
        <f>COUNTIF([1]局站!$D$4:$D$172,"="&amp;S4898)</f>
        <v>1</v>
      </c>
      <c r="U4898" s="3">
        <v>0</v>
      </c>
      <c r="V4898" s="3">
        <v>0</v>
      </c>
      <c r="W4898" s="3">
        <v>0</v>
      </c>
      <c r="X4898" s="3" t="s">
        <v>1215</v>
      </c>
      <c r="Y4898" s="3" t="s">
        <v>852</v>
      </c>
      <c r="Z4898" s="3" t="str">
        <f>INDEX(业务类型!$C$4:$C$8,MATCH(纤芯!Y4898,业务类型!$B$4:$B$8,0))</f>
        <v>TWO</v>
      </c>
      <c r="AA4898" s="3" t="s">
        <v>915</v>
      </c>
    </row>
    <row r="4899" spans="1:27" ht="16.5" x14ac:dyDescent="0.2">
      <c r="A4899" s="3">
        <v>4896</v>
      </c>
      <c r="B4899" s="3">
        <f t="shared" si="384"/>
        <v>37040201004</v>
      </c>
      <c r="C4899" s="3" t="s">
        <v>1166</v>
      </c>
      <c r="D4899" s="3" t="s">
        <v>240</v>
      </c>
      <c r="E4899" s="3" t="str">
        <f>INDEX(光放段!$G$4:$G$237,MATCH(纤芯!G4899,光放段!$C$4:$C$237,0))</f>
        <v>山东二干|曲济菏光缆:济宁红星东路-菏泽中华东路</v>
      </c>
      <c r="F4899" s="3">
        <f>INDEX(光放段!$I$4:$I$237,MATCH(纤芯!H4899,光放段!$B$4:$B$237,0))</f>
        <v>37040200000</v>
      </c>
      <c r="G4899" s="3" t="str">
        <f t="shared" si="380"/>
        <v>山东二干|曲济菏光缆:济宁红星东路-嘉祥中心街</v>
      </c>
      <c r="H4899" s="3">
        <f>INDEX(光放段!$B$4:$B$237,MATCH(纤芯!G4899,光放段!$C$4:$C$237,0))</f>
        <v>37040201000</v>
      </c>
      <c r="I4899" s="3" t="str">
        <f t="shared" si="381"/>
        <v>曲济菏光缆</v>
      </c>
      <c r="J4899" s="3" t="str">
        <f>INDEX(子缆名称!$B$4:$B$29,纤芯!M4899)</f>
        <v>A缆</v>
      </c>
      <c r="K4899" s="3">
        <v>4</v>
      </c>
      <c r="L4899" s="3">
        <f t="shared" si="382"/>
        <v>4</v>
      </c>
      <c r="M4899" s="3">
        <f t="shared" si="383"/>
        <v>1</v>
      </c>
      <c r="N4899" s="3" t="s">
        <v>75</v>
      </c>
      <c r="O4899" s="3">
        <f>COUNTIF([1]局站!$D$4:$D$172,"="&amp;N4899)</f>
        <v>1</v>
      </c>
      <c r="P4899" s="3">
        <v>0</v>
      </c>
      <c r="Q4899" s="3">
        <v>0</v>
      </c>
      <c r="R4899" s="3">
        <v>0</v>
      </c>
      <c r="S4899" s="3" t="s">
        <v>113</v>
      </c>
      <c r="T4899" s="3">
        <f>COUNTIF([1]局站!$D$4:$D$172,"="&amp;S4899)</f>
        <v>1</v>
      </c>
      <c r="U4899" s="3">
        <v>0</v>
      </c>
      <c r="V4899" s="3">
        <v>0</v>
      </c>
      <c r="W4899" s="3">
        <v>0</v>
      </c>
      <c r="X4899" s="3" t="s">
        <v>1215</v>
      </c>
      <c r="Y4899" s="3" t="s">
        <v>852</v>
      </c>
      <c r="Z4899" s="3" t="str">
        <f>INDEX(业务类型!$C$4:$C$8,MATCH(纤芯!Y4899,业务类型!$B$4:$B$8,0))</f>
        <v>TWO</v>
      </c>
      <c r="AA4899" s="3" t="s">
        <v>915</v>
      </c>
    </row>
    <row r="4900" spans="1:27" ht="16.5" x14ac:dyDescent="0.2">
      <c r="A4900" s="3">
        <v>4897</v>
      </c>
      <c r="B4900" s="3">
        <f t="shared" si="384"/>
        <v>37040201005</v>
      </c>
      <c r="C4900" s="3" t="s">
        <v>1166</v>
      </c>
      <c r="D4900" s="3" t="s">
        <v>240</v>
      </c>
      <c r="E4900" s="3" t="str">
        <f>INDEX(光放段!$G$4:$G$237,MATCH(纤芯!G4900,光放段!$C$4:$C$237,0))</f>
        <v>山东二干|曲济菏光缆:济宁红星东路-菏泽中华东路</v>
      </c>
      <c r="F4900" s="3">
        <f>INDEX(光放段!$I$4:$I$237,MATCH(纤芯!H4900,光放段!$B$4:$B$237,0))</f>
        <v>37040200000</v>
      </c>
      <c r="G4900" s="3" t="str">
        <f t="shared" si="380"/>
        <v>山东二干|曲济菏光缆:济宁红星东路-嘉祥中心街</v>
      </c>
      <c r="H4900" s="3">
        <f>INDEX(光放段!$B$4:$B$237,MATCH(纤芯!G4900,光放段!$C$4:$C$237,0))</f>
        <v>37040201000</v>
      </c>
      <c r="I4900" s="3" t="str">
        <f t="shared" si="381"/>
        <v>曲济菏光缆</v>
      </c>
      <c r="J4900" s="3" t="str">
        <f>INDEX(子缆名称!$B$4:$B$29,纤芯!M4900)</f>
        <v>A缆</v>
      </c>
      <c r="K4900" s="3">
        <v>5</v>
      </c>
      <c r="L4900" s="3">
        <f t="shared" si="382"/>
        <v>5</v>
      </c>
      <c r="M4900" s="3">
        <f t="shared" si="383"/>
        <v>1</v>
      </c>
      <c r="N4900" s="3" t="s">
        <v>75</v>
      </c>
      <c r="O4900" s="3">
        <f>COUNTIF([1]局站!$D$4:$D$172,"="&amp;N4900)</f>
        <v>1</v>
      </c>
      <c r="P4900" s="3">
        <v>0</v>
      </c>
      <c r="Q4900" s="3">
        <v>0</v>
      </c>
      <c r="R4900" s="3">
        <v>0</v>
      </c>
      <c r="S4900" s="3" t="s">
        <v>113</v>
      </c>
      <c r="T4900" s="3">
        <f>COUNTIF([1]局站!$D$4:$D$172,"="&amp;S4900)</f>
        <v>1</v>
      </c>
      <c r="U4900" s="3">
        <v>0</v>
      </c>
      <c r="V4900" s="3">
        <v>0</v>
      </c>
      <c r="W4900" s="3">
        <v>0</v>
      </c>
      <c r="X4900" s="3" t="s">
        <v>1215</v>
      </c>
      <c r="Y4900" s="3" t="s">
        <v>881</v>
      </c>
      <c r="Z4900" s="3" t="str">
        <f>INDEX(业务类型!$C$4:$C$8,MATCH(纤芯!Y4900,业务类型!$B$4:$B$8,0))</f>
        <v>OTHER</v>
      </c>
      <c r="AA4900" s="3" t="s">
        <v>888</v>
      </c>
    </row>
    <row r="4901" spans="1:27" ht="16.5" x14ac:dyDescent="0.2">
      <c r="A4901" s="3">
        <v>4898</v>
      </c>
      <c r="B4901" s="3">
        <f t="shared" si="384"/>
        <v>37040201006</v>
      </c>
      <c r="C4901" s="3" t="s">
        <v>1166</v>
      </c>
      <c r="D4901" s="3" t="s">
        <v>240</v>
      </c>
      <c r="E4901" s="3" t="str">
        <f>INDEX(光放段!$G$4:$G$237,MATCH(纤芯!G4901,光放段!$C$4:$C$237,0))</f>
        <v>山东二干|曲济菏光缆:济宁红星东路-菏泽中华东路</v>
      </c>
      <c r="F4901" s="3">
        <f>INDEX(光放段!$I$4:$I$237,MATCH(纤芯!H4901,光放段!$B$4:$B$237,0))</f>
        <v>37040200000</v>
      </c>
      <c r="G4901" s="3" t="str">
        <f t="shared" si="380"/>
        <v>山东二干|曲济菏光缆:济宁红星东路-嘉祥中心街</v>
      </c>
      <c r="H4901" s="3">
        <f>INDEX(光放段!$B$4:$B$237,MATCH(纤芯!G4901,光放段!$C$4:$C$237,0))</f>
        <v>37040201000</v>
      </c>
      <c r="I4901" s="3" t="str">
        <f t="shared" si="381"/>
        <v>曲济菏光缆</v>
      </c>
      <c r="J4901" s="3" t="str">
        <f>INDEX(子缆名称!$B$4:$B$29,纤芯!M4901)</f>
        <v>A缆</v>
      </c>
      <c r="K4901" s="3">
        <v>6</v>
      </c>
      <c r="L4901" s="3">
        <f t="shared" si="382"/>
        <v>6</v>
      </c>
      <c r="M4901" s="3">
        <f t="shared" si="383"/>
        <v>1</v>
      </c>
      <c r="N4901" s="3" t="s">
        <v>75</v>
      </c>
      <c r="O4901" s="3">
        <f>COUNTIF([1]局站!$D$4:$D$172,"="&amp;N4901)</f>
        <v>1</v>
      </c>
      <c r="P4901" s="3">
        <v>0</v>
      </c>
      <c r="Q4901" s="3">
        <v>0</v>
      </c>
      <c r="R4901" s="3">
        <v>0</v>
      </c>
      <c r="S4901" s="3" t="s">
        <v>113</v>
      </c>
      <c r="T4901" s="3">
        <f>COUNTIF([1]局站!$D$4:$D$172,"="&amp;S4901)</f>
        <v>1</v>
      </c>
      <c r="U4901" s="3">
        <v>0</v>
      </c>
      <c r="V4901" s="3">
        <v>0</v>
      </c>
      <c r="W4901" s="3">
        <v>0</v>
      </c>
      <c r="X4901" s="3" t="s">
        <v>1215</v>
      </c>
      <c r="Y4901" s="3" t="s">
        <v>881</v>
      </c>
      <c r="Z4901" s="3" t="str">
        <f>INDEX(业务类型!$C$4:$C$8,MATCH(纤芯!Y4901,业务类型!$B$4:$B$8,0))</f>
        <v>OTHER</v>
      </c>
      <c r="AA4901" s="3" t="s">
        <v>888</v>
      </c>
    </row>
    <row r="4902" spans="1:27" ht="16.5" x14ac:dyDescent="0.2">
      <c r="A4902" s="3">
        <v>4899</v>
      </c>
      <c r="B4902" s="3">
        <f t="shared" si="384"/>
        <v>37040201007</v>
      </c>
      <c r="C4902" s="3" t="s">
        <v>1166</v>
      </c>
      <c r="D4902" s="3" t="s">
        <v>240</v>
      </c>
      <c r="E4902" s="3" t="str">
        <f>INDEX(光放段!$G$4:$G$237,MATCH(纤芯!G4902,光放段!$C$4:$C$237,0))</f>
        <v>山东二干|曲济菏光缆:济宁红星东路-菏泽中华东路</v>
      </c>
      <c r="F4902" s="3">
        <f>INDEX(光放段!$I$4:$I$237,MATCH(纤芯!H4902,光放段!$B$4:$B$237,0))</f>
        <v>37040200000</v>
      </c>
      <c r="G4902" s="3" t="str">
        <f t="shared" si="380"/>
        <v>山东二干|曲济菏光缆:济宁红星东路-嘉祥中心街</v>
      </c>
      <c r="H4902" s="3">
        <f>INDEX(光放段!$B$4:$B$237,MATCH(纤芯!G4902,光放段!$C$4:$C$237,0))</f>
        <v>37040201000</v>
      </c>
      <c r="I4902" s="3" t="str">
        <f t="shared" si="381"/>
        <v>曲济菏光缆</v>
      </c>
      <c r="J4902" s="3" t="str">
        <f>INDEX(子缆名称!$B$4:$B$29,纤芯!M4902)</f>
        <v>A缆</v>
      </c>
      <c r="K4902" s="3">
        <v>7</v>
      </c>
      <c r="L4902" s="3">
        <f t="shared" si="382"/>
        <v>7</v>
      </c>
      <c r="M4902" s="3">
        <f t="shared" si="383"/>
        <v>1</v>
      </c>
      <c r="N4902" s="3" t="s">
        <v>75</v>
      </c>
      <c r="O4902" s="3">
        <f>COUNTIF([1]局站!$D$4:$D$172,"="&amp;N4902)</f>
        <v>1</v>
      </c>
      <c r="P4902" s="3">
        <v>0</v>
      </c>
      <c r="Q4902" s="3">
        <v>0</v>
      </c>
      <c r="R4902" s="3">
        <v>0</v>
      </c>
      <c r="S4902" s="3" t="s">
        <v>113</v>
      </c>
      <c r="T4902" s="3">
        <f>COUNTIF([1]局站!$D$4:$D$172,"="&amp;S4902)</f>
        <v>1</v>
      </c>
      <c r="U4902" s="3">
        <v>0</v>
      </c>
      <c r="V4902" s="3">
        <v>0</v>
      </c>
      <c r="W4902" s="3">
        <v>0</v>
      </c>
      <c r="X4902" s="3" t="s">
        <v>1215</v>
      </c>
      <c r="Y4902" s="3" t="s">
        <v>880</v>
      </c>
      <c r="Z4902" s="3" t="str">
        <f>INDEX(业务类型!$C$4:$C$8,MATCH(纤芯!Y4902,业务类型!$B$4:$B$8,0))</f>
        <v>IDLE</v>
      </c>
      <c r="AA4902" s="3"/>
    </row>
    <row r="4903" spans="1:27" ht="16.5" x14ac:dyDescent="0.2">
      <c r="A4903" s="3">
        <v>4900</v>
      </c>
      <c r="B4903" s="3">
        <f t="shared" si="384"/>
        <v>37040201008</v>
      </c>
      <c r="C4903" s="3" t="s">
        <v>1166</v>
      </c>
      <c r="D4903" s="3" t="s">
        <v>240</v>
      </c>
      <c r="E4903" s="3" t="str">
        <f>INDEX(光放段!$G$4:$G$237,MATCH(纤芯!G4903,光放段!$C$4:$C$237,0))</f>
        <v>山东二干|曲济菏光缆:济宁红星东路-菏泽中华东路</v>
      </c>
      <c r="F4903" s="3">
        <f>INDEX(光放段!$I$4:$I$237,MATCH(纤芯!H4903,光放段!$B$4:$B$237,0))</f>
        <v>37040200000</v>
      </c>
      <c r="G4903" s="3" t="str">
        <f t="shared" si="380"/>
        <v>山东二干|曲济菏光缆:济宁红星东路-嘉祥中心街</v>
      </c>
      <c r="H4903" s="3">
        <f>INDEX(光放段!$B$4:$B$237,MATCH(纤芯!G4903,光放段!$C$4:$C$237,0))</f>
        <v>37040201000</v>
      </c>
      <c r="I4903" s="3" t="str">
        <f t="shared" si="381"/>
        <v>曲济菏光缆</v>
      </c>
      <c r="J4903" s="3" t="str">
        <f>INDEX(子缆名称!$B$4:$B$29,纤芯!M4903)</f>
        <v>A缆</v>
      </c>
      <c r="K4903" s="3">
        <v>8</v>
      </c>
      <c r="L4903" s="3">
        <f t="shared" si="382"/>
        <v>8</v>
      </c>
      <c r="M4903" s="3">
        <f t="shared" si="383"/>
        <v>1</v>
      </c>
      <c r="N4903" s="3" t="s">
        <v>75</v>
      </c>
      <c r="O4903" s="3">
        <f>COUNTIF([1]局站!$D$4:$D$172,"="&amp;N4903)</f>
        <v>1</v>
      </c>
      <c r="P4903" s="3">
        <v>0</v>
      </c>
      <c r="Q4903" s="3">
        <v>0</v>
      </c>
      <c r="R4903" s="3">
        <v>0</v>
      </c>
      <c r="S4903" s="3" t="s">
        <v>113</v>
      </c>
      <c r="T4903" s="3">
        <f>COUNTIF([1]局站!$D$4:$D$172,"="&amp;S4903)</f>
        <v>1</v>
      </c>
      <c r="U4903" s="3">
        <v>0</v>
      </c>
      <c r="V4903" s="3">
        <v>0</v>
      </c>
      <c r="W4903" s="3">
        <v>0</v>
      </c>
      <c r="X4903" s="3" t="s">
        <v>1215</v>
      </c>
      <c r="Y4903" s="3" t="s">
        <v>880</v>
      </c>
      <c r="Z4903" s="3" t="str">
        <f>INDEX(业务类型!$C$4:$C$8,MATCH(纤芯!Y4903,业务类型!$B$4:$B$8,0))</f>
        <v>IDLE</v>
      </c>
      <c r="AA4903" s="3"/>
    </row>
    <row r="4904" spans="1:27" ht="16.5" x14ac:dyDescent="0.2">
      <c r="A4904" s="3">
        <v>4901</v>
      </c>
      <c r="B4904" s="3">
        <f t="shared" si="384"/>
        <v>37040201009</v>
      </c>
      <c r="C4904" s="3" t="s">
        <v>1166</v>
      </c>
      <c r="D4904" s="3" t="s">
        <v>240</v>
      </c>
      <c r="E4904" s="3" t="str">
        <f>INDEX(光放段!$G$4:$G$237,MATCH(纤芯!G4904,光放段!$C$4:$C$237,0))</f>
        <v>山东二干|曲济菏光缆:济宁红星东路-菏泽中华东路</v>
      </c>
      <c r="F4904" s="3">
        <f>INDEX(光放段!$I$4:$I$237,MATCH(纤芯!H4904,光放段!$B$4:$B$237,0))</f>
        <v>37040200000</v>
      </c>
      <c r="G4904" s="3" t="str">
        <f t="shared" si="380"/>
        <v>山东二干|曲济菏光缆:济宁红星东路-嘉祥中心街</v>
      </c>
      <c r="H4904" s="3">
        <f>INDEX(光放段!$B$4:$B$237,MATCH(纤芯!G4904,光放段!$C$4:$C$237,0))</f>
        <v>37040201000</v>
      </c>
      <c r="I4904" s="3" t="str">
        <f t="shared" si="381"/>
        <v>曲济菏光缆</v>
      </c>
      <c r="J4904" s="3" t="str">
        <f>INDEX(子缆名称!$B$4:$B$29,纤芯!M4904)</f>
        <v>A缆</v>
      </c>
      <c r="K4904" s="3">
        <v>9</v>
      </c>
      <c r="L4904" s="3">
        <f t="shared" si="382"/>
        <v>9</v>
      </c>
      <c r="M4904" s="3">
        <f t="shared" si="383"/>
        <v>1</v>
      </c>
      <c r="N4904" s="3" t="s">
        <v>75</v>
      </c>
      <c r="O4904" s="3">
        <f>COUNTIF([1]局站!$D$4:$D$172,"="&amp;N4904)</f>
        <v>1</v>
      </c>
      <c r="P4904" s="3">
        <v>0</v>
      </c>
      <c r="Q4904" s="3">
        <v>0</v>
      </c>
      <c r="R4904" s="3">
        <v>0</v>
      </c>
      <c r="S4904" s="3" t="s">
        <v>113</v>
      </c>
      <c r="T4904" s="3">
        <f>COUNTIF([1]局站!$D$4:$D$172,"="&amp;S4904)</f>
        <v>1</v>
      </c>
      <c r="U4904" s="3">
        <v>0</v>
      </c>
      <c r="V4904" s="3">
        <v>0</v>
      </c>
      <c r="W4904" s="3">
        <v>0</v>
      </c>
      <c r="X4904" s="3" t="s">
        <v>1215</v>
      </c>
      <c r="Y4904" s="3" t="s">
        <v>854</v>
      </c>
      <c r="Z4904" s="3" t="str">
        <f>INDEX(业务类型!$C$4:$C$8,MATCH(纤芯!Y4904,业务类型!$B$4:$B$8,0))</f>
        <v>LOCAL</v>
      </c>
      <c r="AA4904" s="3" t="s">
        <v>1080</v>
      </c>
    </row>
    <row r="4905" spans="1:27" ht="16.5" x14ac:dyDescent="0.2">
      <c r="A4905" s="3">
        <v>4902</v>
      </c>
      <c r="B4905" s="3">
        <f t="shared" si="384"/>
        <v>37040201010</v>
      </c>
      <c r="C4905" s="3" t="s">
        <v>1166</v>
      </c>
      <c r="D4905" s="3" t="s">
        <v>240</v>
      </c>
      <c r="E4905" s="3" t="str">
        <f>INDEX(光放段!$G$4:$G$237,MATCH(纤芯!G4905,光放段!$C$4:$C$237,0))</f>
        <v>山东二干|曲济菏光缆:济宁红星东路-菏泽中华东路</v>
      </c>
      <c r="F4905" s="3">
        <f>INDEX(光放段!$I$4:$I$237,MATCH(纤芯!H4905,光放段!$B$4:$B$237,0))</f>
        <v>37040200000</v>
      </c>
      <c r="G4905" s="3" t="str">
        <f t="shared" si="380"/>
        <v>山东二干|曲济菏光缆:济宁红星东路-嘉祥中心街</v>
      </c>
      <c r="H4905" s="3">
        <f>INDEX(光放段!$B$4:$B$237,MATCH(纤芯!G4905,光放段!$C$4:$C$237,0))</f>
        <v>37040201000</v>
      </c>
      <c r="I4905" s="3" t="str">
        <f t="shared" si="381"/>
        <v>曲济菏光缆</v>
      </c>
      <c r="J4905" s="3" t="str">
        <f>INDEX(子缆名称!$B$4:$B$29,纤芯!M4905)</f>
        <v>A缆</v>
      </c>
      <c r="K4905" s="3">
        <v>10</v>
      </c>
      <c r="L4905" s="3">
        <f t="shared" si="382"/>
        <v>10</v>
      </c>
      <c r="M4905" s="3">
        <f t="shared" si="383"/>
        <v>1</v>
      </c>
      <c r="N4905" s="3" t="s">
        <v>75</v>
      </c>
      <c r="O4905" s="3">
        <f>COUNTIF([1]局站!$D$4:$D$172,"="&amp;N4905)</f>
        <v>1</v>
      </c>
      <c r="P4905" s="3">
        <v>0</v>
      </c>
      <c r="Q4905" s="3">
        <v>0</v>
      </c>
      <c r="R4905" s="3">
        <v>0</v>
      </c>
      <c r="S4905" s="3" t="s">
        <v>113</v>
      </c>
      <c r="T4905" s="3">
        <f>COUNTIF([1]局站!$D$4:$D$172,"="&amp;S4905)</f>
        <v>1</v>
      </c>
      <c r="U4905" s="3">
        <v>0</v>
      </c>
      <c r="V4905" s="3">
        <v>0</v>
      </c>
      <c r="W4905" s="3">
        <v>0</v>
      </c>
      <c r="X4905" s="3" t="s">
        <v>1215</v>
      </c>
      <c r="Y4905" s="3" t="s">
        <v>854</v>
      </c>
      <c r="Z4905" s="3" t="str">
        <f>INDEX(业务类型!$C$4:$C$8,MATCH(纤芯!Y4905,业务类型!$B$4:$B$8,0))</f>
        <v>LOCAL</v>
      </c>
      <c r="AA4905" s="3" t="s">
        <v>1080</v>
      </c>
    </row>
    <row r="4906" spans="1:27" ht="16.5" x14ac:dyDescent="0.2">
      <c r="A4906" s="3">
        <v>4903</v>
      </c>
      <c r="B4906" s="3">
        <f t="shared" si="384"/>
        <v>37040201011</v>
      </c>
      <c r="C4906" s="3" t="s">
        <v>1166</v>
      </c>
      <c r="D4906" s="3" t="s">
        <v>240</v>
      </c>
      <c r="E4906" s="3" t="str">
        <f>INDEX(光放段!$G$4:$G$237,MATCH(纤芯!G4906,光放段!$C$4:$C$237,0))</f>
        <v>山东二干|曲济菏光缆:济宁红星东路-菏泽中华东路</v>
      </c>
      <c r="F4906" s="3">
        <f>INDEX(光放段!$I$4:$I$237,MATCH(纤芯!H4906,光放段!$B$4:$B$237,0))</f>
        <v>37040200000</v>
      </c>
      <c r="G4906" s="3" t="str">
        <f t="shared" si="380"/>
        <v>山东二干|曲济菏光缆:济宁红星东路-嘉祥中心街</v>
      </c>
      <c r="H4906" s="3">
        <f>INDEX(光放段!$B$4:$B$237,MATCH(纤芯!G4906,光放段!$C$4:$C$237,0))</f>
        <v>37040201000</v>
      </c>
      <c r="I4906" s="3" t="str">
        <f t="shared" si="381"/>
        <v>曲济菏光缆</v>
      </c>
      <c r="J4906" s="3" t="str">
        <f>INDEX(子缆名称!$B$4:$B$29,纤芯!M4906)</f>
        <v>A缆</v>
      </c>
      <c r="K4906" s="3">
        <v>11</v>
      </c>
      <c r="L4906" s="3">
        <f t="shared" si="382"/>
        <v>11</v>
      </c>
      <c r="M4906" s="3">
        <f t="shared" si="383"/>
        <v>1</v>
      </c>
      <c r="N4906" s="3" t="s">
        <v>75</v>
      </c>
      <c r="O4906" s="3">
        <f>COUNTIF([1]局站!$D$4:$D$172,"="&amp;N4906)</f>
        <v>1</v>
      </c>
      <c r="P4906" s="3">
        <v>0</v>
      </c>
      <c r="Q4906" s="3">
        <v>0</v>
      </c>
      <c r="R4906" s="3">
        <v>0</v>
      </c>
      <c r="S4906" s="3" t="s">
        <v>113</v>
      </c>
      <c r="T4906" s="3">
        <f>COUNTIF([1]局站!$D$4:$D$172,"="&amp;S4906)</f>
        <v>1</v>
      </c>
      <c r="U4906" s="3">
        <v>0</v>
      </c>
      <c r="V4906" s="3">
        <v>0</v>
      </c>
      <c r="W4906" s="3">
        <v>0</v>
      </c>
      <c r="X4906" s="3" t="s">
        <v>1215</v>
      </c>
      <c r="Y4906" s="3" t="s">
        <v>881</v>
      </c>
      <c r="Z4906" s="3" t="str">
        <f>INDEX(业务类型!$C$4:$C$8,MATCH(纤芯!Y4906,业务类型!$B$4:$B$8,0))</f>
        <v>OTHER</v>
      </c>
      <c r="AA4906" s="3" t="s">
        <v>882</v>
      </c>
    </row>
    <row r="4907" spans="1:27" ht="16.5" x14ac:dyDescent="0.2">
      <c r="A4907" s="3">
        <v>4904</v>
      </c>
      <c r="B4907" s="3">
        <f t="shared" si="384"/>
        <v>37040201012</v>
      </c>
      <c r="C4907" s="3" t="s">
        <v>1166</v>
      </c>
      <c r="D4907" s="3" t="s">
        <v>240</v>
      </c>
      <c r="E4907" s="3" t="str">
        <f>INDEX(光放段!$G$4:$G$237,MATCH(纤芯!G4907,光放段!$C$4:$C$237,0))</f>
        <v>山东二干|曲济菏光缆:济宁红星东路-菏泽中华东路</v>
      </c>
      <c r="F4907" s="3">
        <f>INDEX(光放段!$I$4:$I$237,MATCH(纤芯!H4907,光放段!$B$4:$B$237,0))</f>
        <v>37040200000</v>
      </c>
      <c r="G4907" s="3" t="str">
        <f t="shared" si="380"/>
        <v>山东二干|曲济菏光缆:济宁红星东路-嘉祥中心街</v>
      </c>
      <c r="H4907" s="3">
        <f>INDEX(光放段!$B$4:$B$237,MATCH(纤芯!G4907,光放段!$C$4:$C$237,0))</f>
        <v>37040201000</v>
      </c>
      <c r="I4907" s="3" t="str">
        <f t="shared" si="381"/>
        <v>曲济菏光缆</v>
      </c>
      <c r="J4907" s="3" t="str">
        <f>INDEX(子缆名称!$B$4:$B$29,纤芯!M4907)</f>
        <v>A缆</v>
      </c>
      <c r="K4907" s="3">
        <v>12</v>
      </c>
      <c r="L4907" s="3">
        <f t="shared" si="382"/>
        <v>12</v>
      </c>
      <c r="M4907" s="3">
        <f t="shared" si="383"/>
        <v>1</v>
      </c>
      <c r="N4907" s="3" t="s">
        <v>75</v>
      </c>
      <c r="O4907" s="3">
        <f>COUNTIF([1]局站!$D$4:$D$172,"="&amp;N4907)</f>
        <v>1</v>
      </c>
      <c r="P4907" s="3">
        <v>0</v>
      </c>
      <c r="Q4907" s="3">
        <v>0</v>
      </c>
      <c r="R4907" s="3">
        <v>0</v>
      </c>
      <c r="S4907" s="3" t="s">
        <v>113</v>
      </c>
      <c r="T4907" s="3">
        <f>COUNTIF([1]局站!$D$4:$D$172,"="&amp;S4907)</f>
        <v>1</v>
      </c>
      <c r="U4907" s="3">
        <v>0</v>
      </c>
      <c r="V4907" s="3">
        <v>0</v>
      </c>
      <c r="W4907" s="3">
        <v>0</v>
      </c>
      <c r="X4907" s="3" t="s">
        <v>1215</v>
      </c>
      <c r="Y4907" s="3" t="s">
        <v>881</v>
      </c>
      <c r="Z4907" s="3" t="str">
        <f>INDEX(业务类型!$C$4:$C$8,MATCH(纤芯!Y4907,业务类型!$B$4:$B$8,0))</f>
        <v>OTHER</v>
      </c>
      <c r="AA4907" s="3" t="s">
        <v>882</v>
      </c>
    </row>
    <row r="4908" spans="1:27" ht="16.5" x14ac:dyDescent="0.2">
      <c r="A4908" s="3">
        <v>4905</v>
      </c>
      <c r="B4908" s="3">
        <f t="shared" si="384"/>
        <v>37040202001</v>
      </c>
      <c r="C4908" s="3" t="s">
        <v>1166</v>
      </c>
      <c r="D4908" s="3" t="s">
        <v>240</v>
      </c>
      <c r="E4908" s="3" t="str">
        <f>INDEX(光放段!$G$4:$G$237,MATCH(纤芯!G4908,光放段!$C$4:$C$237,0))</f>
        <v>山东二干|曲济菏光缆:济宁红星东路-菏泽中华东路</v>
      </c>
      <c r="F4908" s="3">
        <f>INDEX(光放段!$I$4:$I$237,MATCH(纤芯!H4908,光放段!$B$4:$B$237,0))</f>
        <v>37040200000</v>
      </c>
      <c r="G4908" s="3" t="str">
        <f t="shared" si="380"/>
        <v>山东二干|曲济菏光缆:嘉祥中心街-巨野</v>
      </c>
      <c r="H4908" s="3">
        <f>INDEX(光放段!$B$4:$B$237,MATCH(纤芯!G4908,光放段!$C$4:$C$237,0))</f>
        <v>37040202000</v>
      </c>
      <c r="I4908" s="3" t="str">
        <f t="shared" si="381"/>
        <v>曲济菏光缆</v>
      </c>
      <c r="J4908" s="3" t="str">
        <f>INDEX(子缆名称!$B$4:$B$29,纤芯!M4908)</f>
        <v>A缆</v>
      </c>
      <c r="K4908" s="3">
        <v>1</v>
      </c>
      <c r="L4908" s="3">
        <f t="shared" si="382"/>
        <v>1</v>
      </c>
      <c r="M4908" s="3">
        <f t="shared" si="383"/>
        <v>1</v>
      </c>
      <c r="N4908" s="3" t="s">
        <v>113</v>
      </c>
      <c r="O4908" s="3">
        <f>COUNTIF([1]局站!$D$4:$D$172,"="&amp;N4908)</f>
        <v>1</v>
      </c>
      <c r="P4908" s="3">
        <v>0</v>
      </c>
      <c r="Q4908" s="3">
        <v>0</v>
      </c>
      <c r="R4908" s="3">
        <v>0</v>
      </c>
      <c r="S4908" s="3" t="s">
        <v>114</v>
      </c>
      <c r="T4908" s="3">
        <f>COUNTIF([1]局站!$D$4:$D$172,"="&amp;S4908)</f>
        <v>1</v>
      </c>
      <c r="U4908" s="3">
        <v>0</v>
      </c>
      <c r="V4908" s="3">
        <v>0</v>
      </c>
      <c r="W4908" s="3">
        <v>0</v>
      </c>
      <c r="X4908" s="3" t="s">
        <v>1215</v>
      </c>
      <c r="Y4908" s="3" t="s">
        <v>880</v>
      </c>
      <c r="Z4908" s="3" t="str">
        <f>INDEX(业务类型!$C$4:$C$8,MATCH(纤芯!Y4908,业务类型!$B$4:$B$8,0))</f>
        <v>IDLE</v>
      </c>
      <c r="AA4908" s="3"/>
    </row>
    <row r="4909" spans="1:27" ht="16.5" x14ac:dyDescent="0.2">
      <c r="A4909" s="3">
        <v>4906</v>
      </c>
      <c r="B4909" s="3">
        <f t="shared" si="384"/>
        <v>37040202002</v>
      </c>
      <c r="C4909" s="3" t="s">
        <v>1166</v>
      </c>
      <c r="D4909" s="3" t="s">
        <v>240</v>
      </c>
      <c r="E4909" s="3" t="str">
        <f>INDEX(光放段!$G$4:$G$237,MATCH(纤芯!G4909,光放段!$C$4:$C$237,0))</f>
        <v>山东二干|曲济菏光缆:济宁红星东路-菏泽中华东路</v>
      </c>
      <c r="F4909" s="3">
        <f>INDEX(光放段!$I$4:$I$237,MATCH(纤芯!H4909,光放段!$B$4:$B$237,0))</f>
        <v>37040200000</v>
      </c>
      <c r="G4909" s="3" t="str">
        <f t="shared" si="380"/>
        <v>山东二干|曲济菏光缆:嘉祥中心街-巨野</v>
      </c>
      <c r="H4909" s="3">
        <f>INDEX(光放段!$B$4:$B$237,MATCH(纤芯!G4909,光放段!$C$4:$C$237,0))</f>
        <v>37040202000</v>
      </c>
      <c r="I4909" s="3" t="str">
        <f t="shared" si="381"/>
        <v>曲济菏光缆</v>
      </c>
      <c r="J4909" s="3" t="str">
        <f>INDEX(子缆名称!$B$4:$B$29,纤芯!M4909)</f>
        <v>A缆</v>
      </c>
      <c r="K4909" s="3">
        <v>2</v>
      </c>
      <c r="L4909" s="3">
        <f t="shared" si="382"/>
        <v>2</v>
      </c>
      <c r="M4909" s="3">
        <f t="shared" si="383"/>
        <v>1</v>
      </c>
      <c r="N4909" s="3" t="s">
        <v>113</v>
      </c>
      <c r="O4909" s="3">
        <f>COUNTIF([1]局站!$D$4:$D$172,"="&amp;N4909)</f>
        <v>1</v>
      </c>
      <c r="P4909" s="3">
        <v>0</v>
      </c>
      <c r="Q4909" s="3">
        <v>0</v>
      </c>
      <c r="R4909" s="3">
        <v>0</v>
      </c>
      <c r="S4909" s="3" t="s">
        <v>114</v>
      </c>
      <c r="T4909" s="3">
        <f>COUNTIF([1]局站!$D$4:$D$172,"="&amp;S4909)</f>
        <v>1</v>
      </c>
      <c r="U4909" s="3">
        <v>0</v>
      </c>
      <c r="V4909" s="3">
        <v>0</v>
      </c>
      <c r="W4909" s="3">
        <v>0</v>
      </c>
      <c r="X4909" s="3" t="s">
        <v>1215</v>
      </c>
      <c r="Y4909" s="3" t="s">
        <v>881</v>
      </c>
      <c r="Z4909" s="3" t="str">
        <f>INDEX(业务类型!$C$4:$C$8,MATCH(纤芯!Y4909,业务类型!$B$4:$B$8,0))</f>
        <v>OTHER</v>
      </c>
      <c r="AA4909" s="3" t="s">
        <v>1081</v>
      </c>
    </row>
    <row r="4910" spans="1:27" ht="16.5" x14ac:dyDescent="0.2">
      <c r="A4910" s="3">
        <v>4907</v>
      </c>
      <c r="B4910" s="3">
        <f t="shared" si="384"/>
        <v>37040202003</v>
      </c>
      <c r="C4910" s="3" t="s">
        <v>1166</v>
      </c>
      <c r="D4910" s="3" t="s">
        <v>240</v>
      </c>
      <c r="E4910" s="3" t="str">
        <f>INDEX(光放段!$G$4:$G$237,MATCH(纤芯!G4910,光放段!$C$4:$C$237,0))</f>
        <v>山东二干|曲济菏光缆:济宁红星东路-菏泽中华东路</v>
      </c>
      <c r="F4910" s="3">
        <f>INDEX(光放段!$I$4:$I$237,MATCH(纤芯!H4910,光放段!$B$4:$B$237,0))</f>
        <v>37040200000</v>
      </c>
      <c r="G4910" s="3" t="str">
        <f t="shared" si="380"/>
        <v>山东二干|曲济菏光缆:嘉祥中心街-巨野</v>
      </c>
      <c r="H4910" s="3">
        <f>INDEX(光放段!$B$4:$B$237,MATCH(纤芯!G4910,光放段!$C$4:$C$237,0))</f>
        <v>37040202000</v>
      </c>
      <c r="I4910" s="3" t="str">
        <f t="shared" si="381"/>
        <v>曲济菏光缆</v>
      </c>
      <c r="J4910" s="3" t="str">
        <f>INDEX(子缆名称!$B$4:$B$29,纤芯!M4910)</f>
        <v>A缆</v>
      </c>
      <c r="K4910" s="3">
        <v>3</v>
      </c>
      <c r="L4910" s="3">
        <f t="shared" si="382"/>
        <v>3</v>
      </c>
      <c r="M4910" s="3">
        <f t="shared" si="383"/>
        <v>1</v>
      </c>
      <c r="N4910" s="3" t="s">
        <v>113</v>
      </c>
      <c r="O4910" s="3">
        <f>COUNTIF([1]局站!$D$4:$D$172,"="&amp;N4910)</f>
        <v>1</v>
      </c>
      <c r="P4910" s="3">
        <v>0</v>
      </c>
      <c r="Q4910" s="3">
        <v>0</v>
      </c>
      <c r="R4910" s="3">
        <v>0</v>
      </c>
      <c r="S4910" s="3" t="s">
        <v>114</v>
      </c>
      <c r="T4910" s="3">
        <f>COUNTIF([1]局站!$D$4:$D$172,"="&amp;S4910)</f>
        <v>1</v>
      </c>
      <c r="U4910" s="3">
        <v>0</v>
      </c>
      <c r="V4910" s="3">
        <v>0</v>
      </c>
      <c r="W4910" s="3">
        <v>0</v>
      </c>
      <c r="X4910" s="3" t="s">
        <v>1215</v>
      </c>
      <c r="Y4910" s="3" t="s">
        <v>852</v>
      </c>
      <c r="Z4910" s="3" t="str">
        <f>INDEX(业务类型!$C$4:$C$8,MATCH(纤芯!Y4910,业务类型!$B$4:$B$8,0))</f>
        <v>TWO</v>
      </c>
      <c r="AA4910" s="3" t="s">
        <v>915</v>
      </c>
    </row>
    <row r="4911" spans="1:27" ht="16.5" x14ac:dyDescent="0.2">
      <c r="A4911" s="3">
        <v>4908</v>
      </c>
      <c r="B4911" s="3">
        <f t="shared" si="384"/>
        <v>37040202004</v>
      </c>
      <c r="C4911" s="3" t="s">
        <v>1166</v>
      </c>
      <c r="D4911" s="3" t="s">
        <v>240</v>
      </c>
      <c r="E4911" s="3" t="str">
        <f>INDEX(光放段!$G$4:$G$237,MATCH(纤芯!G4911,光放段!$C$4:$C$237,0))</f>
        <v>山东二干|曲济菏光缆:济宁红星东路-菏泽中华东路</v>
      </c>
      <c r="F4911" s="3">
        <f>INDEX(光放段!$I$4:$I$237,MATCH(纤芯!H4911,光放段!$B$4:$B$237,0))</f>
        <v>37040200000</v>
      </c>
      <c r="G4911" s="3" t="str">
        <f t="shared" si="380"/>
        <v>山东二干|曲济菏光缆:嘉祥中心街-巨野</v>
      </c>
      <c r="H4911" s="3">
        <f>INDEX(光放段!$B$4:$B$237,MATCH(纤芯!G4911,光放段!$C$4:$C$237,0))</f>
        <v>37040202000</v>
      </c>
      <c r="I4911" s="3" t="str">
        <f t="shared" si="381"/>
        <v>曲济菏光缆</v>
      </c>
      <c r="J4911" s="3" t="str">
        <f>INDEX(子缆名称!$B$4:$B$29,纤芯!M4911)</f>
        <v>A缆</v>
      </c>
      <c r="K4911" s="3">
        <v>4</v>
      </c>
      <c r="L4911" s="3">
        <f t="shared" si="382"/>
        <v>4</v>
      </c>
      <c r="M4911" s="3">
        <f t="shared" si="383"/>
        <v>1</v>
      </c>
      <c r="N4911" s="3" t="s">
        <v>113</v>
      </c>
      <c r="O4911" s="3">
        <f>COUNTIF([1]局站!$D$4:$D$172,"="&amp;N4911)</f>
        <v>1</v>
      </c>
      <c r="P4911" s="3">
        <v>0</v>
      </c>
      <c r="Q4911" s="3">
        <v>0</v>
      </c>
      <c r="R4911" s="3">
        <v>0</v>
      </c>
      <c r="S4911" s="3" t="s">
        <v>114</v>
      </c>
      <c r="T4911" s="3">
        <f>COUNTIF([1]局站!$D$4:$D$172,"="&amp;S4911)</f>
        <v>1</v>
      </c>
      <c r="U4911" s="3">
        <v>0</v>
      </c>
      <c r="V4911" s="3">
        <v>0</v>
      </c>
      <c r="W4911" s="3">
        <v>0</v>
      </c>
      <c r="X4911" s="3" t="s">
        <v>1215</v>
      </c>
      <c r="Y4911" s="3" t="s">
        <v>852</v>
      </c>
      <c r="Z4911" s="3" t="str">
        <f>INDEX(业务类型!$C$4:$C$8,MATCH(纤芯!Y4911,业务类型!$B$4:$B$8,0))</f>
        <v>TWO</v>
      </c>
      <c r="AA4911" s="3" t="s">
        <v>915</v>
      </c>
    </row>
    <row r="4912" spans="1:27" ht="16.5" x14ac:dyDescent="0.2">
      <c r="A4912" s="3">
        <v>4909</v>
      </c>
      <c r="B4912" s="3">
        <f t="shared" si="384"/>
        <v>37040202005</v>
      </c>
      <c r="C4912" s="3" t="s">
        <v>1166</v>
      </c>
      <c r="D4912" s="3" t="s">
        <v>240</v>
      </c>
      <c r="E4912" s="3" t="str">
        <f>INDEX(光放段!$G$4:$G$237,MATCH(纤芯!G4912,光放段!$C$4:$C$237,0))</f>
        <v>山东二干|曲济菏光缆:济宁红星东路-菏泽中华东路</v>
      </c>
      <c r="F4912" s="3">
        <f>INDEX(光放段!$I$4:$I$237,MATCH(纤芯!H4912,光放段!$B$4:$B$237,0))</f>
        <v>37040200000</v>
      </c>
      <c r="G4912" s="3" t="str">
        <f t="shared" si="380"/>
        <v>山东二干|曲济菏光缆:嘉祥中心街-巨野</v>
      </c>
      <c r="H4912" s="3">
        <f>INDEX(光放段!$B$4:$B$237,MATCH(纤芯!G4912,光放段!$C$4:$C$237,0))</f>
        <v>37040202000</v>
      </c>
      <c r="I4912" s="3" t="str">
        <f t="shared" si="381"/>
        <v>曲济菏光缆</v>
      </c>
      <c r="J4912" s="3" t="str">
        <f>INDEX(子缆名称!$B$4:$B$29,纤芯!M4912)</f>
        <v>A缆</v>
      </c>
      <c r="K4912" s="3">
        <v>5</v>
      </c>
      <c r="L4912" s="3">
        <f t="shared" si="382"/>
        <v>5</v>
      </c>
      <c r="M4912" s="3">
        <f t="shared" si="383"/>
        <v>1</v>
      </c>
      <c r="N4912" s="3" t="s">
        <v>113</v>
      </c>
      <c r="O4912" s="3">
        <f>COUNTIF([1]局站!$D$4:$D$172,"="&amp;N4912)</f>
        <v>1</v>
      </c>
      <c r="P4912" s="3">
        <v>0</v>
      </c>
      <c r="Q4912" s="3">
        <v>0</v>
      </c>
      <c r="R4912" s="3">
        <v>0</v>
      </c>
      <c r="S4912" s="3" t="s">
        <v>114</v>
      </c>
      <c r="T4912" s="3">
        <f>COUNTIF([1]局站!$D$4:$D$172,"="&amp;S4912)</f>
        <v>1</v>
      </c>
      <c r="U4912" s="3">
        <v>0</v>
      </c>
      <c r="V4912" s="3">
        <v>0</v>
      </c>
      <c r="W4912" s="3">
        <v>0</v>
      </c>
      <c r="X4912" s="3" t="s">
        <v>1215</v>
      </c>
      <c r="Y4912" s="3" t="s">
        <v>880</v>
      </c>
      <c r="Z4912" s="3" t="str">
        <f>INDEX(业务类型!$C$4:$C$8,MATCH(纤芯!Y4912,业务类型!$B$4:$B$8,0))</f>
        <v>IDLE</v>
      </c>
      <c r="AA4912" s="3"/>
    </row>
    <row r="4913" spans="1:27" ht="16.5" x14ac:dyDescent="0.2">
      <c r="A4913" s="3">
        <v>4910</v>
      </c>
      <c r="B4913" s="3">
        <f t="shared" si="384"/>
        <v>37040202006</v>
      </c>
      <c r="C4913" s="3" t="s">
        <v>1166</v>
      </c>
      <c r="D4913" s="3" t="s">
        <v>240</v>
      </c>
      <c r="E4913" s="3" t="str">
        <f>INDEX(光放段!$G$4:$G$237,MATCH(纤芯!G4913,光放段!$C$4:$C$237,0))</f>
        <v>山东二干|曲济菏光缆:济宁红星东路-菏泽中华东路</v>
      </c>
      <c r="F4913" s="3">
        <f>INDEX(光放段!$I$4:$I$237,MATCH(纤芯!H4913,光放段!$B$4:$B$237,0))</f>
        <v>37040200000</v>
      </c>
      <c r="G4913" s="3" t="str">
        <f t="shared" si="380"/>
        <v>山东二干|曲济菏光缆:嘉祥中心街-巨野</v>
      </c>
      <c r="H4913" s="3">
        <f>INDEX(光放段!$B$4:$B$237,MATCH(纤芯!G4913,光放段!$C$4:$C$237,0))</f>
        <v>37040202000</v>
      </c>
      <c r="I4913" s="3" t="str">
        <f t="shared" si="381"/>
        <v>曲济菏光缆</v>
      </c>
      <c r="J4913" s="3" t="str">
        <f>INDEX(子缆名称!$B$4:$B$29,纤芯!M4913)</f>
        <v>A缆</v>
      </c>
      <c r="K4913" s="3">
        <v>6</v>
      </c>
      <c r="L4913" s="3">
        <f t="shared" si="382"/>
        <v>6</v>
      </c>
      <c r="M4913" s="3">
        <f t="shared" si="383"/>
        <v>1</v>
      </c>
      <c r="N4913" s="3" t="s">
        <v>113</v>
      </c>
      <c r="O4913" s="3">
        <f>COUNTIF([1]局站!$D$4:$D$172,"="&amp;N4913)</f>
        <v>1</v>
      </c>
      <c r="P4913" s="3">
        <v>0</v>
      </c>
      <c r="Q4913" s="3">
        <v>0</v>
      </c>
      <c r="R4913" s="3">
        <v>0</v>
      </c>
      <c r="S4913" s="3" t="s">
        <v>114</v>
      </c>
      <c r="T4913" s="3">
        <f>COUNTIF([1]局站!$D$4:$D$172,"="&amp;S4913)</f>
        <v>1</v>
      </c>
      <c r="U4913" s="3">
        <v>0</v>
      </c>
      <c r="V4913" s="3">
        <v>0</v>
      </c>
      <c r="W4913" s="3">
        <v>0</v>
      </c>
      <c r="X4913" s="3" t="s">
        <v>1215</v>
      </c>
      <c r="Y4913" s="3" t="s">
        <v>880</v>
      </c>
      <c r="Z4913" s="3" t="str">
        <f>INDEX(业务类型!$C$4:$C$8,MATCH(纤芯!Y4913,业务类型!$B$4:$B$8,0))</f>
        <v>IDLE</v>
      </c>
      <c r="AA4913" s="3"/>
    </row>
    <row r="4914" spans="1:27" ht="16.5" x14ac:dyDescent="0.2">
      <c r="A4914" s="3">
        <v>4911</v>
      </c>
      <c r="B4914" s="3">
        <f t="shared" si="384"/>
        <v>37040202007</v>
      </c>
      <c r="C4914" s="3" t="s">
        <v>1166</v>
      </c>
      <c r="D4914" s="3" t="s">
        <v>240</v>
      </c>
      <c r="E4914" s="3" t="str">
        <f>INDEX(光放段!$G$4:$G$237,MATCH(纤芯!G4914,光放段!$C$4:$C$237,0))</f>
        <v>山东二干|曲济菏光缆:济宁红星东路-菏泽中华东路</v>
      </c>
      <c r="F4914" s="3">
        <f>INDEX(光放段!$I$4:$I$237,MATCH(纤芯!H4914,光放段!$B$4:$B$237,0))</f>
        <v>37040200000</v>
      </c>
      <c r="G4914" s="3" t="str">
        <f t="shared" si="380"/>
        <v>山东二干|曲济菏光缆:嘉祥中心街-巨野</v>
      </c>
      <c r="H4914" s="3">
        <f>INDEX(光放段!$B$4:$B$237,MATCH(纤芯!G4914,光放段!$C$4:$C$237,0))</f>
        <v>37040202000</v>
      </c>
      <c r="I4914" s="3" t="str">
        <f t="shared" si="381"/>
        <v>曲济菏光缆</v>
      </c>
      <c r="J4914" s="3" t="str">
        <f>INDEX(子缆名称!$B$4:$B$29,纤芯!M4914)</f>
        <v>A缆</v>
      </c>
      <c r="K4914" s="3">
        <v>7</v>
      </c>
      <c r="L4914" s="3">
        <f t="shared" si="382"/>
        <v>7</v>
      </c>
      <c r="M4914" s="3">
        <f t="shared" si="383"/>
        <v>1</v>
      </c>
      <c r="N4914" s="3" t="s">
        <v>113</v>
      </c>
      <c r="O4914" s="3">
        <f>COUNTIF([1]局站!$D$4:$D$172,"="&amp;N4914)</f>
        <v>1</v>
      </c>
      <c r="P4914" s="3">
        <v>0</v>
      </c>
      <c r="Q4914" s="3">
        <v>0</v>
      </c>
      <c r="R4914" s="3">
        <v>0</v>
      </c>
      <c r="S4914" s="3" t="s">
        <v>114</v>
      </c>
      <c r="T4914" s="3">
        <f>COUNTIF([1]局站!$D$4:$D$172,"="&amp;S4914)</f>
        <v>1</v>
      </c>
      <c r="U4914" s="3">
        <v>0</v>
      </c>
      <c r="V4914" s="3">
        <v>0</v>
      </c>
      <c r="W4914" s="3">
        <v>0</v>
      </c>
      <c r="X4914" s="3" t="s">
        <v>1215</v>
      </c>
      <c r="Y4914" s="3" t="s">
        <v>880</v>
      </c>
      <c r="Z4914" s="3" t="str">
        <f>INDEX(业务类型!$C$4:$C$8,MATCH(纤芯!Y4914,业务类型!$B$4:$B$8,0))</f>
        <v>IDLE</v>
      </c>
      <c r="AA4914" s="3"/>
    </row>
    <row r="4915" spans="1:27" ht="16.5" x14ac:dyDescent="0.2">
      <c r="A4915" s="3">
        <v>4912</v>
      </c>
      <c r="B4915" s="3">
        <f t="shared" si="384"/>
        <v>37040202008</v>
      </c>
      <c r="C4915" s="3" t="s">
        <v>1166</v>
      </c>
      <c r="D4915" s="3" t="s">
        <v>240</v>
      </c>
      <c r="E4915" s="3" t="str">
        <f>INDEX(光放段!$G$4:$G$237,MATCH(纤芯!G4915,光放段!$C$4:$C$237,0))</f>
        <v>山东二干|曲济菏光缆:济宁红星东路-菏泽中华东路</v>
      </c>
      <c r="F4915" s="3">
        <f>INDEX(光放段!$I$4:$I$237,MATCH(纤芯!H4915,光放段!$B$4:$B$237,0))</f>
        <v>37040200000</v>
      </c>
      <c r="G4915" s="3" t="str">
        <f t="shared" si="380"/>
        <v>山东二干|曲济菏光缆:嘉祥中心街-巨野</v>
      </c>
      <c r="H4915" s="3">
        <f>INDEX(光放段!$B$4:$B$237,MATCH(纤芯!G4915,光放段!$C$4:$C$237,0))</f>
        <v>37040202000</v>
      </c>
      <c r="I4915" s="3" t="str">
        <f t="shared" si="381"/>
        <v>曲济菏光缆</v>
      </c>
      <c r="J4915" s="3" t="str">
        <f>INDEX(子缆名称!$B$4:$B$29,纤芯!M4915)</f>
        <v>A缆</v>
      </c>
      <c r="K4915" s="3">
        <v>8</v>
      </c>
      <c r="L4915" s="3">
        <f t="shared" si="382"/>
        <v>8</v>
      </c>
      <c r="M4915" s="3">
        <f t="shared" si="383"/>
        <v>1</v>
      </c>
      <c r="N4915" s="3" t="s">
        <v>113</v>
      </c>
      <c r="O4915" s="3">
        <f>COUNTIF([1]局站!$D$4:$D$172,"="&amp;N4915)</f>
        <v>1</v>
      </c>
      <c r="P4915" s="3">
        <v>0</v>
      </c>
      <c r="Q4915" s="3">
        <v>0</v>
      </c>
      <c r="R4915" s="3">
        <v>0</v>
      </c>
      <c r="S4915" s="3" t="s">
        <v>114</v>
      </c>
      <c r="T4915" s="3">
        <f>COUNTIF([1]局站!$D$4:$D$172,"="&amp;S4915)</f>
        <v>1</v>
      </c>
      <c r="U4915" s="3">
        <v>0</v>
      </c>
      <c r="V4915" s="3">
        <v>0</v>
      </c>
      <c r="W4915" s="3">
        <v>0</v>
      </c>
      <c r="X4915" s="3" t="s">
        <v>1215</v>
      </c>
      <c r="Y4915" s="3" t="s">
        <v>880</v>
      </c>
      <c r="Z4915" s="3" t="str">
        <f>INDEX(业务类型!$C$4:$C$8,MATCH(纤芯!Y4915,业务类型!$B$4:$B$8,0))</f>
        <v>IDLE</v>
      </c>
      <c r="AA4915" s="3"/>
    </row>
    <row r="4916" spans="1:27" ht="16.5" x14ac:dyDescent="0.2">
      <c r="A4916" s="3">
        <v>4913</v>
      </c>
      <c r="B4916" s="3">
        <f t="shared" si="384"/>
        <v>37040202009</v>
      </c>
      <c r="C4916" s="3" t="s">
        <v>1166</v>
      </c>
      <c r="D4916" s="3" t="s">
        <v>240</v>
      </c>
      <c r="E4916" s="3" t="str">
        <f>INDEX(光放段!$G$4:$G$237,MATCH(纤芯!G4916,光放段!$C$4:$C$237,0))</f>
        <v>山东二干|曲济菏光缆:济宁红星东路-菏泽中华东路</v>
      </c>
      <c r="F4916" s="3">
        <f>INDEX(光放段!$I$4:$I$237,MATCH(纤芯!H4916,光放段!$B$4:$B$237,0))</f>
        <v>37040200000</v>
      </c>
      <c r="G4916" s="3" t="str">
        <f t="shared" si="380"/>
        <v>山东二干|曲济菏光缆:嘉祥中心街-巨野</v>
      </c>
      <c r="H4916" s="3">
        <f>INDEX(光放段!$B$4:$B$237,MATCH(纤芯!G4916,光放段!$C$4:$C$237,0))</f>
        <v>37040202000</v>
      </c>
      <c r="I4916" s="3" t="str">
        <f t="shared" si="381"/>
        <v>曲济菏光缆</v>
      </c>
      <c r="J4916" s="3" t="str">
        <f>INDEX(子缆名称!$B$4:$B$29,纤芯!M4916)</f>
        <v>A缆</v>
      </c>
      <c r="K4916" s="3">
        <v>9</v>
      </c>
      <c r="L4916" s="3">
        <f t="shared" si="382"/>
        <v>9</v>
      </c>
      <c r="M4916" s="3">
        <f t="shared" si="383"/>
        <v>1</v>
      </c>
      <c r="N4916" s="3" t="s">
        <v>113</v>
      </c>
      <c r="O4916" s="3">
        <f>COUNTIF([1]局站!$D$4:$D$172,"="&amp;N4916)</f>
        <v>1</v>
      </c>
      <c r="P4916" s="3">
        <v>0</v>
      </c>
      <c r="Q4916" s="3">
        <v>0</v>
      </c>
      <c r="R4916" s="3">
        <v>0</v>
      </c>
      <c r="S4916" s="3" t="s">
        <v>114</v>
      </c>
      <c r="T4916" s="3">
        <f>COUNTIF([1]局站!$D$4:$D$172,"="&amp;S4916)</f>
        <v>1</v>
      </c>
      <c r="U4916" s="3">
        <v>0</v>
      </c>
      <c r="V4916" s="3">
        <v>0</v>
      </c>
      <c r="W4916" s="3">
        <v>0</v>
      </c>
      <c r="X4916" s="3" t="s">
        <v>1215</v>
      </c>
      <c r="Y4916" s="3" t="s">
        <v>852</v>
      </c>
      <c r="Z4916" s="3" t="str">
        <f>INDEX(业务类型!$C$4:$C$8,MATCH(纤芯!Y4916,业务类型!$B$4:$B$8,0))</f>
        <v>TWO</v>
      </c>
      <c r="AA4916" s="3" t="s">
        <v>926</v>
      </c>
    </row>
    <row r="4917" spans="1:27" ht="16.5" x14ac:dyDescent="0.2">
      <c r="A4917" s="3">
        <v>4914</v>
      </c>
      <c r="B4917" s="3">
        <f t="shared" si="384"/>
        <v>37040202010</v>
      </c>
      <c r="C4917" s="3" t="s">
        <v>1166</v>
      </c>
      <c r="D4917" s="3" t="s">
        <v>240</v>
      </c>
      <c r="E4917" s="3" t="str">
        <f>INDEX(光放段!$G$4:$G$237,MATCH(纤芯!G4917,光放段!$C$4:$C$237,0))</f>
        <v>山东二干|曲济菏光缆:济宁红星东路-菏泽中华东路</v>
      </c>
      <c r="F4917" s="3">
        <f>INDEX(光放段!$I$4:$I$237,MATCH(纤芯!H4917,光放段!$B$4:$B$237,0))</f>
        <v>37040200000</v>
      </c>
      <c r="G4917" s="3" t="str">
        <f t="shared" si="380"/>
        <v>山东二干|曲济菏光缆:嘉祥中心街-巨野</v>
      </c>
      <c r="H4917" s="3">
        <f>INDEX(光放段!$B$4:$B$237,MATCH(纤芯!G4917,光放段!$C$4:$C$237,0))</f>
        <v>37040202000</v>
      </c>
      <c r="I4917" s="3" t="str">
        <f t="shared" si="381"/>
        <v>曲济菏光缆</v>
      </c>
      <c r="J4917" s="3" t="str">
        <f>INDEX(子缆名称!$B$4:$B$29,纤芯!M4917)</f>
        <v>A缆</v>
      </c>
      <c r="K4917" s="3">
        <v>10</v>
      </c>
      <c r="L4917" s="3">
        <f t="shared" si="382"/>
        <v>10</v>
      </c>
      <c r="M4917" s="3">
        <f t="shared" si="383"/>
        <v>1</v>
      </c>
      <c r="N4917" s="3" t="s">
        <v>113</v>
      </c>
      <c r="O4917" s="3">
        <f>COUNTIF([1]局站!$D$4:$D$172,"="&amp;N4917)</f>
        <v>1</v>
      </c>
      <c r="P4917" s="3">
        <v>0</v>
      </c>
      <c r="Q4917" s="3">
        <v>0</v>
      </c>
      <c r="R4917" s="3">
        <v>0</v>
      </c>
      <c r="S4917" s="3" t="s">
        <v>114</v>
      </c>
      <c r="T4917" s="3">
        <f>COUNTIF([1]局站!$D$4:$D$172,"="&amp;S4917)</f>
        <v>1</v>
      </c>
      <c r="U4917" s="3">
        <v>0</v>
      </c>
      <c r="V4917" s="3">
        <v>0</v>
      </c>
      <c r="W4917" s="3">
        <v>0</v>
      </c>
      <c r="X4917" s="3" t="s">
        <v>1215</v>
      </c>
      <c r="Y4917" s="3" t="s">
        <v>852</v>
      </c>
      <c r="Z4917" s="3" t="str">
        <f>INDEX(业务类型!$C$4:$C$8,MATCH(纤芯!Y4917,业务类型!$B$4:$B$8,0))</f>
        <v>TWO</v>
      </c>
      <c r="AA4917" s="3" t="s">
        <v>926</v>
      </c>
    </row>
    <row r="4918" spans="1:27" ht="16.5" x14ac:dyDescent="0.2">
      <c r="A4918" s="3">
        <v>4915</v>
      </c>
      <c r="B4918" s="3">
        <f t="shared" si="384"/>
        <v>37040202011</v>
      </c>
      <c r="C4918" s="3" t="s">
        <v>1166</v>
      </c>
      <c r="D4918" s="3" t="s">
        <v>240</v>
      </c>
      <c r="E4918" s="3" t="str">
        <f>INDEX(光放段!$G$4:$G$237,MATCH(纤芯!G4918,光放段!$C$4:$C$237,0))</f>
        <v>山东二干|曲济菏光缆:济宁红星东路-菏泽中华东路</v>
      </c>
      <c r="F4918" s="3">
        <f>INDEX(光放段!$I$4:$I$237,MATCH(纤芯!H4918,光放段!$B$4:$B$237,0))</f>
        <v>37040200000</v>
      </c>
      <c r="G4918" s="3" t="str">
        <f t="shared" si="380"/>
        <v>山东二干|曲济菏光缆:嘉祥中心街-巨野</v>
      </c>
      <c r="H4918" s="3">
        <f>INDEX(光放段!$B$4:$B$237,MATCH(纤芯!G4918,光放段!$C$4:$C$237,0))</f>
        <v>37040202000</v>
      </c>
      <c r="I4918" s="3" t="str">
        <f t="shared" si="381"/>
        <v>曲济菏光缆</v>
      </c>
      <c r="J4918" s="3" t="str">
        <f>INDEX(子缆名称!$B$4:$B$29,纤芯!M4918)</f>
        <v>A缆</v>
      </c>
      <c r="K4918" s="3">
        <v>11</v>
      </c>
      <c r="L4918" s="3">
        <f t="shared" si="382"/>
        <v>11</v>
      </c>
      <c r="M4918" s="3">
        <f t="shared" si="383"/>
        <v>1</v>
      </c>
      <c r="N4918" s="3" t="s">
        <v>113</v>
      </c>
      <c r="O4918" s="3">
        <f>COUNTIF([1]局站!$D$4:$D$172,"="&amp;N4918)</f>
        <v>1</v>
      </c>
      <c r="P4918" s="3">
        <v>0</v>
      </c>
      <c r="Q4918" s="3">
        <v>0</v>
      </c>
      <c r="R4918" s="3">
        <v>0</v>
      </c>
      <c r="S4918" s="3" t="s">
        <v>114</v>
      </c>
      <c r="T4918" s="3">
        <f>COUNTIF([1]局站!$D$4:$D$172,"="&amp;S4918)</f>
        <v>1</v>
      </c>
      <c r="U4918" s="3">
        <v>0</v>
      </c>
      <c r="V4918" s="3">
        <v>0</v>
      </c>
      <c r="W4918" s="3">
        <v>0</v>
      </c>
      <c r="X4918" s="3" t="s">
        <v>1215</v>
      </c>
      <c r="Y4918" s="3" t="s">
        <v>881</v>
      </c>
      <c r="Z4918" s="3" t="str">
        <f>INDEX(业务类型!$C$4:$C$8,MATCH(纤芯!Y4918,业务类型!$B$4:$B$8,0))</f>
        <v>OTHER</v>
      </c>
      <c r="AA4918" s="3" t="s">
        <v>882</v>
      </c>
    </row>
    <row r="4919" spans="1:27" ht="16.5" x14ac:dyDescent="0.2">
      <c r="A4919" s="3">
        <v>4916</v>
      </c>
      <c r="B4919" s="3">
        <f t="shared" si="384"/>
        <v>37040202012</v>
      </c>
      <c r="C4919" s="3" t="s">
        <v>1166</v>
      </c>
      <c r="D4919" s="3" t="s">
        <v>240</v>
      </c>
      <c r="E4919" s="3" t="str">
        <f>INDEX(光放段!$G$4:$G$237,MATCH(纤芯!G4919,光放段!$C$4:$C$237,0))</f>
        <v>山东二干|曲济菏光缆:济宁红星东路-菏泽中华东路</v>
      </c>
      <c r="F4919" s="3">
        <f>INDEX(光放段!$I$4:$I$237,MATCH(纤芯!H4919,光放段!$B$4:$B$237,0))</f>
        <v>37040200000</v>
      </c>
      <c r="G4919" s="3" t="str">
        <f t="shared" si="380"/>
        <v>山东二干|曲济菏光缆:嘉祥中心街-巨野</v>
      </c>
      <c r="H4919" s="3">
        <f>INDEX(光放段!$B$4:$B$237,MATCH(纤芯!G4919,光放段!$C$4:$C$237,0))</f>
        <v>37040202000</v>
      </c>
      <c r="I4919" s="3" t="str">
        <f t="shared" si="381"/>
        <v>曲济菏光缆</v>
      </c>
      <c r="J4919" s="3" t="str">
        <f>INDEX(子缆名称!$B$4:$B$29,纤芯!M4919)</f>
        <v>A缆</v>
      </c>
      <c r="K4919" s="3">
        <v>12</v>
      </c>
      <c r="L4919" s="3">
        <f t="shared" si="382"/>
        <v>12</v>
      </c>
      <c r="M4919" s="3">
        <f t="shared" si="383"/>
        <v>1</v>
      </c>
      <c r="N4919" s="3" t="s">
        <v>113</v>
      </c>
      <c r="O4919" s="3">
        <f>COUNTIF([1]局站!$D$4:$D$172,"="&amp;N4919)</f>
        <v>1</v>
      </c>
      <c r="P4919" s="3">
        <v>0</v>
      </c>
      <c r="Q4919" s="3">
        <v>0</v>
      </c>
      <c r="R4919" s="3">
        <v>0</v>
      </c>
      <c r="S4919" s="3" t="s">
        <v>114</v>
      </c>
      <c r="T4919" s="3">
        <f>COUNTIF([1]局站!$D$4:$D$172,"="&amp;S4919)</f>
        <v>1</v>
      </c>
      <c r="U4919" s="3">
        <v>0</v>
      </c>
      <c r="V4919" s="3">
        <v>0</v>
      </c>
      <c r="W4919" s="3">
        <v>0</v>
      </c>
      <c r="X4919" s="3" t="s">
        <v>1215</v>
      </c>
      <c r="Y4919" s="3" t="s">
        <v>881</v>
      </c>
      <c r="Z4919" s="3" t="str">
        <f>INDEX(业务类型!$C$4:$C$8,MATCH(纤芯!Y4919,业务类型!$B$4:$B$8,0))</f>
        <v>OTHER</v>
      </c>
      <c r="AA4919" s="3" t="s">
        <v>882</v>
      </c>
    </row>
    <row r="4920" spans="1:27" ht="16.5" x14ac:dyDescent="0.2">
      <c r="A4920" s="3">
        <v>4917</v>
      </c>
      <c r="B4920" s="3">
        <f t="shared" si="384"/>
        <v>37040203001</v>
      </c>
      <c r="C4920" s="3" t="s">
        <v>1166</v>
      </c>
      <c r="D4920" s="3" t="s">
        <v>240</v>
      </c>
      <c r="E4920" s="3" t="str">
        <f>INDEX(光放段!$G$4:$G$237,MATCH(纤芯!G4920,光放段!$C$4:$C$237,0))</f>
        <v>山东二干|曲济菏光缆:济宁红星东路-菏泽中华东路</v>
      </c>
      <c r="F4920" s="3">
        <f>INDEX(光放段!$I$4:$I$237,MATCH(纤芯!H4920,光放段!$B$4:$B$237,0))</f>
        <v>37040200000</v>
      </c>
      <c r="G4920" s="3" t="str">
        <f t="shared" si="380"/>
        <v>山东二干|曲济菏光缆:巨野-菏泽中华东路</v>
      </c>
      <c r="H4920" s="3">
        <f>INDEX(光放段!$B$4:$B$237,MATCH(纤芯!G4920,光放段!$C$4:$C$237,0))</f>
        <v>37040203000</v>
      </c>
      <c r="I4920" s="3" t="str">
        <f t="shared" si="381"/>
        <v>曲济菏光缆</v>
      </c>
      <c r="J4920" s="3" t="str">
        <f>INDEX(子缆名称!$B$4:$B$29,纤芯!M4920)</f>
        <v>A缆</v>
      </c>
      <c r="K4920" s="3">
        <v>1</v>
      </c>
      <c r="L4920" s="3">
        <f t="shared" si="382"/>
        <v>1</v>
      </c>
      <c r="M4920" s="3">
        <f t="shared" si="383"/>
        <v>1</v>
      </c>
      <c r="N4920" s="3" t="s">
        <v>114</v>
      </c>
      <c r="O4920" s="3">
        <f>COUNTIF([1]局站!$D$4:$D$172,"="&amp;N4920)</f>
        <v>1</v>
      </c>
      <c r="P4920" s="3">
        <v>0</v>
      </c>
      <c r="Q4920" s="3">
        <v>0</v>
      </c>
      <c r="R4920" s="3">
        <v>0</v>
      </c>
      <c r="S4920" s="3" t="s">
        <v>149</v>
      </c>
      <c r="T4920" s="3">
        <f>COUNTIF([1]局站!$D$4:$D$172,"="&amp;S4920)</f>
        <v>1</v>
      </c>
      <c r="U4920" s="3">
        <v>0</v>
      </c>
      <c r="V4920" s="3">
        <v>0</v>
      </c>
      <c r="W4920" s="3">
        <v>0</v>
      </c>
      <c r="X4920" s="3" t="s">
        <v>1215</v>
      </c>
      <c r="Y4920" s="3" t="s">
        <v>881</v>
      </c>
      <c r="Z4920" s="3" t="str">
        <f>INDEX(业务类型!$C$4:$C$8,MATCH(纤芯!Y4920,业务类型!$B$4:$B$8,0))</f>
        <v>OTHER</v>
      </c>
      <c r="AA4920" s="3" t="s">
        <v>1082</v>
      </c>
    </row>
    <row r="4921" spans="1:27" ht="16.5" x14ac:dyDescent="0.2">
      <c r="A4921" s="3">
        <v>4918</v>
      </c>
      <c r="B4921" s="3">
        <f t="shared" si="384"/>
        <v>37040203002</v>
      </c>
      <c r="C4921" s="3" t="s">
        <v>1166</v>
      </c>
      <c r="D4921" s="3" t="s">
        <v>240</v>
      </c>
      <c r="E4921" s="3" t="str">
        <f>INDEX(光放段!$G$4:$G$237,MATCH(纤芯!G4921,光放段!$C$4:$C$237,0))</f>
        <v>山东二干|曲济菏光缆:济宁红星东路-菏泽中华东路</v>
      </c>
      <c r="F4921" s="3">
        <f>INDEX(光放段!$I$4:$I$237,MATCH(纤芯!H4921,光放段!$B$4:$B$237,0))</f>
        <v>37040200000</v>
      </c>
      <c r="G4921" s="3" t="str">
        <f t="shared" si="380"/>
        <v>山东二干|曲济菏光缆:巨野-菏泽中华东路</v>
      </c>
      <c r="H4921" s="3">
        <f>INDEX(光放段!$B$4:$B$237,MATCH(纤芯!G4921,光放段!$C$4:$C$237,0))</f>
        <v>37040203000</v>
      </c>
      <c r="I4921" s="3" t="str">
        <f t="shared" si="381"/>
        <v>曲济菏光缆</v>
      </c>
      <c r="J4921" s="3" t="str">
        <f>INDEX(子缆名称!$B$4:$B$29,纤芯!M4921)</f>
        <v>A缆</v>
      </c>
      <c r="K4921" s="3">
        <v>2</v>
      </c>
      <c r="L4921" s="3">
        <f t="shared" si="382"/>
        <v>2</v>
      </c>
      <c r="M4921" s="3">
        <f t="shared" si="383"/>
        <v>1</v>
      </c>
      <c r="N4921" s="3" t="s">
        <v>114</v>
      </c>
      <c r="O4921" s="3">
        <f>COUNTIF([1]局站!$D$4:$D$172,"="&amp;N4921)</f>
        <v>1</v>
      </c>
      <c r="P4921" s="3">
        <v>0</v>
      </c>
      <c r="Q4921" s="3">
        <v>0</v>
      </c>
      <c r="R4921" s="3">
        <v>0</v>
      </c>
      <c r="S4921" s="3" t="s">
        <v>149</v>
      </c>
      <c r="T4921" s="3">
        <f>COUNTIF([1]局站!$D$4:$D$172,"="&amp;S4921)</f>
        <v>1</v>
      </c>
      <c r="U4921" s="3">
        <v>0</v>
      </c>
      <c r="V4921" s="3">
        <v>0</v>
      </c>
      <c r="W4921" s="3">
        <v>0</v>
      </c>
      <c r="X4921" s="3" t="s">
        <v>1215</v>
      </c>
      <c r="Y4921" s="3" t="s">
        <v>881</v>
      </c>
      <c r="Z4921" s="3" t="str">
        <f>INDEX(业务类型!$C$4:$C$8,MATCH(纤芯!Y4921,业务类型!$B$4:$B$8,0))</f>
        <v>OTHER</v>
      </c>
      <c r="AA4921" s="3" t="s">
        <v>1082</v>
      </c>
    </row>
    <row r="4922" spans="1:27" ht="16.5" x14ac:dyDescent="0.2">
      <c r="A4922" s="3">
        <v>4919</v>
      </c>
      <c r="B4922" s="3">
        <f t="shared" si="384"/>
        <v>37040203003</v>
      </c>
      <c r="C4922" s="3" t="s">
        <v>1166</v>
      </c>
      <c r="D4922" s="3" t="s">
        <v>240</v>
      </c>
      <c r="E4922" s="3" t="str">
        <f>INDEX(光放段!$G$4:$G$237,MATCH(纤芯!G4922,光放段!$C$4:$C$237,0))</f>
        <v>山东二干|曲济菏光缆:济宁红星东路-菏泽中华东路</v>
      </c>
      <c r="F4922" s="3">
        <f>INDEX(光放段!$I$4:$I$237,MATCH(纤芯!H4922,光放段!$B$4:$B$237,0))</f>
        <v>37040200000</v>
      </c>
      <c r="G4922" s="3" t="str">
        <f t="shared" si="380"/>
        <v>山东二干|曲济菏光缆:巨野-菏泽中华东路</v>
      </c>
      <c r="H4922" s="3">
        <f>INDEX(光放段!$B$4:$B$237,MATCH(纤芯!G4922,光放段!$C$4:$C$237,0))</f>
        <v>37040203000</v>
      </c>
      <c r="I4922" s="3" t="str">
        <f t="shared" si="381"/>
        <v>曲济菏光缆</v>
      </c>
      <c r="J4922" s="3" t="str">
        <f>INDEX(子缆名称!$B$4:$B$29,纤芯!M4922)</f>
        <v>A缆</v>
      </c>
      <c r="K4922" s="3">
        <v>3</v>
      </c>
      <c r="L4922" s="3">
        <f t="shared" si="382"/>
        <v>3</v>
      </c>
      <c r="M4922" s="3">
        <f t="shared" si="383"/>
        <v>1</v>
      </c>
      <c r="N4922" s="3" t="s">
        <v>114</v>
      </c>
      <c r="O4922" s="3">
        <f>COUNTIF([1]局站!$D$4:$D$172,"="&amp;N4922)</f>
        <v>1</v>
      </c>
      <c r="P4922" s="3">
        <v>0</v>
      </c>
      <c r="Q4922" s="3">
        <v>0</v>
      </c>
      <c r="R4922" s="3">
        <v>0</v>
      </c>
      <c r="S4922" s="3" t="s">
        <v>149</v>
      </c>
      <c r="T4922" s="3">
        <f>COUNTIF([1]局站!$D$4:$D$172,"="&amp;S4922)</f>
        <v>1</v>
      </c>
      <c r="U4922" s="3">
        <v>0</v>
      </c>
      <c r="V4922" s="3">
        <v>0</v>
      </c>
      <c r="W4922" s="3">
        <v>0</v>
      </c>
      <c r="X4922" s="3" t="s">
        <v>1215</v>
      </c>
      <c r="Y4922" s="3" t="s">
        <v>880</v>
      </c>
      <c r="Z4922" s="3" t="str">
        <f>INDEX(业务类型!$C$4:$C$8,MATCH(纤芯!Y4922,业务类型!$B$4:$B$8,0))</f>
        <v>IDLE</v>
      </c>
      <c r="AA4922" s="3"/>
    </row>
    <row r="4923" spans="1:27" ht="16.5" x14ac:dyDescent="0.2">
      <c r="A4923" s="3">
        <v>4920</v>
      </c>
      <c r="B4923" s="3">
        <f t="shared" si="384"/>
        <v>37040203004</v>
      </c>
      <c r="C4923" s="3" t="s">
        <v>1166</v>
      </c>
      <c r="D4923" s="3" t="s">
        <v>240</v>
      </c>
      <c r="E4923" s="3" t="str">
        <f>INDEX(光放段!$G$4:$G$237,MATCH(纤芯!G4923,光放段!$C$4:$C$237,0))</f>
        <v>山东二干|曲济菏光缆:济宁红星东路-菏泽中华东路</v>
      </c>
      <c r="F4923" s="3">
        <f>INDEX(光放段!$I$4:$I$237,MATCH(纤芯!H4923,光放段!$B$4:$B$237,0))</f>
        <v>37040200000</v>
      </c>
      <c r="G4923" s="3" t="str">
        <f t="shared" si="380"/>
        <v>山东二干|曲济菏光缆:巨野-菏泽中华东路</v>
      </c>
      <c r="H4923" s="3">
        <f>INDEX(光放段!$B$4:$B$237,MATCH(纤芯!G4923,光放段!$C$4:$C$237,0))</f>
        <v>37040203000</v>
      </c>
      <c r="I4923" s="3" t="str">
        <f t="shared" si="381"/>
        <v>曲济菏光缆</v>
      </c>
      <c r="J4923" s="3" t="str">
        <f>INDEX(子缆名称!$B$4:$B$29,纤芯!M4923)</f>
        <v>A缆</v>
      </c>
      <c r="K4923" s="3">
        <v>4</v>
      </c>
      <c r="L4923" s="3">
        <f t="shared" si="382"/>
        <v>4</v>
      </c>
      <c r="M4923" s="3">
        <f t="shared" si="383"/>
        <v>1</v>
      </c>
      <c r="N4923" s="3" t="s">
        <v>114</v>
      </c>
      <c r="O4923" s="3">
        <f>COUNTIF([1]局站!$D$4:$D$172,"="&amp;N4923)</f>
        <v>1</v>
      </c>
      <c r="P4923" s="3">
        <v>0</v>
      </c>
      <c r="Q4923" s="3">
        <v>0</v>
      </c>
      <c r="R4923" s="3">
        <v>0</v>
      </c>
      <c r="S4923" s="3" t="s">
        <v>149</v>
      </c>
      <c r="T4923" s="3">
        <f>COUNTIF([1]局站!$D$4:$D$172,"="&amp;S4923)</f>
        <v>1</v>
      </c>
      <c r="U4923" s="3">
        <v>0</v>
      </c>
      <c r="V4923" s="3">
        <v>0</v>
      </c>
      <c r="W4923" s="3">
        <v>0</v>
      </c>
      <c r="X4923" s="3" t="s">
        <v>1215</v>
      </c>
      <c r="Y4923" s="3" t="s">
        <v>881</v>
      </c>
      <c r="Z4923" s="3" t="str">
        <f>INDEX(业务类型!$C$4:$C$8,MATCH(纤芯!Y4923,业务类型!$B$4:$B$8,0))</f>
        <v>OTHER</v>
      </c>
      <c r="AA4923" s="3" t="s">
        <v>1083</v>
      </c>
    </row>
    <row r="4924" spans="1:27" ht="16.5" x14ac:dyDescent="0.2">
      <c r="A4924" s="3">
        <v>4921</v>
      </c>
      <c r="B4924" s="3">
        <f t="shared" si="384"/>
        <v>37040203005</v>
      </c>
      <c r="C4924" s="3" t="s">
        <v>1166</v>
      </c>
      <c r="D4924" s="3" t="s">
        <v>240</v>
      </c>
      <c r="E4924" s="3" t="str">
        <f>INDEX(光放段!$G$4:$G$237,MATCH(纤芯!G4924,光放段!$C$4:$C$237,0))</f>
        <v>山东二干|曲济菏光缆:济宁红星东路-菏泽中华东路</v>
      </c>
      <c r="F4924" s="3">
        <f>INDEX(光放段!$I$4:$I$237,MATCH(纤芯!H4924,光放段!$B$4:$B$237,0))</f>
        <v>37040200000</v>
      </c>
      <c r="G4924" s="3" t="str">
        <f t="shared" si="380"/>
        <v>山东二干|曲济菏光缆:巨野-菏泽中华东路</v>
      </c>
      <c r="H4924" s="3">
        <f>INDEX(光放段!$B$4:$B$237,MATCH(纤芯!G4924,光放段!$C$4:$C$237,0))</f>
        <v>37040203000</v>
      </c>
      <c r="I4924" s="3" t="str">
        <f t="shared" si="381"/>
        <v>曲济菏光缆</v>
      </c>
      <c r="J4924" s="3" t="str">
        <f>INDEX(子缆名称!$B$4:$B$29,纤芯!M4924)</f>
        <v>A缆</v>
      </c>
      <c r="K4924" s="3">
        <v>5</v>
      </c>
      <c r="L4924" s="3">
        <f t="shared" si="382"/>
        <v>5</v>
      </c>
      <c r="M4924" s="3">
        <f t="shared" si="383"/>
        <v>1</v>
      </c>
      <c r="N4924" s="3" t="s">
        <v>114</v>
      </c>
      <c r="O4924" s="3">
        <f>COUNTIF([1]局站!$D$4:$D$172,"="&amp;N4924)</f>
        <v>1</v>
      </c>
      <c r="P4924" s="3">
        <v>0</v>
      </c>
      <c r="Q4924" s="3">
        <v>0</v>
      </c>
      <c r="R4924" s="3">
        <v>0</v>
      </c>
      <c r="S4924" s="3" t="s">
        <v>149</v>
      </c>
      <c r="T4924" s="3">
        <f>COUNTIF([1]局站!$D$4:$D$172,"="&amp;S4924)</f>
        <v>1</v>
      </c>
      <c r="U4924" s="3">
        <v>0</v>
      </c>
      <c r="V4924" s="3">
        <v>0</v>
      </c>
      <c r="W4924" s="3">
        <v>0</v>
      </c>
      <c r="X4924" s="3" t="s">
        <v>1215</v>
      </c>
      <c r="Y4924" s="3" t="s">
        <v>852</v>
      </c>
      <c r="Z4924" s="3" t="str">
        <f>INDEX(业务类型!$C$4:$C$8,MATCH(纤芯!Y4924,业务类型!$B$4:$B$8,0))</f>
        <v>TWO</v>
      </c>
      <c r="AA4924" s="3" t="s">
        <v>915</v>
      </c>
    </row>
    <row r="4925" spans="1:27" ht="16.5" x14ac:dyDescent="0.2">
      <c r="A4925" s="3">
        <v>4922</v>
      </c>
      <c r="B4925" s="3">
        <f t="shared" si="384"/>
        <v>37040203006</v>
      </c>
      <c r="C4925" s="3" t="s">
        <v>1166</v>
      </c>
      <c r="D4925" s="3" t="s">
        <v>240</v>
      </c>
      <c r="E4925" s="3" t="str">
        <f>INDEX(光放段!$G$4:$G$237,MATCH(纤芯!G4925,光放段!$C$4:$C$237,0))</f>
        <v>山东二干|曲济菏光缆:济宁红星东路-菏泽中华东路</v>
      </c>
      <c r="F4925" s="3">
        <f>INDEX(光放段!$I$4:$I$237,MATCH(纤芯!H4925,光放段!$B$4:$B$237,0))</f>
        <v>37040200000</v>
      </c>
      <c r="G4925" s="3" t="str">
        <f t="shared" si="380"/>
        <v>山东二干|曲济菏光缆:巨野-菏泽中华东路</v>
      </c>
      <c r="H4925" s="3">
        <f>INDEX(光放段!$B$4:$B$237,MATCH(纤芯!G4925,光放段!$C$4:$C$237,0))</f>
        <v>37040203000</v>
      </c>
      <c r="I4925" s="3" t="str">
        <f t="shared" si="381"/>
        <v>曲济菏光缆</v>
      </c>
      <c r="J4925" s="3" t="str">
        <f>INDEX(子缆名称!$B$4:$B$29,纤芯!M4925)</f>
        <v>A缆</v>
      </c>
      <c r="K4925" s="3">
        <v>6</v>
      </c>
      <c r="L4925" s="3">
        <f t="shared" si="382"/>
        <v>6</v>
      </c>
      <c r="M4925" s="3">
        <f t="shared" si="383"/>
        <v>1</v>
      </c>
      <c r="N4925" s="3" t="s">
        <v>114</v>
      </c>
      <c r="O4925" s="3">
        <f>COUNTIF([1]局站!$D$4:$D$172,"="&amp;N4925)</f>
        <v>1</v>
      </c>
      <c r="P4925" s="3">
        <v>0</v>
      </c>
      <c r="Q4925" s="3">
        <v>0</v>
      </c>
      <c r="R4925" s="3">
        <v>0</v>
      </c>
      <c r="S4925" s="3" t="s">
        <v>149</v>
      </c>
      <c r="T4925" s="3">
        <f>COUNTIF([1]局站!$D$4:$D$172,"="&amp;S4925)</f>
        <v>1</v>
      </c>
      <c r="U4925" s="3">
        <v>0</v>
      </c>
      <c r="V4925" s="3">
        <v>0</v>
      </c>
      <c r="W4925" s="3">
        <v>0</v>
      </c>
      <c r="X4925" s="3" t="s">
        <v>1215</v>
      </c>
      <c r="Y4925" s="3" t="s">
        <v>852</v>
      </c>
      <c r="Z4925" s="3" t="str">
        <f>INDEX(业务类型!$C$4:$C$8,MATCH(纤芯!Y4925,业务类型!$B$4:$B$8,0))</f>
        <v>TWO</v>
      </c>
      <c r="AA4925" s="3" t="s">
        <v>915</v>
      </c>
    </row>
    <row r="4926" spans="1:27" ht="16.5" x14ac:dyDescent="0.2">
      <c r="A4926" s="3">
        <v>4923</v>
      </c>
      <c r="B4926" s="3">
        <f t="shared" si="384"/>
        <v>37040203007</v>
      </c>
      <c r="C4926" s="3" t="s">
        <v>1166</v>
      </c>
      <c r="D4926" s="3" t="s">
        <v>240</v>
      </c>
      <c r="E4926" s="3" t="str">
        <f>INDEX(光放段!$G$4:$G$237,MATCH(纤芯!G4926,光放段!$C$4:$C$237,0))</f>
        <v>山东二干|曲济菏光缆:济宁红星东路-菏泽中华东路</v>
      </c>
      <c r="F4926" s="3">
        <f>INDEX(光放段!$I$4:$I$237,MATCH(纤芯!H4926,光放段!$B$4:$B$237,0))</f>
        <v>37040200000</v>
      </c>
      <c r="G4926" s="3" t="str">
        <f t="shared" si="380"/>
        <v>山东二干|曲济菏光缆:巨野-菏泽中华东路</v>
      </c>
      <c r="H4926" s="3">
        <f>INDEX(光放段!$B$4:$B$237,MATCH(纤芯!G4926,光放段!$C$4:$C$237,0))</f>
        <v>37040203000</v>
      </c>
      <c r="I4926" s="3" t="str">
        <f t="shared" si="381"/>
        <v>曲济菏光缆</v>
      </c>
      <c r="J4926" s="3" t="str">
        <f>INDEX(子缆名称!$B$4:$B$29,纤芯!M4926)</f>
        <v>A缆</v>
      </c>
      <c r="K4926" s="3">
        <v>7</v>
      </c>
      <c r="L4926" s="3">
        <f t="shared" si="382"/>
        <v>7</v>
      </c>
      <c r="M4926" s="3">
        <f t="shared" si="383"/>
        <v>1</v>
      </c>
      <c r="N4926" s="3" t="s">
        <v>114</v>
      </c>
      <c r="O4926" s="3">
        <f>COUNTIF([1]局站!$D$4:$D$172,"="&amp;N4926)</f>
        <v>1</v>
      </c>
      <c r="P4926" s="3">
        <v>0</v>
      </c>
      <c r="Q4926" s="3">
        <v>0</v>
      </c>
      <c r="R4926" s="3">
        <v>0</v>
      </c>
      <c r="S4926" s="3" t="s">
        <v>149</v>
      </c>
      <c r="T4926" s="3">
        <f>COUNTIF([1]局站!$D$4:$D$172,"="&amp;S4926)</f>
        <v>1</v>
      </c>
      <c r="U4926" s="3">
        <v>0</v>
      </c>
      <c r="V4926" s="3">
        <v>0</v>
      </c>
      <c r="W4926" s="3">
        <v>0</v>
      </c>
      <c r="X4926" s="3" t="s">
        <v>1215</v>
      </c>
      <c r="Y4926" s="3" t="s">
        <v>852</v>
      </c>
      <c r="Z4926" s="3" t="str">
        <f>INDEX(业务类型!$C$4:$C$8,MATCH(纤芯!Y4926,业务类型!$B$4:$B$8,0))</f>
        <v>TWO</v>
      </c>
      <c r="AA4926" s="3" t="s">
        <v>926</v>
      </c>
    </row>
    <row r="4927" spans="1:27" ht="16.5" x14ac:dyDescent="0.2">
      <c r="A4927" s="3">
        <v>4924</v>
      </c>
      <c r="B4927" s="3">
        <f t="shared" si="384"/>
        <v>37040203008</v>
      </c>
      <c r="C4927" s="3" t="s">
        <v>1166</v>
      </c>
      <c r="D4927" s="3" t="s">
        <v>240</v>
      </c>
      <c r="E4927" s="3" t="str">
        <f>INDEX(光放段!$G$4:$G$237,MATCH(纤芯!G4927,光放段!$C$4:$C$237,0))</f>
        <v>山东二干|曲济菏光缆:济宁红星东路-菏泽中华东路</v>
      </c>
      <c r="F4927" s="3">
        <f>INDEX(光放段!$I$4:$I$237,MATCH(纤芯!H4927,光放段!$B$4:$B$237,0))</f>
        <v>37040200000</v>
      </c>
      <c r="G4927" s="3" t="str">
        <f t="shared" si="380"/>
        <v>山东二干|曲济菏光缆:巨野-菏泽中华东路</v>
      </c>
      <c r="H4927" s="3">
        <f>INDEX(光放段!$B$4:$B$237,MATCH(纤芯!G4927,光放段!$C$4:$C$237,0))</f>
        <v>37040203000</v>
      </c>
      <c r="I4927" s="3" t="str">
        <f t="shared" si="381"/>
        <v>曲济菏光缆</v>
      </c>
      <c r="J4927" s="3" t="str">
        <f>INDEX(子缆名称!$B$4:$B$29,纤芯!M4927)</f>
        <v>A缆</v>
      </c>
      <c r="K4927" s="3">
        <v>8</v>
      </c>
      <c r="L4927" s="3">
        <f t="shared" si="382"/>
        <v>8</v>
      </c>
      <c r="M4927" s="3">
        <f t="shared" si="383"/>
        <v>1</v>
      </c>
      <c r="N4927" s="3" t="s">
        <v>114</v>
      </c>
      <c r="O4927" s="3">
        <f>COUNTIF([1]局站!$D$4:$D$172,"="&amp;N4927)</f>
        <v>1</v>
      </c>
      <c r="P4927" s="3">
        <v>0</v>
      </c>
      <c r="Q4927" s="3">
        <v>0</v>
      </c>
      <c r="R4927" s="3">
        <v>0</v>
      </c>
      <c r="S4927" s="3" t="s">
        <v>149</v>
      </c>
      <c r="T4927" s="3">
        <f>COUNTIF([1]局站!$D$4:$D$172,"="&amp;S4927)</f>
        <v>1</v>
      </c>
      <c r="U4927" s="3">
        <v>0</v>
      </c>
      <c r="V4927" s="3">
        <v>0</v>
      </c>
      <c r="W4927" s="3">
        <v>0</v>
      </c>
      <c r="X4927" s="3" t="s">
        <v>1215</v>
      </c>
      <c r="Y4927" s="3" t="s">
        <v>852</v>
      </c>
      <c r="Z4927" s="3" t="str">
        <f>INDEX(业务类型!$C$4:$C$8,MATCH(纤芯!Y4927,业务类型!$B$4:$B$8,0))</f>
        <v>TWO</v>
      </c>
      <c r="AA4927" s="3" t="s">
        <v>926</v>
      </c>
    </row>
    <row r="4928" spans="1:27" ht="16.5" x14ac:dyDescent="0.2">
      <c r="A4928" s="3">
        <v>4925</v>
      </c>
      <c r="B4928" s="3">
        <f t="shared" si="384"/>
        <v>37040203009</v>
      </c>
      <c r="C4928" s="3" t="s">
        <v>1166</v>
      </c>
      <c r="D4928" s="3" t="s">
        <v>240</v>
      </c>
      <c r="E4928" s="3" t="str">
        <f>INDEX(光放段!$G$4:$G$237,MATCH(纤芯!G4928,光放段!$C$4:$C$237,0))</f>
        <v>山东二干|曲济菏光缆:济宁红星东路-菏泽中华东路</v>
      </c>
      <c r="F4928" s="3">
        <f>INDEX(光放段!$I$4:$I$237,MATCH(纤芯!H4928,光放段!$B$4:$B$237,0))</f>
        <v>37040200000</v>
      </c>
      <c r="G4928" s="3" t="str">
        <f t="shared" si="380"/>
        <v>山东二干|曲济菏光缆:巨野-菏泽中华东路</v>
      </c>
      <c r="H4928" s="3">
        <f>INDEX(光放段!$B$4:$B$237,MATCH(纤芯!G4928,光放段!$C$4:$C$237,0))</f>
        <v>37040203000</v>
      </c>
      <c r="I4928" s="3" t="str">
        <f t="shared" si="381"/>
        <v>曲济菏光缆</v>
      </c>
      <c r="J4928" s="3" t="str">
        <f>INDEX(子缆名称!$B$4:$B$29,纤芯!M4928)</f>
        <v>A缆</v>
      </c>
      <c r="K4928" s="3">
        <v>9</v>
      </c>
      <c r="L4928" s="3">
        <f t="shared" si="382"/>
        <v>9</v>
      </c>
      <c r="M4928" s="3">
        <f t="shared" si="383"/>
        <v>1</v>
      </c>
      <c r="N4928" s="3" t="s">
        <v>114</v>
      </c>
      <c r="O4928" s="3">
        <f>COUNTIF([1]局站!$D$4:$D$172,"="&amp;N4928)</f>
        <v>1</v>
      </c>
      <c r="P4928" s="3">
        <v>0</v>
      </c>
      <c r="Q4928" s="3">
        <v>0</v>
      </c>
      <c r="R4928" s="3">
        <v>0</v>
      </c>
      <c r="S4928" s="3" t="s">
        <v>149</v>
      </c>
      <c r="T4928" s="3">
        <f>COUNTIF([1]局站!$D$4:$D$172,"="&amp;S4928)</f>
        <v>1</v>
      </c>
      <c r="U4928" s="3">
        <v>0</v>
      </c>
      <c r="V4928" s="3">
        <v>0</v>
      </c>
      <c r="W4928" s="3">
        <v>0</v>
      </c>
      <c r="X4928" s="3" t="s">
        <v>1215</v>
      </c>
      <c r="Y4928" s="3" t="s">
        <v>854</v>
      </c>
      <c r="Z4928" s="3" t="str">
        <f>INDEX(业务类型!$C$4:$C$8,MATCH(纤芯!Y4928,业务类型!$B$4:$B$8,0))</f>
        <v>LOCAL</v>
      </c>
      <c r="AA4928" s="3" t="s">
        <v>1084</v>
      </c>
    </row>
    <row r="4929" spans="1:27" ht="16.5" x14ac:dyDescent="0.2">
      <c r="A4929" s="3">
        <v>4926</v>
      </c>
      <c r="B4929" s="3">
        <f t="shared" si="384"/>
        <v>37040203010</v>
      </c>
      <c r="C4929" s="3" t="s">
        <v>1166</v>
      </c>
      <c r="D4929" s="3" t="s">
        <v>240</v>
      </c>
      <c r="E4929" s="3" t="str">
        <f>INDEX(光放段!$G$4:$G$237,MATCH(纤芯!G4929,光放段!$C$4:$C$237,0))</f>
        <v>山东二干|曲济菏光缆:济宁红星东路-菏泽中华东路</v>
      </c>
      <c r="F4929" s="3">
        <f>INDEX(光放段!$I$4:$I$237,MATCH(纤芯!H4929,光放段!$B$4:$B$237,0))</f>
        <v>37040200000</v>
      </c>
      <c r="G4929" s="3" t="str">
        <f t="shared" si="380"/>
        <v>山东二干|曲济菏光缆:巨野-菏泽中华东路</v>
      </c>
      <c r="H4929" s="3">
        <f>INDEX(光放段!$B$4:$B$237,MATCH(纤芯!G4929,光放段!$C$4:$C$237,0))</f>
        <v>37040203000</v>
      </c>
      <c r="I4929" s="3" t="str">
        <f t="shared" si="381"/>
        <v>曲济菏光缆</v>
      </c>
      <c r="J4929" s="3" t="str">
        <f>INDEX(子缆名称!$B$4:$B$29,纤芯!M4929)</f>
        <v>A缆</v>
      </c>
      <c r="K4929" s="3">
        <v>10</v>
      </c>
      <c r="L4929" s="3">
        <f t="shared" si="382"/>
        <v>10</v>
      </c>
      <c r="M4929" s="3">
        <f t="shared" si="383"/>
        <v>1</v>
      </c>
      <c r="N4929" s="3" t="s">
        <v>114</v>
      </c>
      <c r="O4929" s="3">
        <f>COUNTIF([1]局站!$D$4:$D$172,"="&amp;N4929)</f>
        <v>1</v>
      </c>
      <c r="P4929" s="3">
        <v>0</v>
      </c>
      <c r="Q4929" s="3">
        <v>0</v>
      </c>
      <c r="R4929" s="3">
        <v>0</v>
      </c>
      <c r="S4929" s="3" t="s">
        <v>149</v>
      </c>
      <c r="T4929" s="3">
        <f>COUNTIF([1]局站!$D$4:$D$172,"="&amp;S4929)</f>
        <v>1</v>
      </c>
      <c r="U4929" s="3">
        <v>0</v>
      </c>
      <c r="V4929" s="3">
        <v>0</v>
      </c>
      <c r="W4929" s="3">
        <v>0</v>
      </c>
      <c r="X4929" s="3" t="s">
        <v>1215</v>
      </c>
      <c r="Y4929" s="3" t="s">
        <v>854</v>
      </c>
      <c r="Z4929" s="3" t="str">
        <f>INDEX(业务类型!$C$4:$C$8,MATCH(纤芯!Y4929,业务类型!$B$4:$B$8,0))</f>
        <v>LOCAL</v>
      </c>
      <c r="AA4929" s="3" t="s">
        <v>1084</v>
      </c>
    </row>
    <row r="4930" spans="1:27" ht="16.5" x14ac:dyDescent="0.2">
      <c r="A4930" s="3">
        <v>4927</v>
      </c>
      <c r="B4930" s="3">
        <f t="shared" si="384"/>
        <v>37040203011</v>
      </c>
      <c r="C4930" s="3" t="s">
        <v>1166</v>
      </c>
      <c r="D4930" s="3" t="s">
        <v>240</v>
      </c>
      <c r="E4930" s="3" t="str">
        <f>INDEX(光放段!$G$4:$G$237,MATCH(纤芯!G4930,光放段!$C$4:$C$237,0))</f>
        <v>山东二干|曲济菏光缆:济宁红星东路-菏泽中华东路</v>
      </c>
      <c r="F4930" s="3">
        <f>INDEX(光放段!$I$4:$I$237,MATCH(纤芯!H4930,光放段!$B$4:$B$237,0))</f>
        <v>37040200000</v>
      </c>
      <c r="G4930" s="3" t="str">
        <f t="shared" si="380"/>
        <v>山东二干|曲济菏光缆:巨野-菏泽中华东路</v>
      </c>
      <c r="H4930" s="3">
        <f>INDEX(光放段!$B$4:$B$237,MATCH(纤芯!G4930,光放段!$C$4:$C$237,0))</f>
        <v>37040203000</v>
      </c>
      <c r="I4930" s="3" t="str">
        <f t="shared" si="381"/>
        <v>曲济菏光缆</v>
      </c>
      <c r="J4930" s="3" t="str">
        <f>INDEX(子缆名称!$B$4:$B$29,纤芯!M4930)</f>
        <v>A缆</v>
      </c>
      <c r="K4930" s="3">
        <v>11</v>
      </c>
      <c r="L4930" s="3">
        <f t="shared" si="382"/>
        <v>11</v>
      </c>
      <c r="M4930" s="3">
        <f t="shared" si="383"/>
        <v>1</v>
      </c>
      <c r="N4930" s="3" t="s">
        <v>114</v>
      </c>
      <c r="O4930" s="3">
        <f>COUNTIF([1]局站!$D$4:$D$172,"="&amp;N4930)</f>
        <v>1</v>
      </c>
      <c r="P4930" s="3">
        <v>0</v>
      </c>
      <c r="Q4930" s="3">
        <v>0</v>
      </c>
      <c r="R4930" s="3">
        <v>0</v>
      </c>
      <c r="S4930" s="3" t="s">
        <v>149</v>
      </c>
      <c r="T4930" s="3">
        <f>COUNTIF([1]局站!$D$4:$D$172,"="&amp;S4930)</f>
        <v>1</v>
      </c>
      <c r="U4930" s="3">
        <v>0</v>
      </c>
      <c r="V4930" s="3">
        <v>0</v>
      </c>
      <c r="W4930" s="3">
        <v>0</v>
      </c>
      <c r="X4930" s="3" t="s">
        <v>1215</v>
      </c>
      <c r="Y4930" s="3" t="s">
        <v>854</v>
      </c>
      <c r="Z4930" s="3" t="str">
        <f>INDEX(业务类型!$C$4:$C$8,MATCH(纤芯!Y4930,业务类型!$B$4:$B$8,0))</f>
        <v>LOCAL</v>
      </c>
      <c r="AA4930" s="3" t="s">
        <v>1085</v>
      </c>
    </row>
    <row r="4931" spans="1:27" ht="16.5" x14ac:dyDescent="0.2">
      <c r="A4931" s="3">
        <v>4928</v>
      </c>
      <c r="B4931" s="3">
        <f t="shared" si="384"/>
        <v>37040203012</v>
      </c>
      <c r="C4931" s="3" t="s">
        <v>1166</v>
      </c>
      <c r="D4931" s="3" t="s">
        <v>240</v>
      </c>
      <c r="E4931" s="3" t="str">
        <f>INDEX(光放段!$G$4:$G$237,MATCH(纤芯!G4931,光放段!$C$4:$C$237,0))</f>
        <v>山东二干|曲济菏光缆:济宁红星东路-菏泽中华东路</v>
      </c>
      <c r="F4931" s="3">
        <f>INDEX(光放段!$I$4:$I$237,MATCH(纤芯!H4931,光放段!$B$4:$B$237,0))</f>
        <v>37040200000</v>
      </c>
      <c r="G4931" s="3" t="str">
        <f t="shared" si="380"/>
        <v>山东二干|曲济菏光缆:巨野-菏泽中华东路</v>
      </c>
      <c r="H4931" s="3">
        <f>INDEX(光放段!$B$4:$B$237,MATCH(纤芯!G4931,光放段!$C$4:$C$237,0))</f>
        <v>37040203000</v>
      </c>
      <c r="I4931" s="3" t="str">
        <f t="shared" si="381"/>
        <v>曲济菏光缆</v>
      </c>
      <c r="J4931" s="3" t="str">
        <f>INDEX(子缆名称!$B$4:$B$29,纤芯!M4931)</f>
        <v>A缆</v>
      </c>
      <c r="K4931" s="3">
        <v>12</v>
      </c>
      <c r="L4931" s="3">
        <f t="shared" si="382"/>
        <v>12</v>
      </c>
      <c r="M4931" s="3">
        <f t="shared" si="383"/>
        <v>1</v>
      </c>
      <c r="N4931" s="3" t="s">
        <v>114</v>
      </c>
      <c r="O4931" s="3">
        <f>COUNTIF([1]局站!$D$4:$D$172,"="&amp;N4931)</f>
        <v>1</v>
      </c>
      <c r="P4931" s="3">
        <v>0</v>
      </c>
      <c r="Q4931" s="3">
        <v>0</v>
      </c>
      <c r="R4931" s="3">
        <v>0</v>
      </c>
      <c r="S4931" s="3" t="s">
        <v>149</v>
      </c>
      <c r="T4931" s="3">
        <f>COUNTIF([1]局站!$D$4:$D$172,"="&amp;S4931)</f>
        <v>1</v>
      </c>
      <c r="U4931" s="3">
        <v>0</v>
      </c>
      <c r="V4931" s="3">
        <v>0</v>
      </c>
      <c r="W4931" s="3">
        <v>0</v>
      </c>
      <c r="X4931" s="3" t="s">
        <v>1215</v>
      </c>
      <c r="Y4931" s="3" t="s">
        <v>854</v>
      </c>
      <c r="Z4931" s="3" t="str">
        <f>INDEX(业务类型!$C$4:$C$8,MATCH(纤芯!Y4931,业务类型!$B$4:$B$8,0))</f>
        <v>LOCAL</v>
      </c>
      <c r="AA4931" s="3" t="s">
        <v>1085</v>
      </c>
    </row>
    <row r="4932" spans="1:27" ht="16.5" x14ac:dyDescent="0.2">
      <c r="A4932" s="3">
        <v>4929</v>
      </c>
      <c r="B4932" s="3">
        <f t="shared" si="384"/>
        <v>37041101001</v>
      </c>
      <c r="C4932" s="3" t="s">
        <v>1166</v>
      </c>
      <c r="D4932" s="3" t="s">
        <v>241</v>
      </c>
      <c r="E4932" s="3" t="str">
        <f>INDEX(光放段!$G$4:$G$237,MATCH(纤芯!G4932,光放段!$C$4:$C$237,0))</f>
        <v>山东二干|泰安肥城光缆:泰安中心局-肥城新城路</v>
      </c>
      <c r="F4932" s="3">
        <f>INDEX(光放段!$I$4:$I$237,MATCH(纤芯!H4932,光放段!$B$4:$B$237,0))</f>
        <v>37041100000</v>
      </c>
      <c r="G4932" s="3" t="str">
        <f t="shared" si="380"/>
        <v>山东二干|泰安肥城光缆:泰安中心局-肥城新城路</v>
      </c>
      <c r="H4932" s="3">
        <f>INDEX(光放段!$B$4:$B$237,MATCH(纤芯!G4932,光放段!$C$4:$C$237,0))</f>
        <v>37041101000</v>
      </c>
      <c r="I4932" s="3" t="str">
        <f t="shared" si="381"/>
        <v>泰安肥城光缆</v>
      </c>
      <c r="J4932" s="3" t="str">
        <f>INDEX(子缆名称!$B$4:$B$29,纤芯!M4932)</f>
        <v>A缆</v>
      </c>
      <c r="K4932" s="3">
        <v>1</v>
      </c>
      <c r="L4932" s="3">
        <f t="shared" si="382"/>
        <v>1</v>
      </c>
      <c r="M4932" s="3">
        <f t="shared" si="383"/>
        <v>1</v>
      </c>
      <c r="N4932" s="3" t="s">
        <v>81</v>
      </c>
      <c r="O4932" s="3">
        <f>COUNTIF([1]局站!$D$4:$D$172,"="&amp;N4932)</f>
        <v>1</v>
      </c>
      <c r="P4932" s="3">
        <v>0</v>
      </c>
      <c r="Q4932" s="3">
        <v>0</v>
      </c>
      <c r="R4932" s="3">
        <v>0</v>
      </c>
      <c r="S4932" s="3" t="s">
        <v>159</v>
      </c>
      <c r="T4932" s="3">
        <f>COUNTIF([1]局站!$D$4:$D$172,"="&amp;S4932)</f>
        <v>1</v>
      </c>
      <c r="U4932" s="3">
        <v>0</v>
      </c>
      <c r="V4932" s="3">
        <v>0</v>
      </c>
      <c r="W4932" s="3">
        <v>0</v>
      </c>
      <c r="X4932" s="3" t="s">
        <v>1215</v>
      </c>
      <c r="Y4932" s="3" t="s">
        <v>854</v>
      </c>
      <c r="Z4932" s="3" t="str">
        <f>INDEX(业务类型!$C$4:$C$8,MATCH(纤芯!Y4932,业务类型!$B$4:$B$8,0))</f>
        <v>LOCAL</v>
      </c>
      <c r="AA4932" s="3" t="s">
        <v>984</v>
      </c>
    </row>
    <row r="4933" spans="1:27" ht="16.5" x14ac:dyDescent="0.2">
      <c r="A4933" s="3">
        <v>4930</v>
      </c>
      <c r="B4933" s="3">
        <f t="shared" si="384"/>
        <v>37041101002</v>
      </c>
      <c r="C4933" s="3" t="s">
        <v>1166</v>
      </c>
      <c r="D4933" s="3" t="s">
        <v>241</v>
      </c>
      <c r="E4933" s="3" t="str">
        <f>INDEX(光放段!$G$4:$G$237,MATCH(纤芯!G4933,光放段!$C$4:$C$237,0))</f>
        <v>山东二干|泰安肥城光缆:泰安中心局-肥城新城路</v>
      </c>
      <c r="F4933" s="3">
        <f>INDEX(光放段!$I$4:$I$237,MATCH(纤芯!H4933,光放段!$B$4:$B$237,0))</f>
        <v>37041100000</v>
      </c>
      <c r="G4933" s="3" t="str">
        <f t="shared" ref="G4933:G4996" si="385">C4933&amp;"|"&amp;D4933&amp;":"&amp;N4933&amp;"-"&amp;S4933</f>
        <v>山东二干|泰安肥城光缆:泰安中心局-肥城新城路</v>
      </c>
      <c r="H4933" s="3">
        <f>INDEX(光放段!$B$4:$B$237,MATCH(纤芯!G4933,光放段!$C$4:$C$237,0))</f>
        <v>37041101000</v>
      </c>
      <c r="I4933" s="3" t="str">
        <f t="shared" ref="I4933:I4996" si="386">D4933</f>
        <v>泰安肥城光缆</v>
      </c>
      <c r="J4933" s="3" t="str">
        <f>INDEX(子缆名称!$B$4:$B$29,纤芯!M4933)</f>
        <v>A缆</v>
      </c>
      <c r="K4933" s="3">
        <v>2</v>
      </c>
      <c r="L4933" s="3">
        <f t="shared" ref="L4933:L4996" si="387">MOD(K4933-1,12)+1</f>
        <v>2</v>
      </c>
      <c r="M4933" s="3">
        <f t="shared" ref="M4933:M4996" si="388">INT((K4933-1)/12)+1</f>
        <v>1</v>
      </c>
      <c r="N4933" s="3" t="s">
        <v>81</v>
      </c>
      <c r="O4933" s="3">
        <f>COUNTIF([1]局站!$D$4:$D$172,"="&amp;N4933)</f>
        <v>1</v>
      </c>
      <c r="P4933" s="3">
        <v>0</v>
      </c>
      <c r="Q4933" s="3">
        <v>0</v>
      </c>
      <c r="R4933" s="3">
        <v>0</v>
      </c>
      <c r="S4933" s="3" t="s">
        <v>159</v>
      </c>
      <c r="T4933" s="3">
        <f>COUNTIF([1]局站!$D$4:$D$172,"="&amp;S4933)</f>
        <v>1</v>
      </c>
      <c r="U4933" s="3">
        <v>0</v>
      </c>
      <c r="V4933" s="3">
        <v>0</v>
      </c>
      <c r="W4933" s="3">
        <v>0</v>
      </c>
      <c r="X4933" s="3" t="s">
        <v>1215</v>
      </c>
      <c r="Y4933" s="3" t="s">
        <v>854</v>
      </c>
      <c r="Z4933" s="3" t="str">
        <f>INDEX(业务类型!$C$4:$C$8,MATCH(纤芯!Y4933,业务类型!$B$4:$B$8,0))</f>
        <v>LOCAL</v>
      </c>
      <c r="AA4933" s="3" t="s">
        <v>984</v>
      </c>
    </row>
    <row r="4934" spans="1:27" ht="16.5" x14ac:dyDescent="0.2">
      <c r="A4934" s="3">
        <v>4931</v>
      </c>
      <c r="B4934" s="3">
        <f t="shared" si="384"/>
        <v>37041101003</v>
      </c>
      <c r="C4934" s="3" t="s">
        <v>1166</v>
      </c>
      <c r="D4934" s="3" t="s">
        <v>241</v>
      </c>
      <c r="E4934" s="3" t="str">
        <f>INDEX(光放段!$G$4:$G$237,MATCH(纤芯!G4934,光放段!$C$4:$C$237,0))</f>
        <v>山东二干|泰安肥城光缆:泰安中心局-肥城新城路</v>
      </c>
      <c r="F4934" s="3">
        <f>INDEX(光放段!$I$4:$I$237,MATCH(纤芯!H4934,光放段!$B$4:$B$237,0))</f>
        <v>37041100000</v>
      </c>
      <c r="G4934" s="3" t="str">
        <f t="shared" si="385"/>
        <v>山东二干|泰安肥城光缆:泰安中心局-肥城新城路</v>
      </c>
      <c r="H4934" s="3">
        <f>INDEX(光放段!$B$4:$B$237,MATCH(纤芯!G4934,光放段!$C$4:$C$237,0))</f>
        <v>37041101000</v>
      </c>
      <c r="I4934" s="3" t="str">
        <f t="shared" si="386"/>
        <v>泰安肥城光缆</v>
      </c>
      <c r="J4934" s="3" t="str">
        <f>INDEX(子缆名称!$B$4:$B$29,纤芯!M4934)</f>
        <v>A缆</v>
      </c>
      <c r="K4934" s="3">
        <v>3</v>
      </c>
      <c r="L4934" s="3">
        <f t="shared" si="387"/>
        <v>3</v>
      </c>
      <c r="M4934" s="3">
        <f t="shared" si="388"/>
        <v>1</v>
      </c>
      <c r="N4934" s="3" t="s">
        <v>81</v>
      </c>
      <c r="O4934" s="3">
        <f>COUNTIF([1]局站!$D$4:$D$172,"="&amp;N4934)</f>
        <v>1</v>
      </c>
      <c r="P4934" s="3">
        <v>0</v>
      </c>
      <c r="Q4934" s="3">
        <v>0</v>
      </c>
      <c r="R4934" s="3">
        <v>0</v>
      </c>
      <c r="S4934" s="3" t="s">
        <v>159</v>
      </c>
      <c r="T4934" s="3">
        <f>COUNTIF([1]局站!$D$4:$D$172,"="&amp;S4934)</f>
        <v>1</v>
      </c>
      <c r="U4934" s="3">
        <v>0</v>
      </c>
      <c r="V4934" s="3">
        <v>0</v>
      </c>
      <c r="W4934" s="3">
        <v>0</v>
      </c>
      <c r="X4934" s="3" t="s">
        <v>1215</v>
      </c>
      <c r="Y4934" s="3" t="s">
        <v>880</v>
      </c>
      <c r="Z4934" s="3" t="str">
        <f>INDEX(业务类型!$C$4:$C$8,MATCH(纤芯!Y4934,业务类型!$B$4:$B$8,0))</f>
        <v>IDLE</v>
      </c>
      <c r="AA4934" s="3"/>
    </row>
    <row r="4935" spans="1:27" ht="16.5" x14ac:dyDescent="0.2">
      <c r="A4935" s="3">
        <v>4932</v>
      </c>
      <c r="B4935" s="3">
        <f t="shared" si="384"/>
        <v>37041101004</v>
      </c>
      <c r="C4935" s="3" t="s">
        <v>1166</v>
      </c>
      <c r="D4935" s="3" t="s">
        <v>241</v>
      </c>
      <c r="E4935" s="3" t="str">
        <f>INDEX(光放段!$G$4:$G$237,MATCH(纤芯!G4935,光放段!$C$4:$C$237,0))</f>
        <v>山东二干|泰安肥城光缆:泰安中心局-肥城新城路</v>
      </c>
      <c r="F4935" s="3">
        <f>INDEX(光放段!$I$4:$I$237,MATCH(纤芯!H4935,光放段!$B$4:$B$237,0))</f>
        <v>37041100000</v>
      </c>
      <c r="G4935" s="3" t="str">
        <f t="shared" si="385"/>
        <v>山东二干|泰安肥城光缆:泰安中心局-肥城新城路</v>
      </c>
      <c r="H4935" s="3">
        <f>INDEX(光放段!$B$4:$B$237,MATCH(纤芯!G4935,光放段!$C$4:$C$237,0))</f>
        <v>37041101000</v>
      </c>
      <c r="I4935" s="3" t="str">
        <f t="shared" si="386"/>
        <v>泰安肥城光缆</v>
      </c>
      <c r="J4935" s="3" t="str">
        <f>INDEX(子缆名称!$B$4:$B$29,纤芯!M4935)</f>
        <v>A缆</v>
      </c>
      <c r="K4935" s="3">
        <v>4</v>
      </c>
      <c r="L4935" s="3">
        <f t="shared" si="387"/>
        <v>4</v>
      </c>
      <c r="M4935" s="3">
        <f t="shared" si="388"/>
        <v>1</v>
      </c>
      <c r="N4935" s="3" t="s">
        <v>81</v>
      </c>
      <c r="O4935" s="3">
        <f>COUNTIF([1]局站!$D$4:$D$172,"="&amp;N4935)</f>
        <v>1</v>
      </c>
      <c r="P4935" s="3">
        <v>0</v>
      </c>
      <c r="Q4935" s="3">
        <v>0</v>
      </c>
      <c r="R4935" s="3">
        <v>0</v>
      </c>
      <c r="S4935" s="3" t="s">
        <v>159</v>
      </c>
      <c r="T4935" s="3">
        <f>COUNTIF([1]局站!$D$4:$D$172,"="&amp;S4935)</f>
        <v>1</v>
      </c>
      <c r="U4935" s="3">
        <v>0</v>
      </c>
      <c r="V4935" s="3">
        <v>0</v>
      </c>
      <c r="W4935" s="3">
        <v>0</v>
      </c>
      <c r="X4935" s="3" t="s">
        <v>1215</v>
      </c>
      <c r="Y4935" s="3" t="s">
        <v>880</v>
      </c>
      <c r="Z4935" s="3" t="str">
        <f>INDEX(业务类型!$C$4:$C$8,MATCH(纤芯!Y4935,业务类型!$B$4:$B$8,0))</f>
        <v>IDLE</v>
      </c>
      <c r="AA4935" s="3"/>
    </row>
    <row r="4936" spans="1:27" ht="16.5" x14ac:dyDescent="0.2">
      <c r="A4936" s="3">
        <v>4933</v>
      </c>
      <c r="B4936" s="3">
        <f t="shared" si="384"/>
        <v>37041101005</v>
      </c>
      <c r="C4936" s="3" t="s">
        <v>1166</v>
      </c>
      <c r="D4936" s="3" t="s">
        <v>241</v>
      </c>
      <c r="E4936" s="3" t="str">
        <f>INDEX(光放段!$G$4:$G$237,MATCH(纤芯!G4936,光放段!$C$4:$C$237,0))</f>
        <v>山东二干|泰安肥城光缆:泰安中心局-肥城新城路</v>
      </c>
      <c r="F4936" s="3">
        <f>INDEX(光放段!$I$4:$I$237,MATCH(纤芯!H4936,光放段!$B$4:$B$237,0))</f>
        <v>37041100000</v>
      </c>
      <c r="G4936" s="3" t="str">
        <f t="shared" si="385"/>
        <v>山东二干|泰安肥城光缆:泰安中心局-肥城新城路</v>
      </c>
      <c r="H4936" s="3">
        <f>INDEX(光放段!$B$4:$B$237,MATCH(纤芯!G4936,光放段!$C$4:$C$237,0))</f>
        <v>37041101000</v>
      </c>
      <c r="I4936" s="3" t="str">
        <f t="shared" si="386"/>
        <v>泰安肥城光缆</v>
      </c>
      <c r="J4936" s="3" t="str">
        <f>INDEX(子缆名称!$B$4:$B$29,纤芯!M4936)</f>
        <v>A缆</v>
      </c>
      <c r="K4936" s="3">
        <v>5</v>
      </c>
      <c r="L4936" s="3">
        <f t="shared" si="387"/>
        <v>5</v>
      </c>
      <c r="M4936" s="3">
        <f t="shared" si="388"/>
        <v>1</v>
      </c>
      <c r="N4936" s="3" t="s">
        <v>81</v>
      </c>
      <c r="O4936" s="3">
        <f>COUNTIF([1]局站!$D$4:$D$172,"="&amp;N4936)</f>
        <v>1</v>
      </c>
      <c r="P4936" s="3">
        <v>0</v>
      </c>
      <c r="Q4936" s="3">
        <v>0</v>
      </c>
      <c r="R4936" s="3">
        <v>0</v>
      </c>
      <c r="S4936" s="3" t="s">
        <v>159</v>
      </c>
      <c r="T4936" s="3">
        <f>COUNTIF([1]局站!$D$4:$D$172,"="&amp;S4936)</f>
        <v>1</v>
      </c>
      <c r="U4936" s="3">
        <v>0</v>
      </c>
      <c r="V4936" s="3">
        <v>0</v>
      </c>
      <c r="W4936" s="3">
        <v>0</v>
      </c>
      <c r="X4936" s="3" t="s">
        <v>1215</v>
      </c>
      <c r="Y4936" s="3" t="s">
        <v>880</v>
      </c>
      <c r="Z4936" s="3" t="str">
        <f>INDEX(业务类型!$C$4:$C$8,MATCH(纤芯!Y4936,业务类型!$B$4:$B$8,0))</f>
        <v>IDLE</v>
      </c>
      <c r="AA4936" s="3"/>
    </row>
    <row r="4937" spans="1:27" ht="16.5" x14ac:dyDescent="0.2">
      <c r="A4937" s="3">
        <v>4934</v>
      </c>
      <c r="B4937" s="3">
        <f t="shared" si="384"/>
        <v>37041101006</v>
      </c>
      <c r="C4937" s="3" t="s">
        <v>1166</v>
      </c>
      <c r="D4937" s="3" t="s">
        <v>241</v>
      </c>
      <c r="E4937" s="3" t="str">
        <f>INDEX(光放段!$G$4:$G$237,MATCH(纤芯!G4937,光放段!$C$4:$C$237,0))</f>
        <v>山东二干|泰安肥城光缆:泰安中心局-肥城新城路</v>
      </c>
      <c r="F4937" s="3">
        <f>INDEX(光放段!$I$4:$I$237,MATCH(纤芯!H4937,光放段!$B$4:$B$237,0))</f>
        <v>37041100000</v>
      </c>
      <c r="G4937" s="3" t="str">
        <f t="shared" si="385"/>
        <v>山东二干|泰安肥城光缆:泰安中心局-肥城新城路</v>
      </c>
      <c r="H4937" s="3">
        <f>INDEX(光放段!$B$4:$B$237,MATCH(纤芯!G4937,光放段!$C$4:$C$237,0))</f>
        <v>37041101000</v>
      </c>
      <c r="I4937" s="3" t="str">
        <f t="shared" si="386"/>
        <v>泰安肥城光缆</v>
      </c>
      <c r="J4937" s="3" t="str">
        <f>INDEX(子缆名称!$B$4:$B$29,纤芯!M4937)</f>
        <v>A缆</v>
      </c>
      <c r="K4937" s="3">
        <v>6</v>
      </c>
      <c r="L4937" s="3">
        <f t="shared" si="387"/>
        <v>6</v>
      </c>
      <c r="M4937" s="3">
        <f t="shared" si="388"/>
        <v>1</v>
      </c>
      <c r="N4937" s="3" t="s">
        <v>81</v>
      </c>
      <c r="O4937" s="3">
        <f>COUNTIF([1]局站!$D$4:$D$172,"="&amp;N4937)</f>
        <v>1</v>
      </c>
      <c r="P4937" s="3">
        <v>0</v>
      </c>
      <c r="Q4937" s="3">
        <v>0</v>
      </c>
      <c r="R4937" s="3">
        <v>0</v>
      </c>
      <c r="S4937" s="3" t="s">
        <v>159</v>
      </c>
      <c r="T4937" s="3">
        <f>COUNTIF([1]局站!$D$4:$D$172,"="&amp;S4937)</f>
        <v>1</v>
      </c>
      <c r="U4937" s="3">
        <v>0</v>
      </c>
      <c r="V4937" s="3">
        <v>0</v>
      </c>
      <c r="W4937" s="3">
        <v>0</v>
      </c>
      <c r="X4937" s="3" t="s">
        <v>1215</v>
      </c>
      <c r="Y4937" s="3" t="s">
        <v>880</v>
      </c>
      <c r="Z4937" s="3" t="str">
        <f>INDEX(业务类型!$C$4:$C$8,MATCH(纤芯!Y4937,业务类型!$B$4:$B$8,0))</f>
        <v>IDLE</v>
      </c>
      <c r="AA4937" s="3"/>
    </row>
    <row r="4938" spans="1:27" ht="16.5" x14ac:dyDescent="0.2">
      <c r="A4938" s="3">
        <v>4935</v>
      </c>
      <c r="B4938" s="3">
        <f t="shared" si="384"/>
        <v>37041101007</v>
      </c>
      <c r="C4938" s="3" t="s">
        <v>1166</v>
      </c>
      <c r="D4938" s="3" t="s">
        <v>241</v>
      </c>
      <c r="E4938" s="3" t="str">
        <f>INDEX(光放段!$G$4:$G$237,MATCH(纤芯!G4938,光放段!$C$4:$C$237,0))</f>
        <v>山东二干|泰安肥城光缆:泰安中心局-肥城新城路</v>
      </c>
      <c r="F4938" s="3">
        <f>INDEX(光放段!$I$4:$I$237,MATCH(纤芯!H4938,光放段!$B$4:$B$237,0))</f>
        <v>37041100000</v>
      </c>
      <c r="G4938" s="3" t="str">
        <f t="shared" si="385"/>
        <v>山东二干|泰安肥城光缆:泰安中心局-肥城新城路</v>
      </c>
      <c r="H4938" s="3">
        <f>INDEX(光放段!$B$4:$B$237,MATCH(纤芯!G4938,光放段!$C$4:$C$237,0))</f>
        <v>37041101000</v>
      </c>
      <c r="I4938" s="3" t="str">
        <f t="shared" si="386"/>
        <v>泰安肥城光缆</v>
      </c>
      <c r="J4938" s="3" t="str">
        <f>INDEX(子缆名称!$B$4:$B$29,纤芯!M4938)</f>
        <v>A缆</v>
      </c>
      <c r="K4938" s="3">
        <v>7</v>
      </c>
      <c r="L4938" s="3">
        <f t="shared" si="387"/>
        <v>7</v>
      </c>
      <c r="M4938" s="3">
        <f t="shared" si="388"/>
        <v>1</v>
      </c>
      <c r="N4938" s="3" t="s">
        <v>81</v>
      </c>
      <c r="O4938" s="3">
        <f>COUNTIF([1]局站!$D$4:$D$172,"="&amp;N4938)</f>
        <v>1</v>
      </c>
      <c r="P4938" s="3">
        <v>0</v>
      </c>
      <c r="Q4938" s="3">
        <v>0</v>
      </c>
      <c r="R4938" s="3">
        <v>0</v>
      </c>
      <c r="S4938" s="3" t="s">
        <v>159</v>
      </c>
      <c r="T4938" s="3">
        <f>COUNTIF([1]局站!$D$4:$D$172,"="&amp;S4938)</f>
        <v>1</v>
      </c>
      <c r="U4938" s="3">
        <v>0</v>
      </c>
      <c r="V4938" s="3">
        <v>0</v>
      </c>
      <c r="W4938" s="3">
        <v>0</v>
      </c>
      <c r="X4938" s="3" t="s">
        <v>1215</v>
      </c>
      <c r="Y4938" s="3" t="s">
        <v>881</v>
      </c>
      <c r="Z4938" s="3" t="str">
        <f>INDEX(业务类型!$C$4:$C$8,MATCH(纤芯!Y4938,业务类型!$B$4:$B$8,0))</f>
        <v>OTHER</v>
      </c>
      <c r="AA4938" s="3" t="s">
        <v>1086</v>
      </c>
    </row>
    <row r="4939" spans="1:27" ht="16.5" x14ac:dyDescent="0.2">
      <c r="A4939" s="3">
        <v>4936</v>
      </c>
      <c r="B4939" s="3">
        <f t="shared" si="384"/>
        <v>37041101008</v>
      </c>
      <c r="C4939" s="3" t="s">
        <v>1166</v>
      </c>
      <c r="D4939" s="3" t="s">
        <v>241</v>
      </c>
      <c r="E4939" s="3" t="str">
        <f>INDEX(光放段!$G$4:$G$237,MATCH(纤芯!G4939,光放段!$C$4:$C$237,0))</f>
        <v>山东二干|泰安肥城光缆:泰安中心局-肥城新城路</v>
      </c>
      <c r="F4939" s="3">
        <f>INDEX(光放段!$I$4:$I$237,MATCH(纤芯!H4939,光放段!$B$4:$B$237,0))</f>
        <v>37041100000</v>
      </c>
      <c r="G4939" s="3" t="str">
        <f t="shared" si="385"/>
        <v>山东二干|泰安肥城光缆:泰安中心局-肥城新城路</v>
      </c>
      <c r="H4939" s="3">
        <f>INDEX(光放段!$B$4:$B$237,MATCH(纤芯!G4939,光放段!$C$4:$C$237,0))</f>
        <v>37041101000</v>
      </c>
      <c r="I4939" s="3" t="str">
        <f t="shared" si="386"/>
        <v>泰安肥城光缆</v>
      </c>
      <c r="J4939" s="3" t="str">
        <f>INDEX(子缆名称!$B$4:$B$29,纤芯!M4939)</f>
        <v>A缆</v>
      </c>
      <c r="K4939" s="3">
        <v>8</v>
      </c>
      <c r="L4939" s="3">
        <f t="shared" si="387"/>
        <v>8</v>
      </c>
      <c r="M4939" s="3">
        <f t="shared" si="388"/>
        <v>1</v>
      </c>
      <c r="N4939" s="3" t="s">
        <v>81</v>
      </c>
      <c r="O4939" s="3">
        <f>COUNTIF([1]局站!$D$4:$D$172,"="&amp;N4939)</f>
        <v>1</v>
      </c>
      <c r="P4939" s="3">
        <v>0</v>
      </c>
      <c r="Q4939" s="3">
        <v>0</v>
      </c>
      <c r="R4939" s="3">
        <v>0</v>
      </c>
      <c r="S4939" s="3" t="s">
        <v>159</v>
      </c>
      <c r="T4939" s="3">
        <f>COUNTIF([1]局站!$D$4:$D$172,"="&amp;S4939)</f>
        <v>1</v>
      </c>
      <c r="U4939" s="3">
        <v>0</v>
      </c>
      <c r="V4939" s="3">
        <v>0</v>
      </c>
      <c r="W4939" s="3">
        <v>0</v>
      </c>
      <c r="X4939" s="3" t="s">
        <v>1215</v>
      </c>
      <c r="Y4939" s="3" t="s">
        <v>880</v>
      </c>
      <c r="Z4939" s="3" t="str">
        <f>INDEX(业务类型!$C$4:$C$8,MATCH(纤芯!Y4939,业务类型!$B$4:$B$8,0))</f>
        <v>IDLE</v>
      </c>
      <c r="AA4939" s="3"/>
    </row>
    <row r="4940" spans="1:27" ht="16.5" x14ac:dyDescent="0.2">
      <c r="A4940" s="3">
        <v>4937</v>
      </c>
      <c r="B4940" s="3">
        <f t="shared" si="384"/>
        <v>37041101009</v>
      </c>
      <c r="C4940" s="3" t="s">
        <v>1166</v>
      </c>
      <c r="D4940" s="3" t="s">
        <v>241</v>
      </c>
      <c r="E4940" s="3" t="str">
        <f>INDEX(光放段!$G$4:$G$237,MATCH(纤芯!G4940,光放段!$C$4:$C$237,0))</f>
        <v>山东二干|泰安肥城光缆:泰安中心局-肥城新城路</v>
      </c>
      <c r="F4940" s="3">
        <f>INDEX(光放段!$I$4:$I$237,MATCH(纤芯!H4940,光放段!$B$4:$B$237,0))</f>
        <v>37041100000</v>
      </c>
      <c r="G4940" s="3" t="str">
        <f t="shared" si="385"/>
        <v>山东二干|泰安肥城光缆:泰安中心局-肥城新城路</v>
      </c>
      <c r="H4940" s="3">
        <f>INDEX(光放段!$B$4:$B$237,MATCH(纤芯!G4940,光放段!$C$4:$C$237,0))</f>
        <v>37041101000</v>
      </c>
      <c r="I4940" s="3" t="str">
        <f t="shared" si="386"/>
        <v>泰安肥城光缆</v>
      </c>
      <c r="J4940" s="3" t="str">
        <f>INDEX(子缆名称!$B$4:$B$29,纤芯!M4940)</f>
        <v>A缆</v>
      </c>
      <c r="K4940" s="3">
        <v>9</v>
      </c>
      <c r="L4940" s="3">
        <f t="shared" si="387"/>
        <v>9</v>
      </c>
      <c r="M4940" s="3">
        <f t="shared" si="388"/>
        <v>1</v>
      </c>
      <c r="N4940" s="3" t="s">
        <v>81</v>
      </c>
      <c r="O4940" s="3">
        <f>COUNTIF([1]局站!$D$4:$D$172,"="&amp;N4940)</f>
        <v>1</v>
      </c>
      <c r="P4940" s="3">
        <v>0</v>
      </c>
      <c r="Q4940" s="3">
        <v>0</v>
      </c>
      <c r="R4940" s="3">
        <v>0</v>
      </c>
      <c r="S4940" s="3" t="s">
        <v>159</v>
      </c>
      <c r="T4940" s="3">
        <f>COUNTIF([1]局站!$D$4:$D$172,"="&amp;S4940)</f>
        <v>1</v>
      </c>
      <c r="U4940" s="3">
        <v>0</v>
      </c>
      <c r="V4940" s="3">
        <v>0</v>
      </c>
      <c r="W4940" s="3">
        <v>0</v>
      </c>
      <c r="X4940" s="3" t="s">
        <v>1215</v>
      </c>
      <c r="Y4940" s="3" t="s">
        <v>880</v>
      </c>
      <c r="Z4940" s="3" t="str">
        <f>INDEX(业务类型!$C$4:$C$8,MATCH(纤芯!Y4940,业务类型!$B$4:$B$8,0))</f>
        <v>IDLE</v>
      </c>
      <c r="AA4940" s="3"/>
    </row>
    <row r="4941" spans="1:27" ht="16.5" x14ac:dyDescent="0.2">
      <c r="A4941" s="3">
        <v>4938</v>
      </c>
      <c r="B4941" s="3">
        <f t="shared" si="384"/>
        <v>37041101010</v>
      </c>
      <c r="C4941" s="3" t="s">
        <v>1166</v>
      </c>
      <c r="D4941" s="3" t="s">
        <v>241</v>
      </c>
      <c r="E4941" s="3" t="str">
        <f>INDEX(光放段!$G$4:$G$237,MATCH(纤芯!G4941,光放段!$C$4:$C$237,0))</f>
        <v>山东二干|泰安肥城光缆:泰安中心局-肥城新城路</v>
      </c>
      <c r="F4941" s="3">
        <f>INDEX(光放段!$I$4:$I$237,MATCH(纤芯!H4941,光放段!$B$4:$B$237,0))</f>
        <v>37041100000</v>
      </c>
      <c r="G4941" s="3" t="str">
        <f t="shared" si="385"/>
        <v>山东二干|泰安肥城光缆:泰安中心局-肥城新城路</v>
      </c>
      <c r="H4941" s="3">
        <f>INDEX(光放段!$B$4:$B$237,MATCH(纤芯!G4941,光放段!$C$4:$C$237,0))</f>
        <v>37041101000</v>
      </c>
      <c r="I4941" s="3" t="str">
        <f t="shared" si="386"/>
        <v>泰安肥城光缆</v>
      </c>
      <c r="J4941" s="3" t="str">
        <f>INDEX(子缆名称!$B$4:$B$29,纤芯!M4941)</f>
        <v>A缆</v>
      </c>
      <c r="K4941" s="3">
        <v>10</v>
      </c>
      <c r="L4941" s="3">
        <f t="shared" si="387"/>
        <v>10</v>
      </c>
      <c r="M4941" s="3">
        <f t="shared" si="388"/>
        <v>1</v>
      </c>
      <c r="N4941" s="3" t="s">
        <v>81</v>
      </c>
      <c r="O4941" s="3">
        <f>COUNTIF([1]局站!$D$4:$D$172,"="&amp;N4941)</f>
        <v>1</v>
      </c>
      <c r="P4941" s="3">
        <v>0</v>
      </c>
      <c r="Q4941" s="3">
        <v>0</v>
      </c>
      <c r="R4941" s="3">
        <v>0</v>
      </c>
      <c r="S4941" s="3" t="s">
        <v>159</v>
      </c>
      <c r="T4941" s="3">
        <f>COUNTIF([1]局站!$D$4:$D$172,"="&amp;S4941)</f>
        <v>1</v>
      </c>
      <c r="U4941" s="3">
        <v>0</v>
      </c>
      <c r="V4941" s="3">
        <v>0</v>
      </c>
      <c r="W4941" s="3">
        <v>0</v>
      </c>
      <c r="X4941" s="3" t="s">
        <v>1215</v>
      </c>
      <c r="Y4941" s="3" t="s">
        <v>880</v>
      </c>
      <c r="Z4941" s="3" t="str">
        <f>INDEX(业务类型!$C$4:$C$8,MATCH(纤芯!Y4941,业务类型!$B$4:$B$8,0))</f>
        <v>IDLE</v>
      </c>
      <c r="AA4941" s="3"/>
    </row>
    <row r="4942" spans="1:27" ht="16.5" x14ac:dyDescent="0.2">
      <c r="A4942" s="3">
        <v>4939</v>
      </c>
      <c r="B4942" s="3">
        <f t="shared" si="384"/>
        <v>37041101011</v>
      </c>
      <c r="C4942" s="3" t="s">
        <v>1166</v>
      </c>
      <c r="D4942" s="3" t="s">
        <v>241</v>
      </c>
      <c r="E4942" s="3" t="str">
        <f>INDEX(光放段!$G$4:$G$237,MATCH(纤芯!G4942,光放段!$C$4:$C$237,0))</f>
        <v>山东二干|泰安肥城光缆:泰安中心局-肥城新城路</v>
      </c>
      <c r="F4942" s="3">
        <f>INDEX(光放段!$I$4:$I$237,MATCH(纤芯!H4942,光放段!$B$4:$B$237,0))</f>
        <v>37041100000</v>
      </c>
      <c r="G4942" s="3" t="str">
        <f t="shared" si="385"/>
        <v>山东二干|泰安肥城光缆:泰安中心局-肥城新城路</v>
      </c>
      <c r="H4942" s="3">
        <f>INDEX(光放段!$B$4:$B$237,MATCH(纤芯!G4942,光放段!$C$4:$C$237,0))</f>
        <v>37041101000</v>
      </c>
      <c r="I4942" s="3" t="str">
        <f t="shared" si="386"/>
        <v>泰安肥城光缆</v>
      </c>
      <c r="J4942" s="3" t="str">
        <f>INDEX(子缆名称!$B$4:$B$29,纤芯!M4942)</f>
        <v>A缆</v>
      </c>
      <c r="K4942" s="3">
        <v>11</v>
      </c>
      <c r="L4942" s="3">
        <f t="shared" si="387"/>
        <v>11</v>
      </c>
      <c r="M4942" s="3">
        <f t="shared" si="388"/>
        <v>1</v>
      </c>
      <c r="N4942" s="3" t="s">
        <v>81</v>
      </c>
      <c r="O4942" s="3">
        <f>COUNTIF([1]局站!$D$4:$D$172,"="&amp;N4942)</f>
        <v>1</v>
      </c>
      <c r="P4942" s="3">
        <v>0</v>
      </c>
      <c r="Q4942" s="3">
        <v>0</v>
      </c>
      <c r="R4942" s="3">
        <v>0</v>
      </c>
      <c r="S4942" s="3" t="s">
        <v>159</v>
      </c>
      <c r="T4942" s="3">
        <f>COUNTIF([1]局站!$D$4:$D$172,"="&amp;S4942)</f>
        <v>1</v>
      </c>
      <c r="U4942" s="3">
        <v>0</v>
      </c>
      <c r="V4942" s="3">
        <v>0</v>
      </c>
      <c r="W4942" s="3">
        <v>0</v>
      </c>
      <c r="X4942" s="3" t="s">
        <v>1215</v>
      </c>
      <c r="Y4942" s="3" t="s">
        <v>881</v>
      </c>
      <c r="Z4942" s="3" t="str">
        <f>INDEX(业务类型!$C$4:$C$8,MATCH(纤芯!Y4942,业务类型!$B$4:$B$8,0))</f>
        <v>OTHER</v>
      </c>
      <c r="AA4942" s="3" t="s">
        <v>888</v>
      </c>
    </row>
    <row r="4943" spans="1:27" ht="16.5" x14ac:dyDescent="0.2">
      <c r="A4943" s="3">
        <v>4940</v>
      </c>
      <c r="B4943" s="3">
        <f t="shared" si="384"/>
        <v>37041101012</v>
      </c>
      <c r="C4943" s="3" t="s">
        <v>1166</v>
      </c>
      <c r="D4943" s="3" t="s">
        <v>241</v>
      </c>
      <c r="E4943" s="3" t="str">
        <f>INDEX(光放段!$G$4:$G$237,MATCH(纤芯!G4943,光放段!$C$4:$C$237,0))</f>
        <v>山东二干|泰安肥城光缆:泰安中心局-肥城新城路</v>
      </c>
      <c r="F4943" s="3">
        <f>INDEX(光放段!$I$4:$I$237,MATCH(纤芯!H4943,光放段!$B$4:$B$237,0))</f>
        <v>37041100000</v>
      </c>
      <c r="G4943" s="3" t="str">
        <f t="shared" si="385"/>
        <v>山东二干|泰安肥城光缆:泰安中心局-肥城新城路</v>
      </c>
      <c r="H4943" s="3">
        <f>INDEX(光放段!$B$4:$B$237,MATCH(纤芯!G4943,光放段!$C$4:$C$237,0))</f>
        <v>37041101000</v>
      </c>
      <c r="I4943" s="3" t="str">
        <f t="shared" si="386"/>
        <v>泰安肥城光缆</v>
      </c>
      <c r="J4943" s="3" t="str">
        <f>INDEX(子缆名称!$B$4:$B$29,纤芯!M4943)</f>
        <v>A缆</v>
      </c>
      <c r="K4943" s="3">
        <v>12</v>
      </c>
      <c r="L4943" s="3">
        <f t="shared" si="387"/>
        <v>12</v>
      </c>
      <c r="M4943" s="3">
        <f t="shared" si="388"/>
        <v>1</v>
      </c>
      <c r="N4943" s="3" t="s">
        <v>81</v>
      </c>
      <c r="O4943" s="3">
        <f>COUNTIF([1]局站!$D$4:$D$172,"="&amp;N4943)</f>
        <v>1</v>
      </c>
      <c r="P4943" s="3">
        <v>0</v>
      </c>
      <c r="Q4943" s="3">
        <v>0</v>
      </c>
      <c r="R4943" s="3">
        <v>0</v>
      </c>
      <c r="S4943" s="3" t="s">
        <v>159</v>
      </c>
      <c r="T4943" s="3">
        <f>COUNTIF([1]局站!$D$4:$D$172,"="&amp;S4943)</f>
        <v>1</v>
      </c>
      <c r="U4943" s="3">
        <v>0</v>
      </c>
      <c r="V4943" s="3">
        <v>0</v>
      </c>
      <c r="W4943" s="3">
        <v>0</v>
      </c>
      <c r="X4943" s="3" t="s">
        <v>1215</v>
      </c>
      <c r="Y4943" s="3" t="s">
        <v>881</v>
      </c>
      <c r="Z4943" s="3" t="str">
        <f>INDEX(业务类型!$C$4:$C$8,MATCH(纤芯!Y4943,业务类型!$B$4:$B$8,0))</f>
        <v>OTHER</v>
      </c>
      <c r="AA4943" s="3" t="s">
        <v>888</v>
      </c>
    </row>
    <row r="4944" spans="1:27" ht="33" x14ac:dyDescent="0.2">
      <c r="A4944" s="3">
        <v>4941</v>
      </c>
      <c r="B4944" s="3">
        <f t="shared" si="384"/>
        <v>37042101001</v>
      </c>
      <c r="C4944" s="3" t="s">
        <v>1166</v>
      </c>
      <c r="D4944" s="3" t="s">
        <v>242</v>
      </c>
      <c r="E4944" s="3" t="str">
        <f>INDEX(光放段!$G$4:$G$237,MATCH(纤芯!G4944,光放段!$C$4:$C$237,0))</f>
        <v>山东二干|泰安莱芜1号架空光缆:泰安青年路中心局-莱芜大桥路</v>
      </c>
      <c r="F4944" s="3">
        <f>INDEX(光放段!$I$4:$I$237,MATCH(纤芯!H4944,光放段!$B$4:$B$237,0))</f>
        <v>37042100000</v>
      </c>
      <c r="G4944" s="3" t="str">
        <f t="shared" si="385"/>
        <v>山东二干|泰安莱芜1号架空光缆:泰安青年路中心局-莱芜大桥路</v>
      </c>
      <c r="H4944" s="3">
        <f>INDEX(光放段!$B$4:$B$237,MATCH(纤芯!G4944,光放段!$C$4:$C$237,0))</f>
        <v>37042101000</v>
      </c>
      <c r="I4944" s="3" t="str">
        <f t="shared" si="386"/>
        <v>泰安莱芜1号架空光缆</v>
      </c>
      <c r="J4944" s="3" t="str">
        <f>INDEX(子缆名称!$B$4:$B$29,纤芯!M4944)</f>
        <v>A缆</v>
      </c>
      <c r="K4944" s="3">
        <v>1</v>
      </c>
      <c r="L4944" s="3">
        <f t="shared" si="387"/>
        <v>1</v>
      </c>
      <c r="M4944" s="3">
        <f t="shared" si="388"/>
        <v>1</v>
      </c>
      <c r="N4944" s="3" t="s">
        <v>115</v>
      </c>
      <c r="O4944" s="3">
        <f>COUNTIF([1]局站!$D$4:$D$172,"="&amp;N4944)</f>
        <v>1</v>
      </c>
      <c r="P4944" s="3">
        <v>0</v>
      </c>
      <c r="Q4944" s="3">
        <v>0</v>
      </c>
      <c r="R4944" s="3">
        <v>0</v>
      </c>
      <c r="S4944" s="3" t="s">
        <v>84</v>
      </c>
      <c r="T4944" s="3">
        <f>COUNTIF([1]局站!$D$4:$D$172,"="&amp;S4944)</f>
        <v>1</v>
      </c>
      <c r="U4944" s="3">
        <v>0</v>
      </c>
      <c r="V4944" s="3">
        <v>0</v>
      </c>
      <c r="W4944" s="3">
        <v>0</v>
      </c>
      <c r="X4944" s="3" t="s">
        <v>1215</v>
      </c>
      <c r="Y4944" s="3" t="s">
        <v>854</v>
      </c>
      <c r="Z4944" s="3" t="str">
        <f>INDEX(业务类型!$C$4:$C$8,MATCH(纤芯!Y4944,业务类型!$B$4:$B$8,0))</f>
        <v>LOCAL</v>
      </c>
      <c r="AA4944" s="3" t="s">
        <v>879</v>
      </c>
    </row>
    <row r="4945" spans="1:27" ht="33" x14ac:dyDescent="0.2">
      <c r="A4945" s="3">
        <v>4942</v>
      </c>
      <c r="B4945" s="3">
        <f t="shared" si="384"/>
        <v>37042101002</v>
      </c>
      <c r="C4945" s="3" t="s">
        <v>1166</v>
      </c>
      <c r="D4945" s="3" t="s">
        <v>242</v>
      </c>
      <c r="E4945" s="3" t="str">
        <f>INDEX(光放段!$G$4:$G$237,MATCH(纤芯!G4945,光放段!$C$4:$C$237,0))</f>
        <v>山东二干|泰安莱芜1号架空光缆:泰安青年路中心局-莱芜大桥路</v>
      </c>
      <c r="F4945" s="3">
        <f>INDEX(光放段!$I$4:$I$237,MATCH(纤芯!H4945,光放段!$B$4:$B$237,0))</f>
        <v>37042100000</v>
      </c>
      <c r="G4945" s="3" t="str">
        <f t="shared" si="385"/>
        <v>山东二干|泰安莱芜1号架空光缆:泰安青年路中心局-莱芜大桥路</v>
      </c>
      <c r="H4945" s="3">
        <f>INDEX(光放段!$B$4:$B$237,MATCH(纤芯!G4945,光放段!$C$4:$C$237,0))</f>
        <v>37042101000</v>
      </c>
      <c r="I4945" s="3" t="str">
        <f t="shared" si="386"/>
        <v>泰安莱芜1号架空光缆</v>
      </c>
      <c r="J4945" s="3" t="str">
        <f>INDEX(子缆名称!$B$4:$B$29,纤芯!M4945)</f>
        <v>A缆</v>
      </c>
      <c r="K4945" s="3">
        <v>2</v>
      </c>
      <c r="L4945" s="3">
        <f t="shared" si="387"/>
        <v>2</v>
      </c>
      <c r="M4945" s="3">
        <f t="shared" si="388"/>
        <v>1</v>
      </c>
      <c r="N4945" s="3" t="s">
        <v>115</v>
      </c>
      <c r="O4945" s="3">
        <f>COUNTIF([1]局站!$D$4:$D$172,"="&amp;N4945)</f>
        <v>1</v>
      </c>
      <c r="P4945" s="3">
        <v>0</v>
      </c>
      <c r="Q4945" s="3">
        <v>0</v>
      </c>
      <c r="R4945" s="3">
        <v>0</v>
      </c>
      <c r="S4945" s="3" t="s">
        <v>84</v>
      </c>
      <c r="T4945" s="3">
        <f>COUNTIF([1]局站!$D$4:$D$172,"="&amp;S4945)</f>
        <v>1</v>
      </c>
      <c r="U4945" s="3">
        <v>0</v>
      </c>
      <c r="V4945" s="3">
        <v>0</v>
      </c>
      <c r="W4945" s="3">
        <v>0</v>
      </c>
      <c r="X4945" s="3" t="s">
        <v>1215</v>
      </c>
      <c r="Y4945" s="3" t="s">
        <v>854</v>
      </c>
      <c r="Z4945" s="3" t="str">
        <f>INDEX(业务类型!$C$4:$C$8,MATCH(纤芯!Y4945,业务类型!$B$4:$B$8,0))</f>
        <v>LOCAL</v>
      </c>
      <c r="AA4945" s="3" t="s">
        <v>879</v>
      </c>
    </row>
    <row r="4946" spans="1:27" ht="33" x14ac:dyDescent="0.2">
      <c r="A4946" s="3">
        <v>4943</v>
      </c>
      <c r="B4946" s="3">
        <f t="shared" si="384"/>
        <v>37042101003</v>
      </c>
      <c r="C4946" s="3" t="s">
        <v>1166</v>
      </c>
      <c r="D4946" s="3" t="s">
        <v>242</v>
      </c>
      <c r="E4946" s="3" t="str">
        <f>INDEX(光放段!$G$4:$G$237,MATCH(纤芯!G4946,光放段!$C$4:$C$237,0))</f>
        <v>山东二干|泰安莱芜1号架空光缆:泰安青年路中心局-莱芜大桥路</v>
      </c>
      <c r="F4946" s="3">
        <f>INDEX(光放段!$I$4:$I$237,MATCH(纤芯!H4946,光放段!$B$4:$B$237,0))</f>
        <v>37042100000</v>
      </c>
      <c r="G4946" s="3" t="str">
        <f t="shared" si="385"/>
        <v>山东二干|泰安莱芜1号架空光缆:泰安青年路中心局-莱芜大桥路</v>
      </c>
      <c r="H4946" s="3">
        <f>INDEX(光放段!$B$4:$B$237,MATCH(纤芯!G4946,光放段!$C$4:$C$237,0))</f>
        <v>37042101000</v>
      </c>
      <c r="I4946" s="3" t="str">
        <f t="shared" si="386"/>
        <v>泰安莱芜1号架空光缆</v>
      </c>
      <c r="J4946" s="3" t="str">
        <f>INDEX(子缆名称!$B$4:$B$29,纤芯!M4946)</f>
        <v>A缆</v>
      </c>
      <c r="K4946" s="3">
        <v>3</v>
      </c>
      <c r="L4946" s="3">
        <f t="shared" si="387"/>
        <v>3</v>
      </c>
      <c r="M4946" s="3">
        <f t="shared" si="388"/>
        <v>1</v>
      </c>
      <c r="N4946" s="3" t="s">
        <v>115</v>
      </c>
      <c r="O4946" s="3">
        <f>COUNTIF([1]局站!$D$4:$D$172,"="&amp;N4946)</f>
        <v>1</v>
      </c>
      <c r="P4946" s="3">
        <v>0</v>
      </c>
      <c r="Q4946" s="3">
        <v>0</v>
      </c>
      <c r="R4946" s="3">
        <v>0</v>
      </c>
      <c r="S4946" s="3" t="s">
        <v>84</v>
      </c>
      <c r="T4946" s="3">
        <f>COUNTIF([1]局站!$D$4:$D$172,"="&amp;S4946)</f>
        <v>1</v>
      </c>
      <c r="U4946" s="3">
        <v>0</v>
      </c>
      <c r="V4946" s="3">
        <v>0</v>
      </c>
      <c r="W4946" s="3">
        <v>0</v>
      </c>
      <c r="X4946" s="3" t="s">
        <v>1215</v>
      </c>
      <c r="Y4946" s="3" t="s">
        <v>852</v>
      </c>
      <c r="Z4946" s="3" t="str">
        <f>INDEX(业务类型!$C$4:$C$8,MATCH(纤芯!Y4946,业务类型!$B$4:$B$8,0))</f>
        <v>TWO</v>
      </c>
      <c r="AA4946" s="3" t="s">
        <v>1034</v>
      </c>
    </row>
    <row r="4947" spans="1:27" ht="33" x14ac:dyDescent="0.2">
      <c r="A4947" s="3">
        <v>4944</v>
      </c>
      <c r="B4947" s="3">
        <f t="shared" si="384"/>
        <v>37042101004</v>
      </c>
      <c r="C4947" s="3" t="s">
        <v>1166</v>
      </c>
      <c r="D4947" s="3" t="s">
        <v>242</v>
      </c>
      <c r="E4947" s="3" t="str">
        <f>INDEX(光放段!$G$4:$G$237,MATCH(纤芯!G4947,光放段!$C$4:$C$237,0))</f>
        <v>山东二干|泰安莱芜1号架空光缆:泰安青年路中心局-莱芜大桥路</v>
      </c>
      <c r="F4947" s="3">
        <f>INDEX(光放段!$I$4:$I$237,MATCH(纤芯!H4947,光放段!$B$4:$B$237,0))</f>
        <v>37042100000</v>
      </c>
      <c r="G4947" s="3" t="str">
        <f t="shared" si="385"/>
        <v>山东二干|泰安莱芜1号架空光缆:泰安青年路中心局-莱芜大桥路</v>
      </c>
      <c r="H4947" s="3">
        <f>INDEX(光放段!$B$4:$B$237,MATCH(纤芯!G4947,光放段!$C$4:$C$237,0))</f>
        <v>37042101000</v>
      </c>
      <c r="I4947" s="3" t="str">
        <f t="shared" si="386"/>
        <v>泰安莱芜1号架空光缆</v>
      </c>
      <c r="J4947" s="3" t="str">
        <f>INDEX(子缆名称!$B$4:$B$29,纤芯!M4947)</f>
        <v>A缆</v>
      </c>
      <c r="K4947" s="3">
        <v>4</v>
      </c>
      <c r="L4947" s="3">
        <f t="shared" si="387"/>
        <v>4</v>
      </c>
      <c r="M4947" s="3">
        <f t="shared" si="388"/>
        <v>1</v>
      </c>
      <c r="N4947" s="3" t="s">
        <v>115</v>
      </c>
      <c r="O4947" s="3">
        <f>COUNTIF([1]局站!$D$4:$D$172,"="&amp;N4947)</f>
        <v>1</v>
      </c>
      <c r="P4947" s="3">
        <v>0</v>
      </c>
      <c r="Q4947" s="3">
        <v>0</v>
      </c>
      <c r="R4947" s="3">
        <v>0</v>
      </c>
      <c r="S4947" s="3" t="s">
        <v>84</v>
      </c>
      <c r="T4947" s="3">
        <f>COUNTIF([1]局站!$D$4:$D$172,"="&amp;S4947)</f>
        <v>1</v>
      </c>
      <c r="U4947" s="3">
        <v>0</v>
      </c>
      <c r="V4947" s="3">
        <v>0</v>
      </c>
      <c r="W4947" s="3">
        <v>0</v>
      </c>
      <c r="X4947" s="3" t="s">
        <v>1215</v>
      </c>
      <c r="Y4947" s="3" t="s">
        <v>852</v>
      </c>
      <c r="Z4947" s="3" t="str">
        <f>INDEX(业务类型!$C$4:$C$8,MATCH(纤芯!Y4947,业务类型!$B$4:$B$8,0))</f>
        <v>TWO</v>
      </c>
      <c r="AA4947" s="3" t="s">
        <v>1034</v>
      </c>
    </row>
    <row r="4948" spans="1:27" ht="33" x14ac:dyDescent="0.2">
      <c r="A4948" s="3">
        <v>4945</v>
      </c>
      <c r="B4948" s="3">
        <f t="shared" si="384"/>
        <v>37042101005</v>
      </c>
      <c r="C4948" s="3" t="s">
        <v>1166</v>
      </c>
      <c r="D4948" s="3" t="s">
        <v>242</v>
      </c>
      <c r="E4948" s="3" t="str">
        <f>INDEX(光放段!$G$4:$G$237,MATCH(纤芯!G4948,光放段!$C$4:$C$237,0))</f>
        <v>山东二干|泰安莱芜1号架空光缆:泰安青年路中心局-莱芜大桥路</v>
      </c>
      <c r="F4948" s="3">
        <f>INDEX(光放段!$I$4:$I$237,MATCH(纤芯!H4948,光放段!$B$4:$B$237,0))</f>
        <v>37042100000</v>
      </c>
      <c r="G4948" s="3" t="str">
        <f t="shared" si="385"/>
        <v>山东二干|泰安莱芜1号架空光缆:泰安青年路中心局-莱芜大桥路</v>
      </c>
      <c r="H4948" s="3">
        <f>INDEX(光放段!$B$4:$B$237,MATCH(纤芯!G4948,光放段!$C$4:$C$237,0))</f>
        <v>37042101000</v>
      </c>
      <c r="I4948" s="3" t="str">
        <f t="shared" si="386"/>
        <v>泰安莱芜1号架空光缆</v>
      </c>
      <c r="J4948" s="3" t="str">
        <f>INDEX(子缆名称!$B$4:$B$29,纤芯!M4948)</f>
        <v>A缆</v>
      </c>
      <c r="K4948" s="3">
        <v>5</v>
      </c>
      <c r="L4948" s="3">
        <f t="shared" si="387"/>
        <v>5</v>
      </c>
      <c r="M4948" s="3">
        <f t="shared" si="388"/>
        <v>1</v>
      </c>
      <c r="N4948" s="3" t="s">
        <v>115</v>
      </c>
      <c r="O4948" s="3">
        <f>COUNTIF([1]局站!$D$4:$D$172,"="&amp;N4948)</f>
        <v>1</v>
      </c>
      <c r="P4948" s="3">
        <v>0</v>
      </c>
      <c r="Q4948" s="3">
        <v>0</v>
      </c>
      <c r="R4948" s="3">
        <v>0</v>
      </c>
      <c r="S4948" s="3" t="s">
        <v>84</v>
      </c>
      <c r="T4948" s="3">
        <f>COUNTIF([1]局站!$D$4:$D$172,"="&amp;S4948)</f>
        <v>1</v>
      </c>
      <c r="U4948" s="3">
        <v>0</v>
      </c>
      <c r="V4948" s="3">
        <v>0</v>
      </c>
      <c r="W4948" s="3">
        <v>0</v>
      </c>
      <c r="X4948" s="3" t="s">
        <v>1215</v>
      </c>
      <c r="Y4948" s="3" t="s">
        <v>880</v>
      </c>
      <c r="Z4948" s="3" t="str">
        <f>INDEX(业务类型!$C$4:$C$8,MATCH(纤芯!Y4948,业务类型!$B$4:$B$8,0))</f>
        <v>IDLE</v>
      </c>
      <c r="AA4948" s="3"/>
    </row>
    <row r="4949" spans="1:27" ht="33" x14ac:dyDescent="0.2">
      <c r="A4949" s="3">
        <v>4946</v>
      </c>
      <c r="B4949" s="3">
        <f t="shared" ref="B4949:B5012" si="389">H4949+K4949</f>
        <v>37042101006</v>
      </c>
      <c r="C4949" s="3" t="s">
        <v>1166</v>
      </c>
      <c r="D4949" s="3" t="s">
        <v>242</v>
      </c>
      <c r="E4949" s="3" t="str">
        <f>INDEX(光放段!$G$4:$G$237,MATCH(纤芯!G4949,光放段!$C$4:$C$237,0))</f>
        <v>山东二干|泰安莱芜1号架空光缆:泰安青年路中心局-莱芜大桥路</v>
      </c>
      <c r="F4949" s="3">
        <f>INDEX(光放段!$I$4:$I$237,MATCH(纤芯!H4949,光放段!$B$4:$B$237,0))</f>
        <v>37042100000</v>
      </c>
      <c r="G4949" s="3" t="str">
        <f t="shared" si="385"/>
        <v>山东二干|泰安莱芜1号架空光缆:泰安青年路中心局-莱芜大桥路</v>
      </c>
      <c r="H4949" s="3">
        <f>INDEX(光放段!$B$4:$B$237,MATCH(纤芯!G4949,光放段!$C$4:$C$237,0))</f>
        <v>37042101000</v>
      </c>
      <c r="I4949" s="3" t="str">
        <f t="shared" si="386"/>
        <v>泰安莱芜1号架空光缆</v>
      </c>
      <c r="J4949" s="3" t="str">
        <f>INDEX(子缆名称!$B$4:$B$29,纤芯!M4949)</f>
        <v>A缆</v>
      </c>
      <c r="K4949" s="3">
        <v>6</v>
      </c>
      <c r="L4949" s="3">
        <f t="shared" si="387"/>
        <v>6</v>
      </c>
      <c r="M4949" s="3">
        <f t="shared" si="388"/>
        <v>1</v>
      </c>
      <c r="N4949" s="3" t="s">
        <v>115</v>
      </c>
      <c r="O4949" s="3">
        <f>COUNTIF([1]局站!$D$4:$D$172,"="&amp;N4949)</f>
        <v>1</v>
      </c>
      <c r="P4949" s="3">
        <v>0</v>
      </c>
      <c r="Q4949" s="3">
        <v>0</v>
      </c>
      <c r="R4949" s="3">
        <v>0</v>
      </c>
      <c r="S4949" s="3" t="s">
        <v>84</v>
      </c>
      <c r="T4949" s="3">
        <f>COUNTIF([1]局站!$D$4:$D$172,"="&amp;S4949)</f>
        <v>1</v>
      </c>
      <c r="U4949" s="3">
        <v>0</v>
      </c>
      <c r="V4949" s="3">
        <v>0</v>
      </c>
      <c r="W4949" s="3">
        <v>0</v>
      </c>
      <c r="X4949" s="3" t="s">
        <v>1215</v>
      </c>
      <c r="Y4949" s="3" t="s">
        <v>881</v>
      </c>
      <c r="Z4949" s="3" t="str">
        <f>INDEX(业务类型!$C$4:$C$8,MATCH(纤芯!Y4949,业务类型!$B$4:$B$8,0))</f>
        <v>OTHER</v>
      </c>
      <c r="AA4949" s="3" t="s">
        <v>1087</v>
      </c>
    </row>
    <row r="4950" spans="1:27" ht="33" x14ac:dyDescent="0.2">
      <c r="A4950" s="3">
        <v>4947</v>
      </c>
      <c r="B4950" s="3">
        <f t="shared" si="389"/>
        <v>37042101007</v>
      </c>
      <c r="C4950" s="3" t="s">
        <v>1166</v>
      </c>
      <c r="D4950" s="3" t="s">
        <v>242</v>
      </c>
      <c r="E4950" s="3" t="str">
        <f>INDEX(光放段!$G$4:$G$237,MATCH(纤芯!G4950,光放段!$C$4:$C$237,0))</f>
        <v>山东二干|泰安莱芜1号架空光缆:泰安青年路中心局-莱芜大桥路</v>
      </c>
      <c r="F4950" s="3">
        <f>INDEX(光放段!$I$4:$I$237,MATCH(纤芯!H4950,光放段!$B$4:$B$237,0))</f>
        <v>37042100000</v>
      </c>
      <c r="G4950" s="3" t="str">
        <f t="shared" si="385"/>
        <v>山东二干|泰安莱芜1号架空光缆:泰安青年路中心局-莱芜大桥路</v>
      </c>
      <c r="H4950" s="3">
        <f>INDEX(光放段!$B$4:$B$237,MATCH(纤芯!G4950,光放段!$C$4:$C$237,0))</f>
        <v>37042101000</v>
      </c>
      <c r="I4950" s="3" t="str">
        <f t="shared" si="386"/>
        <v>泰安莱芜1号架空光缆</v>
      </c>
      <c r="J4950" s="3" t="str">
        <f>INDEX(子缆名称!$B$4:$B$29,纤芯!M4950)</f>
        <v>A缆</v>
      </c>
      <c r="K4950" s="3">
        <v>7</v>
      </c>
      <c r="L4950" s="3">
        <f t="shared" si="387"/>
        <v>7</v>
      </c>
      <c r="M4950" s="3">
        <f t="shared" si="388"/>
        <v>1</v>
      </c>
      <c r="N4950" s="3" t="s">
        <v>115</v>
      </c>
      <c r="O4950" s="3">
        <f>COUNTIF([1]局站!$D$4:$D$172,"="&amp;N4950)</f>
        <v>1</v>
      </c>
      <c r="P4950" s="3">
        <v>0</v>
      </c>
      <c r="Q4950" s="3">
        <v>0</v>
      </c>
      <c r="R4950" s="3">
        <v>0</v>
      </c>
      <c r="S4950" s="3" t="s">
        <v>84</v>
      </c>
      <c r="T4950" s="3">
        <f>COUNTIF([1]局站!$D$4:$D$172,"="&amp;S4950)</f>
        <v>1</v>
      </c>
      <c r="U4950" s="3">
        <v>0</v>
      </c>
      <c r="V4950" s="3">
        <v>0</v>
      </c>
      <c r="W4950" s="3">
        <v>0</v>
      </c>
      <c r="X4950" s="3" t="s">
        <v>1215</v>
      </c>
      <c r="Y4950" s="3" t="s">
        <v>880</v>
      </c>
      <c r="Z4950" s="3" t="str">
        <f>INDEX(业务类型!$C$4:$C$8,MATCH(纤芯!Y4950,业务类型!$B$4:$B$8,0))</f>
        <v>IDLE</v>
      </c>
      <c r="AA4950" s="3"/>
    </row>
    <row r="4951" spans="1:27" ht="33" x14ac:dyDescent="0.2">
      <c r="A4951" s="3">
        <v>4948</v>
      </c>
      <c r="B4951" s="3">
        <f t="shared" si="389"/>
        <v>37042101008</v>
      </c>
      <c r="C4951" s="3" t="s">
        <v>1166</v>
      </c>
      <c r="D4951" s="3" t="s">
        <v>242</v>
      </c>
      <c r="E4951" s="3" t="str">
        <f>INDEX(光放段!$G$4:$G$237,MATCH(纤芯!G4951,光放段!$C$4:$C$237,0))</f>
        <v>山东二干|泰安莱芜1号架空光缆:泰安青年路中心局-莱芜大桥路</v>
      </c>
      <c r="F4951" s="3">
        <f>INDEX(光放段!$I$4:$I$237,MATCH(纤芯!H4951,光放段!$B$4:$B$237,0))</f>
        <v>37042100000</v>
      </c>
      <c r="G4951" s="3" t="str">
        <f t="shared" si="385"/>
        <v>山东二干|泰安莱芜1号架空光缆:泰安青年路中心局-莱芜大桥路</v>
      </c>
      <c r="H4951" s="3">
        <f>INDEX(光放段!$B$4:$B$237,MATCH(纤芯!G4951,光放段!$C$4:$C$237,0))</f>
        <v>37042101000</v>
      </c>
      <c r="I4951" s="3" t="str">
        <f t="shared" si="386"/>
        <v>泰安莱芜1号架空光缆</v>
      </c>
      <c r="J4951" s="3" t="str">
        <f>INDEX(子缆名称!$B$4:$B$29,纤芯!M4951)</f>
        <v>A缆</v>
      </c>
      <c r="K4951" s="3">
        <v>8</v>
      </c>
      <c r="L4951" s="3">
        <f t="shared" si="387"/>
        <v>8</v>
      </c>
      <c r="M4951" s="3">
        <f t="shared" si="388"/>
        <v>1</v>
      </c>
      <c r="N4951" s="3" t="s">
        <v>115</v>
      </c>
      <c r="O4951" s="3">
        <f>COUNTIF([1]局站!$D$4:$D$172,"="&amp;N4951)</f>
        <v>1</v>
      </c>
      <c r="P4951" s="3">
        <v>0</v>
      </c>
      <c r="Q4951" s="3">
        <v>0</v>
      </c>
      <c r="R4951" s="3">
        <v>0</v>
      </c>
      <c r="S4951" s="3" t="s">
        <v>84</v>
      </c>
      <c r="T4951" s="3">
        <f>COUNTIF([1]局站!$D$4:$D$172,"="&amp;S4951)</f>
        <v>1</v>
      </c>
      <c r="U4951" s="3">
        <v>0</v>
      </c>
      <c r="V4951" s="3">
        <v>0</v>
      </c>
      <c r="W4951" s="3">
        <v>0</v>
      </c>
      <c r="X4951" s="3" t="s">
        <v>1215</v>
      </c>
      <c r="Y4951" s="3" t="s">
        <v>881</v>
      </c>
      <c r="Z4951" s="3" t="str">
        <f>INDEX(业务类型!$C$4:$C$8,MATCH(纤芯!Y4951,业务类型!$B$4:$B$8,0))</f>
        <v>OTHER</v>
      </c>
      <c r="AA4951" s="3" t="s">
        <v>1088</v>
      </c>
    </row>
    <row r="4952" spans="1:27" ht="33" x14ac:dyDescent="0.2">
      <c r="A4952" s="3">
        <v>4949</v>
      </c>
      <c r="B4952" s="3">
        <f t="shared" si="389"/>
        <v>37042101009</v>
      </c>
      <c r="C4952" s="3" t="s">
        <v>1166</v>
      </c>
      <c r="D4952" s="3" t="s">
        <v>242</v>
      </c>
      <c r="E4952" s="3" t="str">
        <f>INDEX(光放段!$G$4:$G$237,MATCH(纤芯!G4952,光放段!$C$4:$C$237,0))</f>
        <v>山东二干|泰安莱芜1号架空光缆:泰安青年路中心局-莱芜大桥路</v>
      </c>
      <c r="F4952" s="3">
        <f>INDEX(光放段!$I$4:$I$237,MATCH(纤芯!H4952,光放段!$B$4:$B$237,0))</f>
        <v>37042100000</v>
      </c>
      <c r="G4952" s="3" t="str">
        <f t="shared" si="385"/>
        <v>山东二干|泰安莱芜1号架空光缆:泰安青年路中心局-莱芜大桥路</v>
      </c>
      <c r="H4952" s="3">
        <f>INDEX(光放段!$B$4:$B$237,MATCH(纤芯!G4952,光放段!$C$4:$C$237,0))</f>
        <v>37042101000</v>
      </c>
      <c r="I4952" s="3" t="str">
        <f t="shared" si="386"/>
        <v>泰安莱芜1号架空光缆</v>
      </c>
      <c r="J4952" s="3" t="str">
        <f>INDEX(子缆名称!$B$4:$B$29,纤芯!M4952)</f>
        <v>A缆</v>
      </c>
      <c r="K4952" s="3">
        <v>9</v>
      </c>
      <c r="L4952" s="3">
        <f t="shared" si="387"/>
        <v>9</v>
      </c>
      <c r="M4952" s="3">
        <f t="shared" si="388"/>
        <v>1</v>
      </c>
      <c r="N4952" s="3" t="s">
        <v>115</v>
      </c>
      <c r="O4952" s="3">
        <f>COUNTIF([1]局站!$D$4:$D$172,"="&amp;N4952)</f>
        <v>1</v>
      </c>
      <c r="P4952" s="3">
        <v>0</v>
      </c>
      <c r="Q4952" s="3">
        <v>0</v>
      </c>
      <c r="R4952" s="3">
        <v>0</v>
      </c>
      <c r="S4952" s="3" t="s">
        <v>84</v>
      </c>
      <c r="T4952" s="3">
        <f>COUNTIF([1]局站!$D$4:$D$172,"="&amp;S4952)</f>
        <v>1</v>
      </c>
      <c r="U4952" s="3">
        <v>0</v>
      </c>
      <c r="V4952" s="3">
        <v>0</v>
      </c>
      <c r="W4952" s="3">
        <v>0</v>
      </c>
      <c r="X4952" s="3" t="s">
        <v>1215</v>
      </c>
      <c r="Y4952" s="3" t="s">
        <v>880</v>
      </c>
      <c r="Z4952" s="3" t="str">
        <f>INDEX(业务类型!$C$4:$C$8,MATCH(纤芯!Y4952,业务类型!$B$4:$B$8,0))</f>
        <v>IDLE</v>
      </c>
      <c r="AA4952" s="3"/>
    </row>
    <row r="4953" spans="1:27" ht="33" x14ac:dyDescent="0.2">
      <c r="A4953" s="3">
        <v>4950</v>
      </c>
      <c r="B4953" s="3">
        <f t="shared" si="389"/>
        <v>37042101010</v>
      </c>
      <c r="C4953" s="3" t="s">
        <v>1166</v>
      </c>
      <c r="D4953" s="3" t="s">
        <v>242</v>
      </c>
      <c r="E4953" s="3" t="str">
        <f>INDEX(光放段!$G$4:$G$237,MATCH(纤芯!G4953,光放段!$C$4:$C$237,0))</f>
        <v>山东二干|泰安莱芜1号架空光缆:泰安青年路中心局-莱芜大桥路</v>
      </c>
      <c r="F4953" s="3">
        <f>INDEX(光放段!$I$4:$I$237,MATCH(纤芯!H4953,光放段!$B$4:$B$237,0))</f>
        <v>37042100000</v>
      </c>
      <c r="G4953" s="3" t="str">
        <f t="shared" si="385"/>
        <v>山东二干|泰安莱芜1号架空光缆:泰安青年路中心局-莱芜大桥路</v>
      </c>
      <c r="H4953" s="3">
        <f>INDEX(光放段!$B$4:$B$237,MATCH(纤芯!G4953,光放段!$C$4:$C$237,0))</f>
        <v>37042101000</v>
      </c>
      <c r="I4953" s="3" t="str">
        <f t="shared" si="386"/>
        <v>泰安莱芜1号架空光缆</v>
      </c>
      <c r="J4953" s="3" t="str">
        <f>INDEX(子缆名称!$B$4:$B$29,纤芯!M4953)</f>
        <v>A缆</v>
      </c>
      <c r="K4953" s="3">
        <v>10</v>
      </c>
      <c r="L4953" s="3">
        <f t="shared" si="387"/>
        <v>10</v>
      </c>
      <c r="M4953" s="3">
        <f t="shared" si="388"/>
        <v>1</v>
      </c>
      <c r="N4953" s="3" t="s">
        <v>115</v>
      </c>
      <c r="O4953" s="3">
        <f>COUNTIF([1]局站!$D$4:$D$172,"="&amp;N4953)</f>
        <v>1</v>
      </c>
      <c r="P4953" s="3">
        <v>0</v>
      </c>
      <c r="Q4953" s="3">
        <v>0</v>
      </c>
      <c r="R4953" s="3">
        <v>0</v>
      </c>
      <c r="S4953" s="3" t="s">
        <v>84</v>
      </c>
      <c r="T4953" s="3">
        <f>COUNTIF([1]局站!$D$4:$D$172,"="&amp;S4953)</f>
        <v>1</v>
      </c>
      <c r="U4953" s="3">
        <v>0</v>
      </c>
      <c r="V4953" s="3">
        <v>0</v>
      </c>
      <c r="W4953" s="3">
        <v>0</v>
      </c>
      <c r="X4953" s="3" t="s">
        <v>1215</v>
      </c>
      <c r="Y4953" s="3" t="s">
        <v>852</v>
      </c>
      <c r="Z4953" s="3" t="str">
        <f>INDEX(业务类型!$C$4:$C$8,MATCH(纤芯!Y4953,业务类型!$B$4:$B$8,0))</f>
        <v>TWO</v>
      </c>
      <c r="AA4953" s="3" t="s">
        <v>994</v>
      </c>
    </row>
    <row r="4954" spans="1:27" ht="33" x14ac:dyDescent="0.2">
      <c r="A4954" s="3">
        <v>4951</v>
      </c>
      <c r="B4954" s="3">
        <f t="shared" si="389"/>
        <v>37042101011</v>
      </c>
      <c r="C4954" s="3" t="s">
        <v>1166</v>
      </c>
      <c r="D4954" s="3" t="s">
        <v>242</v>
      </c>
      <c r="E4954" s="3" t="str">
        <f>INDEX(光放段!$G$4:$G$237,MATCH(纤芯!G4954,光放段!$C$4:$C$237,0))</f>
        <v>山东二干|泰安莱芜1号架空光缆:泰安青年路中心局-莱芜大桥路</v>
      </c>
      <c r="F4954" s="3">
        <f>INDEX(光放段!$I$4:$I$237,MATCH(纤芯!H4954,光放段!$B$4:$B$237,0))</f>
        <v>37042100000</v>
      </c>
      <c r="G4954" s="3" t="str">
        <f t="shared" si="385"/>
        <v>山东二干|泰安莱芜1号架空光缆:泰安青年路中心局-莱芜大桥路</v>
      </c>
      <c r="H4954" s="3">
        <f>INDEX(光放段!$B$4:$B$237,MATCH(纤芯!G4954,光放段!$C$4:$C$237,0))</f>
        <v>37042101000</v>
      </c>
      <c r="I4954" s="3" t="str">
        <f t="shared" si="386"/>
        <v>泰安莱芜1号架空光缆</v>
      </c>
      <c r="J4954" s="3" t="str">
        <f>INDEX(子缆名称!$B$4:$B$29,纤芯!M4954)</f>
        <v>A缆</v>
      </c>
      <c r="K4954" s="3">
        <v>11</v>
      </c>
      <c r="L4954" s="3">
        <f t="shared" si="387"/>
        <v>11</v>
      </c>
      <c r="M4954" s="3">
        <f t="shared" si="388"/>
        <v>1</v>
      </c>
      <c r="N4954" s="3" t="s">
        <v>115</v>
      </c>
      <c r="O4954" s="3">
        <f>COUNTIF([1]局站!$D$4:$D$172,"="&amp;N4954)</f>
        <v>1</v>
      </c>
      <c r="P4954" s="3">
        <v>0</v>
      </c>
      <c r="Q4954" s="3">
        <v>0</v>
      </c>
      <c r="R4954" s="3">
        <v>0</v>
      </c>
      <c r="S4954" s="3" t="s">
        <v>84</v>
      </c>
      <c r="T4954" s="3">
        <f>COUNTIF([1]局站!$D$4:$D$172,"="&amp;S4954)</f>
        <v>1</v>
      </c>
      <c r="U4954" s="3">
        <v>0</v>
      </c>
      <c r="V4954" s="3">
        <v>0</v>
      </c>
      <c r="W4954" s="3">
        <v>0</v>
      </c>
      <c r="X4954" s="3" t="s">
        <v>1215</v>
      </c>
      <c r="Y4954" s="3" t="s">
        <v>852</v>
      </c>
      <c r="Z4954" s="3" t="str">
        <f>INDEX(业务类型!$C$4:$C$8,MATCH(纤芯!Y4954,业务类型!$B$4:$B$8,0))</f>
        <v>TWO</v>
      </c>
      <c r="AA4954" s="3" t="s">
        <v>994</v>
      </c>
    </row>
    <row r="4955" spans="1:27" ht="33" x14ac:dyDescent="0.2">
      <c r="A4955" s="3">
        <v>4952</v>
      </c>
      <c r="B4955" s="3">
        <f t="shared" si="389"/>
        <v>37042101012</v>
      </c>
      <c r="C4955" s="3" t="s">
        <v>1166</v>
      </c>
      <c r="D4955" s="3" t="s">
        <v>242</v>
      </c>
      <c r="E4955" s="3" t="str">
        <f>INDEX(光放段!$G$4:$G$237,MATCH(纤芯!G4955,光放段!$C$4:$C$237,0))</f>
        <v>山东二干|泰安莱芜1号架空光缆:泰安青年路中心局-莱芜大桥路</v>
      </c>
      <c r="F4955" s="3">
        <f>INDEX(光放段!$I$4:$I$237,MATCH(纤芯!H4955,光放段!$B$4:$B$237,0))</f>
        <v>37042100000</v>
      </c>
      <c r="G4955" s="3" t="str">
        <f t="shared" si="385"/>
        <v>山东二干|泰安莱芜1号架空光缆:泰安青年路中心局-莱芜大桥路</v>
      </c>
      <c r="H4955" s="3">
        <f>INDEX(光放段!$B$4:$B$237,MATCH(纤芯!G4955,光放段!$C$4:$C$237,0))</f>
        <v>37042101000</v>
      </c>
      <c r="I4955" s="3" t="str">
        <f t="shared" si="386"/>
        <v>泰安莱芜1号架空光缆</v>
      </c>
      <c r="J4955" s="3" t="str">
        <f>INDEX(子缆名称!$B$4:$B$29,纤芯!M4955)</f>
        <v>A缆</v>
      </c>
      <c r="K4955" s="3">
        <v>12</v>
      </c>
      <c r="L4955" s="3">
        <f t="shared" si="387"/>
        <v>12</v>
      </c>
      <c r="M4955" s="3">
        <f t="shared" si="388"/>
        <v>1</v>
      </c>
      <c r="N4955" s="3" t="s">
        <v>115</v>
      </c>
      <c r="O4955" s="3">
        <f>COUNTIF([1]局站!$D$4:$D$172,"="&amp;N4955)</f>
        <v>1</v>
      </c>
      <c r="P4955" s="3">
        <v>0</v>
      </c>
      <c r="Q4955" s="3">
        <v>0</v>
      </c>
      <c r="R4955" s="3">
        <v>0</v>
      </c>
      <c r="S4955" s="3" t="s">
        <v>84</v>
      </c>
      <c r="T4955" s="3">
        <f>COUNTIF([1]局站!$D$4:$D$172,"="&amp;S4955)</f>
        <v>1</v>
      </c>
      <c r="U4955" s="3">
        <v>0</v>
      </c>
      <c r="V4955" s="3">
        <v>0</v>
      </c>
      <c r="W4955" s="3">
        <v>0</v>
      </c>
      <c r="X4955" s="3" t="s">
        <v>1215</v>
      </c>
      <c r="Y4955" s="3" t="s">
        <v>880</v>
      </c>
      <c r="Z4955" s="3" t="str">
        <f>INDEX(业务类型!$C$4:$C$8,MATCH(纤芯!Y4955,业务类型!$B$4:$B$8,0))</f>
        <v>IDLE</v>
      </c>
      <c r="AA4955" s="3"/>
    </row>
    <row r="4956" spans="1:27" ht="33" x14ac:dyDescent="0.2">
      <c r="A4956" s="3">
        <v>4953</v>
      </c>
      <c r="B4956" s="3">
        <f t="shared" si="389"/>
        <v>37042101013</v>
      </c>
      <c r="C4956" s="3" t="s">
        <v>1166</v>
      </c>
      <c r="D4956" s="3" t="s">
        <v>242</v>
      </c>
      <c r="E4956" s="3" t="str">
        <f>INDEX(光放段!$G$4:$G$237,MATCH(纤芯!G4956,光放段!$C$4:$C$237,0))</f>
        <v>山东二干|泰安莱芜1号架空光缆:泰安青年路中心局-莱芜大桥路</v>
      </c>
      <c r="F4956" s="3">
        <f>INDEX(光放段!$I$4:$I$237,MATCH(纤芯!H4956,光放段!$B$4:$B$237,0))</f>
        <v>37042100000</v>
      </c>
      <c r="G4956" s="3" t="str">
        <f t="shared" si="385"/>
        <v>山东二干|泰安莱芜1号架空光缆:泰安青年路中心局-莱芜大桥路</v>
      </c>
      <c r="H4956" s="3">
        <f>INDEX(光放段!$B$4:$B$237,MATCH(纤芯!G4956,光放段!$C$4:$C$237,0))</f>
        <v>37042101000</v>
      </c>
      <c r="I4956" s="3" t="str">
        <f t="shared" si="386"/>
        <v>泰安莱芜1号架空光缆</v>
      </c>
      <c r="J4956" s="3" t="str">
        <f>INDEX(子缆名称!$B$4:$B$29,纤芯!M4956)</f>
        <v>B缆</v>
      </c>
      <c r="K4956" s="3">
        <v>13</v>
      </c>
      <c r="L4956" s="3">
        <f t="shared" si="387"/>
        <v>1</v>
      </c>
      <c r="M4956" s="3">
        <f t="shared" si="388"/>
        <v>2</v>
      </c>
      <c r="N4956" s="3" t="s">
        <v>115</v>
      </c>
      <c r="O4956" s="3">
        <f>COUNTIF([1]局站!$D$4:$D$172,"="&amp;N4956)</f>
        <v>1</v>
      </c>
      <c r="P4956" s="3">
        <v>0</v>
      </c>
      <c r="Q4956" s="3">
        <v>0</v>
      </c>
      <c r="R4956" s="3">
        <v>0</v>
      </c>
      <c r="S4956" s="3" t="s">
        <v>84</v>
      </c>
      <c r="T4956" s="3">
        <f>COUNTIF([1]局站!$D$4:$D$172,"="&amp;S4956)</f>
        <v>1</v>
      </c>
      <c r="U4956" s="3">
        <v>0</v>
      </c>
      <c r="V4956" s="3">
        <v>0</v>
      </c>
      <c r="W4956" s="3">
        <v>0</v>
      </c>
      <c r="X4956" s="3" t="s">
        <v>1215</v>
      </c>
      <c r="Y4956" s="3" t="s">
        <v>852</v>
      </c>
      <c r="Z4956" s="3" t="str">
        <f>INDEX(业务类型!$C$4:$C$8,MATCH(纤芯!Y4956,业务类型!$B$4:$B$8,0))</f>
        <v>TWO</v>
      </c>
      <c r="AA4956" s="3" t="s">
        <v>1045</v>
      </c>
    </row>
    <row r="4957" spans="1:27" ht="33" x14ac:dyDescent="0.2">
      <c r="A4957" s="3">
        <v>4954</v>
      </c>
      <c r="B4957" s="3">
        <f t="shared" si="389"/>
        <v>37042101014</v>
      </c>
      <c r="C4957" s="3" t="s">
        <v>1166</v>
      </c>
      <c r="D4957" s="3" t="s">
        <v>242</v>
      </c>
      <c r="E4957" s="3" t="str">
        <f>INDEX(光放段!$G$4:$G$237,MATCH(纤芯!G4957,光放段!$C$4:$C$237,0))</f>
        <v>山东二干|泰安莱芜1号架空光缆:泰安青年路中心局-莱芜大桥路</v>
      </c>
      <c r="F4957" s="3">
        <f>INDEX(光放段!$I$4:$I$237,MATCH(纤芯!H4957,光放段!$B$4:$B$237,0))</f>
        <v>37042100000</v>
      </c>
      <c r="G4957" s="3" t="str">
        <f t="shared" si="385"/>
        <v>山东二干|泰安莱芜1号架空光缆:泰安青年路中心局-莱芜大桥路</v>
      </c>
      <c r="H4957" s="3">
        <f>INDEX(光放段!$B$4:$B$237,MATCH(纤芯!G4957,光放段!$C$4:$C$237,0))</f>
        <v>37042101000</v>
      </c>
      <c r="I4957" s="3" t="str">
        <f t="shared" si="386"/>
        <v>泰安莱芜1号架空光缆</v>
      </c>
      <c r="J4957" s="3" t="str">
        <f>INDEX(子缆名称!$B$4:$B$29,纤芯!M4957)</f>
        <v>B缆</v>
      </c>
      <c r="K4957" s="3">
        <v>14</v>
      </c>
      <c r="L4957" s="3">
        <f t="shared" si="387"/>
        <v>2</v>
      </c>
      <c r="M4957" s="3">
        <f t="shared" si="388"/>
        <v>2</v>
      </c>
      <c r="N4957" s="3" t="s">
        <v>115</v>
      </c>
      <c r="O4957" s="3">
        <f>COUNTIF([1]局站!$D$4:$D$172,"="&amp;N4957)</f>
        <v>1</v>
      </c>
      <c r="P4957" s="3">
        <v>0</v>
      </c>
      <c r="Q4957" s="3">
        <v>0</v>
      </c>
      <c r="R4957" s="3">
        <v>0</v>
      </c>
      <c r="S4957" s="3" t="s">
        <v>84</v>
      </c>
      <c r="T4957" s="3">
        <f>COUNTIF([1]局站!$D$4:$D$172,"="&amp;S4957)</f>
        <v>1</v>
      </c>
      <c r="U4957" s="3">
        <v>0</v>
      </c>
      <c r="V4957" s="3">
        <v>0</v>
      </c>
      <c r="W4957" s="3">
        <v>0</v>
      </c>
      <c r="X4957" s="3" t="s">
        <v>1215</v>
      </c>
      <c r="Y4957" s="3" t="s">
        <v>880</v>
      </c>
      <c r="Z4957" s="3" t="str">
        <f>INDEX(业务类型!$C$4:$C$8,MATCH(纤芯!Y4957,业务类型!$B$4:$B$8,0))</f>
        <v>IDLE</v>
      </c>
      <c r="AA4957" s="3"/>
    </row>
    <row r="4958" spans="1:27" ht="33" x14ac:dyDescent="0.2">
      <c r="A4958" s="3">
        <v>4955</v>
      </c>
      <c r="B4958" s="3">
        <f t="shared" si="389"/>
        <v>37042101015</v>
      </c>
      <c r="C4958" s="3" t="s">
        <v>1166</v>
      </c>
      <c r="D4958" s="3" t="s">
        <v>242</v>
      </c>
      <c r="E4958" s="3" t="str">
        <f>INDEX(光放段!$G$4:$G$237,MATCH(纤芯!G4958,光放段!$C$4:$C$237,0))</f>
        <v>山东二干|泰安莱芜1号架空光缆:泰安青年路中心局-莱芜大桥路</v>
      </c>
      <c r="F4958" s="3">
        <f>INDEX(光放段!$I$4:$I$237,MATCH(纤芯!H4958,光放段!$B$4:$B$237,0))</f>
        <v>37042100000</v>
      </c>
      <c r="G4958" s="3" t="str">
        <f t="shared" si="385"/>
        <v>山东二干|泰安莱芜1号架空光缆:泰安青年路中心局-莱芜大桥路</v>
      </c>
      <c r="H4958" s="3">
        <f>INDEX(光放段!$B$4:$B$237,MATCH(纤芯!G4958,光放段!$C$4:$C$237,0))</f>
        <v>37042101000</v>
      </c>
      <c r="I4958" s="3" t="str">
        <f t="shared" si="386"/>
        <v>泰安莱芜1号架空光缆</v>
      </c>
      <c r="J4958" s="3" t="str">
        <f>INDEX(子缆名称!$B$4:$B$29,纤芯!M4958)</f>
        <v>B缆</v>
      </c>
      <c r="K4958" s="3">
        <v>15</v>
      </c>
      <c r="L4958" s="3">
        <f t="shared" si="387"/>
        <v>3</v>
      </c>
      <c r="M4958" s="3">
        <f t="shared" si="388"/>
        <v>2</v>
      </c>
      <c r="N4958" s="3" t="s">
        <v>115</v>
      </c>
      <c r="O4958" s="3">
        <f>COUNTIF([1]局站!$D$4:$D$172,"="&amp;N4958)</f>
        <v>1</v>
      </c>
      <c r="P4958" s="3">
        <v>0</v>
      </c>
      <c r="Q4958" s="3">
        <v>0</v>
      </c>
      <c r="R4958" s="3">
        <v>0</v>
      </c>
      <c r="S4958" s="3" t="s">
        <v>84</v>
      </c>
      <c r="T4958" s="3">
        <f>COUNTIF([1]局站!$D$4:$D$172,"="&amp;S4958)</f>
        <v>1</v>
      </c>
      <c r="U4958" s="3">
        <v>0</v>
      </c>
      <c r="V4958" s="3">
        <v>0</v>
      </c>
      <c r="W4958" s="3">
        <v>0</v>
      </c>
      <c r="X4958" s="3" t="s">
        <v>1215</v>
      </c>
      <c r="Y4958" s="3" t="s">
        <v>852</v>
      </c>
      <c r="Z4958" s="3" t="str">
        <f>INDEX(业务类型!$C$4:$C$8,MATCH(纤芯!Y4958,业务类型!$B$4:$B$8,0))</f>
        <v>TWO</v>
      </c>
      <c r="AA4958" s="3" t="s">
        <v>1045</v>
      </c>
    </row>
    <row r="4959" spans="1:27" ht="33" x14ac:dyDescent="0.2">
      <c r="A4959" s="3">
        <v>4956</v>
      </c>
      <c r="B4959" s="3">
        <f t="shared" si="389"/>
        <v>37042101016</v>
      </c>
      <c r="C4959" s="3" t="s">
        <v>1166</v>
      </c>
      <c r="D4959" s="3" t="s">
        <v>242</v>
      </c>
      <c r="E4959" s="3" t="str">
        <f>INDEX(光放段!$G$4:$G$237,MATCH(纤芯!G4959,光放段!$C$4:$C$237,0))</f>
        <v>山东二干|泰安莱芜1号架空光缆:泰安青年路中心局-莱芜大桥路</v>
      </c>
      <c r="F4959" s="3">
        <f>INDEX(光放段!$I$4:$I$237,MATCH(纤芯!H4959,光放段!$B$4:$B$237,0))</f>
        <v>37042100000</v>
      </c>
      <c r="G4959" s="3" t="str">
        <f t="shared" si="385"/>
        <v>山东二干|泰安莱芜1号架空光缆:泰安青年路中心局-莱芜大桥路</v>
      </c>
      <c r="H4959" s="3">
        <f>INDEX(光放段!$B$4:$B$237,MATCH(纤芯!G4959,光放段!$C$4:$C$237,0))</f>
        <v>37042101000</v>
      </c>
      <c r="I4959" s="3" t="str">
        <f t="shared" si="386"/>
        <v>泰安莱芜1号架空光缆</v>
      </c>
      <c r="J4959" s="3" t="str">
        <f>INDEX(子缆名称!$B$4:$B$29,纤芯!M4959)</f>
        <v>B缆</v>
      </c>
      <c r="K4959" s="3">
        <v>16</v>
      </c>
      <c r="L4959" s="3">
        <f t="shared" si="387"/>
        <v>4</v>
      </c>
      <c r="M4959" s="3">
        <f t="shared" si="388"/>
        <v>2</v>
      </c>
      <c r="N4959" s="3" t="s">
        <v>115</v>
      </c>
      <c r="O4959" s="3">
        <f>COUNTIF([1]局站!$D$4:$D$172,"="&amp;N4959)</f>
        <v>1</v>
      </c>
      <c r="P4959" s="3">
        <v>0</v>
      </c>
      <c r="Q4959" s="3">
        <v>0</v>
      </c>
      <c r="R4959" s="3">
        <v>0</v>
      </c>
      <c r="S4959" s="3" t="s">
        <v>84</v>
      </c>
      <c r="T4959" s="3">
        <f>COUNTIF([1]局站!$D$4:$D$172,"="&amp;S4959)</f>
        <v>1</v>
      </c>
      <c r="U4959" s="3">
        <v>0</v>
      </c>
      <c r="V4959" s="3">
        <v>0</v>
      </c>
      <c r="W4959" s="3">
        <v>0</v>
      </c>
      <c r="X4959" s="3" t="s">
        <v>1215</v>
      </c>
      <c r="Y4959" s="3" t="s">
        <v>880</v>
      </c>
      <c r="Z4959" s="3" t="str">
        <f>INDEX(业务类型!$C$4:$C$8,MATCH(纤芯!Y4959,业务类型!$B$4:$B$8,0))</f>
        <v>IDLE</v>
      </c>
      <c r="AA4959" s="3"/>
    </row>
    <row r="4960" spans="1:27" ht="33" x14ac:dyDescent="0.2">
      <c r="A4960" s="3">
        <v>4957</v>
      </c>
      <c r="B4960" s="3">
        <f t="shared" si="389"/>
        <v>37043101001</v>
      </c>
      <c r="C4960" s="3" t="s">
        <v>1166</v>
      </c>
      <c r="D4960" s="3" t="s">
        <v>243</v>
      </c>
      <c r="E4960" s="3" t="str">
        <f>INDEX(光放段!$G$4:$G$237,MATCH(纤芯!G4960,光放段!$C$4:$C$237,0))</f>
        <v>山东二干|泰安莱芜2号光缆:泰安青年路中心局-莱芜大桥路</v>
      </c>
      <c r="F4960" s="3">
        <f>INDEX(光放段!$I$4:$I$237,MATCH(纤芯!H4960,光放段!$B$4:$B$237,0))</f>
        <v>37043100000</v>
      </c>
      <c r="G4960" s="3" t="str">
        <f t="shared" si="385"/>
        <v>山东二干|泰安莱芜2号光缆:泰安青年路中心局-莱芜大桥路</v>
      </c>
      <c r="H4960" s="3">
        <f>INDEX(光放段!$B$4:$B$237,MATCH(纤芯!G4960,光放段!$C$4:$C$237,0))</f>
        <v>37043101000</v>
      </c>
      <c r="I4960" s="3" t="str">
        <f t="shared" si="386"/>
        <v>泰安莱芜2号光缆</v>
      </c>
      <c r="J4960" s="3" t="str">
        <f>INDEX(子缆名称!$B$4:$B$29,纤芯!M4960)</f>
        <v>A缆</v>
      </c>
      <c r="K4960" s="3">
        <v>1</v>
      </c>
      <c r="L4960" s="3">
        <f t="shared" si="387"/>
        <v>1</v>
      </c>
      <c r="M4960" s="3">
        <f t="shared" si="388"/>
        <v>1</v>
      </c>
      <c r="N4960" s="3" t="s">
        <v>115</v>
      </c>
      <c r="O4960" s="3">
        <f>COUNTIF([1]局站!$D$4:$D$172,"="&amp;N4960)</f>
        <v>1</v>
      </c>
      <c r="P4960" s="3">
        <v>0</v>
      </c>
      <c r="Q4960" s="3">
        <v>0</v>
      </c>
      <c r="R4960" s="3">
        <v>0</v>
      </c>
      <c r="S4960" s="3" t="s">
        <v>84</v>
      </c>
      <c r="T4960" s="3">
        <f>COUNTIF([1]局站!$D$4:$D$172,"="&amp;S4960)</f>
        <v>1</v>
      </c>
      <c r="U4960" s="3">
        <v>0</v>
      </c>
      <c r="V4960" s="3">
        <v>0</v>
      </c>
      <c r="W4960" s="3">
        <v>0</v>
      </c>
      <c r="X4960" s="3" t="s">
        <v>1215</v>
      </c>
      <c r="Y4960" s="3" t="s">
        <v>880</v>
      </c>
      <c r="Z4960" s="3" t="str">
        <f>INDEX(业务类型!$C$4:$C$8,MATCH(纤芯!Y4960,业务类型!$B$4:$B$8,0))</f>
        <v>IDLE</v>
      </c>
      <c r="AA4960" s="3"/>
    </row>
    <row r="4961" spans="1:27" ht="33" x14ac:dyDescent="0.2">
      <c r="A4961" s="3">
        <v>4958</v>
      </c>
      <c r="B4961" s="3">
        <f t="shared" si="389"/>
        <v>37043101002</v>
      </c>
      <c r="C4961" s="3" t="s">
        <v>1166</v>
      </c>
      <c r="D4961" s="3" t="s">
        <v>243</v>
      </c>
      <c r="E4961" s="3" t="str">
        <f>INDEX(光放段!$G$4:$G$237,MATCH(纤芯!G4961,光放段!$C$4:$C$237,0))</f>
        <v>山东二干|泰安莱芜2号光缆:泰安青年路中心局-莱芜大桥路</v>
      </c>
      <c r="F4961" s="3">
        <f>INDEX(光放段!$I$4:$I$237,MATCH(纤芯!H4961,光放段!$B$4:$B$237,0))</f>
        <v>37043100000</v>
      </c>
      <c r="G4961" s="3" t="str">
        <f t="shared" si="385"/>
        <v>山东二干|泰安莱芜2号光缆:泰安青年路中心局-莱芜大桥路</v>
      </c>
      <c r="H4961" s="3">
        <f>INDEX(光放段!$B$4:$B$237,MATCH(纤芯!G4961,光放段!$C$4:$C$237,0))</f>
        <v>37043101000</v>
      </c>
      <c r="I4961" s="3" t="str">
        <f t="shared" si="386"/>
        <v>泰安莱芜2号光缆</v>
      </c>
      <c r="J4961" s="3" t="str">
        <f>INDEX(子缆名称!$B$4:$B$29,纤芯!M4961)</f>
        <v>A缆</v>
      </c>
      <c r="K4961" s="3">
        <v>2</v>
      </c>
      <c r="L4961" s="3">
        <f t="shared" si="387"/>
        <v>2</v>
      </c>
      <c r="M4961" s="3">
        <f t="shared" si="388"/>
        <v>1</v>
      </c>
      <c r="N4961" s="3" t="s">
        <v>115</v>
      </c>
      <c r="O4961" s="3">
        <f>COUNTIF([1]局站!$D$4:$D$172,"="&amp;N4961)</f>
        <v>1</v>
      </c>
      <c r="P4961" s="3">
        <v>0</v>
      </c>
      <c r="Q4961" s="3">
        <v>0</v>
      </c>
      <c r="R4961" s="3">
        <v>0</v>
      </c>
      <c r="S4961" s="3" t="s">
        <v>84</v>
      </c>
      <c r="T4961" s="3">
        <f>COUNTIF([1]局站!$D$4:$D$172,"="&amp;S4961)</f>
        <v>1</v>
      </c>
      <c r="U4961" s="3">
        <v>0</v>
      </c>
      <c r="V4961" s="3">
        <v>0</v>
      </c>
      <c r="W4961" s="3">
        <v>0</v>
      </c>
      <c r="X4961" s="3" t="s">
        <v>1215</v>
      </c>
      <c r="Y4961" s="3" t="s">
        <v>881</v>
      </c>
      <c r="Z4961" s="3" t="str">
        <f>INDEX(业务类型!$C$4:$C$8,MATCH(纤芯!Y4961,业务类型!$B$4:$B$8,0))</f>
        <v>OTHER</v>
      </c>
      <c r="AA4961" s="3" t="s">
        <v>1089</v>
      </c>
    </row>
    <row r="4962" spans="1:27" ht="33" x14ac:dyDescent="0.2">
      <c r="A4962" s="3">
        <v>4959</v>
      </c>
      <c r="B4962" s="3">
        <f t="shared" si="389"/>
        <v>37043101003</v>
      </c>
      <c r="C4962" s="3" t="s">
        <v>1166</v>
      </c>
      <c r="D4962" s="3" t="s">
        <v>243</v>
      </c>
      <c r="E4962" s="3" t="str">
        <f>INDEX(光放段!$G$4:$G$237,MATCH(纤芯!G4962,光放段!$C$4:$C$237,0))</f>
        <v>山东二干|泰安莱芜2号光缆:泰安青年路中心局-莱芜大桥路</v>
      </c>
      <c r="F4962" s="3">
        <f>INDEX(光放段!$I$4:$I$237,MATCH(纤芯!H4962,光放段!$B$4:$B$237,0))</f>
        <v>37043100000</v>
      </c>
      <c r="G4962" s="3" t="str">
        <f t="shared" si="385"/>
        <v>山东二干|泰安莱芜2号光缆:泰安青年路中心局-莱芜大桥路</v>
      </c>
      <c r="H4962" s="3">
        <f>INDEX(光放段!$B$4:$B$237,MATCH(纤芯!G4962,光放段!$C$4:$C$237,0))</f>
        <v>37043101000</v>
      </c>
      <c r="I4962" s="3" t="str">
        <f t="shared" si="386"/>
        <v>泰安莱芜2号光缆</v>
      </c>
      <c r="J4962" s="3" t="str">
        <f>INDEX(子缆名称!$B$4:$B$29,纤芯!M4962)</f>
        <v>A缆</v>
      </c>
      <c r="K4962" s="3">
        <v>3</v>
      </c>
      <c r="L4962" s="3">
        <f t="shared" si="387"/>
        <v>3</v>
      </c>
      <c r="M4962" s="3">
        <f t="shared" si="388"/>
        <v>1</v>
      </c>
      <c r="N4962" s="3" t="s">
        <v>115</v>
      </c>
      <c r="O4962" s="3">
        <f>COUNTIF([1]局站!$D$4:$D$172,"="&amp;N4962)</f>
        <v>1</v>
      </c>
      <c r="P4962" s="3">
        <v>0</v>
      </c>
      <c r="Q4962" s="3">
        <v>0</v>
      </c>
      <c r="R4962" s="3">
        <v>0</v>
      </c>
      <c r="S4962" s="3" t="s">
        <v>84</v>
      </c>
      <c r="T4962" s="3">
        <f>COUNTIF([1]局站!$D$4:$D$172,"="&amp;S4962)</f>
        <v>1</v>
      </c>
      <c r="U4962" s="3">
        <v>0</v>
      </c>
      <c r="V4962" s="3">
        <v>0</v>
      </c>
      <c r="W4962" s="3">
        <v>0</v>
      </c>
      <c r="X4962" s="3" t="s">
        <v>1215</v>
      </c>
      <c r="Y4962" s="3" t="s">
        <v>880</v>
      </c>
      <c r="Z4962" s="3" t="str">
        <f>INDEX(业务类型!$C$4:$C$8,MATCH(纤芯!Y4962,业务类型!$B$4:$B$8,0))</f>
        <v>IDLE</v>
      </c>
      <c r="AA4962" s="3"/>
    </row>
    <row r="4963" spans="1:27" ht="33" x14ac:dyDescent="0.2">
      <c r="A4963" s="3">
        <v>4960</v>
      </c>
      <c r="B4963" s="3">
        <f t="shared" si="389"/>
        <v>37043101004</v>
      </c>
      <c r="C4963" s="3" t="s">
        <v>1166</v>
      </c>
      <c r="D4963" s="3" t="s">
        <v>243</v>
      </c>
      <c r="E4963" s="3" t="str">
        <f>INDEX(光放段!$G$4:$G$237,MATCH(纤芯!G4963,光放段!$C$4:$C$237,0))</f>
        <v>山东二干|泰安莱芜2号光缆:泰安青年路中心局-莱芜大桥路</v>
      </c>
      <c r="F4963" s="3">
        <f>INDEX(光放段!$I$4:$I$237,MATCH(纤芯!H4963,光放段!$B$4:$B$237,0))</f>
        <v>37043100000</v>
      </c>
      <c r="G4963" s="3" t="str">
        <f t="shared" si="385"/>
        <v>山东二干|泰安莱芜2号光缆:泰安青年路中心局-莱芜大桥路</v>
      </c>
      <c r="H4963" s="3">
        <f>INDEX(光放段!$B$4:$B$237,MATCH(纤芯!G4963,光放段!$C$4:$C$237,0))</f>
        <v>37043101000</v>
      </c>
      <c r="I4963" s="3" t="str">
        <f t="shared" si="386"/>
        <v>泰安莱芜2号光缆</v>
      </c>
      <c r="J4963" s="3" t="str">
        <f>INDEX(子缆名称!$B$4:$B$29,纤芯!M4963)</f>
        <v>A缆</v>
      </c>
      <c r="K4963" s="3">
        <v>4</v>
      </c>
      <c r="L4963" s="3">
        <f t="shared" si="387"/>
        <v>4</v>
      </c>
      <c r="M4963" s="3">
        <f t="shared" si="388"/>
        <v>1</v>
      </c>
      <c r="N4963" s="3" t="s">
        <v>115</v>
      </c>
      <c r="O4963" s="3">
        <f>COUNTIF([1]局站!$D$4:$D$172,"="&amp;N4963)</f>
        <v>1</v>
      </c>
      <c r="P4963" s="3">
        <v>0</v>
      </c>
      <c r="Q4963" s="3">
        <v>0</v>
      </c>
      <c r="R4963" s="3">
        <v>0</v>
      </c>
      <c r="S4963" s="3" t="s">
        <v>84</v>
      </c>
      <c r="T4963" s="3">
        <f>COUNTIF([1]局站!$D$4:$D$172,"="&amp;S4963)</f>
        <v>1</v>
      </c>
      <c r="U4963" s="3">
        <v>0</v>
      </c>
      <c r="V4963" s="3">
        <v>0</v>
      </c>
      <c r="W4963" s="3">
        <v>0</v>
      </c>
      <c r="X4963" s="3" t="s">
        <v>1215</v>
      </c>
      <c r="Y4963" s="3" t="s">
        <v>880</v>
      </c>
      <c r="Z4963" s="3" t="str">
        <f>INDEX(业务类型!$C$4:$C$8,MATCH(纤芯!Y4963,业务类型!$B$4:$B$8,0))</f>
        <v>IDLE</v>
      </c>
      <c r="AA4963" s="3"/>
    </row>
    <row r="4964" spans="1:27" ht="33" x14ac:dyDescent="0.2">
      <c r="A4964" s="3">
        <v>4961</v>
      </c>
      <c r="B4964" s="3">
        <f t="shared" si="389"/>
        <v>37043101005</v>
      </c>
      <c r="C4964" s="3" t="s">
        <v>1166</v>
      </c>
      <c r="D4964" s="3" t="s">
        <v>243</v>
      </c>
      <c r="E4964" s="3" t="str">
        <f>INDEX(光放段!$G$4:$G$237,MATCH(纤芯!G4964,光放段!$C$4:$C$237,0))</f>
        <v>山东二干|泰安莱芜2号光缆:泰安青年路中心局-莱芜大桥路</v>
      </c>
      <c r="F4964" s="3">
        <f>INDEX(光放段!$I$4:$I$237,MATCH(纤芯!H4964,光放段!$B$4:$B$237,0))</f>
        <v>37043100000</v>
      </c>
      <c r="G4964" s="3" t="str">
        <f t="shared" si="385"/>
        <v>山东二干|泰安莱芜2号光缆:泰安青年路中心局-莱芜大桥路</v>
      </c>
      <c r="H4964" s="3">
        <f>INDEX(光放段!$B$4:$B$237,MATCH(纤芯!G4964,光放段!$C$4:$C$237,0))</f>
        <v>37043101000</v>
      </c>
      <c r="I4964" s="3" t="str">
        <f t="shared" si="386"/>
        <v>泰安莱芜2号光缆</v>
      </c>
      <c r="J4964" s="3" t="str">
        <f>INDEX(子缆名称!$B$4:$B$29,纤芯!M4964)</f>
        <v>A缆</v>
      </c>
      <c r="K4964" s="3">
        <v>5</v>
      </c>
      <c r="L4964" s="3">
        <f t="shared" si="387"/>
        <v>5</v>
      </c>
      <c r="M4964" s="3">
        <f t="shared" si="388"/>
        <v>1</v>
      </c>
      <c r="N4964" s="3" t="s">
        <v>115</v>
      </c>
      <c r="O4964" s="3">
        <f>COUNTIF([1]局站!$D$4:$D$172,"="&amp;N4964)</f>
        <v>1</v>
      </c>
      <c r="P4964" s="3">
        <v>0</v>
      </c>
      <c r="Q4964" s="3">
        <v>0</v>
      </c>
      <c r="R4964" s="3">
        <v>0</v>
      </c>
      <c r="S4964" s="3" t="s">
        <v>84</v>
      </c>
      <c r="T4964" s="3">
        <f>COUNTIF([1]局站!$D$4:$D$172,"="&amp;S4964)</f>
        <v>1</v>
      </c>
      <c r="U4964" s="3">
        <v>0</v>
      </c>
      <c r="V4964" s="3">
        <v>0</v>
      </c>
      <c r="W4964" s="3">
        <v>0</v>
      </c>
      <c r="X4964" s="3" t="s">
        <v>1215</v>
      </c>
      <c r="Y4964" s="3" t="s">
        <v>880</v>
      </c>
      <c r="Z4964" s="3" t="str">
        <f>INDEX(业务类型!$C$4:$C$8,MATCH(纤芯!Y4964,业务类型!$B$4:$B$8,0))</f>
        <v>IDLE</v>
      </c>
      <c r="AA4964" s="3"/>
    </row>
    <row r="4965" spans="1:27" ht="33" x14ac:dyDescent="0.2">
      <c r="A4965" s="3">
        <v>4962</v>
      </c>
      <c r="B4965" s="3">
        <f t="shared" si="389"/>
        <v>37043101006</v>
      </c>
      <c r="C4965" s="3" t="s">
        <v>1166</v>
      </c>
      <c r="D4965" s="3" t="s">
        <v>243</v>
      </c>
      <c r="E4965" s="3" t="str">
        <f>INDEX(光放段!$G$4:$G$237,MATCH(纤芯!G4965,光放段!$C$4:$C$237,0))</f>
        <v>山东二干|泰安莱芜2号光缆:泰安青年路中心局-莱芜大桥路</v>
      </c>
      <c r="F4965" s="3">
        <f>INDEX(光放段!$I$4:$I$237,MATCH(纤芯!H4965,光放段!$B$4:$B$237,0))</f>
        <v>37043100000</v>
      </c>
      <c r="G4965" s="3" t="str">
        <f t="shared" si="385"/>
        <v>山东二干|泰安莱芜2号光缆:泰安青年路中心局-莱芜大桥路</v>
      </c>
      <c r="H4965" s="3">
        <f>INDEX(光放段!$B$4:$B$237,MATCH(纤芯!G4965,光放段!$C$4:$C$237,0))</f>
        <v>37043101000</v>
      </c>
      <c r="I4965" s="3" t="str">
        <f t="shared" si="386"/>
        <v>泰安莱芜2号光缆</v>
      </c>
      <c r="J4965" s="3" t="str">
        <f>INDEX(子缆名称!$B$4:$B$29,纤芯!M4965)</f>
        <v>A缆</v>
      </c>
      <c r="K4965" s="3">
        <v>6</v>
      </c>
      <c r="L4965" s="3">
        <f t="shared" si="387"/>
        <v>6</v>
      </c>
      <c r="M4965" s="3">
        <f t="shared" si="388"/>
        <v>1</v>
      </c>
      <c r="N4965" s="3" t="s">
        <v>115</v>
      </c>
      <c r="O4965" s="3">
        <f>COUNTIF([1]局站!$D$4:$D$172,"="&amp;N4965)</f>
        <v>1</v>
      </c>
      <c r="P4965" s="3">
        <v>0</v>
      </c>
      <c r="Q4965" s="3">
        <v>0</v>
      </c>
      <c r="R4965" s="3">
        <v>0</v>
      </c>
      <c r="S4965" s="3" t="s">
        <v>84</v>
      </c>
      <c r="T4965" s="3">
        <f>COUNTIF([1]局站!$D$4:$D$172,"="&amp;S4965)</f>
        <v>1</v>
      </c>
      <c r="U4965" s="3">
        <v>0</v>
      </c>
      <c r="V4965" s="3">
        <v>0</v>
      </c>
      <c r="W4965" s="3">
        <v>0</v>
      </c>
      <c r="X4965" s="3" t="s">
        <v>1215</v>
      </c>
      <c r="Y4965" s="3" t="s">
        <v>880</v>
      </c>
      <c r="Z4965" s="3" t="str">
        <f>INDEX(业务类型!$C$4:$C$8,MATCH(纤芯!Y4965,业务类型!$B$4:$B$8,0))</f>
        <v>IDLE</v>
      </c>
      <c r="AA4965" s="3"/>
    </row>
    <row r="4966" spans="1:27" ht="33" x14ac:dyDescent="0.2">
      <c r="A4966" s="3">
        <v>4963</v>
      </c>
      <c r="B4966" s="3">
        <f t="shared" si="389"/>
        <v>37043101007</v>
      </c>
      <c r="C4966" s="3" t="s">
        <v>1166</v>
      </c>
      <c r="D4966" s="3" t="s">
        <v>243</v>
      </c>
      <c r="E4966" s="3" t="str">
        <f>INDEX(光放段!$G$4:$G$237,MATCH(纤芯!G4966,光放段!$C$4:$C$237,0))</f>
        <v>山东二干|泰安莱芜2号光缆:泰安青年路中心局-莱芜大桥路</v>
      </c>
      <c r="F4966" s="3">
        <f>INDEX(光放段!$I$4:$I$237,MATCH(纤芯!H4966,光放段!$B$4:$B$237,0))</f>
        <v>37043100000</v>
      </c>
      <c r="G4966" s="3" t="str">
        <f t="shared" si="385"/>
        <v>山东二干|泰安莱芜2号光缆:泰安青年路中心局-莱芜大桥路</v>
      </c>
      <c r="H4966" s="3">
        <f>INDEX(光放段!$B$4:$B$237,MATCH(纤芯!G4966,光放段!$C$4:$C$237,0))</f>
        <v>37043101000</v>
      </c>
      <c r="I4966" s="3" t="str">
        <f t="shared" si="386"/>
        <v>泰安莱芜2号光缆</v>
      </c>
      <c r="J4966" s="3" t="str">
        <f>INDEX(子缆名称!$B$4:$B$29,纤芯!M4966)</f>
        <v>A缆</v>
      </c>
      <c r="K4966" s="3">
        <v>7</v>
      </c>
      <c r="L4966" s="3">
        <f t="shared" si="387"/>
        <v>7</v>
      </c>
      <c r="M4966" s="3">
        <f t="shared" si="388"/>
        <v>1</v>
      </c>
      <c r="N4966" s="3" t="s">
        <v>115</v>
      </c>
      <c r="O4966" s="3">
        <f>COUNTIF([1]局站!$D$4:$D$172,"="&amp;N4966)</f>
        <v>1</v>
      </c>
      <c r="P4966" s="3">
        <v>0</v>
      </c>
      <c r="Q4966" s="3">
        <v>0</v>
      </c>
      <c r="R4966" s="3">
        <v>0</v>
      </c>
      <c r="S4966" s="3" t="s">
        <v>84</v>
      </c>
      <c r="T4966" s="3">
        <f>COUNTIF([1]局站!$D$4:$D$172,"="&amp;S4966)</f>
        <v>1</v>
      </c>
      <c r="U4966" s="3">
        <v>0</v>
      </c>
      <c r="V4966" s="3">
        <v>0</v>
      </c>
      <c r="W4966" s="3">
        <v>0</v>
      </c>
      <c r="X4966" s="3" t="s">
        <v>1215</v>
      </c>
      <c r="Y4966" s="3" t="s">
        <v>880</v>
      </c>
      <c r="Z4966" s="3" t="str">
        <f>INDEX(业务类型!$C$4:$C$8,MATCH(纤芯!Y4966,业务类型!$B$4:$B$8,0))</f>
        <v>IDLE</v>
      </c>
      <c r="AA4966" s="3"/>
    </row>
    <row r="4967" spans="1:27" ht="33" x14ac:dyDescent="0.2">
      <c r="A4967" s="3">
        <v>4964</v>
      </c>
      <c r="B4967" s="3">
        <f t="shared" si="389"/>
        <v>37043101008</v>
      </c>
      <c r="C4967" s="3" t="s">
        <v>1166</v>
      </c>
      <c r="D4967" s="3" t="s">
        <v>243</v>
      </c>
      <c r="E4967" s="3" t="str">
        <f>INDEX(光放段!$G$4:$G$237,MATCH(纤芯!G4967,光放段!$C$4:$C$237,0))</f>
        <v>山东二干|泰安莱芜2号光缆:泰安青年路中心局-莱芜大桥路</v>
      </c>
      <c r="F4967" s="3">
        <f>INDEX(光放段!$I$4:$I$237,MATCH(纤芯!H4967,光放段!$B$4:$B$237,0))</f>
        <v>37043100000</v>
      </c>
      <c r="G4967" s="3" t="str">
        <f t="shared" si="385"/>
        <v>山东二干|泰安莱芜2号光缆:泰安青年路中心局-莱芜大桥路</v>
      </c>
      <c r="H4967" s="3">
        <f>INDEX(光放段!$B$4:$B$237,MATCH(纤芯!G4967,光放段!$C$4:$C$237,0))</f>
        <v>37043101000</v>
      </c>
      <c r="I4967" s="3" t="str">
        <f t="shared" si="386"/>
        <v>泰安莱芜2号光缆</v>
      </c>
      <c r="J4967" s="3" t="str">
        <f>INDEX(子缆名称!$B$4:$B$29,纤芯!M4967)</f>
        <v>A缆</v>
      </c>
      <c r="K4967" s="3">
        <v>8</v>
      </c>
      <c r="L4967" s="3">
        <f t="shared" si="387"/>
        <v>8</v>
      </c>
      <c r="M4967" s="3">
        <f t="shared" si="388"/>
        <v>1</v>
      </c>
      <c r="N4967" s="3" t="s">
        <v>115</v>
      </c>
      <c r="O4967" s="3">
        <f>COUNTIF([1]局站!$D$4:$D$172,"="&amp;N4967)</f>
        <v>1</v>
      </c>
      <c r="P4967" s="3">
        <v>0</v>
      </c>
      <c r="Q4967" s="3">
        <v>0</v>
      </c>
      <c r="R4967" s="3">
        <v>0</v>
      </c>
      <c r="S4967" s="3" t="s">
        <v>84</v>
      </c>
      <c r="T4967" s="3">
        <f>COUNTIF([1]局站!$D$4:$D$172,"="&amp;S4967)</f>
        <v>1</v>
      </c>
      <c r="U4967" s="3">
        <v>0</v>
      </c>
      <c r="V4967" s="3">
        <v>0</v>
      </c>
      <c r="W4967" s="3">
        <v>0</v>
      </c>
      <c r="X4967" s="3" t="s">
        <v>1215</v>
      </c>
      <c r="Y4967" s="3" t="s">
        <v>880</v>
      </c>
      <c r="Z4967" s="3" t="str">
        <f>INDEX(业务类型!$C$4:$C$8,MATCH(纤芯!Y4967,业务类型!$B$4:$B$8,0))</f>
        <v>IDLE</v>
      </c>
      <c r="AA4967" s="3"/>
    </row>
    <row r="4968" spans="1:27" ht="33" x14ac:dyDescent="0.2">
      <c r="A4968" s="3">
        <v>4965</v>
      </c>
      <c r="B4968" s="3">
        <f t="shared" si="389"/>
        <v>37043101009</v>
      </c>
      <c r="C4968" s="3" t="s">
        <v>1166</v>
      </c>
      <c r="D4968" s="3" t="s">
        <v>243</v>
      </c>
      <c r="E4968" s="3" t="str">
        <f>INDEX(光放段!$G$4:$G$237,MATCH(纤芯!G4968,光放段!$C$4:$C$237,0))</f>
        <v>山东二干|泰安莱芜2号光缆:泰安青年路中心局-莱芜大桥路</v>
      </c>
      <c r="F4968" s="3">
        <f>INDEX(光放段!$I$4:$I$237,MATCH(纤芯!H4968,光放段!$B$4:$B$237,0))</f>
        <v>37043100000</v>
      </c>
      <c r="G4968" s="3" t="str">
        <f t="shared" si="385"/>
        <v>山东二干|泰安莱芜2号光缆:泰安青年路中心局-莱芜大桥路</v>
      </c>
      <c r="H4968" s="3">
        <f>INDEX(光放段!$B$4:$B$237,MATCH(纤芯!G4968,光放段!$C$4:$C$237,0))</f>
        <v>37043101000</v>
      </c>
      <c r="I4968" s="3" t="str">
        <f t="shared" si="386"/>
        <v>泰安莱芜2号光缆</v>
      </c>
      <c r="J4968" s="3" t="str">
        <f>INDEX(子缆名称!$B$4:$B$29,纤芯!M4968)</f>
        <v>A缆</v>
      </c>
      <c r="K4968" s="3">
        <v>9</v>
      </c>
      <c r="L4968" s="3">
        <f t="shared" si="387"/>
        <v>9</v>
      </c>
      <c r="M4968" s="3">
        <f t="shared" si="388"/>
        <v>1</v>
      </c>
      <c r="N4968" s="3" t="s">
        <v>115</v>
      </c>
      <c r="O4968" s="3">
        <f>COUNTIF([1]局站!$D$4:$D$172,"="&amp;N4968)</f>
        <v>1</v>
      </c>
      <c r="P4968" s="3">
        <v>0</v>
      </c>
      <c r="Q4968" s="3">
        <v>0</v>
      </c>
      <c r="R4968" s="3">
        <v>0</v>
      </c>
      <c r="S4968" s="3" t="s">
        <v>84</v>
      </c>
      <c r="T4968" s="3">
        <f>COUNTIF([1]局站!$D$4:$D$172,"="&amp;S4968)</f>
        <v>1</v>
      </c>
      <c r="U4968" s="3">
        <v>0</v>
      </c>
      <c r="V4968" s="3">
        <v>0</v>
      </c>
      <c r="W4968" s="3">
        <v>0</v>
      </c>
      <c r="X4968" s="3" t="s">
        <v>1215</v>
      </c>
      <c r="Y4968" s="3" t="s">
        <v>852</v>
      </c>
      <c r="Z4968" s="3" t="str">
        <f>INDEX(业务类型!$C$4:$C$8,MATCH(纤芯!Y4968,业务类型!$B$4:$B$8,0))</f>
        <v>TWO</v>
      </c>
      <c r="AA4968" s="3" t="s">
        <v>1046</v>
      </c>
    </row>
    <row r="4969" spans="1:27" ht="33" x14ac:dyDescent="0.2">
      <c r="A4969" s="3">
        <v>4966</v>
      </c>
      <c r="B4969" s="3">
        <f t="shared" si="389"/>
        <v>37043101010</v>
      </c>
      <c r="C4969" s="3" t="s">
        <v>1166</v>
      </c>
      <c r="D4969" s="3" t="s">
        <v>243</v>
      </c>
      <c r="E4969" s="3" t="str">
        <f>INDEX(光放段!$G$4:$G$237,MATCH(纤芯!G4969,光放段!$C$4:$C$237,0))</f>
        <v>山东二干|泰安莱芜2号光缆:泰安青年路中心局-莱芜大桥路</v>
      </c>
      <c r="F4969" s="3">
        <f>INDEX(光放段!$I$4:$I$237,MATCH(纤芯!H4969,光放段!$B$4:$B$237,0))</f>
        <v>37043100000</v>
      </c>
      <c r="G4969" s="3" t="str">
        <f t="shared" si="385"/>
        <v>山东二干|泰安莱芜2号光缆:泰安青年路中心局-莱芜大桥路</v>
      </c>
      <c r="H4969" s="3">
        <f>INDEX(光放段!$B$4:$B$237,MATCH(纤芯!G4969,光放段!$C$4:$C$237,0))</f>
        <v>37043101000</v>
      </c>
      <c r="I4969" s="3" t="str">
        <f t="shared" si="386"/>
        <v>泰安莱芜2号光缆</v>
      </c>
      <c r="J4969" s="3" t="str">
        <f>INDEX(子缆名称!$B$4:$B$29,纤芯!M4969)</f>
        <v>A缆</v>
      </c>
      <c r="K4969" s="3">
        <v>10</v>
      </c>
      <c r="L4969" s="3">
        <f t="shared" si="387"/>
        <v>10</v>
      </c>
      <c r="M4969" s="3">
        <f t="shared" si="388"/>
        <v>1</v>
      </c>
      <c r="N4969" s="3" t="s">
        <v>115</v>
      </c>
      <c r="O4969" s="3">
        <f>COUNTIF([1]局站!$D$4:$D$172,"="&amp;N4969)</f>
        <v>1</v>
      </c>
      <c r="P4969" s="3">
        <v>0</v>
      </c>
      <c r="Q4969" s="3">
        <v>0</v>
      </c>
      <c r="R4969" s="3">
        <v>0</v>
      </c>
      <c r="S4969" s="3" t="s">
        <v>84</v>
      </c>
      <c r="T4969" s="3">
        <f>COUNTIF([1]局站!$D$4:$D$172,"="&amp;S4969)</f>
        <v>1</v>
      </c>
      <c r="U4969" s="3">
        <v>0</v>
      </c>
      <c r="V4969" s="3">
        <v>0</v>
      </c>
      <c r="W4969" s="3">
        <v>0</v>
      </c>
      <c r="X4969" s="3" t="s">
        <v>1215</v>
      </c>
      <c r="Y4969" s="3" t="s">
        <v>850</v>
      </c>
      <c r="Z4969" s="3" t="str">
        <f>INDEX(业务类型!$C$4:$C$8,MATCH(纤芯!Y4969,业务类型!$B$4:$B$8,0))</f>
        <v>ONE</v>
      </c>
      <c r="AA4969" s="3" t="s">
        <v>1044</v>
      </c>
    </row>
    <row r="4970" spans="1:27" ht="33" x14ac:dyDescent="0.2">
      <c r="A4970" s="3">
        <v>4967</v>
      </c>
      <c r="B4970" s="3">
        <f t="shared" si="389"/>
        <v>37043101011</v>
      </c>
      <c r="C4970" s="3" t="s">
        <v>1166</v>
      </c>
      <c r="D4970" s="3" t="s">
        <v>243</v>
      </c>
      <c r="E4970" s="3" t="str">
        <f>INDEX(光放段!$G$4:$G$237,MATCH(纤芯!G4970,光放段!$C$4:$C$237,0))</f>
        <v>山东二干|泰安莱芜2号光缆:泰安青年路中心局-莱芜大桥路</v>
      </c>
      <c r="F4970" s="3">
        <f>INDEX(光放段!$I$4:$I$237,MATCH(纤芯!H4970,光放段!$B$4:$B$237,0))</f>
        <v>37043100000</v>
      </c>
      <c r="G4970" s="3" t="str">
        <f t="shared" si="385"/>
        <v>山东二干|泰安莱芜2号光缆:泰安青年路中心局-莱芜大桥路</v>
      </c>
      <c r="H4970" s="3">
        <f>INDEX(光放段!$B$4:$B$237,MATCH(纤芯!G4970,光放段!$C$4:$C$237,0))</f>
        <v>37043101000</v>
      </c>
      <c r="I4970" s="3" t="str">
        <f t="shared" si="386"/>
        <v>泰安莱芜2号光缆</v>
      </c>
      <c r="J4970" s="3" t="str">
        <f>INDEX(子缆名称!$B$4:$B$29,纤芯!M4970)</f>
        <v>A缆</v>
      </c>
      <c r="K4970" s="3">
        <v>11</v>
      </c>
      <c r="L4970" s="3">
        <f t="shared" si="387"/>
        <v>11</v>
      </c>
      <c r="M4970" s="3">
        <f t="shared" si="388"/>
        <v>1</v>
      </c>
      <c r="N4970" s="3" t="s">
        <v>115</v>
      </c>
      <c r="O4970" s="3">
        <f>COUNTIF([1]局站!$D$4:$D$172,"="&amp;N4970)</f>
        <v>1</v>
      </c>
      <c r="P4970" s="3">
        <v>0</v>
      </c>
      <c r="Q4970" s="3">
        <v>0</v>
      </c>
      <c r="R4970" s="3">
        <v>0</v>
      </c>
      <c r="S4970" s="3" t="s">
        <v>84</v>
      </c>
      <c r="T4970" s="3">
        <f>COUNTIF([1]局站!$D$4:$D$172,"="&amp;S4970)</f>
        <v>1</v>
      </c>
      <c r="U4970" s="3">
        <v>0</v>
      </c>
      <c r="V4970" s="3">
        <v>0</v>
      </c>
      <c r="W4970" s="3">
        <v>0</v>
      </c>
      <c r="X4970" s="3" t="s">
        <v>1215</v>
      </c>
      <c r="Y4970" s="3" t="s">
        <v>880</v>
      </c>
      <c r="Z4970" s="3" t="str">
        <f>INDEX(业务类型!$C$4:$C$8,MATCH(纤芯!Y4970,业务类型!$B$4:$B$8,0))</f>
        <v>IDLE</v>
      </c>
      <c r="AA4970" s="3"/>
    </row>
    <row r="4971" spans="1:27" ht="33" x14ac:dyDescent="0.2">
      <c r="A4971" s="3">
        <v>4968</v>
      </c>
      <c r="B4971" s="3">
        <f t="shared" si="389"/>
        <v>37043101012</v>
      </c>
      <c r="C4971" s="3" t="s">
        <v>1166</v>
      </c>
      <c r="D4971" s="3" t="s">
        <v>243</v>
      </c>
      <c r="E4971" s="3" t="str">
        <f>INDEX(光放段!$G$4:$G$237,MATCH(纤芯!G4971,光放段!$C$4:$C$237,0))</f>
        <v>山东二干|泰安莱芜2号光缆:泰安青年路中心局-莱芜大桥路</v>
      </c>
      <c r="F4971" s="3">
        <f>INDEX(光放段!$I$4:$I$237,MATCH(纤芯!H4971,光放段!$B$4:$B$237,0))</f>
        <v>37043100000</v>
      </c>
      <c r="G4971" s="3" t="str">
        <f t="shared" si="385"/>
        <v>山东二干|泰安莱芜2号光缆:泰安青年路中心局-莱芜大桥路</v>
      </c>
      <c r="H4971" s="3">
        <f>INDEX(光放段!$B$4:$B$237,MATCH(纤芯!G4971,光放段!$C$4:$C$237,0))</f>
        <v>37043101000</v>
      </c>
      <c r="I4971" s="3" t="str">
        <f t="shared" si="386"/>
        <v>泰安莱芜2号光缆</v>
      </c>
      <c r="J4971" s="3" t="str">
        <f>INDEX(子缆名称!$B$4:$B$29,纤芯!M4971)</f>
        <v>A缆</v>
      </c>
      <c r="K4971" s="3">
        <v>12</v>
      </c>
      <c r="L4971" s="3">
        <f t="shared" si="387"/>
        <v>12</v>
      </c>
      <c r="M4971" s="3">
        <f t="shared" si="388"/>
        <v>1</v>
      </c>
      <c r="N4971" s="3" t="s">
        <v>115</v>
      </c>
      <c r="O4971" s="3">
        <f>COUNTIF([1]局站!$D$4:$D$172,"="&amp;N4971)</f>
        <v>1</v>
      </c>
      <c r="P4971" s="3">
        <v>0</v>
      </c>
      <c r="Q4971" s="3">
        <v>0</v>
      </c>
      <c r="R4971" s="3">
        <v>0</v>
      </c>
      <c r="S4971" s="3" t="s">
        <v>84</v>
      </c>
      <c r="T4971" s="3">
        <f>COUNTIF([1]局站!$D$4:$D$172,"="&amp;S4971)</f>
        <v>1</v>
      </c>
      <c r="U4971" s="3">
        <v>0</v>
      </c>
      <c r="V4971" s="3">
        <v>0</v>
      </c>
      <c r="W4971" s="3">
        <v>0</v>
      </c>
      <c r="X4971" s="3" t="s">
        <v>1215</v>
      </c>
      <c r="Y4971" s="3" t="s">
        <v>850</v>
      </c>
      <c r="Z4971" s="3" t="str">
        <f>INDEX(业务类型!$C$4:$C$8,MATCH(纤芯!Y4971,业务类型!$B$4:$B$8,0))</f>
        <v>ONE</v>
      </c>
      <c r="AA4971" s="3" t="s">
        <v>1044</v>
      </c>
    </row>
    <row r="4972" spans="1:27" ht="33" x14ac:dyDescent="0.2">
      <c r="A4972" s="3">
        <v>4969</v>
      </c>
      <c r="B4972" s="3">
        <f t="shared" si="389"/>
        <v>37043101013</v>
      </c>
      <c r="C4972" s="3" t="s">
        <v>1166</v>
      </c>
      <c r="D4972" s="3" t="s">
        <v>243</v>
      </c>
      <c r="E4972" s="3" t="str">
        <f>INDEX(光放段!$G$4:$G$237,MATCH(纤芯!G4972,光放段!$C$4:$C$237,0))</f>
        <v>山东二干|泰安莱芜2号光缆:泰安青年路中心局-莱芜大桥路</v>
      </c>
      <c r="F4972" s="3">
        <f>INDEX(光放段!$I$4:$I$237,MATCH(纤芯!H4972,光放段!$B$4:$B$237,0))</f>
        <v>37043100000</v>
      </c>
      <c r="G4972" s="3" t="str">
        <f t="shared" si="385"/>
        <v>山东二干|泰安莱芜2号光缆:泰安青年路中心局-莱芜大桥路</v>
      </c>
      <c r="H4972" s="3">
        <f>INDEX(光放段!$B$4:$B$237,MATCH(纤芯!G4972,光放段!$C$4:$C$237,0))</f>
        <v>37043101000</v>
      </c>
      <c r="I4972" s="3" t="str">
        <f t="shared" si="386"/>
        <v>泰安莱芜2号光缆</v>
      </c>
      <c r="J4972" s="3" t="str">
        <f>INDEX(子缆名称!$B$4:$B$29,纤芯!M4972)</f>
        <v>B缆</v>
      </c>
      <c r="K4972" s="3">
        <v>13</v>
      </c>
      <c r="L4972" s="3">
        <f t="shared" si="387"/>
        <v>1</v>
      </c>
      <c r="M4972" s="3">
        <f t="shared" si="388"/>
        <v>2</v>
      </c>
      <c r="N4972" s="3" t="s">
        <v>115</v>
      </c>
      <c r="O4972" s="3">
        <f>COUNTIF([1]局站!$D$4:$D$172,"="&amp;N4972)</f>
        <v>1</v>
      </c>
      <c r="P4972" s="3">
        <v>0</v>
      </c>
      <c r="Q4972" s="3">
        <v>0</v>
      </c>
      <c r="R4972" s="3">
        <v>0</v>
      </c>
      <c r="S4972" s="3" t="s">
        <v>84</v>
      </c>
      <c r="T4972" s="3">
        <f>COUNTIF([1]局站!$D$4:$D$172,"="&amp;S4972)</f>
        <v>1</v>
      </c>
      <c r="U4972" s="3">
        <v>0</v>
      </c>
      <c r="V4972" s="3">
        <v>0</v>
      </c>
      <c r="W4972" s="3">
        <v>0</v>
      </c>
      <c r="X4972" s="3" t="s">
        <v>1215</v>
      </c>
      <c r="Y4972" s="3" t="s">
        <v>852</v>
      </c>
      <c r="Z4972" s="3" t="str">
        <f>INDEX(业务类型!$C$4:$C$8,MATCH(纤芯!Y4972,业务类型!$B$4:$B$8,0))</f>
        <v>TWO</v>
      </c>
      <c r="AA4972" s="3" t="s">
        <v>1046</v>
      </c>
    </row>
    <row r="4973" spans="1:27" ht="33" x14ac:dyDescent="0.2">
      <c r="A4973" s="3">
        <v>4970</v>
      </c>
      <c r="B4973" s="3">
        <f t="shared" si="389"/>
        <v>37043101014</v>
      </c>
      <c r="C4973" s="3" t="s">
        <v>1166</v>
      </c>
      <c r="D4973" s="3" t="s">
        <v>243</v>
      </c>
      <c r="E4973" s="3" t="str">
        <f>INDEX(光放段!$G$4:$G$237,MATCH(纤芯!G4973,光放段!$C$4:$C$237,0))</f>
        <v>山东二干|泰安莱芜2号光缆:泰安青年路中心局-莱芜大桥路</v>
      </c>
      <c r="F4973" s="3">
        <f>INDEX(光放段!$I$4:$I$237,MATCH(纤芯!H4973,光放段!$B$4:$B$237,0))</f>
        <v>37043100000</v>
      </c>
      <c r="G4973" s="3" t="str">
        <f t="shared" si="385"/>
        <v>山东二干|泰安莱芜2号光缆:泰安青年路中心局-莱芜大桥路</v>
      </c>
      <c r="H4973" s="3">
        <f>INDEX(光放段!$B$4:$B$237,MATCH(纤芯!G4973,光放段!$C$4:$C$237,0))</f>
        <v>37043101000</v>
      </c>
      <c r="I4973" s="3" t="str">
        <f t="shared" si="386"/>
        <v>泰安莱芜2号光缆</v>
      </c>
      <c r="J4973" s="3" t="str">
        <f>INDEX(子缆名称!$B$4:$B$29,纤芯!M4973)</f>
        <v>B缆</v>
      </c>
      <c r="K4973" s="3">
        <v>14</v>
      </c>
      <c r="L4973" s="3">
        <f t="shared" si="387"/>
        <v>2</v>
      </c>
      <c r="M4973" s="3">
        <f t="shared" si="388"/>
        <v>2</v>
      </c>
      <c r="N4973" s="3" t="s">
        <v>115</v>
      </c>
      <c r="O4973" s="3">
        <f>COUNTIF([1]局站!$D$4:$D$172,"="&amp;N4973)</f>
        <v>1</v>
      </c>
      <c r="P4973" s="3">
        <v>0</v>
      </c>
      <c r="Q4973" s="3">
        <v>0</v>
      </c>
      <c r="R4973" s="3">
        <v>0</v>
      </c>
      <c r="S4973" s="3" t="s">
        <v>84</v>
      </c>
      <c r="T4973" s="3">
        <f>COUNTIF([1]局站!$D$4:$D$172,"="&amp;S4973)</f>
        <v>1</v>
      </c>
      <c r="U4973" s="3">
        <v>0</v>
      </c>
      <c r="V4973" s="3">
        <v>0</v>
      </c>
      <c r="W4973" s="3">
        <v>0</v>
      </c>
      <c r="X4973" s="3" t="s">
        <v>1215</v>
      </c>
      <c r="Y4973" s="3" t="s">
        <v>852</v>
      </c>
      <c r="Z4973" s="3" t="str">
        <f>INDEX(业务类型!$C$4:$C$8,MATCH(纤芯!Y4973,业务类型!$B$4:$B$8,0))</f>
        <v>TWO</v>
      </c>
      <c r="AA4973" s="3" t="s">
        <v>1043</v>
      </c>
    </row>
    <row r="4974" spans="1:27" ht="33" x14ac:dyDescent="0.2">
      <c r="A4974" s="3">
        <v>4971</v>
      </c>
      <c r="B4974" s="3">
        <f t="shared" si="389"/>
        <v>37043101015</v>
      </c>
      <c r="C4974" s="3" t="s">
        <v>1166</v>
      </c>
      <c r="D4974" s="3" t="s">
        <v>243</v>
      </c>
      <c r="E4974" s="3" t="str">
        <f>INDEX(光放段!$G$4:$G$237,MATCH(纤芯!G4974,光放段!$C$4:$C$237,0))</f>
        <v>山东二干|泰安莱芜2号光缆:泰安青年路中心局-莱芜大桥路</v>
      </c>
      <c r="F4974" s="3">
        <f>INDEX(光放段!$I$4:$I$237,MATCH(纤芯!H4974,光放段!$B$4:$B$237,0))</f>
        <v>37043100000</v>
      </c>
      <c r="G4974" s="3" t="str">
        <f t="shared" si="385"/>
        <v>山东二干|泰安莱芜2号光缆:泰安青年路中心局-莱芜大桥路</v>
      </c>
      <c r="H4974" s="3">
        <f>INDEX(光放段!$B$4:$B$237,MATCH(纤芯!G4974,光放段!$C$4:$C$237,0))</f>
        <v>37043101000</v>
      </c>
      <c r="I4974" s="3" t="str">
        <f t="shared" si="386"/>
        <v>泰安莱芜2号光缆</v>
      </c>
      <c r="J4974" s="3" t="str">
        <f>INDEX(子缆名称!$B$4:$B$29,纤芯!M4974)</f>
        <v>B缆</v>
      </c>
      <c r="K4974" s="3">
        <v>15</v>
      </c>
      <c r="L4974" s="3">
        <f t="shared" si="387"/>
        <v>3</v>
      </c>
      <c r="M4974" s="3">
        <f t="shared" si="388"/>
        <v>2</v>
      </c>
      <c r="N4974" s="3" t="s">
        <v>115</v>
      </c>
      <c r="O4974" s="3">
        <f>COUNTIF([1]局站!$D$4:$D$172,"="&amp;N4974)</f>
        <v>1</v>
      </c>
      <c r="P4974" s="3">
        <v>0</v>
      </c>
      <c r="Q4974" s="3">
        <v>0</v>
      </c>
      <c r="R4974" s="3">
        <v>0</v>
      </c>
      <c r="S4974" s="3" t="s">
        <v>84</v>
      </c>
      <c r="T4974" s="3">
        <f>COUNTIF([1]局站!$D$4:$D$172,"="&amp;S4974)</f>
        <v>1</v>
      </c>
      <c r="U4974" s="3">
        <v>0</v>
      </c>
      <c r="V4974" s="3">
        <v>0</v>
      </c>
      <c r="W4974" s="3">
        <v>0</v>
      </c>
      <c r="X4974" s="3" t="s">
        <v>1215</v>
      </c>
      <c r="Y4974" s="3" t="s">
        <v>852</v>
      </c>
      <c r="Z4974" s="3" t="str">
        <f>INDEX(业务类型!$C$4:$C$8,MATCH(纤芯!Y4974,业务类型!$B$4:$B$8,0))</f>
        <v>TWO</v>
      </c>
      <c r="AA4974" s="3" t="s">
        <v>1043</v>
      </c>
    </row>
    <row r="4975" spans="1:27" ht="33" x14ac:dyDescent="0.2">
      <c r="A4975" s="3">
        <v>4972</v>
      </c>
      <c r="B4975" s="3">
        <f t="shared" si="389"/>
        <v>37043101016</v>
      </c>
      <c r="C4975" s="3" t="s">
        <v>1166</v>
      </c>
      <c r="D4975" s="3" t="s">
        <v>243</v>
      </c>
      <c r="E4975" s="3" t="str">
        <f>INDEX(光放段!$G$4:$G$237,MATCH(纤芯!G4975,光放段!$C$4:$C$237,0))</f>
        <v>山东二干|泰安莱芜2号光缆:泰安青年路中心局-莱芜大桥路</v>
      </c>
      <c r="F4975" s="3">
        <f>INDEX(光放段!$I$4:$I$237,MATCH(纤芯!H4975,光放段!$B$4:$B$237,0))</f>
        <v>37043100000</v>
      </c>
      <c r="G4975" s="3" t="str">
        <f t="shared" si="385"/>
        <v>山东二干|泰安莱芜2号光缆:泰安青年路中心局-莱芜大桥路</v>
      </c>
      <c r="H4975" s="3">
        <f>INDEX(光放段!$B$4:$B$237,MATCH(纤芯!G4975,光放段!$C$4:$C$237,0))</f>
        <v>37043101000</v>
      </c>
      <c r="I4975" s="3" t="str">
        <f t="shared" si="386"/>
        <v>泰安莱芜2号光缆</v>
      </c>
      <c r="J4975" s="3" t="str">
        <f>INDEX(子缆名称!$B$4:$B$29,纤芯!M4975)</f>
        <v>B缆</v>
      </c>
      <c r="K4975" s="3">
        <v>16</v>
      </c>
      <c r="L4975" s="3">
        <f t="shared" si="387"/>
        <v>4</v>
      </c>
      <c r="M4975" s="3">
        <f t="shared" si="388"/>
        <v>2</v>
      </c>
      <c r="N4975" s="3" t="s">
        <v>115</v>
      </c>
      <c r="O4975" s="3">
        <f>COUNTIF([1]局站!$D$4:$D$172,"="&amp;N4975)</f>
        <v>1</v>
      </c>
      <c r="P4975" s="3">
        <v>0</v>
      </c>
      <c r="Q4975" s="3">
        <v>0</v>
      </c>
      <c r="R4975" s="3">
        <v>0</v>
      </c>
      <c r="S4975" s="3" t="s">
        <v>84</v>
      </c>
      <c r="T4975" s="3">
        <f>COUNTIF([1]局站!$D$4:$D$172,"="&amp;S4975)</f>
        <v>1</v>
      </c>
      <c r="U4975" s="3">
        <v>0</v>
      </c>
      <c r="V4975" s="3">
        <v>0</v>
      </c>
      <c r="W4975" s="3">
        <v>0</v>
      </c>
      <c r="X4975" s="3" t="s">
        <v>1215</v>
      </c>
      <c r="Y4975" s="3" t="s">
        <v>881</v>
      </c>
      <c r="Z4975" s="3" t="str">
        <f>INDEX(业务类型!$C$4:$C$8,MATCH(纤芯!Y4975,业务类型!$B$4:$B$8,0))</f>
        <v>OTHER</v>
      </c>
      <c r="AA4975" s="3" t="s">
        <v>882</v>
      </c>
    </row>
    <row r="4976" spans="1:27" ht="33" x14ac:dyDescent="0.2">
      <c r="A4976" s="3">
        <v>4973</v>
      </c>
      <c r="B4976" s="3">
        <f t="shared" si="389"/>
        <v>37043101017</v>
      </c>
      <c r="C4976" s="3" t="s">
        <v>1166</v>
      </c>
      <c r="D4976" s="3" t="s">
        <v>243</v>
      </c>
      <c r="E4976" s="3" t="str">
        <f>INDEX(光放段!$G$4:$G$237,MATCH(纤芯!G4976,光放段!$C$4:$C$237,0))</f>
        <v>山东二干|泰安莱芜2号光缆:泰安青年路中心局-莱芜大桥路</v>
      </c>
      <c r="F4976" s="3">
        <f>INDEX(光放段!$I$4:$I$237,MATCH(纤芯!H4976,光放段!$B$4:$B$237,0))</f>
        <v>37043100000</v>
      </c>
      <c r="G4976" s="3" t="str">
        <f t="shared" si="385"/>
        <v>山东二干|泰安莱芜2号光缆:泰安青年路中心局-莱芜大桥路</v>
      </c>
      <c r="H4976" s="3">
        <f>INDEX(光放段!$B$4:$B$237,MATCH(纤芯!G4976,光放段!$C$4:$C$237,0))</f>
        <v>37043101000</v>
      </c>
      <c r="I4976" s="3" t="str">
        <f t="shared" si="386"/>
        <v>泰安莱芜2号光缆</v>
      </c>
      <c r="J4976" s="3" t="str">
        <f>INDEX(子缆名称!$B$4:$B$29,纤芯!M4976)</f>
        <v>B缆</v>
      </c>
      <c r="K4976" s="3">
        <v>17</v>
      </c>
      <c r="L4976" s="3">
        <f t="shared" si="387"/>
        <v>5</v>
      </c>
      <c r="M4976" s="3">
        <f t="shared" si="388"/>
        <v>2</v>
      </c>
      <c r="N4976" s="3" t="s">
        <v>115</v>
      </c>
      <c r="O4976" s="3">
        <f>COUNTIF([1]局站!$D$4:$D$172,"="&amp;N4976)</f>
        <v>1</v>
      </c>
      <c r="P4976" s="3">
        <v>0</v>
      </c>
      <c r="Q4976" s="3">
        <v>0</v>
      </c>
      <c r="R4976" s="3">
        <v>0</v>
      </c>
      <c r="S4976" s="3" t="s">
        <v>84</v>
      </c>
      <c r="T4976" s="3">
        <f>COUNTIF([1]局站!$D$4:$D$172,"="&amp;S4976)</f>
        <v>1</v>
      </c>
      <c r="U4976" s="3">
        <v>0</v>
      </c>
      <c r="V4976" s="3">
        <v>0</v>
      </c>
      <c r="W4976" s="3">
        <v>0</v>
      </c>
      <c r="X4976" s="3" t="s">
        <v>1215</v>
      </c>
      <c r="Y4976" s="3" t="s">
        <v>881</v>
      </c>
      <c r="Z4976" s="3" t="str">
        <f>INDEX(业务类型!$C$4:$C$8,MATCH(纤芯!Y4976,业务类型!$B$4:$B$8,0))</f>
        <v>OTHER</v>
      </c>
      <c r="AA4976" s="3" t="s">
        <v>882</v>
      </c>
    </row>
    <row r="4977" spans="1:27" ht="33" x14ac:dyDescent="0.2">
      <c r="A4977" s="3">
        <v>4974</v>
      </c>
      <c r="B4977" s="3">
        <f t="shared" si="389"/>
        <v>37043101018</v>
      </c>
      <c r="C4977" s="3" t="s">
        <v>1166</v>
      </c>
      <c r="D4977" s="3" t="s">
        <v>243</v>
      </c>
      <c r="E4977" s="3" t="str">
        <f>INDEX(光放段!$G$4:$G$237,MATCH(纤芯!G4977,光放段!$C$4:$C$237,0))</f>
        <v>山东二干|泰安莱芜2号光缆:泰安青年路中心局-莱芜大桥路</v>
      </c>
      <c r="F4977" s="3">
        <f>INDEX(光放段!$I$4:$I$237,MATCH(纤芯!H4977,光放段!$B$4:$B$237,0))</f>
        <v>37043100000</v>
      </c>
      <c r="G4977" s="3" t="str">
        <f t="shared" si="385"/>
        <v>山东二干|泰安莱芜2号光缆:泰安青年路中心局-莱芜大桥路</v>
      </c>
      <c r="H4977" s="3">
        <f>INDEX(光放段!$B$4:$B$237,MATCH(纤芯!G4977,光放段!$C$4:$C$237,0))</f>
        <v>37043101000</v>
      </c>
      <c r="I4977" s="3" t="str">
        <f t="shared" si="386"/>
        <v>泰安莱芜2号光缆</v>
      </c>
      <c r="J4977" s="3" t="str">
        <f>INDEX(子缆名称!$B$4:$B$29,纤芯!M4977)</f>
        <v>B缆</v>
      </c>
      <c r="K4977" s="3">
        <v>18</v>
      </c>
      <c r="L4977" s="3">
        <f t="shared" si="387"/>
        <v>6</v>
      </c>
      <c r="M4977" s="3">
        <f t="shared" si="388"/>
        <v>2</v>
      </c>
      <c r="N4977" s="3" t="s">
        <v>115</v>
      </c>
      <c r="O4977" s="3">
        <f>COUNTIF([1]局站!$D$4:$D$172,"="&amp;N4977)</f>
        <v>1</v>
      </c>
      <c r="P4977" s="3">
        <v>0</v>
      </c>
      <c r="Q4977" s="3">
        <v>0</v>
      </c>
      <c r="R4977" s="3">
        <v>0</v>
      </c>
      <c r="S4977" s="3" t="s">
        <v>84</v>
      </c>
      <c r="T4977" s="3">
        <f>COUNTIF([1]局站!$D$4:$D$172,"="&amp;S4977)</f>
        <v>1</v>
      </c>
      <c r="U4977" s="3">
        <v>0</v>
      </c>
      <c r="V4977" s="3">
        <v>0</v>
      </c>
      <c r="W4977" s="3">
        <v>0</v>
      </c>
      <c r="X4977" s="3" t="s">
        <v>1215</v>
      </c>
      <c r="Y4977" s="3" t="s">
        <v>880</v>
      </c>
      <c r="Z4977" s="3" t="str">
        <f>INDEX(业务类型!$C$4:$C$8,MATCH(纤芯!Y4977,业务类型!$B$4:$B$8,0))</f>
        <v>IDLE</v>
      </c>
      <c r="AA4977" s="3"/>
    </row>
    <row r="4978" spans="1:27" ht="33" x14ac:dyDescent="0.2">
      <c r="A4978" s="3">
        <v>4975</v>
      </c>
      <c r="B4978" s="3">
        <f t="shared" si="389"/>
        <v>37043101019</v>
      </c>
      <c r="C4978" s="3" t="s">
        <v>1166</v>
      </c>
      <c r="D4978" s="3" t="s">
        <v>243</v>
      </c>
      <c r="E4978" s="3" t="str">
        <f>INDEX(光放段!$G$4:$G$237,MATCH(纤芯!G4978,光放段!$C$4:$C$237,0))</f>
        <v>山东二干|泰安莱芜2号光缆:泰安青年路中心局-莱芜大桥路</v>
      </c>
      <c r="F4978" s="3">
        <f>INDEX(光放段!$I$4:$I$237,MATCH(纤芯!H4978,光放段!$B$4:$B$237,0))</f>
        <v>37043100000</v>
      </c>
      <c r="G4978" s="3" t="str">
        <f t="shared" si="385"/>
        <v>山东二干|泰安莱芜2号光缆:泰安青年路中心局-莱芜大桥路</v>
      </c>
      <c r="H4978" s="3">
        <f>INDEX(光放段!$B$4:$B$237,MATCH(纤芯!G4978,光放段!$C$4:$C$237,0))</f>
        <v>37043101000</v>
      </c>
      <c r="I4978" s="3" t="str">
        <f t="shared" si="386"/>
        <v>泰安莱芜2号光缆</v>
      </c>
      <c r="J4978" s="3" t="str">
        <f>INDEX(子缆名称!$B$4:$B$29,纤芯!M4978)</f>
        <v>B缆</v>
      </c>
      <c r="K4978" s="3">
        <v>19</v>
      </c>
      <c r="L4978" s="3">
        <f t="shared" si="387"/>
        <v>7</v>
      </c>
      <c r="M4978" s="3">
        <f t="shared" si="388"/>
        <v>2</v>
      </c>
      <c r="N4978" s="3" t="s">
        <v>115</v>
      </c>
      <c r="O4978" s="3">
        <f>COUNTIF([1]局站!$D$4:$D$172,"="&amp;N4978)</f>
        <v>1</v>
      </c>
      <c r="P4978" s="3">
        <v>0</v>
      </c>
      <c r="Q4978" s="3">
        <v>0</v>
      </c>
      <c r="R4978" s="3">
        <v>0</v>
      </c>
      <c r="S4978" s="3" t="s">
        <v>84</v>
      </c>
      <c r="T4978" s="3">
        <f>COUNTIF([1]局站!$D$4:$D$172,"="&amp;S4978)</f>
        <v>1</v>
      </c>
      <c r="U4978" s="3">
        <v>0</v>
      </c>
      <c r="V4978" s="3">
        <v>0</v>
      </c>
      <c r="W4978" s="3">
        <v>0</v>
      </c>
      <c r="X4978" s="3" t="s">
        <v>1215</v>
      </c>
      <c r="Y4978" s="3" t="s">
        <v>881</v>
      </c>
      <c r="Z4978" s="3" t="str">
        <f>INDEX(业务类型!$C$4:$C$8,MATCH(纤芯!Y4978,业务类型!$B$4:$B$8,0))</f>
        <v>OTHER</v>
      </c>
      <c r="AA4978" s="3" t="s">
        <v>919</v>
      </c>
    </row>
    <row r="4979" spans="1:27" ht="33" x14ac:dyDescent="0.2">
      <c r="A4979" s="3">
        <v>4976</v>
      </c>
      <c r="B4979" s="3">
        <f t="shared" si="389"/>
        <v>37043101020</v>
      </c>
      <c r="C4979" s="3" t="s">
        <v>1166</v>
      </c>
      <c r="D4979" s="3" t="s">
        <v>243</v>
      </c>
      <c r="E4979" s="3" t="str">
        <f>INDEX(光放段!$G$4:$G$237,MATCH(纤芯!G4979,光放段!$C$4:$C$237,0))</f>
        <v>山东二干|泰安莱芜2号光缆:泰安青年路中心局-莱芜大桥路</v>
      </c>
      <c r="F4979" s="3">
        <f>INDEX(光放段!$I$4:$I$237,MATCH(纤芯!H4979,光放段!$B$4:$B$237,0))</f>
        <v>37043100000</v>
      </c>
      <c r="G4979" s="3" t="str">
        <f t="shared" si="385"/>
        <v>山东二干|泰安莱芜2号光缆:泰安青年路中心局-莱芜大桥路</v>
      </c>
      <c r="H4979" s="3">
        <f>INDEX(光放段!$B$4:$B$237,MATCH(纤芯!G4979,光放段!$C$4:$C$237,0))</f>
        <v>37043101000</v>
      </c>
      <c r="I4979" s="3" t="str">
        <f t="shared" si="386"/>
        <v>泰安莱芜2号光缆</v>
      </c>
      <c r="J4979" s="3" t="str">
        <f>INDEX(子缆名称!$B$4:$B$29,纤芯!M4979)</f>
        <v>B缆</v>
      </c>
      <c r="K4979" s="3">
        <v>20</v>
      </c>
      <c r="L4979" s="3">
        <f t="shared" si="387"/>
        <v>8</v>
      </c>
      <c r="M4979" s="3">
        <f t="shared" si="388"/>
        <v>2</v>
      </c>
      <c r="N4979" s="3" t="s">
        <v>115</v>
      </c>
      <c r="O4979" s="3">
        <f>COUNTIF([1]局站!$D$4:$D$172,"="&amp;N4979)</f>
        <v>1</v>
      </c>
      <c r="P4979" s="3">
        <v>0</v>
      </c>
      <c r="Q4979" s="3">
        <v>0</v>
      </c>
      <c r="R4979" s="3">
        <v>0</v>
      </c>
      <c r="S4979" s="3" t="s">
        <v>84</v>
      </c>
      <c r="T4979" s="3">
        <f>COUNTIF([1]局站!$D$4:$D$172,"="&amp;S4979)</f>
        <v>1</v>
      </c>
      <c r="U4979" s="3">
        <v>0</v>
      </c>
      <c r="V4979" s="3">
        <v>0</v>
      </c>
      <c r="W4979" s="3">
        <v>0</v>
      </c>
      <c r="X4979" s="3" t="s">
        <v>1215</v>
      </c>
      <c r="Y4979" s="3" t="s">
        <v>881</v>
      </c>
      <c r="Z4979" s="3" t="str">
        <f>INDEX(业务类型!$C$4:$C$8,MATCH(纤芯!Y4979,业务类型!$B$4:$B$8,0))</f>
        <v>OTHER</v>
      </c>
      <c r="AA4979" s="3" t="s">
        <v>919</v>
      </c>
    </row>
    <row r="4980" spans="1:27" ht="16.5" x14ac:dyDescent="0.2">
      <c r="A4980" s="3">
        <v>4977</v>
      </c>
      <c r="B4980" s="3">
        <f t="shared" si="389"/>
        <v>37044101001</v>
      </c>
      <c r="C4980" s="3" t="s">
        <v>1166</v>
      </c>
      <c r="D4980" s="3" t="s">
        <v>244</v>
      </c>
      <c r="E4980" s="3" t="str">
        <f>INDEX(光放段!$G$4:$G$237,MATCH(纤芯!G4980,光放段!$C$4:$C$237,0))</f>
        <v>山东二干|泰安莱芜3号光缆:泰安东岳大街-莱芜原山路</v>
      </c>
      <c r="F4980" s="3">
        <f>INDEX(光放段!$I$4:$I$237,MATCH(纤芯!H4980,光放段!$B$4:$B$237,0))</f>
        <v>37044100000</v>
      </c>
      <c r="G4980" s="3" t="str">
        <f t="shared" si="385"/>
        <v>山东二干|泰安莱芜3号光缆:泰安东岳大街-莱芜原山路</v>
      </c>
      <c r="H4980" s="3">
        <f>INDEX(光放段!$B$4:$B$237,MATCH(纤芯!G4980,光放段!$C$4:$C$237,0))</f>
        <v>37044101000</v>
      </c>
      <c r="I4980" s="3" t="str">
        <f t="shared" si="386"/>
        <v>泰安莱芜3号光缆</v>
      </c>
      <c r="J4980" s="3" t="str">
        <f>INDEX(子缆名称!$B$4:$B$29,纤芯!M4980)</f>
        <v>A缆</v>
      </c>
      <c r="K4980" s="3">
        <v>1</v>
      </c>
      <c r="L4980" s="3">
        <f t="shared" si="387"/>
        <v>1</v>
      </c>
      <c r="M4980" s="3">
        <f t="shared" si="388"/>
        <v>1</v>
      </c>
      <c r="N4980" s="3" t="s">
        <v>72</v>
      </c>
      <c r="O4980" s="3">
        <f>COUNTIF([1]局站!$D$4:$D$172,"="&amp;N4980)</f>
        <v>1</v>
      </c>
      <c r="P4980" s="3">
        <v>0</v>
      </c>
      <c r="Q4980" s="3">
        <v>0</v>
      </c>
      <c r="R4980" s="3">
        <v>0</v>
      </c>
      <c r="S4980" s="3" t="s">
        <v>89</v>
      </c>
      <c r="T4980" s="3">
        <f>COUNTIF([1]局站!$D$4:$D$172,"="&amp;S4980)</f>
        <v>1</v>
      </c>
      <c r="U4980" s="3">
        <v>0</v>
      </c>
      <c r="V4980" s="3">
        <v>0</v>
      </c>
      <c r="W4980" s="3">
        <v>0</v>
      </c>
      <c r="X4980" s="3" t="s">
        <v>1215</v>
      </c>
      <c r="Y4980" s="3" t="s">
        <v>852</v>
      </c>
      <c r="Z4980" s="3" t="str">
        <f>INDEX(业务类型!$C$4:$C$8,MATCH(纤芯!Y4980,业务类型!$B$4:$B$8,0))</f>
        <v>TWO</v>
      </c>
      <c r="AA4980" s="3" t="s">
        <v>891</v>
      </c>
    </row>
    <row r="4981" spans="1:27" ht="16.5" x14ac:dyDescent="0.2">
      <c r="A4981" s="3">
        <v>4978</v>
      </c>
      <c r="B4981" s="3">
        <f t="shared" si="389"/>
        <v>37044101002</v>
      </c>
      <c r="C4981" s="3" t="s">
        <v>1166</v>
      </c>
      <c r="D4981" s="3" t="s">
        <v>244</v>
      </c>
      <c r="E4981" s="3" t="str">
        <f>INDEX(光放段!$G$4:$G$237,MATCH(纤芯!G4981,光放段!$C$4:$C$237,0))</f>
        <v>山东二干|泰安莱芜3号光缆:泰安东岳大街-莱芜原山路</v>
      </c>
      <c r="F4981" s="3">
        <f>INDEX(光放段!$I$4:$I$237,MATCH(纤芯!H4981,光放段!$B$4:$B$237,0))</f>
        <v>37044100000</v>
      </c>
      <c r="G4981" s="3" t="str">
        <f t="shared" si="385"/>
        <v>山东二干|泰安莱芜3号光缆:泰安东岳大街-莱芜原山路</v>
      </c>
      <c r="H4981" s="3">
        <f>INDEX(光放段!$B$4:$B$237,MATCH(纤芯!G4981,光放段!$C$4:$C$237,0))</f>
        <v>37044101000</v>
      </c>
      <c r="I4981" s="3" t="str">
        <f t="shared" si="386"/>
        <v>泰安莱芜3号光缆</v>
      </c>
      <c r="J4981" s="3" t="str">
        <f>INDEX(子缆名称!$B$4:$B$29,纤芯!M4981)</f>
        <v>A缆</v>
      </c>
      <c r="K4981" s="3">
        <v>2</v>
      </c>
      <c r="L4981" s="3">
        <f t="shared" si="387"/>
        <v>2</v>
      </c>
      <c r="M4981" s="3">
        <f t="shared" si="388"/>
        <v>1</v>
      </c>
      <c r="N4981" s="3" t="s">
        <v>72</v>
      </c>
      <c r="O4981" s="3">
        <f>COUNTIF([1]局站!$D$4:$D$172,"="&amp;N4981)</f>
        <v>1</v>
      </c>
      <c r="P4981" s="3">
        <v>0</v>
      </c>
      <c r="Q4981" s="3">
        <v>0</v>
      </c>
      <c r="R4981" s="3">
        <v>0</v>
      </c>
      <c r="S4981" s="3" t="s">
        <v>89</v>
      </c>
      <c r="T4981" s="3">
        <f>COUNTIF([1]局站!$D$4:$D$172,"="&amp;S4981)</f>
        <v>1</v>
      </c>
      <c r="U4981" s="3">
        <v>0</v>
      </c>
      <c r="V4981" s="3">
        <v>0</v>
      </c>
      <c r="W4981" s="3">
        <v>0</v>
      </c>
      <c r="X4981" s="3" t="s">
        <v>1215</v>
      </c>
      <c r="Y4981" s="3" t="s">
        <v>852</v>
      </c>
      <c r="Z4981" s="3" t="str">
        <f>INDEX(业务类型!$C$4:$C$8,MATCH(纤芯!Y4981,业务类型!$B$4:$B$8,0))</f>
        <v>TWO</v>
      </c>
      <c r="AA4981" s="3" t="s">
        <v>994</v>
      </c>
    </row>
    <row r="4982" spans="1:27" ht="16.5" x14ac:dyDescent="0.2">
      <c r="A4982" s="3">
        <v>4979</v>
      </c>
      <c r="B4982" s="3">
        <f t="shared" si="389"/>
        <v>37044101003</v>
      </c>
      <c r="C4982" s="3" t="s">
        <v>1166</v>
      </c>
      <c r="D4982" s="3" t="s">
        <v>244</v>
      </c>
      <c r="E4982" s="3" t="str">
        <f>INDEX(光放段!$G$4:$G$237,MATCH(纤芯!G4982,光放段!$C$4:$C$237,0))</f>
        <v>山东二干|泰安莱芜3号光缆:泰安东岳大街-莱芜原山路</v>
      </c>
      <c r="F4982" s="3">
        <f>INDEX(光放段!$I$4:$I$237,MATCH(纤芯!H4982,光放段!$B$4:$B$237,0))</f>
        <v>37044100000</v>
      </c>
      <c r="G4982" s="3" t="str">
        <f t="shared" si="385"/>
        <v>山东二干|泰安莱芜3号光缆:泰安东岳大街-莱芜原山路</v>
      </c>
      <c r="H4982" s="3">
        <f>INDEX(光放段!$B$4:$B$237,MATCH(纤芯!G4982,光放段!$C$4:$C$237,0))</f>
        <v>37044101000</v>
      </c>
      <c r="I4982" s="3" t="str">
        <f t="shared" si="386"/>
        <v>泰安莱芜3号光缆</v>
      </c>
      <c r="J4982" s="3" t="str">
        <f>INDEX(子缆名称!$B$4:$B$29,纤芯!M4982)</f>
        <v>A缆</v>
      </c>
      <c r="K4982" s="3">
        <v>3</v>
      </c>
      <c r="L4982" s="3">
        <f t="shared" si="387"/>
        <v>3</v>
      </c>
      <c r="M4982" s="3">
        <f t="shared" si="388"/>
        <v>1</v>
      </c>
      <c r="N4982" s="3" t="s">
        <v>72</v>
      </c>
      <c r="O4982" s="3">
        <f>COUNTIF([1]局站!$D$4:$D$172,"="&amp;N4982)</f>
        <v>1</v>
      </c>
      <c r="P4982" s="3">
        <v>0</v>
      </c>
      <c r="Q4982" s="3">
        <v>0</v>
      </c>
      <c r="R4982" s="3">
        <v>0</v>
      </c>
      <c r="S4982" s="3" t="s">
        <v>89</v>
      </c>
      <c r="T4982" s="3">
        <f>COUNTIF([1]局站!$D$4:$D$172,"="&amp;S4982)</f>
        <v>1</v>
      </c>
      <c r="U4982" s="3">
        <v>0</v>
      </c>
      <c r="V4982" s="3">
        <v>0</v>
      </c>
      <c r="W4982" s="3">
        <v>0</v>
      </c>
      <c r="X4982" s="3" t="s">
        <v>1215</v>
      </c>
      <c r="Y4982" s="3" t="s">
        <v>880</v>
      </c>
      <c r="Z4982" s="3" t="str">
        <f>INDEX(业务类型!$C$4:$C$8,MATCH(纤芯!Y4982,业务类型!$B$4:$B$8,0))</f>
        <v>IDLE</v>
      </c>
      <c r="AA4982" s="3"/>
    </row>
    <row r="4983" spans="1:27" ht="16.5" x14ac:dyDescent="0.2">
      <c r="A4983" s="3">
        <v>4980</v>
      </c>
      <c r="B4983" s="3">
        <f t="shared" si="389"/>
        <v>37044101004</v>
      </c>
      <c r="C4983" s="3" t="s">
        <v>1166</v>
      </c>
      <c r="D4983" s="3" t="s">
        <v>244</v>
      </c>
      <c r="E4983" s="3" t="str">
        <f>INDEX(光放段!$G$4:$G$237,MATCH(纤芯!G4983,光放段!$C$4:$C$237,0))</f>
        <v>山东二干|泰安莱芜3号光缆:泰安东岳大街-莱芜原山路</v>
      </c>
      <c r="F4983" s="3">
        <f>INDEX(光放段!$I$4:$I$237,MATCH(纤芯!H4983,光放段!$B$4:$B$237,0))</f>
        <v>37044100000</v>
      </c>
      <c r="G4983" s="3" t="str">
        <f t="shared" si="385"/>
        <v>山东二干|泰安莱芜3号光缆:泰安东岳大街-莱芜原山路</v>
      </c>
      <c r="H4983" s="3">
        <f>INDEX(光放段!$B$4:$B$237,MATCH(纤芯!G4983,光放段!$C$4:$C$237,0))</f>
        <v>37044101000</v>
      </c>
      <c r="I4983" s="3" t="str">
        <f t="shared" si="386"/>
        <v>泰安莱芜3号光缆</v>
      </c>
      <c r="J4983" s="3" t="str">
        <f>INDEX(子缆名称!$B$4:$B$29,纤芯!M4983)</f>
        <v>A缆</v>
      </c>
      <c r="K4983" s="3">
        <v>4</v>
      </c>
      <c r="L4983" s="3">
        <f t="shared" si="387"/>
        <v>4</v>
      </c>
      <c r="M4983" s="3">
        <f t="shared" si="388"/>
        <v>1</v>
      </c>
      <c r="N4983" s="3" t="s">
        <v>72</v>
      </c>
      <c r="O4983" s="3">
        <f>COUNTIF([1]局站!$D$4:$D$172,"="&amp;N4983)</f>
        <v>1</v>
      </c>
      <c r="P4983" s="3">
        <v>0</v>
      </c>
      <c r="Q4983" s="3">
        <v>0</v>
      </c>
      <c r="R4983" s="3">
        <v>0</v>
      </c>
      <c r="S4983" s="3" t="s">
        <v>89</v>
      </c>
      <c r="T4983" s="3">
        <f>COUNTIF([1]局站!$D$4:$D$172,"="&amp;S4983)</f>
        <v>1</v>
      </c>
      <c r="U4983" s="3">
        <v>0</v>
      </c>
      <c r="V4983" s="3">
        <v>0</v>
      </c>
      <c r="W4983" s="3">
        <v>0</v>
      </c>
      <c r="X4983" s="3" t="s">
        <v>1215</v>
      </c>
      <c r="Y4983" s="3" t="s">
        <v>881</v>
      </c>
      <c r="Z4983" s="3" t="str">
        <f>INDEX(业务类型!$C$4:$C$8,MATCH(纤芯!Y4983,业务类型!$B$4:$B$8,0))</f>
        <v>OTHER</v>
      </c>
      <c r="AA4983" s="3" t="s">
        <v>1090</v>
      </c>
    </row>
    <row r="4984" spans="1:27" ht="16.5" x14ac:dyDescent="0.2">
      <c r="A4984" s="3">
        <v>4981</v>
      </c>
      <c r="B4984" s="3">
        <f t="shared" si="389"/>
        <v>37044101005</v>
      </c>
      <c r="C4984" s="3" t="s">
        <v>1166</v>
      </c>
      <c r="D4984" s="3" t="s">
        <v>244</v>
      </c>
      <c r="E4984" s="3" t="str">
        <f>INDEX(光放段!$G$4:$G$237,MATCH(纤芯!G4984,光放段!$C$4:$C$237,0))</f>
        <v>山东二干|泰安莱芜3号光缆:泰安东岳大街-莱芜原山路</v>
      </c>
      <c r="F4984" s="3">
        <f>INDEX(光放段!$I$4:$I$237,MATCH(纤芯!H4984,光放段!$B$4:$B$237,0))</f>
        <v>37044100000</v>
      </c>
      <c r="G4984" s="3" t="str">
        <f t="shared" si="385"/>
        <v>山东二干|泰安莱芜3号光缆:泰安东岳大街-莱芜原山路</v>
      </c>
      <c r="H4984" s="3">
        <f>INDEX(光放段!$B$4:$B$237,MATCH(纤芯!G4984,光放段!$C$4:$C$237,0))</f>
        <v>37044101000</v>
      </c>
      <c r="I4984" s="3" t="str">
        <f t="shared" si="386"/>
        <v>泰安莱芜3号光缆</v>
      </c>
      <c r="J4984" s="3" t="str">
        <f>INDEX(子缆名称!$B$4:$B$29,纤芯!M4984)</f>
        <v>A缆</v>
      </c>
      <c r="K4984" s="3">
        <v>5</v>
      </c>
      <c r="L4984" s="3">
        <f t="shared" si="387"/>
        <v>5</v>
      </c>
      <c r="M4984" s="3">
        <f t="shared" si="388"/>
        <v>1</v>
      </c>
      <c r="N4984" s="3" t="s">
        <v>72</v>
      </c>
      <c r="O4984" s="3">
        <f>COUNTIF([1]局站!$D$4:$D$172,"="&amp;N4984)</f>
        <v>1</v>
      </c>
      <c r="P4984" s="3">
        <v>0</v>
      </c>
      <c r="Q4984" s="3">
        <v>0</v>
      </c>
      <c r="R4984" s="3">
        <v>0</v>
      </c>
      <c r="S4984" s="3" t="s">
        <v>89</v>
      </c>
      <c r="T4984" s="3">
        <f>COUNTIF([1]局站!$D$4:$D$172,"="&amp;S4984)</f>
        <v>1</v>
      </c>
      <c r="U4984" s="3">
        <v>0</v>
      </c>
      <c r="V4984" s="3">
        <v>0</v>
      </c>
      <c r="W4984" s="3">
        <v>0</v>
      </c>
      <c r="X4984" s="3" t="s">
        <v>1215</v>
      </c>
      <c r="Y4984" s="3" t="s">
        <v>880</v>
      </c>
      <c r="Z4984" s="3" t="str">
        <f>INDEX(业务类型!$C$4:$C$8,MATCH(纤芯!Y4984,业务类型!$B$4:$B$8,0))</f>
        <v>IDLE</v>
      </c>
      <c r="AA4984" s="3"/>
    </row>
    <row r="4985" spans="1:27" ht="16.5" x14ac:dyDescent="0.2">
      <c r="A4985" s="3">
        <v>4982</v>
      </c>
      <c r="B4985" s="3">
        <f t="shared" si="389"/>
        <v>37044101006</v>
      </c>
      <c r="C4985" s="3" t="s">
        <v>1166</v>
      </c>
      <c r="D4985" s="3" t="s">
        <v>244</v>
      </c>
      <c r="E4985" s="3" t="str">
        <f>INDEX(光放段!$G$4:$G$237,MATCH(纤芯!G4985,光放段!$C$4:$C$237,0))</f>
        <v>山东二干|泰安莱芜3号光缆:泰安东岳大街-莱芜原山路</v>
      </c>
      <c r="F4985" s="3">
        <f>INDEX(光放段!$I$4:$I$237,MATCH(纤芯!H4985,光放段!$B$4:$B$237,0))</f>
        <v>37044100000</v>
      </c>
      <c r="G4985" s="3" t="str">
        <f t="shared" si="385"/>
        <v>山东二干|泰安莱芜3号光缆:泰安东岳大街-莱芜原山路</v>
      </c>
      <c r="H4985" s="3">
        <f>INDEX(光放段!$B$4:$B$237,MATCH(纤芯!G4985,光放段!$C$4:$C$237,0))</f>
        <v>37044101000</v>
      </c>
      <c r="I4985" s="3" t="str">
        <f t="shared" si="386"/>
        <v>泰安莱芜3号光缆</v>
      </c>
      <c r="J4985" s="3" t="str">
        <f>INDEX(子缆名称!$B$4:$B$29,纤芯!M4985)</f>
        <v>A缆</v>
      </c>
      <c r="K4985" s="3">
        <v>6</v>
      </c>
      <c r="L4985" s="3">
        <f t="shared" si="387"/>
        <v>6</v>
      </c>
      <c r="M4985" s="3">
        <f t="shared" si="388"/>
        <v>1</v>
      </c>
      <c r="N4985" s="3" t="s">
        <v>72</v>
      </c>
      <c r="O4985" s="3">
        <f>COUNTIF([1]局站!$D$4:$D$172,"="&amp;N4985)</f>
        <v>1</v>
      </c>
      <c r="P4985" s="3">
        <v>0</v>
      </c>
      <c r="Q4985" s="3">
        <v>0</v>
      </c>
      <c r="R4985" s="3">
        <v>0</v>
      </c>
      <c r="S4985" s="3" t="s">
        <v>89</v>
      </c>
      <c r="T4985" s="3">
        <f>COUNTIF([1]局站!$D$4:$D$172,"="&amp;S4985)</f>
        <v>1</v>
      </c>
      <c r="U4985" s="3">
        <v>0</v>
      </c>
      <c r="V4985" s="3">
        <v>0</v>
      </c>
      <c r="W4985" s="3">
        <v>0</v>
      </c>
      <c r="X4985" s="3" t="s">
        <v>1215</v>
      </c>
      <c r="Y4985" s="3" t="s">
        <v>852</v>
      </c>
      <c r="Z4985" s="3" t="str">
        <f>INDEX(业务类型!$C$4:$C$8,MATCH(纤芯!Y4985,业务类型!$B$4:$B$8,0))</f>
        <v>TWO</v>
      </c>
      <c r="AA4985" s="3" t="s">
        <v>891</v>
      </c>
    </row>
    <row r="4986" spans="1:27" ht="16.5" x14ac:dyDescent="0.2">
      <c r="A4986" s="3">
        <v>4983</v>
      </c>
      <c r="B4986" s="3">
        <f t="shared" si="389"/>
        <v>37044101007</v>
      </c>
      <c r="C4986" s="3" t="s">
        <v>1166</v>
      </c>
      <c r="D4986" s="3" t="s">
        <v>244</v>
      </c>
      <c r="E4986" s="3" t="str">
        <f>INDEX(光放段!$G$4:$G$237,MATCH(纤芯!G4986,光放段!$C$4:$C$237,0))</f>
        <v>山东二干|泰安莱芜3号光缆:泰安东岳大街-莱芜原山路</v>
      </c>
      <c r="F4986" s="3">
        <f>INDEX(光放段!$I$4:$I$237,MATCH(纤芯!H4986,光放段!$B$4:$B$237,0))</f>
        <v>37044100000</v>
      </c>
      <c r="G4986" s="3" t="str">
        <f t="shared" si="385"/>
        <v>山东二干|泰安莱芜3号光缆:泰安东岳大街-莱芜原山路</v>
      </c>
      <c r="H4986" s="3">
        <f>INDEX(光放段!$B$4:$B$237,MATCH(纤芯!G4986,光放段!$C$4:$C$237,0))</f>
        <v>37044101000</v>
      </c>
      <c r="I4986" s="3" t="str">
        <f t="shared" si="386"/>
        <v>泰安莱芜3号光缆</v>
      </c>
      <c r="J4986" s="3" t="str">
        <f>INDEX(子缆名称!$B$4:$B$29,纤芯!M4986)</f>
        <v>A缆</v>
      </c>
      <c r="K4986" s="3">
        <v>7</v>
      </c>
      <c r="L4986" s="3">
        <f t="shared" si="387"/>
        <v>7</v>
      </c>
      <c r="M4986" s="3">
        <f t="shared" si="388"/>
        <v>1</v>
      </c>
      <c r="N4986" s="3" t="s">
        <v>72</v>
      </c>
      <c r="O4986" s="3">
        <f>COUNTIF([1]局站!$D$4:$D$172,"="&amp;N4986)</f>
        <v>1</v>
      </c>
      <c r="P4986" s="3">
        <v>0</v>
      </c>
      <c r="Q4986" s="3">
        <v>0</v>
      </c>
      <c r="R4986" s="3">
        <v>0</v>
      </c>
      <c r="S4986" s="3" t="s">
        <v>89</v>
      </c>
      <c r="T4986" s="3">
        <f>COUNTIF([1]局站!$D$4:$D$172,"="&amp;S4986)</f>
        <v>1</v>
      </c>
      <c r="U4986" s="3">
        <v>0</v>
      </c>
      <c r="V4986" s="3">
        <v>0</v>
      </c>
      <c r="W4986" s="3">
        <v>0</v>
      </c>
      <c r="X4986" s="3" t="s">
        <v>1215</v>
      </c>
      <c r="Y4986" s="3" t="s">
        <v>852</v>
      </c>
      <c r="Z4986" s="3" t="str">
        <f>INDEX(业务类型!$C$4:$C$8,MATCH(纤芯!Y4986,业务类型!$B$4:$B$8,0))</f>
        <v>TWO</v>
      </c>
      <c r="AA4986" s="3" t="s">
        <v>956</v>
      </c>
    </row>
    <row r="4987" spans="1:27" ht="16.5" x14ac:dyDescent="0.2">
      <c r="A4987" s="3">
        <v>4984</v>
      </c>
      <c r="B4987" s="3">
        <f t="shared" si="389"/>
        <v>37044101008</v>
      </c>
      <c r="C4987" s="3" t="s">
        <v>1166</v>
      </c>
      <c r="D4987" s="3" t="s">
        <v>244</v>
      </c>
      <c r="E4987" s="3" t="str">
        <f>INDEX(光放段!$G$4:$G$237,MATCH(纤芯!G4987,光放段!$C$4:$C$237,0))</f>
        <v>山东二干|泰安莱芜3号光缆:泰安东岳大街-莱芜原山路</v>
      </c>
      <c r="F4987" s="3">
        <f>INDEX(光放段!$I$4:$I$237,MATCH(纤芯!H4987,光放段!$B$4:$B$237,0))</f>
        <v>37044100000</v>
      </c>
      <c r="G4987" s="3" t="str">
        <f t="shared" si="385"/>
        <v>山东二干|泰安莱芜3号光缆:泰安东岳大街-莱芜原山路</v>
      </c>
      <c r="H4987" s="3">
        <f>INDEX(光放段!$B$4:$B$237,MATCH(纤芯!G4987,光放段!$C$4:$C$237,0))</f>
        <v>37044101000</v>
      </c>
      <c r="I4987" s="3" t="str">
        <f t="shared" si="386"/>
        <v>泰安莱芜3号光缆</v>
      </c>
      <c r="J4987" s="3" t="str">
        <f>INDEX(子缆名称!$B$4:$B$29,纤芯!M4987)</f>
        <v>A缆</v>
      </c>
      <c r="K4987" s="3">
        <v>8</v>
      </c>
      <c r="L4987" s="3">
        <f t="shared" si="387"/>
        <v>8</v>
      </c>
      <c r="M4987" s="3">
        <f t="shared" si="388"/>
        <v>1</v>
      </c>
      <c r="N4987" s="3" t="s">
        <v>72</v>
      </c>
      <c r="O4987" s="3">
        <f>COUNTIF([1]局站!$D$4:$D$172,"="&amp;N4987)</f>
        <v>1</v>
      </c>
      <c r="P4987" s="3">
        <v>0</v>
      </c>
      <c r="Q4987" s="3">
        <v>0</v>
      </c>
      <c r="R4987" s="3">
        <v>0</v>
      </c>
      <c r="S4987" s="3" t="s">
        <v>89</v>
      </c>
      <c r="T4987" s="3">
        <f>COUNTIF([1]局站!$D$4:$D$172,"="&amp;S4987)</f>
        <v>1</v>
      </c>
      <c r="U4987" s="3">
        <v>0</v>
      </c>
      <c r="V4987" s="3">
        <v>0</v>
      </c>
      <c r="W4987" s="3">
        <v>0</v>
      </c>
      <c r="X4987" s="3" t="s">
        <v>1215</v>
      </c>
      <c r="Y4987" s="3" t="s">
        <v>852</v>
      </c>
      <c r="Z4987" s="3" t="str">
        <f>INDEX(业务类型!$C$4:$C$8,MATCH(纤芯!Y4987,业务类型!$B$4:$B$8,0))</f>
        <v>TWO</v>
      </c>
      <c r="AA4987" s="3" t="s">
        <v>956</v>
      </c>
    </row>
    <row r="4988" spans="1:27" ht="16.5" x14ac:dyDescent="0.2">
      <c r="A4988" s="3">
        <v>4985</v>
      </c>
      <c r="B4988" s="3">
        <f t="shared" si="389"/>
        <v>37044101009</v>
      </c>
      <c r="C4988" s="3" t="s">
        <v>1166</v>
      </c>
      <c r="D4988" s="3" t="s">
        <v>244</v>
      </c>
      <c r="E4988" s="3" t="str">
        <f>INDEX(光放段!$G$4:$G$237,MATCH(纤芯!G4988,光放段!$C$4:$C$237,0))</f>
        <v>山东二干|泰安莱芜3号光缆:泰安东岳大街-莱芜原山路</v>
      </c>
      <c r="F4988" s="3">
        <f>INDEX(光放段!$I$4:$I$237,MATCH(纤芯!H4988,光放段!$B$4:$B$237,0))</f>
        <v>37044100000</v>
      </c>
      <c r="G4988" s="3" t="str">
        <f t="shared" si="385"/>
        <v>山东二干|泰安莱芜3号光缆:泰安东岳大街-莱芜原山路</v>
      </c>
      <c r="H4988" s="3">
        <f>INDEX(光放段!$B$4:$B$237,MATCH(纤芯!G4988,光放段!$C$4:$C$237,0))</f>
        <v>37044101000</v>
      </c>
      <c r="I4988" s="3" t="str">
        <f t="shared" si="386"/>
        <v>泰安莱芜3号光缆</v>
      </c>
      <c r="J4988" s="3" t="str">
        <f>INDEX(子缆名称!$B$4:$B$29,纤芯!M4988)</f>
        <v>A缆</v>
      </c>
      <c r="K4988" s="3">
        <v>9</v>
      </c>
      <c r="L4988" s="3">
        <f t="shared" si="387"/>
        <v>9</v>
      </c>
      <c r="M4988" s="3">
        <f t="shared" si="388"/>
        <v>1</v>
      </c>
      <c r="N4988" s="3" t="s">
        <v>72</v>
      </c>
      <c r="O4988" s="3">
        <f>COUNTIF([1]局站!$D$4:$D$172,"="&amp;N4988)</f>
        <v>1</v>
      </c>
      <c r="P4988" s="3">
        <v>0</v>
      </c>
      <c r="Q4988" s="3">
        <v>0</v>
      </c>
      <c r="R4988" s="3">
        <v>0</v>
      </c>
      <c r="S4988" s="3" t="s">
        <v>89</v>
      </c>
      <c r="T4988" s="3">
        <f>COUNTIF([1]局站!$D$4:$D$172,"="&amp;S4988)</f>
        <v>1</v>
      </c>
      <c r="U4988" s="3">
        <v>0</v>
      </c>
      <c r="V4988" s="3">
        <v>0</v>
      </c>
      <c r="W4988" s="3">
        <v>0</v>
      </c>
      <c r="X4988" s="3" t="s">
        <v>1215</v>
      </c>
      <c r="Y4988" s="3" t="s">
        <v>852</v>
      </c>
      <c r="Z4988" s="3" t="str">
        <f>INDEX(业务类型!$C$4:$C$8,MATCH(纤芯!Y4988,业务类型!$B$4:$B$8,0))</f>
        <v>TWO</v>
      </c>
      <c r="AA4988" s="3" t="s">
        <v>994</v>
      </c>
    </row>
    <row r="4989" spans="1:27" ht="16.5" x14ac:dyDescent="0.2">
      <c r="A4989" s="3">
        <v>4986</v>
      </c>
      <c r="B4989" s="3">
        <f t="shared" si="389"/>
        <v>37044101010</v>
      </c>
      <c r="C4989" s="3" t="s">
        <v>1166</v>
      </c>
      <c r="D4989" s="3" t="s">
        <v>244</v>
      </c>
      <c r="E4989" s="3" t="str">
        <f>INDEX(光放段!$G$4:$G$237,MATCH(纤芯!G4989,光放段!$C$4:$C$237,0))</f>
        <v>山东二干|泰安莱芜3号光缆:泰安东岳大街-莱芜原山路</v>
      </c>
      <c r="F4989" s="3">
        <f>INDEX(光放段!$I$4:$I$237,MATCH(纤芯!H4989,光放段!$B$4:$B$237,0))</f>
        <v>37044100000</v>
      </c>
      <c r="G4989" s="3" t="str">
        <f t="shared" si="385"/>
        <v>山东二干|泰安莱芜3号光缆:泰安东岳大街-莱芜原山路</v>
      </c>
      <c r="H4989" s="3">
        <f>INDEX(光放段!$B$4:$B$237,MATCH(纤芯!G4989,光放段!$C$4:$C$237,0))</f>
        <v>37044101000</v>
      </c>
      <c r="I4989" s="3" t="str">
        <f t="shared" si="386"/>
        <v>泰安莱芜3号光缆</v>
      </c>
      <c r="J4989" s="3" t="str">
        <f>INDEX(子缆名称!$B$4:$B$29,纤芯!M4989)</f>
        <v>A缆</v>
      </c>
      <c r="K4989" s="3">
        <v>10</v>
      </c>
      <c r="L4989" s="3">
        <f t="shared" si="387"/>
        <v>10</v>
      </c>
      <c r="M4989" s="3">
        <f t="shared" si="388"/>
        <v>1</v>
      </c>
      <c r="N4989" s="3" t="s">
        <v>72</v>
      </c>
      <c r="O4989" s="3">
        <f>COUNTIF([1]局站!$D$4:$D$172,"="&amp;N4989)</f>
        <v>1</v>
      </c>
      <c r="P4989" s="3">
        <v>0</v>
      </c>
      <c r="Q4989" s="3">
        <v>0</v>
      </c>
      <c r="R4989" s="3">
        <v>0</v>
      </c>
      <c r="S4989" s="3" t="s">
        <v>89</v>
      </c>
      <c r="T4989" s="3">
        <f>COUNTIF([1]局站!$D$4:$D$172,"="&amp;S4989)</f>
        <v>1</v>
      </c>
      <c r="U4989" s="3">
        <v>0</v>
      </c>
      <c r="V4989" s="3">
        <v>0</v>
      </c>
      <c r="W4989" s="3">
        <v>0</v>
      </c>
      <c r="X4989" s="3" t="s">
        <v>1215</v>
      </c>
      <c r="Y4989" s="3" t="s">
        <v>852</v>
      </c>
      <c r="Z4989" s="3" t="str">
        <f>INDEX(业务类型!$C$4:$C$8,MATCH(纤芯!Y4989,业务类型!$B$4:$B$8,0))</f>
        <v>TWO</v>
      </c>
      <c r="AA4989" s="3" t="s">
        <v>1046</v>
      </c>
    </row>
    <row r="4990" spans="1:27" ht="16.5" x14ac:dyDescent="0.2">
      <c r="A4990" s="3">
        <v>4987</v>
      </c>
      <c r="B4990" s="3">
        <f t="shared" si="389"/>
        <v>37044101011</v>
      </c>
      <c r="C4990" s="3" t="s">
        <v>1166</v>
      </c>
      <c r="D4990" s="3" t="s">
        <v>244</v>
      </c>
      <c r="E4990" s="3" t="str">
        <f>INDEX(光放段!$G$4:$G$237,MATCH(纤芯!G4990,光放段!$C$4:$C$237,0))</f>
        <v>山东二干|泰安莱芜3号光缆:泰安东岳大街-莱芜原山路</v>
      </c>
      <c r="F4990" s="3">
        <f>INDEX(光放段!$I$4:$I$237,MATCH(纤芯!H4990,光放段!$B$4:$B$237,0))</f>
        <v>37044100000</v>
      </c>
      <c r="G4990" s="3" t="str">
        <f t="shared" si="385"/>
        <v>山东二干|泰安莱芜3号光缆:泰安东岳大街-莱芜原山路</v>
      </c>
      <c r="H4990" s="3">
        <f>INDEX(光放段!$B$4:$B$237,MATCH(纤芯!G4990,光放段!$C$4:$C$237,0))</f>
        <v>37044101000</v>
      </c>
      <c r="I4990" s="3" t="str">
        <f t="shared" si="386"/>
        <v>泰安莱芜3号光缆</v>
      </c>
      <c r="J4990" s="3" t="str">
        <f>INDEX(子缆名称!$B$4:$B$29,纤芯!M4990)</f>
        <v>A缆</v>
      </c>
      <c r="K4990" s="3">
        <v>11</v>
      </c>
      <c r="L4990" s="3">
        <f t="shared" si="387"/>
        <v>11</v>
      </c>
      <c r="M4990" s="3">
        <f t="shared" si="388"/>
        <v>1</v>
      </c>
      <c r="N4990" s="3" t="s">
        <v>72</v>
      </c>
      <c r="O4990" s="3">
        <f>COUNTIF([1]局站!$D$4:$D$172,"="&amp;N4990)</f>
        <v>1</v>
      </c>
      <c r="P4990" s="3">
        <v>0</v>
      </c>
      <c r="Q4990" s="3">
        <v>0</v>
      </c>
      <c r="R4990" s="3">
        <v>0</v>
      </c>
      <c r="S4990" s="3" t="s">
        <v>89</v>
      </c>
      <c r="T4990" s="3">
        <f>COUNTIF([1]局站!$D$4:$D$172,"="&amp;S4990)</f>
        <v>1</v>
      </c>
      <c r="U4990" s="3">
        <v>0</v>
      </c>
      <c r="V4990" s="3">
        <v>0</v>
      </c>
      <c r="W4990" s="3">
        <v>0</v>
      </c>
      <c r="X4990" s="3" t="s">
        <v>1215</v>
      </c>
      <c r="Y4990" s="3" t="s">
        <v>881</v>
      </c>
      <c r="Z4990" s="3" t="str">
        <f>INDEX(业务类型!$C$4:$C$8,MATCH(纤芯!Y4990,业务类型!$B$4:$B$8,0))</f>
        <v>OTHER</v>
      </c>
      <c r="AA4990" s="3" t="s">
        <v>882</v>
      </c>
    </row>
    <row r="4991" spans="1:27" ht="16.5" x14ac:dyDescent="0.2">
      <c r="A4991" s="3">
        <v>4988</v>
      </c>
      <c r="B4991" s="3">
        <f t="shared" si="389"/>
        <v>37044101012</v>
      </c>
      <c r="C4991" s="3" t="s">
        <v>1166</v>
      </c>
      <c r="D4991" s="3" t="s">
        <v>244</v>
      </c>
      <c r="E4991" s="3" t="str">
        <f>INDEX(光放段!$G$4:$G$237,MATCH(纤芯!G4991,光放段!$C$4:$C$237,0))</f>
        <v>山东二干|泰安莱芜3号光缆:泰安东岳大街-莱芜原山路</v>
      </c>
      <c r="F4991" s="3">
        <f>INDEX(光放段!$I$4:$I$237,MATCH(纤芯!H4991,光放段!$B$4:$B$237,0))</f>
        <v>37044100000</v>
      </c>
      <c r="G4991" s="3" t="str">
        <f t="shared" si="385"/>
        <v>山东二干|泰安莱芜3号光缆:泰安东岳大街-莱芜原山路</v>
      </c>
      <c r="H4991" s="3">
        <f>INDEX(光放段!$B$4:$B$237,MATCH(纤芯!G4991,光放段!$C$4:$C$237,0))</f>
        <v>37044101000</v>
      </c>
      <c r="I4991" s="3" t="str">
        <f t="shared" si="386"/>
        <v>泰安莱芜3号光缆</v>
      </c>
      <c r="J4991" s="3" t="str">
        <f>INDEX(子缆名称!$B$4:$B$29,纤芯!M4991)</f>
        <v>A缆</v>
      </c>
      <c r="K4991" s="3">
        <v>12</v>
      </c>
      <c r="L4991" s="3">
        <f t="shared" si="387"/>
        <v>12</v>
      </c>
      <c r="M4991" s="3">
        <f t="shared" si="388"/>
        <v>1</v>
      </c>
      <c r="N4991" s="3" t="s">
        <v>72</v>
      </c>
      <c r="O4991" s="3">
        <f>COUNTIF([1]局站!$D$4:$D$172,"="&amp;N4991)</f>
        <v>1</v>
      </c>
      <c r="P4991" s="3">
        <v>0</v>
      </c>
      <c r="Q4991" s="3">
        <v>0</v>
      </c>
      <c r="R4991" s="3">
        <v>0</v>
      </c>
      <c r="S4991" s="3" t="s">
        <v>89</v>
      </c>
      <c r="T4991" s="3">
        <f>COUNTIF([1]局站!$D$4:$D$172,"="&amp;S4991)</f>
        <v>1</v>
      </c>
      <c r="U4991" s="3">
        <v>0</v>
      </c>
      <c r="V4991" s="3">
        <v>0</v>
      </c>
      <c r="W4991" s="3">
        <v>0</v>
      </c>
      <c r="X4991" s="3" t="s">
        <v>1215</v>
      </c>
      <c r="Y4991" s="3" t="s">
        <v>852</v>
      </c>
      <c r="Z4991" s="3" t="str">
        <f>INDEX(业务类型!$C$4:$C$8,MATCH(纤芯!Y4991,业务类型!$B$4:$B$8,0))</f>
        <v>TWO</v>
      </c>
      <c r="AA4991" s="3" t="s">
        <v>1046</v>
      </c>
    </row>
    <row r="4992" spans="1:27" ht="16.5" x14ac:dyDescent="0.2">
      <c r="A4992" s="3">
        <v>4989</v>
      </c>
      <c r="B4992" s="3">
        <f t="shared" si="389"/>
        <v>37044101013</v>
      </c>
      <c r="C4992" s="3" t="s">
        <v>1166</v>
      </c>
      <c r="D4992" s="3" t="s">
        <v>244</v>
      </c>
      <c r="E4992" s="3" t="str">
        <f>INDEX(光放段!$G$4:$G$237,MATCH(纤芯!G4992,光放段!$C$4:$C$237,0))</f>
        <v>山东二干|泰安莱芜3号光缆:泰安东岳大街-莱芜原山路</v>
      </c>
      <c r="F4992" s="3">
        <f>INDEX(光放段!$I$4:$I$237,MATCH(纤芯!H4992,光放段!$B$4:$B$237,0))</f>
        <v>37044100000</v>
      </c>
      <c r="G4992" s="3" t="str">
        <f t="shared" si="385"/>
        <v>山东二干|泰安莱芜3号光缆:泰安东岳大街-莱芜原山路</v>
      </c>
      <c r="H4992" s="3">
        <f>INDEX(光放段!$B$4:$B$237,MATCH(纤芯!G4992,光放段!$C$4:$C$237,0))</f>
        <v>37044101000</v>
      </c>
      <c r="I4992" s="3" t="str">
        <f t="shared" si="386"/>
        <v>泰安莱芜3号光缆</v>
      </c>
      <c r="J4992" s="3" t="str">
        <f>INDEX(子缆名称!$B$4:$B$29,纤芯!M4992)</f>
        <v>B缆</v>
      </c>
      <c r="K4992" s="3">
        <v>13</v>
      </c>
      <c r="L4992" s="3">
        <f t="shared" si="387"/>
        <v>1</v>
      </c>
      <c r="M4992" s="3">
        <f t="shared" si="388"/>
        <v>2</v>
      </c>
      <c r="N4992" s="3" t="s">
        <v>72</v>
      </c>
      <c r="O4992" s="3">
        <f>COUNTIF([1]局站!$D$4:$D$172,"="&amp;N4992)</f>
        <v>1</v>
      </c>
      <c r="P4992" s="3">
        <v>0</v>
      </c>
      <c r="Q4992" s="3">
        <v>0</v>
      </c>
      <c r="R4992" s="3">
        <v>0</v>
      </c>
      <c r="S4992" s="3" t="s">
        <v>89</v>
      </c>
      <c r="T4992" s="3">
        <f>COUNTIF([1]局站!$D$4:$D$172,"="&amp;S4992)</f>
        <v>1</v>
      </c>
      <c r="U4992" s="3">
        <v>0</v>
      </c>
      <c r="V4992" s="3">
        <v>0</v>
      </c>
      <c r="W4992" s="3">
        <v>0</v>
      </c>
      <c r="X4992" s="3" t="s">
        <v>1215</v>
      </c>
      <c r="Y4992" s="3" t="s">
        <v>880</v>
      </c>
      <c r="Z4992" s="3" t="str">
        <f>INDEX(业务类型!$C$4:$C$8,MATCH(纤芯!Y4992,业务类型!$B$4:$B$8,0))</f>
        <v>IDLE</v>
      </c>
      <c r="AA4992" s="3"/>
    </row>
    <row r="4993" spans="1:27" ht="16.5" x14ac:dyDescent="0.2">
      <c r="A4993" s="3">
        <v>4990</v>
      </c>
      <c r="B4993" s="3">
        <f t="shared" si="389"/>
        <v>37044101014</v>
      </c>
      <c r="C4993" s="3" t="s">
        <v>1166</v>
      </c>
      <c r="D4993" s="3" t="s">
        <v>244</v>
      </c>
      <c r="E4993" s="3" t="str">
        <f>INDEX(光放段!$G$4:$G$237,MATCH(纤芯!G4993,光放段!$C$4:$C$237,0))</f>
        <v>山东二干|泰安莱芜3号光缆:泰安东岳大街-莱芜原山路</v>
      </c>
      <c r="F4993" s="3">
        <f>INDEX(光放段!$I$4:$I$237,MATCH(纤芯!H4993,光放段!$B$4:$B$237,0))</f>
        <v>37044100000</v>
      </c>
      <c r="G4993" s="3" t="str">
        <f t="shared" si="385"/>
        <v>山东二干|泰安莱芜3号光缆:泰安东岳大街-莱芜原山路</v>
      </c>
      <c r="H4993" s="3">
        <f>INDEX(光放段!$B$4:$B$237,MATCH(纤芯!G4993,光放段!$C$4:$C$237,0))</f>
        <v>37044101000</v>
      </c>
      <c r="I4993" s="3" t="str">
        <f t="shared" si="386"/>
        <v>泰安莱芜3号光缆</v>
      </c>
      <c r="J4993" s="3" t="str">
        <f>INDEX(子缆名称!$B$4:$B$29,纤芯!M4993)</f>
        <v>B缆</v>
      </c>
      <c r="K4993" s="3">
        <v>14</v>
      </c>
      <c r="L4993" s="3">
        <f t="shared" si="387"/>
        <v>2</v>
      </c>
      <c r="M4993" s="3">
        <f t="shared" si="388"/>
        <v>2</v>
      </c>
      <c r="N4993" s="3" t="s">
        <v>72</v>
      </c>
      <c r="O4993" s="3">
        <f>COUNTIF([1]局站!$D$4:$D$172,"="&amp;N4993)</f>
        <v>1</v>
      </c>
      <c r="P4993" s="3">
        <v>0</v>
      </c>
      <c r="Q4993" s="3">
        <v>0</v>
      </c>
      <c r="R4993" s="3">
        <v>0</v>
      </c>
      <c r="S4993" s="3" t="s">
        <v>89</v>
      </c>
      <c r="T4993" s="3">
        <f>COUNTIF([1]局站!$D$4:$D$172,"="&amp;S4993)</f>
        <v>1</v>
      </c>
      <c r="U4993" s="3">
        <v>0</v>
      </c>
      <c r="V4993" s="3">
        <v>0</v>
      </c>
      <c r="W4993" s="3">
        <v>0</v>
      </c>
      <c r="X4993" s="3" t="s">
        <v>1215</v>
      </c>
      <c r="Y4993" s="3" t="s">
        <v>852</v>
      </c>
      <c r="Z4993" s="3" t="str">
        <f>INDEX(业务类型!$C$4:$C$8,MATCH(纤芯!Y4993,业务类型!$B$4:$B$8,0))</f>
        <v>TWO</v>
      </c>
      <c r="AA4993" s="3" t="s">
        <v>886</v>
      </c>
    </row>
    <row r="4994" spans="1:27" ht="16.5" x14ac:dyDescent="0.2">
      <c r="A4994" s="3">
        <v>4991</v>
      </c>
      <c r="B4994" s="3">
        <f t="shared" si="389"/>
        <v>37044101015</v>
      </c>
      <c r="C4994" s="3" t="s">
        <v>1166</v>
      </c>
      <c r="D4994" s="3" t="s">
        <v>244</v>
      </c>
      <c r="E4994" s="3" t="str">
        <f>INDEX(光放段!$G$4:$G$237,MATCH(纤芯!G4994,光放段!$C$4:$C$237,0))</f>
        <v>山东二干|泰安莱芜3号光缆:泰安东岳大街-莱芜原山路</v>
      </c>
      <c r="F4994" s="3">
        <f>INDEX(光放段!$I$4:$I$237,MATCH(纤芯!H4994,光放段!$B$4:$B$237,0))</f>
        <v>37044100000</v>
      </c>
      <c r="G4994" s="3" t="str">
        <f t="shared" si="385"/>
        <v>山东二干|泰安莱芜3号光缆:泰安东岳大街-莱芜原山路</v>
      </c>
      <c r="H4994" s="3">
        <f>INDEX(光放段!$B$4:$B$237,MATCH(纤芯!G4994,光放段!$C$4:$C$237,0))</f>
        <v>37044101000</v>
      </c>
      <c r="I4994" s="3" t="str">
        <f t="shared" si="386"/>
        <v>泰安莱芜3号光缆</v>
      </c>
      <c r="J4994" s="3" t="str">
        <f>INDEX(子缆名称!$B$4:$B$29,纤芯!M4994)</f>
        <v>B缆</v>
      </c>
      <c r="K4994" s="3">
        <v>15</v>
      </c>
      <c r="L4994" s="3">
        <f t="shared" si="387"/>
        <v>3</v>
      </c>
      <c r="M4994" s="3">
        <f t="shared" si="388"/>
        <v>2</v>
      </c>
      <c r="N4994" s="3" t="s">
        <v>72</v>
      </c>
      <c r="O4994" s="3">
        <f>COUNTIF([1]局站!$D$4:$D$172,"="&amp;N4994)</f>
        <v>1</v>
      </c>
      <c r="P4994" s="3">
        <v>0</v>
      </c>
      <c r="Q4994" s="3">
        <v>0</v>
      </c>
      <c r="R4994" s="3">
        <v>0</v>
      </c>
      <c r="S4994" s="3" t="s">
        <v>89</v>
      </c>
      <c r="T4994" s="3">
        <f>COUNTIF([1]局站!$D$4:$D$172,"="&amp;S4994)</f>
        <v>1</v>
      </c>
      <c r="U4994" s="3">
        <v>0</v>
      </c>
      <c r="V4994" s="3">
        <v>0</v>
      </c>
      <c r="W4994" s="3">
        <v>0</v>
      </c>
      <c r="X4994" s="3" t="s">
        <v>1215</v>
      </c>
      <c r="Y4994" s="3" t="s">
        <v>852</v>
      </c>
      <c r="Z4994" s="3" t="str">
        <f>INDEX(业务类型!$C$4:$C$8,MATCH(纤芯!Y4994,业务类型!$B$4:$B$8,0))</f>
        <v>TWO</v>
      </c>
      <c r="AA4994" s="3" t="s">
        <v>886</v>
      </c>
    </row>
    <row r="4995" spans="1:27" ht="16.5" x14ac:dyDescent="0.2">
      <c r="A4995" s="3">
        <v>4992</v>
      </c>
      <c r="B4995" s="3">
        <f t="shared" si="389"/>
        <v>37044101016</v>
      </c>
      <c r="C4995" s="3" t="s">
        <v>1166</v>
      </c>
      <c r="D4995" s="3" t="s">
        <v>244</v>
      </c>
      <c r="E4995" s="3" t="str">
        <f>INDEX(光放段!$G$4:$G$237,MATCH(纤芯!G4995,光放段!$C$4:$C$237,0))</f>
        <v>山东二干|泰安莱芜3号光缆:泰安东岳大街-莱芜原山路</v>
      </c>
      <c r="F4995" s="3">
        <f>INDEX(光放段!$I$4:$I$237,MATCH(纤芯!H4995,光放段!$B$4:$B$237,0))</f>
        <v>37044100000</v>
      </c>
      <c r="G4995" s="3" t="str">
        <f t="shared" si="385"/>
        <v>山东二干|泰安莱芜3号光缆:泰安东岳大街-莱芜原山路</v>
      </c>
      <c r="H4995" s="3">
        <f>INDEX(光放段!$B$4:$B$237,MATCH(纤芯!G4995,光放段!$C$4:$C$237,0))</f>
        <v>37044101000</v>
      </c>
      <c r="I4995" s="3" t="str">
        <f t="shared" si="386"/>
        <v>泰安莱芜3号光缆</v>
      </c>
      <c r="J4995" s="3" t="str">
        <f>INDEX(子缆名称!$B$4:$B$29,纤芯!M4995)</f>
        <v>B缆</v>
      </c>
      <c r="K4995" s="3">
        <v>16</v>
      </c>
      <c r="L4995" s="3">
        <f t="shared" si="387"/>
        <v>4</v>
      </c>
      <c r="M4995" s="3">
        <f t="shared" si="388"/>
        <v>2</v>
      </c>
      <c r="N4995" s="3" t="s">
        <v>72</v>
      </c>
      <c r="O4995" s="3">
        <f>COUNTIF([1]局站!$D$4:$D$172,"="&amp;N4995)</f>
        <v>1</v>
      </c>
      <c r="P4995" s="3">
        <v>0</v>
      </c>
      <c r="Q4995" s="3">
        <v>0</v>
      </c>
      <c r="R4995" s="3">
        <v>0</v>
      </c>
      <c r="S4995" s="3" t="s">
        <v>89</v>
      </c>
      <c r="T4995" s="3">
        <f>COUNTIF([1]局站!$D$4:$D$172,"="&amp;S4995)</f>
        <v>1</v>
      </c>
      <c r="U4995" s="3">
        <v>0</v>
      </c>
      <c r="V4995" s="3">
        <v>0</v>
      </c>
      <c r="W4995" s="3">
        <v>0</v>
      </c>
      <c r="X4995" s="3" t="s">
        <v>1215</v>
      </c>
      <c r="Y4995" s="3" t="s">
        <v>881</v>
      </c>
      <c r="Z4995" s="3" t="str">
        <f>INDEX(业务类型!$C$4:$C$8,MATCH(纤芯!Y4995,业务类型!$B$4:$B$8,0))</f>
        <v>OTHER</v>
      </c>
      <c r="AA4995" s="3" t="s">
        <v>1091</v>
      </c>
    </row>
    <row r="4996" spans="1:27" ht="16.5" x14ac:dyDescent="0.2">
      <c r="A4996" s="3">
        <v>4993</v>
      </c>
      <c r="B4996" s="3">
        <f t="shared" si="389"/>
        <v>37044101017</v>
      </c>
      <c r="C4996" s="3" t="s">
        <v>1166</v>
      </c>
      <c r="D4996" s="3" t="s">
        <v>244</v>
      </c>
      <c r="E4996" s="3" t="str">
        <f>INDEX(光放段!$G$4:$G$237,MATCH(纤芯!G4996,光放段!$C$4:$C$237,0))</f>
        <v>山东二干|泰安莱芜3号光缆:泰安东岳大街-莱芜原山路</v>
      </c>
      <c r="F4996" s="3">
        <f>INDEX(光放段!$I$4:$I$237,MATCH(纤芯!H4996,光放段!$B$4:$B$237,0))</f>
        <v>37044100000</v>
      </c>
      <c r="G4996" s="3" t="str">
        <f t="shared" si="385"/>
        <v>山东二干|泰安莱芜3号光缆:泰安东岳大街-莱芜原山路</v>
      </c>
      <c r="H4996" s="3">
        <f>INDEX(光放段!$B$4:$B$237,MATCH(纤芯!G4996,光放段!$C$4:$C$237,0))</f>
        <v>37044101000</v>
      </c>
      <c r="I4996" s="3" t="str">
        <f t="shared" si="386"/>
        <v>泰安莱芜3号光缆</v>
      </c>
      <c r="J4996" s="3" t="str">
        <f>INDEX(子缆名称!$B$4:$B$29,纤芯!M4996)</f>
        <v>B缆</v>
      </c>
      <c r="K4996" s="3">
        <v>17</v>
      </c>
      <c r="L4996" s="3">
        <f t="shared" si="387"/>
        <v>5</v>
      </c>
      <c r="M4996" s="3">
        <f t="shared" si="388"/>
        <v>2</v>
      </c>
      <c r="N4996" s="3" t="s">
        <v>72</v>
      </c>
      <c r="O4996" s="3">
        <f>COUNTIF([1]局站!$D$4:$D$172,"="&amp;N4996)</f>
        <v>1</v>
      </c>
      <c r="P4996" s="3">
        <v>0</v>
      </c>
      <c r="Q4996" s="3">
        <v>0</v>
      </c>
      <c r="R4996" s="3">
        <v>0</v>
      </c>
      <c r="S4996" s="3" t="s">
        <v>89</v>
      </c>
      <c r="T4996" s="3">
        <f>COUNTIF([1]局站!$D$4:$D$172,"="&amp;S4996)</f>
        <v>1</v>
      </c>
      <c r="U4996" s="3">
        <v>0</v>
      </c>
      <c r="V4996" s="3">
        <v>0</v>
      </c>
      <c r="W4996" s="3">
        <v>0</v>
      </c>
      <c r="X4996" s="3" t="s">
        <v>1214</v>
      </c>
      <c r="Y4996" s="3" t="s">
        <v>880</v>
      </c>
      <c r="Z4996" s="3" t="str">
        <f>INDEX(业务类型!$C$4:$C$8,MATCH(纤芯!Y4996,业务类型!$B$4:$B$8,0))</f>
        <v>IDLE</v>
      </c>
      <c r="AA4996" s="3"/>
    </row>
    <row r="4997" spans="1:27" ht="16.5" x14ac:dyDescent="0.2">
      <c r="A4997" s="3">
        <v>4994</v>
      </c>
      <c r="B4997" s="3">
        <f t="shared" si="389"/>
        <v>37044101018</v>
      </c>
      <c r="C4997" s="3" t="s">
        <v>1166</v>
      </c>
      <c r="D4997" s="3" t="s">
        <v>244</v>
      </c>
      <c r="E4997" s="3" t="str">
        <f>INDEX(光放段!$G$4:$G$237,MATCH(纤芯!G4997,光放段!$C$4:$C$237,0))</f>
        <v>山东二干|泰安莱芜3号光缆:泰安东岳大街-莱芜原山路</v>
      </c>
      <c r="F4997" s="3">
        <f>INDEX(光放段!$I$4:$I$237,MATCH(纤芯!H4997,光放段!$B$4:$B$237,0))</f>
        <v>37044100000</v>
      </c>
      <c r="G4997" s="3" t="str">
        <f t="shared" ref="G4997:G5060" si="390">C4997&amp;"|"&amp;D4997&amp;":"&amp;N4997&amp;"-"&amp;S4997</f>
        <v>山东二干|泰安莱芜3号光缆:泰安东岳大街-莱芜原山路</v>
      </c>
      <c r="H4997" s="3">
        <f>INDEX(光放段!$B$4:$B$237,MATCH(纤芯!G4997,光放段!$C$4:$C$237,0))</f>
        <v>37044101000</v>
      </c>
      <c r="I4997" s="3" t="str">
        <f t="shared" ref="I4997:I5060" si="391">D4997</f>
        <v>泰安莱芜3号光缆</v>
      </c>
      <c r="J4997" s="3" t="str">
        <f>INDEX(子缆名称!$B$4:$B$29,纤芯!M4997)</f>
        <v>B缆</v>
      </c>
      <c r="K4997" s="3">
        <v>18</v>
      </c>
      <c r="L4997" s="3">
        <f t="shared" ref="L4997:L5060" si="392">MOD(K4997-1,12)+1</f>
        <v>6</v>
      </c>
      <c r="M4997" s="3">
        <f t="shared" ref="M4997:M5060" si="393">INT((K4997-1)/12)+1</f>
        <v>2</v>
      </c>
      <c r="N4997" s="3" t="s">
        <v>72</v>
      </c>
      <c r="O4997" s="3">
        <f>COUNTIF([1]局站!$D$4:$D$172,"="&amp;N4997)</f>
        <v>1</v>
      </c>
      <c r="P4997" s="3">
        <v>0</v>
      </c>
      <c r="Q4997" s="3">
        <v>0</v>
      </c>
      <c r="R4997" s="3">
        <v>0</v>
      </c>
      <c r="S4997" s="3" t="s">
        <v>89</v>
      </c>
      <c r="T4997" s="3">
        <f>COUNTIF([1]局站!$D$4:$D$172,"="&amp;S4997)</f>
        <v>1</v>
      </c>
      <c r="U4997" s="3">
        <v>0</v>
      </c>
      <c r="V4997" s="3">
        <v>0</v>
      </c>
      <c r="W4997" s="3">
        <v>0</v>
      </c>
      <c r="X4997" s="3" t="s">
        <v>1214</v>
      </c>
      <c r="Y4997" s="3" t="s">
        <v>880</v>
      </c>
      <c r="Z4997" s="3" t="str">
        <f>INDEX(业务类型!$C$4:$C$8,MATCH(纤芯!Y4997,业务类型!$B$4:$B$8,0))</f>
        <v>IDLE</v>
      </c>
      <c r="AA4997" s="3"/>
    </row>
    <row r="4998" spans="1:27" ht="16.5" x14ac:dyDescent="0.2">
      <c r="A4998" s="3">
        <v>4995</v>
      </c>
      <c r="B4998" s="3">
        <f t="shared" si="389"/>
        <v>37044101019</v>
      </c>
      <c r="C4998" s="3" t="s">
        <v>1166</v>
      </c>
      <c r="D4998" s="3" t="s">
        <v>244</v>
      </c>
      <c r="E4998" s="3" t="str">
        <f>INDEX(光放段!$G$4:$G$237,MATCH(纤芯!G4998,光放段!$C$4:$C$237,0))</f>
        <v>山东二干|泰安莱芜3号光缆:泰安东岳大街-莱芜原山路</v>
      </c>
      <c r="F4998" s="3">
        <f>INDEX(光放段!$I$4:$I$237,MATCH(纤芯!H4998,光放段!$B$4:$B$237,0))</f>
        <v>37044100000</v>
      </c>
      <c r="G4998" s="3" t="str">
        <f t="shared" si="390"/>
        <v>山东二干|泰安莱芜3号光缆:泰安东岳大街-莱芜原山路</v>
      </c>
      <c r="H4998" s="3">
        <f>INDEX(光放段!$B$4:$B$237,MATCH(纤芯!G4998,光放段!$C$4:$C$237,0))</f>
        <v>37044101000</v>
      </c>
      <c r="I4998" s="3" t="str">
        <f t="shared" si="391"/>
        <v>泰安莱芜3号光缆</v>
      </c>
      <c r="J4998" s="3" t="str">
        <f>INDEX(子缆名称!$B$4:$B$29,纤芯!M4998)</f>
        <v>B缆</v>
      </c>
      <c r="K4998" s="3">
        <v>19</v>
      </c>
      <c r="L4998" s="3">
        <f t="shared" si="392"/>
        <v>7</v>
      </c>
      <c r="M4998" s="3">
        <f t="shared" si="393"/>
        <v>2</v>
      </c>
      <c r="N4998" s="3" t="s">
        <v>72</v>
      </c>
      <c r="O4998" s="3">
        <f>COUNTIF([1]局站!$D$4:$D$172,"="&amp;N4998)</f>
        <v>1</v>
      </c>
      <c r="P4998" s="3">
        <v>0</v>
      </c>
      <c r="Q4998" s="3">
        <v>0</v>
      </c>
      <c r="R4998" s="3">
        <v>0</v>
      </c>
      <c r="S4998" s="3" t="s">
        <v>89</v>
      </c>
      <c r="T4998" s="3">
        <f>COUNTIF([1]局站!$D$4:$D$172,"="&amp;S4998)</f>
        <v>1</v>
      </c>
      <c r="U4998" s="3">
        <v>0</v>
      </c>
      <c r="V4998" s="3">
        <v>0</v>
      </c>
      <c r="W4998" s="3">
        <v>0</v>
      </c>
      <c r="X4998" s="3" t="s">
        <v>1214</v>
      </c>
      <c r="Y4998" s="3" t="s">
        <v>852</v>
      </c>
      <c r="Z4998" s="3" t="str">
        <f>INDEX(业务类型!$C$4:$C$8,MATCH(纤芯!Y4998,业务类型!$B$4:$B$8,0))</f>
        <v>TWO</v>
      </c>
      <c r="AA4998" s="3" t="s">
        <v>1007</v>
      </c>
    </row>
    <row r="4999" spans="1:27" ht="16.5" x14ac:dyDescent="0.2">
      <c r="A4999" s="3">
        <v>4996</v>
      </c>
      <c r="B4999" s="3">
        <f t="shared" si="389"/>
        <v>37044101020</v>
      </c>
      <c r="C4999" s="3" t="s">
        <v>1166</v>
      </c>
      <c r="D4999" s="3" t="s">
        <v>244</v>
      </c>
      <c r="E4999" s="3" t="str">
        <f>INDEX(光放段!$G$4:$G$237,MATCH(纤芯!G4999,光放段!$C$4:$C$237,0))</f>
        <v>山东二干|泰安莱芜3号光缆:泰安东岳大街-莱芜原山路</v>
      </c>
      <c r="F4999" s="3">
        <f>INDEX(光放段!$I$4:$I$237,MATCH(纤芯!H4999,光放段!$B$4:$B$237,0))</f>
        <v>37044100000</v>
      </c>
      <c r="G4999" s="3" t="str">
        <f t="shared" si="390"/>
        <v>山东二干|泰安莱芜3号光缆:泰安东岳大街-莱芜原山路</v>
      </c>
      <c r="H4999" s="3">
        <f>INDEX(光放段!$B$4:$B$237,MATCH(纤芯!G4999,光放段!$C$4:$C$237,0))</f>
        <v>37044101000</v>
      </c>
      <c r="I4999" s="3" t="str">
        <f t="shared" si="391"/>
        <v>泰安莱芜3号光缆</v>
      </c>
      <c r="J4999" s="3" t="str">
        <f>INDEX(子缆名称!$B$4:$B$29,纤芯!M4999)</f>
        <v>B缆</v>
      </c>
      <c r="K4999" s="3">
        <v>20</v>
      </c>
      <c r="L4999" s="3">
        <f t="shared" si="392"/>
        <v>8</v>
      </c>
      <c r="M4999" s="3">
        <f t="shared" si="393"/>
        <v>2</v>
      </c>
      <c r="N4999" s="3" t="s">
        <v>72</v>
      </c>
      <c r="O4999" s="3">
        <f>COUNTIF([1]局站!$D$4:$D$172,"="&amp;N4999)</f>
        <v>1</v>
      </c>
      <c r="P4999" s="3">
        <v>0</v>
      </c>
      <c r="Q4999" s="3">
        <v>0</v>
      </c>
      <c r="R4999" s="3">
        <v>0</v>
      </c>
      <c r="S4999" s="3" t="s">
        <v>89</v>
      </c>
      <c r="T4999" s="3">
        <f>COUNTIF([1]局站!$D$4:$D$172,"="&amp;S4999)</f>
        <v>1</v>
      </c>
      <c r="U4999" s="3">
        <v>0</v>
      </c>
      <c r="V4999" s="3">
        <v>0</v>
      </c>
      <c r="W4999" s="3">
        <v>0</v>
      </c>
      <c r="X4999" s="3" t="s">
        <v>1214</v>
      </c>
      <c r="Y4999" s="3" t="s">
        <v>852</v>
      </c>
      <c r="Z4999" s="3" t="str">
        <f>INDEX(业务类型!$C$4:$C$8,MATCH(纤芯!Y4999,业务类型!$B$4:$B$8,0))</f>
        <v>TWO</v>
      </c>
      <c r="AA4999" s="3" t="s">
        <v>1007</v>
      </c>
    </row>
    <row r="5000" spans="1:27" ht="16.5" x14ac:dyDescent="0.2">
      <c r="A5000" s="3">
        <v>4997</v>
      </c>
      <c r="B5000" s="3">
        <f t="shared" si="389"/>
        <v>37044101021</v>
      </c>
      <c r="C5000" s="3" t="s">
        <v>1166</v>
      </c>
      <c r="D5000" s="3" t="s">
        <v>244</v>
      </c>
      <c r="E5000" s="3" t="str">
        <f>INDEX(光放段!$G$4:$G$237,MATCH(纤芯!G5000,光放段!$C$4:$C$237,0))</f>
        <v>山东二干|泰安莱芜3号光缆:泰安东岳大街-莱芜原山路</v>
      </c>
      <c r="F5000" s="3">
        <f>INDEX(光放段!$I$4:$I$237,MATCH(纤芯!H5000,光放段!$B$4:$B$237,0))</f>
        <v>37044100000</v>
      </c>
      <c r="G5000" s="3" t="str">
        <f t="shared" si="390"/>
        <v>山东二干|泰安莱芜3号光缆:泰安东岳大街-莱芜原山路</v>
      </c>
      <c r="H5000" s="3">
        <f>INDEX(光放段!$B$4:$B$237,MATCH(纤芯!G5000,光放段!$C$4:$C$237,0))</f>
        <v>37044101000</v>
      </c>
      <c r="I5000" s="3" t="str">
        <f t="shared" si="391"/>
        <v>泰安莱芜3号光缆</v>
      </c>
      <c r="J5000" s="3" t="str">
        <f>INDEX(子缆名称!$B$4:$B$29,纤芯!M5000)</f>
        <v>B缆</v>
      </c>
      <c r="K5000" s="3">
        <v>21</v>
      </c>
      <c r="L5000" s="3">
        <f t="shared" si="392"/>
        <v>9</v>
      </c>
      <c r="M5000" s="3">
        <f t="shared" si="393"/>
        <v>2</v>
      </c>
      <c r="N5000" s="3" t="s">
        <v>72</v>
      </c>
      <c r="O5000" s="3">
        <f>COUNTIF([1]局站!$D$4:$D$172,"="&amp;N5000)</f>
        <v>1</v>
      </c>
      <c r="P5000" s="3">
        <v>0</v>
      </c>
      <c r="Q5000" s="3">
        <v>0</v>
      </c>
      <c r="R5000" s="3">
        <v>0</v>
      </c>
      <c r="S5000" s="3" t="s">
        <v>89</v>
      </c>
      <c r="T5000" s="3">
        <f>COUNTIF([1]局站!$D$4:$D$172,"="&amp;S5000)</f>
        <v>1</v>
      </c>
      <c r="U5000" s="3">
        <v>0</v>
      </c>
      <c r="V5000" s="3">
        <v>0</v>
      </c>
      <c r="W5000" s="3">
        <v>0</v>
      </c>
      <c r="X5000" s="3" t="s">
        <v>1214</v>
      </c>
      <c r="Y5000" s="3" t="s">
        <v>880</v>
      </c>
      <c r="Z5000" s="3" t="str">
        <f>INDEX(业务类型!$C$4:$C$8,MATCH(纤芯!Y5000,业务类型!$B$4:$B$8,0))</f>
        <v>IDLE</v>
      </c>
      <c r="AA5000" s="3"/>
    </row>
    <row r="5001" spans="1:27" ht="16.5" x14ac:dyDescent="0.2">
      <c r="A5001" s="3">
        <v>4998</v>
      </c>
      <c r="B5001" s="3">
        <f t="shared" si="389"/>
        <v>37044101022</v>
      </c>
      <c r="C5001" s="3" t="s">
        <v>1166</v>
      </c>
      <c r="D5001" s="3" t="s">
        <v>244</v>
      </c>
      <c r="E5001" s="3" t="str">
        <f>INDEX(光放段!$G$4:$G$237,MATCH(纤芯!G5001,光放段!$C$4:$C$237,0))</f>
        <v>山东二干|泰安莱芜3号光缆:泰安东岳大街-莱芜原山路</v>
      </c>
      <c r="F5001" s="3">
        <f>INDEX(光放段!$I$4:$I$237,MATCH(纤芯!H5001,光放段!$B$4:$B$237,0))</f>
        <v>37044100000</v>
      </c>
      <c r="G5001" s="3" t="str">
        <f t="shared" si="390"/>
        <v>山东二干|泰安莱芜3号光缆:泰安东岳大街-莱芜原山路</v>
      </c>
      <c r="H5001" s="3">
        <f>INDEX(光放段!$B$4:$B$237,MATCH(纤芯!G5001,光放段!$C$4:$C$237,0))</f>
        <v>37044101000</v>
      </c>
      <c r="I5001" s="3" t="str">
        <f t="shared" si="391"/>
        <v>泰安莱芜3号光缆</v>
      </c>
      <c r="J5001" s="3" t="str">
        <f>INDEX(子缆名称!$B$4:$B$29,纤芯!M5001)</f>
        <v>B缆</v>
      </c>
      <c r="K5001" s="3">
        <v>22</v>
      </c>
      <c r="L5001" s="3">
        <f t="shared" si="392"/>
        <v>10</v>
      </c>
      <c r="M5001" s="3">
        <f t="shared" si="393"/>
        <v>2</v>
      </c>
      <c r="N5001" s="3" t="s">
        <v>72</v>
      </c>
      <c r="O5001" s="3">
        <f>COUNTIF([1]局站!$D$4:$D$172,"="&amp;N5001)</f>
        <v>1</v>
      </c>
      <c r="P5001" s="3">
        <v>0</v>
      </c>
      <c r="Q5001" s="3">
        <v>0</v>
      </c>
      <c r="R5001" s="3">
        <v>0</v>
      </c>
      <c r="S5001" s="3" t="s">
        <v>89</v>
      </c>
      <c r="T5001" s="3">
        <f>COUNTIF([1]局站!$D$4:$D$172,"="&amp;S5001)</f>
        <v>1</v>
      </c>
      <c r="U5001" s="3">
        <v>0</v>
      </c>
      <c r="V5001" s="3">
        <v>0</v>
      </c>
      <c r="W5001" s="3">
        <v>0</v>
      </c>
      <c r="X5001" s="3" t="s">
        <v>1214</v>
      </c>
      <c r="Y5001" s="3" t="s">
        <v>880</v>
      </c>
      <c r="Z5001" s="3" t="str">
        <f>INDEX(业务类型!$C$4:$C$8,MATCH(纤芯!Y5001,业务类型!$B$4:$B$8,0))</f>
        <v>IDLE</v>
      </c>
      <c r="AA5001" s="3"/>
    </row>
    <row r="5002" spans="1:27" ht="16.5" x14ac:dyDescent="0.2">
      <c r="A5002" s="3">
        <v>4999</v>
      </c>
      <c r="B5002" s="3">
        <f t="shared" si="389"/>
        <v>37044101023</v>
      </c>
      <c r="C5002" s="3" t="s">
        <v>1166</v>
      </c>
      <c r="D5002" s="3" t="s">
        <v>244</v>
      </c>
      <c r="E5002" s="3" t="str">
        <f>INDEX(光放段!$G$4:$G$237,MATCH(纤芯!G5002,光放段!$C$4:$C$237,0))</f>
        <v>山东二干|泰安莱芜3号光缆:泰安东岳大街-莱芜原山路</v>
      </c>
      <c r="F5002" s="3">
        <f>INDEX(光放段!$I$4:$I$237,MATCH(纤芯!H5002,光放段!$B$4:$B$237,0))</f>
        <v>37044100000</v>
      </c>
      <c r="G5002" s="3" t="str">
        <f t="shared" si="390"/>
        <v>山东二干|泰安莱芜3号光缆:泰安东岳大街-莱芜原山路</v>
      </c>
      <c r="H5002" s="3">
        <f>INDEX(光放段!$B$4:$B$237,MATCH(纤芯!G5002,光放段!$C$4:$C$237,0))</f>
        <v>37044101000</v>
      </c>
      <c r="I5002" s="3" t="str">
        <f t="shared" si="391"/>
        <v>泰安莱芜3号光缆</v>
      </c>
      <c r="J5002" s="3" t="str">
        <f>INDEX(子缆名称!$B$4:$B$29,纤芯!M5002)</f>
        <v>B缆</v>
      </c>
      <c r="K5002" s="3">
        <v>23</v>
      </c>
      <c r="L5002" s="3">
        <f t="shared" si="392"/>
        <v>11</v>
      </c>
      <c r="M5002" s="3">
        <f t="shared" si="393"/>
        <v>2</v>
      </c>
      <c r="N5002" s="3" t="s">
        <v>72</v>
      </c>
      <c r="O5002" s="3">
        <f>COUNTIF([1]局站!$D$4:$D$172,"="&amp;N5002)</f>
        <v>1</v>
      </c>
      <c r="P5002" s="3">
        <v>0</v>
      </c>
      <c r="Q5002" s="3">
        <v>0</v>
      </c>
      <c r="R5002" s="3">
        <v>0</v>
      </c>
      <c r="S5002" s="3" t="s">
        <v>89</v>
      </c>
      <c r="T5002" s="3">
        <f>COUNTIF([1]局站!$D$4:$D$172,"="&amp;S5002)</f>
        <v>1</v>
      </c>
      <c r="U5002" s="3">
        <v>0</v>
      </c>
      <c r="V5002" s="3">
        <v>0</v>
      </c>
      <c r="W5002" s="3">
        <v>0</v>
      </c>
      <c r="X5002" s="3" t="s">
        <v>1214</v>
      </c>
      <c r="Y5002" s="3" t="s">
        <v>880</v>
      </c>
      <c r="Z5002" s="3" t="str">
        <f>INDEX(业务类型!$C$4:$C$8,MATCH(纤芯!Y5002,业务类型!$B$4:$B$8,0))</f>
        <v>IDLE</v>
      </c>
      <c r="AA5002" s="3"/>
    </row>
    <row r="5003" spans="1:27" ht="16.5" x14ac:dyDescent="0.2">
      <c r="A5003" s="3">
        <v>5000</v>
      </c>
      <c r="B5003" s="3">
        <f t="shared" si="389"/>
        <v>37044101024</v>
      </c>
      <c r="C5003" s="3" t="s">
        <v>1166</v>
      </c>
      <c r="D5003" s="3" t="s">
        <v>244</v>
      </c>
      <c r="E5003" s="3" t="str">
        <f>INDEX(光放段!$G$4:$G$237,MATCH(纤芯!G5003,光放段!$C$4:$C$237,0))</f>
        <v>山东二干|泰安莱芜3号光缆:泰安东岳大街-莱芜原山路</v>
      </c>
      <c r="F5003" s="3">
        <f>INDEX(光放段!$I$4:$I$237,MATCH(纤芯!H5003,光放段!$B$4:$B$237,0))</f>
        <v>37044100000</v>
      </c>
      <c r="G5003" s="3" t="str">
        <f t="shared" si="390"/>
        <v>山东二干|泰安莱芜3号光缆:泰安东岳大街-莱芜原山路</v>
      </c>
      <c r="H5003" s="3">
        <f>INDEX(光放段!$B$4:$B$237,MATCH(纤芯!G5003,光放段!$C$4:$C$237,0))</f>
        <v>37044101000</v>
      </c>
      <c r="I5003" s="3" t="str">
        <f t="shared" si="391"/>
        <v>泰安莱芜3号光缆</v>
      </c>
      <c r="J5003" s="3" t="str">
        <f>INDEX(子缆名称!$B$4:$B$29,纤芯!M5003)</f>
        <v>B缆</v>
      </c>
      <c r="K5003" s="3">
        <v>24</v>
      </c>
      <c r="L5003" s="3">
        <f t="shared" si="392"/>
        <v>12</v>
      </c>
      <c r="M5003" s="3">
        <f t="shared" si="393"/>
        <v>2</v>
      </c>
      <c r="N5003" s="3" t="s">
        <v>72</v>
      </c>
      <c r="O5003" s="3">
        <f>COUNTIF([1]局站!$D$4:$D$172,"="&amp;N5003)</f>
        <v>1</v>
      </c>
      <c r="P5003" s="3">
        <v>0</v>
      </c>
      <c r="Q5003" s="3">
        <v>0</v>
      </c>
      <c r="R5003" s="3">
        <v>0</v>
      </c>
      <c r="S5003" s="3" t="s">
        <v>89</v>
      </c>
      <c r="T5003" s="3">
        <f>COUNTIF([1]局站!$D$4:$D$172,"="&amp;S5003)</f>
        <v>1</v>
      </c>
      <c r="U5003" s="3">
        <v>0</v>
      </c>
      <c r="V5003" s="3">
        <v>0</v>
      </c>
      <c r="W5003" s="3">
        <v>0</v>
      </c>
      <c r="X5003" s="3" t="s">
        <v>1214</v>
      </c>
      <c r="Y5003" s="3" t="s">
        <v>880</v>
      </c>
      <c r="Z5003" s="3" t="str">
        <f>INDEX(业务类型!$C$4:$C$8,MATCH(纤芯!Y5003,业务类型!$B$4:$B$8,0))</f>
        <v>IDLE</v>
      </c>
      <c r="AA5003" s="3"/>
    </row>
    <row r="5004" spans="1:27" ht="16.5" x14ac:dyDescent="0.2">
      <c r="A5004" s="3">
        <v>5001</v>
      </c>
      <c r="B5004" s="3">
        <f t="shared" si="389"/>
        <v>37045101001</v>
      </c>
      <c r="C5004" s="3" t="s">
        <v>1166</v>
      </c>
      <c r="D5004" s="3" t="s">
        <v>245</v>
      </c>
      <c r="E5004" s="3" t="str">
        <f>INDEX(光放段!$G$4:$G$237,MATCH(纤芯!G5004,光放段!$C$4:$C$237,0))</f>
        <v>山东二干|泰安莱芜4号光缆:泰安东岳大街-莱芜原山路</v>
      </c>
      <c r="F5004" s="3">
        <f>INDEX(光放段!$I$4:$I$237,MATCH(纤芯!H5004,光放段!$B$4:$B$237,0))</f>
        <v>37045100000</v>
      </c>
      <c r="G5004" s="3" t="str">
        <f t="shared" si="390"/>
        <v>山东二干|泰安莱芜4号光缆:泰安东岳大街-莱芜原山路</v>
      </c>
      <c r="H5004" s="3">
        <f>INDEX(光放段!$B$4:$B$237,MATCH(纤芯!G5004,光放段!$C$4:$C$237,0))</f>
        <v>37045101000</v>
      </c>
      <c r="I5004" s="3" t="str">
        <f t="shared" si="391"/>
        <v>泰安莱芜4号光缆</v>
      </c>
      <c r="J5004" s="3" t="str">
        <f>INDEX(子缆名称!$B$4:$B$29,纤芯!M5004)</f>
        <v>A缆</v>
      </c>
      <c r="K5004" s="3">
        <v>1</v>
      </c>
      <c r="L5004" s="3">
        <f t="shared" si="392"/>
        <v>1</v>
      </c>
      <c r="M5004" s="3">
        <f t="shared" si="393"/>
        <v>1</v>
      </c>
      <c r="N5004" s="3" t="s">
        <v>72</v>
      </c>
      <c r="O5004" s="3">
        <f>COUNTIF([1]局站!$D$4:$D$172,"="&amp;N5004)</f>
        <v>1</v>
      </c>
      <c r="P5004" s="3">
        <v>0</v>
      </c>
      <c r="Q5004" s="3">
        <v>0</v>
      </c>
      <c r="R5004" s="3">
        <v>0</v>
      </c>
      <c r="S5004" s="3" t="s">
        <v>89</v>
      </c>
      <c r="T5004" s="3">
        <f>COUNTIF([1]局站!$D$4:$D$172,"="&amp;S5004)</f>
        <v>1</v>
      </c>
      <c r="U5004" s="3">
        <v>0</v>
      </c>
      <c r="V5004" s="3">
        <v>0</v>
      </c>
      <c r="W5004" s="3">
        <v>0</v>
      </c>
      <c r="X5004" s="3" t="s">
        <v>1214</v>
      </c>
      <c r="Y5004" s="3" t="s">
        <v>880</v>
      </c>
      <c r="Z5004" s="3" t="str">
        <f>INDEX(业务类型!$C$4:$C$8,MATCH(纤芯!Y5004,业务类型!$B$4:$B$8,0))</f>
        <v>IDLE</v>
      </c>
      <c r="AA5004" s="3"/>
    </row>
    <row r="5005" spans="1:27" ht="16.5" x14ac:dyDescent="0.2">
      <c r="A5005" s="3">
        <v>5002</v>
      </c>
      <c r="B5005" s="3">
        <f t="shared" si="389"/>
        <v>37045101002</v>
      </c>
      <c r="C5005" s="3" t="s">
        <v>1166</v>
      </c>
      <c r="D5005" s="3" t="s">
        <v>245</v>
      </c>
      <c r="E5005" s="3" t="str">
        <f>INDEX(光放段!$G$4:$G$237,MATCH(纤芯!G5005,光放段!$C$4:$C$237,0))</f>
        <v>山东二干|泰安莱芜4号光缆:泰安东岳大街-莱芜原山路</v>
      </c>
      <c r="F5005" s="3">
        <f>INDEX(光放段!$I$4:$I$237,MATCH(纤芯!H5005,光放段!$B$4:$B$237,0))</f>
        <v>37045100000</v>
      </c>
      <c r="G5005" s="3" t="str">
        <f t="shared" si="390"/>
        <v>山东二干|泰安莱芜4号光缆:泰安东岳大街-莱芜原山路</v>
      </c>
      <c r="H5005" s="3">
        <f>INDEX(光放段!$B$4:$B$237,MATCH(纤芯!G5005,光放段!$C$4:$C$237,0))</f>
        <v>37045101000</v>
      </c>
      <c r="I5005" s="3" t="str">
        <f t="shared" si="391"/>
        <v>泰安莱芜4号光缆</v>
      </c>
      <c r="J5005" s="3" t="str">
        <f>INDEX(子缆名称!$B$4:$B$29,纤芯!M5005)</f>
        <v>A缆</v>
      </c>
      <c r="K5005" s="3">
        <v>2</v>
      </c>
      <c r="L5005" s="3">
        <f t="shared" si="392"/>
        <v>2</v>
      </c>
      <c r="M5005" s="3">
        <f t="shared" si="393"/>
        <v>1</v>
      </c>
      <c r="N5005" s="3" t="s">
        <v>72</v>
      </c>
      <c r="O5005" s="3">
        <f>COUNTIF([1]局站!$D$4:$D$172,"="&amp;N5005)</f>
        <v>1</v>
      </c>
      <c r="P5005" s="3">
        <v>0</v>
      </c>
      <c r="Q5005" s="3">
        <v>0</v>
      </c>
      <c r="R5005" s="3">
        <v>0</v>
      </c>
      <c r="S5005" s="3" t="s">
        <v>89</v>
      </c>
      <c r="T5005" s="3">
        <f>COUNTIF([1]局站!$D$4:$D$172,"="&amp;S5005)</f>
        <v>1</v>
      </c>
      <c r="U5005" s="3">
        <v>0</v>
      </c>
      <c r="V5005" s="3">
        <v>0</v>
      </c>
      <c r="W5005" s="3">
        <v>0</v>
      </c>
      <c r="X5005" s="3" t="s">
        <v>1214</v>
      </c>
      <c r="Y5005" s="3" t="s">
        <v>880</v>
      </c>
      <c r="Z5005" s="3" t="str">
        <f>INDEX(业务类型!$C$4:$C$8,MATCH(纤芯!Y5005,业务类型!$B$4:$B$8,0))</f>
        <v>IDLE</v>
      </c>
      <c r="AA5005" s="3"/>
    </row>
    <row r="5006" spans="1:27" ht="16.5" x14ac:dyDescent="0.2">
      <c r="A5006" s="3">
        <v>5003</v>
      </c>
      <c r="B5006" s="3">
        <f t="shared" si="389"/>
        <v>37045101003</v>
      </c>
      <c r="C5006" s="3" t="s">
        <v>1166</v>
      </c>
      <c r="D5006" s="3" t="s">
        <v>245</v>
      </c>
      <c r="E5006" s="3" t="str">
        <f>INDEX(光放段!$G$4:$G$237,MATCH(纤芯!G5006,光放段!$C$4:$C$237,0))</f>
        <v>山东二干|泰安莱芜4号光缆:泰安东岳大街-莱芜原山路</v>
      </c>
      <c r="F5006" s="3">
        <f>INDEX(光放段!$I$4:$I$237,MATCH(纤芯!H5006,光放段!$B$4:$B$237,0))</f>
        <v>37045100000</v>
      </c>
      <c r="G5006" s="3" t="str">
        <f t="shared" si="390"/>
        <v>山东二干|泰安莱芜4号光缆:泰安东岳大街-莱芜原山路</v>
      </c>
      <c r="H5006" s="3">
        <f>INDEX(光放段!$B$4:$B$237,MATCH(纤芯!G5006,光放段!$C$4:$C$237,0))</f>
        <v>37045101000</v>
      </c>
      <c r="I5006" s="3" t="str">
        <f t="shared" si="391"/>
        <v>泰安莱芜4号光缆</v>
      </c>
      <c r="J5006" s="3" t="str">
        <f>INDEX(子缆名称!$B$4:$B$29,纤芯!M5006)</f>
        <v>A缆</v>
      </c>
      <c r="K5006" s="3">
        <v>3</v>
      </c>
      <c r="L5006" s="3">
        <f t="shared" si="392"/>
        <v>3</v>
      </c>
      <c r="M5006" s="3">
        <f t="shared" si="393"/>
        <v>1</v>
      </c>
      <c r="N5006" s="3" t="s">
        <v>72</v>
      </c>
      <c r="O5006" s="3">
        <f>COUNTIF([1]局站!$D$4:$D$172,"="&amp;N5006)</f>
        <v>1</v>
      </c>
      <c r="P5006" s="3">
        <v>0</v>
      </c>
      <c r="Q5006" s="3">
        <v>0</v>
      </c>
      <c r="R5006" s="3">
        <v>0</v>
      </c>
      <c r="S5006" s="3" t="s">
        <v>89</v>
      </c>
      <c r="T5006" s="3">
        <f>COUNTIF([1]局站!$D$4:$D$172,"="&amp;S5006)</f>
        <v>1</v>
      </c>
      <c r="U5006" s="3">
        <v>0</v>
      </c>
      <c r="V5006" s="3">
        <v>0</v>
      </c>
      <c r="W5006" s="3">
        <v>0</v>
      </c>
      <c r="X5006" s="3" t="s">
        <v>1214</v>
      </c>
      <c r="Y5006" s="3" t="s">
        <v>880</v>
      </c>
      <c r="Z5006" s="3" t="str">
        <f>INDEX(业务类型!$C$4:$C$8,MATCH(纤芯!Y5006,业务类型!$B$4:$B$8,0))</f>
        <v>IDLE</v>
      </c>
      <c r="AA5006" s="3"/>
    </row>
    <row r="5007" spans="1:27" ht="16.5" x14ac:dyDescent="0.2">
      <c r="A5007" s="3">
        <v>5004</v>
      </c>
      <c r="B5007" s="3">
        <f t="shared" si="389"/>
        <v>37045101004</v>
      </c>
      <c r="C5007" s="3" t="s">
        <v>1166</v>
      </c>
      <c r="D5007" s="3" t="s">
        <v>245</v>
      </c>
      <c r="E5007" s="3" t="str">
        <f>INDEX(光放段!$G$4:$G$237,MATCH(纤芯!G5007,光放段!$C$4:$C$237,0))</f>
        <v>山东二干|泰安莱芜4号光缆:泰安东岳大街-莱芜原山路</v>
      </c>
      <c r="F5007" s="3">
        <f>INDEX(光放段!$I$4:$I$237,MATCH(纤芯!H5007,光放段!$B$4:$B$237,0))</f>
        <v>37045100000</v>
      </c>
      <c r="G5007" s="3" t="str">
        <f t="shared" si="390"/>
        <v>山东二干|泰安莱芜4号光缆:泰安东岳大街-莱芜原山路</v>
      </c>
      <c r="H5007" s="3">
        <f>INDEX(光放段!$B$4:$B$237,MATCH(纤芯!G5007,光放段!$C$4:$C$237,0))</f>
        <v>37045101000</v>
      </c>
      <c r="I5007" s="3" t="str">
        <f t="shared" si="391"/>
        <v>泰安莱芜4号光缆</v>
      </c>
      <c r="J5007" s="3" t="str">
        <f>INDEX(子缆名称!$B$4:$B$29,纤芯!M5007)</f>
        <v>A缆</v>
      </c>
      <c r="K5007" s="3">
        <v>4</v>
      </c>
      <c r="L5007" s="3">
        <f t="shared" si="392"/>
        <v>4</v>
      </c>
      <c r="M5007" s="3">
        <f t="shared" si="393"/>
        <v>1</v>
      </c>
      <c r="N5007" s="3" t="s">
        <v>72</v>
      </c>
      <c r="O5007" s="3">
        <f>COUNTIF([1]局站!$D$4:$D$172,"="&amp;N5007)</f>
        <v>1</v>
      </c>
      <c r="P5007" s="3">
        <v>0</v>
      </c>
      <c r="Q5007" s="3">
        <v>0</v>
      </c>
      <c r="R5007" s="3">
        <v>0</v>
      </c>
      <c r="S5007" s="3" t="s">
        <v>89</v>
      </c>
      <c r="T5007" s="3">
        <f>COUNTIF([1]局站!$D$4:$D$172,"="&amp;S5007)</f>
        <v>1</v>
      </c>
      <c r="U5007" s="3">
        <v>0</v>
      </c>
      <c r="V5007" s="3">
        <v>0</v>
      </c>
      <c r="W5007" s="3">
        <v>0</v>
      </c>
      <c r="X5007" s="3" t="s">
        <v>1214</v>
      </c>
      <c r="Y5007" s="3" t="s">
        <v>880</v>
      </c>
      <c r="Z5007" s="3" t="str">
        <f>INDEX(业务类型!$C$4:$C$8,MATCH(纤芯!Y5007,业务类型!$B$4:$B$8,0))</f>
        <v>IDLE</v>
      </c>
      <c r="AA5007" s="3"/>
    </row>
    <row r="5008" spans="1:27" ht="16.5" x14ac:dyDescent="0.2">
      <c r="A5008" s="3">
        <v>5005</v>
      </c>
      <c r="B5008" s="3">
        <f t="shared" si="389"/>
        <v>37045101005</v>
      </c>
      <c r="C5008" s="3" t="s">
        <v>1166</v>
      </c>
      <c r="D5008" s="3" t="s">
        <v>245</v>
      </c>
      <c r="E5008" s="3" t="str">
        <f>INDEX(光放段!$G$4:$G$237,MATCH(纤芯!G5008,光放段!$C$4:$C$237,0))</f>
        <v>山东二干|泰安莱芜4号光缆:泰安东岳大街-莱芜原山路</v>
      </c>
      <c r="F5008" s="3">
        <f>INDEX(光放段!$I$4:$I$237,MATCH(纤芯!H5008,光放段!$B$4:$B$237,0))</f>
        <v>37045100000</v>
      </c>
      <c r="G5008" s="3" t="str">
        <f t="shared" si="390"/>
        <v>山东二干|泰安莱芜4号光缆:泰安东岳大街-莱芜原山路</v>
      </c>
      <c r="H5008" s="3">
        <f>INDEX(光放段!$B$4:$B$237,MATCH(纤芯!G5008,光放段!$C$4:$C$237,0))</f>
        <v>37045101000</v>
      </c>
      <c r="I5008" s="3" t="str">
        <f t="shared" si="391"/>
        <v>泰安莱芜4号光缆</v>
      </c>
      <c r="J5008" s="3" t="str">
        <f>INDEX(子缆名称!$B$4:$B$29,纤芯!M5008)</f>
        <v>A缆</v>
      </c>
      <c r="K5008" s="3">
        <v>5</v>
      </c>
      <c r="L5008" s="3">
        <f t="shared" si="392"/>
        <v>5</v>
      </c>
      <c r="M5008" s="3">
        <f t="shared" si="393"/>
        <v>1</v>
      </c>
      <c r="N5008" s="3" t="s">
        <v>72</v>
      </c>
      <c r="O5008" s="3">
        <f>COUNTIF([1]局站!$D$4:$D$172,"="&amp;N5008)</f>
        <v>1</v>
      </c>
      <c r="P5008" s="3">
        <v>0</v>
      </c>
      <c r="Q5008" s="3">
        <v>0</v>
      </c>
      <c r="R5008" s="3">
        <v>0</v>
      </c>
      <c r="S5008" s="3" t="s">
        <v>89</v>
      </c>
      <c r="T5008" s="3">
        <f>COUNTIF([1]局站!$D$4:$D$172,"="&amp;S5008)</f>
        <v>1</v>
      </c>
      <c r="U5008" s="3">
        <v>0</v>
      </c>
      <c r="V5008" s="3">
        <v>0</v>
      </c>
      <c r="W5008" s="3">
        <v>0</v>
      </c>
      <c r="X5008" s="3" t="s">
        <v>1214</v>
      </c>
      <c r="Y5008" s="3" t="s">
        <v>880</v>
      </c>
      <c r="Z5008" s="3" t="str">
        <f>INDEX(业务类型!$C$4:$C$8,MATCH(纤芯!Y5008,业务类型!$B$4:$B$8,0))</f>
        <v>IDLE</v>
      </c>
      <c r="AA5008" s="3"/>
    </row>
    <row r="5009" spans="1:27" ht="16.5" x14ac:dyDescent="0.2">
      <c r="A5009" s="3">
        <v>5006</v>
      </c>
      <c r="B5009" s="3">
        <f t="shared" si="389"/>
        <v>37045101006</v>
      </c>
      <c r="C5009" s="3" t="s">
        <v>1166</v>
      </c>
      <c r="D5009" s="3" t="s">
        <v>245</v>
      </c>
      <c r="E5009" s="3" t="str">
        <f>INDEX(光放段!$G$4:$G$237,MATCH(纤芯!G5009,光放段!$C$4:$C$237,0))</f>
        <v>山东二干|泰安莱芜4号光缆:泰安东岳大街-莱芜原山路</v>
      </c>
      <c r="F5009" s="3">
        <f>INDEX(光放段!$I$4:$I$237,MATCH(纤芯!H5009,光放段!$B$4:$B$237,0))</f>
        <v>37045100000</v>
      </c>
      <c r="G5009" s="3" t="str">
        <f t="shared" si="390"/>
        <v>山东二干|泰安莱芜4号光缆:泰安东岳大街-莱芜原山路</v>
      </c>
      <c r="H5009" s="3">
        <f>INDEX(光放段!$B$4:$B$237,MATCH(纤芯!G5009,光放段!$C$4:$C$237,0))</f>
        <v>37045101000</v>
      </c>
      <c r="I5009" s="3" t="str">
        <f t="shared" si="391"/>
        <v>泰安莱芜4号光缆</v>
      </c>
      <c r="J5009" s="3" t="str">
        <f>INDEX(子缆名称!$B$4:$B$29,纤芯!M5009)</f>
        <v>A缆</v>
      </c>
      <c r="K5009" s="3">
        <v>6</v>
      </c>
      <c r="L5009" s="3">
        <f t="shared" si="392"/>
        <v>6</v>
      </c>
      <c r="M5009" s="3">
        <f t="shared" si="393"/>
        <v>1</v>
      </c>
      <c r="N5009" s="3" t="s">
        <v>72</v>
      </c>
      <c r="O5009" s="3">
        <f>COUNTIF([1]局站!$D$4:$D$172,"="&amp;N5009)</f>
        <v>1</v>
      </c>
      <c r="P5009" s="3">
        <v>0</v>
      </c>
      <c r="Q5009" s="3">
        <v>0</v>
      </c>
      <c r="R5009" s="3">
        <v>0</v>
      </c>
      <c r="S5009" s="3" t="s">
        <v>89</v>
      </c>
      <c r="T5009" s="3">
        <f>COUNTIF([1]局站!$D$4:$D$172,"="&amp;S5009)</f>
        <v>1</v>
      </c>
      <c r="U5009" s="3">
        <v>0</v>
      </c>
      <c r="V5009" s="3">
        <v>0</v>
      </c>
      <c r="W5009" s="3">
        <v>0</v>
      </c>
      <c r="X5009" s="3" t="s">
        <v>1214</v>
      </c>
      <c r="Y5009" s="3" t="s">
        <v>880</v>
      </c>
      <c r="Z5009" s="3" t="str">
        <f>INDEX(业务类型!$C$4:$C$8,MATCH(纤芯!Y5009,业务类型!$B$4:$B$8,0))</f>
        <v>IDLE</v>
      </c>
      <c r="AA5009" s="3"/>
    </row>
    <row r="5010" spans="1:27" ht="16.5" x14ac:dyDescent="0.2">
      <c r="A5010" s="3">
        <v>5007</v>
      </c>
      <c r="B5010" s="3">
        <f t="shared" si="389"/>
        <v>37045101007</v>
      </c>
      <c r="C5010" s="3" t="s">
        <v>1166</v>
      </c>
      <c r="D5010" s="3" t="s">
        <v>245</v>
      </c>
      <c r="E5010" s="3" t="str">
        <f>INDEX(光放段!$G$4:$G$237,MATCH(纤芯!G5010,光放段!$C$4:$C$237,0))</f>
        <v>山东二干|泰安莱芜4号光缆:泰安东岳大街-莱芜原山路</v>
      </c>
      <c r="F5010" s="3">
        <f>INDEX(光放段!$I$4:$I$237,MATCH(纤芯!H5010,光放段!$B$4:$B$237,0))</f>
        <v>37045100000</v>
      </c>
      <c r="G5010" s="3" t="str">
        <f t="shared" si="390"/>
        <v>山东二干|泰安莱芜4号光缆:泰安东岳大街-莱芜原山路</v>
      </c>
      <c r="H5010" s="3">
        <f>INDEX(光放段!$B$4:$B$237,MATCH(纤芯!G5010,光放段!$C$4:$C$237,0))</f>
        <v>37045101000</v>
      </c>
      <c r="I5010" s="3" t="str">
        <f t="shared" si="391"/>
        <v>泰安莱芜4号光缆</v>
      </c>
      <c r="J5010" s="3" t="str">
        <f>INDEX(子缆名称!$B$4:$B$29,纤芯!M5010)</f>
        <v>A缆</v>
      </c>
      <c r="K5010" s="3">
        <v>7</v>
      </c>
      <c r="L5010" s="3">
        <f t="shared" si="392"/>
        <v>7</v>
      </c>
      <c r="M5010" s="3">
        <f t="shared" si="393"/>
        <v>1</v>
      </c>
      <c r="N5010" s="3" t="s">
        <v>72</v>
      </c>
      <c r="O5010" s="3">
        <f>COUNTIF([1]局站!$D$4:$D$172,"="&amp;N5010)</f>
        <v>1</v>
      </c>
      <c r="P5010" s="3">
        <v>0</v>
      </c>
      <c r="Q5010" s="3">
        <v>0</v>
      </c>
      <c r="R5010" s="3">
        <v>0</v>
      </c>
      <c r="S5010" s="3" t="s">
        <v>89</v>
      </c>
      <c r="T5010" s="3">
        <f>COUNTIF([1]局站!$D$4:$D$172,"="&amp;S5010)</f>
        <v>1</v>
      </c>
      <c r="U5010" s="3">
        <v>0</v>
      </c>
      <c r="V5010" s="3">
        <v>0</v>
      </c>
      <c r="W5010" s="3">
        <v>0</v>
      </c>
      <c r="X5010" s="3" t="s">
        <v>1215</v>
      </c>
      <c r="Y5010" s="3" t="s">
        <v>880</v>
      </c>
      <c r="Z5010" s="3" t="str">
        <f>INDEX(业务类型!$C$4:$C$8,MATCH(纤芯!Y5010,业务类型!$B$4:$B$8,0))</f>
        <v>IDLE</v>
      </c>
      <c r="AA5010" s="3"/>
    </row>
    <row r="5011" spans="1:27" ht="16.5" x14ac:dyDescent="0.2">
      <c r="A5011" s="3">
        <v>5008</v>
      </c>
      <c r="B5011" s="3">
        <f t="shared" si="389"/>
        <v>37045101008</v>
      </c>
      <c r="C5011" s="3" t="s">
        <v>1166</v>
      </c>
      <c r="D5011" s="3" t="s">
        <v>245</v>
      </c>
      <c r="E5011" s="3" t="str">
        <f>INDEX(光放段!$G$4:$G$237,MATCH(纤芯!G5011,光放段!$C$4:$C$237,0))</f>
        <v>山东二干|泰安莱芜4号光缆:泰安东岳大街-莱芜原山路</v>
      </c>
      <c r="F5011" s="3">
        <f>INDEX(光放段!$I$4:$I$237,MATCH(纤芯!H5011,光放段!$B$4:$B$237,0))</f>
        <v>37045100000</v>
      </c>
      <c r="G5011" s="3" t="str">
        <f t="shared" si="390"/>
        <v>山东二干|泰安莱芜4号光缆:泰安东岳大街-莱芜原山路</v>
      </c>
      <c r="H5011" s="3">
        <f>INDEX(光放段!$B$4:$B$237,MATCH(纤芯!G5011,光放段!$C$4:$C$237,0))</f>
        <v>37045101000</v>
      </c>
      <c r="I5011" s="3" t="str">
        <f t="shared" si="391"/>
        <v>泰安莱芜4号光缆</v>
      </c>
      <c r="J5011" s="3" t="str">
        <f>INDEX(子缆名称!$B$4:$B$29,纤芯!M5011)</f>
        <v>A缆</v>
      </c>
      <c r="K5011" s="3">
        <v>8</v>
      </c>
      <c r="L5011" s="3">
        <f t="shared" si="392"/>
        <v>8</v>
      </c>
      <c r="M5011" s="3">
        <f t="shared" si="393"/>
        <v>1</v>
      </c>
      <c r="N5011" s="3" t="s">
        <v>72</v>
      </c>
      <c r="O5011" s="3">
        <f>COUNTIF([1]局站!$D$4:$D$172,"="&amp;N5011)</f>
        <v>1</v>
      </c>
      <c r="P5011" s="3">
        <v>0</v>
      </c>
      <c r="Q5011" s="3">
        <v>0</v>
      </c>
      <c r="R5011" s="3">
        <v>0</v>
      </c>
      <c r="S5011" s="3" t="s">
        <v>89</v>
      </c>
      <c r="T5011" s="3">
        <f>COUNTIF([1]局站!$D$4:$D$172,"="&amp;S5011)</f>
        <v>1</v>
      </c>
      <c r="U5011" s="3">
        <v>0</v>
      </c>
      <c r="V5011" s="3">
        <v>0</v>
      </c>
      <c r="W5011" s="3">
        <v>0</v>
      </c>
      <c r="X5011" s="3" t="s">
        <v>1215</v>
      </c>
      <c r="Y5011" s="3" t="s">
        <v>880</v>
      </c>
      <c r="Z5011" s="3" t="str">
        <f>INDEX(业务类型!$C$4:$C$8,MATCH(纤芯!Y5011,业务类型!$B$4:$B$8,0))</f>
        <v>IDLE</v>
      </c>
      <c r="AA5011" s="3"/>
    </row>
    <row r="5012" spans="1:27" ht="16.5" x14ac:dyDescent="0.2">
      <c r="A5012" s="3">
        <v>5009</v>
      </c>
      <c r="B5012" s="3">
        <f t="shared" si="389"/>
        <v>37045101009</v>
      </c>
      <c r="C5012" s="3" t="s">
        <v>1166</v>
      </c>
      <c r="D5012" s="3" t="s">
        <v>245</v>
      </c>
      <c r="E5012" s="3" t="str">
        <f>INDEX(光放段!$G$4:$G$237,MATCH(纤芯!G5012,光放段!$C$4:$C$237,0))</f>
        <v>山东二干|泰安莱芜4号光缆:泰安东岳大街-莱芜原山路</v>
      </c>
      <c r="F5012" s="3">
        <f>INDEX(光放段!$I$4:$I$237,MATCH(纤芯!H5012,光放段!$B$4:$B$237,0))</f>
        <v>37045100000</v>
      </c>
      <c r="G5012" s="3" t="str">
        <f t="shared" si="390"/>
        <v>山东二干|泰安莱芜4号光缆:泰安东岳大街-莱芜原山路</v>
      </c>
      <c r="H5012" s="3">
        <f>INDEX(光放段!$B$4:$B$237,MATCH(纤芯!G5012,光放段!$C$4:$C$237,0))</f>
        <v>37045101000</v>
      </c>
      <c r="I5012" s="3" t="str">
        <f t="shared" si="391"/>
        <v>泰安莱芜4号光缆</v>
      </c>
      <c r="J5012" s="3" t="str">
        <f>INDEX(子缆名称!$B$4:$B$29,纤芯!M5012)</f>
        <v>A缆</v>
      </c>
      <c r="K5012" s="3">
        <v>9</v>
      </c>
      <c r="L5012" s="3">
        <f t="shared" si="392"/>
        <v>9</v>
      </c>
      <c r="M5012" s="3">
        <f t="shared" si="393"/>
        <v>1</v>
      </c>
      <c r="N5012" s="3" t="s">
        <v>72</v>
      </c>
      <c r="O5012" s="3">
        <f>COUNTIF([1]局站!$D$4:$D$172,"="&amp;N5012)</f>
        <v>1</v>
      </c>
      <c r="P5012" s="3">
        <v>0</v>
      </c>
      <c r="Q5012" s="3">
        <v>0</v>
      </c>
      <c r="R5012" s="3">
        <v>0</v>
      </c>
      <c r="S5012" s="3" t="s">
        <v>89</v>
      </c>
      <c r="T5012" s="3">
        <f>COUNTIF([1]局站!$D$4:$D$172,"="&amp;S5012)</f>
        <v>1</v>
      </c>
      <c r="U5012" s="3">
        <v>0</v>
      </c>
      <c r="V5012" s="3">
        <v>0</v>
      </c>
      <c r="W5012" s="3">
        <v>0</v>
      </c>
      <c r="X5012" s="3" t="s">
        <v>1215</v>
      </c>
      <c r="Y5012" s="3" t="s">
        <v>880</v>
      </c>
      <c r="Z5012" s="3" t="str">
        <f>INDEX(业务类型!$C$4:$C$8,MATCH(纤芯!Y5012,业务类型!$B$4:$B$8,0))</f>
        <v>IDLE</v>
      </c>
      <c r="AA5012" s="3"/>
    </row>
    <row r="5013" spans="1:27" ht="16.5" x14ac:dyDescent="0.2">
      <c r="A5013" s="3">
        <v>5010</v>
      </c>
      <c r="B5013" s="3">
        <f t="shared" ref="B5013:B5076" si="394">H5013+K5013</f>
        <v>37045101010</v>
      </c>
      <c r="C5013" s="3" t="s">
        <v>1166</v>
      </c>
      <c r="D5013" s="3" t="s">
        <v>245</v>
      </c>
      <c r="E5013" s="3" t="str">
        <f>INDEX(光放段!$G$4:$G$237,MATCH(纤芯!G5013,光放段!$C$4:$C$237,0))</f>
        <v>山东二干|泰安莱芜4号光缆:泰安东岳大街-莱芜原山路</v>
      </c>
      <c r="F5013" s="3">
        <f>INDEX(光放段!$I$4:$I$237,MATCH(纤芯!H5013,光放段!$B$4:$B$237,0))</f>
        <v>37045100000</v>
      </c>
      <c r="G5013" s="3" t="str">
        <f t="shared" si="390"/>
        <v>山东二干|泰安莱芜4号光缆:泰安东岳大街-莱芜原山路</v>
      </c>
      <c r="H5013" s="3">
        <f>INDEX(光放段!$B$4:$B$237,MATCH(纤芯!G5013,光放段!$C$4:$C$237,0))</f>
        <v>37045101000</v>
      </c>
      <c r="I5013" s="3" t="str">
        <f t="shared" si="391"/>
        <v>泰安莱芜4号光缆</v>
      </c>
      <c r="J5013" s="3" t="str">
        <f>INDEX(子缆名称!$B$4:$B$29,纤芯!M5013)</f>
        <v>A缆</v>
      </c>
      <c r="K5013" s="3">
        <v>10</v>
      </c>
      <c r="L5013" s="3">
        <f t="shared" si="392"/>
        <v>10</v>
      </c>
      <c r="M5013" s="3">
        <f t="shared" si="393"/>
        <v>1</v>
      </c>
      <c r="N5013" s="3" t="s">
        <v>72</v>
      </c>
      <c r="O5013" s="3">
        <f>COUNTIF([1]局站!$D$4:$D$172,"="&amp;N5013)</f>
        <v>1</v>
      </c>
      <c r="P5013" s="3">
        <v>0</v>
      </c>
      <c r="Q5013" s="3">
        <v>0</v>
      </c>
      <c r="R5013" s="3">
        <v>0</v>
      </c>
      <c r="S5013" s="3" t="s">
        <v>89</v>
      </c>
      <c r="T5013" s="3">
        <f>COUNTIF([1]局站!$D$4:$D$172,"="&amp;S5013)</f>
        <v>1</v>
      </c>
      <c r="U5013" s="3">
        <v>0</v>
      </c>
      <c r="V5013" s="3">
        <v>0</v>
      </c>
      <c r="W5013" s="3">
        <v>0</v>
      </c>
      <c r="X5013" s="3" t="s">
        <v>1215</v>
      </c>
      <c r="Y5013" s="3" t="s">
        <v>880</v>
      </c>
      <c r="Z5013" s="3" t="str">
        <f>INDEX(业务类型!$C$4:$C$8,MATCH(纤芯!Y5013,业务类型!$B$4:$B$8,0))</f>
        <v>IDLE</v>
      </c>
      <c r="AA5013" s="3"/>
    </row>
    <row r="5014" spans="1:27" ht="16.5" x14ac:dyDescent="0.2">
      <c r="A5014" s="3">
        <v>5011</v>
      </c>
      <c r="B5014" s="3">
        <f t="shared" si="394"/>
        <v>37045101011</v>
      </c>
      <c r="C5014" s="3" t="s">
        <v>1166</v>
      </c>
      <c r="D5014" s="3" t="s">
        <v>245</v>
      </c>
      <c r="E5014" s="3" t="str">
        <f>INDEX(光放段!$G$4:$G$237,MATCH(纤芯!G5014,光放段!$C$4:$C$237,0))</f>
        <v>山东二干|泰安莱芜4号光缆:泰安东岳大街-莱芜原山路</v>
      </c>
      <c r="F5014" s="3">
        <f>INDEX(光放段!$I$4:$I$237,MATCH(纤芯!H5014,光放段!$B$4:$B$237,0))</f>
        <v>37045100000</v>
      </c>
      <c r="G5014" s="3" t="str">
        <f t="shared" si="390"/>
        <v>山东二干|泰安莱芜4号光缆:泰安东岳大街-莱芜原山路</v>
      </c>
      <c r="H5014" s="3">
        <f>INDEX(光放段!$B$4:$B$237,MATCH(纤芯!G5014,光放段!$C$4:$C$237,0))</f>
        <v>37045101000</v>
      </c>
      <c r="I5014" s="3" t="str">
        <f t="shared" si="391"/>
        <v>泰安莱芜4号光缆</v>
      </c>
      <c r="J5014" s="3" t="str">
        <f>INDEX(子缆名称!$B$4:$B$29,纤芯!M5014)</f>
        <v>A缆</v>
      </c>
      <c r="K5014" s="3">
        <v>11</v>
      </c>
      <c r="L5014" s="3">
        <f t="shared" si="392"/>
        <v>11</v>
      </c>
      <c r="M5014" s="3">
        <f t="shared" si="393"/>
        <v>1</v>
      </c>
      <c r="N5014" s="3" t="s">
        <v>72</v>
      </c>
      <c r="O5014" s="3">
        <f>COUNTIF([1]局站!$D$4:$D$172,"="&amp;N5014)</f>
        <v>1</v>
      </c>
      <c r="P5014" s="3">
        <v>0</v>
      </c>
      <c r="Q5014" s="3">
        <v>0</v>
      </c>
      <c r="R5014" s="3">
        <v>0</v>
      </c>
      <c r="S5014" s="3" t="s">
        <v>89</v>
      </c>
      <c r="T5014" s="3">
        <f>COUNTIF([1]局站!$D$4:$D$172,"="&amp;S5014)</f>
        <v>1</v>
      </c>
      <c r="U5014" s="3">
        <v>0</v>
      </c>
      <c r="V5014" s="3">
        <v>0</v>
      </c>
      <c r="W5014" s="3">
        <v>0</v>
      </c>
      <c r="X5014" s="3" t="s">
        <v>1215</v>
      </c>
      <c r="Y5014" s="3" t="s">
        <v>880</v>
      </c>
      <c r="Z5014" s="3" t="str">
        <f>INDEX(业务类型!$C$4:$C$8,MATCH(纤芯!Y5014,业务类型!$B$4:$B$8,0))</f>
        <v>IDLE</v>
      </c>
      <c r="AA5014" s="3"/>
    </row>
    <row r="5015" spans="1:27" ht="16.5" x14ac:dyDescent="0.2">
      <c r="A5015" s="3">
        <v>5012</v>
      </c>
      <c r="B5015" s="3">
        <f t="shared" si="394"/>
        <v>37045101012</v>
      </c>
      <c r="C5015" s="3" t="s">
        <v>1166</v>
      </c>
      <c r="D5015" s="3" t="s">
        <v>245</v>
      </c>
      <c r="E5015" s="3" t="str">
        <f>INDEX(光放段!$G$4:$G$237,MATCH(纤芯!G5015,光放段!$C$4:$C$237,0))</f>
        <v>山东二干|泰安莱芜4号光缆:泰安东岳大街-莱芜原山路</v>
      </c>
      <c r="F5015" s="3">
        <f>INDEX(光放段!$I$4:$I$237,MATCH(纤芯!H5015,光放段!$B$4:$B$237,0))</f>
        <v>37045100000</v>
      </c>
      <c r="G5015" s="3" t="str">
        <f t="shared" si="390"/>
        <v>山东二干|泰安莱芜4号光缆:泰安东岳大街-莱芜原山路</v>
      </c>
      <c r="H5015" s="3">
        <f>INDEX(光放段!$B$4:$B$237,MATCH(纤芯!G5015,光放段!$C$4:$C$237,0))</f>
        <v>37045101000</v>
      </c>
      <c r="I5015" s="3" t="str">
        <f t="shared" si="391"/>
        <v>泰安莱芜4号光缆</v>
      </c>
      <c r="J5015" s="3" t="str">
        <f>INDEX(子缆名称!$B$4:$B$29,纤芯!M5015)</f>
        <v>A缆</v>
      </c>
      <c r="K5015" s="3">
        <v>12</v>
      </c>
      <c r="L5015" s="3">
        <f t="shared" si="392"/>
        <v>12</v>
      </c>
      <c r="M5015" s="3">
        <f t="shared" si="393"/>
        <v>1</v>
      </c>
      <c r="N5015" s="3" t="s">
        <v>72</v>
      </c>
      <c r="O5015" s="3">
        <f>COUNTIF([1]局站!$D$4:$D$172,"="&amp;N5015)</f>
        <v>1</v>
      </c>
      <c r="P5015" s="3">
        <v>0</v>
      </c>
      <c r="Q5015" s="3">
        <v>0</v>
      </c>
      <c r="R5015" s="3">
        <v>0</v>
      </c>
      <c r="S5015" s="3" t="s">
        <v>89</v>
      </c>
      <c r="T5015" s="3">
        <f>COUNTIF([1]局站!$D$4:$D$172,"="&amp;S5015)</f>
        <v>1</v>
      </c>
      <c r="U5015" s="3">
        <v>0</v>
      </c>
      <c r="V5015" s="3">
        <v>0</v>
      </c>
      <c r="W5015" s="3">
        <v>0</v>
      </c>
      <c r="X5015" s="3" t="s">
        <v>1215</v>
      </c>
      <c r="Y5015" s="3" t="s">
        <v>880</v>
      </c>
      <c r="Z5015" s="3" t="str">
        <f>INDEX(业务类型!$C$4:$C$8,MATCH(纤芯!Y5015,业务类型!$B$4:$B$8,0))</f>
        <v>IDLE</v>
      </c>
      <c r="AA5015" s="3"/>
    </row>
    <row r="5016" spans="1:27" ht="16.5" x14ac:dyDescent="0.2">
      <c r="A5016" s="3">
        <v>5013</v>
      </c>
      <c r="B5016" s="3">
        <f t="shared" si="394"/>
        <v>37046101001</v>
      </c>
      <c r="C5016" s="3" t="s">
        <v>1166</v>
      </c>
      <c r="D5016" s="3" t="s">
        <v>246</v>
      </c>
      <c r="E5016" s="3" t="str">
        <f>INDEX(光放段!$G$4:$G$237,MATCH(纤芯!G5016,光放段!$C$4:$C$237,0))</f>
        <v>山东二干|威海蓝村光缆:即墨蓝村-威海青岛北路</v>
      </c>
      <c r="F5016" s="3">
        <f>INDEX(光放段!$I$4:$I$237,MATCH(纤芯!H5016,光放段!$B$4:$B$237,0))</f>
        <v>37046100000</v>
      </c>
      <c r="G5016" s="3" t="str">
        <f t="shared" si="390"/>
        <v>山东二干|威海蓝村光缆:即墨蓝村-莱阳旌旗路</v>
      </c>
      <c r="H5016" s="3">
        <f>INDEX(光放段!$B$4:$B$237,MATCH(纤芯!G5016,光放段!$C$4:$C$237,0))</f>
        <v>37046101000</v>
      </c>
      <c r="I5016" s="3" t="str">
        <f t="shared" si="391"/>
        <v>威海蓝村光缆</v>
      </c>
      <c r="J5016" s="3" t="str">
        <f>INDEX(子缆名称!$B$4:$B$29,纤芯!M5016)</f>
        <v>A缆</v>
      </c>
      <c r="K5016" s="3">
        <v>1</v>
      </c>
      <c r="L5016" s="3">
        <f t="shared" si="392"/>
        <v>1</v>
      </c>
      <c r="M5016" s="3">
        <f t="shared" si="393"/>
        <v>1</v>
      </c>
      <c r="N5016" s="3" t="s">
        <v>71</v>
      </c>
      <c r="O5016" s="3">
        <f>COUNTIF([1]局站!$D$4:$D$172,"="&amp;N5016)</f>
        <v>1</v>
      </c>
      <c r="P5016" s="3">
        <v>0</v>
      </c>
      <c r="Q5016" s="3">
        <v>0</v>
      </c>
      <c r="R5016" s="3">
        <v>0</v>
      </c>
      <c r="S5016" s="3" t="s">
        <v>116</v>
      </c>
      <c r="T5016" s="3">
        <f>COUNTIF([1]局站!$D$4:$D$172,"="&amp;S5016)</f>
        <v>1</v>
      </c>
      <c r="U5016" s="3">
        <v>0</v>
      </c>
      <c r="V5016" s="3">
        <v>0</v>
      </c>
      <c r="W5016" s="3">
        <v>0</v>
      </c>
      <c r="X5016" s="3" t="s">
        <v>1215</v>
      </c>
      <c r="Y5016" s="3" t="s">
        <v>880</v>
      </c>
      <c r="Z5016" s="3" t="str">
        <f>INDEX(业务类型!$C$4:$C$8,MATCH(纤芯!Y5016,业务类型!$B$4:$B$8,0))</f>
        <v>IDLE</v>
      </c>
      <c r="AA5016" s="3"/>
    </row>
    <row r="5017" spans="1:27" ht="16.5" x14ac:dyDescent="0.2">
      <c r="A5017" s="3">
        <v>5014</v>
      </c>
      <c r="B5017" s="3">
        <f t="shared" si="394"/>
        <v>37046101002</v>
      </c>
      <c r="C5017" s="3" t="s">
        <v>1166</v>
      </c>
      <c r="D5017" s="3" t="s">
        <v>246</v>
      </c>
      <c r="E5017" s="3" t="str">
        <f>INDEX(光放段!$G$4:$G$237,MATCH(纤芯!G5017,光放段!$C$4:$C$237,0))</f>
        <v>山东二干|威海蓝村光缆:即墨蓝村-威海青岛北路</v>
      </c>
      <c r="F5017" s="3">
        <f>INDEX(光放段!$I$4:$I$237,MATCH(纤芯!H5017,光放段!$B$4:$B$237,0))</f>
        <v>37046100000</v>
      </c>
      <c r="G5017" s="3" t="str">
        <f t="shared" si="390"/>
        <v>山东二干|威海蓝村光缆:即墨蓝村-莱阳旌旗路</v>
      </c>
      <c r="H5017" s="3">
        <f>INDEX(光放段!$B$4:$B$237,MATCH(纤芯!G5017,光放段!$C$4:$C$237,0))</f>
        <v>37046101000</v>
      </c>
      <c r="I5017" s="3" t="str">
        <f t="shared" si="391"/>
        <v>威海蓝村光缆</v>
      </c>
      <c r="J5017" s="3" t="str">
        <f>INDEX(子缆名称!$B$4:$B$29,纤芯!M5017)</f>
        <v>A缆</v>
      </c>
      <c r="K5017" s="3">
        <v>2</v>
      </c>
      <c r="L5017" s="3">
        <f t="shared" si="392"/>
        <v>2</v>
      </c>
      <c r="M5017" s="3">
        <f t="shared" si="393"/>
        <v>1</v>
      </c>
      <c r="N5017" s="3" t="s">
        <v>71</v>
      </c>
      <c r="O5017" s="3">
        <f>COUNTIF([1]局站!$D$4:$D$172,"="&amp;N5017)</f>
        <v>1</v>
      </c>
      <c r="P5017" s="3">
        <v>0</v>
      </c>
      <c r="Q5017" s="3">
        <v>0</v>
      </c>
      <c r="R5017" s="3">
        <v>0</v>
      </c>
      <c r="S5017" s="3" t="s">
        <v>116</v>
      </c>
      <c r="T5017" s="3">
        <f>COUNTIF([1]局站!$D$4:$D$172,"="&amp;S5017)</f>
        <v>1</v>
      </c>
      <c r="U5017" s="3">
        <v>0</v>
      </c>
      <c r="V5017" s="3">
        <v>0</v>
      </c>
      <c r="W5017" s="3">
        <v>0</v>
      </c>
      <c r="X5017" s="3" t="s">
        <v>1215</v>
      </c>
      <c r="Y5017" s="3" t="s">
        <v>880</v>
      </c>
      <c r="Z5017" s="3" t="str">
        <f>INDEX(业务类型!$C$4:$C$8,MATCH(纤芯!Y5017,业务类型!$B$4:$B$8,0))</f>
        <v>IDLE</v>
      </c>
      <c r="AA5017" s="3"/>
    </row>
    <row r="5018" spans="1:27" ht="16.5" x14ac:dyDescent="0.2">
      <c r="A5018" s="3">
        <v>5015</v>
      </c>
      <c r="B5018" s="3">
        <f t="shared" si="394"/>
        <v>37046101003</v>
      </c>
      <c r="C5018" s="3" t="s">
        <v>1166</v>
      </c>
      <c r="D5018" s="3" t="s">
        <v>246</v>
      </c>
      <c r="E5018" s="3" t="str">
        <f>INDEX(光放段!$G$4:$G$237,MATCH(纤芯!G5018,光放段!$C$4:$C$237,0))</f>
        <v>山东二干|威海蓝村光缆:即墨蓝村-威海青岛北路</v>
      </c>
      <c r="F5018" s="3">
        <f>INDEX(光放段!$I$4:$I$237,MATCH(纤芯!H5018,光放段!$B$4:$B$237,0))</f>
        <v>37046100000</v>
      </c>
      <c r="G5018" s="3" t="str">
        <f t="shared" si="390"/>
        <v>山东二干|威海蓝村光缆:即墨蓝村-莱阳旌旗路</v>
      </c>
      <c r="H5018" s="3">
        <f>INDEX(光放段!$B$4:$B$237,MATCH(纤芯!G5018,光放段!$C$4:$C$237,0))</f>
        <v>37046101000</v>
      </c>
      <c r="I5018" s="3" t="str">
        <f t="shared" si="391"/>
        <v>威海蓝村光缆</v>
      </c>
      <c r="J5018" s="3" t="str">
        <f>INDEX(子缆名称!$B$4:$B$29,纤芯!M5018)</f>
        <v>A缆</v>
      </c>
      <c r="K5018" s="3">
        <v>3</v>
      </c>
      <c r="L5018" s="3">
        <f t="shared" si="392"/>
        <v>3</v>
      </c>
      <c r="M5018" s="3">
        <f t="shared" si="393"/>
        <v>1</v>
      </c>
      <c r="N5018" s="3" t="s">
        <v>71</v>
      </c>
      <c r="O5018" s="3">
        <f>COUNTIF([1]局站!$D$4:$D$172,"="&amp;N5018)</f>
        <v>1</v>
      </c>
      <c r="P5018" s="3">
        <v>0</v>
      </c>
      <c r="Q5018" s="3">
        <v>0</v>
      </c>
      <c r="R5018" s="3">
        <v>0</v>
      </c>
      <c r="S5018" s="3" t="s">
        <v>116</v>
      </c>
      <c r="T5018" s="3">
        <f>COUNTIF([1]局站!$D$4:$D$172,"="&amp;S5018)</f>
        <v>1</v>
      </c>
      <c r="U5018" s="3">
        <v>0</v>
      </c>
      <c r="V5018" s="3">
        <v>0</v>
      </c>
      <c r="W5018" s="3">
        <v>0</v>
      </c>
      <c r="X5018" s="3" t="s">
        <v>1215</v>
      </c>
      <c r="Y5018" s="3" t="s">
        <v>880</v>
      </c>
      <c r="Z5018" s="3" t="str">
        <f>INDEX(业务类型!$C$4:$C$8,MATCH(纤芯!Y5018,业务类型!$B$4:$B$8,0))</f>
        <v>IDLE</v>
      </c>
      <c r="AA5018" s="3"/>
    </row>
    <row r="5019" spans="1:27" ht="16.5" x14ac:dyDescent="0.2">
      <c r="A5019" s="3">
        <v>5016</v>
      </c>
      <c r="B5019" s="3">
        <f t="shared" si="394"/>
        <v>37046101004</v>
      </c>
      <c r="C5019" s="3" t="s">
        <v>1166</v>
      </c>
      <c r="D5019" s="3" t="s">
        <v>246</v>
      </c>
      <c r="E5019" s="3" t="str">
        <f>INDEX(光放段!$G$4:$G$237,MATCH(纤芯!G5019,光放段!$C$4:$C$237,0))</f>
        <v>山东二干|威海蓝村光缆:即墨蓝村-威海青岛北路</v>
      </c>
      <c r="F5019" s="3">
        <f>INDEX(光放段!$I$4:$I$237,MATCH(纤芯!H5019,光放段!$B$4:$B$237,0))</f>
        <v>37046100000</v>
      </c>
      <c r="G5019" s="3" t="str">
        <f t="shared" si="390"/>
        <v>山东二干|威海蓝村光缆:即墨蓝村-莱阳旌旗路</v>
      </c>
      <c r="H5019" s="3">
        <f>INDEX(光放段!$B$4:$B$237,MATCH(纤芯!G5019,光放段!$C$4:$C$237,0))</f>
        <v>37046101000</v>
      </c>
      <c r="I5019" s="3" t="str">
        <f t="shared" si="391"/>
        <v>威海蓝村光缆</v>
      </c>
      <c r="J5019" s="3" t="str">
        <f>INDEX(子缆名称!$B$4:$B$29,纤芯!M5019)</f>
        <v>A缆</v>
      </c>
      <c r="K5019" s="3">
        <v>4</v>
      </c>
      <c r="L5019" s="3">
        <f t="shared" si="392"/>
        <v>4</v>
      </c>
      <c r="M5019" s="3">
        <f t="shared" si="393"/>
        <v>1</v>
      </c>
      <c r="N5019" s="3" t="s">
        <v>71</v>
      </c>
      <c r="O5019" s="3">
        <f>COUNTIF([1]局站!$D$4:$D$172,"="&amp;N5019)</f>
        <v>1</v>
      </c>
      <c r="P5019" s="3">
        <v>0</v>
      </c>
      <c r="Q5019" s="3">
        <v>0</v>
      </c>
      <c r="R5019" s="3">
        <v>0</v>
      </c>
      <c r="S5019" s="3" t="s">
        <v>116</v>
      </c>
      <c r="T5019" s="3">
        <f>COUNTIF([1]局站!$D$4:$D$172,"="&amp;S5019)</f>
        <v>1</v>
      </c>
      <c r="U5019" s="3">
        <v>0</v>
      </c>
      <c r="V5019" s="3">
        <v>0</v>
      </c>
      <c r="W5019" s="3">
        <v>0</v>
      </c>
      <c r="X5019" s="3" t="s">
        <v>1215</v>
      </c>
      <c r="Y5019" s="3" t="s">
        <v>880</v>
      </c>
      <c r="Z5019" s="3" t="str">
        <f>INDEX(业务类型!$C$4:$C$8,MATCH(纤芯!Y5019,业务类型!$B$4:$B$8,0))</f>
        <v>IDLE</v>
      </c>
      <c r="AA5019" s="3"/>
    </row>
    <row r="5020" spans="1:27" ht="16.5" x14ac:dyDescent="0.2">
      <c r="A5020" s="3">
        <v>5017</v>
      </c>
      <c r="B5020" s="3">
        <f t="shared" si="394"/>
        <v>37046101005</v>
      </c>
      <c r="C5020" s="3" t="s">
        <v>1166</v>
      </c>
      <c r="D5020" s="3" t="s">
        <v>246</v>
      </c>
      <c r="E5020" s="3" t="str">
        <f>INDEX(光放段!$G$4:$G$237,MATCH(纤芯!G5020,光放段!$C$4:$C$237,0))</f>
        <v>山东二干|威海蓝村光缆:即墨蓝村-威海青岛北路</v>
      </c>
      <c r="F5020" s="3">
        <f>INDEX(光放段!$I$4:$I$237,MATCH(纤芯!H5020,光放段!$B$4:$B$237,0))</f>
        <v>37046100000</v>
      </c>
      <c r="G5020" s="3" t="str">
        <f t="shared" si="390"/>
        <v>山东二干|威海蓝村光缆:即墨蓝村-莱阳旌旗路</v>
      </c>
      <c r="H5020" s="3">
        <f>INDEX(光放段!$B$4:$B$237,MATCH(纤芯!G5020,光放段!$C$4:$C$237,0))</f>
        <v>37046101000</v>
      </c>
      <c r="I5020" s="3" t="str">
        <f t="shared" si="391"/>
        <v>威海蓝村光缆</v>
      </c>
      <c r="J5020" s="3" t="str">
        <f>INDEX(子缆名称!$B$4:$B$29,纤芯!M5020)</f>
        <v>A缆</v>
      </c>
      <c r="K5020" s="3">
        <v>5</v>
      </c>
      <c r="L5020" s="3">
        <f t="shared" si="392"/>
        <v>5</v>
      </c>
      <c r="M5020" s="3">
        <f t="shared" si="393"/>
        <v>1</v>
      </c>
      <c r="N5020" s="3" t="s">
        <v>71</v>
      </c>
      <c r="O5020" s="3">
        <f>COUNTIF([1]局站!$D$4:$D$172,"="&amp;N5020)</f>
        <v>1</v>
      </c>
      <c r="P5020" s="3">
        <v>0</v>
      </c>
      <c r="Q5020" s="3">
        <v>0</v>
      </c>
      <c r="R5020" s="3">
        <v>0</v>
      </c>
      <c r="S5020" s="3" t="s">
        <v>116</v>
      </c>
      <c r="T5020" s="3">
        <f>COUNTIF([1]局站!$D$4:$D$172,"="&amp;S5020)</f>
        <v>1</v>
      </c>
      <c r="U5020" s="3">
        <v>0</v>
      </c>
      <c r="V5020" s="3">
        <v>0</v>
      </c>
      <c r="W5020" s="3">
        <v>0</v>
      </c>
      <c r="X5020" s="3" t="s">
        <v>1215</v>
      </c>
      <c r="Y5020" s="3" t="s">
        <v>880</v>
      </c>
      <c r="Z5020" s="3" t="str">
        <f>INDEX(业务类型!$C$4:$C$8,MATCH(纤芯!Y5020,业务类型!$B$4:$B$8,0))</f>
        <v>IDLE</v>
      </c>
      <c r="AA5020" s="3"/>
    </row>
    <row r="5021" spans="1:27" ht="16.5" x14ac:dyDescent="0.2">
      <c r="A5021" s="3">
        <v>5018</v>
      </c>
      <c r="B5021" s="3">
        <f t="shared" si="394"/>
        <v>37046101006</v>
      </c>
      <c r="C5021" s="3" t="s">
        <v>1166</v>
      </c>
      <c r="D5021" s="3" t="s">
        <v>246</v>
      </c>
      <c r="E5021" s="3" t="str">
        <f>INDEX(光放段!$G$4:$G$237,MATCH(纤芯!G5021,光放段!$C$4:$C$237,0))</f>
        <v>山东二干|威海蓝村光缆:即墨蓝村-威海青岛北路</v>
      </c>
      <c r="F5021" s="3">
        <f>INDEX(光放段!$I$4:$I$237,MATCH(纤芯!H5021,光放段!$B$4:$B$237,0))</f>
        <v>37046100000</v>
      </c>
      <c r="G5021" s="3" t="str">
        <f t="shared" si="390"/>
        <v>山东二干|威海蓝村光缆:即墨蓝村-莱阳旌旗路</v>
      </c>
      <c r="H5021" s="3">
        <f>INDEX(光放段!$B$4:$B$237,MATCH(纤芯!G5021,光放段!$C$4:$C$237,0))</f>
        <v>37046101000</v>
      </c>
      <c r="I5021" s="3" t="str">
        <f t="shared" si="391"/>
        <v>威海蓝村光缆</v>
      </c>
      <c r="J5021" s="3" t="str">
        <f>INDEX(子缆名称!$B$4:$B$29,纤芯!M5021)</f>
        <v>A缆</v>
      </c>
      <c r="K5021" s="3">
        <v>6</v>
      </c>
      <c r="L5021" s="3">
        <f t="shared" si="392"/>
        <v>6</v>
      </c>
      <c r="M5021" s="3">
        <f t="shared" si="393"/>
        <v>1</v>
      </c>
      <c r="N5021" s="3" t="s">
        <v>71</v>
      </c>
      <c r="O5021" s="3">
        <f>COUNTIF([1]局站!$D$4:$D$172,"="&amp;N5021)</f>
        <v>1</v>
      </c>
      <c r="P5021" s="3">
        <v>0</v>
      </c>
      <c r="Q5021" s="3">
        <v>0</v>
      </c>
      <c r="R5021" s="3">
        <v>0</v>
      </c>
      <c r="S5021" s="3" t="s">
        <v>116</v>
      </c>
      <c r="T5021" s="3">
        <f>COUNTIF([1]局站!$D$4:$D$172,"="&amp;S5021)</f>
        <v>1</v>
      </c>
      <c r="U5021" s="3">
        <v>0</v>
      </c>
      <c r="V5021" s="3">
        <v>0</v>
      </c>
      <c r="W5021" s="3">
        <v>0</v>
      </c>
      <c r="X5021" s="3" t="s">
        <v>1215</v>
      </c>
      <c r="Y5021" s="3" t="s">
        <v>881</v>
      </c>
      <c r="Z5021" s="3" t="str">
        <f>INDEX(业务类型!$C$4:$C$8,MATCH(纤芯!Y5021,业务类型!$B$4:$B$8,0))</f>
        <v>OTHER</v>
      </c>
      <c r="AA5021" s="3" t="s">
        <v>1092</v>
      </c>
    </row>
    <row r="5022" spans="1:27" ht="16.5" x14ac:dyDescent="0.2">
      <c r="A5022" s="3">
        <v>5019</v>
      </c>
      <c r="B5022" s="3">
        <f t="shared" si="394"/>
        <v>37046101007</v>
      </c>
      <c r="C5022" s="3" t="s">
        <v>1166</v>
      </c>
      <c r="D5022" s="3" t="s">
        <v>246</v>
      </c>
      <c r="E5022" s="3" t="str">
        <f>INDEX(光放段!$G$4:$G$237,MATCH(纤芯!G5022,光放段!$C$4:$C$237,0))</f>
        <v>山东二干|威海蓝村光缆:即墨蓝村-威海青岛北路</v>
      </c>
      <c r="F5022" s="3">
        <f>INDEX(光放段!$I$4:$I$237,MATCH(纤芯!H5022,光放段!$B$4:$B$237,0))</f>
        <v>37046100000</v>
      </c>
      <c r="G5022" s="3" t="str">
        <f t="shared" si="390"/>
        <v>山东二干|威海蓝村光缆:即墨蓝村-莱阳旌旗路</v>
      </c>
      <c r="H5022" s="3">
        <f>INDEX(光放段!$B$4:$B$237,MATCH(纤芯!G5022,光放段!$C$4:$C$237,0))</f>
        <v>37046101000</v>
      </c>
      <c r="I5022" s="3" t="str">
        <f t="shared" si="391"/>
        <v>威海蓝村光缆</v>
      </c>
      <c r="J5022" s="3" t="str">
        <f>INDEX(子缆名称!$B$4:$B$29,纤芯!M5022)</f>
        <v>A缆</v>
      </c>
      <c r="K5022" s="3">
        <v>7</v>
      </c>
      <c r="L5022" s="3">
        <f t="shared" si="392"/>
        <v>7</v>
      </c>
      <c r="M5022" s="3">
        <f t="shared" si="393"/>
        <v>1</v>
      </c>
      <c r="N5022" s="3" t="s">
        <v>71</v>
      </c>
      <c r="O5022" s="3">
        <f>COUNTIF([1]局站!$D$4:$D$172,"="&amp;N5022)</f>
        <v>1</v>
      </c>
      <c r="P5022" s="3">
        <v>0</v>
      </c>
      <c r="Q5022" s="3">
        <v>0</v>
      </c>
      <c r="R5022" s="3">
        <v>0</v>
      </c>
      <c r="S5022" s="3" t="s">
        <v>116</v>
      </c>
      <c r="T5022" s="3">
        <f>COUNTIF([1]局站!$D$4:$D$172,"="&amp;S5022)</f>
        <v>1</v>
      </c>
      <c r="U5022" s="3">
        <v>0</v>
      </c>
      <c r="V5022" s="3">
        <v>0</v>
      </c>
      <c r="W5022" s="3">
        <v>0</v>
      </c>
      <c r="X5022" s="3" t="s">
        <v>1215</v>
      </c>
      <c r="Y5022" s="3" t="s">
        <v>880</v>
      </c>
      <c r="Z5022" s="3" t="str">
        <f>INDEX(业务类型!$C$4:$C$8,MATCH(纤芯!Y5022,业务类型!$B$4:$B$8,0))</f>
        <v>IDLE</v>
      </c>
      <c r="AA5022" s="3"/>
    </row>
    <row r="5023" spans="1:27" ht="16.5" x14ac:dyDescent="0.2">
      <c r="A5023" s="3">
        <v>5020</v>
      </c>
      <c r="B5023" s="3">
        <f t="shared" si="394"/>
        <v>37046101008</v>
      </c>
      <c r="C5023" s="3" t="s">
        <v>1166</v>
      </c>
      <c r="D5023" s="3" t="s">
        <v>246</v>
      </c>
      <c r="E5023" s="3" t="str">
        <f>INDEX(光放段!$G$4:$G$237,MATCH(纤芯!G5023,光放段!$C$4:$C$237,0))</f>
        <v>山东二干|威海蓝村光缆:即墨蓝村-威海青岛北路</v>
      </c>
      <c r="F5023" s="3">
        <f>INDEX(光放段!$I$4:$I$237,MATCH(纤芯!H5023,光放段!$B$4:$B$237,0))</f>
        <v>37046100000</v>
      </c>
      <c r="G5023" s="3" t="str">
        <f t="shared" si="390"/>
        <v>山东二干|威海蓝村光缆:即墨蓝村-莱阳旌旗路</v>
      </c>
      <c r="H5023" s="3">
        <f>INDEX(光放段!$B$4:$B$237,MATCH(纤芯!G5023,光放段!$C$4:$C$237,0))</f>
        <v>37046101000</v>
      </c>
      <c r="I5023" s="3" t="str">
        <f t="shared" si="391"/>
        <v>威海蓝村光缆</v>
      </c>
      <c r="J5023" s="3" t="str">
        <f>INDEX(子缆名称!$B$4:$B$29,纤芯!M5023)</f>
        <v>A缆</v>
      </c>
      <c r="K5023" s="3">
        <v>8</v>
      </c>
      <c r="L5023" s="3">
        <f t="shared" si="392"/>
        <v>8</v>
      </c>
      <c r="M5023" s="3">
        <f t="shared" si="393"/>
        <v>1</v>
      </c>
      <c r="N5023" s="3" t="s">
        <v>71</v>
      </c>
      <c r="O5023" s="3">
        <f>COUNTIF([1]局站!$D$4:$D$172,"="&amp;N5023)</f>
        <v>1</v>
      </c>
      <c r="P5023" s="3">
        <v>0</v>
      </c>
      <c r="Q5023" s="3">
        <v>0</v>
      </c>
      <c r="R5023" s="3">
        <v>0</v>
      </c>
      <c r="S5023" s="3" t="s">
        <v>116</v>
      </c>
      <c r="T5023" s="3">
        <f>COUNTIF([1]局站!$D$4:$D$172,"="&amp;S5023)</f>
        <v>1</v>
      </c>
      <c r="U5023" s="3">
        <v>0</v>
      </c>
      <c r="V5023" s="3">
        <v>0</v>
      </c>
      <c r="W5023" s="3">
        <v>0</v>
      </c>
      <c r="X5023" s="3" t="s">
        <v>1215</v>
      </c>
      <c r="Y5023" s="3" t="s">
        <v>880</v>
      </c>
      <c r="Z5023" s="3" t="str">
        <f>INDEX(业务类型!$C$4:$C$8,MATCH(纤芯!Y5023,业务类型!$B$4:$B$8,0))</f>
        <v>IDLE</v>
      </c>
      <c r="AA5023" s="3"/>
    </row>
    <row r="5024" spans="1:27" ht="16.5" x14ac:dyDescent="0.2">
      <c r="A5024" s="3">
        <v>5021</v>
      </c>
      <c r="B5024" s="3">
        <f t="shared" si="394"/>
        <v>37046101009</v>
      </c>
      <c r="C5024" s="3" t="s">
        <v>1166</v>
      </c>
      <c r="D5024" s="3" t="s">
        <v>246</v>
      </c>
      <c r="E5024" s="3" t="str">
        <f>INDEX(光放段!$G$4:$G$237,MATCH(纤芯!G5024,光放段!$C$4:$C$237,0))</f>
        <v>山东二干|威海蓝村光缆:即墨蓝村-威海青岛北路</v>
      </c>
      <c r="F5024" s="3">
        <f>INDEX(光放段!$I$4:$I$237,MATCH(纤芯!H5024,光放段!$B$4:$B$237,0))</f>
        <v>37046100000</v>
      </c>
      <c r="G5024" s="3" t="str">
        <f t="shared" si="390"/>
        <v>山东二干|威海蓝村光缆:即墨蓝村-莱阳旌旗路</v>
      </c>
      <c r="H5024" s="3">
        <f>INDEX(光放段!$B$4:$B$237,MATCH(纤芯!G5024,光放段!$C$4:$C$237,0))</f>
        <v>37046101000</v>
      </c>
      <c r="I5024" s="3" t="str">
        <f t="shared" si="391"/>
        <v>威海蓝村光缆</v>
      </c>
      <c r="J5024" s="3" t="str">
        <f>INDEX(子缆名称!$B$4:$B$29,纤芯!M5024)</f>
        <v>A缆</v>
      </c>
      <c r="K5024" s="3">
        <v>9</v>
      </c>
      <c r="L5024" s="3">
        <f t="shared" si="392"/>
        <v>9</v>
      </c>
      <c r="M5024" s="3">
        <f t="shared" si="393"/>
        <v>1</v>
      </c>
      <c r="N5024" s="3" t="s">
        <v>71</v>
      </c>
      <c r="O5024" s="3">
        <f>COUNTIF([1]局站!$D$4:$D$172,"="&amp;N5024)</f>
        <v>1</v>
      </c>
      <c r="P5024" s="3">
        <v>0</v>
      </c>
      <c r="Q5024" s="3">
        <v>0</v>
      </c>
      <c r="R5024" s="3">
        <v>0</v>
      </c>
      <c r="S5024" s="3" t="s">
        <v>116</v>
      </c>
      <c r="T5024" s="3">
        <f>COUNTIF([1]局站!$D$4:$D$172,"="&amp;S5024)</f>
        <v>1</v>
      </c>
      <c r="U5024" s="3">
        <v>0</v>
      </c>
      <c r="V5024" s="3">
        <v>0</v>
      </c>
      <c r="W5024" s="3">
        <v>0</v>
      </c>
      <c r="X5024" s="3" t="s">
        <v>1215</v>
      </c>
      <c r="Y5024" s="3" t="s">
        <v>880</v>
      </c>
      <c r="Z5024" s="3" t="str">
        <f>INDEX(业务类型!$C$4:$C$8,MATCH(纤芯!Y5024,业务类型!$B$4:$B$8,0))</f>
        <v>IDLE</v>
      </c>
      <c r="AA5024" s="3"/>
    </row>
    <row r="5025" spans="1:27" ht="16.5" x14ac:dyDescent="0.2">
      <c r="A5025" s="3">
        <v>5022</v>
      </c>
      <c r="B5025" s="3">
        <f t="shared" si="394"/>
        <v>37046101010</v>
      </c>
      <c r="C5025" s="3" t="s">
        <v>1166</v>
      </c>
      <c r="D5025" s="3" t="s">
        <v>246</v>
      </c>
      <c r="E5025" s="3" t="str">
        <f>INDEX(光放段!$G$4:$G$237,MATCH(纤芯!G5025,光放段!$C$4:$C$237,0))</f>
        <v>山东二干|威海蓝村光缆:即墨蓝村-威海青岛北路</v>
      </c>
      <c r="F5025" s="3">
        <f>INDEX(光放段!$I$4:$I$237,MATCH(纤芯!H5025,光放段!$B$4:$B$237,0))</f>
        <v>37046100000</v>
      </c>
      <c r="G5025" s="3" t="str">
        <f t="shared" si="390"/>
        <v>山东二干|威海蓝村光缆:即墨蓝村-莱阳旌旗路</v>
      </c>
      <c r="H5025" s="3">
        <f>INDEX(光放段!$B$4:$B$237,MATCH(纤芯!G5025,光放段!$C$4:$C$237,0))</f>
        <v>37046101000</v>
      </c>
      <c r="I5025" s="3" t="str">
        <f t="shared" si="391"/>
        <v>威海蓝村光缆</v>
      </c>
      <c r="J5025" s="3" t="str">
        <f>INDEX(子缆名称!$B$4:$B$29,纤芯!M5025)</f>
        <v>A缆</v>
      </c>
      <c r="K5025" s="3">
        <v>10</v>
      </c>
      <c r="L5025" s="3">
        <f t="shared" si="392"/>
        <v>10</v>
      </c>
      <c r="M5025" s="3">
        <f t="shared" si="393"/>
        <v>1</v>
      </c>
      <c r="N5025" s="3" t="s">
        <v>71</v>
      </c>
      <c r="O5025" s="3">
        <f>COUNTIF([1]局站!$D$4:$D$172,"="&amp;N5025)</f>
        <v>1</v>
      </c>
      <c r="P5025" s="3">
        <v>0</v>
      </c>
      <c r="Q5025" s="3">
        <v>0</v>
      </c>
      <c r="R5025" s="3">
        <v>0</v>
      </c>
      <c r="S5025" s="3" t="s">
        <v>116</v>
      </c>
      <c r="T5025" s="3">
        <f>COUNTIF([1]局站!$D$4:$D$172,"="&amp;S5025)</f>
        <v>1</v>
      </c>
      <c r="U5025" s="3">
        <v>0</v>
      </c>
      <c r="V5025" s="3">
        <v>0</v>
      </c>
      <c r="W5025" s="3">
        <v>0</v>
      </c>
      <c r="X5025" s="3" t="s">
        <v>1215</v>
      </c>
      <c r="Y5025" s="3" t="s">
        <v>880</v>
      </c>
      <c r="Z5025" s="3" t="str">
        <f>INDEX(业务类型!$C$4:$C$8,MATCH(纤芯!Y5025,业务类型!$B$4:$B$8,0))</f>
        <v>IDLE</v>
      </c>
      <c r="AA5025" s="3"/>
    </row>
    <row r="5026" spans="1:27" ht="16.5" x14ac:dyDescent="0.2">
      <c r="A5026" s="3">
        <v>5023</v>
      </c>
      <c r="B5026" s="3">
        <f t="shared" si="394"/>
        <v>37046101011</v>
      </c>
      <c r="C5026" s="3" t="s">
        <v>1166</v>
      </c>
      <c r="D5026" s="3" t="s">
        <v>246</v>
      </c>
      <c r="E5026" s="3" t="str">
        <f>INDEX(光放段!$G$4:$G$237,MATCH(纤芯!G5026,光放段!$C$4:$C$237,0))</f>
        <v>山东二干|威海蓝村光缆:即墨蓝村-威海青岛北路</v>
      </c>
      <c r="F5026" s="3">
        <f>INDEX(光放段!$I$4:$I$237,MATCH(纤芯!H5026,光放段!$B$4:$B$237,0))</f>
        <v>37046100000</v>
      </c>
      <c r="G5026" s="3" t="str">
        <f t="shared" si="390"/>
        <v>山东二干|威海蓝村光缆:即墨蓝村-莱阳旌旗路</v>
      </c>
      <c r="H5026" s="3">
        <f>INDEX(光放段!$B$4:$B$237,MATCH(纤芯!G5026,光放段!$C$4:$C$237,0))</f>
        <v>37046101000</v>
      </c>
      <c r="I5026" s="3" t="str">
        <f t="shared" si="391"/>
        <v>威海蓝村光缆</v>
      </c>
      <c r="J5026" s="3" t="str">
        <f>INDEX(子缆名称!$B$4:$B$29,纤芯!M5026)</f>
        <v>A缆</v>
      </c>
      <c r="K5026" s="3">
        <v>11</v>
      </c>
      <c r="L5026" s="3">
        <f t="shared" si="392"/>
        <v>11</v>
      </c>
      <c r="M5026" s="3">
        <f t="shared" si="393"/>
        <v>1</v>
      </c>
      <c r="N5026" s="3" t="s">
        <v>71</v>
      </c>
      <c r="O5026" s="3">
        <f>COUNTIF([1]局站!$D$4:$D$172,"="&amp;N5026)</f>
        <v>1</v>
      </c>
      <c r="P5026" s="3">
        <v>0</v>
      </c>
      <c r="Q5026" s="3">
        <v>0</v>
      </c>
      <c r="R5026" s="3">
        <v>0</v>
      </c>
      <c r="S5026" s="3" t="s">
        <v>116</v>
      </c>
      <c r="T5026" s="3">
        <f>COUNTIF([1]局站!$D$4:$D$172,"="&amp;S5026)</f>
        <v>1</v>
      </c>
      <c r="U5026" s="3">
        <v>0</v>
      </c>
      <c r="V5026" s="3">
        <v>0</v>
      </c>
      <c r="W5026" s="3">
        <v>0</v>
      </c>
      <c r="X5026" s="3" t="s">
        <v>1215</v>
      </c>
      <c r="Y5026" s="3" t="s">
        <v>880</v>
      </c>
      <c r="Z5026" s="3" t="str">
        <f>INDEX(业务类型!$C$4:$C$8,MATCH(纤芯!Y5026,业务类型!$B$4:$B$8,0))</f>
        <v>IDLE</v>
      </c>
      <c r="AA5026" s="3"/>
    </row>
    <row r="5027" spans="1:27" ht="16.5" x14ac:dyDescent="0.2">
      <c r="A5027" s="3">
        <v>5024</v>
      </c>
      <c r="B5027" s="3">
        <f t="shared" si="394"/>
        <v>37046101012</v>
      </c>
      <c r="C5027" s="3" t="s">
        <v>1166</v>
      </c>
      <c r="D5027" s="3" t="s">
        <v>246</v>
      </c>
      <c r="E5027" s="3" t="str">
        <f>INDEX(光放段!$G$4:$G$237,MATCH(纤芯!G5027,光放段!$C$4:$C$237,0))</f>
        <v>山东二干|威海蓝村光缆:即墨蓝村-威海青岛北路</v>
      </c>
      <c r="F5027" s="3">
        <f>INDEX(光放段!$I$4:$I$237,MATCH(纤芯!H5027,光放段!$B$4:$B$237,0))</f>
        <v>37046100000</v>
      </c>
      <c r="G5027" s="3" t="str">
        <f t="shared" si="390"/>
        <v>山东二干|威海蓝村光缆:即墨蓝村-莱阳旌旗路</v>
      </c>
      <c r="H5027" s="3">
        <f>INDEX(光放段!$B$4:$B$237,MATCH(纤芯!G5027,光放段!$C$4:$C$237,0))</f>
        <v>37046101000</v>
      </c>
      <c r="I5027" s="3" t="str">
        <f t="shared" si="391"/>
        <v>威海蓝村光缆</v>
      </c>
      <c r="J5027" s="3" t="str">
        <f>INDEX(子缆名称!$B$4:$B$29,纤芯!M5027)</f>
        <v>A缆</v>
      </c>
      <c r="K5027" s="3">
        <v>12</v>
      </c>
      <c r="L5027" s="3">
        <f t="shared" si="392"/>
        <v>12</v>
      </c>
      <c r="M5027" s="3">
        <f t="shared" si="393"/>
        <v>1</v>
      </c>
      <c r="N5027" s="3" t="s">
        <v>71</v>
      </c>
      <c r="O5027" s="3">
        <f>COUNTIF([1]局站!$D$4:$D$172,"="&amp;N5027)</f>
        <v>1</v>
      </c>
      <c r="P5027" s="3">
        <v>0</v>
      </c>
      <c r="Q5027" s="3">
        <v>0</v>
      </c>
      <c r="R5027" s="3">
        <v>0</v>
      </c>
      <c r="S5027" s="3" t="s">
        <v>116</v>
      </c>
      <c r="T5027" s="3">
        <f>COUNTIF([1]局站!$D$4:$D$172,"="&amp;S5027)</f>
        <v>1</v>
      </c>
      <c r="U5027" s="3">
        <v>0</v>
      </c>
      <c r="V5027" s="3">
        <v>0</v>
      </c>
      <c r="W5027" s="3">
        <v>0</v>
      </c>
      <c r="X5027" s="3" t="s">
        <v>1215</v>
      </c>
      <c r="Y5027" s="3" t="s">
        <v>880</v>
      </c>
      <c r="Z5027" s="3" t="str">
        <f>INDEX(业务类型!$C$4:$C$8,MATCH(纤芯!Y5027,业务类型!$B$4:$B$8,0))</f>
        <v>IDLE</v>
      </c>
      <c r="AA5027" s="3"/>
    </row>
    <row r="5028" spans="1:27" ht="16.5" x14ac:dyDescent="0.2">
      <c r="A5028" s="3">
        <v>5025</v>
      </c>
      <c r="B5028" s="3">
        <f t="shared" si="394"/>
        <v>37046101013</v>
      </c>
      <c r="C5028" s="3" t="s">
        <v>1166</v>
      </c>
      <c r="D5028" s="3" t="s">
        <v>246</v>
      </c>
      <c r="E5028" s="3" t="str">
        <f>INDEX(光放段!$G$4:$G$237,MATCH(纤芯!G5028,光放段!$C$4:$C$237,0))</f>
        <v>山东二干|威海蓝村光缆:即墨蓝村-威海青岛北路</v>
      </c>
      <c r="F5028" s="3">
        <f>INDEX(光放段!$I$4:$I$237,MATCH(纤芯!H5028,光放段!$B$4:$B$237,0))</f>
        <v>37046100000</v>
      </c>
      <c r="G5028" s="3" t="str">
        <f t="shared" si="390"/>
        <v>山东二干|威海蓝村光缆:即墨蓝村-莱阳旌旗路</v>
      </c>
      <c r="H5028" s="3">
        <f>INDEX(光放段!$B$4:$B$237,MATCH(纤芯!G5028,光放段!$C$4:$C$237,0))</f>
        <v>37046101000</v>
      </c>
      <c r="I5028" s="3" t="str">
        <f t="shared" si="391"/>
        <v>威海蓝村光缆</v>
      </c>
      <c r="J5028" s="3" t="str">
        <f>INDEX(子缆名称!$B$4:$B$29,纤芯!M5028)</f>
        <v>B缆</v>
      </c>
      <c r="K5028" s="3">
        <v>13</v>
      </c>
      <c r="L5028" s="3">
        <f t="shared" si="392"/>
        <v>1</v>
      </c>
      <c r="M5028" s="3">
        <f t="shared" si="393"/>
        <v>2</v>
      </c>
      <c r="N5028" s="3" t="s">
        <v>71</v>
      </c>
      <c r="O5028" s="3">
        <f>COUNTIF([1]局站!$D$4:$D$172,"="&amp;N5028)</f>
        <v>1</v>
      </c>
      <c r="P5028" s="3">
        <v>0</v>
      </c>
      <c r="Q5028" s="3">
        <v>0</v>
      </c>
      <c r="R5028" s="3">
        <v>0</v>
      </c>
      <c r="S5028" s="3" t="s">
        <v>116</v>
      </c>
      <c r="T5028" s="3">
        <f>COUNTIF([1]局站!$D$4:$D$172,"="&amp;S5028)</f>
        <v>1</v>
      </c>
      <c r="U5028" s="3">
        <v>0</v>
      </c>
      <c r="V5028" s="3">
        <v>0</v>
      </c>
      <c r="W5028" s="3">
        <v>0</v>
      </c>
      <c r="X5028" s="3" t="s">
        <v>1215</v>
      </c>
      <c r="Y5028" s="3" t="s">
        <v>880</v>
      </c>
      <c r="Z5028" s="3" t="str">
        <f>INDEX(业务类型!$C$4:$C$8,MATCH(纤芯!Y5028,业务类型!$B$4:$B$8,0))</f>
        <v>IDLE</v>
      </c>
      <c r="AA5028" s="3"/>
    </row>
    <row r="5029" spans="1:27" ht="16.5" x14ac:dyDescent="0.2">
      <c r="A5029" s="3">
        <v>5026</v>
      </c>
      <c r="B5029" s="3">
        <f t="shared" si="394"/>
        <v>37046101014</v>
      </c>
      <c r="C5029" s="3" t="s">
        <v>1166</v>
      </c>
      <c r="D5029" s="3" t="s">
        <v>246</v>
      </c>
      <c r="E5029" s="3" t="str">
        <f>INDEX(光放段!$G$4:$G$237,MATCH(纤芯!G5029,光放段!$C$4:$C$237,0))</f>
        <v>山东二干|威海蓝村光缆:即墨蓝村-威海青岛北路</v>
      </c>
      <c r="F5029" s="3">
        <f>INDEX(光放段!$I$4:$I$237,MATCH(纤芯!H5029,光放段!$B$4:$B$237,0))</f>
        <v>37046100000</v>
      </c>
      <c r="G5029" s="3" t="str">
        <f t="shared" si="390"/>
        <v>山东二干|威海蓝村光缆:即墨蓝村-莱阳旌旗路</v>
      </c>
      <c r="H5029" s="3">
        <f>INDEX(光放段!$B$4:$B$237,MATCH(纤芯!G5029,光放段!$C$4:$C$237,0))</f>
        <v>37046101000</v>
      </c>
      <c r="I5029" s="3" t="str">
        <f t="shared" si="391"/>
        <v>威海蓝村光缆</v>
      </c>
      <c r="J5029" s="3" t="str">
        <f>INDEX(子缆名称!$B$4:$B$29,纤芯!M5029)</f>
        <v>B缆</v>
      </c>
      <c r="K5029" s="3">
        <v>14</v>
      </c>
      <c r="L5029" s="3">
        <f t="shared" si="392"/>
        <v>2</v>
      </c>
      <c r="M5029" s="3">
        <f t="shared" si="393"/>
        <v>2</v>
      </c>
      <c r="N5029" s="3" t="s">
        <v>71</v>
      </c>
      <c r="O5029" s="3">
        <f>COUNTIF([1]局站!$D$4:$D$172,"="&amp;N5029)</f>
        <v>1</v>
      </c>
      <c r="P5029" s="3">
        <v>0</v>
      </c>
      <c r="Q5029" s="3">
        <v>0</v>
      </c>
      <c r="R5029" s="3">
        <v>0</v>
      </c>
      <c r="S5029" s="3" t="s">
        <v>116</v>
      </c>
      <c r="T5029" s="3">
        <f>COUNTIF([1]局站!$D$4:$D$172,"="&amp;S5029)</f>
        <v>1</v>
      </c>
      <c r="U5029" s="3">
        <v>0</v>
      </c>
      <c r="V5029" s="3">
        <v>0</v>
      </c>
      <c r="W5029" s="3">
        <v>0</v>
      </c>
      <c r="X5029" s="3" t="s">
        <v>1215</v>
      </c>
      <c r="Y5029" s="3" t="s">
        <v>880</v>
      </c>
      <c r="Z5029" s="3" t="str">
        <f>INDEX(业务类型!$C$4:$C$8,MATCH(纤芯!Y5029,业务类型!$B$4:$B$8,0))</f>
        <v>IDLE</v>
      </c>
      <c r="AA5029" s="3"/>
    </row>
    <row r="5030" spans="1:27" ht="16.5" x14ac:dyDescent="0.2">
      <c r="A5030" s="3">
        <v>5027</v>
      </c>
      <c r="B5030" s="3">
        <f t="shared" si="394"/>
        <v>37046101015</v>
      </c>
      <c r="C5030" s="3" t="s">
        <v>1166</v>
      </c>
      <c r="D5030" s="3" t="s">
        <v>246</v>
      </c>
      <c r="E5030" s="3" t="str">
        <f>INDEX(光放段!$G$4:$G$237,MATCH(纤芯!G5030,光放段!$C$4:$C$237,0))</f>
        <v>山东二干|威海蓝村光缆:即墨蓝村-威海青岛北路</v>
      </c>
      <c r="F5030" s="3">
        <f>INDEX(光放段!$I$4:$I$237,MATCH(纤芯!H5030,光放段!$B$4:$B$237,0))</f>
        <v>37046100000</v>
      </c>
      <c r="G5030" s="3" t="str">
        <f t="shared" si="390"/>
        <v>山东二干|威海蓝村光缆:即墨蓝村-莱阳旌旗路</v>
      </c>
      <c r="H5030" s="3">
        <f>INDEX(光放段!$B$4:$B$237,MATCH(纤芯!G5030,光放段!$C$4:$C$237,0))</f>
        <v>37046101000</v>
      </c>
      <c r="I5030" s="3" t="str">
        <f t="shared" si="391"/>
        <v>威海蓝村光缆</v>
      </c>
      <c r="J5030" s="3" t="str">
        <f>INDEX(子缆名称!$B$4:$B$29,纤芯!M5030)</f>
        <v>B缆</v>
      </c>
      <c r="K5030" s="3">
        <v>15</v>
      </c>
      <c r="L5030" s="3">
        <f t="shared" si="392"/>
        <v>3</v>
      </c>
      <c r="M5030" s="3">
        <f t="shared" si="393"/>
        <v>2</v>
      </c>
      <c r="N5030" s="3" t="s">
        <v>71</v>
      </c>
      <c r="O5030" s="3">
        <f>COUNTIF([1]局站!$D$4:$D$172,"="&amp;N5030)</f>
        <v>1</v>
      </c>
      <c r="P5030" s="3">
        <v>0</v>
      </c>
      <c r="Q5030" s="3">
        <v>0</v>
      </c>
      <c r="R5030" s="3">
        <v>0</v>
      </c>
      <c r="S5030" s="3" t="s">
        <v>116</v>
      </c>
      <c r="T5030" s="3">
        <f>COUNTIF([1]局站!$D$4:$D$172,"="&amp;S5030)</f>
        <v>1</v>
      </c>
      <c r="U5030" s="3">
        <v>0</v>
      </c>
      <c r="V5030" s="3">
        <v>0</v>
      </c>
      <c r="W5030" s="3">
        <v>0</v>
      </c>
      <c r="X5030" s="3" t="s">
        <v>1215</v>
      </c>
      <c r="Y5030" s="3" t="s">
        <v>880</v>
      </c>
      <c r="Z5030" s="3" t="str">
        <f>INDEX(业务类型!$C$4:$C$8,MATCH(纤芯!Y5030,业务类型!$B$4:$B$8,0))</f>
        <v>IDLE</v>
      </c>
      <c r="AA5030" s="3"/>
    </row>
    <row r="5031" spans="1:27" ht="16.5" x14ac:dyDescent="0.2">
      <c r="A5031" s="3">
        <v>5028</v>
      </c>
      <c r="B5031" s="3">
        <f t="shared" si="394"/>
        <v>37046101016</v>
      </c>
      <c r="C5031" s="3" t="s">
        <v>1166</v>
      </c>
      <c r="D5031" s="3" t="s">
        <v>246</v>
      </c>
      <c r="E5031" s="3" t="str">
        <f>INDEX(光放段!$G$4:$G$237,MATCH(纤芯!G5031,光放段!$C$4:$C$237,0))</f>
        <v>山东二干|威海蓝村光缆:即墨蓝村-威海青岛北路</v>
      </c>
      <c r="F5031" s="3">
        <f>INDEX(光放段!$I$4:$I$237,MATCH(纤芯!H5031,光放段!$B$4:$B$237,0))</f>
        <v>37046100000</v>
      </c>
      <c r="G5031" s="3" t="str">
        <f t="shared" si="390"/>
        <v>山东二干|威海蓝村光缆:即墨蓝村-莱阳旌旗路</v>
      </c>
      <c r="H5031" s="3">
        <f>INDEX(光放段!$B$4:$B$237,MATCH(纤芯!G5031,光放段!$C$4:$C$237,0))</f>
        <v>37046101000</v>
      </c>
      <c r="I5031" s="3" t="str">
        <f t="shared" si="391"/>
        <v>威海蓝村光缆</v>
      </c>
      <c r="J5031" s="3" t="str">
        <f>INDEX(子缆名称!$B$4:$B$29,纤芯!M5031)</f>
        <v>B缆</v>
      </c>
      <c r="K5031" s="3">
        <v>16</v>
      </c>
      <c r="L5031" s="3">
        <f t="shared" si="392"/>
        <v>4</v>
      </c>
      <c r="M5031" s="3">
        <f t="shared" si="393"/>
        <v>2</v>
      </c>
      <c r="N5031" s="3" t="s">
        <v>71</v>
      </c>
      <c r="O5031" s="3">
        <f>COUNTIF([1]局站!$D$4:$D$172,"="&amp;N5031)</f>
        <v>1</v>
      </c>
      <c r="P5031" s="3">
        <v>0</v>
      </c>
      <c r="Q5031" s="3">
        <v>0</v>
      </c>
      <c r="R5031" s="3">
        <v>0</v>
      </c>
      <c r="S5031" s="3" t="s">
        <v>116</v>
      </c>
      <c r="T5031" s="3">
        <f>COUNTIF([1]局站!$D$4:$D$172,"="&amp;S5031)</f>
        <v>1</v>
      </c>
      <c r="U5031" s="3">
        <v>0</v>
      </c>
      <c r="V5031" s="3">
        <v>0</v>
      </c>
      <c r="W5031" s="3">
        <v>0</v>
      </c>
      <c r="X5031" s="3" t="s">
        <v>1215</v>
      </c>
      <c r="Y5031" s="3" t="s">
        <v>880</v>
      </c>
      <c r="Z5031" s="3" t="str">
        <f>INDEX(业务类型!$C$4:$C$8,MATCH(纤芯!Y5031,业务类型!$B$4:$B$8,0))</f>
        <v>IDLE</v>
      </c>
      <c r="AA5031" s="3"/>
    </row>
    <row r="5032" spans="1:27" ht="16.5" x14ac:dyDescent="0.2">
      <c r="A5032" s="3">
        <v>5029</v>
      </c>
      <c r="B5032" s="3">
        <f t="shared" si="394"/>
        <v>37046101017</v>
      </c>
      <c r="C5032" s="3" t="s">
        <v>1166</v>
      </c>
      <c r="D5032" s="3" t="s">
        <v>246</v>
      </c>
      <c r="E5032" s="3" t="str">
        <f>INDEX(光放段!$G$4:$G$237,MATCH(纤芯!G5032,光放段!$C$4:$C$237,0))</f>
        <v>山东二干|威海蓝村光缆:即墨蓝村-威海青岛北路</v>
      </c>
      <c r="F5032" s="3">
        <f>INDEX(光放段!$I$4:$I$237,MATCH(纤芯!H5032,光放段!$B$4:$B$237,0))</f>
        <v>37046100000</v>
      </c>
      <c r="G5032" s="3" t="str">
        <f t="shared" si="390"/>
        <v>山东二干|威海蓝村光缆:即墨蓝村-莱阳旌旗路</v>
      </c>
      <c r="H5032" s="3">
        <f>INDEX(光放段!$B$4:$B$237,MATCH(纤芯!G5032,光放段!$C$4:$C$237,0))</f>
        <v>37046101000</v>
      </c>
      <c r="I5032" s="3" t="str">
        <f t="shared" si="391"/>
        <v>威海蓝村光缆</v>
      </c>
      <c r="J5032" s="3" t="str">
        <f>INDEX(子缆名称!$B$4:$B$29,纤芯!M5032)</f>
        <v>B缆</v>
      </c>
      <c r="K5032" s="3">
        <v>17</v>
      </c>
      <c r="L5032" s="3">
        <f t="shared" si="392"/>
        <v>5</v>
      </c>
      <c r="M5032" s="3">
        <f t="shared" si="393"/>
        <v>2</v>
      </c>
      <c r="N5032" s="3" t="s">
        <v>71</v>
      </c>
      <c r="O5032" s="3">
        <f>COUNTIF([1]局站!$D$4:$D$172,"="&amp;N5032)</f>
        <v>1</v>
      </c>
      <c r="P5032" s="3">
        <v>0</v>
      </c>
      <c r="Q5032" s="3">
        <v>0</v>
      </c>
      <c r="R5032" s="3">
        <v>0</v>
      </c>
      <c r="S5032" s="3" t="s">
        <v>116</v>
      </c>
      <c r="T5032" s="3">
        <f>COUNTIF([1]局站!$D$4:$D$172,"="&amp;S5032)</f>
        <v>1</v>
      </c>
      <c r="U5032" s="3">
        <v>0</v>
      </c>
      <c r="V5032" s="3">
        <v>0</v>
      </c>
      <c r="W5032" s="3">
        <v>0</v>
      </c>
      <c r="X5032" s="3" t="s">
        <v>1215</v>
      </c>
      <c r="Y5032" s="3" t="s">
        <v>880</v>
      </c>
      <c r="Z5032" s="3" t="str">
        <f>INDEX(业务类型!$C$4:$C$8,MATCH(纤芯!Y5032,业务类型!$B$4:$B$8,0))</f>
        <v>IDLE</v>
      </c>
      <c r="AA5032" s="3"/>
    </row>
    <row r="5033" spans="1:27" ht="16.5" x14ac:dyDescent="0.2">
      <c r="A5033" s="3">
        <v>5030</v>
      </c>
      <c r="B5033" s="3">
        <f t="shared" si="394"/>
        <v>37046101018</v>
      </c>
      <c r="C5033" s="3" t="s">
        <v>1166</v>
      </c>
      <c r="D5033" s="3" t="s">
        <v>246</v>
      </c>
      <c r="E5033" s="3" t="str">
        <f>INDEX(光放段!$G$4:$G$237,MATCH(纤芯!G5033,光放段!$C$4:$C$237,0))</f>
        <v>山东二干|威海蓝村光缆:即墨蓝村-威海青岛北路</v>
      </c>
      <c r="F5033" s="3">
        <f>INDEX(光放段!$I$4:$I$237,MATCH(纤芯!H5033,光放段!$B$4:$B$237,0))</f>
        <v>37046100000</v>
      </c>
      <c r="G5033" s="3" t="str">
        <f t="shared" si="390"/>
        <v>山东二干|威海蓝村光缆:即墨蓝村-莱阳旌旗路</v>
      </c>
      <c r="H5033" s="3">
        <f>INDEX(光放段!$B$4:$B$237,MATCH(纤芯!G5033,光放段!$C$4:$C$237,0))</f>
        <v>37046101000</v>
      </c>
      <c r="I5033" s="3" t="str">
        <f t="shared" si="391"/>
        <v>威海蓝村光缆</v>
      </c>
      <c r="J5033" s="3" t="str">
        <f>INDEX(子缆名称!$B$4:$B$29,纤芯!M5033)</f>
        <v>B缆</v>
      </c>
      <c r="K5033" s="3">
        <v>18</v>
      </c>
      <c r="L5033" s="3">
        <f t="shared" si="392"/>
        <v>6</v>
      </c>
      <c r="M5033" s="3">
        <f t="shared" si="393"/>
        <v>2</v>
      </c>
      <c r="N5033" s="3" t="s">
        <v>71</v>
      </c>
      <c r="O5033" s="3">
        <f>COUNTIF([1]局站!$D$4:$D$172,"="&amp;N5033)</f>
        <v>1</v>
      </c>
      <c r="P5033" s="3">
        <v>0</v>
      </c>
      <c r="Q5033" s="3">
        <v>0</v>
      </c>
      <c r="R5033" s="3">
        <v>0</v>
      </c>
      <c r="S5033" s="3" t="s">
        <v>116</v>
      </c>
      <c r="T5033" s="3">
        <f>COUNTIF([1]局站!$D$4:$D$172,"="&amp;S5033)</f>
        <v>1</v>
      </c>
      <c r="U5033" s="3">
        <v>0</v>
      </c>
      <c r="V5033" s="3">
        <v>0</v>
      </c>
      <c r="W5033" s="3">
        <v>0</v>
      </c>
      <c r="X5033" s="3" t="s">
        <v>1215</v>
      </c>
      <c r="Y5033" s="3" t="s">
        <v>880</v>
      </c>
      <c r="Z5033" s="3" t="str">
        <f>INDEX(业务类型!$C$4:$C$8,MATCH(纤芯!Y5033,业务类型!$B$4:$B$8,0))</f>
        <v>IDLE</v>
      </c>
      <c r="AA5033" s="3"/>
    </row>
    <row r="5034" spans="1:27" ht="16.5" x14ac:dyDescent="0.2">
      <c r="A5034" s="3">
        <v>5031</v>
      </c>
      <c r="B5034" s="3">
        <f t="shared" si="394"/>
        <v>37046101019</v>
      </c>
      <c r="C5034" s="3" t="s">
        <v>1166</v>
      </c>
      <c r="D5034" s="3" t="s">
        <v>246</v>
      </c>
      <c r="E5034" s="3" t="str">
        <f>INDEX(光放段!$G$4:$G$237,MATCH(纤芯!G5034,光放段!$C$4:$C$237,0))</f>
        <v>山东二干|威海蓝村光缆:即墨蓝村-威海青岛北路</v>
      </c>
      <c r="F5034" s="3">
        <f>INDEX(光放段!$I$4:$I$237,MATCH(纤芯!H5034,光放段!$B$4:$B$237,0))</f>
        <v>37046100000</v>
      </c>
      <c r="G5034" s="3" t="str">
        <f t="shared" si="390"/>
        <v>山东二干|威海蓝村光缆:即墨蓝村-莱阳旌旗路</v>
      </c>
      <c r="H5034" s="3">
        <f>INDEX(光放段!$B$4:$B$237,MATCH(纤芯!G5034,光放段!$C$4:$C$237,0))</f>
        <v>37046101000</v>
      </c>
      <c r="I5034" s="3" t="str">
        <f t="shared" si="391"/>
        <v>威海蓝村光缆</v>
      </c>
      <c r="J5034" s="3" t="str">
        <f>INDEX(子缆名称!$B$4:$B$29,纤芯!M5034)</f>
        <v>B缆</v>
      </c>
      <c r="K5034" s="3">
        <v>19</v>
      </c>
      <c r="L5034" s="3">
        <f t="shared" si="392"/>
        <v>7</v>
      </c>
      <c r="M5034" s="3">
        <f t="shared" si="393"/>
        <v>2</v>
      </c>
      <c r="N5034" s="3" t="s">
        <v>71</v>
      </c>
      <c r="O5034" s="3">
        <f>COUNTIF([1]局站!$D$4:$D$172,"="&amp;N5034)</f>
        <v>1</v>
      </c>
      <c r="P5034" s="3">
        <v>0</v>
      </c>
      <c r="Q5034" s="3">
        <v>0</v>
      </c>
      <c r="R5034" s="3">
        <v>0</v>
      </c>
      <c r="S5034" s="3" t="s">
        <v>116</v>
      </c>
      <c r="T5034" s="3">
        <f>COUNTIF([1]局站!$D$4:$D$172,"="&amp;S5034)</f>
        <v>1</v>
      </c>
      <c r="U5034" s="3">
        <v>0</v>
      </c>
      <c r="V5034" s="3">
        <v>0</v>
      </c>
      <c r="W5034" s="3">
        <v>0</v>
      </c>
      <c r="X5034" s="3" t="s">
        <v>1215</v>
      </c>
      <c r="Y5034" s="3" t="s">
        <v>880</v>
      </c>
      <c r="Z5034" s="3" t="str">
        <f>INDEX(业务类型!$C$4:$C$8,MATCH(纤芯!Y5034,业务类型!$B$4:$B$8,0))</f>
        <v>IDLE</v>
      </c>
      <c r="AA5034" s="3"/>
    </row>
    <row r="5035" spans="1:27" ht="16.5" x14ac:dyDescent="0.2">
      <c r="A5035" s="3">
        <v>5032</v>
      </c>
      <c r="B5035" s="3">
        <f t="shared" si="394"/>
        <v>37046101020</v>
      </c>
      <c r="C5035" s="3" t="s">
        <v>1166</v>
      </c>
      <c r="D5035" s="3" t="s">
        <v>246</v>
      </c>
      <c r="E5035" s="3" t="str">
        <f>INDEX(光放段!$G$4:$G$237,MATCH(纤芯!G5035,光放段!$C$4:$C$237,0))</f>
        <v>山东二干|威海蓝村光缆:即墨蓝村-威海青岛北路</v>
      </c>
      <c r="F5035" s="3">
        <f>INDEX(光放段!$I$4:$I$237,MATCH(纤芯!H5035,光放段!$B$4:$B$237,0))</f>
        <v>37046100000</v>
      </c>
      <c r="G5035" s="3" t="str">
        <f t="shared" si="390"/>
        <v>山东二干|威海蓝村光缆:即墨蓝村-莱阳旌旗路</v>
      </c>
      <c r="H5035" s="3">
        <f>INDEX(光放段!$B$4:$B$237,MATCH(纤芯!G5035,光放段!$C$4:$C$237,0))</f>
        <v>37046101000</v>
      </c>
      <c r="I5035" s="3" t="str">
        <f t="shared" si="391"/>
        <v>威海蓝村光缆</v>
      </c>
      <c r="J5035" s="3" t="str">
        <f>INDEX(子缆名称!$B$4:$B$29,纤芯!M5035)</f>
        <v>B缆</v>
      </c>
      <c r="K5035" s="3">
        <v>20</v>
      </c>
      <c r="L5035" s="3">
        <f t="shared" si="392"/>
        <v>8</v>
      </c>
      <c r="M5035" s="3">
        <f t="shared" si="393"/>
        <v>2</v>
      </c>
      <c r="N5035" s="3" t="s">
        <v>71</v>
      </c>
      <c r="O5035" s="3">
        <f>COUNTIF([1]局站!$D$4:$D$172,"="&amp;N5035)</f>
        <v>1</v>
      </c>
      <c r="P5035" s="3">
        <v>0</v>
      </c>
      <c r="Q5035" s="3">
        <v>0</v>
      </c>
      <c r="R5035" s="3">
        <v>0</v>
      </c>
      <c r="S5035" s="3" t="s">
        <v>116</v>
      </c>
      <c r="T5035" s="3">
        <f>COUNTIF([1]局站!$D$4:$D$172,"="&amp;S5035)</f>
        <v>1</v>
      </c>
      <c r="U5035" s="3">
        <v>0</v>
      </c>
      <c r="V5035" s="3">
        <v>0</v>
      </c>
      <c r="W5035" s="3">
        <v>0</v>
      </c>
      <c r="X5035" s="3" t="s">
        <v>1215</v>
      </c>
      <c r="Y5035" s="3" t="s">
        <v>880</v>
      </c>
      <c r="Z5035" s="3" t="str">
        <f>INDEX(业务类型!$C$4:$C$8,MATCH(纤芯!Y5035,业务类型!$B$4:$B$8,0))</f>
        <v>IDLE</v>
      </c>
      <c r="AA5035" s="3"/>
    </row>
    <row r="5036" spans="1:27" ht="16.5" x14ac:dyDescent="0.2">
      <c r="A5036" s="3">
        <v>5033</v>
      </c>
      <c r="B5036" s="3">
        <f t="shared" si="394"/>
        <v>37046101021</v>
      </c>
      <c r="C5036" s="3" t="s">
        <v>1166</v>
      </c>
      <c r="D5036" s="3" t="s">
        <v>246</v>
      </c>
      <c r="E5036" s="3" t="str">
        <f>INDEX(光放段!$G$4:$G$237,MATCH(纤芯!G5036,光放段!$C$4:$C$237,0))</f>
        <v>山东二干|威海蓝村光缆:即墨蓝村-威海青岛北路</v>
      </c>
      <c r="F5036" s="3">
        <f>INDEX(光放段!$I$4:$I$237,MATCH(纤芯!H5036,光放段!$B$4:$B$237,0))</f>
        <v>37046100000</v>
      </c>
      <c r="G5036" s="3" t="str">
        <f t="shared" si="390"/>
        <v>山东二干|威海蓝村光缆:即墨蓝村-莱阳旌旗路</v>
      </c>
      <c r="H5036" s="3">
        <f>INDEX(光放段!$B$4:$B$237,MATCH(纤芯!G5036,光放段!$C$4:$C$237,0))</f>
        <v>37046101000</v>
      </c>
      <c r="I5036" s="3" t="str">
        <f t="shared" si="391"/>
        <v>威海蓝村光缆</v>
      </c>
      <c r="J5036" s="3" t="str">
        <f>INDEX(子缆名称!$B$4:$B$29,纤芯!M5036)</f>
        <v>B缆</v>
      </c>
      <c r="K5036" s="3">
        <v>21</v>
      </c>
      <c r="L5036" s="3">
        <f t="shared" si="392"/>
        <v>9</v>
      </c>
      <c r="M5036" s="3">
        <f t="shared" si="393"/>
        <v>2</v>
      </c>
      <c r="N5036" s="3" t="s">
        <v>71</v>
      </c>
      <c r="O5036" s="3">
        <f>COUNTIF([1]局站!$D$4:$D$172,"="&amp;N5036)</f>
        <v>1</v>
      </c>
      <c r="P5036" s="3">
        <v>0</v>
      </c>
      <c r="Q5036" s="3">
        <v>0</v>
      </c>
      <c r="R5036" s="3">
        <v>0</v>
      </c>
      <c r="S5036" s="3" t="s">
        <v>116</v>
      </c>
      <c r="T5036" s="3">
        <f>COUNTIF([1]局站!$D$4:$D$172,"="&amp;S5036)</f>
        <v>1</v>
      </c>
      <c r="U5036" s="3">
        <v>0</v>
      </c>
      <c r="V5036" s="3">
        <v>0</v>
      </c>
      <c r="W5036" s="3">
        <v>0</v>
      </c>
      <c r="X5036" s="3" t="s">
        <v>1215</v>
      </c>
      <c r="Y5036" s="3" t="s">
        <v>880</v>
      </c>
      <c r="Z5036" s="3" t="str">
        <f>INDEX(业务类型!$C$4:$C$8,MATCH(纤芯!Y5036,业务类型!$B$4:$B$8,0))</f>
        <v>IDLE</v>
      </c>
      <c r="AA5036" s="3"/>
    </row>
    <row r="5037" spans="1:27" ht="16.5" x14ac:dyDescent="0.2">
      <c r="A5037" s="3">
        <v>5034</v>
      </c>
      <c r="B5037" s="3">
        <f t="shared" si="394"/>
        <v>37046101022</v>
      </c>
      <c r="C5037" s="3" t="s">
        <v>1166</v>
      </c>
      <c r="D5037" s="3" t="s">
        <v>246</v>
      </c>
      <c r="E5037" s="3" t="str">
        <f>INDEX(光放段!$G$4:$G$237,MATCH(纤芯!G5037,光放段!$C$4:$C$237,0))</f>
        <v>山东二干|威海蓝村光缆:即墨蓝村-威海青岛北路</v>
      </c>
      <c r="F5037" s="3">
        <f>INDEX(光放段!$I$4:$I$237,MATCH(纤芯!H5037,光放段!$B$4:$B$237,0))</f>
        <v>37046100000</v>
      </c>
      <c r="G5037" s="3" t="str">
        <f t="shared" si="390"/>
        <v>山东二干|威海蓝村光缆:即墨蓝村-莱阳旌旗路</v>
      </c>
      <c r="H5037" s="3">
        <f>INDEX(光放段!$B$4:$B$237,MATCH(纤芯!G5037,光放段!$C$4:$C$237,0))</f>
        <v>37046101000</v>
      </c>
      <c r="I5037" s="3" t="str">
        <f t="shared" si="391"/>
        <v>威海蓝村光缆</v>
      </c>
      <c r="J5037" s="3" t="str">
        <f>INDEX(子缆名称!$B$4:$B$29,纤芯!M5037)</f>
        <v>B缆</v>
      </c>
      <c r="K5037" s="3">
        <v>22</v>
      </c>
      <c r="L5037" s="3">
        <f t="shared" si="392"/>
        <v>10</v>
      </c>
      <c r="M5037" s="3">
        <f t="shared" si="393"/>
        <v>2</v>
      </c>
      <c r="N5037" s="3" t="s">
        <v>71</v>
      </c>
      <c r="O5037" s="3">
        <f>COUNTIF([1]局站!$D$4:$D$172,"="&amp;N5037)</f>
        <v>1</v>
      </c>
      <c r="P5037" s="3">
        <v>0</v>
      </c>
      <c r="Q5037" s="3">
        <v>0</v>
      </c>
      <c r="R5037" s="3">
        <v>0</v>
      </c>
      <c r="S5037" s="3" t="s">
        <v>116</v>
      </c>
      <c r="T5037" s="3">
        <f>COUNTIF([1]局站!$D$4:$D$172,"="&amp;S5037)</f>
        <v>1</v>
      </c>
      <c r="U5037" s="3">
        <v>0</v>
      </c>
      <c r="V5037" s="3">
        <v>0</v>
      </c>
      <c r="W5037" s="3">
        <v>0</v>
      </c>
      <c r="X5037" s="3" t="s">
        <v>1215</v>
      </c>
      <c r="Y5037" s="3" t="s">
        <v>881</v>
      </c>
      <c r="Z5037" s="3" t="str">
        <f>INDEX(业务类型!$C$4:$C$8,MATCH(纤芯!Y5037,业务类型!$B$4:$B$8,0))</f>
        <v>OTHER</v>
      </c>
      <c r="AA5037" s="3" t="s">
        <v>1093</v>
      </c>
    </row>
    <row r="5038" spans="1:27" ht="16.5" x14ac:dyDescent="0.2">
      <c r="A5038" s="3">
        <v>5035</v>
      </c>
      <c r="B5038" s="3">
        <f t="shared" si="394"/>
        <v>37046102001</v>
      </c>
      <c r="C5038" s="3" t="s">
        <v>1166</v>
      </c>
      <c r="D5038" s="3" t="s">
        <v>246</v>
      </c>
      <c r="E5038" s="3" t="str">
        <f>INDEX(光放段!$G$4:$G$237,MATCH(纤芯!G5038,光放段!$C$4:$C$237,0))</f>
        <v>山东二干|威海蓝村光缆:即墨蓝村-威海青岛北路</v>
      </c>
      <c r="F5038" s="3">
        <f>INDEX(光放段!$I$4:$I$237,MATCH(纤芯!H5038,光放段!$B$4:$B$237,0))</f>
        <v>37046100000</v>
      </c>
      <c r="G5038" s="3" t="str">
        <f t="shared" si="390"/>
        <v>山东二干|威海蓝村光缆:莱阳旌旗路-栖霞市局</v>
      </c>
      <c r="H5038" s="3">
        <f>INDEX(光放段!$B$4:$B$237,MATCH(纤芯!G5038,光放段!$C$4:$C$237,0))</f>
        <v>37046102000</v>
      </c>
      <c r="I5038" s="3" t="str">
        <f t="shared" si="391"/>
        <v>威海蓝村光缆</v>
      </c>
      <c r="J5038" s="3" t="str">
        <f>INDEX(子缆名称!$B$4:$B$29,纤芯!M5038)</f>
        <v>A缆</v>
      </c>
      <c r="K5038" s="3">
        <v>1</v>
      </c>
      <c r="L5038" s="3">
        <f t="shared" si="392"/>
        <v>1</v>
      </c>
      <c r="M5038" s="3">
        <f t="shared" si="393"/>
        <v>1</v>
      </c>
      <c r="N5038" s="3" t="s">
        <v>116</v>
      </c>
      <c r="O5038" s="3">
        <f>COUNTIF([1]局站!$D$4:$D$172,"="&amp;N5038)</f>
        <v>1</v>
      </c>
      <c r="P5038" s="3">
        <v>0</v>
      </c>
      <c r="Q5038" s="3">
        <v>0</v>
      </c>
      <c r="R5038" s="3">
        <v>0</v>
      </c>
      <c r="S5038" s="3" t="s">
        <v>117</v>
      </c>
      <c r="T5038" s="3">
        <f>COUNTIF([1]局站!$D$4:$D$172,"="&amp;S5038)</f>
        <v>1</v>
      </c>
      <c r="U5038" s="3">
        <v>0</v>
      </c>
      <c r="V5038" s="3">
        <v>0</v>
      </c>
      <c r="W5038" s="3">
        <v>0</v>
      </c>
      <c r="X5038" s="3" t="s">
        <v>1215</v>
      </c>
      <c r="Y5038" s="3" t="s">
        <v>850</v>
      </c>
      <c r="Z5038" s="3" t="str">
        <f>INDEX(业务类型!$C$4:$C$8,MATCH(纤芯!Y5038,业务类型!$B$4:$B$8,0))</f>
        <v>ONE</v>
      </c>
      <c r="AA5038" s="3" t="s">
        <v>1094</v>
      </c>
    </row>
    <row r="5039" spans="1:27" ht="16.5" x14ac:dyDescent="0.2">
      <c r="A5039" s="3">
        <v>5036</v>
      </c>
      <c r="B5039" s="3">
        <f t="shared" si="394"/>
        <v>37046102002</v>
      </c>
      <c r="C5039" s="3" t="s">
        <v>1166</v>
      </c>
      <c r="D5039" s="3" t="s">
        <v>246</v>
      </c>
      <c r="E5039" s="3" t="str">
        <f>INDEX(光放段!$G$4:$G$237,MATCH(纤芯!G5039,光放段!$C$4:$C$237,0))</f>
        <v>山东二干|威海蓝村光缆:即墨蓝村-威海青岛北路</v>
      </c>
      <c r="F5039" s="3">
        <f>INDEX(光放段!$I$4:$I$237,MATCH(纤芯!H5039,光放段!$B$4:$B$237,0))</f>
        <v>37046100000</v>
      </c>
      <c r="G5039" s="3" t="str">
        <f t="shared" si="390"/>
        <v>山东二干|威海蓝村光缆:莱阳旌旗路-栖霞市局</v>
      </c>
      <c r="H5039" s="3">
        <f>INDEX(光放段!$B$4:$B$237,MATCH(纤芯!G5039,光放段!$C$4:$C$237,0))</f>
        <v>37046102000</v>
      </c>
      <c r="I5039" s="3" t="str">
        <f t="shared" si="391"/>
        <v>威海蓝村光缆</v>
      </c>
      <c r="J5039" s="3" t="str">
        <f>INDEX(子缆名称!$B$4:$B$29,纤芯!M5039)</f>
        <v>A缆</v>
      </c>
      <c r="K5039" s="3">
        <v>2</v>
      </c>
      <c r="L5039" s="3">
        <f t="shared" si="392"/>
        <v>2</v>
      </c>
      <c r="M5039" s="3">
        <f t="shared" si="393"/>
        <v>1</v>
      </c>
      <c r="N5039" s="3" t="s">
        <v>116</v>
      </c>
      <c r="O5039" s="3">
        <f>COUNTIF([1]局站!$D$4:$D$172,"="&amp;N5039)</f>
        <v>1</v>
      </c>
      <c r="P5039" s="3">
        <v>0</v>
      </c>
      <c r="Q5039" s="3">
        <v>0</v>
      </c>
      <c r="R5039" s="3">
        <v>0</v>
      </c>
      <c r="S5039" s="3" t="s">
        <v>117</v>
      </c>
      <c r="T5039" s="3">
        <f>COUNTIF([1]局站!$D$4:$D$172,"="&amp;S5039)</f>
        <v>1</v>
      </c>
      <c r="U5039" s="3">
        <v>0</v>
      </c>
      <c r="V5039" s="3">
        <v>0</v>
      </c>
      <c r="W5039" s="3">
        <v>0</v>
      </c>
      <c r="X5039" s="3" t="s">
        <v>1215</v>
      </c>
      <c r="Y5039" s="3" t="s">
        <v>850</v>
      </c>
      <c r="Z5039" s="3" t="str">
        <f>INDEX(业务类型!$C$4:$C$8,MATCH(纤芯!Y5039,业务类型!$B$4:$B$8,0))</f>
        <v>ONE</v>
      </c>
      <c r="AA5039" s="3" t="s">
        <v>1094</v>
      </c>
    </row>
    <row r="5040" spans="1:27" ht="16.5" x14ac:dyDescent="0.2">
      <c r="A5040" s="3">
        <v>5037</v>
      </c>
      <c r="B5040" s="3">
        <f t="shared" si="394"/>
        <v>37046102003</v>
      </c>
      <c r="C5040" s="3" t="s">
        <v>1166</v>
      </c>
      <c r="D5040" s="3" t="s">
        <v>246</v>
      </c>
      <c r="E5040" s="3" t="str">
        <f>INDEX(光放段!$G$4:$G$237,MATCH(纤芯!G5040,光放段!$C$4:$C$237,0))</f>
        <v>山东二干|威海蓝村光缆:即墨蓝村-威海青岛北路</v>
      </c>
      <c r="F5040" s="3">
        <f>INDEX(光放段!$I$4:$I$237,MATCH(纤芯!H5040,光放段!$B$4:$B$237,0))</f>
        <v>37046100000</v>
      </c>
      <c r="G5040" s="3" t="str">
        <f t="shared" si="390"/>
        <v>山东二干|威海蓝村光缆:莱阳旌旗路-栖霞市局</v>
      </c>
      <c r="H5040" s="3">
        <f>INDEX(光放段!$B$4:$B$237,MATCH(纤芯!G5040,光放段!$C$4:$C$237,0))</f>
        <v>37046102000</v>
      </c>
      <c r="I5040" s="3" t="str">
        <f t="shared" si="391"/>
        <v>威海蓝村光缆</v>
      </c>
      <c r="J5040" s="3" t="str">
        <f>INDEX(子缆名称!$B$4:$B$29,纤芯!M5040)</f>
        <v>A缆</v>
      </c>
      <c r="K5040" s="3">
        <v>3</v>
      </c>
      <c r="L5040" s="3">
        <f t="shared" si="392"/>
        <v>3</v>
      </c>
      <c r="M5040" s="3">
        <f t="shared" si="393"/>
        <v>1</v>
      </c>
      <c r="N5040" s="3" t="s">
        <v>116</v>
      </c>
      <c r="O5040" s="3">
        <f>COUNTIF([1]局站!$D$4:$D$172,"="&amp;N5040)</f>
        <v>1</v>
      </c>
      <c r="P5040" s="3">
        <v>0</v>
      </c>
      <c r="Q5040" s="3">
        <v>0</v>
      </c>
      <c r="R5040" s="3">
        <v>0</v>
      </c>
      <c r="S5040" s="3" t="s">
        <v>117</v>
      </c>
      <c r="T5040" s="3">
        <f>COUNTIF([1]局站!$D$4:$D$172,"="&amp;S5040)</f>
        <v>1</v>
      </c>
      <c r="U5040" s="3">
        <v>0</v>
      </c>
      <c r="V5040" s="3">
        <v>0</v>
      </c>
      <c r="W5040" s="3">
        <v>0</v>
      </c>
      <c r="X5040" s="3" t="s">
        <v>1215</v>
      </c>
      <c r="Y5040" s="3" t="s">
        <v>880</v>
      </c>
      <c r="Z5040" s="3" t="str">
        <f>INDEX(业务类型!$C$4:$C$8,MATCH(纤芯!Y5040,业务类型!$B$4:$B$8,0))</f>
        <v>IDLE</v>
      </c>
      <c r="AA5040" s="3"/>
    </row>
    <row r="5041" spans="1:27" ht="16.5" x14ac:dyDescent="0.2">
      <c r="A5041" s="3">
        <v>5038</v>
      </c>
      <c r="B5041" s="3">
        <f t="shared" si="394"/>
        <v>37046102004</v>
      </c>
      <c r="C5041" s="3" t="s">
        <v>1166</v>
      </c>
      <c r="D5041" s="3" t="s">
        <v>246</v>
      </c>
      <c r="E5041" s="3" t="str">
        <f>INDEX(光放段!$G$4:$G$237,MATCH(纤芯!G5041,光放段!$C$4:$C$237,0))</f>
        <v>山东二干|威海蓝村光缆:即墨蓝村-威海青岛北路</v>
      </c>
      <c r="F5041" s="3">
        <f>INDEX(光放段!$I$4:$I$237,MATCH(纤芯!H5041,光放段!$B$4:$B$237,0))</f>
        <v>37046100000</v>
      </c>
      <c r="G5041" s="3" t="str">
        <f t="shared" si="390"/>
        <v>山东二干|威海蓝村光缆:莱阳旌旗路-栖霞市局</v>
      </c>
      <c r="H5041" s="3">
        <f>INDEX(光放段!$B$4:$B$237,MATCH(纤芯!G5041,光放段!$C$4:$C$237,0))</f>
        <v>37046102000</v>
      </c>
      <c r="I5041" s="3" t="str">
        <f t="shared" si="391"/>
        <v>威海蓝村光缆</v>
      </c>
      <c r="J5041" s="3" t="str">
        <f>INDEX(子缆名称!$B$4:$B$29,纤芯!M5041)</f>
        <v>A缆</v>
      </c>
      <c r="K5041" s="3">
        <v>4</v>
      </c>
      <c r="L5041" s="3">
        <f t="shared" si="392"/>
        <v>4</v>
      </c>
      <c r="M5041" s="3">
        <f t="shared" si="393"/>
        <v>1</v>
      </c>
      <c r="N5041" s="3" t="s">
        <v>116</v>
      </c>
      <c r="O5041" s="3">
        <f>COUNTIF([1]局站!$D$4:$D$172,"="&amp;N5041)</f>
        <v>1</v>
      </c>
      <c r="P5041" s="3">
        <v>0</v>
      </c>
      <c r="Q5041" s="3">
        <v>0</v>
      </c>
      <c r="R5041" s="3">
        <v>0</v>
      </c>
      <c r="S5041" s="3" t="s">
        <v>117</v>
      </c>
      <c r="T5041" s="3">
        <f>COUNTIF([1]局站!$D$4:$D$172,"="&amp;S5041)</f>
        <v>1</v>
      </c>
      <c r="U5041" s="3">
        <v>0</v>
      </c>
      <c r="V5041" s="3">
        <v>0</v>
      </c>
      <c r="W5041" s="3">
        <v>0</v>
      </c>
      <c r="X5041" s="3" t="s">
        <v>1215</v>
      </c>
      <c r="Y5041" s="3" t="s">
        <v>880</v>
      </c>
      <c r="Z5041" s="3" t="str">
        <f>INDEX(业务类型!$C$4:$C$8,MATCH(纤芯!Y5041,业务类型!$B$4:$B$8,0))</f>
        <v>IDLE</v>
      </c>
      <c r="AA5041" s="3"/>
    </row>
    <row r="5042" spans="1:27" ht="16.5" x14ac:dyDescent="0.2">
      <c r="A5042" s="3">
        <v>5039</v>
      </c>
      <c r="B5042" s="3">
        <f t="shared" si="394"/>
        <v>37046102005</v>
      </c>
      <c r="C5042" s="3" t="s">
        <v>1166</v>
      </c>
      <c r="D5042" s="3" t="s">
        <v>246</v>
      </c>
      <c r="E5042" s="3" t="str">
        <f>INDEX(光放段!$G$4:$G$237,MATCH(纤芯!G5042,光放段!$C$4:$C$237,0))</f>
        <v>山东二干|威海蓝村光缆:即墨蓝村-威海青岛北路</v>
      </c>
      <c r="F5042" s="3">
        <f>INDEX(光放段!$I$4:$I$237,MATCH(纤芯!H5042,光放段!$B$4:$B$237,0))</f>
        <v>37046100000</v>
      </c>
      <c r="G5042" s="3" t="str">
        <f t="shared" si="390"/>
        <v>山东二干|威海蓝村光缆:莱阳旌旗路-栖霞市局</v>
      </c>
      <c r="H5042" s="3">
        <f>INDEX(光放段!$B$4:$B$237,MATCH(纤芯!G5042,光放段!$C$4:$C$237,0))</f>
        <v>37046102000</v>
      </c>
      <c r="I5042" s="3" t="str">
        <f t="shared" si="391"/>
        <v>威海蓝村光缆</v>
      </c>
      <c r="J5042" s="3" t="str">
        <f>INDEX(子缆名称!$B$4:$B$29,纤芯!M5042)</f>
        <v>A缆</v>
      </c>
      <c r="K5042" s="3">
        <v>5</v>
      </c>
      <c r="L5042" s="3">
        <f t="shared" si="392"/>
        <v>5</v>
      </c>
      <c r="M5042" s="3">
        <f t="shared" si="393"/>
        <v>1</v>
      </c>
      <c r="N5042" s="3" t="s">
        <v>116</v>
      </c>
      <c r="O5042" s="3">
        <f>COUNTIF([1]局站!$D$4:$D$172,"="&amp;N5042)</f>
        <v>1</v>
      </c>
      <c r="P5042" s="3">
        <v>0</v>
      </c>
      <c r="Q5042" s="3">
        <v>0</v>
      </c>
      <c r="R5042" s="3">
        <v>0</v>
      </c>
      <c r="S5042" s="3" t="s">
        <v>117</v>
      </c>
      <c r="T5042" s="3">
        <f>COUNTIF([1]局站!$D$4:$D$172,"="&amp;S5042)</f>
        <v>1</v>
      </c>
      <c r="U5042" s="3">
        <v>0</v>
      </c>
      <c r="V5042" s="3">
        <v>0</v>
      </c>
      <c r="W5042" s="3">
        <v>0</v>
      </c>
      <c r="X5042" s="3" t="s">
        <v>1215</v>
      </c>
      <c r="Y5042" s="3" t="s">
        <v>880</v>
      </c>
      <c r="Z5042" s="3" t="str">
        <f>INDEX(业务类型!$C$4:$C$8,MATCH(纤芯!Y5042,业务类型!$B$4:$B$8,0))</f>
        <v>IDLE</v>
      </c>
      <c r="AA5042" s="3"/>
    </row>
    <row r="5043" spans="1:27" ht="16.5" x14ac:dyDescent="0.2">
      <c r="A5043" s="3">
        <v>5040</v>
      </c>
      <c r="B5043" s="3">
        <f t="shared" si="394"/>
        <v>37046102006</v>
      </c>
      <c r="C5043" s="3" t="s">
        <v>1166</v>
      </c>
      <c r="D5043" s="3" t="s">
        <v>246</v>
      </c>
      <c r="E5043" s="3" t="str">
        <f>INDEX(光放段!$G$4:$G$237,MATCH(纤芯!G5043,光放段!$C$4:$C$237,0))</f>
        <v>山东二干|威海蓝村光缆:即墨蓝村-威海青岛北路</v>
      </c>
      <c r="F5043" s="3">
        <f>INDEX(光放段!$I$4:$I$237,MATCH(纤芯!H5043,光放段!$B$4:$B$237,0))</f>
        <v>37046100000</v>
      </c>
      <c r="G5043" s="3" t="str">
        <f t="shared" si="390"/>
        <v>山东二干|威海蓝村光缆:莱阳旌旗路-栖霞市局</v>
      </c>
      <c r="H5043" s="3">
        <f>INDEX(光放段!$B$4:$B$237,MATCH(纤芯!G5043,光放段!$C$4:$C$237,0))</f>
        <v>37046102000</v>
      </c>
      <c r="I5043" s="3" t="str">
        <f t="shared" si="391"/>
        <v>威海蓝村光缆</v>
      </c>
      <c r="J5043" s="3" t="str">
        <f>INDEX(子缆名称!$B$4:$B$29,纤芯!M5043)</f>
        <v>A缆</v>
      </c>
      <c r="K5043" s="3">
        <v>6</v>
      </c>
      <c r="L5043" s="3">
        <f t="shared" si="392"/>
        <v>6</v>
      </c>
      <c r="M5043" s="3">
        <f t="shared" si="393"/>
        <v>1</v>
      </c>
      <c r="N5043" s="3" t="s">
        <v>116</v>
      </c>
      <c r="O5043" s="3">
        <f>COUNTIF([1]局站!$D$4:$D$172,"="&amp;N5043)</f>
        <v>1</v>
      </c>
      <c r="P5043" s="3">
        <v>0</v>
      </c>
      <c r="Q5043" s="3">
        <v>0</v>
      </c>
      <c r="R5043" s="3">
        <v>0</v>
      </c>
      <c r="S5043" s="3" t="s">
        <v>117</v>
      </c>
      <c r="T5043" s="3">
        <f>COUNTIF([1]局站!$D$4:$D$172,"="&amp;S5043)</f>
        <v>1</v>
      </c>
      <c r="U5043" s="3">
        <v>0</v>
      </c>
      <c r="V5043" s="3">
        <v>0</v>
      </c>
      <c r="W5043" s="3">
        <v>0</v>
      </c>
      <c r="X5043" s="3" t="s">
        <v>1215</v>
      </c>
      <c r="Y5043" s="3" t="s">
        <v>880</v>
      </c>
      <c r="Z5043" s="3" t="str">
        <f>INDEX(业务类型!$C$4:$C$8,MATCH(纤芯!Y5043,业务类型!$B$4:$B$8,0))</f>
        <v>IDLE</v>
      </c>
      <c r="AA5043" s="3"/>
    </row>
    <row r="5044" spans="1:27" ht="16.5" x14ac:dyDescent="0.2">
      <c r="A5044" s="3">
        <v>5041</v>
      </c>
      <c r="B5044" s="3">
        <f t="shared" si="394"/>
        <v>37046102007</v>
      </c>
      <c r="C5044" s="3" t="s">
        <v>1166</v>
      </c>
      <c r="D5044" s="3" t="s">
        <v>246</v>
      </c>
      <c r="E5044" s="3" t="str">
        <f>INDEX(光放段!$G$4:$G$237,MATCH(纤芯!G5044,光放段!$C$4:$C$237,0))</f>
        <v>山东二干|威海蓝村光缆:即墨蓝村-威海青岛北路</v>
      </c>
      <c r="F5044" s="3">
        <f>INDEX(光放段!$I$4:$I$237,MATCH(纤芯!H5044,光放段!$B$4:$B$237,0))</f>
        <v>37046100000</v>
      </c>
      <c r="G5044" s="3" t="str">
        <f t="shared" si="390"/>
        <v>山东二干|威海蓝村光缆:莱阳旌旗路-栖霞市局</v>
      </c>
      <c r="H5044" s="3">
        <f>INDEX(光放段!$B$4:$B$237,MATCH(纤芯!G5044,光放段!$C$4:$C$237,0))</f>
        <v>37046102000</v>
      </c>
      <c r="I5044" s="3" t="str">
        <f t="shared" si="391"/>
        <v>威海蓝村光缆</v>
      </c>
      <c r="J5044" s="3" t="str">
        <f>INDEX(子缆名称!$B$4:$B$29,纤芯!M5044)</f>
        <v>A缆</v>
      </c>
      <c r="K5044" s="3">
        <v>7</v>
      </c>
      <c r="L5044" s="3">
        <f t="shared" si="392"/>
        <v>7</v>
      </c>
      <c r="M5044" s="3">
        <f t="shared" si="393"/>
        <v>1</v>
      </c>
      <c r="N5044" s="3" t="s">
        <v>116</v>
      </c>
      <c r="O5044" s="3">
        <f>COUNTIF([1]局站!$D$4:$D$172,"="&amp;N5044)</f>
        <v>1</v>
      </c>
      <c r="P5044" s="3">
        <v>0</v>
      </c>
      <c r="Q5044" s="3">
        <v>0</v>
      </c>
      <c r="R5044" s="3">
        <v>0</v>
      </c>
      <c r="S5044" s="3" t="s">
        <v>117</v>
      </c>
      <c r="T5044" s="3">
        <f>COUNTIF([1]局站!$D$4:$D$172,"="&amp;S5044)</f>
        <v>1</v>
      </c>
      <c r="U5044" s="3">
        <v>0</v>
      </c>
      <c r="V5044" s="3">
        <v>0</v>
      </c>
      <c r="W5044" s="3">
        <v>0</v>
      </c>
      <c r="X5044" s="3" t="s">
        <v>1215</v>
      </c>
      <c r="Y5044" s="3" t="s">
        <v>880</v>
      </c>
      <c r="Z5044" s="3" t="str">
        <f>INDEX(业务类型!$C$4:$C$8,MATCH(纤芯!Y5044,业务类型!$B$4:$B$8,0))</f>
        <v>IDLE</v>
      </c>
      <c r="AA5044" s="3"/>
    </row>
    <row r="5045" spans="1:27" ht="16.5" x14ac:dyDescent="0.2">
      <c r="A5045" s="3">
        <v>5042</v>
      </c>
      <c r="B5045" s="3">
        <f t="shared" si="394"/>
        <v>37046102008</v>
      </c>
      <c r="C5045" s="3" t="s">
        <v>1166</v>
      </c>
      <c r="D5045" s="3" t="s">
        <v>246</v>
      </c>
      <c r="E5045" s="3" t="str">
        <f>INDEX(光放段!$G$4:$G$237,MATCH(纤芯!G5045,光放段!$C$4:$C$237,0))</f>
        <v>山东二干|威海蓝村光缆:即墨蓝村-威海青岛北路</v>
      </c>
      <c r="F5045" s="3">
        <f>INDEX(光放段!$I$4:$I$237,MATCH(纤芯!H5045,光放段!$B$4:$B$237,0))</f>
        <v>37046100000</v>
      </c>
      <c r="G5045" s="3" t="str">
        <f t="shared" si="390"/>
        <v>山东二干|威海蓝村光缆:莱阳旌旗路-栖霞市局</v>
      </c>
      <c r="H5045" s="3">
        <f>INDEX(光放段!$B$4:$B$237,MATCH(纤芯!G5045,光放段!$C$4:$C$237,0))</f>
        <v>37046102000</v>
      </c>
      <c r="I5045" s="3" t="str">
        <f t="shared" si="391"/>
        <v>威海蓝村光缆</v>
      </c>
      <c r="J5045" s="3" t="str">
        <f>INDEX(子缆名称!$B$4:$B$29,纤芯!M5045)</f>
        <v>A缆</v>
      </c>
      <c r="K5045" s="3">
        <v>8</v>
      </c>
      <c r="L5045" s="3">
        <f t="shared" si="392"/>
        <v>8</v>
      </c>
      <c r="M5045" s="3">
        <f t="shared" si="393"/>
        <v>1</v>
      </c>
      <c r="N5045" s="3" t="s">
        <v>116</v>
      </c>
      <c r="O5045" s="3">
        <f>COUNTIF([1]局站!$D$4:$D$172,"="&amp;N5045)</f>
        <v>1</v>
      </c>
      <c r="P5045" s="3">
        <v>0</v>
      </c>
      <c r="Q5045" s="3">
        <v>0</v>
      </c>
      <c r="R5045" s="3">
        <v>0</v>
      </c>
      <c r="S5045" s="3" t="s">
        <v>117</v>
      </c>
      <c r="T5045" s="3">
        <f>COUNTIF([1]局站!$D$4:$D$172,"="&amp;S5045)</f>
        <v>1</v>
      </c>
      <c r="U5045" s="3">
        <v>0</v>
      </c>
      <c r="V5045" s="3">
        <v>0</v>
      </c>
      <c r="W5045" s="3">
        <v>0</v>
      </c>
      <c r="X5045" s="3" t="s">
        <v>1215</v>
      </c>
      <c r="Y5045" s="3" t="s">
        <v>880</v>
      </c>
      <c r="Z5045" s="3" t="str">
        <f>INDEX(业务类型!$C$4:$C$8,MATCH(纤芯!Y5045,业务类型!$B$4:$B$8,0))</f>
        <v>IDLE</v>
      </c>
      <c r="AA5045" s="3"/>
    </row>
    <row r="5046" spans="1:27" ht="16.5" x14ac:dyDescent="0.2">
      <c r="A5046" s="3">
        <v>5043</v>
      </c>
      <c r="B5046" s="3">
        <f t="shared" si="394"/>
        <v>37046102009</v>
      </c>
      <c r="C5046" s="3" t="s">
        <v>1166</v>
      </c>
      <c r="D5046" s="3" t="s">
        <v>246</v>
      </c>
      <c r="E5046" s="3" t="str">
        <f>INDEX(光放段!$G$4:$G$237,MATCH(纤芯!G5046,光放段!$C$4:$C$237,0))</f>
        <v>山东二干|威海蓝村光缆:即墨蓝村-威海青岛北路</v>
      </c>
      <c r="F5046" s="3">
        <f>INDEX(光放段!$I$4:$I$237,MATCH(纤芯!H5046,光放段!$B$4:$B$237,0))</f>
        <v>37046100000</v>
      </c>
      <c r="G5046" s="3" t="str">
        <f t="shared" si="390"/>
        <v>山东二干|威海蓝村光缆:莱阳旌旗路-栖霞市局</v>
      </c>
      <c r="H5046" s="3">
        <f>INDEX(光放段!$B$4:$B$237,MATCH(纤芯!G5046,光放段!$C$4:$C$237,0))</f>
        <v>37046102000</v>
      </c>
      <c r="I5046" s="3" t="str">
        <f t="shared" si="391"/>
        <v>威海蓝村光缆</v>
      </c>
      <c r="J5046" s="3" t="str">
        <f>INDEX(子缆名称!$B$4:$B$29,纤芯!M5046)</f>
        <v>A缆</v>
      </c>
      <c r="K5046" s="3">
        <v>9</v>
      </c>
      <c r="L5046" s="3">
        <f t="shared" si="392"/>
        <v>9</v>
      </c>
      <c r="M5046" s="3">
        <f t="shared" si="393"/>
        <v>1</v>
      </c>
      <c r="N5046" s="3" t="s">
        <v>116</v>
      </c>
      <c r="O5046" s="3">
        <f>COUNTIF([1]局站!$D$4:$D$172,"="&amp;N5046)</f>
        <v>1</v>
      </c>
      <c r="P5046" s="3">
        <v>0</v>
      </c>
      <c r="Q5046" s="3">
        <v>0</v>
      </c>
      <c r="R5046" s="3">
        <v>0</v>
      </c>
      <c r="S5046" s="3" t="s">
        <v>117</v>
      </c>
      <c r="T5046" s="3">
        <f>COUNTIF([1]局站!$D$4:$D$172,"="&amp;S5046)</f>
        <v>1</v>
      </c>
      <c r="U5046" s="3">
        <v>0</v>
      </c>
      <c r="V5046" s="3">
        <v>0</v>
      </c>
      <c r="W5046" s="3">
        <v>0</v>
      </c>
      <c r="X5046" s="3" t="s">
        <v>1215</v>
      </c>
      <c r="Y5046" s="3" t="s">
        <v>880</v>
      </c>
      <c r="Z5046" s="3" t="str">
        <f>INDEX(业务类型!$C$4:$C$8,MATCH(纤芯!Y5046,业务类型!$B$4:$B$8,0))</f>
        <v>IDLE</v>
      </c>
      <c r="AA5046" s="3"/>
    </row>
    <row r="5047" spans="1:27" ht="16.5" x14ac:dyDescent="0.2">
      <c r="A5047" s="3">
        <v>5044</v>
      </c>
      <c r="B5047" s="3">
        <f t="shared" si="394"/>
        <v>37046102010</v>
      </c>
      <c r="C5047" s="3" t="s">
        <v>1166</v>
      </c>
      <c r="D5047" s="3" t="s">
        <v>246</v>
      </c>
      <c r="E5047" s="3" t="str">
        <f>INDEX(光放段!$G$4:$G$237,MATCH(纤芯!G5047,光放段!$C$4:$C$237,0))</f>
        <v>山东二干|威海蓝村光缆:即墨蓝村-威海青岛北路</v>
      </c>
      <c r="F5047" s="3">
        <f>INDEX(光放段!$I$4:$I$237,MATCH(纤芯!H5047,光放段!$B$4:$B$237,0))</f>
        <v>37046100000</v>
      </c>
      <c r="G5047" s="3" t="str">
        <f t="shared" si="390"/>
        <v>山东二干|威海蓝村光缆:莱阳旌旗路-栖霞市局</v>
      </c>
      <c r="H5047" s="3">
        <f>INDEX(光放段!$B$4:$B$237,MATCH(纤芯!G5047,光放段!$C$4:$C$237,0))</f>
        <v>37046102000</v>
      </c>
      <c r="I5047" s="3" t="str">
        <f t="shared" si="391"/>
        <v>威海蓝村光缆</v>
      </c>
      <c r="J5047" s="3" t="str">
        <f>INDEX(子缆名称!$B$4:$B$29,纤芯!M5047)</f>
        <v>A缆</v>
      </c>
      <c r="K5047" s="3">
        <v>10</v>
      </c>
      <c r="L5047" s="3">
        <f t="shared" si="392"/>
        <v>10</v>
      </c>
      <c r="M5047" s="3">
        <f t="shared" si="393"/>
        <v>1</v>
      </c>
      <c r="N5047" s="3" t="s">
        <v>116</v>
      </c>
      <c r="O5047" s="3">
        <f>COUNTIF([1]局站!$D$4:$D$172,"="&amp;N5047)</f>
        <v>1</v>
      </c>
      <c r="P5047" s="3">
        <v>0</v>
      </c>
      <c r="Q5047" s="3">
        <v>0</v>
      </c>
      <c r="R5047" s="3">
        <v>0</v>
      </c>
      <c r="S5047" s="3" t="s">
        <v>117</v>
      </c>
      <c r="T5047" s="3">
        <f>COUNTIF([1]局站!$D$4:$D$172,"="&amp;S5047)</f>
        <v>1</v>
      </c>
      <c r="U5047" s="3">
        <v>0</v>
      </c>
      <c r="V5047" s="3">
        <v>0</v>
      </c>
      <c r="W5047" s="3">
        <v>0</v>
      </c>
      <c r="X5047" s="3" t="s">
        <v>1215</v>
      </c>
      <c r="Y5047" s="3" t="s">
        <v>880</v>
      </c>
      <c r="Z5047" s="3" t="str">
        <f>INDEX(业务类型!$C$4:$C$8,MATCH(纤芯!Y5047,业务类型!$B$4:$B$8,0))</f>
        <v>IDLE</v>
      </c>
      <c r="AA5047" s="3"/>
    </row>
    <row r="5048" spans="1:27" ht="16.5" x14ac:dyDescent="0.2">
      <c r="A5048" s="3">
        <v>5045</v>
      </c>
      <c r="B5048" s="3">
        <f t="shared" si="394"/>
        <v>37046102011</v>
      </c>
      <c r="C5048" s="3" t="s">
        <v>1166</v>
      </c>
      <c r="D5048" s="3" t="s">
        <v>246</v>
      </c>
      <c r="E5048" s="3" t="str">
        <f>INDEX(光放段!$G$4:$G$237,MATCH(纤芯!G5048,光放段!$C$4:$C$237,0))</f>
        <v>山东二干|威海蓝村光缆:即墨蓝村-威海青岛北路</v>
      </c>
      <c r="F5048" s="3">
        <f>INDEX(光放段!$I$4:$I$237,MATCH(纤芯!H5048,光放段!$B$4:$B$237,0))</f>
        <v>37046100000</v>
      </c>
      <c r="G5048" s="3" t="str">
        <f t="shared" si="390"/>
        <v>山东二干|威海蓝村光缆:莱阳旌旗路-栖霞市局</v>
      </c>
      <c r="H5048" s="3">
        <f>INDEX(光放段!$B$4:$B$237,MATCH(纤芯!G5048,光放段!$C$4:$C$237,0))</f>
        <v>37046102000</v>
      </c>
      <c r="I5048" s="3" t="str">
        <f t="shared" si="391"/>
        <v>威海蓝村光缆</v>
      </c>
      <c r="J5048" s="3" t="str">
        <f>INDEX(子缆名称!$B$4:$B$29,纤芯!M5048)</f>
        <v>A缆</v>
      </c>
      <c r="K5048" s="3">
        <v>11</v>
      </c>
      <c r="L5048" s="3">
        <f t="shared" si="392"/>
        <v>11</v>
      </c>
      <c r="M5048" s="3">
        <f t="shared" si="393"/>
        <v>1</v>
      </c>
      <c r="N5048" s="3" t="s">
        <v>116</v>
      </c>
      <c r="O5048" s="3">
        <f>COUNTIF([1]局站!$D$4:$D$172,"="&amp;N5048)</f>
        <v>1</v>
      </c>
      <c r="P5048" s="3">
        <v>0</v>
      </c>
      <c r="Q5048" s="3">
        <v>0</v>
      </c>
      <c r="R5048" s="3">
        <v>0</v>
      </c>
      <c r="S5048" s="3" t="s">
        <v>117</v>
      </c>
      <c r="T5048" s="3">
        <f>COUNTIF([1]局站!$D$4:$D$172,"="&amp;S5048)</f>
        <v>1</v>
      </c>
      <c r="U5048" s="3">
        <v>0</v>
      </c>
      <c r="V5048" s="3">
        <v>0</v>
      </c>
      <c r="W5048" s="3">
        <v>0</v>
      </c>
      <c r="X5048" s="3" t="s">
        <v>1215</v>
      </c>
      <c r="Y5048" s="3" t="s">
        <v>880</v>
      </c>
      <c r="Z5048" s="3" t="str">
        <f>INDEX(业务类型!$C$4:$C$8,MATCH(纤芯!Y5048,业务类型!$B$4:$B$8,0))</f>
        <v>IDLE</v>
      </c>
      <c r="AA5048" s="3"/>
    </row>
    <row r="5049" spans="1:27" ht="16.5" x14ac:dyDescent="0.2">
      <c r="A5049" s="3">
        <v>5046</v>
      </c>
      <c r="B5049" s="3">
        <f t="shared" si="394"/>
        <v>37046102012</v>
      </c>
      <c r="C5049" s="3" t="s">
        <v>1166</v>
      </c>
      <c r="D5049" s="3" t="s">
        <v>246</v>
      </c>
      <c r="E5049" s="3" t="str">
        <f>INDEX(光放段!$G$4:$G$237,MATCH(纤芯!G5049,光放段!$C$4:$C$237,0))</f>
        <v>山东二干|威海蓝村光缆:即墨蓝村-威海青岛北路</v>
      </c>
      <c r="F5049" s="3">
        <f>INDEX(光放段!$I$4:$I$237,MATCH(纤芯!H5049,光放段!$B$4:$B$237,0))</f>
        <v>37046100000</v>
      </c>
      <c r="G5049" s="3" t="str">
        <f t="shared" si="390"/>
        <v>山东二干|威海蓝村光缆:莱阳旌旗路-栖霞市局</v>
      </c>
      <c r="H5049" s="3">
        <f>INDEX(光放段!$B$4:$B$237,MATCH(纤芯!G5049,光放段!$C$4:$C$237,0))</f>
        <v>37046102000</v>
      </c>
      <c r="I5049" s="3" t="str">
        <f t="shared" si="391"/>
        <v>威海蓝村光缆</v>
      </c>
      <c r="J5049" s="3" t="str">
        <f>INDEX(子缆名称!$B$4:$B$29,纤芯!M5049)</f>
        <v>A缆</v>
      </c>
      <c r="K5049" s="3">
        <v>12</v>
      </c>
      <c r="L5049" s="3">
        <f t="shared" si="392"/>
        <v>12</v>
      </c>
      <c r="M5049" s="3">
        <f t="shared" si="393"/>
        <v>1</v>
      </c>
      <c r="N5049" s="3" t="s">
        <v>116</v>
      </c>
      <c r="O5049" s="3">
        <f>COUNTIF([1]局站!$D$4:$D$172,"="&amp;N5049)</f>
        <v>1</v>
      </c>
      <c r="P5049" s="3">
        <v>0</v>
      </c>
      <c r="Q5049" s="3">
        <v>0</v>
      </c>
      <c r="R5049" s="3">
        <v>0</v>
      </c>
      <c r="S5049" s="3" t="s">
        <v>117</v>
      </c>
      <c r="T5049" s="3">
        <f>COUNTIF([1]局站!$D$4:$D$172,"="&amp;S5049)</f>
        <v>1</v>
      </c>
      <c r="U5049" s="3">
        <v>0</v>
      </c>
      <c r="V5049" s="3">
        <v>0</v>
      </c>
      <c r="W5049" s="3">
        <v>0</v>
      </c>
      <c r="X5049" s="3" t="s">
        <v>1215</v>
      </c>
      <c r="Y5049" s="3" t="s">
        <v>880</v>
      </c>
      <c r="Z5049" s="3" t="str">
        <f>INDEX(业务类型!$C$4:$C$8,MATCH(纤芯!Y5049,业务类型!$B$4:$B$8,0))</f>
        <v>IDLE</v>
      </c>
      <c r="AA5049" s="3"/>
    </row>
    <row r="5050" spans="1:27" ht="16.5" x14ac:dyDescent="0.2">
      <c r="A5050" s="3">
        <v>5047</v>
      </c>
      <c r="B5050" s="3">
        <f t="shared" si="394"/>
        <v>37046102013</v>
      </c>
      <c r="C5050" s="3" t="s">
        <v>1166</v>
      </c>
      <c r="D5050" s="3" t="s">
        <v>246</v>
      </c>
      <c r="E5050" s="3" t="str">
        <f>INDEX(光放段!$G$4:$G$237,MATCH(纤芯!G5050,光放段!$C$4:$C$237,0))</f>
        <v>山东二干|威海蓝村光缆:即墨蓝村-威海青岛北路</v>
      </c>
      <c r="F5050" s="3">
        <f>INDEX(光放段!$I$4:$I$237,MATCH(纤芯!H5050,光放段!$B$4:$B$237,0))</f>
        <v>37046100000</v>
      </c>
      <c r="G5050" s="3" t="str">
        <f t="shared" si="390"/>
        <v>山东二干|威海蓝村光缆:莱阳旌旗路-栖霞市局</v>
      </c>
      <c r="H5050" s="3">
        <f>INDEX(光放段!$B$4:$B$237,MATCH(纤芯!G5050,光放段!$C$4:$C$237,0))</f>
        <v>37046102000</v>
      </c>
      <c r="I5050" s="3" t="str">
        <f t="shared" si="391"/>
        <v>威海蓝村光缆</v>
      </c>
      <c r="J5050" s="3" t="str">
        <f>INDEX(子缆名称!$B$4:$B$29,纤芯!M5050)</f>
        <v>B缆</v>
      </c>
      <c r="K5050" s="3">
        <v>13</v>
      </c>
      <c r="L5050" s="3">
        <f t="shared" si="392"/>
        <v>1</v>
      </c>
      <c r="M5050" s="3">
        <f t="shared" si="393"/>
        <v>2</v>
      </c>
      <c r="N5050" s="3" t="s">
        <v>116</v>
      </c>
      <c r="O5050" s="3">
        <f>COUNTIF([1]局站!$D$4:$D$172,"="&amp;N5050)</f>
        <v>1</v>
      </c>
      <c r="P5050" s="3">
        <v>0</v>
      </c>
      <c r="Q5050" s="3">
        <v>0</v>
      </c>
      <c r="R5050" s="3">
        <v>0</v>
      </c>
      <c r="S5050" s="3" t="s">
        <v>117</v>
      </c>
      <c r="T5050" s="3">
        <f>COUNTIF([1]局站!$D$4:$D$172,"="&amp;S5050)</f>
        <v>1</v>
      </c>
      <c r="U5050" s="3">
        <v>0</v>
      </c>
      <c r="V5050" s="3">
        <v>0</v>
      </c>
      <c r="W5050" s="3">
        <v>0</v>
      </c>
      <c r="X5050" s="3" t="s">
        <v>1215</v>
      </c>
      <c r="Y5050" s="3" t="s">
        <v>880</v>
      </c>
      <c r="Z5050" s="3" t="str">
        <f>INDEX(业务类型!$C$4:$C$8,MATCH(纤芯!Y5050,业务类型!$B$4:$B$8,0))</f>
        <v>IDLE</v>
      </c>
      <c r="AA5050" s="3"/>
    </row>
    <row r="5051" spans="1:27" ht="16.5" x14ac:dyDescent="0.2">
      <c r="A5051" s="3">
        <v>5048</v>
      </c>
      <c r="B5051" s="3">
        <f t="shared" si="394"/>
        <v>37046102014</v>
      </c>
      <c r="C5051" s="3" t="s">
        <v>1166</v>
      </c>
      <c r="D5051" s="3" t="s">
        <v>246</v>
      </c>
      <c r="E5051" s="3" t="str">
        <f>INDEX(光放段!$G$4:$G$237,MATCH(纤芯!G5051,光放段!$C$4:$C$237,0))</f>
        <v>山东二干|威海蓝村光缆:即墨蓝村-威海青岛北路</v>
      </c>
      <c r="F5051" s="3">
        <f>INDEX(光放段!$I$4:$I$237,MATCH(纤芯!H5051,光放段!$B$4:$B$237,0))</f>
        <v>37046100000</v>
      </c>
      <c r="G5051" s="3" t="str">
        <f t="shared" si="390"/>
        <v>山东二干|威海蓝村光缆:莱阳旌旗路-栖霞市局</v>
      </c>
      <c r="H5051" s="3">
        <f>INDEX(光放段!$B$4:$B$237,MATCH(纤芯!G5051,光放段!$C$4:$C$237,0))</f>
        <v>37046102000</v>
      </c>
      <c r="I5051" s="3" t="str">
        <f t="shared" si="391"/>
        <v>威海蓝村光缆</v>
      </c>
      <c r="J5051" s="3" t="str">
        <f>INDEX(子缆名称!$B$4:$B$29,纤芯!M5051)</f>
        <v>B缆</v>
      </c>
      <c r="K5051" s="3">
        <v>14</v>
      </c>
      <c r="L5051" s="3">
        <f t="shared" si="392"/>
        <v>2</v>
      </c>
      <c r="M5051" s="3">
        <f t="shared" si="393"/>
        <v>2</v>
      </c>
      <c r="N5051" s="3" t="s">
        <v>116</v>
      </c>
      <c r="O5051" s="3">
        <f>COUNTIF([1]局站!$D$4:$D$172,"="&amp;N5051)</f>
        <v>1</v>
      </c>
      <c r="P5051" s="3">
        <v>0</v>
      </c>
      <c r="Q5051" s="3">
        <v>0</v>
      </c>
      <c r="R5051" s="3">
        <v>0</v>
      </c>
      <c r="S5051" s="3" t="s">
        <v>117</v>
      </c>
      <c r="T5051" s="3">
        <f>COUNTIF([1]局站!$D$4:$D$172,"="&amp;S5051)</f>
        <v>1</v>
      </c>
      <c r="U5051" s="3">
        <v>0</v>
      </c>
      <c r="V5051" s="3">
        <v>0</v>
      </c>
      <c r="W5051" s="3">
        <v>0</v>
      </c>
      <c r="X5051" s="3" t="s">
        <v>1215</v>
      </c>
      <c r="Y5051" s="3" t="s">
        <v>880</v>
      </c>
      <c r="Z5051" s="3" t="str">
        <f>INDEX(业务类型!$C$4:$C$8,MATCH(纤芯!Y5051,业务类型!$B$4:$B$8,0))</f>
        <v>IDLE</v>
      </c>
      <c r="AA5051" s="3"/>
    </row>
    <row r="5052" spans="1:27" ht="16.5" x14ac:dyDescent="0.2">
      <c r="A5052" s="3">
        <v>5049</v>
      </c>
      <c r="B5052" s="3">
        <f t="shared" si="394"/>
        <v>37046102015</v>
      </c>
      <c r="C5052" s="3" t="s">
        <v>1166</v>
      </c>
      <c r="D5052" s="3" t="s">
        <v>246</v>
      </c>
      <c r="E5052" s="3" t="str">
        <f>INDEX(光放段!$G$4:$G$237,MATCH(纤芯!G5052,光放段!$C$4:$C$237,0))</f>
        <v>山东二干|威海蓝村光缆:即墨蓝村-威海青岛北路</v>
      </c>
      <c r="F5052" s="3">
        <f>INDEX(光放段!$I$4:$I$237,MATCH(纤芯!H5052,光放段!$B$4:$B$237,0))</f>
        <v>37046100000</v>
      </c>
      <c r="G5052" s="3" t="str">
        <f t="shared" si="390"/>
        <v>山东二干|威海蓝村光缆:莱阳旌旗路-栖霞市局</v>
      </c>
      <c r="H5052" s="3">
        <f>INDEX(光放段!$B$4:$B$237,MATCH(纤芯!G5052,光放段!$C$4:$C$237,0))</f>
        <v>37046102000</v>
      </c>
      <c r="I5052" s="3" t="str">
        <f t="shared" si="391"/>
        <v>威海蓝村光缆</v>
      </c>
      <c r="J5052" s="3" t="str">
        <f>INDEX(子缆名称!$B$4:$B$29,纤芯!M5052)</f>
        <v>B缆</v>
      </c>
      <c r="K5052" s="3">
        <v>15</v>
      </c>
      <c r="L5052" s="3">
        <f t="shared" si="392"/>
        <v>3</v>
      </c>
      <c r="M5052" s="3">
        <f t="shared" si="393"/>
        <v>2</v>
      </c>
      <c r="N5052" s="3" t="s">
        <v>116</v>
      </c>
      <c r="O5052" s="3">
        <f>COUNTIF([1]局站!$D$4:$D$172,"="&amp;N5052)</f>
        <v>1</v>
      </c>
      <c r="P5052" s="3">
        <v>0</v>
      </c>
      <c r="Q5052" s="3">
        <v>0</v>
      </c>
      <c r="R5052" s="3">
        <v>0</v>
      </c>
      <c r="S5052" s="3" t="s">
        <v>117</v>
      </c>
      <c r="T5052" s="3">
        <f>COUNTIF([1]局站!$D$4:$D$172,"="&amp;S5052)</f>
        <v>1</v>
      </c>
      <c r="U5052" s="3">
        <v>0</v>
      </c>
      <c r="V5052" s="3">
        <v>0</v>
      </c>
      <c r="W5052" s="3">
        <v>0</v>
      </c>
      <c r="X5052" s="3" t="s">
        <v>1215</v>
      </c>
      <c r="Y5052" s="3" t="s">
        <v>880</v>
      </c>
      <c r="Z5052" s="3" t="str">
        <f>INDEX(业务类型!$C$4:$C$8,MATCH(纤芯!Y5052,业务类型!$B$4:$B$8,0))</f>
        <v>IDLE</v>
      </c>
      <c r="AA5052" s="3"/>
    </row>
    <row r="5053" spans="1:27" ht="16.5" x14ac:dyDescent="0.2">
      <c r="A5053" s="3">
        <v>5050</v>
      </c>
      <c r="B5053" s="3">
        <f t="shared" si="394"/>
        <v>37046102016</v>
      </c>
      <c r="C5053" s="3" t="s">
        <v>1166</v>
      </c>
      <c r="D5053" s="3" t="s">
        <v>246</v>
      </c>
      <c r="E5053" s="3" t="str">
        <f>INDEX(光放段!$G$4:$G$237,MATCH(纤芯!G5053,光放段!$C$4:$C$237,0))</f>
        <v>山东二干|威海蓝村光缆:即墨蓝村-威海青岛北路</v>
      </c>
      <c r="F5053" s="3">
        <f>INDEX(光放段!$I$4:$I$237,MATCH(纤芯!H5053,光放段!$B$4:$B$237,0))</f>
        <v>37046100000</v>
      </c>
      <c r="G5053" s="3" t="str">
        <f t="shared" si="390"/>
        <v>山东二干|威海蓝村光缆:莱阳旌旗路-栖霞市局</v>
      </c>
      <c r="H5053" s="3">
        <f>INDEX(光放段!$B$4:$B$237,MATCH(纤芯!G5053,光放段!$C$4:$C$237,0))</f>
        <v>37046102000</v>
      </c>
      <c r="I5053" s="3" t="str">
        <f t="shared" si="391"/>
        <v>威海蓝村光缆</v>
      </c>
      <c r="J5053" s="3" t="str">
        <f>INDEX(子缆名称!$B$4:$B$29,纤芯!M5053)</f>
        <v>B缆</v>
      </c>
      <c r="K5053" s="3">
        <v>16</v>
      </c>
      <c r="L5053" s="3">
        <f t="shared" si="392"/>
        <v>4</v>
      </c>
      <c r="M5053" s="3">
        <f t="shared" si="393"/>
        <v>2</v>
      </c>
      <c r="N5053" s="3" t="s">
        <v>116</v>
      </c>
      <c r="O5053" s="3">
        <f>COUNTIF([1]局站!$D$4:$D$172,"="&amp;N5053)</f>
        <v>1</v>
      </c>
      <c r="P5053" s="3">
        <v>0</v>
      </c>
      <c r="Q5053" s="3">
        <v>0</v>
      </c>
      <c r="R5053" s="3">
        <v>0</v>
      </c>
      <c r="S5053" s="3" t="s">
        <v>117</v>
      </c>
      <c r="T5053" s="3">
        <f>COUNTIF([1]局站!$D$4:$D$172,"="&amp;S5053)</f>
        <v>1</v>
      </c>
      <c r="U5053" s="3">
        <v>0</v>
      </c>
      <c r="V5053" s="3">
        <v>0</v>
      </c>
      <c r="W5053" s="3">
        <v>0</v>
      </c>
      <c r="X5053" s="3" t="s">
        <v>1215</v>
      </c>
      <c r="Y5053" s="3" t="s">
        <v>880</v>
      </c>
      <c r="Z5053" s="3" t="str">
        <f>INDEX(业务类型!$C$4:$C$8,MATCH(纤芯!Y5053,业务类型!$B$4:$B$8,0))</f>
        <v>IDLE</v>
      </c>
      <c r="AA5053" s="3"/>
    </row>
    <row r="5054" spans="1:27" ht="16.5" x14ac:dyDescent="0.2">
      <c r="A5054" s="3">
        <v>5051</v>
      </c>
      <c r="B5054" s="3">
        <f t="shared" si="394"/>
        <v>37046102017</v>
      </c>
      <c r="C5054" s="3" t="s">
        <v>1166</v>
      </c>
      <c r="D5054" s="3" t="s">
        <v>246</v>
      </c>
      <c r="E5054" s="3" t="str">
        <f>INDEX(光放段!$G$4:$G$237,MATCH(纤芯!G5054,光放段!$C$4:$C$237,0))</f>
        <v>山东二干|威海蓝村光缆:即墨蓝村-威海青岛北路</v>
      </c>
      <c r="F5054" s="3">
        <f>INDEX(光放段!$I$4:$I$237,MATCH(纤芯!H5054,光放段!$B$4:$B$237,0))</f>
        <v>37046100000</v>
      </c>
      <c r="G5054" s="3" t="str">
        <f t="shared" si="390"/>
        <v>山东二干|威海蓝村光缆:莱阳旌旗路-栖霞市局</v>
      </c>
      <c r="H5054" s="3">
        <f>INDEX(光放段!$B$4:$B$237,MATCH(纤芯!G5054,光放段!$C$4:$C$237,0))</f>
        <v>37046102000</v>
      </c>
      <c r="I5054" s="3" t="str">
        <f t="shared" si="391"/>
        <v>威海蓝村光缆</v>
      </c>
      <c r="J5054" s="3" t="str">
        <f>INDEX(子缆名称!$B$4:$B$29,纤芯!M5054)</f>
        <v>B缆</v>
      </c>
      <c r="K5054" s="3">
        <v>17</v>
      </c>
      <c r="L5054" s="3">
        <f t="shared" si="392"/>
        <v>5</v>
      </c>
      <c r="M5054" s="3">
        <f t="shared" si="393"/>
        <v>2</v>
      </c>
      <c r="N5054" s="3" t="s">
        <v>116</v>
      </c>
      <c r="O5054" s="3">
        <f>COUNTIF([1]局站!$D$4:$D$172,"="&amp;N5054)</f>
        <v>1</v>
      </c>
      <c r="P5054" s="3">
        <v>0</v>
      </c>
      <c r="Q5054" s="3">
        <v>0</v>
      </c>
      <c r="R5054" s="3">
        <v>0</v>
      </c>
      <c r="S5054" s="3" t="s">
        <v>117</v>
      </c>
      <c r="T5054" s="3">
        <f>COUNTIF([1]局站!$D$4:$D$172,"="&amp;S5054)</f>
        <v>1</v>
      </c>
      <c r="U5054" s="3">
        <v>0</v>
      </c>
      <c r="V5054" s="3">
        <v>0</v>
      </c>
      <c r="W5054" s="3">
        <v>0</v>
      </c>
      <c r="X5054" s="3" t="s">
        <v>1215</v>
      </c>
      <c r="Y5054" s="3" t="s">
        <v>880</v>
      </c>
      <c r="Z5054" s="3" t="str">
        <f>INDEX(业务类型!$C$4:$C$8,MATCH(纤芯!Y5054,业务类型!$B$4:$B$8,0))</f>
        <v>IDLE</v>
      </c>
      <c r="AA5054" s="3"/>
    </row>
    <row r="5055" spans="1:27" ht="16.5" x14ac:dyDescent="0.2">
      <c r="A5055" s="3">
        <v>5052</v>
      </c>
      <c r="B5055" s="3">
        <f t="shared" si="394"/>
        <v>37046102018</v>
      </c>
      <c r="C5055" s="3" t="s">
        <v>1166</v>
      </c>
      <c r="D5055" s="3" t="s">
        <v>246</v>
      </c>
      <c r="E5055" s="3" t="str">
        <f>INDEX(光放段!$G$4:$G$237,MATCH(纤芯!G5055,光放段!$C$4:$C$237,0))</f>
        <v>山东二干|威海蓝村光缆:即墨蓝村-威海青岛北路</v>
      </c>
      <c r="F5055" s="3">
        <f>INDEX(光放段!$I$4:$I$237,MATCH(纤芯!H5055,光放段!$B$4:$B$237,0))</f>
        <v>37046100000</v>
      </c>
      <c r="G5055" s="3" t="str">
        <f t="shared" si="390"/>
        <v>山东二干|威海蓝村光缆:莱阳旌旗路-栖霞市局</v>
      </c>
      <c r="H5055" s="3">
        <f>INDEX(光放段!$B$4:$B$237,MATCH(纤芯!G5055,光放段!$C$4:$C$237,0))</f>
        <v>37046102000</v>
      </c>
      <c r="I5055" s="3" t="str">
        <f t="shared" si="391"/>
        <v>威海蓝村光缆</v>
      </c>
      <c r="J5055" s="3" t="str">
        <f>INDEX(子缆名称!$B$4:$B$29,纤芯!M5055)</f>
        <v>B缆</v>
      </c>
      <c r="K5055" s="3">
        <v>18</v>
      </c>
      <c r="L5055" s="3">
        <f t="shared" si="392"/>
        <v>6</v>
      </c>
      <c r="M5055" s="3">
        <f t="shared" si="393"/>
        <v>2</v>
      </c>
      <c r="N5055" s="3" t="s">
        <v>116</v>
      </c>
      <c r="O5055" s="3">
        <f>COUNTIF([1]局站!$D$4:$D$172,"="&amp;N5055)</f>
        <v>1</v>
      </c>
      <c r="P5055" s="3">
        <v>0</v>
      </c>
      <c r="Q5055" s="3">
        <v>0</v>
      </c>
      <c r="R5055" s="3">
        <v>0</v>
      </c>
      <c r="S5055" s="3" t="s">
        <v>117</v>
      </c>
      <c r="T5055" s="3">
        <f>COUNTIF([1]局站!$D$4:$D$172,"="&amp;S5055)</f>
        <v>1</v>
      </c>
      <c r="U5055" s="3">
        <v>0</v>
      </c>
      <c r="V5055" s="3">
        <v>0</v>
      </c>
      <c r="W5055" s="3">
        <v>0</v>
      </c>
      <c r="X5055" s="3" t="s">
        <v>1215</v>
      </c>
      <c r="Y5055" s="3" t="s">
        <v>880</v>
      </c>
      <c r="Z5055" s="3" t="str">
        <f>INDEX(业务类型!$C$4:$C$8,MATCH(纤芯!Y5055,业务类型!$B$4:$B$8,0))</f>
        <v>IDLE</v>
      </c>
      <c r="AA5055" s="3"/>
    </row>
    <row r="5056" spans="1:27" ht="16.5" x14ac:dyDescent="0.2">
      <c r="A5056" s="3">
        <v>5053</v>
      </c>
      <c r="B5056" s="3">
        <f t="shared" si="394"/>
        <v>37046102019</v>
      </c>
      <c r="C5056" s="3" t="s">
        <v>1166</v>
      </c>
      <c r="D5056" s="3" t="s">
        <v>246</v>
      </c>
      <c r="E5056" s="3" t="str">
        <f>INDEX(光放段!$G$4:$G$237,MATCH(纤芯!G5056,光放段!$C$4:$C$237,0))</f>
        <v>山东二干|威海蓝村光缆:即墨蓝村-威海青岛北路</v>
      </c>
      <c r="F5056" s="3">
        <f>INDEX(光放段!$I$4:$I$237,MATCH(纤芯!H5056,光放段!$B$4:$B$237,0))</f>
        <v>37046100000</v>
      </c>
      <c r="G5056" s="3" t="str">
        <f t="shared" si="390"/>
        <v>山东二干|威海蓝村光缆:莱阳旌旗路-栖霞市局</v>
      </c>
      <c r="H5056" s="3">
        <f>INDEX(光放段!$B$4:$B$237,MATCH(纤芯!G5056,光放段!$C$4:$C$237,0))</f>
        <v>37046102000</v>
      </c>
      <c r="I5056" s="3" t="str">
        <f t="shared" si="391"/>
        <v>威海蓝村光缆</v>
      </c>
      <c r="J5056" s="3" t="str">
        <f>INDEX(子缆名称!$B$4:$B$29,纤芯!M5056)</f>
        <v>B缆</v>
      </c>
      <c r="K5056" s="3">
        <v>19</v>
      </c>
      <c r="L5056" s="3">
        <f t="shared" si="392"/>
        <v>7</v>
      </c>
      <c r="M5056" s="3">
        <f t="shared" si="393"/>
        <v>2</v>
      </c>
      <c r="N5056" s="3" t="s">
        <v>116</v>
      </c>
      <c r="O5056" s="3">
        <f>COUNTIF([1]局站!$D$4:$D$172,"="&amp;N5056)</f>
        <v>1</v>
      </c>
      <c r="P5056" s="3">
        <v>0</v>
      </c>
      <c r="Q5056" s="3">
        <v>0</v>
      </c>
      <c r="R5056" s="3">
        <v>0</v>
      </c>
      <c r="S5056" s="3" t="s">
        <v>117</v>
      </c>
      <c r="T5056" s="3">
        <f>COUNTIF([1]局站!$D$4:$D$172,"="&amp;S5056)</f>
        <v>1</v>
      </c>
      <c r="U5056" s="3">
        <v>0</v>
      </c>
      <c r="V5056" s="3">
        <v>0</v>
      </c>
      <c r="W5056" s="3">
        <v>0</v>
      </c>
      <c r="X5056" s="3" t="s">
        <v>1215</v>
      </c>
      <c r="Y5056" s="3" t="s">
        <v>880</v>
      </c>
      <c r="Z5056" s="3" t="str">
        <f>INDEX(业务类型!$C$4:$C$8,MATCH(纤芯!Y5056,业务类型!$B$4:$B$8,0))</f>
        <v>IDLE</v>
      </c>
      <c r="AA5056" s="3"/>
    </row>
    <row r="5057" spans="1:27" ht="16.5" x14ac:dyDescent="0.2">
      <c r="A5057" s="3">
        <v>5054</v>
      </c>
      <c r="B5057" s="3">
        <f t="shared" si="394"/>
        <v>37046102020</v>
      </c>
      <c r="C5057" s="3" t="s">
        <v>1166</v>
      </c>
      <c r="D5057" s="3" t="s">
        <v>246</v>
      </c>
      <c r="E5057" s="3" t="str">
        <f>INDEX(光放段!$G$4:$G$237,MATCH(纤芯!G5057,光放段!$C$4:$C$237,0))</f>
        <v>山东二干|威海蓝村光缆:即墨蓝村-威海青岛北路</v>
      </c>
      <c r="F5057" s="3">
        <f>INDEX(光放段!$I$4:$I$237,MATCH(纤芯!H5057,光放段!$B$4:$B$237,0))</f>
        <v>37046100000</v>
      </c>
      <c r="G5057" s="3" t="str">
        <f t="shared" si="390"/>
        <v>山东二干|威海蓝村光缆:莱阳旌旗路-栖霞市局</v>
      </c>
      <c r="H5057" s="3">
        <f>INDEX(光放段!$B$4:$B$237,MATCH(纤芯!G5057,光放段!$C$4:$C$237,0))</f>
        <v>37046102000</v>
      </c>
      <c r="I5057" s="3" t="str">
        <f t="shared" si="391"/>
        <v>威海蓝村光缆</v>
      </c>
      <c r="J5057" s="3" t="str">
        <f>INDEX(子缆名称!$B$4:$B$29,纤芯!M5057)</f>
        <v>B缆</v>
      </c>
      <c r="K5057" s="3">
        <v>20</v>
      </c>
      <c r="L5057" s="3">
        <f t="shared" si="392"/>
        <v>8</v>
      </c>
      <c r="M5057" s="3">
        <f t="shared" si="393"/>
        <v>2</v>
      </c>
      <c r="N5057" s="3" t="s">
        <v>116</v>
      </c>
      <c r="O5057" s="3">
        <f>COUNTIF([1]局站!$D$4:$D$172,"="&amp;N5057)</f>
        <v>1</v>
      </c>
      <c r="P5057" s="3">
        <v>0</v>
      </c>
      <c r="Q5057" s="3">
        <v>0</v>
      </c>
      <c r="R5057" s="3">
        <v>0</v>
      </c>
      <c r="S5057" s="3" t="s">
        <v>117</v>
      </c>
      <c r="T5057" s="3">
        <f>COUNTIF([1]局站!$D$4:$D$172,"="&amp;S5057)</f>
        <v>1</v>
      </c>
      <c r="U5057" s="3">
        <v>0</v>
      </c>
      <c r="V5057" s="3">
        <v>0</v>
      </c>
      <c r="W5057" s="3">
        <v>0</v>
      </c>
      <c r="X5057" s="3" t="s">
        <v>1215</v>
      </c>
      <c r="Y5057" s="3" t="s">
        <v>880</v>
      </c>
      <c r="Z5057" s="3" t="str">
        <f>INDEX(业务类型!$C$4:$C$8,MATCH(纤芯!Y5057,业务类型!$B$4:$B$8,0))</f>
        <v>IDLE</v>
      </c>
      <c r="AA5057" s="3"/>
    </row>
    <row r="5058" spans="1:27" ht="16.5" x14ac:dyDescent="0.2">
      <c r="A5058" s="3">
        <v>5055</v>
      </c>
      <c r="B5058" s="3">
        <f t="shared" si="394"/>
        <v>37046102021</v>
      </c>
      <c r="C5058" s="3" t="s">
        <v>1166</v>
      </c>
      <c r="D5058" s="3" t="s">
        <v>246</v>
      </c>
      <c r="E5058" s="3" t="str">
        <f>INDEX(光放段!$G$4:$G$237,MATCH(纤芯!G5058,光放段!$C$4:$C$237,0))</f>
        <v>山东二干|威海蓝村光缆:即墨蓝村-威海青岛北路</v>
      </c>
      <c r="F5058" s="3">
        <f>INDEX(光放段!$I$4:$I$237,MATCH(纤芯!H5058,光放段!$B$4:$B$237,0))</f>
        <v>37046100000</v>
      </c>
      <c r="G5058" s="3" t="str">
        <f t="shared" si="390"/>
        <v>山东二干|威海蓝村光缆:莱阳旌旗路-栖霞市局</v>
      </c>
      <c r="H5058" s="3">
        <f>INDEX(光放段!$B$4:$B$237,MATCH(纤芯!G5058,光放段!$C$4:$C$237,0))</f>
        <v>37046102000</v>
      </c>
      <c r="I5058" s="3" t="str">
        <f t="shared" si="391"/>
        <v>威海蓝村光缆</v>
      </c>
      <c r="J5058" s="3" t="str">
        <f>INDEX(子缆名称!$B$4:$B$29,纤芯!M5058)</f>
        <v>B缆</v>
      </c>
      <c r="K5058" s="3">
        <v>21</v>
      </c>
      <c r="L5058" s="3">
        <f t="shared" si="392"/>
        <v>9</v>
      </c>
      <c r="M5058" s="3">
        <f t="shared" si="393"/>
        <v>2</v>
      </c>
      <c r="N5058" s="3" t="s">
        <v>116</v>
      </c>
      <c r="O5058" s="3">
        <f>COUNTIF([1]局站!$D$4:$D$172,"="&amp;N5058)</f>
        <v>1</v>
      </c>
      <c r="P5058" s="3">
        <v>0</v>
      </c>
      <c r="Q5058" s="3">
        <v>0</v>
      </c>
      <c r="R5058" s="3">
        <v>0</v>
      </c>
      <c r="S5058" s="3" t="s">
        <v>117</v>
      </c>
      <c r="T5058" s="3">
        <f>COUNTIF([1]局站!$D$4:$D$172,"="&amp;S5058)</f>
        <v>1</v>
      </c>
      <c r="U5058" s="3">
        <v>0</v>
      </c>
      <c r="V5058" s="3">
        <v>0</v>
      </c>
      <c r="W5058" s="3">
        <v>0</v>
      </c>
      <c r="X5058" s="3" t="s">
        <v>1215</v>
      </c>
      <c r="Y5058" s="3" t="s">
        <v>880</v>
      </c>
      <c r="Z5058" s="3" t="str">
        <f>INDEX(业务类型!$C$4:$C$8,MATCH(纤芯!Y5058,业务类型!$B$4:$B$8,0))</f>
        <v>IDLE</v>
      </c>
      <c r="AA5058" s="3"/>
    </row>
    <row r="5059" spans="1:27" ht="16.5" x14ac:dyDescent="0.2">
      <c r="A5059" s="3">
        <v>5056</v>
      </c>
      <c r="B5059" s="3">
        <f t="shared" si="394"/>
        <v>37046102022</v>
      </c>
      <c r="C5059" s="3" t="s">
        <v>1166</v>
      </c>
      <c r="D5059" s="3" t="s">
        <v>246</v>
      </c>
      <c r="E5059" s="3" t="str">
        <f>INDEX(光放段!$G$4:$G$237,MATCH(纤芯!G5059,光放段!$C$4:$C$237,0))</f>
        <v>山东二干|威海蓝村光缆:即墨蓝村-威海青岛北路</v>
      </c>
      <c r="F5059" s="3">
        <f>INDEX(光放段!$I$4:$I$237,MATCH(纤芯!H5059,光放段!$B$4:$B$237,0))</f>
        <v>37046100000</v>
      </c>
      <c r="G5059" s="3" t="str">
        <f t="shared" si="390"/>
        <v>山东二干|威海蓝村光缆:莱阳旌旗路-栖霞市局</v>
      </c>
      <c r="H5059" s="3">
        <f>INDEX(光放段!$B$4:$B$237,MATCH(纤芯!G5059,光放段!$C$4:$C$237,0))</f>
        <v>37046102000</v>
      </c>
      <c r="I5059" s="3" t="str">
        <f t="shared" si="391"/>
        <v>威海蓝村光缆</v>
      </c>
      <c r="J5059" s="3" t="str">
        <f>INDEX(子缆名称!$B$4:$B$29,纤芯!M5059)</f>
        <v>B缆</v>
      </c>
      <c r="K5059" s="3">
        <v>22</v>
      </c>
      <c r="L5059" s="3">
        <f t="shared" si="392"/>
        <v>10</v>
      </c>
      <c r="M5059" s="3">
        <f t="shared" si="393"/>
        <v>2</v>
      </c>
      <c r="N5059" s="3" t="s">
        <v>116</v>
      </c>
      <c r="O5059" s="3">
        <f>COUNTIF([1]局站!$D$4:$D$172,"="&amp;N5059)</f>
        <v>1</v>
      </c>
      <c r="P5059" s="3">
        <v>0</v>
      </c>
      <c r="Q5059" s="3">
        <v>0</v>
      </c>
      <c r="R5059" s="3">
        <v>0</v>
      </c>
      <c r="S5059" s="3" t="s">
        <v>117</v>
      </c>
      <c r="T5059" s="3">
        <f>COUNTIF([1]局站!$D$4:$D$172,"="&amp;S5059)</f>
        <v>1</v>
      </c>
      <c r="U5059" s="3">
        <v>0</v>
      </c>
      <c r="V5059" s="3">
        <v>0</v>
      </c>
      <c r="W5059" s="3">
        <v>0</v>
      </c>
      <c r="X5059" s="3" t="s">
        <v>1215</v>
      </c>
      <c r="Y5059" s="3" t="s">
        <v>881</v>
      </c>
      <c r="Z5059" s="3" t="str">
        <f>INDEX(业务类型!$C$4:$C$8,MATCH(纤芯!Y5059,业务类型!$B$4:$B$8,0))</f>
        <v>OTHER</v>
      </c>
      <c r="AA5059" s="3" t="s">
        <v>1095</v>
      </c>
    </row>
    <row r="5060" spans="1:27" ht="16.5" x14ac:dyDescent="0.2">
      <c r="A5060" s="3">
        <v>5057</v>
      </c>
      <c r="B5060" s="3">
        <f t="shared" si="394"/>
        <v>37046103001</v>
      </c>
      <c r="C5060" s="3" t="s">
        <v>1166</v>
      </c>
      <c r="D5060" s="3" t="s">
        <v>246</v>
      </c>
      <c r="E5060" s="3" t="str">
        <f>INDEX(光放段!$G$4:$G$237,MATCH(纤芯!G5060,光放段!$C$4:$C$237,0))</f>
        <v>山东二干|威海蓝村光缆:即墨蓝村-威海青岛北路</v>
      </c>
      <c r="F5060" s="3">
        <f>INDEX(光放段!$I$4:$I$237,MATCH(纤芯!H5060,光放段!$B$4:$B$237,0))</f>
        <v>37046100000</v>
      </c>
      <c r="G5060" s="3" t="str">
        <f t="shared" si="390"/>
        <v>山东二干|威海蓝村光缆:栖霞市局-乳山冯家</v>
      </c>
      <c r="H5060" s="3">
        <f>INDEX(光放段!$B$4:$B$237,MATCH(纤芯!G5060,光放段!$C$4:$C$237,0))</f>
        <v>37046103000</v>
      </c>
      <c r="I5060" s="3" t="str">
        <f t="shared" si="391"/>
        <v>威海蓝村光缆</v>
      </c>
      <c r="J5060" s="3" t="str">
        <f>INDEX(子缆名称!$B$4:$B$29,纤芯!M5060)</f>
        <v>A缆</v>
      </c>
      <c r="K5060" s="3">
        <v>1</v>
      </c>
      <c r="L5060" s="3">
        <f t="shared" si="392"/>
        <v>1</v>
      </c>
      <c r="M5060" s="3">
        <f t="shared" si="393"/>
        <v>1</v>
      </c>
      <c r="N5060" s="3" t="s">
        <v>117</v>
      </c>
      <c r="O5060" s="3">
        <f>COUNTIF([1]局站!$D$4:$D$172,"="&amp;N5060)</f>
        <v>1</v>
      </c>
      <c r="P5060" s="3">
        <v>0</v>
      </c>
      <c r="Q5060" s="3">
        <v>0</v>
      </c>
      <c r="R5060" s="3">
        <v>0</v>
      </c>
      <c r="S5060" s="3" t="s">
        <v>109</v>
      </c>
      <c r="T5060" s="3">
        <f>COUNTIF([1]局站!$D$4:$D$172,"="&amp;S5060)</f>
        <v>1</v>
      </c>
      <c r="U5060" s="3">
        <v>0</v>
      </c>
      <c r="V5060" s="3">
        <v>0</v>
      </c>
      <c r="W5060" s="3">
        <v>0</v>
      </c>
      <c r="X5060" s="3" t="s">
        <v>1215</v>
      </c>
      <c r="Y5060" s="3" t="s">
        <v>880</v>
      </c>
      <c r="Z5060" s="3" t="str">
        <f>INDEX(业务类型!$C$4:$C$8,MATCH(纤芯!Y5060,业务类型!$B$4:$B$8,0))</f>
        <v>IDLE</v>
      </c>
      <c r="AA5060" s="3"/>
    </row>
    <row r="5061" spans="1:27" ht="16.5" x14ac:dyDescent="0.2">
      <c r="A5061" s="3">
        <v>5058</v>
      </c>
      <c r="B5061" s="3">
        <f t="shared" si="394"/>
        <v>37046103002</v>
      </c>
      <c r="C5061" s="3" t="s">
        <v>1166</v>
      </c>
      <c r="D5061" s="3" t="s">
        <v>246</v>
      </c>
      <c r="E5061" s="3" t="str">
        <f>INDEX(光放段!$G$4:$G$237,MATCH(纤芯!G5061,光放段!$C$4:$C$237,0))</f>
        <v>山东二干|威海蓝村光缆:即墨蓝村-威海青岛北路</v>
      </c>
      <c r="F5061" s="3">
        <f>INDEX(光放段!$I$4:$I$237,MATCH(纤芯!H5061,光放段!$B$4:$B$237,0))</f>
        <v>37046100000</v>
      </c>
      <c r="G5061" s="3" t="str">
        <f t="shared" ref="G5061:G5124" si="395">C5061&amp;"|"&amp;D5061&amp;":"&amp;N5061&amp;"-"&amp;S5061</f>
        <v>山东二干|威海蓝村光缆:栖霞市局-乳山冯家</v>
      </c>
      <c r="H5061" s="3">
        <f>INDEX(光放段!$B$4:$B$237,MATCH(纤芯!G5061,光放段!$C$4:$C$237,0))</f>
        <v>37046103000</v>
      </c>
      <c r="I5061" s="3" t="str">
        <f t="shared" ref="I5061:I5124" si="396">D5061</f>
        <v>威海蓝村光缆</v>
      </c>
      <c r="J5061" s="3" t="str">
        <f>INDEX(子缆名称!$B$4:$B$29,纤芯!M5061)</f>
        <v>A缆</v>
      </c>
      <c r="K5061" s="3">
        <v>2</v>
      </c>
      <c r="L5061" s="3">
        <f t="shared" ref="L5061:L5124" si="397">MOD(K5061-1,12)+1</f>
        <v>2</v>
      </c>
      <c r="M5061" s="3">
        <f t="shared" ref="M5061:M5124" si="398">INT((K5061-1)/12)+1</f>
        <v>1</v>
      </c>
      <c r="N5061" s="3" t="s">
        <v>117</v>
      </c>
      <c r="O5061" s="3">
        <f>COUNTIF([1]局站!$D$4:$D$172,"="&amp;N5061)</f>
        <v>1</v>
      </c>
      <c r="P5061" s="3">
        <v>0</v>
      </c>
      <c r="Q5061" s="3">
        <v>0</v>
      </c>
      <c r="R5061" s="3">
        <v>0</v>
      </c>
      <c r="S5061" s="3" t="s">
        <v>109</v>
      </c>
      <c r="T5061" s="3">
        <f>COUNTIF([1]局站!$D$4:$D$172,"="&amp;S5061)</f>
        <v>1</v>
      </c>
      <c r="U5061" s="3">
        <v>0</v>
      </c>
      <c r="V5061" s="3">
        <v>0</v>
      </c>
      <c r="W5061" s="3">
        <v>0</v>
      </c>
      <c r="X5061" s="3" t="s">
        <v>1215</v>
      </c>
      <c r="Y5061" s="3" t="s">
        <v>880</v>
      </c>
      <c r="Z5061" s="3" t="str">
        <f>INDEX(业务类型!$C$4:$C$8,MATCH(纤芯!Y5061,业务类型!$B$4:$B$8,0))</f>
        <v>IDLE</v>
      </c>
      <c r="AA5061" s="3"/>
    </row>
    <row r="5062" spans="1:27" ht="16.5" x14ac:dyDescent="0.2">
      <c r="A5062" s="3">
        <v>5059</v>
      </c>
      <c r="B5062" s="3">
        <f t="shared" si="394"/>
        <v>37046103003</v>
      </c>
      <c r="C5062" s="3" t="s">
        <v>1166</v>
      </c>
      <c r="D5062" s="3" t="s">
        <v>246</v>
      </c>
      <c r="E5062" s="3" t="str">
        <f>INDEX(光放段!$G$4:$G$237,MATCH(纤芯!G5062,光放段!$C$4:$C$237,0))</f>
        <v>山东二干|威海蓝村光缆:即墨蓝村-威海青岛北路</v>
      </c>
      <c r="F5062" s="3">
        <f>INDEX(光放段!$I$4:$I$237,MATCH(纤芯!H5062,光放段!$B$4:$B$237,0))</f>
        <v>37046100000</v>
      </c>
      <c r="G5062" s="3" t="str">
        <f t="shared" si="395"/>
        <v>山东二干|威海蓝村光缆:栖霞市局-乳山冯家</v>
      </c>
      <c r="H5062" s="3">
        <f>INDEX(光放段!$B$4:$B$237,MATCH(纤芯!G5062,光放段!$C$4:$C$237,0))</f>
        <v>37046103000</v>
      </c>
      <c r="I5062" s="3" t="str">
        <f t="shared" si="396"/>
        <v>威海蓝村光缆</v>
      </c>
      <c r="J5062" s="3" t="str">
        <f>INDEX(子缆名称!$B$4:$B$29,纤芯!M5062)</f>
        <v>A缆</v>
      </c>
      <c r="K5062" s="3">
        <v>3</v>
      </c>
      <c r="L5062" s="3">
        <f t="shared" si="397"/>
        <v>3</v>
      </c>
      <c r="M5062" s="3">
        <f t="shared" si="398"/>
        <v>1</v>
      </c>
      <c r="N5062" s="3" t="s">
        <v>117</v>
      </c>
      <c r="O5062" s="3">
        <f>COUNTIF([1]局站!$D$4:$D$172,"="&amp;N5062)</f>
        <v>1</v>
      </c>
      <c r="P5062" s="3">
        <v>0</v>
      </c>
      <c r="Q5062" s="3">
        <v>0</v>
      </c>
      <c r="R5062" s="3">
        <v>0</v>
      </c>
      <c r="S5062" s="3" t="s">
        <v>109</v>
      </c>
      <c r="T5062" s="3">
        <f>COUNTIF([1]局站!$D$4:$D$172,"="&amp;S5062)</f>
        <v>1</v>
      </c>
      <c r="U5062" s="3">
        <v>0</v>
      </c>
      <c r="V5062" s="3">
        <v>0</v>
      </c>
      <c r="W5062" s="3">
        <v>0</v>
      </c>
      <c r="X5062" s="3" t="s">
        <v>1215</v>
      </c>
      <c r="Y5062" s="3" t="s">
        <v>880</v>
      </c>
      <c r="Z5062" s="3" t="str">
        <f>INDEX(业务类型!$C$4:$C$8,MATCH(纤芯!Y5062,业务类型!$B$4:$B$8,0))</f>
        <v>IDLE</v>
      </c>
      <c r="AA5062" s="3"/>
    </row>
    <row r="5063" spans="1:27" ht="16.5" x14ac:dyDescent="0.2">
      <c r="A5063" s="3">
        <v>5060</v>
      </c>
      <c r="B5063" s="3">
        <f t="shared" si="394"/>
        <v>37046103004</v>
      </c>
      <c r="C5063" s="3" t="s">
        <v>1166</v>
      </c>
      <c r="D5063" s="3" t="s">
        <v>246</v>
      </c>
      <c r="E5063" s="3" t="str">
        <f>INDEX(光放段!$G$4:$G$237,MATCH(纤芯!G5063,光放段!$C$4:$C$237,0))</f>
        <v>山东二干|威海蓝村光缆:即墨蓝村-威海青岛北路</v>
      </c>
      <c r="F5063" s="3">
        <f>INDEX(光放段!$I$4:$I$237,MATCH(纤芯!H5063,光放段!$B$4:$B$237,0))</f>
        <v>37046100000</v>
      </c>
      <c r="G5063" s="3" t="str">
        <f t="shared" si="395"/>
        <v>山东二干|威海蓝村光缆:栖霞市局-乳山冯家</v>
      </c>
      <c r="H5063" s="3">
        <f>INDEX(光放段!$B$4:$B$237,MATCH(纤芯!G5063,光放段!$C$4:$C$237,0))</f>
        <v>37046103000</v>
      </c>
      <c r="I5063" s="3" t="str">
        <f t="shared" si="396"/>
        <v>威海蓝村光缆</v>
      </c>
      <c r="J5063" s="3" t="str">
        <f>INDEX(子缆名称!$B$4:$B$29,纤芯!M5063)</f>
        <v>A缆</v>
      </c>
      <c r="K5063" s="3">
        <v>4</v>
      </c>
      <c r="L5063" s="3">
        <f t="shared" si="397"/>
        <v>4</v>
      </c>
      <c r="M5063" s="3">
        <f t="shared" si="398"/>
        <v>1</v>
      </c>
      <c r="N5063" s="3" t="s">
        <v>117</v>
      </c>
      <c r="O5063" s="3">
        <f>COUNTIF([1]局站!$D$4:$D$172,"="&amp;N5063)</f>
        <v>1</v>
      </c>
      <c r="P5063" s="3">
        <v>0</v>
      </c>
      <c r="Q5063" s="3">
        <v>0</v>
      </c>
      <c r="R5063" s="3">
        <v>0</v>
      </c>
      <c r="S5063" s="3" t="s">
        <v>109</v>
      </c>
      <c r="T5063" s="3">
        <f>COUNTIF([1]局站!$D$4:$D$172,"="&amp;S5063)</f>
        <v>1</v>
      </c>
      <c r="U5063" s="3">
        <v>0</v>
      </c>
      <c r="V5063" s="3">
        <v>0</v>
      </c>
      <c r="W5063" s="3">
        <v>0</v>
      </c>
      <c r="X5063" s="3" t="s">
        <v>1215</v>
      </c>
      <c r="Y5063" s="3" t="s">
        <v>880</v>
      </c>
      <c r="Z5063" s="3" t="str">
        <f>INDEX(业务类型!$C$4:$C$8,MATCH(纤芯!Y5063,业务类型!$B$4:$B$8,0))</f>
        <v>IDLE</v>
      </c>
      <c r="AA5063" s="3"/>
    </row>
    <row r="5064" spans="1:27" ht="16.5" x14ac:dyDescent="0.2">
      <c r="A5064" s="3">
        <v>5061</v>
      </c>
      <c r="B5064" s="3">
        <f t="shared" si="394"/>
        <v>37046103005</v>
      </c>
      <c r="C5064" s="3" t="s">
        <v>1166</v>
      </c>
      <c r="D5064" s="3" t="s">
        <v>246</v>
      </c>
      <c r="E5064" s="3" t="str">
        <f>INDEX(光放段!$G$4:$G$237,MATCH(纤芯!G5064,光放段!$C$4:$C$237,0))</f>
        <v>山东二干|威海蓝村光缆:即墨蓝村-威海青岛北路</v>
      </c>
      <c r="F5064" s="3">
        <f>INDEX(光放段!$I$4:$I$237,MATCH(纤芯!H5064,光放段!$B$4:$B$237,0))</f>
        <v>37046100000</v>
      </c>
      <c r="G5064" s="3" t="str">
        <f t="shared" si="395"/>
        <v>山东二干|威海蓝村光缆:栖霞市局-乳山冯家</v>
      </c>
      <c r="H5064" s="3">
        <f>INDEX(光放段!$B$4:$B$237,MATCH(纤芯!G5064,光放段!$C$4:$C$237,0))</f>
        <v>37046103000</v>
      </c>
      <c r="I5064" s="3" t="str">
        <f t="shared" si="396"/>
        <v>威海蓝村光缆</v>
      </c>
      <c r="J5064" s="3" t="str">
        <f>INDEX(子缆名称!$B$4:$B$29,纤芯!M5064)</f>
        <v>A缆</v>
      </c>
      <c r="K5064" s="3">
        <v>5</v>
      </c>
      <c r="L5064" s="3">
        <f t="shared" si="397"/>
        <v>5</v>
      </c>
      <c r="M5064" s="3">
        <f t="shared" si="398"/>
        <v>1</v>
      </c>
      <c r="N5064" s="3" t="s">
        <v>117</v>
      </c>
      <c r="O5064" s="3">
        <f>COUNTIF([1]局站!$D$4:$D$172,"="&amp;N5064)</f>
        <v>1</v>
      </c>
      <c r="P5064" s="3">
        <v>0</v>
      </c>
      <c r="Q5064" s="3">
        <v>0</v>
      </c>
      <c r="R5064" s="3">
        <v>0</v>
      </c>
      <c r="S5064" s="3" t="s">
        <v>109</v>
      </c>
      <c r="T5064" s="3">
        <f>COUNTIF([1]局站!$D$4:$D$172,"="&amp;S5064)</f>
        <v>1</v>
      </c>
      <c r="U5064" s="3">
        <v>0</v>
      </c>
      <c r="V5064" s="3">
        <v>0</v>
      </c>
      <c r="W5064" s="3">
        <v>0</v>
      </c>
      <c r="X5064" s="3" t="s">
        <v>1215</v>
      </c>
      <c r="Y5064" s="3" t="s">
        <v>880</v>
      </c>
      <c r="Z5064" s="3" t="str">
        <f>INDEX(业务类型!$C$4:$C$8,MATCH(纤芯!Y5064,业务类型!$B$4:$B$8,0))</f>
        <v>IDLE</v>
      </c>
      <c r="AA5064" s="3"/>
    </row>
    <row r="5065" spans="1:27" ht="16.5" x14ac:dyDescent="0.2">
      <c r="A5065" s="3">
        <v>5062</v>
      </c>
      <c r="B5065" s="3">
        <f t="shared" si="394"/>
        <v>37046103006</v>
      </c>
      <c r="C5065" s="3" t="s">
        <v>1166</v>
      </c>
      <c r="D5065" s="3" t="s">
        <v>246</v>
      </c>
      <c r="E5065" s="3" t="str">
        <f>INDEX(光放段!$G$4:$G$237,MATCH(纤芯!G5065,光放段!$C$4:$C$237,0))</f>
        <v>山东二干|威海蓝村光缆:即墨蓝村-威海青岛北路</v>
      </c>
      <c r="F5065" s="3">
        <f>INDEX(光放段!$I$4:$I$237,MATCH(纤芯!H5065,光放段!$B$4:$B$237,0))</f>
        <v>37046100000</v>
      </c>
      <c r="G5065" s="3" t="str">
        <f t="shared" si="395"/>
        <v>山东二干|威海蓝村光缆:栖霞市局-乳山冯家</v>
      </c>
      <c r="H5065" s="3">
        <f>INDEX(光放段!$B$4:$B$237,MATCH(纤芯!G5065,光放段!$C$4:$C$237,0))</f>
        <v>37046103000</v>
      </c>
      <c r="I5065" s="3" t="str">
        <f t="shared" si="396"/>
        <v>威海蓝村光缆</v>
      </c>
      <c r="J5065" s="3" t="str">
        <f>INDEX(子缆名称!$B$4:$B$29,纤芯!M5065)</f>
        <v>A缆</v>
      </c>
      <c r="K5065" s="3">
        <v>6</v>
      </c>
      <c r="L5065" s="3">
        <f t="shared" si="397"/>
        <v>6</v>
      </c>
      <c r="M5065" s="3">
        <f t="shared" si="398"/>
        <v>1</v>
      </c>
      <c r="N5065" s="3" t="s">
        <v>117</v>
      </c>
      <c r="O5065" s="3">
        <f>COUNTIF([1]局站!$D$4:$D$172,"="&amp;N5065)</f>
        <v>1</v>
      </c>
      <c r="P5065" s="3">
        <v>0</v>
      </c>
      <c r="Q5065" s="3">
        <v>0</v>
      </c>
      <c r="R5065" s="3">
        <v>0</v>
      </c>
      <c r="S5065" s="3" t="s">
        <v>109</v>
      </c>
      <c r="T5065" s="3">
        <f>COUNTIF([1]局站!$D$4:$D$172,"="&amp;S5065)</f>
        <v>1</v>
      </c>
      <c r="U5065" s="3">
        <v>0</v>
      </c>
      <c r="V5065" s="3">
        <v>0</v>
      </c>
      <c r="W5065" s="3">
        <v>0</v>
      </c>
      <c r="X5065" s="3" t="s">
        <v>1215</v>
      </c>
      <c r="Y5065" s="3" t="s">
        <v>880</v>
      </c>
      <c r="Z5065" s="3" t="str">
        <f>INDEX(业务类型!$C$4:$C$8,MATCH(纤芯!Y5065,业务类型!$B$4:$B$8,0))</f>
        <v>IDLE</v>
      </c>
      <c r="AA5065" s="3"/>
    </row>
    <row r="5066" spans="1:27" ht="16.5" x14ac:dyDescent="0.2">
      <c r="A5066" s="3">
        <v>5063</v>
      </c>
      <c r="B5066" s="3">
        <f t="shared" si="394"/>
        <v>37046103007</v>
      </c>
      <c r="C5066" s="3" t="s">
        <v>1166</v>
      </c>
      <c r="D5066" s="3" t="s">
        <v>246</v>
      </c>
      <c r="E5066" s="3" t="str">
        <f>INDEX(光放段!$G$4:$G$237,MATCH(纤芯!G5066,光放段!$C$4:$C$237,0))</f>
        <v>山东二干|威海蓝村光缆:即墨蓝村-威海青岛北路</v>
      </c>
      <c r="F5066" s="3">
        <f>INDEX(光放段!$I$4:$I$237,MATCH(纤芯!H5066,光放段!$B$4:$B$237,0))</f>
        <v>37046100000</v>
      </c>
      <c r="G5066" s="3" t="str">
        <f t="shared" si="395"/>
        <v>山东二干|威海蓝村光缆:栖霞市局-乳山冯家</v>
      </c>
      <c r="H5066" s="3">
        <f>INDEX(光放段!$B$4:$B$237,MATCH(纤芯!G5066,光放段!$C$4:$C$237,0))</f>
        <v>37046103000</v>
      </c>
      <c r="I5066" s="3" t="str">
        <f t="shared" si="396"/>
        <v>威海蓝村光缆</v>
      </c>
      <c r="J5066" s="3" t="str">
        <f>INDEX(子缆名称!$B$4:$B$29,纤芯!M5066)</f>
        <v>A缆</v>
      </c>
      <c r="K5066" s="3">
        <v>7</v>
      </c>
      <c r="L5066" s="3">
        <f t="shared" si="397"/>
        <v>7</v>
      </c>
      <c r="M5066" s="3">
        <f t="shared" si="398"/>
        <v>1</v>
      </c>
      <c r="N5066" s="3" t="s">
        <v>117</v>
      </c>
      <c r="O5066" s="3">
        <f>COUNTIF([1]局站!$D$4:$D$172,"="&amp;N5066)</f>
        <v>1</v>
      </c>
      <c r="P5066" s="3">
        <v>0</v>
      </c>
      <c r="Q5066" s="3">
        <v>0</v>
      </c>
      <c r="R5066" s="3">
        <v>0</v>
      </c>
      <c r="S5066" s="3" t="s">
        <v>109</v>
      </c>
      <c r="T5066" s="3">
        <f>COUNTIF([1]局站!$D$4:$D$172,"="&amp;S5066)</f>
        <v>1</v>
      </c>
      <c r="U5066" s="3">
        <v>0</v>
      </c>
      <c r="V5066" s="3">
        <v>0</v>
      </c>
      <c r="W5066" s="3">
        <v>0</v>
      </c>
      <c r="X5066" s="3" t="s">
        <v>1215</v>
      </c>
      <c r="Y5066" s="3" t="s">
        <v>881</v>
      </c>
      <c r="Z5066" s="3" t="str">
        <f>INDEX(业务类型!$C$4:$C$8,MATCH(纤芯!Y5066,业务类型!$B$4:$B$8,0))</f>
        <v>OTHER</v>
      </c>
      <c r="AA5066" s="3" t="s">
        <v>882</v>
      </c>
    </row>
    <row r="5067" spans="1:27" ht="16.5" x14ac:dyDescent="0.2">
      <c r="A5067" s="3">
        <v>5064</v>
      </c>
      <c r="B5067" s="3">
        <f t="shared" si="394"/>
        <v>37046103008</v>
      </c>
      <c r="C5067" s="3" t="s">
        <v>1166</v>
      </c>
      <c r="D5067" s="3" t="s">
        <v>246</v>
      </c>
      <c r="E5067" s="3" t="str">
        <f>INDEX(光放段!$G$4:$G$237,MATCH(纤芯!G5067,光放段!$C$4:$C$237,0))</f>
        <v>山东二干|威海蓝村光缆:即墨蓝村-威海青岛北路</v>
      </c>
      <c r="F5067" s="3">
        <f>INDEX(光放段!$I$4:$I$237,MATCH(纤芯!H5067,光放段!$B$4:$B$237,0))</f>
        <v>37046100000</v>
      </c>
      <c r="G5067" s="3" t="str">
        <f t="shared" si="395"/>
        <v>山东二干|威海蓝村光缆:栖霞市局-乳山冯家</v>
      </c>
      <c r="H5067" s="3">
        <f>INDEX(光放段!$B$4:$B$237,MATCH(纤芯!G5067,光放段!$C$4:$C$237,0))</f>
        <v>37046103000</v>
      </c>
      <c r="I5067" s="3" t="str">
        <f t="shared" si="396"/>
        <v>威海蓝村光缆</v>
      </c>
      <c r="J5067" s="3" t="str">
        <f>INDEX(子缆名称!$B$4:$B$29,纤芯!M5067)</f>
        <v>A缆</v>
      </c>
      <c r="K5067" s="3">
        <v>8</v>
      </c>
      <c r="L5067" s="3">
        <f t="shared" si="397"/>
        <v>8</v>
      </c>
      <c r="M5067" s="3">
        <f t="shared" si="398"/>
        <v>1</v>
      </c>
      <c r="N5067" s="3" t="s">
        <v>117</v>
      </c>
      <c r="O5067" s="3">
        <f>COUNTIF([1]局站!$D$4:$D$172,"="&amp;N5067)</f>
        <v>1</v>
      </c>
      <c r="P5067" s="3">
        <v>0</v>
      </c>
      <c r="Q5067" s="3">
        <v>0</v>
      </c>
      <c r="R5067" s="3">
        <v>0</v>
      </c>
      <c r="S5067" s="3" t="s">
        <v>109</v>
      </c>
      <c r="T5067" s="3">
        <f>COUNTIF([1]局站!$D$4:$D$172,"="&amp;S5067)</f>
        <v>1</v>
      </c>
      <c r="U5067" s="3">
        <v>0</v>
      </c>
      <c r="V5067" s="3">
        <v>0</v>
      </c>
      <c r="W5067" s="3">
        <v>0</v>
      </c>
      <c r="X5067" s="3" t="s">
        <v>1215</v>
      </c>
      <c r="Y5067" s="3" t="s">
        <v>881</v>
      </c>
      <c r="Z5067" s="3" t="str">
        <f>INDEX(业务类型!$C$4:$C$8,MATCH(纤芯!Y5067,业务类型!$B$4:$B$8,0))</f>
        <v>OTHER</v>
      </c>
      <c r="AA5067" s="3" t="s">
        <v>882</v>
      </c>
    </row>
    <row r="5068" spans="1:27" ht="16.5" x14ac:dyDescent="0.2">
      <c r="A5068" s="3">
        <v>5065</v>
      </c>
      <c r="B5068" s="3">
        <f t="shared" si="394"/>
        <v>37046103009</v>
      </c>
      <c r="C5068" s="3" t="s">
        <v>1166</v>
      </c>
      <c r="D5068" s="3" t="s">
        <v>246</v>
      </c>
      <c r="E5068" s="3" t="str">
        <f>INDEX(光放段!$G$4:$G$237,MATCH(纤芯!G5068,光放段!$C$4:$C$237,0))</f>
        <v>山东二干|威海蓝村光缆:即墨蓝村-威海青岛北路</v>
      </c>
      <c r="F5068" s="3">
        <f>INDEX(光放段!$I$4:$I$237,MATCH(纤芯!H5068,光放段!$B$4:$B$237,0))</f>
        <v>37046100000</v>
      </c>
      <c r="G5068" s="3" t="str">
        <f t="shared" si="395"/>
        <v>山东二干|威海蓝村光缆:栖霞市局-乳山冯家</v>
      </c>
      <c r="H5068" s="3">
        <f>INDEX(光放段!$B$4:$B$237,MATCH(纤芯!G5068,光放段!$C$4:$C$237,0))</f>
        <v>37046103000</v>
      </c>
      <c r="I5068" s="3" t="str">
        <f t="shared" si="396"/>
        <v>威海蓝村光缆</v>
      </c>
      <c r="J5068" s="3" t="str">
        <f>INDEX(子缆名称!$B$4:$B$29,纤芯!M5068)</f>
        <v>A缆</v>
      </c>
      <c r="K5068" s="3">
        <v>9</v>
      </c>
      <c r="L5068" s="3">
        <f t="shared" si="397"/>
        <v>9</v>
      </c>
      <c r="M5068" s="3">
        <f t="shared" si="398"/>
        <v>1</v>
      </c>
      <c r="N5068" s="3" t="s">
        <v>117</v>
      </c>
      <c r="O5068" s="3">
        <f>COUNTIF([1]局站!$D$4:$D$172,"="&amp;N5068)</f>
        <v>1</v>
      </c>
      <c r="P5068" s="3">
        <v>0</v>
      </c>
      <c r="Q5068" s="3">
        <v>0</v>
      </c>
      <c r="R5068" s="3">
        <v>0</v>
      </c>
      <c r="S5068" s="3" t="s">
        <v>109</v>
      </c>
      <c r="T5068" s="3">
        <f>COUNTIF([1]局站!$D$4:$D$172,"="&amp;S5068)</f>
        <v>1</v>
      </c>
      <c r="U5068" s="3">
        <v>0</v>
      </c>
      <c r="V5068" s="3">
        <v>0</v>
      </c>
      <c r="W5068" s="3">
        <v>0</v>
      </c>
      <c r="X5068" s="3" t="s">
        <v>1215</v>
      </c>
      <c r="Y5068" s="3" t="s">
        <v>881</v>
      </c>
      <c r="Z5068" s="3" t="str">
        <f>INDEX(业务类型!$C$4:$C$8,MATCH(纤芯!Y5068,业务类型!$B$4:$B$8,0))</f>
        <v>OTHER</v>
      </c>
      <c r="AA5068" s="3" t="s">
        <v>1005</v>
      </c>
    </row>
    <row r="5069" spans="1:27" ht="16.5" x14ac:dyDescent="0.2">
      <c r="A5069" s="3">
        <v>5066</v>
      </c>
      <c r="B5069" s="3">
        <f t="shared" si="394"/>
        <v>37046103010</v>
      </c>
      <c r="C5069" s="3" t="s">
        <v>1166</v>
      </c>
      <c r="D5069" s="3" t="s">
        <v>246</v>
      </c>
      <c r="E5069" s="3" t="str">
        <f>INDEX(光放段!$G$4:$G$237,MATCH(纤芯!G5069,光放段!$C$4:$C$237,0))</f>
        <v>山东二干|威海蓝村光缆:即墨蓝村-威海青岛北路</v>
      </c>
      <c r="F5069" s="3">
        <f>INDEX(光放段!$I$4:$I$237,MATCH(纤芯!H5069,光放段!$B$4:$B$237,0))</f>
        <v>37046100000</v>
      </c>
      <c r="G5069" s="3" t="str">
        <f t="shared" si="395"/>
        <v>山东二干|威海蓝村光缆:栖霞市局-乳山冯家</v>
      </c>
      <c r="H5069" s="3">
        <f>INDEX(光放段!$B$4:$B$237,MATCH(纤芯!G5069,光放段!$C$4:$C$237,0))</f>
        <v>37046103000</v>
      </c>
      <c r="I5069" s="3" t="str">
        <f t="shared" si="396"/>
        <v>威海蓝村光缆</v>
      </c>
      <c r="J5069" s="3" t="str">
        <f>INDEX(子缆名称!$B$4:$B$29,纤芯!M5069)</f>
        <v>A缆</v>
      </c>
      <c r="K5069" s="3">
        <v>10</v>
      </c>
      <c r="L5069" s="3">
        <f t="shared" si="397"/>
        <v>10</v>
      </c>
      <c r="M5069" s="3">
        <f t="shared" si="398"/>
        <v>1</v>
      </c>
      <c r="N5069" s="3" t="s">
        <v>117</v>
      </c>
      <c r="O5069" s="3">
        <f>COUNTIF([1]局站!$D$4:$D$172,"="&amp;N5069)</f>
        <v>1</v>
      </c>
      <c r="P5069" s="3">
        <v>0</v>
      </c>
      <c r="Q5069" s="3">
        <v>0</v>
      </c>
      <c r="R5069" s="3">
        <v>0</v>
      </c>
      <c r="S5069" s="3" t="s">
        <v>109</v>
      </c>
      <c r="T5069" s="3">
        <f>COUNTIF([1]局站!$D$4:$D$172,"="&amp;S5069)</f>
        <v>1</v>
      </c>
      <c r="U5069" s="3">
        <v>0</v>
      </c>
      <c r="V5069" s="3">
        <v>0</v>
      </c>
      <c r="W5069" s="3">
        <v>0</v>
      </c>
      <c r="X5069" s="3" t="s">
        <v>1215</v>
      </c>
      <c r="Y5069" s="3" t="s">
        <v>881</v>
      </c>
      <c r="Z5069" s="3" t="str">
        <f>INDEX(业务类型!$C$4:$C$8,MATCH(纤芯!Y5069,业务类型!$B$4:$B$8,0))</f>
        <v>OTHER</v>
      </c>
      <c r="AA5069" s="3" t="s">
        <v>1005</v>
      </c>
    </row>
    <row r="5070" spans="1:27" ht="16.5" x14ac:dyDescent="0.2">
      <c r="A5070" s="3">
        <v>5067</v>
      </c>
      <c r="B5070" s="3">
        <f t="shared" si="394"/>
        <v>37046103011</v>
      </c>
      <c r="C5070" s="3" t="s">
        <v>1166</v>
      </c>
      <c r="D5070" s="3" t="s">
        <v>246</v>
      </c>
      <c r="E5070" s="3" t="str">
        <f>INDEX(光放段!$G$4:$G$237,MATCH(纤芯!G5070,光放段!$C$4:$C$237,0))</f>
        <v>山东二干|威海蓝村光缆:即墨蓝村-威海青岛北路</v>
      </c>
      <c r="F5070" s="3">
        <f>INDEX(光放段!$I$4:$I$237,MATCH(纤芯!H5070,光放段!$B$4:$B$237,0))</f>
        <v>37046100000</v>
      </c>
      <c r="G5070" s="3" t="str">
        <f t="shared" si="395"/>
        <v>山东二干|威海蓝村光缆:栖霞市局-乳山冯家</v>
      </c>
      <c r="H5070" s="3">
        <f>INDEX(光放段!$B$4:$B$237,MATCH(纤芯!G5070,光放段!$C$4:$C$237,0))</f>
        <v>37046103000</v>
      </c>
      <c r="I5070" s="3" t="str">
        <f t="shared" si="396"/>
        <v>威海蓝村光缆</v>
      </c>
      <c r="J5070" s="3" t="str">
        <f>INDEX(子缆名称!$B$4:$B$29,纤芯!M5070)</f>
        <v>A缆</v>
      </c>
      <c r="K5070" s="3">
        <v>11</v>
      </c>
      <c r="L5070" s="3">
        <f t="shared" si="397"/>
        <v>11</v>
      </c>
      <c r="M5070" s="3">
        <f t="shared" si="398"/>
        <v>1</v>
      </c>
      <c r="N5070" s="3" t="s">
        <v>117</v>
      </c>
      <c r="O5070" s="3">
        <f>COUNTIF([1]局站!$D$4:$D$172,"="&amp;N5070)</f>
        <v>1</v>
      </c>
      <c r="P5070" s="3">
        <v>0</v>
      </c>
      <c r="Q5070" s="3">
        <v>0</v>
      </c>
      <c r="R5070" s="3">
        <v>0</v>
      </c>
      <c r="S5070" s="3" t="s">
        <v>109</v>
      </c>
      <c r="T5070" s="3">
        <f>COUNTIF([1]局站!$D$4:$D$172,"="&amp;S5070)</f>
        <v>1</v>
      </c>
      <c r="U5070" s="3">
        <v>0</v>
      </c>
      <c r="V5070" s="3">
        <v>0</v>
      </c>
      <c r="W5070" s="3">
        <v>0</v>
      </c>
      <c r="X5070" s="3" t="s">
        <v>1215</v>
      </c>
      <c r="Y5070" s="3" t="s">
        <v>881</v>
      </c>
      <c r="Z5070" s="3" t="str">
        <f>INDEX(业务类型!$C$4:$C$8,MATCH(纤芯!Y5070,业务类型!$B$4:$B$8,0))</f>
        <v>OTHER</v>
      </c>
      <c r="AA5070" s="3" t="s">
        <v>1005</v>
      </c>
    </row>
    <row r="5071" spans="1:27" ht="16.5" x14ac:dyDescent="0.2">
      <c r="A5071" s="3">
        <v>5068</v>
      </c>
      <c r="B5071" s="3">
        <f t="shared" si="394"/>
        <v>37046103012</v>
      </c>
      <c r="C5071" s="3" t="s">
        <v>1166</v>
      </c>
      <c r="D5071" s="3" t="s">
        <v>246</v>
      </c>
      <c r="E5071" s="3" t="str">
        <f>INDEX(光放段!$G$4:$G$237,MATCH(纤芯!G5071,光放段!$C$4:$C$237,0))</f>
        <v>山东二干|威海蓝村光缆:即墨蓝村-威海青岛北路</v>
      </c>
      <c r="F5071" s="3">
        <f>INDEX(光放段!$I$4:$I$237,MATCH(纤芯!H5071,光放段!$B$4:$B$237,0))</f>
        <v>37046100000</v>
      </c>
      <c r="G5071" s="3" t="str">
        <f t="shared" si="395"/>
        <v>山东二干|威海蓝村光缆:栖霞市局-乳山冯家</v>
      </c>
      <c r="H5071" s="3">
        <f>INDEX(光放段!$B$4:$B$237,MATCH(纤芯!G5071,光放段!$C$4:$C$237,0))</f>
        <v>37046103000</v>
      </c>
      <c r="I5071" s="3" t="str">
        <f t="shared" si="396"/>
        <v>威海蓝村光缆</v>
      </c>
      <c r="J5071" s="3" t="str">
        <f>INDEX(子缆名称!$B$4:$B$29,纤芯!M5071)</f>
        <v>A缆</v>
      </c>
      <c r="K5071" s="3">
        <v>12</v>
      </c>
      <c r="L5071" s="3">
        <f t="shared" si="397"/>
        <v>12</v>
      </c>
      <c r="M5071" s="3">
        <f t="shared" si="398"/>
        <v>1</v>
      </c>
      <c r="N5071" s="3" t="s">
        <v>117</v>
      </c>
      <c r="O5071" s="3">
        <f>COUNTIF([1]局站!$D$4:$D$172,"="&amp;N5071)</f>
        <v>1</v>
      </c>
      <c r="P5071" s="3">
        <v>0</v>
      </c>
      <c r="Q5071" s="3">
        <v>0</v>
      </c>
      <c r="R5071" s="3">
        <v>0</v>
      </c>
      <c r="S5071" s="3" t="s">
        <v>109</v>
      </c>
      <c r="T5071" s="3">
        <f>COUNTIF([1]局站!$D$4:$D$172,"="&amp;S5071)</f>
        <v>1</v>
      </c>
      <c r="U5071" s="3">
        <v>0</v>
      </c>
      <c r="V5071" s="3">
        <v>0</v>
      </c>
      <c r="W5071" s="3">
        <v>0</v>
      </c>
      <c r="X5071" s="3" t="s">
        <v>1215</v>
      </c>
      <c r="Y5071" s="3" t="s">
        <v>881</v>
      </c>
      <c r="Z5071" s="3" t="str">
        <f>INDEX(业务类型!$C$4:$C$8,MATCH(纤芯!Y5071,业务类型!$B$4:$B$8,0))</f>
        <v>OTHER</v>
      </c>
      <c r="AA5071" s="3" t="s">
        <v>1005</v>
      </c>
    </row>
    <row r="5072" spans="1:27" ht="16.5" x14ac:dyDescent="0.2">
      <c r="A5072" s="3">
        <v>5069</v>
      </c>
      <c r="B5072" s="3">
        <f t="shared" si="394"/>
        <v>37046104001</v>
      </c>
      <c r="C5072" s="3" t="s">
        <v>1166</v>
      </c>
      <c r="D5072" s="3" t="s">
        <v>246</v>
      </c>
      <c r="E5072" s="3" t="str">
        <f>INDEX(光放段!$G$4:$G$237,MATCH(纤芯!G5072,光放段!$C$4:$C$237,0))</f>
        <v>山东二干|威海蓝村光缆:即墨蓝村-威海青岛北路</v>
      </c>
      <c r="F5072" s="3">
        <f>INDEX(光放段!$I$4:$I$237,MATCH(纤芯!H5072,光放段!$B$4:$B$237,0))</f>
        <v>37046100000</v>
      </c>
      <c r="G5072" s="3" t="str">
        <f t="shared" si="395"/>
        <v>山东二干|威海蓝村光缆:乳山冯家-威海青岛北路</v>
      </c>
      <c r="H5072" s="3">
        <f>INDEX(光放段!$B$4:$B$237,MATCH(纤芯!G5072,光放段!$C$4:$C$237,0))</f>
        <v>37046104000</v>
      </c>
      <c r="I5072" s="3" t="str">
        <f t="shared" si="396"/>
        <v>威海蓝村光缆</v>
      </c>
      <c r="J5072" s="3" t="str">
        <f>INDEX(子缆名称!$B$4:$B$29,纤芯!M5072)</f>
        <v>A缆</v>
      </c>
      <c r="K5072" s="3">
        <v>1</v>
      </c>
      <c r="L5072" s="3">
        <f t="shared" si="397"/>
        <v>1</v>
      </c>
      <c r="M5072" s="3">
        <f t="shared" si="398"/>
        <v>1</v>
      </c>
      <c r="N5072" s="3" t="s">
        <v>109</v>
      </c>
      <c r="O5072" s="3">
        <f>COUNTIF([1]局站!$D$4:$D$172,"="&amp;N5072)</f>
        <v>1</v>
      </c>
      <c r="P5072" s="3">
        <v>0</v>
      </c>
      <c r="Q5072" s="3">
        <v>0</v>
      </c>
      <c r="R5072" s="3">
        <v>0</v>
      </c>
      <c r="S5072" s="3" t="s">
        <v>160</v>
      </c>
      <c r="T5072" s="3">
        <f>COUNTIF([1]局站!$D$4:$D$172,"="&amp;S5072)</f>
        <v>1</v>
      </c>
      <c r="U5072" s="3">
        <v>0</v>
      </c>
      <c r="V5072" s="3">
        <v>0</v>
      </c>
      <c r="W5072" s="3">
        <v>0</v>
      </c>
      <c r="X5072" s="3" t="s">
        <v>1215</v>
      </c>
      <c r="Y5072" s="3" t="s">
        <v>880</v>
      </c>
      <c r="Z5072" s="3" t="str">
        <f>INDEX(业务类型!$C$4:$C$8,MATCH(纤芯!Y5072,业务类型!$B$4:$B$8,0))</f>
        <v>IDLE</v>
      </c>
      <c r="AA5072" s="3"/>
    </row>
    <row r="5073" spans="1:27" ht="16.5" x14ac:dyDescent="0.2">
      <c r="A5073" s="3">
        <v>5070</v>
      </c>
      <c r="B5073" s="3">
        <f t="shared" si="394"/>
        <v>37046104002</v>
      </c>
      <c r="C5073" s="3" t="s">
        <v>1166</v>
      </c>
      <c r="D5073" s="3" t="s">
        <v>246</v>
      </c>
      <c r="E5073" s="3" t="str">
        <f>INDEX(光放段!$G$4:$G$237,MATCH(纤芯!G5073,光放段!$C$4:$C$237,0))</f>
        <v>山东二干|威海蓝村光缆:即墨蓝村-威海青岛北路</v>
      </c>
      <c r="F5073" s="3">
        <f>INDEX(光放段!$I$4:$I$237,MATCH(纤芯!H5073,光放段!$B$4:$B$237,0))</f>
        <v>37046100000</v>
      </c>
      <c r="G5073" s="3" t="str">
        <f t="shared" si="395"/>
        <v>山东二干|威海蓝村光缆:乳山冯家-威海青岛北路</v>
      </c>
      <c r="H5073" s="3">
        <f>INDEX(光放段!$B$4:$B$237,MATCH(纤芯!G5073,光放段!$C$4:$C$237,0))</f>
        <v>37046104000</v>
      </c>
      <c r="I5073" s="3" t="str">
        <f t="shared" si="396"/>
        <v>威海蓝村光缆</v>
      </c>
      <c r="J5073" s="3" t="str">
        <f>INDEX(子缆名称!$B$4:$B$29,纤芯!M5073)</f>
        <v>A缆</v>
      </c>
      <c r="K5073" s="3">
        <v>2</v>
      </c>
      <c r="L5073" s="3">
        <f t="shared" si="397"/>
        <v>2</v>
      </c>
      <c r="M5073" s="3">
        <f t="shared" si="398"/>
        <v>1</v>
      </c>
      <c r="N5073" s="3" t="s">
        <v>109</v>
      </c>
      <c r="O5073" s="3">
        <f>COUNTIF([1]局站!$D$4:$D$172,"="&amp;N5073)</f>
        <v>1</v>
      </c>
      <c r="P5073" s="3">
        <v>0</v>
      </c>
      <c r="Q5073" s="3">
        <v>0</v>
      </c>
      <c r="R5073" s="3">
        <v>0</v>
      </c>
      <c r="S5073" s="3" t="s">
        <v>160</v>
      </c>
      <c r="T5073" s="3">
        <f>COUNTIF([1]局站!$D$4:$D$172,"="&amp;S5073)</f>
        <v>1</v>
      </c>
      <c r="U5073" s="3">
        <v>0</v>
      </c>
      <c r="V5073" s="3">
        <v>0</v>
      </c>
      <c r="W5073" s="3">
        <v>0</v>
      </c>
      <c r="X5073" s="3" t="s">
        <v>1215</v>
      </c>
      <c r="Y5073" s="3" t="s">
        <v>880</v>
      </c>
      <c r="Z5073" s="3" t="str">
        <f>INDEX(业务类型!$C$4:$C$8,MATCH(纤芯!Y5073,业务类型!$B$4:$B$8,0))</f>
        <v>IDLE</v>
      </c>
      <c r="AA5073" s="3"/>
    </row>
    <row r="5074" spans="1:27" ht="16.5" x14ac:dyDescent="0.2">
      <c r="A5074" s="3">
        <v>5071</v>
      </c>
      <c r="B5074" s="3">
        <f t="shared" si="394"/>
        <v>37046104003</v>
      </c>
      <c r="C5074" s="3" t="s">
        <v>1166</v>
      </c>
      <c r="D5074" s="3" t="s">
        <v>246</v>
      </c>
      <c r="E5074" s="3" t="str">
        <f>INDEX(光放段!$G$4:$G$237,MATCH(纤芯!G5074,光放段!$C$4:$C$237,0))</f>
        <v>山东二干|威海蓝村光缆:即墨蓝村-威海青岛北路</v>
      </c>
      <c r="F5074" s="3">
        <f>INDEX(光放段!$I$4:$I$237,MATCH(纤芯!H5074,光放段!$B$4:$B$237,0))</f>
        <v>37046100000</v>
      </c>
      <c r="G5074" s="3" t="str">
        <f t="shared" si="395"/>
        <v>山东二干|威海蓝村光缆:乳山冯家-威海青岛北路</v>
      </c>
      <c r="H5074" s="3">
        <f>INDEX(光放段!$B$4:$B$237,MATCH(纤芯!G5074,光放段!$C$4:$C$237,0))</f>
        <v>37046104000</v>
      </c>
      <c r="I5074" s="3" t="str">
        <f t="shared" si="396"/>
        <v>威海蓝村光缆</v>
      </c>
      <c r="J5074" s="3" t="str">
        <f>INDEX(子缆名称!$B$4:$B$29,纤芯!M5074)</f>
        <v>A缆</v>
      </c>
      <c r="K5074" s="3">
        <v>3</v>
      </c>
      <c r="L5074" s="3">
        <f t="shared" si="397"/>
        <v>3</v>
      </c>
      <c r="M5074" s="3">
        <f t="shared" si="398"/>
        <v>1</v>
      </c>
      <c r="N5074" s="3" t="s">
        <v>109</v>
      </c>
      <c r="O5074" s="3">
        <f>COUNTIF([1]局站!$D$4:$D$172,"="&amp;N5074)</f>
        <v>1</v>
      </c>
      <c r="P5074" s="3">
        <v>0</v>
      </c>
      <c r="Q5074" s="3">
        <v>0</v>
      </c>
      <c r="R5074" s="3">
        <v>0</v>
      </c>
      <c r="S5074" s="3" t="s">
        <v>160</v>
      </c>
      <c r="T5074" s="3">
        <f>COUNTIF([1]局站!$D$4:$D$172,"="&amp;S5074)</f>
        <v>1</v>
      </c>
      <c r="U5074" s="3">
        <v>0</v>
      </c>
      <c r="V5074" s="3">
        <v>0</v>
      </c>
      <c r="W5074" s="3">
        <v>0</v>
      </c>
      <c r="X5074" s="3" t="s">
        <v>1215</v>
      </c>
      <c r="Y5074" s="3" t="s">
        <v>880</v>
      </c>
      <c r="Z5074" s="3" t="str">
        <f>INDEX(业务类型!$C$4:$C$8,MATCH(纤芯!Y5074,业务类型!$B$4:$B$8,0))</f>
        <v>IDLE</v>
      </c>
      <c r="AA5074" s="3"/>
    </row>
    <row r="5075" spans="1:27" ht="16.5" x14ac:dyDescent="0.2">
      <c r="A5075" s="3">
        <v>5072</v>
      </c>
      <c r="B5075" s="3">
        <f t="shared" si="394"/>
        <v>37046104004</v>
      </c>
      <c r="C5075" s="3" t="s">
        <v>1166</v>
      </c>
      <c r="D5075" s="3" t="s">
        <v>246</v>
      </c>
      <c r="E5075" s="3" t="str">
        <f>INDEX(光放段!$G$4:$G$237,MATCH(纤芯!G5075,光放段!$C$4:$C$237,0))</f>
        <v>山东二干|威海蓝村光缆:即墨蓝村-威海青岛北路</v>
      </c>
      <c r="F5075" s="3">
        <f>INDEX(光放段!$I$4:$I$237,MATCH(纤芯!H5075,光放段!$B$4:$B$237,0))</f>
        <v>37046100000</v>
      </c>
      <c r="G5075" s="3" t="str">
        <f t="shared" si="395"/>
        <v>山东二干|威海蓝村光缆:乳山冯家-威海青岛北路</v>
      </c>
      <c r="H5075" s="3">
        <f>INDEX(光放段!$B$4:$B$237,MATCH(纤芯!G5075,光放段!$C$4:$C$237,0))</f>
        <v>37046104000</v>
      </c>
      <c r="I5075" s="3" t="str">
        <f t="shared" si="396"/>
        <v>威海蓝村光缆</v>
      </c>
      <c r="J5075" s="3" t="str">
        <f>INDEX(子缆名称!$B$4:$B$29,纤芯!M5075)</f>
        <v>A缆</v>
      </c>
      <c r="K5075" s="3">
        <v>4</v>
      </c>
      <c r="L5075" s="3">
        <f t="shared" si="397"/>
        <v>4</v>
      </c>
      <c r="M5075" s="3">
        <f t="shared" si="398"/>
        <v>1</v>
      </c>
      <c r="N5075" s="3" t="s">
        <v>109</v>
      </c>
      <c r="O5075" s="3">
        <f>COUNTIF([1]局站!$D$4:$D$172,"="&amp;N5075)</f>
        <v>1</v>
      </c>
      <c r="P5075" s="3">
        <v>0</v>
      </c>
      <c r="Q5075" s="3">
        <v>0</v>
      </c>
      <c r="R5075" s="3">
        <v>0</v>
      </c>
      <c r="S5075" s="3" t="s">
        <v>160</v>
      </c>
      <c r="T5075" s="3">
        <f>COUNTIF([1]局站!$D$4:$D$172,"="&amp;S5075)</f>
        <v>1</v>
      </c>
      <c r="U5075" s="3">
        <v>0</v>
      </c>
      <c r="V5075" s="3">
        <v>0</v>
      </c>
      <c r="W5075" s="3">
        <v>0</v>
      </c>
      <c r="X5075" s="3" t="s">
        <v>1215</v>
      </c>
      <c r="Y5075" s="3" t="s">
        <v>880</v>
      </c>
      <c r="Z5075" s="3" t="str">
        <f>INDEX(业务类型!$C$4:$C$8,MATCH(纤芯!Y5075,业务类型!$B$4:$B$8,0))</f>
        <v>IDLE</v>
      </c>
      <c r="AA5075" s="3"/>
    </row>
    <row r="5076" spans="1:27" ht="16.5" x14ac:dyDescent="0.2">
      <c r="A5076" s="3">
        <v>5073</v>
      </c>
      <c r="B5076" s="3">
        <f t="shared" si="394"/>
        <v>37046104005</v>
      </c>
      <c r="C5076" s="3" t="s">
        <v>1166</v>
      </c>
      <c r="D5076" s="3" t="s">
        <v>246</v>
      </c>
      <c r="E5076" s="3" t="str">
        <f>INDEX(光放段!$G$4:$G$237,MATCH(纤芯!G5076,光放段!$C$4:$C$237,0))</f>
        <v>山东二干|威海蓝村光缆:即墨蓝村-威海青岛北路</v>
      </c>
      <c r="F5076" s="3">
        <f>INDEX(光放段!$I$4:$I$237,MATCH(纤芯!H5076,光放段!$B$4:$B$237,0))</f>
        <v>37046100000</v>
      </c>
      <c r="G5076" s="3" t="str">
        <f t="shared" si="395"/>
        <v>山东二干|威海蓝村光缆:乳山冯家-威海青岛北路</v>
      </c>
      <c r="H5076" s="3">
        <f>INDEX(光放段!$B$4:$B$237,MATCH(纤芯!G5076,光放段!$C$4:$C$237,0))</f>
        <v>37046104000</v>
      </c>
      <c r="I5076" s="3" t="str">
        <f t="shared" si="396"/>
        <v>威海蓝村光缆</v>
      </c>
      <c r="J5076" s="3" t="str">
        <f>INDEX(子缆名称!$B$4:$B$29,纤芯!M5076)</f>
        <v>A缆</v>
      </c>
      <c r="K5076" s="3">
        <v>5</v>
      </c>
      <c r="L5076" s="3">
        <f t="shared" si="397"/>
        <v>5</v>
      </c>
      <c r="M5076" s="3">
        <f t="shared" si="398"/>
        <v>1</v>
      </c>
      <c r="N5076" s="3" t="s">
        <v>109</v>
      </c>
      <c r="O5076" s="3">
        <f>COUNTIF([1]局站!$D$4:$D$172,"="&amp;N5076)</f>
        <v>1</v>
      </c>
      <c r="P5076" s="3">
        <v>0</v>
      </c>
      <c r="Q5076" s="3">
        <v>0</v>
      </c>
      <c r="R5076" s="3">
        <v>0</v>
      </c>
      <c r="S5076" s="3" t="s">
        <v>160</v>
      </c>
      <c r="T5076" s="3">
        <f>COUNTIF([1]局站!$D$4:$D$172,"="&amp;S5076)</f>
        <v>1</v>
      </c>
      <c r="U5076" s="3">
        <v>0</v>
      </c>
      <c r="V5076" s="3">
        <v>0</v>
      </c>
      <c r="W5076" s="3">
        <v>0</v>
      </c>
      <c r="X5076" s="3" t="s">
        <v>1215</v>
      </c>
      <c r="Y5076" s="3" t="s">
        <v>880</v>
      </c>
      <c r="Z5076" s="3" t="str">
        <f>INDEX(业务类型!$C$4:$C$8,MATCH(纤芯!Y5076,业务类型!$B$4:$B$8,0))</f>
        <v>IDLE</v>
      </c>
      <c r="AA5076" s="3"/>
    </row>
    <row r="5077" spans="1:27" ht="16.5" x14ac:dyDescent="0.2">
      <c r="A5077" s="3">
        <v>5074</v>
      </c>
      <c r="B5077" s="3">
        <f t="shared" ref="B5077:B5140" si="399">H5077+K5077</f>
        <v>37046104006</v>
      </c>
      <c r="C5077" s="3" t="s">
        <v>1166</v>
      </c>
      <c r="D5077" s="3" t="s">
        <v>246</v>
      </c>
      <c r="E5077" s="3" t="str">
        <f>INDEX(光放段!$G$4:$G$237,MATCH(纤芯!G5077,光放段!$C$4:$C$237,0))</f>
        <v>山东二干|威海蓝村光缆:即墨蓝村-威海青岛北路</v>
      </c>
      <c r="F5077" s="3">
        <f>INDEX(光放段!$I$4:$I$237,MATCH(纤芯!H5077,光放段!$B$4:$B$237,0))</f>
        <v>37046100000</v>
      </c>
      <c r="G5077" s="3" t="str">
        <f t="shared" si="395"/>
        <v>山东二干|威海蓝村光缆:乳山冯家-威海青岛北路</v>
      </c>
      <c r="H5077" s="3">
        <f>INDEX(光放段!$B$4:$B$237,MATCH(纤芯!G5077,光放段!$C$4:$C$237,0))</f>
        <v>37046104000</v>
      </c>
      <c r="I5077" s="3" t="str">
        <f t="shared" si="396"/>
        <v>威海蓝村光缆</v>
      </c>
      <c r="J5077" s="3" t="str">
        <f>INDEX(子缆名称!$B$4:$B$29,纤芯!M5077)</f>
        <v>A缆</v>
      </c>
      <c r="K5077" s="3">
        <v>6</v>
      </c>
      <c r="L5077" s="3">
        <f t="shared" si="397"/>
        <v>6</v>
      </c>
      <c r="M5077" s="3">
        <f t="shared" si="398"/>
        <v>1</v>
      </c>
      <c r="N5077" s="3" t="s">
        <v>109</v>
      </c>
      <c r="O5077" s="3">
        <f>COUNTIF([1]局站!$D$4:$D$172,"="&amp;N5077)</f>
        <v>1</v>
      </c>
      <c r="P5077" s="3">
        <v>0</v>
      </c>
      <c r="Q5077" s="3">
        <v>0</v>
      </c>
      <c r="R5077" s="3">
        <v>0</v>
      </c>
      <c r="S5077" s="3" t="s">
        <v>160</v>
      </c>
      <c r="T5077" s="3">
        <f>COUNTIF([1]局站!$D$4:$D$172,"="&amp;S5077)</f>
        <v>1</v>
      </c>
      <c r="U5077" s="3">
        <v>0</v>
      </c>
      <c r="V5077" s="3">
        <v>0</v>
      </c>
      <c r="W5077" s="3">
        <v>0</v>
      </c>
      <c r="X5077" s="3" t="s">
        <v>1215</v>
      </c>
      <c r="Y5077" s="3" t="s">
        <v>880</v>
      </c>
      <c r="Z5077" s="3" t="str">
        <f>INDEX(业务类型!$C$4:$C$8,MATCH(纤芯!Y5077,业务类型!$B$4:$B$8,0))</f>
        <v>IDLE</v>
      </c>
      <c r="AA5077" s="3"/>
    </row>
    <row r="5078" spans="1:27" ht="16.5" x14ac:dyDescent="0.2">
      <c r="A5078" s="3">
        <v>5075</v>
      </c>
      <c r="B5078" s="3">
        <f t="shared" si="399"/>
        <v>37046104007</v>
      </c>
      <c r="C5078" s="3" t="s">
        <v>1166</v>
      </c>
      <c r="D5078" s="3" t="s">
        <v>246</v>
      </c>
      <c r="E5078" s="3" t="str">
        <f>INDEX(光放段!$G$4:$G$237,MATCH(纤芯!G5078,光放段!$C$4:$C$237,0))</f>
        <v>山东二干|威海蓝村光缆:即墨蓝村-威海青岛北路</v>
      </c>
      <c r="F5078" s="3">
        <f>INDEX(光放段!$I$4:$I$237,MATCH(纤芯!H5078,光放段!$B$4:$B$237,0))</f>
        <v>37046100000</v>
      </c>
      <c r="G5078" s="3" t="str">
        <f t="shared" si="395"/>
        <v>山东二干|威海蓝村光缆:乳山冯家-威海青岛北路</v>
      </c>
      <c r="H5078" s="3">
        <f>INDEX(光放段!$B$4:$B$237,MATCH(纤芯!G5078,光放段!$C$4:$C$237,0))</f>
        <v>37046104000</v>
      </c>
      <c r="I5078" s="3" t="str">
        <f t="shared" si="396"/>
        <v>威海蓝村光缆</v>
      </c>
      <c r="J5078" s="3" t="str">
        <f>INDEX(子缆名称!$B$4:$B$29,纤芯!M5078)</f>
        <v>A缆</v>
      </c>
      <c r="K5078" s="3">
        <v>7</v>
      </c>
      <c r="L5078" s="3">
        <f t="shared" si="397"/>
        <v>7</v>
      </c>
      <c r="M5078" s="3">
        <f t="shared" si="398"/>
        <v>1</v>
      </c>
      <c r="N5078" s="3" t="s">
        <v>109</v>
      </c>
      <c r="O5078" s="3">
        <f>COUNTIF([1]局站!$D$4:$D$172,"="&amp;N5078)</f>
        <v>1</v>
      </c>
      <c r="P5078" s="3">
        <v>0</v>
      </c>
      <c r="Q5078" s="3">
        <v>0</v>
      </c>
      <c r="R5078" s="3">
        <v>0</v>
      </c>
      <c r="S5078" s="3" t="s">
        <v>160</v>
      </c>
      <c r="T5078" s="3">
        <f>COUNTIF([1]局站!$D$4:$D$172,"="&amp;S5078)</f>
        <v>1</v>
      </c>
      <c r="U5078" s="3">
        <v>0</v>
      </c>
      <c r="V5078" s="3">
        <v>0</v>
      </c>
      <c r="W5078" s="3">
        <v>0</v>
      </c>
      <c r="X5078" s="3" t="s">
        <v>1215</v>
      </c>
      <c r="Y5078" s="3" t="s">
        <v>880</v>
      </c>
      <c r="Z5078" s="3" t="str">
        <f>INDEX(业务类型!$C$4:$C$8,MATCH(纤芯!Y5078,业务类型!$B$4:$B$8,0))</f>
        <v>IDLE</v>
      </c>
      <c r="AA5078" s="3"/>
    </row>
    <row r="5079" spans="1:27" ht="16.5" x14ac:dyDescent="0.2">
      <c r="A5079" s="3">
        <v>5076</v>
      </c>
      <c r="B5079" s="3">
        <f t="shared" si="399"/>
        <v>37046104008</v>
      </c>
      <c r="C5079" s="3" t="s">
        <v>1166</v>
      </c>
      <c r="D5079" s="3" t="s">
        <v>246</v>
      </c>
      <c r="E5079" s="3" t="str">
        <f>INDEX(光放段!$G$4:$G$237,MATCH(纤芯!G5079,光放段!$C$4:$C$237,0))</f>
        <v>山东二干|威海蓝村光缆:即墨蓝村-威海青岛北路</v>
      </c>
      <c r="F5079" s="3">
        <f>INDEX(光放段!$I$4:$I$237,MATCH(纤芯!H5079,光放段!$B$4:$B$237,0))</f>
        <v>37046100000</v>
      </c>
      <c r="G5079" s="3" t="str">
        <f t="shared" si="395"/>
        <v>山东二干|威海蓝村光缆:乳山冯家-威海青岛北路</v>
      </c>
      <c r="H5079" s="3">
        <f>INDEX(光放段!$B$4:$B$237,MATCH(纤芯!G5079,光放段!$C$4:$C$237,0))</f>
        <v>37046104000</v>
      </c>
      <c r="I5079" s="3" t="str">
        <f t="shared" si="396"/>
        <v>威海蓝村光缆</v>
      </c>
      <c r="J5079" s="3" t="str">
        <f>INDEX(子缆名称!$B$4:$B$29,纤芯!M5079)</f>
        <v>A缆</v>
      </c>
      <c r="K5079" s="3">
        <v>8</v>
      </c>
      <c r="L5079" s="3">
        <f t="shared" si="397"/>
        <v>8</v>
      </c>
      <c r="M5079" s="3">
        <f t="shared" si="398"/>
        <v>1</v>
      </c>
      <c r="N5079" s="3" t="s">
        <v>109</v>
      </c>
      <c r="O5079" s="3">
        <f>COUNTIF([1]局站!$D$4:$D$172,"="&amp;N5079)</f>
        <v>1</v>
      </c>
      <c r="P5079" s="3">
        <v>0</v>
      </c>
      <c r="Q5079" s="3">
        <v>0</v>
      </c>
      <c r="R5079" s="3">
        <v>0</v>
      </c>
      <c r="S5079" s="3" t="s">
        <v>160</v>
      </c>
      <c r="T5079" s="3">
        <f>COUNTIF([1]局站!$D$4:$D$172,"="&amp;S5079)</f>
        <v>1</v>
      </c>
      <c r="U5079" s="3">
        <v>0</v>
      </c>
      <c r="V5079" s="3">
        <v>0</v>
      </c>
      <c r="W5079" s="3">
        <v>0</v>
      </c>
      <c r="X5079" s="3" t="s">
        <v>1215</v>
      </c>
      <c r="Y5079" s="3" t="s">
        <v>880</v>
      </c>
      <c r="Z5079" s="3" t="str">
        <f>INDEX(业务类型!$C$4:$C$8,MATCH(纤芯!Y5079,业务类型!$B$4:$B$8,0))</f>
        <v>IDLE</v>
      </c>
      <c r="AA5079" s="3"/>
    </row>
    <row r="5080" spans="1:27" ht="16.5" x14ac:dyDescent="0.2">
      <c r="A5080" s="3">
        <v>5077</v>
      </c>
      <c r="B5080" s="3">
        <f t="shared" si="399"/>
        <v>37046104009</v>
      </c>
      <c r="C5080" s="3" t="s">
        <v>1166</v>
      </c>
      <c r="D5080" s="3" t="s">
        <v>246</v>
      </c>
      <c r="E5080" s="3" t="str">
        <f>INDEX(光放段!$G$4:$G$237,MATCH(纤芯!G5080,光放段!$C$4:$C$237,0))</f>
        <v>山东二干|威海蓝村光缆:即墨蓝村-威海青岛北路</v>
      </c>
      <c r="F5080" s="3">
        <f>INDEX(光放段!$I$4:$I$237,MATCH(纤芯!H5080,光放段!$B$4:$B$237,0))</f>
        <v>37046100000</v>
      </c>
      <c r="G5080" s="3" t="str">
        <f t="shared" si="395"/>
        <v>山东二干|威海蓝村光缆:乳山冯家-威海青岛北路</v>
      </c>
      <c r="H5080" s="3">
        <f>INDEX(光放段!$B$4:$B$237,MATCH(纤芯!G5080,光放段!$C$4:$C$237,0))</f>
        <v>37046104000</v>
      </c>
      <c r="I5080" s="3" t="str">
        <f t="shared" si="396"/>
        <v>威海蓝村光缆</v>
      </c>
      <c r="J5080" s="3" t="str">
        <f>INDEX(子缆名称!$B$4:$B$29,纤芯!M5080)</f>
        <v>A缆</v>
      </c>
      <c r="K5080" s="3">
        <v>9</v>
      </c>
      <c r="L5080" s="3">
        <f t="shared" si="397"/>
        <v>9</v>
      </c>
      <c r="M5080" s="3">
        <f t="shared" si="398"/>
        <v>1</v>
      </c>
      <c r="N5080" s="3" t="s">
        <v>109</v>
      </c>
      <c r="O5080" s="3">
        <f>COUNTIF([1]局站!$D$4:$D$172,"="&amp;N5080)</f>
        <v>1</v>
      </c>
      <c r="P5080" s="3">
        <v>0</v>
      </c>
      <c r="Q5080" s="3">
        <v>0</v>
      </c>
      <c r="R5080" s="3">
        <v>0</v>
      </c>
      <c r="S5080" s="3" t="s">
        <v>160</v>
      </c>
      <c r="T5080" s="3">
        <f>COUNTIF([1]局站!$D$4:$D$172,"="&amp;S5080)</f>
        <v>1</v>
      </c>
      <c r="U5080" s="3">
        <v>0</v>
      </c>
      <c r="V5080" s="3">
        <v>0</v>
      </c>
      <c r="W5080" s="3">
        <v>0</v>
      </c>
      <c r="X5080" s="3" t="s">
        <v>1215</v>
      </c>
      <c r="Y5080" s="3" t="s">
        <v>881</v>
      </c>
      <c r="Z5080" s="3" t="str">
        <f>INDEX(业务类型!$C$4:$C$8,MATCH(纤芯!Y5080,业务类型!$B$4:$B$8,0))</f>
        <v>OTHER</v>
      </c>
      <c r="AA5080" s="3" t="s">
        <v>1005</v>
      </c>
    </row>
    <row r="5081" spans="1:27" ht="16.5" x14ac:dyDescent="0.2">
      <c r="A5081" s="3">
        <v>5078</v>
      </c>
      <c r="B5081" s="3">
        <f t="shared" si="399"/>
        <v>37046104010</v>
      </c>
      <c r="C5081" s="3" t="s">
        <v>1166</v>
      </c>
      <c r="D5081" s="3" t="s">
        <v>246</v>
      </c>
      <c r="E5081" s="3" t="str">
        <f>INDEX(光放段!$G$4:$G$237,MATCH(纤芯!G5081,光放段!$C$4:$C$237,0))</f>
        <v>山东二干|威海蓝村光缆:即墨蓝村-威海青岛北路</v>
      </c>
      <c r="F5081" s="3">
        <f>INDEX(光放段!$I$4:$I$237,MATCH(纤芯!H5081,光放段!$B$4:$B$237,0))</f>
        <v>37046100000</v>
      </c>
      <c r="G5081" s="3" t="str">
        <f t="shared" si="395"/>
        <v>山东二干|威海蓝村光缆:乳山冯家-威海青岛北路</v>
      </c>
      <c r="H5081" s="3">
        <f>INDEX(光放段!$B$4:$B$237,MATCH(纤芯!G5081,光放段!$C$4:$C$237,0))</f>
        <v>37046104000</v>
      </c>
      <c r="I5081" s="3" t="str">
        <f t="shared" si="396"/>
        <v>威海蓝村光缆</v>
      </c>
      <c r="J5081" s="3" t="str">
        <f>INDEX(子缆名称!$B$4:$B$29,纤芯!M5081)</f>
        <v>A缆</v>
      </c>
      <c r="K5081" s="3">
        <v>10</v>
      </c>
      <c r="L5081" s="3">
        <f t="shared" si="397"/>
        <v>10</v>
      </c>
      <c r="M5081" s="3">
        <f t="shared" si="398"/>
        <v>1</v>
      </c>
      <c r="N5081" s="3" t="s">
        <v>109</v>
      </c>
      <c r="O5081" s="3">
        <f>COUNTIF([1]局站!$D$4:$D$172,"="&amp;N5081)</f>
        <v>1</v>
      </c>
      <c r="P5081" s="3">
        <v>0</v>
      </c>
      <c r="Q5081" s="3">
        <v>0</v>
      </c>
      <c r="R5081" s="3">
        <v>0</v>
      </c>
      <c r="S5081" s="3" t="s">
        <v>160</v>
      </c>
      <c r="T5081" s="3">
        <f>COUNTIF([1]局站!$D$4:$D$172,"="&amp;S5081)</f>
        <v>1</v>
      </c>
      <c r="U5081" s="3">
        <v>0</v>
      </c>
      <c r="V5081" s="3">
        <v>0</v>
      </c>
      <c r="W5081" s="3">
        <v>0</v>
      </c>
      <c r="X5081" s="3" t="s">
        <v>1215</v>
      </c>
      <c r="Y5081" s="3" t="s">
        <v>881</v>
      </c>
      <c r="Z5081" s="3" t="str">
        <f>INDEX(业务类型!$C$4:$C$8,MATCH(纤芯!Y5081,业务类型!$B$4:$B$8,0))</f>
        <v>OTHER</v>
      </c>
      <c r="AA5081" s="3" t="s">
        <v>1005</v>
      </c>
    </row>
    <row r="5082" spans="1:27" ht="16.5" x14ac:dyDescent="0.2">
      <c r="A5082" s="3">
        <v>5079</v>
      </c>
      <c r="B5082" s="3">
        <f t="shared" si="399"/>
        <v>37046104011</v>
      </c>
      <c r="C5082" s="3" t="s">
        <v>1166</v>
      </c>
      <c r="D5082" s="3" t="s">
        <v>246</v>
      </c>
      <c r="E5082" s="3" t="str">
        <f>INDEX(光放段!$G$4:$G$237,MATCH(纤芯!G5082,光放段!$C$4:$C$237,0))</f>
        <v>山东二干|威海蓝村光缆:即墨蓝村-威海青岛北路</v>
      </c>
      <c r="F5082" s="3">
        <f>INDEX(光放段!$I$4:$I$237,MATCH(纤芯!H5082,光放段!$B$4:$B$237,0))</f>
        <v>37046100000</v>
      </c>
      <c r="G5082" s="3" t="str">
        <f t="shared" si="395"/>
        <v>山东二干|威海蓝村光缆:乳山冯家-威海青岛北路</v>
      </c>
      <c r="H5082" s="3">
        <f>INDEX(光放段!$B$4:$B$237,MATCH(纤芯!G5082,光放段!$C$4:$C$237,0))</f>
        <v>37046104000</v>
      </c>
      <c r="I5082" s="3" t="str">
        <f t="shared" si="396"/>
        <v>威海蓝村光缆</v>
      </c>
      <c r="J5082" s="3" t="str">
        <f>INDEX(子缆名称!$B$4:$B$29,纤芯!M5082)</f>
        <v>A缆</v>
      </c>
      <c r="K5082" s="3">
        <v>11</v>
      </c>
      <c r="L5082" s="3">
        <f t="shared" si="397"/>
        <v>11</v>
      </c>
      <c r="M5082" s="3">
        <f t="shared" si="398"/>
        <v>1</v>
      </c>
      <c r="N5082" s="3" t="s">
        <v>109</v>
      </c>
      <c r="O5082" s="3">
        <f>COUNTIF([1]局站!$D$4:$D$172,"="&amp;N5082)</f>
        <v>1</v>
      </c>
      <c r="P5082" s="3">
        <v>0</v>
      </c>
      <c r="Q5082" s="3">
        <v>0</v>
      </c>
      <c r="R5082" s="3">
        <v>0</v>
      </c>
      <c r="S5082" s="3" t="s">
        <v>160</v>
      </c>
      <c r="T5082" s="3">
        <f>COUNTIF([1]局站!$D$4:$D$172,"="&amp;S5082)</f>
        <v>1</v>
      </c>
      <c r="U5082" s="3">
        <v>0</v>
      </c>
      <c r="V5082" s="3">
        <v>0</v>
      </c>
      <c r="W5082" s="3">
        <v>0</v>
      </c>
      <c r="X5082" s="3" t="s">
        <v>1215</v>
      </c>
      <c r="Y5082" s="3" t="s">
        <v>881</v>
      </c>
      <c r="Z5082" s="3" t="str">
        <f>INDEX(业务类型!$C$4:$C$8,MATCH(纤芯!Y5082,业务类型!$B$4:$B$8,0))</f>
        <v>OTHER</v>
      </c>
      <c r="AA5082" s="3" t="s">
        <v>1005</v>
      </c>
    </row>
    <row r="5083" spans="1:27" ht="16.5" x14ac:dyDescent="0.2">
      <c r="A5083" s="3">
        <v>5080</v>
      </c>
      <c r="B5083" s="3">
        <f t="shared" si="399"/>
        <v>37046104012</v>
      </c>
      <c r="C5083" s="3" t="s">
        <v>1166</v>
      </c>
      <c r="D5083" s="3" t="s">
        <v>246</v>
      </c>
      <c r="E5083" s="3" t="str">
        <f>INDEX(光放段!$G$4:$G$237,MATCH(纤芯!G5083,光放段!$C$4:$C$237,0))</f>
        <v>山东二干|威海蓝村光缆:即墨蓝村-威海青岛北路</v>
      </c>
      <c r="F5083" s="3">
        <f>INDEX(光放段!$I$4:$I$237,MATCH(纤芯!H5083,光放段!$B$4:$B$237,0))</f>
        <v>37046100000</v>
      </c>
      <c r="G5083" s="3" t="str">
        <f t="shared" si="395"/>
        <v>山东二干|威海蓝村光缆:乳山冯家-威海青岛北路</v>
      </c>
      <c r="H5083" s="3">
        <f>INDEX(光放段!$B$4:$B$237,MATCH(纤芯!G5083,光放段!$C$4:$C$237,0))</f>
        <v>37046104000</v>
      </c>
      <c r="I5083" s="3" t="str">
        <f t="shared" si="396"/>
        <v>威海蓝村光缆</v>
      </c>
      <c r="J5083" s="3" t="str">
        <f>INDEX(子缆名称!$B$4:$B$29,纤芯!M5083)</f>
        <v>A缆</v>
      </c>
      <c r="K5083" s="3">
        <v>12</v>
      </c>
      <c r="L5083" s="3">
        <f t="shared" si="397"/>
        <v>12</v>
      </c>
      <c r="M5083" s="3">
        <f t="shared" si="398"/>
        <v>1</v>
      </c>
      <c r="N5083" s="3" t="s">
        <v>109</v>
      </c>
      <c r="O5083" s="3">
        <f>COUNTIF([1]局站!$D$4:$D$172,"="&amp;N5083)</f>
        <v>1</v>
      </c>
      <c r="P5083" s="3">
        <v>0</v>
      </c>
      <c r="Q5083" s="3">
        <v>0</v>
      </c>
      <c r="R5083" s="3">
        <v>0</v>
      </c>
      <c r="S5083" s="3" t="s">
        <v>160</v>
      </c>
      <c r="T5083" s="3">
        <f>COUNTIF([1]局站!$D$4:$D$172,"="&amp;S5083)</f>
        <v>1</v>
      </c>
      <c r="U5083" s="3">
        <v>0</v>
      </c>
      <c r="V5083" s="3">
        <v>0</v>
      </c>
      <c r="W5083" s="3">
        <v>0</v>
      </c>
      <c r="X5083" s="3" t="s">
        <v>1215</v>
      </c>
      <c r="Y5083" s="3" t="s">
        <v>881</v>
      </c>
      <c r="Z5083" s="3" t="str">
        <f>INDEX(业务类型!$C$4:$C$8,MATCH(纤芯!Y5083,业务类型!$B$4:$B$8,0))</f>
        <v>OTHER</v>
      </c>
      <c r="AA5083" s="3" t="s">
        <v>1005</v>
      </c>
    </row>
    <row r="5084" spans="1:27" ht="16.5" x14ac:dyDescent="0.2">
      <c r="A5084" s="3">
        <v>5081</v>
      </c>
      <c r="B5084" s="3">
        <f t="shared" si="399"/>
        <v>37047101001</v>
      </c>
      <c r="C5084" s="3" t="s">
        <v>1166</v>
      </c>
      <c r="D5084" s="3" t="s">
        <v>247</v>
      </c>
      <c r="E5084" s="3" t="str">
        <f>INDEX(光放段!$G$4:$G$237,MATCH(纤芯!G5084,光放段!$C$4:$C$237,0))</f>
        <v>山东二干|威海蓝村光缆延伸:栖霞市局-芝罘区青年路</v>
      </c>
      <c r="F5084" s="3">
        <f>INDEX(光放段!$I$4:$I$237,MATCH(纤芯!H5084,光放段!$B$4:$B$237,0))</f>
        <v>37047100000</v>
      </c>
      <c r="G5084" s="3" t="str">
        <f t="shared" si="395"/>
        <v>山东二干|威海蓝村光缆延伸:栖霞市局-芝罘区青年路</v>
      </c>
      <c r="H5084" s="3">
        <f>INDEX(光放段!$B$4:$B$237,MATCH(纤芯!G5084,光放段!$C$4:$C$237,0))</f>
        <v>37047101000</v>
      </c>
      <c r="I5084" s="3" t="str">
        <f t="shared" si="396"/>
        <v>威海蓝村光缆延伸</v>
      </c>
      <c r="J5084" s="3" t="str">
        <f>INDEX(子缆名称!$B$4:$B$29,纤芯!M5084)</f>
        <v>A缆</v>
      </c>
      <c r="K5084" s="3">
        <v>1</v>
      </c>
      <c r="L5084" s="3">
        <f t="shared" si="397"/>
        <v>1</v>
      </c>
      <c r="M5084" s="3">
        <f t="shared" si="398"/>
        <v>1</v>
      </c>
      <c r="N5084" s="3" t="s">
        <v>117</v>
      </c>
      <c r="O5084" s="3">
        <f>COUNTIF([1]局站!$D$4:$D$172,"="&amp;N5084)</f>
        <v>1</v>
      </c>
      <c r="P5084" s="3">
        <v>0</v>
      </c>
      <c r="Q5084" s="3">
        <v>0</v>
      </c>
      <c r="R5084" s="3">
        <v>0</v>
      </c>
      <c r="S5084" s="3" t="s">
        <v>161</v>
      </c>
      <c r="T5084" s="3">
        <f>COUNTIF([1]局站!$D$4:$D$172,"="&amp;S5084)</f>
        <v>1</v>
      </c>
      <c r="U5084" s="3">
        <v>0</v>
      </c>
      <c r="V5084" s="3">
        <v>0</v>
      </c>
      <c r="W5084" s="3">
        <v>0</v>
      </c>
      <c r="X5084" s="3" t="s">
        <v>1215</v>
      </c>
      <c r="Y5084" s="3" t="s">
        <v>880</v>
      </c>
      <c r="Z5084" s="3" t="str">
        <f>INDEX(业务类型!$C$4:$C$8,MATCH(纤芯!Y5084,业务类型!$B$4:$B$8,0))</f>
        <v>IDLE</v>
      </c>
      <c r="AA5084" s="3"/>
    </row>
    <row r="5085" spans="1:27" ht="16.5" x14ac:dyDescent="0.2">
      <c r="A5085" s="3">
        <v>5082</v>
      </c>
      <c r="B5085" s="3">
        <f t="shared" si="399"/>
        <v>37047101002</v>
      </c>
      <c r="C5085" s="3" t="s">
        <v>1166</v>
      </c>
      <c r="D5085" s="3" t="s">
        <v>247</v>
      </c>
      <c r="E5085" s="3" t="str">
        <f>INDEX(光放段!$G$4:$G$237,MATCH(纤芯!G5085,光放段!$C$4:$C$237,0))</f>
        <v>山东二干|威海蓝村光缆延伸:栖霞市局-芝罘区青年路</v>
      </c>
      <c r="F5085" s="3">
        <f>INDEX(光放段!$I$4:$I$237,MATCH(纤芯!H5085,光放段!$B$4:$B$237,0))</f>
        <v>37047100000</v>
      </c>
      <c r="G5085" s="3" t="str">
        <f t="shared" si="395"/>
        <v>山东二干|威海蓝村光缆延伸:栖霞市局-芝罘区青年路</v>
      </c>
      <c r="H5085" s="3">
        <f>INDEX(光放段!$B$4:$B$237,MATCH(纤芯!G5085,光放段!$C$4:$C$237,0))</f>
        <v>37047101000</v>
      </c>
      <c r="I5085" s="3" t="str">
        <f t="shared" si="396"/>
        <v>威海蓝村光缆延伸</v>
      </c>
      <c r="J5085" s="3" t="str">
        <f>INDEX(子缆名称!$B$4:$B$29,纤芯!M5085)</f>
        <v>A缆</v>
      </c>
      <c r="K5085" s="3">
        <v>2</v>
      </c>
      <c r="L5085" s="3">
        <f t="shared" si="397"/>
        <v>2</v>
      </c>
      <c r="M5085" s="3">
        <f t="shared" si="398"/>
        <v>1</v>
      </c>
      <c r="N5085" s="3" t="s">
        <v>117</v>
      </c>
      <c r="O5085" s="3">
        <f>COUNTIF([1]局站!$D$4:$D$172,"="&amp;N5085)</f>
        <v>1</v>
      </c>
      <c r="P5085" s="3">
        <v>0</v>
      </c>
      <c r="Q5085" s="3">
        <v>0</v>
      </c>
      <c r="R5085" s="3">
        <v>0</v>
      </c>
      <c r="S5085" s="3" t="s">
        <v>161</v>
      </c>
      <c r="T5085" s="3">
        <f>COUNTIF([1]局站!$D$4:$D$172,"="&amp;S5085)</f>
        <v>1</v>
      </c>
      <c r="U5085" s="3">
        <v>0</v>
      </c>
      <c r="V5085" s="3">
        <v>0</v>
      </c>
      <c r="W5085" s="3">
        <v>0</v>
      </c>
      <c r="X5085" s="3" t="s">
        <v>1215</v>
      </c>
      <c r="Y5085" s="3" t="s">
        <v>880</v>
      </c>
      <c r="Z5085" s="3" t="str">
        <f>INDEX(业务类型!$C$4:$C$8,MATCH(纤芯!Y5085,业务类型!$B$4:$B$8,0))</f>
        <v>IDLE</v>
      </c>
      <c r="AA5085" s="3"/>
    </row>
    <row r="5086" spans="1:27" ht="16.5" x14ac:dyDescent="0.2">
      <c r="A5086" s="3">
        <v>5083</v>
      </c>
      <c r="B5086" s="3">
        <f t="shared" si="399"/>
        <v>37047101003</v>
      </c>
      <c r="C5086" s="3" t="s">
        <v>1166</v>
      </c>
      <c r="D5086" s="3" t="s">
        <v>247</v>
      </c>
      <c r="E5086" s="3" t="str">
        <f>INDEX(光放段!$G$4:$G$237,MATCH(纤芯!G5086,光放段!$C$4:$C$237,0))</f>
        <v>山东二干|威海蓝村光缆延伸:栖霞市局-芝罘区青年路</v>
      </c>
      <c r="F5086" s="3">
        <f>INDEX(光放段!$I$4:$I$237,MATCH(纤芯!H5086,光放段!$B$4:$B$237,0))</f>
        <v>37047100000</v>
      </c>
      <c r="G5086" s="3" t="str">
        <f t="shared" si="395"/>
        <v>山东二干|威海蓝村光缆延伸:栖霞市局-芝罘区青年路</v>
      </c>
      <c r="H5086" s="3">
        <f>INDEX(光放段!$B$4:$B$237,MATCH(纤芯!G5086,光放段!$C$4:$C$237,0))</f>
        <v>37047101000</v>
      </c>
      <c r="I5086" s="3" t="str">
        <f t="shared" si="396"/>
        <v>威海蓝村光缆延伸</v>
      </c>
      <c r="J5086" s="3" t="str">
        <f>INDEX(子缆名称!$B$4:$B$29,纤芯!M5086)</f>
        <v>A缆</v>
      </c>
      <c r="K5086" s="3">
        <v>3</v>
      </c>
      <c r="L5086" s="3">
        <f t="shared" si="397"/>
        <v>3</v>
      </c>
      <c r="M5086" s="3">
        <f t="shared" si="398"/>
        <v>1</v>
      </c>
      <c r="N5086" s="3" t="s">
        <v>117</v>
      </c>
      <c r="O5086" s="3">
        <f>COUNTIF([1]局站!$D$4:$D$172,"="&amp;N5086)</f>
        <v>1</v>
      </c>
      <c r="P5086" s="3">
        <v>0</v>
      </c>
      <c r="Q5086" s="3">
        <v>0</v>
      </c>
      <c r="R5086" s="3">
        <v>0</v>
      </c>
      <c r="S5086" s="3" t="s">
        <v>161</v>
      </c>
      <c r="T5086" s="3">
        <f>COUNTIF([1]局站!$D$4:$D$172,"="&amp;S5086)</f>
        <v>1</v>
      </c>
      <c r="U5086" s="3">
        <v>0</v>
      </c>
      <c r="V5086" s="3">
        <v>0</v>
      </c>
      <c r="W5086" s="3">
        <v>0</v>
      </c>
      <c r="X5086" s="3" t="s">
        <v>1215</v>
      </c>
      <c r="Y5086" s="3" t="s">
        <v>880</v>
      </c>
      <c r="Z5086" s="3" t="str">
        <f>INDEX(业务类型!$C$4:$C$8,MATCH(纤芯!Y5086,业务类型!$B$4:$B$8,0))</f>
        <v>IDLE</v>
      </c>
      <c r="AA5086" s="3"/>
    </row>
    <row r="5087" spans="1:27" ht="16.5" x14ac:dyDescent="0.2">
      <c r="A5087" s="3">
        <v>5084</v>
      </c>
      <c r="B5087" s="3">
        <f t="shared" si="399"/>
        <v>37047101004</v>
      </c>
      <c r="C5087" s="3" t="s">
        <v>1166</v>
      </c>
      <c r="D5087" s="3" t="s">
        <v>247</v>
      </c>
      <c r="E5087" s="3" t="str">
        <f>INDEX(光放段!$G$4:$G$237,MATCH(纤芯!G5087,光放段!$C$4:$C$237,0))</f>
        <v>山东二干|威海蓝村光缆延伸:栖霞市局-芝罘区青年路</v>
      </c>
      <c r="F5087" s="3">
        <f>INDEX(光放段!$I$4:$I$237,MATCH(纤芯!H5087,光放段!$B$4:$B$237,0))</f>
        <v>37047100000</v>
      </c>
      <c r="G5087" s="3" t="str">
        <f t="shared" si="395"/>
        <v>山东二干|威海蓝村光缆延伸:栖霞市局-芝罘区青年路</v>
      </c>
      <c r="H5087" s="3">
        <f>INDEX(光放段!$B$4:$B$237,MATCH(纤芯!G5087,光放段!$C$4:$C$237,0))</f>
        <v>37047101000</v>
      </c>
      <c r="I5087" s="3" t="str">
        <f t="shared" si="396"/>
        <v>威海蓝村光缆延伸</v>
      </c>
      <c r="J5087" s="3" t="str">
        <f>INDEX(子缆名称!$B$4:$B$29,纤芯!M5087)</f>
        <v>A缆</v>
      </c>
      <c r="K5087" s="3">
        <v>4</v>
      </c>
      <c r="L5087" s="3">
        <f t="shared" si="397"/>
        <v>4</v>
      </c>
      <c r="M5087" s="3">
        <f t="shared" si="398"/>
        <v>1</v>
      </c>
      <c r="N5087" s="3" t="s">
        <v>117</v>
      </c>
      <c r="O5087" s="3">
        <f>COUNTIF([1]局站!$D$4:$D$172,"="&amp;N5087)</f>
        <v>1</v>
      </c>
      <c r="P5087" s="3">
        <v>0</v>
      </c>
      <c r="Q5087" s="3">
        <v>0</v>
      </c>
      <c r="R5087" s="3">
        <v>0</v>
      </c>
      <c r="S5087" s="3" t="s">
        <v>161</v>
      </c>
      <c r="T5087" s="3">
        <f>COUNTIF([1]局站!$D$4:$D$172,"="&amp;S5087)</f>
        <v>1</v>
      </c>
      <c r="U5087" s="3">
        <v>0</v>
      </c>
      <c r="V5087" s="3">
        <v>0</v>
      </c>
      <c r="W5087" s="3">
        <v>0</v>
      </c>
      <c r="X5087" s="3" t="s">
        <v>1215</v>
      </c>
      <c r="Y5087" s="3" t="s">
        <v>881</v>
      </c>
      <c r="Z5087" s="3" t="str">
        <f>INDEX(业务类型!$C$4:$C$8,MATCH(纤芯!Y5087,业务类型!$B$4:$B$8,0))</f>
        <v>OTHER</v>
      </c>
      <c r="AA5087" s="3" t="s">
        <v>1096</v>
      </c>
    </row>
    <row r="5088" spans="1:27" ht="16.5" x14ac:dyDescent="0.2">
      <c r="A5088" s="3">
        <v>5085</v>
      </c>
      <c r="B5088" s="3">
        <f t="shared" si="399"/>
        <v>37047101005</v>
      </c>
      <c r="C5088" s="3" t="s">
        <v>1166</v>
      </c>
      <c r="D5088" s="3" t="s">
        <v>247</v>
      </c>
      <c r="E5088" s="3" t="str">
        <f>INDEX(光放段!$G$4:$G$237,MATCH(纤芯!G5088,光放段!$C$4:$C$237,0))</f>
        <v>山东二干|威海蓝村光缆延伸:栖霞市局-芝罘区青年路</v>
      </c>
      <c r="F5088" s="3">
        <f>INDEX(光放段!$I$4:$I$237,MATCH(纤芯!H5088,光放段!$B$4:$B$237,0))</f>
        <v>37047100000</v>
      </c>
      <c r="G5088" s="3" t="str">
        <f t="shared" si="395"/>
        <v>山东二干|威海蓝村光缆延伸:栖霞市局-芝罘区青年路</v>
      </c>
      <c r="H5088" s="3">
        <f>INDEX(光放段!$B$4:$B$237,MATCH(纤芯!G5088,光放段!$C$4:$C$237,0))</f>
        <v>37047101000</v>
      </c>
      <c r="I5088" s="3" t="str">
        <f t="shared" si="396"/>
        <v>威海蓝村光缆延伸</v>
      </c>
      <c r="J5088" s="3" t="str">
        <f>INDEX(子缆名称!$B$4:$B$29,纤芯!M5088)</f>
        <v>A缆</v>
      </c>
      <c r="K5088" s="3">
        <v>5</v>
      </c>
      <c r="L5088" s="3">
        <f t="shared" si="397"/>
        <v>5</v>
      </c>
      <c r="M5088" s="3">
        <f t="shared" si="398"/>
        <v>1</v>
      </c>
      <c r="N5088" s="3" t="s">
        <v>117</v>
      </c>
      <c r="O5088" s="3">
        <f>COUNTIF([1]局站!$D$4:$D$172,"="&amp;N5088)</f>
        <v>1</v>
      </c>
      <c r="P5088" s="3">
        <v>0</v>
      </c>
      <c r="Q5088" s="3">
        <v>0</v>
      </c>
      <c r="R5088" s="3">
        <v>0</v>
      </c>
      <c r="S5088" s="3" t="s">
        <v>161</v>
      </c>
      <c r="T5088" s="3">
        <f>COUNTIF([1]局站!$D$4:$D$172,"="&amp;S5088)</f>
        <v>1</v>
      </c>
      <c r="U5088" s="3">
        <v>0</v>
      </c>
      <c r="V5088" s="3">
        <v>0</v>
      </c>
      <c r="W5088" s="3">
        <v>0</v>
      </c>
      <c r="X5088" s="3" t="s">
        <v>1215</v>
      </c>
      <c r="Y5088" s="3" t="s">
        <v>880</v>
      </c>
      <c r="Z5088" s="3" t="str">
        <f>INDEX(业务类型!$C$4:$C$8,MATCH(纤芯!Y5088,业务类型!$B$4:$B$8,0))</f>
        <v>IDLE</v>
      </c>
      <c r="AA5088" s="3"/>
    </row>
    <row r="5089" spans="1:27" ht="16.5" x14ac:dyDescent="0.2">
      <c r="A5089" s="3">
        <v>5086</v>
      </c>
      <c r="B5089" s="3">
        <f t="shared" si="399"/>
        <v>37047101006</v>
      </c>
      <c r="C5089" s="3" t="s">
        <v>1166</v>
      </c>
      <c r="D5089" s="3" t="s">
        <v>247</v>
      </c>
      <c r="E5089" s="3" t="str">
        <f>INDEX(光放段!$G$4:$G$237,MATCH(纤芯!G5089,光放段!$C$4:$C$237,0))</f>
        <v>山东二干|威海蓝村光缆延伸:栖霞市局-芝罘区青年路</v>
      </c>
      <c r="F5089" s="3">
        <f>INDEX(光放段!$I$4:$I$237,MATCH(纤芯!H5089,光放段!$B$4:$B$237,0))</f>
        <v>37047100000</v>
      </c>
      <c r="G5089" s="3" t="str">
        <f t="shared" si="395"/>
        <v>山东二干|威海蓝村光缆延伸:栖霞市局-芝罘区青年路</v>
      </c>
      <c r="H5089" s="3">
        <f>INDEX(光放段!$B$4:$B$237,MATCH(纤芯!G5089,光放段!$C$4:$C$237,0))</f>
        <v>37047101000</v>
      </c>
      <c r="I5089" s="3" t="str">
        <f t="shared" si="396"/>
        <v>威海蓝村光缆延伸</v>
      </c>
      <c r="J5089" s="3" t="str">
        <f>INDEX(子缆名称!$B$4:$B$29,纤芯!M5089)</f>
        <v>A缆</v>
      </c>
      <c r="K5089" s="3">
        <v>6</v>
      </c>
      <c r="L5089" s="3">
        <f t="shared" si="397"/>
        <v>6</v>
      </c>
      <c r="M5089" s="3">
        <f t="shared" si="398"/>
        <v>1</v>
      </c>
      <c r="N5089" s="3" t="s">
        <v>117</v>
      </c>
      <c r="O5089" s="3">
        <f>COUNTIF([1]局站!$D$4:$D$172,"="&amp;N5089)</f>
        <v>1</v>
      </c>
      <c r="P5089" s="3">
        <v>0</v>
      </c>
      <c r="Q5089" s="3">
        <v>0</v>
      </c>
      <c r="R5089" s="3">
        <v>0</v>
      </c>
      <c r="S5089" s="3" t="s">
        <v>161</v>
      </c>
      <c r="T5089" s="3">
        <f>COUNTIF([1]局站!$D$4:$D$172,"="&amp;S5089)</f>
        <v>1</v>
      </c>
      <c r="U5089" s="3">
        <v>0</v>
      </c>
      <c r="V5089" s="3">
        <v>0</v>
      </c>
      <c r="W5089" s="3">
        <v>0</v>
      </c>
      <c r="X5089" s="3" t="s">
        <v>1215</v>
      </c>
      <c r="Y5089" s="3" t="s">
        <v>880</v>
      </c>
      <c r="Z5089" s="3" t="str">
        <f>INDEX(业务类型!$C$4:$C$8,MATCH(纤芯!Y5089,业务类型!$B$4:$B$8,0))</f>
        <v>IDLE</v>
      </c>
      <c r="AA5089" s="3"/>
    </row>
    <row r="5090" spans="1:27" ht="16.5" x14ac:dyDescent="0.2">
      <c r="A5090" s="3">
        <v>5087</v>
      </c>
      <c r="B5090" s="3">
        <f t="shared" si="399"/>
        <v>37047101007</v>
      </c>
      <c r="C5090" s="3" t="s">
        <v>1166</v>
      </c>
      <c r="D5090" s="3" t="s">
        <v>247</v>
      </c>
      <c r="E5090" s="3" t="str">
        <f>INDEX(光放段!$G$4:$G$237,MATCH(纤芯!G5090,光放段!$C$4:$C$237,0))</f>
        <v>山东二干|威海蓝村光缆延伸:栖霞市局-芝罘区青年路</v>
      </c>
      <c r="F5090" s="3">
        <f>INDEX(光放段!$I$4:$I$237,MATCH(纤芯!H5090,光放段!$B$4:$B$237,0))</f>
        <v>37047100000</v>
      </c>
      <c r="G5090" s="3" t="str">
        <f t="shared" si="395"/>
        <v>山东二干|威海蓝村光缆延伸:栖霞市局-芝罘区青年路</v>
      </c>
      <c r="H5090" s="3">
        <f>INDEX(光放段!$B$4:$B$237,MATCH(纤芯!G5090,光放段!$C$4:$C$237,0))</f>
        <v>37047101000</v>
      </c>
      <c r="I5090" s="3" t="str">
        <f t="shared" si="396"/>
        <v>威海蓝村光缆延伸</v>
      </c>
      <c r="J5090" s="3" t="str">
        <f>INDEX(子缆名称!$B$4:$B$29,纤芯!M5090)</f>
        <v>A缆</v>
      </c>
      <c r="K5090" s="3">
        <v>7</v>
      </c>
      <c r="L5090" s="3">
        <f t="shared" si="397"/>
        <v>7</v>
      </c>
      <c r="M5090" s="3">
        <f t="shared" si="398"/>
        <v>1</v>
      </c>
      <c r="N5090" s="3" t="s">
        <v>117</v>
      </c>
      <c r="O5090" s="3">
        <f>COUNTIF([1]局站!$D$4:$D$172,"="&amp;N5090)</f>
        <v>1</v>
      </c>
      <c r="P5090" s="3">
        <v>0</v>
      </c>
      <c r="Q5090" s="3">
        <v>0</v>
      </c>
      <c r="R5090" s="3">
        <v>0</v>
      </c>
      <c r="S5090" s="3" t="s">
        <v>161</v>
      </c>
      <c r="T5090" s="3">
        <f>COUNTIF([1]局站!$D$4:$D$172,"="&amp;S5090)</f>
        <v>1</v>
      </c>
      <c r="U5090" s="3">
        <v>0</v>
      </c>
      <c r="V5090" s="3">
        <v>0</v>
      </c>
      <c r="W5090" s="3">
        <v>0</v>
      </c>
      <c r="X5090" s="3" t="s">
        <v>1215</v>
      </c>
      <c r="Y5090" s="3" t="s">
        <v>881</v>
      </c>
      <c r="Z5090" s="3" t="str">
        <f>INDEX(业务类型!$C$4:$C$8,MATCH(纤芯!Y5090,业务类型!$B$4:$B$8,0))</f>
        <v>OTHER</v>
      </c>
      <c r="AA5090" s="3" t="s">
        <v>882</v>
      </c>
    </row>
    <row r="5091" spans="1:27" ht="16.5" x14ac:dyDescent="0.2">
      <c r="A5091" s="3">
        <v>5088</v>
      </c>
      <c r="B5091" s="3">
        <f t="shared" si="399"/>
        <v>37047101008</v>
      </c>
      <c r="C5091" s="3" t="s">
        <v>1166</v>
      </c>
      <c r="D5091" s="3" t="s">
        <v>247</v>
      </c>
      <c r="E5091" s="3" t="str">
        <f>INDEX(光放段!$G$4:$G$237,MATCH(纤芯!G5091,光放段!$C$4:$C$237,0))</f>
        <v>山东二干|威海蓝村光缆延伸:栖霞市局-芝罘区青年路</v>
      </c>
      <c r="F5091" s="3">
        <f>INDEX(光放段!$I$4:$I$237,MATCH(纤芯!H5091,光放段!$B$4:$B$237,0))</f>
        <v>37047100000</v>
      </c>
      <c r="G5091" s="3" t="str">
        <f t="shared" si="395"/>
        <v>山东二干|威海蓝村光缆延伸:栖霞市局-芝罘区青年路</v>
      </c>
      <c r="H5091" s="3">
        <f>INDEX(光放段!$B$4:$B$237,MATCH(纤芯!G5091,光放段!$C$4:$C$237,0))</f>
        <v>37047101000</v>
      </c>
      <c r="I5091" s="3" t="str">
        <f t="shared" si="396"/>
        <v>威海蓝村光缆延伸</v>
      </c>
      <c r="J5091" s="3" t="str">
        <f>INDEX(子缆名称!$B$4:$B$29,纤芯!M5091)</f>
        <v>A缆</v>
      </c>
      <c r="K5091" s="3">
        <v>8</v>
      </c>
      <c r="L5091" s="3">
        <f t="shared" si="397"/>
        <v>8</v>
      </c>
      <c r="M5091" s="3">
        <f t="shared" si="398"/>
        <v>1</v>
      </c>
      <c r="N5091" s="3" t="s">
        <v>117</v>
      </c>
      <c r="O5091" s="3">
        <f>COUNTIF([1]局站!$D$4:$D$172,"="&amp;N5091)</f>
        <v>1</v>
      </c>
      <c r="P5091" s="3">
        <v>0</v>
      </c>
      <c r="Q5091" s="3">
        <v>0</v>
      </c>
      <c r="R5091" s="3">
        <v>0</v>
      </c>
      <c r="S5091" s="3" t="s">
        <v>161</v>
      </c>
      <c r="T5091" s="3">
        <f>COUNTIF([1]局站!$D$4:$D$172,"="&amp;S5091)</f>
        <v>1</v>
      </c>
      <c r="U5091" s="3">
        <v>0</v>
      </c>
      <c r="V5091" s="3">
        <v>0</v>
      </c>
      <c r="W5091" s="3">
        <v>0</v>
      </c>
      <c r="X5091" s="3" t="s">
        <v>1215</v>
      </c>
      <c r="Y5091" s="3" t="s">
        <v>881</v>
      </c>
      <c r="Z5091" s="3" t="str">
        <f>INDEX(业务类型!$C$4:$C$8,MATCH(纤芯!Y5091,业务类型!$B$4:$B$8,0))</f>
        <v>OTHER</v>
      </c>
      <c r="AA5091" s="3" t="s">
        <v>882</v>
      </c>
    </row>
    <row r="5092" spans="1:27" ht="16.5" x14ac:dyDescent="0.2">
      <c r="A5092" s="3">
        <v>5089</v>
      </c>
      <c r="B5092" s="3">
        <f t="shared" si="399"/>
        <v>37047101009</v>
      </c>
      <c r="C5092" s="3" t="s">
        <v>1166</v>
      </c>
      <c r="D5092" s="3" t="s">
        <v>247</v>
      </c>
      <c r="E5092" s="3" t="str">
        <f>INDEX(光放段!$G$4:$G$237,MATCH(纤芯!G5092,光放段!$C$4:$C$237,0))</f>
        <v>山东二干|威海蓝村光缆延伸:栖霞市局-芝罘区青年路</v>
      </c>
      <c r="F5092" s="3">
        <f>INDEX(光放段!$I$4:$I$237,MATCH(纤芯!H5092,光放段!$B$4:$B$237,0))</f>
        <v>37047100000</v>
      </c>
      <c r="G5092" s="3" t="str">
        <f t="shared" si="395"/>
        <v>山东二干|威海蓝村光缆延伸:栖霞市局-芝罘区青年路</v>
      </c>
      <c r="H5092" s="3">
        <f>INDEX(光放段!$B$4:$B$237,MATCH(纤芯!G5092,光放段!$C$4:$C$237,0))</f>
        <v>37047101000</v>
      </c>
      <c r="I5092" s="3" t="str">
        <f t="shared" si="396"/>
        <v>威海蓝村光缆延伸</v>
      </c>
      <c r="J5092" s="3" t="str">
        <f>INDEX(子缆名称!$B$4:$B$29,纤芯!M5092)</f>
        <v>A缆</v>
      </c>
      <c r="K5092" s="3">
        <v>9</v>
      </c>
      <c r="L5092" s="3">
        <f t="shared" si="397"/>
        <v>9</v>
      </c>
      <c r="M5092" s="3">
        <f t="shared" si="398"/>
        <v>1</v>
      </c>
      <c r="N5092" s="3" t="s">
        <v>117</v>
      </c>
      <c r="O5092" s="3">
        <f>COUNTIF([1]局站!$D$4:$D$172,"="&amp;N5092)</f>
        <v>1</v>
      </c>
      <c r="P5092" s="3">
        <v>0</v>
      </c>
      <c r="Q5092" s="3">
        <v>0</v>
      </c>
      <c r="R5092" s="3">
        <v>0</v>
      </c>
      <c r="S5092" s="3" t="s">
        <v>161</v>
      </c>
      <c r="T5092" s="3">
        <f>COUNTIF([1]局站!$D$4:$D$172,"="&amp;S5092)</f>
        <v>1</v>
      </c>
      <c r="U5092" s="3">
        <v>0</v>
      </c>
      <c r="V5092" s="3">
        <v>0</v>
      </c>
      <c r="W5092" s="3">
        <v>0</v>
      </c>
      <c r="X5092" s="3" t="s">
        <v>1215</v>
      </c>
      <c r="Y5092" s="3" t="s">
        <v>880</v>
      </c>
      <c r="Z5092" s="3" t="str">
        <f>INDEX(业务类型!$C$4:$C$8,MATCH(纤芯!Y5092,业务类型!$B$4:$B$8,0))</f>
        <v>IDLE</v>
      </c>
      <c r="AA5092" s="3"/>
    </row>
    <row r="5093" spans="1:27" ht="16.5" x14ac:dyDescent="0.2">
      <c r="A5093" s="3">
        <v>5090</v>
      </c>
      <c r="B5093" s="3">
        <f t="shared" si="399"/>
        <v>37047101010</v>
      </c>
      <c r="C5093" s="3" t="s">
        <v>1166</v>
      </c>
      <c r="D5093" s="3" t="s">
        <v>247</v>
      </c>
      <c r="E5093" s="3" t="str">
        <f>INDEX(光放段!$G$4:$G$237,MATCH(纤芯!G5093,光放段!$C$4:$C$237,0))</f>
        <v>山东二干|威海蓝村光缆延伸:栖霞市局-芝罘区青年路</v>
      </c>
      <c r="F5093" s="3">
        <f>INDEX(光放段!$I$4:$I$237,MATCH(纤芯!H5093,光放段!$B$4:$B$237,0))</f>
        <v>37047100000</v>
      </c>
      <c r="G5093" s="3" t="str">
        <f t="shared" si="395"/>
        <v>山东二干|威海蓝村光缆延伸:栖霞市局-芝罘区青年路</v>
      </c>
      <c r="H5093" s="3">
        <f>INDEX(光放段!$B$4:$B$237,MATCH(纤芯!G5093,光放段!$C$4:$C$237,0))</f>
        <v>37047101000</v>
      </c>
      <c r="I5093" s="3" t="str">
        <f t="shared" si="396"/>
        <v>威海蓝村光缆延伸</v>
      </c>
      <c r="J5093" s="3" t="str">
        <f>INDEX(子缆名称!$B$4:$B$29,纤芯!M5093)</f>
        <v>A缆</v>
      </c>
      <c r="K5093" s="3">
        <v>10</v>
      </c>
      <c r="L5093" s="3">
        <f t="shared" si="397"/>
        <v>10</v>
      </c>
      <c r="M5093" s="3">
        <f t="shared" si="398"/>
        <v>1</v>
      </c>
      <c r="N5093" s="3" t="s">
        <v>117</v>
      </c>
      <c r="O5093" s="3">
        <f>COUNTIF([1]局站!$D$4:$D$172,"="&amp;N5093)</f>
        <v>1</v>
      </c>
      <c r="P5093" s="3">
        <v>0</v>
      </c>
      <c r="Q5093" s="3">
        <v>0</v>
      </c>
      <c r="R5093" s="3">
        <v>0</v>
      </c>
      <c r="S5093" s="3" t="s">
        <v>161</v>
      </c>
      <c r="T5093" s="3">
        <f>COUNTIF([1]局站!$D$4:$D$172,"="&amp;S5093)</f>
        <v>1</v>
      </c>
      <c r="U5093" s="3">
        <v>0</v>
      </c>
      <c r="V5093" s="3">
        <v>0</v>
      </c>
      <c r="W5093" s="3">
        <v>0</v>
      </c>
      <c r="X5093" s="3" t="s">
        <v>1215</v>
      </c>
      <c r="Y5093" s="3" t="s">
        <v>880</v>
      </c>
      <c r="Z5093" s="3" t="str">
        <f>INDEX(业务类型!$C$4:$C$8,MATCH(纤芯!Y5093,业务类型!$B$4:$B$8,0))</f>
        <v>IDLE</v>
      </c>
      <c r="AA5093" s="3"/>
    </row>
    <row r="5094" spans="1:27" ht="16.5" x14ac:dyDescent="0.2">
      <c r="A5094" s="3">
        <v>5091</v>
      </c>
      <c r="B5094" s="3">
        <f t="shared" si="399"/>
        <v>37047101011</v>
      </c>
      <c r="C5094" s="3" t="s">
        <v>1166</v>
      </c>
      <c r="D5094" s="3" t="s">
        <v>247</v>
      </c>
      <c r="E5094" s="3" t="str">
        <f>INDEX(光放段!$G$4:$G$237,MATCH(纤芯!G5094,光放段!$C$4:$C$237,0))</f>
        <v>山东二干|威海蓝村光缆延伸:栖霞市局-芝罘区青年路</v>
      </c>
      <c r="F5094" s="3">
        <f>INDEX(光放段!$I$4:$I$237,MATCH(纤芯!H5094,光放段!$B$4:$B$237,0))</f>
        <v>37047100000</v>
      </c>
      <c r="G5094" s="3" t="str">
        <f t="shared" si="395"/>
        <v>山东二干|威海蓝村光缆延伸:栖霞市局-芝罘区青年路</v>
      </c>
      <c r="H5094" s="3">
        <f>INDEX(光放段!$B$4:$B$237,MATCH(纤芯!G5094,光放段!$C$4:$C$237,0))</f>
        <v>37047101000</v>
      </c>
      <c r="I5094" s="3" t="str">
        <f t="shared" si="396"/>
        <v>威海蓝村光缆延伸</v>
      </c>
      <c r="J5094" s="3" t="str">
        <f>INDEX(子缆名称!$B$4:$B$29,纤芯!M5094)</f>
        <v>A缆</v>
      </c>
      <c r="K5094" s="3">
        <v>11</v>
      </c>
      <c r="L5094" s="3">
        <f t="shared" si="397"/>
        <v>11</v>
      </c>
      <c r="M5094" s="3">
        <f t="shared" si="398"/>
        <v>1</v>
      </c>
      <c r="N5094" s="3" t="s">
        <v>117</v>
      </c>
      <c r="O5094" s="3">
        <f>COUNTIF([1]局站!$D$4:$D$172,"="&amp;N5094)</f>
        <v>1</v>
      </c>
      <c r="P5094" s="3">
        <v>0</v>
      </c>
      <c r="Q5094" s="3">
        <v>0</v>
      </c>
      <c r="R5094" s="3">
        <v>0</v>
      </c>
      <c r="S5094" s="3" t="s">
        <v>161</v>
      </c>
      <c r="T5094" s="3">
        <f>COUNTIF([1]局站!$D$4:$D$172,"="&amp;S5094)</f>
        <v>1</v>
      </c>
      <c r="U5094" s="3">
        <v>0</v>
      </c>
      <c r="V5094" s="3">
        <v>0</v>
      </c>
      <c r="W5094" s="3">
        <v>0</v>
      </c>
      <c r="X5094" s="3" t="s">
        <v>1215</v>
      </c>
      <c r="Y5094" s="3" t="s">
        <v>880</v>
      </c>
      <c r="Z5094" s="3" t="str">
        <f>INDEX(业务类型!$C$4:$C$8,MATCH(纤芯!Y5094,业务类型!$B$4:$B$8,0))</f>
        <v>IDLE</v>
      </c>
      <c r="AA5094" s="3"/>
    </row>
    <row r="5095" spans="1:27" ht="16.5" x14ac:dyDescent="0.2">
      <c r="A5095" s="3">
        <v>5092</v>
      </c>
      <c r="B5095" s="3">
        <f t="shared" si="399"/>
        <v>37047101012</v>
      </c>
      <c r="C5095" s="3" t="s">
        <v>1166</v>
      </c>
      <c r="D5095" s="3" t="s">
        <v>247</v>
      </c>
      <c r="E5095" s="3" t="str">
        <f>INDEX(光放段!$G$4:$G$237,MATCH(纤芯!G5095,光放段!$C$4:$C$237,0))</f>
        <v>山东二干|威海蓝村光缆延伸:栖霞市局-芝罘区青年路</v>
      </c>
      <c r="F5095" s="3">
        <f>INDEX(光放段!$I$4:$I$237,MATCH(纤芯!H5095,光放段!$B$4:$B$237,0))</f>
        <v>37047100000</v>
      </c>
      <c r="G5095" s="3" t="str">
        <f t="shared" si="395"/>
        <v>山东二干|威海蓝村光缆延伸:栖霞市局-芝罘区青年路</v>
      </c>
      <c r="H5095" s="3">
        <f>INDEX(光放段!$B$4:$B$237,MATCH(纤芯!G5095,光放段!$C$4:$C$237,0))</f>
        <v>37047101000</v>
      </c>
      <c r="I5095" s="3" t="str">
        <f t="shared" si="396"/>
        <v>威海蓝村光缆延伸</v>
      </c>
      <c r="J5095" s="3" t="str">
        <f>INDEX(子缆名称!$B$4:$B$29,纤芯!M5095)</f>
        <v>A缆</v>
      </c>
      <c r="K5095" s="3">
        <v>12</v>
      </c>
      <c r="L5095" s="3">
        <f t="shared" si="397"/>
        <v>12</v>
      </c>
      <c r="M5095" s="3">
        <f t="shared" si="398"/>
        <v>1</v>
      </c>
      <c r="N5095" s="3" t="s">
        <v>117</v>
      </c>
      <c r="O5095" s="3">
        <f>COUNTIF([1]局站!$D$4:$D$172,"="&amp;N5095)</f>
        <v>1</v>
      </c>
      <c r="P5095" s="3">
        <v>0</v>
      </c>
      <c r="Q5095" s="3">
        <v>0</v>
      </c>
      <c r="R5095" s="3">
        <v>0</v>
      </c>
      <c r="S5095" s="3" t="s">
        <v>161</v>
      </c>
      <c r="T5095" s="3">
        <f>COUNTIF([1]局站!$D$4:$D$172,"="&amp;S5095)</f>
        <v>1</v>
      </c>
      <c r="U5095" s="3">
        <v>0</v>
      </c>
      <c r="V5095" s="3">
        <v>0</v>
      </c>
      <c r="W5095" s="3">
        <v>0</v>
      </c>
      <c r="X5095" s="3" t="s">
        <v>1215</v>
      </c>
      <c r="Y5095" s="3" t="s">
        <v>880</v>
      </c>
      <c r="Z5095" s="3" t="str">
        <f>INDEX(业务类型!$C$4:$C$8,MATCH(纤芯!Y5095,业务类型!$B$4:$B$8,0))</f>
        <v>IDLE</v>
      </c>
      <c r="AA5095" s="3"/>
    </row>
    <row r="5096" spans="1:27" ht="16.5" x14ac:dyDescent="0.2">
      <c r="A5096" s="3">
        <v>5093</v>
      </c>
      <c r="B5096" s="3">
        <f t="shared" si="399"/>
        <v>37047101013</v>
      </c>
      <c r="C5096" s="3" t="s">
        <v>1166</v>
      </c>
      <c r="D5096" s="3" t="s">
        <v>247</v>
      </c>
      <c r="E5096" s="3" t="str">
        <f>INDEX(光放段!$G$4:$G$237,MATCH(纤芯!G5096,光放段!$C$4:$C$237,0))</f>
        <v>山东二干|威海蓝村光缆延伸:栖霞市局-芝罘区青年路</v>
      </c>
      <c r="F5096" s="3">
        <f>INDEX(光放段!$I$4:$I$237,MATCH(纤芯!H5096,光放段!$B$4:$B$237,0))</f>
        <v>37047100000</v>
      </c>
      <c r="G5096" s="3" t="str">
        <f t="shared" si="395"/>
        <v>山东二干|威海蓝村光缆延伸:栖霞市局-芝罘区青年路</v>
      </c>
      <c r="H5096" s="3">
        <f>INDEX(光放段!$B$4:$B$237,MATCH(纤芯!G5096,光放段!$C$4:$C$237,0))</f>
        <v>37047101000</v>
      </c>
      <c r="I5096" s="3" t="str">
        <f t="shared" si="396"/>
        <v>威海蓝村光缆延伸</v>
      </c>
      <c r="J5096" s="3" t="str">
        <f>INDEX(子缆名称!$B$4:$B$29,纤芯!M5096)</f>
        <v>B缆</v>
      </c>
      <c r="K5096" s="3">
        <v>13</v>
      </c>
      <c r="L5096" s="3">
        <f t="shared" si="397"/>
        <v>1</v>
      </c>
      <c r="M5096" s="3">
        <f t="shared" si="398"/>
        <v>2</v>
      </c>
      <c r="N5096" s="3" t="s">
        <v>117</v>
      </c>
      <c r="O5096" s="3">
        <f>COUNTIF([1]局站!$D$4:$D$172,"="&amp;N5096)</f>
        <v>1</v>
      </c>
      <c r="P5096" s="3">
        <v>0</v>
      </c>
      <c r="Q5096" s="3">
        <v>0</v>
      </c>
      <c r="R5096" s="3">
        <v>0</v>
      </c>
      <c r="S5096" s="3" t="s">
        <v>161</v>
      </c>
      <c r="T5096" s="3">
        <f>COUNTIF([1]局站!$D$4:$D$172,"="&amp;S5096)</f>
        <v>1</v>
      </c>
      <c r="U5096" s="3">
        <v>0</v>
      </c>
      <c r="V5096" s="3">
        <v>0</v>
      </c>
      <c r="W5096" s="3">
        <v>0</v>
      </c>
      <c r="X5096" s="3" t="s">
        <v>1215</v>
      </c>
      <c r="Y5096" s="3" t="s">
        <v>880</v>
      </c>
      <c r="Z5096" s="3" t="str">
        <f>INDEX(业务类型!$C$4:$C$8,MATCH(纤芯!Y5096,业务类型!$B$4:$B$8,0))</f>
        <v>IDLE</v>
      </c>
      <c r="AA5096" s="3"/>
    </row>
    <row r="5097" spans="1:27" ht="16.5" x14ac:dyDescent="0.2">
      <c r="A5097" s="3">
        <v>5094</v>
      </c>
      <c r="B5097" s="3">
        <f t="shared" si="399"/>
        <v>37047101014</v>
      </c>
      <c r="C5097" s="3" t="s">
        <v>1166</v>
      </c>
      <c r="D5097" s="3" t="s">
        <v>247</v>
      </c>
      <c r="E5097" s="3" t="str">
        <f>INDEX(光放段!$G$4:$G$237,MATCH(纤芯!G5097,光放段!$C$4:$C$237,0))</f>
        <v>山东二干|威海蓝村光缆延伸:栖霞市局-芝罘区青年路</v>
      </c>
      <c r="F5097" s="3">
        <f>INDEX(光放段!$I$4:$I$237,MATCH(纤芯!H5097,光放段!$B$4:$B$237,0))</f>
        <v>37047100000</v>
      </c>
      <c r="G5097" s="3" t="str">
        <f t="shared" si="395"/>
        <v>山东二干|威海蓝村光缆延伸:栖霞市局-芝罘区青年路</v>
      </c>
      <c r="H5097" s="3">
        <f>INDEX(光放段!$B$4:$B$237,MATCH(纤芯!G5097,光放段!$C$4:$C$237,0))</f>
        <v>37047101000</v>
      </c>
      <c r="I5097" s="3" t="str">
        <f t="shared" si="396"/>
        <v>威海蓝村光缆延伸</v>
      </c>
      <c r="J5097" s="3" t="str">
        <f>INDEX(子缆名称!$B$4:$B$29,纤芯!M5097)</f>
        <v>B缆</v>
      </c>
      <c r="K5097" s="3">
        <v>14</v>
      </c>
      <c r="L5097" s="3">
        <f t="shared" si="397"/>
        <v>2</v>
      </c>
      <c r="M5097" s="3">
        <f t="shared" si="398"/>
        <v>2</v>
      </c>
      <c r="N5097" s="3" t="s">
        <v>117</v>
      </c>
      <c r="O5097" s="3">
        <f>COUNTIF([1]局站!$D$4:$D$172,"="&amp;N5097)</f>
        <v>1</v>
      </c>
      <c r="P5097" s="3">
        <v>0</v>
      </c>
      <c r="Q5097" s="3">
        <v>0</v>
      </c>
      <c r="R5097" s="3">
        <v>0</v>
      </c>
      <c r="S5097" s="3" t="s">
        <v>161</v>
      </c>
      <c r="T5097" s="3">
        <f>COUNTIF([1]局站!$D$4:$D$172,"="&amp;S5097)</f>
        <v>1</v>
      </c>
      <c r="U5097" s="3">
        <v>0</v>
      </c>
      <c r="V5097" s="3">
        <v>0</v>
      </c>
      <c r="W5097" s="3">
        <v>0</v>
      </c>
      <c r="X5097" s="3" t="s">
        <v>1215</v>
      </c>
      <c r="Y5097" s="3" t="s">
        <v>880</v>
      </c>
      <c r="Z5097" s="3" t="str">
        <f>INDEX(业务类型!$C$4:$C$8,MATCH(纤芯!Y5097,业务类型!$B$4:$B$8,0))</f>
        <v>IDLE</v>
      </c>
      <c r="AA5097" s="3"/>
    </row>
    <row r="5098" spans="1:27" ht="16.5" x14ac:dyDescent="0.2">
      <c r="A5098" s="3">
        <v>5095</v>
      </c>
      <c r="B5098" s="3">
        <f t="shared" si="399"/>
        <v>37047101015</v>
      </c>
      <c r="C5098" s="3" t="s">
        <v>1166</v>
      </c>
      <c r="D5098" s="3" t="s">
        <v>247</v>
      </c>
      <c r="E5098" s="3" t="str">
        <f>INDEX(光放段!$G$4:$G$237,MATCH(纤芯!G5098,光放段!$C$4:$C$237,0))</f>
        <v>山东二干|威海蓝村光缆延伸:栖霞市局-芝罘区青年路</v>
      </c>
      <c r="F5098" s="3">
        <f>INDEX(光放段!$I$4:$I$237,MATCH(纤芯!H5098,光放段!$B$4:$B$237,0))</f>
        <v>37047100000</v>
      </c>
      <c r="G5098" s="3" t="str">
        <f t="shared" si="395"/>
        <v>山东二干|威海蓝村光缆延伸:栖霞市局-芝罘区青年路</v>
      </c>
      <c r="H5098" s="3">
        <f>INDEX(光放段!$B$4:$B$237,MATCH(纤芯!G5098,光放段!$C$4:$C$237,0))</f>
        <v>37047101000</v>
      </c>
      <c r="I5098" s="3" t="str">
        <f t="shared" si="396"/>
        <v>威海蓝村光缆延伸</v>
      </c>
      <c r="J5098" s="3" t="str">
        <f>INDEX(子缆名称!$B$4:$B$29,纤芯!M5098)</f>
        <v>B缆</v>
      </c>
      <c r="K5098" s="3">
        <v>15</v>
      </c>
      <c r="L5098" s="3">
        <f t="shared" si="397"/>
        <v>3</v>
      </c>
      <c r="M5098" s="3">
        <f t="shared" si="398"/>
        <v>2</v>
      </c>
      <c r="N5098" s="3" t="s">
        <v>117</v>
      </c>
      <c r="O5098" s="3">
        <f>COUNTIF([1]局站!$D$4:$D$172,"="&amp;N5098)</f>
        <v>1</v>
      </c>
      <c r="P5098" s="3">
        <v>0</v>
      </c>
      <c r="Q5098" s="3">
        <v>0</v>
      </c>
      <c r="R5098" s="3">
        <v>0</v>
      </c>
      <c r="S5098" s="3" t="s">
        <v>161</v>
      </c>
      <c r="T5098" s="3">
        <f>COUNTIF([1]局站!$D$4:$D$172,"="&amp;S5098)</f>
        <v>1</v>
      </c>
      <c r="U5098" s="3">
        <v>0</v>
      </c>
      <c r="V5098" s="3">
        <v>0</v>
      </c>
      <c r="W5098" s="3">
        <v>0</v>
      </c>
      <c r="X5098" s="3" t="s">
        <v>1215</v>
      </c>
      <c r="Y5098" s="3" t="s">
        <v>880</v>
      </c>
      <c r="Z5098" s="3" t="str">
        <f>INDEX(业务类型!$C$4:$C$8,MATCH(纤芯!Y5098,业务类型!$B$4:$B$8,0))</f>
        <v>IDLE</v>
      </c>
      <c r="AA5098" s="3"/>
    </row>
    <row r="5099" spans="1:27" ht="16.5" x14ac:dyDescent="0.2">
      <c r="A5099" s="3">
        <v>5096</v>
      </c>
      <c r="B5099" s="3">
        <f t="shared" si="399"/>
        <v>37047101016</v>
      </c>
      <c r="C5099" s="3" t="s">
        <v>1166</v>
      </c>
      <c r="D5099" s="3" t="s">
        <v>247</v>
      </c>
      <c r="E5099" s="3" t="str">
        <f>INDEX(光放段!$G$4:$G$237,MATCH(纤芯!G5099,光放段!$C$4:$C$237,0))</f>
        <v>山东二干|威海蓝村光缆延伸:栖霞市局-芝罘区青年路</v>
      </c>
      <c r="F5099" s="3">
        <f>INDEX(光放段!$I$4:$I$237,MATCH(纤芯!H5099,光放段!$B$4:$B$237,0))</f>
        <v>37047100000</v>
      </c>
      <c r="G5099" s="3" t="str">
        <f t="shared" si="395"/>
        <v>山东二干|威海蓝村光缆延伸:栖霞市局-芝罘区青年路</v>
      </c>
      <c r="H5099" s="3">
        <f>INDEX(光放段!$B$4:$B$237,MATCH(纤芯!G5099,光放段!$C$4:$C$237,0))</f>
        <v>37047101000</v>
      </c>
      <c r="I5099" s="3" t="str">
        <f t="shared" si="396"/>
        <v>威海蓝村光缆延伸</v>
      </c>
      <c r="J5099" s="3" t="str">
        <f>INDEX(子缆名称!$B$4:$B$29,纤芯!M5099)</f>
        <v>B缆</v>
      </c>
      <c r="K5099" s="3">
        <v>16</v>
      </c>
      <c r="L5099" s="3">
        <f t="shared" si="397"/>
        <v>4</v>
      </c>
      <c r="M5099" s="3">
        <f t="shared" si="398"/>
        <v>2</v>
      </c>
      <c r="N5099" s="3" t="s">
        <v>117</v>
      </c>
      <c r="O5099" s="3">
        <f>COUNTIF([1]局站!$D$4:$D$172,"="&amp;N5099)</f>
        <v>1</v>
      </c>
      <c r="P5099" s="3">
        <v>0</v>
      </c>
      <c r="Q5099" s="3">
        <v>0</v>
      </c>
      <c r="R5099" s="3">
        <v>0</v>
      </c>
      <c r="S5099" s="3" t="s">
        <v>161</v>
      </c>
      <c r="T5099" s="3">
        <f>COUNTIF([1]局站!$D$4:$D$172,"="&amp;S5099)</f>
        <v>1</v>
      </c>
      <c r="U5099" s="3">
        <v>0</v>
      </c>
      <c r="V5099" s="3">
        <v>0</v>
      </c>
      <c r="W5099" s="3">
        <v>0</v>
      </c>
      <c r="X5099" s="3" t="s">
        <v>1215</v>
      </c>
      <c r="Y5099" s="3" t="s">
        <v>880</v>
      </c>
      <c r="Z5099" s="3" t="str">
        <f>INDEX(业务类型!$C$4:$C$8,MATCH(纤芯!Y5099,业务类型!$B$4:$B$8,0))</f>
        <v>IDLE</v>
      </c>
      <c r="AA5099" s="3"/>
    </row>
    <row r="5100" spans="1:27" ht="16.5" x14ac:dyDescent="0.2">
      <c r="A5100" s="3">
        <v>5097</v>
      </c>
      <c r="B5100" s="3">
        <f t="shared" si="399"/>
        <v>37047101017</v>
      </c>
      <c r="C5100" s="3" t="s">
        <v>1166</v>
      </c>
      <c r="D5100" s="3" t="s">
        <v>247</v>
      </c>
      <c r="E5100" s="3" t="str">
        <f>INDEX(光放段!$G$4:$G$237,MATCH(纤芯!G5100,光放段!$C$4:$C$237,0))</f>
        <v>山东二干|威海蓝村光缆延伸:栖霞市局-芝罘区青年路</v>
      </c>
      <c r="F5100" s="3">
        <f>INDEX(光放段!$I$4:$I$237,MATCH(纤芯!H5100,光放段!$B$4:$B$237,0))</f>
        <v>37047100000</v>
      </c>
      <c r="G5100" s="3" t="str">
        <f t="shared" si="395"/>
        <v>山东二干|威海蓝村光缆延伸:栖霞市局-芝罘区青年路</v>
      </c>
      <c r="H5100" s="3">
        <f>INDEX(光放段!$B$4:$B$237,MATCH(纤芯!G5100,光放段!$C$4:$C$237,0))</f>
        <v>37047101000</v>
      </c>
      <c r="I5100" s="3" t="str">
        <f t="shared" si="396"/>
        <v>威海蓝村光缆延伸</v>
      </c>
      <c r="J5100" s="3" t="str">
        <f>INDEX(子缆名称!$B$4:$B$29,纤芯!M5100)</f>
        <v>B缆</v>
      </c>
      <c r="K5100" s="3">
        <v>17</v>
      </c>
      <c r="L5100" s="3">
        <f t="shared" si="397"/>
        <v>5</v>
      </c>
      <c r="M5100" s="3">
        <f t="shared" si="398"/>
        <v>2</v>
      </c>
      <c r="N5100" s="3" t="s">
        <v>117</v>
      </c>
      <c r="O5100" s="3">
        <f>COUNTIF([1]局站!$D$4:$D$172,"="&amp;N5100)</f>
        <v>1</v>
      </c>
      <c r="P5100" s="3">
        <v>0</v>
      </c>
      <c r="Q5100" s="3">
        <v>0</v>
      </c>
      <c r="R5100" s="3">
        <v>0</v>
      </c>
      <c r="S5100" s="3" t="s">
        <v>161</v>
      </c>
      <c r="T5100" s="3">
        <f>COUNTIF([1]局站!$D$4:$D$172,"="&amp;S5100)</f>
        <v>1</v>
      </c>
      <c r="U5100" s="3">
        <v>0</v>
      </c>
      <c r="V5100" s="3">
        <v>0</v>
      </c>
      <c r="W5100" s="3">
        <v>0</v>
      </c>
      <c r="X5100" s="3" t="s">
        <v>1215</v>
      </c>
      <c r="Y5100" s="3" t="s">
        <v>880</v>
      </c>
      <c r="Z5100" s="3" t="str">
        <f>INDEX(业务类型!$C$4:$C$8,MATCH(纤芯!Y5100,业务类型!$B$4:$B$8,0))</f>
        <v>IDLE</v>
      </c>
      <c r="AA5100" s="3"/>
    </row>
    <row r="5101" spans="1:27" ht="16.5" x14ac:dyDescent="0.2">
      <c r="A5101" s="3">
        <v>5098</v>
      </c>
      <c r="B5101" s="3">
        <f t="shared" si="399"/>
        <v>37047101018</v>
      </c>
      <c r="C5101" s="3" t="s">
        <v>1166</v>
      </c>
      <c r="D5101" s="3" t="s">
        <v>247</v>
      </c>
      <c r="E5101" s="3" t="str">
        <f>INDEX(光放段!$G$4:$G$237,MATCH(纤芯!G5101,光放段!$C$4:$C$237,0))</f>
        <v>山东二干|威海蓝村光缆延伸:栖霞市局-芝罘区青年路</v>
      </c>
      <c r="F5101" s="3">
        <f>INDEX(光放段!$I$4:$I$237,MATCH(纤芯!H5101,光放段!$B$4:$B$237,0))</f>
        <v>37047100000</v>
      </c>
      <c r="G5101" s="3" t="str">
        <f t="shared" si="395"/>
        <v>山东二干|威海蓝村光缆延伸:栖霞市局-芝罘区青年路</v>
      </c>
      <c r="H5101" s="3">
        <f>INDEX(光放段!$B$4:$B$237,MATCH(纤芯!G5101,光放段!$C$4:$C$237,0))</f>
        <v>37047101000</v>
      </c>
      <c r="I5101" s="3" t="str">
        <f t="shared" si="396"/>
        <v>威海蓝村光缆延伸</v>
      </c>
      <c r="J5101" s="3" t="str">
        <f>INDEX(子缆名称!$B$4:$B$29,纤芯!M5101)</f>
        <v>B缆</v>
      </c>
      <c r="K5101" s="3">
        <v>18</v>
      </c>
      <c r="L5101" s="3">
        <f t="shared" si="397"/>
        <v>6</v>
      </c>
      <c r="M5101" s="3">
        <f t="shared" si="398"/>
        <v>2</v>
      </c>
      <c r="N5101" s="3" t="s">
        <v>117</v>
      </c>
      <c r="O5101" s="3">
        <f>COUNTIF([1]局站!$D$4:$D$172,"="&amp;N5101)</f>
        <v>1</v>
      </c>
      <c r="P5101" s="3">
        <v>0</v>
      </c>
      <c r="Q5101" s="3">
        <v>0</v>
      </c>
      <c r="R5101" s="3">
        <v>0</v>
      </c>
      <c r="S5101" s="3" t="s">
        <v>161</v>
      </c>
      <c r="T5101" s="3">
        <f>COUNTIF([1]局站!$D$4:$D$172,"="&amp;S5101)</f>
        <v>1</v>
      </c>
      <c r="U5101" s="3">
        <v>0</v>
      </c>
      <c r="V5101" s="3">
        <v>0</v>
      </c>
      <c r="W5101" s="3">
        <v>0</v>
      </c>
      <c r="X5101" s="3" t="s">
        <v>1215</v>
      </c>
      <c r="Y5101" s="3" t="s">
        <v>880</v>
      </c>
      <c r="Z5101" s="3" t="str">
        <f>INDEX(业务类型!$C$4:$C$8,MATCH(纤芯!Y5101,业务类型!$B$4:$B$8,0))</f>
        <v>IDLE</v>
      </c>
      <c r="AA5101" s="3"/>
    </row>
    <row r="5102" spans="1:27" ht="16.5" x14ac:dyDescent="0.2">
      <c r="A5102" s="3">
        <v>5099</v>
      </c>
      <c r="B5102" s="3">
        <f t="shared" si="399"/>
        <v>37047101019</v>
      </c>
      <c r="C5102" s="3" t="s">
        <v>1166</v>
      </c>
      <c r="D5102" s="3" t="s">
        <v>247</v>
      </c>
      <c r="E5102" s="3" t="str">
        <f>INDEX(光放段!$G$4:$G$237,MATCH(纤芯!G5102,光放段!$C$4:$C$237,0))</f>
        <v>山东二干|威海蓝村光缆延伸:栖霞市局-芝罘区青年路</v>
      </c>
      <c r="F5102" s="3">
        <f>INDEX(光放段!$I$4:$I$237,MATCH(纤芯!H5102,光放段!$B$4:$B$237,0))</f>
        <v>37047100000</v>
      </c>
      <c r="G5102" s="3" t="str">
        <f t="shared" si="395"/>
        <v>山东二干|威海蓝村光缆延伸:栖霞市局-芝罘区青年路</v>
      </c>
      <c r="H5102" s="3">
        <f>INDEX(光放段!$B$4:$B$237,MATCH(纤芯!G5102,光放段!$C$4:$C$237,0))</f>
        <v>37047101000</v>
      </c>
      <c r="I5102" s="3" t="str">
        <f t="shared" si="396"/>
        <v>威海蓝村光缆延伸</v>
      </c>
      <c r="J5102" s="3" t="str">
        <f>INDEX(子缆名称!$B$4:$B$29,纤芯!M5102)</f>
        <v>B缆</v>
      </c>
      <c r="K5102" s="3">
        <v>19</v>
      </c>
      <c r="L5102" s="3">
        <f t="shared" si="397"/>
        <v>7</v>
      </c>
      <c r="M5102" s="3">
        <f t="shared" si="398"/>
        <v>2</v>
      </c>
      <c r="N5102" s="3" t="s">
        <v>117</v>
      </c>
      <c r="O5102" s="3">
        <f>COUNTIF([1]局站!$D$4:$D$172,"="&amp;N5102)</f>
        <v>1</v>
      </c>
      <c r="P5102" s="3">
        <v>0</v>
      </c>
      <c r="Q5102" s="3">
        <v>0</v>
      </c>
      <c r="R5102" s="3">
        <v>0</v>
      </c>
      <c r="S5102" s="3" t="s">
        <v>161</v>
      </c>
      <c r="T5102" s="3">
        <f>COUNTIF([1]局站!$D$4:$D$172,"="&amp;S5102)</f>
        <v>1</v>
      </c>
      <c r="U5102" s="3">
        <v>0</v>
      </c>
      <c r="V5102" s="3">
        <v>0</v>
      </c>
      <c r="W5102" s="3">
        <v>0</v>
      </c>
      <c r="X5102" s="3" t="s">
        <v>1215</v>
      </c>
      <c r="Y5102" s="3" t="s">
        <v>880</v>
      </c>
      <c r="Z5102" s="3" t="str">
        <f>INDEX(业务类型!$C$4:$C$8,MATCH(纤芯!Y5102,业务类型!$B$4:$B$8,0))</f>
        <v>IDLE</v>
      </c>
      <c r="AA5102" s="3"/>
    </row>
    <row r="5103" spans="1:27" ht="16.5" x14ac:dyDescent="0.2">
      <c r="A5103" s="3">
        <v>5100</v>
      </c>
      <c r="B5103" s="3">
        <f t="shared" si="399"/>
        <v>37047101020</v>
      </c>
      <c r="C5103" s="3" t="s">
        <v>1166</v>
      </c>
      <c r="D5103" s="3" t="s">
        <v>247</v>
      </c>
      <c r="E5103" s="3" t="str">
        <f>INDEX(光放段!$G$4:$G$237,MATCH(纤芯!G5103,光放段!$C$4:$C$237,0))</f>
        <v>山东二干|威海蓝村光缆延伸:栖霞市局-芝罘区青年路</v>
      </c>
      <c r="F5103" s="3">
        <f>INDEX(光放段!$I$4:$I$237,MATCH(纤芯!H5103,光放段!$B$4:$B$237,0))</f>
        <v>37047100000</v>
      </c>
      <c r="G5103" s="3" t="str">
        <f t="shared" si="395"/>
        <v>山东二干|威海蓝村光缆延伸:栖霞市局-芝罘区青年路</v>
      </c>
      <c r="H5103" s="3">
        <f>INDEX(光放段!$B$4:$B$237,MATCH(纤芯!G5103,光放段!$C$4:$C$237,0))</f>
        <v>37047101000</v>
      </c>
      <c r="I5103" s="3" t="str">
        <f t="shared" si="396"/>
        <v>威海蓝村光缆延伸</v>
      </c>
      <c r="J5103" s="3" t="str">
        <f>INDEX(子缆名称!$B$4:$B$29,纤芯!M5103)</f>
        <v>B缆</v>
      </c>
      <c r="K5103" s="3">
        <v>20</v>
      </c>
      <c r="L5103" s="3">
        <f t="shared" si="397"/>
        <v>8</v>
      </c>
      <c r="M5103" s="3">
        <f t="shared" si="398"/>
        <v>2</v>
      </c>
      <c r="N5103" s="3" t="s">
        <v>117</v>
      </c>
      <c r="O5103" s="3">
        <f>COUNTIF([1]局站!$D$4:$D$172,"="&amp;N5103)</f>
        <v>1</v>
      </c>
      <c r="P5103" s="3">
        <v>0</v>
      </c>
      <c r="Q5103" s="3">
        <v>0</v>
      </c>
      <c r="R5103" s="3">
        <v>0</v>
      </c>
      <c r="S5103" s="3" t="s">
        <v>161</v>
      </c>
      <c r="T5103" s="3">
        <f>COUNTIF([1]局站!$D$4:$D$172,"="&amp;S5103)</f>
        <v>1</v>
      </c>
      <c r="U5103" s="3">
        <v>0</v>
      </c>
      <c r="V5103" s="3">
        <v>0</v>
      </c>
      <c r="W5103" s="3">
        <v>0</v>
      </c>
      <c r="X5103" s="3" t="s">
        <v>1215</v>
      </c>
      <c r="Y5103" s="3" t="s">
        <v>880</v>
      </c>
      <c r="Z5103" s="3" t="str">
        <f>INDEX(业务类型!$C$4:$C$8,MATCH(纤芯!Y5103,业务类型!$B$4:$B$8,0))</f>
        <v>IDLE</v>
      </c>
      <c r="AA5103" s="3"/>
    </row>
    <row r="5104" spans="1:27" ht="16.5" x14ac:dyDescent="0.2">
      <c r="A5104" s="3">
        <v>5101</v>
      </c>
      <c r="B5104" s="3">
        <f t="shared" si="399"/>
        <v>37047101021</v>
      </c>
      <c r="C5104" s="3" t="s">
        <v>1166</v>
      </c>
      <c r="D5104" s="3" t="s">
        <v>247</v>
      </c>
      <c r="E5104" s="3" t="str">
        <f>INDEX(光放段!$G$4:$G$237,MATCH(纤芯!G5104,光放段!$C$4:$C$237,0))</f>
        <v>山东二干|威海蓝村光缆延伸:栖霞市局-芝罘区青年路</v>
      </c>
      <c r="F5104" s="3">
        <f>INDEX(光放段!$I$4:$I$237,MATCH(纤芯!H5104,光放段!$B$4:$B$237,0))</f>
        <v>37047100000</v>
      </c>
      <c r="G5104" s="3" t="str">
        <f t="shared" si="395"/>
        <v>山东二干|威海蓝村光缆延伸:栖霞市局-芝罘区青年路</v>
      </c>
      <c r="H5104" s="3">
        <f>INDEX(光放段!$B$4:$B$237,MATCH(纤芯!G5104,光放段!$C$4:$C$237,0))</f>
        <v>37047101000</v>
      </c>
      <c r="I5104" s="3" t="str">
        <f t="shared" si="396"/>
        <v>威海蓝村光缆延伸</v>
      </c>
      <c r="J5104" s="3" t="str">
        <f>INDEX(子缆名称!$B$4:$B$29,纤芯!M5104)</f>
        <v>B缆</v>
      </c>
      <c r="K5104" s="3">
        <v>21</v>
      </c>
      <c r="L5104" s="3">
        <f t="shared" si="397"/>
        <v>9</v>
      </c>
      <c r="M5104" s="3">
        <f t="shared" si="398"/>
        <v>2</v>
      </c>
      <c r="N5104" s="3" t="s">
        <v>117</v>
      </c>
      <c r="O5104" s="3">
        <f>COUNTIF([1]局站!$D$4:$D$172,"="&amp;N5104)</f>
        <v>1</v>
      </c>
      <c r="P5104" s="3">
        <v>0</v>
      </c>
      <c r="Q5104" s="3">
        <v>0</v>
      </c>
      <c r="R5104" s="3">
        <v>0</v>
      </c>
      <c r="S5104" s="3" t="s">
        <v>161</v>
      </c>
      <c r="T5104" s="3">
        <f>COUNTIF([1]局站!$D$4:$D$172,"="&amp;S5104)</f>
        <v>1</v>
      </c>
      <c r="U5104" s="3">
        <v>0</v>
      </c>
      <c r="V5104" s="3">
        <v>0</v>
      </c>
      <c r="W5104" s="3">
        <v>0</v>
      </c>
      <c r="X5104" s="3" t="s">
        <v>1215</v>
      </c>
      <c r="Y5104" s="3" t="s">
        <v>880</v>
      </c>
      <c r="Z5104" s="3" t="str">
        <f>INDEX(业务类型!$C$4:$C$8,MATCH(纤芯!Y5104,业务类型!$B$4:$B$8,0))</f>
        <v>IDLE</v>
      </c>
      <c r="AA5104" s="3"/>
    </row>
    <row r="5105" spans="1:27" ht="16.5" x14ac:dyDescent="0.2">
      <c r="A5105" s="3">
        <v>5102</v>
      </c>
      <c r="B5105" s="3">
        <f t="shared" si="399"/>
        <v>37047101022</v>
      </c>
      <c r="C5105" s="3" t="s">
        <v>1166</v>
      </c>
      <c r="D5105" s="3" t="s">
        <v>247</v>
      </c>
      <c r="E5105" s="3" t="str">
        <f>INDEX(光放段!$G$4:$G$237,MATCH(纤芯!G5105,光放段!$C$4:$C$237,0))</f>
        <v>山东二干|威海蓝村光缆延伸:栖霞市局-芝罘区青年路</v>
      </c>
      <c r="F5105" s="3">
        <f>INDEX(光放段!$I$4:$I$237,MATCH(纤芯!H5105,光放段!$B$4:$B$237,0))</f>
        <v>37047100000</v>
      </c>
      <c r="G5105" s="3" t="str">
        <f t="shared" si="395"/>
        <v>山东二干|威海蓝村光缆延伸:栖霞市局-芝罘区青年路</v>
      </c>
      <c r="H5105" s="3">
        <f>INDEX(光放段!$B$4:$B$237,MATCH(纤芯!G5105,光放段!$C$4:$C$237,0))</f>
        <v>37047101000</v>
      </c>
      <c r="I5105" s="3" t="str">
        <f t="shared" si="396"/>
        <v>威海蓝村光缆延伸</v>
      </c>
      <c r="J5105" s="3" t="str">
        <f>INDEX(子缆名称!$B$4:$B$29,纤芯!M5105)</f>
        <v>B缆</v>
      </c>
      <c r="K5105" s="3">
        <v>22</v>
      </c>
      <c r="L5105" s="3">
        <f t="shared" si="397"/>
        <v>10</v>
      </c>
      <c r="M5105" s="3">
        <f t="shared" si="398"/>
        <v>2</v>
      </c>
      <c r="N5105" s="3" t="s">
        <v>117</v>
      </c>
      <c r="O5105" s="3">
        <f>COUNTIF([1]局站!$D$4:$D$172,"="&amp;N5105)</f>
        <v>1</v>
      </c>
      <c r="P5105" s="3">
        <v>0</v>
      </c>
      <c r="Q5105" s="3">
        <v>0</v>
      </c>
      <c r="R5105" s="3">
        <v>0</v>
      </c>
      <c r="S5105" s="3" t="s">
        <v>161</v>
      </c>
      <c r="T5105" s="3">
        <f>COUNTIF([1]局站!$D$4:$D$172,"="&amp;S5105)</f>
        <v>1</v>
      </c>
      <c r="U5105" s="3">
        <v>0</v>
      </c>
      <c r="V5105" s="3">
        <v>0</v>
      </c>
      <c r="W5105" s="3">
        <v>0</v>
      </c>
      <c r="X5105" s="3" t="s">
        <v>1215</v>
      </c>
      <c r="Y5105" s="3" t="s">
        <v>880</v>
      </c>
      <c r="Z5105" s="3" t="str">
        <f>INDEX(业务类型!$C$4:$C$8,MATCH(纤芯!Y5105,业务类型!$B$4:$B$8,0))</f>
        <v>IDLE</v>
      </c>
      <c r="AA5105" s="3"/>
    </row>
    <row r="5106" spans="1:27" ht="16.5" x14ac:dyDescent="0.2">
      <c r="A5106" s="3">
        <v>5103</v>
      </c>
      <c r="B5106" s="3">
        <f t="shared" si="399"/>
        <v>37048101001</v>
      </c>
      <c r="C5106" s="3" t="s">
        <v>1166</v>
      </c>
      <c r="D5106" s="3" t="s">
        <v>248</v>
      </c>
      <c r="E5106" s="3" t="str">
        <f>INDEX(光放段!$G$4:$G$237,MATCH(纤芯!G5106,光放段!$C$4:$C$237,0))</f>
        <v>山东二干|潍坊东营光缆:潍坊河西局-东营济南路</v>
      </c>
      <c r="F5106" s="3">
        <f>INDEX(光放段!$I$4:$I$237,MATCH(纤芯!H5106,光放段!$B$4:$B$237,0))</f>
        <v>37048100000</v>
      </c>
      <c r="G5106" s="3" t="str">
        <f t="shared" si="395"/>
        <v>山东二干|潍坊东营光缆:潍坊河西局-寿光东局</v>
      </c>
      <c r="H5106" s="3">
        <f>INDEX(光放段!$B$4:$B$237,MATCH(纤芯!G5106,光放段!$C$4:$C$237,0))</f>
        <v>37048101000</v>
      </c>
      <c r="I5106" s="3" t="str">
        <f t="shared" si="396"/>
        <v>潍坊东营光缆</v>
      </c>
      <c r="J5106" s="3" t="str">
        <f>INDEX(子缆名称!$B$4:$B$29,纤芯!M5106)</f>
        <v>A缆</v>
      </c>
      <c r="K5106" s="3">
        <v>1</v>
      </c>
      <c r="L5106" s="3">
        <f t="shared" si="397"/>
        <v>1</v>
      </c>
      <c r="M5106" s="3">
        <f t="shared" si="398"/>
        <v>1</v>
      </c>
      <c r="N5106" s="3" t="s">
        <v>58</v>
      </c>
      <c r="O5106" s="3">
        <f>COUNTIF([1]局站!$D$4:$D$172,"="&amp;N5106)</f>
        <v>1</v>
      </c>
      <c r="P5106" s="3">
        <v>0</v>
      </c>
      <c r="Q5106" s="3">
        <v>0</v>
      </c>
      <c r="R5106" s="3">
        <v>0</v>
      </c>
      <c r="S5106" s="3" t="s">
        <v>118</v>
      </c>
      <c r="T5106" s="3">
        <f>COUNTIF([1]局站!$D$4:$D$172,"="&amp;S5106)</f>
        <v>1</v>
      </c>
      <c r="U5106" s="3">
        <v>0</v>
      </c>
      <c r="V5106" s="3">
        <v>0</v>
      </c>
      <c r="W5106" s="3">
        <v>0</v>
      </c>
      <c r="X5106" s="3" t="s">
        <v>1214</v>
      </c>
      <c r="Y5106" s="3" t="s">
        <v>852</v>
      </c>
      <c r="Z5106" s="3" t="str">
        <f>INDEX(业务类型!$C$4:$C$8,MATCH(纤芯!Y5106,业务类型!$B$4:$B$8,0))</f>
        <v>TWO</v>
      </c>
      <c r="AA5106" s="3" t="s">
        <v>901</v>
      </c>
    </row>
    <row r="5107" spans="1:27" ht="16.5" x14ac:dyDescent="0.2">
      <c r="A5107" s="3">
        <v>5104</v>
      </c>
      <c r="B5107" s="3">
        <f t="shared" si="399"/>
        <v>37048101002</v>
      </c>
      <c r="C5107" s="3" t="s">
        <v>1166</v>
      </c>
      <c r="D5107" s="3" t="s">
        <v>248</v>
      </c>
      <c r="E5107" s="3" t="str">
        <f>INDEX(光放段!$G$4:$G$237,MATCH(纤芯!G5107,光放段!$C$4:$C$237,0))</f>
        <v>山东二干|潍坊东营光缆:潍坊河西局-东营济南路</v>
      </c>
      <c r="F5107" s="3">
        <f>INDEX(光放段!$I$4:$I$237,MATCH(纤芯!H5107,光放段!$B$4:$B$237,0))</f>
        <v>37048100000</v>
      </c>
      <c r="G5107" s="3" t="str">
        <f t="shared" si="395"/>
        <v>山东二干|潍坊东营光缆:潍坊河西局-寿光东局</v>
      </c>
      <c r="H5107" s="3">
        <f>INDEX(光放段!$B$4:$B$237,MATCH(纤芯!G5107,光放段!$C$4:$C$237,0))</f>
        <v>37048101000</v>
      </c>
      <c r="I5107" s="3" t="str">
        <f t="shared" si="396"/>
        <v>潍坊东营光缆</v>
      </c>
      <c r="J5107" s="3" t="str">
        <f>INDEX(子缆名称!$B$4:$B$29,纤芯!M5107)</f>
        <v>A缆</v>
      </c>
      <c r="K5107" s="3">
        <v>2</v>
      </c>
      <c r="L5107" s="3">
        <f t="shared" si="397"/>
        <v>2</v>
      </c>
      <c r="M5107" s="3">
        <f t="shared" si="398"/>
        <v>1</v>
      </c>
      <c r="N5107" s="3" t="s">
        <v>58</v>
      </c>
      <c r="O5107" s="3">
        <f>COUNTIF([1]局站!$D$4:$D$172,"="&amp;N5107)</f>
        <v>1</v>
      </c>
      <c r="P5107" s="3">
        <v>0</v>
      </c>
      <c r="Q5107" s="3">
        <v>0</v>
      </c>
      <c r="R5107" s="3">
        <v>0</v>
      </c>
      <c r="S5107" s="3" t="s">
        <v>118</v>
      </c>
      <c r="T5107" s="3">
        <f>COUNTIF([1]局站!$D$4:$D$172,"="&amp;S5107)</f>
        <v>1</v>
      </c>
      <c r="U5107" s="3">
        <v>0</v>
      </c>
      <c r="V5107" s="3">
        <v>0</v>
      </c>
      <c r="W5107" s="3">
        <v>0</v>
      </c>
      <c r="X5107" s="3" t="s">
        <v>1214</v>
      </c>
      <c r="Y5107" s="3" t="s">
        <v>852</v>
      </c>
      <c r="Z5107" s="3" t="str">
        <f>INDEX(业务类型!$C$4:$C$8,MATCH(纤芯!Y5107,业务类型!$B$4:$B$8,0))</f>
        <v>TWO</v>
      </c>
      <c r="AA5107" s="3" t="s">
        <v>901</v>
      </c>
    </row>
    <row r="5108" spans="1:27" ht="16.5" x14ac:dyDescent="0.2">
      <c r="A5108" s="3">
        <v>5105</v>
      </c>
      <c r="B5108" s="3">
        <f t="shared" si="399"/>
        <v>37048101003</v>
      </c>
      <c r="C5108" s="3" t="s">
        <v>1166</v>
      </c>
      <c r="D5108" s="3" t="s">
        <v>248</v>
      </c>
      <c r="E5108" s="3" t="str">
        <f>INDEX(光放段!$G$4:$G$237,MATCH(纤芯!G5108,光放段!$C$4:$C$237,0))</f>
        <v>山东二干|潍坊东营光缆:潍坊河西局-东营济南路</v>
      </c>
      <c r="F5108" s="3">
        <f>INDEX(光放段!$I$4:$I$237,MATCH(纤芯!H5108,光放段!$B$4:$B$237,0))</f>
        <v>37048100000</v>
      </c>
      <c r="G5108" s="3" t="str">
        <f t="shared" si="395"/>
        <v>山东二干|潍坊东营光缆:潍坊河西局-寿光东局</v>
      </c>
      <c r="H5108" s="3">
        <f>INDEX(光放段!$B$4:$B$237,MATCH(纤芯!G5108,光放段!$C$4:$C$237,0))</f>
        <v>37048101000</v>
      </c>
      <c r="I5108" s="3" t="str">
        <f t="shared" si="396"/>
        <v>潍坊东营光缆</v>
      </c>
      <c r="J5108" s="3" t="str">
        <f>INDEX(子缆名称!$B$4:$B$29,纤芯!M5108)</f>
        <v>A缆</v>
      </c>
      <c r="K5108" s="3">
        <v>3</v>
      </c>
      <c r="L5108" s="3">
        <f t="shared" si="397"/>
        <v>3</v>
      </c>
      <c r="M5108" s="3">
        <f t="shared" si="398"/>
        <v>1</v>
      </c>
      <c r="N5108" s="3" t="s">
        <v>58</v>
      </c>
      <c r="O5108" s="3">
        <f>COUNTIF([1]局站!$D$4:$D$172,"="&amp;N5108)</f>
        <v>1</v>
      </c>
      <c r="P5108" s="3">
        <v>0</v>
      </c>
      <c r="Q5108" s="3">
        <v>0</v>
      </c>
      <c r="R5108" s="3">
        <v>0</v>
      </c>
      <c r="S5108" s="3" t="s">
        <v>118</v>
      </c>
      <c r="T5108" s="3">
        <f>COUNTIF([1]局站!$D$4:$D$172,"="&amp;S5108)</f>
        <v>1</v>
      </c>
      <c r="U5108" s="3">
        <v>0</v>
      </c>
      <c r="V5108" s="3">
        <v>0</v>
      </c>
      <c r="W5108" s="3">
        <v>0</v>
      </c>
      <c r="X5108" s="3" t="s">
        <v>1214</v>
      </c>
      <c r="Y5108" s="3" t="s">
        <v>852</v>
      </c>
      <c r="Z5108" s="3" t="str">
        <f>INDEX(业务类型!$C$4:$C$8,MATCH(纤芯!Y5108,业务类型!$B$4:$B$8,0))</f>
        <v>TWO</v>
      </c>
      <c r="AA5108" s="3" t="s">
        <v>878</v>
      </c>
    </row>
    <row r="5109" spans="1:27" ht="16.5" x14ac:dyDescent="0.2">
      <c r="A5109" s="3">
        <v>5106</v>
      </c>
      <c r="B5109" s="3">
        <f t="shared" si="399"/>
        <v>37048101004</v>
      </c>
      <c r="C5109" s="3" t="s">
        <v>1166</v>
      </c>
      <c r="D5109" s="3" t="s">
        <v>248</v>
      </c>
      <c r="E5109" s="3" t="str">
        <f>INDEX(光放段!$G$4:$G$237,MATCH(纤芯!G5109,光放段!$C$4:$C$237,0))</f>
        <v>山东二干|潍坊东营光缆:潍坊河西局-东营济南路</v>
      </c>
      <c r="F5109" s="3">
        <f>INDEX(光放段!$I$4:$I$237,MATCH(纤芯!H5109,光放段!$B$4:$B$237,0))</f>
        <v>37048100000</v>
      </c>
      <c r="G5109" s="3" t="str">
        <f t="shared" si="395"/>
        <v>山东二干|潍坊东营光缆:潍坊河西局-寿光东局</v>
      </c>
      <c r="H5109" s="3">
        <f>INDEX(光放段!$B$4:$B$237,MATCH(纤芯!G5109,光放段!$C$4:$C$237,0))</f>
        <v>37048101000</v>
      </c>
      <c r="I5109" s="3" t="str">
        <f t="shared" si="396"/>
        <v>潍坊东营光缆</v>
      </c>
      <c r="J5109" s="3" t="str">
        <f>INDEX(子缆名称!$B$4:$B$29,纤芯!M5109)</f>
        <v>A缆</v>
      </c>
      <c r="K5109" s="3">
        <v>4</v>
      </c>
      <c r="L5109" s="3">
        <f t="shared" si="397"/>
        <v>4</v>
      </c>
      <c r="M5109" s="3">
        <f t="shared" si="398"/>
        <v>1</v>
      </c>
      <c r="N5109" s="3" t="s">
        <v>58</v>
      </c>
      <c r="O5109" s="3">
        <f>COUNTIF([1]局站!$D$4:$D$172,"="&amp;N5109)</f>
        <v>1</v>
      </c>
      <c r="P5109" s="3">
        <v>0</v>
      </c>
      <c r="Q5109" s="3">
        <v>0</v>
      </c>
      <c r="R5109" s="3">
        <v>0</v>
      </c>
      <c r="S5109" s="3" t="s">
        <v>118</v>
      </c>
      <c r="T5109" s="3">
        <f>COUNTIF([1]局站!$D$4:$D$172,"="&amp;S5109)</f>
        <v>1</v>
      </c>
      <c r="U5109" s="3">
        <v>0</v>
      </c>
      <c r="V5109" s="3">
        <v>0</v>
      </c>
      <c r="W5109" s="3">
        <v>0</v>
      </c>
      <c r="X5109" s="3" t="s">
        <v>1214</v>
      </c>
      <c r="Y5109" s="3" t="s">
        <v>852</v>
      </c>
      <c r="Z5109" s="3" t="str">
        <f>INDEX(业务类型!$C$4:$C$8,MATCH(纤芯!Y5109,业务类型!$B$4:$B$8,0))</f>
        <v>TWO</v>
      </c>
      <c r="AA5109" s="3" t="s">
        <v>878</v>
      </c>
    </row>
    <row r="5110" spans="1:27" ht="16.5" x14ac:dyDescent="0.2">
      <c r="A5110" s="3">
        <v>5107</v>
      </c>
      <c r="B5110" s="3">
        <f t="shared" si="399"/>
        <v>37048101005</v>
      </c>
      <c r="C5110" s="3" t="s">
        <v>1166</v>
      </c>
      <c r="D5110" s="3" t="s">
        <v>248</v>
      </c>
      <c r="E5110" s="3" t="str">
        <f>INDEX(光放段!$G$4:$G$237,MATCH(纤芯!G5110,光放段!$C$4:$C$237,0))</f>
        <v>山东二干|潍坊东营光缆:潍坊河西局-东营济南路</v>
      </c>
      <c r="F5110" s="3">
        <f>INDEX(光放段!$I$4:$I$237,MATCH(纤芯!H5110,光放段!$B$4:$B$237,0))</f>
        <v>37048100000</v>
      </c>
      <c r="G5110" s="3" t="str">
        <f t="shared" si="395"/>
        <v>山东二干|潍坊东营光缆:潍坊河西局-寿光东局</v>
      </c>
      <c r="H5110" s="3">
        <f>INDEX(光放段!$B$4:$B$237,MATCH(纤芯!G5110,光放段!$C$4:$C$237,0))</f>
        <v>37048101000</v>
      </c>
      <c r="I5110" s="3" t="str">
        <f t="shared" si="396"/>
        <v>潍坊东营光缆</v>
      </c>
      <c r="J5110" s="3" t="str">
        <f>INDEX(子缆名称!$B$4:$B$29,纤芯!M5110)</f>
        <v>A缆</v>
      </c>
      <c r="K5110" s="3">
        <v>5</v>
      </c>
      <c r="L5110" s="3">
        <f t="shared" si="397"/>
        <v>5</v>
      </c>
      <c r="M5110" s="3">
        <f t="shared" si="398"/>
        <v>1</v>
      </c>
      <c r="N5110" s="3" t="s">
        <v>58</v>
      </c>
      <c r="O5110" s="3">
        <f>COUNTIF([1]局站!$D$4:$D$172,"="&amp;N5110)</f>
        <v>1</v>
      </c>
      <c r="P5110" s="3">
        <v>0</v>
      </c>
      <c r="Q5110" s="3">
        <v>0</v>
      </c>
      <c r="R5110" s="3">
        <v>0</v>
      </c>
      <c r="S5110" s="3" t="s">
        <v>118</v>
      </c>
      <c r="T5110" s="3">
        <f>COUNTIF([1]局站!$D$4:$D$172,"="&amp;S5110)</f>
        <v>1</v>
      </c>
      <c r="U5110" s="3">
        <v>0</v>
      </c>
      <c r="V5110" s="3">
        <v>0</v>
      </c>
      <c r="W5110" s="3">
        <v>0</v>
      </c>
      <c r="X5110" s="3" t="s">
        <v>1214</v>
      </c>
      <c r="Y5110" s="3" t="s">
        <v>880</v>
      </c>
      <c r="Z5110" s="3" t="str">
        <f>INDEX(业务类型!$C$4:$C$8,MATCH(纤芯!Y5110,业务类型!$B$4:$B$8,0))</f>
        <v>IDLE</v>
      </c>
      <c r="AA5110" s="3"/>
    </row>
    <row r="5111" spans="1:27" ht="16.5" x14ac:dyDescent="0.2">
      <c r="A5111" s="3">
        <v>5108</v>
      </c>
      <c r="B5111" s="3">
        <f t="shared" si="399"/>
        <v>37048101006</v>
      </c>
      <c r="C5111" s="3" t="s">
        <v>1166</v>
      </c>
      <c r="D5111" s="3" t="s">
        <v>248</v>
      </c>
      <c r="E5111" s="3" t="str">
        <f>INDEX(光放段!$G$4:$G$237,MATCH(纤芯!G5111,光放段!$C$4:$C$237,0))</f>
        <v>山东二干|潍坊东营光缆:潍坊河西局-东营济南路</v>
      </c>
      <c r="F5111" s="3">
        <f>INDEX(光放段!$I$4:$I$237,MATCH(纤芯!H5111,光放段!$B$4:$B$237,0))</f>
        <v>37048100000</v>
      </c>
      <c r="G5111" s="3" t="str">
        <f t="shared" si="395"/>
        <v>山东二干|潍坊东营光缆:潍坊河西局-寿光东局</v>
      </c>
      <c r="H5111" s="3">
        <f>INDEX(光放段!$B$4:$B$237,MATCH(纤芯!G5111,光放段!$C$4:$C$237,0))</f>
        <v>37048101000</v>
      </c>
      <c r="I5111" s="3" t="str">
        <f t="shared" si="396"/>
        <v>潍坊东营光缆</v>
      </c>
      <c r="J5111" s="3" t="str">
        <f>INDEX(子缆名称!$B$4:$B$29,纤芯!M5111)</f>
        <v>A缆</v>
      </c>
      <c r="K5111" s="3">
        <v>6</v>
      </c>
      <c r="L5111" s="3">
        <f t="shared" si="397"/>
        <v>6</v>
      </c>
      <c r="M5111" s="3">
        <f t="shared" si="398"/>
        <v>1</v>
      </c>
      <c r="N5111" s="3" t="s">
        <v>58</v>
      </c>
      <c r="O5111" s="3">
        <f>COUNTIF([1]局站!$D$4:$D$172,"="&amp;N5111)</f>
        <v>1</v>
      </c>
      <c r="P5111" s="3">
        <v>0</v>
      </c>
      <c r="Q5111" s="3">
        <v>0</v>
      </c>
      <c r="R5111" s="3">
        <v>0</v>
      </c>
      <c r="S5111" s="3" t="s">
        <v>118</v>
      </c>
      <c r="T5111" s="3">
        <f>COUNTIF([1]局站!$D$4:$D$172,"="&amp;S5111)</f>
        <v>1</v>
      </c>
      <c r="U5111" s="3">
        <v>0</v>
      </c>
      <c r="V5111" s="3">
        <v>0</v>
      </c>
      <c r="W5111" s="3">
        <v>0</v>
      </c>
      <c r="X5111" s="3" t="s">
        <v>1214</v>
      </c>
      <c r="Y5111" s="3" t="s">
        <v>852</v>
      </c>
      <c r="Z5111" s="3" t="str">
        <f>INDEX(业务类型!$C$4:$C$8,MATCH(纤芯!Y5111,业务类型!$B$4:$B$8,0))</f>
        <v>TWO</v>
      </c>
      <c r="AA5111" s="3" t="s">
        <v>886</v>
      </c>
    </row>
    <row r="5112" spans="1:27" ht="16.5" x14ac:dyDescent="0.2">
      <c r="A5112" s="3">
        <v>5109</v>
      </c>
      <c r="B5112" s="3">
        <f t="shared" si="399"/>
        <v>37048101007</v>
      </c>
      <c r="C5112" s="3" t="s">
        <v>1166</v>
      </c>
      <c r="D5112" s="3" t="s">
        <v>248</v>
      </c>
      <c r="E5112" s="3" t="str">
        <f>INDEX(光放段!$G$4:$G$237,MATCH(纤芯!G5112,光放段!$C$4:$C$237,0))</f>
        <v>山东二干|潍坊东营光缆:潍坊河西局-东营济南路</v>
      </c>
      <c r="F5112" s="3">
        <f>INDEX(光放段!$I$4:$I$237,MATCH(纤芯!H5112,光放段!$B$4:$B$237,0))</f>
        <v>37048100000</v>
      </c>
      <c r="G5112" s="3" t="str">
        <f t="shared" si="395"/>
        <v>山东二干|潍坊东营光缆:潍坊河西局-寿光东局</v>
      </c>
      <c r="H5112" s="3">
        <f>INDEX(光放段!$B$4:$B$237,MATCH(纤芯!G5112,光放段!$C$4:$C$237,0))</f>
        <v>37048101000</v>
      </c>
      <c r="I5112" s="3" t="str">
        <f t="shared" si="396"/>
        <v>潍坊东营光缆</v>
      </c>
      <c r="J5112" s="3" t="str">
        <f>INDEX(子缆名称!$B$4:$B$29,纤芯!M5112)</f>
        <v>A缆</v>
      </c>
      <c r="K5112" s="3">
        <v>7</v>
      </c>
      <c r="L5112" s="3">
        <f t="shared" si="397"/>
        <v>7</v>
      </c>
      <c r="M5112" s="3">
        <f t="shared" si="398"/>
        <v>1</v>
      </c>
      <c r="N5112" s="3" t="s">
        <v>58</v>
      </c>
      <c r="O5112" s="3">
        <f>COUNTIF([1]局站!$D$4:$D$172,"="&amp;N5112)</f>
        <v>1</v>
      </c>
      <c r="P5112" s="3">
        <v>0</v>
      </c>
      <c r="Q5112" s="3">
        <v>0</v>
      </c>
      <c r="R5112" s="3">
        <v>0</v>
      </c>
      <c r="S5112" s="3" t="s">
        <v>118</v>
      </c>
      <c r="T5112" s="3">
        <f>COUNTIF([1]局站!$D$4:$D$172,"="&amp;S5112)</f>
        <v>1</v>
      </c>
      <c r="U5112" s="3">
        <v>0</v>
      </c>
      <c r="V5112" s="3">
        <v>0</v>
      </c>
      <c r="W5112" s="3">
        <v>0</v>
      </c>
      <c r="X5112" s="3" t="s">
        <v>1214</v>
      </c>
      <c r="Y5112" s="3" t="s">
        <v>881</v>
      </c>
      <c r="Z5112" s="3" t="str">
        <f>INDEX(业务类型!$C$4:$C$8,MATCH(纤芯!Y5112,业务类型!$B$4:$B$8,0))</f>
        <v>OTHER</v>
      </c>
      <c r="AA5112" s="3" t="s">
        <v>882</v>
      </c>
    </row>
    <row r="5113" spans="1:27" ht="16.5" x14ac:dyDescent="0.2">
      <c r="A5113" s="3">
        <v>5110</v>
      </c>
      <c r="B5113" s="3">
        <f t="shared" si="399"/>
        <v>37048101008</v>
      </c>
      <c r="C5113" s="3" t="s">
        <v>1166</v>
      </c>
      <c r="D5113" s="3" t="s">
        <v>248</v>
      </c>
      <c r="E5113" s="3" t="str">
        <f>INDEX(光放段!$G$4:$G$237,MATCH(纤芯!G5113,光放段!$C$4:$C$237,0))</f>
        <v>山东二干|潍坊东营光缆:潍坊河西局-东营济南路</v>
      </c>
      <c r="F5113" s="3">
        <f>INDEX(光放段!$I$4:$I$237,MATCH(纤芯!H5113,光放段!$B$4:$B$237,0))</f>
        <v>37048100000</v>
      </c>
      <c r="G5113" s="3" t="str">
        <f t="shared" si="395"/>
        <v>山东二干|潍坊东营光缆:潍坊河西局-寿光东局</v>
      </c>
      <c r="H5113" s="3">
        <f>INDEX(光放段!$B$4:$B$237,MATCH(纤芯!G5113,光放段!$C$4:$C$237,0))</f>
        <v>37048101000</v>
      </c>
      <c r="I5113" s="3" t="str">
        <f t="shared" si="396"/>
        <v>潍坊东营光缆</v>
      </c>
      <c r="J5113" s="3" t="str">
        <f>INDEX(子缆名称!$B$4:$B$29,纤芯!M5113)</f>
        <v>A缆</v>
      </c>
      <c r="K5113" s="3">
        <v>8</v>
      </c>
      <c r="L5113" s="3">
        <f t="shared" si="397"/>
        <v>8</v>
      </c>
      <c r="M5113" s="3">
        <f t="shared" si="398"/>
        <v>1</v>
      </c>
      <c r="N5113" s="3" t="s">
        <v>58</v>
      </c>
      <c r="O5113" s="3">
        <f>COUNTIF([1]局站!$D$4:$D$172,"="&amp;N5113)</f>
        <v>1</v>
      </c>
      <c r="P5113" s="3">
        <v>0</v>
      </c>
      <c r="Q5113" s="3">
        <v>0</v>
      </c>
      <c r="R5113" s="3">
        <v>0</v>
      </c>
      <c r="S5113" s="3" t="s">
        <v>118</v>
      </c>
      <c r="T5113" s="3">
        <f>COUNTIF([1]局站!$D$4:$D$172,"="&amp;S5113)</f>
        <v>1</v>
      </c>
      <c r="U5113" s="3">
        <v>0</v>
      </c>
      <c r="V5113" s="3">
        <v>0</v>
      </c>
      <c r="W5113" s="3">
        <v>0</v>
      </c>
      <c r="X5113" s="3" t="s">
        <v>1214</v>
      </c>
      <c r="Y5113" s="3" t="s">
        <v>881</v>
      </c>
      <c r="Z5113" s="3" t="str">
        <f>INDEX(业务类型!$C$4:$C$8,MATCH(纤芯!Y5113,业务类型!$B$4:$B$8,0))</f>
        <v>OTHER</v>
      </c>
      <c r="AA5113" s="3" t="s">
        <v>882</v>
      </c>
    </row>
    <row r="5114" spans="1:27" ht="16.5" x14ac:dyDescent="0.2">
      <c r="A5114" s="3">
        <v>5111</v>
      </c>
      <c r="B5114" s="3">
        <f t="shared" si="399"/>
        <v>37048101009</v>
      </c>
      <c r="C5114" s="3" t="s">
        <v>1166</v>
      </c>
      <c r="D5114" s="3" t="s">
        <v>248</v>
      </c>
      <c r="E5114" s="3" t="str">
        <f>INDEX(光放段!$G$4:$G$237,MATCH(纤芯!G5114,光放段!$C$4:$C$237,0))</f>
        <v>山东二干|潍坊东营光缆:潍坊河西局-东营济南路</v>
      </c>
      <c r="F5114" s="3">
        <f>INDEX(光放段!$I$4:$I$237,MATCH(纤芯!H5114,光放段!$B$4:$B$237,0))</f>
        <v>37048100000</v>
      </c>
      <c r="G5114" s="3" t="str">
        <f t="shared" si="395"/>
        <v>山东二干|潍坊东营光缆:潍坊河西局-寿光东局</v>
      </c>
      <c r="H5114" s="3">
        <f>INDEX(光放段!$B$4:$B$237,MATCH(纤芯!G5114,光放段!$C$4:$C$237,0))</f>
        <v>37048101000</v>
      </c>
      <c r="I5114" s="3" t="str">
        <f t="shared" si="396"/>
        <v>潍坊东营光缆</v>
      </c>
      <c r="J5114" s="3" t="str">
        <f>INDEX(子缆名称!$B$4:$B$29,纤芯!M5114)</f>
        <v>A缆</v>
      </c>
      <c r="K5114" s="3">
        <v>9</v>
      </c>
      <c r="L5114" s="3">
        <f t="shared" si="397"/>
        <v>9</v>
      </c>
      <c r="M5114" s="3">
        <f t="shared" si="398"/>
        <v>1</v>
      </c>
      <c r="N5114" s="3" t="s">
        <v>58</v>
      </c>
      <c r="O5114" s="3">
        <f>COUNTIF([1]局站!$D$4:$D$172,"="&amp;N5114)</f>
        <v>1</v>
      </c>
      <c r="P5114" s="3">
        <v>0</v>
      </c>
      <c r="Q5114" s="3">
        <v>0</v>
      </c>
      <c r="R5114" s="3">
        <v>0</v>
      </c>
      <c r="S5114" s="3" t="s">
        <v>118</v>
      </c>
      <c r="T5114" s="3">
        <f>COUNTIF([1]局站!$D$4:$D$172,"="&amp;S5114)</f>
        <v>1</v>
      </c>
      <c r="U5114" s="3">
        <v>0</v>
      </c>
      <c r="V5114" s="3">
        <v>0</v>
      </c>
      <c r="W5114" s="3">
        <v>0</v>
      </c>
      <c r="X5114" s="3" t="s">
        <v>1214</v>
      </c>
      <c r="Y5114" s="3" t="s">
        <v>880</v>
      </c>
      <c r="Z5114" s="3" t="str">
        <f>INDEX(业务类型!$C$4:$C$8,MATCH(纤芯!Y5114,业务类型!$B$4:$B$8,0))</f>
        <v>IDLE</v>
      </c>
      <c r="AA5114" s="3"/>
    </row>
    <row r="5115" spans="1:27" ht="16.5" x14ac:dyDescent="0.2">
      <c r="A5115" s="3">
        <v>5112</v>
      </c>
      <c r="B5115" s="3">
        <f t="shared" si="399"/>
        <v>37048101010</v>
      </c>
      <c r="C5115" s="3" t="s">
        <v>1166</v>
      </c>
      <c r="D5115" s="3" t="s">
        <v>248</v>
      </c>
      <c r="E5115" s="3" t="str">
        <f>INDEX(光放段!$G$4:$G$237,MATCH(纤芯!G5115,光放段!$C$4:$C$237,0))</f>
        <v>山东二干|潍坊东营光缆:潍坊河西局-东营济南路</v>
      </c>
      <c r="F5115" s="3">
        <f>INDEX(光放段!$I$4:$I$237,MATCH(纤芯!H5115,光放段!$B$4:$B$237,0))</f>
        <v>37048100000</v>
      </c>
      <c r="G5115" s="3" t="str">
        <f t="shared" si="395"/>
        <v>山东二干|潍坊东营光缆:潍坊河西局-寿光东局</v>
      </c>
      <c r="H5115" s="3">
        <f>INDEX(光放段!$B$4:$B$237,MATCH(纤芯!G5115,光放段!$C$4:$C$237,0))</f>
        <v>37048101000</v>
      </c>
      <c r="I5115" s="3" t="str">
        <f t="shared" si="396"/>
        <v>潍坊东营光缆</v>
      </c>
      <c r="J5115" s="3" t="str">
        <f>INDEX(子缆名称!$B$4:$B$29,纤芯!M5115)</f>
        <v>A缆</v>
      </c>
      <c r="K5115" s="3">
        <v>10</v>
      </c>
      <c r="L5115" s="3">
        <f t="shared" si="397"/>
        <v>10</v>
      </c>
      <c r="M5115" s="3">
        <f t="shared" si="398"/>
        <v>1</v>
      </c>
      <c r="N5115" s="3" t="s">
        <v>58</v>
      </c>
      <c r="O5115" s="3">
        <f>COUNTIF([1]局站!$D$4:$D$172,"="&amp;N5115)</f>
        <v>1</v>
      </c>
      <c r="P5115" s="3">
        <v>0</v>
      </c>
      <c r="Q5115" s="3">
        <v>0</v>
      </c>
      <c r="R5115" s="3">
        <v>0</v>
      </c>
      <c r="S5115" s="3" t="s">
        <v>118</v>
      </c>
      <c r="T5115" s="3">
        <f>COUNTIF([1]局站!$D$4:$D$172,"="&amp;S5115)</f>
        <v>1</v>
      </c>
      <c r="U5115" s="3">
        <v>0</v>
      </c>
      <c r="V5115" s="3">
        <v>0</v>
      </c>
      <c r="W5115" s="3">
        <v>0</v>
      </c>
      <c r="X5115" s="3" t="s">
        <v>1214</v>
      </c>
      <c r="Y5115" s="3" t="s">
        <v>852</v>
      </c>
      <c r="Z5115" s="3" t="str">
        <f>INDEX(业务类型!$C$4:$C$8,MATCH(纤芯!Y5115,业务类型!$B$4:$B$8,0))</f>
        <v>TWO</v>
      </c>
      <c r="AA5115" s="3" t="s">
        <v>886</v>
      </c>
    </row>
    <row r="5116" spans="1:27" ht="16.5" x14ac:dyDescent="0.2">
      <c r="A5116" s="3">
        <v>5113</v>
      </c>
      <c r="B5116" s="3">
        <f t="shared" si="399"/>
        <v>37048101011</v>
      </c>
      <c r="C5116" s="3" t="s">
        <v>1166</v>
      </c>
      <c r="D5116" s="3" t="s">
        <v>248</v>
      </c>
      <c r="E5116" s="3" t="str">
        <f>INDEX(光放段!$G$4:$G$237,MATCH(纤芯!G5116,光放段!$C$4:$C$237,0))</f>
        <v>山东二干|潍坊东营光缆:潍坊河西局-东营济南路</v>
      </c>
      <c r="F5116" s="3">
        <f>INDEX(光放段!$I$4:$I$237,MATCH(纤芯!H5116,光放段!$B$4:$B$237,0))</f>
        <v>37048100000</v>
      </c>
      <c r="G5116" s="3" t="str">
        <f t="shared" si="395"/>
        <v>山东二干|潍坊东营光缆:潍坊河西局-寿光东局</v>
      </c>
      <c r="H5116" s="3">
        <f>INDEX(光放段!$B$4:$B$237,MATCH(纤芯!G5116,光放段!$C$4:$C$237,0))</f>
        <v>37048101000</v>
      </c>
      <c r="I5116" s="3" t="str">
        <f t="shared" si="396"/>
        <v>潍坊东营光缆</v>
      </c>
      <c r="J5116" s="3" t="str">
        <f>INDEX(子缆名称!$B$4:$B$29,纤芯!M5116)</f>
        <v>A缆</v>
      </c>
      <c r="K5116" s="3">
        <v>11</v>
      </c>
      <c r="L5116" s="3">
        <f t="shared" si="397"/>
        <v>11</v>
      </c>
      <c r="M5116" s="3">
        <f t="shared" si="398"/>
        <v>1</v>
      </c>
      <c r="N5116" s="3" t="s">
        <v>58</v>
      </c>
      <c r="O5116" s="3">
        <f>COUNTIF([1]局站!$D$4:$D$172,"="&amp;N5116)</f>
        <v>1</v>
      </c>
      <c r="P5116" s="3">
        <v>0</v>
      </c>
      <c r="Q5116" s="3">
        <v>0</v>
      </c>
      <c r="R5116" s="3">
        <v>0</v>
      </c>
      <c r="S5116" s="3" t="s">
        <v>118</v>
      </c>
      <c r="T5116" s="3">
        <f>COUNTIF([1]局站!$D$4:$D$172,"="&amp;S5116)</f>
        <v>1</v>
      </c>
      <c r="U5116" s="3">
        <v>0</v>
      </c>
      <c r="V5116" s="3">
        <v>0</v>
      </c>
      <c r="W5116" s="3">
        <v>0</v>
      </c>
      <c r="X5116" s="3" t="s">
        <v>1214</v>
      </c>
      <c r="Y5116" s="3" t="s">
        <v>880</v>
      </c>
      <c r="Z5116" s="3" t="str">
        <f>INDEX(业务类型!$C$4:$C$8,MATCH(纤芯!Y5116,业务类型!$B$4:$B$8,0))</f>
        <v>IDLE</v>
      </c>
      <c r="AA5116" s="3"/>
    </row>
    <row r="5117" spans="1:27" ht="16.5" x14ac:dyDescent="0.2">
      <c r="A5117" s="3">
        <v>5114</v>
      </c>
      <c r="B5117" s="3">
        <f t="shared" si="399"/>
        <v>37048101012</v>
      </c>
      <c r="C5117" s="3" t="s">
        <v>1166</v>
      </c>
      <c r="D5117" s="3" t="s">
        <v>248</v>
      </c>
      <c r="E5117" s="3" t="str">
        <f>INDEX(光放段!$G$4:$G$237,MATCH(纤芯!G5117,光放段!$C$4:$C$237,0))</f>
        <v>山东二干|潍坊东营光缆:潍坊河西局-东营济南路</v>
      </c>
      <c r="F5117" s="3">
        <f>INDEX(光放段!$I$4:$I$237,MATCH(纤芯!H5117,光放段!$B$4:$B$237,0))</f>
        <v>37048100000</v>
      </c>
      <c r="G5117" s="3" t="str">
        <f t="shared" si="395"/>
        <v>山东二干|潍坊东营光缆:潍坊河西局-寿光东局</v>
      </c>
      <c r="H5117" s="3">
        <f>INDEX(光放段!$B$4:$B$237,MATCH(纤芯!G5117,光放段!$C$4:$C$237,0))</f>
        <v>37048101000</v>
      </c>
      <c r="I5117" s="3" t="str">
        <f t="shared" si="396"/>
        <v>潍坊东营光缆</v>
      </c>
      <c r="J5117" s="3" t="str">
        <f>INDEX(子缆名称!$B$4:$B$29,纤芯!M5117)</f>
        <v>A缆</v>
      </c>
      <c r="K5117" s="3">
        <v>12</v>
      </c>
      <c r="L5117" s="3">
        <f t="shared" si="397"/>
        <v>12</v>
      </c>
      <c r="M5117" s="3">
        <f t="shared" si="398"/>
        <v>1</v>
      </c>
      <c r="N5117" s="3" t="s">
        <v>58</v>
      </c>
      <c r="O5117" s="3">
        <f>COUNTIF([1]局站!$D$4:$D$172,"="&amp;N5117)</f>
        <v>1</v>
      </c>
      <c r="P5117" s="3">
        <v>0</v>
      </c>
      <c r="Q5117" s="3">
        <v>0</v>
      </c>
      <c r="R5117" s="3">
        <v>0</v>
      </c>
      <c r="S5117" s="3" t="s">
        <v>118</v>
      </c>
      <c r="T5117" s="3">
        <f>COUNTIF([1]局站!$D$4:$D$172,"="&amp;S5117)</f>
        <v>1</v>
      </c>
      <c r="U5117" s="3">
        <v>0</v>
      </c>
      <c r="V5117" s="3">
        <v>0</v>
      </c>
      <c r="W5117" s="3">
        <v>0</v>
      </c>
      <c r="X5117" s="3" t="s">
        <v>1214</v>
      </c>
      <c r="Y5117" s="3" t="s">
        <v>880</v>
      </c>
      <c r="Z5117" s="3" t="str">
        <f>INDEX(业务类型!$C$4:$C$8,MATCH(纤芯!Y5117,业务类型!$B$4:$B$8,0))</f>
        <v>IDLE</v>
      </c>
      <c r="AA5117" s="3"/>
    </row>
    <row r="5118" spans="1:27" ht="16.5" x14ac:dyDescent="0.2">
      <c r="A5118" s="3">
        <v>5115</v>
      </c>
      <c r="B5118" s="3">
        <f t="shared" si="399"/>
        <v>37048101013</v>
      </c>
      <c r="C5118" s="3" t="s">
        <v>1166</v>
      </c>
      <c r="D5118" s="3" t="s">
        <v>248</v>
      </c>
      <c r="E5118" s="3" t="str">
        <f>INDEX(光放段!$G$4:$G$237,MATCH(纤芯!G5118,光放段!$C$4:$C$237,0))</f>
        <v>山东二干|潍坊东营光缆:潍坊河西局-东营济南路</v>
      </c>
      <c r="F5118" s="3">
        <f>INDEX(光放段!$I$4:$I$237,MATCH(纤芯!H5118,光放段!$B$4:$B$237,0))</f>
        <v>37048100000</v>
      </c>
      <c r="G5118" s="3" t="str">
        <f t="shared" si="395"/>
        <v>山东二干|潍坊东营光缆:潍坊河西局-寿光东局</v>
      </c>
      <c r="H5118" s="3">
        <f>INDEX(光放段!$B$4:$B$237,MATCH(纤芯!G5118,光放段!$C$4:$C$237,0))</f>
        <v>37048101000</v>
      </c>
      <c r="I5118" s="3" t="str">
        <f t="shared" si="396"/>
        <v>潍坊东营光缆</v>
      </c>
      <c r="J5118" s="3" t="str">
        <f>INDEX(子缆名称!$B$4:$B$29,纤芯!M5118)</f>
        <v>B缆</v>
      </c>
      <c r="K5118" s="3">
        <v>13</v>
      </c>
      <c r="L5118" s="3">
        <f t="shared" si="397"/>
        <v>1</v>
      </c>
      <c r="M5118" s="3">
        <f t="shared" si="398"/>
        <v>2</v>
      </c>
      <c r="N5118" s="3" t="s">
        <v>58</v>
      </c>
      <c r="O5118" s="3">
        <f>COUNTIF([1]局站!$D$4:$D$172,"="&amp;N5118)</f>
        <v>1</v>
      </c>
      <c r="P5118" s="3">
        <v>0</v>
      </c>
      <c r="Q5118" s="3">
        <v>0</v>
      </c>
      <c r="R5118" s="3">
        <v>0</v>
      </c>
      <c r="S5118" s="3" t="s">
        <v>118</v>
      </c>
      <c r="T5118" s="3">
        <f>COUNTIF([1]局站!$D$4:$D$172,"="&amp;S5118)</f>
        <v>1</v>
      </c>
      <c r="U5118" s="3">
        <v>0</v>
      </c>
      <c r="V5118" s="3">
        <v>0</v>
      </c>
      <c r="W5118" s="3">
        <v>0</v>
      </c>
      <c r="X5118" s="3" t="s">
        <v>1214</v>
      </c>
      <c r="Y5118" s="3" t="s">
        <v>880</v>
      </c>
      <c r="Z5118" s="3" t="str">
        <f>INDEX(业务类型!$C$4:$C$8,MATCH(纤芯!Y5118,业务类型!$B$4:$B$8,0))</f>
        <v>IDLE</v>
      </c>
      <c r="AA5118" s="3"/>
    </row>
    <row r="5119" spans="1:27" ht="16.5" x14ac:dyDescent="0.2">
      <c r="A5119" s="3">
        <v>5116</v>
      </c>
      <c r="B5119" s="3">
        <f t="shared" si="399"/>
        <v>37048101014</v>
      </c>
      <c r="C5119" s="3" t="s">
        <v>1166</v>
      </c>
      <c r="D5119" s="3" t="s">
        <v>248</v>
      </c>
      <c r="E5119" s="3" t="str">
        <f>INDEX(光放段!$G$4:$G$237,MATCH(纤芯!G5119,光放段!$C$4:$C$237,0))</f>
        <v>山东二干|潍坊东营光缆:潍坊河西局-东营济南路</v>
      </c>
      <c r="F5119" s="3">
        <f>INDEX(光放段!$I$4:$I$237,MATCH(纤芯!H5119,光放段!$B$4:$B$237,0))</f>
        <v>37048100000</v>
      </c>
      <c r="G5119" s="3" t="str">
        <f t="shared" si="395"/>
        <v>山东二干|潍坊东营光缆:潍坊河西局-寿光东局</v>
      </c>
      <c r="H5119" s="3">
        <f>INDEX(光放段!$B$4:$B$237,MATCH(纤芯!G5119,光放段!$C$4:$C$237,0))</f>
        <v>37048101000</v>
      </c>
      <c r="I5119" s="3" t="str">
        <f t="shared" si="396"/>
        <v>潍坊东营光缆</v>
      </c>
      <c r="J5119" s="3" t="str">
        <f>INDEX(子缆名称!$B$4:$B$29,纤芯!M5119)</f>
        <v>B缆</v>
      </c>
      <c r="K5119" s="3">
        <v>14</v>
      </c>
      <c r="L5119" s="3">
        <f t="shared" si="397"/>
        <v>2</v>
      </c>
      <c r="M5119" s="3">
        <f t="shared" si="398"/>
        <v>2</v>
      </c>
      <c r="N5119" s="3" t="s">
        <v>58</v>
      </c>
      <c r="O5119" s="3">
        <f>COUNTIF([1]局站!$D$4:$D$172,"="&amp;N5119)</f>
        <v>1</v>
      </c>
      <c r="P5119" s="3">
        <v>0</v>
      </c>
      <c r="Q5119" s="3">
        <v>0</v>
      </c>
      <c r="R5119" s="3">
        <v>0</v>
      </c>
      <c r="S5119" s="3" t="s">
        <v>118</v>
      </c>
      <c r="T5119" s="3">
        <f>COUNTIF([1]局站!$D$4:$D$172,"="&amp;S5119)</f>
        <v>1</v>
      </c>
      <c r="U5119" s="3">
        <v>0</v>
      </c>
      <c r="V5119" s="3">
        <v>0</v>
      </c>
      <c r="W5119" s="3">
        <v>0</v>
      </c>
      <c r="X5119" s="3" t="s">
        <v>1214</v>
      </c>
      <c r="Y5119" s="3" t="s">
        <v>880</v>
      </c>
      <c r="Z5119" s="3" t="str">
        <f>INDEX(业务类型!$C$4:$C$8,MATCH(纤芯!Y5119,业务类型!$B$4:$B$8,0))</f>
        <v>IDLE</v>
      </c>
      <c r="AA5119" s="3"/>
    </row>
    <row r="5120" spans="1:27" ht="16.5" x14ac:dyDescent="0.2">
      <c r="A5120" s="3">
        <v>5117</v>
      </c>
      <c r="B5120" s="3">
        <f t="shared" si="399"/>
        <v>37048101015</v>
      </c>
      <c r="C5120" s="3" t="s">
        <v>1166</v>
      </c>
      <c r="D5120" s="3" t="s">
        <v>248</v>
      </c>
      <c r="E5120" s="3" t="str">
        <f>INDEX(光放段!$G$4:$G$237,MATCH(纤芯!G5120,光放段!$C$4:$C$237,0))</f>
        <v>山东二干|潍坊东营光缆:潍坊河西局-东营济南路</v>
      </c>
      <c r="F5120" s="3">
        <f>INDEX(光放段!$I$4:$I$237,MATCH(纤芯!H5120,光放段!$B$4:$B$237,0))</f>
        <v>37048100000</v>
      </c>
      <c r="G5120" s="3" t="str">
        <f t="shared" si="395"/>
        <v>山东二干|潍坊东营光缆:潍坊河西局-寿光东局</v>
      </c>
      <c r="H5120" s="3">
        <f>INDEX(光放段!$B$4:$B$237,MATCH(纤芯!G5120,光放段!$C$4:$C$237,0))</f>
        <v>37048101000</v>
      </c>
      <c r="I5120" s="3" t="str">
        <f t="shared" si="396"/>
        <v>潍坊东营光缆</v>
      </c>
      <c r="J5120" s="3" t="str">
        <f>INDEX(子缆名称!$B$4:$B$29,纤芯!M5120)</f>
        <v>B缆</v>
      </c>
      <c r="K5120" s="3">
        <v>15</v>
      </c>
      <c r="L5120" s="3">
        <f t="shared" si="397"/>
        <v>3</v>
      </c>
      <c r="M5120" s="3">
        <f t="shared" si="398"/>
        <v>2</v>
      </c>
      <c r="N5120" s="3" t="s">
        <v>58</v>
      </c>
      <c r="O5120" s="3">
        <f>COUNTIF([1]局站!$D$4:$D$172,"="&amp;N5120)</f>
        <v>1</v>
      </c>
      <c r="P5120" s="3">
        <v>0</v>
      </c>
      <c r="Q5120" s="3">
        <v>0</v>
      </c>
      <c r="R5120" s="3">
        <v>0</v>
      </c>
      <c r="S5120" s="3" t="s">
        <v>118</v>
      </c>
      <c r="T5120" s="3">
        <f>COUNTIF([1]局站!$D$4:$D$172,"="&amp;S5120)</f>
        <v>1</v>
      </c>
      <c r="U5120" s="3">
        <v>0</v>
      </c>
      <c r="V5120" s="3">
        <v>0</v>
      </c>
      <c r="W5120" s="3">
        <v>0</v>
      </c>
      <c r="X5120" s="3" t="s">
        <v>1214</v>
      </c>
      <c r="Y5120" s="3" t="s">
        <v>852</v>
      </c>
      <c r="Z5120" s="3" t="str">
        <f>INDEX(业务类型!$C$4:$C$8,MATCH(纤芯!Y5120,业务类型!$B$4:$B$8,0))</f>
        <v>TWO</v>
      </c>
      <c r="AA5120" s="3" t="s">
        <v>891</v>
      </c>
    </row>
    <row r="5121" spans="1:27" ht="16.5" x14ac:dyDescent="0.2">
      <c r="A5121" s="3">
        <v>5118</v>
      </c>
      <c r="B5121" s="3">
        <f t="shared" si="399"/>
        <v>37048101016</v>
      </c>
      <c r="C5121" s="3" t="s">
        <v>1166</v>
      </c>
      <c r="D5121" s="3" t="s">
        <v>248</v>
      </c>
      <c r="E5121" s="3" t="str">
        <f>INDEX(光放段!$G$4:$G$237,MATCH(纤芯!G5121,光放段!$C$4:$C$237,0))</f>
        <v>山东二干|潍坊东营光缆:潍坊河西局-东营济南路</v>
      </c>
      <c r="F5121" s="3">
        <f>INDEX(光放段!$I$4:$I$237,MATCH(纤芯!H5121,光放段!$B$4:$B$237,0))</f>
        <v>37048100000</v>
      </c>
      <c r="G5121" s="3" t="str">
        <f t="shared" si="395"/>
        <v>山东二干|潍坊东营光缆:潍坊河西局-寿光东局</v>
      </c>
      <c r="H5121" s="3">
        <f>INDEX(光放段!$B$4:$B$237,MATCH(纤芯!G5121,光放段!$C$4:$C$237,0))</f>
        <v>37048101000</v>
      </c>
      <c r="I5121" s="3" t="str">
        <f t="shared" si="396"/>
        <v>潍坊东营光缆</v>
      </c>
      <c r="J5121" s="3" t="str">
        <f>INDEX(子缆名称!$B$4:$B$29,纤芯!M5121)</f>
        <v>B缆</v>
      </c>
      <c r="K5121" s="3">
        <v>16</v>
      </c>
      <c r="L5121" s="3">
        <f t="shared" si="397"/>
        <v>4</v>
      </c>
      <c r="M5121" s="3">
        <f t="shared" si="398"/>
        <v>2</v>
      </c>
      <c r="N5121" s="3" t="s">
        <v>58</v>
      </c>
      <c r="O5121" s="3">
        <f>COUNTIF([1]局站!$D$4:$D$172,"="&amp;N5121)</f>
        <v>1</v>
      </c>
      <c r="P5121" s="3">
        <v>0</v>
      </c>
      <c r="Q5121" s="3">
        <v>0</v>
      </c>
      <c r="R5121" s="3">
        <v>0</v>
      </c>
      <c r="S5121" s="3" t="s">
        <v>118</v>
      </c>
      <c r="T5121" s="3">
        <f>COUNTIF([1]局站!$D$4:$D$172,"="&amp;S5121)</f>
        <v>1</v>
      </c>
      <c r="U5121" s="3">
        <v>0</v>
      </c>
      <c r="V5121" s="3">
        <v>0</v>
      </c>
      <c r="W5121" s="3">
        <v>0</v>
      </c>
      <c r="X5121" s="3" t="s">
        <v>1214</v>
      </c>
      <c r="Y5121" s="3" t="s">
        <v>852</v>
      </c>
      <c r="Z5121" s="3" t="str">
        <f>INDEX(业务类型!$C$4:$C$8,MATCH(纤芯!Y5121,业务类型!$B$4:$B$8,0))</f>
        <v>TWO</v>
      </c>
      <c r="AA5121" s="3" t="s">
        <v>891</v>
      </c>
    </row>
    <row r="5122" spans="1:27" ht="16.5" x14ac:dyDescent="0.2">
      <c r="A5122" s="3">
        <v>5119</v>
      </c>
      <c r="B5122" s="3">
        <f t="shared" si="399"/>
        <v>37048101017</v>
      </c>
      <c r="C5122" s="3" t="s">
        <v>1166</v>
      </c>
      <c r="D5122" s="3" t="s">
        <v>248</v>
      </c>
      <c r="E5122" s="3" t="str">
        <f>INDEX(光放段!$G$4:$G$237,MATCH(纤芯!G5122,光放段!$C$4:$C$237,0))</f>
        <v>山东二干|潍坊东营光缆:潍坊河西局-东营济南路</v>
      </c>
      <c r="F5122" s="3">
        <f>INDEX(光放段!$I$4:$I$237,MATCH(纤芯!H5122,光放段!$B$4:$B$237,0))</f>
        <v>37048100000</v>
      </c>
      <c r="G5122" s="3" t="str">
        <f t="shared" si="395"/>
        <v>山东二干|潍坊东营光缆:潍坊河西局-寿光东局</v>
      </c>
      <c r="H5122" s="3">
        <f>INDEX(光放段!$B$4:$B$237,MATCH(纤芯!G5122,光放段!$C$4:$C$237,0))</f>
        <v>37048101000</v>
      </c>
      <c r="I5122" s="3" t="str">
        <f t="shared" si="396"/>
        <v>潍坊东营光缆</v>
      </c>
      <c r="J5122" s="3" t="str">
        <f>INDEX(子缆名称!$B$4:$B$29,纤芯!M5122)</f>
        <v>B缆</v>
      </c>
      <c r="K5122" s="3">
        <v>17</v>
      </c>
      <c r="L5122" s="3">
        <f t="shared" si="397"/>
        <v>5</v>
      </c>
      <c r="M5122" s="3">
        <f t="shared" si="398"/>
        <v>2</v>
      </c>
      <c r="N5122" s="3" t="s">
        <v>58</v>
      </c>
      <c r="O5122" s="3">
        <f>COUNTIF([1]局站!$D$4:$D$172,"="&amp;N5122)</f>
        <v>1</v>
      </c>
      <c r="P5122" s="3">
        <v>0</v>
      </c>
      <c r="Q5122" s="3">
        <v>0</v>
      </c>
      <c r="R5122" s="3">
        <v>0</v>
      </c>
      <c r="S5122" s="3" t="s">
        <v>118</v>
      </c>
      <c r="T5122" s="3">
        <f>COUNTIF([1]局站!$D$4:$D$172,"="&amp;S5122)</f>
        <v>1</v>
      </c>
      <c r="U5122" s="3">
        <v>0</v>
      </c>
      <c r="V5122" s="3">
        <v>0</v>
      </c>
      <c r="W5122" s="3">
        <v>0</v>
      </c>
      <c r="X5122" s="3" t="s">
        <v>1214</v>
      </c>
      <c r="Y5122" s="3" t="s">
        <v>852</v>
      </c>
      <c r="Z5122" s="3" t="str">
        <f>INDEX(业务类型!$C$4:$C$8,MATCH(纤芯!Y5122,业务类型!$B$4:$B$8,0))</f>
        <v>TWO</v>
      </c>
      <c r="AA5122" s="3" t="s">
        <v>886</v>
      </c>
    </row>
    <row r="5123" spans="1:27" ht="16.5" x14ac:dyDescent="0.2">
      <c r="A5123" s="3">
        <v>5120</v>
      </c>
      <c r="B5123" s="3">
        <f t="shared" si="399"/>
        <v>37048101018</v>
      </c>
      <c r="C5123" s="3" t="s">
        <v>1166</v>
      </c>
      <c r="D5123" s="3" t="s">
        <v>248</v>
      </c>
      <c r="E5123" s="3" t="str">
        <f>INDEX(光放段!$G$4:$G$237,MATCH(纤芯!G5123,光放段!$C$4:$C$237,0))</f>
        <v>山东二干|潍坊东营光缆:潍坊河西局-东营济南路</v>
      </c>
      <c r="F5123" s="3">
        <f>INDEX(光放段!$I$4:$I$237,MATCH(纤芯!H5123,光放段!$B$4:$B$237,0))</f>
        <v>37048100000</v>
      </c>
      <c r="G5123" s="3" t="str">
        <f t="shared" si="395"/>
        <v>山东二干|潍坊东营光缆:潍坊河西局-寿光东局</v>
      </c>
      <c r="H5123" s="3">
        <f>INDEX(光放段!$B$4:$B$237,MATCH(纤芯!G5123,光放段!$C$4:$C$237,0))</f>
        <v>37048101000</v>
      </c>
      <c r="I5123" s="3" t="str">
        <f t="shared" si="396"/>
        <v>潍坊东营光缆</v>
      </c>
      <c r="J5123" s="3" t="str">
        <f>INDEX(子缆名称!$B$4:$B$29,纤芯!M5123)</f>
        <v>B缆</v>
      </c>
      <c r="K5123" s="3">
        <v>18</v>
      </c>
      <c r="L5123" s="3">
        <f t="shared" si="397"/>
        <v>6</v>
      </c>
      <c r="M5123" s="3">
        <f t="shared" si="398"/>
        <v>2</v>
      </c>
      <c r="N5123" s="3" t="s">
        <v>58</v>
      </c>
      <c r="O5123" s="3">
        <f>COUNTIF([1]局站!$D$4:$D$172,"="&amp;N5123)</f>
        <v>1</v>
      </c>
      <c r="P5123" s="3">
        <v>0</v>
      </c>
      <c r="Q5123" s="3">
        <v>0</v>
      </c>
      <c r="R5123" s="3">
        <v>0</v>
      </c>
      <c r="S5123" s="3" t="s">
        <v>118</v>
      </c>
      <c r="T5123" s="3">
        <f>COUNTIF([1]局站!$D$4:$D$172,"="&amp;S5123)</f>
        <v>1</v>
      </c>
      <c r="U5123" s="3">
        <v>0</v>
      </c>
      <c r="V5123" s="3">
        <v>0</v>
      </c>
      <c r="W5123" s="3">
        <v>0</v>
      </c>
      <c r="X5123" s="3" t="s">
        <v>1214</v>
      </c>
      <c r="Y5123" s="3" t="s">
        <v>852</v>
      </c>
      <c r="Z5123" s="3" t="str">
        <f>INDEX(业务类型!$C$4:$C$8,MATCH(纤芯!Y5123,业务类型!$B$4:$B$8,0))</f>
        <v>TWO</v>
      </c>
      <c r="AA5123" s="3" t="s">
        <v>886</v>
      </c>
    </row>
    <row r="5124" spans="1:27" ht="16.5" x14ac:dyDescent="0.2">
      <c r="A5124" s="3">
        <v>5121</v>
      </c>
      <c r="B5124" s="3">
        <f t="shared" si="399"/>
        <v>37048101019</v>
      </c>
      <c r="C5124" s="3" t="s">
        <v>1166</v>
      </c>
      <c r="D5124" s="3" t="s">
        <v>248</v>
      </c>
      <c r="E5124" s="3" t="str">
        <f>INDEX(光放段!$G$4:$G$237,MATCH(纤芯!G5124,光放段!$C$4:$C$237,0))</f>
        <v>山东二干|潍坊东营光缆:潍坊河西局-东营济南路</v>
      </c>
      <c r="F5124" s="3">
        <f>INDEX(光放段!$I$4:$I$237,MATCH(纤芯!H5124,光放段!$B$4:$B$237,0))</f>
        <v>37048100000</v>
      </c>
      <c r="G5124" s="3" t="str">
        <f t="shared" si="395"/>
        <v>山东二干|潍坊东营光缆:潍坊河西局-寿光东局</v>
      </c>
      <c r="H5124" s="3">
        <f>INDEX(光放段!$B$4:$B$237,MATCH(纤芯!G5124,光放段!$C$4:$C$237,0))</f>
        <v>37048101000</v>
      </c>
      <c r="I5124" s="3" t="str">
        <f t="shared" si="396"/>
        <v>潍坊东营光缆</v>
      </c>
      <c r="J5124" s="3" t="str">
        <f>INDEX(子缆名称!$B$4:$B$29,纤芯!M5124)</f>
        <v>B缆</v>
      </c>
      <c r="K5124" s="3">
        <v>19</v>
      </c>
      <c r="L5124" s="3">
        <f t="shared" si="397"/>
        <v>7</v>
      </c>
      <c r="M5124" s="3">
        <f t="shared" si="398"/>
        <v>2</v>
      </c>
      <c r="N5124" s="3" t="s">
        <v>58</v>
      </c>
      <c r="O5124" s="3">
        <f>COUNTIF([1]局站!$D$4:$D$172,"="&amp;N5124)</f>
        <v>1</v>
      </c>
      <c r="P5124" s="3">
        <v>0</v>
      </c>
      <c r="Q5124" s="3">
        <v>0</v>
      </c>
      <c r="R5124" s="3">
        <v>0</v>
      </c>
      <c r="S5124" s="3" t="s">
        <v>118</v>
      </c>
      <c r="T5124" s="3">
        <f>COUNTIF([1]局站!$D$4:$D$172,"="&amp;S5124)</f>
        <v>1</v>
      </c>
      <c r="U5124" s="3">
        <v>0</v>
      </c>
      <c r="V5124" s="3">
        <v>0</v>
      </c>
      <c r="W5124" s="3">
        <v>0</v>
      </c>
      <c r="X5124" s="3" t="s">
        <v>1214</v>
      </c>
      <c r="Y5124" s="3" t="s">
        <v>852</v>
      </c>
      <c r="Z5124" s="3" t="str">
        <f>INDEX(业务类型!$C$4:$C$8,MATCH(纤芯!Y5124,业务类型!$B$4:$B$8,0))</f>
        <v>TWO</v>
      </c>
      <c r="AA5124" s="3" t="s">
        <v>903</v>
      </c>
    </row>
    <row r="5125" spans="1:27" ht="16.5" x14ac:dyDescent="0.2">
      <c r="A5125" s="3">
        <v>5122</v>
      </c>
      <c r="B5125" s="3">
        <f t="shared" si="399"/>
        <v>37048101020</v>
      </c>
      <c r="C5125" s="3" t="s">
        <v>1166</v>
      </c>
      <c r="D5125" s="3" t="s">
        <v>248</v>
      </c>
      <c r="E5125" s="3" t="str">
        <f>INDEX(光放段!$G$4:$G$237,MATCH(纤芯!G5125,光放段!$C$4:$C$237,0))</f>
        <v>山东二干|潍坊东营光缆:潍坊河西局-东营济南路</v>
      </c>
      <c r="F5125" s="3">
        <f>INDEX(光放段!$I$4:$I$237,MATCH(纤芯!H5125,光放段!$B$4:$B$237,0))</f>
        <v>37048100000</v>
      </c>
      <c r="G5125" s="3" t="str">
        <f t="shared" ref="G5125:G5188" si="400">C5125&amp;"|"&amp;D5125&amp;":"&amp;N5125&amp;"-"&amp;S5125</f>
        <v>山东二干|潍坊东营光缆:潍坊河西局-寿光东局</v>
      </c>
      <c r="H5125" s="3">
        <f>INDEX(光放段!$B$4:$B$237,MATCH(纤芯!G5125,光放段!$C$4:$C$237,0))</f>
        <v>37048101000</v>
      </c>
      <c r="I5125" s="3" t="str">
        <f t="shared" ref="I5125:I5188" si="401">D5125</f>
        <v>潍坊东营光缆</v>
      </c>
      <c r="J5125" s="3" t="str">
        <f>INDEX(子缆名称!$B$4:$B$29,纤芯!M5125)</f>
        <v>B缆</v>
      </c>
      <c r="K5125" s="3">
        <v>20</v>
      </c>
      <c r="L5125" s="3">
        <f t="shared" ref="L5125:L5188" si="402">MOD(K5125-1,12)+1</f>
        <v>8</v>
      </c>
      <c r="M5125" s="3">
        <f t="shared" ref="M5125:M5188" si="403">INT((K5125-1)/12)+1</f>
        <v>2</v>
      </c>
      <c r="N5125" s="3" t="s">
        <v>58</v>
      </c>
      <c r="O5125" s="3">
        <f>COUNTIF([1]局站!$D$4:$D$172,"="&amp;N5125)</f>
        <v>1</v>
      </c>
      <c r="P5125" s="3">
        <v>0</v>
      </c>
      <c r="Q5125" s="3">
        <v>0</v>
      </c>
      <c r="R5125" s="3">
        <v>0</v>
      </c>
      <c r="S5125" s="3" t="s">
        <v>118</v>
      </c>
      <c r="T5125" s="3">
        <f>COUNTIF([1]局站!$D$4:$D$172,"="&amp;S5125)</f>
        <v>1</v>
      </c>
      <c r="U5125" s="3">
        <v>0</v>
      </c>
      <c r="V5125" s="3">
        <v>0</v>
      </c>
      <c r="W5125" s="3">
        <v>0</v>
      </c>
      <c r="X5125" s="3" t="s">
        <v>1214</v>
      </c>
      <c r="Y5125" s="3" t="s">
        <v>852</v>
      </c>
      <c r="Z5125" s="3" t="str">
        <f>INDEX(业务类型!$C$4:$C$8,MATCH(纤芯!Y5125,业务类型!$B$4:$B$8,0))</f>
        <v>TWO</v>
      </c>
      <c r="AA5125" s="3" t="s">
        <v>903</v>
      </c>
    </row>
    <row r="5126" spans="1:27" ht="16.5" x14ac:dyDescent="0.2">
      <c r="A5126" s="3">
        <v>5123</v>
      </c>
      <c r="B5126" s="3">
        <f t="shared" si="399"/>
        <v>37048101021</v>
      </c>
      <c r="C5126" s="3" t="s">
        <v>1166</v>
      </c>
      <c r="D5126" s="3" t="s">
        <v>248</v>
      </c>
      <c r="E5126" s="3" t="str">
        <f>INDEX(光放段!$G$4:$G$237,MATCH(纤芯!G5126,光放段!$C$4:$C$237,0))</f>
        <v>山东二干|潍坊东营光缆:潍坊河西局-东营济南路</v>
      </c>
      <c r="F5126" s="3">
        <f>INDEX(光放段!$I$4:$I$237,MATCH(纤芯!H5126,光放段!$B$4:$B$237,0))</f>
        <v>37048100000</v>
      </c>
      <c r="G5126" s="3" t="str">
        <f t="shared" si="400"/>
        <v>山东二干|潍坊东营光缆:潍坊河西局-寿光东局</v>
      </c>
      <c r="H5126" s="3">
        <f>INDEX(光放段!$B$4:$B$237,MATCH(纤芯!G5126,光放段!$C$4:$C$237,0))</f>
        <v>37048101000</v>
      </c>
      <c r="I5126" s="3" t="str">
        <f t="shared" si="401"/>
        <v>潍坊东营光缆</v>
      </c>
      <c r="J5126" s="3" t="str">
        <f>INDEX(子缆名称!$B$4:$B$29,纤芯!M5126)</f>
        <v>B缆</v>
      </c>
      <c r="K5126" s="3">
        <v>21</v>
      </c>
      <c r="L5126" s="3">
        <f t="shared" si="402"/>
        <v>9</v>
      </c>
      <c r="M5126" s="3">
        <f t="shared" si="403"/>
        <v>2</v>
      </c>
      <c r="N5126" s="3" t="s">
        <v>58</v>
      </c>
      <c r="O5126" s="3">
        <f>COUNTIF([1]局站!$D$4:$D$172,"="&amp;N5126)</f>
        <v>1</v>
      </c>
      <c r="P5126" s="3">
        <v>0</v>
      </c>
      <c r="Q5126" s="3">
        <v>0</v>
      </c>
      <c r="R5126" s="3">
        <v>0</v>
      </c>
      <c r="S5126" s="3" t="s">
        <v>118</v>
      </c>
      <c r="T5126" s="3">
        <f>COUNTIF([1]局站!$D$4:$D$172,"="&amp;S5126)</f>
        <v>1</v>
      </c>
      <c r="U5126" s="3">
        <v>0</v>
      </c>
      <c r="V5126" s="3">
        <v>0</v>
      </c>
      <c r="W5126" s="3">
        <v>0</v>
      </c>
      <c r="X5126" s="3" t="s">
        <v>1214</v>
      </c>
      <c r="Y5126" s="3" t="s">
        <v>880</v>
      </c>
      <c r="Z5126" s="3" t="str">
        <f>INDEX(业务类型!$C$4:$C$8,MATCH(纤芯!Y5126,业务类型!$B$4:$B$8,0))</f>
        <v>IDLE</v>
      </c>
      <c r="AA5126" s="3"/>
    </row>
    <row r="5127" spans="1:27" ht="16.5" x14ac:dyDescent="0.2">
      <c r="A5127" s="3">
        <v>5124</v>
      </c>
      <c r="B5127" s="3">
        <f t="shared" si="399"/>
        <v>37048101022</v>
      </c>
      <c r="C5127" s="3" t="s">
        <v>1166</v>
      </c>
      <c r="D5127" s="3" t="s">
        <v>248</v>
      </c>
      <c r="E5127" s="3" t="str">
        <f>INDEX(光放段!$G$4:$G$237,MATCH(纤芯!G5127,光放段!$C$4:$C$237,0))</f>
        <v>山东二干|潍坊东营光缆:潍坊河西局-东营济南路</v>
      </c>
      <c r="F5127" s="3">
        <f>INDEX(光放段!$I$4:$I$237,MATCH(纤芯!H5127,光放段!$B$4:$B$237,0))</f>
        <v>37048100000</v>
      </c>
      <c r="G5127" s="3" t="str">
        <f t="shared" si="400"/>
        <v>山东二干|潍坊东营光缆:潍坊河西局-寿光东局</v>
      </c>
      <c r="H5127" s="3">
        <f>INDEX(光放段!$B$4:$B$237,MATCH(纤芯!G5127,光放段!$C$4:$C$237,0))</f>
        <v>37048101000</v>
      </c>
      <c r="I5127" s="3" t="str">
        <f t="shared" si="401"/>
        <v>潍坊东营光缆</v>
      </c>
      <c r="J5127" s="3" t="str">
        <f>INDEX(子缆名称!$B$4:$B$29,纤芯!M5127)</f>
        <v>B缆</v>
      </c>
      <c r="K5127" s="3">
        <v>22</v>
      </c>
      <c r="L5127" s="3">
        <f t="shared" si="402"/>
        <v>10</v>
      </c>
      <c r="M5127" s="3">
        <f t="shared" si="403"/>
        <v>2</v>
      </c>
      <c r="N5127" s="3" t="s">
        <v>58</v>
      </c>
      <c r="O5127" s="3">
        <f>COUNTIF([1]局站!$D$4:$D$172,"="&amp;N5127)</f>
        <v>1</v>
      </c>
      <c r="P5127" s="3">
        <v>0</v>
      </c>
      <c r="Q5127" s="3">
        <v>0</v>
      </c>
      <c r="R5127" s="3">
        <v>0</v>
      </c>
      <c r="S5127" s="3" t="s">
        <v>118</v>
      </c>
      <c r="T5127" s="3">
        <f>COUNTIF([1]局站!$D$4:$D$172,"="&amp;S5127)</f>
        <v>1</v>
      </c>
      <c r="U5127" s="3">
        <v>0</v>
      </c>
      <c r="V5127" s="3">
        <v>0</v>
      </c>
      <c r="W5127" s="3">
        <v>0</v>
      </c>
      <c r="X5127" s="3" t="s">
        <v>1214</v>
      </c>
      <c r="Y5127" s="3" t="s">
        <v>880</v>
      </c>
      <c r="Z5127" s="3" t="str">
        <f>INDEX(业务类型!$C$4:$C$8,MATCH(纤芯!Y5127,业务类型!$B$4:$B$8,0))</f>
        <v>IDLE</v>
      </c>
      <c r="AA5127" s="3"/>
    </row>
    <row r="5128" spans="1:27" ht="16.5" x14ac:dyDescent="0.2">
      <c r="A5128" s="3">
        <v>5125</v>
      </c>
      <c r="B5128" s="3">
        <f t="shared" si="399"/>
        <v>37048101023</v>
      </c>
      <c r="C5128" s="3" t="s">
        <v>1166</v>
      </c>
      <c r="D5128" s="3" t="s">
        <v>248</v>
      </c>
      <c r="E5128" s="3" t="str">
        <f>INDEX(光放段!$G$4:$G$237,MATCH(纤芯!G5128,光放段!$C$4:$C$237,0))</f>
        <v>山东二干|潍坊东营光缆:潍坊河西局-东营济南路</v>
      </c>
      <c r="F5128" s="3">
        <f>INDEX(光放段!$I$4:$I$237,MATCH(纤芯!H5128,光放段!$B$4:$B$237,0))</f>
        <v>37048100000</v>
      </c>
      <c r="G5128" s="3" t="str">
        <f t="shared" si="400"/>
        <v>山东二干|潍坊东营光缆:潍坊河西局-寿光东局</v>
      </c>
      <c r="H5128" s="3">
        <f>INDEX(光放段!$B$4:$B$237,MATCH(纤芯!G5128,光放段!$C$4:$C$237,0))</f>
        <v>37048101000</v>
      </c>
      <c r="I5128" s="3" t="str">
        <f t="shared" si="401"/>
        <v>潍坊东营光缆</v>
      </c>
      <c r="J5128" s="3" t="str">
        <f>INDEX(子缆名称!$B$4:$B$29,纤芯!M5128)</f>
        <v>B缆</v>
      </c>
      <c r="K5128" s="3">
        <v>23</v>
      </c>
      <c r="L5128" s="3">
        <f t="shared" si="402"/>
        <v>11</v>
      </c>
      <c r="M5128" s="3">
        <f t="shared" si="403"/>
        <v>2</v>
      </c>
      <c r="N5128" s="3" t="s">
        <v>58</v>
      </c>
      <c r="O5128" s="3">
        <f>COUNTIF([1]局站!$D$4:$D$172,"="&amp;N5128)</f>
        <v>1</v>
      </c>
      <c r="P5128" s="3">
        <v>0</v>
      </c>
      <c r="Q5128" s="3">
        <v>0</v>
      </c>
      <c r="R5128" s="3">
        <v>0</v>
      </c>
      <c r="S5128" s="3" t="s">
        <v>118</v>
      </c>
      <c r="T5128" s="3">
        <f>COUNTIF([1]局站!$D$4:$D$172,"="&amp;S5128)</f>
        <v>1</v>
      </c>
      <c r="U5128" s="3">
        <v>0</v>
      </c>
      <c r="V5128" s="3">
        <v>0</v>
      </c>
      <c r="W5128" s="3">
        <v>0</v>
      </c>
      <c r="X5128" s="3" t="s">
        <v>1214</v>
      </c>
      <c r="Y5128" s="3" t="s">
        <v>880</v>
      </c>
      <c r="Z5128" s="3" t="str">
        <f>INDEX(业务类型!$C$4:$C$8,MATCH(纤芯!Y5128,业务类型!$B$4:$B$8,0))</f>
        <v>IDLE</v>
      </c>
      <c r="AA5128" s="3"/>
    </row>
    <row r="5129" spans="1:27" ht="16.5" x14ac:dyDescent="0.2">
      <c r="A5129" s="3">
        <v>5126</v>
      </c>
      <c r="B5129" s="3">
        <f t="shared" si="399"/>
        <v>37048101024</v>
      </c>
      <c r="C5129" s="3" t="s">
        <v>1166</v>
      </c>
      <c r="D5129" s="3" t="s">
        <v>248</v>
      </c>
      <c r="E5129" s="3" t="str">
        <f>INDEX(光放段!$G$4:$G$237,MATCH(纤芯!G5129,光放段!$C$4:$C$237,0))</f>
        <v>山东二干|潍坊东营光缆:潍坊河西局-东营济南路</v>
      </c>
      <c r="F5129" s="3">
        <f>INDEX(光放段!$I$4:$I$237,MATCH(纤芯!H5129,光放段!$B$4:$B$237,0))</f>
        <v>37048100000</v>
      </c>
      <c r="G5129" s="3" t="str">
        <f t="shared" si="400"/>
        <v>山东二干|潍坊东营光缆:潍坊河西局-寿光东局</v>
      </c>
      <c r="H5129" s="3">
        <f>INDEX(光放段!$B$4:$B$237,MATCH(纤芯!G5129,光放段!$C$4:$C$237,0))</f>
        <v>37048101000</v>
      </c>
      <c r="I5129" s="3" t="str">
        <f t="shared" si="401"/>
        <v>潍坊东营光缆</v>
      </c>
      <c r="J5129" s="3" t="str">
        <f>INDEX(子缆名称!$B$4:$B$29,纤芯!M5129)</f>
        <v>B缆</v>
      </c>
      <c r="K5129" s="3">
        <v>24</v>
      </c>
      <c r="L5129" s="3">
        <f t="shared" si="402"/>
        <v>12</v>
      </c>
      <c r="M5129" s="3">
        <f t="shared" si="403"/>
        <v>2</v>
      </c>
      <c r="N5129" s="3" t="s">
        <v>58</v>
      </c>
      <c r="O5129" s="3">
        <f>COUNTIF([1]局站!$D$4:$D$172,"="&amp;N5129)</f>
        <v>1</v>
      </c>
      <c r="P5129" s="3">
        <v>0</v>
      </c>
      <c r="Q5129" s="3">
        <v>0</v>
      </c>
      <c r="R5129" s="3">
        <v>0</v>
      </c>
      <c r="S5129" s="3" t="s">
        <v>118</v>
      </c>
      <c r="T5129" s="3">
        <f>COUNTIF([1]局站!$D$4:$D$172,"="&amp;S5129)</f>
        <v>1</v>
      </c>
      <c r="U5129" s="3">
        <v>0</v>
      </c>
      <c r="V5129" s="3">
        <v>0</v>
      </c>
      <c r="W5129" s="3">
        <v>0</v>
      </c>
      <c r="X5129" s="3" t="s">
        <v>1214</v>
      </c>
      <c r="Y5129" s="3" t="s">
        <v>880</v>
      </c>
      <c r="Z5129" s="3" t="str">
        <f>INDEX(业务类型!$C$4:$C$8,MATCH(纤芯!Y5129,业务类型!$B$4:$B$8,0))</f>
        <v>IDLE</v>
      </c>
      <c r="AA5129" s="3"/>
    </row>
    <row r="5130" spans="1:27" ht="16.5" x14ac:dyDescent="0.2">
      <c r="A5130" s="3">
        <v>5127</v>
      </c>
      <c r="B5130" s="3">
        <f t="shared" si="399"/>
        <v>37048101025</v>
      </c>
      <c r="C5130" s="3" t="s">
        <v>1166</v>
      </c>
      <c r="D5130" s="3" t="s">
        <v>248</v>
      </c>
      <c r="E5130" s="3" t="str">
        <f>INDEX(光放段!$G$4:$G$237,MATCH(纤芯!G5130,光放段!$C$4:$C$237,0))</f>
        <v>山东二干|潍坊东营光缆:潍坊河西局-东营济南路</v>
      </c>
      <c r="F5130" s="3">
        <f>INDEX(光放段!$I$4:$I$237,MATCH(纤芯!H5130,光放段!$B$4:$B$237,0))</f>
        <v>37048100000</v>
      </c>
      <c r="G5130" s="3" t="str">
        <f t="shared" si="400"/>
        <v>山东二干|潍坊东营光缆:潍坊河西局-寿光东局</v>
      </c>
      <c r="H5130" s="3">
        <f>INDEX(光放段!$B$4:$B$237,MATCH(纤芯!G5130,光放段!$C$4:$C$237,0))</f>
        <v>37048101000</v>
      </c>
      <c r="I5130" s="3" t="str">
        <f t="shared" si="401"/>
        <v>潍坊东营光缆</v>
      </c>
      <c r="J5130" s="3" t="str">
        <f>INDEX(子缆名称!$B$4:$B$29,纤芯!M5130)</f>
        <v>C缆</v>
      </c>
      <c r="K5130" s="3">
        <v>25</v>
      </c>
      <c r="L5130" s="3">
        <f t="shared" si="402"/>
        <v>1</v>
      </c>
      <c r="M5130" s="3">
        <f t="shared" si="403"/>
        <v>3</v>
      </c>
      <c r="N5130" s="3" t="s">
        <v>58</v>
      </c>
      <c r="O5130" s="3">
        <f>COUNTIF([1]局站!$D$4:$D$172,"="&amp;N5130)</f>
        <v>1</v>
      </c>
      <c r="P5130" s="3">
        <v>0</v>
      </c>
      <c r="Q5130" s="3">
        <v>0</v>
      </c>
      <c r="R5130" s="3">
        <v>0</v>
      </c>
      <c r="S5130" s="3" t="s">
        <v>118</v>
      </c>
      <c r="T5130" s="3">
        <f>COUNTIF([1]局站!$D$4:$D$172,"="&amp;S5130)</f>
        <v>1</v>
      </c>
      <c r="U5130" s="3">
        <v>0</v>
      </c>
      <c r="V5130" s="3">
        <v>0</v>
      </c>
      <c r="W5130" s="3">
        <v>0</v>
      </c>
      <c r="X5130" s="3" t="s">
        <v>1214</v>
      </c>
      <c r="Y5130" s="3" t="s">
        <v>852</v>
      </c>
      <c r="Z5130" s="3" t="str">
        <f>INDEX(业务类型!$C$4:$C$8,MATCH(纤芯!Y5130,业务类型!$B$4:$B$8,0))</f>
        <v>TWO</v>
      </c>
      <c r="AA5130" s="3" t="s">
        <v>885</v>
      </c>
    </row>
    <row r="5131" spans="1:27" ht="16.5" x14ac:dyDescent="0.2">
      <c r="A5131" s="3">
        <v>5128</v>
      </c>
      <c r="B5131" s="3">
        <f t="shared" si="399"/>
        <v>37048101026</v>
      </c>
      <c r="C5131" s="3" t="s">
        <v>1166</v>
      </c>
      <c r="D5131" s="3" t="s">
        <v>248</v>
      </c>
      <c r="E5131" s="3" t="str">
        <f>INDEX(光放段!$G$4:$G$237,MATCH(纤芯!G5131,光放段!$C$4:$C$237,0))</f>
        <v>山东二干|潍坊东营光缆:潍坊河西局-东营济南路</v>
      </c>
      <c r="F5131" s="3">
        <f>INDEX(光放段!$I$4:$I$237,MATCH(纤芯!H5131,光放段!$B$4:$B$237,0))</f>
        <v>37048100000</v>
      </c>
      <c r="G5131" s="3" t="str">
        <f t="shared" si="400"/>
        <v>山东二干|潍坊东营光缆:潍坊河西局-寿光东局</v>
      </c>
      <c r="H5131" s="3">
        <f>INDEX(光放段!$B$4:$B$237,MATCH(纤芯!G5131,光放段!$C$4:$C$237,0))</f>
        <v>37048101000</v>
      </c>
      <c r="I5131" s="3" t="str">
        <f t="shared" si="401"/>
        <v>潍坊东营光缆</v>
      </c>
      <c r="J5131" s="3" t="str">
        <f>INDEX(子缆名称!$B$4:$B$29,纤芯!M5131)</f>
        <v>C缆</v>
      </c>
      <c r="K5131" s="3">
        <v>26</v>
      </c>
      <c r="L5131" s="3">
        <f t="shared" si="402"/>
        <v>2</v>
      </c>
      <c r="M5131" s="3">
        <f t="shared" si="403"/>
        <v>3</v>
      </c>
      <c r="N5131" s="3" t="s">
        <v>58</v>
      </c>
      <c r="O5131" s="3">
        <f>COUNTIF([1]局站!$D$4:$D$172,"="&amp;N5131)</f>
        <v>1</v>
      </c>
      <c r="P5131" s="3">
        <v>0</v>
      </c>
      <c r="Q5131" s="3">
        <v>0</v>
      </c>
      <c r="R5131" s="3">
        <v>0</v>
      </c>
      <c r="S5131" s="3" t="s">
        <v>118</v>
      </c>
      <c r="T5131" s="3">
        <f>COUNTIF([1]局站!$D$4:$D$172,"="&amp;S5131)</f>
        <v>1</v>
      </c>
      <c r="U5131" s="3">
        <v>0</v>
      </c>
      <c r="V5131" s="3">
        <v>0</v>
      </c>
      <c r="W5131" s="3">
        <v>0</v>
      </c>
      <c r="X5131" s="3" t="s">
        <v>1214</v>
      </c>
      <c r="Y5131" s="3" t="s">
        <v>880</v>
      </c>
      <c r="Z5131" s="3" t="str">
        <f>INDEX(业务类型!$C$4:$C$8,MATCH(纤芯!Y5131,业务类型!$B$4:$B$8,0))</f>
        <v>IDLE</v>
      </c>
      <c r="AA5131" s="3"/>
    </row>
    <row r="5132" spans="1:27" ht="16.5" x14ac:dyDescent="0.2">
      <c r="A5132" s="3">
        <v>5129</v>
      </c>
      <c r="B5132" s="3">
        <f t="shared" si="399"/>
        <v>37048101027</v>
      </c>
      <c r="C5132" s="3" t="s">
        <v>1166</v>
      </c>
      <c r="D5132" s="3" t="s">
        <v>248</v>
      </c>
      <c r="E5132" s="3" t="str">
        <f>INDEX(光放段!$G$4:$G$237,MATCH(纤芯!G5132,光放段!$C$4:$C$237,0))</f>
        <v>山东二干|潍坊东营光缆:潍坊河西局-东营济南路</v>
      </c>
      <c r="F5132" s="3">
        <f>INDEX(光放段!$I$4:$I$237,MATCH(纤芯!H5132,光放段!$B$4:$B$237,0))</f>
        <v>37048100000</v>
      </c>
      <c r="G5132" s="3" t="str">
        <f t="shared" si="400"/>
        <v>山东二干|潍坊东营光缆:潍坊河西局-寿光东局</v>
      </c>
      <c r="H5132" s="3">
        <f>INDEX(光放段!$B$4:$B$237,MATCH(纤芯!G5132,光放段!$C$4:$C$237,0))</f>
        <v>37048101000</v>
      </c>
      <c r="I5132" s="3" t="str">
        <f t="shared" si="401"/>
        <v>潍坊东营光缆</v>
      </c>
      <c r="J5132" s="3" t="str">
        <f>INDEX(子缆名称!$B$4:$B$29,纤芯!M5132)</f>
        <v>C缆</v>
      </c>
      <c r="K5132" s="3">
        <v>27</v>
      </c>
      <c r="L5132" s="3">
        <f t="shared" si="402"/>
        <v>3</v>
      </c>
      <c r="M5132" s="3">
        <f t="shared" si="403"/>
        <v>3</v>
      </c>
      <c r="N5132" s="3" t="s">
        <v>58</v>
      </c>
      <c r="O5132" s="3">
        <f>COUNTIF([1]局站!$D$4:$D$172,"="&amp;N5132)</f>
        <v>1</v>
      </c>
      <c r="P5132" s="3">
        <v>0</v>
      </c>
      <c r="Q5132" s="3">
        <v>0</v>
      </c>
      <c r="R5132" s="3">
        <v>0</v>
      </c>
      <c r="S5132" s="3" t="s">
        <v>118</v>
      </c>
      <c r="T5132" s="3">
        <f>COUNTIF([1]局站!$D$4:$D$172,"="&amp;S5132)</f>
        <v>1</v>
      </c>
      <c r="U5132" s="3">
        <v>0</v>
      </c>
      <c r="V5132" s="3">
        <v>0</v>
      </c>
      <c r="W5132" s="3">
        <v>0</v>
      </c>
      <c r="X5132" s="3" t="s">
        <v>1214</v>
      </c>
      <c r="Y5132" s="3" t="s">
        <v>880</v>
      </c>
      <c r="Z5132" s="3" t="str">
        <f>INDEX(业务类型!$C$4:$C$8,MATCH(纤芯!Y5132,业务类型!$B$4:$B$8,0))</f>
        <v>IDLE</v>
      </c>
      <c r="AA5132" s="3"/>
    </row>
    <row r="5133" spans="1:27" ht="16.5" x14ac:dyDescent="0.2">
      <c r="A5133" s="3">
        <v>5130</v>
      </c>
      <c r="B5133" s="3">
        <f t="shared" si="399"/>
        <v>37048101028</v>
      </c>
      <c r="C5133" s="3" t="s">
        <v>1166</v>
      </c>
      <c r="D5133" s="3" t="s">
        <v>248</v>
      </c>
      <c r="E5133" s="3" t="str">
        <f>INDEX(光放段!$G$4:$G$237,MATCH(纤芯!G5133,光放段!$C$4:$C$237,0))</f>
        <v>山东二干|潍坊东营光缆:潍坊河西局-东营济南路</v>
      </c>
      <c r="F5133" s="3">
        <f>INDEX(光放段!$I$4:$I$237,MATCH(纤芯!H5133,光放段!$B$4:$B$237,0))</f>
        <v>37048100000</v>
      </c>
      <c r="G5133" s="3" t="str">
        <f t="shared" si="400"/>
        <v>山东二干|潍坊东营光缆:潍坊河西局-寿光东局</v>
      </c>
      <c r="H5133" s="3">
        <f>INDEX(光放段!$B$4:$B$237,MATCH(纤芯!G5133,光放段!$C$4:$C$237,0))</f>
        <v>37048101000</v>
      </c>
      <c r="I5133" s="3" t="str">
        <f t="shared" si="401"/>
        <v>潍坊东营光缆</v>
      </c>
      <c r="J5133" s="3" t="str">
        <f>INDEX(子缆名称!$B$4:$B$29,纤芯!M5133)</f>
        <v>C缆</v>
      </c>
      <c r="K5133" s="3">
        <v>28</v>
      </c>
      <c r="L5133" s="3">
        <f t="shared" si="402"/>
        <v>4</v>
      </c>
      <c r="M5133" s="3">
        <f t="shared" si="403"/>
        <v>3</v>
      </c>
      <c r="N5133" s="3" t="s">
        <v>58</v>
      </c>
      <c r="O5133" s="3">
        <f>COUNTIF([1]局站!$D$4:$D$172,"="&amp;N5133)</f>
        <v>1</v>
      </c>
      <c r="P5133" s="3">
        <v>0</v>
      </c>
      <c r="Q5133" s="3">
        <v>0</v>
      </c>
      <c r="R5133" s="3">
        <v>0</v>
      </c>
      <c r="S5133" s="3" t="s">
        <v>118</v>
      </c>
      <c r="T5133" s="3">
        <f>COUNTIF([1]局站!$D$4:$D$172,"="&amp;S5133)</f>
        <v>1</v>
      </c>
      <c r="U5133" s="3">
        <v>0</v>
      </c>
      <c r="V5133" s="3">
        <v>0</v>
      </c>
      <c r="W5133" s="3">
        <v>0</v>
      </c>
      <c r="X5133" s="3" t="s">
        <v>1214</v>
      </c>
      <c r="Y5133" s="3" t="s">
        <v>880</v>
      </c>
      <c r="Z5133" s="3" t="str">
        <f>INDEX(业务类型!$C$4:$C$8,MATCH(纤芯!Y5133,业务类型!$B$4:$B$8,0))</f>
        <v>IDLE</v>
      </c>
      <c r="AA5133" s="3"/>
    </row>
    <row r="5134" spans="1:27" ht="16.5" x14ac:dyDescent="0.2">
      <c r="A5134" s="3">
        <v>5131</v>
      </c>
      <c r="B5134" s="3">
        <f t="shared" si="399"/>
        <v>37048101029</v>
      </c>
      <c r="C5134" s="3" t="s">
        <v>1166</v>
      </c>
      <c r="D5134" s="3" t="s">
        <v>248</v>
      </c>
      <c r="E5134" s="3" t="str">
        <f>INDEX(光放段!$G$4:$G$237,MATCH(纤芯!G5134,光放段!$C$4:$C$237,0))</f>
        <v>山东二干|潍坊东营光缆:潍坊河西局-东营济南路</v>
      </c>
      <c r="F5134" s="3">
        <f>INDEX(光放段!$I$4:$I$237,MATCH(纤芯!H5134,光放段!$B$4:$B$237,0))</f>
        <v>37048100000</v>
      </c>
      <c r="G5134" s="3" t="str">
        <f t="shared" si="400"/>
        <v>山东二干|潍坊东营光缆:潍坊河西局-寿光东局</v>
      </c>
      <c r="H5134" s="3">
        <f>INDEX(光放段!$B$4:$B$237,MATCH(纤芯!G5134,光放段!$C$4:$C$237,0))</f>
        <v>37048101000</v>
      </c>
      <c r="I5134" s="3" t="str">
        <f t="shared" si="401"/>
        <v>潍坊东营光缆</v>
      </c>
      <c r="J5134" s="3" t="str">
        <f>INDEX(子缆名称!$B$4:$B$29,纤芯!M5134)</f>
        <v>C缆</v>
      </c>
      <c r="K5134" s="3">
        <v>29</v>
      </c>
      <c r="L5134" s="3">
        <f t="shared" si="402"/>
        <v>5</v>
      </c>
      <c r="M5134" s="3">
        <f t="shared" si="403"/>
        <v>3</v>
      </c>
      <c r="N5134" s="3" t="s">
        <v>58</v>
      </c>
      <c r="O5134" s="3">
        <f>COUNTIF([1]局站!$D$4:$D$172,"="&amp;N5134)</f>
        <v>1</v>
      </c>
      <c r="P5134" s="3">
        <v>0</v>
      </c>
      <c r="Q5134" s="3">
        <v>0</v>
      </c>
      <c r="R5134" s="3">
        <v>0</v>
      </c>
      <c r="S5134" s="3" t="s">
        <v>118</v>
      </c>
      <c r="T5134" s="3">
        <f>COUNTIF([1]局站!$D$4:$D$172,"="&amp;S5134)</f>
        <v>1</v>
      </c>
      <c r="U5134" s="3">
        <v>0</v>
      </c>
      <c r="V5134" s="3">
        <v>0</v>
      </c>
      <c r="W5134" s="3">
        <v>0</v>
      </c>
      <c r="X5134" s="3" t="s">
        <v>1214</v>
      </c>
      <c r="Y5134" s="3" t="s">
        <v>881</v>
      </c>
      <c r="Z5134" s="3" t="str">
        <f>INDEX(业务类型!$C$4:$C$8,MATCH(纤芯!Y5134,业务类型!$B$4:$B$8,0))</f>
        <v>OTHER</v>
      </c>
      <c r="AA5134" s="3" t="s">
        <v>888</v>
      </c>
    </row>
    <row r="5135" spans="1:27" ht="16.5" x14ac:dyDescent="0.2">
      <c r="A5135" s="3">
        <v>5132</v>
      </c>
      <c r="B5135" s="3">
        <f t="shared" si="399"/>
        <v>37048101030</v>
      </c>
      <c r="C5135" s="3" t="s">
        <v>1166</v>
      </c>
      <c r="D5135" s="3" t="s">
        <v>248</v>
      </c>
      <c r="E5135" s="3" t="str">
        <f>INDEX(光放段!$G$4:$G$237,MATCH(纤芯!G5135,光放段!$C$4:$C$237,0))</f>
        <v>山东二干|潍坊东营光缆:潍坊河西局-东营济南路</v>
      </c>
      <c r="F5135" s="3">
        <f>INDEX(光放段!$I$4:$I$237,MATCH(纤芯!H5135,光放段!$B$4:$B$237,0))</f>
        <v>37048100000</v>
      </c>
      <c r="G5135" s="3" t="str">
        <f t="shared" si="400"/>
        <v>山东二干|潍坊东营光缆:潍坊河西局-寿光东局</v>
      </c>
      <c r="H5135" s="3">
        <f>INDEX(光放段!$B$4:$B$237,MATCH(纤芯!G5135,光放段!$C$4:$C$237,0))</f>
        <v>37048101000</v>
      </c>
      <c r="I5135" s="3" t="str">
        <f t="shared" si="401"/>
        <v>潍坊东营光缆</v>
      </c>
      <c r="J5135" s="3" t="str">
        <f>INDEX(子缆名称!$B$4:$B$29,纤芯!M5135)</f>
        <v>C缆</v>
      </c>
      <c r="K5135" s="3">
        <v>30</v>
      </c>
      <c r="L5135" s="3">
        <f t="shared" si="402"/>
        <v>6</v>
      </c>
      <c r="M5135" s="3">
        <f t="shared" si="403"/>
        <v>3</v>
      </c>
      <c r="N5135" s="3" t="s">
        <v>58</v>
      </c>
      <c r="O5135" s="3">
        <f>COUNTIF([1]局站!$D$4:$D$172,"="&amp;N5135)</f>
        <v>1</v>
      </c>
      <c r="P5135" s="3">
        <v>0</v>
      </c>
      <c r="Q5135" s="3">
        <v>0</v>
      </c>
      <c r="R5135" s="3">
        <v>0</v>
      </c>
      <c r="S5135" s="3" t="s">
        <v>118</v>
      </c>
      <c r="T5135" s="3">
        <f>COUNTIF([1]局站!$D$4:$D$172,"="&amp;S5135)</f>
        <v>1</v>
      </c>
      <c r="U5135" s="3">
        <v>0</v>
      </c>
      <c r="V5135" s="3">
        <v>0</v>
      </c>
      <c r="W5135" s="3">
        <v>0</v>
      </c>
      <c r="X5135" s="3" t="s">
        <v>1214</v>
      </c>
      <c r="Y5135" s="3" t="s">
        <v>881</v>
      </c>
      <c r="Z5135" s="3" t="str">
        <f>INDEX(业务类型!$C$4:$C$8,MATCH(纤芯!Y5135,业务类型!$B$4:$B$8,0))</f>
        <v>OTHER</v>
      </c>
      <c r="AA5135" s="3" t="s">
        <v>888</v>
      </c>
    </row>
    <row r="5136" spans="1:27" ht="16.5" x14ac:dyDescent="0.2">
      <c r="A5136" s="3">
        <v>5133</v>
      </c>
      <c r="B5136" s="3">
        <f t="shared" si="399"/>
        <v>37048101031</v>
      </c>
      <c r="C5136" s="3" t="s">
        <v>1166</v>
      </c>
      <c r="D5136" s="3" t="s">
        <v>248</v>
      </c>
      <c r="E5136" s="3" t="str">
        <f>INDEX(光放段!$G$4:$G$237,MATCH(纤芯!G5136,光放段!$C$4:$C$237,0))</f>
        <v>山东二干|潍坊东营光缆:潍坊河西局-东营济南路</v>
      </c>
      <c r="F5136" s="3">
        <f>INDEX(光放段!$I$4:$I$237,MATCH(纤芯!H5136,光放段!$B$4:$B$237,0))</f>
        <v>37048100000</v>
      </c>
      <c r="G5136" s="3" t="str">
        <f t="shared" si="400"/>
        <v>山东二干|潍坊东营光缆:潍坊河西局-寿光东局</v>
      </c>
      <c r="H5136" s="3">
        <f>INDEX(光放段!$B$4:$B$237,MATCH(纤芯!G5136,光放段!$C$4:$C$237,0))</f>
        <v>37048101000</v>
      </c>
      <c r="I5136" s="3" t="str">
        <f t="shared" si="401"/>
        <v>潍坊东营光缆</v>
      </c>
      <c r="J5136" s="3" t="str">
        <f>INDEX(子缆名称!$B$4:$B$29,纤芯!M5136)</f>
        <v>C缆</v>
      </c>
      <c r="K5136" s="3">
        <v>31</v>
      </c>
      <c r="L5136" s="3">
        <f t="shared" si="402"/>
        <v>7</v>
      </c>
      <c r="M5136" s="3">
        <f t="shared" si="403"/>
        <v>3</v>
      </c>
      <c r="N5136" s="3" t="s">
        <v>58</v>
      </c>
      <c r="O5136" s="3">
        <f>COUNTIF([1]局站!$D$4:$D$172,"="&amp;N5136)</f>
        <v>1</v>
      </c>
      <c r="P5136" s="3">
        <v>0</v>
      </c>
      <c r="Q5136" s="3">
        <v>0</v>
      </c>
      <c r="R5136" s="3">
        <v>0</v>
      </c>
      <c r="S5136" s="3" t="s">
        <v>118</v>
      </c>
      <c r="T5136" s="3">
        <f>COUNTIF([1]局站!$D$4:$D$172,"="&amp;S5136)</f>
        <v>1</v>
      </c>
      <c r="U5136" s="3">
        <v>0</v>
      </c>
      <c r="V5136" s="3">
        <v>0</v>
      </c>
      <c r="W5136" s="3">
        <v>0</v>
      </c>
      <c r="X5136" s="3" t="s">
        <v>1214</v>
      </c>
      <c r="Y5136" s="3" t="s">
        <v>852</v>
      </c>
      <c r="Z5136" s="3" t="str">
        <f>INDEX(业务类型!$C$4:$C$8,MATCH(纤芯!Y5136,业务类型!$B$4:$B$8,0))</f>
        <v>TWO</v>
      </c>
      <c r="AA5136" s="3" t="s">
        <v>885</v>
      </c>
    </row>
    <row r="5137" spans="1:27" ht="16.5" x14ac:dyDescent="0.2">
      <c r="A5137" s="3">
        <v>5134</v>
      </c>
      <c r="B5137" s="3">
        <f t="shared" si="399"/>
        <v>37048101032</v>
      </c>
      <c r="C5137" s="3" t="s">
        <v>1166</v>
      </c>
      <c r="D5137" s="3" t="s">
        <v>248</v>
      </c>
      <c r="E5137" s="3" t="str">
        <f>INDEX(光放段!$G$4:$G$237,MATCH(纤芯!G5137,光放段!$C$4:$C$237,0))</f>
        <v>山东二干|潍坊东营光缆:潍坊河西局-东营济南路</v>
      </c>
      <c r="F5137" s="3">
        <f>INDEX(光放段!$I$4:$I$237,MATCH(纤芯!H5137,光放段!$B$4:$B$237,0))</f>
        <v>37048100000</v>
      </c>
      <c r="G5137" s="3" t="str">
        <f t="shared" si="400"/>
        <v>山东二干|潍坊东营光缆:潍坊河西局-寿光东局</v>
      </c>
      <c r="H5137" s="3">
        <f>INDEX(光放段!$B$4:$B$237,MATCH(纤芯!G5137,光放段!$C$4:$C$237,0))</f>
        <v>37048101000</v>
      </c>
      <c r="I5137" s="3" t="str">
        <f t="shared" si="401"/>
        <v>潍坊东营光缆</v>
      </c>
      <c r="J5137" s="3" t="str">
        <f>INDEX(子缆名称!$B$4:$B$29,纤芯!M5137)</f>
        <v>C缆</v>
      </c>
      <c r="K5137" s="3">
        <v>32</v>
      </c>
      <c r="L5137" s="3">
        <f t="shared" si="402"/>
        <v>8</v>
      </c>
      <c r="M5137" s="3">
        <f t="shared" si="403"/>
        <v>3</v>
      </c>
      <c r="N5137" s="3" t="s">
        <v>58</v>
      </c>
      <c r="O5137" s="3">
        <f>COUNTIF([1]局站!$D$4:$D$172,"="&amp;N5137)</f>
        <v>1</v>
      </c>
      <c r="P5137" s="3">
        <v>0</v>
      </c>
      <c r="Q5137" s="3">
        <v>0</v>
      </c>
      <c r="R5137" s="3">
        <v>0</v>
      </c>
      <c r="S5137" s="3" t="s">
        <v>118</v>
      </c>
      <c r="T5137" s="3">
        <f>COUNTIF([1]局站!$D$4:$D$172,"="&amp;S5137)</f>
        <v>1</v>
      </c>
      <c r="U5137" s="3">
        <v>0</v>
      </c>
      <c r="V5137" s="3">
        <v>0</v>
      </c>
      <c r="W5137" s="3">
        <v>0</v>
      </c>
      <c r="X5137" s="3" t="s">
        <v>1214</v>
      </c>
      <c r="Y5137" s="3" t="s">
        <v>881</v>
      </c>
      <c r="Z5137" s="3" t="str">
        <f>INDEX(业务类型!$C$4:$C$8,MATCH(纤芯!Y5137,业务类型!$B$4:$B$8,0))</f>
        <v>OTHER</v>
      </c>
      <c r="AA5137" s="3" t="s">
        <v>919</v>
      </c>
    </row>
    <row r="5138" spans="1:27" ht="16.5" x14ac:dyDescent="0.2">
      <c r="A5138" s="3">
        <v>5135</v>
      </c>
      <c r="B5138" s="3">
        <f t="shared" si="399"/>
        <v>37048101033</v>
      </c>
      <c r="C5138" s="3" t="s">
        <v>1166</v>
      </c>
      <c r="D5138" s="3" t="s">
        <v>248</v>
      </c>
      <c r="E5138" s="3" t="str">
        <f>INDEX(光放段!$G$4:$G$237,MATCH(纤芯!G5138,光放段!$C$4:$C$237,0))</f>
        <v>山东二干|潍坊东营光缆:潍坊河西局-东营济南路</v>
      </c>
      <c r="F5138" s="3">
        <f>INDEX(光放段!$I$4:$I$237,MATCH(纤芯!H5138,光放段!$B$4:$B$237,0))</f>
        <v>37048100000</v>
      </c>
      <c r="G5138" s="3" t="str">
        <f t="shared" si="400"/>
        <v>山东二干|潍坊东营光缆:潍坊河西局-寿光东局</v>
      </c>
      <c r="H5138" s="3">
        <f>INDEX(光放段!$B$4:$B$237,MATCH(纤芯!G5138,光放段!$C$4:$C$237,0))</f>
        <v>37048101000</v>
      </c>
      <c r="I5138" s="3" t="str">
        <f t="shared" si="401"/>
        <v>潍坊东营光缆</v>
      </c>
      <c r="J5138" s="3" t="str">
        <f>INDEX(子缆名称!$B$4:$B$29,纤芯!M5138)</f>
        <v>C缆</v>
      </c>
      <c r="K5138" s="3">
        <v>33</v>
      </c>
      <c r="L5138" s="3">
        <f t="shared" si="402"/>
        <v>9</v>
      </c>
      <c r="M5138" s="3">
        <f t="shared" si="403"/>
        <v>3</v>
      </c>
      <c r="N5138" s="3" t="s">
        <v>58</v>
      </c>
      <c r="O5138" s="3">
        <f>COUNTIF([1]局站!$D$4:$D$172,"="&amp;N5138)</f>
        <v>1</v>
      </c>
      <c r="P5138" s="3">
        <v>0</v>
      </c>
      <c r="Q5138" s="3">
        <v>0</v>
      </c>
      <c r="R5138" s="3">
        <v>0</v>
      </c>
      <c r="S5138" s="3" t="s">
        <v>118</v>
      </c>
      <c r="T5138" s="3">
        <f>COUNTIF([1]局站!$D$4:$D$172,"="&amp;S5138)</f>
        <v>1</v>
      </c>
      <c r="U5138" s="3">
        <v>0</v>
      </c>
      <c r="V5138" s="3">
        <v>0</v>
      </c>
      <c r="W5138" s="3">
        <v>0</v>
      </c>
      <c r="X5138" s="3" t="s">
        <v>1214</v>
      </c>
      <c r="Y5138" s="3" t="s">
        <v>880</v>
      </c>
      <c r="Z5138" s="3" t="str">
        <f>INDEX(业务类型!$C$4:$C$8,MATCH(纤芯!Y5138,业务类型!$B$4:$B$8,0))</f>
        <v>IDLE</v>
      </c>
      <c r="AA5138" s="3"/>
    </row>
    <row r="5139" spans="1:27" ht="16.5" x14ac:dyDescent="0.2">
      <c r="A5139" s="3">
        <v>5136</v>
      </c>
      <c r="B5139" s="3">
        <f t="shared" si="399"/>
        <v>37048101034</v>
      </c>
      <c r="C5139" s="3" t="s">
        <v>1166</v>
      </c>
      <c r="D5139" s="3" t="s">
        <v>248</v>
      </c>
      <c r="E5139" s="3" t="str">
        <f>INDEX(光放段!$G$4:$G$237,MATCH(纤芯!G5139,光放段!$C$4:$C$237,0))</f>
        <v>山东二干|潍坊东营光缆:潍坊河西局-东营济南路</v>
      </c>
      <c r="F5139" s="3">
        <f>INDEX(光放段!$I$4:$I$237,MATCH(纤芯!H5139,光放段!$B$4:$B$237,0))</f>
        <v>37048100000</v>
      </c>
      <c r="G5139" s="3" t="str">
        <f t="shared" si="400"/>
        <v>山东二干|潍坊东营光缆:潍坊河西局-寿光东局</v>
      </c>
      <c r="H5139" s="3">
        <f>INDEX(光放段!$B$4:$B$237,MATCH(纤芯!G5139,光放段!$C$4:$C$237,0))</f>
        <v>37048101000</v>
      </c>
      <c r="I5139" s="3" t="str">
        <f t="shared" si="401"/>
        <v>潍坊东营光缆</v>
      </c>
      <c r="J5139" s="3" t="str">
        <f>INDEX(子缆名称!$B$4:$B$29,纤芯!M5139)</f>
        <v>C缆</v>
      </c>
      <c r="K5139" s="3">
        <v>34</v>
      </c>
      <c r="L5139" s="3">
        <f t="shared" si="402"/>
        <v>10</v>
      </c>
      <c r="M5139" s="3">
        <f t="shared" si="403"/>
        <v>3</v>
      </c>
      <c r="N5139" s="3" t="s">
        <v>58</v>
      </c>
      <c r="O5139" s="3">
        <f>COUNTIF([1]局站!$D$4:$D$172,"="&amp;N5139)</f>
        <v>1</v>
      </c>
      <c r="P5139" s="3">
        <v>0</v>
      </c>
      <c r="Q5139" s="3">
        <v>0</v>
      </c>
      <c r="R5139" s="3">
        <v>0</v>
      </c>
      <c r="S5139" s="3" t="s">
        <v>118</v>
      </c>
      <c r="T5139" s="3">
        <f>COUNTIF([1]局站!$D$4:$D$172,"="&amp;S5139)</f>
        <v>1</v>
      </c>
      <c r="U5139" s="3">
        <v>0</v>
      </c>
      <c r="V5139" s="3">
        <v>0</v>
      </c>
      <c r="W5139" s="3">
        <v>0</v>
      </c>
      <c r="X5139" s="3" t="s">
        <v>1214</v>
      </c>
      <c r="Y5139" s="3" t="s">
        <v>881</v>
      </c>
      <c r="Z5139" s="3" t="str">
        <f>INDEX(业务类型!$C$4:$C$8,MATCH(纤芯!Y5139,业务类型!$B$4:$B$8,0))</f>
        <v>OTHER</v>
      </c>
      <c r="AA5139" s="3" t="s">
        <v>919</v>
      </c>
    </row>
    <row r="5140" spans="1:27" ht="16.5" x14ac:dyDescent="0.2">
      <c r="A5140" s="3">
        <v>5137</v>
      </c>
      <c r="B5140" s="3">
        <f t="shared" si="399"/>
        <v>37048101035</v>
      </c>
      <c r="C5140" s="3" t="s">
        <v>1166</v>
      </c>
      <c r="D5140" s="3" t="s">
        <v>248</v>
      </c>
      <c r="E5140" s="3" t="str">
        <f>INDEX(光放段!$G$4:$G$237,MATCH(纤芯!G5140,光放段!$C$4:$C$237,0))</f>
        <v>山东二干|潍坊东营光缆:潍坊河西局-东营济南路</v>
      </c>
      <c r="F5140" s="3">
        <f>INDEX(光放段!$I$4:$I$237,MATCH(纤芯!H5140,光放段!$B$4:$B$237,0))</f>
        <v>37048100000</v>
      </c>
      <c r="G5140" s="3" t="str">
        <f t="shared" si="400"/>
        <v>山东二干|潍坊东营光缆:潍坊河西局-寿光东局</v>
      </c>
      <c r="H5140" s="3">
        <f>INDEX(光放段!$B$4:$B$237,MATCH(纤芯!G5140,光放段!$C$4:$C$237,0))</f>
        <v>37048101000</v>
      </c>
      <c r="I5140" s="3" t="str">
        <f t="shared" si="401"/>
        <v>潍坊东营光缆</v>
      </c>
      <c r="J5140" s="3" t="str">
        <f>INDEX(子缆名称!$B$4:$B$29,纤芯!M5140)</f>
        <v>C缆</v>
      </c>
      <c r="K5140" s="3">
        <v>35</v>
      </c>
      <c r="L5140" s="3">
        <f t="shared" si="402"/>
        <v>11</v>
      </c>
      <c r="M5140" s="3">
        <f t="shared" si="403"/>
        <v>3</v>
      </c>
      <c r="N5140" s="3" t="s">
        <v>58</v>
      </c>
      <c r="O5140" s="3">
        <f>COUNTIF([1]局站!$D$4:$D$172,"="&amp;N5140)</f>
        <v>1</v>
      </c>
      <c r="P5140" s="3">
        <v>0</v>
      </c>
      <c r="Q5140" s="3">
        <v>0</v>
      </c>
      <c r="R5140" s="3">
        <v>0</v>
      </c>
      <c r="S5140" s="3" t="s">
        <v>118</v>
      </c>
      <c r="T5140" s="3">
        <f>COUNTIF([1]局站!$D$4:$D$172,"="&amp;S5140)</f>
        <v>1</v>
      </c>
      <c r="U5140" s="3">
        <v>0</v>
      </c>
      <c r="V5140" s="3">
        <v>0</v>
      </c>
      <c r="W5140" s="3">
        <v>0</v>
      </c>
      <c r="X5140" s="3" t="s">
        <v>1214</v>
      </c>
      <c r="Y5140" s="3" t="s">
        <v>880</v>
      </c>
      <c r="Z5140" s="3" t="str">
        <f>INDEX(业务类型!$C$4:$C$8,MATCH(纤芯!Y5140,业务类型!$B$4:$B$8,0))</f>
        <v>IDLE</v>
      </c>
      <c r="AA5140" s="3"/>
    </row>
    <row r="5141" spans="1:27" ht="16.5" x14ac:dyDescent="0.2">
      <c r="A5141" s="3">
        <v>5138</v>
      </c>
      <c r="B5141" s="3">
        <f t="shared" ref="B5141:B5204" si="404">H5141+K5141</f>
        <v>37048101036</v>
      </c>
      <c r="C5141" s="3" t="s">
        <v>1166</v>
      </c>
      <c r="D5141" s="3" t="s">
        <v>248</v>
      </c>
      <c r="E5141" s="3" t="str">
        <f>INDEX(光放段!$G$4:$G$237,MATCH(纤芯!G5141,光放段!$C$4:$C$237,0))</f>
        <v>山东二干|潍坊东营光缆:潍坊河西局-东营济南路</v>
      </c>
      <c r="F5141" s="3">
        <f>INDEX(光放段!$I$4:$I$237,MATCH(纤芯!H5141,光放段!$B$4:$B$237,0))</f>
        <v>37048100000</v>
      </c>
      <c r="G5141" s="3" t="str">
        <f t="shared" si="400"/>
        <v>山东二干|潍坊东营光缆:潍坊河西局-寿光东局</v>
      </c>
      <c r="H5141" s="3">
        <f>INDEX(光放段!$B$4:$B$237,MATCH(纤芯!G5141,光放段!$C$4:$C$237,0))</f>
        <v>37048101000</v>
      </c>
      <c r="I5141" s="3" t="str">
        <f t="shared" si="401"/>
        <v>潍坊东营光缆</v>
      </c>
      <c r="J5141" s="3" t="str">
        <f>INDEX(子缆名称!$B$4:$B$29,纤芯!M5141)</f>
        <v>C缆</v>
      </c>
      <c r="K5141" s="3">
        <v>36</v>
      </c>
      <c r="L5141" s="3">
        <f t="shared" si="402"/>
        <v>12</v>
      </c>
      <c r="M5141" s="3">
        <f t="shared" si="403"/>
        <v>3</v>
      </c>
      <c r="N5141" s="3" t="s">
        <v>58</v>
      </c>
      <c r="O5141" s="3">
        <f>COUNTIF([1]局站!$D$4:$D$172,"="&amp;N5141)</f>
        <v>1</v>
      </c>
      <c r="P5141" s="3">
        <v>0</v>
      </c>
      <c r="Q5141" s="3">
        <v>0</v>
      </c>
      <c r="R5141" s="3">
        <v>0</v>
      </c>
      <c r="S5141" s="3" t="s">
        <v>118</v>
      </c>
      <c r="T5141" s="3">
        <f>COUNTIF([1]局站!$D$4:$D$172,"="&amp;S5141)</f>
        <v>1</v>
      </c>
      <c r="U5141" s="3">
        <v>0</v>
      </c>
      <c r="V5141" s="3">
        <v>0</v>
      </c>
      <c r="W5141" s="3">
        <v>0</v>
      </c>
      <c r="X5141" s="3" t="s">
        <v>1214</v>
      </c>
      <c r="Y5141" s="3" t="s">
        <v>852</v>
      </c>
      <c r="Z5141" s="3" t="str">
        <f>INDEX(业务类型!$C$4:$C$8,MATCH(纤芯!Y5141,业务类型!$B$4:$B$8,0))</f>
        <v>TWO</v>
      </c>
      <c r="AA5141" s="3" t="s">
        <v>1097</v>
      </c>
    </row>
    <row r="5142" spans="1:27" ht="16.5" x14ac:dyDescent="0.2">
      <c r="A5142" s="3">
        <v>5139</v>
      </c>
      <c r="B5142" s="3">
        <f t="shared" si="404"/>
        <v>37048102001</v>
      </c>
      <c r="C5142" s="3" t="s">
        <v>1166</v>
      </c>
      <c r="D5142" s="3" t="s">
        <v>248</v>
      </c>
      <c r="E5142" s="3" t="str">
        <f>INDEX(光放段!$G$4:$G$237,MATCH(纤芯!G5142,光放段!$C$4:$C$237,0))</f>
        <v>山东二干|潍坊东营光缆:潍坊河西局-东营济南路</v>
      </c>
      <c r="F5142" s="3">
        <f>INDEX(光放段!$I$4:$I$237,MATCH(纤芯!H5142,光放段!$B$4:$B$237,0))</f>
        <v>37048100000</v>
      </c>
      <c r="G5142" s="3" t="str">
        <f t="shared" si="400"/>
        <v>山东二干|潍坊东营光缆:寿光东局-广饶</v>
      </c>
      <c r="H5142" s="3">
        <f>INDEX(光放段!$B$4:$B$237,MATCH(纤芯!G5142,光放段!$C$4:$C$237,0))</f>
        <v>37048102000</v>
      </c>
      <c r="I5142" s="3" t="str">
        <f t="shared" si="401"/>
        <v>潍坊东营光缆</v>
      </c>
      <c r="J5142" s="3" t="str">
        <f>INDEX(子缆名称!$B$4:$B$29,纤芯!M5142)</f>
        <v>A缆</v>
      </c>
      <c r="K5142" s="3">
        <v>1</v>
      </c>
      <c r="L5142" s="3">
        <f t="shared" si="402"/>
        <v>1</v>
      </c>
      <c r="M5142" s="3">
        <f t="shared" si="403"/>
        <v>1</v>
      </c>
      <c r="N5142" s="3" t="s">
        <v>118</v>
      </c>
      <c r="O5142" s="3">
        <f>COUNTIF([1]局站!$D$4:$D$172,"="&amp;N5142)</f>
        <v>1</v>
      </c>
      <c r="P5142" s="3">
        <v>0</v>
      </c>
      <c r="Q5142" s="3">
        <v>0</v>
      </c>
      <c r="R5142" s="3">
        <v>0</v>
      </c>
      <c r="S5142" s="3" t="s">
        <v>119</v>
      </c>
      <c r="T5142" s="3">
        <f>COUNTIF([1]局站!$D$4:$D$172,"="&amp;S5142)</f>
        <v>1</v>
      </c>
      <c r="U5142" s="3">
        <v>0</v>
      </c>
      <c r="V5142" s="3">
        <v>0</v>
      </c>
      <c r="W5142" s="3">
        <v>0</v>
      </c>
      <c r="X5142" s="3" t="s">
        <v>1214</v>
      </c>
      <c r="Y5142" s="3" t="s">
        <v>880</v>
      </c>
      <c r="Z5142" s="3" t="str">
        <f>INDEX(业务类型!$C$4:$C$8,MATCH(纤芯!Y5142,业务类型!$B$4:$B$8,0))</f>
        <v>IDLE</v>
      </c>
      <c r="AA5142" s="3"/>
    </row>
    <row r="5143" spans="1:27" ht="16.5" x14ac:dyDescent="0.2">
      <c r="A5143" s="3">
        <v>5140</v>
      </c>
      <c r="B5143" s="3">
        <f t="shared" si="404"/>
        <v>37048102002</v>
      </c>
      <c r="C5143" s="3" t="s">
        <v>1166</v>
      </c>
      <c r="D5143" s="3" t="s">
        <v>248</v>
      </c>
      <c r="E5143" s="3" t="str">
        <f>INDEX(光放段!$G$4:$G$237,MATCH(纤芯!G5143,光放段!$C$4:$C$237,0))</f>
        <v>山东二干|潍坊东营光缆:潍坊河西局-东营济南路</v>
      </c>
      <c r="F5143" s="3">
        <f>INDEX(光放段!$I$4:$I$237,MATCH(纤芯!H5143,光放段!$B$4:$B$237,0))</f>
        <v>37048100000</v>
      </c>
      <c r="G5143" s="3" t="str">
        <f t="shared" si="400"/>
        <v>山东二干|潍坊东营光缆:寿光东局-广饶</v>
      </c>
      <c r="H5143" s="3">
        <f>INDEX(光放段!$B$4:$B$237,MATCH(纤芯!G5143,光放段!$C$4:$C$237,0))</f>
        <v>37048102000</v>
      </c>
      <c r="I5143" s="3" t="str">
        <f t="shared" si="401"/>
        <v>潍坊东营光缆</v>
      </c>
      <c r="J5143" s="3" t="str">
        <f>INDEX(子缆名称!$B$4:$B$29,纤芯!M5143)</f>
        <v>A缆</v>
      </c>
      <c r="K5143" s="3">
        <v>2</v>
      </c>
      <c r="L5143" s="3">
        <f t="shared" si="402"/>
        <v>2</v>
      </c>
      <c r="M5143" s="3">
        <f t="shared" si="403"/>
        <v>1</v>
      </c>
      <c r="N5143" s="3" t="s">
        <v>118</v>
      </c>
      <c r="O5143" s="3">
        <f>COUNTIF([1]局站!$D$4:$D$172,"="&amp;N5143)</f>
        <v>1</v>
      </c>
      <c r="P5143" s="3">
        <v>0</v>
      </c>
      <c r="Q5143" s="3">
        <v>0</v>
      </c>
      <c r="R5143" s="3">
        <v>0</v>
      </c>
      <c r="S5143" s="3" t="s">
        <v>119</v>
      </c>
      <c r="T5143" s="3">
        <f>COUNTIF([1]局站!$D$4:$D$172,"="&amp;S5143)</f>
        <v>1</v>
      </c>
      <c r="U5143" s="3">
        <v>0</v>
      </c>
      <c r="V5143" s="3">
        <v>0</v>
      </c>
      <c r="W5143" s="3">
        <v>0</v>
      </c>
      <c r="X5143" s="3" t="s">
        <v>1214</v>
      </c>
      <c r="Y5143" s="3" t="s">
        <v>880</v>
      </c>
      <c r="Z5143" s="3" t="str">
        <f>INDEX(业务类型!$C$4:$C$8,MATCH(纤芯!Y5143,业务类型!$B$4:$B$8,0))</f>
        <v>IDLE</v>
      </c>
      <c r="AA5143" s="3"/>
    </row>
    <row r="5144" spans="1:27" ht="16.5" x14ac:dyDescent="0.2">
      <c r="A5144" s="3">
        <v>5141</v>
      </c>
      <c r="B5144" s="3">
        <f t="shared" si="404"/>
        <v>37048102003</v>
      </c>
      <c r="C5144" s="3" t="s">
        <v>1166</v>
      </c>
      <c r="D5144" s="3" t="s">
        <v>248</v>
      </c>
      <c r="E5144" s="3" t="str">
        <f>INDEX(光放段!$G$4:$G$237,MATCH(纤芯!G5144,光放段!$C$4:$C$237,0))</f>
        <v>山东二干|潍坊东营光缆:潍坊河西局-东营济南路</v>
      </c>
      <c r="F5144" s="3">
        <f>INDEX(光放段!$I$4:$I$237,MATCH(纤芯!H5144,光放段!$B$4:$B$237,0))</f>
        <v>37048100000</v>
      </c>
      <c r="G5144" s="3" t="str">
        <f t="shared" si="400"/>
        <v>山东二干|潍坊东营光缆:寿光东局-广饶</v>
      </c>
      <c r="H5144" s="3">
        <f>INDEX(光放段!$B$4:$B$237,MATCH(纤芯!G5144,光放段!$C$4:$C$237,0))</f>
        <v>37048102000</v>
      </c>
      <c r="I5144" s="3" t="str">
        <f t="shared" si="401"/>
        <v>潍坊东营光缆</v>
      </c>
      <c r="J5144" s="3" t="str">
        <f>INDEX(子缆名称!$B$4:$B$29,纤芯!M5144)</f>
        <v>A缆</v>
      </c>
      <c r="K5144" s="3">
        <v>3</v>
      </c>
      <c r="L5144" s="3">
        <f t="shared" si="402"/>
        <v>3</v>
      </c>
      <c r="M5144" s="3">
        <f t="shared" si="403"/>
        <v>1</v>
      </c>
      <c r="N5144" s="3" t="s">
        <v>118</v>
      </c>
      <c r="O5144" s="3">
        <f>COUNTIF([1]局站!$D$4:$D$172,"="&amp;N5144)</f>
        <v>1</v>
      </c>
      <c r="P5144" s="3">
        <v>0</v>
      </c>
      <c r="Q5144" s="3">
        <v>0</v>
      </c>
      <c r="R5144" s="3">
        <v>0</v>
      </c>
      <c r="S5144" s="3" t="s">
        <v>119</v>
      </c>
      <c r="T5144" s="3">
        <f>COUNTIF([1]局站!$D$4:$D$172,"="&amp;S5144)</f>
        <v>1</v>
      </c>
      <c r="U5144" s="3">
        <v>0</v>
      </c>
      <c r="V5144" s="3">
        <v>0</v>
      </c>
      <c r="W5144" s="3">
        <v>0</v>
      </c>
      <c r="X5144" s="3" t="s">
        <v>1214</v>
      </c>
      <c r="Y5144" s="3" t="s">
        <v>852</v>
      </c>
      <c r="Z5144" s="3" t="str">
        <f>INDEX(业务类型!$C$4:$C$8,MATCH(纤芯!Y5144,业务类型!$B$4:$B$8,0))</f>
        <v>TWO</v>
      </c>
      <c r="AA5144" s="3" t="s">
        <v>878</v>
      </c>
    </row>
    <row r="5145" spans="1:27" ht="16.5" x14ac:dyDescent="0.2">
      <c r="A5145" s="3">
        <v>5142</v>
      </c>
      <c r="B5145" s="3">
        <f t="shared" si="404"/>
        <v>37048102004</v>
      </c>
      <c r="C5145" s="3" t="s">
        <v>1166</v>
      </c>
      <c r="D5145" s="3" t="s">
        <v>248</v>
      </c>
      <c r="E5145" s="3" t="str">
        <f>INDEX(光放段!$G$4:$G$237,MATCH(纤芯!G5145,光放段!$C$4:$C$237,0))</f>
        <v>山东二干|潍坊东营光缆:潍坊河西局-东营济南路</v>
      </c>
      <c r="F5145" s="3">
        <f>INDEX(光放段!$I$4:$I$237,MATCH(纤芯!H5145,光放段!$B$4:$B$237,0))</f>
        <v>37048100000</v>
      </c>
      <c r="G5145" s="3" t="str">
        <f t="shared" si="400"/>
        <v>山东二干|潍坊东营光缆:寿光东局-广饶</v>
      </c>
      <c r="H5145" s="3">
        <f>INDEX(光放段!$B$4:$B$237,MATCH(纤芯!G5145,光放段!$C$4:$C$237,0))</f>
        <v>37048102000</v>
      </c>
      <c r="I5145" s="3" t="str">
        <f t="shared" si="401"/>
        <v>潍坊东营光缆</v>
      </c>
      <c r="J5145" s="3" t="str">
        <f>INDEX(子缆名称!$B$4:$B$29,纤芯!M5145)</f>
        <v>A缆</v>
      </c>
      <c r="K5145" s="3">
        <v>4</v>
      </c>
      <c r="L5145" s="3">
        <f t="shared" si="402"/>
        <v>4</v>
      </c>
      <c r="M5145" s="3">
        <f t="shared" si="403"/>
        <v>1</v>
      </c>
      <c r="N5145" s="3" t="s">
        <v>118</v>
      </c>
      <c r="O5145" s="3">
        <f>COUNTIF([1]局站!$D$4:$D$172,"="&amp;N5145)</f>
        <v>1</v>
      </c>
      <c r="P5145" s="3">
        <v>0</v>
      </c>
      <c r="Q5145" s="3">
        <v>0</v>
      </c>
      <c r="R5145" s="3">
        <v>0</v>
      </c>
      <c r="S5145" s="3" t="s">
        <v>119</v>
      </c>
      <c r="T5145" s="3">
        <f>COUNTIF([1]局站!$D$4:$D$172,"="&amp;S5145)</f>
        <v>1</v>
      </c>
      <c r="U5145" s="3">
        <v>0</v>
      </c>
      <c r="V5145" s="3">
        <v>0</v>
      </c>
      <c r="W5145" s="3">
        <v>0</v>
      </c>
      <c r="X5145" s="3" t="s">
        <v>1214</v>
      </c>
      <c r="Y5145" s="3" t="s">
        <v>852</v>
      </c>
      <c r="Z5145" s="3" t="str">
        <f>INDEX(业务类型!$C$4:$C$8,MATCH(纤芯!Y5145,业务类型!$B$4:$B$8,0))</f>
        <v>TWO</v>
      </c>
      <c r="AA5145" s="3" t="s">
        <v>878</v>
      </c>
    </row>
    <row r="5146" spans="1:27" ht="16.5" x14ac:dyDescent="0.2">
      <c r="A5146" s="3">
        <v>5143</v>
      </c>
      <c r="B5146" s="3">
        <f t="shared" si="404"/>
        <v>37048102005</v>
      </c>
      <c r="C5146" s="3" t="s">
        <v>1166</v>
      </c>
      <c r="D5146" s="3" t="s">
        <v>248</v>
      </c>
      <c r="E5146" s="3" t="str">
        <f>INDEX(光放段!$G$4:$G$237,MATCH(纤芯!G5146,光放段!$C$4:$C$237,0))</f>
        <v>山东二干|潍坊东营光缆:潍坊河西局-东营济南路</v>
      </c>
      <c r="F5146" s="3">
        <f>INDEX(光放段!$I$4:$I$237,MATCH(纤芯!H5146,光放段!$B$4:$B$237,0))</f>
        <v>37048100000</v>
      </c>
      <c r="G5146" s="3" t="str">
        <f t="shared" si="400"/>
        <v>山东二干|潍坊东营光缆:寿光东局-广饶</v>
      </c>
      <c r="H5146" s="3">
        <f>INDEX(光放段!$B$4:$B$237,MATCH(纤芯!G5146,光放段!$C$4:$C$237,0))</f>
        <v>37048102000</v>
      </c>
      <c r="I5146" s="3" t="str">
        <f t="shared" si="401"/>
        <v>潍坊东营光缆</v>
      </c>
      <c r="J5146" s="3" t="str">
        <f>INDEX(子缆名称!$B$4:$B$29,纤芯!M5146)</f>
        <v>A缆</v>
      </c>
      <c r="K5146" s="3">
        <v>5</v>
      </c>
      <c r="L5146" s="3">
        <f t="shared" si="402"/>
        <v>5</v>
      </c>
      <c r="M5146" s="3">
        <f t="shared" si="403"/>
        <v>1</v>
      </c>
      <c r="N5146" s="3" t="s">
        <v>118</v>
      </c>
      <c r="O5146" s="3">
        <f>COUNTIF([1]局站!$D$4:$D$172,"="&amp;N5146)</f>
        <v>1</v>
      </c>
      <c r="P5146" s="3">
        <v>0</v>
      </c>
      <c r="Q5146" s="3">
        <v>0</v>
      </c>
      <c r="R5146" s="3">
        <v>0</v>
      </c>
      <c r="S5146" s="3" t="s">
        <v>119</v>
      </c>
      <c r="T5146" s="3">
        <f>COUNTIF([1]局站!$D$4:$D$172,"="&amp;S5146)</f>
        <v>1</v>
      </c>
      <c r="U5146" s="3">
        <v>0</v>
      </c>
      <c r="V5146" s="3">
        <v>0</v>
      </c>
      <c r="W5146" s="3">
        <v>0</v>
      </c>
      <c r="X5146" s="3" t="s">
        <v>1214</v>
      </c>
      <c r="Y5146" s="3" t="s">
        <v>852</v>
      </c>
      <c r="Z5146" s="3" t="str">
        <f>INDEX(业务类型!$C$4:$C$8,MATCH(纤芯!Y5146,业务类型!$B$4:$B$8,0))</f>
        <v>TWO</v>
      </c>
      <c r="AA5146" s="3" t="s">
        <v>901</v>
      </c>
    </row>
    <row r="5147" spans="1:27" ht="16.5" x14ac:dyDescent="0.2">
      <c r="A5147" s="3">
        <v>5144</v>
      </c>
      <c r="B5147" s="3">
        <f t="shared" si="404"/>
        <v>37048102006</v>
      </c>
      <c r="C5147" s="3" t="s">
        <v>1166</v>
      </c>
      <c r="D5147" s="3" t="s">
        <v>248</v>
      </c>
      <c r="E5147" s="3" t="str">
        <f>INDEX(光放段!$G$4:$G$237,MATCH(纤芯!G5147,光放段!$C$4:$C$237,0))</f>
        <v>山东二干|潍坊东营光缆:潍坊河西局-东营济南路</v>
      </c>
      <c r="F5147" s="3">
        <f>INDEX(光放段!$I$4:$I$237,MATCH(纤芯!H5147,光放段!$B$4:$B$237,0))</f>
        <v>37048100000</v>
      </c>
      <c r="G5147" s="3" t="str">
        <f t="shared" si="400"/>
        <v>山东二干|潍坊东营光缆:寿光东局-广饶</v>
      </c>
      <c r="H5147" s="3">
        <f>INDEX(光放段!$B$4:$B$237,MATCH(纤芯!G5147,光放段!$C$4:$C$237,0))</f>
        <v>37048102000</v>
      </c>
      <c r="I5147" s="3" t="str">
        <f t="shared" si="401"/>
        <v>潍坊东营光缆</v>
      </c>
      <c r="J5147" s="3" t="str">
        <f>INDEX(子缆名称!$B$4:$B$29,纤芯!M5147)</f>
        <v>A缆</v>
      </c>
      <c r="K5147" s="3">
        <v>6</v>
      </c>
      <c r="L5147" s="3">
        <f t="shared" si="402"/>
        <v>6</v>
      </c>
      <c r="M5147" s="3">
        <f t="shared" si="403"/>
        <v>1</v>
      </c>
      <c r="N5147" s="3" t="s">
        <v>118</v>
      </c>
      <c r="O5147" s="3">
        <f>COUNTIF([1]局站!$D$4:$D$172,"="&amp;N5147)</f>
        <v>1</v>
      </c>
      <c r="P5147" s="3">
        <v>0</v>
      </c>
      <c r="Q5147" s="3">
        <v>0</v>
      </c>
      <c r="R5147" s="3">
        <v>0</v>
      </c>
      <c r="S5147" s="3" t="s">
        <v>119</v>
      </c>
      <c r="T5147" s="3">
        <f>COUNTIF([1]局站!$D$4:$D$172,"="&amp;S5147)</f>
        <v>1</v>
      </c>
      <c r="U5147" s="3">
        <v>0</v>
      </c>
      <c r="V5147" s="3">
        <v>0</v>
      </c>
      <c r="W5147" s="3">
        <v>0</v>
      </c>
      <c r="X5147" s="3" t="s">
        <v>1214</v>
      </c>
      <c r="Y5147" s="3" t="s">
        <v>852</v>
      </c>
      <c r="Z5147" s="3" t="str">
        <f>INDEX(业务类型!$C$4:$C$8,MATCH(纤芯!Y5147,业务类型!$B$4:$B$8,0))</f>
        <v>TWO</v>
      </c>
      <c r="AA5147" s="3" t="s">
        <v>901</v>
      </c>
    </row>
    <row r="5148" spans="1:27" ht="16.5" x14ac:dyDescent="0.2">
      <c r="A5148" s="3">
        <v>5145</v>
      </c>
      <c r="B5148" s="3">
        <f t="shared" si="404"/>
        <v>37048102007</v>
      </c>
      <c r="C5148" s="3" t="s">
        <v>1166</v>
      </c>
      <c r="D5148" s="3" t="s">
        <v>248</v>
      </c>
      <c r="E5148" s="3" t="str">
        <f>INDEX(光放段!$G$4:$G$237,MATCH(纤芯!G5148,光放段!$C$4:$C$237,0))</f>
        <v>山东二干|潍坊东营光缆:潍坊河西局-东营济南路</v>
      </c>
      <c r="F5148" s="3">
        <f>INDEX(光放段!$I$4:$I$237,MATCH(纤芯!H5148,光放段!$B$4:$B$237,0))</f>
        <v>37048100000</v>
      </c>
      <c r="G5148" s="3" t="str">
        <f t="shared" si="400"/>
        <v>山东二干|潍坊东营光缆:寿光东局-广饶</v>
      </c>
      <c r="H5148" s="3">
        <f>INDEX(光放段!$B$4:$B$237,MATCH(纤芯!G5148,光放段!$C$4:$C$237,0))</f>
        <v>37048102000</v>
      </c>
      <c r="I5148" s="3" t="str">
        <f t="shared" si="401"/>
        <v>潍坊东营光缆</v>
      </c>
      <c r="J5148" s="3" t="str">
        <f>INDEX(子缆名称!$B$4:$B$29,纤芯!M5148)</f>
        <v>A缆</v>
      </c>
      <c r="K5148" s="3">
        <v>7</v>
      </c>
      <c r="L5148" s="3">
        <f t="shared" si="402"/>
        <v>7</v>
      </c>
      <c r="M5148" s="3">
        <f t="shared" si="403"/>
        <v>1</v>
      </c>
      <c r="N5148" s="3" t="s">
        <v>118</v>
      </c>
      <c r="O5148" s="3">
        <f>COUNTIF([1]局站!$D$4:$D$172,"="&amp;N5148)</f>
        <v>1</v>
      </c>
      <c r="P5148" s="3">
        <v>0</v>
      </c>
      <c r="Q5148" s="3">
        <v>0</v>
      </c>
      <c r="R5148" s="3">
        <v>0</v>
      </c>
      <c r="S5148" s="3" t="s">
        <v>119</v>
      </c>
      <c r="T5148" s="3">
        <f>COUNTIF([1]局站!$D$4:$D$172,"="&amp;S5148)</f>
        <v>1</v>
      </c>
      <c r="U5148" s="3">
        <v>0</v>
      </c>
      <c r="V5148" s="3">
        <v>0</v>
      </c>
      <c r="W5148" s="3">
        <v>0</v>
      </c>
      <c r="X5148" s="3" t="s">
        <v>1214</v>
      </c>
      <c r="Y5148" s="3" t="s">
        <v>881</v>
      </c>
      <c r="Z5148" s="3" t="str">
        <f>INDEX(业务类型!$C$4:$C$8,MATCH(纤芯!Y5148,业务类型!$B$4:$B$8,0))</f>
        <v>OTHER</v>
      </c>
      <c r="AA5148" s="3" t="s">
        <v>882</v>
      </c>
    </row>
    <row r="5149" spans="1:27" ht="16.5" x14ac:dyDescent="0.2">
      <c r="A5149" s="3">
        <v>5146</v>
      </c>
      <c r="B5149" s="3">
        <f t="shared" si="404"/>
        <v>37048102008</v>
      </c>
      <c r="C5149" s="3" t="s">
        <v>1166</v>
      </c>
      <c r="D5149" s="3" t="s">
        <v>248</v>
      </c>
      <c r="E5149" s="3" t="str">
        <f>INDEX(光放段!$G$4:$G$237,MATCH(纤芯!G5149,光放段!$C$4:$C$237,0))</f>
        <v>山东二干|潍坊东营光缆:潍坊河西局-东营济南路</v>
      </c>
      <c r="F5149" s="3">
        <f>INDEX(光放段!$I$4:$I$237,MATCH(纤芯!H5149,光放段!$B$4:$B$237,0))</f>
        <v>37048100000</v>
      </c>
      <c r="G5149" s="3" t="str">
        <f t="shared" si="400"/>
        <v>山东二干|潍坊东营光缆:寿光东局-广饶</v>
      </c>
      <c r="H5149" s="3">
        <f>INDEX(光放段!$B$4:$B$237,MATCH(纤芯!G5149,光放段!$C$4:$C$237,0))</f>
        <v>37048102000</v>
      </c>
      <c r="I5149" s="3" t="str">
        <f t="shared" si="401"/>
        <v>潍坊东营光缆</v>
      </c>
      <c r="J5149" s="3" t="str">
        <f>INDEX(子缆名称!$B$4:$B$29,纤芯!M5149)</f>
        <v>A缆</v>
      </c>
      <c r="K5149" s="3">
        <v>8</v>
      </c>
      <c r="L5149" s="3">
        <f t="shared" si="402"/>
        <v>8</v>
      </c>
      <c r="M5149" s="3">
        <f t="shared" si="403"/>
        <v>1</v>
      </c>
      <c r="N5149" s="3" t="s">
        <v>118</v>
      </c>
      <c r="O5149" s="3">
        <f>COUNTIF([1]局站!$D$4:$D$172,"="&amp;N5149)</f>
        <v>1</v>
      </c>
      <c r="P5149" s="3">
        <v>0</v>
      </c>
      <c r="Q5149" s="3">
        <v>0</v>
      </c>
      <c r="R5149" s="3">
        <v>0</v>
      </c>
      <c r="S5149" s="3" t="s">
        <v>119</v>
      </c>
      <c r="T5149" s="3">
        <f>COUNTIF([1]局站!$D$4:$D$172,"="&amp;S5149)</f>
        <v>1</v>
      </c>
      <c r="U5149" s="3">
        <v>0</v>
      </c>
      <c r="V5149" s="3">
        <v>0</v>
      </c>
      <c r="W5149" s="3">
        <v>0</v>
      </c>
      <c r="X5149" s="3" t="s">
        <v>1214</v>
      </c>
      <c r="Y5149" s="3" t="s">
        <v>881</v>
      </c>
      <c r="Z5149" s="3" t="str">
        <f>INDEX(业务类型!$C$4:$C$8,MATCH(纤芯!Y5149,业务类型!$B$4:$B$8,0))</f>
        <v>OTHER</v>
      </c>
      <c r="AA5149" s="3" t="s">
        <v>882</v>
      </c>
    </row>
    <row r="5150" spans="1:27" ht="16.5" x14ac:dyDescent="0.2">
      <c r="A5150" s="3">
        <v>5147</v>
      </c>
      <c r="B5150" s="3">
        <f t="shared" si="404"/>
        <v>37048102009</v>
      </c>
      <c r="C5150" s="3" t="s">
        <v>1166</v>
      </c>
      <c r="D5150" s="3" t="s">
        <v>248</v>
      </c>
      <c r="E5150" s="3" t="str">
        <f>INDEX(光放段!$G$4:$G$237,MATCH(纤芯!G5150,光放段!$C$4:$C$237,0))</f>
        <v>山东二干|潍坊东营光缆:潍坊河西局-东营济南路</v>
      </c>
      <c r="F5150" s="3">
        <f>INDEX(光放段!$I$4:$I$237,MATCH(纤芯!H5150,光放段!$B$4:$B$237,0))</f>
        <v>37048100000</v>
      </c>
      <c r="G5150" s="3" t="str">
        <f t="shared" si="400"/>
        <v>山东二干|潍坊东营光缆:寿光东局-广饶</v>
      </c>
      <c r="H5150" s="3">
        <f>INDEX(光放段!$B$4:$B$237,MATCH(纤芯!G5150,光放段!$C$4:$C$237,0))</f>
        <v>37048102000</v>
      </c>
      <c r="I5150" s="3" t="str">
        <f t="shared" si="401"/>
        <v>潍坊东营光缆</v>
      </c>
      <c r="J5150" s="3" t="str">
        <f>INDEX(子缆名称!$B$4:$B$29,纤芯!M5150)</f>
        <v>A缆</v>
      </c>
      <c r="K5150" s="3">
        <v>9</v>
      </c>
      <c r="L5150" s="3">
        <f t="shared" si="402"/>
        <v>9</v>
      </c>
      <c r="M5150" s="3">
        <f t="shared" si="403"/>
        <v>1</v>
      </c>
      <c r="N5150" s="3" t="s">
        <v>118</v>
      </c>
      <c r="O5150" s="3">
        <f>COUNTIF([1]局站!$D$4:$D$172,"="&amp;N5150)</f>
        <v>1</v>
      </c>
      <c r="P5150" s="3">
        <v>0</v>
      </c>
      <c r="Q5150" s="3">
        <v>0</v>
      </c>
      <c r="R5150" s="3">
        <v>0</v>
      </c>
      <c r="S5150" s="3" t="s">
        <v>119</v>
      </c>
      <c r="T5150" s="3">
        <f>COUNTIF([1]局站!$D$4:$D$172,"="&amp;S5150)</f>
        <v>1</v>
      </c>
      <c r="U5150" s="3">
        <v>0</v>
      </c>
      <c r="V5150" s="3">
        <v>0</v>
      </c>
      <c r="W5150" s="3">
        <v>0</v>
      </c>
      <c r="X5150" s="3" t="s">
        <v>1214</v>
      </c>
      <c r="Y5150" s="3" t="s">
        <v>852</v>
      </c>
      <c r="Z5150" s="3" t="str">
        <f>INDEX(业务类型!$C$4:$C$8,MATCH(纤芯!Y5150,业务类型!$B$4:$B$8,0))</f>
        <v>TWO</v>
      </c>
      <c r="AA5150" s="3" t="s">
        <v>886</v>
      </c>
    </row>
    <row r="5151" spans="1:27" ht="16.5" x14ac:dyDescent="0.2">
      <c r="A5151" s="3">
        <v>5148</v>
      </c>
      <c r="B5151" s="3">
        <f t="shared" si="404"/>
        <v>37048102010</v>
      </c>
      <c r="C5151" s="3" t="s">
        <v>1166</v>
      </c>
      <c r="D5151" s="3" t="s">
        <v>248</v>
      </c>
      <c r="E5151" s="3" t="str">
        <f>INDEX(光放段!$G$4:$G$237,MATCH(纤芯!G5151,光放段!$C$4:$C$237,0))</f>
        <v>山东二干|潍坊东营光缆:潍坊河西局-东营济南路</v>
      </c>
      <c r="F5151" s="3">
        <f>INDEX(光放段!$I$4:$I$237,MATCH(纤芯!H5151,光放段!$B$4:$B$237,0))</f>
        <v>37048100000</v>
      </c>
      <c r="G5151" s="3" t="str">
        <f t="shared" si="400"/>
        <v>山东二干|潍坊东营光缆:寿光东局-广饶</v>
      </c>
      <c r="H5151" s="3">
        <f>INDEX(光放段!$B$4:$B$237,MATCH(纤芯!G5151,光放段!$C$4:$C$237,0))</f>
        <v>37048102000</v>
      </c>
      <c r="I5151" s="3" t="str">
        <f t="shared" si="401"/>
        <v>潍坊东营光缆</v>
      </c>
      <c r="J5151" s="3" t="str">
        <f>INDEX(子缆名称!$B$4:$B$29,纤芯!M5151)</f>
        <v>A缆</v>
      </c>
      <c r="K5151" s="3">
        <v>10</v>
      </c>
      <c r="L5151" s="3">
        <f t="shared" si="402"/>
        <v>10</v>
      </c>
      <c r="M5151" s="3">
        <f t="shared" si="403"/>
        <v>1</v>
      </c>
      <c r="N5151" s="3" t="s">
        <v>118</v>
      </c>
      <c r="O5151" s="3">
        <f>COUNTIF([1]局站!$D$4:$D$172,"="&amp;N5151)</f>
        <v>1</v>
      </c>
      <c r="P5151" s="3">
        <v>0</v>
      </c>
      <c r="Q5151" s="3">
        <v>0</v>
      </c>
      <c r="R5151" s="3">
        <v>0</v>
      </c>
      <c r="S5151" s="3" t="s">
        <v>119</v>
      </c>
      <c r="T5151" s="3">
        <f>COUNTIF([1]局站!$D$4:$D$172,"="&amp;S5151)</f>
        <v>1</v>
      </c>
      <c r="U5151" s="3">
        <v>0</v>
      </c>
      <c r="V5151" s="3">
        <v>0</v>
      </c>
      <c r="W5151" s="3">
        <v>0</v>
      </c>
      <c r="X5151" s="3" t="s">
        <v>1214</v>
      </c>
      <c r="Y5151" s="3" t="s">
        <v>852</v>
      </c>
      <c r="Z5151" s="3" t="str">
        <f>INDEX(业务类型!$C$4:$C$8,MATCH(纤芯!Y5151,业务类型!$B$4:$B$8,0))</f>
        <v>TWO</v>
      </c>
      <c r="AA5151" s="3" t="s">
        <v>886</v>
      </c>
    </row>
    <row r="5152" spans="1:27" ht="16.5" x14ac:dyDescent="0.2">
      <c r="A5152" s="3">
        <v>5149</v>
      </c>
      <c r="B5152" s="3">
        <f t="shared" si="404"/>
        <v>37048102011</v>
      </c>
      <c r="C5152" s="3" t="s">
        <v>1166</v>
      </c>
      <c r="D5152" s="3" t="s">
        <v>248</v>
      </c>
      <c r="E5152" s="3" t="str">
        <f>INDEX(光放段!$G$4:$G$237,MATCH(纤芯!G5152,光放段!$C$4:$C$237,0))</f>
        <v>山东二干|潍坊东营光缆:潍坊河西局-东营济南路</v>
      </c>
      <c r="F5152" s="3">
        <f>INDEX(光放段!$I$4:$I$237,MATCH(纤芯!H5152,光放段!$B$4:$B$237,0))</f>
        <v>37048100000</v>
      </c>
      <c r="G5152" s="3" t="str">
        <f t="shared" si="400"/>
        <v>山东二干|潍坊东营光缆:寿光东局-广饶</v>
      </c>
      <c r="H5152" s="3">
        <f>INDEX(光放段!$B$4:$B$237,MATCH(纤芯!G5152,光放段!$C$4:$C$237,0))</f>
        <v>37048102000</v>
      </c>
      <c r="I5152" s="3" t="str">
        <f t="shared" si="401"/>
        <v>潍坊东营光缆</v>
      </c>
      <c r="J5152" s="3" t="str">
        <f>INDEX(子缆名称!$B$4:$B$29,纤芯!M5152)</f>
        <v>A缆</v>
      </c>
      <c r="K5152" s="3">
        <v>11</v>
      </c>
      <c r="L5152" s="3">
        <f t="shared" si="402"/>
        <v>11</v>
      </c>
      <c r="M5152" s="3">
        <f t="shared" si="403"/>
        <v>1</v>
      </c>
      <c r="N5152" s="3" t="s">
        <v>118</v>
      </c>
      <c r="O5152" s="3">
        <f>COUNTIF([1]局站!$D$4:$D$172,"="&amp;N5152)</f>
        <v>1</v>
      </c>
      <c r="P5152" s="3">
        <v>0</v>
      </c>
      <c r="Q5152" s="3">
        <v>0</v>
      </c>
      <c r="R5152" s="3">
        <v>0</v>
      </c>
      <c r="S5152" s="3" t="s">
        <v>119</v>
      </c>
      <c r="T5152" s="3">
        <f>COUNTIF([1]局站!$D$4:$D$172,"="&amp;S5152)</f>
        <v>1</v>
      </c>
      <c r="U5152" s="3">
        <v>0</v>
      </c>
      <c r="V5152" s="3">
        <v>0</v>
      </c>
      <c r="W5152" s="3">
        <v>0</v>
      </c>
      <c r="X5152" s="3" t="s">
        <v>1214</v>
      </c>
      <c r="Y5152" s="3" t="s">
        <v>852</v>
      </c>
      <c r="Z5152" s="3" t="str">
        <f>INDEX(业务类型!$C$4:$C$8,MATCH(纤芯!Y5152,业务类型!$B$4:$B$8,0))</f>
        <v>TWO</v>
      </c>
      <c r="AA5152" s="3" t="s">
        <v>891</v>
      </c>
    </row>
    <row r="5153" spans="1:27" ht="16.5" x14ac:dyDescent="0.2">
      <c r="A5153" s="3">
        <v>5150</v>
      </c>
      <c r="B5153" s="3">
        <f t="shared" si="404"/>
        <v>37048102012</v>
      </c>
      <c r="C5153" s="3" t="s">
        <v>1166</v>
      </c>
      <c r="D5153" s="3" t="s">
        <v>248</v>
      </c>
      <c r="E5153" s="3" t="str">
        <f>INDEX(光放段!$G$4:$G$237,MATCH(纤芯!G5153,光放段!$C$4:$C$237,0))</f>
        <v>山东二干|潍坊东营光缆:潍坊河西局-东营济南路</v>
      </c>
      <c r="F5153" s="3">
        <f>INDEX(光放段!$I$4:$I$237,MATCH(纤芯!H5153,光放段!$B$4:$B$237,0))</f>
        <v>37048100000</v>
      </c>
      <c r="G5153" s="3" t="str">
        <f t="shared" si="400"/>
        <v>山东二干|潍坊东营光缆:寿光东局-广饶</v>
      </c>
      <c r="H5153" s="3">
        <f>INDEX(光放段!$B$4:$B$237,MATCH(纤芯!G5153,光放段!$C$4:$C$237,0))</f>
        <v>37048102000</v>
      </c>
      <c r="I5153" s="3" t="str">
        <f t="shared" si="401"/>
        <v>潍坊东营光缆</v>
      </c>
      <c r="J5153" s="3" t="str">
        <f>INDEX(子缆名称!$B$4:$B$29,纤芯!M5153)</f>
        <v>A缆</v>
      </c>
      <c r="K5153" s="3">
        <v>12</v>
      </c>
      <c r="L5153" s="3">
        <f t="shared" si="402"/>
        <v>12</v>
      </c>
      <c r="M5153" s="3">
        <f t="shared" si="403"/>
        <v>1</v>
      </c>
      <c r="N5153" s="3" t="s">
        <v>118</v>
      </c>
      <c r="O5153" s="3">
        <f>COUNTIF([1]局站!$D$4:$D$172,"="&amp;N5153)</f>
        <v>1</v>
      </c>
      <c r="P5153" s="3">
        <v>0</v>
      </c>
      <c r="Q5153" s="3">
        <v>0</v>
      </c>
      <c r="R5153" s="3">
        <v>0</v>
      </c>
      <c r="S5153" s="3" t="s">
        <v>119</v>
      </c>
      <c r="T5153" s="3">
        <f>COUNTIF([1]局站!$D$4:$D$172,"="&amp;S5153)</f>
        <v>1</v>
      </c>
      <c r="U5153" s="3">
        <v>0</v>
      </c>
      <c r="V5153" s="3">
        <v>0</v>
      </c>
      <c r="W5153" s="3">
        <v>0</v>
      </c>
      <c r="X5153" s="3" t="s">
        <v>1214</v>
      </c>
      <c r="Y5153" s="3" t="s">
        <v>852</v>
      </c>
      <c r="Z5153" s="3" t="str">
        <f>INDEX(业务类型!$C$4:$C$8,MATCH(纤芯!Y5153,业务类型!$B$4:$B$8,0))</f>
        <v>TWO</v>
      </c>
      <c r="AA5153" s="3" t="s">
        <v>891</v>
      </c>
    </row>
    <row r="5154" spans="1:27" ht="16.5" x14ac:dyDescent="0.2">
      <c r="A5154" s="3">
        <v>5151</v>
      </c>
      <c r="B5154" s="3">
        <f t="shared" si="404"/>
        <v>37048102013</v>
      </c>
      <c r="C5154" s="3" t="s">
        <v>1166</v>
      </c>
      <c r="D5154" s="3" t="s">
        <v>248</v>
      </c>
      <c r="E5154" s="3" t="str">
        <f>INDEX(光放段!$G$4:$G$237,MATCH(纤芯!G5154,光放段!$C$4:$C$237,0))</f>
        <v>山东二干|潍坊东营光缆:潍坊河西局-东营济南路</v>
      </c>
      <c r="F5154" s="3">
        <f>INDEX(光放段!$I$4:$I$237,MATCH(纤芯!H5154,光放段!$B$4:$B$237,0))</f>
        <v>37048100000</v>
      </c>
      <c r="G5154" s="3" t="str">
        <f t="shared" si="400"/>
        <v>山东二干|潍坊东营光缆:寿光东局-广饶</v>
      </c>
      <c r="H5154" s="3">
        <f>INDEX(光放段!$B$4:$B$237,MATCH(纤芯!G5154,光放段!$C$4:$C$237,0))</f>
        <v>37048102000</v>
      </c>
      <c r="I5154" s="3" t="str">
        <f t="shared" si="401"/>
        <v>潍坊东营光缆</v>
      </c>
      <c r="J5154" s="3" t="str">
        <f>INDEX(子缆名称!$B$4:$B$29,纤芯!M5154)</f>
        <v>B缆</v>
      </c>
      <c r="K5154" s="3">
        <v>13</v>
      </c>
      <c r="L5154" s="3">
        <f t="shared" si="402"/>
        <v>1</v>
      </c>
      <c r="M5154" s="3">
        <f t="shared" si="403"/>
        <v>2</v>
      </c>
      <c r="N5154" s="3" t="s">
        <v>118</v>
      </c>
      <c r="O5154" s="3">
        <f>COUNTIF([1]局站!$D$4:$D$172,"="&amp;N5154)</f>
        <v>1</v>
      </c>
      <c r="P5154" s="3">
        <v>0</v>
      </c>
      <c r="Q5154" s="3">
        <v>0</v>
      </c>
      <c r="R5154" s="3">
        <v>0</v>
      </c>
      <c r="S5154" s="3" t="s">
        <v>119</v>
      </c>
      <c r="T5154" s="3">
        <f>COUNTIF([1]局站!$D$4:$D$172,"="&amp;S5154)</f>
        <v>1</v>
      </c>
      <c r="U5154" s="3">
        <v>0</v>
      </c>
      <c r="V5154" s="3">
        <v>0</v>
      </c>
      <c r="W5154" s="3">
        <v>0</v>
      </c>
      <c r="X5154" s="3" t="s">
        <v>1214</v>
      </c>
      <c r="Y5154" s="3" t="s">
        <v>880</v>
      </c>
      <c r="Z5154" s="3" t="str">
        <f>INDEX(业务类型!$C$4:$C$8,MATCH(纤芯!Y5154,业务类型!$B$4:$B$8,0))</f>
        <v>IDLE</v>
      </c>
      <c r="AA5154" s="3"/>
    </row>
    <row r="5155" spans="1:27" ht="16.5" x14ac:dyDescent="0.2">
      <c r="A5155" s="3">
        <v>5152</v>
      </c>
      <c r="B5155" s="3">
        <f t="shared" si="404"/>
        <v>37048102014</v>
      </c>
      <c r="C5155" s="3" t="s">
        <v>1166</v>
      </c>
      <c r="D5155" s="3" t="s">
        <v>248</v>
      </c>
      <c r="E5155" s="3" t="str">
        <f>INDEX(光放段!$G$4:$G$237,MATCH(纤芯!G5155,光放段!$C$4:$C$237,0))</f>
        <v>山东二干|潍坊东营光缆:潍坊河西局-东营济南路</v>
      </c>
      <c r="F5155" s="3">
        <f>INDEX(光放段!$I$4:$I$237,MATCH(纤芯!H5155,光放段!$B$4:$B$237,0))</f>
        <v>37048100000</v>
      </c>
      <c r="G5155" s="3" t="str">
        <f t="shared" si="400"/>
        <v>山东二干|潍坊东营光缆:寿光东局-广饶</v>
      </c>
      <c r="H5155" s="3">
        <f>INDEX(光放段!$B$4:$B$237,MATCH(纤芯!G5155,光放段!$C$4:$C$237,0))</f>
        <v>37048102000</v>
      </c>
      <c r="I5155" s="3" t="str">
        <f t="shared" si="401"/>
        <v>潍坊东营光缆</v>
      </c>
      <c r="J5155" s="3" t="str">
        <f>INDEX(子缆名称!$B$4:$B$29,纤芯!M5155)</f>
        <v>B缆</v>
      </c>
      <c r="K5155" s="3">
        <v>14</v>
      </c>
      <c r="L5155" s="3">
        <f t="shared" si="402"/>
        <v>2</v>
      </c>
      <c r="M5155" s="3">
        <f t="shared" si="403"/>
        <v>2</v>
      </c>
      <c r="N5155" s="3" t="s">
        <v>118</v>
      </c>
      <c r="O5155" s="3">
        <f>COUNTIF([1]局站!$D$4:$D$172,"="&amp;N5155)</f>
        <v>1</v>
      </c>
      <c r="P5155" s="3">
        <v>0</v>
      </c>
      <c r="Q5155" s="3">
        <v>0</v>
      </c>
      <c r="R5155" s="3">
        <v>0</v>
      </c>
      <c r="S5155" s="3" t="s">
        <v>119</v>
      </c>
      <c r="T5155" s="3">
        <f>COUNTIF([1]局站!$D$4:$D$172,"="&amp;S5155)</f>
        <v>1</v>
      </c>
      <c r="U5155" s="3">
        <v>0</v>
      </c>
      <c r="V5155" s="3">
        <v>0</v>
      </c>
      <c r="W5155" s="3">
        <v>0</v>
      </c>
      <c r="X5155" s="3" t="s">
        <v>1214</v>
      </c>
      <c r="Y5155" s="3" t="s">
        <v>880</v>
      </c>
      <c r="Z5155" s="3" t="str">
        <f>INDEX(业务类型!$C$4:$C$8,MATCH(纤芯!Y5155,业务类型!$B$4:$B$8,0))</f>
        <v>IDLE</v>
      </c>
      <c r="AA5155" s="3"/>
    </row>
    <row r="5156" spans="1:27" ht="16.5" x14ac:dyDescent="0.2">
      <c r="A5156" s="3">
        <v>5153</v>
      </c>
      <c r="B5156" s="3">
        <f t="shared" si="404"/>
        <v>37048102015</v>
      </c>
      <c r="C5156" s="3" t="s">
        <v>1166</v>
      </c>
      <c r="D5156" s="3" t="s">
        <v>248</v>
      </c>
      <c r="E5156" s="3" t="str">
        <f>INDEX(光放段!$G$4:$G$237,MATCH(纤芯!G5156,光放段!$C$4:$C$237,0))</f>
        <v>山东二干|潍坊东营光缆:潍坊河西局-东营济南路</v>
      </c>
      <c r="F5156" s="3">
        <f>INDEX(光放段!$I$4:$I$237,MATCH(纤芯!H5156,光放段!$B$4:$B$237,0))</f>
        <v>37048100000</v>
      </c>
      <c r="G5156" s="3" t="str">
        <f t="shared" si="400"/>
        <v>山东二干|潍坊东营光缆:寿光东局-广饶</v>
      </c>
      <c r="H5156" s="3">
        <f>INDEX(光放段!$B$4:$B$237,MATCH(纤芯!G5156,光放段!$C$4:$C$237,0))</f>
        <v>37048102000</v>
      </c>
      <c r="I5156" s="3" t="str">
        <f t="shared" si="401"/>
        <v>潍坊东营光缆</v>
      </c>
      <c r="J5156" s="3" t="str">
        <f>INDEX(子缆名称!$B$4:$B$29,纤芯!M5156)</f>
        <v>B缆</v>
      </c>
      <c r="K5156" s="3">
        <v>15</v>
      </c>
      <c r="L5156" s="3">
        <f t="shared" si="402"/>
        <v>3</v>
      </c>
      <c r="M5156" s="3">
        <f t="shared" si="403"/>
        <v>2</v>
      </c>
      <c r="N5156" s="3" t="s">
        <v>118</v>
      </c>
      <c r="O5156" s="3">
        <f>COUNTIF([1]局站!$D$4:$D$172,"="&amp;N5156)</f>
        <v>1</v>
      </c>
      <c r="P5156" s="3">
        <v>0</v>
      </c>
      <c r="Q5156" s="3">
        <v>0</v>
      </c>
      <c r="R5156" s="3">
        <v>0</v>
      </c>
      <c r="S5156" s="3" t="s">
        <v>119</v>
      </c>
      <c r="T5156" s="3">
        <f>COUNTIF([1]局站!$D$4:$D$172,"="&amp;S5156)</f>
        <v>1</v>
      </c>
      <c r="U5156" s="3">
        <v>0</v>
      </c>
      <c r="V5156" s="3">
        <v>0</v>
      </c>
      <c r="W5156" s="3">
        <v>0</v>
      </c>
      <c r="X5156" s="3" t="s">
        <v>1214</v>
      </c>
      <c r="Y5156" s="3" t="s">
        <v>852</v>
      </c>
      <c r="Z5156" s="3" t="str">
        <f>INDEX(业务类型!$C$4:$C$8,MATCH(纤芯!Y5156,业务类型!$B$4:$B$8,0))</f>
        <v>TWO</v>
      </c>
      <c r="AA5156" s="3" t="s">
        <v>886</v>
      </c>
    </row>
    <row r="5157" spans="1:27" ht="16.5" x14ac:dyDescent="0.2">
      <c r="A5157" s="3">
        <v>5154</v>
      </c>
      <c r="B5157" s="3">
        <f t="shared" si="404"/>
        <v>37048102016</v>
      </c>
      <c r="C5157" s="3" t="s">
        <v>1166</v>
      </c>
      <c r="D5157" s="3" t="s">
        <v>248</v>
      </c>
      <c r="E5157" s="3" t="str">
        <f>INDEX(光放段!$G$4:$G$237,MATCH(纤芯!G5157,光放段!$C$4:$C$237,0))</f>
        <v>山东二干|潍坊东营光缆:潍坊河西局-东营济南路</v>
      </c>
      <c r="F5157" s="3">
        <f>INDEX(光放段!$I$4:$I$237,MATCH(纤芯!H5157,光放段!$B$4:$B$237,0))</f>
        <v>37048100000</v>
      </c>
      <c r="G5157" s="3" t="str">
        <f t="shared" si="400"/>
        <v>山东二干|潍坊东营光缆:寿光东局-广饶</v>
      </c>
      <c r="H5157" s="3">
        <f>INDEX(光放段!$B$4:$B$237,MATCH(纤芯!G5157,光放段!$C$4:$C$237,0))</f>
        <v>37048102000</v>
      </c>
      <c r="I5157" s="3" t="str">
        <f t="shared" si="401"/>
        <v>潍坊东营光缆</v>
      </c>
      <c r="J5157" s="3" t="str">
        <f>INDEX(子缆名称!$B$4:$B$29,纤芯!M5157)</f>
        <v>B缆</v>
      </c>
      <c r="K5157" s="3">
        <v>16</v>
      </c>
      <c r="L5157" s="3">
        <f t="shared" si="402"/>
        <v>4</v>
      </c>
      <c r="M5157" s="3">
        <f t="shared" si="403"/>
        <v>2</v>
      </c>
      <c r="N5157" s="3" t="s">
        <v>118</v>
      </c>
      <c r="O5157" s="3">
        <f>COUNTIF([1]局站!$D$4:$D$172,"="&amp;N5157)</f>
        <v>1</v>
      </c>
      <c r="P5157" s="3">
        <v>0</v>
      </c>
      <c r="Q5157" s="3">
        <v>0</v>
      </c>
      <c r="R5157" s="3">
        <v>0</v>
      </c>
      <c r="S5157" s="3" t="s">
        <v>119</v>
      </c>
      <c r="T5157" s="3">
        <f>COUNTIF([1]局站!$D$4:$D$172,"="&amp;S5157)</f>
        <v>1</v>
      </c>
      <c r="U5157" s="3">
        <v>0</v>
      </c>
      <c r="V5157" s="3">
        <v>0</v>
      </c>
      <c r="W5157" s="3">
        <v>0</v>
      </c>
      <c r="X5157" s="3" t="s">
        <v>1214</v>
      </c>
      <c r="Y5157" s="3" t="s">
        <v>852</v>
      </c>
      <c r="Z5157" s="3" t="str">
        <f>INDEX(业务类型!$C$4:$C$8,MATCH(纤芯!Y5157,业务类型!$B$4:$B$8,0))</f>
        <v>TWO</v>
      </c>
      <c r="AA5157" s="3" t="s">
        <v>886</v>
      </c>
    </row>
    <row r="5158" spans="1:27" ht="16.5" x14ac:dyDescent="0.2">
      <c r="A5158" s="3">
        <v>5155</v>
      </c>
      <c r="B5158" s="3">
        <f t="shared" si="404"/>
        <v>37048102017</v>
      </c>
      <c r="C5158" s="3" t="s">
        <v>1166</v>
      </c>
      <c r="D5158" s="3" t="s">
        <v>248</v>
      </c>
      <c r="E5158" s="3" t="str">
        <f>INDEX(光放段!$G$4:$G$237,MATCH(纤芯!G5158,光放段!$C$4:$C$237,0))</f>
        <v>山东二干|潍坊东营光缆:潍坊河西局-东营济南路</v>
      </c>
      <c r="F5158" s="3">
        <f>INDEX(光放段!$I$4:$I$237,MATCH(纤芯!H5158,光放段!$B$4:$B$237,0))</f>
        <v>37048100000</v>
      </c>
      <c r="G5158" s="3" t="str">
        <f t="shared" si="400"/>
        <v>山东二干|潍坊东营光缆:寿光东局-广饶</v>
      </c>
      <c r="H5158" s="3">
        <f>INDEX(光放段!$B$4:$B$237,MATCH(纤芯!G5158,光放段!$C$4:$C$237,0))</f>
        <v>37048102000</v>
      </c>
      <c r="I5158" s="3" t="str">
        <f t="shared" si="401"/>
        <v>潍坊东营光缆</v>
      </c>
      <c r="J5158" s="3" t="str">
        <f>INDEX(子缆名称!$B$4:$B$29,纤芯!M5158)</f>
        <v>B缆</v>
      </c>
      <c r="K5158" s="3">
        <v>17</v>
      </c>
      <c r="L5158" s="3">
        <f t="shared" si="402"/>
        <v>5</v>
      </c>
      <c r="M5158" s="3">
        <f t="shared" si="403"/>
        <v>2</v>
      </c>
      <c r="N5158" s="3" t="s">
        <v>118</v>
      </c>
      <c r="O5158" s="3">
        <f>COUNTIF([1]局站!$D$4:$D$172,"="&amp;N5158)</f>
        <v>1</v>
      </c>
      <c r="P5158" s="3">
        <v>0</v>
      </c>
      <c r="Q5158" s="3">
        <v>0</v>
      </c>
      <c r="R5158" s="3">
        <v>0</v>
      </c>
      <c r="S5158" s="3" t="s">
        <v>119</v>
      </c>
      <c r="T5158" s="3">
        <f>COUNTIF([1]局站!$D$4:$D$172,"="&amp;S5158)</f>
        <v>1</v>
      </c>
      <c r="U5158" s="3">
        <v>0</v>
      </c>
      <c r="V5158" s="3">
        <v>0</v>
      </c>
      <c r="W5158" s="3">
        <v>0</v>
      </c>
      <c r="X5158" s="3" t="s">
        <v>1214</v>
      </c>
      <c r="Y5158" s="3" t="s">
        <v>880</v>
      </c>
      <c r="Z5158" s="3" t="str">
        <f>INDEX(业务类型!$C$4:$C$8,MATCH(纤芯!Y5158,业务类型!$B$4:$B$8,0))</f>
        <v>IDLE</v>
      </c>
      <c r="AA5158" s="3"/>
    </row>
    <row r="5159" spans="1:27" ht="16.5" x14ac:dyDescent="0.2">
      <c r="A5159" s="3">
        <v>5156</v>
      </c>
      <c r="B5159" s="3">
        <f t="shared" si="404"/>
        <v>37048102018</v>
      </c>
      <c r="C5159" s="3" t="s">
        <v>1166</v>
      </c>
      <c r="D5159" s="3" t="s">
        <v>248</v>
      </c>
      <c r="E5159" s="3" t="str">
        <f>INDEX(光放段!$G$4:$G$237,MATCH(纤芯!G5159,光放段!$C$4:$C$237,0))</f>
        <v>山东二干|潍坊东营光缆:潍坊河西局-东营济南路</v>
      </c>
      <c r="F5159" s="3">
        <f>INDEX(光放段!$I$4:$I$237,MATCH(纤芯!H5159,光放段!$B$4:$B$237,0))</f>
        <v>37048100000</v>
      </c>
      <c r="G5159" s="3" t="str">
        <f t="shared" si="400"/>
        <v>山东二干|潍坊东营光缆:寿光东局-广饶</v>
      </c>
      <c r="H5159" s="3">
        <f>INDEX(光放段!$B$4:$B$237,MATCH(纤芯!G5159,光放段!$C$4:$C$237,0))</f>
        <v>37048102000</v>
      </c>
      <c r="I5159" s="3" t="str">
        <f t="shared" si="401"/>
        <v>潍坊东营光缆</v>
      </c>
      <c r="J5159" s="3" t="str">
        <f>INDEX(子缆名称!$B$4:$B$29,纤芯!M5159)</f>
        <v>B缆</v>
      </c>
      <c r="K5159" s="3">
        <v>18</v>
      </c>
      <c r="L5159" s="3">
        <f t="shared" si="402"/>
        <v>6</v>
      </c>
      <c r="M5159" s="3">
        <f t="shared" si="403"/>
        <v>2</v>
      </c>
      <c r="N5159" s="3" t="s">
        <v>118</v>
      </c>
      <c r="O5159" s="3">
        <f>COUNTIF([1]局站!$D$4:$D$172,"="&amp;N5159)</f>
        <v>1</v>
      </c>
      <c r="P5159" s="3">
        <v>0</v>
      </c>
      <c r="Q5159" s="3">
        <v>0</v>
      </c>
      <c r="R5159" s="3">
        <v>0</v>
      </c>
      <c r="S5159" s="3" t="s">
        <v>119</v>
      </c>
      <c r="T5159" s="3">
        <f>COUNTIF([1]局站!$D$4:$D$172,"="&amp;S5159)</f>
        <v>1</v>
      </c>
      <c r="U5159" s="3">
        <v>0</v>
      </c>
      <c r="V5159" s="3">
        <v>0</v>
      </c>
      <c r="W5159" s="3">
        <v>0</v>
      </c>
      <c r="X5159" s="3" t="s">
        <v>1214</v>
      </c>
      <c r="Y5159" s="3" t="s">
        <v>880</v>
      </c>
      <c r="Z5159" s="3" t="str">
        <f>INDEX(业务类型!$C$4:$C$8,MATCH(纤芯!Y5159,业务类型!$B$4:$B$8,0))</f>
        <v>IDLE</v>
      </c>
      <c r="AA5159" s="3"/>
    </row>
    <row r="5160" spans="1:27" ht="16.5" x14ac:dyDescent="0.2">
      <c r="A5160" s="3">
        <v>5157</v>
      </c>
      <c r="B5160" s="3">
        <f t="shared" si="404"/>
        <v>37048102019</v>
      </c>
      <c r="C5160" s="3" t="s">
        <v>1166</v>
      </c>
      <c r="D5160" s="3" t="s">
        <v>248</v>
      </c>
      <c r="E5160" s="3" t="str">
        <f>INDEX(光放段!$G$4:$G$237,MATCH(纤芯!G5160,光放段!$C$4:$C$237,0))</f>
        <v>山东二干|潍坊东营光缆:潍坊河西局-东营济南路</v>
      </c>
      <c r="F5160" s="3">
        <f>INDEX(光放段!$I$4:$I$237,MATCH(纤芯!H5160,光放段!$B$4:$B$237,0))</f>
        <v>37048100000</v>
      </c>
      <c r="G5160" s="3" t="str">
        <f t="shared" si="400"/>
        <v>山东二干|潍坊东营光缆:寿光东局-广饶</v>
      </c>
      <c r="H5160" s="3">
        <f>INDEX(光放段!$B$4:$B$237,MATCH(纤芯!G5160,光放段!$C$4:$C$237,0))</f>
        <v>37048102000</v>
      </c>
      <c r="I5160" s="3" t="str">
        <f t="shared" si="401"/>
        <v>潍坊东营光缆</v>
      </c>
      <c r="J5160" s="3" t="str">
        <f>INDEX(子缆名称!$B$4:$B$29,纤芯!M5160)</f>
        <v>B缆</v>
      </c>
      <c r="K5160" s="3">
        <v>19</v>
      </c>
      <c r="L5160" s="3">
        <f t="shared" si="402"/>
        <v>7</v>
      </c>
      <c r="M5160" s="3">
        <f t="shared" si="403"/>
        <v>2</v>
      </c>
      <c r="N5160" s="3" t="s">
        <v>118</v>
      </c>
      <c r="O5160" s="3">
        <f>COUNTIF([1]局站!$D$4:$D$172,"="&amp;N5160)</f>
        <v>1</v>
      </c>
      <c r="P5160" s="3">
        <v>0</v>
      </c>
      <c r="Q5160" s="3">
        <v>0</v>
      </c>
      <c r="R5160" s="3">
        <v>0</v>
      </c>
      <c r="S5160" s="3" t="s">
        <v>119</v>
      </c>
      <c r="T5160" s="3">
        <f>COUNTIF([1]局站!$D$4:$D$172,"="&amp;S5160)</f>
        <v>1</v>
      </c>
      <c r="U5160" s="3">
        <v>0</v>
      </c>
      <c r="V5160" s="3">
        <v>0</v>
      </c>
      <c r="W5160" s="3">
        <v>0</v>
      </c>
      <c r="X5160" s="3" t="s">
        <v>1214</v>
      </c>
      <c r="Y5160" s="3" t="s">
        <v>852</v>
      </c>
      <c r="Z5160" s="3" t="str">
        <f>INDEX(业务类型!$C$4:$C$8,MATCH(纤芯!Y5160,业务类型!$B$4:$B$8,0))</f>
        <v>TWO</v>
      </c>
      <c r="AA5160" s="3" t="s">
        <v>903</v>
      </c>
    </row>
    <row r="5161" spans="1:27" ht="16.5" x14ac:dyDescent="0.2">
      <c r="A5161" s="3">
        <v>5158</v>
      </c>
      <c r="B5161" s="3">
        <f t="shared" si="404"/>
        <v>37048102020</v>
      </c>
      <c r="C5161" s="3" t="s">
        <v>1166</v>
      </c>
      <c r="D5161" s="3" t="s">
        <v>248</v>
      </c>
      <c r="E5161" s="3" t="str">
        <f>INDEX(光放段!$G$4:$G$237,MATCH(纤芯!G5161,光放段!$C$4:$C$237,0))</f>
        <v>山东二干|潍坊东营光缆:潍坊河西局-东营济南路</v>
      </c>
      <c r="F5161" s="3">
        <f>INDEX(光放段!$I$4:$I$237,MATCH(纤芯!H5161,光放段!$B$4:$B$237,0))</f>
        <v>37048100000</v>
      </c>
      <c r="G5161" s="3" t="str">
        <f t="shared" si="400"/>
        <v>山东二干|潍坊东营光缆:寿光东局-广饶</v>
      </c>
      <c r="H5161" s="3">
        <f>INDEX(光放段!$B$4:$B$237,MATCH(纤芯!G5161,光放段!$C$4:$C$237,0))</f>
        <v>37048102000</v>
      </c>
      <c r="I5161" s="3" t="str">
        <f t="shared" si="401"/>
        <v>潍坊东营光缆</v>
      </c>
      <c r="J5161" s="3" t="str">
        <f>INDEX(子缆名称!$B$4:$B$29,纤芯!M5161)</f>
        <v>B缆</v>
      </c>
      <c r="K5161" s="3">
        <v>20</v>
      </c>
      <c r="L5161" s="3">
        <f t="shared" si="402"/>
        <v>8</v>
      </c>
      <c r="M5161" s="3">
        <f t="shared" si="403"/>
        <v>2</v>
      </c>
      <c r="N5161" s="3" t="s">
        <v>118</v>
      </c>
      <c r="O5161" s="3">
        <f>COUNTIF([1]局站!$D$4:$D$172,"="&amp;N5161)</f>
        <v>1</v>
      </c>
      <c r="P5161" s="3">
        <v>0</v>
      </c>
      <c r="Q5161" s="3">
        <v>0</v>
      </c>
      <c r="R5161" s="3">
        <v>0</v>
      </c>
      <c r="S5161" s="3" t="s">
        <v>119</v>
      </c>
      <c r="T5161" s="3">
        <f>COUNTIF([1]局站!$D$4:$D$172,"="&amp;S5161)</f>
        <v>1</v>
      </c>
      <c r="U5161" s="3">
        <v>0</v>
      </c>
      <c r="V5161" s="3">
        <v>0</v>
      </c>
      <c r="W5161" s="3">
        <v>0</v>
      </c>
      <c r="X5161" s="3" t="s">
        <v>1214</v>
      </c>
      <c r="Y5161" s="3" t="s">
        <v>852</v>
      </c>
      <c r="Z5161" s="3" t="str">
        <f>INDEX(业务类型!$C$4:$C$8,MATCH(纤芯!Y5161,业务类型!$B$4:$B$8,0))</f>
        <v>TWO</v>
      </c>
      <c r="AA5161" s="3" t="s">
        <v>903</v>
      </c>
    </row>
    <row r="5162" spans="1:27" ht="16.5" x14ac:dyDescent="0.2">
      <c r="A5162" s="3">
        <v>5159</v>
      </c>
      <c r="B5162" s="3">
        <f t="shared" si="404"/>
        <v>37048102021</v>
      </c>
      <c r="C5162" s="3" t="s">
        <v>1166</v>
      </c>
      <c r="D5162" s="3" t="s">
        <v>248</v>
      </c>
      <c r="E5162" s="3" t="str">
        <f>INDEX(光放段!$G$4:$G$237,MATCH(纤芯!G5162,光放段!$C$4:$C$237,0))</f>
        <v>山东二干|潍坊东营光缆:潍坊河西局-东营济南路</v>
      </c>
      <c r="F5162" s="3">
        <f>INDEX(光放段!$I$4:$I$237,MATCH(纤芯!H5162,光放段!$B$4:$B$237,0))</f>
        <v>37048100000</v>
      </c>
      <c r="G5162" s="3" t="str">
        <f t="shared" si="400"/>
        <v>山东二干|潍坊东营光缆:寿光东局-广饶</v>
      </c>
      <c r="H5162" s="3">
        <f>INDEX(光放段!$B$4:$B$237,MATCH(纤芯!G5162,光放段!$C$4:$C$237,0))</f>
        <v>37048102000</v>
      </c>
      <c r="I5162" s="3" t="str">
        <f t="shared" si="401"/>
        <v>潍坊东营光缆</v>
      </c>
      <c r="J5162" s="3" t="str">
        <f>INDEX(子缆名称!$B$4:$B$29,纤芯!M5162)</f>
        <v>B缆</v>
      </c>
      <c r="K5162" s="3">
        <v>21</v>
      </c>
      <c r="L5162" s="3">
        <f t="shared" si="402"/>
        <v>9</v>
      </c>
      <c r="M5162" s="3">
        <f t="shared" si="403"/>
        <v>2</v>
      </c>
      <c r="N5162" s="3" t="s">
        <v>118</v>
      </c>
      <c r="O5162" s="3">
        <f>COUNTIF([1]局站!$D$4:$D$172,"="&amp;N5162)</f>
        <v>1</v>
      </c>
      <c r="P5162" s="3">
        <v>0</v>
      </c>
      <c r="Q5162" s="3">
        <v>0</v>
      </c>
      <c r="R5162" s="3">
        <v>0</v>
      </c>
      <c r="S5162" s="3" t="s">
        <v>119</v>
      </c>
      <c r="T5162" s="3">
        <f>COUNTIF([1]局站!$D$4:$D$172,"="&amp;S5162)</f>
        <v>1</v>
      </c>
      <c r="U5162" s="3">
        <v>0</v>
      </c>
      <c r="V5162" s="3">
        <v>0</v>
      </c>
      <c r="W5162" s="3">
        <v>0</v>
      </c>
      <c r="X5162" s="3" t="s">
        <v>1214</v>
      </c>
      <c r="Y5162" s="3" t="s">
        <v>852</v>
      </c>
      <c r="Z5162" s="3" t="str">
        <f>INDEX(业务类型!$C$4:$C$8,MATCH(纤芯!Y5162,业务类型!$B$4:$B$8,0))</f>
        <v>TWO</v>
      </c>
      <c r="AA5162" s="3" t="s">
        <v>885</v>
      </c>
    </row>
    <row r="5163" spans="1:27" ht="16.5" x14ac:dyDescent="0.2">
      <c r="A5163" s="3">
        <v>5160</v>
      </c>
      <c r="B5163" s="3">
        <f t="shared" si="404"/>
        <v>37048102022</v>
      </c>
      <c r="C5163" s="3" t="s">
        <v>1166</v>
      </c>
      <c r="D5163" s="3" t="s">
        <v>248</v>
      </c>
      <c r="E5163" s="3" t="str">
        <f>INDEX(光放段!$G$4:$G$237,MATCH(纤芯!G5163,光放段!$C$4:$C$237,0))</f>
        <v>山东二干|潍坊东营光缆:潍坊河西局-东营济南路</v>
      </c>
      <c r="F5163" s="3">
        <f>INDEX(光放段!$I$4:$I$237,MATCH(纤芯!H5163,光放段!$B$4:$B$237,0))</f>
        <v>37048100000</v>
      </c>
      <c r="G5163" s="3" t="str">
        <f t="shared" si="400"/>
        <v>山东二干|潍坊东营光缆:寿光东局-广饶</v>
      </c>
      <c r="H5163" s="3">
        <f>INDEX(光放段!$B$4:$B$237,MATCH(纤芯!G5163,光放段!$C$4:$C$237,0))</f>
        <v>37048102000</v>
      </c>
      <c r="I5163" s="3" t="str">
        <f t="shared" si="401"/>
        <v>潍坊东营光缆</v>
      </c>
      <c r="J5163" s="3" t="str">
        <f>INDEX(子缆名称!$B$4:$B$29,纤芯!M5163)</f>
        <v>B缆</v>
      </c>
      <c r="K5163" s="3">
        <v>22</v>
      </c>
      <c r="L5163" s="3">
        <f t="shared" si="402"/>
        <v>10</v>
      </c>
      <c r="M5163" s="3">
        <f t="shared" si="403"/>
        <v>2</v>
      </c>
      <c r="N5163" s="3" t="s">
        <v>118</v>
      </c>
      <c r="O5163" s="3">
        <f>COUNTIF([1]局站!$D$4:$D$172,"="&amp;N5163)</f>
        <v>1</v>
      </c>
      <c r="P5163" s="3">
        <v>0</v>
      </c>
      <c r="Q5163" s="3">
        <v>0</v>
      </c>
      <c r="R5163" s="3">
        <v>0</v>
      </c>
      <c r="S5163" s="3" t="s">
        <v>119</v>
      </c>
      <c r="T5163" s="3">
        <f>COUNTIF([1]局站!$D$4:$D$172,"="&amp;S5163)</f>
        <v>1</v>
      </c>
      <c r="U5163" s="3">
        <v>0</v>
      </c>
      <c r="V5163" s="3">
        <v>0</v>
      </c>
      <c r="W5163" s="3">
        <v>0</v>
      </c>
      <c r="X5163" s="3" t="s">
        <v>1214</v>
      </c>
      <c r="Y5163" s="3" t="s">
        <v>852</v>
      </c>
      <c r="Z5163" s="3" t="str">
        <f>INDEX(业务类型!$C$4:$C$8,MATCH(纤芯!Y5163,业务类型!$B$4:$B$8,0))</f>
        <v>TWO</v>
      </c>
      <c r="AA5163" s="3" t="s">
        <v>885</v>
      </c>
    </row>
    <row r="5164" spans="1:27" ht="16.5" x14ac:dyDescent="0.2">
      <c r="A5164" s="3">
        <v>5161</v>
      </c>
      <c r="B5164" s="3">
        <f t="shared" si="404"/>
        <v>37048102023</v>
      </c>
      <c r="C5164" s="3" t="s">
        <v>1166</v>
      </c>
      <c r="D5164" s="3" t="s">
        <v>248</v>
      </c>
      <c r="E5164" s="3" t="str">
        <f>INDEX(光放段!$G$4:$G$237,MATCH(纤芯!G5164,光放段!$C$4:$C$237,0))</f>
        <v>山东二干|潍坊东营光缆:潍坊河西局-东营济南路</v>
      </c>
      <c r="F5164" s="3">
        <f>INDEX(光放段!$I$4:$I$237,MATCH(纤芯!H5164,光放段!$B$4:$B$237,0))</f>
        <v>37048100000</v>
      </c>
      <c r="G5164" s="3" t="str">
        <f t="shared" si="400"/>
        <v>山东二干|潍坊东营光缆:寿光东局-广饶</v>
      </c>
      <c r="H5164" s="3">
        <f>INDEX(光放段!$B$4:$B$237,MATCH(纤芯!G5164,光放段!$C$4:$C$237,0))</f>
        <v>37048102000</v>
      </c>
      <c r="I5164" s="3" t="str">
        <f t="shared" si="401"/>
        <v>潍坊东营光缆</v>
      </c>
      <c r="J5164" s="3" t="str">
        <f>INDEX(子缆名称!$B$4:$B$29,纤芯!M5164)</f>
        <v>B缆</v>
      </c>
      <c r="K5164" s="3">
        <v>23</v>
      </c>
      <c r="L5164" s="3">
        <f t="shared" si="402"/>
        <v>11</v>
      </c>
      <c r="M5164" s="3">
        <f t="shared" si="403"/>
        <v>2</v>
      </c>
      <c r="N5164" s="3" t="s">
        <v>118</v>
      </c>
      <c r="O5164" s="3">
        <f>COUNTIF([1]局站!$D$4:$D$172,"="&amp;N5164)</f>
        <v>1</v>
      </c>
      <c r="P5164" s="3">
        <v>0</v>
      </c>
      <c r="Q5164" s="3">
        <v>0</v>
      </c>
      <c r="R5164" s="3">
        <v>0</v>
      </c>
      <c r="S5164" s="3" t="s">
        <v>119</v>
      </c>
      <c r="T5164" s="3">
        <f>COUNTIF([1]局站!$D$4:$D$172,"="&amp;S5164)</f>
        <v>1</v>
      </c>
      <c r="U5164" s="3">
        <v>0</v>
      </c>
      <c r="V5164" s="3">
        <v>0</v>
      </c>
      <c r="W5164" s="3">
        <v>0</v>
      </c>
      <c r="X5164" s="3" t="s">
        <v>1214</v>
      </c>
      <c r="Y5164" s="3" t="s">
        <v>880</v>
      </c>
      <c r="Z5164" s="3" t="str">
        <f>INDEX(业务类型!$C$4:$C$8,MATCH(纤芯!Y5164,业务类型!$B$4:$B$8,0))</f>
        <v>IDLE</v>
      </c>
      <c r="AA5164" s="3"/>
    </row>
    <row r="5165" spans="1:27" ht="16.5" x14ac:dyDescent="0.2">
      <c r="A5165" s="3">
        <v>5162</v>
      </c>
      <c r="B5165" s="3">
        <f t="shared" si="404"/>
        <v>37048102024</v>
      </c>
      <c r="C5165" s="3" t="s">
        <v>1166</v>
      </c>
      <c r="D5165" s="3" t="s">
        <v>248</v>
      </c>
      <c r="E5165" s="3" t="str">
        <f>INDEX(光放段!$G$4:$G$237,MATCH(纤芯!G5165,光放段!$C$4:$C$237,0))</f>
        <v>山东二干|潍坊东营光缆:潍坊河西局-东营济南路</v>
      </c>
      <c r="F5165" s="3">
        <f>INDEX(光放段!$I$4:$I$237,MATCH(纤芯!H5165,光放段!$B$4:$B$237,0))</f>
        <v>37048100000</v>
      </c>
      <c r="G5165" s="3" t="str">
        <f t="shared" si="400"/>
        <v>山东二干|潍坊东营光缆:寿光东局-广饶</v>
      </c>
      <c r="H5165" s="3">
        <f>INDEX(光放段!$B$4:$B$237,MATCH(纤芯!G5165,光放段!$C$4:$C$237,0))</f>
        <v>37048102000</v>
      </c>
      <c r="I5165" s="3" t="str">
        <f t="shared" si="401"/>
        <v>潍坊东营光缆</v>
      </c>
      <c r="J5165" s="3" t="str">
        <f>INDEX(子缆名称!$B$4:$B$29,纤芯!M5165)</f>
        <v>B缆</v>
      </c>
      <c r="K5165" s="3">
        <v>24</v>
      </c>
      <c r="L5165" s="3">
        <f t="shared" si="402"/>
        <v>12</v>
      </c>
      <c r="M5165" s="3">
        <f t="shared" si="403"/>
        <v>2</v>
      </c>
      <c r="N5165" s="3" t="s">
        <v>118</v>
      </c>
      <c r="O5165" s="3">
        <f>COUNTIF([1]局站!$D$4:$D$172,"="&amp;N5165)</f>
        <v>1</v>
      </c>
      <c r="P5165" s="3">
        <v>0</v>
      </c>
      <c r="Q5165" s="3">
        <v>0</v>
      </c>
      <c r="R5165" s="3">
        <v>0</v>
      </c>
      <c r="S5165" s="3" t="s">
        <v>119</v>
      </c>
      <c r="T5165" s="3">
        <f>COUNTIF([1]局站!$D$4:$D$172,"="&amp;S5165)</f>
        <v>1</v>
      </c>
      <c r="U5165" s="3">
        <v>0</v>
      </c>
      <c r="V5165" s="3">
        <v>0</v>
      </c>
      <c r="W5165" s="3">
        <v>0</v>
      </c>
      <c r="X5165" s="3" t="s">
        <v>1214</v>
      </c>
      <c r="Y5165" s="3" t="s">
        <v>880</v>
      </c>
      <c r="Z5165" s="3" t="str">
        <f>INDEX(业务类型!$C$4:$C$8,MATCH(纤芯!Y5165,业务类型!$B$4:$B$8,0))</f>
        <v>IDLE</v>
      </c>
      <c r="AA5165" s="3"/>
    </row>
    <row r="5166" spans="1:27" ht="16.5" x14ac:dyDescent="0.2">
      <c r="A5166" s="3">
        <v>5163</v>
      </c>
      <c r="B5166" s="3">
        <f t="shared" si="404"/>
        <v>37048102025</v>
      </c>
      <c r="C5166" s="3" t="s">
        <v>1166</v>
      </c>
      <c r="D5166" s="3" t="s">
        <v>248</v>
      </c>
      <c r="E5166" s="3" t="str">
        <f>INDEX(光放段!$G$4:$G$237,MATCH(纤芯!G5166,光放段!$C$4:$C$237,0))</f>
        <v>山东二干|潍坊东营光缆:潍坊河西局-东营济南路</v>
      </c>
      <c r="F5166" s="3">
        <f>INDEX(光放段!$I$4:$I$237,MATCH(纤芯!H5166,光放段!$B$4:$B$237,0))</f>
        <v>37048100000</v>
      </c>
      <c r="G5166" s="3" t="str">
        <f t="shared" si="400"/>
        <v>山东二干|潍坊东营光缆:寿光东局-广饶</v>
      </c>
      <c r="H5166" s="3">
        <f>INDEX(光放段!$B$4:$B$237,MATCH(纤芯!G5166,光放段!$C$4:$C$237,0))</f>
        <v>37048102000</v>
      </c>
      <c r="I5166" s="3" t="str">
        <f t="shared" si="401"/>
        <v>潍坊东营光缆</v>
      </c>
      <c r="J5166" s="3" t="str">
        <f>INDEX(子缆名称!$B$4:$B$29,纤芯!M5166)</f>
        <v>C缆</v>
      </c>
      <c r="K5166" s="3">
        <v>25</v>
      </c>
      <c r="L5166" s="3">
        <f t="shared" si="402"/>
        <v>1</v>
      </c>
      <c r="M5166" s="3">
        <f t="shared" si="403"/>
        <v>3</v>
      </c>
      <c r="N5166" s="3" t="s">
        <v>118</v>
      </c>
      <c r="O5166" s="3">
        <f>COUNTIF([1]局站!$D$4:$D$172,"="&amp;N5166)</f>
        <v>1</v>
      </c>
      <c r="P5166" s="3">
        <v>0</v>
      </c>
      <c r="Q5166" s="3">
        <v>0</v>
      </c>
      <c r="R5166" s="3">
        <v>0</v>
      </c>
      <c r="S5166" s="3" t="s">
        <v>119</v>
      </c>
      <c r="T5166" s="3">
        <f>COUNTIF([1]局站!$D$4:$D$172,"="&amp;S5166)</f>
        <v>1</v>
      </c>
      <c r="U5166" s="3">
        <v>0</v>
      </c>
      <c r="V5166" s="3">
        <v>0</v>
      </c>
      <c r="W5166" s="3">
        <v>0</v>
      </c>
      <c r="X5166" s="3" t="s">
        <v>1214</v>
      </c>
      <c r="Y5166" s="3" t="s">
        <v>880</v>
      </c>
      <c r="Z5166" s="3" t="str">
        <f>INDEX(业务类型!$C$4:$C$8,MATCH(纤芯!Y5166,业务类型!$B$4:$B$8,0))</f>
        <v>IDLE</v>
      </c>
      <c r="AA5166" s="3"/>
    </row>
    <row r="5167" spans="1:27" ht="16.5" x14ac:dyDescent="0.2">
      <c r="A5167" s="3">
        <v>5164</v>
      </c>
      <c r="B5167" s="3">
        <f t="shared" si="404"/>
        <v>37048102026</v>
      </c>
      <c r="C5167" s="3" t="s">
        <v>1166</v>
      </c>
      <c r="D5167" s="3" t="s">
        <v>248</v>
      </c>
      <c r="E5167" s="3" t="str">
        <f>INDEX(光放段!$G$4:$G$237,MATCH(纤芯!G5167,光放段!$C$4:$C$237,0))</f>
        <v>山东二干|潍坊东营光缆:潍坊河西局-东营济南路</v>
      </c>
      <c r="F5167" s="3">
        <f>INDEX(光放段!$I$4:$I$237,MATCH(纤芯!H5167,光放段!$B$4:$B$237,0))</f>
        <v>37048100000</v>
      </c>
      <c r="G5167" s="3" t="str">
        <f t="shared" si="400"/>
        <v>山东二干|潍坊东营光缆:寿光东局-广饶</v>
      </c>
      <c r="H5167" s="3">
        <f>INDEX(光放段!$B$4:$B$237,MATCH(纤芯!G5167,光放段!$C$4:$C$237,0))</f>
        <v>37048102000</v>
      </c>
      <c r="I5167" s="3" t="str">
        <f t="shared" si="401"/>
        <v>潍坊东营光缆</v>
      </c>
      <c r="J5167" s="3" t="str">
        <f>INDEX(子缆名称!$B$4:$B$29,纤芯!M5167)</f>
        <v>C缆</v>
      </c>
      <c r="K5167" s="3">
        <v>26</v>
      </c>
      <c r="L5167" s="3">
        <f t="shared" si="402"/>
        <v>2</v>
      </c>
      <c r="M5167" s="3">
        <f t="shared" si="403"/>
        <v>3</v>
      </c>
      <c r="N5167" s="3" t="s">
        <v>118</v>
      </c>
      <c r="O5167" s="3">
        <f>COUNTIF([1]局站!$D$4:$D$172,"="&amp;N5167)</f>
        <v>1</v>
      </c>
      <c r="P5167" s="3">
        <v>0</v>
      </c>
      <c r="Q5167" s="3">
        <v>0</v>
      </c>
      <c r="R5167" s="3">
        <v>0</v>
      </c>
      <c r="S5167" s="3" t="s">
        <v>119</v>
      </c>
      <c r="T5167" s="3">
        <f>COUNTIF([1]局站!$D$4:$D$172,"="&amp;S5167)</f>
        <v>1</v>
      </c>
      <c r="U5167" s="3">
        <v>0</v>
      </c>
      <c r="V5167" s="3">
        <v>0</v>
      </c>
      <c r="W5167" s="3">
        <v>0</v>
      </c>
      <c r="X5167" s="3" t="s">
        <v>1214</v>
      </c>
      <c r="Y5167" s="3" t="s">
        <v>880</v>
      </c>
      <c r="Z5167" s="3" t="str">
        <f>INDEX(业务类型!$C$4:$C$8,MATCH(纤芯!Y5167,业务类型!$B$4:$B$8,0))</f>
        <v>IDLE</v>
      </c>
      <c r="AA5167" s="3"/>
    </row>
    <row r="5168" spans="1:27" ht="16.5" x14ac:dyDescent="0.2">
      <c r="A5168" s="3">
        <v>5165</v>
      </c>
      <c r="B5168" s="3">
        <f t="shared" si="404"/>
        <v>37048102027</v>
      </c>
      <c r="C5168" s="3" t="s">
        <v>1166</v>
      </c>
      <c r="D5168" s="3" t="s">
        <v>248</v>
      </c>
      <c r="E5168" s="3" t="str">
        <f>INDEX(光放段!$G$4:$G$237,MATCH(纤芯!G5168,光放段!$C$4:$C$237,0))</f>
        <v>山东二干|潍坊东营光缆:潍坊河西局-东营济南路</v>
      </c>
      <c r="F5168" s="3">
        <f>INDEX(光放段!$I$4:$I$237,MATCH(纤芯!H5168,光放段!$B$4:$B$237,0))</f>
        <v>37048100000</v>
      </c>
      <c r="G5168" s="3" t="str">
        <f t="shared" si="400"/>
        <v>山东二干|潍坊东营光缆:寿光东局-广饶</v>
      </c>
      <c r="H5168" s="3">
        <f>INDEX(光放段!$B$4:$B$237,MATCH(纤芯!G5168,光放段!$C$4:$C$237,0))</f>
        <v>37048102000</v>
      </c>
      <c r="I5168" s="3" t="str">
        <f t="shared" si="401"/>
        <v>潍坊东营光缆</v>
      </c>
      <c r="J5168" s="3" t="str">
        <f>INDEX(子缆名称!$B$4:$B$29,纤芯!M5168)</f>
        <v>C缆</v>
      </c>
      <c r="K5168" s="3">
        <v>27</v>
      </c>
      <c r="L5168" s="3">
        <f t="shared" si="402"/>
        <v>3</v>
      </c>
      <c r="M5168" s="3">
        <f t="shared" si="403"/>
        <v>3</v>
      </c>
      <c r="N5168" s="3" t="s">
        <v>118</v>
      </c>
      <c r="O5168" s="3">
        <f>COUNTIF([1]局站!$D$4:$D$172,"="&amp;N5168)</f>
        <v>1</v>
      </c>
      <c r="P5168" s="3">
        <v>0</v>
      </c>
      <c r="Q5168" s="3">
        <v>0</v>
      </c>
      <c r="R5168" s="3">
        <v>0</v>
      </c>
      <c r="S5168" s="3" t="s">
        <v>119</v>
      </c>
      <c r="T5168" s="3">
        <f>COUNTIF([1]局站!$D$4:$D$172,"="&amp;S5168)</f>
        <v>1</v>
      </c>
      <c r="U5168" s="3">
        <v>0</v>
      </c>
      <c r="V5168" s="3">
        <v>0</v>
      </c>
      <c r="W5168" s="3">
        <v>0</v>
      </c>
      <c r="X5168" s="3" t="s">
        <v>1214</v>
      </c>
      <c r="Y5168" s="3" t="s">
        <v>880</v>
      </c>
      <c r="Z5168" s="3" t="str">
        <f>INDEX(业务类型!$C$4:$C$8,MATCH(纤芯!Y5168,业务类型!$B$4:$B$8,0))</f>
        <v>IDLE</v>
      </c>
      <c r="AA5168" s="3"/>
    </row>
    <row r="5169" spans="1:27" ht="16.5" x14ac:dyDescent="0.2">
      <c r="A5169" s="3">
        <v>5166</v>
      </c>
      <c r="B5169" s="3">
        <f t="shared" si="404"/>
        <v>37048102028</v>
      </c>
      <c r="C5169" s="3" t="s">
        <v>1166</v>
      </c>
      <c r="D5169" s="3" t="s">
        <v>248</v>
      </c>
      <c r="E5169" s="3" t="str">
        <f>INDEX(光放段!$G$4:$G$237,MATCH(纤芯!G5169,光放段!$C$4:$C$237,0))</f>
        <v>山东二干|潍坊东营光缆:潍坊河西局-东营济南路</v>
      </c>
      <c r="F5169" s="3">
        <f>INDEX(光放段!$I$4:$I$237,MATCH(纤芯!H5169,光放段!$B$4:$B$237,0))</f>
        <v>37048100000</v>
      </c>
      <c r="G5169" s="3" t="str">
        <f t="shared" si="400"/>
        <v>山东二干|潍坊东营光缆:寿光东局-广饶</v>
      </c>
      <c r="H5169" s="3">
        <f>INDEX(光放段!$B$4:$B$237,MATCH(纤芯!G5169,光放段!$C$4:$C$237,0))</f>
        <v>37048102000</v>
      </c>
      <c r="I5169" s="3" t="str">
        <f t="shared" si="401"/>
        <v>潍坊东营光缆</v>
      </c>
      <c r="J5169" s="3" t="str">
        <f>INDEX(子缆名称!$B$4:$B$29,纤芯!M5169)</f>
        <v>C缆</v>
      </c>
      <c r="K5169" s="3">
        <v>28</v>
      </c>
      <c r="L5169" s="3">
        <f t="shared" si="402"/>
        <v>4</v>
      </c>
      <c r="M5169" s="3">
        <f t="shared" si="403"/>
        <v>3</v>
      </c>
      <c r="N5169" s="3" t="s">
        <v>118</v>
      </c>
      <c r="O5169" s="3">
        <f>COUNTIF([1]局站!$D$4:$D$172,"="&amp;N5169)</f>
        <v>1</v>
      </c>
      <c r="P5169" s="3">
        <v>0</v>
      </c>
      <c r="Q5169" s="3">
        <v>0</v>
      </c>
      <c r="R5169" s="3">
        <v>0</v>
      </c>
      <c r="S5169" s="3" t="s">
        <v>119</v>
      </c>
      <c r="T5169" s="3">
        <f>COUNTIF([1]局站!$D$4:$D$172,"="&amp;S5169)</f>
        <v>1</v>
      </c>
      <c r="U5169" s="3">
        <v>0</v>
      </c>
      <c r="V5169" s="3">
        <v>0</v>
      </c>
      <c r="W5169" s="3">
        <v>0</v>
      </c>
      <c r="X5169" s="3" t="s">
        <v>1214</v>
      </c>
      <c r="Y5169" s="3" t="s">
        <v>880</v>
      </c>
      <c r="Z5169" s="3" t="str">
        <f>INDEX(业务类型!$C$4:$C$8,MATCH(纤芯!Y5169,业务类型!$B$4:$B$8,0))</f>
        <v>IDLE</v>
      </c>
      <c r="AA5169" s="3"/>
    </row>
    <row r="5170" spans="1:27" ht="16.5" x14ac:dyDescent="0.2">
      <c r="A5170" s="3">
        <v>5167</v>
      </c>
      <c r="B5170" s="3">
        <f t="shared" si="404"/>
        <v>37048102029</v>
      </c>
      <c r="C5170" s="3" t="s">
        <v>1166</v>
      </c>
      <c r="D5170" s="3" t="s">
        <v>248</v>
      </c>
      <c r="E5170" s="3" t="str">
        <f>INDEX(光放段!$G$4:$G$237,MATCH(纤芯!G5170,光放段!$C$4:$C$237,0))</f>
        <v>山东二干|潍坊东营光缆:潍坊河西局-东营济南路</v>
      </c>
      <c r="F5170" s="3">
        <f>INDEX(光放段!$I$4:$I$237,MATCH(纤芯!H5170,光放段!$B$4:$B$237,0))</f>
        <v>37048100000</v>
      </c>
      <c r="G5170" s="3" t="str">
        <f t="shared" si="400"/>
        <v>山东二干|潍坊东营光缆:寿光东局-广饶</v>
      </c>
      <c r="H5170" s="3">
        <f>INDEX(光放段!$B$4:$B$237,MATCH(纤芯!G5170,光放段!$C$4:$C$237,0))</f>
        <v>37048102000</v>
      </c>
      <c r="I5170" s="3" t="str">
        <f t="shared" si="401"/>
        <v>潍坊东营光缆</v>
      </c>
      <c r="J5170" s="3" t="str">
        <f>INDEX(子缆名称!$B$4:$B$29,纤芯!M5170)</f>
        <v>C缆</v>
      </c>
      <c r="K5170" s="3">
        <v>29</v>
      </c>
      <c r="L5170" s="3">
        <f t="shared" si="402"/>
        <v>5</v>
      </c>
      <c r="M5170" s="3">
        <f t="shared" si="403"/>
        <v>3</v>
      </c>
      <c r="N5170" s="3" t="s">
        <v>118</v>
      </c>
      <c r="O5170" s="3">
        <f>COUNTIF([1]局站!$D$4:$D$172,"="&amp;N5170)</f>
        <v>1</v>
      </c>
      <c r="P5170" s="3">
        <v>0</v>
      </c>
      <c r="Q5170" s="3">
        <v>0</v>
      </c>
      <c r="R5170" s="3">
        <v>0</v>
      </c>
      <c r="S5170" s="3" t="s">
        <v>119</v>
      </c>
      <c r="T5170" s="3">
        <f>COUNTIF([1]局站!$D$4:$D$172,"="&amp;S5170)</f>
        <v>1</v>
      </c>
      <c r="U5170" s="3">
        <v>0</v>
      </c>
      <c r="V5170" s="3">
        <v>0</v>
      </c>
      <c r="W5170" s="3">
        <v>0</v>
      </c>
      <c r="X5170" s="3" t="s">
        <v>1214</v>
      </c>
      <c r="Y5170" s="3" t="s">
        <v>880</v>
      </c>
      <c r="Z5170" s="3" t="str">
        <f>INDEX(业务类型!$C$4:$C$8,MATCH(纤芯!Y5170,业务类型!$B$4:$B$8,0))</f>
        <v>IDLE</v>
      </c>
      <c r="AA5170" s="3"/>
    </row>
    <row r="5171" spans="1:27" ht="16.5" x14ac:dyDescent="0.2">
      <c r="A5171" s="3">
        <v>5168</v>
      </c>
      <c r="B5171" s="3">
        <f t="shared" si="404"/>
        <v>37048102030</v>
      </c>
      <c r="C5171" s="3" t="s">
        <v>1166</v>
      </c>
      <c r="D5171" s="3" t="s">
        <v>248</v>
      </c>
      <c r="E5171" s="3" t="str">
        <f>INDEX(光放段!$G$4:$G$237,MATCH(纤芯!G5171,光放段!$C$4:$C$237,0))</f>
        <v>山东二干|潍坊东营光缆:潍坊河西局-东营济南路</v>
      </c>
      <c r="F5171" s="3">
        <f>INDEX(光放段!$I$4:$I$237,MATCH(纤芯!H5171,光放段!$B$4:$B$237,0))</f>
        <v>37048100000</v>
      </c>
      <c r="G5171" s="3" t="str">
        <f t="shared" si="400"/>
        <v>山东二干|潍坊东营光缆:寿光东局-广饶</v>
      </c>
      <c r="H5171" s="3">
        <f>INDEX(光放段!$B$4:$B$237,MATCH(纤芯!G5171,光放段!$C$4:$C$237,0))</f>
        <v>37048102000</v>
      </c>
      <c r="I5171" s="3" t="str">
        <f t="shared" si="401"/>
        <v>潍坊东营光缆</v>
      </c>
      <c r="J5171" s="3" t="str">
        <f>INDEX(子缆名称!$B$4:$B$29,纤芯!M5171)</f>
        <v>C缆</v>
      </c>
      <c r="K5171" s="3">
        <v>30</v>
      </c>
      <c r="L5171" s="3">
        <f t="shared" si="402"/>
        <v>6</v>
      </c>
      <c r="M5171" s="3">
        <f t="shared" si="403"/>
        <v>3</v>
      </c>
      <c r="N5171" s="3" t="s">
        <v>118</v>
      </c>
      <c r="O5171" s="3">
        <f>COUNTIF([1]局站!$D$4:$D$172,"="&amp;N5171)</f>
        <v>1</v>
      </c>
      <c r="P5171" s="3">
        <v>0</v>
      </c>
      <c r="Q5171" s="3">
        <v>0</v>
      </c>
      <c r="R5171" s="3">
        <v>0</v>
      </c>
      <c r="S5171" s="3" t="s">
        <v>119</v>
      </c>
      <c r="T5171" s="3">
        <f>COUNTIF([1]局站!$D$4:$D$172,"="&amp;S5171)</f>
        <v>1</v>
      </c>
      <c r="U5171" s="3">
        <v>0</v>
      </c>
      <c r="V5171" s="3">
        <v>0</v>
      </c>
      <c r="W5171" s="3">
        <v>0</v>
      </c>
      <c r="X5171" s="3" t="s">
        <v>1214</v>
      </c>
      <c r="Y5171" s="3" t="s">
        <v>880</v>
      </c>
      <c r="Z5171" s="3" t="str">
        <f>INDEX(业务类型!$C$4:$C$8,MATCH(纤芯!Y5171,业务类型!$B$4:$B$8,0))</f>
        <v>IDLE</v>
      </c>
      <c r="AA5171" s="3"/>
    </row>
    <row r="5172" spans="1:27" ht="16.5" x14ac:dyDescent="0.2">
      <c r="A5172" s="3">
        <v>5169</v>
      </c>
      <c r="B5172" s="3">
        <f t="shared" si="404"/>
        <v>37048102031</v>
      </c>
      <c r="C5172" s="3" t="s">
        <v>1166</v>
      </c>
      <c r="D5172" s="3" t="s">
        <v>248</v>
      </c>
      <c r="E5172" s="3" t="str">
        <f>INDEX(光放段!$G$4:$G$237,MATCH(纤芯!G5172,光放段!$C$4:$C$237,0))</f>
        <v>山东二干|潍坊东营光缆:潍坊河西局-东营济南路</v>
      </c>
      <c r="F5172" s="3">
        <f>INDEX(光放段!$I$4:$I$237,MATCH(纤芯!H5172,光放段!$B$4:$B$237,0))</f>
        <v>37048100000</v>
      </c>
      <c r="G5172" s="3" t="str">
        <f t="shared" si="400"/>
        <v>山东二干|潍坊东营光缆:寿光东局-广饶</v>
      </c>
      <c r="H5172" s="3">
        <f>INDEX(光放段!$B$4:$B$237,MATCH(纤芯!G5172,光放段!$C$4:$C$237,0))</f>
        <v>37048102000</v>
      </c>
      <c r="I5172" s="3" t="str">
        <f t="shared" si="401"/>
        <v>潍坊东营光缆</v>
      </c>
      <c r="J5172" s="3" t="str">
        <f>INDEX(子缆名称!$B$4:$B$29,纤芯!M5172)</f>
        <v>C缆</v>
      </c>
      <c r="K5172" s="3">
        <v>31</v>
      </c>
      <c r="L5172" s="3">
        <f t="shared" si="402"/>
        <v>7</v>
      </c>
      <c r="M5172" s="3">
        <f t="shared" si="403"/>
        <v>3</v>
      </c>
      <c r="N5172" s="3" t="s">
        <v>118</v>
      </c>
      <c r="O5172" s="3">
        <f>COUNTIF([1]局站!$D$4:$D$172,"="&amp;N5172)</f>
        <v>1</v>
      </c>
      <c r="P5172" s="3">
        <v>0</v>
      </c>
      <c r="Q5172" s="3">
        <v>0</v>
      </c>
      <c r="R5172" s="3">
        <v>0</v>
      </c>
      <c r="S5172" s="3" t="s">
        <v>119</v>
      </c>
      <c r="T5172" s="3">
        <f>COUNTIF([1]局站!$D$4:$D$172,"="&amp;S5172)</f>
        <v>1</v>
      </c>
      <c r="U5172" s="3">
        <v>0</v>
      </c>
      <c r="V5172" s="3">
        <v>0</v>
      </c>
      <c r="W5172" s="3">
        <v>0</v>
      </c>
      <c r="X5172" s="3" t="s">
        <v>1214</v>
      </c>
      <c r="Y5172" s="3" t="s">
        <v>880</v>
      </c>
      <c r="Z5172" s="3" t="str">
        <f>INDEX(业务类型!$C$4:$C$8,MATCH(纤芯!Y5172,业务类型!$B$4:$B$8,0))</f>
        <v>IDLE</v>
      </c>
      <c r="AA5172" s="3"/>
    </row>
    <row r="5173" spans="1:27" ht="16.5" x14ac:dyDescent="0.2">
      <c r="A5173" s="3">
        <v>5170</v>
      </c>
      <c r="B5173" s="3">
        <f t="shared" si="404"/>
        <v>37048102032</v>
      </c>
      <c r="C5173" s="3" t="s">
        <v>1166</v>
      </c>
      <c r="D5173" s="3" t="s">
        <v>248</v>
      </c>
      <c r="E5173" s="3" t="str">
        <f>INDEX(光放段!$G$4:$G$237,MATCH(纤芯!G5173,光放段!$C$4:$C$237,0))</f>
        <v>山东二干|潍坊东营光缆:潍坊河西局-东营济南路</v>
      </c>
      <c r="F5173" s="3">
        <f>INDEX(光放段!$I$4:$I$237,MATCH(纤芯!H5173,光放段!$B$4:$B$237,0))</f>
        <v>37048100000</v>
      </c>
      <c r="G5173" s="3" t="str">
        <f t="shared" si="400"/>
        <v>山东二干|潍坊东营光缆:寿光东局-广饶</v>
      </c>
      <c r="H5173" s="3">
        <f>INDEX(光放段!$B$4:$B$237,MATCH(纤芯!G5173,光放段!$C$4:$C$237,0))</f>
        <v>37048102000</v>
      </c>
      <c r="I5173" s="3" t="str">
        <f t="shared" si="401"/>
        <v>潍坊东营光缆</v>
      </c>
      <c r="J5173" s="3" t="str">
        <f>INDEX(子缆名称!$B$4:$B$29,纤芯!M5173)</f>
        <v>C缆</v>
      </c>
      <c r="K5173" s="3">
        <v>32</v>
      </c>
      <c r="L5173" s="3">
        <f t="shared" si="402"/>
        <v>8</v>
      </c>
      <c r="M5173" s="3">
        <f t="shared" si="403"/>
        <v>3</v>
      </c>
      <c r="N5173" s="3" t="s">
        <v>118</v>
      </c>
      <c r="O5173" s="3">
        <f>COUNTIF([1]局站!$D$4:$D$172,"="&amp;N5173)</f>
        <v>1</v>
      </c>
      <c r="P5173" s="3">
        <v>0</v>
      </c>
      <c r="Q5173" s="3">
        <v>0</v>
      </c>
      <c r="R5173" s="3">
        <v>0</v>
      </c>
      <c r="S5173" s="3" t="s">
        <v>119</v>
      </c>
      <c r="T5173" s="3">
        <f>COUNTIF([1]局站!$D$4:$D$172,"="&amp;S5173)</f>
        <v>1</v>
      </c>
      <c r="U5173" s="3">
        <v>0</v>
      </c>
      <c r="V5173" s="3">
        <v>0</v>
      </c>
      <c r="W5173" s="3">
        <v>0</v>
      </c>
      <c r="X5173" s="3" t="s">
        <v>1214</v>
      </c>
      <c r="Y5173" s="3" t="s">
        <v>880</v>
      </c>
      <c r="Z5173" s="3" t="str">
        <f>INDEX(业务类型!$C$4:$C$8,MATCH(纤芯!Y5173,业务类型!$B$4:$B$8,0))</f>
        <v>IDLE</v>
      </c>
      <c r="AA5173" s="3"/>
    </row>
    <row r="5174" spans="1:27" ht="16.5" x14ac:dyDescent="0.2">
      <c r="A5174" s="3">
        <v>5171</v>
      </c>
      <c r="B5174" s="3">
        <f t="shared" si="404"/>
        <v>37048102033</v>
      </c>
      <c r="C5174" s="3" t="s">
        <v>1166</v>
      </c>
      <c r="D5174" s="3" t="s">
        <v>248</v>
      </c>
      <c r="E5174" s="3" t="str">
        <f>INDEX(光放段!$G$4:$G$237,MATCH(纤芯!G5174,光放段!$C$4:$C$237,0))</f>
        <v>山东二干|潍坊东营光缆:潍坊河西局-东营济南路</v>
      </c>
      <c r="F5174" s="3">
        <f>INDEX(光放段!$I$4:$I$237,MATCH(纤芯!H5174,光放段!$B$4:$B$237,0))</f>
        <v>37048100000</v>
      </c>
      <c r="G5174" s="3" t="str">
        <f t="shared" si="400"/>
        <v>山东二干|潍坊东营光缆:寿光东局-广饶</v>
      </c>
      <c r="H5174" s="3">
        <f>INDEX(光放段!$B$4:$B$237,MATCH(纤芯!G5174,光放段!$C$4:$C$237,0))</f>
        <v>37048102000</v>
      </c>
      <c r="I5174" s="3" t="str">
        <f t="shared" si="401"/>
        <v>潍坊东营光缆</v>
      </c>
      <c r="J5174" s="3" t="str">
        <f>INDEX(子缆名称!$B$4:$B$29,纤芯!M5174)</f>
        <v>C缆</v>
      </c>
      <c r="K5174" s="3">
        <v>33</v>
      </c>
      <c r="L5174" s="3">
        <f t="shared" si="402"/>
        <v>9</v>
      </c>
      <c r="M5174" s="3">
        <f t="shared" si="403"/>
        <v>3</v>
      </c>
      <c r="N5174" s="3" t="s">
        <v>118</v>
      </c>
      <c r="O5174" s="3">
        <f>COUNTIF([1]局站!$D$4:$D$172,"="&amp;N5174)</f>
        <v>1</v>
      </c>
      <c r="P5174" s="3">
        <v>0</v>
      </c>
      <c r="Q5174" s="3">
        <v>0</v>
      </c>
      <c r="R5174" s="3">
        <v>0</v>
      </c>
      <c r="S5174" s="3" t="s">
        <v>119</v>
      </c>
      <c r="T5174" s="3">
        <f>COUNTIF([1]局站!$D$4:$D$172,"="&amp;S5174)</f>
        <v>1</v>
      </c>
      <c r="U5174" s="3">
        <v>0</v>
      </c>
      <c r="V5174" s="3">
        <v>0</v>
      </c>
      <c r="W5174" s="3">
        <v>0</v>
      </c>
      <c r="X5174" s="3" t="s">
        <v>1214</v>
      </c>
      <c r="Y5174" s="3" t="s">
        <v>881</v>
      </c>
      <c r="Z5174" s="3" t="str">
        <f>INDEX(业务类型!$C$4:$C$8,MATCH(纤芯!Y5174,业务类型!$B$4:$B$8,0))</f>
        <v>OTHER</v>
      </c>
      <c r="AA5174" s="3" t="s">
        <v>919</v>
      </c>
    </row>
    <row r="5175" spans="1:27" ht="16.5" x14ac:dyDescent="0.2">
      <c r="A5175" s="3">
        <v>5172</v>
      </c>
      <c r="B5175" s="3">
        <f t="shared" si="404"/>
        <v>37048102034</v>
      </c>
      <c r="C5175" s="3" t="s">
        <v>1166</v>
      </c>
      <c r="D5175" s="3" t="s">
        <v>248</v>
      </c>
      <c r="E5175" s="3" t="str">
        <f>INDEX(光放段!$G$4:$G$237,MATCH(纤芯!G5175,光放段!$C$4:$C$237,0))</f>
        <v>山东二干|潍坊东营光缆:潍坊河西局-东营济南路</v>
      </c>
      <c r="F5175" s="3">
        <f>INDEX(光放段!$I$4:$I$237,MATCH(纤芯!H5175,光放段!$B$4:$B$237,0))</f>
        <v>37048100000</v>
      </c>
      <c r="G5175" s="3" t="str">
        <f t="shared" si="400"/>
        <v>山东二干|潍坊东营光缆:寿光东局-广饶</v>
      </c>
      <c r="H5175" s="3">
        <f>INDEX(光放段!$B$4:$B$237,MATCH(纤芯!G5175,光放段!$C$4:$C$237,0))</f>
        <v>37048102000</v>
      </c>
      <c r="I5175" s="3" t="str">
        <f t="shared" si="401"/>
        <v>潍坊东营光缆</v>
      </c>
      <c r="J5175" s="3" t="str">
        <f>INDEX(子缆名称!$B$4:$B$29,纤芯!M5175)</f>
        <v>C缆</v>
      </c>
      <c r="K5175" s="3">
        <v>34</v>
      </c>
      <c r="L5175" s="3">
        <f t="shared" si="402"/>
        <v>10</v>
      </c>
      <c r="M5175" s="3">
        <f t="shared" si="403"/>
        <v>3</v>
      </c>
      <c r="N5175" s="3" t="s">
        <v>118</v>
      </c>
      <c r="O5175" s="3">
        <f>COUNTIF([1]局站!$D$4:$D$172,"="&amp;N5175)</f>
        <v>1</v>
      </c>
      <c r="P5175" s="3">
        <v>0</v>
      </c>
      <c r="Q5175" s="3">
        <v>0</v>
      </c>
      <c r="R5175" s="3">
        <v>0</v>
      </c>
      <c r="S5175" s="3" t="s">
        <v>119</v>
      </c>
      <c r="T5175" s="3">
        <f>COUNTIF([1]局站!$D$4:$D$172,"="&amp;S5175)</f>
        <v>1</v>
      </c>
      <c r="U5175" s="3">
        <v>0</v>
      </c>
      <c r="V5175" s="3">
        <v>0</v>
      </c>
      <c r="W5175" s="3">
        <v>0</v>
      </c>
      <c r="X5175" s="3" t="s">
        <v>1214</v>
      </c>
      <c r="Y5175" s="3" t="s">
        <v>881</v>
      </c>
      <c r="Z5175" s="3" t="str">
        <f>INDEX(业务类型!$C$4:$C$8,MATCH(纤芯!Y5175,业务类型!$B$4:$B$8,0))</f>
        <v>OTHER</v>
      </c>
      <c r="AA5175" s="3" t="s">
        <v>919</v>
      </c>
    </row>
    <row r="5176" spans="1:27" ht="16.5" x14ac:dyDescent="0.2">
      <c r="A5176" s="3">
        <v>5173</v>
      </c>
      <c r="B5176" s="3">
        <f t="shared" si="404"/>
        <v>37048102035</v>
      </c>
      <c r="C5176" s="3" t="s">
        <v>1166</v>
      </c>
      <c r="D5176" s="3" t="s">
        <v>248</v>
      </c>
      <c r="E5176" s="3" t="str">
        <f>INDEX(光放段!$G$4:$G$237,MATCH(纤芯!G5176,光放段!$C$4:$C$237,0))</f>
        <v>山东二干|潍坊东营光缆:潍坊河西局-东营济南路</v>
      </c>
      <c r="F5176" s="3">
        <f>INDEX(光放段!$I$4:$I$237,MATCH(纤芯!H5176,光放段!$B$4:$B$237,0))</f>
        <v>37048100000</v>
      </c>
      <c r="G5176" s="3" t="str">
        <f t="shared" si="400"/>
        <v>山东二干|潍坊东营光缆:寿光东局-广饶</v>
      </c>
      <c r="H5176" s="3">
        <f>INDEX(光放段!$B$4:$B$237,MATCH(纤芯!G5176,光放段!$C$4:$C$237,0))</f>
        <v>37048102000</v>
      </c>
      <c r="I5176" s="3" t="str">
        <f t="shared" si="401"/>
        <v>潍坊东营光缆</v>
      </c>
      <c r="J5176" s="3" t="str">
        <f>INDEX(子缆名称!$B$4:$B$29,纤芯!M5176)</f>
        <v>C缆</v>
      </c>
      <c r="K5176" s="3">
        <v>35</v>
      </c>
      <c r="L5176" s="3">
        <f t="shared" si="402"/>
        <v>11</v>
      </c>
      <c r="M5176" s="3">
        <f t="shared" si="403"/>
        <v>3</v>
      </c>
      <c r="N5176" s="3" t="s">
        <v>118</v>
      </c>
      <c r="O5176" s="3">
        <f>COUNTIF([1]局站!$D$4:$D$172,"="&amp;N5176)</f>
        <v>1</v>
      </c>
      <c r="P5176" s="3">
        <v>0</v>
      </c>
      <c r="Q5176" s="3">
        <v>0</v>
      </c>
      <c r="R5176" s="3">
        <v>0</v>
      </c>
      <c r="S5176" s="3" t="s">
        <v>119</v>
      </c>
      <c r="T5176" s="3">
        <f>COUNTIF([1]局站!$D$4:$D$172,"="&amp;S5176)</f>
        <v>1</v>
      </c>
      <c r="U5176" s="3">
        <v>0</v>
      </c>
      <c r="V5176" s="3">
        <v>0</v>
      </c>
      <c r="W5176" s="3">
        <v>0</v>
      </c>
      <c r="X5176" s="3" t="s">
        <v>1214</v>
      </c>
      <c r="Y5176" s="3" t="s">
        <v>881</v>
      </c>
      <c r="Z5176" s="3" t="str">
        <f>INDEX(业务类型!$C$4:$C$8,MATCH(纤芯!Y5176,业务类型!$B$4:$B$8,0))</f>
        <v>OTHER</v>
      </c>
      <c r="AA5176" s="3" t="s">
        <v>1098</v>
      </c>
    </row>
    <row r="5177" spans="1:27" ht="16.5" x14ac:dyDescent="0.2">
      <c r="A5177" s="3">
        <v>5174</v>
      </c>
      <c r="B5177" s="3">
        <f t="shared" si="404"/>
        <v>37048102036</v>
      </c>
      <c r="C5177" s="3" t="s">
        <v>1166</v>
      </c>
      <c r="D5177" s="3" t="s">
        <v>248</v>
      </c>
      <c r="E5177" s="3" t="str">
        <f>INDEX(光放段!$G$4:$G$237,MATCH(纤芯!G5177,光放段!$C$4:$C$237,0))</f>
        <v>山东二干|潍坊东营光缆:潍坊河西局-东营济南路</v>
      </c>
      <c r="F5177" s="3">
        <f>INDEX(光放段!$I$4:$I$237,MATCH(纤芯!H5177,光放段!$B$4:$B$237,0))</f>
        <v>37048100000</v>
      </c>
      <c r="G5177" s="3" t="str">
        <f t="shared" si="400"/>
        <v>山东二干|潍坊东营光缆:寿光东局-广饶</v>
      </c>
      <c r="H5177" s="3">
        <f>INDEX(光放段!$B$4:$B$237,MATCH(纤芯!G5177,光放段!$C$4:$C$237,0))</f>
        <v>37048102000</v>
      </c>
      <c r="I5177" s="3" t="str">
        <f t="shared" si="401"/>
        <v>潍坊东营光缆</v>
      </c>
      <c r="J5177" s="3" t="str">
        <f>INDEX(子缆名称!$B$4:$B$29,纤芯!M5177)</f>
        <v>C缆</v>
      </c>
      <c r="K5177" s="3">
        <v>36</v>
      </c>
      <c r="L5177" s="3">
        <f t="shared" si="402"/>
        <v>12</v>
      </c>
      <c r="M5177" s="3">
        <f t="shared" si="403"/>
        <v>3</v>
      </c>
      <c r="N5177" s="3" t="s">
        <v>118</v>
      </c>
      <c r="O5177" s="3">
        <f>COUNTIF([1]局站!$D$4:$D$172,"="&amp;N5177)</f>
        <v>1</v>
      </c>
      <c r="P5177" s="3">
        <v>0</v>
      </c>
      <c r="Q5177" s="3">
        <v>0</v>
      </c>
      <c r="R5177" s="3">
        <v>0</v>
      </c>
      <c r="S5177" s="3" t="s">
        <v>119</v>
      </c>
      <c r="T5177" s="3">
        <f>COUNTIF([1]局站!$D$4:$D$172,"="&amp;S5177)</f>
        <v>1</v>
      </c>
      <c r="U5177" s="3">
        <v>0</v>
      </c>
      <c r="V5177" s="3">
        <v>0</v>
      </c>
      <c r="W5177" s="3">
        <v>0</v>
      </c>
      <c r="X5177" s="3" t="s">
        <v>1214</v>
      </c>
      <c r="Y5177" s="3" t="s">
        <v>881</v>
      </c>
      <c r="Z5177" s="3" t="str">
        <f>INDEX(业务类型!$C$4:$C$8,MATCH(纤芯!Y5177,业务类型!$B$4:$B$8,0))</f>
        <v>OTHER</v>
      </c>
      <c r="AA5177" s="3" t="s">
        <v>1099</v>
      </c>
    </row>
    <row r="5178" spans="1:27" ht="16.5" x14ac:dyDescent="0.2">
      <c r="A5178" s="3">
        <v>5175</v>
      </c>
      <c r="B5178" s="3">
        <f t="shared" si="404"/>
        <v>37048103001</v>
      </c>
      <c r="C5178" s="3" t="s">
        <v>1166</v>
      </c>
      <c r="D5178" s="3" t="s">
        <v>248</v>
      </c>
      <c r="E5178" s="3" t="str">
        <f>INDEX(光放段!$G$4:$G$237,MATCH(纤芯!G5178,光放段!$C$4:$C$237,0))</f>
        <v>山东二干|潍坊东营光缆:潍坊河西局-东营济南路</v>
      </c>
      <c r="F5178" s="3">
        <f>INDEX(光放段!$I$4:$I$237,MATCH(纤芯!H5178,光放段!$B$4:$B$237,0))</f>
        <v>37048100000</v>
      </c>
      <c r="G5178" s="3" t="str">
        <f t="shared" si="400"/>
        <v>山东二干|潍坊东营光缆:广饶-东营济南路</v>
      </c>
      <c r="H5178" s="3">
        <f>INDEX(光放段!$B$4:$B$237,MATCH(纤芯!G5178,光放段!$C$4:$C$237,0))</f>
        <v>37048103000</v>
      </c>
      <c r="I5178" s="3" t="str">
        <f t="shared" si="401"/>
        <v>潍坊东营光缆</v>
      </c>
      <c r="J5178" s="3" t="str">
        <f>INDEX(子缆名称!$B$4:$B$29,纤芯!M5178)</f>
        <v>A缆</v>
      </c>
      <c r="K5178" s="3">
        <v>1</v>
      </c>
      <c r="L5178" s="3">
        <f t="shared" si="402"/>
        <v>1</v>
      </c>
      <c r="M5178" s="3">
        <f t="shared" si="403"/>
        <v>1</v>
      </c>
      <c r="N5178" s="3" t="s">
        <v>119</v>
      </c>
      <c r="O5178" s="3">
        <f>COUNTIF([1]局站!$D$4:$D$172,"="&amp;N5178)</f>
        <v>1</v>
      </c>
      <c r="P5178" s="3">
        <v>0</v>
      </c>
      <c r="Q5178" s="3">
        <v>0</v>
      </c>
      <c r="R5178" s="3">
        <v>0</v>
      </c>
      <c r="S5178" s="3" t="s">
        <v>146</v>
      </c>
      <c r="T5178" s="3">
        <f>COUNTIF([1]局站!$D$4:$D$172,"="&amp;S5178)</f>
        <v>1</v>
      </c>
      <c r="U5178" s="3">
        <v>0</v>
      </c>
      <c r="V5178" s="3">
        <v>0</v>
      </c>
      <c r="W5178" s="3">
        <v>0</v>
      </c>
      <c r="X5178" s="3" t="s">
        <v>1214</v>
      </c>
      <c r="Y5178" s="3" t="s">
        <v>852</v>
      </c>
      <c r="Z5178" s="3" t="str">
        <f>INDEX(业务类型!$C$4:$C$8,MATCH(纤芯!Y5178,业务类型!$B$4:$B$8,0))</f>
        <v>TWO</v>
      </c>
      <c r="AA5178" s="3" t="s">
        <v>886</v>
      </c>
    </row>
    <row r="5179" spans="1:27" ht="16.5" x14ac:dyDescent="0.2">
      <c r="A5179" s="3">
        <v>5176</v>
      </c>
      <c r="B5179" s="3">
        <f t="shared" si="404"/>
        <v>37048103002</v>
      </c>
      <c r="C5179" s="3" t="s">
        <v>1166</v>
      </c>
      <c r="D5179" s="3" t="s">
        <v>248</v>
      </c>
      <c r="E5179" s="3" t="str">
        <f>INDEX(光放段!$G$4:$G$237,MATCH(纤芯!G5179,光放段!$C$4:$C$237,0))</f>
        <v>山东二干|潍坊东营光缆:潍坊河西局-东营济南路</v>
      </c>
      <c r="F5179" s="3">
        <f>INDEX(光放段!$I$4:$I$237,MATCH(纤芯!H5179,光放段!$B$4:$B$237,0))</f>
        <v>37048100000</v>
      </c>
      <c r="G5179" s="3" t="str">
        <f t="shared" si="400"/>
        <v>山东二干|潍坊东营光缆:广饶-东营济南路</v>
      </c>
      <c r="H5179" s="3">
        <f>INDEX(光放段!$B$4:$B$237,MATCH(纤芯!G5179,光放段!$C$4:$C$237,0))</f>
        <v>37048103000</v>
      </c>
      <c r="I5179" s="3" t="str">
        <f t="shared" si="401"/>
        <v>潍坊东营光缆</v>
      </c>
      <c r="J5179" s="3" t="str">
        <f>INDEX(子缆名称!$B$4:$B$29,纤芯!M5179)</f>
        <v>A缆</v>
      </c>
      <c r="K5179" s="3">
        <v>2</v>
      </c>
      <c r="L5179" s="3">
        <f t="shared" si="402"/>
        <v>2</v>
      </c>
      <c r="M5179" s="3">
        <f t="shared" si="403"/>
        <v>1</v>
      </c>
      <c r="N5179" s="3" t="s">
        <v>119</v>
      </c>
      <c r="O5179" s="3">
        <f>COUNTIF([1]局站!$D$4:$D$172,"="&amp;N5179)</f>
        <v>1</v>
      </c>
      <c r="P5179" s="3">
        <v>0</v>
      </c>
      <c r="Q5179" s="3">
        <v>0</v>
      </c>
      <c r="R5179" s="3">
        <v>0</v>
      </c>
      <c r="S5179" s="3" t="s">
        <v>146</v>
      </c>
      <c r="T5179" s="3">
        <f>COUNTIF([1]局站!$D$4:$D$172,"="&amp;S5179)</f>
        <v>1</v>
      </c>
      <c r="U5179" s="3">
        <v>0</v>
      </c>
      <c r="V5179" s="3">
        <v>0</v>
      </c>
      <c r="W5179" s="3">
        <v>0</v>
      </c>
      <c r="X5179" s="3" t="s">
        <v>1214</v>
      </c>
      <c r="Y5179" s="3" t="s">
        <v>852</v>
      </c>
      <c r="Z5179" s="3" t="str">
        <f>INDEX(业务类型!$C$4:$C$8,MATCH(纤芯!Y5179,业务类型!$B$4:$B$8,0))</f>
        <v>TWO</v>
      </c>
      <c r="AA5179" s="3" t="s">
        <v>886</v>
      </c>
    </row>
    <row r="5180" spans="1:27" ht="16.5" x14ac:dyDescent="0.2">
      <c r="A5180" s="3">
        <v>5177</v>
      </c>
      <c r="B5180" s="3">
        <f t="shared" si="404"/>
        <v>37048103003</v>
      </c>
      <c r="C5180" s="3" t="s">
        <v>1166</v>
      </c>
      <c r="D5180" s="3" t="s">
        <v>248</v>
      </c>
      <c r="E5180" s="3" t="str">
        <f>INDEX(光放段!$G$4:$G$237,MATCH(纤芯!G5180,光放段!$C$4:$C$237,0))</f>
        <v>山东二干|潍坊东营光缆:潍坊河西局-东营济南路</v>
      </c>
      <c r="F5180" s="3">
        <f>INDEX(光放段!$I$4:$I$237,MATCH(纤芯!H5180,光放段!$B$4:$B$237,0))</f>
        <v>37048100000</v>
      </c>
      <c r="G5180" s="3" t="str">
        <f t="shared" si="400"/>
        <v>山东二干|潍坊东营光缆:广饶-东营济南路</v>
      </c>
      <c r="H5180" s="3">
        <f>INDEX(光放段!$B$4:$B$237,MATCH(纤芯!G5180,光放段!$C$4:$C$237,0))</f>
        <v>37048103000</v>
      </c>
      <c r="I5180" s="3" t="str">
        <f t="shared" si="401"/>
        <v>潍坊东营光缆</v>
      </c>
      <c r="J5180" s="3" t="str">
        <f>INDEX(子缆名称!$B$4:$B$29,纤芯!M5180)</f>
        <v>A缆</v>
      </c>
      <c r="K5180" s="3">
        <v>3</v>
      </c>
      <c r="L5180" s="3">
        <f t="shared" si="402"/>
        <v>3</v>
      </c>
      <c r="M5180" s="3">
        <f t="shared" si="403"/>
        <v>1</v>
      </c>
      <c r="N5180" s="3" t="s">
        <v>119</v>
      </c>
      <c r="O5180" s="3">
        <f>COUNTIF([1]局站!$D$4:$D$172,"="&amp;N5180)</f>
        <v>1</v>
      </c>
      <c r="P5180" s="3">
        <v>0</v>
      </c>
      <c r="Q5180" s="3">
        <v>0</v>
      </c>
      <c r="R5180" s="3">
        <v>0</v>
      </c>
      <c r="S5180" s="3" t="s">
        <v>146</v>
      </c>
      <c r="T5180" s="3">
        <f>COUNTIF([1]局站!$D$4:$D$172,"="&amp;S5180)</f>
        <v>1</v>
      </c>
      <c r="U5180" s="3">
        <v>0</v>
      </c>
      <c r="V5180" s="3">
        <v>0</v>
      </c>
      <c r="W5180" s="3">
        <v>0</v>
      </c>
      <c r="X5180" s="3" t="s">
        <v>1214</v>
      </c>
      <c r="Y5180" s="3" t="s">
        <v>852</v>
      </c>
      <c r="Z5180" s="3" t="str">
        <f>INDEX(业务类型!$C$4:$C$8,MATCH(纤芯!Y5180,业务类型!$B$4:$B$8,0))</f>
        <v>TWO</v>
      </c>
      <c r="AA5180" s="3" t="s">
        <v>878</v>
      </c>
    </row>
    <row r="5181" spans="1:27" ht="16.5" x14ac:dyDescent="0.2">
      <c r="A5181" s="3">
        <v>5178</v>
      </c>
      <c r="B5181" s="3">
        <f t="shared" si="404"/>
        <v>37048103004</v>
      </c>
      <c r="C5181" s="3" t="s">
        <v>1166</v>
      </c>
      <c r="D5181" s="3" t="s">
        <v>248</v>
      </c>
      <c r="E5181" s="3" t="str">
        <f>INDEX(光放段!$G$4:$G$237,MATCH(纤芯!G5181,光放段!$C$4:$C$237,0))</f>
        <v>山东二干|潍坊东营光缆:潍坊河西局-东营济南路</v>
      </c>
      <c r="F5181" s="3">
        <f>INDEX(光放段!$I$4:$I$237,MATCH(纤芯!H5181,光放段!$B$4:$B$237,0))</f>
        <v>37048100000</v>
      </c>
      <c r="G5181" s="3" t="str">
        <f t="shared" si="400"/>
        <v>山东二干|潍坊东营光缆:广饶-东营济南路</v>
      </c>
      <c r="H5181" s="3">
        <f>INDEX(光放段!$B$4:$B$237,MATCH(纤芯!G5181,光放段!$C$4:$C$237,0))</f>
        <v>37048103000</v>
      </c>
      <c r="I5181" s="3" t="str">
        <f t="shared" si="401"/>
        <v>潍坊东营光缆</v>
      </c>
      <c r="J5181" s="3" t="str">
        <f>INDEX(子缆名称!$B$4:$B$29,纤芯!M5181)</f>
        <v>A缆</v>
      </c>
      <c r="K5181" s="3">
        <v>4</v>
      </c>
      <c r="L5181" s="3">
        <f t="shared" si="402"/>
        <v>4</v>
      </c>
      <c r="M5181" s="3">
        <f t="shared" si="403"/>
        <v>1</v>
      </c>
      <c r="N5181" s="3" t="s">
        <v>119</v>
      </c>
      <c r="O5181" s="3">
        <f>COUNTIF([1]局站!$D$4:$D$172,"="&amp;N5181)</f>
        <v>1</v>
      </c>
      <c r="P5181" s="3">
        <v>0</v>
      </c>
      <c r="Q5181" s="3">
        <v>0</v>
      </c>
      <c r="R5181" s="3">
        <v>0</v>
      </c>
      <c r="S5181" s="3" t="s">
        <v>146</v>
      </c>
      <c r="T5181" s="3">
        <f>COUNTIF([1]局站!$D$4:$D$172,"="&amp;S5181)</f>
        <v>1</v>
      </c>
      <c r="U5181" s="3">
        <v>0</v>
      </c>
      <c r="V5181" s="3">
        <v>0</v>
      </c>
      <c r="W5181" s="3">
        <v>0</v>
      </c>
      <c r="X5181" s="3" t="s">
        <v>1214</v>
      </c>
      <c r="Y5181" s="3" t="s">
        <v>852</v>
      </c>
      <c r="Z5181" s="3" t="str">
        <f>INDEX(业务类型!$C$4:$C$8,MATCH(纤芯!Y5181,业务类型!$B$4:$B$8,0))</f>
        <v>TWO</v>
      </c>
      <c r="AA5181" s="3" t="s">
        <v>878</v>
      </c>
    </row>
    <row r="5182" spans="1:27" ht="16.5" x14ac:dyDescent="0.2">
      <c r="A5182" s="3">
        <v>5179</v>
      </c>
      <c r="B5182" s="3">
        <f t="shared" si="404"/>
        <v>37048103005</v>
      </c>
      <c r="C5182" s="3" t="s">
        <v>1166</v>
      </c>
      <c r="D5182" s="3" t="s">
        <v>248</v>
      </c>
      <c r="E5182" s="3" t="str">
        <f>INDEX(光放段!$G$4:$G$237,MATCH(纤芯!G5182,光放段!$C$4:$C$237,0))</f>
        <v>山东二干|潍坊东营光缆:潍坊河西局-东营济南路</v>
      </c>
      <c r="F5182" s="3">
        <f>INDEX(光放段!$I$4:$I$237,MATCH(纤芯!H5182,光放段!$B$4:$B$237,0))</f>
        <v>37048100000</v>
      </c>
      <c r="G5182" s="3" t="str">
        <f t="shared" si="400"/>
        <v>山东二干|潍坊东营光缆:广饶-东营济南路</v>
      </c>
      <c r="H5182" s="3">
        <f>INDEX(光放段!$B$4:$B$237,MATCH(纤芯!G5182,光放段!$C$4:$C$237,0))</f>
        <v>37048103000</v>
      </c>
      <c r="I5182" s="3" t="str">
        <f t="shared" si="401"/>
        <v>潍坊东营光缆</v>
      </c>
      <c r="J5182" s="3" t="str">
        <f>INDEX(子缆名称!$B$4:$B$29,纤芯!M5182)</f>
        <v>A缆</v>
      </c>
      <c r="K5182" s="3">
        <v>5</v>
      </c>
      <c r="L5182" s="3">
        <f t="shared" si="402"/>
        <v>5</v>
      </c>
      <c r="M5182" s="3">
        <f t="shared" si="403"/>
        <v>1</v>
      </c>
      <c r="N5182" s="3" t="s">
        <v>119</v>
      </c>
      <c r="O5182" s="3">
        <f>COUNTIF([1]局站!$D$4:$D$172,"="&amp;N5182)</f>
        <v>1</v>
      </c>
      <c r="P5182" s="3">
        <v>0</v>
      </c>
      <c r="Q5182" s="3">
        <v>0</v>
      </c>
      <c r="R5182" s="3">
        <v>0</v>
      </c>
      <c r="S5182" s="3" t="s">
        <v>146</v>
      </c>
      <c r="T5182" s="3">
        <f>COUNTIF([1]局站!$D$4:$D$172,"="&amp;S5182)</f>
        <v>1</v>
      </c>
      <c r="U5182" s="3">
        <v>0</v>
      </c>
      <c r="V5182" s="3">
        <v>0</v>
      </c>
      <c r="W5182" s="3">
        <v>0</v>
      </c>
      <c r="X5182" s="3" t="s">
        <v>1214</v>
      </c>
      <c r="Y5182" s="3" t="s">
        <v>880</v>
      </c>
      <c r="Z5182" s="3" t="str">
        <f>INDEX(业务类型!$C$4:$C$8,MATCH(纤芯!Y5182,业务类型!$B$4:$B$8,0))</f>
        <v>IDLE</v>
      </c>
      <c r="AA5182" s="3"/>
    </row>
    <row r="5183" spans="1:27" ht="16.5" x14ac:dyDescent="0.2">
      <c r="A5183" s="3">
        <v>5180</v>
      </c>
      <c r="B5183" s="3">
        <f t="shared" si="404"/>
        <v>37048103006</v>
      </c>
      <c r="C5183" s="3" t="s">
        <v>1166</v>
      </c>
      <c r="D5183" s="3" t="s">
        <v>248</v>
      </c>
      <c r="E5183" s="3" t="str">
        <f>INDEX(光放段!$G$4:$G$237,MATCH(纤芯!G5183,光放段!$C$4:$C$237,0))</f>
        <v>山东二干|潍坊东营光缆:潍坊河西局-东营济南路</v>
      </c>
      <c r="F5183" s="3">
        <f>INDEX(光放段!$I$4:$I$237,MATCH(纤芯!H5183,光放段!$B$4:$B$237,0))</f>
        <v>37048100000</v>
      </c>
      <c r="G5183" s="3" t="str">
        <f t="shared" si="400"/>
        <v>山东二干|潍坊东营光缆:广饶-东营济南路</v>
      </c>
      <c r="H5183" s="3">
        <f>INDEX(光放段!$B$4:$B$237,MATCH(纤芯!G5183,光放段!$C$4:$C$237,0))</f>
        <v>37048103000</v>
      </c>
      <c r="I5183" s="3" t="str">
        <f t="shared" si="401"/>
        <v>潍坊东营光缆</v>
      </c>
      <c r="J5183" s="3" t="str">
        <f>INDEX(子缆名称!$B$4:$B$29,纤芯!M5183)</f>
        <v>A缆</v>
      </c>
      <c r="K5183" s="3">
        <v>6</v>
      </c>
      <c r="L5183" s="3">
        <f t="shared" si="402"/>
        <v>6</v>
      </c>
      <c r="M5183" s="3">
        <f t="shared" si="403"/>
        <v>1</v>
      </c>
      <c r="N5183" s="3" t="s">
        <v>119</v>
      </c>
      <c r="O5183" s="3">
        <f>COUNTIF([1]局站!$D$4:$D$172,"="&amp;N5183)</f>
        <v>1</v>
      </c>
      <c r="P5183" s="3">
        <v>0</v>
      </c>
      <c r="Q5183" s="3">
        <v>0</v>
      </c>
      <c r="R5183" s="3">
        <v>0</v>
      </c>
      <c r="S5183" s="3" t="s">
        <v>146</v>
      </c>
      <c r="T5183" s="3">
        <f>COUNTIF([1]局站!$D$4:$D$172,"="&amp;S5183)</f>
        <v>1</v>
      </c>
      <c r="U5183" s="3">
        <v>0</v>
      </c>
      <c r="V5183" s="3">
        <v>0</v>
      </c>
      <c r="W5183" s="3">
        <v>0</v>
      </c>
      <c r="X5183" s="3" t="s">
        <v>1214</v>
      </c>
      <c r="Y5183" s="3" t="s">
        <v>880</v>
      </c>
      <c r="Z5183" s="3" t="str">
        <f>INDEX(业务类型!$C$4:$C$8,MATCH(纤芯!Y5183,业务类型!$B$4:$B$8,0))</f>
        <v>IDLE</v>
      </c>
      <c r="AA5183" s="3"/>
    </row>
    <row r="5184" spans="1:27" ht="16.5" x14ac:dyDescent="0.2">
      <c r="A5184" s="3">
        <v>5181</v>
      </c>
      <c r="B5184" s="3">
        <f t="shared" si="404"/>
        <v>37048103007</v>
      </c>
      <c r="C5184" s="3" t="s">
        <v>1166</v>
      </c>
      <c r="D5184" s="3" t="s">
        <v>248</v>
      </c>
      <c r="E5184" s="3" t="str">
        <f>INDEX(光放段!$G$4:$G$237,MATCH(纤芯!G5184,光放段!$C$4:$C$237,0))</f>
        <v>山东二干|潍坊东营光缆:潍坊河西局-东营济南路</v>
      </c>
      <c r="F5184" s="3">
        <f>INDEX(光放段!$I$4:$I$237,MATCH(纤芯!H5184,光放段!$B$4:$B$237,0))</f>
        <v>37048100000</v>
      </c>
      <c r="G5184" s="3" t="str">
        <f t="shared" si="400"/>
        <v>山东二干|潍坊东营光缆:广饶-东营济南路</v>
      </c>
      <c r="H5184" s="3">
        <f>INDEX(光放段!$B$4:$B$237,MATCH(纤芯!G5184,光放段!$C$4:$C$237,0))</f>
        <v>37048103000</v>
      </c>
      <c r="I5184" s="3" t="str">
        <f t="shared" si="401"/>
        <v>潍坊东营光缆</v>
      </c>
      <c r="J5184" s="3" t="str">
        <f>INDEX(子缆名称!$B$4:$B$29,纤芯!M5184)</f>
        <v>A缆</v>
      </c>
      <c r="K5184" s="3">
        <v>7</v>
      </c>
      <c r="L5184" s="3">
        <f t="shared" si="402"/>
        <v>7</v>
      </c>
      <c r="M5184" s="3">
        <f t="shared" si="403"/>
        <v>1</v>
      </c>
      <c r="N5184" s="3" t="s">
        <v>119</v>
      </c>
      <c r="O5184" s="3">
        <f>COUNTIF([1]局站!$D$4:$D$172,"="&amp;N5184)</f>
        <v>1</v>
      </c>
      <c r="P5184" s="3">
        <v>0</v>
      </c>
      <c r="Q5184" s="3">
        <v>0</v>
      </c>
      <c r="R5184" s="3">
        <v>0</v>
      </c>
      <c r="S5184" s="3" t="s">
        <v>146</v>
      </c>
      <c r="T5184" s="3">
        <f>COUNTIF([1]局站!$D$4:$D$172,"="&amp;S5184)</f>
        <v>1</v>
      </c>
      <c r="U5184" s="3">
        <v>0</v>
      </c>
      <c r="V5184" s="3">
        <v>0</v>
      </c>
      <c r="W5184" s="3">
        <v>0</v>
      </c>
      <c r="X5184" s="3" t="s">
        <v>1214</v>
      </c>
      <c r="Y5184" s="3" t="s">
        <v>880</v>
      </c>
      <c r="Z5184" s="3" t="str">
        <f>INDEX(业务类型!$C$4:$C$8,MATCH(纤芯!Y5184,业务类型!$B$4:$B$8,0))</f>
        <v>IDLE</v>
      </c>
      <c r="AA5184" s="3"/>
    </row>
    <row r="5185" spans="1:27" ht="16.5" x14ac:dyDescent="0.2">
      <c r="A5185" s="3">
        <v>5182</v>
      </c>
      <c r="B5185" s="3">
        <f t="shared" si="404"/>
        <v>37048103008</v>
      </c>
      <c r="C5185" s="3" t="s">
        <v>1166</v>
      </c>
      <c r="D5185" s="3" t="s">
        <v>248</v>
      </c>
      <c r="E5185" s="3" t="str">
        <f>INDEX(光放段!$G$4:$G$237,MATCH(纤芯!G5185,光放段!$C$4:$C$237,0))</f>
        <v>山东二干|潍坊东营光缆:潍坊河西局-东营济南路</v>
      </c>
      <c r="F5185" s="3">
        <f>INDEX(光放段!$I$4:$I$237,MATCH(纤芯!H5185,光放段!$B$4:$B$237,0))</f>
        <v>37048100000</v>
      </c>
      <c r="G5185" s="3" t="str">
        <f t="shared" si="400"/>
        <v>山东二干|潍坊东营光缆:广饶-东营济南路</v>
      </c>
      <c r="H5185" s="3">
        <f>INDEX(光放段!$B$4:$B$237,MATCH(纤芯!G5185,光放段!$C$4:$C$237,0))</f>
        <v>37048103000</v>
      </c>
      <c r="I5185" s="3" t="str">
        <f t="shared" si="401"/>
        <v>潍坊东营光缆</v>
      </c>
      <c r="J5185" s="3" t="str">
        <f>INDEX(子缆名称!$B$4:$B$29,纤芯!M5185)</f>
        <v>A缆</v>
      </c>
      <c r="K5185" s="3">
        <v>8</v>
      </c>
      <c r="L5185" s="3">
        <f t="shared" si="402"/>
        <v>8</v>
      </c>
      <c r="M5185" s="3">
        <f t="shared" si="403"/>
        <v>1</v>
      </c>
      <c r="N5185" s="3" t="s">
        <v>119</v>
      </c>
      <c r="O5185" s="3">
        <f>COUNTIF([1]局站!$D$4:$D$172,"="&amp;N5185)</f>
        <v>1</v>
      </c>
      <c r="P5185" s="3">
        <v>0</v>
      </c>
      <c r="Q5185" s="3">
        <v>0</v>
      </c>
      <c r="R5185" s="3">
        <v>0</v>
      </c>
      <c r="S5185" s="3" t="s">
        <v>146</v>
      </c>
      <c r="T5185" s="3">
        <f>COUNTIF([1]局站!$D$4:$D$172,"="&amp;S5185)</f>
        <v>1</v>
      </c>
      <c r="U5185" s="3">
        <v>0</v>
      </c>
      <c r="V5185" s="3">
        <v>0</v>
      </c>
      <c r="W5185" s="3">
        <v>0</v>
      </c>
      <c r="X5185" s="3" t="s">
        <v>1214</v>
      </c>
      <c r="Y5185" s="3" t="s">
        <v>880</v>
      </c>
      <c r="Z5185" s="3" t="str">
        <f>INDEX(业务类型!$C$4:$C$8,MATCH(纤芯!Y5185,业务类型!$B$4:$B$8,0))</f>
        <v>IDLE</v>
      </c>
      <c r="AA5185" s="3"/>
    </row>
    <row r="5186" spans="1:27" ht="16.5" x14ac:dyDescent="0.2">
      <c r="A5186" s="3">
        <v>5183</v>
      </c>
      <c r="B5186" s="3">
        <f t="shared" si="404"/>
        <v>37048103009</v>
      </c>
      <c r="C5186" s="3" t="s">
        <v>1166</v>
      </c>
      <c r="D5186" s="3" t="s">
        <v>248</v>
      </c>
      <c r="E5186" s="3" t="str">
        <f>INDEX(光放段!$G$4:$G$237,MATCH(纤芯!G5186,光放段!$C$4:$C$237,0))</f>
        <v>山东二干|潍坊东营光缆:潍坊河西局-东营济南路</v>
      </c>
      <c r="F5186" s="3">
        <f>INDEX(光放段!$I$4:$I$237,MATCH(纤芯!H5186,光放段!$B$4:$B$237,0))</f>
        <v>37048100000</v>
      </c>
      <c r="G5186" s="3" t="str">
        <f t="shared" si="400"/>
        <v>山东二干|潍坊东营光缆:广饶-东营济南路</v>
      </c>
      <c r="H5186" s="3">
        <f>INDEX(光放段!$B$4:$B$237,MATCH(纤芯!G5186,光放段!$C$4:$C$237,0))</f>
        <v>37048103000</v>
      </c>
      <c r="I5186" s="3" t="str">
        <f t="shared" si="401"/>
        <v>潍坊东营光缆</v>
      </c>
      <c r="J5186" s="3" t="str">
        <f>INDEX(子缆名称!$B$4:$B$29,纤芯!M5186)</f>
        <v>A缆</v>
      </c>
      <c r="K5186" s="3">
        <v>9</v>
      </c>
      <c r="L5186" s="3">
        <f t="shared" si="402"/>
        <v>9</v>
      </c>
      <c r="M5186" s="3">
        <f t="shared" si="403"/>
        <v>1</v>
      </c>
      <c r="N5186" s="3" t="s">
        <v>119</v>
      </c>
      <c r="O5186" s="3">
        <f>COUNTIF([1]局站!$D$4:$D$172,"="&amp;N5186)</f>
        <v>1</v>
      </c>
      <c r="P5186" s="3">
        <v>0</v>
      </c>
      <c r="Q5186" s="3">
        <v>0</v>
      </c>
      <c r="R5186" s="3">
        <v>0</v>
      </c>
      <c r="S5186" s="3" t="s">
        <v>146</v>
      </c>
      <c r="T5186" s="3">
        <f>COUNTIF([1]局站!$D$4:$D$172,"="&amp;S5186)</f>
        <v>1</v>
      </c>
      <c r="U5186" s="3">
        <v>0</v>
      </c>
      <c r="V5186" s="3">
        <v>0</v>
      </c>
      <c r="W5186" s="3">
        <v>0</v>
      </c>
      <c r="X5186" s="3" t="s">
        <v>1214</v>
      </c>
      <c r="Y5186" s="3" t="s">
        <v>880</v>
      </c>
      <c r="Z5186" s="3" t="str">
        <f>INDEX(业务类型!$C$4:$C$8,MATCH(纤芯!Y5186,业务类型!$B$4:$B$8,0))</f>
        <v>IDLE</v>
      </c>
      <c r="AA5186" s="3"/>
    </row>
    <row r="5187" spans="1:27" ht="16.5" x14ac:dyDescent="0.2">
      <c r="A5187" s="3">
        <v>5184</v>
      </c>
      <c r="B5187" s="3">
        <f t="shared" si="404"/>
        <v>37048103010</v>
      </c>
      <c r="C5187" s="3" t="s">
        <v>1166</v>
      </c>
      <c r="D5187" s="3" t="s">
        <v>248</v>
      </c>
      <c r="E5187" s="3" t="str">
        <f>INDEX(光放段!$G$4:$G$237,MATCH(纤芯!G5187,光放段!$C$4:$C$237,0))</f>
        <v>山东二干|潍坊东营光缆:潍坊河西局-东营济南路</v>
      </c>
      <c r="F5187" s="3">
        <f>INDEX(光放段!$I$4:$I$237,MATCH(纤芯!H5187,光放段!$B$4:$B$237,0))</f>
        <v>37048100000</v>
      </c>
      <c r="G5187" s="3" t="str">
        <f t="shared" si="400"/>
        <v>山东二干|潍坊东营光缆:广饶-东营济南路</v>
      </c>
      <c r="H5187" s="3">
        <f>INDEX(光放段!$B$4:$B$237,MATCH(纤芯!G5187,光放段!$C$4:$C$237,0))</f>
        <v>37048103000</v>
      </c>
      <c r="I5187" s="3" t="str">
        <f t="shared" si="401"/>
        <v>潍坊东营光缆</v>
      </c>
      <c r="J5187" s="3" t="str">
        <f>INDEX(子缆名称!$B$4:$B$29,纤芯!M5187)</f>
        <v>A缆</v>
      </c>
      <c r="K5187" s="3">
        <v>10</v>
      </c>
      <c r="L5187" s="3">
        <f t="shared" si="402"/>
        <v>10</v>
      </c>
      <c r="M5187" s="3">
        <f t="shared" si="403"/>
        <v>1</v>
      </c>
      <c r="N5187" s="3" t="s">
        <v>119</v>
      </c>
      <c r="O5187" s="3">
        <f>COUNTIF([1]局站!$D$4:$D$172,"="&amp;N5187)</f>
        <v>1</v>
      </c>
      <c r="P5187" s="3">
        <v>0</v>
      </c>
      <c r="Q5187" s="3">
        <v>0</v>
      </c>
      <c r="R5187" s="3">
        <v>0</v>
      </c>
      <c r="S5187" s="3" t="s">
        <v>146</v>
      </c>
      <c r="T5187" s="3">
        <f>COUNTIF([1]局站!$D$4:$D$172,"="&amp;S5187)</f>
        <v>1</v>
      </c>
      <c r="U5187" s="3">
        <v>0</v>
      </c>
      <c r="V5187" s="3">
        <v>0</v>
      </c>
      <c r="W5187" s="3">
        <v>0</v>
      </c>
      <c r="X5187" s="3" t="s">
        <v>1214</v>
      </c>
      <c r="Y5187" s="3" t="s">
        <v>880</v>
      </c>
      <c r="Z5187" s="3" t="str">
        <f>INDEX(业务类型!$C$4:$C$8,MATCH(纤芯!Y5187,业务类型!$B$4:$B$8,0))</f>
        <v>IDLE</v>
      </c>
      <c r="AA5187" s="3"/>
    </row>
    <row r="5188" spans="1:27" ht="16.5" x14ac:dyDescent="0.2">
      <c r="A5188" s="3">
        <v>5185</v>
      </c>
      <c r="B5188" s="3">
        <f t="shared" si="404"/>
        <v>37048103011</v>
      </c>
      <c r="C5188" s="3" t="s">
        <v>1166</v>
      </c>
      <c r="D5188" s="3" t="s">
        <v>248</v>
      </c>
      <c r="E5188" s="3" t="str">
        <f>INDEX(光放段!$G$4:$G$237,MATCH(纤芯!G5188,光放段!$C$4:$C$237,0))</f>
        <v>山东二干|潍坊东营光缆:潍坊河西局-东营济南路</v>
      </c>
      <c r="F5188" s="3">
        <f>INDEX(光放段!$I$4:$I$237,MATCH(纤芯!H5188,光放段!$B$4:$B$237,0))</f>
        <v>37048100000</v>
      </c>
      <c r="G5188" s="3" t="str">
        <f t="shared" si="400"/>
        <v>山东二干|潍坊东营光缆:广饶-东营济南路</v>
      </c>
      <c r="H5188" s="3">
        <f>INDEX(光放段!$B$4:$B$237,MATCH(纤芯!G5188,光放段!$C$4:$C$237,0))</f>
        <v>37048103000</v>
      </c>
      <c r="I5188" s="3" t="str">
        <f t="shared" si="401"/>
        <v>潍坊东营光缆</v>
      </c>
      <c r="J5188" s="3" t="str">
        <f>INDEX(子缆名称!$B$4:$B$29,纤芯!M5188)</f>
        <v>A缆</v>
      </c>
      <c r="K5188" s="3">
        <v>11</v>
      </c>
      <c r="L5188" s="3">
        <f t="shared" si="402"/>
        <v>11</v>
      </c>
      <c r="M5188" s="3">
        <f t="shared" si="403"/>
        <v>1</v>
      </c>
      <c r="N5188" s="3" t="s">
        <v>119</v>
      </c>
      <c r="O5188" s="3">
        <f>COUNTIF([1]局站!$D$4:$D$172,"="&amp;N5188)</f>
        <v>1</v>
      </c>
      <c r="P5188" s="3">
        <v>0</v>
      </c>
      <c r="Q5188" s="3">
        <v>0</v>
      </c>
      <c r="R5188" s="3">
        <v>0</v>
      </c>
      <c r="S5188" s="3" t="s">
        <v>146</v>
      </c>
      <c r="T5188" s="3">
        <f>COUNTIF([1]局站!$D$4:$D$172,"="&amp;S5188)</f>
        <v>1</v>
      </c>
      <c r="U5188" s="3">
        <v>0</v>
      </c>
      <c r="V5188" s="3">
        <v>0</v>
      </c>
      <c r="W5188" s="3">
        <v>0</v>
      </c>
      <c r="X5188" s="3" t="s">
        <v>1214</v>
      </c>
      <c r="Y5188" s="3" t="s">
        <v>881</v>
      </c>
      <c r="Z5188" s="3" t="str">
        <f>INDEX(业务类型!$C$4:$C$8,MATCH(纤芯!Y5188,业务类型!$B$4:$B$8,0))</f>
        <v>OTHER</v>
      </c>
      <c r="AA5188" s="3" t="s">
        <v>1100</v>
      </c>
    </row>
    <row r="5189" spans="1:27" ht="16.5" x14ac:dyDescent="0.2">
      <c r="A5189" s="3">
        <v>5186</v>
      </c>
      <c r="B5189" s="3">
        <f t="shared" si="404"/>
        <v>37048103012</v>
      </c>
      <c r="C5189" s="3" t="s">
        <v>1166</v>
      </c>
      <c r="D5189" s="3" t="s">
        <v>248</v>
      </c>
      <c r="E5189" s="3" t="str">
        <f>INDEX(光放段!$G$4:$G$237,MATCH(纤芯!G5189,光放段!$C$4:$C$237,0))</f>
        <v>山东二干|潍坊东营光缆:潍坊河西局-东营济南路</v>
      </c>
      <c r="F5189" s="3">
        <f>INDEX(光放段!$I$4:$I$237,MATCH(纤芯!H5189,光放段!$B$4:$B$237,0))</f>
        <v>37048100000</v>
      </c>
      <c r="G5189" s="3" t="str">
        <f t="shared" ref="G5189:G5252" si="405">C5189&amp;"|"&amp;D5189&amp;":"&amp;N5189&amp;"-"&amp;S5189</f>
        <v>山东二干|潍坊东营光缆:广饶-东营济南路</v>
      </c>
      <c r="H5189" s="3">
        <f>INDEX(光放段!$B$4:$B$237,MATCH(纤芯!G5189,光放段!$C$4:$C$237,0))</f>
        <v>37048103000</v>
      </c>
      <c r="I5189" s="3" t="str">
        <f t="shared" ref="I5189:I5252" si="406">D5189</f>
        <v>潍坊东营光缆</v>
      </c>
      <c r="J5189" s="3" t="str">
        <f>INDEX(子缆名称!$B$4:$B$29,纤芯!M5189)</f>
        <v>A缆</v>
      </c>
      <c r="K5189" s="3">
        <v>12</v>
      </c>
      <c r="L5189" s="3">
        <f t="shared" ref="L5189:L5252" si="407">MOD(K5189-1,12)+1</f>
        <v>12</v>
      </c>
      <c r="M5189" s="3">
        <f t="shared" ref="M5189:M5252" si="408">INT((K5189-1)/12)+1</f>
        <v>1</v>
      </c>
      <c r="N5189" s="3" t="s">
        <v>119</v>
      </c>
      <c r="O5189" s="3">
        <f>COUNTIF([1]局站!$D$4:$D$172,"="&amp;N5189)</f>
        <v>1</v>
      </c>
      <c r="P5189" s="3">
        <v>0</v>
      </c>
      <c r="Q5189" s="3">
        <v>0</v>
      </c>
      <c r="R5189" s="3">
        <v>0</v>
      </c>
      <c r="S5189" s="3" t="s">
        <v>146</v>
      </c>
      <c r="T5189" s="3">
        <f>COUNTIF([1]局站!$D$4:$D$172,"="&amp;S5189)</f>
        <v>1</v>
      </c>
      <c r="U5189" s="3">
        <v>0</v>
      </c>
      <c r="V5189" s="3">
        <v>0</v>
      </c>
      <c r="W5189" s="3">
        <v>0</v>
      </c>
      <c r="X5189" s="3" t="s">
        <v>1214</v>
      </c>
      <c r="Y5189" s="3" t="s">
        <v>854</v>
      </c>
      <c r="Z5189" s="3" t="str">
        <f>INDEX(业务类型!$C$4:$C$8,MATCH(纤芯!Y5189,业务类型!$B$4:$B$8,0))</f>
        <v>LOCAL</v>
      </c>
      <c r="AA5189" s="3" t="s">
        <v>1101</v>
      </c>
    </row>
    <row r="5190" spans="1:27" ht="16.5" x14ac:dyDescent="0.2">
      <c r="A5190" s="3">
        <v>5187</v>
      </c>
      <c r="B5190" s="3">
        <f t="shared" si="404"/>
        <v>37048103013</v>
      </c>
      <c r="C5190" s="3" t="s">
        <v>1166</v>
      </c>
      <c r="D5190" s="3" t="s">
        <v>248</v>
      </c>
      <c r="E5190" s="3" t="str">
        <f>INDEX(光放段!$G$4:$G$237,MATCH(纤芯!G5190,光放段!$C$4:$C$237,0))</f>
        <v>山东二干|潍坊东营光缆:潍坊河西局-东营济南路</v>
      </c>
      <c r="F5190" s="3">
        <f>INDEX(光放段!$I$4:$I$237,MATCH(纤芯!H5190,光放段!$B$4:$B$237,0))</f>
        <v>37048100000</v>
      </c>
      <c r="G5190" s="3" t="str">
        <f t="shared" si="405"/>
        <v>山东二干|潍坊东营光缆:广饶-东营济南路</v>
      </c>
      <c r="H5190" s="3">
        <f>INDEX(光放段!$B$4:$B$237,MATCH(纤芯!G5190,光放段!$C$4:$C$237,0))</f>
        <v>37048103000</v>
      </c>
      <c r="I5190" s="3" t="str">
        <f t="shared" si="406"/>
        <v>潍坊东营光缆</v>
      </c>
      <c r="J5190" s="3" t="str">
        <f>INDEX(子缆名称!$B$4:$B$29,纤芯!M5190)</f>
        <v>B缆</v>
      </c>
      <c r="K5190" s="3">
        <v>13</v>
      </c>
      <c r="L5190" s="3">
        <f t="shared" si="407"/>
        <v>1</v>
      </c>
      <c r="M5190" s="3">
        <f t="shared" si="408"/>
        <v>2</v>
      </c>
      <c r="N5190" s="3" t="s">
        <v>119</v>
      </c>
      <c r="O5190" s="3">
        <f>COUNTIF([1]局站!$D$4:$D$172,"="&amp;N5190)</f>
        <v>1</v>
      </c>
      <c r="P5190" s="3">
        <v>0</v>
      </c>
      <c r="Q5190" s="3">
        <v>0</v>
      </c>
      <c r="R5190" s="3">
        <v>0</v>
      </c>
      <c r="S5190" s="3" t="s">
        <v>146</v>
      </c>
      <c r="T5190" s="3">
        <f>COUNTIF([1]局站!$D$4:$D$172,"="&amp;S5190)</f>
        <v>1</v>
      </c>
      <c r="U5190" s="3">
        <v>0</v>
      </c>
      <c r="V5190" s="3">
        <v>0</v>
      </c>
      <c r="W5190" s="3">
        <v>0</v>
      </c>
      <c r="X5190" s="3" t="s">
        <v>1214</v>
      </c>
      <c r="Y5190" s="3" t="s">
        <v>880</v>
      </c>
      <c r="Z5190" s="3" t="str">
        <f>INDEX(业务类型!$C$4:$C$8,MATCH(纤芯!Y5190,业务类型!$B$4:$B$8,0))</f>
        <v>IDLE</v>
      </c>
      <c r="AA5190" s="3"/>
    </row>
    <row r="5191" spans="1:27" ht="16.5" x14ac:dyDescent="0.2">
      <c r="A5191" s="3">
        <v>5188</v>
      </c>
      <c r="B5191" s="3">
        <f t="shared" si="404"/>
        <v>37048103014</v>
      </c>
      <c r="C5191" s="3" t="s">
        <v>1166</v>
      </c>
      <c r="D5191" s="3" t="s">
        <v>248</v>
      </c>
      <c r="E5191" s="3" t="str">
        <f>INDEX(光放段!$G$4:$G$237,MATCH(纤芯!G5191,光放段!$C$4:$C$237,0))</f>
        <v>山东二干|潍坊东营光缆:潍坊河西局-东营济南路</v>
      </c>
      <c r="F5191" s="3">
        <f>INDEX(光放段!$I$4:$I$237,MATCH(纤芯!H5191,光放段!$B$4:$B$237,0))</f>
        <v>37048100000</v>
      </c>
      <c r="G5191" s="3" t="str">
        <f t="shared" si="405"/>
        <v>山东二干|潍坊东营光缆:广饶-东营济南路</v>
      </c>
      <c r="H5191" s="3">
        <f>INDEX(光放段!$B$4:$B$237,MATCH(纤芯!G5191,光放段!$C$4:$C$237,0))</f>
        <v>37048103000</v>
      </c>
      <c r="I5191" s="3" t="str">
        <f t="shared" si="406"/>
        <v>潍坊东营光缆</v>
      </c>
      <c r="J5191" s="3" t="str">
        <f>INDEX(子缆名称!$B$4:$B$29,纤芯!M5191)</f>
        <v>B缆</v>
      </c>
      <c r="K5191" s="3">
        <v>14</v>
      </c>
      <c r="L5191" s="3">
        <f t="shared" si="407"/>
        <v>2</v>
      </c>
      <c r="M5191" s="3">
        <f t="shared" si="408"/>
        <v>2</v>
      </c>
      <c r="N5191" s="3" t="s">
        <v>119</v>
      </c>
      <c r="O5191" s="3">
        <f>COUNTIF([1]局站!$D$4:$D$172,"="&amp;N5191)</f>
        <v>1</v>
      </c>
      <c r="P5191" s="3">
        <v>0</v>
      </c>
      <c r="Q5191" s="3">
        <v>0</v>
      </c>
      <c r="R5191" s="3">
        <v>0</v>
      </c>
      <c r="S5191" s="3" t="s">
        <v>146</v>
      </c>
      <c r="T5191" s="3">
        <f>COUNTIF([1]局站!$D$4:$D$172,"="&amp;S5191)</f>
        <v>1</v>
      </c>
      <c r="U5191" s="3">
        <v>0</v>
      </c>
      <c r="V5191" s="3">
        <v>0</v>
      </c>
      <c r="W5191" s="3">
        <v>0</v>
      </c>
      <c r="X5191" s="3" t="s">
        <v>1214</v>
      </c>
      <c r="Y5191" s="3" t="s">
        <v>854</v>
      </c>
      <c r="Z5191" s="3" t="str">
        <f>INDEX(业务类型!$C$4:$C$8,MATCH(纤芯!Y5191,业务类型!$B$4:$B$8,0))</f>
        <v>LOCAL</v>
      </c>
      <c r="AA5191" s="3" t="s">
        <v>1101</v>
      </c>
    </row>
    <row r="5192" spans="1:27" ht="16.5" x14ac:dyDescent="0.2">
      <c r="A5192" s="3">
        <v>5189</v>
      </c>
      <c r="B5192" s="3">
        <f t="shared" si="404"/>
        <v>37048103015</v>
      </c>
      <c r="C5192" s="3" t="s">
        <v>1166</v>
      </c>
      <c r="D5192" s="3" t="s">
        <v>248</v>
      </c>
      <c r="E5192" s="3" t="str">
        <f>INDEX(光放段!$G$4:$G$237,MATCH(纤芯!G5192,光放段!$C$4:$C$237,0))</f>
        <v>山东二干|潍坊东营光缆:潍坊河西局-东营济南路</v>
      </c>
      <c r="F5192" s="3">
        <f>INDEX(光放段!$I$4:$I$237,MATCH(纤芯!H5192,光放段!$B$4:$B$237,0))</f>
        <v>37048100000</v>
      </c>
      <c r="G5192" s="3" t="str">
        <f t="shared" si="405"/>
        <v>山东二干|潍坊东营光缆:广饶-东营济南路</v>
      </c>
      <c r="H5192" s="3">
        <f>INDEX(光放段!$B$4:$B$237,MATCH(纤芯!G5192,光放段!$C$4:$C$237,0))</f>
        <v>37048103000</v>
      </c>
      <c r="I5192" s="3" t="str">
        <f t="shared" si="406"/>
        <v>潍坊东营光缆</v>
      </c>
      <c r="J5192" s="3" t="str">
        <f>INDEX(子缆名称!$B$4:$B$29,纤芯!M5192)</f>
        <v>B缆</v>
      </c>
      <c r="K5192" s="3">
        <v>15</v>
      </c>
      <c r="L5192" s="3">
        <f t="shared" si="407"/>
        <v>3</v>
      </c>
      <c r="M5192" s="3">
        <f t="shared" si="408"/>
        <v>2</v>
      </c>
      <c r="N5192" s="3" t="s">
        <v>119</v>
      </c>
      <c r="O5192" s="3">
        <f>COUNTIF([1]局站!$D$4:$D$172,"="&amp;N5192)</f>
        <v>1</v>
      </c>
      <c r="P5192" s="3">
        <v>0</v>
      </c>
      <c r="Q5192" s="3">
        <v>0</v>
      </c>
      <c r="R5192" s="3">
        <v>0</v>
      </c>
      <c r="S5192" s="3" t="s">
        <v>146</v>
      </c>
      <c r="T5192" s="3">
        <f>COUNTIF([1]局站!$D$4:$D$172,"="&amp;S5192)</f>
        <v>1</v>
      </c>
      <c r="U5192" s="3">
        <v>0</v>
      </c>
      <c r="V5192" s="3">
        <v>0</v>
      </c>
      <c r="W5192" s="3">
        <v>0</v>
      </c>
      <c r="X5192" s="3" t="s">
        <v>1214</v>
      </c>
      <c r="Y5192" s="3" t="s">
        <v>880</v>
      </c>
      <c r="Z5192" s="3" t="str">
        <f>INDEX(业务类型!$C$4:$C$8,MATCH(纤芯!Y5192,业务类型!$B$4:$B$8,0))</f>
        <v>IDLE</v>
      </c>
      <c r="AA5192" s="3"/>
    </row>
    <row r="5193" spans="1:27" ht="16.5" x14ac:dyDescent="0.2">
      <c r="A5193" s="3">
        <v>5190</v>
      </c>
      <c r="B5193" s="3">
        <f t="shared" si="404"/>
        <v>37048103016</v>
      </c>
      <c r="C5193" s="3" t="s">
        <v>1166</v>
      </c>
      <c r="D5193" s="3" t="s">
        <v>248</v>
      </c>
      <c r="E5193" s="3" t="str">
        <f>INDEX(光放段!$G$4:$G$237,MATCH(纤芯!G5193,光放段!$C$4:$C$237,0))</f>
        <v>山东二干|潍坊东营光缆:潍坊河西局-东营济南路</v>
      </c>
      <c r="F5193" s="3">
        <f>INDEX(光放段!$I$4:$I$237,MATCH(纤芯!H5193,光放段!$B$4:$B$237,0))</f>
        <v>37048100000</v>
      </c>
      <c r="G5193" s="3" t="str">
        <f t="shared" si="405"/>
        <v>山东二干|潍坊东营光缆:广饶-东营济南路</v>
      </c>
      <c r="H5193" s="3">
        <f>INDEX(光放段!$B$4:$B$237,MATCH(纤芯!G5193,光放段!$C$4:$C$237,0))</f>
        <v>37048103000</v>
      </c>
      <c r="I5193" s="3" t="str">
        <f t="shared" si="406"/>
        <v>潍坊东营光缆</v>
      </c>
      <c r="J5193" s="3" t="str">
        <f>INDEX(子缆名称!$B$4:$B$29,纤芯!M5193)</f>
        <v>B缆</v>
      </c>
      <c r="K5193" s="3">
        <v>16</v>
      </c>
      <c r="L5193" s="3">
        <f t="shared" si="407"/>
        <v>4</v>
      </c>
      <c r="M5193" s="3">
        <f t="shared" si="408"/>
        <v>2</v>
      </c>
      <c r="N5193" s="3" t="s">
        <v>119</v>
      </c>
      <c r="O5193" s="3">
        <f>COUNTIF([1]局站!$D$4:$D$172,"="&amp;N5193)</f>
        <v>1</v>
      </c>
      <c r="P5193" s="3">
        <v>0</v>
      </c>
      <c r="Q5193" s="3">
        <v>0</v>
      </c>
      <c r="R5193" s="3">
        <v>0</v>
      </c>
      <c r="S5193" s="3" t="s">
        <v>146</v>
      </c>
      <c r="T5193" s="3">
        <f>COUNTIF([1]局站!$D$4:$D$172,"="&amp;S5193)</f>
        <v>1</v>
      </c>
      <c r="U5193" s="3">
        <v>0</v>
      </c>
      <c r="V5193" s="3">
        <v>0</v>
      </c>
      <c r="W5193" s="3">
        <v>0</v>
      </c>
      <c r="X5193" s="3" t="s">
        <v>1214</v>
      </c>
      <c r="Y5193" s="3" t="s">
        <v>880</v>
      </c>
      <c r="Z5193" s="3" t="str">
        <f>INDEX(业务类型!$C$4:$C$8,MATCH(纤芯!Y5193,业务类型!$B$4:$B$8,0))</f>
        <v>IDLE</v>
      </c>
      <c r="AA5193" s="3"/>
    </row>
    <row r="5194" spans="1:27" ht="16.5" x14ac:dyDescent="0.2">
      <c r="A5194" s="3">
        <v>5191</v>
      </c>
      <c r="B5194" s="3">
        <f t="shared" si="404"/>
        <v>37048103017</v>
      </c>
      <c r="C5194" s="3" t="s">
        <v>1166</v>
      </c>
      <c r="D5194" s="3" t="s">
        <v>248</v>
      </c>
      <c r="E5194" s="3" t="str">
        <f>INDEX(光放段!$G$4:$G$237,MATCH(纤芯!G5194,光放段!$C$4:$C$237,0))</f>
        <v>山东二干|潍坊东营光缆:潍坊河西局-东营济南路</v>
      </c>
      <c r="F5194" s="3">
        <f>INDEX(光放段!$I$4:$I$237,MATCH(纤芯!H5194,光放段!$B$4:$B$237,0))</f>
        <v>37048100000</v>
      </c>
      <c r="G5194" s="3" t="str">
        <f t="shared" si="405"/>
        <v>山东二干|潍坊东营光缆:广饶-东营济南路</v>
      </c>
      <c r="H5194" s="3">
        <f>INDEX(光放段!$B$4:$B$237,MATCH(纤芯!G5194,光放段!$C$4:$C$237,0))</f>
        <v>37048103000</v>
      </c>
      <c r="I5194" s="3" t="str">
        <f t="shared" si="406"/>
        <v>潍坊东营光缆</v>
      </c>
      <c r="J5194" s="3" t="str">
        <f>INDEX(子缆名称!$B$4:$B$29,纤芯!M5194)</f>
        <v>B缆</v>
      </c>
      <c r="K5194" s="3">
        <v>17</v>
      </c>
      <c r="L5194" s="3">
        <f t="shared" si="407"/>
        <v>5</v>
      </c>
      <c r="M5194" s="3">
        <f t="shared" si="408"/>
        <v>2</v>
      </c>
      <c r="N5194" s="3" t="s">
        <v>119</v>
      </c>
      <c r="O5194" s="3">
        <f>COUNTIF([1]局站!$D$4:$D$172,"="&amp;N5194)</f>
        <v>1</v>
      </c>
      <c r="P5194" s="3">
        <v>0</v>
      </c>
      <c r="Q5194" s="3">
        <v>0</v>
      </c>
      <c r="R5194" s="3">
        <v>0</v>
      </c>
      <c r="S5194" s="3" t="s">
        <v>146</v>
      </c>
      <c r="T5194" s="3">
        <f>COUNTIF([1]局站!$D$4:$D$172,"="&amp;S5194)</f>
        <v>1</v>
      </c>
      <c r="U5194" s="3">
        <v>0</v>
      </c>
      <c r="V5194" s="3">
        <v>0</v>
      </c>
      <c r="W5194" s="3">
        <v>0</v>
      </c>
      <c r="X5194" s="3" t="s">
        <v>1214</v>
      </c>
      <c r="Y5194" s="3" t="s">
        <v>881</v>
      </c>
      <c r="Z5194" s="3" t="str">
        <f>INDEX(业务类型!$C$4:$C$8,MATCH(纤芯!Y5194,业务类型!$B$4:$B$8,0))</f>
        <v>OTHER</v>
      </c>
      <c r="AA5194" s="3" t="s">
        <v>882</v>
      </c>
    </row>
    <row r="5195" spans="1:27" ht="16.5" x14ac:dyDescent="0.2">
      <c r="A5195" s="3">
        <v>5192</v>
      </c>
      <c r="B5195" s="3">
        <f t="shared" si="404"/>
        <v>37048103018</v>
      </c>
      <c r="C5195" s="3" t="s">
        <v>1166</v>
      </c>
      <c r="D5195" s="3" t="s">
        <v>248</v>
      </c>
      <c r="E5195" s="3" t="str">
        <f>INDEX(光放段!$G$4:$G$237,MATCH(纤芯!G5195,光放段!$C$4:$C$237,0))</f>
        <v>山东二干|潍坊东营光缆:潍坊河西局-东营济南路</v>
      </c>
      <c r="F5195" s="3">
        <f>INDEX(光放段!$I$4:$I$237,MATCH(纤芯!H5195,光放段!$B$4:$B$237,0))</f>
        <v>37048100000</v>
      </c>
      <c r="G5195" s="3" t="str">
        <f t="shared" si="405"/>
        <v>山东二干|潍坊东营光缆:广饶-东营济南路</v>
      </c>
      <c r="H5195" s="3">
        <f>INDEX(光放段!$B$4:$B$237,MATCH(纤芯!G5195,光放段!$C$4:$C$237,0))</f>
        <v>37048103000</v>
      </c>
      <c r="I5195" s="3" t="str">
        <f t="shared" si="406"/>
        <v>潍坊东营光缆</v>
      </c>
      <c r="J5195" s="3" t="str">
        <f>INDEX(子缆名称!$B$4:$B$29,纤芯!M5195)</f>
        <v>B缆</v>
      </c>
      <c r="K5195" s="3">
        <v>18</v>
      </c>
      <c r="L5195" s="3">
        <f t="shared" si="407"/>
        <v>6</v>
      </c>
      <c r="M5195" s="3">
        <f t="shared" si="408"/>
        <v>2</v>
      </c>
      <c r="N5195" s="3" t="s">
        <v>119</v>
      </c>
      <c r="O5195" s="3">
        <f>COUNTIF([1]局站!$D$4:$D$172,"="&amp;N5195)</f>
        <v>1</v>
      </c>
      <c r="P5195" s="3">
        <v>0</v>
      </c>
      <c r="Q5195" s="3">
        <v>0</v>
      </c>
      <c r="R5195" s="3">
        <v>0</v>
      </c>
      <c r="S5195" s="3" t="s">
        <v>146</v>
      </c>
      <c r="T5195" s="3">
        <f>COUNTIF([1]局站!$D$4:$D$172,"="&amp;S5195)</f>
        <v>1</v>
      </c>
      <c r="U5195" s="3">
        <v>0</v>
      </c>
      <c r="V5195" s="3">
        <v>0</v>
      </c>
      <c r="W5195" s="3">
        <v>0</v>
      </c>
      <c r="X5195" s="3" t="s">
        <v>1214</v>
      </c>
      <c r="Y5195" s="3" t="s">
        <v>881</v>
      </c>
      <c r="Z5195" s="3" t="str">
        <f>INDEX(业务类型!$C$4:$C$8,MATCH(纤芯!Y5195,业务类型!$B$4:$B$8,0))</f>
        <v>OTHER</v>
      </c>
      <c r="AA5195" s="3" t="s">
        <v>882</v>
      </c>
    </row>
    <row r="5196" spans="1:27" ht="16.5" x14ac:dyDescent="0.2">
      <c r="A5196" s="3">
        <v>5193</v>
      </c>
      <c r="B5196" s="3">
        <f t="shared" si="404"/>
        <v>37048103019</v>
      </c>
      <c r="C5196" s="3" t="s">
        <v>1166</v>
      </c>
      <c r="D5196" s="3" t="s">
        <v>248</v>
      </c>
      <c r="E5196" s="3" t="str">
        <f>INDEX(光放段!$G$4:$G$237,MATCH(纤芯!G5196,光放段!$C$4:$C$237,0))</f>
        <v>山东二干|潍坊东营光缆:潍坊河西局-东营济南路</v>
      </c>
      <c r="F5196" s="3">
        <f>INDEX(光放段!$I$4:$I$237,MATCH(纤芯!H5196,光放段!$B$4:$B$237,0))</f>
        <v>37048100000</v>
      </c>
      <c r="G5196" s="3" t="str">
        <f t="shared" si="405"/>
        <v>山东二干|潍坊东营光缆:广饶-东营济南路</v>
      </c>
      <c r="H5196" s="3">
        <f>INDEX(光放段!$B$4:$B$237,MATCH(纤芯!G5196,光放段!$C$4:$C$237,0))</f>
        <v>37048103000</v>
      </c>
      <c r="I5196" s="3" t="str">
        <f t="shared" si="406"/>
        <v>潍坊东营光缆</v>
      </c>
      <c r="J5196" s="3" t="str">
        <f>INDEX(子缆名称!$B$4:$B$29,纤芯!M5196)</f>
        <v>B缆</v>
      </c>
      <c r="K5196" s="3">
        <v>19</v>
      </c>
      <c r="L5196" s="3">
        <f t="shared" si="407"/>
        <v>7</v>
      </c>
      <c r="M5196" s="3">
        <f t="shared" si="408"/>
        <v>2</v>
      </c>
      <c r="N5196" s="3" t="s">
        <v>119</v>
      </c>
      <c r="O5196" s="3">
        <f>COUNTIF([1]局站!$D$4:$D$172,"="&amp;N5196)</f>
        <v>1</v>
      </c>
      <c r="P5196" s="3">
        <v>0</v>
      </c>
      <c r="Q5196" s="3">
        <v>0</v>
      </c>
      <c r="R5196" s="3">
        <v>0</v>
      </c>
      <c r="S5196" s="3" t="s">
        <v>146</v>
      </c>
      <c r="T5196" s="3">
        <f>COUNTIF([1]局站!$D$4:$D$172,"="&amp;S5196)</f>
        <v>1</v>
      </c>
      <c r="U5196" s="3">
        <v>0</v>
      </c>
      <c r="V5196" s="3">
        <v>0</v>
      </c>
      <c r="W5196" s="3">
        <v>0</v>
      </c>
      <c r="X5196" s="3" t="s">
        <v>1214</v>
      </c>
      <c r="Y5196" s="3" t="s">
        <v>880</v>
      </c>
      <c r="Z5196" s="3" t="str">
        <f>INDEX(业务类型!$C$4:$C$8,MATCH(纤芯!Y5196,业务类型!$B$4:$B$8,0))</f>
        <v>IDLE</v>
      </c>
      <c r="AA5196" s="3"/>
    </row>
    <row r="5197" spans="1:27" ht="16.5" x14ac:dyDescent="0.2">
      <c r="A5197" s="3">
        <v>5194</v>
      </c>
      <c r="B5197" s="3">
        <f t="shared" si="404"/>
        <v>37048103020</v>
      </c>
      <c r="C5197" s="3" t="s">
        <v>1166</v>
      </c>
      <c r="D5197" s="3" t="s">
        <v>248</v>
      </c>
      <c r="E5197" s="3" t="str">
        <f>INDEX(光放段!$G$4:$G$237,MATCH(纤芯!G5197,光放段!$C$4:$C$237,0))</f>
        <v>山东二干|潍坊东营光缆:潍坊河西局-东营济南路</v>
      </c>
      <c r="F5197" s="3">
        <f>INDEX(光放段!$I$4:$I$237,MATCH(纤芯!H5197,光放段!$B$4:$B$237,0))</f>
        <v>37048100000</v>
      </c>
      <c r="G5197" s="3" t="str">
        <f t="shared" si="405"/>
        <v>山东二干|潍坊东营光缆:广饶-东营济南路</v>
      </c>
      <c r="H5197" s="3">
        <f>INDEX(光放段!$B$4:$B$237,MATCH(纤芯!G5197,光放段!$C$4:$C$237,0))</f>
        <v>37048103000</v>
      </c>
      <c r="I5197" s="3" t="str">
        <f t="shared" si="406"/>
        <v>潍坊东营光缆</v>
      </c>
      <c r="J5197" s="3" t="str">
        <f>INDEX(子缆名称!$B$4:$B$29,纤芯!M5197)</f>
        <v>B缆</v>
      </c>
      <c r="K5197" s="3">
        <v>20</v>
      </c>
      <c r="L5197" s="3">
        <f t="shared" si="407"/>
        <v>8</v>
      </c>
      <c r="M5197" s="3">
        <f t="shared" si="408"/>
        <v>2</v>
      </c>
      <c r="N5197" s="3" t="s">
        <v>119</v>
      </c>
      <c r="O5197" s="3">
        <f>COUNTIF([1]局站!$D$4:$D$172,"="&amp;N5197)</f>
        <v>1</v>
      </c>
      <c r="P5197" s="3">
        <v>0</v>
      </c>
      <c r="Q5197" s="3">
        <v>0</v>
      </c>
      <c r="R5197" s="3">
        <v>0</v>
      </c>
      <c r="S5197" s="3" t="s">
        <v>146</v>
      </c>
      <c r="T5197" s="3">
        <f>COUNTIF([1]局站!$D$4:$D$172,"="&amp;S5197)</f>
        <v>1</v>
      </c>
      <c r="U5197" s="3">
        <v>0</v>
      </c>
      <c r="V5197" s="3">
        <v>0</v>
      </c>
      <c r="W5197" s="3">
        <v>0</v>
      </c>
      <c r="X5197" s="3" t="s">
        <v>1214</v>
      </c>
      <c r="Y5197" s="3" t="s">
        <v>880</v>
      </c>
      <c r="Z5197" s="3" t="str">
        <f>INDEX(业务类型!$C$4:$C$8,MATCH(纤芯!Y5197,业务类型!$B$4:$B$8,0))</f>
        <v>IDLE</v>
      </c>
      <c r="AA5197" s="3"/>
    </row>
    <row r="5198" spans="1:27" ht="16.5" x14ac:dyDescent="0.2">
      <c r="A5198" s="3">
        <v>5195</v>
      </c>
      <c r="B5198" s="3">
        <f t="shared" si="404"/>
        <v>37048103021</v>
      </c>
      <c r="C5198" s="3" t="s">
        <v>1166</v>
      </c>
      <c r="D5198" s="3" t="s">
        <v>248</v>
      </c>
      <c r="E5198" s="3" t="str">
        <f>INDEX(光放段!$G$4:$G$237,MATCH(纤芯!G5198,光放段!$C$4:$C$237,0))</f>
        <v>山东二干|潍坊东营光缆:潍坊河西局-东营济南路</v>
      </c>
      <c r="F5198" s="3">
        <f>INDEX(光放段!$I$4:$I$237,MATCH(纤芯!H5198,光放段!$B$4:$B$237,0))</f>
        <v>37048100000</v>
      </c>
      <c r="G5198" s="3" t="str">
        <f t="shared" si="405"/>
        <v>山东二干|潍坊东营光缆:广饶-东营济南路</v>
      </c>
      <c r="H5198" s="3">
        <f>INDEX(光放段!$B$4:$B$237,MATCH(纤芯!G5198,光放段!$C$4:$C$237,0))</f>
        <v>37048103000</v>
      </c>
      <c r="I5198" s="3" t="str">
        <f t="shared" si="406"/>
        <v>潍坊东营光缆</v>
      </c>
      <c r="J5198" s="3" t="str">
        <f>INDEX(子缆名称!$B$4:$B$29,纤芯!M5198)</f>
        <v>B缆</v>
      </c>
      <c r="K5198" s="3">
        <v>21</v>
      </c>
      <c r="L5198" s="3">
        <f t="shared" si="407"/>
        <v>9</v>
      </c>
      <c r="M5198" s="3">
        <f t="shared" si="408"/>
        <v>2</v>
      </c>
      <c r="N5198" s="3" t="s">
        <v>119</v>
      </c>
      <c r="O5198" s="3">
        <f>COUNTIF([1]局站!$D$4:$D$172,"="&amp;N5198)</f>
        <v>1</v>
      </c>
      <c r="P5198" s="3">
        <v>0</v>
      </c>
      <c r="Q5198" s="3">
        <v>0</v>
      </c>
      <c r="R5198" s="3">
        <v>0</v>
      </c>
      <c r="S5198" s="3" t="s">
        <v>146</v>
      </c>
      <c r="T5198" s="3">
        <f>COUNTIF([1]局站!$D$4:$D$172,"="&amp;S5198)</f>
        <v>1</v>
      </c>
      <c r="U5198" s="3">
        <v>0</v>
      </c>
      <c r="V5198" s="3">
        <v>0</v>
      </c>
      <c r="W5198" s="3">
        <v>0</v>
      </c>
      <c r="X5198" s="3" t="s">
        <v>1214</v>
      </c>
      <c r="Y5198" s="3" t="s">
        <v>852</v>
      </c>
      <c r="Z5198" s="3" t="str">
        <f>INDEX(业务类型!$C$4:$C$8,MATCH(纤芯!Y5198,业务类型!$B$4:$B$8,0))</f>
        <v>TWO</v>
      </c>
      <c r="AA5198" s="3" t="s">
        <v>891</v>
      </c>
    </row>
    <row r="5199" spans="1:27" ht="16.5" x14ac:dyDescent="0.2">
      <c r="A5199" s="3">
        <v>5196</v>
      </c>
      <c r="B5199" s="3">
        <f t="shared" si="404"/>
        <v>37048103022</v>
      </c>
      <c r="C5199" s="3" t="s">
        <v>1166</v>
      </c>
      <c r="D5199" s="3" t="s">
        <v>248</v>
      </c>
      <c r="E5199" s="3" t="str">
        <f>INDEX(光放段!$G$4:$G$237,MATCH(纤芯!G5199,光放段!$C$4:$C$237,0))</f>
        <v>山东二干|潍坊东营光缆:潍坊河西局-东营济南路</v>
      </c>
      <c r="F5199" s="3">
        <f>INDEX(光放段!$I$4:$I$237,MATCH(纤芯!H5199,光放段!$B$4:$B$237,0))</f>
        <v>37048100000</v>
      </c>
      <c r="G5199" s="3" t="str">
        <f t="shared" si="405"/>
        <v>山东二干|潍坊东营光缆:广饶-东营济南路</v>
      </c>
      <c r="H5199" s="3">
        <f>INDEX(光放段!$B$4:$B$237,MATCH(纤芯!G5199,光放段!$C$4:$C$237,0))</f>
        <v>37048103000</v>
      </c>
      <c r="I5199" s="3" t="str">
        <f t="shared" si="406"/>
        <v>潍坊东营光缆</v>
      </c>
      <c r="J5199" s="3" t="str">
        <f>INDEX(子缆名称!$B$4:$B$29,纤芯!M5199)</f>
        <v>B缆</v>
      </c>
      <c r="K5199" s="3">
        <v>22</v>
      </c>
      <c r="L5199" s="3">
        <f t="shared" si="407"/>
        <v>10</v>
      </c>
      <c r="M5199" s="3">
        <f t="shared" si="408"/>
        <v>2</v>
      </c>
      <c r="N5199" s="3" t="s">
        <v>119</v>
      </c>
      <c r="O5199" s="3">
        <f>COUNTIF([1]局站!$D$4:$D$172,"="&amp;N5199)</f>
        <v>1</v>
      </c>
      <c r="P5199" s="3">
        <v>0</v>
      </c>
      <c r="Q5199" s="3">
        <v>0</v>
      </c>
      <c r="R5199" s="3">
        <v>0</v>
      </c>
      <c r="S5199" s="3" t="s">
        <v>146</v>
      </c>
      <c r="T5199" s="3">
        <f>COUNTIF([1]局站!$D$4:$D$172,"="&amp;S5199)</f>
        <v>1</v>
      </c>
      <c r="U5199" s="3">
        <v>0</v>
      </c>
      <c r="V5199" s="3">
        <v>0</v>
      </c>
      <c r="W5199" s="3">
        <v>0</v>
      </c>
      <c r="X5199" s="3" t="s">
        <v>1214</v>
      </c>
      <c r="Y5199" s="3" t="s">
        <v>852</v>
      </c>
      <c r="Z5199" s="3" t="str">
        <f>INDEX(业务类型!$C$4:$C$8,MATCH(纤芯!Y5199,业务类型!$B$4:$B$8,0))</f>
        <v>TWO</v>
      </c>
      <c r="AA5199" s="3" t="s">
        <v>891</v>
      </c>
    </row>
    <row r="5200" spans="1:27" ht="16.5" x14ac:dyDescent="0.2">
      <c r="A5200" s="3">
        <v>5197</v>
      </c>
      <c r="B5200" s="3">
        <f t="shared" si="404"/>
        <v>37048103023</v>
      </c>
      <c r="C5200" s="3" t="s">
        <v>1166</v>
      </c>
      <c r="D5200" s="3" t="s">
        <v>248</v>
      </c>
      <c r="E5200" s="3" t="str">
        <f>INDEX(光放段!$G$4:$G$237,MATCH(纤芯!G5200,光放段!$C$4:$C$237,0))</f>
        <v>山东二干|潍坊东营光缆:潍坊河西局-东营济南路</v>
      </c>
      <c r="F5200" s="3">
        <f>INDEX(光放段!$I$4:$I$237,MATCH(纤芯!H5200,光放段!$B$4:$B$237,0))</f>
        <v>37048100000</v>
      </c>
      <c r="G5200" s="3" t="str">
        <f t="shared" si="405"/>
        <v>山东二干|潍坊东营光缆:广饶-东营济南路</v>
      </c>
      <c r="H5200" s="3">
        <f>INDEX(光放段!$B$4:$B$237,MATCH(纤芯!G5200,光放段!$C$4:$C$237,0))</f>
        <v>37048103000</v>
      </c>
      <c r="I5200" s="3" t="str">
        <f t="shared" si="406"/>
        <v>潍坊东营光缆</v>
      </c>
      <c r="J5200" s="3" t="str">
        <f>INDEX(子缆名称!$B$4:$B$29,纤芯!M5200)</f>
        <v>B缆</v>
      </c>
      <c r="K5200" s="3">
        <v>23</v>
      </c>
      <c r="L5200" s="3">
        <f t="shared" si="407"/>
        <v>11</v>
      </c>
      <c r="M5200" s="3">
        <f t="shared" si="408"/>
        <v>2</v>
      </c>
      <c r="N5200" s="3" t="s">
        <v>119</v>
      </c>
      <c r="O5200" s="3">
        <f>COUNTIF([1]局站!$D$4:$D$172,"="&amp;N5200)</f>
        <v>1</v>
      </c>
      <c r="P5200" s="3">
        <v>0</v>
      </c>
      <c r="Q5200" s="3">
        <v>0</v>
      </c>
      <c r="R5200" s="3">
        <v>0</v>
      </c>
      <c r="S5200" s="3" t="s">
        <v>146</v>
      </c>
      <c r="T5200" s="3">
        <f>COUNTIF([1]局站!$D$4:$D$172,"="&amp;S5200)</f>
        <v>1</v>
      </c>
      <c r="U5200" s="3">
        <v>0</v>
      </c>
      <c r="V5200" s="3">
        <v>0</v>
      </c>
      <c r="W5200" s="3">
        <v>0</v>
      </c>
      <c r="X5200" s="3" t="s">
        <v>1214</v>
      </c>
      <c r="Y5200" s="3" t="s">
        <v>880</v>
      </c>
      <c r="Z5200" s="3" t="str">
        <f>INDEX(业务类型!$C$4:$C$8,MATCH(纤芯!Y5200,业务类型!$B$4:$B$8,0))</f>
        <v>IDLE</v>
      </c>
      <c r="AA5200" s="3"/>
    </row>
    <row r="5201" spans="1:27" ht="16.5" x14ac:dyDescent="0.2">
      <c r="A5201" s="3">
        <v>5198</v>
      </c>
      <c r="B5201" s="3">
        <f t="shared" si="404"/>
        <v>37048103024</v>
      </c>
      <c r="C5201" s="3" t="s">
        <v>1166</v>
      </c>
      <c r="D5201" s="3" t="s">
        <v>248</v>
      </c>
      <c r="E5201" s="3" t="str">
        <f>INDEX(光放段!$G$4:$G$237,MATCH(纤芯!G5201,光放段!$C$4:$C$237,0))</f>
        <v>山东二干|潍坊东营光缆:潍坊河西局-东营济南路</v>
      </c>
      <c r="F5201" s="3">
        <f>INDEX(光放段!$I$4:$I$237,MATCH(纤芯!H5201,光放段!$B$4:$B$237,0))</f>
        <v>37048100000</v>
      </c>
      <c r="G5201" s="3" t="str">
        <f t="shared" si="405"/>
        <v>山东二干|潍坊东营光缆:广饶-东营济南路</v>
      </c>
      <c r="H5201" s="3">
        <f>INDEX(光放段!$B$4:$B$237,MATCH(纤芯!G5201,光放段!$C$4:$C$237,0))</f>
        <v>37048103000</v>
      </c>
      <c r="I5201" s="3" t="str">
        <f t="shared" si="406"/>
        <v>潍坊东营光缆</v>
      </c>
      <c r="J5201" s="3" t="str">
        <f>INDEX(子缆名称!$B$4:$B$29,纤芯!M5201)</f>
        <v>B缆</v>
      </c>
      <c r="K5201" s="3">
        <v>24</v>
      </c>
      <c r="L5201" s="3">
        <f t="shared" si="407"/>
        <v>12</v>
      </c>
      <c r="M5201" s="3">
        <f t="shared" si="408"/>
        <v>2</v>
      </c>
      <c r="N5201" s="3" t="s">
        <v>119</v>
      </c>
      <c r="O5201" s="3">
        <f>COUNTIF([1]局站!$D$4:$D$172,"="&amp;N5201)</f>
        <v>1</v>
      </c>
      <c r="P5201" s="3">
        <v>0</v>
      </c>
      <c r="Q5201" s="3">
        <v>0</v>
      </c>
      <c r="R5201" s="3">
        <v>0</v>
      </c>
      <c r="S5201" s="3" t="s">
        <v>146</v>
      </c>
      <c r="T5201" s="3">
        <f>COUNTIF([1]局站!$D$4:$D$172,"="&amp;S5201)</f>
        <v>1</v>
      </c>
      <c r="U5201" s="3">
        <v>0</v>
      </c>
      <c r="V5201" s="3">
        <v>0</v>
      </c>
      <c r="W5201" s="3">
        <v>0</v>
      </c>
      <c r="X5201" s="3" t="s">
        <v>1214</v>
      </c>
      <c r="Y5201" s="3" t="s">
        <v>880</v>
      </c>
      <c r="Z5201" s="3" t="str">
        <f>INDEX(业务类型!$C$4:$C$8,MATCH(纤芯!Y5201,业务类型!$B$4:$B$8,0))</f>
        <v>IDLE</v>
      </c>
      <c r="AA5201" s="3"/>
    </row>
    <row r="5202" spans="1:27" ht="16.5" x14ac:dyDescent="0.2">
      <c r="A5202" s="3">
        <v>5199</v>
      </c>
      <c r="B5202" s="3">
        <f t="shared" si="404"/>
        <v>37048103025</v>
      </c>
      <c r="C5202" s="3" t="s">
        <v>1166</v>
      </c>
      <c r="D5202" s="3" t="s">
        <v>248</v>
      </c>
      <c r="E5202" s="3" t="str">
        <f>INDEX(光放段!$G$4:$G$237,MATCH(纤芯!G5202,光放段!$C$4:$C$237,0))</f>
        <v>山东二干|潍坊东营光缆:潍坊河西局-东营济南路</v>
      </c>
      <c r="F5202" s="3">
        <f>INDEX(光放段!$I$4:$I$237,MATCH(纤芯!H5202,光放段!$B$4:$B$237,0))</f>
        <v>37048100000</v>
      </c>
      <c r="G5202" s="3" t="str">
        <f t="shared" si="405"/>
        <v>山东二干|潍坊东营光缆:广饶-东营济南路</v>
      </c>
      <c r="H5202" s="3">
        <f>INDEX(光放段!$B$4:$B$237,MATCH(纤芯!G5202,光放段!$C$4:$C$237,0))</f>
        <v>37048103000</v>
      </c>
      <c r="I5202" s="3" t="str">
        <f t="shared" si="406"/>
        <v>潍坊东营光缆</v>
      </c>
      <c r="J5202" s="3" t="str">
        <f>INDEX(子缆名称!$B$4:$B$29,纤芯!M5202)</f>
        <v>C缆</v>
      </c>
      <c r="K5202" s="3">
        <v>25</v>
      </c>
      <c r="L5202" s="3">
        <f t="shared" si="407"/>
        <v>1</v>
      </c>
      <c r="M5202" s="3">
        <f t="shared" si="408"/>
        <v>3</v>
      </c>
      <c r="N5202" s="3" t="s">
        <v>119</v>
      </c>
      <c r="O5202" s="3">
        <f>COUNTIF([1]局站!$D$4:$D$172,"="&amp;N5202)</f>
        <v>1</v>
      </c>
      <c r="P5202" s="3">
        <v>0</v>
      </c>
      <c r="Q5202" s="3">
        <v>0</v>
      </c>
      <c r="R5202" s="3">
        <v>0</v>
      </c>
      <c r="S5202" s="3" t="s">
        <v>146</v>
      </c>
      <c r="T5202" s="3">
        <f>COUNTIF([1]局站!$D$4:$D$172,"="&amp;S5202)</f>
        <v>1</v>
      </c>
      <c r="U5202" s="3">
        <v>0</v>
      </c>
      <c r="V5202" s="3">
        <v>0</v>
      </c>
      <c r="W5202" s="3">
        <v>0</v>
      </c>
      <c r="X5202" s="3" t="s">
        <v>1214</v>
      </c>
      <c r="Y5202" s="3" t="s">
        <v>854</v>
      </c>
      <c r="Z5202" s="3" t="str">
        <f>INDEX(业务类型!$C$4:$C$8,MATCH(纤芯!Y5202,业务类型!$B$4:$B$8,0))</f>
        <v>LOCAL</v>
      </c>
      <c r="AA5202" s="3" t="s">
        <v>1102</v>
      </c>
    </row>
    <row r="5203" spans="1:27" ht="16.5" x14ac:dyDescent="0.2">
      <c r="A5203" s="3">
        <v>5200</v>
      </c>
      <c r="B5203" s="3">
        <f t="shared" si="404"/>
        <v>37048103026</v>
      </c>
      <c r="C5203" s="3" t="s">
        <v>1166</v>
      </c>
      <c r="D5203" s="3" t="s">
        <v>248</v>
      </c>
      <c r="E5203" s="3" t="str">
        <f>INDEX(光放段!$G$4:$G$237,MATCH(纤芯!G5203,光放段!$C$4:$C$237,0))</f>
        <v>山东二干|潍坊东营光缆:潍坊河西局-东营济南路</v>
      </c>
      <c r="F5203" s="3">
        <f>INDEX(光放段!$I$4:$I$237,MATCH(纤芯!H5203,光放段!$B$4:$B$237,0))</f>
        <v>37048100000</v>
      </c>
      <c r="G5203" s="3" t="str">
        <f t="shared" si="405"/>
        <v>山东二干|潍坊东营光缆:广饶-东营济南路</v>
      </c>
      <c r="H5203" s="3">
        <f>INDEX(光放段!$B$4:$B$237,MATCH(纤芯!G5203,光放段!$C$4:$C$237,0))</f>
        <v>37048103000</v>
      </c>
      <c r="I5203" s="3" t="str">
        <f t="shared" si="406"/>
        <v>潍坊东营光缆</v>
      </c>
      <c r="J5203" s="3" t="str">
        <f>INDEX(子缆名称!$B$4:$B$29,纤芯!M5203)</f>
        <v>C缆</v>
      </c>
      <c r="K5203" s="3">
        <v>26</v>
      </c>
      <c r="L5203" s="3">
        <f t="shared" si="407"/>
        <v>2</v>
      </c>
      <c r="M5203" s="3">
        <f t="shared" si="408"/>
        <v>3</v>
      </c>
      <c r="N5203" s="3" t="s">
        <v>119</v>
      </c>
      <c r="O5203" s="3">
        <f>COUNTIF([1]局站!$D$4:$D$172,"="&amp;N5203)</f>
        <v>1</v>
      </c>
      <c r="P5203" s="3">
        <v>0</v>
      </c>
      <c r="Q5203" s="3">
        <v>0</v>
      </c>
      <c r="R5203" s="3">
        <v>0</v>
      </c>
      <c r="S5203" s="3" t="s">
        <v>146</v>
      </c>
      <c r="T5203" s="3">
        <f>COUNTIF([1]局站!$D$4:$D$172,"="&amp;S5203)</f>
        <v>1</v>
      </c>
      <c r="U5203" s="3">
        <v>0</v>
      </c>
      <c r="V5203" s="3">
        <v>0</v>
      </c>
      <c r="W5203" s="3">
        <v>0</v>
      </c>
      <c r="X5203" s="3" t="s">
        <v>1214</v>
      </c>
      <c r="Y5203" s="3" t="s">
        <v>854</v>
      </c>
      <c r="Z5203" s="3" t="str">
        <f>INDEX(业务类型!$C$4:$C$8,MATCH(纤芯!Y5203,业务类型!$B$4:$B$8,0))</f>
        <v>LOCAL</v>
      </c>
      <c r="AA5203" s="3" t="s">
        <v>1102</v>
      </c>
    </row>
    <row r="5204" spans="1:27" ht="16.5" x14ac:dyDescent="0.2">
      <c r="A5204" s="3">
        <v>5201</v>
      </c>
      <c r="B5204" s="3">
        <f t="shared" si="404"/>
        <v>37048103027</v>
      </c>
      <c r="C5204" s="3" t="s">
        <v>1166</v>
      </c>
      <c r="D5204" s="3" t="s">
        <v>248</v>
      </c>
      <c r="E5204" s="3" t="str">
        <f>INDEX(光放段!$G$4:$G$237,MATCH(纤芯!G5204,光放段!$C$4:$C$237,0))</f>
        <v>山东二干|潍坊东营光缆:潍坊河西局-东营济南路</v>
      </c>
      <c r="F5204" s="3">
        <f>INDEX(光放段!$I$4:$I$237,MATCH(纤芯!H5204,光放段!$B$4:$B$237,0))</f>
        <v>37048100000</v>
      </c>
      <c r="G5204" s="3" t="str">
        <f t="shared" si="405"/>
        <v>山东二干|潍坊东营光缆:广饶-东营济南路</v>
      </c>
      <c r="H5204" s="3">
        <f>INDEX(光放段!$B$4:$B$237,MATCH(纤芯!G5204,光放段!$C$4:$C$237,0))</f>
        <v>37048103000</v>
      </c>
      <c r="I5204" s="3" t="str">
        <f t="shared" si="406"/>
        <v>潍坊东营光缆</v>
      </c>
      <c r="J5204" s="3" t="str">
        <f>INDEX(子缆名称!$B$4:$B$29,纤芯!M5204)</f>
        <v>C缆</v>
      </c>
      <c r="K5204" s="3">
        <v>27</v>
      </c>
      <c r="L5204" s="3">
        <f t="shared" si="407"/>
        <v>3</v>
      </c>
      <c r="M5204" s="3">
        <f t="shared" si="408"/>
        <v>3</v>
      </c>
      <c r="N5204" s="3" t="s">
        <v>119</v>
      </c>
      <c r="O5204" s="3">
        <f>COUNTIF([1]局站!$D$4:$D$172,"="&amp;N5204)</f>
        <v>1</v>
      </c>
      <c r="P5204" s="3">
        <v>0</v>
      </c>
      <c r="Q5204" s="3">
        <v>0</v>
      </c>
      <c r="R5204" s="3">
        <v>0</v>
      </c>
      <c r="S5204" s="3" t="s">
        <v>146</v>
      </c>
      <c r="T5204" s="3">
        <f>COUNTIF([1]局站!$D$4:$D$172,"="&amp;S5204)</f>
        <v>1</v>
      </c>
      <c r="U5204" s="3">
        <v>0</v>
      </c>
      <c r="V5204" s="3">
        <v>0</v>
      </c>
      <c r="W5204" s="3">
        <v>0</v>
      </c>
      <c r="X5204" s="3" t="s">
        <v>1214</v>
      </c>
      <c r="Y5204" s="3" t="s">
        <v>852</v>
      </c>
      <c r="Z5204" s="3" t="str">
        <f>INDEX(业务类型!$C$4:$C$8,MATCH(纤芯!Y5204,业务类型!$B$4:$B$8,0))</f>
        <v>TWO</v>
      </c>
      <c r="AA5204" s="3" t="s">
        <v>885</v>
      </c>
    </row>
    <row r="5205" spans="1:27" ht="16.5" x14ac:dyDescent="0.2">
      <c r="A5205" s="3">
        <v>5202</v>
      </c>
      <c r="B5205" s="3">
        <f t="shared" ref="B5205:B5268" si="409">H5205+K5205</f>
        <v>37048103028</v>
      </c>
      <c r="C5205" s="3" t="s">
        <v>1166</v>
      </c>
      <c r="D5205" s="3" t="s">
        <v>248</v>
      </c>
      <c r="E5205" s="3" t="str">
        <f>INDEX(光放段!$G$4:$G$237,MATCH(纤芯!G5205,光放段!$C$4:$C$237,0))</f>
        <v>山东二干|潍坊东营光缆:潍坊河西局-东营济南路</v>
      </c>
      <c r="F5205" s="3">
        <f>INDEX(光放段!$I$4:$I$237,MATCH(纤芯!H5205,光放段!$B$4:$B$237,0))</f>
        <v>37048100000</v>
      </c>
      <c r="G5205" s="3" t="str">
        <f t="shared" si="405"/>
        <v>山东二干|潍坊东营光缆:广饶-东营济南路</v>
      </c>
      <c r="H5205" s="3">
        <f>INDEX(光放段!$B$4:$B$237,MATCH(纤芯!G5205,光放段!$C$4:$C$237,0))</f>
        <v>37048103000</v>
      </c>
      <c r="I5205" s="3" t="str">
        <f t="shared" si="406"/>
        <v>潍坊东营光缆</v>
      </c>
      <c r="J5205" s="3" t="str">
        <f>INDEX(子缆名称!$B$4:$B$29,纤芯!M5205)</f>
        <v>C缆</v>
      </c>
      <c r="K5205" s="3">
        <v>28</v>
      </c>
      <c r="L5205" s="3">
        <f t="shared" si="407"/>
        <v>4</v>
      </c>
      <c r="M5205" s="3">
        <f t="shared" si="408"/>
        <v>3</v>
      </c>
      <c r="N5205" s="3" t="s">
        <v>119</v>
      </c>
      <c r="O5205" s="3">
        <f>COUNTIF([1]局站!$D$4:$D$172,"="&amp;N5205)</f>
        <v>1</v>
      </c>
      <c r="P5205" s="3">
        <v>0</v>
      </c>
      <c r="Q5205" s="3">
        <v>0</v>
      </c>
      <c r="R5205" s="3">
        <v>0</v>
      </c>
      <c r="S5205" s="3" t="s">
        <v>146</v>
      </c>
      <c r="T5205" s="3">
        <f>COUNTIF([1]局站!$D$4:$D$172,"="&amp;S5205)</f>
        <v>1</v>
      </c>
      <c r="U5205" s="3">
        <v>0</v>
      </c>
      <c r="V5205" s="3">
        <v>0</v>
      </c>
      <c r="W5205" s="3">
        <v>0</v>
      </c>
      <c r="X5205" s="3" t="s">
        <v>1214</v>
      </c>
      <c r="Y5205" s="3" t="s">
        <v>852</v>
      </c>
      <c r="Z5205" s="3" t="str">
        <f>INDEX(业务类型!$C$4:$C$8,MATCH(纤芯!Y5205,业务类型!$B$4:$B$8,0))</f>
        <v>TWO</v>
      </c>
      <c r="AA5205" s="3" t="s">
        <v>885</v>
      </c>
    </row>
    <row r="5206" spans="1:27" ht="16.5" x14ac:dyDescent="0.2">
      <c r="A5206" s="3">
        <v>5203</v>
      </c>
      <c r="B5206" s="3">
        <f t="shared" si="409"/>
        <v>37048103029</v>
      </c>
      <c r="C5206" s="3" t="s">
        <v>1166</v>
      </c>
      <c r="D5206" s="3" t="s">
        <v>248</v>
      </c>
      <c r="E5206" s="3" t="str">
        <f>INDEX(光放段!$G$4:$G$237,MATCH(纤芯!G5206,光放段!$C$4:$C$237,0))</f>
        <v>山东二干|潍坊东营光缆:潍坊河西局-东营济南路</v>
      </c>
      <c r="F5206" s="3">
        <f>INDEX(光放段!$I$4:$I$237,MATCH(纤芯!H5206,光放段!$B$4:$B$237,0))</f>
        <v>37048100000</v>
      </c>
      <c r="G5206" s="3" t="str">
        <f t="shared" si="405"/>
        <v>山东二干|潍坊东营光缆:广饶-东营济南路</v>
      </c>
      <c r="H5206" s="3">
        <f>INDEX(光放段!$B$4:$B$237,MATCH(纤芯!G5206,光放段!$C$4:$C$237,0))</f>
        <v>37048103000</v>
      </c>
      <c r="I5206" s="3" t="str">
        <f t="shared" si="406"/>
        <v>潍坊东营光缆</v>
      </c>
      <c r="J5206" s="3" t="str">
        <f>INDEX(子缆名称!$B$4:$B$29,纤芯!M5206)</f>
        <v>C缆</v>
      </c>
      <c r="K5206" s="3">
        <v>29</v>
      </c>
      <c r="L5206" s="3">
        <f t="shared" si="407"/>
        <v>5</v>
      </c>
      <c r="M5206" s="3">
        <f t="shared" si="408"/>
        <v>3</v>
      </c>
      <c r="N5206" s="3" t="s">
        <v>119</v>
      </c>
      <c r="O5206" s="3">
        <f>COUNTIF([1]局站!$D$4:$D$172,"="&amp;N5206)</f>
        <v>1</v>
      </c>
      <c r="P5206" s="3">
        <v>0</v>
      </c>
      <c r="Q5206" s="3">
        <v>0</v>
      </c>
      <c r="R5206" s="3">
        <v>0</v>
      </c>
      <c r="S5206" s="3" t="s">
        <v>146</v>
      </c>
      <c r="T5206" s="3">
        <f>COUNTIF([1]局站!$D$4:$D$172,"="&amp;S5206)</f>
        <v>1</v>
      </c>
      <c r="U5206" s="3">
        <v>0</v>
      </c>
      <c r="V5206" s="3">
        <v>0</v>
      </c>
      <c r="W5206" s="3">
        <v>0</v>
      </c>
      <c r="X5206" s="3" t="s">
        <v>1214</v>
      </c>
      <c r="Y5206" s="3" t="s">
        <v>880</v>
      </c>
      <c r="Z5206" s="3" t="str">
        <f>INDEX(业务类型!$C$4:$C$8,MATCH(纤芯!Y5206,业务类型!$B$4:$B$8,0))</f>
        <v>IDLE</v>
      </c>
      <c r="AA5206" s="3"/>
    </row>
    <row r="5207" spans="1:27" ht="16.5" x14ac:dyDescent="0.2">
      <c r="A5207" s="3">
        <v>5204</v>
      </c>
      <c r="B5207" s="3">
        <f t="shared" si="409"/>
        <v>37048103030</v>
      </c>
      <c r="C5207" s="3" t="s">
        <v>1166</v>
      </c>
      <c r="D5207" s="3" t="s">
        <v>248</v>
      </c>
      <c r="E5207" s="3" t="str">
        <f>INDEX(光放段!$G$4:$G$237,MATCH(纤芯!G5207,光放段!$C$4:$C$237,0))</f>
        <v>山东二干|潍坊东营光缆:潍坊河西局-东营济南路</v>
      </c>
      <c r="F5207" s="3">
        <f>INDEX(光放段!$I$4:$I$237,MATCH(纤芯!H5207,光放段!$B$4:$B$237,0))</f>
        <v>37048100000</v>
      </c>
      <c r="G5207" s="3" t="str">
        <f t="shared" si="405"/>
        <v>山东二干|潍坊东营光缆:广饶-东营济南路</v>
      </c>
      <c r="H5207" s="3">
        <f>INDEX(光放段!$B$4:$B$237,MATCH(纤芯!G5207,光放段!$C$4:$C$237,0))</f>
        <v>37048103000</v>
      </c>
      <c r="I5207" s="3" t="str">
        <f t="shared" si="406"/>
        <v>潍坊东营光缆</v>
      </c>
      <c r="J5207" s="3" t="str">
        <f>INDEX(子缆名称!$B$4:$B$29,纤芯!M5207)</f>
        <v>C缆</v>
      </c>
      <c r="K5207" s="3">
        <v>30</v>
      </c>
      <c r="L5207" s="3">
        <f t="shared" si="407"/>
        <v>6</v>
      </c>
      <c r="M5207" s="3">
        <f t="shared" si="408"/>
        <v>3</v>
      </c>
      <c r="N5207" s="3" t="s">
        <v>119</v>
      </c>
      <c r="O5207" s="3">
        <f>COUNTIF([1]局站!$D$4:$D$172,"="&amp;N5207)</f>
        <v>1</v>
      </c>
      <c r="P5207" s="3">
        <v>0</v>
      </c>
      <c r="Q5207" s="3">
        <v>0</v>
      </c>
      <c r="R5207" s="3">
        <v>0</v>
      </c>
      <c r="S5207" s="3" t="s">
        <v>146</v>
      </c>
      <c r="T5207" s="3">
        <f>COUNTIF([1]局站!$D$4:$D$172,"="&amp;S5207)</f>
        <v>1</v>
      </c>
      <c r="U5207" s="3">
        <v>0</v>
      </c>
      <c r="V5207" s="3">
        <v>0</v>
      </c>
      <c r="W5207" s="3">
        <v>0</v>
      </c>
      <c r="X5207" s="3" t="s">
        <v>1214</v>
      </c>
      <c r="Y5207" s="3" t="s">
        <v>880</v>
      </c>
      <c r="Z5207" s="3" t="str">
        <f>INDEX(业务类型!$C$4:$C$8,MATCH(纤芯!Y5207,业务类型!$B$4:$B$8,0))</f>
        <v>IDLE</v>
      </c>
      <c r="AA5207" s="3"/>
    </row>
    <row r="5208" spans="1:27" ht="16.5" x14ac:dyDescent="0.2">
      <c r="A5208" s="3">
        <v>5205</v>
      </c>
      <c r="B5208" s="3">
        <f t="shared" si="409"/>
        <v>37048103031</v>
      </c>
      <c r="C5208" s="3" t="s">
        <v>1166</v>
      </c>
      <c r="D5208" s="3" t="s">
        <v>248</v>
      </c>
      <c r="E5208" s="3" t="str">
        <f>INDEX(光放段!$G$4:$G$237,MATCH(纤芯!G5208,光放段!$C$4:$C$237,0))</f>
        <v>山东二干|潍坊东营光缆:潍坊河西局-东营济南路</v>
      </c>
      <c r="F5208" s="3">
        <f>INDEX(光放段!$I$4:$I$237,MATCH(纤芯!H5208,光放段!$B$4:$B$237,0))</f>
        <v>37048100000</v>
      </c>
      <c r="G5208" s="3" t="str">
        <f t="shared" si="405"/>
        <v>山东二干|潍坊东营光缆:广饶-东营济南路</v>
      </c>
      <c r="H5208" s="3">
        <f>INDEX(光放段!$B$4:$B$237,MATCH(纤芯!G5208,光放段!$C$4:$C$237,0))</f>
        <v>37048103000</v>
      </c>
      <c r="I5208" s="3" t="str">
        <f t="shared" si="406"/>
        <v>潍坊东营光缆</v>
      </c>
      <c r="J5208" s="3" t="str">
        <f>INDEX(子缆名称!$B$4:$B$29,纤芯!M5208)</f>
        <v>C缆</v>
      </c>
      <c r="K5208" s="3">
        <v>31</v>
      </c>
      <c r="L5208" s="3">
        <f t="shared" si="407"/>
        <v>7</v>
      </c>
      <c r="M5208" s="3">
        <f t="shared" si="408"/>
        <v>3</v>
      </c>
      <c r="N5208" s="3" t="s">
        <v>119</v>
      </c>
      <c r="O5208" s="3">
        <f>COUNTIF([1]局站!$D$4:$D$172,"="&amp;N5208)</f>
        <v>1</v>
      </c>
      <c r="P5208" s="3">
        <v>0</v>
      </c>
      <c r="Q5208" s="3">
        <v>0</v>
      </c>
      <c r="R5208" s="3">
        <v>0</v>
      </c>
      <c r="S5208" s="3" t="s">
        <v>146</v>
      </c>
      <c r="T5208" s="3">
        <f>COUNTIF([1]局站!$D$4:$D$172,"="&amp;S5208)</f>
        <v>1</v>
      </c>
      <c r="U5208" s="3">
        <v>0</v>
      </c>
      <c r="V5208" s="3">
        <v>0</v>
      </c>
      <c r="W5208" s="3">
        <v>0</v>
      </c>
      <c r="X5208" s="3" t="s">
        <v>1214</v>
      </c>
      <c r="Y5208" s="3" t="s">
        <v>852</v>
      </c>
      <c r="Z5208" s="3" t="str">
        <f>INDEX(业务类型!$C$4:$C$8,MATCH(纤芯!Y5208,业务类型!$B$4:$B$8,0))</f>
        <v>TWO</v>
      </c>
      <c r="AA5208" s="3" t="s">
        <v>903</v>
      </c>
    </row>
    <row r="5209" spans="1:27" ht="16.5" x14ac:dyDescent="0.2">
      <c r="A5209" s="3">
        <v>5206</v>
      </c>
      <c r="B5209" s="3">
        <f t="shared" si="409"/>
        <v>37048103032</v>
      </c>
      <c r="C5209" s="3" t="s">
        <v>1166</v>
      </c>
      <c r="D5209" s="3" t="s">
        <v>248</v>
      </c>
      <c r="E5209" s="3" t="str">
        <f>INDEX(光放段!$G$4:$G$237,MATCH(纤芯!G5209,光放段!$C$4:$C$237,0))</f>
        <v>山东二干|潍坊东营光缆:潍坊河西局-东营济南路</v>
      </c>
      <c r="F5209" s="3">
        <f>INDEX(光放段!$I$4:$I$237,MATCH(纤芯!H5209,光放段!$B$4:$B$237,0))</f>
        <v>37048100000</v>
      </c>
      <c r="G5209" s="3" t="str">
        <f t="shared" si="405"/>
        <v>山东二干|潍坊东营光缆:广饶-东营济南路</v>
      </c>
      <c r="H5209" s="3">
        <f>INDEX(光放段!$B$4:$B$237,MATCH(纤芯!G5209,光放段!$C$4:$C$237,0))</f>
        <v>37048103000</v>
      </c>
      <c r="I5209" s="3" t="str">
        <f t="shared" si="406"/>
        <v>潍坊东营光缆</v>
      </c>
      <c r="J5209" s="3" t="str">
        <f>INDEX(子缆名称!$B$4:$B$29,纤芯!M5209)</f>
        <v>C缆</v>
      </c>
      <c r="K5209" s="3">
        <v>32</v>
      </c>
      <c r="L5209" s="3">
        <f t="shared" si="407"/>
        <v>8</v>
      </c>
      <c r="M5209" s="3">
        <f t="shared" si="408"/>
        <v>3</v>
      </c>
      <c r="N5209" s="3" t="s">
        <v>119</v>
      </c>
      <c r="O5209" s="3">
        <f>COUNTIF([1]局站!$D$4:$D$172,"="&amp;N5209)</f>
        <v>1</v>
      </c>
      <c r="P5209" s="3">
        <v>0</v>
      </c>
      <c r="Q5209" s="3">
        <v>0</v>
      </c>
      <c r="R5209" s="3">
        <v>0</v>
      </c>
      <c r="S5209" s="3" t="s">
        <v>146</v>
      </c>
      <c r="T5209" s="3">
        <f>COUNTIF([1]局站!$D$4:$D$172,"="&amp;S5209)</f>
        <v>1</v>
      </c>
      <c r="U5209" s="3">
        <v>0</v>
      </c>
      <c r="V5209" s="3">
        <v>0</v>
      </c>
      <c r="W5209" s="3">
        <v>0</v>
      </c>
      <c r="X5209" s="3" t="s">
        <v>1214</v>
      </c>
      <c r="Y5209" s="3" t="s">
        <v>852</v>
      </c>
      <c r="Z5209" s="3" t="str">
        <f>INDEX(业务类型!$C$4:$C$8,MATCH(纤芯!Y5209,业务类型!$B$4:$B$8,0))</f>
        <v>TWO</v>
      </c>
      <c r="AA5209" s="3" t="s">
        <v>1103</v>
      </c>
    </row>
    <row r="5210" spans="1:27" ht="16.5" x14ac:dyDescent="0.2">
      <c r="A5210" s="3">
        <v>5207</v>
      </c>
      <c r="B5210" s="3">
        <f t="shared" si="409"/>
        <v>37048103033</v>
      </c>
      <c r="C5210" s="3" t="s">
        <v>1166</v>
      </c>
      <c r="D5210" s="3" t="s">
        <v>248</v>
      </c>
      <c r="E5210" s="3" t="str">
        <f>INDEX(光放段!$G$4:$G$237,MATCH(纤芯!G5210,光放段!$C$4:$C$237,0))</f>
        <v>山东二干|潍坊东营光缆:潍坊河西局-东营济南路</v>
      </c>
      <c r="F5210" s="3">
        <f>INDEX(光放段!$I$4:$I$237,MATCH(纤芯!H5210,光放段!$B$4:$B$237,0))</f>
        <v>37048100000</v>
      </c>
      <c r="G5210" s="3" t="str">
        <f t="shared" si="405"/>
        <v>山东二干|潍坊东营光缆:广饶-东营济南路</v>
      </c>
      <c r="H5210" s="3">
        <f>INDEX(光放段!$B$4:$B$237,MATCH(纤芯!G5210,光放段!$C$4:$C$237,0))</f>
        <v>37048103000</v>
      </c>
      <c r="I5210" s="3" t="str">
        <f t="shared" si="406"/>
        <v>潍坊东营光缆</v>
      </c>
      <c r="J5210" s="3" t="str">
        <f>INDEX(子缆名称!$B$4:$B$29,纤芯!M5210)</f>
        <v>C缆</v>
      </c>
      <c r="K5210" s="3">
        <v>33</v>
      </c>
      <c r="L5210" s="3">
        <f t="shared" si="407"/>
        <v>9</v>
      </c>
      <c r="M5210" s="3">
        <f t="shared" si="408"/>
        <v>3</v>
      </c>
      <c r="N5210" s="3" t="s">
        <v>119</v>
      </c>
      <c r="O5210" s="3">
        <f>COUNTIF([1]局站!$D$4:$D$172,"="&amp;N5210)</f>
        <v>1</v>
      </c>
      <c r="P5210" s="3">
        <v>0</v>
      </c>
      <c r="Q5210" s="3">
        <v>0</v>
      </c>
      <c r="R5210" s="3">
        <v>0</v>
      </c>
      <c r="S5210" s="3" t="s">
        <v>146</v>
      </c>
      <c r="T5210" s="3">
        <f>COUNTIF([1]局站!$D$4:$D$172,"="&amp;S5210)</f>
        <v>1</v>
      </c>
      <c r="U5210" s="3">
        <v>0</v>
      </c>
      <c r="V5210" s="3">
        <v>0</v>
      </c>
      <c r="W5210" s="3">
        <v>0</v>
      </c>
      <c r="X5210" s="3" t="s">
        <v>1214</v>
      </c>
      <c r="Y5210" s="3" t="s">
        <v>852</v>
      </c>
      <c r="Z5210" s="3" t="str">
        <f>INDEX(业务类型!$C$4:$C$8,MATCH(纤芯!Y5210,业务类型!$B$4:$B$8,0))</f>
        <v>TWO</v>
      </c>
      <c r="AA5210" s="3" t="s">
        <v>1103</v>
      </c>
    </row>
    <row r="5211" spans="1:27" ht="16.5" x14ac:dyDescent="0.2">
      <c r="A5211" s="3">
        <v>5208</v>
      </c>
      <c r="B5211" s="3">
        <f t="shared" si="409"/>
        <v>37048103034</v>
      </c>
      <c r="C5211" s="3" t="s">
        <v>1166</v>
      </c>
      <c r="D5211" s="3" t="s">
        <v>248</v>
      </c>
      <c r="E5211" s="3" t="str">
        <f>INDEX(光放段!$G$4:$G$237,MATCH(纤芯!G5211,光放段!$C$4:$C$237,0))</f>
        <v>山东二干|潍坊东营光缆:潍坊河西局-东营济南路</v>
      </c>
      <c r="F5211" s="3">
        <f>INDEX(光放段!$I$4:$I$237,MATCH(纤芯!H5211,光放段!$B$4:$B$237,0))</f>
        <v>37048100000</v>
      </c>
      <c r="G5211" s="3" t="str">
        <f t="shared" si="405"/>
        <v>山东二干|潍坊东营光缆:广饶-东营济南路</v>
      </c>
      <c r="H5211" s="3">
        <f>INDEX(光放段!$B$4:$B$237,MATCH(纤芯!G5211,光放段!$C$4:$C$237,0))</f>
        <v>37048103000</v>
      </c>
      <c r="I5211" s="3" t="str">
        <f t="shared" si="406"/>
        <v>潍坊东营光缆</v>
      </c>
      <c r="J5211" s="3" t="str">
        <f>INDEX(子缆名称!$B$4:$B$29,纤芯!M5211)</f>
        <v>C缆</v>
      </c>
      <c r="K5211" s="3">
        <v>34</v>
      </c>
      <c r="L5211" s="3">
        <f t="shared" si="407"/>
        <v>10</v>
      </c>
      <c r="M5211" s="3">
        <f t="shared" si="408"/>
        <v>3</v>
      </c>
      <c r="N5211" s="3" t="s">
        <v>119</v>
      </c>
      <c r="O5211" s="3">
        <f>COUNTIF([1]局站!$D$4:$D$172,"="&amp;N5211)</f>
        <v>1</v>
      </c>
      <c r="P5211" s="3">
        <v>0</v>
      </c>
      <c r="Q5211" s="3">
        <v>0</v>
      </c>
      <c r="R5211" s="3">
        <v>0</v>
      </c>
      <c r="S5211" s="3" t="s">
        <v>146</v>
      </c>
      <c r="T5211" s="3">
        <f>COUNTIF([1]局站!$D$4:$D$172,"="&amp;S5211)</f>
        <v>1</v>
      </c>
      <c r="U5211" s="3">
        <v>0</v>
      </c>
      <c r="V5211" s="3">
        <v>0</v>
      </c>
      <c r="W5211" s="3">
        <v>0</v>
      </c>
      <c r="X5211" s="3" t="s">
        <v>1214</v>
      </c>
      <c r="Y5211" s="3" t="s">
        <v>854</v>
      </c>
      <c r="Z5211" s="3" t="str">
        <f>INDEX(业务类型!$C$4:$C$8,MATCH(纤芯!Y5211,业务类型!$B$4:$B$8,0))</f>
        <v>LOCAL</v>
      </c>
      <c r="AA5211" s="3" t="s">
        <v>1104</v>
      </c>
    </row>
    <row r="5212" spans="1:27" ht="16.5" x14ac:dyDescent="0.2">
      <c r="A5212" s="3">
        <v>5209</v>
      </c>
      <c r="B5212" s="3">
        <f t="shared" si="409"/>
        <v>37048103035</v>
      </c>
      <c r="C5212" s="3" t="s">
        <v>1166</v>
      </c>
      <c r="D5212" s="3" t="s">
        <v>248</v>
      </c>
      <c r="E5212" s="3" t="str">
        <f>INDEX(光放段!$G$4:$G$237,MATCH(纤芯!G5212,光放段!$C$4:$C$237,0))</f>
        <v>山东二干|潍坊东营光缆:潍坊河西局-东营济南路</v>
      </c>
      <c r="F5212" s="3">
        <f>INDEX(光放段!$I$4:$I$237,MATCH(纤芯!H5212,光放段!$B$4:$B$237,0))</f>
        <v>37048100000</v>
      </c>
      <c r="G5212" s="3" t="str">
        <f t="shared" si="405"/>
        <v>山东二干|潍坊东营光缆:广饶-东营济南路</v>
      </c>
      <c r="H5212" s="3">
        <f>INDEX(光放段!$B$4:$B$237,MATCH(纤芯!G5212,光放段!$C$4:$C$237,0))</f>
        <v>37048103000</v>
      </c>
      <c r="I5212" s="3" t="str">
        <f t="shared" si="406"/>
        <v>潍坊东营光缆</v>
      </c>
      <c r="J5212" s="3" t="str">
        <f>INDEX(子缆名称!$B$4:$B$29,纤芯!M5212)</f>
        <v>C缆</v>
      </c>
      <c r="K5212" s="3">
        <v>35</v>
      </c>
      <c r="L5212" s="3">
        <f t="shared" si="407"/>
        <v>11</v>
      </c>
      <c r="M5212" s="3">
        <f t="shared" si="408"/>
        <v>3</v>
      </c>
      <c r="N5212" s="3" t="s">
        <v>119</v>
      </c>
      <c r="O5212" s="3">
        <f>COUNTIF([1]局站!$D$4:$D$172,"="&amp;N5212)</f>
        <v>1</v>
      </c>
      <c r="P5212" s="3">
        <v>0</v>
      </c>
      <c r="Q5212" s="3">
        <v>0</v>
      </c>
      <c r="R5212" s="3">
        <v>0</v>
      </c>
      <c r="S5212" s="3" t="s">
        <v>146</v>
      </c>
      <c r="T5212" s="3">
        <f>COUNTIF([1]局站!$D$4:$D$172,"="&amp;S5212)</f>
        <v>1</v>
      </c>
      <c r="U5212" s="3">
        <v>0</v>
      </c>
      <c r="V5212" s="3">
        <v>0</v>
      </c>
      <c r="W5212" s="3">
        <v>0</v>
      </c>
      <c r="X5212" s="3" t="s">
        <v>1214</v>
      </c>
      <c r="Y5212" s="3" t="s">
        <v>852</v>
      </c>
      <c r="Z5212" s="3" t="str">
        <f>INDEX(业务类型!$C$4:$C$8,MATCH(纤芯!Y5212,业务类型!$B$4:$B$8,0))</f>
        <v>TWO</v>
      </c>
      <c r="AA5212" s="3" t="s">
        <v>903</v>
      </c>
    </row>
    <row r="5213" spans="1:27" ht="16.5" x14ac:dyDescent="0.2">
      <c r="A5213" s="3">
        <v>5210</v>
      </c>
      <c r="B5213" s="3">
        <f t="shared" si="409"/>
        <v>37048103036</v>
      </c>
      <c r="C5213" s="3" t="s">
        <v>1166</v>
      </c>
      <c r="D5213" s="3" t="s">
        <v>248</v>
      </c>
      <c r="E5213" s="3" t="str">
        <f>INDEX(光放段!$G$4:$G$237,MATCH(纤芯!G5213,光放段!$C$4:$C$237,0))</f>
        <v>山东二干|潍坊东营光缆:潍坊河西局-东营济南路</v>
      </c>
      <c r="F5213" s="3">
        <f>INDEX(光放段!$I$4:$I$237,MATCH(纤芯!H5213,光放段!$B$4:$B$237,0))</f>
        <v>37048100000</v>
      </c>
      <c r="G5213" s="3" t="str">
        <f t="shared" si="405"/>
        <v>山东二干|潍坊东营光缆:广饶-东营济南路</v>
      </c>
      <c r="H5213" s="3">
        <f>INDEX(光放段!$B$4:$B$237,MATCH(纤芯!G5213,光放段!$C$4:$C$237,0))</f>
        <v>37048103000</v>
      </c>
      <c r="I5213" s="3" t="str">
        <f t="shared" si="406"/>
        <v>潍坊东营光缆</v>
      </c>
      <c r="J5213" s="3" t="str">
        <f>INDEX(子缆名称!$B$4:$B$29,纤芯!M5213)</f>
        <v>C缆</v>
      </c>
      <c r="K5213" s="3">
        <v>36</v>
      </c>
      <c r="L5213" s="3">
        <f t="shared" si="407"/>
        <v>12</v>
      </c>
      <c r="M5213" s="3">
        <f t="shared" si="408"/>
        <v>3</v>
      </c>
      <c r="N5213" s="3" t="s">
        <v>119</v>
      </c>
      <c r="O5213" s="3">
        <f>COUNTIF([1]局站!$D$4:$D$172,"="&amp;N5213)</f>
        <v>1</v>
      </c>
      <c r="P5213" s="3">
        <v>0</v>
      </c>
      <c r="Q5213" s="3">
        <v>0</v>
      </c>
      <c r="R5213" s="3">
        <v>0</v>
      </c>
      <c r="S5213" s="3" t="s">
        <v>146</v>
      </c>
      <c r="T5213" s="3">
        <f>COUNTIF([1]局站!$D$4:$D$172,"="&amp;S5213)</f>
        <v>1</v>
      </c>
      <c r="U5213" s="3">
        <v>0</v>
      </c>
      <c r="V5213" s="3">
        <v>0</v>
      </c>
      <c r="W5213" s="3">
        <v>0</v>
      </c>
      <c r="X5213" s="3" t="s">
        <v>1214</v>
      </c>
      <c r="Y5213" s="3" t="s">
        <v>854</v>
      </c>
      <c r="Z5213" s="3" t="str">
        <f>INDEX(业务类型!$C$4:$C$8,MATCH(纤芯!Y5213,业务类型!$B$4:$B$8,0))</f>
        <v>LOCAL</v>
      </c>
      <c r="AA5213" s="3" t="s">
        <v>1104</v>
      </c>
    </row>
    <row r="5214" spans="1:27" ht="16.5" x14ac:dyDescent="0.2">
      <c r="A5214" s="3">
        <v>5211</v>
      </c>
      <c r="B5214" s="3">
        <f t="shared" si="409"/>
        <v>37049101001</v>
      </c>
      <c r="C5214" s="3" t="s">
        <v>1166</v>
      </c>
      <c r="D5214" s="3" t="s">
        <v>249</v>
      </c>
      <c r="E5214" s="3" t="str">
        <f>INDEX(光放段!$G$4:$G$237,MATCH(纤芯!G5214,光放段!$C$4:$C$237,0))</f>
        <v>山东二干|潍坊广饶架空光缆:潍坊河西局-广饶</v>
      </c>
      <c r="F5214" s="3">
        <f>INDEX(光放段!$I$4:$I$237,MATCH(纤芯!H5214,光放段!$B$4:$B$237,0))</f>
        <v>37049100000</v>
      </c>
      <c r="G5214" s="3" t="str">
        <f t="shared" si="405"/>
        <v>山东二干|潍坊广饶架空光缆:潍坊河西局-寿光东局</v>
      </c>
      <c r="H5214" s="3">
        <f>INDEX(光放段!$B$4:$B$237,MATCH(纤芯!G5214,光放段!$C$4:$C$237,0))</f>
        <v>37049101000</v>
      </c>
      <c r="I5214" s="3" t="str">
        <f t="shared" si="406"/>
        <v>潍坊广饶架空光缆</v>
      </c>
      <c r="J5214" s="3" t="str">
        <f>INDEX(子缆名称!$B$4:$B$29,纤芯!M5214)</f>
        <v>A缆</v>
      </c>
      <c r="K5214" s="3">
        <v>1</v>
      </c>
      <c r="L5214" s="3">
        <f t="shared" si="407"/>
        <v>1</v>
      </c>
      <c r="M5214" s="3">
        <f t="shared" si="408"/>
        <v>1</v>
      </c>
      <c r="N5214" s="3" t="s">
        <v>58</v>
      </c>
      <c r="O5214" s="3">
        <f>COUNTIF([1]局站!$D$4:$D$172,"="&amp;N5214)</f>
        <v>1</v>
      </c>
      <c r="P5214" s="3">
        <v>0</v>
      </c>
      <c r="Q5214" s="3">
        <v>0</v>
      </c>
      <c r="R5214" s="3">
        <v>0</v>
      </c>
      <c r="S5214" s="3" t="s">
        <v>118</v>
      </c>
      <c r="T5214" s="3">
        <f>COUNTIF([1]局站!$D$4:$D$172,"="&amp;S5214)</f>
        <v>1</v>
      </c>
      <c r="U5214" s="3">
        <v>0</v>
      </c>
      <c r="V5214" s="3">
        <v>0</v>
      </c>
      <c r="W5214" s="3">
        <v>0</v>
      </c>
      <c r="X5214" s="3" t="s">
        <v>1215</v>
      </c>
      <c r="Y5214" s="3" t="s">
        <v>881</v>
      </c>
      <c r="Z5214" s="3" t="str">
        <f>INDEX(业务类型!$C$4:$C$8,MATCH(纤芯!Y5214,业务类型!$B$4:$B$8,0))</f>
        <v>OTHER</v>
      </c>
      <c r="AA5214" s="3" t="s">
        <v>888</v>
      </c>
    </row>
    <row r="5215" spans="1:27" ht="16.5" x14ac:dyDescent="0.2">
      <c r="A5215" s="3">
        <v>5212</v>
      </c>
      <c r="B5215" s="3">
        <f t="shared" si="409"/>
        <v>37049101002</v>
      </c>
      <c r="C5215" s="3" t="s">
        <v>1166</v>
      </c>
      <c r="D5215" s="3" t="s">
        <v>249</v>
      </c>
      <c r="E5215" s="3" t="str">
        <f>INDEX(光放段!$G$4:$G$237,MATCH(纤芯!G5215,光放段!$C$4:$C$237,0))</f>
        <v>山东二干|潍坊广饶架空光缆:潍坊河西局-广饶</v>
      </c>
      <c r="F5215" s="3">
        <f>INDEX(光放段!$I$4:$I$237,MATCH(纤芯!H5215,光放段!$B$4:$B$237,0))</f>
        <v>37049100000</v>
      </c>
      <c r="G5215" s="3" t="str">
        <f t="shared" si="405"/>
        <v>山东二干|潍坊广饶架空光缆:潍坊河西局-寿光东局</v>
      </c>
      <c r="H5215" s="3">
        <f>INDEX(光放段!$B$4:$B$237,MATCH(纤芯!G5215,光放段!$C$4:$C$237,0))</f>
        <v>37049101000</v>
      </c>
      <c r="I5215" s="3" t="str">
        <f t="shared" si="406"/>
        <v>潍坊广饶架空光缆</v>
      </c>
      <c r="J5215" s="3" t="str">
        <f>INDEX(子缆名称!$B$4:$B$29,纤芯!M5215)</f>
        <v>A缆</v>
      </c>
      <c r="K5215" s="3">
        <v>2</v>
      </c>
      <c r="L5215" s="3">
        <f t="shared" si="407"/>
        <v>2</v>
      </c>
      <c r="M5215" s="3">
        <f t="shared" si="408"/>
        <v>1</v>
      </c>
      <c r="N5215" s="3" t="s">
        <v>58</v>
      </c>
      <c r="O5215" s="3">
        <f>COUNTIF([1]局站!$D$4:$D$172,"="&amp;N5215)</f>
        <v>1</v>
      </c>
      <c r="P5215" s="3">
        <v>0</v>
      </c>
      <c r="Q5215" s="3">
        <v>0</v>
      </c>
      <c r="R5215" s="3">
        <v>0</v>
      </c>
      <c r="S5215" s="3" t="s">
        <v>118</v>
      </c>
      <c r="T5215" s="3">
        <f>COUNTIF([1]局站!$D$4:$D$172,"="&amp;S5215)</f>
        <v>1</v>
      </c>
      <c r="U5215" s="3">
        <v>0</v>
      </c>
      <c r="V5215" s="3">
        <v>0</v>
      </c>
      <c r="W5215" s="3">
        <v>0</v>
      </c>
      <c r="X5215" s="3" t="s">
        <v>1215</v>
      </c>
      <c r="Y5215" s="3" t="s">
        <v>880</v>
      </c>
      <c r="Z5215" s="3" t="str">
        <f>INDEX(业务类型!$C$4:$C$8,MATCH(纤芯!Y5215,业务类型!$B$4:$B$8,0))</f>
        <v>IDLE</v>
      </c>
      <c r="AA5215" s="3"/>
    </row>
    <row r="5216" spans="1:27" ht="16.5" x14ac:dyDescent="0.2">
      <c r="A5216" s="3">
        <v>5213</v>
      </c>
      <c r="B5216" s="3">
        <f t="shared" si="409"/>
        <v>37049101003</v>
      </c>
      <c r="C5216" s="3" t="s">
        <v>1166</v>
      </c>
      <c r="D5216" s="3" t="s">
        <v>249</v>
      </c>
      <c r="E5216" s="3" t="str">
        <f>INDEX(光放段!$G$4:$G$237,MATCH(纤芯!G5216,光放段!$C$4:$C$237,0))</f>
        <v>山东二干|潍坊广饶架空光缆:潍坊河西局-广饶</v>
      </c>
      <c r="F5216" s="3">
        <f>INDEX(光放段!$I$4:$I$237,MATCH(纤芯!H5216,光放段!$B$4:$B$237,0))</f>
        <v>37049100000</v>
      </c>
      <c r="G5216" s="3" t="str">
        <f t="shared" si="405"/>
        <v>山东二干|潍坊广饶架空光缆:潍坊河西局-寿光东局</v>
      </c>
      <c r="H5216" s="3">
        <f>INDEX(光放段!$B$4:$B$237,MATCH(纤芯!G5216,光放段!$C$4:$C$237,0))</f>
        <v>37049101000</v>
      </c>
      <c r="I5216" s="3" t="str">
        <f t="shared" si="406"/>
        <v>潍坊广饶架空光缆</v>
      </c>
      <c r="J5216" s="3" t="str">
        <f>INDEX(子缆名称!$B$4:$B$29,纤芯!M5216)</f>
        <v>A缆</v>
      </c>
      <c r="K5216" s="3">
        <v>3</v>
      </c>
      <c r="L5216" s="3">
        <f t="shared" si="407"/>
        <v>3</v>
      </c>
      <c r="M5216" s="3">
        <f t="shared" si="408"/>
        <v>1</v>
      </c>
      <c r="N5216" s="3" t="s">
        <v>58</v>
      </c>
      <c r="O5216" s="3">
        <f>COUNTIF([1]局站!$D$4:$D$172,"="&amp;N5216)</f>
        <v>1</v>
      </c>
      <c r="P5216" s="3">
        <v>0</v>
      </c>
      <c r="Q5216" s="3">
        <v>0</v>
      </c>
      <c r="R5216" s="3">
        <v>0</v>
      </c>
      <c r="S5216" s="3" t="s">
        <v>118</v>
      </c>
      <c r="T5216" s="3">
        <f>COUNTIF([1]局站!$D$4:$D$172,"="&amp;S5216)</f>
        <v>1</v>
      </c>
      <c r="U5216" s="3">
        <v>0</v>
      </c>
      <c r="V5216" s="3">
        <v>0</v>
      </c>
      <c r="W5216" s="3">
        <v>0</v>
      </c>
      <c r="X5216" s="3" t="s">
        <v>1215</v>
      </c>
      <c r="Y5216" s="3" t="s">
        <v>880</v>
      </c>
      <c r="Z5216" s="3" t="str">
        <f>INDEX(业务类型!$C$4:$C$8,MATCH(纤芯!Y5216,业务类型!$B$4:$B$8,0))</f>
        <v>IDLE</v>
      </c>
      <c r="AA5216" s="3"/>
    </row>
    <row r="5217" spans="1:27" ht="16.5" x14ac:dyDescent="0.2">
      <c r="A5217" s="3">
        <v>5214</v>
      </c>
      <c r="B5217" s="3">
        <f t="shared" si="409"/>
        <v>37049101004</v>
      </c>
      <c r="C5217" s="3" t="s">
        <v>1166</v>
      </c>
      <c r="D5217" s="3" t="s">
        <v>249</v>
      </c>
      <c r="E5217" s="3" t="str">
        <f>INDEX(光放段!$G$4:$G$237,MATCH(纤芯!G5217,光放段!$C$4:$C$237,0))</f>
        <v>山东二干|潍坊广饶架空光缆:潍坊河西局-广饶</v>
      </c>
      <c r="F5217" s="3">
        <f>INDEX(光放段!$I$4:$I$237,MATCH(纤芯!H5217,光放段!$B$4:$B$237,0))</f>
        <v>37049100000</v>
      </c>
      <c r="G5217" s="3" t="str">
        <f t="shared" si="405"/>
        <v>山东二干|潍坊广饶架空光缆:潍坊河西局-寿光东局</v>
      </c>
      <c r="H5217" s="3">
        <f>INDEX(光放段!$B$4:$B$237,MATCH(纤芯!G5217,光放段!$C$4:$C$237,0))</f>
        <v>37049101000</v>
      </c>
      <c r="I5217" s="3" t="str">
        <f t="shared" si="406"/>
        <v>潍坊广饶架空光缆</v>
      </c>
      <c r="J5217" s="3" t="str">
        <f>INDEX(子缆名称!$B$4:$B$29,纤芯!M5217)</f>
        <v>A缆</v>
      </c>
      <c r="K5217" s="3">
        <v>4</v>
      </c>
      <c r="L5217" s="3">
        <f t="shared" si="407"/>
        <v>4</v>
      </c>
      <c r="M5217" s="3">
        <f t="shared" si="408"/>
        <v>1</v>
      </c>
      <c r="N5217" s="3" t="s">
        <v>58</v>
      </c>
      <c r="O5217" s="3">
        <f>COUNTIF([1]局站!$D$4:$D$172,"="&amp;N5217)</f>
        <v>1</v>
      </c>
      <c r="P5217" s="3">
        <v>0</v>
      </c>
      <c r="Q5217" s="3">
        <v>0</v>
      </c>
      <c r="R5217" s="3">
        <v>0</v>
      </c>
      <c r="S5217" s="3" t="s">
        <v>118</v>
      </c>
      <c r="T5217" s="3">
        <f>COUNTIF([1]局站!$D$4:$D$172,"="&amp;S5217)</f>
        <v>1</v>
      </c>
      <c r="U5217" s="3">
        <v>0</v>
      </c>
      <c r="V5217" s="3">
        <v>0</v>
      </c>
      <c r="W5217" s="3">
        <v>0</v>
      </c>
      <c r="X5217" s="3" t="s">
        <v>1215</v>
      </c>
      <c r="Y5217" s="3" t="s">
        <v>880</v>
      </c>
      <c r="Z5217" s="3" t="str">
        <f>INDEX(业务类型!$C$4:$C$8,MATCH(纤芯!Y5217,业务类型!$B$4:$B$8,0))</f>
        <v>IDLE</v>
      </c>
      <c r="AA5217" s="3"/>
    </row>
    <row r="5218" spans="1:27" ht="16.5" x14ac:dyDescent="0.2">
      <c r="A5218" s="3">
        <v>5215</v>
      </c>
      <c r="B5218" s="3">
        <f t="shared" si="409"/>
        <v>37049101005</v>
      </c>
      <c r="C5218" s="3" t="s">
        <v>1166</v>
      </c>
      <c r="D5218" s="3" t="s">
        <v>249</v>
      </c>
      <c r="E5218" s="3" t="str">
        <f>INDEX(光放段!$G$4:$G$237,MATCH(纤芯!G5218,光放段!$C$4:$C$237,0))</f>
        <v>山东二干|潍坊广饶架空光缆:潍坊河西局-广饶</v>
      </c>
      <c r="F5218" s="3">
        <f>INDEX(光放段!$I$4:$I$237,MATCH(纤芯!H5218,光放段!$B$4:$B$237,0))</f>
        <v>37049100000</v>
      </c>
      <c r="G5218" s="3" t="str">
        <f t="shared" si="405"/>
        <v>山东二干|潍坊广饶架空光缆:潍坊河西局-寿光东局</v>
      </c>
      <c r="H5218" s="3">
        <f>INDEX(光放段!$B$4:$B$237,MATCH(纤芯!G5218,光放段!$C$4:$C$237,0))</f>
        <v>37049101000</v>
      </c>
      <c r="I5218" s="3" t="str">
        <f t="shared" si="406"/>
        <v>潍坊广饶架空光缆</v>
      </c>
      <c r="J5218" s="3" t="str">
        <f>INDEX(子缆名称!$B$4:$B$29,纤芯!M5218)</f>
        <v>A缆</v>
      </c>
      <c r="K5218" s="3">
        <v>5</v>
      </c>
      <c r="L5218" s="3">
        <f t="shared" si="407"/>
        <v>5</v>
      </c>
      <c r="M5218" s="3">
        <f t="shared" si="408"/>
        <v>1</v>
      </c>
      <c r="N5218" s="3" t="s">
        <v>58</v>
      </c>
      <c r="O5218" s="3">
        <f>COUNTIF([1]局站!$D$4:$D$172,"="&amp;N5218)</f>
        <v>1</v>
      </c>
      <c r="P5218" s="3">
        <v>0</v>
      </c>
      <c r="Q5218" s="3">
        <v>0</v>
      </c>
      <c r="R5218" s="3">
        <v>0</v>
      </c>
      <c r="S5218" s="3" t="s">
        <v>118</v>
      </c>
      <c r="T5218" s="3">
        <f>COUNTIF([1]局站!$D$4:$D$172,"="&amp;S5218)</f>
        <v>1</v>
      </c>
      <c r="U5218" s="3">
        <v>0</v>
      </c>
      <c r="V5218" s="3">
        <v>0</v>
      </c>
      <c r="W5218" s="3">
        <v>0</v>
      </c>
      <c r="X5218" s="3" t="s">
        <v>1215</v>
      </c>
      <c r="Y5218" s="3" t="s">
        <v>880</v>
      </c>
      <c r="Z5218" s="3" t="str">
        <f>INDEX(业务类型!$C$4:$C$8,MATCH(纤芯!Y5218,业务类型!$B$4:$B$8,0))</f>
        <v>IDLE</v>
      </c>
      <c r="AA5218" s="3"/>
    </row>
    <row r="5219" spans="1:27" ht="16.5" x14ac:dyDescent="0.2">
      <c r="A5219" s="3">
        <v>5216</v>
      </c>
      <c r="B5219" s="3">
        <f t="shared" si="409"/>
        <v>37049101006</v>
      </c>
      <c r="C5219" s="3" t="s">
        <v>1166</v>
      </c>
      <c r="D5219" s="3" t="s">
        <v>249</v>
      </c>
      <c r="E5219" s="3" t="str">
        <f>INDEX(光放段!$G$4:$G$237,MATCH(纤芯!G5219,光放段!$C$4:$C$237,0))</f>
        <v>山东二干|潍坊广饶架空光缆:潍坊河西局-广饶</v>
      </c>
      <c r="F5219" s="3">
        <f>INDEX(光放段!$I$4:$I$237,MATCH(纤芯!H5219,光放段!$B$4:$B$237,0))</f>
        <v>37049100000</v>
      </c>
      <c r="G5219" s="3" t="str">
        <f t="shared" si="405"/>
        <v>山东二干|潍坊广饶架空光缆:潍坊河西局-寿光东局</v>
      </c>
      <c r="H5219" s="3">
        <f>INDEX(光放段!$B$4:$B$237,MATCH(纤芯!G5219,光放段!$C$4:$C$237,0))</f>
        <v>37049101000</v>
      </c>
      <c r="I5219" s="3" t="str">
        <f t="shared" si="406"/>
        <v>潍坊广饶架空光缆</v>
      </c>
      <c r="J5219" s="3" t="str">
        <f>INDEX(子缆名称!$B$4:$B$29,纤芯!M5219)</f>
        <v>A缆</v>
      </c>
      <c r="K5219" s="3">
        <v>6</v>
      </c>
      <c r="L5219" s="3">
        <f t="shared" si="407"/>
        <v>6</v>
      </c>
      <c r="M5219" s="3">
        <f t="shared" si="408"/>
        <v>1</v>
      </c>
      <c r="N5219" s="3" t="s">
        <v>58</v>
      </c>
      <c r="O5219" s="3">
        <f>COUNTIF([1]局站!$D$4:$D$172,"="&amp;N5219)</f>
        <v>1</v>
      </c>
      <c r="P5219" s="3">
        <v>0</v>
      </c>
      <c r="Q5219" s="3">
        <v>0</v>
      </c>
      <c r="R5219" s="3">
        <v>0</v>
      </c>
      <c r="S5219" s="3" t="s">
        <v>118</v>
      </c>
      <c r="T5219" s="3">
        <f>COUNTIF([1]局站!$D$4:$D$172,"="&amp;S5219)</f>
        <v>1</v>
      </c>
      <c r="U5219" s="3">
        <v>0</v>
      </c>
      <c r="V5219" s="3">
        <v>0</v>
      </c>
      <c r="W5219" s="3">
        <v>0</v>
      </c>
      <c r="X5219" s="3" t="s">
        <v>1215</v>
      </c>
      <c r="Y5219" s="3" t="s">
        <v>880</v>
      </c>
      <c r="Z5219" s="3" t="str">
        <f>INDEX(业务类型!$C$4:$C$8,MATCH(纤芯!Y5219,业务类型!$B$4:$B$8,0))</f>
        <v>IDLE</v>
      </c>
      <c r="AA5219" s="3"/>
    </row>
    <row r="5220" spans="1:27" ht="16.5" x14ac:dyDescent="0.2">
      <c r="A5220" s="3">
        <v>5217</v>
      </c>
      <c r="B5220" s="3">
        <f t="shared" si="409"/>
        <v>37049101007</v>
      </c>
      <c r="C5220" s="3" t="s">
        <v>1166</v>
      </c>
      <c r="D5220" s="3" t="s">
        <v>249</v>
      </c>
      <c r="E5220" s="3" t="str">
        <f>INDEX(光放段!$G$4:$G$237,MATCH(纤芯!G5220,光放段!$C$4:$C$237,0))</f>
        <v>山东二干|潍坊广饶架空光缆:潍坊河西局-广饶</v>
      </c>
      <c r="F5220" s="3">
        <f>INDEX(光放段!$I$4:$I$237,MATCH(纤芯!H5220,光放段!$B$4:$B$237,0))</f>
        <v>37049100000</v>
      </c>
      <c r="G5220" s="3" t="str">
        <f t="shared" si="405"/>
        <v>山东二干|潍坊广饶架空光缆:潍坊河西局-寿光东局</v>
      </c>
      <c r="H5220" s="3">
        <f>INDEX(光放段!$B$4:$B$237,MATCH(纤芯!G5220,光放段!$C$4:$C$237,0))</f>
        <v>37049101000</v>
      </c>
      <c r="I5220" s="3" t="str">
        <f t="shared" si="406"/>
        <v>潍坊广饶架空光缆</v>
      </c>
      <c r="J5220" s="3" t="str">
        <f>INDEX(子缆名称!$B$4:$B$29,纤芯!M5220)</f>
        <v>A缆</v>
      </c>
      <c r="K5220" s="3">
        <v>7</v>
      </c>
      <c r="L5220" s="3">
        <f t="shared" si="407"/>
        <v>7</v>
      </c>
      <c r="M5220" s="3">
        <f t="shared" si="408"/>
        <v>1</v>
      </c>
      <c r="N5220" s="3" t="s">
        <v>58</v>
      </c>
      <c r="O5220" s="3">
        <f>COUNTIF([1]局站!$D$4:$D$172,"="&amp;N5220)</f>
        <v>1</v>
      </c>
      <c r="P5220" s="3">
        <v>0</v>
      </c>
      <c r="Q5220" s="3">
        <v>0</v>
      </c>
      <c r="R5220" s="3">
        <v>0</v>
      </c>
      <c r="S5220" s="3" t="s">
        <v>118</v>
      </c>
      <c r="T5220" s="3">
        <f>COUNTIF([1]局站!$D$4:$D$172,"="&amp;S5220)</f>
        <v>1</v>
      </c>
      <c r="U5220" s="3">
        <v>0</v>
      </c>
      <c r="V5220" s="3">
        <v>0</v>
      </c>
      <c r="W5220" s="3">
        <v>0</v>
      </c>
      <c r="X5220" s="3" t="s">
        <v>1215</v>
      </c>
      <c r="Y5220" s="3" t="s">
        <v>880</v>
      </c>
      <c r="Z5220" s="3" t="str">
        <f>INDEX(业务类型!$C$4:$C$8,MATCH(纤芯!Y5220,业务类型!$B$4:$B$8,0))</f>
        <v>IDLE</v>
      </c>
      <c r="AA5220" s="3"/>
    </row>
    <row r="5221" spans="1:27" ht="16.5" x14ac:dyDescent="0.2">
      <c r="A5221" s="3">
        <v>5218</v>
      </c>
      <c r="B5221" s="3">
        <f t="shared" si="409"/>
        <v>37049101008</v>
      </c>
      <c r="C5221" s="3" t="s">
        <v>1166</v>
      </c>
      <c r="D5221" s="3" t="s">
        <v>249</v>
      </c>
      <c r="E5221" s="3" t="str">
        <f>INDEX(光放段!$G$4:$G$237,MATCH(纤芯!G5221,光放段!$C$4:$C$237,0))</f>
        <v>山东二干|潍坊广饶架空光缆:潍坊河西局-广饶</v>
      </c>
      <c r="F5221" s="3">
        <f>INDEX(光放段!$I$4:$I$237,MATCH(纤芯!H5221,光放段!$B$4:$B$237,0))</f>
        <v>37049100000</v>
      </c>
      <c r="G5221" s="3" t="str">
        <f t="shared" si="405"/>
        <v>山东二干|潍坊广饶架空光缆:潍坊河西局-寿光东局</v>
      </c>
      <c r="H5221" s="3">
        <f>INDEX(光放段!$B$4:$B$237,MATCH(纤芯!G5221,光放段!$C$4:$C$237,0))</f>
        <v>37049101000</v>
      </c>
      <c r="I5221" s="3" t="str">
        <f t="shared" si="406"/>
        <v>潍坊广饶架空光缆</v>
      </c>
      <c r="J5221" s="3" t="str">
        <f>INDEX(子缆名称!$B$4:$B$29,纤芯!M5221)</f>
        <v>A缆</v>
      </c>
      <c r="K5221" s="3">
        <v>8</v>
      </c>
      <c r="L5221" s="3">
        <f t="shared" si="407"/>
        <v>8</v>
      </c>
      <c r="M5221" s="3">
        <f t="shared" si="408"/>
        <v>1</v>
      </c>
      <c r="N5221" s="3" t="s">
        <v>58</v>
      </c>
      <c r="O5221" s="3">
        <f>COUNTIF([1]局站!$D$4:$D$172,"="&amp;N5221)</f>
        <v>1</v>
      </c>
      <c r="P5221" s="3">
        <v>0</v>
      </c>
      <c r="Q5221" s="3">
        <v>0</v>
      </c>
      <c r="R5221" s="3">
        <v>0</v>
      </c>
      <c r="S5221" s="3" t="s">
        <v>118</v>
      </c>
      <c r="T5221" s="3">
        <f>COUNTIF([1]局站!$D$4:$D$172,"="&amp;S5221)</f>
        <v>1</v>
      </c>
      <c r="U5221" s="3">
        <v>0</v>
      </c>
      <c r="V5221" s="3">
        <v>0</v>
      </c>
      <c r="W5221" s="3">
        <v>0</v>
      </c>
      <c r="X5221" s="3" t="s">
        <v>1215</v>
      </c>
      <c r="Y5221" s="3" t="s">
        <v>880</v>
      </c>
      <c r="Z5221" s="3" t="str">
        <f>INDEX(业务类型!$C$4:$C$8,MATCH(纤芯!Y5221,业务类型!$B$4:$B$8,0))</f>
        <v>IDLE</v>
      </c>
      <c r="AA5221" s="3"/>
    </row>
    <row r="5222" spans="1:27" ht="16.5" x14ac:dyDescent="0.2">
      <c r="A5222" s="3">
        <v>5219</v>
      </c>
      <c r="B5222" s="3">
        <f t="shared" si="409"/>
        <v>37049101009</v>
      </c>
      <c r="C5222" s="3" t="s">
        <v>1166</v>
      </c>
      <c r="D5222" s="3" t="s">
        <v>249</v>
      </c>
      <c r="E5222" s="3" t="str">
        <f>INDEX(光放段!$G$4:$G$237,MATCH(纤芯!G5222,光放段!$C$4:$C$237,0))</f>
        <v>山东二干|潍坊广饶架空光缆:潍坊河西局-广饶</v>
      </c>
      <c r="F5222" s="3">
        <f>INDEX(光放段!$I$4:$I$237,MATCH(纤芯!H5222,光放段!$B$4:$B$237,0))</f>
        <v>37049100000</v>
      </c>
      <c r="G5222" s="3" t="str">
        <f t="shared" si="405"/>
        <v>山东二干|潍坊广饶架空光缆:潍坊河西局-寿光东局</v>
      </c>
      <c r="H5222" s="3">
        <f>INDEX(光放段!$B$4:$B$237,MATCH(纤芯!G5222,光放段!$C$4:$C$237,0))</f>
        <v>37049101000</v>
      </c>
      <c r="I5222" s="3" t="str">
        <f t="shared" si="406"/>
        <v>潍坊广饶架空光缆</v>
      </c>
      <c r="J5222" s="3" t="str">
        <f>INDEX(子缆名称!$B$4:$B$29,纤芯!M5222)</f>
        <v>A缆</v>
      </c>
      <c r="K5222" s="3">
        <v>9</v>
      </c>
      <c r="L5222" s="3">
        <f t="shared" si="407"/>
        <v>9</v>
      </c>
      <c r="M5222" s="3">
        <f t="shared" si="408"/>
        <v>1</v>
      </c>
      <c r="N5222" s="3" t="s">
        <v>58</v>
      </c>
      <c r="O5222" s="3">
        <f>COUNTIF([1]局站!$D$4:$D$172,"="&amp;N5222)</f>
        <v>1</v>
      </c>
      <c r="P5222" s="3">
        <v>0</v>
      </c>
      <c r="Q5222" s="3">
        <v>0</v>
      </c>
      <c r="R5222" s="3">
        <v>0</v>
      </c>
      <c r="S5222" s="3" t="s">
        <v>118</v>
      </c>
      <c r="T5222" s="3">
        <f>COUNTIF([1]局站!$D$4:$D$172,"="&amp;S5222)</f>
        <v>1</v>
      </c>
      <c r="U5222" s="3">
        <v>0</v>
      </c>
      <c r="V5222" s="3">
        <v>0</v>
      </c>
      <c r="W5222" s="3">
        <v>0</v>
      </c>
      <c r="X5222" s="3" t="s">
        <v>1215</v>
      </c>
      <c r="Y5222" s="3" t="s">
        <v>880</v>
      </c>
      <c r="Z5222" s="3" t="str">
        <f>INDEX(业务类型!$C$4:$C$8,MATCH(纤芯!Y5222,业务类型!$B$4:$B$8,0))</f>
        <v>IDLE</v>
      </c>
      <c r="AA5222" s="3"/>
    </row>
    <row r="5223" spans="1:27" ht="16.5" x14ac:dyDescent="0.2">
      <c r="A5223" s="3">
        <v>5220</v>
      </c>
      <c r="B5223" s="3">
        <f t="shared" si="409"/>
        <v>37049101010</v>
      </c>
      <c r="C5223" s="3" t="s">
        <v>1166</v>
      </c>
      <c r="D5223" s="3" t="s">
        <v>249</v>
      </c>
      <c r="E5223" s="3" t="str">
        <f>INDEX(光放段!$G$4:$G$237,MATCH(纤芯!G5223,光放段!$C$4:$C$237,0))</f>
        <v>山东二干|潍坊广饶架空光缆:潍坊河西局-广饶</v>
      </c>
      <c r="F5223" s="3">
        <f>INDEX(光放段!$I$4:$I$237,MATCH(纤芯!H5223,光放段!$B$4:$B$237,0))</f>
        <v>37049100000</v>
      </c>
      <c r="G5223" s="3" t="str">
        <f t="shared" si="405"/>
        <v>山东二干|潍坊广饶架空光缆:潍坊河西局-寿光东局</v>
      </c>
      <c r="H5223" s="3">
        <f>INDEX(光放段!$B$4:$B$237,MATCH(纤芯!G5223,光放段!$C$4:$C$237,0))</f>
        <v>37049101000</v>
      </c>
      <c r="I5223" s="3" t="str">
        <f t="shared" si="406"/>
        <v>潍坊广饶架空光缆</v>
      </c>
      <c r="J5223" s="3" t="str">
        <f>INDEX(子缆名称!$B$4:$B$29,纤芯!M5223)</f>
        <v>A缆</v>
      </c>
      <c r="K5223" s="3">
        <v>10</v>
      </c>
      <c r="L5223" s="3">
        <f t="shared" si="407"/>
        <v>10</v>
      </c>
      <c r="M5223" s="3">
        <f t="shared" si="408"/>
        <v>1</v>
      </c>
      <c r="N5223" s="3" t="s">
        <v>58</v>
      </c>
      <c r="O5223" s="3">
        <f>COUNTIF([1]局站!$D$4:$D$172,"="&amp;N5223)</f>
        <v>1</v>
      </c>
      <c r="P5223" s="3">
        <v>0</v>
      </c>
      <c r="Q5223" s="3">
        <v>0</v>
      </c>
      <c r="R5223" s="3">
        <v>0</v>
      </c>
      <c r="S5223" s="3" t="s">
        <v>118</v>
      </c>
      <c r="T5223" s="3">
        <f>COUNTIF([1]局站!$D$4:$D$172,"="&amp;S5223)</f>
        <v>1</v>
      </c>
      <c r="U5223" s="3">
        <v>0</v>
      </c>
      <c r="V5223" s="3">
        <v>0</v>
      </c>
      <c r="W5223" s="3">
        <v>0</v>
      </c>
      <c r="X5223" s="3" t="s">
        <v>1215</v>
      </c>
      <c r="Y5223" s="3" t="s">
        <v>880</v>
      </c>
      <c r="Z5223" s="3" t="str">
        <f>INDEX(业务类型!$C$4:$C$8,MATCH(纤芯!Y5223,业务类型!$B$4:$B$8,0))</f>
        <v>IDLE</v>
      </c>
      <c r="AA5223" s="3"/>
    </row>
    <row r="5224" spans="1:27" ht="16.5" x14ac:dyDescent="0.2">
      <c r="A5224" s="3">
        <v>5221</v>
      </c>
      <c r="B5224" s="3">
        <f t="shared" si="409"/>
        <v>37049101011</v>
      </c>
      <c r="C5224" s="3" t="s">
        <v>1166</v>
      </c>
      <c r="D5224" s="3" t="s">
        <v>249</v>
      </c>
      <c r="E5224" s="3" t="str">
        <f>INDEX(光放段!$G$4:$G$237,MATCH(纤芯!G5224,光放段!$C$4:$C$237,0))</f>
        <v>山东二干|潍坊广饶架空光缆:潍坊河西局-广饶</v>
      </c>
      <c r="F5224" s="3">
        <f>INDEX(光放段!$I$4:$I$237,MATCH(纤芯!H5224,光放段!$B$4:$B$237,0))</f>
        <v>37049100000</v>
      </c>
      <c r="G5224" s="3" t="str">
        <f t="shared" si="405"/>
        <v>山东二干|潍坊广饶架空光缆:潍坊河西局-寿光东局</v>
      </c>
      <c r="H5224" s="3">
        <f>INDEX(光放段!$B$4:$B$237,MATCH(纤芯!G5224,光放段!$C$4:$C$237,0))</f>
        <v>37049101000</v>
      </c>
      <c r="I5224" s="3" t="str">
        <f t="shared" si="406"/>
        <v>潍坊广饶架空光缆</v>
      </c>
      <c r="J5224" s="3" t="str">
        <f>INDEX(子缆名称!$B$4:$B$29,纤芯!M5224)</f>
        <v>A缆</v>
      </c>
      <c r="K5224" s="3">
        <v>11</v>
      </c>
      <c r="L5224" s="3">
        <f t="shared" si="407"/>
        <v>11</v>
      </c>
      <c r="M5224" s="3">
        <f t="shared" si="408"/>
        <v>1</v>
      </c>
      <c r="N5224" s="3" t="s">
        <v>58</v>
      </c>
      <c r="O5224" s="3">
        <f>COUNTIF([1]局站!$D$4:$D$172,"="&amp;N5224)</f>
        <v>1</v>
      </c>
      <c r="P5224" s="3">
        <v>0</v>
      </c>
      <c r="Q5224" s="3">
        <v>0</v>
      </c>
      <c r="R5224" s="3">
        <v>0</v>
      </c>
      <c r="S5224" s="3" t="s">
        <v>118</v>
      </c>
      <c r="T5224" s="3">
        <f>COUNTIF([1]局站!$D$4:$D$172,"="&amp;S5224)</f>
        <v>1</v>
      </c>
      <c r="U5224" s="3">
        <v>0</v>
      </c>
      <c r="V5224" s="3">
        <v>0</v>
      </c>
      <c r="W5224" s="3">
        <v>0</v>
      </c>
      <c r="X5224" s="3" t="s">
        <v>1215</v>
      </c>
      <c r="Y5224" s="3" t="s">
        <v>880</v>
      </c>
      <c r="Z5224" s="3" t="str">
        <f>INDEX(业务类型!$C$4:$C$8,MATCH(纤芯!Y5224,业务类型!$B$4:$B$8,0))</f>
        <v>IDLE</v>
      </c>
      <c r="AA5224" s="3"/>
    </row>
    <row r="5225" spans="1:27" ht="16.5" x14ac:dyDescent="0.2">
      <c r="A5225" s="3">
        <v>5222</v>
      </c>
      <c r="B5225" s="3">
        <f t="shared" si="409"/>
        <v>37049101012</v>
      </c>
      <c r="C5225" s="3" t="s">
        <v>1166</v>
      </c>
      <c r="D5225" s="3" t="s">
        <v>249</v>
      </c>
      <c r="E5225" s="3" t="str">
        <f>INDEX(光放段!$G$4:$G$237,MATCH(纤芯!G5225,光放段!$C$4:$C$237,0))</f>
        <v>山东二干|潍坊广饶架空光缆:潍坊河西局-广饶</v>
      </c>
      <c r="F5225" s="3">
        <f>INDEX(光放段!$I$4:$I$237,MATCH(纤芯!H5225,光放段!$B$4:$B$237,0))</f>
        <v>37049100000</v>
      </c>
      <c r="G5225" s="3" t="str">
        <f t="shared" si="405"/>
        <v>山东二干|潍坊广饶架空光缆:潍坊河西局-寿光东局</v>
      </c>
      <c r="H5225" s="3">
        <f>INDEX(光放段!$B$4:$B$237,MATCH(纤芯!G5225,光放段!$C$4:$C$237,0))</f>
        <v>37049101000</v>
      </c>
      <c r="I5225" s="3" t="str">
        <f t="shared" si="406"/>
        <v>潍坊广饶架空光缆</v>
      </c>
      <c r="J5225" s="3" t="str">
        <f>INDEX(子缆名称!$B$4:$B$29,纤芯!M5225)</f>
        <v>A缆</v>
      </c>
      <c r="K5225" s="3">
        <v>12</v>
      </c>
      <c r="L5225" s="3">
        <f t="shared" si="407"/>
        <v>12</v>
      </c>
      <c r="M5225" s="3">
        <f t="shared" si="408"/>
        <v>1</v>
      </c>
      <c r="N5225" s="3" t="s">
        <v>58</v>
      </c>
      <c r="O5225" s="3">
        <f>COUNTIF([1]局站!$D$4:$D$172,"="&amp;N5225)</f>
        <v>1</v>
      </c>
      <c r="P5225" s="3">
        <v>0</v>
      </c>
      <c r="Q5225" s="3">
        <v>0</v>
      </c>
      <c r="R5225" s="3">
        <v>0</v>
      </c>
      <c r="S5225" s="3" t="s">
        <v>118</v>
      </c>
      <c r="T5225" s="3">
        <f>COUNTIF([1]局站!$D$4:$D$172,"="&amp;S5225)</f>
        <v>1</v>
      </c>
      <c r="U5225" s="3">
        <v>0</v>
      </c>
      <c r="V5225" s="3">
        <v>0</v>
      </c>
      <c r="W5225" s="3">
        <v>0</v>
      </c>
      <c r="X5225" s="3" t="s">
        <v>1215</v>
      </c>
      <c r="Y5225" s="3" t="s">
        <v>880</v>
      </c>
      <c r="Z5225" s="3" t="str">
        <f>INDEX(业务类型!$C$4:$C$8,MATCH(纤芯!Y5225,业务类型!$B$4:$B$8,0))</f>
        <v>IDLE</v>
      </c>
      <c r="AA5225" s="3"/>
    </row>
    <row r="5226" spans="1:27" ht="16.5" x14ac:dyDescent="0.2">
      <c r="A5226" s="3">
        <v>5223</v>
      </c>
      <c r="B5226" s="3">
        <f t="shared" si="409"/>
        <v>37049102001</v>
      </c>
      <c r="C5226" s="3" t="s">
        <v>1166</v>
      </c>
      <c r="D5226" s="3" t="s">
        <v>249</v>
      </c>
      <c r="E5226" s="3" t="str">
        <f>INDEX(光放段!$G$4:$G$237,MATCH(纤芯!G5226,光放段!$C$4:$C$237,0))</f>
        <v>山东二干|潍坊广饶架空光缆:潍坊河西局-广饶</v>
      </c>
      <c r="F5226" s="3">
        <f>INDEX(光放段!$I$4:$I$237,MATCH(纤芯!H5226,光放段!$B$4:$B$237,0))</f>
        <v>37049100000</v>
      </c>
      <c r="G5226" s="3" t="str">
        <f t="shared" si="405"/>
        <v>山东二干|潍坊广饶架空光缆:寿光东局-广饶</v>
      </c>
      <c r="H5226" s="3">
        <f>INDEX(光放段!$B$4:$B$237,MATCH(纤芯!G5226,光放段!$C$4:$C$237,0))</f>
        <v>37049102000</v>
      </c>
      <c r="I5226" s="3" t="str">
        <f t="shared" si="406"/>
        <v>潍坊广饶架空光缆</v>
      </c>
      <c r="J5226" s="3" t="str">
        <f>INDEX(子缆名称!$B$4:$B$29,纤芯!M5226)</f>
        <v>A缆</v>
      </c>
      <c r="K5226" s="3">
        <v>1</v>
      </c>
      <c r="L5226" s="3">
        <f t="shared" si="407"/>
        <v>1</v>
      </c>
      <c r="M5226" s="3">
        <f t="shared" si="408"/>
        <v>1</v>
      </c>
      <c r="N5226" s="3" t="s">
        <v>118</v>
      </c>
      <c r="O5226" s="3">
        <f>COUNTIF([1]局站!$D$4:$D$172,"="&amp;N5226)</f>
        <v>1</v>
      </c>
      <c r="P5226" s="3">
        <v>0</v>
      </c>
      <c r="Q5226" s="3">
        <v>0</v>
      </c>
      <c r="R5226" s="3">
        <v>0</v>
      </c>
      <c r="S5226" s="3" t="s">
        <v>119</v>
      </c>
      <c r="T5226" s="3">
        <f>COUNTIF([1]局站!$D$4:$D$172,"="&amp;S5226)</f>
        <v>1</v>
      </c>
      <c r="U5226" s="3">
        <v>0</v>
      </c>
      <c r="V5226" s="3">
        <v>0</v>
      </c>
      <c r="W5226" s="3">
        <v>0</v>
      </c>
      <c r="X5226" s="3" t="s">
        <v>1215</v>
      </c>
      <c r="Y5226" s="3" t="s">
        <v>880</v>
      </c>
      <c r="Z5226" s="3" t="str">
        <f>INDEX(业务类型!$C$4:$C$8,MATCH(纤芯!Y5226,业务类型!$B$4:$B$8,0))</f>
        <v>IDLE</v>
      </c>
      <c r="AA5226" s="3"/>
    </row>
    <row r="5227" spans="1:27" ht="16.5" x14ac:dyDescent="0.2">
      <c r="A5227" s="3">
        <v>5224</v>
      </c>
      <c r="B5227" s="3">
        <f t="shared" si="409"/>
        <v>37049102002</v>
      </c>
      <c r="C5227" s="3" t="s">
        <v>1166</v>
      </c>
      <c r="D5227" s="3" t="s">
        <v>249</v>
      </c>
      <c r="E5227" s="3" t="str">
        <f>INDEX(光放段!$G$4:$G$237,MATCH(纤芯!G5227,光放段!$C$4:$C$237,0))</f>
        <v>山东二干|潍坊广饶架空光缆:潍坊河西局-广饶</v>
      </c>
      <c r="F5227" s="3">
        <f>INDEX(光放段!$I$4:$I$237,MATCH(纤芯!H5227,光放段!$B$4:$B$237,0))</f>
        <v>37049100000</v>
      </c>
      <c r="G5227" s="3" t="str">
        <f t="shared" si="405"/>
        <v>山东二干|潍坊广饶架空光缆:寿光东局-广饶</v>
      </c>
      <c r="H5227" s="3">
        <f>INDEX(光放段!$B$4:$B$237,MATCH(纤芯!G5227,光放段!$C$4:$C$237,0))</f>
        <v>37049102000</v>
      </c>
      <c r="I5227" s="3" t="str">
        <f t="shared" si="406"/>
        <v>潍坊广饶架空光缆</v>
      </c>
      <c r="J5227" s="3" t="str">
        <f>INDEX(子缆名称!$B$4:$B$29,纤芯!M5227)</f>
        <v>A缆</v>
      </c>
      <c r="K5227" s="3">
        <v>2</v>
      </c>
      <c r="L5227" s="3">
        <f t="shared" si="407"/>
        <v>2</v>
      </c>
      <c r="M5227" s="3">
        <f t="shared" si="408"/>
        <v>1</v>
      </c>
      <c r="N5227" s="3" t="s">
        <v>118</v>
      </c>
      <c r="O5227" s="3">
        <f>COUNTIF([1]局站!$D$4:$D$172,"="&amp;N5227)</f>
        <v>1</v>
      </c>
      <c r="P5227" s="3">
        <v>0</v>
      </c>
      <c r="Q5227" s="3">
        <v>0</v>
      </c>
      <c r="R5227" s="3">
        <v>0</v>
      </c>
      <c r="S5227" s="3" t="s">
        <v>119</v>
      </c>
      <c r="T5227" s="3">
        <f>COUNTIF([1]局站!$D$4:$D$172,"="&amp;S5227)</f>
        <v>1</v>
      </c>
      <c r="U5227" s="3">
        <v>0</v>
      </c>
      <c r="V5227" s="3">
        <v>0</v>
      </c>
      <c r="W5227" s="3">
        <v>0</v>
      </c>
      <c r="X5227" s="3" t="s">
        <v>1215</v>
      </c>
      <c r="Y5227" s="3" t="s">
        <v>880</v>
      </c>
      <c r="Z5227" s="3" t="str">
        <f>INDEX(业务类型!$C$4:$C$8,MATCH(纤芯!Y5227,业务类型!$B$4:$B$8,0))</f>
        <v>IDLE</v>
      </c>
      <c r="AA5227" s="3"/>
    </row>
    <row r="5228" spans="1:27" ht="16.5" x14ac:dyDescent="0.2">
      <c r="A5228" s="3">
        <v>5225</v>
      </c>
      <c r="B5228" s="3">
        <f t="shared" si="409"/>
        <v>37049102003</v>
      </c>
      <c r="C5228" s="3" t="s">
        <v>1166</v>
      </c>
      <c r="D5228" s="3" t="s">
        <v>249</v>
      </c>
      <c r="E5228" s="3" t="str">
        <f>INDEX(光放段!$G$4:$G$237,MATCH(纤芯!G5228,光放段!$C$4:$C$237,0))</f>
        <v>山东二干|潍坊广饶架空光缆:潍坊河西局-广饶</v>
      </c>
      <c r="F5228" s="3">
        <f>INDEX(光放段!$I$4:$I$237,MATCH(纤芯!H5228,光放段!$B$4:$B$237,0))</f>
        <v>37049100000</v>
      </c>
      <c r="G5228" s="3" t="str">
        <f t="shared" si="405"/>
        <v>山东二干|潍坊广饶架空光缆:寿光东局-广饶</v>
      </c>
      <c r="H5228" s="3">
        <f>INDEX(光放段!$B$4:$B$237,MATCH(纤芯!G5228,光放段!$C$4:$C$237,0))</f>
        <v>37049102000</v>
      </c>
      <c r="I5228" s="3" t="str">
        <f t="shared" si="406"/>
        <v>潍坊广饶架空光缆</v>
      </c>
      <c r="J5228" s="3" t="str">
        <f>INDEX(子缆名称!$B$4:$B$29,纤芯!M5228)</f>
        <v>A缆</v>
      </c>
      <c r="K5228" s="3">
        <v>3</v>
      </c>
      <c r="L5228" s="3">
        <f t="shared" si="407"/>
        <v>3</v>
      </c>
      <c r="M5228" s="3">
        <f t="shared" si="408"/>
        <v>1</v>
      </c>
      <c r="N5228" s="3" t="s">
        <v>118</v>
      </c>
      <c r="O5228" s="3">
        <f>COUNTIF([1]局站!$D$4:$D$172,"="&amp;N5228)</f>
        <v>1</v>
      </c>
      <c r="P5228" s="3">
        <v>0</v>
      </c>
      <c r="Q5228" s="3">
        <v>0</v>
      </c>
      <c r="R5228" s="3">
        <v>0</v>
      </c>
      <c r="S5228" s="3" t="s">
        <v>119</v>
      </c>
      <c r="T5228" s="3">
        <f>COUNTIF([1]局站!$D$4:$D$172,"="&amp;S5228)</f>
        <v>1</v>
      </c>
      <c r="U5228" s="3">
        <v>0</v>
      </c>
      <c r="V5228" s="3">
        <v>0</v>
      </c>
      <c r="W5228" s="3">
        <v>0</v>
      </c>
      <c r="X5228" s="3" t="s">
        <v>1215</v>
      </c>
      <c r="Y5228" s="3" t="s">
        <v>880</v>
      </c>
      <c r="Z5228" s="3" t="str">
        <f>INDEX(业务类型!$C$4:$C$8,MATCH(纤芯!Y5228,业务类型!$B$4:$B$8,0))</f>
        <v>IDLE</v>
      </c>
      <c r="AA5228" s="3"/>
    </row>
    <row r="5229" spans="1:27" ht="16.5" x14ac:dyDescent="0.2">
      <c r="A5229" s="3">
        <v>5226</v>
      </c>
      <c r="B5229" s="3">
        <f t="shared" si="409"/>
        <v>37049102004</v>
      </c>
      <c r="C5229" s="3" t="s">
        <v>1166</v>
      </c>
      <c r="D5229" s="3" t="s">
        <v>249</v>
      </c>
      <c r="E5229" s="3" t="str">
        <f>INDEX(光放段!$G$4:$G$237,MATCH(纤芯!G5229,光放段!$C$4:$C$237,0))</f>
        <v>山东二干|潍坊广饶架空光缆:潍坊河西局-广饶</v>
      </c>
      <c r="F5229" s="3">
        <f>INDEX(光放段!$I$4:$I$237,MATCH(纤芯!H5229,光放段!$B$4:$B$237,0))</f>
        <v>37049100000</v>
      </c>
      <c r="G5229" s="3" t="str">
        <f t="shared" si="405"/>
        <v>山东二干|潍坊广饶架空光缆:寿光东局-广饶</v>
      </c>
      <c r="H5229" s="3">
        <f>INDEX(光放段!$B$4:$B$237,MATCH(纤芯!G5229,光放段!$C$4:$C$237,0))</f>
        <v>37049102000</v>
      </c>
      <c r="I5229" s="3" t="str">
        <f t="shared" si="406"/>
        <v>潍坊广饶架空光缆</v>
      </c>
      <c r="J5229" s="3" t="str">
        <f>INDEX(子缆名称!$B$4:$B$29,纤芯!M5229)</f>
        <v>A缆</v>
      </c>
      <c r="K5229" s="3">
        <v>4</v>
      </c>
      <c r="L5229" s="3">
        <f t="shared" si="407"/>
        <v>4</v>
      </c>
      <c r="M5229" s="3">
        <f t="shared" si="408"/>
        <v>1</v>
      </c>
      <c r="N5229" s="3" t="s">
        <v>118</v>
      </c>
      <c r="O5229" s="3">
        <f>COUNTIF([1]局站!$D$4:$D$172,"="&amp;N5229)</f>
        <v>1</v>
      </c>
      <c r="P5229" s="3">
        <v>0</v>
      </c>
      <c r="Q5229" s="3">
        <v>0</v>
      </c>
      <c r="R5229" s="3">
        <v>0</v>
      </c>
      <c r="S5229" s="3" t="s">
        <v>119</v>
      </c>
      <c r="T5229" s="3">
        <f>COUNTIF([1]局站!$D$4:$D$172,"="&amp;S5229)</f>
        <v>1</v>
      </c>
      <c r="U5229" s="3">
        <v>0</v>
      </c>
      <c r="V5229" s="3">
        <v>0</v>
      </c>
      <c r="W5229" s="3">
        <v>0</v>
      </c>
      <c r="X5229" s="3" t="s">
        <v>1215</v>
      </c>
      <c r="Y5229" s="3" t="s">
        <v>880</v>
      </c>
      <c r="Z5229" s="3" t="str">
        <f>INDEX(业务类型!$C$4:$C$8,MATCH(纤芯!Y5229,业务类型!$B$4:$B$8,0))</f>
        <v>IDLE</v>
      </c>
      <c r="AA5229" s="3"/>
    </row>
    <row r="5230" spans="1:27" ht="16.5" x14ac:dyDescent="0.2">
      <c r="A5230" s="3">
        <v>5227</v>
      </c>
      <c r="B5230" s="3">
        <f t="shared" si="409"/>
        <v>37049102005</v>
      </c>
      <c r="C5230" s="3" t="s">
        <v>1166</v>
      </c>
      <c r="D5230" s="3" t="s">
        <v>249</v>
      </c>
      <c r="E5230" s="3" t="str">
        <f>INDEX(光放段!$G$4:$G$237,MATCH(纤芯!G5230,光放段!$C$4:$C$237,0))</f>
        <v>山东二干|潍坊广饶架空光缆:潍坊河西局-广饶</v>
      </c>
      <c r="F5230" s="3">
        <f>INDEX(光放段!$I$4:$I$237,MATCH(纤芯!H5230,光放段!$B$4:$B$237,0))</f>
        <v>37049100000</v>
      </c>
      <c r="G5230" s="3" t="str">
        <f t="shared" si="405"/>
        <v>山东二干|潍坊广饶架空光缆:寿光东局-广饶</v>
      </c>
      <c r="H5230" s="3">
        <f>INDEX(光放段!$B$4:$B$237,MATCH(纤芯!G5230,光放段!$C$4:$C$237,0))</f>
        <v>37049102000</v>
      </c>
      <c r="I5230" s="3" t="str">
        <f t="shared" si="406"/>
        <v>潍坊广饶架空光缆</v>
      </c>
      <c r="J5230" s="3" t="str">
        <f>INDEX(子缆名称!$B$4:$B$29,纤芯!M5230)</f>
        <v>A缆</v>
      </c>
      <c r="K5230" s="3">
        <v>5</v>
      </c>
      <c r="L5230" s="3">
        <f t="shared" si="407"/>
        <v>5</v>
      </c>
      <c r="M5230" s="3">
        <f t="shared" si="408"/>
        <v>1</v>
      </c>
      <c r="N5230" s="3" t="s">
        <v>118</v>
      </c>
      <c r="O5230" s="3">
        <f>COUNTIF([1]局站!$D$4:$D$172,"="&amp;N5230)</f>
        <v>1</v>
      </c>
      <c r="P5230" s="3">
        <v>0</v>
      </c>
      <c r="Q5230" s="3">
        <v>0</v>
      </c>
      <c r="R5230" s="3">
        <v>0</v>
      </c>
      <c r="S5230" s="3" t="s">
        <v>119</v>
      </c>
      <c r="T5230" s="3">
        <f>COUNTIF([1]局站!$D$4:$D$172,"="&amp;S5230)</f>
        <v>1</v>
      </c>
      <c r="U5230" s="3">
        <v>0</v>
      </c>
      <c r="V5230" s="3">
        <v>0</v>
      </c>
      <c r="W5230" s="3">
        <v>0</v>
      </c>
      <c r="X5230" s="3" t="s">
        <v>1215</v>
      </c>
      <c r="Y5230" s="3" t="s">
        <v>880</v>
      </c>
      <c r="Z5230" s="3" t="str">
        <f>INDEX(业务类型!$C$4:$C$8,MATCH(纤芯!Y5230,业务类型!$B$4:$B$8,0))</f>
        <v>IDLE</v>
      </c>
      <c r="AA5230" s="3"/>
    </row>
    <row r="5231" spans="1:27" ht="16.5" x14ac:dyDescent="0.2">
      <c r="A5231" s="3">
        <v>5228</v>
      </c>
      <c r="B5231" s="3">
        <f t="shared" si="409"/>
        <v>37049102006</v>
      </c>
      <c r="C5231" s="3" t="s">
        <v>1166</v>
      </c>
      <c r="D5231" s="3" t="s">
        <v>249</v>
      </c>
      <c r="E5231" s="3" t="str">
        <f>INDEX(光放段!$G$4:$G$237,MATCH(纤芯!G5231,光放段!$C$4:$C$237,0))</f>
        <v>山东二干|潍坊广饶架空光缆:潍坊河西局-广饶</v>
      </c>
      <c r="F5231" s="3">
        <f>INDEX(光放段!$I$4:$I$237,MATCH(纤芯!H5231,光放段!$B$4:$B$237,0))</f>
        <v>37049100000</v>
      </c>
      <c r="G5231" s="3" t="str">
        <f t="shared" si="405"/>
        <v>山东二干|潍坊广饶架空光缆:寿光东局-广饶</v>
      </c>
      <c r="H5231" s="3">
        <f>INDEX(光放段!$B$4:$B$237,MATCH(纤芯!G5231,光放段!$C$4:$C$237,0))</f>
        <v>37049102000</v>
      </c>
      <c r="I5231" s="3" t="str">
        <f t="shared" si="406"/>
        <v>潍坊广饶架空光缆</v>
      </c>
      <c r="J5231" s="3" t="str">
        <f>INDEX(子缆名称!$B$4:$B$29,纤芯!M5231)</f>
        <v>A缆</v>
      </c>
      <c r="K5231" s="3">
        <v>6</v>
      </c>
      <c r="L5231" s="3">
        <f t="shared" si="407"/>
        <v>6</v>
      </c>
      <c r="M5231" s="3">
        <f t="shared" si="408"/>
        <v>1</v>
      </c>
      <c r="N5231" s="3" t="s">
        <v>118</v>
      </c>
      <c r="O5231" s="3">
        <f>COUNTIF([1]局站!$D$4:$D$172,"="&amp;N5231)</f>
        <v>1</v>
      </c>
      <c r="P5231" s="3">
        <v>0</v>
      </c>
      <c r="Q5231" s="3">
        <v>0</v>
      </c>
      <c r="R5231" s="3">
        <v>0</v>
      </c>
      <c r="S5231" s="3" t="s">
        <v>119</v>
      </c>
      <c r="T5231" s="3">
        <f>COUNTIF([1]局站!$D$4:$D$172,"="&amp;S5231)</f>
        <v>1</v>
      </c>
      <c r="U5231" s="3">
        <v>0</v>
      </c>
      <c r="V5231" s="3">
        <v>0</v>
      </c>
      <c r="W5231" s="3">
        <v>0</v>
      </c>
      <c r="X5231" s="3" t="s">
        <v>1215</v>
      </c>
      <c r="Y5231" s="3" t="s">
        <v>880</v>
      </c>
      <c r="Z5231" s="3" t="str">
        <f>INDEX(业务类型!$C$4:$C$8,MATCH(纤芯!Y5231,业务类型!$B$4:$B$8,0))</f>
        <v>IDLE</v>
      </c>
      <c r="AA5231" s="3"/>
    </row>
    <row r="5232" spans="1:27" ht="16.5" x14ac:dyDescent="0.2">
      <c r="A5232" s="3">
        <v>5229</v>
      </c>
      <c r="B5232" s="3">
        <f t="shared" si="409"/>
        <v>37049102007</v>
      </c>
      <c r="C5232" s="3" t="s">
        <v>1166</v>
      </c>
      <c r="D5232" s="3" t="s">
        <v>249</v>
      </c>
      <c r="E5232" s="3" t="str">
        <f>INDEX(光放段!$G$4:$G$237,MATCH(纤芯!G5232,光放段!$C$4:$C$237,0))</f>
        <v>山东二干|潍坊广饶架空光缆:潍坊河西局-广饶</v>
      </c>
      <c r="F5232" s="3">
        <f>INDEX(光放段!$I$4:$I$237,MATCH(纤芯!H5232,光放段!$B$4:$B$237,0))</f>
        <v>37049100000</v>
      </c>
      <c r="G5232" s="3" t="str">
        <f t="shared" si="405"/>
        <v>山东二干|潍坊广饶架空光缆:寿光东局-广饶</v>
      </c>
      <c r="H5232" s="3">
        <f>INDEX(光放段!$B$4:$B$237,MATCH(纤芯!G5232,光放段!$C$4:$C$237,0))</f>
        <v>37049102000</v>
      </c>
      <c r="I5232" s="3" t="str">
        <f t="shared" si="406"/>
        <v>潍坊广饶架空光缆</v>
      </c>
      <c r="J5232" s="3" t="str">
        <f>INDEX(子缆名称!$B$4:$B$29,纤芯!M5232)</f>
        <v>A缆</v>
      </c>
      <c r="K5232" s="3">
        <v>7</v>
      </c>
      <c r="L5232" s="3">
        <f t="shared" si="407"/>
        <v>7</v>
      </c>
      <c r="M5232" s="3">
        <f t="shared" si="408"/>
        <v>1</v>
      </c>
      <c r="N5232" s="3" t="s">
        <v>118</v>
      </c>
      <c r="O5232" s="3">
        <f>COUNTIF([1]局站!$D$4:$D$172,"="&amp;N5232)</f>
        <v>1</v>
      </c>
      <c r="P5232" s="3">
        <v>0</v>
      </c>
      <c r="Q5232" s="3">
        <v>0</v>
      </c>
      <c r="R5232" s="3">
        <v>0</v>
      </c>
      <c r="S5232" s="3" t="s">
        <v>119</v>
      </c>
      <c r="T5232" s="3">
        <f>COUNTIF([1]局站!$D$4:$D$172,"="&amp;S5232)</f>
        <v>1</v>
      </c>
      <c r="U5232" s="3">
        <v>0</v>
      </c>
      <c r="V5232" s="3">
        <v>0</v>
      </c>
      <c r="W5232" s="3">
        <v>0</v>
      </c>
      <c r="X5232" s="3" t="s">
        <v>1215</v>
      </c>
      <c r="Y5232" s="3" t="s">
        <v>880</v>
      </c>
      <c r="Z5232" s="3" t="str">
        <f>INDEX(业务类型!$C$4:$C$8,MATCH(纤芯!Y5232,业务类型!$B$4:$B$8,0))</f>
        <v>IDLE</v>
      </c>
      <c r="AA5232" s="3"/>
    </row>
    <row r="5233" spans="1:27" ht="16.5" x14ac:dyDescent="0.2">
      <c r="A5233" s="3">
        <v>5230</v>
      </c>
      <c r="B5233" s="3">
        <f t="shared" si="409"/>
        <v>37049102008</v>
      </c>
      <c r="C5233" s="3" t="s">
        <v>1166</v>
      </c>
      <c r="D5233" s="3" t="s">
        <v>249</v>
      </c>
      <c r="E5233" s="3" t="str">
        <f>INDEX(光放段!$G$4:$G$237,MATCH(纤芯!G5233,光放段!$C$4:$C$237,0))</f>
        <v>山东二干|潍坊广饶架空光缆:潍坊河西局-广饶</v>
      </c>
      <c r="F5233" s="3">
        <f>INDEX(光放段!$I$4:$I$237,MATCH(纤芯!H5233,光放段!$B$4:$B$237,0))</f>
        <v>37049100000</v>
      </c>
      <c r="G5233" s="3" t="str">
        <f t="shared" si="405"/>
        <v>山东二干|潍坊广饶架空光缆:寿光东局-广饶</v>
      </c>
      <c r="H5233" s="3">
        <f>INDEX(光放段!$B$4:$B$237,MATCH(纤芯!G5233,光放段!$C$4:$C$237,0))</f>
        <v>37049102000</v>
      </c>
      <c r="I5233" s="3" t="str">
        <f t="shared" si="406"/>
        <v>潍坊广饶架空光缆</v>
      </c>
      <c r="J5233" s="3" t="str">
        <f>INDEX(子缆名称!$B$4:$B$29,纤芯!M5233)</f>
        <v>A缆</v>
      </c>
      <c r="K5233" s="3">
        <v>8</v>
      </c>
      <c r="L5233" s="3">
        <f t="shared" si="407"/>
        <v>8</v>
      </c>
      <c r="M5233" s="3">
        <f t="shared" si="408"/>
        <v>1</v>
      </c>
      <c r="N5233" s="3" t="s">
        <v>118</v>
      </c>
      <c r="O5233" s="3">
        <f>COUNTIF([1]局站!$D$4:$D$172,"="&amp;N5233)</f>
        <v>1</v>
      </c>
      <c r="P5233" s="3">
        <v>0</v>
      </c>
      <c r="Q5233" s="3">
        <v>0</v>
      </c>
      <c r="R5233" s="3">
        <v>0</v>
      </c>
      <c r="S5233" s="3" t="s">
        <v>119</v>
      </c>
      <c r="T5233" s="3">
        <f>COUNTIF([1]局站!$D$4:$D$172,"="&amp;S5233)</f>
        <v>1</v>
      </c>
      <c r="U5233" s="3">
        <v>0</v>
      </c>
      <c r="V5233" s="3">
        <v>0</v>
      </c>
      <c r="W5233" s="3">
        <v>0</v>
      </c>
      <c r="X5233" s="3" t="s">
        <v>1215</v>
      </c>
      <c r="Y5233" s="3" t="s">
        <v>880</v>
      </c>
      <c r="Z5233" s="3" t="str">
        <f>INDEX(业务类型!$C$4:$C$8,MATCH(纤芯!Y5233,业务类型!$B$4:$B$8,0))</f>
        <v>IDLE</v>
      </c>
      <c r="AA5233" s="3"/>
    </row>
    <row r="5234" spans="1:27" ht="16.5" x14ac:dyDescent="0.2">
      <c r="A5234" s="3">
        <v>5231</v>
      </c>
      <c r="B5234" s="3">
        <f t="shared" si="409"/>
        <v>37049102009</v>
      </c>
      <c r="C5234" s="3" t="s">
        <v>1166</v>
      </c>
      <c r="D5234" s="3" t="s">
        <v>249</v>
      </c>
      <c r="E5234" s="3" t="str">
        <f>INDEX(光放段!$G$4:$G$237,MATCH(纤芯!G5234,光放段!$C$4:$C$237,0))</f>
        <v>山东二干|潍坊广饶架空光缆:潍坊河西局-广饶</v>
      </c>
      <c r="F5234" s="3">
        <f>INDEX(光放段!$I$4:$I$237,MATCH(纤芯!H5234,光放段!$B$4:$B$237,0))</f>
        <v>37049100000</v>
      </c>
      <c r="G5234" s="3" t="str">
        <f t="shared" si="405"/>
        <v>山东二干|潍坊广饶架空光缆:寿光东局-广饶</v>
      </c>
      <c r="H5234" s="3">
        <f>INDEX(光放段!$B$4:$B$237,MATCH(纤芯!G5234,光放段!$C$4:$C$237,0))</f>
        <v>37049102000</v>
      </c>
      <c r="I5234" s="3" t="str">
        <f t="shared" si="406"/>
        <v>潍坊广饶架空光缆</v>
      </c>
      <c r="J5234" s="3" t="str">
        <f>INDEX(子缆名称!$B$4:$B$29,纤芯!M5234)</f>
        <v>A缆</v>
      </c>
      <c r="K5234" s="3">
        <v>9</v>
      </c>
      <c r="L5234" s="3">
        <f t="shared" si="407"/>
        <v>9</v>
      </c>
      <c r="M5234" s="3">
        <f t="shared" si="408"/>
        <v>1</v>
      </c>
      <c r="N5234" s="3" t="s">
        <v>118</v>
      </c>
      <c r="O5234" s="3">
        <f>COUNTIF([1]局站!$D$4:$D$172,"="&amp;N5234)</f>
        <v>1</v>
      </c>
      <c r="P5234" s="3">
        <v>0</v>
      </c>
      <c r="Q5234" s="3">
        <v>0</v>
      </c>
      <c r="R5234" s="3">
        <v>0</v>
      </c>
      <c r="S5234" s="3" t="s">
        <v>119</v>
      </c>
      <c r="T5234" s="3">
        <f>COUNTIF([1]局站!$D$4:$D$172,"="&amp;S5234)</f>
        <v>1</v>
      </c>
      <c r="U5234" s="3">
        <v>0</v>
      </c>
      <c r="V5234" s="3">
        <v>0</v>
      </c>
      <c r="W5234" s="3">
        <v>0</v>
      </c>
      <c r="X5234" s="3" t="s">
        <v>1215</v>
      </c>
      <c r="Y5234" s="3" t="s">
        <v>880</v>
      </c>
      <c r="Z5234" s="3" t="str">
        <f>INDEX(业务类型!$C$4:$C$8,MATCH(纤芯!Y5234,业务类型!$B$4:$B$8,0))</f>
        <v>IDLE</v>
      </c>
      <c r="AA5234" s="3"/>
    </row>
    <row r="5235" spans="1:27" ht="16.5" x14ac:dyDescent="0.2">
      <c r="A5235" s="3">
        <v>5232</v>
      </c>
      <c r="B5235" s="3">
        <f t="shared" si="409"/>
        <v>37049102010</v>
      </c>
      <c r="C5235" s="3" t="s">
        <v>1166</v>
      </c>
      <c r="D5235" s="3" t="s">
        <v>249</v>
      </c>
      <c r="E5235" s="3" t="str">
        <f>INDEX(光放段!$G$4:$G$237,MATCH(纤芯!G5235,光放段!$C$4:$C$237,0))</f>
        <v>山东二干|潍坊广饶架空光缆:潍坊河西局-广饶</v>
      </c>
      <c r="F5235" s="3">
        <f>INDEX(光放段!$I$4:$I$237,MATCH(纤芯!H5235,光放段!$B$4:$B$237,0))</f>
        <v>37049100000</v>
      </c>
      <c r="G5235" s="3" t="str">
        <f t="shared" si="405"/>
        <v>山东二干|潍坊广饶架空光缆:寿光东局-广饶</v>
      </c>
      <c r="H5235" s="3">
        <f>INDEX(光放段!$B$4:$B$237,MATCH(纤芯!G5235,光放段!$C$4:$C$237,0))</f>
        <v>37049102000</v>
      </c>
      <c r="I5235" s="3" t="str">
        <f t="shared" si="406"/>
        <v>潍坊广饶架空光缆</v>
      </c>
      <c r="J5235" s="3" t="str">
        <f>INDEX(子缆名称!$B$4:$B$29,纤芯!M5235)</f>
        <v>A缆</v>
      </c>
      <c r="K5235" s="3">
        <v>10</v>
      </c>
      <c r="L5235" s="3">
        <f t="shared" si="407"/>
        <v>10</v>
      </c>
      <c r="M5235" s="3">
        <f t="shared" si="408"/>
        <v>1</v>
      </c>
      <c r="N5235" s="3" t="s">
        <v>118</v>
      </c>
      <c r="O5235" s="3">
        <f>COUNTIF([1]局站!$D$4:$D$172,"="&amp;N5235)</f>
        <v>1</v>
      </c>
      <c r="P5235" s="3">
        <v>0</v>
      </c>
      <c r="Q5235" s="3">
        <v>0</v>
      </c>
      <c r="R5235" s="3">
        <v>0</v>
      </c>
      <c r="S5235" s="3" t="s">
        <v>119</v>
      </c>
      <c r="T5235" s="3">
        <f>COUNTIF([1]局站!$D$4:$D$172,"="&amp;S5235)</f>
        <v>1</v>
      </c>
      <c r="U5235" s="3">
        <v>0</v>
      </c>
      <c r="V5235" s="3">
        <v>0</v>
      </c>
      <c r="W5235" s="3">
        <v>0</v>
      </c>
      <c r="X5235" s="3" t="s">
        <v>1215</v>
      </c>
      <c r="Y5235" s="3" t="s">
        <v>881</v>
      </c>
      <c r="Z5235" s="3" t="str">
        <f>INDEX(业务类型!$C$4:$C$8,MATCH(纤芯!Y5235,业务类型!$B$4:$B$8,0))</f>
        <v>OTHER</v>
      </c>
      <c r="AA5235" s="3" t="s">
        <v>1105</v>
      </c>
    </row>
    <row r="5236" spans="1:27" ht="16.5" x14ac:dyDescent="0.2">
      <c r="A5236" s="3">
        <v>5233</v>
      </c>
      <c r="B5236" s="3">
        <f t="shared" si="409"/>
        <v>37049102011</v>
      </c>
      <c r="C5236" s="3" t="s">
        <v>1166</v>
      </c>
      <c r="D5236" s="3" t="s">
        <v>249</v>
      </c>
      <c r="E5236" s="3" t="str">
        <f>INDEX(光放段!$G$4:$G$237,MATCH(纤芯!G5236,光放段!$C$4:$C$237,0))</f>
        <v>山东二干|潍坊广饶架空光缆:潍坊河西局-广饶</v>
      </c>
      <c r="F5236" s="3">
        <f>INDEX(光放段!$I$4:$I$237,MATCH(纤芯!H5236,光放段!$B$4:$B$237,0))</f>
        <v>37049100000</v>
      </c>
      <c r="G5236" s="3" t="str">
        <f t="shared" si="405"/>
        <v>山东二干|潍坊广饶架空光缆:寿光东局-广饶</v>
      </c>
      <c r="H5236" s="3">
        <f>INDEX(光放段!$B$4:$B$237,MATCH(纤芯!G5236,光放段!$C$4:$C$237,0))</f>
        <v>37049102000</v>
      </c>
      <c r="I5236" s="3" t="str">
        <f t="shared" si="406"/>
        <v>潍坊广饶架空光缆</v>
      </c>
      <c r="J5236" s="3" t="str">
        <f>INDEX(子缆名称!$B$4:$B$29,纤芯!M5236)</f>
        <v>A缆</v>
      </c>
      <c r="K5236" s="3">
        <v>11</v>
      </c>
      <c r="L5236" s="3">
        <f t="shared" si="407"/>
        <v>11</v>
      </c>
      <c r="M5236" s="3">
        <f t="shared" si="408"/>
        <v>1</v>
      </c>
      <c r="N5236" s="3" t="s">
        <v>118</v>
      </c>
      <c r="O5236" s="3">
        <f>COUNTIF([1]局站!$D$4:$D$172,"="&amp;N5236)</f>
        <v>1</v>
      </c>
      <c r="P5236" s="3">
        <v>0</v>
      </c>
      <c r="Q5236" s="3">
        <v>0</v>
      </c>
      <c r="R5236" s="3">
        <v>0</v>
      </c>
      <c r="S5236" s="3" t="s">
        <v>119</v>
      </c>
      <c r="T5236" s="3">
        <f>COUNTIF([1]局站!$D$4:$D$172,"="&amp;S5236)</f>
        <v>1</v>
      </c>
      <c r="U5236" s="3">
        <v>0</v>
      </c>
      <c r="V5236" s="3">
        <v>0</v>
      </c>
      <c r="W5236" s="3">
        <v>0</v>
      </c>
      <c r="X5236" s="3" t="s">
        <v>1215</v>
      </c>
      <c r="Y5236" s="3" t="s">
        <v>880</v>
      </c>
      <c r="Z5236" s="3" t="str">
        <f>INDEX(业务类型!$C$4:$C$8,MATCH(纤芯!Y5236,业务类型!$B$4:$B$8,0))</f>
        <v>IDLE</v>
      </c>
      <c r="AA5236" s="3"/>
    </row>
    <row r="5237" spans="1:27" ht="16.5" x14ac:dyDescent="0.2">
      <c r="A5237" s="3">
        <v>5234</v>
      </c>
      <c r="B5237" s="3">
        <f t="shared" si="409"/>
        <v>37049102012</v>
      </c>
      <c r="C5237" s="3" t="s">
        <v>1166</v>
      </c>
      <c r="D5237" s="3" t="s">
        <v>249</v>
      </c>
      <c r="E5237" s="3" t="str">
        <f>INDEX(光放段!$G$4:$G$237,MATCH(纤芯!G5237,光放段!$C$4:$C$237,0))</f>
        <v>山东二干|潍坊广饶架空光缆:潍坊河西局-广饶</v>
      </c>
      <c r="F5237" s="3">
        <f>INDEX(光放段!$I$4:$I$237,MATCH(纤芯!H5237,光放段!$B$4:$B$237,0))</f>
        <v>37049100000</v>
      </c>
      <c r="G5237" s="3" t="str">
        <f t="shared" si="405"/>
        <v>山东二干|潍坊广饶架空光缆:寿光东局-广饶</v>
      </c>
      <c r="H5237" s="3">
        <f>INDEX(光放段!$B$4:$B$237,MATCH(纤芯!G5237,光放段!$C$4:$C$237,0))</f>
        <v>37049102000</v>
      </c>
      <c r="I5237" s="3" t="str">
        <f t="shared" si="406"/>
        <v>潍坊广饶架空光缆</v>
      </c>
      <c r="J5237" s="3" t="str">
        <f>INDEX(子缆名称!$B$4:$B$29,纤芯!M5237)</f>
        <v>A缆</v>
      </c>
      <c r="K5237" s="3">
        <v>12</v>
      </c>
      <c r="L5237" s="3">
        <f t="shared" si="407"/>
        <v>12</v>
      </c>
      <c r="M5237" s="3">
        <f t="shared" si="408"/>
        <v>1</v>
      </c>
      <c r="N5237" s="3" t="s">
        <v>118</v>
      </c>
      <c r="O5237" s="3">
        <f>COUNTIF([1]局站!$D$4:$D$172,"="&amp;N5237)</f>
        <v>1</v>
      </c>
      <c r="P5237" s="3">
        <v>0</v>
      </c>
      <c r="Q5237" s="3">
        <v>0</v>
      </c>
      <c r="R5237" s="3">
        <v>0</v>
      </c>
      <c r="S5237" s="3" t="s">
        <v>119</v>
      </c>
      <c r="T5237" s="3">
        <f>COUNTIF([1]局站!$D$4:$D$172,"="&amp;S5237)</f>
        <v>1</v>
      </c>
      <c r="U5237" s="3">
        <v>0</v>
      </c>
      <c r="V5237" s="3">
        <v>0</v>
      </c>
      <c r="W5237" s="3">
        <v>0</v>
      </c>
      <c r="X5237" s="3" t="s">
        <v>1215</v>
      </c>
      <c r="Y5237" s="3" t="s">
        <v>880</v>
      </c>
      <c r="Z5237" s="3" t="str">
        <f>INDEX(业务类型!$C$4:$C$8,MATCH(纤芯!Y5237,业务类型!$B$4:$B$8,0))</f>
        <v>IDLE</v>
      </c>
      <c r="AA5237" s="3"/>
    </row>
    <row r="5238" spans="1:27" ht="16.5" x14ac:dyDescent="0.2">
      <c r="A5238" s="3">
        <v>5235</v>
      </c>
      <c r="B5238" s="3">
        <f t="shared" si="409"/>
        <v>37050101001</v>
      </c>
      <c r="C5238" s="3" t="s">
        <v>1166</v>
      </c>
      <c r="D5238" s="3" t="s">
        <v>250</v>
      </c>
      <c r="E5238" s="3" t="str">
        <f>INDEX(光放段!$G$4:$G$237,MATCH(纤芯!G5238,光放段!$C$4:$C$237,0))</f>
        <v>山东二干|潍坊临沂光缆:潍坊东方路-临沂金雀山</v>
      </c>
      <c r="F5238" s="3">
        <f>INDEX(光放段!$I$4:$I$237,MATCH(纤芯!H5238,光放段!$B$4:$B$237,0))</f>
        <v>37050100000</v>
      </c>
      <c r="G5238" s="3" t="str">
        <f t="shared" si="405"/>
        <v>山东二干|潍坊临沂光缆:潍坊东方路-吾山南逯</v>
      </c>
      <c r="H5238" s="3">
        <f>INDEX(光放段!$B$4:$B$237,MATCH(纤芯!G5238,光放段!$C$4:$C$237,0))</f>
        <v>37050101000</v>
      </c>
      <c r="I5238" s="3" t="str">
        <f t="shared" si="406"/>
        <v>潍坊临沂光缆</v>
      </c>
      <c r="J5238" s="3" t="str">
        <f>INDEX(子缆名称!$B$4:$B$29,纤芯!M5238)</f>
        <v>A缆</v>
      </c>
      <c r="K5238" s="3">
        <v>1</v>
      </c>
      <c r="L5238" s="3">
        <f t="shared" si="407"/>
        <v>1</v>
      </c>
      <c r="M5238" s="3">
        <f t="shared" si="408"/>
        <v>1</v>
      </c>
      <c r="N5238" s="3" t="s">
        <v>69</v>
      </c>
      <c r="O5238" s="3">
        <f>COUNTIF([1]局站!$D$4:$D$172,"="&amp;N5238)</f>
        <v>1</v>
      </c>
      <c r="P5238" s="3">
        <v>0</v>
      </c>
      <c r="Q5238" s="3">
        <v>0</v>
      </c>
      <c r="R5238" s="3">
        <v>0</v>
      </c>
      <c r="S5238" s="3" t="s">
        <v>120</v>
      </c>
      <c r="T5238" s="3">
        <f>COUNTIF([1]局站!$D$4:$D$172,"="&amp;S5238)</f>
        <v>1</v>
      </c>
      <c r="U5238" s="3">
        <v>0</v>
      </c>
      <c r="V5238" s="3">
        <v>0</v>
      </c>
      <c r="W5238" s="3">
        <v>0</v>
      </c>
      <c r="X5238" s="3" t="s">
        <v>1214</v>
      </c>
      <c r="Y5238" s="3" t="s">
        <v>880</v>
      </c>
      <c r="Z5238" s="3" t="str">
        <f>INDEX(业务类型!$C$4:$C$8,MATCH(纤芯!Y5238,业务类型!$B$4:$B$8,0))</f>
        <v>IDLE</v>
      </c>
      <c r="AA5238" s="3"/>
    </row>
    <row r="5239" spans="1:27" ht="16.5" x14ac:dyDescent="0.2">
      <c r="A5239" s="3">
        <v>5236</v>
      </c>
      <c r="B5239" s="3">
        <f t="shared" si="409"/>
        <v>37050101002</v>
      </c>
      <c r="C5239" s="3" t="s">
        <v>1166</v>
      </c>
      <c r="D5239" s="3" t="s">
        <v>250</v>
      </c>
      <c r="E5239" s="3" t="str">
        <f>INDEX(光放段!$G$4:$G$237,MATCH(纤芯!G5239,光放段!$C$4:$C$237,0))</f>
        <v>山东二干|潍坊临沂光缆:潍坊东方路-临沂金雀山</v>
      </c>
      <c r="F5239" s="3">
        <f>INDEX(光放段!$I$4:$I$237,MATCH(纤芯!H5239,光放段!$B$4:$B$237,0))</f>
        <v>37050100000</v>
      </c>
      <c r="G5239" s="3" t="str">
        <f t="shared" si="405"/>
        <v>山东二干|潍坊临沂光缆:潍坊东方路-吾山南逯</v>
      </c>
      <c r="H5239" s="3">
        <f>INDEX(光放段!$B$4:$B$237,MATCH(纤芯!G5239,光放段!$C$4:$C$237,0))</f>
        <v>37050101000</v>
      </c>
      <c r="I5239" s="3" t="str">
        <f t="shared" si="406"/>
        <v>潍坊临沂光缆</v>
      </c>
      <c r="J5239" s="3" t="str">
        <f>INDEX(子缆名称!$B$4:$B$29,纤芯!M5239)</f>
        <v>A缆</v>
      </c>
      <c r="K5239" s="3">
        <v>2</v>
      </c>
      <c r="L5239" s="3">
        <f t="shared" si="407"/>
        <v>2</v>
      </c>
      <c r="M5239" s="3">
        <f t="shared" si="408"/>
        <v>1</v>
      </c>
      <c r="N5239" s="3" t="s">
        <v>69</v>
      </c>
      <c r="O5239" s="3">
        <f>COUNTIF([1]局站!$D$4:$D$172,"="&amp;N5239)</f>
        <v>1</v>
      </c>
      <c r="P5239" s="3">
        <v>0</v>
      </c>
      <c r="Q5239" s="3">
        <v>0</v>
      </c>
      <c r="R5239" s="3">
        <v>0</v>
      </c>
      <c r="S5239" s="3" t="s">
        <v>120</v>
      </c>
      <c r="T5239" s="3">
        <f>COUNTIF([1]局站!$D$4:$D$172,"="&amp;S5239)</f>
        <v>1</v>
      </c>
      <c r="U5239" s="3">
        <v>0</v>
      </c>
      <c r="V5239" s="3">
        <v>0</v>
      </c>
      <c r="W5239" s="3">
        <v>0</v>
      </c>
      <c r="X5239" s="3" t="s">
        <v>1214</v>
      </c>
      <c r="Y5239" s="3" t="s">
        <v>880</v>
      </c>
      <c r="Z5239" s="3" t="str">
        <f>INDEX(业务类型!$C$4:$C$8,MATCH(纤芯!Y5239,业务类型!$B$4:$B$8,0))</f>
        <v>IDLE</v>
      </c>
      <c r="AA5239" s="3"/>
    </row>
    <row r="5240" spans="1:27" ht="16.5" x14ac:dyDescent="0.2">
      <c r="A5240" s="3">
        <v>5237</v>
      </c>
      <c r="B5240" s="3">
        <f t="shared" si="409"/>
        <v>37050101003</v>
      </c>
      <c r="C5240" s="3" t="s">
        <v>1166</v>
      </c>
      <c r="D5240" s="3" t="s">
        <v>250</v>
      </c>
      <c r="E5240" s="3" t="str">
        <f>INDEX(光放段!$G$4:$G$237,MATCH(纤芯!G5240,光放段!$C$4:$C$237,0))</f>
        <v>山东二干|潍坊临沂光缆:潍坊东方路-临沂金雀山</v>
      </c>
      <c r="F5240" s="3">
        <f>INDEX(光放段!$I$4:$I$237,MATCH(纤芯!H5240,光放段!$B$4:$B$237,0))</f>
        <v>37050100000</v>
      </c>
      <c r="G5240" s="3" t="str">
        <f t="shared" si="405"/>
        <v>山东二干|潍坊临沂光缆:潍坊东方路-吾山南逯</v>
      </c>
      <c r="H5240" s="3">
        <f>INDEX(光放段!$B$4:$B$237,MATCH(纤芯!G5240,光放段!$C$4:$C$237,0))</f>
        <v>37050101000</v>
      </c>
      <c r="I5240" s="3" t="str">
        <f t="shared" si="406"/>
        <v>潍坊临沂光缆</v>
      </c>
      <c r="J5240" s="3" t="str">
        <f>INDEX(子缆名称!$B$4:$B$29,纤芯!M5240)</f>
        <v>A缆</v>
      </c>
      <c r="K5240" s="3">
        <v>3</v>
      </c>
      <c r="L5240" s="3">
        <f t="shared" si="407"/>
        <v>3</v>
      </c>
      <c r="M5240" s="3">
        <f t="shared" si="408"/>
        <v>1</v>
      </c>
      <c r="N5240" s="3" t="s">
        <v>69</v>
      </c>
      <c r="O5240" s="3">
        <f>COUNTIF([1]局站!$D$4:$D$172,"="&amp;N5240)</f>
        <v>1</v>
      </c>
      <c r="P5240" s="3">
        <v>0</v>
      </c>
      <c r="Q5240" s="3">
        <v>0</v>
      </c>
      <c r="R5240" s="3">
        <v>0</v>
      </c>
      <c r="S5240" s="3" t="s">
        <v>120</v>
      </c>
      <c r="T5240" s="3">
        <f>COUNTIF([1]局站!$D$4:$D$172,"="&amp;S5240)</f>
        <v>1</v>
      </c>
      <c r="U5240" s="3">
        <v>0</v>
      </c>
      <c r="V5240" s="3">
        <v>0</v>
      </c>
      <c r="W5240" s="3">
        <v>0</v>
      </c>
      <c r="X5240" s="3" t="s">
        <v>1214</v>
      </c>
      <c r="Y5240" s="3" t="s">
        <v>880</v>
      </c>
      <c r="Z5240" s="3" t="str">
        <f>INDEX(业务类型!$C$4:$C$8,MATCH(纤芯!Y5240,业务类型!$B$4:$B$8,0))</f>
        <v>IDLE</v>
      </c>
      <c r="AA5240" s="3"/>
    </row>
    <row r="5241" spans="1:27" ht="16.5" x14ac:dyDescent="0.2">
      <c r="A5241" s="3">
        <v>5238</v>
      </c>
      <c r="B5241" s="3">
        <f t="shared" si="409"/>
        <v>37050101004</v>
      </c>
      <c r="C5241" s="3" t="s">
        <v>1166</v>
      </c>
      <c r="D5241" s="3" t="s">
        <v>250</v>
      </c>
      <c r="E5241" s="3" t="str">
        <f>INDEX(光放段!$G$4:$G$237,MATCH(纤芯!G5241,光放段!$C$4:$C$237,0))</f>
        <v>山东二干|潍坊临沂光缆:潍坊东方路-临沂金雀山</v>
      </c>
      <c r="F5241" s="3">
        <f>INDEX(光放段!$I$4:$I$237,MATCH(纤芯!H5241,光放段!$B$4:$B$237,0))</f>
        <v>37050100000</v>
      </c>
      <c r="G5241" s="3" t="str">
        <f t="shared" si="405"/>
        <v>山东二干|潍坊临沂光缆:潍坊东方路-吾山南逯</v>
      </c>
      <c r="H5241" s="3">
        <f>INDEX(光放段!$B$4:$B$237,MATCH(纤芯!G5241,光放段!$C$4:$C$237,0))</f>
        <v>37050101000</v>
      </c>
      <c r="I5241" s="3" t="str">
        <f t="shared" si="406"/>
        <v>潍坊临沂光缆</v>
      </c>
      <c r="J5241" s="3" t="str">
        <f>INDEX(子缆名称!$B$4:$B$29,纤芯!M5241)</f>
        <v>A缆</v>
      </c>
      <c r="K5241" s="3">
        <v>4</v>
      </c>
      <c r="L5241" s="3">
        <f t="shared" si="407"/>
        <v>4</v>
      </c>
      <c r="M5241" s="3">
        <f t="shared" si="408"/>
        <v>1</v>
      </c>
      <c r="N5241" s="3" t="s">
        <v>69</v>
      </c>
      <c r="O5241" s="3">
        <f>COUNTIF([1]局站!$D$4:$D$172,"="&amp;N5241)</f>
        <v>1</v>
      </c>
      <c r="P5241" s="3">
        <v>0</v>
      </c>
      <c r="Q5241" s="3">
        <v>0</v>
      </c>
      <c r="R5241" s="3">
        <v>0</v>
      </c>
      <c r="S5241" s="3" t="s">
        <v>120</v>
      </c>
      <c r="T5241" s="3">
        <f>COUNTIF([1]局站!$D$4:$D$172,"="&amp;S5241)</f>
        <v>1</v>
      </c>
      <c r="U5241" s="3">
        <v>0</v>
      </c>
      <c r="V5241" s="3">
        <v>0</v>
      </c>
      <c r="W5241" s="3">
        <v>0</v>
      </c>
      <c r="X5241" s="3" t="s">
        <v>1214</v>
      </c>
      <c r="Y5241" s="3" t="s">
        <v>880</v>
      </c>
      <c r="Z5241" s="3" t="str">
        <f>INDEX(业务类型!$C$4:$C$8,MATCH(纤芯!Y5241,业务类型!$B$4:$B$8,0))</f>
        <v>IDLE</v>
      </c>
      <c r="AA5241" s="3"/>
    </row>
    <row r="5242" spans="1:27" ht="16.5" x14ac:dyDescent="0.2">
      <c r="A5242" s="3">
        <v>5239</v>
      </c>
      <c r="B5242" s="3">
        <f t="shared" si="409"/>
        <v>37050101005</v>
      </c>
      <c r="C5242" s="3" t="s">
        <v>1166</v>
      </c>
      <c r="D5242" s="3" t="s">
        <v>250</v>
      </c>
      <c r="E5242" s="3" t="str">
        <f>INDEX(光放段!$G$4:$G$237,MATCH(纤芯!G5242,光放段!$C$4:$C$237,0))</f>
        <v>山东二干|潍坊临沂光缆:潍坊东方路-临沂金雀山</v>
      </c>
      <c r="F5242" s="3">
        <f>INDEX(光放段!$I$4:$I$237,MATCH(纤芯!H5242,光放段!$B$4:$B$237,0))</f>
        <v>37050100000</v>
      </c>
      <c r="G5242" s="3" t="str">
        <f t="shared" si="405"/>
        <v>山东二干|潍坊临沂光缆:潍坊东方路-吾山南逯</v>
      </c>
      <c r="H5242" s="3">
        <f>INDEX(光放段!$B$4:$B$237,MATCH(纤芯!G5242,光放段!$C$4:$C$237,0))</f>
        <v>37050101000</v>
      </c>
      <c r="I5242" s="3" t="str">
        <f t="shared" si="406"/>
        <v>潍坊临沂光缆</v>
      </c>
      <c r="J5242" s="3" t="str">
        <f>INDEX(子缆名称!$B$4:$B$29,纤芯!M5242)</f>
        <v>A缆</v>
      </c>
      <c r="K5242" s="3">
        <v>5</v>
      </c>
      <c r="L5242" s="3">
        <f t="shared" si="407"/>
        <v>5</v>
      </c>
      <c r="M5242" s="3">
        <f t="shared" si="408"/>
        <v>1</v>
      </c>
      <c r="N5242" s="3" t="s">
        <v>69</v>
      </c>
      <c r="O5242" s="3">
        <f>COUNTIF([1]局站!$D$4:$D$172,"="&amp;N5242)</f>
        <v>1</v>
      </c>
      <c r="P5242" s="3">
        <v>0</v>
      </c>
      <c r="Q5242" s="3">
        <v>0</v>
      </c>
      <c r="R5242" s="3">
        <v>0</v>
      </c>
      <c r="S5242" s="3" t="s">
        <v>120</v>
      </c>
      <c r="T5242" s="3">
        <f>COUNTIF([1]局站!$D$4:$D$172,"="&amp;S5242)</f>
        <v>1</v>
      </c>
      <c r="U5242" s="3">
        <v>0</v>
      </c>
      <c r="V5242" s="3">
        <v>0</v>
      </c>
      <c r="W5242" s="3">
        <v>0</v>
      </c>
      <c r="X5242" s="3" t="s">
        <v>1214</v>
      </c>
      <c r="Y5242" s="3" t="s">
        <v>880</v>
      </c>
      <c r="Z5242" s="3" t="str">
        <f>INDEX(业务类型!$C$4:$C$8,MATCH(纤芯!Y5242,业务类型!$B$4:$B$8,0))</f>
        <v>IDLE</v>
      </c>
      <c r="AA5242" s="3"/>
    </row>
    <row r="5243" spans="1:27" ht="16.5" x14ac:dyDescent="0.2">
      <c r="A5243" s="3">
        <v>5240</v>
      </c>
      <c r="B5243" s="3">
        <f t="shared" si="409"/>
        <v>37050101006</v>
      </c>
      <c r="C5243" s="3" t="s">
        <v>1166</v>
      </c>
      <c r="D5243" s="3" t="s">
        <v>250</v>
      </c>
      <c r="E5243" s="3" t="str">
        <f>INDEX(光放段!$G$4:$G$237,MATCH(纤芯!G5243,光放段!$C$4:$C$237,0))</f>
        <v>山东二干|潍坊临沂光缆:潍坊东方路-临沂金雀山</v>
      </c>
      <c r="F5243" s="3">
        <f>INDEX(光放段!$I$4:$I$237,MATCH(纤芯!H5243,光放段!$B$4:$B$237,0))</f>
        <v>37050100000</v>
      </c>
      <c r="G5243" s="3" t="str">
        <f t="shared" si="405"/>
        <v>山东二干|潍坊临沂光缆:潍坊东方路-吾山南逯</v>
      </c>
      <c r="H5243" s="3">
        <f>INDEX(光放段!$B$4:$B$237,MATCH(纤芯!G5243,光放段!$C$4:$C$237,0))</f>
        <v>37050101000</v>
      </c>
      <c r="I5243" s="3" t="str">
        <f t="shared" si="406"/>
        <v>潍坊临沂光缆</v>
      </c>
      <c r="J5243" s="3" t="str">
        <f>INDEX(子缆名称!$B$4:$B$29,纤芯!M5243)</f>
        <v>A缆</v>
      </c>
      <c r="K5243" s="3">
        <v>6</v>
      </c>
      <c r="L5243" s="3">
        <f t="shared" si="407"/>
        <v>6</v>
      </c>
      <c r="M5243" s="3">
        <f t="shared" si="408"/>
        <v>1</v>
      </c>
      <c r="N5243" s="3" t="s">
        <v>69</v>
      </c>
      <c r="O5243" s="3">
        <f>COUNTIF([1]局站!$D$4:$D$172,"="&amp;N5243)</f>
        <v>1</v>
      </c>
      <c r="P5243" s="3">
        <v>0</v>
      </c>
      <c r="Q5243" s="3">
        <v>0</v>
      </c>
      <c r="R5243" s="3">
        <v>0</v>
      </c>
      <c r="S5243" s="3" t="s">
        <v>120</v>
      </c>
      <c r="T5243" s="3">
        <f>COUNTIF([1]局站!$D$4:$D$172,"="&amp;S5243)</f>
        <v>1</v>
      </c>
      <c r="U5243" s="3">
        <v>0</v>
      </c>
      <c r="V5243" s="3">
        <v>0</v>
      </c>
      <c r="W5243" s="3">
        <v>0</v>
      </c>
      <c r="X5243" s="3" t="s">
        <v>1214</v>
      </c>
      <c r="Y5243" s="3" t="s">
        <v>880</v>
      </c>
      <c r="Z5243" s="3" t="str">
        <f>INDEX(业务类型!$C$4:$C$8,MATCH(纤芯!Y5243,业务类型!$B$4:$B$8,0))</f>
        <v>IDLE</v>
      </c>
      <c r="AA5243" s="3"/>
    </row>
    <row r="5244" spans="1:27" ht="16.5" x14ac:dyDescent="0.2">
      <c r="A5244" s="3">
        <v>5241</v>
      </c>
      <c r="B5244" s="3">
        <f t="shared" si="409"/>
        <v>37050101007</v>
      </c>
      <c r="C5244" s="3" t="s">
        <v>1166</v>
      </c>
      <c r="D5244" s="3" t="s">
        <v>250</v>
      </c>
      <c r="E5244" s="3" t="str">
        <f>INDEX(光放段!$G$4:$G$237,MATCH(纤芯!G5244,光放段!$C$4:$C$237,0))</f>
        <v>山东二干|潍坊临沂光缆:潍坊东方路-临沂金雀山</v>
      </c>
      <c r="F5244" s="3">
        <f>INDEX(光放段!$I$4:$I$237,MATCH(纤芯!H5244,光放段!$B$4:$B$237,0))</f>
        <v>37050100000</v>
      </c>
      <c r="G5244" s="3" t="str">
        <f t="shared" si="405"/>
        <v>山东二干|潍坊临沂光缆:潍坊东方路-吾山南逯</v>
      </c>
      <c r="H5244" s="3">
        <f>INDEX(光放段!$B$4:$B$237,MATCH(纤芯!G5244,光放段!$C$4:$C$237,0))</f>
        <v>37050101000</v>
      </c>
      <c r="I5244" s="3" t="str">
        <f t="shared" si="406"/>
        <v>潍坊临沂光缆</v>
      </c>
      <c r="J5244" s="3" t="str">
        <f>INDEX(子缆名称!$B$4:$B$29,纤芯!M5244)</f>
        <v>A缆</v>
      </c>
      <c r="K5244" s="3">
        <v>7</v>
      </c>
      <c r="L5244" s="3">
        <f t="shared" si="407"/>
        <v>7</v>
      </c>
      <c r="M5244" s="3">
        <f t="shared" si="408"/>
        <v>1</v>
      </c>
      <c r="N5244" s="3" t="s">
        <v>69</v>
      </c>
      <c r="O5244" s="3">
        <f>COUNTIF([1]局站!$D$4:$D$172,"="&amp;N5244)</f>
        <v>1</v>
      </c>
      <c r="P5244" s="3">
        <v>0</v>
      </c>
      <c r="Q5244" s="3">
        <v>0</v>
      </c>
      <c r="R5244" s="3">
        <v>0</v>
      </c>
      <c r="S5244" s="3" t="s">
        <v>120</v>
      </c>
      <c r="T5244" s="3">
        <f>COUNTIF([1]局站!$D$4:$D$172,"="&amp;S5244)</f>
        <v>1</v>
      </c>
      <c r="U5244" s="3">
        <v>0</v>
      </c>
      <c r="V5244" s="3">
        <v>0</v>
      </c>
      <c r="W5244" s="3">
        <v>0</v>
      </c>
      <c r="X5244" s="3" t="s">
        <v>1214</v>
      </c>
      <c r="Y5244" s="3" t="s">
        <v>880</v>
      </c>
      <c r="Z5244" s="3" t="str">
        <f>INDEX(业务类型!$C$4:$C$8,MATCH(纤芯!Y5244,业务类型!$B$4:$B$8,0))</f>
        <v>IDLE</v>
      </c>
      <c r="AA5244" s="3"/>
    </row>
    <row r="5245" spans="1:27" ht="16.5" x14ac:dyDescent="0.2">
      <c r="A5245" s="3">
        <v>5242</v>
      </c>
      <c r="B5245" s="3">
        <f t="shared" si="409"/>
        <v>37050101008</v>
      </c>
      <c r="C5245" s="3" t="s">
        <v>1166</v>
      </c>
      <c r="D5245" s="3" t="s">
        <v>250</v>
      </c>
      <c r="E5245" s="3" t="str">
        <f>INDEX(光放段!$G$4:$G$237,MATCH(纤芯!G5245,光放段!$C$4:$C$237,0))</f>
        <v>山东二干|潍坊临沂光缆:潍坊东方路-临沂金雀山</v>
      </c>
      <c r="F5245" s="3">
        <f>INDEX(光放段!$I$4:$I$237,MATCH(纤芯!H5245,光放段!$B$4:$B$237,0))</f>
        <v>37050100000</v>
      </c>
      <c r="G5245" s="3" t="str">
        <f t="shared" si="405"/>
        <v>山东二干|潍坊临沂光缆:潍坊东方路-吾山南逯</v>
      </c>
      <c r="H5245" s="3">
        <f>INDEX(光放段!$B$4:$B$237,MATCH(纤芯!G5245,光放段!$C$4:$C$237,0))</f>
        <v>37050101000</v>
      </c>
      <c r="I5245" s="3" t="str">
        <f t="shared" si="406"/>
        <v>潍坊临沂光缆</v>
      </c>
      <c r="J5245" s="3" t="str">
        <f>INDEX(子缆名称!$B$4:$B$29,纤芯!M5245)</f>
        <v>A缆</v>
      </c>
      <c r="K5245" s="3">
        <v>8</v>
      </c>
      <c r="L5245" s="3">
        <f t="shared" si="407"/>
        <v>8</v>
      </c>
      <c r="M5245" s="3">
        <f t="shared" si="408"/>
        <v>1</v>
      </c>
      <c r="N5245" s="3" t="s">
        <v>69</v>
      </c>
      <c r="O5245" s="3">
        <f>COUNTIF([1]局站!$D$4:$D$172,"="&amp;N5245)</f>
        <v>1</v>
      </c>
      <c r="P5245" s="3">
        <v>0</v>
      </c>
      <c r="Q5245" s="3">
        <v>0</v>
      </c>
      <c r="R5245" s="3">
        <v>0</v>
      </c>
      <c r="S5245" s="3" t="s">
        <v>120</v>
      </c>
      <c r="T5245" s="3">
        <f>COUNTIF([1]局站!$D$4:$D$172,"="&amp;S5245)</f>
        <v>1</v>
      </c>
      <c r="U5245" s="3">
        <v>0</v>
      </c>
      <c r="V5245" s="3">
        <v>0</v>
      </c>
      <c r="W5245" s="3">
        <v>0</v>
      </c>
      <c r="X5245" s="3" t="s">
        <v>1214</v>
      </c>
      <c r="Y5245" s="3" t="s">
        <v>880</v>
      </c>
      <c r="Z5245" s="3" t="str">
        <f>INDEX(业务类型!$C$4:$C$8,MATCH(纤芯!Y5245,业务类型!$B$4:$B$8,0))</f>
        <v>IDLE</v>
      </c>
      <c r="AA5245" s="3"/>
    </row>
    <row r="5246" spans="1:27" ht="16.5" x14ac:dyDescent="0.2">
      <c r="A5246" s="3">
        <v>5243</v>
      </c>
      <c r="B5246" s="3">
        <f t="shared" si="409"/>
        <v>37050101009</v>
      </c>
      <c r="C5246" s="3" t="s">
        <v>1166</v>
      </c>
      <c r="D5246" s="3" t="s">
        <v>250</v>
      </c>
      <c r="E5246" s="3" t="str">
        <f>INDEX(光放段!$G$4:$G$237,MATCH(纤芯!G5246,光放段!$C$4:$C$237,0))</f>
        <v>山东二干|潍坊临沂光缆:潍坊东方路-临沂金雀山</v>
      </c>
      <c r="F5246" s="3">
        <f>INDEX(光放段!$I$4:$I$237,MATCH(纤芯!H5246,光放段!$B$4:$B$237,0))</f>
        <v>37050100000</v>
      </c>
      <c r="G5246" s="3" t="str">
        <f t="shared" si="405"/>
        <v>山东二干|潍坊临沂光缆:潍坊东方路-吾山南逯</v>
      </c>
      <c r="H5246" s="3">
        <f>INDEX(光放段!$B$4:$B$237,MATCH(纤芯!G5246,光放段!$C$4:$C$237,0))</f>
        <v>37050101000</v>
      </c>
      <c r="I5246" s="3" t="str">
        <f t="shared" si="406"/>
        <v>潍坊临沂光缆</v>
      </c>
      <c r="J5246" s="3" t="str">
        <f>INDEX(子缆名称!$B$4:$B$29,纤芯!M5246)</f>
        <v>A缆</v>
      </c>
      <c r="K5246" s="3">
        <v>9</v>
      </c>
      <c r="L5246" s="3">
        <f t="shared" si="407"/>
        <v>9</v>
      </c>
      <c r="M5246" s="3">
        <f t="shared" si="408"/>
        <v>1</v>
      </c>
      <c r="N5246" s="3" t="s">
        <v>69</v>
      </c>
      <c r="O5246" s="3">
        <f>COUNTIF([1]局站!$D$4:$D$172,"="&amp;N5246)</f>
        <v>1</v>
      </c>
      <c r="P5246" s="3">
        <v>0</v>
      </c>
      <c r="Q5246" s="3">
        <v>0</v>
      </c>
      <c r="R5246" s="3">
        <v>0</v>
      </c>
      <c r="S5246" s="3" t="s">
        <v>120</v>
      </c>
      <c r="T5246" s="3">
        <f>COUNTIF([1]局站!$D$4:$D$172,"="&amp;S5246)</f>
        <v>1</v>
      </c>
      <c r="U5246" s="3">
        <v>0</v>
      </c>
      <c r="V5246" s="3">
        <v>0</v>
      </c>
      <c r="W5246" s="3">
        <v>0</v>
      </c>
      <c r="X5246" s="3" t="s">
        <v>1214</v>
      </c>
      <c r="Y5246" s="3" t="s">
        <v>880</v>
      </c>
      <c r="Z5246" s="3" t="str">
        <f>INDEX(业务类型!$C$4:$C$8,MATCH(纤芯!Y5246,业务类型!$B$4:$B$8,0))</f>
        <v>IDLE</v>
      </c>
      <c r="AA5246" s="3"/>
    </row>
    <row r="5247" spans="1:27" ht="16.5" x14ac:dyDescent="0.2">
      <c r="A5247" s="3">
        <v>5244</v>
      </c>
      <c r="B5247" s="3">
        <f t="shared" si="409"/>
        <v>37050101010</v>
      </c>
      <c r="C5247" s="3" t="s">
        <v>1166</v>
      </c>
      <c r="D5247" s="3" t="s">
        <v>250</v>
      </c>
      <c r="E5247" s="3" t="str">
        <f>INDEX(光放段!$G$4:$G$237,MATCH(纤芯!G5247,光放段!$C$4:$C$237,0))</f>
        <v>山东二干|潍坊临沂光缆:潍坊东方路-临沂金雀山</v>
      </c>
      <c r="F5247" s="3">
        <f>INDEX(光放段!$I$4:$I$237,MATCH(纤芯!H5247,光放段!$B$4:$B$237,0))</f>
        <v>37050100000</v>
      </c>
      <c r="G5247" s="3" t="str">
        <f t="shared" si="405"/>
        <v>山东二干|潍坊临沂光缆:潍坊东方路-吾山南逯</v>
      </c>
      <c r="H5247" s="3">
        <f>INDEX(光放段!$B$4:$B$237,MATCH(纤芯!G5247,光放段!$C$4:$C$237,0))</f>
        <v>37050101000</v>
      </c>
      <c r="I5247" s="3" t="str">
        <f t="shared" si="406"/>
        <v>潍坊临沂光缆</v>
      </c>
      <c r="J5247" s="3" t="str">
        <f>INDEX(子缆名称!$B$4:$B$29,纤芯!M5247)</f>
        <v>A缆</v>
      </c>
      <c r="K5247" s="3">
        <v>10</v>
      </c>
      <c r="L5247" s="3">
        <f t="shared" si="407"/>
        <v>10</v>
      </c>
      <c r="M5247" s="3">
        <f t="shared" si="408"/>
        <v>1</v>
      </c>
      <c r="N5247" s="3" t="s">
        <v>69</v>
      </c>
      <c r="O5247" s="3">
        <f>COUNTIF([1]局站!$D$4:$D$172,"="&amp;N5247)</f>
        <v>1</v>
      </c>
      <c r="P5247" s="3">
        <v>0</v>
      </c>
      <c r="Q5247" s="3">
        <v>0</v>
      </c>
      <c r="R5247" s="3">
        <v>0</v>
      </c>
      <c r="S5247" s="3" t="s">
        <v>120</v>
      </c>
      <c r="T5247" s="3">
        <f>COUNTIF([1]局站!$D$4:$D$172,"="&amp;S5247)</f>
        <v>1</v>
      </c>
      <c r="U5247" s="3">
        <v>0</v>
      </c>
      <c r="V5247" s="3">
        <v>0</v>
      </c>
      <c r="W5247" s="3">
        <v>0</v>
      </c>
      <c r="X5247" s="3" t="s">
        <v>1214</v>
      </c>
      <c r="Y5247" s="3" t="s">
        <v>880</v>
      </c>
      <c r="Z5247" s="3" t="str">
        <f>INDEX(业务类型!$C$4:$C$8,MATCH(纤芯!Y5247,业务类型!$B$4:$B$8,0))</f>
        <v>IDLE</v>
      </c>
      <c r="AA5247" s="3"/>
    </row>
    <row r="5248" spans="1:27" ht="16.5" x14ac:dyDescent="0.2">
      <c r="A5248" s="3">
        <v>5245</v>
      </c>
      <c r="B5248" s="3">
        <f t="shared" si="409"/>
        <v>37050101011</v>
      </c>
      <c r="C5248" s="3" t="s">
        <v>1166</v>
      </c>
      <c r="D5248" s="3" t="s">
        <v>250</v>
      </c>
      <c r="E5248" s="3" t="str">
        <f>INDEX(光放段!$G$4:$G$237,MATCH(纤芯!G5248,光放段!$C$4:$C$237,0))</f>
        <v>山东二干|潍坊临沂光缆:潍坊东方路-临沂金雀山</v>
      </c>
      <c r="F5248" s="3">
        <f>INDEX(光放段!$I$4:$I$237,MATCH(纤芯!H5248,光放段!$B$4:$B$237,0))</f>
        <v>37050100000</v>
      </c>
      <c r="G5248" s="3" t="str">
        <f t="shared" si="405"/>
        <v>山东二干|潍坊临沂光缆:潍坊东方路-吾山南逯</v>
      </c>
      <c r="H5248" s="3">
        <f>INDEX(光放段!$B$4:$B$237,MATCH(纤芯!G5248,光放段!$C$4:$C$237,0))</f>
        <v>37050101000</v>
      </c>
      <c r="I5248" s="3" t="str">
        <f t="shared" si="406"/>
        <v>潍坊临沂光缆</v>
      </c>
      <c r="J5248" s="3" t="str">
        <f>INDEX(子缆名称!$B$4:$B$29,纤芯!M5248)</f>
        <v>A缆</v>
      </c>
      <c r="K5248" s="3">
        <v>11</v>
      </c>
      <c r="L5248" s="3">
        <f t="shared" si="407"/>
        <v>11</v>
      </c>
      <c r="M5248" s="3">
        <f t="shared" si="408"/>
        <v>1</v>
      </c>
      <c r="N5248" s="3" t="s">
        <v>69</v>
      </c>
      <c r="O5248" s="3">
        <f>COUNTIF([1]局站!$D$4:$D$172,"="&amp;N5248)</f>
        <v>1</v>
      </c>
      <c r="P5248" s="3">
        <v>0</v>
      </c>
      <c r="Q5248" s="3">
        <v>0</v>
      </c>
      <c r="R5248" s="3">
        <v>0</v>
      </c>
      <c r="S5248" s="3" t="s">
        <v>120</v>
      </c>
      <c r="T5248" s="3">
        <f>COUNTIF([1]局站!$D$4:$D$172,"="&amp;S5248)</f>
        <v>1</v>
      </c>
      <c r="U5248" s="3">
        <v>0</v>
      </c>
      <c r="V5248" s="3">
        <v>0</v>
      </c>
      <c r="W5248" s="3">
        <v>0</v>
      </c>
      <c r="X5248" s="3" t="s">
        <v>1214</v>
      </c>
      <c r="Y5248" s="3" t="s">
        <v>880</v>
      </c>
      <c r="Z5248" s="3" t="str">
        <f>INDEX(业务类型!$C$4:$C$8,MATCH(纤芯!Y5248,业务类型!$B$4:$B$8,0))</f>
        <v>IDLE</v>
      </c>
      <c r="AA5248" s="3"/>
    </row>
    <row r="5249" spans="1:27" ht="16.5" x14ac:dyDescent="0.2">
      <c r="A5249" s="3">
        <v>5246</v>
      </c>
      <c r="B5249" s="3">
        <f t="shared" si="409"/>
        <v>37050101012</v>
      </c>
      <c r="C5249" s="3" t="s">
        <v>1166</v>
      </c>
      <c r="D5249" s="3" t="s">
        <v>250</v>
      </c>
      <c r="E5249" s="3" t="str">
        <f>INDEX(光放段!$G$4:$G$237,MATCH(纤芯!G5249,光放段!$C$4:$C$237,0))</f>
        <v>山东二干|潍坊临沂光缆:潍坊东方路-临沂金雀山</v>
      </c>
      <c r="F5249" s="3">
        <f>INDEX(光放段!$I$4:$I$237,MATCH(纤芯!H5249,光放段!$B$4:$B$237,0))</f>
        <v>37050100000</v>
      </c>
      <c r="G5249" s="3" t="str">
        <f t="shared" si="405"/>
        <v>山东二干|潍坊临沂光缆:潍坊东方路-吾山南逯</v>
      </c>
      <c r="H5249" s="3">
        <f>INDEX(光放段!$B$4:$B$237,MATCH(纤芯!G5249,光放段!$C$4:$C$237,0))</f>
        <v>37050101000</v>
      </c>
      <c r="I5249" s="3" t="str">
        <f t="shared" si="406"/>
        <v>潍坊临沂光缆</v>
      </c>
      <c r="J5249" s="3" t="str">
        <f>INDEX(子缆名称!$B$4:$B$29,纤芯!M5249)</f>
        <v>A缆</v>
      </c>
      <c r="K5249" s="3">
        <v>12</v>
      </c>
      <c r="L5249" s="3">
        <f t="shared" si="407"/>
        <v>12</v>
      </c>
      <c r="M5249" s="3">
        <f t="shared" si="408"/>
        <v>1</v>
      </c>
      <c r="N5249" s="3" t="s">
        <v>69</v>
      </c>
      <c r="O5249" s="3">
        <f>COUNTIF([1]局站!$D$4:$D$172,"="&amp;N5249)</f>
        <v>1</v>
      </c>
      <c r="P5249" s="3">
        <v>0</v>
      </c>
      <c r="Q5249" s="3">
        <v>0</v>
      </c>
      <c r="R5249" s="3">
        <v>0</v>
      </c>
      <c r="S5249" s="3" t="s">
        <v>120</v>
      </c>
      <c r="T5249" s="3">
        <f>COUNTIF([1]局站!$D$4:$D$172,"="&amp;S5249)</f>
        <v>1</v>
      </c>
      <c r="U5249" s="3">
        <v>0</v>
      </c>
      <c r="V5249" s="3">
        <v>0</v>
      </c>
      <c r="W5249" s="3">
        <v>0</v>
      </c>
      <c r="X5249" s="3" t="s">
        <v>1214</v>
      </c>
      <c r="Y5249" s="3" t="s">
        <v>880</v>
      </c>
      <c r="Z5249" s="3" t="str">
        <f>INDEX(业务类型!$C$4:$C$8,MATCH(纤芯!Y5249,业务类型!$B$4:$B$8,0))</f>
        <v>IDLE</v>
      </c>
      <c r="AA5249" s="3"/>
    </row>
    <row r="5250" spans="1:27" ht="16.5" x14ac:dyDescent="0.2">
      <c r="A5250" s="3">
        <v>5247</v>
      </c>
      <c r="B5250" s="3">
        <f t="shared" si="409"/>
        <v>37050101013</v>
      </c>
      <c r="C5250" s="3" t="s">
        <v>1166</v>
      </c>
      <c r="D5250" s="3" t="s">
        <v>250</v>
      </c>
      <c r="E5250" s="3" t="str">
        <f>INDEX(光放段!$G$4:$G$237,MATCH(纤芯!G5250,光放段!$C$4:$C$237,0))</f>
        <v>山东二干|潍坊临沂光缆:潍坊东方路-临沂金雀山</v>
      </c>
      <c r="F5250" s="3">
        <f>INDEX(光放段!$I$4:$I$237,MATCH(纤芯!H5250,光放段!$B$4:$B$237,0))</f>
        <v>37050100000</v>
      </c>
      <c r="G5250" s="3" t="str">
        <f t="shared" si="405"/>
        <v>山东二干|潍坊临沂光缆:潍坊东方路-吾山南逯</v>
      </c>
      <c r="H5250" s="3">
        <f>INDEX(光放段!$B$4:$B$237,MATCH(纤芯!G5250,光放段!$C$4:$C$237,0))</f>
        <v>37050101000</v>
      </c>
      <c r="I5250" s="3" t="str">
        <f t="shared" si="406"/>
        <v>潍坊临沂光缆</v>
      </c>
      <c r="J5250" s="3" t="str">
        <f>INDEX(子缆名称!$B$4:$B$29,纤芯!M5250)</f>
        <v>B缆</v>
      </c>
      <c r="K5250" s="3">
        <v>13</v>
      </c>
      <c r="L5250" s="3">
        <f t="shared" si="407"/>
        <v>1</v>
      </c>
      <c r="M5250" s="3">
        <f t="shared" si="408"/>
        <v>2</v>
      </c>
      <c r="N5250" s="3" t="s">
        <v>69</v>
      </c>
      <c r="O5250" s="3">
        <f>COUNTIF([1]局站!$D$4:$D$172,"="&amp;N5250)</f>
        <v>1</v>
      </c>
      <c r="P5250" s="3">
        <v>0</v>
      </c>
      <c r="Q5250" s="3">
        <v>0</v>
      </c>
      <c r="R5250" s="3">
        <v>0</v>
      </c>
      <c r="S5250" s="3" t="s">
        <v>120</v>
      </c>
      <c r="T5250" s="3">
        <f>COUNTIF([1]局站!$D$4:$D$172,"="&amp;S5250)</f>
        <v>1</v>
      </c>
      <c r="U5250" s="3">
        <v>0</v>
      </c>
      <c r="V5250" s="3">
        <v>0</v>
      </c>
      <c r="W5250" s="3">
        <v>0</v>
      </c>
      <c r="X5250" s="3" t="s">
        <v>1215</v>
      </c>
      <c r="Y5250" s="3" t="s">
        <v>880</v>
      </c>
      <c r="Z5250" s="3" t="str">
        <f>INDEX(业务类型!$C$4:$C$8,MATCH(纤芯!Y5250,业务类型!$B$4:$B$8,0))</f>
        <v>IDLE</v>
      </c>
      <c r="AA5250" s="3"/>
    </row>
    <row r="5251" spans="1:27" ht="16.5" x14ac:dyDescent="0.2">
      <c r="A5251" s="3">
        <v>5248</v>
      </c>
      <c r="B5251" s="3">
        <f t="shared" si="409"/>
        <v>37050101014</v>
      </c>
      <c r="C5251" s="3" t="s">
        <v>1166</v>
      </c>
      <c r="D5251" s="3" t="s">
        <v>250</v>
      </c>
      <c r="E5251" s="3" t="str">
        <f>INDEX(光放段!$G$4:$G$237,MATCH(纤芯!G5251,光放段!$C$4:$C$237,0))</f>
        <v>山东二干|潍坊临沂光缆:潍坊东方路-临沂金雀山</v>
      </c>
      <c r="F5251" s="3">
        <f>INDEX(光放段!$I$4:$I$237,MATCH(纤芯!H5251,光放段!$B$4:$B$237,0))</f>
        <v>37050100000</v>
      </c>
      <c r="G5251" s="3" t="str">
        <f t="shared" si="405"/>
        <v>山东二干|潍坊临沂光缆:潍坊东方路-吾山南逯</v>
      </c>
      <c r="H5251" s="3">
        <f>INDEX(光放段!$B$4:$B$237,MATCH(纤芯!G5251,光放段!$C$4:$C$237,0))</f>
        <v>37050101000</v>
      </c>
      <c r="I5251" s="3" t="str">
        <f t="shared" si="406"/>
        <v>潍坊临沂光缆</v>
      </c>
      <c r="J5251" s="3" t="str">
        <f>INDEX(子缆名称!$B$4:$B$29,纤芯!M5251)</f>
        <v>B缆</v>
      </c>
      <c r="K5251" s="3">
        <v>14</v>
      </c>
      <c r="L5251" s="3">
        <f t="shared" si="407"/>
        <v>2</v>
      </c>
      <c r="M5251" s="3">
        <f t="shared" si="408"/>
        <v>2</v>
      </c>
      <c r="N5251" s="3" t="s">
        <v>69</v>
      </c>
      <c r="O5251" s="3">
        <f>COUNTIF([1]局站!$D$4:$D$172,"="&amp;N5251)</f>
        <v>1</v>
      </c>
      <c r="P5251" s="3">
        <v>0</v>
      </c>
      <c r="Q5251" s="3">
        <v>0</v>
      </c>
      <c r="R5251" s="3">
        <v>0</v>
      </c>
      <c r="S5251" s="3" t="s">
        <v>120</v>
      </c>
      <c r="T5251" s="3">
        <f>COUNTIF([1]局站!$D$4:$D$172,"="&amp;S5251)</f>
        <v>1</v>
      </c>
      <c r="U5251" s="3">
        <v>0</v>
      </c>
      <c r="V5251" s="3">
        <v>0</v>
      </c>
      <c r="W5251" s="3">
        <v>0</v>
      </c>
      <c r="X5251" s="3" t="s">
        <v>1215</v>
      </c>
      <c r="Y5251" s="3" t="s">
        <v>880</v>
      </c>
      <c r="Z5251" s="3" t="str">
        <f>INDEX(业务类型!$C$4:$C$8,MATCH(纤芯!Y5251,业务类型!$B$4:$B$8,0))</f>
        <v>IDLE</v>
      </c>
      <c r="AA5251" s="3"/>
    </row>
    <row r="5252" spans="1:27" ht="16.5" x14ac:dyDescent="0.2">
      <c r="A5252" s="3">
        <v>5249</v>
      </c>
      <c r="B5252" s="3">
        <f t="shared" si="409"/>
        <v>37050101015</v>
      </c>
      <c r="C5252" s="3" t="s">
        <v>1166</v>
      </c>
      <c r="D5252" s="3" t="s">
        <v>250</v>
      </c>
      <c r="E5252" s="3" t="str">
        <f>INDEX(光放段!$G$4:$G$237,MATCH(纤芯!G5252,光放段!$C$4:$C$237,0))</f>
        <v>山东二干|潍坊临沂光缆:潍坊东方路-临沂金雀山</v>
      </c>
      <c r="F5252" s="3">
        <f>INDEX(光放段!$I$4:$I$237,MATCH(纤芯!H5252,光放段!$B$4:$B$237,0))</f>
        <v>37050100000</v>
      </c>
      <c r="G5252" s="3" t="str">
        <f t="shared" si="405"/>
        <v>山东二干|潍坊临沂光缆:潍坊东方路-吾山南逯</v>
      </c>
      <c r="H5252" s="3">
        <f>INDEX(光放段!$B$4:$B$237,MATCH(纤芯!G5252,光放段!$C$4:$C$237,0))</f>
        <v>37050101000</v>
      </c>
      <c r="I5252" s="3" t="str">
        <f t="shared" si="406"/>
        <v>潍坊临沂光缆</v>
      </c>
      <c r="J5252" s="3" t="str">
        <f>INDEX(子缆名称!$B$4:$B$29,纤芯!M5252)</f>
        <v>B缆</v>
      </c>
      <c r="K5252" s="3">
        <v>15</v>
      </c>
      <c r="L5252" s="3">
        <f t="shared" si="407"/>
        <v>3</v>
      </c>
      <c r="M5252" s="3">
        <f t="shared" si="408"/>
        <v>2</v>
      </c>
      <c r="N5252" s="3" t="s">
        <v>69</v>
      </c>
      <c r="O5252" s="3">
        <f>COUNTIF([1]局站!$D$4:$D$172,"="&amp;N5252)</f>
        <v>1</v>
      </c>
      <c r="P5252" s="3">
        <v>0</v>
      </c>
      <c r="Q5252" s="3">
        <v>0</v>
      </c>
      <c r="R5252" s="3">
        <v>0</v>
      </c>
      <c r="S5252" s="3" t="s">
        <v>120</v>
      </c>
      <c r="T5252" s="3">
        <f>COUNTIF([1]局站!$D$4:$D$172,"="&amp;S5252)</f>
        <v>1</v>
      </c>
      <c r="U5252" s="3">
        <v>0</v>
      </c>
      <c r="V5252" s="3">
        <v>0</v>
      </c>
      <c r="W5252" s="3">
        <v>0</v>
      </c>
      <c r="X5252" s="3" t="s">
        <v>1215</v>
      </c>
      <c r="Y5252" s="3" t="s">
        <v>880</v>
      </c>
      <c r="Z5252" s="3" t="str">
        <f>INDEX(业务类型!$C$4:$C$8,MATCH(纤芯!Y5252,业务类型!$B$4:$B$8,0))</f>
        <v>IDLE</v>
      </c>
      <c r="AA5252" s="3"/>
    </row>
    <row r="5253" spans="1:27" ht="16.5" x14ac:dyDescent="0.2">
      <c r="A5253" s="3">
        <v>5250</v>
      </c>
      <c r="B5253" s="3">
        <f t="shared" si="409"/>
        <v>37050101016</v>
      </c>
      <c r="C5253" s="3" t="s">
        <v>1166</v>
      </c>
      <c r="D5253" s="3" t="s">
        <v>250</v>
      </c>
      <c r="E5253" s="3" t="str">
        <f>INDEX(光放段!$G$4:$G$237,MATCH(纤芯!G5253,光放段!$C$4:$C$237,0))</f>
        <v>山东二干|潍坊临沂光缆:潍坊东方路-临沂金雀山</v>
      </c>
      <c r="F5253" s="3">
        <f>INDEX(光放段!$I$4:$I$237,MATCH(纤芯!H5253,光放段!$B$4:$B$237,0))</f>
        <v>37050100000</v>
      </c>
      <c r="G5253" s="3" t="str">
        <f t="shared" ref="G5253:G5316" si="410">C5253&amp;"|"&amp;D5253&amp;":"&amp;N5253&amp;"-"&amp;S5253</f>
        <v>山东二干|潍坊临沂光缆:潍坊东方路-吾山南逯</v>
      </c>
      <c r="H5253" s="3">
        <f>INDEX(光放段!$B$4:$B$237,MATCH(纤芯!G5253,光放段!$C$4:$C$237,0))</f>
        <v>37050101000</v>
      </c>
      <c r="I5253" s="3" t="str">
        <f t="shared" ref="I5253:I5316" si="411">D5253</f>
        <v>潍坊临沂光缆</v>
      </c>
      <c r="J5253" s="3" t="str">
        <f>INDEX(子缆名称!$B$4:$B$29,纤芯!M5253)</f>
        <v>B缆</v>
      </c>
      <c r="K5253" s="3">
        <v>16</v>
      </c>
      <c r="L5253" s="3">
        <f t="shared" ref="L5253:L5316" si="412">MOD(K5253-1,12)+1</f>
        <v>4</v>
      </c>
      <c r="M5253" s="3">
        <f t="shared" ref="M5253:M5316" si="413">INT((K5253-1)/12)+1</f>
        <v>2</v>
      </c>
      <c r="N5253" s="3" t="s">
        <v>69</v>
      </c>
      <c r="O5253" s="3">
        <f>COUNTIF([1]局站!$D$4:$D$172,"="&amp;N5253)</f>
        <v>1</v>
      </c>
      <c r="P5253" s="3">
        <v>0</v>
      </c>
      <c r="Q5253" s="3">
        <v>0</v>
      </c>
      <c r="R5253" s="3">
        <v>0</v>
      </c>
      <c r="S5253" s="3" t="s">
        <v>120</v>
      </c>
      <c r="T5253" s="3">
        <f>COUNTIF([1]局站!$D$4:$D$172,"="&amp;S5253)</f>
        <v>1</v>
      </c>
      <c r="U5253" s="3">
        <v>0</v>
      </c>
      <c r="V5253" s="3">
        <v>0</v>
      </c>
      <c r="W5253" s="3">
        <v>0</v>
      </c>
      <c r="X5253" s="3" t="s">
        <v>1215</v>
      </c>
      <c r="Y5253" s="3" t="s">
        <v>880</v>
      </c>
      <c r="Z5253" s="3" t="str">
        <f>INDEX(业务类型!$C$4:$C$8,MATCH(纤芯!Y5253,业务类型!$B$4:$B$8,0))</f>
        <v>IDLE</v>
      </c>
      <c r="AA5253" s="3"/>
    </row>
    <row r="5254" spans="1:27" ht="16.5" x14ac:dyDescent="0.2">
      <c r="A5254" s="3">
        <v>5251</v>
      </c>
      <c r="B5254" s="3">
        <f t="shared" si="409"/>
        <v>37050101017</v>
      </c>
      <c r="C5254" s="3" t="s">
        <v>1166</v>
      </c>
      <c r="D5254" s="3" t="s">
        <v>250</v>
      </c>
      <c r="E5254" s="3" t="str">
        <f>INDEX(光放段!$G$4:$G$237,MATCH(纤芯!G5254,光放段!$C$4:$C$237,0))</f>
        <v>山东二干|潍坊临沂光缆:潍坊东方路-临沂金雀山</v>
      </c>
      <c r="F5254" s="3">
        <f>INDEX(光放段!$I$4:$I$237,MATCH(纤芯!H5254,光放段!$B$4:$B$237,0))</f>
        <v>37050100000</v>
      </c>
      <c r="G5254" s="3" t="str">
        <f t="shared" si="410"/>
        <v>山东二干|潍坊临沂光缆:潍坊东方路-吾山南逯</v>
      </c>
      <c r="H5254" s="3">
        <f>INDEX(光放段!$B$4:$B$237,MATCH(纤芯!G5254,光放段!$C$4:$C$237,0))</f>
        <v>37050101000</v>
      </c>
      <c r="I5254" s="3" t="str">
        <f t="shared" si="411"/>
        <v>潍坊临沂光缆</v>
      </c>
      <c r="J5254" s="3" t="str">
        <f>INDEX(子缆名称!$B$4:$B$29,纤芯!M5254)</f>
        <v>B缆</v>
      </c>
      <c r="K5254" s="3">
        <v>17</v>
      </c>
      <c r="L5254" s="3">
        <f t="shared" si="412"/>
        <v>5</v>
      </c>
      <c r="M5254" s="3">
        <f t="shared" si="413"/>
        <v>2</v>
      </c>
      <c r="N5254" s="3" t="s">
        <v>69</v>
      </c>
      <c r="O5254" s="3">
        <f>COUNTIF([1]局站!$D$4:$D$172,"="&amp;N5254)</f>
        <v>1</v>
      </c>
      <c r="P5254" s="3">
        <v>0</v>
      </c>
      <c r="Q5254" s="3">
        <v>0</v>
      </c>
      <c r="R5254" s="3">
        <v>0</v>
      </c>
      <c r="S5254" s="3" t="s">
        <v>120</v>
      </c>
      <c r="T5254" s="3">
        <f>COUNTIF([1]局站!$D$4:$D$172,"="&amp;S5254)</f>
        <v>1</v>
      </c>
      <c r="U5254" s="3">
        <v>0</v>
      </c>
      <c r="V5254" s="3">
        <v>0</v>
      </c>
      <c r="W5254" s="3">
        <v>0</v>
      </c>
      <c r="X5254" s="3" t="s">
        <v>1215</v>
      </c>
      <c r="Y5254" s="3" t="s">
        <v>880</v>
      </c>
      <c r="Z5254" s="3" t="str">
        <f>INDEX(业务类型!$C$4:$C$8,MATCH(纤芯!Y5254,业务类型!$B$4:$B$8,0))</f>
        <v>IDLE</v>
      </c>
      <c r="AA5254" s="3"/>
    </row>
    <row r="5255" spans="1:27" ht="16.5" x14ac:dyDescent="0.2">
      <c r="A5255" s="3">
        <v>5252</v>
      </c>
      <c r="B5255" s="3">
        <f t="shared" si="409"/>
        <v>37050101018</v>
      </c>
      <c r="C5255" s="3" t="s">
        <v>1166</v>
      </c>
      <c r="D5255" s="3" t="s">
        <v>250</v>
      </c>
      <c r="E5255" s="3" t="str">
        <f>INDEX(光放段!$G$4:$G$237,MATCH(纤芯!G5255,光放段!$C$4:$C$237,0))</f>
        <v>山东二干|潍坊临沂光缆:潍坊东方路-临沂金雀山</v>
      </c>
      <c r="F5255" s="3">
        <f>INDEX(光放段!$I$4:$I$237,MATCH(纤芯!H5255,光放段!$B$4:$B$237,0))</f>
        <v>37050100000</v>
      </c>
      <c r="G5255" s="3" t="str">
        <f t="shared" si="410"/>
        <v>山东二干|潍坊临沂光缆:潍坊东方路-吾山南逯</v>
      </c>
      <c r="H5255" s="3">
        <f>INDEX(光放段!$B$4:$B$237,MATCH(纤芯!G5255,光放段!$C$4:$C$237,0))</f>
        <v>37050101000</v>
      </c>
      <c r="I5255" s="3" t="str">
        <f t="shared" si="411"/>
        <v>潍坊临沂光缆</v>
      </c>
      <c r="J5255" s="3" t="str">
        <f>INDEX(子缆名称!$B$4:$B$29,纤芯!M5255)</f>
        <v>B缆</v>
      </c>
      <c r="K5255" s="3">
        <v>18</v>
      </c>
      <c r="L5255" s="3">
        <f t="shared" si="412"/>
        <v>6</v>
      </c>
      <c r="M5255" s="3">
        <f t="shared" si="413"/>
        <v>2</v>
      </c>
      <c r="N5255" s="3" t="s">
        <v>69</v>
      </c>
      <c r="O5255" s="3">
        <f>COUNTIF([1]局站!$D$4:$D$172,"="&amp;N5255)</f>
        <v>1</v>
      </c>
      <c r="P5255" s="3">
        <v>0</v>
      </c>
      <c r="Q5255" s="3">
        <v>0</v>
      </c>
      <c r="R5255" s="3">
        <v>0</v>
      </c>
      <c r="S5255" s="3" t="s">
        <v>120</v>
      </c>
      <c r="T5255" s="3">
        <f>COUNTIF([1]局站!$D$4:$D$172,"="&amp;S5255)</f>
        <v>1</v>
      </c>
      <c r="U5255" s="3">
        <v>0</v>
      </c>
      <c r="V5255" s="3">
        <v>0</v>
      </c>
      <c r="W5255" s="3">
        <v>0</v>
      </c>
      <c r="X5255" s="3" t="s">
        <v>1215</v>
      </c>
      <c r="Y5255" s="3" t="s">
        <v>880</v>
      </c>
      <c r="Z5255" s="3" t="str">
        <f>INDEX(业务类型!$C$4:$C$8,MATCH(纤芯!Y5255,业务类型!$B$4:$B$8,0))</f>
        <v>IDLE</v>
      </c>
      <c r="AA5255" s="3"/>
    </row>
    <row r="5256" spans="1:27" ht="16.5" x14ac:dyDescent="0.2">
      <c r="A5256" s="3">
        <v>5253</v>
      </c>
      <c r="B5256" s="3">
        <f t="shared" si="409"/>
        <v>37050101019</v>
      </c>
      <c r="C5256" s="3" t="s">
        <v>1166</v>
      </c>
      <c r="D5256" s="3" t="s">
        <v>250</v>
      </c>
      <c r="E5256" s="3" t="str">
        <f>INDEX(光放段!$G$4:$G$237,MATCH(纤芯!G5256,光放段!$C$4:$C$237,0))</f>
        <v>山东二干|潍坊临沂光缆:潍坊东方路-临沂金雀山</v>
      </c>
      <c r="F5256" s="3">
        <f>INDEX(光放段!$I$4:$I$237,MATCH(纤芯!H5256,光放段!$B$4:$B$237,0))</f>
        <v>37050100000</v>
      </c>
      <c r="G5256" s="3" t="str">
        <f t="shared" si="410"/>
        <v>山东二干|潍坊临沂光缆:潍坊东方路-吾山南逯</v>
      </c>
      <c r="H5256" s="3">
        <f>INDEX(光放段!$B$4:$B$237,MATCH(纤芯!G5256,光放段!$C$4:$C$237,0))</f>
        <v>37050101000</v>
      </c>
      <c r="I5256" s="3" t="str">
        <f t="shared" si="411"/>
        <v>潍坊临沂光缆</v>
      </c>
      <c r="J5256" s="3" t="str">
        <f>INDEX(子缆名称!$B$4:$B$29,纤芯!M5256)</f>
        <v>B缆</v>
      </c>
      <c r="K5256" s="3">
        <v>19</v>
      </c>
      <c r="L5256" s="3">
        <f t="shared" si="412"/>
        <v>7</v>
      </c>
      <c r="M5256" s="3">
        <f t="shared" si="413"/>
        <v>2</v>
      </c>
      <c r="N5256" s="3" t="s">
        <v>69</v>
      </c>
      <c r="O5256" s="3">
        <f>COUNTIF([1]局站!$D$4:$D$172,"="&amp;N5256)</f>
        <v>1</v>
      </c>
      <c r="P5256" s="3">
        <v>0</v>
      </c>
      <c r="Q5256" s="3">
        <v>0</v>
      </c>
      <c r="R5256" s="3">
        <v>0</v>
      </c>
      <c r="S5256" s="3" t="s">
        <v>120</v>
      </c>
      <c r="T5256" s="3">
        <f>COUNTIF([1]局站!$D$4:$D$172,"="&amp;S5256)</f>
        <v>1</v>
      </c>
      <c r="U5256" s="3">
        <v>0</v>
      </c>
      <c r="V5256" s="3">
        <v>0</v>
      </c>
      <c r="W5256" s="3">
        <v>0</v>
      </c>
      <c r="X5256" s="3" t="s">
        <v>1215</v>
      </c>
      <c r="Y5256" s="3" t="s">
        <v>880</v>
      </c>
      <c r="Z5256" s="3" t="str">
        <f>INDEX(业务类型!$C$4:$C$8,MATCH(纤芯!Y5256,业务类型!$B$4:$B$8,0))</f>
        <v>IDLE</v>
      </c>
      <c r="AA5256" s="3"/>
    </row>
    <row r="5257" spans="1:27" ht="16.5" x14ac:dyDescent="0.2">
      <c r="A5257" s="3">
        <v>5254</v>
      </c>
      <c r="B5257" s="3">
        <f t="shared" si="409"/>
        <v>37050101020</v>
      </c>
      <c r="C5257" s="3" t="s">
        <v>1166</v>
      </c>
      <c r="D5257" s="3" t="s">
        <v>250</v>
      </c>
      <c r="E5257" s="3" t="str">
        <f>INDEX(光放段!$G$4:$G$237,MATCH(纤芯!G5257,光放段!$C$4:$C$237,0))</f>
        <v>山东二干|潍坊临沂光缆:潍坊东方路-临沂金雀山</v>
      </c>
      <c r="F5257" s="3">
        <f>INDEX(光放段!$I$4:$I$237,MATCH(纤芯!H5257,光放段!$B$4:$B$237,0))</f>
        <v>37050100000</v>
      </c>
      <c r="G5257" s="3" t="str">
        <f t="shared" si="410"/>
        <v>山东二干|潍坊临沂光缆:潍坊东方路-吾山南逯</v>
      </c>
      <c r="H5257" s="3">
        <f>INDEX(光放段!$B$4:$B$237,MATCH(纤芯!G5257,光放段!$C$4:$C$237,0))</f>
        <v>37050101000</v>
      </c>
      <c r="I5257" s="3" t="str">
        <f t="shared" si="411"/>
        <v>潍坊临沂光缆</v>
      </c>
      <c r="J5257" s="3" t="str">
        <f>INDEX(子缆名称!$B$4:$B$29,纤芯!M5257)</f>
        <v>B缆</v>
      </c>
      <c r="K5257" s="3">
        <v>20</v>
      </c>
      <c r="L5257" s="3">
        <f t="shared" si="412"/>
        <v>8</v>
      </c>
      <c r="M5257" s="3">
        <f t="shared" si="413"/>
        <v>2</v>
      </c>
      <c r="N5257" s="3" t="s">
        <v>69</v>
      </c>
      <c r="O5257" s="3">
        <f>COUNTIF([1]局站!$D$4:$D$172,"="&amp;N5257)</f>
        <v>1</v>
      </c>
      <c r="P5257" s="3">
        <v>0</v>
      </c>
      <c r="Q5257" s="3">
        <v>0</v>
      </c>
      <c r="R5257" s="3">
        <v>0</v>
      </c>
      <c r="S5257" s="3" t="s">
        <v>120</v>
      </c>
      <c r="T5257" s="3">
        <f>COUNTIF([1]局站!$D$4:$D$172,"="&amp;S5257)</f>
        <v>1</v>
      </c>
      <c r="U5257" s="3">
        <v>0</v>
      </c>
      <c r="V5257" s="3">
        <v>0</v>
      </c>
      <c r="W5257" s="3">
        <v>0</v>
      </c>
      <c r="X5257" s="3" t="s">
        <v>1215</v>
      </c>
      <c r="Y5257" s="3" t="s">
        <v>880</v>
      </c>
      <c r="Z5257" s="3" t="str">
        <f>INDEX(业务类型!$C$4:$C$8,MATCH(纤芯!Y5257,业务类型!$B$4:$B$8,0))</f>
        <v>IDLE</v>
      </c>
      <c r="AA5257" s="3"/>
    </row>
    <row r="5258" spans="1:27" ht="16.5" x14ac:dyDescent="0.2">
      <c r="A5258" s="3">
        <v>5255</v>
      </c>
      <c r="B5258" s="3">
        <f t="shared" si="409"/>
        <v>37050101021</v>
      </c>
      <c r="C5258" s="3" t="s">
        <v>1166</v>
      </c>
      <c r="D5258" s="3" t="s">
        <v>250</v>
      </c>
      <c r="E5258" s="3" t="str">
        <f>INDEX(光放段!$G$4:$G$237,MATCH(纤芯!G5258,光放段!$C$4:$C$237,0))</f>
        <v>山东二干|潍坊临沂光缆:潍坊东方路-临沂金雀山</v>
      </c>
      <c r="F5258" s="3">
        <f>INDEX(光放段!$I$4:$I$237,MATCH(纤芯!H5258,光放段!$B$4:$B$237,0))</f>
        <v>37050100000</v>
      </c>
      <c r="G5258" s="3" t="str">
        <f t="shared" si="410"/>
        <v>山东二干|潍坊临沂光缆:潍坊东方路-吾山南逯</v>
      </c>
      <c r="H5258" s="3">
        <f>INDEX(光放段!$B$4:$B$237,MATCH(纤芯!G5258,光放段!$C$4:$C$237,0))</f>
        <v>37050101000</v>
      </c>
      <c r="I5258" s="3" t="str">
        <f t="shared" si="411"/>
        <v>潍坊临沂光缆</v>
      </c>
      <c r="J5258" s="3" t="str">
        <f>INDEX(子缆名称!$B$4:$B$29,纤芯!M5258)</f>
        <v>B缆</v>
      </c>
      <c r="K5258" s="3">
        <v>21</v>
      </c>
      <c r="L5258" s="3">
        <f t="shared" si="412"/>
        <v>9</v>
      </c>
      <c r="M5258" s="3">
        <f t="shared" si="413"/>
        <v>2</v>
      </c>
      <c r="N5258" s="3" t="s">
        <v>69</v>
      </c>
      <c r="O5258" s="3">
        <f>COUNTIF([1]局站!$D$4:$D$172,"="&amp;N5258)</f>
        <v>1</v>
      </c>
      <c r="P5258" s="3">
        <v>0</v>
      </c>
      <c r="Q5258" s="3">
        <v>0</v>
      </c>
      <c r="R5258" s="3">
        <v>0</v>
      </c>
      <c r="S5258" s="3" t="s">
        <v>120</v>
      </c>
      <c r="T5258" s="3">
        <f>COUNTIF([1]局站!$D$4:$D$172,"="&amp;S5258)</f>
        <v>1</v>
      </c>
      <c r="U5258" s="3">
        <v>0</v>
      </c>
      <c r="V5258" s="3">
        <v>0</v>
      </c>
      <c r="W5258" s="3">
        <v>0</v>
      </c>
      <c r="X5258" s="3" t="s">
        <v>1215</v>
      </c>
      <c r="Y5258" s="3" t="s">
        <v>880</v>
      </c>
      <c r="Z5258" s="3" t="str">
        <f>INDEX(业务类型!$C$4:$C$8,MATCH(纤芯!Y5258,业务类型!$B$4:$B$8,0))</f>
        <v>IDLE</v>
      </c>
      <c r="AA5258" s="3"/>
    </row>
    <row r="5259" spans="1:27" ht="16.5" x14ac:dyDescent="0.2">
      <c r="A5259" s="3">
        <v>5256</v>
      </c>
      <c r="B5259" s="3">
        <f t="shared" si="409"/>
        <v>37050101022</v>
      </c>
      <c r="C5259" s="3" t="s">
        <v>1166</v>
      </c>
      <c r="D5259" s="3" t="s">
        <v>250</v>
      </c>
      <c r="E5259" s="3" t="str">
        <f>INDEX(光放段!$G$4:$G$237,MATCH(纤芯!G5259,光放段!$C$4:$C$237,0))</f>
        <v>山东二干|潍坊临沂光缆:潍坊东方路-临沂金雀山</v>
      </c>
      <c r="F5259" s="3">
        <f>INDEX(光放段!$I$4:$I$237,MATCH(纤芯!H5259,光放段!$B$4:$B$237,0))</f>
        <v>37050100000</v>
      </c>
      <c r="G5259" s="3" t="str">
        <f t="shared" si="410"/>
        <v>山东二干|潍坊临沂光缆:潍坊东方路-吾山南逯</v>
      </c>
      <c r="H5259" s="3">
        <f>INDEX(光放段!$B$4:$B$237,MATCH(纤芯!G5259,光放段!$C$4:$C$237,0))</f>
        <v>37050101000</v>
      </c>
      <c r="I5259" s="3" t="str">
        <f t="shared" si="411"/>
        <v>潍坊临沂光缆</v>
      </c>
      <c r="J5259" s="3" t="str">
        <f>INDEX(子缆名称!$B$4:$B$29,纤芯!M5259)</f>
        <v>B缆</v>
      </c>
      <c r="K5259" s="3">
        <v>22</v>
      </c>
      <c r="L5259" s="3">
        <f t="shared" si="412"/>
        <v>10</v>
      </c>
      <c r="M5259" s="3">
        <f t="shared" si="413"/>
        <v>2</v>
      </c>
      <c r="N5259" s="3" t="s">
        <v>69</v>
      </c>
      <c r="O5259" s="3">
        <f>COUNTIF([1]局站!$D$4:$D$172,"="&amp;N5259)</f>
        <v>1</v>
      </c>
      <c r="P5259" s="3">
        <v>0</v>
      </c>
      <c r="Q5259" s="3">
        <v>0</v>
      </c>
      <c r="R5259" s="3">
        <v>0</v>
      </c>
      <c r="S5259" s="3" t="s">
        <v>120</v>
      </c>
      <c r="T5259" s="3">
        <f>COUNTIF([1]局站!$D$4:$D$172,"="&amp;S5259)</f>
        <v>1</v>
      </c>
      <c r="U5259" s="3">
        <v>0</v>
      </c>
      <c r="V5259" s="3">
        <v>0</v>
      </c>
      <c r="W5259" s="3">
        <v>0</v>
      </c>
      <c r="X5259" s="3" t="s">
        <v>1215</v>
      </c>
      <c r="Y5259" s="3" t="s">
        <v>880</v>
      </c>
      <c r="Z5259" s="3" t="str">
        <f>INDEX(业务类型!$C$4:$C$8,MATCH(纤芯!Y5259,业务类型!$B$4:$B$8,0))</f>
        <v>IDLE</v>
      </c>
      <c r="AA5259" s="3"/>
    </row>
    <row r="5260" spans="1:27" ht="16.5" x14ac:dyDescent="0.2">
      <c r="A5260" s="3">
        <v>5257</v>
      </c>
      <c r="B5260" s="3">
        <f t="shared" si="409"/>
        <v>37050101023</v>
      </c>
      <c r="C5260" s="3" t="s">
        <v>1166</v>
      </c>
      <c r="D5260" s="3" t="s">
        <v>250</v>
      </c>
      <c r="E5260" s="3" t="str">
        <f>INDEX(光放段!$G$4:$G$237,MATCH(纤芯!G5260,光放段!$C$4:$C$237,0))</f>
        <v>山东二干|潍坊临沂光缆:潍坊东方路-临沂金雀山</v>
      </c>
      <c r="F5260" s="3">
        <f>INDEX(光放段!$I$4:$I$237,MATCH(纤芯!H5260,光放段!$B$4:$B$237,0))</f>
        <v>37050100000</v>
      </c>
      <c r="G5260" s="3" t="str">
        <f t="shared" si="410"/>
        <v>山东二干|潍坊临沂光缆:潍坊东方路-吾山南逯</v>
      </c>
      <c r="H5260" s="3">
        <f>INDEX(光放段!$B$4:$B$237,MATCH(纤芯!G5260,光放段!$C$4:$C$237,0))</f>
        <v>37050101000</v>
      </c>
      <c r="I5260" s="3" t="str">
        <f t="shared" si="411"/>
        <v>潍坊临沂光缆</v>
      </c>
      <c r="J5260" s="3" t="str">
        <f>INDEX(子缆名称!$B$4:$B$29,纤芯!M5260)</f>
        <v>B缆</v>
      </c>
      <c r="K5260" s="3">
        <v>23</v>
      </c>
      <c r="L5260" s="3">
        <f t="shared" si="412"/>
        <v>11</v>
      </c>
      <c r="M5260" s="3">
        <f t="shared" si="413"/>
        <v>2</v>
      </c>
      <c r="N5260" s="3" t="s">
        <v>69</v>
      </c>
      <c r="O5260" s="3">
        <f>COUNTIF([1]局站!$D$4:$D$172,"="&amp;N5260)</f>
        <v>1</v>
      </c>
      <c r="P5260" s="3">
        <v>0</v>
      </c>
      <c r="Q5260" s="3">
        <v>0</v>
      </c>
      <c r="R5260" s="3">
        <v>0</v>
      </c>
      <c r="S5260" s="3" t="s">
        <v>120</v>
      </c>
      <c r="T5260" s="3">
        <f>COUNTIF([1]局站!$D$4:$D$172,"="&amp;S5260)</f>
        <v>1</v>
      </c>
      <c r="U5260" s="3">
        <v>0</v>
      </c>
      <c r="V5260" s="3">
        <v>0</v>
      </c>
      <c r="W5260" s="3">
        <v>0</v>
      </c>
      <c r="X5260" s="3" t="s">
        <v>1215</v>
      </c>
      <c r="Y5260" s="3" t="s">
        <v>880</v>
      </c>
      <c r="Z5260" s="3" t="str">
        <f>INDEX(业务类型!$C$4:$C$8,MATCH(纤芯!Y5260,业务类型!$B$4:$B$8,0))</f>
        <v>IDLE</v>
      </c>
      <c r="AA5260" s="3"/>
    </row>
    <row r="5261" spans="1:27" ht="16.5" x14ac:dyDescent="0.2">
      <c r="A5261" s="3">
        <v>5258</v>
      </c>
      <c r="B5261" s="3">
        <f t="shared" si="409"/>
        <v>37050101024</v>
      </c>
      <c r="C5261" s="3" t="s">
        <v>1166</v>
      </c>
      <c r="D5261" s="3" t="s">
        <v>250</v>
      </c>
      <c r="E5261" s="3" t="str">
        <f>INDEX(光放段!$G$4:$G$237,MATCH(纤芯!G5261,光放段!$C$4:$C$237,0))</f>
        <v>山东二干|潍坊临沂光缆:潍坊东方路-临沂金雀山</v>
      </c>
      <c r="F5261" s="3">
        <f>INDEX(光放段!$I$4:$I$237,MATCH(纤芯!H5261,光放段!$B$4:$B$237,0))</f>
        <v>37050100000</v>
      </c>
      <c r="G5261" s="3" t="str">
        <f t="shared" si="410"/>
        <v>山东二干|潍坊临沂光缆:潍坊东方路-吾山南逯</v>
      </c>
      <c r="H5261" s="3">
        <f>INDEX(光放段!$B$4:$B$237,MATCH(纤芯!G5261,光放段!$C$4:$C$237,0))</f>
        <v>37050101000</v>
      </c>
      <c r="I5261" s="3" t="str">
        <f t="shared" si="411"/>
        <v>潍坊临沂光缆</v>
      </c>
      <c r="J5261" s="3" t="str">
        <f>INDEX(子缆名称!$B$4:$B$29,纤芯!M5261)</f>
        <v>B缆</v>
      </c>
      <c r="K5261" s="3">
        <v>24</v>
      </c>
      <c r="L5261" s="3">
        <f t="shared" si="412"/>
        <v>12</v>
      </c>
      <c r="M5261" s="3">
        <f t="shared" si="413"/>
        <v>2</v>
      </c>
      <c r="N5261" s="3" t="s">
        <v>69</v>
      </c>
      <c r="O5261" s="3">
        <f>COUNTIF([1]局站!$D$4:$D$172,"="&amp;N5261)</f>
        <v>1</v>
      </c>
      <c r="P5261" s="3">
        <v>0</v>
      </c>
      <c r="Q5261" s="3">
        <v>0</v>
      </c>
      <c r="R5261" s="3">
        <v>0</v>
      </c>
      <c r="S5261" s="3" t="s">
        <v>120</v>
      </c>
      <c r="T5261" s="3">
        <f>COUNTIF([1]局站!$D$4:$D$172,"="&amp;S5261)</f>
        <v>1</v>
      </c>
      <c r="U5261" s="3">
        <v>0</v>
      </c>
      <c r="V5261" s="3">
        <v>0</v>
      </c>
      <c r="W5261" s="3">
        <v>0</v>
      </c>
      <c r="X5261" s="3" t="s">
        <v>1215</v>
      </c>
      <c r="Y5261" s="3" t="s">
        <v>880</v>
      </c>
      <c r="Z5261" s="3" t="str">
        <f>INDEX(业务类型!$C$4:$C$8,MATCH(纤芯!Y5261,业务类型!$B$4:$B$8,0))</f>
        <v>IDLE</v>
      </c>
      <c r="AA5261" s="3"/>
    </row>
    <row r="5262" spans="1:27" ht="16.5" x14ac:dyDescent="0.2">
      <c r="A5262" s="3">
        <v>5259</v>
      </c>
      <c r="B5262" s="3">
        <f t="shared" si="409"/>
        <v>37050101025</v>
      </c>
      <c r="C5262" s="3" t="s">
        <v>1166</v>
      </c>
      <c r="D5262" s="3" t="s">
        <v>250</v>
      </c>
      <c r="E5262" s="3" t="str">
        <f>INDEX(光放段!$G$4:$G$237,MATCH(纤芯!G5262,光放段!$C$4:$C$237,0))</f>
        <v>山东二干|潍坊临沂光缆:潍坊东方路-临沂金雀山</v>
      </c>
      <c r="F5262" s="3">
        <f>INDEX(光放段!$I$4:$I$237,MATCH(纤芯!H5262,光放段!$B$4:$B$237,0))</f>
        <v>37050100000</v>
      </c>
      <c r="G5262" s="3" t="str">
        <f t="shared" si="410"/>
        <v>山东二干|潍坊临沂光缆:潍坊东方路-吾山南逯</v>
      </c>
      <c r="H5262" s="3">
        <f>INDEX(光放段!$B$4:$B$237,MATCH(纤芯!G5262,光放段!$C$4:$C$237,0))</f>
        <v>37050101000</v>
      </c>
      <c r="I5262" s="3" t="str">
        <f t="shared" si="411"/>
        <v>潍坊临沂光缆</v>
      </c>
      <c r="J5262" s="3" t="str">
        <f>INDEX(子缆名称!$B$4:$B$29,纤芯!M5262)</f>
        <v>C缆</v>
      </c>
      <c r="K5262" s="3">
        <v>25</v>
      </c>
      <c r="L5262" s="3">
        <f t="shared" si="412"/>
        <v>1</v>
      </c>
      <c r="M5262" s="3">
        <f t="shared" si="413"/>
        <v>3</v>
      </c>
      <c r="N5262" s="3" t="s">
        <v>69</v>
      </c>
      <c r="O5262" s="3">
        <f>COUNTIF([1]局站!$D$4:$D$172,"="&amp;N5262)</f>
        <v>1</v>
      </c>
      <c r="P5262" s="3">
        <v>0</v>
      </c>
      <c r="Q5262" s="3">
        <v>0</v>
      </c>
      <c r="R5262" s="3">
        <v>0</v>
      </c>
      <c r="S5262" s="3" t="s">
        <v>120</v>
      </c>
      <c r="T5262" s="3">
        <f>COUNTIF([1]局站!$D$4:$D$172,"="&amp;S5262)</f>
        <v>1</v>
      </c>
      <c r="U5262" s="3">
        <v>0</v>
      </c>
      <c r="V5262" s="3">
        <v>0</v>
      </c>
      <c r="W5262" s="3">
        <v>0</v>
      </c>
      <c r="X5262" s="3" t="s">
        <v>1215</v>
      </c>
      <c r="Y5262" s="3" t="s">
        <v>852</v>
      </c>
      <c r="Z5262" s="3" t="str">
        <f>INDEX(业务类型!$C$4:$C$8,MATCH(纤芯!Y5262,业务类型!$B$4:$B$8,0))</f>
        <v>TWO</v>
      </c>
      <c r="AA5262" s="3" t="s">
        <v>1106</v>
      </c>
    </row>
    <row r="5263" spans="1:27" ht="16.5" x14ac:dyDescent="0.2">
      <c r="A5263" s="3">
        <v>5260</v>
      </c>
      <c r="B5263" s="3">
        <f t="shared" si="409"/>
        <v>37050101026</v>
      </c>
      <c r="C5263" s="3" t="s">
        <v>1166</v>
      </c>
      <c r="D5263" s="3" t="s">
        <v>250</v>
      </c>
      <c r="E5263" s="3" t="str">
        <f>INDEX(光放段!$G$4:$G$237,MATCH(纤芯!G5263,光放段!$C$4:$C$237,0))</f>
        <v>山东二干|潍坊临沂光缆:潍坊东方路-临沂金雀山</v>
      </c>
      <c r="F5263" s="3">
        <f>INDEX(光放段!$I$4:$I$237,MATCH(纤芯!H5263,光放段!$B$4:$B$237,0))</f>
        <v>37050100000</v>
      </c>
      <c r="G5263" s="3" t="str">
        <f t="shared" si="410"/>
        <v>山东二干|潍坊临沂光缆:潍坊东方路-吾山南逯</v>
      </c>
      <c r="H5263" s="3">
        <f>INDEX(光放段!$B$4:$B$237,MATCH(纤芯!G5263,光放段!$C$4:$C$237,0))</f>
        <v>37050101000</v>
      </c>
      <c r="I5263" s="3" t="str">
        <f t="shared" si="411"/>
        <v>潍坊临沂光缆</v>
      </c>
      <c r="J5263" s="3" t="str">
        <f>INDEX(子缆名称!$B$4:$B$29,纤芯!M5263)</f>
        <v>C缆</v>
      </c>
      <c r="K5263" s="3">
        <v>26</v>
      </c>
      <c r="L5263" s="3">
        <f t="shared" si="412"/>
        <v>2</v>
      </c>
      <c r="M5263" s="3">
        <f t="shared" si="413"/>
        <v>3</v>
      </c>
      <c r="N5263" s="3" t="s">
        <v>69</v>
      </c>
      <c r="O5263" s="3">
        <f>COUNTIF([1]局站!$D$4:$D$172,"="&amp;N5263)</f>
        <v>1</v>
      </c>
      <c r="P5263" s="3">
        <v>0</v>
      </c>
      <c r="Q5263" s="3">
        <v>0</v>
      </c>
      <c r="R5263" s="3">
        <v>0</v>
      </c>
      <c r="S5263" s="3" t="s">
        <v>120</v>
      </c>
      <c r="T5263" s="3">
        <f>COUNTIF([1]局站!$D$4:$D$172,"="&amp;S5263)</f>
        <v>1</v>
      </c>
      <c r="U5263" s="3">
        <v>0</v>
      </c>
      <c r="V5263" s="3">
        <v>0</v>
      </c>
      <c r="W5263" s="3">
        <v>0</v>
      </c>
      <c r="X5263" s="3" t="s">
        <v>1215</v>
      </c>
      <c r="Y5263" s="3" t="s">
        <v>852</v>
      </c>
      <c r="Z5263" s="3" t="str">
        <f>INDEX(业务类型!$C$4:$C$8,MATCH(纤芯!Y5263,业务类型!$B$4:$B$8,0))</f>
        <v>TWO</v>
      </c>
      <c r="AA5263" s="3" t="s">
        <v>1106</v>
      </c>
    </row>
    <row r="5264" spans="1:27" ht="16.5" x14ac:dyDescent="0.2">
      <c r="A5264" s="3">
        <v>5261</v>
      </c>
      <c r="B5264" s="3">
        <f t="shared" si="409"/>
        <v>37050101027</v>
      </c>
      <c r="C5264" s="3" t="s">
        <v>1166</v>
      </c>
      <c r="D5264" s="3" t="s">
        <v>250</v>
      </c>
      <c r="E5264" s="3" t="str">
        <f>INDEX(光放段!$G$4:$G$237,MATCH(纤芯!G5264,光放段!$C$4:$C$237,0))</f>
        <v>山东二干|潍坊临沂光缆:潍坊东方路-临沂金雀山</v>
      </c>
      <c r="F5264" s="3">
        <f>INDEX(光放段!$I$4:$I$237,MATCH(纤芯!H5264,光放段!$B$4:$B$237,0))</f>
        <v>37050100000</v>
      </c>
      <c r="G5264" s="3" t="str">
        <f t="shared" si="410"/>
        <v>山东二干|潍坊临沂光缆:潍坊东方路-吾山南逯</v>
      </c>
      <c r="H5264" s="3">
        <f>INDEX(光放段!$B$4:$B$237,MATCH(纤芯!G5264,光放段!$C$4:$C$237,0))</f>
        <v>37050101000</v>
      </c>
      <c r="I5264" s="3" t="str">
        <f t="shared" si="411"/>
        <v>潍坊临沂光缆</v>
      </c>
      <c r="J5264" s="3" t="str">
        <f>INDEX(子缆名称!$B$4:$B$29,纤芯!M5264)</f>
        <v>C缆</v>
      </c>
      <c r="K5264" s="3">
        <v>27</v>
      </c>
      <c r="L5264" s="3">
        <f t="shared" si="412"/>
        <v>3</v>
      </c>
      <c r="M5264" s="3">
        <f t="shared" si="413"/>
        <v>3</v>
      </c>
      <c r="N5264" s="3" t="s">
        <v>69</v>
      </c>
      <c r="O5264" s="3">
        <f>COUNTIF([1]局站!$D$4:$D$172,"="&amp;N5264)</f>
        <v>1</v>
      </c>
      <c r="P5264" s="3">
        <v>0</v>
      </c>
      <c r="Q5264" s="3">
        <v>0</v>
      </c>
      <c r="R5264" s="3">
        <v>0</v>
      </c>
      <c r="S5264" s="3" t="s">
        <v>120</v>
      </c>
      <c r="T5264" s="3">
        <f>COUNTIF([1]局站!$D$4:$D$172,"="&amp;S5264)</f>
        <v>1</v>
      </c>
      <c r="U5264" s="3">
        <v>0</v>
      </c>
      <c r="V5264" s="3">
        <v>0</v>
      </c>
      <c r="W5264" s="3">
        <v>0</v>
      </c>
      <c r="X5264" s="3" t="s">
        <v>1215</v>
      </c>
      <c r="Y5264" s="3" t="s">
        <v>880</v>
      </c>
      <c r="Z5264" s="3" t="str">
        <f>INDEX(业务类型!$C$4:$C$8,MATCH(纤芯!Y5264,业务类型!$B$4:$B$8,0))</f>
        <v>IDLE</v>
      </c>
      <c r="AA5264" s="3"/>
    </row>
    <row r="5265" spans="1:27" ht="16.5" x14ac:dyDescent="0.2">
      <c r="A5265" s="3">
        <v>5262</v>
      </c>
      <c r="B5265" s="3">
        <f t="shared" si="409"/>
        <v>37050101028</v>
      </c>
      <c r="C5265" s="3" t="s">
        <v>1166</v>
      </c>
      <c r="D5265" s="3" t="s">
        <v>250</v>
      </c>
      <c r="E5265" s="3" t="str">
        <f>INDEX(光放段!$G$4:$G$237,MATCH(纤芯!G5265,光放段!$C$4:$C$237,0))</f>
        <v>山东二干|潍坊临沂光缆:潍坊东方路-临沂金雀山</v>
      </c>
      <c r="F5265" s="3">
        <f>INDEX(光放段!$I$4:$I$237,MATCH(纤芯!H5265,光放段!$B$4:$B$237,0))</f>
        <v>37050100000</v>
      </c>
      <c r="G5265" s="3" t="str">
        <f t="shared" si="410"/>
        <v>山东二干|潍坊临沂光缆:潍坊东方路-吾山南逯</v>
      </c>
      <c r="H5265" s="3">
        <f>INDEX(光放段!$B$4:$B$237,MATCH(纤芯!G5265,光放段!$C$4:$C$237,0))</f>
        <v>37050101000</v>
      </c>
      <c r="I5265" s="3" t="str">
        <f t="shared" si="411"/>
        <v>潍坊临沂光缆</v>
      </c>
      <c r="J5265" s="3" t="str">
        <f>INDEX(子缆名称!$B$4:$B$29,纤芯!M5265)</f>
        <v>C缆</v>
      </c>
      <c r="K5265" s="3">
        <v>28</v>
      </c>
      <c r="L5265" s="3">
        <f t="shared" si="412"/>
        <v>4</v>
      </c>
      <c r="M5265" s="3">
        <f t="shared" si="413"/>
        <v>3</v>
      </c>
      <c r="N5265" s="3" t="s">
        <v>69</v>
      </c>
      <c r="O5265" s="3">
        <f>COUNTIF([1]局站!$D$4:$D$172,"="&amp;N5265)</f>
        <v>1</v>
      </c>
      <c r="P5265" s="3">
        <v>0</v>
      </c>
      <c r="Q5265" s="3">
        <v>0</v>
      </c>
      <c r="R5265" s="3">
        <v>0</v>
      </c>
      <c r="S5265" s="3" t="s">
        <v>120</v>
      </c>
      <c r="T5265" s="3">
        <f>COUNTIF([1]局站!$D$4:$D$172,"="&amp;S5265)</f>
        <v>1</v>
      </c>
      <c r="U5265" s="3">
        <v>0</v>
      </c>
      <c r="V5265" s="3">
        <v>0</v>
      </c>
      <c r="W5265" s="3">
        <v>0</v>
      </c>
      <c r="X5265" s="3" t="s">
        <v>1215</v>
      </c>
      <c r="Y5265" s="3" t="s">
        <v>880</v>
      </c>
      <c r="Z5265" s="3" t="str">
        <f>INDEX(业务类型!$C$4:$C$8,MATCH(纤芯!Y5265,业务类型!$B$4:$B$8,0))</f>
        <v>IDLE</v>
      </c>
      <c r="AA5265" s="3"/>
    </row>
    <row r="5266" spans="1:27" ht="16.5" x14ac:dyDescent="0.2">
      <c r="A5266" s="3">
        <v>5263</v>
      </c>
      <c r="B5266" s="3">
        <f t="shared" si="409"/>
        <v>37050101029</v>
      </c>
      <c r="C5266" s="3" t="s">
        <v>1166</v>
      </c>
      <c r="D5266" s="3" t="s">
        <v>250</v>
      </c>
      <c r="E5266" s="3" t="str">
        <f>INDEX(光放段!$G$4:$G$237,MATCH(纤芯!G5266,光放段!$C$4:$C$237,0))</f>
        <v>山东二干|潍坊临沂光缆:潍坊东方路-临沂金雀山</v>
      </c>
      <c r="F5266" s="3">
        <f>INDEX(光放段!$I$4:$I$237,MATCH(纤芯!H5266,光放段!$B$4:$B$237,0))</f>
        <v>37050100000</v>
      </c>
      <c r="G5266" s="3" t="str">
        <f t="shared" si="410"/>
        <v>山东二干|潍坊临沂光缆:潍坊东方路-吾山南逯</v>
      </c>
      <c r="H5266" s="3">
        <f>INDEX(光放段!$B$4:$B$237,MATCH(纤芯!G5266,光放段!$C$4:$C$237,0))</f>
        <v>37050101000</v>
      </c>
      <c r="I5266" s="3" t="str">
        <f t="shared" si="411"/>
        <v>潍坊临沂光缆</v>
      </c>
      <c r="J5266" s="3" t="str">
        <f>INDEX(子缆名称!$B$4:$B$29,纤芯!M5266)</f>
        <v>C缆</v>
      </c>
      <c r="K5266" s="3">
        <v>29</v>
      </c>
      <c r="L5266" s="3">
        <f t="shared" si="412"/>
        <v>5</v>
      </c>
      <c r="M5266" s="3">
        <f t="shared" si="413"/>
        <v>3</v>
      </c>
      <c r="N5266" s="3" t="s">
        <v>69</v>
      </c>
      <c r="O5266" s="3">
        <f>COUNTIF([1]局站!$D$4:$D$172,"="&amp;N5266)</f>
        <v>1</v>
      </c>
      <c r="P5266" s="3">
        <v>0</v>
      </c>
      <c r="Q5266" s="3">
        <v>0</v>
      </c>
      <c r="R5266" s="3">
        <v>0</v>
      </c>
      <c r="S5266" s="3" t="s">
        <v>120</v>
      </c>
      <c r="T5266" s="3">
        <f>COUNTIF([1]局站!$D$4:$D$172,"="&amp;S5266)</f>
        <v>1</v>
      </c>
      <c r="U5266" s="3">
        <v>0</v>
      </c>
      <c r="V5266" s="3">
        <v>0</v>
      </c>
      <c r="W5266" s="3">
        <v>0</v>
      </c>
      <c r="X5266" s="3" t="s">
        <v>1215</v>
      </c>
      <c r="Y5266" s="3" t="s">
        <v>880</v>
      </c>
      <c r="Z5266" s="3" t="str">
        <f>INDEX(业务类型!$C$4:$C$8,MATCH(纤芯!Y5266,业务类型!$B$4:$B$8,0))</f>
        <v>IDLE</v>
      </c>
      <c r="AA5266" s="3"/>
    </row>
    <row r="5267" spans="1:27" ht="16.5" x14ac:dyDescent="0.2">
      <c r="A5267" s="3">
        <v>5264</v>
      </c>
      <c r="B5267" s="3">
        <f t="shared" si="409"/>
        <v>37050101030</v>
      </c>
      <c r="C5267" s="3" t="s">
        <v>1166</v>
      </c>
      <c r="D5267" s="3" t="s">
        <v>250</v>
      </c>
      <c r="E5267" s="3" t="str">
        <f>INDEX(光放段!$G$4:$G$237,MATCH(纤芯!G5267,光放段!$C$4:$C$237,0))</f>
        <v>山东二干|潍坊临沂光缆:潍坊东方路-临沂金雀山</v>
      </c>
      <c r="F5267" s="3">
        <f>INDEX(光放段!$I$4:$I$237,MATCH(纤芯!H5267,光放段!$B$4:$B$237,0))</f>
        <v>37050100000</v>
      </c>
      <c r="G5267" s="3" t="str">
        <f t="shared" si="410"/>
        <v>山东二干|潍坊临沂光缆:潍坊东方路-吾山南逯</v>
      </c>
      <c r="H5267" s="3">
        <f>INDEX(光放段!$B$4:$B$237,MATCH(纤芯!G5267,光放段!$C$4:$C$237,0))</f>
        <v>37050101000</v>
      </c>
      <c r="I5267" s="3" t="str">
        <f t="shared" si="411"/>
        <v>潍坊临沂光缆</v>
      </c>
      <c r="J5267" s="3" t="str">
        <f>INDEX(子缆名称!$B$4:$B$29,纤芯!M5267)</f>
        <v>C缆</v>
      </c>
      <c r="K5267" s="3">
        <v>30</v>
      </c>
      <c r="L5267" s="3">
        <f t="shared" si="412"/>
        <v>6</v>
      </c>
      <c r="M5267" s="3">
        <f t="shared" si="413"/>
        <v>3</v>
      </c>
      <c r="N5267" s="3" t="s">
        <v>69</v>
      </c>
      <c r="O5267" s="3">
        <f>COUNTIF([1]局站!$D$4:$D$172,"="&amp;N5267)</f>
        <v>1</v>
      </c>
      <c r="P5267" s="3">
        <v>0</v>
      </c>
      <c r="Q5267" s="3">
        <v>0</v>
      </c>
      <c r="R5267" s="3">
        <v>0</v>
      </c>
      <c r="S5267" s="3" t="s">
        <v>120</v>
      </c>
      <c r="T5267" s="3">
        <f>COUNTIF([1]局站!$D$4:$D$172,"="&amp;S5267)</f>
        <v>1</v>
      </c>
      <c r="U5267" s="3">
        <v>0</v>
      </c>
      <c r="V5267" s="3">
        <v>0</v>
      </c>
      <c r="W5267" s="3">
        <v>0</v>
      </c>
      <c r="X5267" s="3" t="s">
        <v>1215</v>
      </c>
      <c r="Y5267" s="3" t="s">
        <v>880</v>
      </c>
      <c r="Z5267" s="3" t="str">
        <f>INDEX(业务类型!$C$4:$C$8,MATCH(纤芯!Y5267,业务类型!$B$4:$B$8,0))</f>
        <v>IDLE</v>
      </c>
      <c r="AA5267" s="3"/>
    </row>
    <row r="5268" spans="1:27" ht="16.5" x14ac:dyDescent="0.2">
      <c r="A5268" s="3">
        <v>5265</v>
      </c>
      <c r="B5268" s="3">
        <f t="shared" si="409"/>
        <v>37050101031</v>
      </c>
      <c r="C5268" s="3" t="s">
        <v>1166</v>
      </c>
      <c r="D5268" s="3" t="s">
        <v>250</v>
      </c>
      <c r="E5268" s="3" t="str">
        <f>INDEX(光放段!$G$4:$G$237,MATCH(纤芯!G5268,光放段!$C$4:$C$237,0))</f>
        <v>山东二干|潍坊临沂光缆:潍坊东方路-临沂金雀山</v>
      </c>
      <c r="F5268" s="3">
        <f>INDEX(光放段!$I$4:$I$237,MATCH(纤芯!H5268,光放段!$B$4:$B$237,0))</f>
        <v>37050100000</v>
      </c>
      <c r="G5268" s="3" t="str">
        <f t="shared" si="410"/>
        <v>山东二干|潍坊临沂光缆:潍坊东方路-吾山南逯</v>
      </c>
      <c r="H5268" s="3">
        <f>INDEX(光放段!$B$4:$B$237,MATCH(纤芯!G5268,光放段!$C$4:$C$237,0))</f>
        <v>37050101000</v>
      </c>
      <c r="I5268" s="3" t="str">
        <f t="shared" si="411"/>
        <v>潍坊临沂光缆</v>
      </c>
      <c r="J5268" s="3" t="str">
        <f>INDEX(子缆名称!$B$4:$B$29,纤芯!M5268)</f>
        <v>C缆</v>
      </c>
      <c r="K5268" s="3">
        <v>31</v>
      </c>
      <c r="L5268" s="3">
        <f t="shared" si="412"/>
        <v>7</v>
      </c>
      <c r="M5268" s="3">
        <f t="shared" si="413"/>
        <v>3</v>
      </c>
      <c r="N5268" s="3" t="s">
        <v>69</v>
      </c>
      <c r="O5268" s="3">
        <f>COUNTIF([1]局站!$D$4:$D$172,"="&amp;N5268)</f>
        <v>1</v>
      </c>
      <c r="P5268" s="3">
        <v>0</v>
      </c>
      <c r="Q5268" s="3">
        <v>0</v>
      </c>
      <c r="R5268" s="3">
        <v>0</v>
      </c>
      <c r="S5268" s="3" t="s">
        <v>120</v>
      </c>
      <c r="T5268" s="3">
        <f>COUNTIF([1]局站!$D$4:$D$172,"="&amp;S5268)</f>
        <v>1</v>
      </c>
      <c r="U5268" s="3">
        <v>0</v>
      </c>
      <c r="V5268" s="3">
        <v>0</v>
      </c>
      <c r="W5268" s="3">
        <v>0</v>
      </c>
      <c r="X5268" s="3" t="s">
        <v>1215</v>
      </c>
      <c r="Y5268" s="3" t="s">
        <v>880</v>
      </c>
      <c r="Z5268" s="3" t="str">
        <f>INDEX(业务类型!$C$4:$C$8,MATCH(纤芯!Y5268,业务类型!$B$4:$B$8,0))</f>
        <v>IDLE</v>
      </c>
      <c r="AA5268" s="3"/>
    </row>
    <row r="5269" spans="1:27" ht="16.5" x14ac:dyDescent="0.2">
      <c r="A5269" s="3">
        <v>5266</v>
      </c>
      <c r="B5269" s="3">
        <f t="shared" ref="B5269:B5332" si="414">H5269+K5269</f>
        <v>37050101032</v>
      </c>
      <c r="C5269" s="3" t="s">
        <v>1166</v>
      </c>
      <c r="D5269" s="3" t="s">
        <v>250</v>
      </c>
      <c r="E5269" s="3" t="str">
        <f>INDEX(光放段!$G$4:$G$237,MATCH(纤芯!G5269,光放段!$C$4:$C$237,0))</f>
        <v>山东二干|潍坊临沂光缆:潍坊东方路-临沂金雀山</v>
      </c>
      <c r="F5269" s="3">
        <f>INDEX(光放段!$I$4:$I$237,MATCH(纤芯!H5269,光放段!$B$4:$B$237,0))</f>
        <v>37050100000</v>
      </c>
      <c r="G5269" s="3" t="str">
        <f t="shared" si="410"/>
        <v>山东二干|潍坊临沂光缆:潍坊东方路-吾山南逯</v>
      </c>
      <c r="H5269" s="3">
        <f>INDEX(光放段!$B$4:$B$237,MATCH(纤芯!G5269,光放段!$C$4:$C$237,0))</f>
        <v>37050101000</v>
      </c>
      <c r="I5269" s="3" t="str">
        <f t="shared" si="411"/>
        <v>潍坊临沂光缆</v>
      </c>
      <c r="J5269" s="3" t="str">
        <f>INDEX(子缆名称!$B$4:$B$29,纤芯!M5269)</f>
        <v>C缆</v>
      </c>
      <c r="K5269" s="3">
        <v>32</v>
      </c>
      <c r="L5269" s="3">
        <f t="shared" si="412"/>
        <v>8</v>
      </c>
      <c r="M5269" s="3">
        <f t="shared" si="413"/>
        <v>3</v>
      </c>
      <c r="N5269" s="3" t="s">
        <v>69</v>
      </c>
      <c r="O5269" s="3">
        <f>COUNTIF([1]局站!$D$4:$D$172,"="&amp;N5269)</f>
        <v>1</v>
      </c>
      <c r="P5269" s="3">
        <v>0</v>
      </c>
      <c r="Q5269" s="3">
        <v>0</v>
      </c>
      <c r="R5269" s="3">
        <v>0</v>
      </c>
      <c r="S5269" s="3" t="s">
        <v>120</v>
      </c>
      <c r="T5269" s="3">
        <f>COUNTIF([1]局站!$D$4:$D$172,"="&amp;S5269)</f>
        <v>1</v>
      </c>
      <c r="U5269" s="3">
        <v>0</v>
      </c>
      <c r="V5269" s="3">
        <v>0</v>
      </c>
      <c r="W5269" s="3">
        <v>0</v>
      </c>
      <c r="X5269" s="3" t="s">
        <v>1215</v>
      </c>
      <c r="Y5269" s="3" t="s">
        <v>880</v>
      </c>
      <c r="Z5269" s="3" t="str">
        <f>INDEX(业务类型!$C$4:$C$8,MATCH(纤芯!Y5269,业务类型!$B$4:$B$8,0))</f>
        <v>IDLE</v>
      </c>
      <c r="AA5269" s="3"/>
    </row>
    <row r="5270" spans="1:27" ht="16.5" x14ac:dyDescent="0.2">
      <c r="A5270" s="3">
        <v>5267</v>
      </c>
      <c r="B5270" s="3">
        <f t="shared" si="414"/>
        <v>37050101033</v>
      </c>
      <c r="C5270" s="3" t="s">
        <v>1166</v>
      </c>
      <c r="D5270" s="3" t="s">
        <v>250</v>
      </c>
      <c r="E5270" s="3" t="str">
        <f>INDEX(光放段!$G$4:$G$237,MATCH(纤芯!G5270,光放段!$C$4:$C$237,0))</f>
        <v>山东二干|潍坊临沂光缆:潍坊东方路-临沂金雀山</v>
      </c>
      <c r="F5270" s="3">
        <f>INDEX(光放段!$I$4:$I$237,MATCH(纤芯!H5270,光放段!$B$4:$B$237,0))</f>
        <v>37050100000</v>
      </c>
      <c r="G5270" s="3" t="str">
        <f t="shared" si="410"/>
        <v>山东二干|潍坊临沂光缆:潍坊东方路-吾山南逯</v>
      </c>
      <c r="H5270" s="3">
        <f>INDEX(光放段!$B$4:$B$237,MATCH(纤芯!G5270,光放段!$C$4:$C$237,0))</f>
        <v>37050101000</v>
      </c>
      <c r="I5270" s="3" t="str">
        <f t="shared" si="411"/>
        <v>潍坊临沂光缆</v>
      </c>
      <c r="J5270" s="3" t="str">
        <f>INDEX(子缆名称!$B$4:$B$29,纤芯!M5270)</f>
        <v>C缆</v>
      </c>
      <c r="K5270" s="3">
        <v>33</v>
      </c>
      <c r="L5270" s="3">
        <f t="shared" si="412"/>
        <v>9</v>
      </c>
      <c r="M5270" s="3">
        <f t="shared" si="413"/>
        <v>3</v>
      </c>
      <c r="N5270" s="3" t="s">
        <v>69</v>
      </c>
      <c r="O5270" s="3">
        <f>COUNTIF([1]局站!$D$4:$D$172,"="&amp;N5270)</f>
        <v>1</v>
      </c>
      <c r="P5270" s="3">
        <v>0</v>
      </c>
      <c r="Q5270" s="3">
        <v>0</v>
      </c>
      <c r="R5270" s="3">
        <v>0</v>
      </c>
      <c r="S5270" s="3" t="s">
        <v>120</v>
      </c>
      <c r="T5270" s="3">
        <f>COUNTIF([1]局站!$D$4:$D$172,"="&amp;S5270)</f>
        <v>1</v>
      </c>
      <c r="U5270" s="3">
        <v>0</v>
      </c>
      <c r="V5270" s="3">
        <v>0</v>
      </c>
      <c r="W5270" s="3">
        <v>0</v>
      </c>
      <c r="X5270" s="3" t="s">
        <v>1215</v>
      </c>
      <c r="Y5270" s="3" t="s">
        <v>880</v>
      </c>
      <c r="Z5270" s="3" t="str">
        <f>INDEX(业务类型!$C$4:$C$8,MATCH(纤芯!Y5270,业务类型!$B$4:$B$8,0))</f>
        <v>IDLE</v>
      </c>
      <c r="AA5270" s="3"/>
    </row>
    <row r="5271" spans="1:27" ht="16.5" x14ac:dyDescent="0.2">
      <c r="A5271" s="3">
        <v>5268</v>
      </c>
      <c r="B5271" s="3">
        <f t="shared" si="414"/>
        <v>37050101034</v>
      </c>
      <c r="C5271" s="3" t="s">
        <v>1166</v>
      </c>
      <c r="D5271" s="3" t="s">
        <v>250</v>
      </c>
      <c r="E5271" s="3" t="str">
        <f>INDEX(光放段!$G$4:$G$237,MATCH(纤芯!G5271,光放段!$C$4:$C$237,0))</f>
        <v>山东二干|潍坊临沂光缆:潍坊东方路-临沂金雀山</v>
      </c>
      <c r="F5271" s="3">
        <f>INDEX(光放段!$I$4:$I$237,MATCH(纤芯!H5271,光放段!$B$4:$B$237,0))</f>
        <v>37050100000</v>
      </c>
      <c r="G5271" s="3" t="str">
        <f t="shared" si="410"/>
        <v>山东二干|潍坊临沂光缆:潍坊东方路-吾山南逯</v>
      </c>
      <c r="H5271" s="3">
        <f>INDEX(光放段!$B$4:$B$237,MATCH(纤芯!G5271,光放段!$C$4:$C$237,0))</f>
        <v>37050101000</v>
      </c>
      <c r="I5271" s="3" t="str">
        <f t="shared" si="411"/>
        <v>潍坊临沂光缆</v>
      </c>
      <c r="J5271" s="3" t="str">
        <f>INDEX(子缆名称!$B$4:$B$29,纤芯!M5271)</f>
        <v>C缆</v>
      </c>
      <c r="K5271" s="3">
        <v>34</v>
      </c>
      <c r="L5271" s="3">
        <f t="shared" si="412"/>
        <v>10</v>
      </c>
      <c r="M5271" s="3">
        <f t="shared" si="413"/>
        <v>3</v>
      </c>
      <c r="N5271" s="3" t="s">
        <v>69</v>
      </c>
      <c r="O5271" s="3">
        <f>COUNTIF([1]局站!$D$4:$D$172,"="&amp;N5271)</f>
        <v>1</v>
      </c>
      <c r="P5271" s="3">
        <v>0</v>
      </c>
      <c r="Q5271" s="3">
        <v>0</v>
      </c>
      <c r="R5271" s="3">
        <v>0</v>
      </c>
      <c r="S5271" s="3" t="s">
        <v>120</v>
      </c>
      <c r="T5271" s="3">
        <f>COUNTIF([1]局站!$D$4:$D$172,"="&amp;S5271)</f>
        <v>1</v>
      </c>
      <c r="U5271" s="3">
        <v>0</v>
      </c>
      <c r="V5271" s="3">
        <v>0</v>
      </c>
      <c r="W5271" s="3">
        <v>0</v>
      </c>
      <c r="X5271" s="3" t="s">
        <v>1215</v>
      </c>
      <c r="Y5271" s="3" t="s">
        <v>880</v>
      </c>
      <c r="Z5271" s="3" t="str">
        <f>INDEX(业务类型!$C$4:$C$8,MATCH(纤芯!Y5271,业务类型!$B$4:$B$8,0))</f>
        <v>IDLE</v>
      </c>
      <c r="AA5271" s="3"/>
    </row>
    <row r="5272" spans="1:27" ht="16.5" x14ac:dyDescent="0.2">
      <c r="A5272" s="3">
        <v>5269</v>
      </c>
      <c r="B5272" s="3">
        <f t="shared" si="414"/>
        <v>37050101035</v>
      </c>
      <c r="C5272" s="3" t="s">
        <v>1166</v>
      </c>
      <c r="D5272" s="3" t="s">
        <v>250</v>
      </c>
      <c r="E5272" s="3" t="str">
        <f>INDEX(光放段!$G$4:$G$237,MATCH(纤芯!G5272,光放段!$C$4:$C$237,0))</f>
        <v>山东二干|潍坊临沂光缆:潍坊东方路-临沂金雀山</v>
      </c>
      <c r="F5272" s="3">
        <f>INDEX(光放段!$I$4:$I$237,MATCH(纤芯!H5272,光放段!$B$4:$B$237,0))</f>
        <v>37050100000</v>
      </c>
      <c r="G5272" s="3" t="str">
        <f t="shared" si="410"/>
        <v>山东二干|潍坊临沂光缆:潍坊东方路-吾山南逯</v>
      </c>
      <c r="H5272" s="3">
        <f>INDEX(光放段!$B$4:$B$237,MATCH(纤芯!G5272,光放段!$C$4:$C$237,0))</f>
        <v>37050101000</v>
      </c>
      <c r="I5272" s="3" t="str">
        <f t="shared" si="411"/>
        <v>潍坊临沂光缆</v>
      </c>
      <c r="J5272" s="3" t="str">
        <f>INDEX(子缆名称!$B$4:$B$29,纤芯!M5272)</f>
        <v>C缆</v>
      </c>
      <c r="K5272" s="3">
        <v>35</v>
      </c>
      <c r="L5272" s="3">
        <f t="shared" si="412"/>
        <v>11</v>
      </c>
      <c r="M5272" s="3">
        <f t="shared" si="413"/>
        <v>3</v>
      </c>
      <c r="N5272" s="3" t="s">
        <v>69</v>
      </c>
      <c r="O5272" s="3">
        <f>COUNTIF([1]局站!$D$4:$D$172,"="&amp;N5272)</f>
        <v>1</v>
      </c>
      <c r="P5272" s="3">
        <v>0</v>
      </c>
      <c r="Q5272" s="3">
        <v>0</v>
      </c>
      <c r="R5272" s="3">
        <v>0</v>
      </c>
      <c r="S5272" s="3" t="s">
        <v>120</v>
      </c>
      <c r="T5272" s="3">
        <f>COUNTIF([1]局站!$D$4:$D$172,"="&amp;S5272)</f>
        <v>1</v>
      </c>
      <c r="U5272" s="3">
        <v>0</v>
      </c>
      <c r="V5272" s="3">
        <v>0</v>
      </c>
      <c r="W5272" s="3">
        <v>0</v>
      </c>
      <c r="X5272" s="3" t="s">
        <v>1215</v>
      </c>
      <c r="Y5272" s="3" t="s">
        <v>880</v>
      </c>
      <c r="Z5272" s="3" t="str">
        <f>INDEX(业务类型!$C$4:$C$8,MATCH(纤芯!Y5272,业务类型!$B$4:$B$8,0))</f>
        <v>IDLE</v>
      </c>
      <c r="AA5272" s="3"/>
    </row>
    <row r="5273" spans="1:27" ht="16.5" x14ac:dyDescent="0.2">
      <c r="A5273" s="3">
        <v>5270</v>
      </c>
      <c r="B5273" s="3">
        <f t="shared" si="414"/>
        <v>37050101036</v>
      </c>
      <c r="C5273" s="3" t="s">
        <v>1166</v>
      </c>
      <c r="D5273" s="3" t="s">
        <v>250</v>
      </c>
      <c r="E5273" s="3" t="str">
        <f>INDEX(光放段!$G$4:$G$237,MATCH(纤芯!G5273,光放段!$C$4:$C$237,0))</f>
        <v>山东二干|潍坊临沂光缆:潍坊东方路-临沂金雀山</v>
      </c>
      <c r="F5273" s="3">
        <f>INDEX(光放段!$I$4:$I$237,MATCH(纤芯!H5273,光放段!$B$4:$B$237,0))</f>
        <v>37050100000</v>
      </c>
      <c r="G5273" s="3" t="str">
        <f t="shared" si="410"/>
        <v>山东二干|潍坊临沂光缆:潍坊东方路-吾山南逯</v>
      </c>
      <c r="H5273" s="3">
        <f>INDEX(光放段!$B$4:$B$237,MATCH(纤芯!G5273,光放段!$C$4:$C$237,0))</f>
        <v>37050101000</v>
      </c>
      <c r="I5273" s="3" t="str">
        <f t="shared" si="411"/>
        <v>潍坊临沂光缆</v>
      </c>
      <c r="J5273" s="3" t="str">
        <f>INDEX(子缆名称!$B$4:$B$29,纤芯!M5273)</f>
        <v>C缆</v>
      </c>
      <c r="K5273" s="3">
        <v>36</v>
      </c>
      <c r="L5273" s="3">
        <f t="shared" si="412"/>
        <v>12</v>
      </c>
      <c r="M5273" s="3">
        <f t="shared" si="413"/>
        <v>3</v>
      </c>
      <c r="N5273" s="3" t="s">
        <v>69</v>
      </c>
      <c r="O5273" s="3">
        <f>COUNTIF([1]局站!$D$4:$D$172,"="&amp;N5273)</f>
        <v>1</v>
      </c>
      <c r="P5273" s="3">
        <v>0</v>
      </c>
      <c r="Q5273" s="3">
        <v>0</v>
      </c>
      <c r="R5273" s="3">
        <v>0</v>
      </c>
      <c r="S5273" s="3" t="s">
        <v>120</v>
      </c>
      <c r="T5273" s="3">
        <f>COUNTIF([1]局站!$D$4:$D$172,"="&amp;S5273)</f>
        <v>1</v>
      </c>
      <c r="U5273" s="3">
        <v>0</v>
      </c>
      <c r="V5273" s="3">
        <v>0</v>
      </c>
      <c r="W5273" s="3">
        <v>0</v>
      </c>
      <c r="X5273" s="3" t="s">
        <v>1215</v>
      </c>
      <c r="Y5273" s="3" t="s">
        <v>881</v>
      </c>
      <c r="Z5273" s="3" t="str">
        <f>INDEX(业务类型!$C$4:$C$8,MATCH(纤芯!Y5273,业务类型!$B$4:$B$8,0))</f>
        <v>OTHER</v>
      </c>
      <c r="AA5273" s="3" t="s">
        <v>1107</v>
      </c>
    </row>
    <row r="5274" spans="1:27" ht="16.5" x14ac:dyDescent="0.2">
      <c r="A5274" s="3">
        <v>5271</v>
      </c>
      <c r="B5274" s="3">
        <f t="shared" si="414"/>
        <v>37050102001</v>
      </c>
      <c r="C5274" s="3" t="s">
        <v>1166</v>
      </c>
      <c r="D5274" s="3" t="s">
        <v>250</v>
      </c>
      <c r="E5274" s="3" t="str">
        <f>INDEX(光放段!$G$4:$G$237,MATCH(纤芯!G5274,光放段!$C$4:$C$237,0))</f>
        <v>山东二干|潍坊临沂光缆:潍坊东方路-临沂金雀山</v>
      </c>
      <c r="F5274" s="3">
        <f>INDEX(光放段!$I$4:$I$237,MATCH(纤芯!H5274,光放段!$B$4:$B$237,0))</f>
        <v>37050100000</v>
      </c>
      <c r="G5274" s="3" t="str">
        <f t="shared" si="410"/>
        <v>山东二干|潍坊临沂光缆:吾山南逯-沂水马站</v>
      </c>
      <c r="H5274" s="3">
        <f>INDEX(光放段!$B$4:$B$237,MATCH(纤芯!G5274,光放段!$C$4:$C$237,0))</f>
        <v>37050102000</v>
      </c>
      <c r="I5274" s="3" t="str">
        <f t="shared" si="411"/>
        <v>潍坊临沂光缆</v>
      </c>
      <c r="J5274" s="3" t="str">
        <f>INDEX(子缆名称!$B$4:$B$29,纤芯!M5274)</f>
        <v>A缆</v>
      </c>
      <c r="K5274" s="3">
        <v>1</v>
      </c>
      <c r="L5274" s="3">
        <f t="shared" si="412"/>
        <v>1</v>
      </c>
      <c r="M5274" s="3">
        <f t="shared" si="413"/>
        <v>1</v>
      </c>
      <c r="N5274" s="3" t="s">
        <v>120</v>
      </c>
      <c r="O5274" s="3">
        <f>COUNTIF([1]局站!$D$4:$D$172,"="&amp;N5274)</f>
        <v>1</v>
      </c>
      <c r="P5274" s="3">
        <v>0</v>
      </c>
      <c r="Q5274" s="3">
        <v>0</v>
      </c>
      <c r="R5274" s="3">
        <v>0</v>
      </c>
      <c r="S5274" s="3" t="s">
        <v>86</v>
      </c>
      <c r="T5274" s="3">
        <f>COUNTIF([1]局站!$D$4:$D$172,"="&amp;S5274)</f>
        <v>1</v>
      </c>
      <c r="U5274" s="3">
        <v>0</v>
      </c>
      <c r="V5274" s="3">
        <v>0</v>
      </c>
      <c r="W5274" s="3">
        <v>0</v>
      </c>
      <c r="X5274" s="3" t="s">
        <v>1214</v>
      </c>
      <c r="Y5274" s="3" t="s">
        <v>880</v>
      </c>
      <c r="Z5274" s="3" t="str">
        <f>INDEX(业务类型!$C$4:$C$8,MATCH(纤芯!Y5274,业务类型!$B$4:$B$8,0))</f>
        <v>IDLE</v>
      </c>
      <c r="AA5274" s="3"/>
    </row>
    <row r="5275" spans="1:27" ht="16.5" x14ac:dyDescent="0.2">
      <c r="A5275" s="3">
        <v>5272</v>
      </c>
      <c r="B5275" s="3">
        <f t="shared" si="414"/>
        <v>37050102002</v>
      </c>
      <c r="C5275" s="3" t="s">
        <v>1166</v>
      </c>
      <c r="D5275" s="3" t="s">
        <v>250</v>
      </c>
      <c r="E5275" s="3" t="str">
        <f>INDEX(光放段!$G$4:$G$237,MATCH(纤芯!G5275,光放段!$C$4:$C$237,0))</f>
        <v>山东二干|潍坊临沂光缆:潍坊东方路-临沂金雀山</v>
      </c>
      <c r="F5275" s="3">
        <f>INDEX(光放段!$I$4:$I$237,MATCH(纤芯!H5275,光放段!$B$4:$B$237,0))</f>
        <v>37050100000</v>
      </c>
      <c r="G5275" s="3" t="str">
        <f t="shared" si="410"/>
        <v>山东二干|潍坊临沂光缆:吾山南逯-沂水马站</v>
      </c>
      <c r="H5275" s="3">
        <f>INDEX(光放段!$B$4:$B$237,MATCH(纤芯!G5275,光放段!$C$4:$C$237,0))</f>
        <v>37050102000</v>
      </c>
      <c r="I5275" s="3" t="str">
        <f t="shared" si="411"/>
        <v>潍坊临沂光缆</v>
      </c>
      <c r="J5275" s="3" t="str">
        <f>INDEX(子缆名称!$B$4:$B$29,纤芯!M5275)</f>
        <v>A缆</v>
      </c>
      <c r="K5275" s="3">
        <v>2</v>
      </c>
      <c r="L5275" s="3">
        <f t="shared" si="412"/>
        <v>2</v>
      </c>
      <c r="M5275" s="3">
        <f t="shared" si="413"/>
        <v>1</v>
      </c>
      <c r="N5275" s="3" t="s">
        <v>120</v>
      </c>
      <c r="O5275" s="3">
        <f>COUNTIF([1]局站!$D$4:$D$172,"="&amp;N5275)</f>
        <v>1</v>
      </c>
      <c r="P5275" s="3">
        <v>0</v>
      </c>
      <c r="Q5275" s="3">
        <v>0</v>
      </c>
      <c r="R5275" s="3">
        <v>0</v>
      </c>
      <c r="S5275" s="3" t="s">
        <v>86</v>
      </c>
      <c r="T5275" s="3">
        <f>COUNTIF([1]局站!$D$4:$D$172,"="&amp;S5275)</f>
        <v>1</v>
      </c>
      <c r="U5275" s="3">
        <v>0</v>
      </c>
      <c r="V5275" s="3">
        <v>0</v>
      </c>
      <c r="W5275" s="3">
        <v>0</v>
      </c>
      <c r="X5275" s="3" t="s">
        <v>1214</v>
      </c>
      <c r="Y5275" s="3" t="s">
        <v>880</v>
      </c>
      <c r="Z5275" s="3" t="str">
        <f>INDEX(业务类型!$C$4:$C$8,MATCH(纤芯!Y5275,业务类型!$B$4:$B$8,0))</f>
        <v>IDLE</v>
      </c>
      <c r="AA5275" s="3"/>
    </row>
    <row r="5276" spans="1:27" ht="16.5" x14ac:dyDescent="0.2">
      <c r="A5276" s="3">
        <v>5273</v>
      </c>
      <c r="B5276" s="3">
        <f t="shared" si="414"/>
        <v>37050102003</v>
      </c>
      <c r="C5276" s="3" t="s">
        <v>1166</v>
      </c>
      <c r="D5276" s="3" t="s">
        <v>250</v>
      </c>
      <c r="E5276" s="3" t="str">
        <f>INDEX(光放段!$G$4:$G$237,MATCH(纤芯!G5276,光放段!$C$4:$C$237,0))</f>
        <v>山东二干|潍坊临沂光缆:潍坊东方路-临沂金雀山</v>
      </c>
      <c r="F5276" s="3">
        <f>INDEX(光放段!$I$4:$I$237,MATCH(纤芯!H5276,光放段!$B$4:$B$237,0))</f>
        <v>37050100000</v>
      </c>
      <c r="G5276" s="3" t="str">
        <f t="shared" si="410"/>
        <v>山东二干|潍坊临沂光缆:吾山南逯-沂水马站</v>
      </c>
      <c r="H5276" s="3">
        <f>INDEX(光放段!$B$4:$B$237,MATCH(纤芯!G5276,光放段!$C$4:$C$237,0))</f>
        <v>37050102000</v>
      </c>
      <c r="I5276" s="3" t="str">
        <f t="shared" si="411"/>
        <v>潍坊临沂光缆</v>
      </c>
      <c r="J5276" s="3" t="str">
        <f>INDEX(子缆名称!$B$4:$B$29,纤芯!M5276)</f>
        <v>A缆</v>
      </c>
      <c r="K5276" s="3">
        <v>3</v>
      </c>
      <c r="L5276" s="3">
        <f t="shared" si="412"/>
        <v>3</v>
      </c>
      <c r="M5276" s="3">
        <f t="shared" si="413"/>
        <v>1</v>
      </c>
      <c r="N5276" s="3" t="s">
        <v>120</v>
      </c>
      <c r="O5276" s="3">
        <f>COUNTIF([1]局站!$D$4:$D$172,"="&amp;N5276)</f>
        <v>1</v>
      </c>
      <c r="P5276" s="3">
        <v>0</v>
      </c>
      <c r="Q5276" s="3">
        <v>0</v>
      </c>
      <c r="R5276" s="3">
        <v>0</v>
      </c>
      <c r="S5276" s="3" t="s">
        <v>86</v>
      </c>
      <c r="T5276" s="3">
        <f>COUNTIF([1]局站!$D$4:$D$172,"="&amp;S5276)</f>
        <v>1</v>
      </c>
      <c r="U5276" s="3">
        <v>0</v>
      </c>
      <c r="V5276" s="3">
        <v>0</v>
      </c>
      <c r="W5276" s="3">
        <v>0</v>
      </c>
      <c r="X5276" s="3" t="s">
        <v>1214</v>
      </c>
      <c r="Y5276" s="3" t="s">
        <v>880</v>
      </c>
      <c r="Z5276" s="3" t="str">
        <f>INDEX(业务类型!$C$4:$C$8,MATCH(纤芯!Y5276,业务类型!$B$4:$B$8,0))</f>
        <v>IDLE</v>
      </c>
      <c r="AA5276" s="3"/>
    </row>
    <row r="5277" spans="1:27" ht="16.5" x14ac:dyDescent="0.2">
      <c r="A5277" s="3">
        <v>5274</v>
      </c>
      <c r="B5277" s="3">
        <f t="shared" si="414"/>
        <v>37050102004</v>
      </c>
      <c r="C5277" s="3" t="s">
        <v>1166</v>
      </c>
      <c r="D5277" s="3" t="s">
        <v>250</v>
      </c>
      <c r="E5277" s="3" t="str">
        <f>INDEX(光放段!$G$4:$G$237,MATCH(纤芯!G5277,光放段!$C$4:$C$237,0))</f>
        <v>山东二干|潍坊临沂光缆:潍坊东方路-临沂金雀山</v>
      </c>
      <c r="F5277" s="3">
        <f>INDEX(光放段!$I$4:$I$237,MATCH(纤芯!H5277,光放段!$B$4:$B$237,0))</f>
        <v>37050100000</v>
      </c>
      <c r="G5277" s="3" t="str">
        <f t="shared" si="410"/>
        <v>山东二干|潍坊临沂光缆:吾山南逯-沂水马站</v>
      </c>
      <c r="H5277" s="3">
        <f>INDEX(光放段!$B$4:$B$237,MATCH(纤芯!G5277,光放段!$C$4:$C$237,0))</f>
        <v>37050102000</v>
      </c>
      <c r="I5277" s="3" t="str">
        <f t="shared" si="411"/>
        <v>潍坊临沂光缆</v>
      </c>
      <c r="J5277" s="3" t="str">
        <f>INDEX(子缆名称!$B$4:$B$29,纤芯!M5277)</f>
        <v>A缆</v>
      </c>
      <c r="K5277" s="3">
        <v>4</v>
      </c>
      <c r="L5277" s="3">
        <f t="shared" si="412"/>
        <v>4</v>
      </c>
      <c r="M5277" s="3">
        <f t="shared" si="413"/>
        <v>1</v>
      </c>
      <c r="N5277" s="3" t="s">
        <v>120</v>
      </c>
      <c r="O5277" s="3">
        <f>COUNTIF([1]局站!$D$4:$D$172,"="&amp;N5277)</f>
        <v>1</v>
      </c>
      <c r="P5277" s="3">
        <v>0</v>
      </c>
      <c r="Q5277" s="3">
        <v>0</v>
      </c>
      <c r="R5277" s="3">
        <v>0</v>
      </c>
      <c r="S5277" s="3" t="s">
        <v>86</v>
      </c>
      <c r="T5277" s="3">
        <f>COUNTIF([1]局站!$D$4:$D$172,"="&amp;S5277)</f>
        <v>1</v>
      </c>
      <c r="U5277" s="3">
        <v>0</v>
      </c>
      <c r="V5277" s="3">
        <v>0</v>
      </c>
      <c r="W5277" s="3">
        <v>0</v>
      </c>
      <c r="X5277" s="3" t="s">
        <v>1214</v>
      </c>
      <c r="Y5277" s="3" t="s">
        <v>880</v>
      </c>
      <c r="Z5277" s="3" t="str">
        <f>INDEX(业务类型!$C$4:$C$8,MATCH(纤芯!Y5277,业务类型!$B$4:$B$8,0))</f>
        <v>IDLE</v>
      </c>
      <c r="AA5277" s="3"/>
    </row>
    <row r="5278" spans="1:27" ht="16.5" x14ac:dyDescent="0.2">
      <c r="A5278" s="3">
        <v>5275</v>
      </c>
      <c r="B5278" s="3">
        <f t="shared" si="414"/>
        <v>37050102005</v>
      </c>
      <c r="C5278" s="3" t="s">
        <v>1166</v>
      </c>
      <c r="D5278" s="3" t="s">
        <v>250</v>
      </c>
      <c r="E5278" s="3" t="str">
        <f>INDEX(光放段!$G$4:$G$237,MATCH(纤芯!G5278,光放段!$C$4:$C$237,0))</f>
        <v>山东二干|潍坊临沂光缆:潍坊东方路-临沂金雀山</v>
      </c>
      <c r="F5278" s="3">
        <f>INDEX(光放段!$I$4:$I$237,MATCH(纤芯!H5278,光放段!$B$4:$B$237,0))</f>
        <v>37050100000</v>
      </c>
      <c r="G5278" s="3" t="str">
        <f t="shared" si="410"/>
        <v>山东二干|潍坊临沂光缆:吾山南逯-沂水马站</v>
      </c>
      <c r="H5278" s="3">
        <f>INDEX(光放段!$B$4:$B$237,MATCH(纤芯!G5278,光放段!$C$4:$C$237,0))</f>
        <v>37050102000</v>
      </c>
      <c r="I5278" s="3" t="str">
        <f t="shared" si="411"/>
        <v>潍坊临沂光缆</v>
      </c>
      <c r="J5278" s="3" t="str">
        <f>INDEX(子缆名称!$B$4:$B$29,纤芯!M5278)</f>
        <v>A缆</v>
      </c>
      <c r="K5278" s="3">
        <v>5</v>
      </c>
      <c r="L5278" s="3">
        <f t="shared" si="412"/>
        <v>5</v>
      </c>
      <c r="M5278" s="3">
        <f t="shared" si="413"/>
        <v>1</v>
      </c>
      <c r="N5278" s="3" t="s">
        <v>120</v>
      </c>
      <c r="O5278" s="3">
        <f>COUNTIF([1]局站!$D$4:$D$172,"="&amp;N5278)</f>
        <v>1</v>
      </c>
      <c r="P5278" s="3">
        <v>0</v>
      </c>
      <c r="Q5278" s="3">
        <v>0</v>
      </c>
      <c r="R5278" s="3">
        <v>0</v>
      </c>
      <c r="S5278" s="3" t="s">
        <v>86</v>
      </c>
      <c r="T5278" s="3">
        <f>COUNTIF([1]局站!$D$4:$D$172,"="&amp;S5278)</f>
        <v>1</v>
      </c>
      <c r="U5278" s="3">
        <v>0</v>
      </c>
      <c r="V5278" s="3">
        <v>0</v>
      </c>
      <c r="W5278" s="3">
        <v>0</v>
      </c>
      <c r="X5278" s="3" t="s">
        <v>1214</v>
      </c>
      <c r="Y5278" s="3" t="s">
        <v>880</v>
      </c>
      <c r="Z5278" s="3" t="str">
        <f>INDEX(业务类型!$C$4:$C$8,MATCH(纤芯!Y5278,业务类型!$B$4:$B$8,0))</f>
        <v>IDLE</v>
      </c>
      <c r="AA5278" s="3"/>
    </row>
    <row r="5279" spans="1:27" ht="16.5" x14ac:dyDescent="0.2">
      <c r="A5279" s="3">
        <v>5276</v>
      </c>
      <c r="B5279" s="3">
        <f t="shared" si="414"/>
        <v>37050102006</v>
      </c>
      <c r="C5279" s="3" t="s">
        <v>1166</v>
      </c>
      <c r="D5279" s="3" t="s">
        <v>250</v>
      </c>
      <c r="E5279" s="3" t="str">
        <f>INDEX(光放段!$G$4:$G$237,MATCH(纤芯!G5279,光放段!$C$4:$C$237,0))</f>
        <v>山东二干|潍坊临沂光缆:潍坊东方路-临沂金雀山</v>
      </c>
      <c r="F5279" s="3">
        <f>INDEX(光放段!$I$4:$I$237,MATCH(纤芯!H5279,光放段!$B$4:$B$237,0))</f>
        <v>37050100000</v>
      </c>
      <c r="G5279" s="3" t="str">
        <f t="shared" si="410"/>
        <v>山东二干|潍坊临沂光缆:吾山南逯-沂水马站</v>
      </c>
      <c r="H5279" s="3">
        <f>INDEX(光放段!$B$4:$B$237,MATCH(纤芯!G5279,光放段!$C$4:$C$237,0))</f>
        <v>37050102000</v>
      </c>
      <c r="I5279" s="3" t="str">
        <f t="shared" si="411"/>
        <v>潍坊临沂光缆</v>
      </c>
      <c r="J5279" s="3" t="str">
        <f>INDEX(子缆名称!$B$4:$B$29,纤芯!M5279)</f>
        <v>A缆</v>
      </c>
      <c r="K5279" s="3">
        <v>6</v>
      </c>
      <c r="L5279" s="3">
        <f t="shared" si="412"/>
        <v>6</v>
      </c>
      <c r="M5279" s="3">
        <f t="shared" si="413"/>
        <v>1</v>
      </c>
      <c r="N5279" s="3" t="s">
        <v>120</v>
      </c>
      <c r="O5279" s="3">
        <f>COUNTIF([1]局站!$D$4:$D$172,"="&amp;N5279)</f>
        <v>1</v>
      </c>
      <c r="P5279" s="3">
        <v>0</v>
      </c>
      <c r="Q5279" s="3">
        <v>0</v>
      </c>
      <c r="R5279" s="3">
        <v>0</v>
      </c>
      <c r="S5279" s="3" t="s">
        <v>86</v>
      </c>
      <c r="T5279" s="3">
        <f>COUNTIF([1]局站!$D$4:$D$172,"="&amp;S5279)</f>
        <v>1</v>
      </c>
      <c r="U5279" s="3">
        <v>0</v>
      </c>
      <c r="V5279" s="3">
        <v>0</v>
      </c>
      <c r="W5279" s="3">
        <v>0</v>
      </c>
      <c r="X5279" s="3" t="s">
        <v>1214</v>
      </c>
      <c r="Y5279" s="3" t="s">
        <v>880</v>
      </c>
      <c r="Z5279" s="3" t="str">
        <f>INDEX(业务类型!$C$4:$C$8,MATCH(纤芯!Y5279,业务类型!$B$4:$B$8,0))</f>
        <v>IDLE</v>
      </c>
      <c r="AA5279" s="3"/>
    </row>
    <row r="5280" spans="1:27" ht="16.5" x14ac:dyDescent="0.2">
      <c r="A5280" s="3">
        <v>5277</v>
      </c>
      <c r="B5280" s="3">
        <f t="shared" si="414"/>
        <v>37050102007</v>
      </c>
      <c r="C5280" s="3" t="s">
        <v>1166</v>
      </c>
      <c r="D5280" s="3" t="s">
        <v>250</v>
      </c>
      <c r="E5280" s="3" t="str">
        <f>INDEX(光放段!$G$4:$G$237,MATCH(纤芯!G5280,光放段!$C$4:$C$237,0))</f>
        <v>山东二干|潍坊临沂光缆:潍坊东方路-临沂金雀山</v>
      </c>
      <c r="F5280" s="3">
        <f>INDEX(光放段!$I$4:$I$237,MATCH(纤芯!H5280,光放段!$B$4:$B$237,0))</f>
        <v>37050100000</v>
      </c>
      <c r="G5280" s="3" t="str">
        <f t="shared" si="410"/>
        <v>山东二干|潍坊临沂光缆:吾山南逯-沂水马站</v>
      </c>
      <c r="H5280" s="3">
        <f>INDEX(光放段!$B$4:$B$237,MATCH(纤芯!G5280,光放段!$C$4:$C$237,0))</f>
        <v>37050102000</v>
      </c>
      <c r="I5280" s="3" t="str">
        <f t="shared" si="411"/>
        <v>潍坊临沂光缆</v>
      </c>
      <c r="J5280" s="3" t="str">
        <f>INDEX(子缆名称!$B$4:$B$29,纤芯!M5280)</f>
        <v>A缆</v>
      </c>
      <c r="K5280" s="3">
        <v>7</v>
      </c>
      <c r="L5280" s="3">
        <f t="shared" si="412"/>
        <v>7</v>
      </c>
      <c r="M5280" s="3">
        <f t="shared" si="413"/>
        <v>1</v>
      </c>
      <c r="N5280" s="3" t="s">
        <v>120</v>
      </c>
      <c r="O5280" s="3">
        <f>COUNTIF([1]局站!$D$4:$D$172,"="&amp;N5280)</f>
        <v>1</v>
      </c>
      <c r="P5280" s="3">
        <v>0</v>
      </c>
      <c r="Q5280" s="3">
        <v>0</v>
      </c>
      <c r="R5280" s="3">
        <v>0</v>
      </c>
      <c r="S5280" s="3" t="s">
        <v>86</v>
      </c>
      <c r="T5280" s="3">
        <f>COUNTIF([1]局站!$D$4:$D$172,"="&amp;S5280)</f>
        <v>1</v>
      </c>
      <c r="U5280" s="3">
        <v>0</v>
      </c>
      <c r="V5280" s="3">
        <v>0</v>
      </c>
      <c r="W5280" s="3">
        <v>0</v>
      </c>
      <c r="X5280" s="3" t="s">
        <v>1214</v>
      </c>
      <c r="Y5280" s="3" t="s">
        <v>880</v>
      </c>
      <c r="Z5280" s="3" t="str">
        <f>INDEX(业务类型!$C$4:$C$8,MATCH(纤芯!Y5280,业务类型!$B$4:$B$8,0))</f>
        <v>IDLE</v>
      </c>
      <c r="AA5280" s="3"/>
    </row>
    <row r="5281" spans="1:27" ht="16.5" x14ac:dyDescent="0.2">
      <c r="A5281" s="3">
        <v>5278</v>
      </c>
      <c r="B5281" s="3">
        <f t="shared" si="414"/>
        <v>37050102008</v>
      </c>
      <c r="C5281" s="3" t="s">
        <v>1166</v>
      </c>
      <c r="D5281" s="3" t="s">
        <v>250</v>
      </c>
      <c r="E5281" s="3" t="str">
        <f>INDEX(光放段!$G$4:$G$237,MATCH(纤芯!G5281,光放段!$C$4:$C$237,0))</f>
        <v>山东二干|潍坊临沂光缆:潍坊东方路-临沂金雀山</v>
      </c>
      <c r="F5281" s="3">
        <f>INDEX(光放段!$I$4:$I$237,MATCH(纤芯!H5281,光放段!$B$4:$B$237,0))</f>
        <v>37050100000</v>
      </c>
      <c r="G5281" s="3" t="str">
        <f t="shared" si="410"/>
        <v>山东二干|潍坊临沂光缆:吾山南逯-沂水马站</v>
      </c>
      <c r="H5281" s="3">
        <f>INDEX(光放段!$B$4:$B$237,MATCH(纤芯!G5281,光放段!$C$4:$C$237,0))</f>
        <v>37050102000</v>
      </c>
      <c r="I5281" s="3" t="str">
        <f t="shared" si="411"/>
        <v>潍坊临沂光缆</v>
      </c>
      <c r="J5281" s="3" t="str">
        <f>INDEX(子缆名称!$B$4:$B$29,纤芯!M5281)</f>
        <v>A缆</v>
      </c>
      <c r="K5281" s="3">
        <v>8</v>
      </c>
      <c r="L5281" s="3">
        <f t="shared" si="412"/>
        <v>8</v>
      </c>
      <c r="M5281" s="3">
        <f t="shared" si="413"/>
        <v>1</v>
      </c>
      <c r="N5281" s="3" t="s">
        <v>120</v>
      </c>
      <c r="O5281" s="3">
        <f>COUNTIF([1]局站!$D$4:$D$172,"="&amp;N5281)</f>
        <v>1</v>
      </c>
      <c r="P5281" s="3">
        <v>0</v>
      </c>
      <c r="Q5281" s="3">
        <v>0</v>
      </c>
      <c r="R5281" s="3">
        <v>0</v>
      </c>
      <c r="S5281" s="3" t="s">
        <v>86</v>
      </c>
      <c r="T5281" s="3">
        <f>COUNTIF([1]局站!$D$4:$D$172,"="&amp;S5281)</f>
        <v>1</v>
      </c>
      <c r="U5281" s="3">
        <v>0</v>
      </c>
      <c r="V5281" s="3">
        <v>0</v>
      </c>
      <c r="W5281" s="3">
        <v>0</v>
      </c>
      <c r="X5281" s="3" t="s">
        <v>1214</v>
      </c>
      <c r="Y5281" s="3" t="s">
        <v>880</v>
      </c>
      <c r="Z5281" s="3" t="str">
        <f>INDEX(业务类型!$C$4:$C$8,MATCH(纤芯!Y5281,业务类型!$B$4:$B$8,0))</f>
        <v>IDLE</v>
      </c>
      <c r="AA5281" s="3"/>
    </row>
    <row r="5282" spans="1:27" ht="16.5" x14ac:dyDescent="0.2">
      <c r="A5282" s="3">
        <v>5279</v>
      </c>
      <c r="B5282" s="3">
        <f t="shared" si="414"/>
        <v>37050102009</v>
      </c>
      <c r="C5282" s="3" t="s">
        <v>1166</v>
      </c>
      <c r="D5282" s="3" t="s">
        <v>250</v>
      </c>
      <c r="E5282" s="3" t="str">
        <f>INDEX(光放段!$G$4:$G$237,MATCH(纤芯!G5282,光放段!$C$4:$C$237,0))</f>
        <v>山东二干|潍坊临沂光缆:潍坊东方路-临沂金雀山</v>
      </c>
      <c r="F5282" s="3">
        <f>INDEX(光放段!$I$4:$I$237,MATCH(纤芯!H5282,光放段!$B$4:$B$237,0))</f>
        <v>37050100000</v>
      </c>
      <c r="G5282" s="3" t="str">
        <f t="shared" si="410"/>
        <v>山东二干|潍坊临沂光缆:吾山南逯-沂水马站</v>
      </c>
      <c r="H5282" s="3">
        <f>INDEX(光放段!$B$4:$B$237,MATCH(纤芯!G5282,光放段!$C$4:$C$237,0))</f>
        <v>37050102000</v>
      </c>
      <c r="I5282" s="3" t="str">
        <f t="shared" si="411"/>
        <v>潍坊临沂光缆</v>
      </c>
      <c r="J5282" s="3" t="str">
        <f>INDEX(子缆名称!$B$4:$B$29,纤芯!M5282)</f>
        <v>A缆</v>
      </c>
      <c r="K5282" s="3">
        <v>9</v>
      </c>
      <c r="L5282" s="3">
        <f t="shared" si="412"/>
        <v>9</v>
      </c>
      <c r="M5282" s="3">
        <f t="shared" si="413"/>
        <v>1</v>
      </c>
      <c r="N5282" s="3" t="s">
        <v>120</v>
      </c>
      <c r="O5282" s="3">
        <f>COUNTIF([1]局站!$D$4:$D$172,"="&amp;N5282)</f>
        <v>1</v>
      </c>
      <c r="P5282" s="3">
        <v>0</v>
      </c>
      <c r="Q5282" s="3">
        <v>0</v>
      </c>
      <c r="R5282" s="3">
        <v>0</v>
      </c>
      <c r="S5282" s="3" t="s">
        <v>86</v>
      </c>
      <c r="T5282" s="3">
        <f>COUNTIF([1]局站!$D$4:$D$172,"="&amp;S5282)</f>
        <v>1</v>
      </c>
      <c r="U5282" s="3">
        <v>0</v>
      </c>
      <c r="V5282" s="3">
        <v>0</v>
      </c>
      <c r="W5282" s="3">
        <v>0</v>
      </c>
      <c r="X5282" s="3" t="s">
        <v>1214</v>
      </c>
      <c r="Y5282" s="3" t="s">
        <v>880</v>
      </c>
      <c r="Z5282" s="3" t="str">
        <f>INDEX(业务类型!$C$4:$C$8,MATCH(纤芯!Y5282,业务类型!$B$4:$B$8,0))</f>
        <v>IDLE</v>
      </c>
      <c r="AA5282" s="3"/>
    </row>
    <row r="5283" spans="1:27" ht="16.5" x14ac:dyDescent="0.2">
      <c r="A5283" s="3">
        <v>5280</v>
      </c>
      <c r="B5283" s="3">
        <f t="shared" si="414"/>
        <v>37050102010</v>
      </c>
      <c r="C5283" s="3" t="s">
        <v>1166</v>
      </c>
      <c r="D5283" s="3" t="s">
        <v>250</v>
      </c>
      <c r="E5283" s="3" t="str">
        <f>INDEX(光放段!$G$4:$G$237,MATCH(纤芯!G5283,光放段!$C$4:$C$237,0))</f>
        <v>山东二干|潍坊临沂光缆:潍坊东方路-临沂金雀山</v>
      </c>
      <c r="F5283" s="3">
        <f>INDEX(光放段!$I$4:$I$237,MATCH(纤芯!H5283,光放段!$B$4:$B$237,0))</f>
        <v>37050100000</v>
      </c>
      <c r="G5283" s="3" t="str">
        <f t="shared" si="410"/>
        <v>山东二干|潍坊临沂光缆:吾山南逯-沂水马站</v>
      </c>
      <c r="H5283" s="3">
        <f>INDEX(光放段!$B$4:$B$237,MATCH(纤芯!G5283,光放段!$C$4:$C$237,0))</f>
        <v>37050102000</v>
      </c>
      <c r="I5283" s="3" t="str">
        <f t="shared" si="411"/>
        <v>潍坊临沂光缆</v>
      </c>
      <c r="J5283" s="3" t="str">
        <f>INDEX(子缆名称!$B$4:$B$29,纤芯!M5283)</f>
        <v>A缆</v>
      </c>
      <c r="K5283" s="3">
        <v>10</v>
      </c>
      <c r="L5283" s="3">
        <f t="shared" si="412"/>
        <v>10</v>
      </c>
      <c r="M5283" s="3">
        <f t="shared" si="413"/>
        <v>1</v>
      </c>
      <c r="N5283" s="3" t="s">
        <v>120</v>
      </c>
      <c r="O5283" s="3">
        <f>COUNTIF([1]局站!$D$4:$D$172,"="&amp;N5283)</f>
        <v>1</v>
      </c>
      <c r="P5283" s="3">
        <v>0</v>
      </c>
      <c r="Q5283" s="3">
        <v>0</v>
      </c>
      <c r="R5283" s="3">
        <v>0</v>
      </c>
      <c r="S5283" s="3" t="s">
        <v>86</v>
      </c>
      <c r="T5283" s="3">
        <f>COUNTIF([1]局站!$D$4:$D$172,"="&amp;S5283)</f>
        <v>1</v>
      </c>
      <c r="U5283" s="3">
        <v>0</v>
      </c>
      <c r="V5283" s="3">
        <v>0</v>
      </c>
      <c r="W5283" s="3">
        <v>0</v>
      </c>
      <c r="X5283" s="3" t="s">
        <v>1214</v>
      </c>
      <c r="Y5283" s="3" t="s">
        <v>880</v>
      </c>
      <c r="Z5283" s="3" t="str">
        <f>INDEX(业务类型!$C$4:$C$8,MATCH(纤芯!Y5283,业务类型!$B$4:$B$8,0))</f>
        <v>IDLE</v>
      </c>
      <c r="AA5283" s="3"/>
    </row>
    <row r="5284" spans="1:27" ht="16.5" x14ac:dyDescent="0.2">
      <c r="A5284" s="3">
        <v>5281</v>
      </c>
      <c r="B5284" s="3">
        <f t="shared" si="414"/>
        <v>37050102011</v>
      </c>
      <c r="C5284" s="3" t="s">
        <v>1166</v>
      </c>
      <c r="D5284" s="3" t="s">
        <v>250</v>
      </c>
      <c r="E5284" s="3" t="str">
        <f>INDEX(光放段!$G$4:$G$237,MATCH(纤芯!G5284,光放段!$C$4:$C$237,0))</f>
        <v>山东二干|潍坊临沂光缆:潍坊东方路-临沂金雀山</v>
      </c>
      <c r="F5284" s="3">
        <f>INDEX(光放段!$I$4:$I$237,MATCH(纤芯!H5284,光放段!$B$4:$B$237,0))</f>
        <v>37050100000</v>
      </c>
      <c r="G5284" s="3" t="str">
        <f t="shared" si="410"/>
        <v>山东二干|潍坊临沂光缆:吾山南逯-沂水马站</v>
      </c>
      <c r="H5284" s="3">
        <f>INDEX(光放段!$B$4:$B$237,MATCH(纤芯!G5284,光放段!$C$4:$C$237,0))</f>
        <v>37050102000</v>
      </c>
      <c r="I5284" s="3" t="str">
        <f t="shared" si="411"/>
        <v>潍坊临沂光缆</v>
      </c>
      <c r="J5284" s="3" t="str">
        <f>INDEX(子缆名称!$B$4:$B$29,纤芯!M5284)</f>
        <v>A缆</v>
      </c>
      <c r="K5284" s="3">
        <v>11</v>
      </c>
      <c r="L5284" s="3">
        <f t="shared" si="412"/>
        <v>11</v>
      </c>
      <c r="M5284" s="3">
        <f t="shared" si="413"/>
        <v>1</v>
      </c>
      <c r="N5284" s="3" t="s">
        <v>120</v>
      </c>
      <c r="O5284" s="3">
        <f>COUNTIF([1]局站!$D$4:$D$172,"="&amp;N5284)</f>
        <v>1</v>
      </c>
      <c r="P5284" s="3">
        <v>0</v>
      </c>
      <c r="Q5284" s="3">
        <v>0</v>
      </c>
      <c r="R5284" s="3">
        <v>0</v>
      </c>
      <c r="S5284" s="3" t="s">
        <v>86</v>
      </c>
      <c r="T5284" s="3">
        <f>COUNTIF([1]局站!$D$4:$D$172,"="&amp;S5284)</f>
        <v>1</v>
      </c>
      <c r="U5284" s="3">
        <v>0</v>
      </c>
      <c r="V5284" s="3">
        <v>0</v>
      </c>
      <c r="W5284" s="3">
        <v>0</v>
      </c>
      <c r="X5284" s="3" t="s">
        <v>1214</v>
      </c>
      <c r="Y5284" s="3" t="s">
        <v>880</v>
      </c>
      <c r="Z5284" s="3" t="str">
        <f>INDEX(业务类型!$C$4:$C$8,MATCH(纤芯!Y5284,业务类型!$B$4:$B$8,0))</f>
        <v>IDLE</v>
      </c>
      <c r="AA5284" s="3"/>
    </row>
    <row r="5285" spans="1:27" ht="16.5" x14ac:dyDescent="0.2">
      <c r="A5285" s="3">
        <v>5282</v>
      </c>
      <c r="B5285" s="3">
        <f t="shared" si="414"/>
        <v>37050102012</v>
      </c>
      <c r="C5285" s="3" t="s">
        <v>1166</v>
      </c>
      <c r="D5285" s="3" t="s">
        <v>250</v>
      </c>
      <c r="E5285" s="3" t="str">
        <f>INDEX(光放段!$G$4:$G$237,MATCH(纤芯!G5285,光放段!$C$4:$C$237,0))</f>
        <v>山东二干|潍坊临沂光缆:潍坊东方路-临沂金雀山</v>
      </c>
      <c r="F5285" s="3">
        <f>INDEX(光放段!$I$4:$I$237,MATCH(纤芯!H5285,光放段!$B$4:$B$237,0))</f>
        <v>37050100000</v>
      </c>
      <c r="G5285" s="3" t="str">
        <f t="shared" si="410"/>
        <v>山东二干|潍坊临沂光缆:吾山南逯-沂水马站</v>
      </c>
      <c r="H5285" s="3">
        <f>INDEX(光放段!$B$4:$B$237,MATCH(纤芯!G5285,光放段!$C$4:$C$237,0))</f>
        <v>37050102000</v>
      </c>
      <c r="I5285" s="3" t="str">
        <f t="shared" si="411"/>
        <v>潍坊临沂光缆</v>
      </c>
      <c r="J5285" s="3" t="str">
        <f>INDEX(子缆名称!$B$4:$B$29,纤芯!M5285)</f>
        <v>A缆</v>
      </c>
      <c r="K5285" s="3">
        <v>12</v>
      </c>
      <c r="L5285" s="3">
        <f t="shared" si="412"/>
        <v>12</v>
      </c>
      <c r="M5285" s="3">
        <f t="shared" si="413"/>
        <v>1</v>
      </c>
      <c r="N5285" s="3" t="s">
        <v>120</v>
      </c>
      <c r="O5285" s="3">
        <f>COUNTIF([1]局站!$D$4:$D$172,"="&amp;N5285)</f>
        <v>1</v>
      </c>
      <c r="P5285" s="3">
        <v>0</v>
      </c>
      <c r="Q5285" s="3">
        <v>0</v>
      </c>
      <c r="R5285" s="3">
        <v>0</v>
      </c>
      <c r="S5285" s="3" t="s">
        <v>86</v>
      </c>
      <c r="T5285" s="3">
        <f>COUNTIF([1]局站!$D$4:$D$172,"="&amp;S5285)</f>
        <v>1</v>
      </c>
      <c r="U5285" s="3">
        <v>0</v>
      </c>
      <c r="V5285" s="3">
        <v>0</v>
      </c>
      <c r="W5285" s="3">
        <v>0</v>
      </c>
      <c r="X5285" s="3" t="s">
        <v>1214</v>
      </c>
      <c r="Y5285" s="3" t="s">
        <v>880</v>
      </c>
      <c r="Z5285" s="3" t="str">
        <f>INDEX(业务类型!$C$4:$C$8,MATCH(纤芯!Y5285,业务类型!$B$4:$B$8,0))</f>
        <v>IDLE</v>
      </c>
      <c r="AA5285" s="3"/>
    </row>
    <row r="5286" spans="1:27" ht="16.5" x14ac:dyDescent="0.2">
      <c r="A5286" s="3">
        <v>5283</v>
      </c>
      <c r="B5286" s="3">
        <f t="shared" si="414"/>
        <v>37050102013</v>
      </c>
      <c r="C5286" s="3" t="s">
        <v>1166</v>
      </c>
      <c r="D5286" s="3" t="s">
        <v>250</v>
      </c>
      <c r="E5286" s="3" t="str">
        <f>INDEX(光放段!$G$4:$G$237,MATCH(纤芯!G5286,光放段!$C$4:$C$237,0))</f>
        <v>山东二干|潍坊临沂光缆:潍坊东方路-临沂金雀山</v>
      </c>
      <c r="F5286" s="3">
        <f>INDEX(光放段!$I$4:$I$237,MATCH(纤芯!H5286,光放段!$B$4:$B$237,0))</f>
        <v>37050100000</v>
      </c>
      <c r="G5286" s="3" t="str">
        <f t="shared" si="410"/>
        <v>山东二干|潍坊临沂光缆:吾山南逯-沂水马站</v>
      </c>
      <c r="H5286" s="3">
        <f>INDEX(光放段!$B$4:$B$237,MATCH(纤芯!G5286,光放段!$C$4:$C$237,0))</f>
        <v>37050102000</v>
      </c>
      <c r="I5286" s="3" t="str">
        <f t="shared" si="411"/>
        <v>潍坊临沂光缆</v>
      </c>
      <c r="J5286" s="3" t="str">
        <f>INDEX(子缆名称!$B$4:$B$29,纤芯!M5286)</f>
        <v>B缆</v>
      </c>
      <c r="K5286" s="3">
        <v>13</v>
      </c>
      <c r="L5286" s="3">
        <f t="shared" si="412"/>
        <v>1</v>
      </c>
      <c r="M5286" s="3">
        <f t="shared" si="413"/>
        <v>2</v>
      </c>
      <c r="N5286" s="3" t="s">
        <v>120</v>
      </c>
      <c r="O5286" s="3">
        <f>COUNTIF([1]局站!$D$4:$D$172,"="&amp;N5286)</f>
        <v>1</v>
      </c>
      <c r="P5286" s="3">
        <v>0</v>
      </c>
      <c r="Q5286" s="3">
        <v>0</v>
      </c>
      <c r="R5286" s="3">
        <v>0</v>
      </c>
      <c r="S5286" s="3" t="s">
        <v>86</v>
      </c>
      <c r="T5286" s="3">
        <f>COUNTIF([1]局站!$D$4:$D$172,"="&amp;S5286)</f>
        <v>1</v>
      </c>
      <c r="U5286" s="3">
        <v>0</v>
      </c>
      <c r="V5286" s="3">
        <v>0</v>
      </c>
      <c r="W5286" s="3">
        <v>0</v>
      </c>
      <c r="X5286" s="3" t="s">
        <v>1215</v>
      </c>
      <c r="Y5286" s="3" t="s">
        <v>880</v>
      </c>
      <c r="Z5286" s="3" t="str">
        <f>INDEX(业务类型!$C$4:$C$8,MATCH(纤芯!Y5286,业务类型!$B$4:$B$8,0))</f>
        <v>IDLE</v>
      </c>
      <c r="AA5286" s="3"/>
    </row>
    <row r="5287" spans="1:27" ht="16.5" x14ac:dyDescent="0.2">
      <c r="A5287" s="3">
        <v>5284</v>
      </c>
      <c r="B5287" s="3">
        <f t="shared" si="414"/>
        <v>37050102014</v>
      </c>
      <c r="C5287" s="3" t="s">
        <v>1166</v>
      </c>
      <c r="D5287" s="3" t="s">
        <v>250</v>
      </c>
      <c r="E5287" s="3" t="str">
        <f>INDEX(光放段!$G$4:$G$237,MATCH(纤芯!G5287,光放段!$C$4:$C$237,0))</f>
        <v>山东二干|潍坊临沂光缆:潍坊东方路-临沂金雀山</v>
      </c>
      <c r="F5287" s="3">
        <f>INDEX(光放段!$I$4:$I$237,MATCH(纤芯!H5287,光放段!$B$4:$B$237,0))</f>
        <v>37050100000</v>
      </c>
      <c r="G5287" s="3" t="str">
        <f t="shared" si="410"/>
        <v>山东二干|潍坊临沂光缆:吾山南逯-沂水马站</v>
      </c>
      <c r="H5287" s="3">
        <f>INDEX(光放段!$B$4:$B$237,MATCH(纤芯!G5287,光放段!$C$4:$C$237,0))</f>
        <v>37050102000</v>
      </c>
      <c r="I5287" s="3" t="str">
        <f t="shared" si="411"/>
        <v>潍坊临沂光缆</v>
      </c>
      <c r="J5287" s="3" t="str">
        <f>INDEX(子缆名称!$B$4:$B$29,纤芯!M5287)</f>
        <v>B缆</v>
      </c>
      <c r="K5287" s="3">
        <v>14</v>
      </c>
      <c r="L5287" s="3">
        <f t="shared" si="412"/>
        <v>2</v>
      </c>
      <c r="M5287" s="3">
        <f t="shared" si="413"/>
        <v>2</v>
      </c>
      <c r="N5287" s="3" t="s">
        <v>120</v>
      </c>
      <c r="O5287" s="3">
        <f>COUNTIF([1]局站!$D$4:$D$172,"="&amp;N5287)</f>
        <v>1</v>
      </c>
      <c r="P5287" s="3">
        <v>0</v>
      </c>
      <c r="Q5287" s="3">
        <v>0</v>
      </c>
      <c r="R5287" s="3">
        <v>0</v>
      </c>
      <c r="S5287" s="3" t="s">
        <v>86</v>
      </c>
      <c r="T5287" s="3">
        <f>COUNTIF([1]局站!$D$4:$D$172,"="&amp;S5287)</f>
        <v>1</v>
      </c>
      <c r="U5287" s="3">
        <v>0</v>
      </c>
      <c r="V5287" s="3">
        <v>0</v>
      </c>
      <c r="W5287" s="3">
        <v>0</v>
      </c>
      <c r="X5287" s="3" t="s">
        <v>1215</v>
      </c>
      <c r="Y5287" s="3" t="s">
        <v>880</v>
      </c>
      <c r="Z5287" s="3" t="str">
        <f>INDEX(业务类型!$C$4:$C$8,MATCH(纤芯!Y5287,业务类型!$B$4:$B$8,0))</f>
        <v>IDLE</v>
      </c>
      <c r="AA5287" s="3"/>
    </row>
    <row r="5288" spans="1:27" ht="16.5" x14ac:dyDescent="0.2">
      <c r="A5288" s="3">
        <v>5285</v>
      </c>
      <c r="B5288" s="3">
        <f t="shared" si="414"/>
        <v>37050102015</v>
      </c>
      <c r="C5288" s="3" t="s">
        <v>1166</v>
      </c>
      <c r="D5288" s="3" t="s">
        <v>250</v>
      </c>
      <c r="E5288" s="3" t="str">
        <f>INDEX(光放段!$G$4:$G$237,MATCH(纤芯!G5288,光放段!$C$4:$C$237,0))</f>
        <v>山东二干|潍坊临沂光缆:潍坊东方路-临沂金雀山</v>
      </c>
      <c r="F5288" s="3">
        <f>INDEX(光放段!$I$4:$I$237,MATCH(纤芯!H5288,光放段!$B$4:$B$237,0))</f>
        <v>37050100000</v>
      </c>
      <c r="G5288" s="3" t="str">
        <f t="shared" si="410"/>
        <v>山东二干|潍坊临沂光缆:吾山南逯-沂水马站</v>
      </c>
      <c r="H5288" s="3">
        <f>INDEX(光放段!$B$4:$B$237,MATCH(纤芯!G5288,光放段!$C$4:$C$237,0))</f>
        <v>37050102000</v>
      </c>
      <c r="I5288" s="3" t="str">
        <f t="shared" si="411"/>
        <v>潍坊临沂光缆</v>
      </c>
      <c r="J5288" s="3" t="str">
        <f>INDEX(子缆名称!$B$4:$B$29,纤芯!M5288)</f>
        <v>B缆</v>
      </c>
      <c r="K5288" s="3">
        <v>15</v>
      </c>
      <c r="L5288" s="3">
        <f t="shared" si="412"/>
        <v>3</v>
      </c>
      <c r="M5288" s="3">
        <f t="shared" si="413"/>
        <v>2</v>
      </c>
      <c r="N5288" s="3" t="s">
        <v>120</v>
      </c>
      <c r="O5288" s="3">
        <f>COUNTIF([1]局站!$D$4:$D$172,"="&amp;N5288)</f>
        <v>1</v>
      </c>
      <c r="P5288" s="3">
        <v>0</v>
      </c>
      <c r="Q5288" s="3">
        <v>0</v>
      </c>
      <c r="R5288" s="3">
        <v>0</v>
      </c>
      <c r="S5288" s="3" t="s">
        <v>86</v>
      </c>
      <c r="T5288" s="3">
        <f>COUNTIF([1]局站!$D$4:$D$172,"="&amp;S5288)</f>
        <v>1</v>
      </c>
      <c r="U5288" s="3">
        <v>0</v>
      </c>
      <c r="V5288" s="3">
        <v>0</v>
      </c>
      <c r="W5288" s="3">
        <v>0</v>
      </c>
      <c r="X5288" s="3" t="s">
        <v>1215</v>
      </c>
      <c r="Y5288" s="3" t="s">
        <v>880</v>
      </c>
      <c r="Z5288" s="3" t="str">
        <f>INDEX(业务类型!$C$4:$C$8,MATCH(纤芯!Y5288,业务类型!$B$4:$B$8,0))</f>
        <v>IDLE</v>
      </c>
      <c r="AA5288" s="3"/>
    </row>
    <row r="5289" spans="1:27" ht="16.5" x14ac:dyDescent="0.2">
      <c r="A5289" s="3">
        <v>5286</v>
      </c>
      <c r="B5289" s="3">
        <f t="shared" si="414"/>
        <v>37050102016</v>
      </c>
      <c r="C5289" s="3" t="s">
        <v>1166</v>
      </c>
      <c r="D5289" s="3" t="s">
        <v>250</v>
      </c>
      <c r="E5289" s="3" t="str">
        <f>INDEX(光放段!$G$4:$G$237,MATCH(纤芯!G5289,光放段!$C$4:$C$237,0))</f>
        <v>山东二干|潍坊临沂光缆:潍坊东方路-临沂金雀山</v>
      </c>
      <c r="F5289" s="3">
        <f>INDEX(光放段!$I$4:$I$237,MATCH(纤芯!H5289,光放段!$B$4:$B$237,0))</f>
        <v>37050100000</v>
      </c>
      <c r="G5289" s="3" t="str">
        <f t="shared" si="410"/>
        <v>山东二干|潍坊临沂光缆:吾山南逯-沂水马站</v>
      </c>
      <c r="H5289" s="3">
        <f>INDEX(光放段!$B$4:$B$237,MATCH(纤芯!G5289,光放段!$C$4:$C$237,0))</f>
        <v>37050102000</v>
      </c>
      <c r="I5289" s="3" t="str">
        <f t="shared" si="411"/>
        <v>潍坊临沂光缆</v>
      </c>
      <c r="J5289" s="3" t="str">
        <f>INDEX(子缆名称!$B$4:$B$29,纤芯!M5289)</f>
        <v>B缆</v>
      </c>
      <c r="K5289" s="3">
        <v>16</v>
      </c>
      <c r="L5289" s="3">
        <f t="shared" si="412"/>
        <v>4</v>
      </c>
      <c r="M5289" s="3">
        <f t="shared" si="413"/>
        <v>2</v>
      </c>
      <c r="N5289" s="3" t="s">
        <v>120</v>
      </c>
      <c r="O5289" s="3">
        <f>COUNTIF([1]局站!$D$4:$D$172,"="&amp;N5289)</f>
        <v>1</v>
      </c>
      <c r="P5289" s="3">
        <v>0</v>
      </c>
      <c r="Q5289" s="3">
        <v>0</v>
      </c>
      <c r="R5289" s="3">
        <v>0</v>
      </c>
      <c r="S5289" s="3" t="s">
        <v>86</v>
      </c>
      <c r="T5289" s="3">
        <f>COUNTIF([1]局站!$D$4:$D$172,"="&amp;S5289)</f>
        <v>1</v>
      </c>
      <c r="U5289" s="3">
        <v>0</v>
      </c>
      <c r="V5289" s="3">
        <v>0</v>
      </c>
      <c r="W5289" s="3">
        <v>0</v>
      </c>
      <c r="X5289" s="3" t="s">
        <v>1215</v>
      </c>
      <c r="Y5289" s="3" t="s">
        <v>880</v>
      </c>
      <c r="Z5289" s="3" t="str">
        <f>INDEX(业务类型!$C$4:$C$8,MATCH(纤芯!Y5289,业务类型!$B$4:$B$8,0))</f>
        <v>IDLE</v>
      </c>
      <c r="AA5289" s="3"/>
    </row>
    <row r="5290" spans="1:27" ht="16.5" x14ac:dyDescent="0.2">
      <c r="A5290" s="3">
        <v>5287</v>
      </c>
      <c r="B5290" s="3">
        <f t="shared" si="414"/>
        <v>37050102017</v>
      </c>
      <c r="C5290" s="3" t="s">
        <v>1166</v>
      </c>
      <c r="D5290" s="3" t="s">
        <v>250</v>
      </c>
      <c r="E5290" s="3" t="str">
        <f>INDEX(光放段!$G$4:$G$237,MATCH(纤芯!G5290,光放段!$C$4:$C$237,0))</f>
        <v>山东二干|潍坊临沂光缆:潍坊东方路-临沂金雀山</v>
      </c>
      <c r="F5290" s="3">
        <f>INDEX(光放段!$I$4:$I$237,MATCH(纤芯!H5290,光放段!$B$4:$B$237,0))</f>
        <v>37050100000</v>
      </c>
      <c r="G5290" s="3" t="str">
        <f t="shared" si="410"/>
        <v>山东二干|潍坊临沂光缆:吾山南逯-沂水马站</v>
      </c>
      <c r="H5290" s="3">
        <f>INDEX(光放段!$B$4:$B$237,MATCH(纤芯!G5290,光放段!$C$4:$C$237,0))</f>
        <v>37050102000</v>
      </c>
      <c r="I5290" s="3" t="str">
        <f t="shared" si="411"/>
        <v>潍坊临沂光缆</v>
      </c>
      <c r="J5290" s="3" t="str">
        <f>INDEX(子缆名称!$B$4:$B$29,纤芯!M5290)</f>
        <v>B缆</v>
      </c>
      <c r="K5290" s="3">
        <v>17</v>
      </c>
      <c r="L5290" s="3">
        <f t="shared" si="412"/>
        <v>5</v>
      </c>
      <c r="M5290" s="3">
        <f t="shared" si="413"/>
        <v>2</v>
      </c>
      <c r="N5290" s="3" t="s">
        <v>120</v>
      </c>
      <c r="O5290" s="3">
        <f>COUNTIF([1]局站!$D$4:$D$172,"="&amp;N5290)</f>
        <v>1</v>
      </c>
      <c r="P5290" s="3">
        <v>0</v>
      </c>
      <c r="Q5290" s="3">
        <v>0</v>
      </c>
      <c r="R5290" s="3">
        <v>0</v>
      </c>
      <c r="S5290" s="3" t="s">
        <v>86</v>
      </c>
      <c r="T5290" s="3">
        <f>COUNTIF([1]局站!$D$4:$D$172,"="&amp;S5290)</f>
        <v>1</v>
      </c>
      <c r="U5290" s="3">
        <v>0</v>
      </c>
      <c r="V5290" s="3">
        <v>0</v>
      </c>
      <c r="W5290" s="3">
        <v>0</v>
      </c>
      <c r="X5290" s="3" t="s">
        <v>1215</v>
      </c>
      <c r="Y5290" s="3" t="s">
        <v>880</v>
      </c>
      <c r="Z5290" s="3" t="str">
        <f>INDEX(业务类型!$C$4:$C$8,MATCH(纤芯!Y5290,业务类型!$B$4:$B$8,0))</f>
        <v>IDLE</v>
      </c>
      <c r="AA5290" s="3"/>
    </row>
    <row r="5291" spans="1:27" ht="16.5" x14ac:dyDescent="0.2">
      <c r="A5291" s="3">
        <v>5288</v>
      </c>
      <c r="B5291" s="3">
        <f t="shared" si="414"/>
        <v>37050102018</v>
      </c>
      <c r="C5291" s="3" t="s">
        <v>1166</v>
      </c>
      <c r="D5291" s="3" t="s">
        <v>250</v>
      </c>
      <c r="E5291" s="3" t="str">
        <f>INDEX(光放段!$G$4:$G$237,MATCH(纤芯!G5291,光放段!$C$4:$C$237,0))</f>
        <v>山东二干|潍坊临沂光缆:潍坊东方路-临沂金雀山</v>
      </c>
      <c r="F5291" s="3">
        <f>INDEX(光放段!$I$4:$I$237,MATCH(纤芯!H5291,光放段!$B$4:$B$237,0))</f>
        <v>37050100000</v>
      </c>
      <c r="G5291" s="3" t="str">
        <f t="shared" si="410"/>
        <v>山东二干|潍坊临沂光缆:吾山南逯-沂水马站</v>
      </c>
      <c r="H5291" s="3">
        <f>INDEX(光放段!$B$4:$B$237,MATCH(纤芯!G5291,光放段!$C$4:$C$237,0))</f>
        <v>37050102000</v>
      </c>
      <c r="I5291" s="3" t="str">
        <f t="shared" si="411"/>
        <v>潍坊临沂光缆</v>
      </c>
      <c r="J5291" s="3" t="str">
        <f>INDEX(子缆名称!$B$4:$B$29,纤芯!M5291)</f>
        <v>B缆</v>
      </c>
      <c r="K5291" s="3">
        <v>18</v>
      </c>
      <c r="L5291" s="3">
        <f t="shared" si="412"/>
        <v>6</v>
      </c>
      <c r="M5291" s="3">
        <f t="shared" si="413"/>
        <v>2</v>
      </c>
      <c r="N5291" s="3" t="s">
        <v>120</v>
      </c>
      <c r="O5291" s="3">
        <f>COUNTIF([1]局站!$D$4:$D$172,"="&amp;N5291)</f>
        <v>1</v>
      </c>
      <c r="P5291" s="3">
        <v>0</v>
      </c>
      <c r="Q5291" s="3">
        <v>0</v>
      </c>
      <c r="R5291" s="3">
        <v>0</v>
      </c>
      <c r="S5291" s="3" t="s">
        <v>86</v>
      </c>
      <c r="T5291" s="3">
        <f>COUNTIF([1]局站!$D$4:$D$172,"="&amp;S5291)</f>
        <v>1</v>
      </c>
      <c r="U5291" s="3">
        <v>0</v>
      </c>
      <c r="V5291" s="3">
        <v>0</v>
      </c>
      <c r="W5291" s="3">
        <v>0</v>
      </c>
      <c r="X5291" s="3" t="s">
        <v>1215</v>
      </c>
      <c r="Y5291" s="3" t="s">
        <v>880</v>
      </c>
      <c r="Z5291" s="3" t="str">
        <f>INDEX(业务类型!$C$4:$C$8,MATCH(纤芯!Y5291,业务类型!$B$4:$B$8,0))</f>
        <v>IDLE</v>
      </c>
      <c r="AA5291" s="3"/>
    </row>
    <row r="5292" spans="1:27" ht="16.5" x14ac:dyDescent="0.2">
      <c r="A5292" s="3">
        <v>5289</v>
      </c>
      <c r="B5292" s="3">
        <f t="shared" si="414"/>
        <v>37050102019</v>
      </c>
      <c r="C5292" s="3" t="s">
        <v>1166</v>
      </c>
      <c r="D5292" s="3" t="s">
        <v>250</v>
      </c>
      <c r="E5292" s="3" t="str">
        <f>INDEX(光放段!$G$4:$G$237,MATCH(纤芯!G5292,光放段!$C$4:$C$237,0))</f>
        <v>山东二干|潍坊临沂光缆:潍坊东方路-临沂金雀山</v>
      </c>
      <c r="F5292" s="3">
        <f>INDEX(光放段!$I$4:$I$237,MATCH(纤芯!H5292,光放段!$B$4:$B$237,0))</f>
        <v>37050100000</v>
      </c>
      <c r="G5292" s="3" t="str">
        <f t="shared" si="410"/>
        <v>山东二干|潍坊临沂光缆:吾山南逯-沂水马站</v>
      </c>
      <c r="H5292" s="3">
        <f>INDEX(光放段!$B$4:$B$237,MATCH(纤芯!G5292,光放段!$C$4:$C$237,0))</f>
        <v>37050102000</v>
      </c>
      <c r="I5292" s="3" t="str">
        <f t="shared" si="411"/>
        <v>潍坊临沂光缆</v>
      </c>
      <c r="J5292" s="3" t="str">
        <f>INDEX(子缆名称!$B$4:$B$29,纤芯!M5292)</f>
        <v>B缆</v>
      </c>
      <c r="K5292" s="3">
        <v>19</v>
      </c>
      <c r="L5292" s="3">
        <f t="shared" si="412"/>
        <v>7</v>
      </c>
      <c r="M5292" s="3">
        <f t="shared" si="413"/>
        <v>2</v>
      </c>
      <c r="N5292" s="3" t="s">
        <v>120</v>
      </c>
      <c r="O5292" s="3">
        <f>COUNTIF([1]局站!$D$4:$D$172,"="&amp;N5292)</f>
        <v>1</v>
      </c>
      <c r="P5292" s="3">
        <v>0</v>
      </c>
      <c r="Q5292" s="3">
        <v>0</v>
      </c>
      <c r="R5292" s="3">
        <v>0</v>
      </c>
      <c r="S5292" s="3" t="s">
        <v>86</v>
      </c>
      <c r="T5292" s="3">
        <f>COUNTIF([1]局站!$D$4:$D$172,"="&amp;S5292)</f>
        <v>1</v>
      </c>
      <c r="U5292" s="3">
        <v>0</v>
      </c>
      <c r="V5292" s="3">
        <v>0</v>
      </c>
      <c r="W5292" s="3">
        <v>0</v>
      </c>
      <c r="X5292" s="3" t="s">
        <v>1215</v>
      </c>
      <c r="Y5292" s="3" t="s">
        <v>880</v>
      </c>
      <c r="Z5292" s="3" t="str">
        <f>INDEX(业务类型!$C$4:$C$8,MATCH(纤芯!Y5292,业务类型!$B$4:$B$8,0))</f>
        <v>IDLE</v>
      </c>
      <c r="AA5292" s="3"/>
    </row>
    <row r="5293" spans="1:27" ht="16.5" x14ac:dyDescent="0.2">
      <c r="A5293" s="3">
        <v>5290</v>
      </c>
      <c r="B5293" s="3">
        <f t="shared" si="414"/>
        <v>37050102020</v>
      </c>
      <c r="C5293" s="3" t="s">
        <v>1166</v>
      </c>
      <c r="D5293" s="3" t="s">
        <v>250</v>
      </c>
      <c r="E5293" s="3" t="str">
        <f>INDEX(光放段!$G$4:$G$237,MATCH(纤芯!G5293,光放段!$C$4:$C$237,0))</f>
        <v>山东二干|潍坊临沂光缆:潍坊东方路-临沂金雀山</v>
      </c>
      <c r="F5293" s="3">
        <f>INDEX(光放段!$I$4:$I$237,MATCH(纤芯!H5293,光放段!$B$4:$B$237,0))</f>
        <v>37050100000</v>
      </c>
      <c r="G5293" s="3" t="str">
        <f t="shared" si="410"/>
        <v>山东二干|潍坊临沂光缆:吾山南逯-沂水马站</v>
      </c>
      <c r="H5293" s="3">
        <f>INDEX(光放段!$B$4:$B$237,MATCH(纤芯!G5293,光放段!$C$4:$C$237,0))</f>
        <v>37050102000</v>
      </c>
      <c r="I5293" s="3" t="str">
        <f t="shared" si="411"/>
        <v>潍坊临沂光缆</v>
      </c>
      <c r="J5293" s="3" t="str">
        <f>INDEX(子缆名称!$B$4:$B$29,纤芯!M5293)</f>
        <v>B缆</v>
      </c>
      <c r="K5293" s="3">
        <v>20</v>
      </c>
      <c r="L5293" s="3">
        <f t="shared" si="412"/>
        <v>8</v>
      </c>
      <c r="M5293" s="3">
        <f t="shared" si="413"/>
        <v>2</v>
      </c>
      <c r="N5293" s="3" t="s">
        <v>120</v>
      </c>
      <c r="O5293" s="3">
        <f>COUNTIF([1]局站!$D$4:$D$172,"="&amp;N5293)</f>
        <v>1</v>
      </c>
      <c r="P5293" s="3">
        <v>0</v>
      </c>
      <c r="Q5293" s="3">
        <v>0</v>
      </c>
      <c r="R5293" s="3">
        <v>0</v>
      </c>
      <c r="S5293" s="3" t="s">
        <v>86</v>
      </c>
      <c r="T5293" s="3">
        <f>COUNTIF([1]局站!$D$4:$D$172,"="&amp;S5293)</f>
        <v>1</v>
      </c>
      <c r="U5293" s="3">
        <v>0</v>
      </c>
      <c r="V5293" s="3">
        <v>0</v>
      </c>
      <c r="W5293" s="3">
        <v>0</v>
      </c>
      <c r="X5293" s="3" t="s">
        <v>1215</v>
      </c>
      <c r="Y5293" s="3" t="s">
        <v>880</v>
      </c>
      <c r="Z5293" s="3" t="str">
        <f>INDEX(业务类型!$C$4:$C$8,MATCH(纤芯!Y5293,业务类型!$B$4:$B$8,0))</f>
        <v>IDLE</v>
      </c>
      <c r="AA5293" s="3"/>
    </row>
    <row r="5294" spans="1:27" ht="16.5" x14ac:dyDescent="0.2">
      <c r="A5294" s="3">
        <v>5291</v>
      </c>
      <c r="B5294" s="3">
        <f t="shared" si="414"/>
        <v>37050102021</v>
      </c>
      <c r="C5294" s="3" t="s">
        <v>1166</v>
      </c>
      <c r="D5294" s="3" t="s">
        <v>250</v>
      </c>
      <c r="E5294" s="3" t="str">
        <f>INDEX(光放段!$G$4:$G$237,MATCH(纤芯!G5294,光放段!$C$4:$C$237,0))</f>
        <v>山东二干|潍坊临沂光缆:潍坊东方路-临沂金雀山</v>
      </c>
      <c r="F5294" s="3">
        <f>INDEX(光放段!$I$4:$I$237,MATCH(纤芯!H5294,光放段!$B$4:$B$237,0))</f>
        <v>37050100000</v>
      </c>
      <c r="G5294" s="3" t="str">
        <f t="shared" si="410"/>
        <v>山东二干|潍坊临沂光缆:吾山南逯-沂水马站</v>
      </c>
      <c r="H5294" s="3">
        <f>INDEX(光放段!$B$4:$B$237,MATCH(纤芯!G5294,光放段!$C$4:$C$237,0))</f>
        <v>37050102000</v>
      </c>
      <c r="I5294" s="3" t="str">
        <f t="shared" si="411"/>
        <v>潍坊临沂光缆</v>
      </c>
      <c r="J5294" s="3" t="str">
        <f>INDEX(子缆名称!$B$4:$B$29,纤芯!M5294)</f>
        <v>B缆</v>
      </c>
      <c r="K5294" s="3">
        <v>21</v>
      </c>
      <c r="L5294" s="3">
        <f t="shared" si="412"/>
        <v>9</v>
      </c>
      <c r="M5294" s="3">
        <f t="shared" si="413"/>
        <v>2</v>
      </c>
      <c r="N5294" s="3" t="s">
        <v>120</v>
      </c>
      <c r="O5294" s="3">
        <f>COUNTIF([1]局站!$D$4:$D$172,"="&amp;N5294)</f>
        <v>1</v>
      </c>
      <c r="P5294" s="3">
        <v>0</v>
      </c>
      <c r="Q5294" s="3">
        <v>0</v>
      </c>
      <c r="R5294" s="3">
        <v>0</v>
      </c>
      <c r="S5294" s="3" t="s">
        <v>86</v>
      </c>
      <c r="T5294" s="3">
        <f>COUNTIF([1]局站!$D$4:$D$172,"="&amp;S5294)</f>
        <v>1</v>
      </c>
      <c r="U5294" s="3">
        <v>0</v>
      </c>
      <c r="V5294" s="3">
        <v>0</v>
      </c>
      <c r="W5294" s="3">
        <v>0</v>
      </c>
      <c r="X5294" s="3" t="s">
        <v>1215</v>
      </c>
      <c r="Y5294" s="3" t="s">
        <v>880</v>
      </c>
      <c r="Z5294" s="3" t="str">
        <f>INDEX(业务类型!$C$4:$C$8,MATCH(纤芯!Y5294,业务类型!$B$4:$B$8,0))</f>
        <v>IDLE</v>
      </c>
      <c r="AA5294" s="3"/>
    </row>
    <row r="5295" spans="1:27" ht="16.5" x14ac:dyDescent="0.2">
      <c r="A5295" s="3">
        <v>5292</v>
      </c>
      <c r="B5295" s="3">
        <f t="shared" si="414"/>
        <v>37050102022</v>
      </c>
      <c r="C5295" s="3" t="s">
        <v>1166</v>
      </c>
      <c r="D5295" s="3" t="s">
        <v>250</v>
      </c>
      <c r="E5295" s="3" t="str">
        <f>INDEX(光放段!$G$4:$G$237,MATCH(纤芯!G5295,光放段!$C$4:$C$237,0))</f>
        <v>山东二干|潍坊临沂光缆:潍坊东方路-临沂金雀山</v>
      </c>
      <c r="F5295" s="3">
        <f>INDEX(光放段!$I$4:$I$237,MATCH(纤芯!H5295,光放段!$B$4:$B$237,0))</f>
        <v>37050100000</v>
      </c>
      <c r="G5295" s="3" t="str">
        <f t="shared" si="410"/>
        <v>山东二干|潍坊临沂光缆:吾山南逯-沂水马站</v>
      </c>
      <c r="H5295" s="3">
        <f>INDEX(光放段!$B$4:$B$237,MATCH(纤芯!G5295,光放段!$C$4:$C$237,0))</f>
        <v>37050102000</v>
      </c>
      <c r="I5295" s="3" t="str">
        <f t="shared" si="411"/>
        <v>潍坊临沂光缆</v>
      </c>
      <c r="J5295" s="3" t="str">
        <f>INDEX(子缆名称!$B$4:$B$29,纤芯!M5295)</f>
        <v>B缆</v>
      </c>
      <c r="K5295" s="3">
        <v>22</v>
      </c>
      <c r="L5295" s="3">
        <f t="shared" si="412"/>
        <v>10</v>
      </c>
      <c r="M5295" s="3">
        <f t="shared" si="413"/>
        <v>2</v>
      </c>
      <c r="N5295" s="3" t="s">
        <v>120</v>
      </c>
      <c r="O5295" s="3">
        <f>COUNTIF([1]局站!$D$4:$D$172,"="&amp;N5295)</f>
        <v>1</v>
      </c>
      <c r="P5295" s="3">
        <v>0</v>
      </c>
      <c r="Q5295" s="3">
        <v>0</v>
      </c>
      <c r="R5295" s="3">
        <v>0</v>
      </c>
      <c r="S5295" s="3" t="s">
        <v>86</v>
      </c>
      <c r="T5295" s="3">
        <f>COUNTIF([1]局站!$D$4:$D$172,"="&amp;S5295)</f>
        <v>1</v>
      </c>
      <c r="U5295" s="3">
        <v>0</v>
      </c>
      <c r="V5295" s="3">
        <v>0</v>
      </c>
      <c r="W5295" s="3">
        <v>0</v>
      </c>
      <c r="X5295" s="3" t="s">
        <v>1215</v>
      </c>
      <c r="Y5295" s="3" t="s">
        <v>880</v>
      </c>
      <c r="Z5295" s="3" t="str">
        <f>INDEX(业务类型!$C$4:$C$8,MATCH(纤芯!Y5295,业务类型!$B$4:$B$8,0))</f>
        <v>IDLE</v>
      </c>
      <c r="AA5295" s="3"/>
    </row>
    <row r="5296" spans="1:27" ht="16.5" x14ac:dyDescent="0.2">
      <c r="A5296" s="3">
        <v>5293</v>
      </c>
      <c r="B5296" s="3">
        <f t="shared" si="414"/>
        <v>37050102023</v>
      </c>
      <c r="C5296" s="3" t="s">
        <v>1166</v>
      </c>
      <c r="D5296" s="3" t="s">
        <v>250</v>
      </c>
      <c r="E5296" s="3" t="str">
        <f>INDEX(光放段!$G$4:$G$237,MATCH(纤芯!G5296,光放段!$C$4:$C$237,0))</f>
        <v>山东二干|潍坊临沂光缆:潍坊东方路-临沂金雀山</v>
      </c>
      <c r="F5296" s="3">
        <f>INDEX(光放段!$I$4:$I$237,MATCH(纤芯!H5296,光放段!$B$4:$B$237,0))</f>
        <v>37050100000</v>
      </c>
      <c r="G5296" s="3" t="str">
        <f t="shared" si="410"/>
        <v>山东二干|潍坊临沂光缆:吾山南逯-沂水马站</v>
      </c>
      <c r="H5296" s="3">
        <f>INDEX(光放段!$B$4:$B$237,MATCH(纤芯!G5296,光放段!$C$4:$C$237,0))</f>
        <v>37050102000</v>
      </c>
      <c r="I5296" s="3" t="str">
        <f t="shared" si="411"/>
        <v>潍坊临沂光缆</v>
      </c>
      <c r="J5296" s="3" t="str">
        <f>INDEX(子缆名称!$B$4:$B$29,纤芯!M5296)</f>
        <v>B缆</v>
      </c>
      <c r="K5296" s="3">
        <v>23</v>
      </c>
      <c r="L5296" s="3">
        <f t="shared" si="412"/>
        <v>11</v>
      </c>
      <c r="M5296" s="3">
        <f t="shared" si="413"/>
        <v>2</v>
      </c>
      <c r="N5296" s="3" t="s">
        <v>120</v>
      </c>
      <c r="O5296" s="3">
        <f>COUNTIF([1]局站!$D$4:$D$172,"="&amp;N5296)</f>
        <v>1</v>
      </c>
      <c r="P5296" s="3">
        <v>0</v>
      </c>
      <c r="Q5296" s="3">
        <v>0</v>
      </c>
      <c r="R5296" s="3">
        <v>0</v>
      </c>
      <c r="S5296" s="3" t="s">
        <v>86</v>
      </c>
      <c r="T5296" s="3">
        <f>COUNTIF([1]局站!$D$4:$D$172,"="&amp;S5296)</f>
        <v>1</v>
      </c>
      <c r="U5296" s="3">
        <v>0</v>
      </c>
      <c r="V5296" s="3">
        <v>0</v>
      </c>
      <c r="W5296" s="3">
        <v>0</v>
      </c>
      <c r="X5296" s="3" t="s">
        <v>1215</v>
      </c>
      <c r="Y5296" s="3" t="s">
        <v>880</v>
      </c>
      <c r="Z5296" s="3" t="str">
        <f>INDEX(业务类型!$C$4:$C$8,MATCH(纤芯!Y5296,业务类型!$B$4:$B$8,0))</f>
        <v>IDLE</v>
      </c>
      <c r="AA5296" s="3"/>
    </row>
    <row r="5297" spans="1:27" ht="16.5" x14ac:dyDescent="0.2">
      <c r="A5297" s="3">
        <v>5294</v>
      </c>
      <c r="B5297" s="3">
        <f t="shared" si="414"/>
        <v>37050102024</v>
      </c>
      <c r="C5297" s="3" t="s">
        <v>1166</v>
      </c>
      <c r="D5297" s="3" t="s">
        <v>250</v>
      </c>
      <c r="E5297" s="3" t="str">
        <f>INDEX(光放段!$G$4:$G$237,MATCH(纤芯!G5297,光放段!$C$4:$C$237,0))</f>
        <v>山东二干|潍坊临沂光缆:潍坊东方路-临沂金雀山</v>
      </c>
      <c r="F5297" s="3">
        <f>INDEX(光放段!$I$4:$I$237,MATCH(纤芯!H5297,光放段!$B$4:$B$237,0))</f>
        <v>37050100000</v>
      </c>
      <c r="G5297" s="3" t="str">
        <f t="shared" si="410"/>
        <v>山东二干|潍坊临沂光缆:吾山南逯-沂水马站</v>
      </c>
      <c r="H5297" s="3">
        <f>INDEX(光放段!$B$4:$B$237,MATCH(纤芯!G5297,光放段!$C$4:$C$237,0))</f>
        <v>37050102000</v>
      </c>
      <c r="I5297" s="3" t="str">
        <f t="shared" si="411"/>
        <v>潍坊临沂光缆</v>
      </c>
      <c r="J5297" s="3" t="str">
        <f>INDEX(子缆名称!$B$4:$B$29,纤芯!M5297)</f>
        <v>B缆</v>
      </c>
      <c r="K5297" s="3">
        <v>24</v>
      </c>
      <c r="L5297" s="3">
        <f t="shared" si="412"/>
        <v>12</v>
      </c>
      <c r="M5297" s="3">
        <f t="shared" si="413"/>
        <v>2</v>
      </c>
      <c r="N5297" s="3" t="s">
        <v>120</v>
      </c>
      <c r="O5297" s="3">
        <f>COUNTIF([1]局站!$D$4:$D$172,"="&amp;N5297)</f>
        <v>1</v>
      </c>
      <c r="P5297" s="3">
        <v>0</v>
      </c>
      <c r="Q5297" s="3">
        <v>0</v>
      </c>
      <c r="R5297" s="3">
        <v>0</v>
      </c>
      <c r="S5297" s="3" t="s">
        <v>86</v>
      </c>
      <c r="T5297" s="3">
        <f>COUNTIF([1]局站!$D$4:$D$172,"="&amp;S5297)</f>
        <v>1</v>
      </c>
      <c r="U5297" s="3">
        <v>0</v>
      </c>
      <c r="V5297" s="3">
        <v>0</v>
      </c>
      <c r="W5297" s="3">
        <v>0</v>
      </c>
      <c r="X5297" s="3" t="s">
        <v>1215</v>
      </c>
      <c r="Y5297" s="3" t="s">
        <v>880</v>
      </c>
      <c r="Z5297" s="3" t="str">
        <f>INDEX(业务类型!$C$4:$C$8,MATCH(纤芯!Y5297,业务类型!$B$4:$B$8,0))</f>
        <v>IDLE</v>
      </c>
      <c r="AA5297" s="3"/>
    </row>
    <row r="5298" spans="1:27" ht="16.5" x14ac:dyDescent="0.2">
      <c r="A5298" s="3">
        <v>5295</v>
      </c>
      <c r="B5298" s="3">
        <f t="shared" si="414"/>
        <v>37050102025</v>
      </c>
      <c r="C5298" s="3" t="s">
        <v>1166</v>
      </c>
      <c r="D5298" s="3" t="s">
        <v>250</v>
      </c>
      <c r="E5298" s="3" t="str">
        <f>INDEX(光放段!$G$4:$G$237,MATCH(纤芯!G5298,光放段!$C$4:$C$237,0))</f>
        <v>山东二干|潍坊临沂光缆:潍坊东方路-临沂金雀山</v>
      </c>
      <c r="F5298" s="3">
        <f>INDEX(光放段!$I$4:$I$237,MATCH(纤芯!H5298,光放段!$B$4:$B$237,0))</f>
        <v>37050100000</v>
      </c>
      <c r="G5298" s="3" t="str">
        <f t="shared" si="410"/>
        <v>山东二干|潍坊临沂光缆:吾山南逯-沂水马站</v>
      </c>
      <c r="H5298" s="3">
        <f>INDEX(光放段!$B$4:$B$237,MATCH(纤芯!G5298,光放段!$C$4:$C$237,0))</f>
        <v>37050102000</v>
      </c>
      <c r="I5298" s="3" t="str">
        <f t="shared" si="411"/>
        <v>潍坊临沂光缆</v>
      </c>
      <c r="J5298" s="3" t="str">
        <f>INDEX(子缆名称!$B$4:$B$29,纤芯!M5298)</f>
        <v>C缆</v>
      </c>
      <c r="K5298" s="3">
        <v>25</v>
      </c>
      <c r="L5298" s="3">
        <f t="shared" si="412"/>
        <v>1</v>
      </c>
      <c r="M5298" s="3">
        <f t="shared" si="413"/>
        <v>3</v>
      </c>
      <c r="N5298" s="3" t="s">
        <v>120</v>
      </c>
      <c r="O5298" s="3">
        <f>COUNTIF([1]局站!$D$4:$D$172,"="&amp;N5298)</f>
        <v>1</v>
      </c>
      <c r="P5298" s="3">
        <v>0</v>
      </c>
      <c r="Q5298" s="3">
        <v>0</v>
      </c>
      <c r="R5298" s="3">
        <v>0</v>
      </c>
      <c r="S5298" s="3" t="s">
        <v>86</v>
      </c>
      <c r="T5298" s="3">
        <f>COUNTIF([1]局站!$D$4:$D$172,"="&amp;S5298)</f>
        <v>1</v>
      </c>
      <c r="U5298" s="3">
        <v>0</v>
      </c>
      <c r="V5298" s="3">
        <v>0</v>
      </c>
      <c r="W5298" s="3">
        <v>0</v>
      </c>
      <c r="X5298" s="3" t="s">
        <v>1215</v>
      </c>
      <c r="Y5298" s="3" t="s">
        <v>880</v>
      </c>
      <c r="Z5298" s="3" t="str">
        <f>INDEX(业务类型!$C$4:$C$8,MATCH(纤芯!Y5298,业务类型!$B$4:$B$8,0))</f>
        <v>IDLE</v>
      </c>
      <c r="AA5298" s="3"/>
    </row>
    <row r="5299" spans="1:27" ht="16.5" x14ac:dyDescent="0.2">
      <c r="A5299" s="3">
        <v>5296</v>
      </c>
      <c r="B5299" s="3">
        <f t="shared" si="414"/>
        <v>37050102026</v>
      </c>
      <c r="C5299" s="3" t="s">
        <v>1166</v>
      </c>
      <c r="D5299" s="3" t="s">
        <v>250</v>
      </c>
      <c r="E5299" s="3" t="str">
        <f>INDEX(光放段!$G$4:$G$237,MATCH(纤芯!G5299,光放段!$C$4:$C$237,0))</f>
        <v>山东二干|潍坊临沂光缆:潍坊东方路-临沂金雀山</v>
      </c>
      <c r="F5299" s="3">
        <f>INDEX(光放段!$I$4:$I$237,MATCH(纤芯!H5299,光放段!$B$4:$B$237,0))</f>
        <v>37050100000</v>
      </c>
      <c r="G5299" s="3" t="str">
        <f t="shared" si="410"/>
        <v>山东二干|潍坊临沂光缆:吾山南逯-沂水马站</v>
      </c>
      <c r="H5299" s="3">
        <f>INDEX(光放段!$B$4:$B$237,MATCH(纤芯!G5299,光放段!$C$4:$C$237,0))</f>
        <v>37050102000</v>
      </c>
      <c r="I5299" s="3" t="str">
        <f t="shared" si="411"/>
        <v>潍坊临沂光缆</v>
      </c>
      <c r="J5299" s="3" t="str">
        <f>INDEX(子缆名称!$B$4:$B$29,纤芯!M5299)</f>
        <v>C缆</v>
      </c>
      <c r="K5299" s="3">
        <v>26</v>
      </c>
      <c r="L5299" s="3">
        <f t="shared" si="412"/>
        <v>2</v>
      </c>
      <c r="M5299" s="3">
        <f t="shared" si="413"/>
        <v>3</v>
      </c>
      <c r="N5299" s="3" t="s">
        <v>120</v>
      </c>
      <c r="O5299" s="3">
        <f>COUNTIF([1]局站!$D$4:$D$172,"="&amp;N5299)</f>
        <v>1</v>
      </c>
      <c r="P5299" s="3">
        <v>0</v>
      </c>
      <c r="Q5299" s="3">
        <v>0</v>
      </c>
      <c r="R5299" s="3">
        <v>0</v>
      </c>
      <c r="S5299" s="3" t="s">
        <v>86</v>
      </c>
      <c r="T5299" s="3">
        <f>COUNTIF([1]局站!$D$4:$D$172,"="&amp;S5299)</f>
        <v>1</v>
      </c>
      <c r="U5299" s="3">
        <v>0</v>
      </c>
      <c r="V5299" s="3">
        <v>0</v>
      </c>
      <c r="W5299" s="3">
        <v>0</v>
      </c>
      <c r="X5299" s="3" t="s">
        <v>1215</v>
      </c>
      <c r="Y5299" s="3" t="s">
        <v>880</v>
      </c>
      <c r="Z5299" s="3" t="str">
        <f>INDEX(业务类型!$C$4:$C$8,MATCH(纤芯!Y5299,业务类型!$B$4:$B$8,0))</f>
        <v>IDLE</v>
      </c>
      <c r="AA5299" s="3"/>
    </row>
    <row r="5300" spans="1:27" ht="16.5" x14ac:dyDescent="0.2">
      <c r="A5300" s="3">
        <v>5297</v>
      </c>
      <c r="B5300" s="3">
        <f t="shared" si="414"/>
        <v>37050102027</v>
      </c>
      <c r="C5300" s="3" t="s">
        <v>1166</v>
      </c>
      <c r="D5300" s="3" t="s">
        <v>250</v>
      </c>
      <c r="E5300" s="3" t="str">
        <f>INDEX(光放段!$G$4:$G$237,MATCH(纤芯!G5300,光放段!$C$4:$C$237,0))</f>
        <v>山东二干|潍坊临沂光缆:潍坊东方路-临沂金雀山</v>
      </c>
      <c r="F5300" s="3">
        <f>INDEX(光放段!$I$4:$I$237,MATCH(纤芯!H5300,光放段!$B$4:$B$237,0))</f>
        <v>37050100000</v>
      </c>
      <c r="G5300" s="3" t="str">
        <f t="shared" si="410"/>
        <v>山东二干|潍坊临沂光缆:吾山南逯-沂水马站</v>
      </c>
      <c r="H5300" s="3">
        <f>INDEX(光放段!$B$4:$B$237,MATCH(纤芯!G5300,光放段!$C$4:$C$237,0))</f>
        <v>37050102000</v>
      </c>
      <c r="I5300" s="3" t="str">
        <f t="shared" si="411"/>
        <v>潍坊临沂光缆</v>
      </c>
      <c r="J5300" s="3" t="str">
        <f>INDEX(子缆名称!$B$4:$B$29,纤芯!M5300)</f>
        <v>C缆</v>
      </c>
      <c r="K5300" s="3">
        <v>27</v>
      </c>
      <c r="L5300" s="3">
        <f t="shared" si="412"/>
        <v>3</v>
      </c>
      <c r="M5300" s="3">
        <f t="shared" si="413"/>
        <v>3</v>
      </c>
      <c r="N5300" s="3" t="s">
        <v>120</v>
      </c>
      <c r="O5300" s="3">
        <f>COUNTIF([1]局站!$D$4:$D$172,"="&amp;N5300)</f>
        <v>1</v>
      </c>
      <c r="P5300" s="3">
        <v>0</v>
      </c>
      <c r="Q5300" s="3">
        <v>0</v>
      </c>
      <c r="R5300" s="3">
        <v>0</v>
      </c>
      <c r="S5300" s="3" t="s">
        <v>86</v>
      </c>
      <c r="T5300" s="3">
        <f>COUNTIF([1]局站!$D$4:$D$172,"="&amp;S5300)</f>
        <v>1</v>
      </c>
      <c r="U5300" s="3">
        <v>0</v>
      </c>
      <c r="V5300" s="3">
        <v>0</v>
      </c>
      <c r="W5300" s="3">
        <v>0</v>
      </c>
      <c r="X5300" s="3" t="s">
        <v>1215</v>
      </c>
      <c r="Y5300" s="3" t="s">
        <v>880</v>
      </c>
      <c r="Z5300" s="3" t="str">
        <f>INDEX(业务类型!$C$4:$C$8,MATCH(纤芯!Y5300,业务类型!$B$4:$B$8,0))</f>
        <v>IDLE</v>
      </c>
      <c r="AA5300" s="3"/>
    </row>
    <row r="5301" spans="1:27" ht="16.5" x14ac:dyDescent="0.2">
      <c r="A5301" s="3">
        <v>5298</v>
      </c>
      <c r="B5301" s="3">
        <f t="shared" si="414"/>
        <v>37050102028</v>
      </c>
      <c r="C5301" s="3" t="s">
        <v>1166</v>
      </c>
      <c r="D5301" s="3" t="s">
        <v>250</v>
      </c>
      <c r="E5301" s="3" t="str">
        <f>INDEX(光放段!$G$4:$G$237,MATCH(纤芯!G5301,光放段!$C$4:$C$237,0))</f>
        <v>山东二干|潍坊临沂光缆:潍坊东方路-临沂金雀山</v>
      </c>
      <c r="F5301" s="3">
        <f>INDEX(光放段!$I$4:$I$237,MATCH(纤芯!H5301,光放段!$B$4:$B$237,0))</f>
        <v>37050100000</v>
      </c>
      <c r="G5301" s="3" t="str">
        <f t="shared" si="410"/>
        <v>山东二干|潍坊临沂光缆:吾山南逯-沂水马站</v>
      </c>
      <c r="H5301" s="3">
        <f>INDEX(光放段!$B$4:$B$237,MATCH(纤芯!G5301,光放段!$C$4:$C$237,0))</f>
        <v>37050102000</v>
      </c>
      <c r="I5301" s="3" t="str">
        <f t="shared" si="411"/>
        <v>潍坊临沂光缆</v>
      </c>
      <c r="J5301" s="3" t="str">
        <f>INDEX(子缆名称!$B$4:$B$29,纤芯!M5301)</f>
        <v>C缆</v>
      </c>
      <c r="K5301" s="3">
        <v>28</v>
      </c>
      <c r="L5301" s="3">
        <f t="shared" si="412"/>
        <v>4</v>
      </c>
      <c r="M5301" s="3">
        <f t="shared" si="413"/>
        <v>3</v>
      </c>
      <c r="N5301" s="3" t="s">
        <v>120</v>
      </c>
      <c r="O5301" s="3">
        <f>COUNTIF([1]局站!$D$4:$D$172,"="&amp;N5301)</f>
        <v>1</v>
      </c>
      <c r="P5301" s="3">
        <v>0</v>
      </c>
      <c r="Q5301" s="3">
        <v>0</v>
      </c>
      <c r="R5301" s="3">
        <v>0</v>
      </c>
      <c r="S5301" s="3" t="s">
        <v>86</v>
      </c>
      <c r="T5301" s="3">
        <f>COUNTIF([1]局站!$D$4:$D$172,"="&amp;S5301)</f>
        <v>1</v>
      </c>
      <c r="U5301" s="3">
        <v>0</v>
      </c>
      <c r="V5301" s="3">
        <v>0</v>
      </c>
      <c r="W5301" s="3">
        <v>0</v>
      </c>
      <c r="X5301" s="3" t="s">
        <v>1215</v>
      </c>
      <c r="Y5301" s="3" t="s">
        <v>880</v>
      </c>
      <c r="Z5301" s="3" t="str">
        <f>INDEX(业务类型!$C$4:$C$8,MATCH(纤芯!Y5301,业务类型!$B$4:$B$8,0))</f>
        <v>IDLE</v>
      </c>
      <c r="AA5301" s="3"/>
    </row>
    <row r="5302" spans="1:27" ht="16.5" x14ac:dyDescent="0.2">
      <c r="A5302" s="3">
        <v>5299</v>
      </c>
      <c r="B5302" s="3">
        <f t="shared" si="414"/>
        <v>37050102029</v>
      </c>
      <c r="C5302" s="3" t="s">
        <v>1166</v>
      </c>
      <c r="D5302" s="3" t="s">
        <v>250</v>
      </c>
      <c r="E5302" s="3" t="str">
        <f>INDEX(光放段!$G$4:$G$237,MATCH(纤芯!G5302,光放段!$C$4:$C$237,0))</f>
        <v>山东二干|潍坊临沂光缆:潍坊东方路-临沂金雀山</v>
      </c>
      <c r="F5302" s="3">
        <f>INDEX(光放段!$I$4:$I$237,MATCH(纤芯!H5302,光放段!$B$4:$B$237,0))</f>
        <v>37050100000</v>
      </c>
      <c r="G5302" s="3" t="str">
        <f t="shared" si="410"/>
        <v>山东二干|潍坊临沂光缆:吾山南逯-沂水马站</v>
      </c>
      <c r="H5302" s="3">
        <f>INDEX(光放段!$B$4:$B$237,MATCH(纤芯!G5302,光放段!$C$4:$C$237,0))</f>
        <v>37050102000</v>
      </c>
      <c r="I5302" s="3" t="str">
        <f t="shared" si="411"/>
        <v>潍坊临沂光缆</v>
      </c>
      <c r="J5302" s="3" t="str">
        <f>INDEX(子缆名称!$B$4:$B$29,纤芯!M5302)</f>
        <v>C缆</v>
      </c>
      <c r="K5302" s="3">
        <v>29</v>
      </c>
      <c r="L5302" s="3">
        <f t="shared" si="412"/>
        <v>5</v>
      </c>
      <c r="M5302" s="3">
        <f t="shared" si="413"/>
        <v>3</v>
      </c>
      <c r="N5302" s="3" t="s">
        <v>120</v>
      </c>
      <c r="O5302" s="3">
        <f>COUNTIF([1]局站!$D$4:$D$172,"="&amp;N5302)</f>
        <v>1</v>
      </c>
      <c r="P5302" s="3">
        <v>0</v>
      </c>
      <c r="Q5302" s="3">
        <v>0</v>
      </c>
      <c r="R5302" s="3">
        <v>0</v>
      </c>
      <c r="S5302" s="3" t="s">
        <v>86</v>
      </c>
      <c r="T5302" s="3">
        <f>COUNTIF([1]局站!$D$4:$D$172,"="&amp;S5302)</f>
        <v>1</v>
      </c>
      <c r="U5302" s="3">
        <v>0</v>
      </c>
      <c r="V5302" s="3">
        <v>0</v>
      </c>
      <c r="W5302" s="3">
        <v>0</v>
      </c>
      <c r="X5302" s="3" t="s">
        <v>1215</v>
      </c>
      <c r="Y5302" s="3" t="s">
        <v>880</v>
      </c>
      <c r="Z5302" s="3" t="str">
        <f>INDEX(业务类型!$C$4:$C$8,MATCH(纤芯!Y5302,业务类型!$B$4:$B$8,0))</f>
        <v>IDLE</v>
      </c>
      <c r="AA5302" s="3"/>
    </row>
    <row r="5303" spans="1:27" ht="16.5" x14ac:dyDescent="0.2">
      <c r="A5303" s="3">
        <v>5300</v>
      </c>
      <c r="B5303" s="3">
        <f t="shared" si="414"/>
        <v>37050102030</v>
      </c>
      <c r="C5303" s="3" t="s">
        <v>1166</v>
      </c>
      <c r="D5303" s="3" t="s">
        <v>250</v>
      </c>
      <c r="E5303" s="3" t="str">
        <f>INDEX(光放段!$G$4:$G$237,MATCH(纤芯!G5303,光放段!$C$4:$C$237,0))</f>
        <v>山东二干|潍坊临沂光缆:潍坊东方路-临沂金雀山</v>
      </c>
      <c r="F5303" s="3">
        <f>INDEX(光放段!$I$4:$I$237,MATCH(纤芯!H5303,光放段!$B$4:$B$237,0))</f>
        <v>37050100000</v>
      </c>
      <c r="G5303" s="3" t="str">
        <f t="shared" si="410"/>
        <v>山东二干|潍坊临沂光缆:吾山南逯-沂水马站</v>
      </c>
      <c r="H5303" s="3">
        <f>INDEX(光放段!$B$4:$B$237,MATCH(纤芯!G5303,光放段!$C$4:$C$237,0))</f>
        <v>37050102000</v>
      </c>
      <c r="I5303" s="3" t="str">
        <f t="shared" si="411"/>
        <v>潍坊临沂光缆</v>
      </c>
      <c r="J5303" s="3" t="str">
        <f>INDEX(子缆名称!$B$4:$B$29,纤芯!M5303)</f>
        <v>C缆</v>
      </c>
      <c r="K5303" s="3">
        <v>30</v>
      </c>
      <c r="L5303" s="3">
        <f t="shared" si="412"/>
        <v>6</v>
      </c>
      <c r="M5303" s="3">
        <f t="shared" si="413"/>
        <v>3</v>
      </c>
      <c r="N5303" s="3" t="s">
        <v>120</v>
      </c>
      <c r="O5303" s="3">
        <f>COUNTIF([1]局站!$D$4:$D$172,"="&amp;N5303)</f>
        <v>1</v>
      </c>
      <c r="P5303" s="3">
        <v>0</v>
      </c>
      <c r="Q5303" s="3">
        <v>0</v>
      </c>
      <c r="R5303" s="3">
        <v>0</v>
      </c>
      <c r="S5303" s="3" t="s">
        <v>86</v>
      </c>
      <c r="T5303" s="3">
        <f>COUNTIF([1]局站!$D$4:$D$172,"="&amp;S5303)</f>
        <v>1</v>
      </c>
      <c r="U5303" s="3">
        <v>0</v>
      </c>
      <c r="V5303" s="3">
        <v>0</v>
      </c>
      <c r="W5303" s="3">
        <v>0</v>
      </c>
      <c r="X5303" s="3" t="s">
        <v>1215</v>
      </c>
      <c r="Y5303" s="3" t="s">
        <v>880</v>
      </c>
      <c r="Z5303" s="3" t="str">
        <f>INDEX(业务类型!$C$4:$C$8,MATCH(纤芯!Y5303,业务类型!$B$4:$B$8,0))</f>
        <v>IDLE</v>
      </c>
      <c r="AA5303" s="3"/>
    </row>
    <row r="5304" spans="1:27" ht="16.5" x14ac:dyDescent="0.2">
      <c r="A5304" s="3">
        <v>5301</v>
      </c>
      <c r="B5304" s="3">
        <f t="shared" si="414"/>
        <v>37050102031</v>
      </c>
      <c r="C5304" s="3" t="s">
        <v>1166</v>
      </c>
      <c r="D5304" s="3" t="s">
        <v>250</v>
      </c>
      <c r="E5304" s="3" t="str">
        <f>INDEX(光放段!$G$4:$G$237,MATCH(纤芯!G5304,光放段!$C$4:$C$237,0))</f>
        <v>山东二干|潍坊临沂光缆:潍坊东方路-临沂金雀山</v>
      </c>
      <c r="F5304" s="3">
        <f>INDEX(光放段!$I$4:$I$237,MATCH(纤芯!H5304,光放段!$B$4:$B$237,0))</f>
        <v>37050100000</v>
      </c>
      <c r="G5304" s="3" t="str">
        <f t="shared" si="410"/>
        <v>山东二干|潍坊临沂光缆:吾山南逯-沂水马站</v>
      </c>
      <c r="H5304" s="3">
        <f>INDEX(光放段!$B$4:$B$237,MATCH(纤芯!G5304,光放段!$C$4:$C$237,0))</f>
        <v>37050102000</v>
      </c>
      <c r="I5304" s="3" t="str">
        <f t="shared" si="411"/>
        <v>潍坊临沂光缆</v>
      </c>
      <c r="J5304" s="3" t="str">
        <f>INDEX(子缆名称!$B$4:$B$29,纤芯!M5304)</f>
        <v>C缆</v>
      </c>
      <c r="K5304" s="3">
        <v>31</v>
      </c>
      <c r="L5304" s="3">
        <f t="shared" si="412"/>
        <v>7</v>
      </c>
      <c r="M5304" s="3">
        <f t="shared" si="413"/>
        <v>3</v>
      </c>
      <c r="N5304" s="3" t="s">
        <v>120</v>
      </c>
      <c r="O5304" s="3">
        <f>COUNTIF([1]局站!$D$4:$D$172,"="&amp;N5304)</f>
        <v>1</v>
      </c>
      <c r="P5304" s="3">
        <v>0</v>
      </c>
      <c r="Q5304" s="3">
        <v>0</v>
      </c>
      <c r="R5304" s="3">
        <v>0</v>
      </c>
      <c r="S5304" s="3" t="s">
        <v>86</v>
      </c>
      <c r="T5304" s="3">
        <f>COUNTIF([1]局站!$D$4:$D$172,"="&amp;S5304)</f>
        <v>1</v>
      </c>
      <c r="U5304" s="3">
        <v>0</v>
      </c>
      <c r="V5304" s="3">
        <v>0</v>
      </c>
      <c r="W5304" s="3">
        <v>0</v>
      </c>
      <c r="X5304" s="3" t="s">
        <v>1215</v>
      </c>
      <c r="Y5304" s="3" t="s">
        <v>880</v>
      </c>
      <c r="Z5304" s="3" t="str">
        <f>INDEX(业务类型!$C$4:$C$8,MATCH(纤芯!Y5304,业务类型!$B$4:$B$8,0))</f>
        <v>IDLE</v>
      </c>
      <c r="AA5304" s="3"/>
    </row>
    <row r="5305" spans="1:27" ht="16.5" x14ac:dyDescent="0.2">
      <c r="A5305" s="3">
        <v>5302</v>
      </c>
      <c r="B5305" s="3">
        <f t="shared" si="414"/>
        <v>37050102032</v>
      </c>
      <c r="C5305" s="3" t="s">
        <v>1166</v>
      </c>
      <c r="D5305" s="3" t="s">
        <v>250</v>
      </c>
      <c r="E5305" s="3" t="str">
        <f>INDEX(光放段!$G$4:$G$237,MATCH(纤芯!G5305,光放段!$C$4:$C$237,0))</f>
        <v>山东二干|潍坊临沂光缆:潍坊东方路-临沂金雀山</v>
      </c>
      <c r="F5305" s="3">
        <f>INDEX(光放段!$I$4:$I$237,MATCH(纤芯!H5305,光放段!$B$4:$B$237,0))</f>
        <v>37050100000</v>
      </c>
      <c r="G5305" s="3" t="str">
        <f t="shared" si="410"/>
        <v>山东二干|潍坊临沂光缆:吾山南逯-沂水马站</v>
      </c>
      <c r="H5305" s="3">
        <f>INDEX(光放段!$B$4:$B$237,MATCH(纤芯!G5305,光放段!$C$4:$C$237,0))</f>
        <v>37050102000</v>
      </c>
      <c r="I5305" s="3" t="str">
        <f t="shared" si="411"/>
        <v>潍坊临沂光缆</v>
      </c>
      <c r="J5305" s="3" t="str">
        <f>INDEX(子缆名称!$B$4:$B$29,纤芯!M5305)</f>
        <v>C缆</v>
      </c>
      <c r="K5305" s="3">
        <v>32</v>
      </c>
      <c r="L5305" s="3">
        <f t="shared" si="412"/>
        <v>8</v>
      </c>
      <c r="M5305" s="3">
        <f t="shared" si="413"/>
        <v>3</v>
      </c>
      <c r="N5305" s="3" t="s">
        <v>120</v>
      </c>
      <c r="O5305" s="3">
        <f>COUNTIF([1]局站!$D$4:$D$172,"="&amp;N5305)</f>
        <v>1</v>
      </c>
      <c r="P5305" s="3">
        <v>0</v>
      </c>
      <c r="Q5305" s="3">
        <v>0</v>
      </c>
      <c r="R5305" s="3">
        <v>0</v>
      </c>
      <c r="S5305" s="3" t="s">
        <v>86</v>
      </c>
      <c r="T5305" s="3">
        <f>COUNTIF([1]局站!$D$4:$D$172,"="&amp;S5305)</f>
        <v>1</v>
      </c>
      <c r="U5305" s="3">
        <v>0</v>
      </c>
      <c r="V5305" s="3">
        <v>0</v>
      </c>
      <c r="W5305" s="3">
        <v>0</v>
      </c>
      <c r="X5305" s="3" t="s">
        <v>1215</v>
      </c>
      <c r="Y5305" s="3" t="s">
        <v>880</v>
      </c>
      <c r="Z5305" s="3" t="str">
        <f>INDEX(业务类型!$C$4:$C$8,MATCH(纤芯!Y5305,业务类型!$B$4:$B$8,0))</f>
        <v>IDLE</v>
      </c>
      <c r="AA5305" s="3"/>
    </row>
    <row r="5306" spans="1:27" ht="16.5" x14ac:dyDescent="0.2">
      <c r="A5306" s="3">
        <v>5303</v>
      </c>
      <c r="B5306" s="3">
        <f t="shared" si="414"/>
        <v>37050102033</v>
      </c>
      <c r="C5306" s="3" t="s">
        <v>1166</v>
      </c>
      <c r="D5306" s="3" t="s">
        <v>250</v>
      </c>
      <c r="E5306" s="3" t="str">
        <f>INDEX(光放段!$G$4:$G$237,MATCH(纤芯!G5306,光放段!$C$4:$C$237,0))</f>
        <v>山东二干|潍坊临沂光缆:潍坊东方路-临沂金雀山</v>
      </c>
      <c r="F5306" s="3">
        <f>INDEX(光放段!$I$4:$I$237,MATCH(纤芯!H5306,光放段!$B$4:$B$237,0))</f>
        <v>37050100000</v>
      </c>
      <c r="G5306" s="3" t="str">
        <f t="shared" si="410"/>
        <v>山东二干|潍坊临沂光缆:吾山南逯-沂水马站</v>
      </c>
      <c r="H5306" s="3">
        <f>INDEX(光放段!$B$4:$B$237,MATCH(纤芯!G5306,光放段!$C$4:$C$237,0))</f>
        <v>37050102000</v>
      </c>
      <c r="I5306" s="3" t="str">
        <f t="shared" si="411"/>
        <v>潍坊临沂光缆</v>
      </c>
      <c r="J5306" s="3" t="str">
        <f>INDEX(子缆名称!$B$4:$B$29,纤芯!M5306)</f>
        <v>C缆</v>
      </c>
      <c r="K5306" s="3">
        <v>33</v>
      </c>
      <c r="L5306" s="3">
        <f t="shared" si="412"/>
        <v>9</v>
      </c>
      <c r="M5306" s="3">
        <f t="shared" si="413"/>
        <v>3</v>
      </c>
      <c r="N5306" s="3" t="s">
        <v>120</v>
      </c>
      <c r="O5306" s="3">
        <f>COUNTIF([1]局站!$D$4:$D$172,"="&amp;N5306)</f>
        <v>1</v>
      </c>
      <c r="P5306" s="3">
        <v>0</v>
      </c>
      <c r="Q5306" s="3">
        <v>0</v>
      </c>
      <c r="R5306" s="3">
        <v>0</v>
      </c>
      <c r="S5306" s="3" t="s">
        <v>86</v>
      </c>
      <c r="T5306" s="3">
        <f>COUNTIF([1]局站!$D$4:$D$172,"="&amp;S5306)</f>
        <v>1</v>
      </c>
      <c r="U5306" s="3">
        <v>0</v>
      </c>
      <c r="V5306" s="3">
        <v>0</v>
      </c>
      <c r="W5306" s="3">
        <v>0</v>
      </c>
      <c r="X5306" s="3" t="s">
        <v>1215</v>
      </c>
      <c r="Y5306" s="3" t="s">
        <v>880</v>
      </c>
      <c r="Z5306" s="3" t="str">
        <f>INDEX(业务类型!$C$4:$C$8,MATCH(纤芯!Y5306,业务类型!$B$4:$B$8,0))</f>
        <v>IDLE</v>
      </c>
      <c r="AA5306" s="3"/>
    </row>
    <row r="5307" spans="1:27" ht="16.5" x14ac:dyDescent="0.2">
      <c r="A5307" s="3">
        <v>5304</v>
      </c>
      <c r="B5307" s="3">
        <f t="shared" si="414"/>
        <v>37050102034</v>
      </c>
      <c r="C5307" s="3" t="s">
        <v>1166</v>
      </c>
      <c r="D5307" s="3" t="s">
        <v>250</v>
      </c>
      <c r="E5307" s="3" t="str">
        <f>INDEX(光放段!$G$4:$G$237,MATCH(纤芯!G5307,光放段!$C$4:$C$237,0))</f>
        <v>山东二干|潍坊临沂光缆:潍坊东方路-临沂金雀山</v>
      </c>
      <c r="F5307" s="3">
        <f>INDEX(光放段!$I$4:$I$237,MATCH(纤芯!H5307,光放段!$B$4:$B$237,0))</f>
        <v>37050100000</v>
      </c>
      <c r="G5307" s="3" t="str">
        <f t="shared" si="410"/>
        <v>山东二干|潍坊临沂光缆:吾山南逯-沂水马站</v>
      </c>
      <c r="H5307" s="3">
        <f>INDEX(光放段!$B$4:$B$237,MATCH(纤芯!G5307,光放段!$C$4:$C$237,0))</f>
        <v>37050102000</v>
      </c>
      <c r="I5307" s="3" t="str">
        <f t="shared" si="411"/>
        <v>潍坊临沂光缆</v>
      </c>
      <c r="J5307" s="3" t="str">
        <f>INDEX(子缆名称!$B$4:$B$29,纤芯!M5307)</f>
        <v>C缆</v>
      </c>
      <c r="K5307" s="3">
        <v>34</v>
      </c>
      <c r="L5307" s="3">
        <f t="shared" si="412"/>
        <v>10</v>
      </c>
      <c r="M5307" s="3">
        <f t="shared" si="413"/>
        <v>3</v>
      </c>
      <c r="N5307" s="3" t="s">
        <v>120</v>
      </c>
      <c r="O5307" s="3">
        <f>COUNTIF([1]局站!$D$4:$D$172,"="&amp;N5307)</f>
        <v>1</v>
      </c>
      <c r="P5307" s="3">
        <v>0</v>
      </c>
      <c r="Q5307" s="3">
        <v>0</v>
      </c>
      <c r="R5307" s="3">
        <v>0</v>
      </c>
      <c r="S5307" s="3" t="s">
        <v>86</v>
      </c>
      <c r="T5307" s="3">
        <f>COUNTIF([1]局站!$D$4:$D$172,"="&amp;S5307)</f>
        <v>1</v>
      </c>
      <c r="U5307" s="3">
        <v>0</v>
      </c>
      <c r="V5307" s="3">
        <v>0</v>
      </c>
      <c r="W5307" s="3">
        <v>0</v>
      </c>
      <c r="X5307" s="3" t="s">
        <v>1215</v>
      </c>
      <c r="Y5307" s="3" t="s">
        <v>880</v>
      </c>
      <c r="Z5307" s="3" t="str">
        <f>INDEX(业务类型!$C$4:$C$8,MATCH(纤芯!Y5307,业务类型!$B$4:$B$8,0))</f>
        <v>IDLE</v>
      </c>
      <c r="AA5307" s="3"/>
    </row>
    <row r="5308" spans="1:27" ht="16.5" x14ac:dyDescent="0.2">
      <c r="A5308" s="3">
        <v>5305</v>
      </c>
      <c r="B5308" s="3">
        <f t="shared" si="414"/>
        <v>37050102035</v>
      </c>
      <c r="C5308" s="3" t="s">
        <v>1166</v>
      </c>
      <c r="D5308" s="3" t="s">
        <v>250</v>
      </c>
      <c r="E5308" s="3" t="str">
        <f>INDEX(光放段!$G$4:$G$237,MATCH(纤芯!G5308,光放段!$C$4:$C$237,0))</f>
        <v>山东二干|潍坊临沂光缆:潍坊东方路-临沂金雀山</v>
      </c>
      <c r="F5308" s="3">
        <f>INDEX(光放段!$I$4:$I$237,MATCH(纤芯!H5308,光放段!$B$4:$B$237,0))</f>
        <v>37050100000</v>
      </c>
      <c r="G5308" s="3" t="str">
        <f t="shared" si="410"/>
        <v>山东二干|潍坊临沂光缆:吾山南逯-沂水马站</v>
      </c>
      <c r="H5308" s="3">
        <f>INDEX(光放段!$B$4:$B$237,MATCH(纤芯!G5308,光放段!$C$4:$C$237,0))</f>
        <v>37050102000</v>
      </c>
      <c r="I5308" s="3" t="str">
        <f t="shared" si="411"/>
        <v>潍坊临沂光缆</v>
      </c>
      <c r="J5308" s="3" t="str">
        <f>INDEX(子缆名称!$B$4:$B$29,纤芯!M5308)</f>
        <v>C缆</v>
      </c>
      <c r="K5308" s="3">
        <v>35</v>
      </c>
      <c r="L5308" s="3">
        <f t="shared" si="412"/>
        <v>11</v>
      </c>
      <c r="M5308" s="3">
        <f t="shared" si="413"/>
        <v>3</v>
      </c>
      <c r="N5308" s="3" t="s">
        <v>120</v>
      </c>
      <c r="O5308" s="3">
        <f>COUNTIF([1]局站!$D$4:$D$172,"="&amp;N5308)</f>
        <v>1</v>
      </c>
      <c r="P5308" s="3">
        <v>0</v>
      </c>
      <c r="Q5308" s="3">
        <v>0</v>
      </c>
      <c r="R5308" s="3">
        <v>0</v>
      </c>
      <c r="S5308" s="3" t="s">
        <v>86</v>
      </c>
      <c r="T5308" s="3">
        <f>COUNTIF([1]局站!$D$4:$D$172,"="&amp;S5308)</f>
        <v>1</v>
      </c>
      <c r="U5308" s="3">
        <v>0</v>
      </c>
      <c r="V5308" s="3">
        <v>0</v>
      </c>
      <c r="W5308" s="3">
        <v>0</v>
      </c>
      <c r="X5308" s="3" t="s">
        <v>1215</v>
      </c>
      <c r="Y5308" s="3" t="s">
        <v>881</v>
      </c>
      <c r="Z5308" s="3" t="str">
        <f>INDEX(业务类型!$C$4:$C$8,MATCH(纤芯!Y5308,业务类型!$B$4:$B$8,0))</f>
        <v>OTHER</v>
      </c>
      <c r="AA5308" s="3" t="s">
        <v>1108</v>
      </c>
    </row>
    <row r="5309" spans="1:27" ht="16.5" x14ac:dyDescent="0.2">
      <c r="A5309" s="3">
        <v>5306</v>
      </c>
      <c r="B5309" s="3">
        <f t="shared" si="414"/>
        <v>37050102036</v>
      </c>
      <c r="C5309" s="3" t="s">
        <v>1166</v>
      </c>
      <c r="D5309" s="3" t="s">
        <v>250</v>
      </c>
      <c r="E5309" s="3" t="str">
        <f>INDEX(光放段!$G$4:$G$237,MATCH(纤芯!G5309,光放段!$C$4:$C$237,0))</f>
        <v>山东二干|潍坊临沂光缆:潍坊东方路-临沂金雀山</v>
      </c>
      <c r="F5309" s="3">
        <f>INDEX(光放段!$I$4:$I$237,MATCH(纤芯!H5309,光放段!$B$4:$B$237,0))</f>
        <v>37050100000</v>
      </c>
      <c r="G5309" s="3" t="str">
        <f t="shared" si="410"/>
        <v>山东二干|潍坊临沂光缆:吾山南逯-沂水马站</v>
      </c>
      <c r="H5309" s="3">
        <f>INDEX(光放段!$B$4:$B$237,MATCH(纤芯!G5309,光放段!$C$4:$C$237,0))</f>
        <v>37050102000</v>
      </c>
      <c r="I5309" s="3" t="str">
        <f t="shared" si="411"/>
        <v>潍坊临沂光缆</v>
      </c>
      <c r="J5309" s="3" t="str">
        <f>INDEX(子缆名称!$B$4:$B$29,纤芯!M5309)</f>
        <v>C缆</v>
      </c>
      <c r="K5309" s="3">
        <v>36</v>
      </c>
      <c r="L5309" s="3">
        <f t="shared" si="412"/>
        <v>12</v>
      </c>
      <c r="M5309" s="3">
        <f t="shared" si="413"/>
        <v>3</v>
      </c>
      <c r="N5309" s="3" t="s">
        <v>120</v>
      </c>
      <c r="O5309" s="3">
        <f>COUNTIF([1]局站!$D$4:$D$172,"="&amp;N5309)</f>
        <v>1</v>
      </c>
      <c r="P5309" s="3">
        <v>0</v>
      </c>
      <c r="Q5309" s="3">
        <v>0</v>
      </c>
      <c r="R5309" s="3">
        <v>0</v>
      </c>
      <c r="S5309" s="3" t="s">
        <v>86</v>
      </c>
      <c r="T5309" s="3">
        <f>COUNTIF([1]局站!$D$4:$D$172,"="&amp;S5309)</f>
        <v>1</v>
      </c>
      <c r="U5309" s="3">
        <v>0</v>
      </c>
      <c r="V5309" s="3">
        <v>0</v>
      </c>
      <c r="W5309" s="3">
        <v>0</v>
      </c>
      <c r="X5309" s="3" t="s">
        <v>1215</v>
      </c>
      <c r="Y5309" s="3" t="s">
        <v>880</v>
      </c>
      <c r="Z5309" s="3" t="str">
        <f>INDEX(业务类型!$C$4:$C$8,MATCH(纤芯!Y5309,业务类型!$B$4:$B$8,0))</f>
        <v>IDLE</v>
      </c>
      <c r="AA5309" s="3"/>
    </row>
    <row r="5310" spans="1:27" ht="33" x14ac:dyDescent="0.2">
      <c r="A5310" s="3">
        <v>5307</v>
      </c>
      <c r="B5310" s="3">
        <f t="shared" si="414"/>
        <v>37050103001</v>
      </c>
      <c r="C5310" s="3" t="s">
        <v>1166</v>
      </c>
      <c r="D5310" s="3" t="s">
        <v>250</v>
      </c>
      <c r="E5310" s="3" t="str">
        <f>INDEX(光放段!$G$4:$G$237,MATCH(纤芯!G5310,光放段!$C$4:$C$237,0))</f>
        <v>山东二干|潍坊临沂光缆:潍坊东方路-临沂金雀山</v>
      </c>
      <c r="F5310" s="3">
        <f>INDEX(光放段!$I$4:$I$237,MATCH(纤芯!H5310,光放段!$B$4:$B$237,0))</f>
        <v>37050100000</v>
      </c>
      <c r="G5310" s="3" t="str">
        <f t="shared" si="410"/>
        <v>山东二干|潍坊临沂光缆:沂水马站-沂南_苏村_牛家小河基站</v>
      </c>
      <c r="H5310" s="3">
        <f>INDEX(光放段!$B$4:$B$237,MATCH(纤芯!G5310,光放段!$C$4:$C$237,0))</f>
        <v>37050103000</v>
      </c>
      <c r="I5310" s="3" t="str">
        <f t="shared" si="411"/>
        <v>潍坊临沂光缆</v>
      </c>
      <c r="J5310" s="3" t="str">
        <f>INDEX(子缆名称!$B$4:$B$29,纤芯!M5310)</f>
        <v>A缆</v>
      </c>
      <c r="K5310" s="3">
        <v>1</v>
      </c>
      <c r="L5310" s="3">
        <f t="shared" si="412"/>
        <v>1</v>
      </c>
      <c r="M5310" s="3">
        <f t="shared" si="413"/>
        <v>1</v>
      </c>
      <c r="N5310" s="3" t="s">
        <v>86</v>
      </c>
      <c r="O5310" s="3">
        <f>COUNTIF([1]局站!$D$4:$D$172,"="&amp;N5310)</f>
        <v>1</v>
      </c>
      <c r="P5310" s="3">
        <v>0</v>
      </c>
      <c r="Q5310" s="3">
        <v>0</v>
      </c>
      <c r="R5310" s="3">
        <v>0</v>
      </c>
      <c r="S5310" s="3" t="s">
        <v>121</v>
      </c>
      <c r="T5310" s="3">
        <f>COUNTIF([1]局站!$D$4:$D$172,"="&amp;S5310)</f>
        <v>1</v>
      </c>
      <c r="U5310" s="3">
        <v>0</v>
      </c>
      <c r="V5310" s="3">
        <v>0</v>
      </c>
      <c r="W5310" s="3">
        <v>0</v>
      </c>
      <c r="X5310" s="3" t="s">
        <v>1214</v>
      </c>
      <c r="Y5310" s="3" t="s">
        <v>852</v>
      </c>
      <c r="Z5310" s="3" t="str">
        <f>INDEX(业务类型!$C$4:$C$8,MATCH(纤芯!Y5310,业务类型!$B$4:$B$8,0))</f>
        <v>TWO</v>
      </c>
      <c r="AA5310" s="3" t="s">
        <v>1040</v>
      </c>
    </row>
    <row r="5311" spans="1:27" ht="33" x14ac:dyDescent="0.2">
      <c r="A5311" s="3">
        <v>5308</v>
      </c>
      <c r="B5311" s="3">
        <f t="shared" si="414"/>
        <v>37050103002</v>
      </c>
      <c r="C5311" s="3" t="s">
        <v>1166</v>
      </c>
      <c r="D5311" s="3" t="s">
        <v>250</v>
      </c>
      <c r="E5311" s="3" t="str">
        <f>INDEX(光放段!$G$4:$G$237,MATCH(纤芯!G5311,光放段!$C$4:$C$237,0))</f>
        <v>山东二干|潍坊临沂光缆:潍坊东方路-临沂金雀山</v>
      </c>
      <c r="F5311" s="3">
        <f>INDEX(光放段!$I$4:$I$237,MATCH(纤芯!H5311,光放段!$B$4:$B$237,0))</f>
        <v>37050100000</v>
      </c>
      <c r="G5311" s="3" t="str">
        <f t="shared" si="410"/>
        <v>山东二干|潍坊临沂光缆:沂水马站-沂南_苏村_牛家小河基站</v>
      </c>
      <c r="H5311" s="3">
        <f>INDEX(光放段!$B$4:$B$237,MATCH(纤芯!G5311,光放段!$C$4:$C$237,0))</f>
        <v>37050103000</v>
      </c>
      <c r="I5311" s="3" t="str">
        <f t="shared" si="411"/>
        <v>潍坊临沂光缆</v>
      </c>
      <c r="J5311" s="3" t="str">
        <f>INDEX(子缆名称!$B$4:$B$29,纤芯!M5311)</f>
        <v>A缆</v>
      </c>
      <c r="K5311" s="3">
        <v>2</v>
      </c>
      <c r="L5311" s="3">
        <f t="shared" si="412"/>
        <v>2</v>
      </c>
      <c r="M5311" s="3">
        <f t="shared" si="413"/>
        <v>1</v>
      </c>
      <c r="N5311" s="3" t="s">
        <v>86</v>
      </c>
      <c r="O5311" s="3">
        <f>COUNTIF([1]局站!$D$4:$D$172,"="&amp;N5311)</f>
        <v>1</v>
      </c>
      <c r="P5311" s="3">
        <v>0</v>
      </c>
      <c r="Q5311" s="3">
        <v>0</v>
      </c>
      <c r="R5311" s="3">
        <v>0</v>
      </c>
      <c r="S5311" s="3" t="s">
        <v>121</v>
      </c>
      <c r="T5311" s="3">
        <f>COUNTIF([1]局站!$D$4:$D$172,"="&amp;S5311)</f>
        <v>1</v>
      </c>
      <c r="U5311" s="3">
        <v>0</v>
      </c>
      <c r="V5311" s="3">
        <v>0</v>
      </c>
      <c r="W5311" s="3">
        <v>0</v>
      </c>
      <c r="X5311" s="3" t="s">
        <v>1214</v>
      </c>
      <c r="Y5311" s="3" t="s">
        <v>852</v>
      </c>
      <c r="Z5311" s="3" t="str">
        <f>INDEX(业务类型!$C$4:$C$8,MATCH(纤芯!Y5311,业务类型!$B$4:$B$8,0))</f>
        <v>TWO</v>
      </c>
      <c r="AA5311" s="3" t="s">
        <v>1040</v>
      </c>
    </row>
    <row r="5312" spans="1:27" ht="33" x14ac:dyDescent="0.2">
      <c r="A5312" s="3">
        <v>5309</v>
      </c>
      <c r="B5312" s="3">
        <f t="shared" si="414"/>
        <v>37050103003</v>
      </c>
      <c r="C5312" s="3" t="s">
        <v>1166</v>
      </c>
      <c r="D5312" s="3" t="s">
        <v>250</v>
      </c>
      <c r="E5312" s="3" t="str">
        <f>INDEX(光放段!$G$4:$G$237,MATCH(纤芯!G5312,光放段!$C$4:$C$237,0))</f>
        <v>山东二干|潍坊临沂光缆:潍坊东方路-临沂金雀山</v>
      </c>
      <c r="F5312" s="3">
        <f>INDEX(光放段!$I$4:$I$237,MATCH(纤芯!H5312,光放段!$B$4:$B$237,0))</f>
        <v>37050100000</v>
      </c>
      <c r="G5312" s="3" t="str">
        <f t="shared" si="410"/>
        <v>山东二干|潍坊临沂光缆:沂水马站-沂南_苏村_牛家小河基站</v>
      </c>
      <c r="H5312" s="3">
        <f>INDEX(光放段!$B$4:$B$237,MATCH(纤芯!G5312,光放段!$C$4:$C$237,0))</f>
        <v>37050103000</v>
      </c>
      <c r="I5312" s="3" t="str">
        <f t="shared" si="411"/>
        <v>潍坊临沂光缆</v>
      </c>
      <c r="J5312" s="3" t="str">
        <f>INDEX(子缆名称!$B$4:$B$29,纤芯!M5312)</f>
        <v>A缆</v>
      </c>
      <c r="K5312" s="3">
        <v>3</v>
      </c>
      <c r="L5312" s="3">
        <f t="shared" si="412"/>
        <v>3</v>
      </c>
      <c r="M5312" s="3">
        <f t="shared" si="413"/>
        <v>1</v>
      </c>
      <c r="N5312" s="3" t="s">
        <v>86</v>
      </c>
      <c r="O5312" s="3">
        <f>COUNTIF([1]局站!$D$4:$D$172,"="&amp;N5312)</f>
        <v>1</v>
      </c>
      <c r="P5312" s="3">
        <v>0</v>
      </c>
      <c r="Q5312" s="3">
        <v>0</v>
      </c>
      <c r="R5312" s="3">
        <v>0</v>
      </c>
      <c r="S5312" s="3" t="s">
        <v>121</v>
      </c>
      <c r="T5312" s="3">
        <f>COUNTIF([1]局站!$D$4:$D$172,"="&amp;S5312)</f>
        <v>1</v>
      </c>
      <c r="U5312" s="3">
        <v>0</v>
      </c>
      <c r="V5312" s="3">
        <v>0</v>
      </c>
      <c r="W5312" s="3">
        <v>0</v>
      </c>
      <c r="X5312" s="3" t="s">
        <v>1214</v>
      </c>
      <c r="Y5312" s="3" t="s">
        <v>880</v>
      </c>
      <c r="Z5312" s="3" t="str">
        <f>INDEX(业务类型!$C$4:$C$8,MATCH(纤芯!Y5312,业务类型!$B$4:$B$8,0))</f>
        <v>IDLE</v>
      </c>
      <c r="AA5312" s="3"/>
    </row>
    <row r="5313" spans="1:27" ht="33" x14ac:dyDescent="0.2">
      <c r="A5313" s="3">
        <v>5310</v>
      </c>
      <c r="B5313" s="3">
        <f t="shared" si="414"/>
        <v>37050103004</v>
      </c>
      <c r="C5313" s="3" t="s">
        <v>1166</v>
      </c>
      <c r="D5313" s="3" t="s">
        <v>250</v>
      </c>
      <c r="E5313" s="3" t="str">
        <f>INDEX(光放段!$G$4:$G$237,MATCH(纤芯!G5313,光放段!$C$4:$C$237,0))</f>
        <v>山东二干|潍坊临沂光缆:潍坊东方路-临沂金雀山</v>
      </c>
      <c r="F5313" s="3">
        <f>INDEX(光放段!$I$4:$I$237,MATCH(纤芯!H5313,光放段!$B$4:$B$237,0))</f>
        <v>37050100000</v>
      </c>
      <c r="G5313" s="3" t="str">
        <f t="shared" si="410"/>
        <v>山东二干|潍坊临沂光缆:沂水马站-沂南_苏村_牛家小河基站</v>
      </c>
      <c r="H5313" s="3">
        <f>INDEX(光放段!$B$4:$B$237,MATCH(纤芯!G5313,光放段!$C$4:$C$237,0))</f>
        <v>37050103000</v>
      </c>
      <c r="I5313" s="3" t="str">
        <f t="shared" si="411"/>
        <v>潍坊临沂光缆</v>
      </c>
      <c r="J5313" s="3" t="str">
        <f>INDEX(子缆名称!$B$4:$B$29,纤芯!M5313)</f>
        <v>A缆</v>
      </c>
      <c r="K5313" s="3">
        <v>4</v>
      </c>
      <c r="L5313" s="3">
        <f t="shared" si="412"/>
        <v>4</v>
      </c>
      <c r="M5313" s="3">
        <f t="shared" si="413"/>
        <v>1</v>
      </c>
      <c r="N5313" s="3" t="s">
        <v>86</v>
      </c>
      <c r="O5313" s="3">
        <f>COUNTIF([1]局站!$D$4:$D$172,"="&amp;N5313)</f>
        <v>1</v>
      </c>
      <c r="P5313" s="3">
        <v>0</v>
      </c>
      <c r="Q5313" s="3">
        <v>0</v>
      </c>
      <c r="R5313" s="3">
        <v>0</v>
      </c>
      <c r="S5313" s="3" t="s">
        <v>121</v>
      </c>
      <c r="T5313" s="3">
        <f>COUNTIF([1]局站!$D$4:$D$172,"="&amp;S5313)</f>
        <v>1</v>
      </c>
      <c r="U5313" s="3">
        <v>0</v>
      </c>
      <c r="V5313" s="3">
        <v>0</v>
      </c>
      <c r="W5313" s="3">
        <v>0</v>
      </c>
      <c r="X5313" s="3" t="s">
        <v>1214</v>
      </c>
      <c r="Y5313" s="3" t="s">
        <v>880</v>
      </c>
      <c r="Z5313" s="3" t="str">
        <f>INDEX(业务类型!$C$4:$C$8,MATCH(纤芯!Y5313,业务类型!$B$4:$B$8,0))</f>
        <v>IDLE</v>
      </c>
      <c r="AA5313" s="3"/>
    </row>
    <row r="5314" spans="1:27" ht="33" x14ac:dyDescent="0.2">
      <c r="A5314" s="3">
        <v>5311</v>
      </c>
      <c r="B5314" s="3">
        <f t="shared" si="414"/>
        <v>37050103005</v>
      </c>
      <c r="C5314" s="3" t="s">
        <v>1166</v>
      </c>
      <c r="D5314" s="3" t="s">
        <v>250</v>
      </c>
      <c r="E5314" s="3" t="str">
        <f>INDEX(光放段!$G$4:$G$237,MATCH(纤芯!G5314,光放段!$C$4:$C$237,0))</f>
        <v>山东二干|潍坊临沂光缆:潍坊东方路-临沂金雀山</v>
      </c>
      <c r="F5314" s="3">
        <f>INDEX(光放段!$I$4:$I$237,MATCH(纤芯!H5314,光放段!$B$4:$B$237,0))</f>
        <v>37050100000</v>
      </c>
      <c r="G5314" s="3" t="str">
        <f t="shared" si="410"/>
        <v>山东二干|潍坊临沂光缆:沂水马站-沂南_苏村_牛家小河基站</v>
      </c>
      <c r="H5314" s="3">
        <f>INDEX(光放段!$B$4:$B$237,MATCH(纤芯!G5314,光放段!$C$4:$C$237,0))</f>
        <v>37050103000</v>
      </c>
      <c r="I5314" s="3" t="str">
        <f t="shared" si="411"/>
        <v>潍坊临沂光缆</v>
      </c>
      <c r="J5314" s="3" t="str">
        <f>INDEX(子缆名称!$B$4:$B$29,纤芯!M5314)</f>
        <v>A缆</v>
      </c>
      <c r="K5314" s="3">
        <v>5</v>
      </c>
      <c r="L5314" s="3">
        <f t="shared" si="412"/>
        <v>5</v>
      </c>
      <c r="M5314" s="3">
        <f t="shared" si="413"/>
        <v>1</v>
      </c>
      <c r="N5314" s="3" t="s">
        <v>86</v>
      </c>
      <c r="O5314" s="3">
        <f>COUNTIF([1]局站!$D$4:$D$172,"="&amp;N5314)</f>
        <v>1</v>
      </c>
      <c r="P5314" s="3">
        <v>0</v>
      </c>
      <c r="Q5314" s="3">
        <v>0</v>
      </c>
      <c r="R5314" s="3">
        <v>0</v>
      </c>
      <c r="S5314" s="3" t="s">
        <v>121</v>
      </c>
      <c r="T5314" s="3">
        <f>COUNTIF([1]局站!$D$4:$D$172,"="&amp;S5314)</f>
        <v>1</v>
      </c>
      <c r="U5314" s="3">
        <v>0</v>
      </c>
      <c r="V5314" s="3">
        <v>0</v>
      </c>
      <c r="W5314" s="3">
        <v>0</v>
      </c>
      <c r="X5314" s="3" t="s">
        <v>1214</v>
      </c>
      <c r="Y5314" s="3" t="s">
        <v>880</v>
      </c>
      <c r="Z5314" s="3" t="str">
        <f>INDEX(业务类型!$C$4:$C$8,MATCH(纤芯!Y5314,业务类型!$B$4:$B$8,0))</f>
        <v>IDLE</v>
      </c>
      <c r="AA5314" s="3"/>
    </row>
    <row r="5315" spans="1:27" ht="33" x14ac:dyDescent="0.2">
      <c r="A5315" s="3">
        <v>5312</v>
      </c>
      <c r="B5315" s="3">
        <f t="shared" si="414"/>
        <v>37050103006</v>
      </c>
      <c r="C5315" s="3" t="s">
        <v>1166</v>
      </c>
      <c r="D5315" s="3" t="s">
        <v>250</v>
      </c>
      <c r="E5315" s="3" t="str">
        <f>INDEX(光放段!$G$4:$G$237,MATCH(纤芯!G5315,光放段!$C$4:$C$237,0))</f>
        <v>山东二干|潍坊临沂光缆:潍坊东方路-临沂金雀山</v>
      </c>
      <c r="F5315" s="3">
        <f>INDEX(光放段!$I$4:$I$237,MATCH(纤芯!H5315,光放段!$B$4:$B$237,0))</f>
        <v>37050100000</v>
      </c>
      <c r="G5315" s="3" t="str">
        <f t="shared" si="410"/>
        <v>山东二干|潍坊临沂光缆:沂水马站-沂南_苏村_牛家小河基站</v>
      </c>
      <c r="H5315" s="3">
        <f>INDEX(光放段!$B$4:$B$237,MATCH(纤芯!G5315,光放段!$C$4:$C$237,0))</f>
        <v>37050103000</v>
      </c>
      <c r="I5315" s="3" t="str">
        <f t="shared" si="411"/>
        <v>潍坊临沂光缆</v>
      </c>
      <c r="J5315" s="3" t="str">
        <f>INDEX(子缆名称!$B$4:$B$29,纤芯!M5315)</f>
        <v>A缆</v>
      </c>
      <c r="K5315" s="3">
        <v>6</v>
      </c>
      <c r="L5315" s="3">
        <f t="shared" si="412"/>
        <v>6</v>
      </c>
      <c r="M5315" s="3">
        <f t="shared" si="413"/>
        <v>1</v>
      </c>
      <c r="N5315" s="3" t="s">
        <v>86</v>
      </c>
      <c r="O5315" s="3">
        <f>COUNTIF([1]局站!$D$4:$D$172,"="&amp;N5315)</f>
        <v>1</v>
      </c>
      <c r="P5315" s="3">
        <v>0</v>
      </c>
      <c r="Q5315" s="3">
        <v>0</v>
      </c>
      <c r="R5315" s="3">
        <v>0</v>
      </c>
      <c r="S5315" s="3" t="s">
        <v>121</v>
      </c>
      <c r="T5315" s="3">
        <f>COUNTIF([1]局站!$D$4:$D$172,"="&amp;S5315)</f>
        <v>1</v>
      </c>
      <c r="U5315" s="3">
        <v>0</v>
      </c>
      <c r="V5315" s="3">
        <v>0</v>
      </c>
      <c r="W5315" s="3">
        <v>0</v>
      </c>
      <c r="X5315" s="3" t="s">
        <v>1214</v>
      </c>
      <c r="Y5315" s="3" t="s">
        <v>880</v>
      </c>
      <c r="Z5315" s="3" t="str">
        <f>INDEX(业务类型!$C$4:$C$8,MATCH(纤芯!Y5315,业务类型!$B$4:$B$8,0))</f>
        <v>IDLE</v>
      </c>
      <c r="AA5315" s="3"/>
    </row>
    <row r="5316" spans="1:27" ht="33" x14ac:dyDescent="0.2">
      <c r="A5316" s="3">
        <v>5313</v>
      </c>
      <c r="B5316" s="3">
        <f t="shared" si="414"/>
        <v>37050103007</v>
      </c>
      <c r="C5316" s="3" t="s">
        <v>1166</v>
      </c>
      <c r="D5316" s="3" t="s">
        <v>250</v>
      </c>
      <c r="E5316" s="3" t="str">
        <f>INDEX(光放段!$G$4:$G$237,MATCH(纤芯!G5316,光放段!$C$4:$C$237,0))</f>
        <v>山东二干|潍坊临沂光缆:潍坊东方路-临沂金雀山</v>
      </c>
      <c r="F5316" s="3">
        <f>INDEX(光放段!$I$4:$I$237,MATCH(纤芯!H5316,光放段!$B$4:$B$237,0))</f>
        <v>37050100000</v>
      </c>
      <c r="G5316" s="3" t="str">
        <f t="shared" si="410"/>
        <v>山东二干|潍坊临沂光缆:沂水马站-沂南_苏村_牛家小河基站</v>
      </c>
      <c r="H5316" s="3">
        <f>INDEX(光放段!$B$4:$B$237,MATCH(纤芯!G5316,光放段!$C$4:$C$237,0))</f>
        <v>37050103000</v>
      </c>
      <c r="I5316" s="3" t="str">
        <f t="shared" si="411"/>
        <v>潍坊临沂光缆</v>
      </c>
      <c r="J5316" s="3" t="str">
        <f>INDEX(子缆名称!$B$4:$B$29,纤芯!M5316)</f>
        <v>A缆</v>
      </c>
      <c r="K5316" s="3">
        <v>7</v>
      </c>
      <c r="L5316" s="3">
        <f t="shared" si="412"/>
        <v>7</v>
      </c>
      <c r="M5316" s="3">
        <f t="shared" si="413"/>
        <v>1</v>
      </c>
      <c r="N5316" s="3" t="s">
        <v>86</v>
      </c>
      <c r="O5316" s="3">
        <f>COUNTIF([1]局站!$D$4:$D$172,"="&amp;N5316)</f>
        <v>1</v>
      </c>
      <c r="P5316" s="3">
        <v>0</v>
      </c>
      <c r="Q5316" s="3">
        <v>0</v>
      </c>
      <c r="R5316" s="3">
        <v>0</v>
      </c>
      <c r="S5316" s="3" t="s">
        <v>121</v>
      </c>
      <c r="T5316" s="3">
        <f>COUNTIF([1]局站!$D$4:$D$172,"="&amp;S5316)</f>
        <v>1</v>
      </c>
      <c r="U5316" s="3">
        <v>0</v>
      </c>
      <c r="V5316" s="3">
        <v>0</v>
      </c>
      <c r="W5316" s="3">
        <v>0</v>
      </c>
      <c r="X5316" s="3" t="s">
        <v>1214</v>
      </c>
      <c r="Y5316" s="3" t="s">
        <v>880</v>
      </c>
      <c r="Z5316" s="3" t="str">
        <f>INDEX(业务类型!$C$4:$C$8,MATCH(纤芯!Y5316,业务类型!$B$4:$B$8,0))</f>
        <v>IDLE</v>
      </c>
      <c r="AA5316" s="3"/>
    </row>
    <row r="5317" spans="1:27" ht="33" x14ac:dyDescent="0.2">
      <c r="A5317" s="3">
        <v>5314</v>
      </c>
      <c r="B5317" s="3">
        <f t="shared" si="414"/>
        <v>37050103008</v>
      </c>
      <c r="C5317" s="3" t="s">
        <v>1166</v>
      </c>
      <c r="D5317" s="3" t="s">
        <v>250</v>
      </c>
      <c r="E5317" s="3" t="str">
        <f>INDEX(光放段!$G$4:$G$237,MATCH(纤芯!G5317,光放段!$C$4:$C$237,0))</f>
        <v>山东二干|潍坊临沂光缆:潍坊东方路-临沂金雀山</v>
      </c>
      <c r="F5317" s="3">
        <f>INDEX(光放段!$I$4:$I$237,MATCH(纤芯!H5317,光放段!$B$4:$B$237,0))</f>
        <v>37050100000</v>
      </c>
      <c r="G5317" s="3" t="str">
        <f t="shared" ref="G5317:G5380" si="415">C5317&amp;"|"&amp;D5317&amp;":"&amp;N5317&amp;"-"&amp;S5317</f>
        <v>山东二干|潍坊临沂光缆:沂水马站-沂南_苏村_牛家小河基站</v>
      </c>
      <c r="H5317" s="3">
        <f>INDEX(光放段!$B$4:$B$237,MATCH(纤芯!G5317,光放段!$C$4:$C$237,0))</f>
        <v>37050103000</v>
      </c>
      <c r="I5317" s="3" t="str">
        <f t="shared" ref="I5317:I5380" si="416">D5317</f>
        <v>潍坊临沂光缆</v>
      </c>
      <c r="J5317" s="3" t="str">
        <f>INDEX(子缆名称!$B$4:$B$29,纤芯!M5317)</f>
        <v>A缆</v>
      </c>
      <c r="K5317" s="3">
        <v>8</v>
      </c>
      <c r="L5317" s="3">
        <f t="shared" ref="L5317:L5380" si="417">MOD(K5317-1,12)+1</f>
        <v>8</v>
      </c>
      <c r="M5317" s="3">
        <f t="shared" ref="M5317:M5380" si="418">INT((K5317-1)/12)+1</f>
        <v>1</v>
      </c>
      <c r="N5317" s="3" t="s">
        <v>86</v>
      </c>
      <c r="O5317" s="3">
        <f>COUNTIF([1]局站!$D$4:$D$172,"="&amp;N5317)</f>
        <v>1</v>
      </c>
      <c r="P5317" s="3">
        <v>0</v>
      </c>
      <c r="Q5317" s="3">
        <v>0</v>
      </c>
      <c r="R5317" s="3">
        <v>0</v>
      </c>
      <c r="S5317" s="3" t="s">
        <v>121</v>
      </c>
      <c r="T5317" s="3">
        <f>COUNTIF([1]局站!$D$4:$D$172,"="&amp;S5317)</f>
        <v>1</v>
      </c>
      <c r="U5317" s="3">
        <v>0</v>
      </c>
      <c r="V5317" s="3">
        <v>0</v>
      </c>
      <c r="W5317" s="3">
        <v>0</v>
      </c>
      <c r="X5317" s="3" t="s">
        <v>1214</v>
      </c>
      <c r="Y5317" s="3" t="s">
        <v>880</v>
      </c>
      <c r="Z5317" s="3" t="str">
        <f>INDEX(业务类型!$C$4:$C$8,MATCH(纤芯!Y5317,业务类型!$B$4:$B$8,0))</f>
        <v>IDLE</v>
      </c>
      <c r="AA5317" s="3"/>
    </row>
    <row r="5318" spans="1:27" ht="33" x14ac:dyDescent="0.2">
      <c r="A5318" s="3">
        <v>5315</v>
      </c>
      <c r="B5318" s="3">
        <f t="shared" si="414"/>
        <v>37050103009</v>
      </c>
      <c r="C5318" s="3" t="s">
        <v>1166</v>
      </c>
      <c r="D5318" s="3" t="s">
        <v>250</v>
      </c>
      <c r="E5318" s="3" t="str">
        <f>INDEX(光放段!$G$4:$G$237,MATCH(纤芯!G5318,光放段!$C$4:$C$237,0))</f>
        <v>山东二干|潍坊临沂光缆:潍坊东方路-临沂金雀山</v>
      </c>
      <c r="F5318" s="3">
        <f>INDEX(光放段!$I$4:$I$237,MATCH(纤芯!H5318,光放段!$B$4:$B$237,0))</f>
        <v>37050100000</v>
      </c>
      <c r="G5318" s="3" t="str">
        <f t="shared" si="415"/>
        <v>山东二干|潍坊临沂光缆:沂水马站-沂南_苏村_牛家小河基站</v>
      </c>
      <c r="H5318" s="3">
        <f>INDEX(光放段!$B$4:$B$237,MATCH(纤芯!G5318,光放段!$C$4:$C$237,0))</f>
        <v>37050103000</v>
      </c>
      <c r="I5318" s="3" t="str">
        <f t="shared" si="416"/>
        <v>潍坊临沂光缆</v>
      </c>
      <c r="J5318" s="3" t="str">
        <f>INDEX(子缆名称!$B$4:$B$29,纤芯!M5318)</f>
        <v>A缆</v>
      </c>
      <c r="K5318" s="3">
        <v>9</v>
      </c>
      <c r="L5318" s="3">
        <f t="shared" si="417"/>
        <v>9</v>
      </c>
      <c r="M5318" s="3">
        <f t="shared" si="418"/>
        <v>1</v>
      </c>
      <c r="N5318" s="3" t="s">
        <v>86</v>
      </c>
      <c r="O5318" s="3">
        <f>COUNTIF([1]局站!$D$4:$D$172,"="&amp;N5318)</f>
        <v>1</v>
      </c>
      <c r="P5318" s="3">
        <v>0</v>
      </c>
      <c r="Q5318" s="3">
        <v>0</v>
      </c>
      <c r="R5318" s="3">
        <v>0</v>
      </c>
      <c r="S5318" s="3" t="s">
        <v>121</v>
      </c>
      <c r="T5318" s="3">
        <f>COUNTIF([1]局站!$D$4:$D$172,"="&amp;S5318)</f>
        <v>1</v>
      </c>
      <c r="U5318" s="3">
        <v>0</v>
      </c>
      <c r="V5318" s="3">
        <v>0</v>
      </c>
      <c r="W5318" s="3">
        <v>0</v>
      </c>
      <c r="X5318" s="3" t="s">
        <v>1214</v>
      </c>
      <c r="Y5318" s="3" t="s">
        <v>880</v>
      </c>
      <c r="Z5318" s="3" t="str">
        <f>INDEX(业务类型!$C$4:$C$8,MATCH(纤芯!Y5318,业务类型!$B$4:$B$8,0))</f>
        <v>IDLE</v>
      </c>
      <c r="AA5318" s="3"/>
    </row>
    <row r="5319" spans="1:27" ht="33" x14ac:dyDescent="0.2">
      <c r="A5319" s="3">
        <v>5316</v>
      </c>
      <c r="B5319" s="3">
        <f t="shared" si="414"/>
        <v>37050103010</v>
      </c>
      <c r="C5319" s="3" t="s">
        <v>1166</v>
      </c>
      <c r="D5319" s="3" t="s">
        <v>250</v>
      </c>
      <c r="E5319" s="3" t="str">
        <f>INDEX(光放段!$G$4:$G$237,MATCH(纤芯!G5319,光放段!$C$4:$C$237,0))</f>
        <v>山东二干|潍坊临沂光缆:潍坊东方路-临沂金雀山</v>
      </c>
      <c r="F5319" s="3">
        <f>INDEX(光放段!$I$4:$I$237,MATCH(纤芯!H5319,光放段!$B$4:$B$237,0))</f>
        <v>37050100000</v>
      </c>
      <c r="G5319" s="3" t="str">
        <f t="shared" si="415"/>
        <v>山东二干|潍坊临沂光缆:沂水马站-沂南_苏村_牛家小河基站</v>
      </c>
      <c r="H5319" s="3">
        <f>INDEX(光放段!$B$4:$B$237,MATCH(纤芯!G5319,光放段!$C$4:$C$237,0))</f>
        <v>37050103000</v>
      </c>
      <c r="I5319" s="3" t="str">
        <f t="shared" si="416"/>
        <v>潍坊临沂光缆</v>
      </c>
      <c r="J5319" s="3" t="str">
        <f>INDEX(子缆名称!$B$4:$B$29,纤芯!M5319)</f>
        <v>A缆</v>
      </c>
      <c r="K5319" s="3">
        <v>10</v>
      </c>
      <c r="L5319" s="3">
        <f t="shared" si="417"/>
        <v>10</v>
      </c>
      <c r="M5319" s="3">
        <f t="shared" si="418"/>
        <v>1</v>
      </c>
      <c r="N5319" s="3" t="s">
        <v>86</v>
      </c>
      <c r="O5319" s="3">
        <f>COUNTIF([1]局站!$D$4:$D$172,"="&amp;N5319)</f>
        <v>1</v>
      </c>
      <c r="P5319" s="3">
        <v>0</v>
      </c>
      <c r="Q5319" s="3">
        <v>0</v>
      </c>
      <c r="R5319" s="3">
        <v>0</v>
      </c>
      <c r="S5319" s="3" t="s">
        <v>121</v>
      </c>
      <c r="T5319" s="3">
        <f>COUNTIF([1]局站!$D$4:$D$172,"="&amp;S5319)</f>
        <v>1</v>
      </c>
      <c r="U5319" s="3">
        <v>0</v>
      </c>
      <c r="V5319" s="3">
        <v>0</v>
      </c>
      <c r="W5319" s="3">
        <v>0</v>
      </c>
      <c r="X5319" s="3" t="s">
        <v>1214</v>
      </c>
      <c r="Y5319" s="3" t="s">
        <v>880</v>
      </c>
      <c r="Z5319" s="3" t="str">
        <f>INDEX(业务类型!$C$4:$C$8,MATCH(纤芯!Y5319,业务类型!$B$4:$B$8,0))</f>
        <v>IDLE</v>
      </c>
      <c r="AA5319" s="3"/>
    </row>
    <row r="5320" spans="1:27" ht="33" x14ac:dyDescent="0.2">
      <c r="A5320" s="3">
        <v>5317</v>
      </c>
      <c r="B5320" s="3">
        <f t="shared" si="414"/>
        <v>37050103011</v>
      </c>
      <c r="C5320" s="3" t="s">
        <v>1166</v>
      </c>
      <c r="D5320" s="3" t="s">
        <v>250</v>
      </c>
      <c r="E5320" s="3" t="str">
        <f>INDEX(光放段!$G$4:$G$237,MATCH(纤芯!G5320,光放段!$C$4:$C$237,0))</f>
        <v>山东二干|潍坊临沂光缆:潍坊东方路-临沂金雀山</v>
      </c>
      <c r="F5320" s="3">
        <f>INDEX(光放段!$I$4:$I$237,MATCH(纤芯!H5320,光放段!$B$4:$B$237,0))</f>
        <v>37050100000</v>
      </c>
      <c r="G5320" s="3" t="str">
        <f t="shared" si="415"/>
        <v>山东二干|潍坊临沂光缆:沂水马站-沂南_苏村_牛家小河基站</v>
      </c>
      <c r="H5320" s="3">
        <f>INDEX(光放段!$B$4:$B$237,MATCH(纤芯!G5320,光放段!$C$4:$C$237,0))</f>
        <v>37050103000</v>
      </c>
      <c r="I5320" s="3" t="str">
        <f t="shared" si="416"/>
        <v>潍坊临沂光缆</v>
      </c>
      <c r="J5320" s="3" t="str">
        <f>INDEX(子缆名称!$B$4:$B$29,纤芯!M5320)</f>
        <v>A缆</v>
      </c>
      <c r="K5320" s="3">
        <v>11</v>
      </c>
      <c r="L5320" s="3">
        <f t="shared" si="417"/>
        <v>11</v>
      </c>
      <c r="M5320" s="3">
        <f t="shared" si="418"/>
        <v>1</v>
      </c>
      <c r="N5320" s="3" t="s">
        <v>86</v>
      </c>
      <c r="O5320" s="3">
        <f>COUNTIF([1]局站!$D$4:$D$172,"="&amp;N5320)</f>
        <v>1</v>
      </c>
      <c r="P5320" s="3">
        <v>0</v>
      </c>
      <c r="Q5320" s="3">
        <v>0</v>
      </c>
      <c r="R5320" s="3">
        <v>0</v>
      </c>
      <c r="S5320" s="3" t="s">
        <v>121</v>
      </c>
      <c r="T5320" s="3">
        <f>COUNTIF([1]局站!$D$4:$D$172,"="&amp;S5320)</f>
        <v>1</v>
      </c>
      <c r="U5320" s="3">
        <v>0</v>
      </c>
      <c r="V5320" s="3">
        <v>0</v>
      </c>
      <c r="W5320" s="3">
        <v>0</v>
      </c>
      <c r="X5320" s="3" t="s">
        <v>1214</v>
      </c>
      <c r="Y5320" s="3" t="s">
        <v>880</v>
      </c>
      <c r="Z5320" s="3" t="str">
        <f>INDEX(业务类型!$C$4:$C$8,MATCH(纤芯!Y5320,业务类型!$B$4:$B$8,0))</f>
        <v>IDLE</v>
      </c>
      <c r="AA5320" s="3"/>
    </row>
    <row r="5321" spans="1:27" ht="33" x14ac:dyDescent="0.2">
      <c r="A5321" s="3">
        <v>5318</v>
      </c>
      <c r="B5321" s="3">
        <f t="shared" si="414"/>
        <v>37050103012</v>
      </c>
      <c r="C5321" s="3" t="s">
        <v>1166</v>
      </c>
      <c r="D5321" s="3" t="s">
        <v>250</v>
      </c>
      <c r="E5321" s="3" t="str">
        <f>INDEX(光放段!$G$4:$G$237,MATCH(纤芯!G5321,光放段!$C$4:$C$237,0))</f>
        <v>山东二干|潍坊临沂光缆:潍坊东方路-临沂金雀山</v>
      </c>
      <c r="F5321" s="3">
        <f>INDEX(光放段!$I$4:$I$237,MATCH(纤芯!H5321,光放段!$B$4:$B$237,0))</f>
        <v>37050100000</v>
      </c>
      <c r="G5321" s="3" t="str">
        <f t="shared" si="415"/>
        <v>山东二干|潍坊临沂光缆:沂水马站-沂南_苏村_牛家小河基站</v>
      </c>
      <c r="H5321" s="3">
        <f>INDEX(光放段!$B$4:$B$237,MATCH(纤芯!G5321,光放段!$C$4:$C$237,0))</f>
        <v>37050103000</v>
      </c>
      <c r="I5321" s="3" t="str">
        <f t="shared" si="416"/>
        <v>潍坊临沂光缆</v>
      </c>
      <c r="J5321" s="3" t="str">
        <f>INDEX(子缆名称!$B$4:$B$29,纤芯!M5321)</f>
        <v>A缆</v>
      </c>
      <c r="K5321" s="3">
        <v>12</v>
      </c>
      <c r="L5321" s="3">
        <f t="shared" si="417"/>
        <v>12</v>
      </c>
      <c r="M5321" s="3">
        <f t="shared" si="418"/>
        <v>1</v>
      </c>
      <c r="N5321" s="3" t="s">
        <v>86</v>
      </c>
      <c r="O5321" s="3">
        <f>COUNTIF([1]局站!$D$4:$D$172,"="&amp;N5321)</f>
        <v>1</v>
      </c>
      <c r="P5321" s="3">
        <v>0</v>
      </c>
      <c r="Q5321" s="3">
        <v>0</v>
      </c>
      <c r="R5321" s="3">
        <v>0</v>
      </c>
      <c r="S5321" s="3" t="s">
        <v>121</v>
      </c>
      <c r="T5321" s="3">
        <f>COUNTIF([1]局站!$D$4:$D$172,"="&amp;S5321)</f>
        <v>1</v>
      </c>
      <c r="U5321" s="3">
        <v>0</v>
      </c>
      <c r="V5321" s="3">
        <v>0</v>
      </c>
      <c r="W5321" s="3">
        <v>0</v>
      </c>
      <c r="X5321" s="3" t="s">
        <v>1214</v>
      </c>
      <c r="Y5321" s="3" t="s">
        <v>880</v>
      </c>
      <c r="Z5321" s="3" t="str">
        <f>INDEX(业务类型!$C$4:$C$8,MATCH(纤芯!Y5321,业务类型!$B$4:$B$8,0))</f>
        <v>IDLE</v>
      </c>
      <c r="AA5321" s="3"/>
    </row>
    <row r="5322" spans="1:27" ht="33" x14ac:dyDescent="0.2">
      <c r="A5322" s="3">
        <v>5319</v>
      </c>
      <c r="B5322" s="3">
        <f t="shared" si="414"/>
        <v>37050103013</v>
      </c>
      <c r="C5322" s="3" t="s">
        <v>1166</v>
      </c>
      <c r="D5322" s="3" t="s">
        <v>250</v>
      </c>
      <c r="E5322" s="3" t="str">
        <f>INDEX(光放段!$G$4:$G$237,MATCH(纤芯!G5322,光放段!$C$4:$C$237,0))</f>
        <v>山东二干|潍坊临沂光缆:潍坊东方路-临沂金雀山</v>
      </c>
      <c r="F5322" s="3">
        <f>INDEX(光放段!$I$4:$I$237,MATCH(纤芯!H5322,光放段!$B$4:$B$237,0))</f>
        <v>37050100000</v>
      </c>
      <c r="G5322" s="3" t="str">
        <f t="shared" si="415"/>
        <v>山东二干|潍坊临沂光缆:沂水马站-沂南_苏村_牛家小河基站</v>
      </c>
      <c r="H5322" s="3">
        <f>INDEX(光放段!$B$4:$B$237,MATCH(纤芯!G5322,光放段!$C$4:$C$237,0))</f>
        <v>37050103000</v>
      </c>
      <c r="I5322" s="3" t="str">
        <f t="shared" si="416"/>
        <v>潍坊临沂光缆</v>
      </c>
      <c r="J5322" s="3" t="str">
        <f>INDEX(子缆名称!$B$4:$B$29,纤芯!M5322)</f>
        <v>B缆</v>
      </c>
      <c r="K5322" s="3">
        <v>13</v>
      </c>
      <c r="L5322" s="3">
        <f t="shared" si="417"/>
        <v>1</v>
      </c>
      <c r="M5322" s="3">
        <f t="shared" si="418"/>
        <v>2</v>
      </c>
      <c r="N5322" s="3" t="s">
        <v>86</v>
      </c>
      <c r="O5322" s="3">
        <f>COUNTIF([1]局站!$D$4:$D$172,"="&amp;N5322)</f>
        <v>1</v>
      </c>
      <c r="P5322" s="3">
        <v>0</v>
      </c>
      <c r="Q5322" s="3">
        <v>0</v>
      </c>
      <c r="R5322" s="3">
        <v>0</v>
      </c>
      <c r="S5322" s="3" t="s">
        <v>121</v>
      </c>
      <c r="T5322" s="3">
        <f>COUNTIF([1]局站!$D$4:$D$172,"="&amp;S5322)</f>
        <v>1</v>
      </c>
      <c r="U5322" s="3">
        <v>0</v>
      </c>
      <c r="V5322" s="3">
        <v>0</v>
      </c>
      <c r="W5322" s="3">
        <v>0</v>
      </c>
      <c r="X5322" s="3" t="s">
        <v>1215</v>
      </c>
      <c r="Y5322" s="3" t="s">
        <v>880</v>
      </c>
      <c r="Z5322" s="3" t="str">
        <f>INDEX(业务类型!$C$4:$C$8,MATCH(纤芯!Y5322,业务类型!$B$4:$B$8,0))</f>
        <v>IDLE</v>
      </c>
      <c r="AA5322" s="3"/>
    </row>
    <row r="5323" spans="1:27" ht="33" x14ac:dyDescent="0.2">
      <c r="A5323" s="3">
        <v>5320</v>
      </c>
      <c r="B5323" s="3">
        <f t="shared" si="414"/>
        <v>37050103014</v>
      </c>
      <c r="C5323" s="3" t="s">
        <v>1166</v>
      </c>
      <c r="D5323" s="3" t="s">
        <v>250</v>
      </c>
      <c r="E5323" s="3" t="str">
        <f>INDEX(光放段!$G$4:$G$237,MATCH(纤芯!G5323,光放段!$C$4:$C$237,0))</f>
        <v>山东二干|潍坊临沂光缆:潍坊东方路-临沂金雀山</v>
      </c>
      <c r="F5323" s="3">
        <f>INDEX(光放段!$I$4:$I$237,MATCH(纤芯!H5323,光放段!$B$4:$B$237,0))</f>
        <v>37050100000</v>
      </c>
      <c r="G5323" s="3" t="str">
        <f t="shared" si="415"/>
        <v>山东二干|潍坊临沂光缆:沂水马站-沂南_苏村_牛家小河基站</v>
      </c>
      <c r="H5323" s="3">
        <f>INDEX(光放段!$B$4:$B$237,MATCH(纤芯!G5323,光放段!$C$4:$C$237,0))</f>
        <v>37050103000</v>
      </c>
      <c r="I5323" s="3" t="str">
        <f t="shared" si="416"/>
        <v>潍坊临沂光缆</v>
      </c>
      <c r="J5323" s="3" t="str">
        <f>INDEX(子缆名称!$B$4:$B$29,纤芯!M5323)</f>
        <v>B缆</v>
      </c>
      <c r="K5323" s="3">
        <v>14</v>
      </c>
      <c r="L5323" s="3">
        <f t="shared" si="417"/>
        <v>2</v>
      </c>
      <c r="M5323" s="3">
        <f t="shared" si="418"/>
        <v>2</v>
      </c>
      <c r="N5323" s="3" t="s">
        <v>86</v>
      </c>
      <c r="O5323" s="3">
        <f>COUNTIF([1]局站!$D$4:$D$172,"="&amp;N5323)</f>
        <v>1</v>
      </c>
      <c r="P5323" s="3">
        <v>0</v>
      </c>
      <c r="Q5323" s="3">
        <v>0</v>
      </c>
      <c r="R5323" s="3">
        <v>0</v>
      </c>
      <c r="S5323" s="3" t="s">
        <v>121</v>
      </c>
      <c r="T5323" s="3">
        <f>COUNTIF([1]局站!$D$4:$D$172,"="&amp;S5323)</f>
        <v>1</v>
      </c>
      <c r="U5323" s="3">
        <v>0</v>
      </c>
      <c r="V5323" s="3">
        <v>0</v>
      </c>
      <c r="W5323" s="3">
        <v>0</v>
      </c>
      <c r="X5323" s="3" t="s">
        <v>1215</v>
      </c>
      <c r="Y5323" s="3" t="s">
        <v>880</v>
      </c>
      <c r="Z5323" s="3" t="str">
        <f>INDEX(业务类型!$C$4:$C$8,MATCH(纤芯!Y5323,业务类型!$B$4:$B$8,0))</f>
        <v>IDLE</v>
      </c>
      <c r="AA5323" s="3"/>
    </row>
    <row r="5324" spans="1:27" ht="33" x14ac:dyDescent="0.2">
      <c r="A5324" s="3">
        <v>5321</v>
      </c>
      <c r="B5324" s="3">
        <f t="shared" si="414"/>
        <v>37050103015</v>
      </c>
      <c r="C5324" s="3" t="s">
        <v>1166</v>
      </c>
      <c r="D5324" s="3" t="s">
        <v>250</v>
      </c>
      <c r="E5324" s="3" t="str">
        <f>INDEX(光放段!$G$4:$G$237,MATCH(纤芯!G5324,光放段!$C$4:$C$237,0))</f>
        <v>山东二干|潍坊临沂光缆:潍坊东方路-临沂金雀山</v>
      </c>
      <c r="F5324" s="3">
        <f>INDEX(光放段!$I$4:$I$237,MATCH(纤芯!H5324,光放段!$B$4:$B$237,0))</f>
        <v>37050100000</v>
      </c>
      <c r="G5324" s="3" t="str">
        <f t="shared" si="415"/>
        <v>山东二干|潍坊临沂光缆:沂水马站-沂南_苏村_牛家小河基站</v>
      </c>
      <c r="H5324" s="3">
        <f>INDEX(光放段!$B$4:$B$237,MATCH(纤芯!G5324,光放段!$C$4:$C$237,0))</f>
        <v>37050103000</v>
      </c>
      <c r="I5324" s="3" t="str">
        <f t="shared" si="416"/>
        <v>潍坊临沂光缆</v>
      </c>
      <c r="J5324" s="3" t="str">
        <f>INDEX(子缆名称!$B$4:$B$29,纤芯!M5324)</f>
        <v>B缆</v>
      </c>
      <c r="K5324" s="3">
        <v>15</v>
      </c>
      <c r="L5324" s="3">
        <f t="shared" si="417"/>
        <v>3</v>
      </c>
      <c r="M5324" s="3">
        <f t="shared" si="418"/>
        <v>2</v>
      </c>
      <c r="N5324" s="3" t="s">
        <v>86</v>
      </c>
      <c r="O5324" s="3">
        <f>COUNTIF([1]局站!$D$4:$D$172,"="&amp;N5324)</f>
        <v>1</v>
      </c>
      <c r="P5324" s="3">
        <v>0</v>
      </c>
      <c r="Q5324" s="3">
        <v>0</v>
      </c>
      <c r="R5324" s="3">
        <v>0</v>
      </c>
      <c r="S5324" s="3" t="s">
        <v>121</v>
      </c>
      <c r="T5324" s="3">
        <f>COUNTIF([1]局站!$D$4:$D$172,"="&amp;S5324)</f>
        <v>1</v>
      </c>
      <c r="U5324" s="3">
        <v>0</v>
      </c>
      <c r="V5324" s="3">
        <v>0</v>
      </c>
      <c r="W5324" s="3">
        <v>0</v>
      </c>
      <c r="X5324" s="3" t="s">
        <v>1215</v>
      </c>
      <c r="Y5324" s="3" t="s">
        <v>880</v>
      </c>
      <c r="Z5324" s="3" t="str">
        <f>INDEX(业务类型!$C$4:$C$8,MATCH(纤芯!Y5324,业务类型!$B$4:$B$8,0))</f>
        <v>IDLE</v>
      </c>
      <c r="AA5324" s="3"/>
    </row>
    <row r="5325" spans="1:27" ht="33" x14ac:dyDescent="0.2">
      <c r="A5325" s="3">
        <v>5322</v>
      </c>
      <c r="B5325" s="3">
        <f t="shared" si="414"/>
        <v>37050103016</v>
      </c>
      <c r="C5325" s="3" t="s">
        <v>1166</v>
      </c>
      <c r="D5325" s="3" t="s">
        <v>250</v>
      </c>
      <c r="E5325" s="3" t="str">
        <f>INDEX(光放段!$G$4:$G$237,MATCH(纤芯!G5325,光放段!$C$4:$C$237,0))</f>
        <v>山东二干|潍坊临沂光缆:潍坊东方路-临沂金雀山</v>
      </c>
      <c r="F5325" s="3">
        <f>INDEX(光放段!$I$4:$I$237,MATCH(纤芯!H5325,光放段!$B$4:$B$237,0))</f>
        <v>37050100000</v>
      </c>
      <c r="G5325" s="3" t="str">
        <f t="shared" si="415"/>
        <v>山东二干|潍坊临沂光缆:沂水马站-沂南_苏村_牛家小河基站</v>
      </c>
      <c r="H5325" s="3">
        <f>INDEX(光放段!$B$4:$B$237,MATCH(纤芯!G5325,光放段!$C$4:$C$237,0))</f>
        <v>37050103000</v>
      </c>
      <c r="I5325" s="3" t="str">
        <f t="shared" si="416"/>
        <v>潍坊临沂光缆</v>
      </c>
      <c r="J5325" s="3" t="str">
        <f>INDEX(子缆名称!$B$4:$B$29,纤芯!M5325)</f>
        <v>B缆</v>
      </c>
      <c r="K5325" s="3">
        <v>16</v>
      </c>
      <c r="L5325" s="3">
        <f t="shared" si="417"/>
        <v>4</v>
      </c>
      <c r="M5325" s="3">
        <f t="shared" si="418"/>
        <v>2</v>
      </c>
      <c r="N5325" s="3" t="s">
        <v>86</v>
      </c>
      <c r="O5325" s="3">
        <f>COUNTIF([1]局站!$D$4:$D$172,"="&amp;N5325)</f>
        <v>1</v>
      </c>
      <c r="P5325" s="3">
        <v>0</v>
      </c>
      <c r="Q5325" s="3">
        <v>0</v>
      </c>
      <c r="R5325" s="3">
        <v>0</v>
      </c>
      <c r="S5325" s="3" t="s">
        <v>121</v>
      </c>
      <c r="T5325" s="3">
        <f>COUNTIF([1]局站!$D$4:$D$172,"="&amp;S5325)</f>
        <v>1</v>
      </c>
      <c r="U5325" s="3">
        <v>0</v>
      </c>
      <c r="V5325" s="3">
        <v>0</v>
      </c>
      <c r="W5325" s="3">
        <v>0</v>
      </c>
      <c r="X5325" s="3" t="s">
        <v>1215</v>
      </c>
      <c r="Y5325" s="3" t="s">
        <v>880</v>
      </c>
      <c r="Z5325" s="3" t="str">
        <f>INDEX(业务类型!$C$4:$C$8,MATCH(纤芯!Y5325,业务类型!$B$4:$B$8,0))</f>
        <v>IDLE</v>
      </c>
      <c r="AA5325" s="3"/>
    </row>
    <row r="5326" spans="1:27" ht="33" x14ac:dyDescent="0.2">
      <c r="A5326" s="3">
        <v>5323</v>
      </c>
      <c r="B5326" s="3">
        <f t="shared" si="414"/>
        <v>37050103017</v>
      </c>
      <c r="C5326" s="3" t="s">
        <v>1166</v>
      </c>
      <c r="D5326" s="3" t="s">
        <v>250</v>
      </c>
      <c r="E5326" s="3" t="str">
        <f>INDEX(光放段!$G$4:$G$237,MATCH(纤芯!G5326,光放段!$C$4:$C$237,0))</f>
        <v>山东二干|潍坊临沂光缆:潍坊东方路-临沂金雀山</v>
      </c>
      <c r="F5326" s="3">
        <f>INDEX(光放段!$I$4:$I$237,MATCH(纤芯!H5326,光放段!$B$4:$B$237,0))</f>
        <v>37050100000</v>
      </c>
      <c r="G5326" s="3" t="str">
        <f t="shared" si="415"/>
        <v>山东二干|潍坊临沂光缆:沂水马站-沂南_苏村_牛家小河基站</v>
      </c>
      <c r="H5326" s="3">
        <f>INDEX(光放段!$B$4:$B$237,MATCH(纤芯!G5326,光放段!$C$4:$C$237,0))</f>
        <v>37050103000</v>
      </c>
      <c r="I5326" s="3" t="str">
        <f t="shared" si="416"/>
        <v>潍坊临沂光缆</v>
      </c>
      <c r="J5326" s="3" t="str">
        <f>INDEX(子缆名称!$B$4:$B$29,纤芯!M5326)</f>
        <v>B缆</v>
      </c>
      <c r="K5326" s="3">
        <v>17</v>
      </c>
      <c r="L5326" s="3">
        <f t="shared" si="417"/>
        <v>5</v>
      </c>
      <c r="M5326" s="3">
        <f t="shared" si="418"/>
        <v>2</v>
      </c>
      <c r="N5326" s="3" t="s">
        <v>86</v>
      </c>
      <c r="O5326" s="3">
        <f>COUNTIF([1]局站!$D$4:$D$172,"="&amp;N5326)</f>
        <v>1</v>
      </c>
      <c r="P5326" s="3">
        <v>0</v>
      </c>
      <c r="Q5326" s="3">
        <v>0</v>
      </c>
      <c r="R5326" s="3">
        <v>0</v>
      </c>
      <c r="S5326" s="3" t="s">
        <v>121</v>
      </c>
      <c r="T5326" s="3">
        <f>COUNTIF([1]局站!$D$4:$D$172,"="&amp;S5326)</f>
        <v>1</v>
      </c>
      <c r="U5326" s="3">
        <v>0</v>
      </c>
      <c r="V5326" s="3">
        <v>0</v>
      </c>
      <c r="W5326" s="3">
        <v>0</v>
      </c>
      <c r="X5326" s="3" t="s">
        <v>1215</v>
      </c>
      <c r="Y5326" s="3" t="s">
        <v>880</v>
      </c>
      <c r="Z5326" s="3" t="str">
        <f>INDEX(业务类型!$C$4:$C$8,MATCH(纤芯!Y5326,业务类型!$B$4:$B$8,0))</f>
        <v>IDLE</v>
      </c>
      <c r="AA5326" s="3"/>
    </row>
    <row r="5327" spans="1:27" ht="33" x14ac:dyDescent="0.2">
      <c r="A5327" s="3">
        <v>5324</v>
      </c>
      <c r="B5327" s="3">
        <f t="shared" si="414"/>
        <v>37050103018</v>
      </c>
      <c r="C5327" s="3" t="s">
        <v>1166</v>
      </c>
      <c r="D5327" s="3" t="s">
        <v>250</v>
      </c>
      <c r="E5327" s="3" t="str">
        <f>INDEX(光放段!$G$4:$G$237,MATCH(纤芯!G5327,光放段!$C$4:$C$237,0))</f>
        <v>山东二干|潍坊临沂光缆:潍坊东方路-临沂金雀山</v>
      </c>
      <c r="F5327" s="3">
        <f>INDEX(光放段!$I$4:$I$237,MATCH(纤芯!H5327,光放段!$B$4:$B$237,0))</f>
        <v>37050100000</v>
      </c>
      <c r="G5327" s="3" t="str">
        <f t="shared" si="415"/>
        <v>山东二干|潍坊临沂光缆:沂水马站-沂南_苏村_牛家小河基站</v>
      </c>
      <c r="H5327" s="3">
        <f>INDEX(光放段!$B$4:$B$237,MATCH(纤芯!G5327,光放段!$C$4:$C$237,0))</f>
        <v>37050103000</v>
      </c>
      <c r="I5327" s="3" t="str">
        <f t="shared" si="416"/>
        <v>潍坊临沂光缆</v>
      </c>
      <c r="J5327" s="3" t="str">
        <f>INDEX(子缆名称!$B$4:$B$29,纤芯!M5327)</f>
        <v>B缆</v>
      </c>
      <c r="K5327" s="3">
        <v>18</v>
      </c>
      <c r="L5327" s="3">
        <f t="shared" si="417"/>
        <v>6</v>
      </c>
      <c r="M5327" s="3">
        <f t="shared" si="418"/>
        <v>2</v>
      </c>
      <c r="N5327" s="3" t="s">
        <v>86</v>
      </c>
      <c r="O5327" s="3">
        <f>COUNTIF([1]局站!$D$4:$D$172,"="&amp;N5327)</f>
        <v>1</v>
      </c>
      <c r="P5327" s="3">
        <v>0</v>
      </c>
      <c r="Q5327" s="3">
        <v>0</v>
      </c>
      <c r="R5327" s="3">
        <v>0</v>
      </c>
      <c r="S5327" s="3" t="s">
        <v>121</v>
      </c>
      <c r="T5327" s="3">
        <f>COUNTIF([1]局站!$D$4:$D$172,"="&amp;S5327)</f>
        <v>1</v>
      </c>
      <c r="U5327" s="3">
        <v>0</v>
      </c>
      <c r="V5327" s="3">
        <v>0</v>
      </c>
      <c r="W5327" s="3">
        <v>0</v>
      </c>
      <c r="X5327" s="3" t="s">
        <v>1215</v>
      </c>
      <c r="Y5327" s="3" t="s">
        <v>880</v>
      </c>
      <c r="Z5327" s="3" t="str">
        <f>INDEX(业务类型!$C$4:$C$8,MATCH(纤芯!Y5327,业务类型!$B$4:$B$8,0))</f>
        <v>IDLE</v>
      </c>
      <c r="AA5327" s="3"/>
    </row>
    <row r="5328" spans="1:27" ht="33" x14ac:dyDescent="0.2">
      <c r="A5328" s="3">
        <v>5325</v>
      </c>
      <c r="B5328" s="3">
        <f t="shared" si="414"/>
        <v>37050103019</v>
      </c>
      <c r="C5328" s="3" t="s">
        <v>1166</v>
      </c>
      <c r="D5328" s="3" t="s">
        <v>250</v>
      </c>
      <c r="E5328" s="3" t="str">
        <f>INDEX(光放段!$G$4:$G$237,MATCH(纤芯!G5328,光放段!$C$4:$C$237,0))</f>
        <v>山东二干|潍坊临沂光缆:潍坊东方路-临沂金雀山</v>
      </c>
      <c r="F5328" s="3">
        <f>INDEX(光放段!$I$4:$I$237,MATCH(纤芯!H5328,光放段!$B$4:$B$237,0))</f>
        <v>37050100000</v>
      </c>
      <c r="G5328" s="3" t="str">
        <f t="shared" si="415"/>
        <v>山东二干|潍坊临沂光缆:沂水马站-沂南_苏村_牛家小河基站</v>
      </c>
      <c r="H5328" s="3">
        <f>INDEX(光放段!$B$4:$B$237,MATCH(纤芯!G5328,光放段!$C$4:$C$237,0))</f>
        <v>37050103000</v>
      </c>
      <c r="I5328" s="3" t="str">
        <f t="shared" si="416"/>
        <v>潍坊临沂光缆</v>
      </c>
      <c r="J5328" s="3" t="str">
        <f>INDEX(子缆名称!$B$4:$B$29,纤芯!M5328)</f>
        <v>B缆</v>
      </c>
      <c r="K5328" s="3">
        <v>19</v>
      </c>
      <c r="L5328" s="3">
        <f t="shared" si="417"/>
        <v>7</v>
      </c>
      <c r="M5328" s="3">
        <f t="shared" si="418"/>
        <v>2</v>
      </c>
      <c r="N5328" s="3" t="s">
        <v>86</v>
      </c>
      <c r="O5328" s="3">
        <f>COUNTIF([1]局站!$D$4:$D$172,"="&amp;N5328)</f>
        <v>1</v>
      </c>
      <c r="P5328" s="3">
        <v>0</v>
      </c>
      <c r="Q5328" s="3">
        <v>0</v>
      </c>
      <c r="R5328" s="3">
        <v>0</v>
      </c>
      <c r="S5328" s="3" t="s">
        <v>121</v>
      </c>
      <c r="T5328" s="3">
        <f>COUNTIF([1]局站!$D$4:$D$172,"="&amp;S5328)</f>
        <v>1</v>
      </c>
      <c r="U5328" s="3">
        <v>0</v>
      </c>
      <c r="V5328" s="3">
        <v>0</v>
      </c>
      <c r="W5328" s="3">
        <v>0</v>
      </c>
      <c r="X5328" s="3" t="s">
        <v>1215</v>
      </c>
      <c r="Y5328" s="3" t="s">
        <v>880</v>
      </c>
      <c r="Z5328" s="3" t="str">
        <f>INDEX(业务类型!$C$4:$C$8,MATCH(纤芯!Y5328,业务类型!$B$4:$B$8,0))</f>
        <v>IDLE</v>
      </c>
      <c r="AA5328" s="3"/>
    </row>
    <row r="5329" spans="1:27" ht="33" x14ac:dyDescent="0.2">
      <c r="A5329" s="3">
        <v>5326</v>
      </c>
      <c r="B5329" s="3">
        <f t="shared" si="414"/>
        <v>37050103020</v>
      </c>
      <c r="C5329" s="3" t="s">
        <v>1166</v>
      </c>
      <c r="D5329" s="3" t="s">
        <v>250</v>
      </c>
      <c r="E5329" s="3" t="str">
        <f>INDEX(光放段!$G$4:$G$237,MATCH(纤芯!G5329,光放段!$C$4:$C$237,0))</f>
        <v>山东二干|潍坊临沂光缆:潍坊东方路-临沂金雀山</v>
      </c>
      <c r="F5329" s="3">
        <f>INDEX(光放段!$I$4:$I$237,MATCH(纤芯!H5329,光放段!$B$4:$B$237,0))</f>
        <v>37050100000</v>
      </c>
      <c r="G5329" s="3" t="str">
        <f t="shared" si="415"/>
        <v>山东二干|潍坊临沂光缆:沂水马站-沂南_苏村_牛家小河基站</v>
      </c>
      <c r="H5329" s="3">
        <f>INDEX(光放段!$B$4:$B$237,MATCH(纤芯!G5329,光放段!$C$4:$C$237,0))</f>
        <v>37050103000</v>
      </c>
      <c r="I5329" s="3" t="str">
        <f t="shared" si="416"/>
        <v>潍坊临沂光缆</v>
      </c>
      <c r="J5329" s="3" t="str">
        <f>INDEX(子缆名称!$B$4:$B$29,纤芯!M5329)</f>
        <v>B缆</v>
      </c>
      <c r="K5329" s="3">
        <v>20</v>
      </c>
      <c r="L5329" s="3">
        <f t="shared" si="417"/>
        <v>8</v>
      </c>
      <c r="M5329" s="3">
        <f t="shared" si="418"/>
        <v>2</v>
      </c>
      <c r="N5329" s="3" t="s">
        <v>86</v>
      </c>
      <c r="O5329" s="3">
        <f>COUNTIF([1]局站!$D$4:$D$172,"="&amp;N5329)</f>
        <v>1</v>
      </c>
      <c r="P5329" s="3">
        <v>0</v>
      </c>
      <c r="Q5329" s="3">
        <v>0</v>
      </c>
      <c r="R5329" s="3">
        <v>0</v>
      </c>
      <c r="S5329" s="3" t="s">
        <v>121</v>
      </c>
      <c r="T5329" s="3">
        <f>COUNTIF([1]局站!$D$4:$D$172,"="&amp;S5329)</f>
        <v>1</v>
      </c>
      <c r="U5329" s="3">
        <v>0</v>
      </c>
      <c r="V5329" s="3">
        <v>0</v>
      </c>
      <c r="W5329" s="3">
        <v>0</v>
      </c>
      <c r="X5329" s="3" t="s">
        <v>1215</v>
      </c>
      <c r="Y5329" s="3" t="s">
        <v>880</v>
      </c>
      <c r="Z5329" s="3" t="str">
        <f>INDEX(业务类型!$C$4:$C$8,MATCH(纤芯!Y5329,业务类型!$B$4:$B$8,0))</f>
        <v>IDLE</v>
      </c>
      <c r="AA5329" s="3"/>
    </row>
    <row r="5330" spans="1:27" ht="33" x14ac:dyDescent="0.2">
      <c r="A5330" s="3">
        <v>5327</v>
      </c>
      <c r="B5330" s="3">
        <f t="shared" si="414"/>
        <v>37050103021</v>
      </c>
      <c r="C5330" s="3" t="s">
        <v>1166</v>
      </c>
      <c r="D5330" s="3" t="s">
        <v>250</v>
      </c>
      <c r="E5330" s="3" t="str">
        <f>INDEX(光放段!$G$4:$G$237,MATCH(纤芯!G5330,光放段!$C$4:$C$237,0))</f>
        <v>山东二干|潍坊临沂光缆:潍坊东方路-临沂金雀山</v>
      </c>
      <c r="F5330" s="3">
        <f>INDEX(光放段!$I$4:$I$237,MATCH(纤芯!H5330,光放段!$B$4:$B$237,0))</f>
        <v>37050100000</v>
      </c>
      <c r="G5330" s="3" t="str">
        <f t="shared" si="415"/>
        <v>山东二干|潍坊临沂光缆:沂水马站-沂南_苏村_牛家小河基站</v>
      </c>
      <c r="H5330" s="3">
        <f>INDEX(光放段!$B$4:$B$237,MATCH(纤芯!G5330,光放段!$C$4:$C$237,0))</f>
        <v>37050103000</v>
      </c>
      <c r="I5330" s="3" t="str">
        <f t="shared" si="416"/>
        <v>潍坊临沂光缆</v>
      </c>
      <c r="J5330" s="3" t="str">
        <f>INDEX(子缆名称!$B$4:$B$29,纤芯!M5330)</f>
        <v>B缆</v>
      </c>
      <c r="K5330" s="3">
        <v>21</v>
      </c>
      <c r="L5330" s="3">
        <f t="shared" si="417"/>
        <v>9</v>
      </c>
      <c r="M5330" s="3">
        <f t="shared" si="418"/>
        <v>2</v>
      </c>
      <c r="N5330" s="3" t="s">
        <v>86</v>
      </c>
      <c r="O5330" s="3">
        <f>COUNTIF([1]局站!$D$4:$D$172,"="&amp;N5330)</f>
        <v>1</v>
      </c>
      <c r="P5330" s="3">
        <v>0</v>
      </c>
      <c r="Q5330" s="3">
        <v>0</v>
      </c>
      <c r="R5330" s="3">
        <v>0</v>
      </c>
      <c r="S5330" s="3" t="s">
        <v>121</v>
      </c>
      <c r="T5330" s="3">
        <f>COUNTIF([1]局站!$D$4:$D$172,"="&amp;S5330)</f>
        <v>1</v>
      </c>
      <c r="U5330" s="3">
        <v>0</v>
      </c>
      <c r="V5330" s="3">
        <v>0</v>
      </c>
      <c r="W5330" s="3">
        <v>0</v>
      </c>
      <c r="X5330" s="3" t="s">
        <v>1215</v>
      </c>
      <c r="Y5330" s="3" t="s">
        <v>880</v>
      </c>
      <c r="Z5330" s="3" t="str">
        <f>INDEX(业务类型!$C$4:$C$8,MATCH(纤芯!Y5330,业务类型!$B$4:$B$8,0))</f>
        <v>IDLE</v>
      </c>
      <c r="AA5330" s="3"/>
    </row>
    <row r="5331" spans="1:27" ht="33" x14ac:dyDescent="0.2">
      <c r="A5331" s="3">
        <v>5328</v>
      </c>
      <c r="B5331" s="3">
        <f t="shared" si="414"/>
        <v>37050103022</v>
      </c>
      <c r="C5331" s="3" t="s">
        <v>1166</v>
      </c>
      <c r="D5331" s="3" t="s">
        <v>250</v>
      </c>
      <c r="E5331" s="3" t="str">
        <f>INDEX(光放段!$G$4:$G$237,MATCH(纤芯!G5331,光放段!$C$4:$C$237,0))</f>
        <v>山东二干|潍坊临沂光缆:潍坊东方路-临沂金雀山</v>
      </c>
      <c r="F5331" s="3">
        <f>INDEX(光放段!$I$4:$I$237,MATCH(纤芯!H5331,光放段!$B$4:$B$237,0))</f>
        <v>37050100000</v>
      </c>
      <c r="G5331" s="3" t="str">
        <f t="shared" si="415"/>
        <v>山东二干|潍坊临沂光缆:沂水马站-沂南_苏村_牛家小河基站</v>
      </c>
      <c r="H5331" s="3">
        <f>INDEX(光放段!$B$4:$B$237,MATCH(纤芯!G5331,光放段!$C$4:$C$237,0))</f>
        <v>37050103000</v>
      </c>
      <c r="I5331" s="3" t="str">
        <f t="shared" si="416"/>
        <v>潍坊临沂光缆</v>
      </c>
      <c r="J5331" s="3" t="str">
        <f>INDEX(子缆名称!$B$4:$B$29,纤芯!M5331)</f>
        <v>B缆</v>
      </c>
      <c r="K5331" s="3">
        <v>22</v>
      </c>
      <c r="L5331" s="3">
        <f t="shared" si="417"/>
        <v>10</v>
      </c>
      <c r="M5331" s="3">
        <f t="shared" si="418"/>
        <v>2</v>
      </c>
      <c r="N5331" s="3" t="s">
        <v>86</v>
      </c>
      <c r="O5331" s="3">
        <f>COUNTIF([1]局站!$D$4:$D$172,"="&amp;N5331)</f>
        <v>1</v>
      </c>
      <c r="P5331" s="3">
        <v>0</v>
      </c>
      <c r="Q5331" s="3">
        <v>0</v>
      </c>
      <c r="R5331" s="3">
        <v>0</v>
      </c>
      <c r="S5331" s="3" t="s">
        <v>121</v>
      </c>
      <c r="T5331" s="3">
        <f>COUNTIF([1]局站!$D$4:$D$172,"="&amp;S5331)</f>
        <v>1</v>
      </c>
      <c r="U5331" s="3">
        <v>0</v>
      </c>
      <c r="V5331" s="3">
        <v>0</v>
      </c>
      <c r="W5331" s="3">
        <v>0</v>
      </c>
      <c r="X5331" s="3" t="s">
        <v>1215</v>
      </c>
      <c r="Y5331" s="3" t="s">
        <v>880</v>
      </c>
      <c r="Z5331" s="3" t="str">
        <f>INDEX(业务类型!$C$4:$C$8,MATCH(纤芯!Y5331,业务类型!$B$4:$B$8,0))</f>
        <v>IDLE</v>
      </c>
      <c r="AA5331" s="3"/>
    </row>
    <row r="5332" spans="1:27" ht="33" x14ac:dyDescent="0.2">
      <c r="A5332" s="3">
        <v>5329</v>
      </c>
      <c r="B5332" s="3">
        <f t="shared" si="414"/>
        <v>37050103023</v>
      </c>
      <c r="C5332" s="3" t="s">
        <v>1166</v>
      </c>
      <c r="D5332" s="3" t="s">
        <v>250</v>
      </c>
      <c r="E5332" s="3" t="str">
        <f>INDEX(光放段!$G$4:$G$237,MATCH(纤芯!G5332,光放段!$C$4:$C$237,0))</f>
        <v>山东二干|潍坊临沂光缆:潍坊东方路-临沂金雀山</v>
      </c>
      <c r="F5332" s="3">
        <f>INDEX(光放段!$I$4:$I$237,MATCH(纤芯!H5332,光放段!$B$4:$B$237,0))</f>
        <v>37050100000</v>
      </c>
      <c r="G5332" s="3" t="str">
        <f t="shared" si="415"/>
        <v>山东二干|潍坊临沂光缆:沂水马站-沂南_苏村_牛家小河基站</v>
      </c>
      <c r="H5332" s="3">
        <f>INDEX(光放段!$B$4:$B$237,MATCH(纤芯!G5332,光放段!$C$4:$C$237,0))</f>
        <v>37050103000</v>
      </c>
      <c r="I5332" s="3" t="str">
        <f t="shared" si="416"/>
        <v>潍坊临沂光缆</v>
      </c>
      <c r="J5332" s="3" t="str">
        <f>INDEX(子缆名称!$B$4:$B$29,纤芯!M5332)</f>
        <v>B缆</v>
      </c>
      <c r="K5332" s="3">
        <v>23</v>
      </c>
      <c r="L5332" s="3">
        <f t="shared" si="417"/>
        <v>11</v>
      </c>
      <c r="M5332" s="3">
        <f t="shared" si="418"/>
        <v>2</v>
      </c>
      <c r="N5332" s="3" t="s">
        <v>86</v>
      </c>
      <c r="O5332" s="3">
        <f>COUNTIF([1]局站!$D$4:$D$172,"="&amp;N5332)</f>
        <v>1</v>
      </c>
      <c r="P5332" s="3">
        <v>0</v>
      </c>
      <c r="Q5332" s="3">
        <v>0</v>
      </c>
      <c r="R5332" s="3">
        <v>0</v>
      </c>
      <c r="S5332" s="3" t="s">
        <v>121</v>
      </c>
      <c r="T5332" s="3">
        <f>COUNTIF([1]局站!$D$4:$D$172,"="&amp;S5332)</f>
        <v>1</v>
      </c>
      <c r="U5332" s="3">
        <v>0</v>
      </c>
      <c r="V5332" s="3">
        <v>0</v>
      </c>
      <c r="W5332" s="3">
        <v>0</v>
      </c>
      <c r="X5332" s="3" t="s">
        <v>1215</v>
      </c>
      <c r="Y5332" s="3" t="s">
        <v>880</v>
      </c>
      <c r="Z5332" s="3" t="str">
        <f>INDEX(业务类型!$C$4:$C$8,MATCH(纤芯!Y5332,业务类型!$B$4:$B$8,0))</f>
        <v>IDLE</v>
      </c>
      <c r="AA5332" s="3"/>
    </row>
    <row r="5333" spans="1:27" ht="33" x14ac:dyDescent="0.2">
      <c r="A5333" s="3">
        <v>5330</v>
      </c>
      <c r="B5333" s="3">
        <f t="shared" ref="B5333:B5396" si="419">H5333+K5333</f>
        <v>37050103024</v>
      </c>
      <c r="C5333" s="3" t="s">
        <v>1166</v>
      </c>
      <c r="D5333" s="3" t="s">
        <v>250</v>
      </c>
      <c r="E5333" s="3" t="str">
        <f>INDEX(光放段!$G$4:$G$237,MATCH(纤芯!G5333,光放段!$C$4:$C$237,0))</f>
        <v>山东二干|潍坊临沂光缆:潍坊东方路-临沂金雀山</v>
      </c>
      <c r="F5333" s="3">
        <f>INDEX(光放段!$I$4:$I$237,MATCH(纤芯!H5333,光放段!$B$4:$B$237,0))</f>
        <v>37050100000</v>
      </c>
      <c r="G5333" s="3" t="str">
        <f t="shared" si="415"/>
        <v>山东二干|潍坊临沂光缆:沂水马站-沂南_苏村_牛家小河基站</v>
      </c>
      <c r="H5333" s="3">
        <f>INDEX(光放段!$B$4:$B$237,MATCH(纤芯!G5333,光放段!$C$4:$C$237,0))</f>
        <v>37050103000</v>
      </c>
      <c r="I5333" s="3" t="str">
        <f t="shared" si="416"/>
        <v>潍坊临沂光缆</v>
      </c>
      <c r="J5333" s="3" t="str">
        <f>INDEX(子缆名称!$B$4:$B$29,纤芯!M5333)</f>
        <v>B缆</v>
      </c>
      <c r="K5333" s="3">
        <v>24</v>
      </c>
      <c r="L5333" s="3">
        <f t="shared" si="417"/>
        <v>12</v>
      </c>
      <c r="M5333" s="3">
        <f t="shared" si="418"/>
        <v>2</v>
      </c>
      <c r="N5333" s="3" t="s">
        <v>86</v>
      </c>
      <c r="O5333" s="3">
        <f>COUNTIF([1]局站!$D$4:$D$172,"="&amp;N5333)</f>
        <v>1</v>
      </c>
      <c r="P5333" s="3">
        <v>0</v>
      </c>
      <c r="Q5333" s="3">
        <v>0</v>
      </c>
      <c r="R5333" s="3">
        <v>0</v>
      </c>
      <c r="S5333" s="3" t="s">
        <v>121</v>
      </c>
      <c r="T5333" s="3">
        <f>COUNTIF([1]局站!$D$4:$D$172,"="&amp;S5333)</f>
        <v>1</v>
      </c>
      <c r="U5333" s="3">
        <v>0</v>
      </c>
      <c r="V5333" s="3">
        <v>0</v>
      </c>
      <c r="W5333" s="3">
        <v>0</v>
      </c>
      <c r="X5333" s="3" t="s">
        <v>1215</v>
      </c>
      <c r="Y5333" s="3" t="s">
        <v>881</v>
      </c>
      <c r="Z5333" s="3" t="str">
        <f>INDEX(业务类型!$C$4:$C$8,MATCH(纤芯!Y5333,业务类型!$B$4:$B$8,0))</f>
        <v>OTHER</v>
      </c>
      <c r="AA5333" s="3" t="s">
        <v>1109</v>
      </c>
    </row>
    <row r="5334" spans="1:27" ht="33" x14ac:dyDescent="0.2">
      <c r="A5334" s="3">
        <v>5331</v>
      </c>
      <c r="B5334" s="3">
        <f t="shared" si="419"/>
        <v>37050103025</v>
      </c>
      <c r="C5334" s="3" t="s">
        <v>1166</v>
      </c>
      <c r="D5334" s="3" t="s">
        <v>250</v>
      </c>
      <c r="E5334" s="3" t="str">
        <f>INDEX(光放段!$G$4:$G$237,MATCH(纤芯!G5334,光放段!$C$4:$C$237,0))</f>
        <v>山东二干|潍坊临沂光缆:潍坊东方路-临沂金雀山</v>
      </c>
      <c r="F5334" s="3">
        <f>INDEX(光放段!$I$4:$I$237,MATCH(纤芯!H5334,光放段!$B$4:$B$237,0))</f>
        <v>37050100000</v>
      </c>
      <c r="G5334" s="3" t="str">
        <f t="shared" si="415"/>
        <v>山东二干|潍坊临沂光缆:沂水马站-沂南_苏村_牛家小河基站</v>
      </c>
      <c r="H5334" s="3">
        <f>INDEX(光放段!$B$4:$B$237,MATCH(纤芯!G5334,光放段!$C$4:$C$237,0))</f>
        <v>37050103000</v>
      </c>
      <c r="I5334" s="3" t="str">
        <f t="shared" si="416"/>
        <v>潍坊临沂光缆</v>
      </c>
      <c r="J5334" s="3" t="str">
        <f>INDEX(子缆名称!$B$4:$B$29,纤芯!M5334)</f>
        <v>C缆</v>
      </c>
      <c r="K5334" s="3">
        <v>25</v>
      </c>
      <c r="L5334" s="3">
        <f t="shared" si="417"/>
        <v>1</v>
      </c>
      <c r="M5334" s="3">
        <f t="shared" si="418"/>
        <v>3</v>
      </c>
      <c r="N5334" s="3" t="s">
        <v>86</v>
      </c>
      <c r="O5334" s="3">
        <f>COUNTIF([1]局站!$D$4:$D$172,"="&amp;N5334)</f>
        <v>1</v>
      </c>
      <c r="P5334" s="3">
        <v>0</v>
      </c>
      <c r="Q5334" s="3">
        <v>0</v>
      </c>
      <c r="R5334" s="3">
        <v>0</v>
      </c>
      <c r="S5334" s="3" t="s">
        <v>121</v>
      </c>
      <c r="T5334" s="3">
        <f>COUNTIF([1]局站!$D$4:$D$172,"="&amp;S5334)</f>
        <v>1</v>
      </c>
      <c r="U5334" s="3">
        <v>0</v>
      </c>
      <c r="V5334" s="3">
        <v>0</v>
      </c>
      <c r="W5334" s="3">
        <v>0</v>
      </c>
      <c r="X5334" s="3" t="s">
        <v>1215</v>
      </c>
      <c r="Y5334" s="3" t="s">
        <v>880</v>
      </c>
      <c r="Z5334" s="3" t="str">
        <f>INDEX(业务类型!$C$4:$C$8,MATCH(纤芯!Y5334,业务类型!$B$4:$B$8,0))</f>
        <v>IDLE</v>
      </c>
      <c r="AA5334" s="3"/>
    </row>
    <row r="5335" spans="1:27" ht="33" x14ac:dyDescent="0.2">
      <c r="A5335" s="3">
        <v>5332</v>
      </c>
      <c r="B5335" s="3">
        <f t="shared" si="419"/>
        <v>37050103026</v>
      </c>
      <c r="C5335" s="3" t="s">
        <v>1166</v>
      </c>
      <c r="D5335" s="3" t="s">
        <v>250</v>
      </c>
      <c r="E5335" s="3" t="str">
        <f>INDEX(光放段!$G$4:$G$237,MATCH(纤芯!G5335,光放段!$C$4:$C$237,0))</f>
        <v>山东二干|潍坊临沂光缆:潍坊东方路-临沂金雀山</v>
      </c>
      <c r="F5335" s="3">
        <f>INDEX(光放段!$I$4:$I$237,MATCH(纤芯!H5335,光放段!$B$4:$B$237,0))</f>
        <v>37050100000</v>
      </c>
      <c r="G5335" s="3" t="str">
        <f t="shared" si="415"/>
        <v>山东二干|潍坊临沂光缆:沂水马站-沂南_苏村_牛家小河基站</v>
      </c>
      <c r="H5335" s="3">
        <f>INDEX(光放段!$B$4:$B$237,MATCH(纤芯!G5335,光放段!$C$4:$C$237,0))</f>
        <v>37050103000</v>
      </c>
      <c r="I5335" s="3" t="str">
        <f t="shared" si="416"/>
        <v>潍坊临沂光缆</v>
      </c>
      <c r="J5335" s="3" t="str">
        <f>INDEX(子缆名称!$B$4:$B$29,纤芯!M5335)</f>
        <v>C缆</v>
      </c>
      <c r="K5335" s="3">
        <v>26</v>
      </c>
      <c r="L5335" s="3">
        <f t="shared" si="417"/>
        <v>2</v>
      </c>
      <c r="M5335" s="3">
        <f t="shared" si="418"/>
        <v>3</v>
      </c>
      <c r="N5335" s="3" t="s">
        <v>86</v>
      </c>
      <c r="O5335" s="3">
        <f>COUNTIF([1]局站!$D$4:$D$172,"="&amp;N5335)</f>
        <v>1</v>
      </c>
      <c r="P5335" s="3">
        <v>0</v>
      </c>
      <c r="Q5335" s="3">
        <v>0</v>
      </c>
      <c r="R5335" s="3">
        <v>0</v>
      </c>
      <c r="S5335" s="3" t="s">
        <v>121</v>
      </c>
      <c r="T5335" s="3">
        <f>COUNTIF([1]局站!$D$4:$D$172,"="&amp;S5335)</f>
        <v>1</v>
      </c>
      <c r="U5335" s="3">
        <v>0</v>
      </c>
      <c r="V5335" s="3">
        <v>0</v>
      </c>
      <c r="W5335" s="3">
        <v>0</v>
      </c>
      <c r="X5335" s="3" t="s">
        <v>1215</v>
      </c>
      <c r="Y5335" s="3" t="s">
        <v>880</v>
      </c>
      <c r="Z5335" s="3" t="str">
        <f>INDEX(业务类型!$C$4:$C$8,MATCH(纤芯!Y5335,业务类型!$B$4:$B$8,0))</f>
        <v>IDLE</v>
      </c>
      <c r="AA5335" s="3"/>
    </row>
    <row r="5336" spans="1:27" ht="33" x14ac:dyDescent="0.2">
      <c r="A5336" s="3">
        <v>5333</v>
      </c>
      <c r="B5336" s="3">
        <f t="shared" si="419"/>
        <v>37050103027</v>
      </c>
      <c r="C5336" s="3" t="s">
        <v>1166</v>
      </c>
      <c r="D5336" s="3" t="s">
        <v>250</v>
      </c>
      <c r="E5336" s="3" t="str">
        <f>INDEX(光放段!$G$4:$G$237,MATCH(纤芯!G5336,光放段!$C$4:$C$237,0))</f>
        <v>山东二干|潍坊临沂光缆:潍坊东方路-临沂金雀山</v>
      </c>
      <c r="F5336" s="3">
        <f>INDEX(光放段!$I$4:$I$237,MATCH(纤芯!H5336,光放段!$B$4:$B$237,0))</f>
        <v>37050100000</v>
      </c>
      <c r="G5336" s="3" t="str">
        <f t="shared" si="415"/>
        <v>山东二干|潍坊临沂光缆:沂水马站-沂南_苏村_牛家小河基站</v>
      </c>
      <c r="H5336" s="3">
        <f>INDEX(光放段!$B$4:$B$237,MATCH(纤芯!G5336,光放段!$C$4:$C$237,0))</f>
        <v>37050103000</v>
      </c>
      <c r="I5336" s="3" t="str">
        <f t="shared" si="416"/>
        <v>潍坊临沂光缆</v>
      </c>
      <c r="J5336" s="3" t="str">
        <f>INDEX(子缆名称!$B$4:$B$29,纤芯!M5336)</f>
        <v>C缆</v>
      </c>
      <c r="K5336" s="3">
        <v>27</v>
      </c>
      <c r="L5336" s="3">
        <f t="shared" si="417"/>
        <v>3</v>
      </c>
      <c r="M5336" s="3">
        <f t="shared" si="418"/>
        <v>3</v>
      </c>
      <c r="N5336" s="3" t="s">
        <v>86</v>
      </c>
      <c r="O5336" s="3">
        <f>COUNTIF([1]局站!$D$4:$D$172,"="&amp;N5336)</f>
        <v>1</v>
      </c>
      <c r="P5336" s="3">
        <v>0</v>
      </c>
      <c r="Q5336" s="3">
        <v>0</v>
      </c>
      <c r="R5336" s="3">
        <v>0</v>
      </c>
      <c r="S5336" s="3" t="s">
        <v>121</v>
      </c>
      <c r="T5336" s="3">
        <f>COUNTIF([1]局站!$D$4:$D$172,"="&amp;S5336)</f>
        <v>1</v>
      </c>
      <c r="U5336" s="3">
        <v>0</v>
      </c>
      <c r="V5336" s="3">
        <v>0</v>
      </c>
      <c r="W5336" s="3">
        <v>0</v>
      </c>
      <c r="X5336" s="3" t="s">
        <v>1215</v>
      </c>
      <c r="Y5336" s="3" t="s">
        <v>880</v>
      </c>
      <c r="Z5336" s="3" t="str">
        <f>INDEX(业务类型!$C$4:$C$8,MATCH(纤芯!Y5336,业务类型!$B$4:$B$8,0))</f>
        <v>IDLE</v>
      </c>
      <c r="AA5336" s="3"/>
    </row>
    <row r="5337" spans="1:27" ht="33" x14ac:dyDescent="0.2">
      <c r="A5337" s="3">
        <v>5334</v>
      </c>
      <c r="B5337" s="3">
        <f t="shared" si="419"/>
        <v>37050103028</v>
      </c>
      <c r="C5337" s="3" t="s">
        <v>1166</v>
      </c>
      <c r="D5337" s="3" t="s">
        <v>250</v>
      </c>
      <c r="E5337" s="3" t="str">
        <f>INDEX(光放段!$G$4:$G$237,MATCH(纤芯!G5337,光放段!$C$4:$C$237,0))</f>
        <v>山东二干|潍坊临沂光缆:潍坊东方路-临沂金雀山</v>
      </c>
      <c r="F5337" s="3">
        <f>INDEX(光放段!$I$4:$I$237,MATCH(纤芯!H5337,光放段!$B$4:$B$237,0))</f>
        <v>37050100000</v>
      </c>
      <c r="G5337" s="3" t="str">
        <f t="shared" si="415"/>
        <v>山东二干|潍坊临沂光缆:沂水马站-沂南_苏村_牛家小河基站</v>
      </c>
      <c r="H5337" s="3">
        <f>INDEX(光放段!$B$4:$B$237,MATCH(纤芯!G5337,光放段!$C$4:$C$237,0))</f>
        <v>37050103000</v>
      </c>
      <c r="I5337" s="3" t="str">
        <f t="shared" si="416"/>
        <v>潍坊临沂光缆</v>
      </c>
      <c r="J5337" s="3" t="str">
        <f>INDEX(子缆名称!$B$4:$B$29,纤芯!M5337)</f>
        <v>C缆</v>
      </c>
      <c r="K5337" s="3">
        <v>28</v>
      </c>
      <c r="L5337" s="3">
        <f t="shared" si="417"/>
        <v>4</v>
      </c>
      <c r="M5337" s="3">
        <f t="shared" si="418"/>
        <v>3</v>
      </c>
      <c r="N5337" s="3" t="s">
        <v>86</v>
      </c>
      <c r="O5337" s="3">
        <f>COUNTIF([1]局站!$D$4:$D$172,"="&amp;N5337)</f>
        <v>1</v>
      </c>
      <c r="P5337" s="3">
        <v>0</v>
      </c>
      <c r="Q5337" s="3">
        <v>0</v>
      </c>
      <c r="R5337" s="3">
        <v>0</v>
      </c>
      <c r="S5337" s="3" t="s">
        <v>121</v>
      </c>
      <c r="T5337" s="3">
        <f>COUNTIF([1]局站!$D$4:$D$172,"="&amp;S5337)</f>
        <v>1</v>
      </c>
      <c r="U5337" s="3">
        <v>0</v>
      </c>
      <c r="V5337" s="3">
        <v>0</v>
      </c>
      <c r="W5337" s="3">
        <v>0</v>
      </c>
      <c r="X5337" s="3" t="s">
        <v>1215</v>
      </c>
      <c r="Y5337" s="3" t="s">
        <v>880</v>
      </c>
      <c r="Z5337" s="3" t="str">
        <f>INDEX(业务类型!$C$4:$C$8,MATCH(纤芯!Y5337,业务类型!$B$4:$B$8,0))</f>
        <v>IDLE</v>
      </c>
      <c r="AA5337" s="3"/>
    </row>
    <row r="5338" spans="1:27" ht="33" x14ac:dyDescent="0.2">
      <c r="A5338" s="3">
        <v>5335</v>
      </c>
      <c r="B5338" s="3">
        <f t="shared" si="419"/>
        <v>37050103029</v>
      </c>
      <c r="C5338" s="3" t="s">
        <v>1166</v>
      </c>
      <c r="D5338" s="3" t="s">
        <v>250</v>
      </c>
      <c r="E5338" s="3" t="str">
        <f>INDEX(光放段!$G$4:$G$237,MATCH(纤芯!G5338,光放段!$C$4:$C$237,0))</f>
        <v>山东二干|潍坊临沂光缆:潍坊东方路-临沂金雀山</v>
      </c>
      <c r="F5338" s="3">
        <f>INDEX(光放段!$I$4:$I$237,MATCH(纤芯!H5338,光放段!$B$4:$B$237,0))</f>
        <v>37050100000</v>
      </c>
      <c r="G5338" s="3" t="str">
        <f t="shared" si="415"/>
        <v>山东二干|潍坊临沂光缆:沂水马站-沂南_苏村_牛家小河基站</v>
      </c>
      <c r="H5338" s="3">
        <f>INDEX(光放段!$B$4:$B$237,MATCH(纤芯!G5338,光放段!$C$4:$C$237,0))</f>
        <v>37050103000</v>
      </c>
      <c r="I5338" s="3" t="str">
        <f t="shared" si="416"/>
        <v>潍坊临沂光缆</v>
      </c>
      <c r="J5338" s="3" t="str">
        <f>INDEX(子缆名称!$B$4:$B$29,纤芯!M5338)</f>
        <v>C缆</v>
      </c>
      <c r="K5338" s="3">
        <v>29</v>
      </c>
      <c r="L5338" s="3">
        <f t="shared" si="417"/>
        <v>5</v>
      </c>
      <c r="M5338" s="3">
        <f t="shared" si="418"/>
        <v>3</v>
      </c>
      <c r="N5338" s="3" t="s">
        <v>86</v>
      </c>
      <c r="O5338" s="3">
        <f>COUNTIF([1]局站!$D$4:$D$172,"="&amp;N5338)</f>
        <v>1</v>
      </c>
      <c r="P5338" s="3">
        <v>0</v>
      </c>
      <c r="Q5338" s="3">
        <v>0</v>
      </c>
      <c r="R5338" s="3">
        <v>0</v>
      </c>
      <c r="S5338" s="3" t="s">
        <v>121</v>
      </c>
      <c r="T5338" s="3">
        <f>COUNTIF([1]局站!$D$4:$D$172,"="&amp;S5338)</f>
        <v>1</v>
      </c>
      <c r="U5338" s="3">
        <v>0</v>
      </c>
      <c r="V5338" s="3">
        <v>0</v>
      </c>
      <c r="W5338" s="3">
        <v>0</v>
      </c>
      <c r="X5338" s="3" t="s">
        <v>1215</v>
      </c>
      <c r="Y5338" s="3" t="s">
        <v>880</v>
      </c>
      <c r="Z5338" s="3" t="str">
        <f>INDEX(业务类型!$C$4:$C$8,MATCH(纤芯!Y5338,业务类型!$B$4:$B$8,0))</f>
        <v>IDLE</v>
      </c>
      <c r="AA5338" s="3"/>
    </row>
    <row r="5339" spans="1:27" ht="33" x14ac:dyDescent="0.2">
      <c r="A5339" s="3">
        <v>5336</v>
      </c>
      <c r="B5339" s="3">
        <f t="shared" si="419"/>
        <v>37050103030</v>
      </c>
      <c r="C5339" s="3" t="s">
        <v>1166</v>
      </c>
      <c r="D5339" s="3" t="s">
        <v>250</v>
      </c>
      <c r="E5339" s="3" t="str">
        <f>INDEX(光放段!$G$4:$G$237,MATCH(纤芯!G5339,光放段!$C$4:$C$237,0))</f>
        <v>山东二干|潍坊临沂光缆:潍坊东方路-临沂金雀山</v>
      </c>
      <c r="F5339" s="3">
        <f>INDEX(光放段!$I$4:$I$237,MATCH(纤芯!H5339,光放段!$B$4:$B$237,0))</f>
        <v>37050100000</v>
      </c>
      <c r="G5339" s="3" t="str">
        <f t="shared" si="415"/>
        <v>山东二干|潍坊临沂光缆:沂水马站-沂南_苏村_牛家小河基站</v>
      </c>
      <c r="H5339" s="3">
        <f>INDEX(光放段!$B$4:$B$237,MATCH(纤芯!G5339,光放段!$C$4:$C$237,0))</f>
        <v>37050103000</v>
      </c>
      <c r="I5339" s="3" t="str">
        <f t="shared" si="416"/>
        <v>潍坊临沂光缆</v>
      </c>
      <c r="J5339" s="3" t="str">
        <f>INDEX(子缆名称!$B$4:$B$29,纤芯!M5339)</f>
        <v>C缆</v>
      </c>
      <c r="K5339" s="3">
        <v>30</v>
      </c>
      <c r="L5339" s="3">
        <f t="shared" si="417"/>
        <v>6</v>
      </c>
      <c r="M5339" s="3">
        <f t="shared" si="418"/>
        <v>3</v>
      </c>
      <c r="N5339" s="3" t="s">
        <v>86</v>
      </c>
      <c r="O5339" s="3">
        <f>COUNTIF([1]局站!$D$4:$D$172,"="&amp;N5339)</f>
        <v>1</v>
      </c>
      <c r="P5339" s="3">
        <v>0</v>
      </c>
      <c r="Q5339" s="3">
        <v>0</v>
      </c>
      <c r="R5339" s="3">
        <v>0</v>
      </c>
      <c r="S5339" s="3" t="s">
        <v>121</v>
      </c>
      <c r="T5339" s="3">
        <f>COUNTIF([1]局站!$D$4:$D$172,"="&amp;S5339)</f>
        <v>1</v>
      </c>
      <c r="U5339" s="3">
        <v>0</v>
      </c>
      <c r="V5339" s="3">
        <v>0</v>
      </c>
      <c r="W5339" s="3">
        <v>0</v>
      </c>
      <c r="X5339" s="3" t="s">
        <v>1215</v>
      </c>
      <c r="Y5339" s="3" t="s">
        <v>880</v>
      </c>
      <c r="Z5339" s="3" t="str">
        <f>INDEX(业务类型!$C$4:$C$8,MATCH(纤芯!Y5339,业务类型!$B$4:$B$8,0))</f>
        <v>IDLE</v>
      </c>
      <c r="AA5339" s="3"/>
    </row>
    <row r="5340" spans="1:27" ht="33" x14ac:dyDescent="0.2">
      <c r="A5340" s="3">
        <v>5337</v>
      </c>
      <c r="B5340" s="3">
        <f t="shared" si="419"/>
        <v>37050103031</v>
      </c>
      <c r="C5340" s="3" t="s">
        <v>1166</v>
      </c>
      <c r="D5340" s="3" t="s">
        <v>250</v>
      </c>
      <c r="E5340" s="3" t="str">
        <f>INDEX(光放段!$G$4:$G$237,MATCH(纤芯!G5340,光放段!$C$4:$C$237,0))</f>
        <v>山东二干|潍坊临沂光缆:潍坊东方路-临沂金雀山</v>
      </c>
      <c r="F5340" s="3">
        <f>INDEX(光放段!$I$4:$I$237,MATCH(纤芯!H5340,光放段!$B$4:$B$237,0))</f>
        <v>37050100000</v>
      </c>
      <c r="G5340" s="3" t="str">
        <f t="shared" si="415"/>
        <v>山东二干|潍坊临沂光缆:沂水马站-沂南_苏村_牛家小河基站</v>
      </c>
      <c r="H5340" s="3">
        <f>INDEX(光放段!$B$4:$B$237,MATCH(纤芯!G5340,光放段!$C$4:$C$237,0))</f>
        <v>37050103000</v>
      </c>
      <c r="I5340" s="3" t="str">
        <f t="shared" si="416"/>
        <v>潍坊临沂光缆</v>
      </c>
      <c r="J5340" s="3" t="str">
        <f>INDEX(子缆名称!$B$4:$B$29,纤芯!M5340)</f>
        <v>C缆</v>
      </c>
      <c r="K5340" s="3">
        <v>31</v>
      </c>
      <c r="L5340" s="3">
        <f t="shared" si="417"/>
        <v>7</v>
      </c>
      <c r="M5340" s="3">
        <f t="shared" si="418"/>
        <v>3</v>
      </c>
      <c r="N5340" s="3" t="s">
        <v>86</v>
      </c>
      <c r="O5340" s="3">
        <f>COUNTIF([1]局站!$D$4:$D$172,"="&amp;N5340)</f>
        <v>1</v>
      </c>
      <c r="P5340" s="3">
        <v>0</v>
      </c>
      <c r="Q5340" s="3">
        <v>0</v>
      </c>
      <c r="R5340" s="3">
        <v>0</v>
      </c>
      <c r="S5340" s="3" t="s">
        <v>121</v>
      </c>
      <c r="T5340" s="3">
        <f>COUNTIF([1]局站!$D$4:$D$172,"="&amp;S5340)</f>
        <v>1</v>
      </c>
      <c r="U5340" s="3">
        <v>0</v>
      </c>
      <c r="V5340" s="3">
        <v>0</v>
      </c>
      <c r="W5340" s="3">
        <v>0</v>
      </c>
      <c r="X5340" s="3" t="s">
        <v>1215</v>
      </c>
      <c r="Y5340" s="3" t="s">
        <v>880</v>
      </c>
      <c r="Z5340" s="3" t="str">
        <f>INDEX(业务类型!$C$4:$C$8,MATCH(纤芯!Y5340,业务类型!$B$4:$B$8,0))</f>
        <v>IDLE</v>
      </c>
      <c r="AA5340" s="3"/>
    </row>
    <row r="5341" spans="1:27" ht="33" x14ac:dyDescent="0.2">
      <c r="A5341" s="3">
        <v>5338</v>
      </c>
      <c r="B5341" s="3">
        <f t="shared" si="419"/>
        <v>37050103032</v>
      </c>
      <c r="C5341" s="3" t="s">
        <v>1166</v>
      </c>
      <c r="D5341" s="3" t="s">
        <v>250</v>
      </c>
      <c r="E5341" s="3" t="str">
        <f>INDEX(光放段!$G$4:$G$237,MATCH(纤芯!G5341,光放段!$C$4:$C$237,0))</f>
        <v>山东二干|潍坊临沂光缆:潍坊东方路-临沂金雀山</v>
      </c>
      <c r="F5341" s="3">
        <f>INDEX(光放段!$I$4:$I$237,MATCH(纤芯!H5341,光放段!$B$4:$B$237,0))</f>
        <v>37050100000</v>
      </c>
      <c r="G5341" s="3" t="str">
        <f t="shared" si="415"/>
        <v>山东二干|潍坊临沂光缆:沂水马站-沂南_苏村_牛家小河基站</v>
      </c>
      <c r="H5341" s="3">
        <f>INDEX(光放段!$B$4:$B$237,MATCH(纤芯!G5341,光放段!$C$4:$C$237,0))</f>
        <v>37050103000</v>
      </c>
      <c r="I5341" s="3" t="str">
        <f t="shared" si="416"/>
        <v>潍坊临沂光缆</v>
      </c>
      <c r="J5341" s="3" t="str">
        <f>INDEX(子缆名称!$B$4:$B$29,纤芯!M5341)</f>
        <v>C缆</v>
      </c>
      <c r="K5341" s="3">
        <v>32</v>
      </c>
      <c r="L5341" s="3">
        <f t="shared" si="417"/>
        <v>8</v>
      </c>
      <c r="M5341" s="3">
        <f t="shared" si="418"/>
        <v>3</v>
      </c>
      <c r="N5341" s="3" t="s">
        <v>86</v>
      </c>
      <c r="O5341" s="3">
        <f>COUNTIF([1]局站!$D$4:$D$172,"="&amp;N5341)</f>
        <v>1</v>
      </c>
      <c r="P5341" s="3">
        <v>0</v>
      </c>
      <c r="Q5341" s="3">
        <v>0</v>
      </c>
      <c r="R5341" s="3">
        <v>0</v>
      </c>
      <c r="S5341" s="3" t="s">
        <v>121</v>
      </c>
      <c r="T5341" s="3">
        <f>COUNTIF([1]局站!$D$4:$D$172,"="&amp;S5341)</f>
        <v>1</v>
      </c>
      <c r="U5341" s="3">
        <v>0</v>
      </c>
      <c r="V5341" s="3">
        <v>0</v>
      </c>
      <c r="W5341" s="3">
        <v>0</v>
      </c>
      <c r="X5341" s="3" t="s">
        <v>1215</v>
      </c>
      <c r="Y5341" s="3" t="s">
        <v>880</v>
      </c>
      <c r="Z5341" s="3" t="str">
        <f>INDEX(业务类型!$C$4:$C$8,MATCH(纤芯!Y5341,业务类型!$B$4:$B$8,0))</f>
        <v>IDLE</v>
      </c>
      <c r="AA5341" s="3"/>
    </row>
    <row r="5342" spans="1:27" ht="33" x14ac:dyDescent="0.2">
      <c r="A5342" s="3">
        <v>5339</v>
      </c>
      <c r="B5342" s="3">
        <f t="shared" si="419"/>
        <v>37050103033</v>
      </c>
      <c r="C5342" s="3" t="s">
        <v>1166</v>
      </c>
      <c r="D5342" s="3" t="s">
        <v>250</v>
      </c>
      <c r="E5342" s="3" t="str">
        <f>INDEX(光放段!$G$4:$G$237,MATCH(纤芯!G5342,光放段!$C$4:$C$237,0))</f>
        <v>山东二干|潍坊临沂光缆:潍坊东方路-临沂金雀山</v>
      </c>
      <c r="F5342" s="3">
        <f>INDEX(光放段!$I$4:$I$237,MATCH(纤芯!H5342,光放段!$B$4:$B$237,0))</f>
        <v>37050100000</v>
      </c>
      <c r="G5342" s="3" t="str">
        <f t="shared" si="415"/>
        <v>山东二干|潍坊临沂光缆:沂水马站-沂南_苏村_牛家小河基站</v>
      </c>
      <c r="H5342" s="3">
        <f>INDEX(光放段!$B$4:$B$237,MATCH(纤芯!G5342,光放段!$C$4:$C$237,0))</f>
        <v>37050103000</v>
      </c>
      <c r="I5342" s="3" t="str">
        <f t="shared" si="416"/>
        <v>潍坊临沂光缆</v>
      </c>
      <c r="J5342" s="3" t="str">
        <f>INDEX(子缆名称!$B$4:$B$29,纤芯!M5342)</f>
        <v>C缆</v>
      </c>
      <c r="K5342" s="3">
        <v>33</v>
      </c>
      <c r="L5342" s="3">
        <f t="shared" si="417"/>
        <v>9</v>
      </c>
      <c r="M5342" s="3">
        <f t="shared" si="418"/>
        <v>3</v>
      </c>
      <c r="N5342" s="3" t="s">
        <v>86</v>
      </c>
      <c r="O5342" s="3">
        <f>COUNTIF([1]局站!$D$4:$D$172,"="&amp;N5342)</f>
        <v>1</v>
      </c>
      <c r="P5342" s="3">
        <v>0</v>
      </c>
      <c r="Q5342" s="3">
        <v>0</v>
      </c>
      <c r="R5342" s="3">
        <v>0</v>
      </c>
      <c r="S5342" s="3" t="s">
        <v>121</v>
      </c>
      <c r="T5342" s="3">
        <f>COUNTIF([1]局站!$D$4:$D$172,"="&amp;S5342)</f>
        <v>1</v>
      </c>
      <c r="U5342" s="3">
        <v>0</v>
      </c>
      <c r="V5342" s="3">
        <v>0</v>
      </c>
      <c r="W5342" s="3">
        <v>0</v>
      </c>
      <c r="X5342" s="3" t="s">
        <v>1215</v>
      </c>
      <c r="Y5342" s="3" t="s">
        <v>880</v>
      </c>
      <c r="Z5342" s="3" t="str">
        <f>INDEX(业务类型!$C$4:$C$8,MATCH(纤芯!Y5342,业务类型!$B$4:$B$8,0))</f>
        <v>IDLE</v>
      </c>
      <c r="AA5342" s="3"/>
    </row>
    <row r="5343" spans="1:27" ht="33" x14ac:dyDescent="0.2">
      <c r="A5343" s="3">
        <v>5340</v>
      </c>
      <c r="B5343" s="3">
        <f t="shared" si="419"/>
        <v>37050103034</v>
      </c>
      <c r="C5343" s="3" t="s">
        <v>1166</v>
      </c>
      <c r="D5343" s="3" t="s">
        <v>250</v>
      </c>
      <c r="E5343" s="3" t="str">
        <f>INDEX(光放段!$G$4:$G$237,MATCH(纤芯!G5343,光放段!$C$4:$C$237,0))</f>
        <v>山东二干|潍坊临沂光缆:潍坊东方路-临沂金雀山</v>
      </c>
      <c r="F5343" s="3">
        <f>INDEX(光放段!$I$4:$I$237,MATCH(纤芯!H5343,光放段!$B$4:$B$237,0))</f>
        <v>37050100000</v>
      </c>
      <c r="G5343" s="3" t="str">
        <f t="shared" si="415"/>
        <v>山东二干|潍坊临沂光缆:沂水马站-沂南_苏村_牛家小河基站</v>
      </c>
      <c r="H5343" s="3">
        <f>INDEX(光放段!$B$4:$B$237,MATCH(纤芯!G5343,光放段!$C$4:$C$237,0))</f>
        <v>37050103000</v>
      </c>
      <c r="I5343" s="3" t="str">
        <f t="shared" si="416"/>
        <v>潍坊临沂光缆</v>
      </c>
      <c r="J5343" s="3" t="str">
        <f>INDEX(子缆名称!$B$4:$B$29,纤芯!M5343)</f>
        <v>C缆</v>
      </c>
      <c r="K5343" s="3">
        <v>34</v>
      </c>
      <c r="L5343" s="3">
        <f t="shared" si="417"/>
        <v>10</v>
      </c>
      <c r="M5343" s="3">
        <f t="shared" si="418"/>
        <v>3</v>
      </c>
      <c r="N5343" s="3" t="s">
        <v>86</v>
      </c>
      <c r="O5343" s="3">
        <f>COUNTIF([1]局站!$D$4:$D$172,"="&amp;N5343)</f>
        <v>1</v>
      </c>
      <c r="P5343" s="3">
        <v>0</v>
      </c>
      <c r="Q5343" s="3">
        <v>0</v>
      </c>
      <c r="R5343" s="3">
        <v>0</v>
      </c>
      <c r="S5343" s="3" t="s">
        <v>121</v>
      </c>
      <c r="T5343" s="3">
        <f>COUNTIF([1]局站!$D$4:$D$172,"="&amp;S5343)</f>
        <v>1</v>
      </c>
      <c r="U5343" s="3">
        <v>0</v>
      </c>
      <c r="V5343" s="3">
        <v>0</v>
      </c>
      <c r="W5343" s="3">
        <v>0</v>
      </c>
      <c r="X5343" s="3" t="s">
        <v>1215</v>
      </c>
      <c r="Y5343" s="3" t="s">
        <v>880</v>
      </c>
      <c r="Z5343" s="3" t="str">
        <f>INDEX(业务类型!$C$4:$C$8,MATCH(纤芯!Y5343,业务类型!$B$4:$B$8,0))</f>
        <v>IDLE</v>
      </c>
      <c r="AA5343" s="3"/>
    </row>
    <row r="5344" spans="1:27" ht="33" x14ac:dyDescent="0.2">
      <c r="A5344" s="3">
        <v>5341</v>
      </c>
      <c r="B5344" s="3">
        <f t="shared" si="419"/>
        <v>37050103035</v>
      </c>
      <c r="C5344" s="3" t="s">
        <v>1166</v>
      </c>
      <c r="D5344" s="3" t="s">
        <v>250</v>
      </c>
      <c r="E5344" s="3" t="str">
        <f>INDEX(光放段!$G$4:$G$237,MATCH(纤芯!G5344,光放段!$C$4:$C$237,0))</f>
        <v>山东二干|潍坊临沂光缆:潍坊东方路-临沂金雀山</v>
      </c>
      <c r="F5344" s="3">
        <f>INDEX(光放段!$I$4:$I$237,MATCH(纤芯!H5344,光放段!$B$4:$B$237,0))</f>
        <v>37050100000</v>
      </c>
      <c r="G5344" s="3" t="str">
        <f t="shared" si="415"/>
        <v>山东二干|潍坊临沂光缆:沂水马站-沂南_苏村_牛家小河基站</v>
      </c>
      <c r="H5344" s="3">
        <f>INDEX(光放段!$B$4:$B$237,MATCH(纤芯!G5344,光放段!$C$4:$C$237,0))</f>
        <v>37050103000</v>
      </c>
      <c r="I5344" s="3" t="str">
        <f t="shared" si="416"/>
        <v>潍坊临沂光缆</v>
      </c>
      <c r="J5344" s="3" t="str">
        <f>INDEX(子缆名称!$B$4:$B$29,纤芯!M5344)</f>
        <v>C缆</v>
      </c>
      <c r="K5344" s="3">
        <v>35</v>
      </c>
      <c r="L5344" s="3">
        <f t="shared" si="417"/>
        <v>11</v>
      </c>
      <c r="M5344" s="3">
        <f t="shared" si="418"/>
        <v>3</v>
      </c>
      <c r="N5344" s="3" t="s">
        <v>86</v>
      </c>
      <c r="O5344" s="3">
        <f>COUNTIF([1]局站!$D$4:$D$172,"="&amp;N5344)</f>
        <v>1</v>
      </c>
      <c r="P5344" s="3">
        <v>0</v>
      </c>
      <c r="Q5344" s="3">
        <v>0</v>
      </c>
      <c r="R5344" s="3">
        <v>0</v>
      </c>
      <c r="S5344" s="3" t="s">
        <v>121</v>
      </c>
      <c r="T5344" s="3">
        <f>COUNTIF([1]局站!$D$4:$D$172,"="&amp;S5344)</f>
        <v>1</v>
      </c>
      <c r="U5344" s="3">
        <v>0</v>
      </c>
      <c r="V5344" s="3">
        <v>0</v>
      </c>
      <c r="W5344" s="3">
        <v>0</v>
      </c>
      <c r="X5344" s="3" t="s">
        <v>1215</v>
      </c>
      <c r="Y5344" s="3" t="s">
        <v>880</v>
      </c>
      <c r="Z5344" s="3" t="str">
        <f>INDEX(业务类型!$C$4:$C$8,MATCH(纤芯!Y5344,业务类型!$B$4:$B$8,0))</f>
        <v>IDLE</v>
      </c>
      <c r="AA5344" s="3"/>
    </row>
    <row r="5345" spans="1:27" ht="33" x14ac:dyDescent="0.2">
      <c r="A5345" s="3">
        <v>5342</v>
      </c>
      <c r="B5345" s="3">
        <f t="shared" si="419"/>
        <v>37050103036</v>
      </c>
      <c r="C5345" s="3" t="s">
        <v>1166</v>
      </c>
      <c r="D5345" s="3" t="s">
        <v>250</v>
      </c>
      <c r="E5345" s="3" t="str">
        <f>INDEX(光放段!$G$4:$G$237,MATCH(纤芯!G5345,光放段!$C$4:$C$237,0))</f>
        <v>山东二干|潍坊临沂光缆:潍坊东方路-临沂金雀山</v>
      </c>
      <c r="F5345" s="3">
        <f>INDEX(光放段!$I$4:$I$237,MATCH(纤芯!H5345,光放段!$B$4:$B$237,0))</f>
        <v>37050100000</v>
      </c>
      <c r="G5345" s="3" t="str">
        <f t="shared" si="415"/>
        <v>山东二干|潍坊临沂光缆:沂水马站-沂南_苏村_牛家小河基站</v>
      </c>
      <c r="H5345" s="3">
        <f>INDEX(光放段!$B$4:$B$237,MATCH(纤芯!G5345,光放段!$C$4:$C$237,0))</f>
        <v>37050103000</v>
      </c>
      <c r="I5345" s="3" t="str">
        <f t="shared" si="416"/>
        <v>潍坊临沂光缆</v>
      </c>
      <c r="J5345" s="3" t="str">
        <f>INDEX(子缆名称!$B$4:$B$29,纤芯!M5345)</f>
        <v>C缆</v>
      </c>
      <c r="K5345" s="3">
        <v>36</v>
      </c>
      <c r="L5345" s="3">
        <f t="shared" si="417"/>
        <v>12</v>
      </c>
      <c r="M5345" s="3">
        <f t="shared" si="418"/>
        <v>3</v>
      </c>
      <c r="N5345" s="3" t="s">
        <v>86</v>
      </c>
      <c r="O5345" s="3">
        <f>COUNTIF([1]局站!$D$4:$D$172,"="&amp;N5345)</f>
        <v>1</v>
      </c>
      <c r="P5345" s="3">
        <v>0</v>
      </c>
      <c r="Q5345" s="3">
        <v>0</v>
      </c>
      <c r="R5345" s="3">
        <v>0</v>
      </c>
      <c r="S5345" s="3" t="s">
        <v>121</v>
      </c>
      <c r="T5345" s="3">
        <f>COUNTIF([1]局站!$D$4:$D$172,"="&amp;S5345)</f>
        <v>1</v>
      </c>
      <c r="U5345" s="3">
        <v>0</v>
      </c>
      <c r="V5345" s="3">
        <v>0</v>
      </c>
      <c r="W5345" s="3">
        <v>0</v>
      </c>
      <c r="X5345" s="3" t="s">
        <v>1215</v>
      </c>
      <c r="Y5345" s="3" t="s">
        <v>880</v>
      </c>
      <c r="Z5345" s="3" t="str">
        <f>INDEX(业务类型!$C$4:$C$8,MATCH(纤芯!Y5345,业务类型!$B$4:$B$8,0))</f>
        <v>IDLE</v>
      </c>
      <c r="AA5345" s="3"/>
    </row>
    <row r="5346" spans="1:27" ht="33" x14ac:dyDescent="0.2">
      <c r="A5346" s="3">
        <v>5343</v>
      </c>
      <c r="B5346" s="3">
        <f t="shared" si="419"/>
        <v>37050104001</v>
      </c>
      <c r="C5346" s="3" t="s">
        <v>1166</v>
      </c>
      <c r="D5346" s="3" t="s">
        <v>250</v>
      </c>
      <c r="E5346" s="3" t="str">
        <f>INDEX(光放段!$G$4:$G$237,MATCH(纤芯!G5346,光放段!$C$4:$C$237,0))</f>
        <v>山东二干|潍坊临沂光缆:潍坊东方路-临沂金雀山</v>
      </c>
      <c r="F5346" s="3">
        <f>INDEX(光放段!$I$4:$I$237,MATCH(纤芯!H5346,光放段!$B$4:$B$237,0))</f>
        <v>37050100000</v>
      </c>
      <c r="G5346" s="3" t="str">
        <f t="shared" si="415"/>
        <v>山东二干|潍坊临沂光缆:沂南_苏村_牛家小河基站-临沂金雀山</v>
      </c>
      <c r="H5346" s="3">
        <f>INDEX(光放段!$B$4:$B$237,MATCH(纤芯!G5346,光放段!$C$4:$C$237,0))</f>
        <v>37050104000</v>
      </c>
      <c r="I5346" s="3" t="str">
        <f t="shared" si="416"/>
        <v>潍坊临沂光缆</v>
      </c>
      <c r="J5346" s="3" t="str">
        <f>INDEX(子缆名称!$B$4:$B$29,纤芯!M5346)</f>
        <v>A缆</v>
      </c>
      <c r="K5346" s="3">
        <v>1</v>
      </c>
      <c r="L5346" s="3">
        <f t="shared" si="417"/>
        <v>1</v>
      </c>
      <c r="M5346" s="3">
        <f t="shared" si="418"/>
        <v>1</v>
      </c>
      <c r="N5346" s="3" t="s">
        <v>121</v>
      </c>
      <c r="O5346" s="3">
        <f>COUNTIF([1]局站!$D$4:$D$172,"="&amp;N5346)</f>
        <v>1</v>
      </c>
      <c r="P5346" s="3">
        <v>0</v>
      </c>
      <c r="Q5346" s="3">
        <v>0</v>
      </c>
      <c r="R5346" s="3">
        <v>0</v>
      </c>
      <c r="S5346" s="3" t="s">
        <v>91</v>
      </c>
      <c r="T5346" s="3">
        <f>COUNTIF([1]局站!$D$4:$D$172,"="&amp;S5346)</f>
        <v>1</v>
      </c>
      <c r="U5346" s="3">
        <v>0</v>
      </c>
      <c r="V5346" s="3">
        <v>0</v>
      </c>
      <c r="W5346" s="3">
        <v>0</v>
      </c>
      <c r="X5346" s="3" t="s">
        <v>1214</v>
      </c>
      <c r="Y5346" s="3" t="s">
        <v>880</v>
      </c>
      <c r="Z5346" s="3" t="str">
        <f>INDEX(业务类型!$C$4:$C$8,MATCH(纤芯!Y5346,业务类型!$B$4:$B$8,0))</f>
        <v>IDLE</v>
      </c>
      <c r="AA5346" s="3"/>
    </row>
    <row r="5347" spans="1:27" ht="33" x14ac:dyDescent="0.2">
      <c r="A5347" s="3">
        <v>5344</v>
      </c>
      <c r="B5347" s="3">
        <f t="shared" si="419"/>
        <v>37050104002</v>
      </c>
      <c r="C5347" s="3" t="s">
        <v>1166</v>
      </c>
      <c r="D5347" s="3" t="s">
        <v>250</v>
      </c>
      <c r="E5347" s="3" t="str">
        <f>INDEX(光放段!$G$4:$G$237,MATCH(纤芯!G5347,光放段!$C$4:$C$237,0))</f>
        <v>山东二干|潍坊临沂光缆:潍坊东方路-临沂金雀山</v>
      </c>
      <c r="F5347" s="3">
        <f>INDEX(光放段!$I$4:$I$237,MATCH(纤芯!H5347,光放段!$B$4:$B$237,0))</f>
        <v>37050100000</v>
      </c>
      <c r="G5347" s="3" t="str">
        <f t="shared" si="415"/>
        <v>山东二干|潍坊临沂光缆:沂南_苏村_牛家小河基站-临沂金雀山</v>
      </c>
      <c r="H5347" s="3">
        <f>INDEX(光放段!$B$4:$B$237,MATCH(纤芯!G5347,光放段!$C$4:$C$237,0))</f>
        <v>37050104000</v>
      </c>
      <c r="I5347" s="3" t="str">
        <f t="shared" si="416"/>
        <v>潍坊临沂光缆</v>
      </c>
      <c r="J5347" s="3" t="str">
        <f>INDEX(子缆名称!$B$4:$B$29,纤芯!M5347)</f>
        <v>A缆</v>
      </c>
      <c r="K5347" s="3">
        <v>2</v>
      </c>
      <c r="L5347" s="3">
        <f t="shared" si="417"/>
        <v>2</v>
      </c>
      <c r="M5347" s="3">
        <f t="shared" si="418"/>
        <v>1</v>
      </c>
      <c r="N5347" s="3" t="s">
        <v>121</v>
      </c>
      <c r="O5347" s="3">
        <f>COUNTIF([1]局站!$D$4:$D$172,"="&amp;N5347)</f>
        <v>1</v>
      </c>
      <c r="P5347" s="3">
        <v>0</v>
      </c>
      <c r="Q5347" s="3">
        <v>0</v>
      </c>
      <c r="R5347" s="3">
        <v>0</v>
      </c>
      <c r="S5347" s="3" t="s">
        <v>91</v>
      </c>
      <c r="T5347" s="3">
        <f>COUNTIF([1]局站!$D$4:$D$172,"="&amp;S5347)</f>
        <v>1</v>
      </c>
      <c r="U5347" s="3">
        <v>0</v>
      </c>
      <c r="V5347" s="3">
        <v>0</v>
      </c>
      <c r="W5347" s="3">
        <v>0</v>
      </c>
      <c r="X5347" s="3" t="s">
        <v>1214</v>
      </c>
      <c r="Y5347" s="3" t="s">
        <v>880</v>
      </c>
      <c r="Z5347" s="3" t="str">
        <f>INDEX(业务类型!$C$4:$C$8,MATCH(纤芯!Y5347,业务类型!$B$4:$B$8,0))</f>
        <v>IDLE</v>
      </c>
      <c r="AA5347" s="3"/>
    </row>
    <row r="5348" spans="1:27" ht="33" x14ac:dyDescent="0.2">
      <c r="A5348" s="3">
        <v>5345</v>
      </c>
      <c r="B5348" s="3">
        <f t="shared" si="419"/>
        <v>37050104003</v>
      </c>
      <c r="C5348" s="3" t="s">
        <v>1166</v>
      </c>
      <c r="D5348" s="3" t="s">
        <v>250</v>
      </c>
      <c r="E5348" s="3" t="str">
        <f>INDEX(光放段!$G$4:$G$237,MATCH(纤芯!G5348,光放段!$C$4:$C$237,0))</f>
        <v>山东二干|潍坊临沂光缆:潍坊东方路-临沂金雀山</v>
      </c>
      <c r="F5348" s="3">
        <f>INDEX(光放段!$I$4:$I$237,MATCH(纤芯!H5348,光放段!$B$4:$B$237,0))</f>
        <v>37050100000</v>
      </c>
      <c r="G5348" s="3" t="str">
        <f t="shared" si="415"/>
        <v>山东二干|潍坊临沂光缆:沂南_苏村_牛家小河基站-临沂金雀山</v>
      </c>
      <c r="H5348" s="3">
        <f>INDEX(光放段!$B$4:$B$237,MATCH(纤芯!G5348,光放段!$C$4:$C$237,0))</f>
        <v>37050104000</v>
      </c>
      <c r="I5348" s="3" t="str">
        <f t="shared" si="416"/>
        <v>潍坊临沂光缆</v>
      </c>
      <c r="J5348" s="3" t="str">
        <f>INDEX(子缆名称!$B$4:$B$29,纤芯!M5348)</f>
        <v>A缆</v>
      </c>
      <c r="K5348" s="3">
        <v>3</v>
      </c>
      <c r="L5348" s="3">
        <f t="shared" si="417"/>
        <v>3</v>
      </c>
      <c r="M5348" s="3">
        <f t="shared" si="418"/>
        <v>1</v>
      </c>
      <c r="N5348" s="3" t="s">
        <v>121</v>
      </c>
      <c r="O5348" s="3">
        <f>COUNTIF([1]局站!$D$4:$D$172,"="&amp;N5348)</f>
        <v>1</v>
      </c>
      <c r="P5348" s="3">
        <v>0</v>
      </c>
      <c r="Q5348" s="3">
        <v>0</v>
      </c>
      <c r="R5348" s="3">
        <v>0</v>
      </c>
      <c r="S5348" s="3" t="s">
        <v>91</v>
      </c>
      <c r="T5348" s="3">
        <f>COUNTIF([1]局站!$D$4:$D$172,"="&amp;S5348)</f>
        <v>1</v>
      </c>
      <c r="U5348" s="3">
        <v>0</v>
      </c>
      <c r="V5348" s="3">
        <v>0</v>
      </c>
      <c r="W5348" s="3">
        <v>0</v>
      </c>
      <c r="X5348" s="3" t="s">
        <v>1214</v>
      </c>
      <c r="Y5348" s="3" t="s">
        <v>880</v>
      </c>
      <c r="Z5348" s="3" t="str">
        <f>INDEX(业务类型!$C$4:$C$8,MATCH(纤芯!Y5348,业务类型!$B$4:$B$8,0))</f>
        <v>IDLE</v>
      </c>
      <c r="AA5348" s="3"/>
    </row>
    <row r="5349" spans="1:27" ht="33" x14ac:dyDescent="0.2">
      <c r="A5349" s="3">
        <v>5346</v>
      </c>
      <c r="B5349" s="3">
        <f t="shared" si="419"/>
        <v>37050104004</v>
      </c>
      <c r="C5349" s="3" t="s">
        <v>1166</v>
      </c>
      <c r="D5349" s="3" t="s">
        <v>250</v>
      </c>
      <c r="E5349" s="3" t="str">
        <f>INDEX(光放段!$G$4:$G$237,MATCH(纤芯!G5349,光放段!$C$4:$C$237,0))</f>
        <v>山东二干|潍坊临沂光缆:潍坊东方路-临沂金雀山</v>
      </c>
      <c r="F5349" s="3">
        <f>INDEX(光放段!$I$4:$I$237,MATCH(纤芯!H5349,光放段!$B$4:$B$237,0))</f>
        <v>37050100000</v>
      </c>
      <c r="G5349" s="3" t="str">
        <f t="shared" si="415"/>
        <v>山东二干|潍坊临沂光缆:沂南_苏村_牛家小河基站-临沂金雀山</v>
      </c>
      <c r="H5349" s="3">
        <f>INDEX(光放段!$B$4:$B$237,MATCH(纤芯!G5349,光放段!$C$4:$C$237,0))</f>
        <v>37050104000</v>
      </c>
      <c r="I5349" s="3" t="str">
        <f t="shared" si="416"/>
        <v>潍坊临沂光缆</v>
      </c>
      <c r="J5349" s="3" t="str">
        <f>INDEX(子缆名称!$B$4:$B$29,纤芯!M5349)</f>
        <v>A缆</v>
      </c>
      <c r="K5349" s="3">
        <v>4</v>
      </c>
      <c r="L5349" s="3">
        <f t="shared" si="417"/>
        <v>4</v>
      </c>
      <c r="M5349" s="3">
        <f t="shared" si="418"/>
        <v>1</v>
      </c>
      <c r="N5349" s="3" t="s">
        <v>121</v>
      </c>
      <c r="O5349" s="3">
        <f>COUNTIF([1]局站!$D$4:$D$172,"="&amp;N5349)</f>
        <v>1</v>
      </c>
      <c r="P5349" s="3">
        <v>0</v>
      </c>
      <c r="Q5349" s="3">
        <v>0</v>
      </c>
      <c r="R5349" s="3">
        <v>0</v>
      </c>
      <c r="S5349" s="3" t="s">
        <v>91</v>
      </c>
      <c r="T5349" s="3">
        <f>COUNTIF([1]局站!$D$4:$D$172,"="&amp;S5349)</f>
        <v>1</v>
      </c>
      <c r="U5349" s="3">
        <v>0</v>
      </c>
      <c r="V5349" s="3">
        <v>0</v>
      </c>
      <c r="W5349" s="3">
        <v>0</v>
      </c>
      <c r="X5349" s="3" t="s">
        <v>1214</v>
      </c>
      <c r="Y5349" s="3" t="s">
        <v>880</v>
      </c>
      <c r="Z5349" s="3" t="str">
        <f>INDEX(业务类型!$C$4:$C$8,MATCH(纤芯!Y5349,业务类型!$B$4:$B$8,0))</f>
        <v>IDLE</v>
      </c>
      <c r="AA5349" s="3"/>
    </row>
    <row r="5350" spans="1:27" ht="33" x14ac:dyDescent="0.2">
      <c r="A5350" s="3">
        <v>5347</v>
      </c>
      <c r="B5350" s="3">
        <f t="shared" si="419"/>
        <v>37050104005</v>
      </c>
      <c r="C5350" s="3" t="s">
        <v>1166</v>
      </c>
      <c r="D5350" s="3" t="s">
        <v>250</v>
      </c>
      <c r="E5350" s="3" t="str">
        <f>INDEX(光放段!$G$4:$G$237,MATCH(纤芯!G5350,光放段!$C$4:$C$237,0))</f>
        <v>山东二干|潍坊临沂光缆:潍坊东方路-临沂金雀山</v>
      </c>
      <c r="F5350" s="3">
        <f>INDEX(光放段!$I$4:$I$237,MATCH(纤芯!H5350,光放段!$B$4:$B$237,0))</f>
        <v>37050100000</v>
      </c>
      <c r="G5350" s="3" t="str">
        <f t="shared" si="415"/>
        <v>山东二干|潍坊临沂光缆:沂南_苏村_牛家小河基站-临沂金雀山</v>
      </c>
      <c r="H5350" s="3">
        <f>INDEX(光放段!$B$4:$B$237,MATCH(纤芯!G5350,光放段!$C$4:$C$237,0))</f>
        <v>37050104000</v>
      </c>
      <c r="I5350" s="3" t="str">
        <f t="shared" si="416"/>
        <v>潍坊临沂光缆</v>
      </c>
      <c r="J5350" s="3" t="str">
        <f>INDEX(子缆名称!$B$4:$B$29,纤芯!M5350)</f>
        <v>A缆</v>
      </c>
      <c r="K5350" s="3">
        <v>5</v>
      </c>
      <c r="L5350" s="3">
        <f t="shared" si="417"/>
        <v>5</v>
      </c>
      <c r="M5350" s="3">
        <f t="shared" si="418"/>
        <v>1</v>
      </c>
      <c r="N5350" s="3" t="s">
        <v>121</v>
      </c>
      <c r="O5350" s="3">
        <f>COUNTIF([1]局站!$D$4:$D$172,"="&amp;N5350)</f>
        <v>1</v>
      </c>
      <c r="P5350" s="3">
        <v>0</v>
      </c>
      <c r="Q5350" s="3">
        <v>0</v>
      </c>
      <c r="R5350" s="3">
        <v>0</v>
      </c>
      <c r="S5350" s="3" t="s">
        <v>91</v>
      </c>
      <c r="T5350" s="3">
        <f>COUNTIF([1]局站!$D$4:$D$172,"="&amp;S5350)</f>
        <v>1</v>
      </c>
      <c r="U5350" s="3">
        <v>0</v>
      </c>
      <c r="V5350" s="3">
        <v>0</v>
      </c>
      <c r="W5350" s="3">
        <v>0</v>
      </c>
      <c r="X5350" s="3" t="s">
        <v>1214</v>
      </c>
      <c r="Y5350" s="3" t="s">
        <v>880</v>
      </c>
      <c r="Z5350" s="3" t="str">
        <f>INDEX(业务类型!$C$4:$C$8,MATCH(纤芯!Y5350,业务类型!$B$4:$B$8,0))</f>
        <v>IDLE</v>
      </c>
      <c r="AA5350" s="3"/>
    </row>
    <row r="5351" spans="1:27" ht="33" x14ac:dyDescent="0.2">
      <c r="A5351" s="3">
        <v>5348</v>
      </c>
      <c r="B5351" s="3">
        <f t="shared" si="419"/>
        <v>37050104006</v>
      </c>
      <c r="C5351" s="3" t="s">
        <v>1166</v>
      </c>
      <c r="D5351" s="3" t="s">
        <v>250</v>
      </c>
      <c r="E5351" s="3" t="str">
        <f>INDEX(光放段!$G$4:$G$237,MATCH(纤芯!G5351,光放段!$C$4:$C$237,0))</f>
        <v>山东二干|潍坊临沂光缆:潍坊东方路-临沂金雀山</v>
      </c>
      <c r="F5351" s="3">
        <f>INDEX(光放段!$I$4:$I$237,MATCH(纤芯!H5351,光放段!$B$4:$B$237,0))</f>
        <v>37050100000</v>
      </c>
      <c r="G5351" s="3" t="str">
        <f t="shared" si="415"/>
        <v>山东二干|潍坊临沂光缆:沂南_苏村_牛家小河基站-临沂金雀山</v>
      </c>
      <c r="H5351" s="3">
        <f>INDEX(光放段!$B$4:$B$237,MATCH(纤芯!G5351,光放段!$C$4:$C$237,0))</f>
        <v>37050104000</v>
      </c>
      <c r="I5351" s="3" t="str">
        <f t="shared" si="416"/>
        <v>潍坊临沂光缆</v>
      </c>
      <c r="J5351" s="3" t="str">
        <f>INDEX(子缆名称!$B$4:$B$29,纤芯!M5351)</f>
        <v>A缆</v>
      </c>
      <c r="K5351" s="3">
        <v>6</v>
      </c>
      <c r="L5351" s="3">
        <f t="shared" si="417"/>
        <v>6</v>
      </c>
      <c r="M5351" s="3">
        <f t="shared" si="418"/>
        <v>1</v>
      </c>
      <c r="N5351" s="3" t="s">
        <v>121</v>
      </c>
      <c r="O5351" s="3">
        <f>COUNTIF([1]局站!$D$4:$D$172,"="&amp;N5351)</f>
        <v>1</v>
      </c>
      <c r="P5351" s="3">
        <v>0</v>
      </c>
      <c r="Q5351" s="3">
        <v>0</v>
      </c>
      <c r="R5351" s="3">
        <v>0</v>
      </c>
      <c r="S5351" s="3" t="s">
        <v>91</v>
      </c>
      <c r="T5351" s="3">
        <f>COUNTIF([1]局站!$D$4:$D$172,"="&amp;S5351)</f>
        <v>1</v>
      </c>
      <c r="U5351" s="3">
        <v>0</v>
      </c>
      <c r="V5351" s="3">
        <v>0</v>
      </c>
      <c r="W5351" s="3">
        <v>0</v>
      </c>
      <c r="X5351" s="3" t="s">
        <v>1214</v>
      </c>
      <c r="Y5351" s="3" t="s">
        <v>880</v>
      </c>
      <c r="Z5351" s="3" t="str">
        <f>INDEX(业务类型!$C$4:$C$8,MATCH(纤芯!Y5351,业务类型!$B$4:$B$8,0))</f>
        <v>IDLE</v>
      </c>
      <c r="AA5351" s="3"/>
    </row>
    <row r="5352" spans="1:27" ht="33" x14ac:dyDescent="0.2">
      <c r="A5352" s="3">
        <v>5349</v>
      </c>
      <c r="B5352" s="3">
        <f t="shared" si="419"/>
        <v>37050104007</v>
      </c>
      <c r="C5352" s="3" t="s">
        <v>1166</v>
      </c>
      <c r="D5352" s="3" t="s">
        <v>250</v>
      </c>
      <c r="E5352" s="3" t="str">
        <f>INDEX(光放段!$G$4:$G$237,MATCH(纤芯!G5352,光放段!$C$4:$C$237,0))</f>
        <v>山东二干|潍坊临沂光缆:潍坊东方路-临沂金雀山</v>
      </c>
      <c r="F5352" s="3">
        <f>INDEX(光放段!$I$4:$I$237,MATCH(纤芯!H5352,光放段!$B$4:$B$237,0))</f>
        <v>37050100000</v>
      </c>
      <c r="G5352" s="3" t="str">
        <f t="shared" si="415"/>
        <v>山东二干|潍坊临沂光缆:沂南_苏村_牛家小河基站-临沂金雀山</v>
      </c>
      <c r="H5352" s="3">
        <f>INDEX(光放段!$B$4:$B$237,MATCH(纤芯!G5352,光放段!$C$4:$C$237,0))</f>
        <v>37050104000</v>
      </c>
      <c r="I5352" s="3" t="str">
        <f t="shared" si="416"/>
        <v>潍坊临沂光缆</v>
      </c>
      <c r="J5352" s="3" t="str">
        <f>INDEX(子缆名称!$B$4:$B$29,纤芯!M5352)</f>
        <v>A缆</v>
      </c>
      <c r="K5352" s="3">
        <v>7</v>
      </c>
      <c r="L5352" s="3">
        <f t="shared" si="417"/>
        <v>7</v>
      </c>
      <c r="M5352" s="3">
        <f t="shared" si="418"/>
        <v>1</v>
      </c>
      <c r="N5352" s="3" t="s">
        <v>121</v>
      </c>
      <c r="O5352" s="3">
        <f>COUNTIF([1]局站!$D$4:$D$172,"="&amp;N5352)</f>
        <v>1</v>
      </c>
      <c r="P5352" s="3">
        <v>0</v>
      </c>
      <c r="Q5352" s="3">
        <v>0</v>
      </c>
      <c r="R5352" s="3">
        <v>0</v>
      </c>
      <c r="S5352" s="3" t="s">
        <v>91</v>
      </c>
      <c r="T5352" s="3">
        <f>COUNTIF([1]局站!$D$4:$D$172,"="&amp;S5352)</f>
        <v>1</v>
      </c>
      <c r="U5352" s="3">
        <v>0</v>
      </c>
      <c r="V5352" s="3">
        <v>0</v>
      </c>
      <c r="W5352" s="3">
        <v>0</v>
      </c>
      <c r="X5352" s="3" t="s">
        <v>1214</v>
      </c>
      <c r="Y5352" s="3" t="s">
        <v>880</v>
      </c>
      <c r="Z5352" s="3" t="str">
        <f>INDEX(业务类型!$C$4:$C$8,MATCH(纤芯!Y5352,业务类型!$B$4:$B$8,0))</f>
        <v>IDLE</v>
      </c>
      <c r="AA5352" s="3"/>
    </row>
    <row r="5353" spans="1:27" ht="33" x14ac:dyDescent="0.2">
      <c r="A5353" s="3">
        <v>5350</v>
      </c>
      <c r="B5353" s="3">
        <f t="shared" si="419"/>
        <v>37050104008</v>
      </c>
      <c r="C5353" s="3" t="s">
        <v>1166</v>
      </c>
      <c r="D5353" s="3" t="s">
        <v>250</v>
      </c>
      <c r="E5353" s="3" t="str">
        <f>INDEX(光放段!$G$4:$G$237,MATCH(纤芯!G5353,光放段!$C$4:$C$237,0))</f>
        <v>山东二干|潍坊临沂光缆:潍坊东方路-临沂金雀山</v>
      </c>
      <c r="F5353" s="3">
        <f>INDEX(光放段!$I$4:$I$237,MATCH(纤芯!H5353,光放段!$B$4:$B$237,0))</f>
        <v>37050100000</v>
      </c>
      <c r="G5353" s="3" t="str">
        <f t="shared" si="415"/>
        <v>山东二干|潍坊临沂光缆:沂南_苏村_牛家小河基站-临沂金雀山</v>
      </c>
      <c r="H5353" s="3">
        <f>INDEX(光放段!$B$4:$B$237,MATCH(纤芯!G5353,光放段!$C$4:$C$237,0))</f>
        <v>37050104000</v>
      </c>
      <c r="I5353" s="3" t="str">
        <f t="shared" si="416"/>
        <v>潍坊临沂光缆</v>
      </c>
      <c r="J5353" s="3" t="str">
        <f>INDEX(子缆名称!$B$4:$B$29,纤芯!M5353)</f>
        <v>A缆</v>
      </c>
      <c r="K5353" s="3">
        <v>8</v>
      </c>
      <c r="L5353" s="3">
        <f t="shared" si="417"/>
        <v>8</v>
      </c>
      <c r="M5353" s="3">
        <f t="shared" si="418"/>
        <v>1</v>
      </c>
      <c r="N5353" s="3" t="s">
        <v>121</v>
      </c>
      <c r="O5353" s="3">
        <f>COUNTIF([1]局站!$D$4:$D$172,"="&amp;N5353)</f>
        <v>1</v>
      </c>
      <c r="P5353" s="3">
        <v>0</v>
      </c>
      <c r="Q5353" s="3">
        <v>0</v>
      </c>
      <c r="R5353" s="3">
        <v>0</v>
      </c>
      <c r="S5353" s="3" t="s">
        <v>91</v>
      </c>
      <c r="T5353" s="3">
        <f>COUNTIF([1]局站!$D$4:$D$172,"="&amp;S5353)</f>
        <v>1</v>
      </c>
      <c r="U5353" s="3">
        <v>0</v>
      </c>
      <c r="V5353" s="3">
        <v>0</v>
      </c>
      <c r="W5353" s="3">
        <v>0</v>
      </c>
      <c r="X5353" s="3" t="s">
        <v>1214</v>
      </c>
      <c r="Y5353" s="3" t="s">
        <v>880</v>
      </c>
      <c r="Z5353" s="3" t="str">
        <f>INDEX(业务类型!$C$4:$C$8,MATCH(纤芯!Y5353,业务类型!$B$4:$B$8,0))</f>
        <v>IDLE</v>
      </c>
      <c r="AA5353" s="3"/>
    </row>
    <row r="5354" spans="1:27" ht="33" x14ac:dyDescent="0.2">
      <c r="A5354" s="3">
        <v>5351</v>
      </c>
      <c r="B5354" s="3">
        <f t="shared" si="419"/>
        <v>37050104009</v>
      </c>
      <c r="C5354" s="3" t="s">
        <v>1166</v>
      </c>
      <c r="D5354" s="3" t="s">
        <v>250</v>
      </c>
      <c r="E5354" s="3" t="str">
        <f>INDEX(光放段!$G$4:$G$237,MATCH(纤芯!G5354,光放段!$C$4:$C$237,0))</f>
        <v>山东二干|潍坊临沂光缆:潍坊东方路-临沂金雀山</v>
      </c>
      <c r="F5354" s="3">
        <f>INDEX(光放段!$I$4:$I$237,MATCH(纤芯!H5354,光放段!$B$4:$B$237,0))</f>
        <v>37050100000</v>
      </c>
      <c r="G5354" s="3" t="str">
        <f t="shared" si="415"/>
        <v>山东二干|潍坊临沂光缆:沂南_苏村_牛家小河基站-临沂金雀山</v>
      </c>
      <c r="H5354" s="3">
        <f>INDEX(光放段!$B$4:$B$237,MATCH(纤芯!G5354,光放段!$C$4:$C$237,0))</f>
        <v>37050104000</v>
      </c>
      <c r="I5354" s="3" t="str">
        <f t="shared" si="416"/>
        <v>潍坊临沂光缆</v>
      </c>
      <c r="J5354" s="3" t="str">
        <f>INDEX(子缆名称!$B$4:$B$29,纤芯!M5354)</f>
        <v>A缆</v>
      </c>
      <c r="K5354" s="3">
        <v>9</v>
      </c>
      <c r="L5354" s="3">
        <f t="shared" si="417"/>
        <v>9</v>
      </c>
      <c r="M5354" s="3">
        <f t="shared" si="418"/>
        <v>1</v>
      </c>
      <c r="N5354" s="3" t="s">
        <v>121</v>
      </c>
      <c r="O5354" s="3">
        <f>COUNTIF([1]局站!$D$4:$D$172,"="&amp;N5354)</f>
        <v>1</v>
      </c>
      <c r="P5354" s="3">
        <v>0</v>
      </c>
      <c r="Q5354" s="3">
        <v>0</v>
      </c>
      <c r="R5354" s="3">
        <v>0</v>
      </c>
      <c r="S5354" s="3" t="s">
        <v>91</v>
      </c>
      <c r="T5354" s="3">
        <f>COUNTIF([1]局站!$D$4:$D$172,"="&amp;S5354)</f>
        <v>1</v>
      </c>
      <c r="U5354" s="3">
        <v>0</v>
      </c>
      <c r="V5354" s="3">
        <v>0</v>
      </c>
      <c r="W5354" s="3">
        <v>0</v>
      </c>
      <c r="X5354" s="3" t="s">
        <v>1214</v>
      </c>
      <c r="Y5354" s="3" t="s">
        <v>880</v>
      </c>
      <c r="Z5354" s="3" t="str">
        <f>INDEX(业务类型!$C$4:$C$8,MATCH(纤芯!Y5354,业务类型!$B$4:$B$8,0))</f>
        <v>IDLE</v>
      </c>
      <c r="AA5354" s="3"/>
    </row>
    <row r="5355" spans="1:27" ht="33" x14ac:dyDescent="0.2">
      <c r="A5355" s="3">
        <v>5352</v>
      </c>
      <c r="B5355" s="3">
        <f t="shared" si="419"/>
        <v>37050104010</v>
      </c>
      <c r="C5355" s="3" t="s">
        <v>1166</v>
      </c>
      <c r="D5355" s="3" t="s">
        <v>250</v>
      </c>
      <c r="E5355" s="3" t="str">
        <f>INDEX(光放段!$G$4:$G$237,MATCH(纤芯!G5355,光放段!$C$4:$C$237,0))</f>
        <v>山东二干|潍坊临沂光缆:潍坊东方路-临沂金雀山</v>
      </c>
      <c r="F5355" s="3">
        <f>INDEX(光放段!$I$4:$I$237,MATCH(纤芯!H5355,光放段!$B$4:$B$237,0))</f>
        <v>37050100000</v>
      </c>
      <c r="G5355" s="3" t="str">
        <f t="shared" si="415"/>
        <v>山东二干|潍坊临沂光缆:沂南_苏村_牛家小河基站-临沂金雀山</v>
      </c>
      <c r="H5355" s="3">
        <f>INDEX(光放段!$B$4:$B$237,MATCH(纤芯!G5355,光放段!$C$4:$C$237,0))</f>
        <v>37050104000</v>
      </c>
      <c r="I5355" s="3" t="str">
        <f t="shared" si="416"/>
        <v>潍坊临沂光缆</v>
      </c>
      <c r="J5355" s="3" t="str">
        <f>INDEX(子缆名称!$B$4:$B$29,纤芯!M5355)</f>
        <v>A缆</v>
      </c>
      <c r="K5355" s="3">
        <v>10</v>
      </c>
      <c r="L5355" s="3">
        <f t="shared" si="417"/>
        <v>10</v>
      </c>
      <c r="M5355" s="3">
        <f t="shared" si="418"/>
        <v>1</v>
      </c>
      <c r="N5355" s="3" t="s">
        <v>121</v>
      </c>
      <c r="O5355" s="3">
        <f>COUNTIF([1]局站!$D$4:$D$172,"="&amp;N5355)</f>
        <v>1</v>
      </c>
      <c r="P5355" s="3">
        <v>0</v>
      </c>
      <c r="Q5355" s="3">
        <v>0</v>
      </c>
      <c r="R5355" s="3">
        <v>0</v>
      </c>
      <c r="S5355" s="3" t="s">
        <v>91</v>
      </c>
      <c r="T5355" s="3">
        <f>COUNTIF([1]局站!$D$4:$D$172,"="&amp;S5355)</f>
        <v>1</v>
      </c>
      <c r="U5355" s="3">
        <v>0</v>
      </c>
      <c r="V5355" s="3">
        <v>0</v>
      </c>
      <c r="W5355" s="3">
        <v>0</v>
      </c>
      <c r="X5355" s="3" t="s">
        <v>1214</v>
      </c>
      <c r="Y5355" s="3" t="s">
        <v>880</v>
      </c>
      <c r="Z5355" s="3" t="str">
        <f>INDEX(业务类型!$C$4:$C$8,MATCH(纤芯!Y5355,业务类型!$B$4:$B$8,0))</f>
        <v>IDLE</v>
      </c>
      <c r="AA5355" s="3"/>
    </row>
    <row r="5356" spans="1:27" ht="33" x14ac:dyDescent="0.2">
      <c r="A5356" s="3">
        <v>5353</v>
      </c>
      <c r="B5356" s="3">
        <f t="shared" si="419"/>
        <v>37050104011</v>
      </c>
      <c r="C5356" s="3" t="s">
        <v>1166</v>
      </c>
      <c r="D5356" s="3" t="s">
        <v>250</v>
      </c>
      <c r="E5356" s="3" t="str">
        <f>INDEX(光放段!$G$4:$G$237,MATCH(纤芯!G5356,光放段!$C$4:$C$237,0))</f>
        <v>山东二干|潍坊临沂光缆:潍坊东方路-临沂金雀山</v>
      </c>
      <c r="F5356" s="3">
        <f>INDEX(光放段!$I$4:$I$237,MATCH(纤芯!H5356,光放段!$B$4:$B$237,0))</f>
        <v>37050100000</v>
      </c>
      <c r="G5356" s="3" t="str">
        <f t="shared" si="415"/>
        <v>山东二干|潍坊临沂光缆:沂南_苏村_牛家小河基站-临沂金雀山</v>
      </c>
      <c r="H5356" s="3">
        <f>INDEX(光放段!$B$4:$B$237,MATCH(纤芯!G5356,光放段!$C$4:$C$237,0))</f>
        <v>37050104000</v>
      </c>
      <c r="I5356" s="3" t="str">
        <f t="shared" si="416"/>
        <v>潍坊临沂光缆</v>
      </c>
      <c r="J5356" s="3" t="str">
        <f>INDEX(子缆名称!$B$4:$B$29,纤芯!M5356)</f>
        <v>A缆</v>
      </c>
      <c r="K5356" s="3">
        <v>11</v>
      </c>
      <c r="L5356" s="3">
        <f t="shared" si="417"/>
        <v>11</v>
      </c>
      <c r="M5356" s="3">
        <f t="shared" si="418"/>
        <v>1</v>
      </c>
      <c r="N5356" s="3" t="s">
        <v>121</v>
      </c>
      <c r="O5356" s="3">
        <f>COUNTIF([1]局站!$D$4:$D$172,"="&amp;N5356)</f>
        <v>1</v>
      </c>
      <c r="P5356" s="3">
        <v>0</v>
      </c>
      <c r="Q5356" s="3">
        <v>0</v>
      </c>
      <c r="R5356" s="3">
        <v>0</v>
      </c>
      <c r="S5356" s="3" t="s">
        <v>91</v>
      </c>
      <c r="T5356" s="3">
        <f>COUNTIF([1]局站!$D$4:$D$172,"="&amp;S5356)</f>
        <v>1</v>
      </c>
      <c r="U5356" s="3">
        <v>0</v>
      </c>
      <c r="V5356" s="3">
        <v>0</v>
      </c>
      <c r="W5356" s="3">
        <v>0</v>
      </c>
      <c r="X5356" s="3" t="s">
        <v>1214</v>
      </c>
      <c r="Y5356" s="3" t="s">
        <v>880</v>
      </c>
      <c r="Z5356" s="3" t="str">
        <f>INDEX(业务类型!$C$4:$C$8,MATCH(纤芯!Y5356,业务类型!$B$4:$B$8,0))</f>
        <v>IDLE</v>
      </c>
      <c r="AA5356" s="3"/>
    </row>
    <row r="5357" spans="1:27" ht="33" x14ac:dyDescent="0.2">
      <c r="A5357" s="3">
        <v>5354</v>
      </c>
      <c r="B5357" s="3">
        <f t="shared" si="419"/>
        <v>37050104012</v>
      </c>
      <c r="C5357" s="3" t="s">
        <v>1166</v>
      </c>
      <c r="D5357" s="3" t="s">
        <v>250</v>
      </c>
      <c r="E5357" s="3" t="str">
        <f>INDEX(光放段!$G$4:$G$237,MATCH(纤芯!G5357,光放段!$C$4:$C$237,0))</f>
        <v>山东二干|潍坊临沂光缆:潍坊东方路-临沂金雀山</v>
      </c>
      <c r="F5357" s="3">
        <f>INDEX(光放段!$I$4:$I$237,MATCH(纤芯!H5357,光放段!$B$4:$B$237,0))</f>
        <v>37050100000</v>
      </c>
      <c r="G5357" s="3" t="str">
        <f t="shared" si="415"/>
        <v>山东二干|潍坊临沂光缆:沂南_苏村_牛家小河基站-临沂金雀山</v>
      </c>
      <c r="H5357" s="3">
        <f>INDEX(光放段!$B$4:$B$237,MATCH(纤芯!G5357,光放段!$C$4:$C$237,0))</f>
        <v>37050104000</v>
      </c>
      <c r="I5357" s="3" t="str">
        <f t="shared" si="416"/>
        <v>潍坊临沂光缆</v>
      </c>
      <c r="J5357" s="3" t="str">
        <f>INDEX(子缆名称!$B$4:$B$29,纤芯!M5357)</f>
        <v>A缆</v>
      </c>
      <c r="K5357" s="3">
        <v>12</v>
      </c>
      <c r="L5357" s="3">
        <f t="shared" si="417"/>
        <v>12</v>
      </c>
      <c r="M5357" s="3">
        <f t="shared" si="418"/>
        <v>1</v>
      </c>
      <c r="N5357" s="3" t="s">
        <v>121</v>
      </c>
      <c r="O5357" s="3">
        <f>COUNTIF([1]局站!$D$4:$D$172,"="&amp;N5357)</f>
        <v>1</v>
      </c>
      <c r="P5357" s="3">
        <v>0</v>
      </c>
      <c r="Q5357" s="3">
        <v>0</v>
      </c>
      <c r="R5357" s="3">
        <v>0</v>
      </c>
      <c r="S5357" s="3" t="s">
        <v>91</v>
      </c>
      <c r="T5357" s="3">
        <f>COUNTIF([1]局站!$D$4:$D$172,"="&amp;S5357)</f>
        <v>1</v>
      </c>
      <c r="U5357" s="3">
        <v>0</v>
      </c>
      <c r="V5357" s="3">
        <v>0</v>
      </c>
      <c r="W5357" s="3">
        <v>0</v>
      </c>
      <c r="X5357" s="3" t="s">
        <v>1214</v>
      </c>
      <c r="Y5357" s="3" t="s">
        <v>880</v>
      </c>
      <c r="Z5357" s="3" t="str">
        <f>INDEX(业务类型!$C$4:$C$8,MATCH(纤芯!Y5357,业务类型!$B$4:$B$8,0))</f>
        <v>IDLE</v>
      </c>
      <c r="AA5357" s="3"/>
    </row>
    <row r="5358" spans="1:27" ht="33" x14ac:dyDescent="0.2">
      <c r="A5358" s="3">
        <v>5355</v>
      </c>
      <c r="B5358" s="3">
        <f t="shared" si="419"/>
        <v>37050104013</v>
      </c>
      <c r="C5358" s="3" t="s">
        <v>1166</v>
      </c>
      <c r="D5358" s="3" t="s">
        <v>250</v>
      </c>
      <c r="E5358" s="3" t="str">
        <f>INDEX(光放段!$G$4:$G$237,MATCH(纤芯!G5358,光放段!$C$4:$C$237,0))</f>
        <v>山东二干|潍坊临沂光缆:潍坊东方路-临沂金雀山</v>
      </c>
      <c r="F5358" s="3">
        <f>INDEX(光放段!$I$4:$I$237,MATCH(纤芯!H5358,光放段!$B$4:$B$237,0))</f>
        <v>37050100000</v>
      </c>
      <c r="G5358" s="3" t="str">
        <f t="shared" si="415"/>
        <v>山东二干|潍坊临沂光缆:沂南_苏村_牛家小河基站-临沂金雀山</v>
      </c>
      <c r="H5358" s="3">
        <f>INDEX(光放段!$B$4:$B$237,MATCH(纤芯!G5358,光放段!$C$4:$C$237,0))</f>
        <v>37050104000</v>
      </c>
      <c r="I5358" s="3" t="str">
        <f t="shared" si="416"/>
        <v>潍坊临沂光缆</v>
      </c>
      <c r="J5358" s="3" t="str">
        <f>INDEX(子缆名称!$B$4:$B$29,纤芯!M5358)</f>
        <v>B缆</v>
      </c>
      <c r="K5358" s="3">
        <v>13</v>
      </c>
      <c r="L5358" s="3">
        <f t="shared" si="417"/>
        <v>1</v>
      </c>
      <c r="M5358" s="3">
        <f t="shared" si="418"/>
        <v>2</v>
      </c>
      <c r="N5358" s="3" t="s">
        <v>121</v>
      </c>
      <c r="O5358" s="3">
        <f>COUNTIF([1]局站!$D$4:$D$172,"="&amp;N5358)</f>
        <v>1</v>
      </c>
      <c r="P5358" s="3">
        <v>0</v>
      </c>
      <c r="Q5358" s="3">
        <v>0</v>
      </c>
      <c r="R5358" s="3">
        <v>0</v>
      </c>
      <c r="S5358" s="3" t="s">
        <v>91</v>
      </c>
      <c r="T5358" s="3">
        <f>COUNTIF([1]局站!$D$4:$D$172,"="&amp;S5358)</f>
        <v>1</v>
      </c>
      <c r="U5358" s="3">
        <v>0</v>
      </c>
      <c r="V5358" s="3">
        <v>0</v>
      </c>
      <c r="W5358" s="3">
        <v>0</v>
      </c>
      <c r="X5358" s="3" t="s">
        <v>1215</v>
      </c>
      <c r="Y5358" s="3" t="s">
        <v>880</v>
      </c>
      <c r="Z5358" s="3" t="str">
        <f>INDEX(业务类型!$C$4:$C$8,MATCH(纤芯!Y5358,业务类型!$B$4:$B$8,0))</f>
        <v>IDLE</v>
      </c>
      <c r="AA5358" s="3"/>
    </row>
    <row r="5359" spans="1:27" ht="33" x14ac:dyDescent="0.2">
      <c r="A5359" s="3">
        <v>5356</v>
      </c>
      <c r="B5359" s="3">
        <f t="shared" si="419"/>
        <v>37050104014</v>
      </c>
      <c r="C5359" s="3" t="s">
        <v>1166</v>
      </c>
      <c r="D5359" s="3" t="s">
        <v>250</v>
      </c>
      <c r="E5359" s="3" t="str">
        <f>INDEX(光放段!$G$4:$G$237,MATCH(纤芯!G5359,光放段!$C$4:$C$237,0))</f>
        <v>山东二干|潍坊临沂光缆:潍坊东方路-临沂金雀山</v>
      </c>
      <c r="F5359" s="3">
        <f>INDEX(光放段!$I$4:$I$237,MATCH(纤芯!H5359,光放段!$B$4:$B$237,0))</f>
        <v>37050100000</v>
      </c>
      <c r="G5359" s="3" t="str">
        <f t="shared" si="415"/>
        <v>山东二干|潍坊临沂光缆:沂南_苏村_牛家小河基站-临沂金雀山</v>
      </c>
      <c r="H5359" s="3">
        <f>INDEX(光放段!$B$4:$B$237,MATCH(纤芯!G5359,光放段!$C$4:$C$237,0))</f>
        <v>37050104000</v>
      </c>
      <c r="I5359" s="3" t="str">
        <f t="shared" si="416"/>
        <v>潍坊临沂光缆</v>
      </c>
      <c r="J5359" s="3" t="str">
        <f>INDEX(子缆名称!$B$4:$B$29,纤芯!M5359)</f>
        <v>B缆</v>
      </c>
      <c r="K5359" s="3">
        <v>14</v>
      </c>
      <c r="L5359" s="3">
        <f t="shared" si="417"/>
        <v>2</v>
      </c>
      <c r="M5359" s="3">
        <f t="shared" si="418"/>
        <v>2</v>
      </c>
      <c r="N5359" s="3" t="s">
        <v>121</v>
      </c>
      <c r="O5359" s="3">
        <f>COUNTIF([1]局站!$D$4:$D$172,"="&amp;N5359)</f>
        <v>1</v>
      </c>
      <c r="P5359" s="3">
        <v>0</v>
      </c>
      <c r="Q5359" s="3">
        <v>0</v>
      </c>
      <c r="R5359" s="3">
        <v>0</v>
      </c>
      <c r="S5359" s="3" t="s">
        <v>91</v>
      </c>
      <c r="T5359" s="3">
        <f>COUNTIF([1]局站!$D$4:$D$172,"="&amp;S5359)</f>
        <v>1</v>
      </c>
      <c r="U5359" s="3">
        <v>0</v>
      </c>
      <c r="V5359" s="3">
        <v>0</v>
      </c>
      <c r="W5359" s="3">
        <v>0</v>
      </c>
      <c r="X5359" s="3" t="s">
        <v>1215</v>
      </c>
      <c r="Y5359" s="3" t="s">
        <v>880</v>
      </c>
      <c r="Z5359" s="3" t="str">
        <f>INDEX(业务类型!$C$4:$C$8,MATCH(纤芯!Y5359,业务类型!$B$4:$B$8,0))</f>
        <v>IDLE</v>
      </c>
      <c r="AA5359" s="3"/>
    </row>
    <row r="5360" spans="1:27" ht="33" x14ac:dyDescent="0.2">
      <c r="A5360" s="3">
        <v>5357</v>
      </c>
      <c r="B5360" s="3">
        <f t="shared" si="419"/>
        <v>37050104015</v>
      </c>
      <c r="C5360" s="3" t="s">
        <v>1166</v>
      </c>
      <c r="D5360" s="3" t="s">
        <v>250</v>
      </c>
      <c r="E5360" s="3" t="str">
        <f>INDEX(光放段!$G$4:$G$237,MATCH(纤芯!G5360,光放段!$C$4:$C$237,0))</f>
        <v>山东二干|潍坊临沂光缆:潍坊东方路-临沂金雀山</v>
      </c>
      <c r="F5360" s="3">
        <f>INDEX(光放段!$I$4:$I$237,MATCH(纤芯!H5360,光放段!$B$4:$B$237,0))</f>
        <v>37050100000</v>
      </c>
      <c r="G5360" s="3" t="str">
        <f t="shared" si="415"/>
        <v>山东二干|潍坊临沂光缆:沂南_苏村_牛家小河基站-临沂金雀山</v>
      </c>
      <c r="H5360" s="3">
        <f>INDEX(光放段!$B$4:$B$237,MATCH(纤芯!G5360,光放段!$C$4:$C$237,0))</f>
        <v>37050104000</v>
      </c>
      <c r="I5360" s="3" t="str">
        <f t="shared" si="416"/>
        <v>潍坊临沂光缆</v>
      </c>
      <c r="J5360" s="3" t="str">
        <f>INDEX(子缆名称!$B$4:$B$29,纤芯!M5360)</f>
        <v>B缆</v>
      </c>
      <c r="K5360" s="3">
        <v>15</v>
      </c>
      <c r="L5360" s="3">
        <f t="shared" si="417"/>
        <v>3</v>
      </c>
      <c r="M5360" s="3">
        <f t="shared" si="418"/>
        <v>2</v>
      </c>
      <c r="N5360" s="3" t="s">
        <v>121</v>
      </c>
      <c r="O5360" s="3">
        <f>COUNTIF([1]局站!$D$4:$D$172,"="&amp;N5360)</f>
        <v>1</v>
      </c>
      <c r="P5360" s="3">
        <v>0</v>
      </c>
      <c r="Q5360" s="3">
        <v>0</v>
      </c>
      <c r="R5360" s="3">
        <v>0</v>
      </c>
      <c r="S5360" s="3" t="s">
        <v>91</v>
      </c>
      <c r="T5360" s="3">
        <f>COUNTIF([1]局站!$D$4:$D$172,"="&amp;S5360)</f>
        <v>1</v>
      </c>
      <c r="U5360" s="3">
        <v>0</v>
      </c>
      <c r="V5360" s="3">
        <v>0</v>
      </c>
      <c r="W5360" s="3">
        <v>0</v>
      </c>
      <c r="X5360" s="3" t="s">
        <v>1215</v>
      </c>
      <c r="Y5360" s="3" t="s">
        <v>880</v>
      </c>
      <c r="Z5360" s="3" t="str">
        <f>INDEX(业务类型!$C$4:$C$8,MATCH(纤芯!Y5360,业务类型!$B$4:$B$8,0))</f>
        <v>IDLE</v>
      </c>
      <c r="AA5360" s="3"/>
    </row>
    <row r="5361" spans="1:27" ht="33" x14ac:dyDescent="0.2">
      <c r="A5361" s="3">
        <v>5358</v>
      </c>
      <c r="B5361" s="3">
        <f t="shared" si="419"/>
        <v>37050104016</v>
      </c>
      <c r="C5361" s="3" t="s">
        <v>1166</v>
      </c>
      <c r="D5361" s="3" t="s">
        <v>250</v>
      </c>
      <c r="E5361" s="3" t="str">
        <f>INDEX(光放段!$G$4:$G$237,MATCH(纤芯!G5361,光放段!$C$4:$C$237,0))</f>
        <v>山东二干|潍坊临沂光缆:潍坊东方路-临沂金雀山</v>
      </c>
      <c r="F5361" s="3">
        <f>INDEX(光放段!$I$4:$I$237,MATCH(纤芯!H5361,光放段!$B$4:$B$237,0))</f>
        <v>37050100000</v>
      </c>
      <c r="G5361" s="3" t="str">
        <f t="shared" si="415"/>
        <v>山东二干|潍坊临沂光缆:沂南_苏村_牛家小河基站-临沂金雀山</v>
      </c>
      <c r="H5361" s="3">
        <f>INDEX(光放段!$B$4:$B$237,MATCH(纤芯!G5361,光放段!$C$4:$C$237,0))</f>
        <v>37050104000</v>
      </c>
      <c r="I5361" s="3" t="str">
        <f t="shared" si="416"/>
        <v>潍坊临沂光缆</v>
      </c>
      <c r="J5361" s="3" t="str">
        <f>INDEX(子缆名称!$B$4:$B$29,纤芯!M5361)</f>
        <v>B缆</v>
      </c>
      <c r="K5361" s="3">
        <v>16</v>
      </c>
      <c r="L5361" s="3">
        <f t="shared" si="417"/>
        <v>4</v>
      </c>
      <c r="M5361" s="3">
        <f t="shared" si="418"/>
        <v>2</v>
      </c>
      <c r="N5361" s="3" t="s">
        <v>121</v>
      </c>
      <c r="O5361" s="3">
        <f>COUNTIF([1]局站!$D$4:$D$172,"="&amp;N5361)</f>
        <v>1</v>
      </c>
      <c r="P5361" s="3">
        <v>0</v>
      </c>
      <c r="Q5361" s="3">
        <v>0</v>
      </c>
      <c r="R5361" s="3">
        <v>0</v>
      </c>
      <c r="S5361" s="3" t="s">
        <v>91</v>
      </c>
      <c r="T5361" s="3">
        <f>COUNTIF([1]局站!$D$4:$D$172,"="&amp;S5361)</f>
        <v>1</v>
      </c>
      <c r="U5361" s="3">
        <v>0</v>
      </c>
      <c r="V5361" s="3">
        <v>0</v>
      </c>
      <c r="W5361" s="3">
        <v>0</v>
      </c>
      <c r="X5361" s="3" t="s">
        <v>1215</v>
      </c>
      <c r="Y5361" s="3" t="s">
        <v>880</v>
      </c>
      <c r="Z5361" s="3" t="str">
        <f>INDEX(业务类型!$C$4:$C$8,MATCH(纤芯!Y5361,业务类型!$B$4:$B$8,0))</f>
        <v>IDLE</v>
      </c>
      <c r="AA5361" s="3"/>
    </row>
    <row r="5362" spans="1:27" ht="33" x14ac:dyDescent="0.2">
      <c r="A5362" s="3">
        <v>5359</v>
      </c>
      <c r="B5362" s="3">
        <f t="shared" si="419"/>
        <v>37050104017</v>
      </c>
      <c r="C5362" s="3" t="s">
        <v>1166</v>
      </c>
      <c r="D5362" s="3" t="s">
        <v>250</v>
      </c>
      <c r="E5362" s="3" t="str">
        <f>INDEX(光放段!$G$4:$G$237,MATCH(纤芯!G5362,光放段!$C$4:$C$237,0))</f>
        <v>山东二干|潍坊临沂光缆:潍坊东方路-临沂金雀山</v>
      </c>
      <c r="F5362" s="3">
        <f>INDEX(光放段!$I$4:$I$237,MATCH(纤芯!H5362,光放段!$B$4:$B$237,0))</f>
        <v>37050100000</v>
      </c>
      <c r="G5362" s="3" t="str">
        <f t="shared" si="415"/>
        <v>山东二干|潍坊临沂光缆:沂南_苏村_牛家小河基站-临沂金雀山</v>
      </c>
      <c r="H5362" s="3">
        <f>INDEX(光放段!$B$4:$B$237,MATCH(纤芯!G5362,光放段!$C$4:$C$237,0))</f>
        <v>37050104000</v>
      </c>
      <c r="I5362" s="3" t="str">
        <f t="shared" si="416"/>
        <v>潍坊临沂光缆</v>
      </c>
      <c r="J5362" s="3" t="str">
        <f>INDEX(子缆名称!$B$4:$B$29,纤芯!M5362)</f>
        <v>B缆</v>
      </c>
      <c r="K5362" s="3">
        <v>17</v>
      </c>
      <c r="L5362" s="3">
        <f t="shared" si="417"/>
        <v>5</v>
      </c>
      <c r="M5362" s="3">
        <f t="shared" si="418"/>
        <v>2</v>
      </c>
      <c r="N5362" s="3" t="s">
        <v>121</v>
      </c>
      <c r="O5362" s="3">
        <f>COUNTIF([1]局站!$D$4:$D$172,"="&amp;N5362)</f>
        <v>1</v>
      </c>
      <c r="P5362" s="3">
        <v>0</v>
      </c>
      <c r="Q5362" s="3">
        <v>0</v>
      </c>
      <c r="R5362" s="3">
        <v>0</v>
      </c>
      <c r="S5362" s="3" t="s">
        <v>91</v>
      </c>
      <c r="T5362" s="3">
        <f>COUNTIF([1]局站!$D$4:$D$172,"="&amp;S5362)</f>
        <v>1</v>
      </c>
      <c r="U5362" s="3">
        <v>0</v>
      </c>
      <c r="V5362" s="3">
        <v>0</v>
      </c>
      <c r="W5362" s="3">
        <v>0</v>
      </c>
      <c r="X5362" s="3" t="s">
        <v>1215</v>
      </c>
      <c r="Y5362" s="3" t="s">
        <v>880</v>
      </c>
      <c r="Z5362" s="3" t="str">
        <f>INDEX(业务类型!$C$4:$C$8,MATCH(纤芯!Y5362,业务类型!$B$4:$B$8,0))</f>
        <v>IDLE</v>
      </c>
      <c r="AA5362" s="3"/>
    </row>
    <row r="5363" spans="1:27" ht="33" x14ac:dyDescent="0.2">
      <c r="A5363" s="3">
        <v>5360</v>
      </c>
      <c r="B5363" s="3">
        <f t="shared" si="419"/>
        <v>37050104018</v>
      </c>
      <c r="C5363" s="3" t="s">
        <v>1166</v>
      </c>
      <c r="D5363" s="3" t="s">
        <v>250</v>
      </c>
      <c r="E5363" s="3" t="str">
        <f>INDEX(光放段!$G$4:$G$237,MATCH(纤芯!G5363,光放段!$C$4:$C$237,0))</f>
        <v>山东二干|潍坊临沂光缆:潍坊东方路-临沂金雀山</v>
      </c>
      <c r="F5363" s="3">
        <f>INDEX(光放段!$I$4:$I$237,MATCH(纤芯!H5363,光放段!$B$4:$B$237,0))</f>
        <v>37050100000</v>
      </c>
      <c r="G5363" s="3" t="str">
        <f t="shared" si="415"/>
        <v>山东二干|潍坊临沂光缆:沂南_苏村_牛家小河基站-临沂金雀山</v>
      </c>
      <c r="H5363" s="3">
        <f>INDEX(光放段!$B$4:$B$237,MATCH(纤芯!G5363,光放段!$C$4:$C$237,0))</f>
        <v>37050104000</v>
      </c>
      <c r="I5363" s="3" t="str">
        <f t="shared" si="416"/>
        <v>潍坊临沂光缆</v>
      </c>
      <c r="J5363" s="3" t="str">
        <f>INDEX(子缆名称!$B$4:$B$29,纤芯!M5363)</f>
        <v>B缆</v>
      </c>
      <c r="K5363" s="3">
        <v>18</v>
      </c>
      <c r="L5363" s="3">
        <f t="shared" si="417"/>
        <v>6</v>
      </c>
      <c r="M5363" s="3">
        <f t="shared" si="418"/>
        <v>2</v>
      </c>
      <c r="N5363" s="3" t="s">
        <v>121</v>
      </c>
      <c r="O5363" s="3">
        <f>COUNTIF([1]局站!$D$4:$D$172,"="&amp;N5363)</f>
        <v>1</v>
      </c>
      <c r="P5363" s="3">
        <v>0</v>
      </c>
      <c r="Q5363" s="3">
        <v>0</v>
      </c>
      <c r="R5363" s="3">
        <v>0</v>
      </c>
      <c r="S5363" s="3" t="s">
        <v>91</v>
      </c>
      <c r="T5363" s="3">
        <f>COUNTIF([1]局站!$D$4:$D$172,"="&amp;S5363)</f>
        <v>1</v>
      </c>
      <c r="U5363" s="3">
        <v>0</v>
      </c>
      <c r="V5363" s="3">
        <v>0</v>
      </c>
      <c r="W5363" s="3">
        <v>0</v>
      </c>
      <c r="X5363" s="3" t="s">
        <v>1215</v>
      </c>
      <c r="Y5363" s="3" t="s">
        <v>880</v>
      </c>
      <c r="Z5363" s="3" t="str">
        <f>INDEX(业务类型!$C$4:$C$8,MATCH(纤芯!Y5363,业务类型!$B$4:$B$8,0))</f>
        <v>IDLE</v>
      </c>
      <c r="AA5363" s="3"/>
    </row>
    <row r="5364" spans="1:27" ht="33" x14ac:dyDescent="0.2">
      <c r="A5364" s="3">
        <v>5361</v>
      </c>
      <c r="B5364" s="3">
        <f t="shared" si="419"/>
        <v>37050104019</v>
      </c>
      <c r="C5364" s="3" t="s">
        <v>1166</v>
      </c>
      <c r="D5364" s="3" t="s">
        <v>250</v>
      </c>
      <c r="E5364" s="3" t="str">
        <f>INDEX(光放段!$G$4:$G$237,MATCH(纤芯!G5364,光放段!$C$4:$C$237,0))</f>
        <v>山东二干|潍坊临沂光缆:潍坊东方路-临沂金雀山</v>
      </c>
      <c r="F5364" s="3">
        <f>INDEX(光放段!$I$4:$I$237,MATCH(纤芯!H5364,光放段!$B$4:$B$237,0))</f>
        <v>37050100000</v>
      </c>
      <c r="G5364" s="3" t="str">
        <f t="shared" si="415"/>
        <v>山东二干|潍坊临沂光缆:沂南_苏村_牛家小河基站-临沂金雀山</v>
      </c>
      <c r="H5364" s="3">
        <f>INDEX(光放段!$B$4:$B$237,MATCH(纤芯!G5364,光放段!$C$4:$C$237,0))</f>
        <v>37050104000</v>
      </c>
      <c r="I5364" s="3" t="str">
        <f t="shared" si="416"/>
        <v>潍坊临沂光缆</v>
      </c>
      <c r="J5364" s="3" t="str">
        <f>INDEX(子缆名称!$B$4:$B$29,纤芯!M5364)</f>
        <v>B缆</v>
      </c>
      <c r="K5364" s="3">
        <v>19</v>
      </c>
      <c r="L5364" s="3">
        <f t="shared" si="417"/>
        <v>7</v>
      </c>
      <c r="M5364" s="3">
        <f t="shared" si="418"/>
        <v>2</v>
      </c>
      <c r="N5364" s="3" t="s">
        <v>121</v>
      </c>
      <c r="O5364" s="3">
        <f>COUNTIF([1]局站!$D$4:$D$172,"="&amp;N5364)</f>
        <v>1</v>
      </c>
      <c r="P5364" s="3">
        <v>0</v>
      </c>
      <c r="Q5364" s="3">
        <v>0</v>
      </c>
      <c r="R5364" s="3">
        <v>0</v>
      </c>
      <c r="S5364" s="3" t="s">
        <v>91</v>
      </c>
      <c r="T5364" s="3">
        <f>COUNTIF([1]局站!$D$4:$D$172,"="&amp;S5364)</f>
        <v>1</v>
      </c>
      <c r="U5364" s="3">
        <v>0</v>
      </c>
      <c r="V5364" s="3">
        <v>0</v>
      </c>
      <c r="W5364" s="3">
        <v>0</v>
      </c>
      <c r="X5364" s="3" t="s">
        <v>1215</v>
      </c>
      <c r="Y5364" s="3" t="s">
        <v>880</v>
      </c>
      <c r="Z5364" s="3" t="str">
        <f>INDEX(业务类型!$C$4:$C$8,MATCH(纤芯!Y5364,业务类型!$B$4:$B$8,0))</f>
        <v>IDLE</v>
      </c>
      <c r="AA5364" s="3"/>
    </row>
    <row r="5365" spans="1:27" ht="33" x14ac:dyDescent="0.2">
      <c r="A5365" s="3">
        <v>5362</v>
      </c>
      <c r="B5365" s="3">
        <f t="shared" si="419"/>
        <v>37050104020</v>
      </c>
      <c r="C5365" s="3" t="s">
        <v>1166</v>
      </c>
      <c r="D5365" s="3" t="s">
        <v>250</v>
      </c>
      <c r="E5365" s="3" t="str">
        <f>INDEX(光放段!$G$4:$G$237,MATCH(纤芯!G5365,光放段!$C$4:$C$237,0))</f>
        <v>山东二干|潍坊临沂光缆:潍坊东方路-临沂金雀山</v>
      </c>
      <c r="F5365" s="3">
        <f>INDEX(光放段!$I$4:$I$237,MATCH(纤芯!H5365,光放段!$B$4:$B$237,0))</f>
        <v>37050100000</v>
      </c>
      <c r="G5365" s="3" t="str">
        <f t="shared" si="415"/>
        <v>山东二干|潍坊临沂光缆:沂南_苏村_牛家小河基站-临沂金雀山</v>
      </c>
      <c r="H5365" s="3">
        <f>INDEX(光放段!$B$4:$B$237,MATCH(纤芯!G5365,光放段!$C$4:$C$237,0))</f>
        <v>37050104000</v>
      </c>
      <c r="I5365" s="3" t="str">
        <f t="shared" si="416"/>
        <v>潍坊临沂光缆</v>
      </c>
      <c r="J5365" s="3" t="str">
        <f>INDEX(子缆名称!$B$4:$B$29,纤芯!M5365)</f>
        <v>B缆</v>
      </c>
      <c r="K5365" s="3">
        <v>20</v>
      </c>
      <c r="L5365" s="3">
        <f t="shared" si="417"/>
        <v>8</v>
      </c>
      <c r="M5365" s="3">
        <f t="shared" si="418"/>
        <v>2</v>
      </c>
      <c r="N5365" s="3" t="s">
        <v>121</v>
      </c>
      <c r="O5365" s="3">
        <f>COUNTIF([1]局站!$D$4:$D$172,"="&amp;N5365)</f>
        <v>1</v>
      </c>
      <c r="P5365" s="3">
        <v>0</v>
      </c>
      <c r="Q5365" s="3">
        <v>0</v>
      </c>
      <c r="R5365" s="3">
        <v>0</v>
      </c>
      <c r="S5365" s="3" t="s">
        <v>91</v>
      </c>
      <c r="T5365" s="3">
        <f>COUNTIF([1]局站!$D$4:$D$172,"="&amp;S5365)</f>
        <v>1</v>
      </c>
      <c r="U5365" s="3">
        <v>0</v>
      </c>
      <c r="V5365" s="3">
        <v>0</v>
      </c>
      <c r="W5365" s="3">
        <v>0</v>
      </c>
      <c r="X5365" s="3" t="s">
        <v>1215</v>
      </c>
      <c r="Y5365" s="3" t="s">
        <v>880</v>
      </c>
      <c r="Z5365" s="3" t="str">
        <f>INDEX(业务类型!$C$4:$C$8,MATCH(纤芯!Y5365,业务类型!$B$4:$B$8,0))</f>
        <v>IDLE</v>
      </c>
      <c r="AA5365" s="3"/>
    </row>
    <row r="5366" spans="1:27" ht="33" x14ac:dyDescent="0.2">
      <c r="A5366" s="3">
        <v>5363</v>
      </c>
      <c r="B5366" s="3">
        <f t="shared" si="419"/>
        <v>37050104021</v>
      </c>
      <c r="C5366" s="3" t="s">
        <v>1166</v>
      </c>
      <c r="D5366" s="3" t="s">
        <v>250</v>
      </c>
      <c r="E5366" s="3" t="str">
        <f>INDEX(光放段!$G$4:$G$237,MATCH(纤芯!G5366,光放段!$C$4:$C$237,0))</f>
        <v>山东二干|潍坊临沂光缆:潍坊东方路-临沂金雀山</v>
      </c>
      <c r="F5366" s="3">
        <f>INDEX(光放段!$I$4:$I$237,MATCH(纤芯!H5366,光放段!$B$4:$B$237,0))</f>
        <v>37050100000</v>
      </c>
      <c r="G5366" s="3" t="str">
        <f t="shared" si="415"/>
        <v>山东二干|潍坊临沂光缆:沂南_苏村_牛家小河基站-临沂金雀山</v>
      </c>
      <c r="H5366" s="3">
        <f>INDEX(光放段!$B$4:$B$237,MATCH(纤芯!G5366,光放段!$C$4:$C$237,0))</f>
        <v>37050104000</v>
      </c>
      <c r="I5366" s="3" t="str">
        <f t="shared" si="416"/>
        <v>潍坊临沂光缆</v>
      </c>
      <c r="J5366" s="3" t="str">
        <f>INDEX(子缆名称!$B$4:$B$29,纤芯!M5366)</f>
        <v>B缆</v>
      </c>
      <c r="K5366" s="3">
        <v>21</v>
      </c>
      <c r="L5366" s="3">
        <f t="shared" si="417"/>
        <v>9</v>
      </c>
      <c r="M5366" s="3">
        <f t="shared" si="418"/>
        <v>2</v>
      </c>
      <c r="N5366" s="3" t="s">
        <v>121</v>
      </c>
      <c r="O5366" s="3">
        <f>COUNTIF([1]局站!$D$4:$D$172,"="&amp;N5366)</f>
        <v>1</v>
      </c>
      <c r="P5366" s="3">
        <v>0</v>
      </c>
      <c r="Q5366" s="3">
        <v>0</v>
      </c>
      <c r="R5366" s="3">
        <v>0</v>
      </c>
      <c r="S5366" s="3" t="s">
        <v>91</v>
      </c>
      <c r="T5366" s="3">
        <f>COUNTIF([1]局站!$D$4:$D$172,"="&amp;S5366)</f>
        <v>1</v>
      </c>
      <c r="U5366" s="3">
        <v>0</v>
      </c>
      <c r="V5366" s="3">
        <v>0</v>
      </c>
      <c r="W5366" s="3">
        <v>0</v>
      </c>
      <c r="X5366" s="3" t="s">
        <v>1215</v>
      </c>
      <c r="Y5366" s="3" t="s">
        <v>880</v>
      </c>
      <c r="Z5366" s="3" t="str">
        <f>INDEX(业务类型!$C$4:$C$8,MATCH(纤芯!Y5366,业务类型!$B$4:$B$8,0))</f>
        <v>IDLE</v>
      </c>
      <c r="AA5366" s="3"/>
    </row>
    <row r="5367" spans="1:27" ht="33" x14ac:dyDescent="0.2">
      <c r="A5367" s="3">
        <v>5364</v>
      </c>
      <c r="B5367" s="3">
        <f t="shared" si="419"/>
        <v>37050104022</v>
      </c>
      <c r="C5367" s="3" t="s">
        <v>1166</v>
      </c>
      <c r="D5367" s="3" t="s">
        <v>250</v>
      </c>
      <c r="E5367" s="3" t="str">
        <f>INDEX(光放段!$G$4:$G$237,MATCH(纤芯!G5367,光放段!$C$4:$C$237,0))</f>
        <v>山东二干|潍坊临沂光缆:潍坊东方路-临沂金雀山</v>
      </c>
      <c r="F5367" s="3">
        <f>INDEX(光放段!$I$4:$I$237,MATCH(纤芯!H5367,光放段!$B$4:$B$237,0))</f>
        <v>37050100000</v>
      </c>
      <c r="G5367" s="3" t="str">
        <f t="shared" si="415"/>
        <v>山东二干|潍坊临沂光缆:沂南_苏村_牛家小河基站-临沂金雀山</v>
      </c>
      <c r="H5367" s="3">
        <f>INDEX(光放段!$B$4:$B$237,MATCH(纤芯!G5367,光放段!$C$4:$C$237,0))</f>
        <v>37050104000</v>
      </c>
      <c r="I5367" s="3" t="str">
        <f t="shared" si="416"/>
        <v>潍坊临沂光缆</v>
      </c>
      <c r="J5367" s="3" t="str">
        <f>INDEX(子缆名称!$B$4:$B$29,纤芯!M5367)</f>
        <v>B缆</v>
      </c>
      <c r="K5367" s="3">
        <v>22</v>
      </c>
      <c r="L5367" s="3">
        <f t="shared" si="417"/>
        <v>10</v>
      </c>
      <c r="M5367" s="3">
        <f t="shared" si="418"/>
        <v>2</v>
      </c>
      <c r="N5367" s="3" t="s">
        <v>121</v>
      </c>
      <c r="O5367" s="3">
        <f>COUNTIF([1]局站!$D$4:$D$172,"="&amp;N5367)</f>
        <v>1</v>
      </c>
      <c r="P5367" s="3">
        <v>0</v>
      </c>
      <c r="Q5367" s="3">
        <v>0</v>
      </c>
      <c r="R5367" s="3">
        <v>0</v>
      </c>
      <c r="S5367" s="3" t="s">
        <v>91</v>
      </c>
      <c r="T5367" s="3">
        <f>COUNTIF([1]局站!$D$4:$D$172,"="&amp;S5367)</f>
        <v>1</v>
      </c>
      <c r="U5367" s="3">
        <v>0</v>
      </c>
      <c r="V5367" s="3">
        <v>0</v>
      </c>
      <c r="W5367" s="3">
        <v>0</v>
      </c>
      <c r="X5367" s="3" t="s">
        <v>1215</v>
      </c>
      <c r="Y5367" s="3" t="s">
        <v>880</v>
      </c>
      <c r="Z5367" s="3" t="str">
        <f>INDEX(业务类型!$C$4:$C$8,MATCH(纤芯!Y5367,业务类型!$B$4:$B$8,0))</f>
        <v>IDLE</v>
      </c>
      <c r="AA5367" s="3"/>
    </row>
    <row r="5368" spans="1:27" ht="33" x14ac:dyDescent="0.2">
      <c r="A5368" s="3">
        <v>5365</v>
      </c>
      <c r="B5368" s="3">
        <f t="shared" si="419"/>
        <v>37050104023</v>
      </c>
      <c r="C5368" s="3" t="s">
        <v>1166</v>
      </c>
      <c r="D5368" s="3" t="s">
        <v>250</v>
      </c>
      <c r="E5368" s="3" t="str">
        <f>INDEX(光放段!$G$4:$G$237,MATCH(纤芯!G5368,光放段!$C$4:$C$237,0))</f>
        <v>山东二干|潍坊临沂光缆:潍坊东方路-临沂金雀山</v>
      </c>
      <c r="F5368" s="3">
        <f>INDEX(光放段!$I$4:$I$237,MATCH(纤芯!H5368,光放段!$B$4:$B$237,0))</f>
        <v>37050100000</v>
      </c>
      <c r="G5368" s="3" t="str">
        <f t="shared" si="415"/>
        <v>山东二干|潍坊临沂光缆:沂南_苏村_牛家小河基站-临沂金雀山</v>
      </c>
      <c r="H5368" s="3">
        <f>INDEX(光放段!$B$4:$B$237,MATCH(纤芯!G5368,光放段!$C$4:$C$237,0))</f>
        <v>37050104000</v>
      </c>
      <c r="I5368" s="3" t="str">
        <f t="shared" si="416"/>
        <v>潍坊临沂光缆</v>
      </c>
      <c r="J5368" s="3" t="str">
        <f>INDEX(子缆名称!$B$4:$B$29,纤芯!M5368)</f>
        <v>B缆</v>
      </c>
      <c r="K5368" s="3">
        <v>23</v>
      </c>
      <c r="L5368" s="3">
        <f t="shared" si="417"/>
        <v>11</v>
      </c>
      <c r="M5368" s="3">
        <f t="shared" si="418"/>
        <v>2</v>
      </c>
      <c r="N5368" s="3" t="s">
        <v>121</v>
      </c>
      <c r="O5368" s="3">
        <f>COUNTIF([1]局站!$D$4:$D$172,"="&amp;N5368)</f>
        <v>1</v>
      </c>
      <c r="P5368" s="3">
        <v>0</v>
      </c>
      <c r="Q5368" s="3">
        <v>0</v>
      </c>
      <c r="R5368" s="3">
        <v>0</v>
      </c>
      <c r="S5368" s="3" t="s">
        <v>91</v>
      </c>
      <c r="T5368" s="3">
        <f>COUNTIF([1]局站!$D$4:$D$172,"="&amp;S5368)</f>
        <v>1</v>
      </c>
      <c r="U5368" s="3">
        <v>0</v>
      </c>
      <c r="V5368" s="3">
        <v>0</v>
      </c>
      <c r="W5368" s="3">
        <v>0</v>
      </c>
      <c r="X5368" s="3" t="s">
        <v>1215</v>
      </c>
      <c r="Y5368" s="3" t="s">
        <v>880</v>
      </c>
      <c r="Z5368" s="3" t="str">
        <f>INDEX(业务类型!$C$4:$C$8,MATCH(纤芯!Y5368,业务类型!$B$4:$B$8,0))</f>
        <v>IDLE</v>
      </c>
      <c r="AA5368" s="3"/>
    </row>
    <row r="5369" spans="1:27" ht="33" x14ac:dyDescent="0.2">
      <c r="A5369" s="3">
        <v>5366</v>
      </c>
      <c r="B5369" s="3">
        <f t="shared" si="419"/>
        <v>37050104024</v>
      </c>
      <c r="C5369" s="3" t="s">
        <v>1166</v>
      </c>
      <c r="D5369" s="3" t="s">
        <v>250</v>
      </c>
      <c r="E5369" s="3" t="str">
        <f>INDEX(光放段!$G$4:$G$237,MATCH(纤芯!G5369,光放段!$C$4:$C$237,0))</f>
        <v>山东二干|潍坊临沂光缆:潍坊东方路-临沂金雀山</v>
      </c>
      <c r="F5369" s="3">
        <f>INDEX(光放段!$I$4:$I$237,MATCH(纤芯!H5369,光放段!$B$4:$B$237,0))</f>
        <v>37050100000</v>
      </c>
      <c r="G5369" s="3" t="str">
        <f t="shared" si="415"/>
        <v>山东二干|潍坊临沂光缆:沂南_苏村_牛家小河基站-临沂金雀山</v>
      </c>
      <c r="H5369" s="3">
        <f>INDEX(光放段!$B$4:$B$237,MATCH(纤芯!G5369,光放段!$C$4:$C$237,0))</f>
        <v>37050104000</v>
      </c>
      <c r="I5369" s="3" t="str">
        <f t="shared" si="416"/>
        <v>潍坊临沂光缆</v>
      </c>
      <c r="J5369" s="3" t="str">
        <f>INDEX(子缆名称!$B$4:$B$29,纤芯!M5369)</f>
        <v>B缆</v>
      </c>
      <c r="K5369" s="3">
        <v>24</v>
      </c>
      <c r="L5369" s="3">
        <f t="shared" si="417"/>
        <v>12</v>
      </c>
      <c r="M5369" s="3">
        <f t="shared" si="418"/>
        <v>2</v>
      </c>
      <c r="N5369" s="3" t="s">
        <v>121</v>
      </c>
      <c r="O5369" s="3">
        <f>COUNTIF([1]局站!$D$4:$D$172,"="&amp;N5369)</f>
        <v>1</v>
      </c>
      <c r="P5369" s="3">
        <v>0</v>
      </c>
      <c r="Q5369" s="3">
        <v>0</v>
      </c>
      <c r="R5369" s="3">
        <v>0</v>
      </c>
      <c r="S5369" s="3" t="s">
        <v>91</v>
      </c>
      <c r="T5369" s="3">
        <f>COUNTIF([1]局站!$D$4:$D$172,"="&amp;S5369)</f>
        <v>1</v>
      </c>
      <c r="U5369" s="3">
        <v>0</v>
      </c>
      <c r="V5369" s="3">
        <v>0</v>
      </c>
      <c r="W5369" s="3">
        <v>0</v>
      </c>
      <c r="X5369" s="3" t="s">
        <v>1215</v>
      </c>
      <c r="Y5369" s="3" t="s">
        <v>881</v>
      </c>
      <c r="Z5369" s="3" t="str">
        <f>INDEX(业务类型!$C$4:$C$8,MATCH(纤芯!Y5369,业务类型!$B$4:$B$8,0))</f>
        <v>OTHER</v>
      </c>
      <c r="AA5369" s="3" t="s">
        <v>1110</v>
      </c>
    </row>
    <row r="5370" spans="1:27" ht="33" x14ac:dyDescent="0.2">
      <c r="A5370" s="3">
        <v>5367</v>
      </c>
      <c r="B5370" s="3">
        <f t="shared" si="419"/>
        <v>37050104025</v>
      </c>
      <c r="C5370" s="3" t="s">
        <v>1166</v>
      </c>
      <c r="D5370" s="3" t="s">
        <v>250</v>
      </c>
      <c r="E5370" s="3" t="str">
        <f>INDEX(光放段!$G$4:$G$237,MATCH(纤芯!G5370,光放段!$C$4:$C$237,0))</f>
        <v>山东二干|潍坊临沂光缆:潍坊东方路-临沂金雀山</v>
      </c>
      <c r="F5370" s="3">
        <f>INDEX(光放段!$I$4:$I$237,MATCH(纤芯!H5370,光放段!$B$4:$B$237,0))</f>
        <v>37050100000</v>
      </c>
      <c r="G5370" s="3" t="str">
        <f t="shared" si="415"/>
        <v>山东二干|潍坊临沂光缆:沂南_苏村_牛家小河基站-临沂金雀山</v>
      </c>
      <c r="H5370" s="3">
        <f>INDEX(光放段!$B$4:$B$237,MATCH(纤芯!G5370,光放段!$C$4:$C$237,0))</f>
        <v>37050104000</v>
      </c>
      <c r="I5370" s="3" t="str">
        <f t="shared" si="416"/>
        <v>潍坊临沂光缆</v>
      </c>
      <c r="J5370" s="3" t="str">
        <f>INDEX(子缆名称!$B$4:$B$29,纤芯!M5370)</f>
        <v>C缆</v>
      </c>
      <c r="K5370" s="3">
        <v>25</v>
      </c>
      <c r="L5370" s="3">
        <f t="shared" si="417"/>
        <v>1</v>
      </c>
      <c r="M5370" s="3">
        <f t="shared" si="418"/>
        <v>3</v>
      </c>
      <c r="N5370" s="3" t="s">
        <v>121</v>
      </c>
      <c r="O5370" s="3">
        <f>COUNTIF([1]局站!$D$4:$D$172,"="&amp;N5370)</f>
        <v>1</v>
      </c>
      <c r="P5370" s="3">
        <v>0</v>
      </c>
      <c r="Q5370" s="3">
        <v>0</v>
      </c>
      <c r="R5370" s="3">
        <v>0</v>
      </c>
      <c r="S5370" s="3" t="s">
        <v>91</v>
      </c>
      <c r="T5370" s="3">
        <f>COUNTIF([1]局站!$D$4:$D$172,"="&amp;S5370)</f>
        <v>1</v>
      </c>
      <c r="U5370" s="3">
        <v>0</v>
      </c>
      <c r="V5370" s="3">
        <v>0</v>
      </c>
      <c r="W5370" s="3">
        <v>0</v>
      </c>
      <c r="X5370" s="3" t="s">
        <v>1215</v>
      </c>
      <c r="Y5370" s="3" t="s">
        <v>852</v>
      </c>
      <c r="Z5370" s="3" t="str">
        <f>INDEX(业务类型!$C$4:$C$8,MATCH(纤芯!Y5370,业务类型!$B$4:$B$8,0))</f>
        <v>TWO</v>
      </c>
      <c r="AA5370" s="3" t="s">
        <v>1040</v>
      </c>
    </row>
    <row r="5371" spans="1:27" ht="33" x14ac:dyDescent="0.2">
      <c r="A5371" s="3">
        <v>5368</v>
      </c>
      <c r="B5371" s="3">
        <f t="shared" si="419"/>
        <v>37050104026</v>
      </c>
      <c r="C5371" s="3" t="s">
        <v>1166</v>
      </c>
      <c r="D5371" s="3" t="s">
        <v>250</v>
      </c>
      <c r="E5371" s="3" t="str">
        <f>INDEX(光放段!$G$4:$G$237,MATCH(纤芯!G5371,光放段!$C$4:$C$237,0))</f>
        <v>山东二干|潍坊临沂光缆:潍坊东方路-临沂金雀山</v>
      </c>
      <c r="F5371" s="3">
        <f>INDEX(光放段!$I$4:$I$237,MATCH(纤芯!H5371,光放段!$B$4:$B$237,0))</f>
        <v>37050100000</v>
      </c>
      <c r="G5371" s="3" t="str">
        <f t="shared" si="415"/>
        <v>山东二干|潍坊临沂光缆:沂南_苏村_牛家小河基站-临沂金雀山</v>
      </c>
      <c r="H5371" s="3">
        <f>INDEX(光放段!$B$4:$B$237,MATCH(纤芯!G5371,光放段!$C$4:$C$237,0))</f>
        <v>37050104000</v>
      </c>
      <c r="I5371" s="3" t="str">
        <f t="shared" si="416"/>
        <v>潍坊临沂光缆</v>
      </c>
      <c r="J5371" s="3" t="str">
        <f>INDEX(子缆名称!$B$4:$B$29,纤芯!M5371)</f>
        <v>C缆</v>
      </c>
      <c r="K5371" s="3">
        <v>26</v>
      </c>
      <c r="L5371" s="3">
        <f t="shared" si="417"/>
        <v>2</v>
      </c>
      <c r="M5371" s="3">
        <f t="shared" si="418"/>
        <v>3</v>
      </c>
      <c r="N5371" s="3" t="s">
        <v>121</v>
      </c>
      <c r="O5371" s="3">
        <f>COUNTIF([1]局站!$D$4:$D$172,"="&amp;N5371)</f>
        <v>1</v>
      </c>
      <c r="P5371" s="3">
        <v>0</v>
      </c>
      <c r="Q5371" s="3">
        <v>0</v>
      </c>
      <c r="R5371" s="3">
        <v>0</v>
      </c>
      <c r="S5371" s="3" t="s">
        <v>91</v>
      </c>
      <c r="T5371" s="3">
        <f>COUNTIF([1]局站!$D$4:$D$172,"="&amp;S5371)</f>
        <v>1</v>
      </c>
      <c r="U5371" s="3">
        <v>0</v>
      </c>
      <c r="V5371" s="3">
        <v>0</v>
      </c>
      <c r="W5371" s="3">
        <v>0</v>
      </c>
      <c r="X5371" s="3" t="s">
        <v>1215</v>
      </c>
      <c r="Y5371" s="3" t="s">
        <v>880</v>
      </c>
      <c r="Z5371" s="3" t="str">
        <f>INDEX(业务类型!$C$4:$C$8,MATCH(纤芯!Y5371,业务类型!$B$4:$B$8,0))</f>
        <v>IDLE</v>
      </c>
      <c r="AA5371" s="3"/>
    </row>
    <row r="5372" spans="1:27" ht="33" x14ac:dyDescent="0.2">
      <c r="A5372" s="3">
        <v>5369</v>
      </c>
      <c r="B5372" s="3">
        <f t="shared" si="419"/>
        <v>37050104027</v>
      </c>
      <c r="C5372" s="3" t="s">
        <v>1166</v>
      </c>
      <c r="D5372" s="3" t="s">
        <v>250</v>
      </c>
      <c r="E5372" s="3" t="str">
        <f>INDEX(光放段!$G$4:$G$237,MATCH(纤芯!G5372,光放段!$C$4:$C$237,0))</f>
        <v>山东二干|潍坊临沂光缆:潍坊东方路-临沂金雀山</v>
      </c>
      <c r="F5372" s="3">
        <f>INDEX(光放段!$I$4:$I$237,MATCH(纤芯!H5372,光放段!$B$4:$B$237,0))</f>
        <v>37050100000</v>
      </c>
      <c r="G5372" s="3" t="str">
        <f t="shared" si="415"/>
        <v>山东二干|潍坊临沂光缆:沂南_苏村_牛家小河基站-临沂金雀山</v>
      </c>
      <c r="H5372" s="3">
        <f>INDEX(光放段!$B$4:$B$237,MATCH(纤芯!G5372,光放段!$C$4:$C$237,0))</f>
        <v>37050104000</v>
      </c>
      <c r="I5372" s="3" t="str">
        <f t="shared" si="416"/>
        <v>潍坊临沂光缆</v>
      </c>
      <c r="J5372" s="3" t="str">
        <f>INDEX(子缆名称!$B$4:$B$29,纤芯!M5372)</f>
        <v>C缆</v>
      </c>
      <c r="K5372" s="3">
        <v>27</v>
      </c>
      <c r="L5372" s="3">
        <f t="shared" si="417"/>
        <v>3</v>
      </c>
      <c r="M5372" s="3">
        <f t="shared" si="418"/>
        <v>3</v>
      </c>
      <c r="N5372" s="3" t="s">
        <v>121</v>
      </c>
      <c r="O5372" s="3">
        <f>COUNTIF([1]局站!$D$4:$D$172,"="&amp;N5372)</f>
        <v>1</v>
      </c>
      <c r="P5372" s="3">
        <v>0</v>
      </c>
      <c r="Q5372" s="3">
        <v>0</v>
      </c>
      <c r="R5372" s="3">
        <v>0</v>
      </c>
      <c r="S5372" s="3" t="s">
        <v>91</v>
      </c>
      <c r="T5372" s="3">
        <f>COUNTIF([1]局站!$D$4:$D$172,"="&amp;S5372)</f>
        <v>1</v>
      </c>
      <c r="U5372" s="3">
        <v>0</v>
      </c>
      <c r="V5372" s="3">
        <v>0</v>
      </c>
      <c r="W5372" s="3">
        <v>0</v>
      </c>
      <c r="X5372" s="3" t="s">
        <v>1215</v>
      </c>
      <c r="Y5372" s="3" t="s">
        <v>880</v>
      </c>
      <c r="Z5372" s="3" t="str">
        <f>INDEX(业务类型!$C$4:$C$8,MATCH(纤芯!Y5372,业务类型!$B$4:$B$8,0))</f>
        <v>IDLE</v>
      </c>
      <c r="AA5372" s="3"/>
    </row>
    <row r="5373" spans="1:27" ht="33" x14ac:dyDescent="0.2">
      <c r="A5373" s="3">
        <v>5370</v>
      </c>
      <c r="B5373" s="3">
        <f t="shared" si="419"/>
        <v>37050104028</v>
      </c>
      <c r="C5373" s="3" t="s">
        <v>1166</v>
      </c>
      <c r="D5373" s="3" t="s">
        <v>250</v>
      </c>
      <c r="E5373" s="3" t="str">
        <f>INDEX(光放段!$G$4:$G$237,MATCH(纤芯!G5373,光放段!$C$4:$C$237,0))</f>
        <v>山东二干|潍坊临沂光缆:潍坊东方路-临沂金雀山</v>
      </c>
      <c r="F5373" s="3">
        <f>INDEX(光放段!$I$4:$I$237,MATCH(纤芯!H5373,光放段!$B$4:$B$237,0))</f>
        <v>37050100000</v>
      </c>
      <c r="G5373" s="3" t="str">
        <f t="shared" si="415"/>
        <v>山东二干|潍坊临沂光缆:沂南_苏村_牛家小河基站-临沂金雀山</v>
      </c>
      <c r="H5373" s="3">
        <f>INDEX(光放段!$B$4:$B$237,MATCH(纤芯!G5373,光放段!$C$4:$C$237,0))</f>
        <v>37050104000</v>
      </c>
      <c r="I5373" s="3" t="str">
        <f t="shared" si="416"/>
        <v>潍坊临沂光缆</v>
      </c>
      <c r="J5373" s="3" t="str">
        <f>INDEX(子缆名称!$B$4:$B$29,纤芯!M5373)</f>
        <v>C缆</v>
      </c>
      <c r="K5373" s="3">
        <v>28</v>
      </c>
      <c r="L5373" s="3">
        <f t="shared" si="417"/>
        <v>4</v>
      </c>
      <c r="M5373" s="3">
        <f t="shared" si="418"/>
        <v>3</v>
      </c>
      <c r="N5373" s="3" t="s">
        <v>121</v>
      </c>
      <c r="O5373" s="3">
        <f>COUNTIF([1]局站!$D$4:$D$172,"="&amp;N5373)</f>
        <v>1</v>
      </c>
      <c r="P5373" s="3">
        <v>0</v>
      </c>
      <c r="Q5373" s="3">
        <v>0</v>
      </c>
      <c r="R5373" s="3">
        <v>0</v>
      </c>
      <c r="S5373" s="3" t="s">
        <v>91</v>
      </c>
      <c r="T5373" s="3">
        <f>COUNTIF([1]局站!$D$4:$D$172,"="&amp;S5373)</f>
        <v>1</v>
      </c>
      <c r="U5373" s="3">
        <v>0</v>
      </c>
      <c r="V5373" s="3">
        <v>0</v>
      </c>
      <c r="W5373" s="3">
        <v>0</v>
      </c>
      <c r="X5373" s="3" t="s">
        <v>1215</v>
      </c>
      <c r="Y5373" s="3" t="s">
        <v>880</v>
      </c>
      <c r="Z5373" s="3" t="str">
        <f>INDEX(业务类型!$C$4:$C$8,MATCH(纤芯!Y5373,业务类型!$B$4:$B$8,0))</f>
        <v>IDLE</v>
      </c>
      <c r="AA5373" s="3"/>
    </row>
    <row r="5374" spans="1:27" ht="33" x14ac:dyDescent="0.2">
      <c r="A5374" s="3">
        <v>5371</v>
      </c>
      <c r="B5374" s="3">
        <f t="shared" si="419"/>
        <v>37050104029</v>
      </c>
      <c r="C5374" s="3" t="s">
        <v>1166</v>
      </c>
      <c r="D5374" s="3" t="s">
        <v>250</v>
      </c>
      <c r="E5374" s="3" t="str">
        <f>INDEX(光放段!$G$4:$G$237,MATCH(纤芯!G5374,光放段!$C$4:$C$237,0))</f>
        <v>山东二干|潍坊临沂光缆:潍坊东方路-临沂金雀山</v>
      </c>
      <c r="F5374" s="3">
        <f>INDEX(光放段!$I$4:$I$237,MATCH(纤芯!H5374,光放段!$B$4:$B$237,0))</f>
        <v>37050100000</v>
      </c>
      <c r="G5374" s="3" t="str">
        <f t="shared" si="415"/>
        <v>山东二干|潍坊临沂光缆:沂南_苏村_牛家小河基站-临沂金雀山</v>
      </c>
      <c r="H5374" s="3">
        <f>INDEX(光放段!$B$4:$B$237,MATCH(纤芯!G5374,光放段!$C$4:$C$237,0))</f>
        <v>37050104000</v>
      </c>
      <c r="I5374" s="3" t="str">
        <f t="shared" si="416"/>
        <v>潍坊临沂光缆</v>
      </c>
      <c r="J5374" s="3" t="str">
        <f>INDEX(子缆名称!$B$4:$B$29,纤芯!M5374)</f>
        <v>C缆</v>
      </c>
      <c r="K5374" s="3">
        <v>29</v>
      </c>
      <c r="L5374" s="3">
        <f t="shared" si="417"/>
        <v>5</v>
      </c>
      <c r="M5374" s="3">
        <f t="shared" si="418"/>
        <v>3</v>
      </c>
      <c r="N5374" s="3" t="s">
        <v>121</v>
      </c>
      <c r="O5374" s="3">
        <f>COUNTIF([1]局站!$D$4:$D$172,"="&amp;N5374)</f>
        <v>1</v>
      </c>
      <c r="P5374" s="3">
        <v>0</v>
      </c>
      <c r="Q5374" s="3">
        <v>0</v>
      </c>
      <c r="R5374" s="3">
        <v>0</v>
      </c>
      <c r="S5374" s="3" t="s">
        <v>91</v>
      </c>
      <c r="T5374" s="3">
        <f>COUNTIF([1]局站!$D$4:$D$172,"="&amp;S5374)</f>
        <v>1</v>
      </c>
      <c r="U5374" s="3">
        <v>0</v>
      </c>
      <c r="V5374" s="3">
        <v>0</v>
      </c>
      <c r="W5374" s="3">
        <v>0</v>
      </c>
      <c r="X5374" s="3" t="s">
        <v>1215</v>
      </c>
      <c r="Y5374" s="3" t="s">
        <v>880</v>
      </c>
      <c r="Z5374" s="3" t="str">
        <f>INDEX(业务类型!$C$4:$C$8,MATCH(纤芯!Y5374,业务类型!$B$4:$B$8,0))</f>
        <v>IDLE</v>
      </c>
      <c r="AA5374" s="3"/>
    </row>
    <row r="5375" spans="1:27" ht="33" x14ac:dyDescent="0.2">
      <c r="A5375" s="3">
        <v>5372</v>
      </c>
      <c r="B5375" s="3">
        <f t="shared" si="419"/>
        <v>37050104030</v>
      </c>
      <c r="C5375" s="3" t="s">
        <v>1166</v>
      </c>
      <c r="D5375" s="3" t="s">
        <v>250</v>
      </c>
      <c r="E5375" s="3" t="str">
        <f>INDEX(光放段!$G$4:$G$237,MATCH(纤芯!G5375,光放段!$C$4:$C$237,0))</f>
        <v>山东二干|潍坊临沂光缆:潍坊东方路-临沂金雀山</v>
      </c>
      <c r="F5375" s="3">
        <f>INDEX(光放段!$I$4:$I$237,MATCH(纤芯!H5375,光放段!$B$4:$B$237,0))</f>
        <v>37050100000</v>
      </c>
      <c r="G5375" s="3" t="str">
        <f t="shared" si="415"/>
        <v>山东二干|潍坊临沂光缆:沂南_苏村_牛家小河基站-临沂金雀山</v>
      </c>
      <c r="H5375" s="3">
        <f>INDEX(光放段!$B$4:$B$237,MATCH(纤芯!G5375,光放段!$C$4:$C$237,0))</f>
        <v>37050104000</v>
      </c>
      <c r="I5375" s="3" t="str">
        <f t="shared" si="416"/>
        <v>潍坊临沂光缆</v>
      </c>
      <c r="J5375" s="3" t="str">
        <f>INDEX(子缆名称!$B$4:$B$29,纤芯!M5375)</f>
        <v>C缆</v>
      </c>
      <c r="K5375" s="3">
        <v>30</v>
      </c>
      <c r="L5375" s="3">
        <f t="shared" si="417"/>
        <v>6</v>
      </c>
      <c r="M5375" s="3">
        <f t="shared" si="418"/>
        <v>3</v>
      </c>
      <c r="N5375" s="3" t="s">
        <v>121</v>
      </c>
      <c r="O5375" s="3">
        <f>COUNTIF([1]局站!$D$4:$D$172,"="&amp;N5375)</f>
        <v>1</v>
      </c>
      <c r="P5375" s="3">
        <v>0</v>
      </c>
      <c r="Q5375" s="3">
        <v>0</v>
      </c>
      <c r="R5375" s="3">
        <v>0</v>
      </c>
      <c r="S5375" s="3" t="s">
        <v>91</v>
      </c>
      <c r="T5375" s="3">
        <f>COUNTIF([1]局站!$D$4:$D$172,"="&amp;S5375)</f>
        <v>1</v>
      </c>
      <c r="U5375" s="3">
        <v>0</v>
      </c>
      <c r="V5375" s="3">
        <v>0</v>
      </c>
      <c r="W5375" s="3">
        <v>0</v>
      </c>
      <c r="X5375" s="3" t="s">
        <v>1215</v>
      </c>
      <c r="Y5375" s="3" t="s">
        <v>880</v>
      </c>
      <c r="Z5375" s="3" t="str">
        <f>INDEX(业务类型!$C$4:$C$8,MATCH(纤芯!Y5375,业务类型!$B$4:$B$8,0))</f>
        <v>IDLE</v>
      </c>
      <c r="AA5375" s="3"/>
    </row>
    <row r="5376" spans="1:27" ht="33" x14ac:dyDescent="0.2">
      <c r="A5376" s="3">
        <v>5373</v>
      </c>
      <c r="B5376" s="3">
        <f t="shared" si="419"/>
        <v>37050104031</v>
      </c>
      <c r="C5376" s="3" t="s">
        <v>1166</v>
      </c>
      <c r="D5376" s="3" t="s">
        <v>250</v>
      </c>
      <c r="E5376" s="3" t="str">
        <f>INDEX(光放段!$G$4:$G$237,MATCH(纤芯!G5376,光放段!$C$4:$C$237,0))</f>
        <v>山东二干|潍坊临沂光缆:潍坊东方路-临沂金雀山</v>
      </c>
      <c r="F5376" s="3">
        <f>INDEX(光放段!$I$4:$I$237,MATCH(纤芯!H5376,光放段!$B$4:$B$237,0))</f>
        <v>37050100000</v>
      </c>
      <c r="G5376" s="3" t="str">
        <f t="shared" si="415"/>
        <v>山东二干|潍坊临沂光缆:沂南_苏村_牛家小河基站-临沂金雀山</v>
      </c>
      <c r="H5376" s="3">
        <f>INDEX(光放段!$B$4:$B$237,MATCH(纤芯!G5376,光放段!$C$4:$C$237,0))</f>
        <v>37050104000</v>
      </c>
      <c r="I5376" s="3" t="str">
        <f t="shared" si="416"/>
        <v>潍坊临沂光缆</v>
      </c>
      <c r="J5376" s="3" t="str">
        <f>INDEX(子缆名称!$B$4:$B$29,纤芯!M5376)</f>
        <v>C缆</v>
      </c>
      <c r="K5376" s="3">
        <v>31</v>
      </c>
      <c r="L5376" s="3">
        <f t="shared" si="417"/>
        <v>7</v>
      </c>
      <c r="M5376" s="3">
        <f t="shared" si="418"/>
        <v>3</v>
      </c>
      <c r="N5376" s="3" t="s">
        <v>121</v>
      </c>
      <c r="O5376" s="3">
        <f>COUNTIF([1]局站!$D$4:$D$172,"="&amp;N5376)</f>
        <v>1</v>
      </c>
      <c r="P5376" s="3">
        <v>0</v>
      </c>
      <c r="Q5376" s="3">
        <v>0</v>
      </c>
      <c r="R5376" s="3">
        <v>0</v>
      </c>
      <c r="S5376" s="3" t="s">
        <v>91</v>
      </c>
      <c r="T5376" s="3">
        <f>COUNTIF([1]局站!$D$4:$D$172,"="&amp;S5376)</f>
        <v>1</v>
      </c>
      <c r="U5376" s="3">
        <v>0</v>
      </c>
      <c r="V5376" s="3">
        <v>0</v>
      </c>
      <c r="W5376" s="3">
        <v>0</v>
      </c>
      <c r="X5376" s="3" t="s">
        <v>1215</v>
      </c>
      <c r="Y5376" s="3" t="s">
        <v>880</v>
      </c>
      <c r="Z5376" s="3" t="str">
        <f>INDEX(业务类型!$C$4:$C$8,MATCH(纤芯!Y5376,业务类型!$B$4:$B$8,0))</f>
        <v>IDLE</v>
      </c>
      <c r="AA5376" s="3"/>
    </row>
    <row r="5377" spans="1:27" ht="33" x14ac:dyDescent="0.2">
      <c r="A5377" s="3">
        <v>5374</v>
      </c>
      <c r="B5377" s="3">
        <f t="shared" si="419"/>
        <v>37050104032</v>
      </c>
      <c r="C5377" s="3" t="s">
        <v>1166</v>
      </c>
      <c r="D5377" s="3" t="s">
        <v>250</v>
      </c>
      <c r="E5377" s="3" t="str">
        <f>INDEX(光放段!$G$4:$G$237,MATCH(纤芯!G5377,光放段!$C$4:$C$237,0))</f>
        <v>山东二干|潍坊临沂光缆:潍坊东方路-临沂金雀山</v>
      </c>
      <c r="F5377" s="3">
        <f>INDEX(光放段!$I$4:$I$237,MATCH(纤芯!H5377,光放段!$B$4:$B$237,0))</f>
        <v>37050100000</v>
      </c>
      <c r="G5377" s="3" t="str">
        <f t="shared" si="415"/>
        <v>山东二干|潍坊临沂光缆:沂南_苏村_牛家小河基站-临沂金雀山</v>
      </c>
      <c r="H5377" s="3">
        <f>INDEX(光放段!$B$4:$B$237,MATCH(纤芯!G5377,光放段!$C$4:$C$237,0))</f>
        <v>37050104000</v>
      </c>
      <c r="I5377" s="3" t="str">
        <f t="shared" si="416"/>
        <v>潍坊临沂光缆</v>
      </c>
      <c r="J5377" s="3" t="str">
        <f>INDEX(子缆名称!$B$4:$B$29,纤芯!M5377)</f>
        <v>C缆</v>
      </c>
      <c r="K5377" s="3">
        <v>32</v>
      </c>
      <c r="L5377" s="3">
        <f t="shared" si="417"/>
        <v>8</v>
      </c>
      <c r="M5377" s="3">
        <f t="shared" si="418"/>
        <v>3</v>
      </c>
      <c r="N5377" s="3" t="s">
        <v>121</v>
      </c>
      <c r="O5377" s="3">
        <f>COUNTIF([1]局站!$D$4:$D$172,"="&amp;N5377)</f>
        <v>1</v>
      </c>
      <c r="P5377" s="3">
        <v>0</v>
      </c>
      <c r="Q5377" s="3">
        <v>0</v>
      </c>
      <c r="R5377" s="3">
        <v>0</v>
      </c>
      <c r="S5377" s="3" t="s">
        <v>91</v>
      </c>
      <c r="T5377" s="3">
        <f>COUNTIF([1]局站!$D$4:$D$172,"="&amp;S5377)</f>
        <v>1</v>
      </c>
      <c r="U5377" s="3">
        <v>0</v>
      </c>
      <c r="V5377" s="3">
        <v>0</v>
      </c>
      <c r="W5377" s="3">
        <v>0</v>
      </c>
      <c r="X5377" s="3" t="s">
        <v>1215</v>
      </c>
      <c r="Y5377" s="3" t="s">
        <v>880</v>
      </c>
      <c r="Z5377" s="3" t="str">
        <f>INDEX(业务类型!$C$4:$C$8,MATCH(纤芯!Y5377,业务类型!$B$4:$B$8,0))</f>
        <v>IDLE</v>
      </c>
      <c r="AA5377" s="3"/>
    </row>
    <row r="5378" spans="1:27" ht="33" x14ac:dyDescent="0.2">
      <c r="A5378" s="3">
        <v>5375</v>
      </c>
      <c r="B5378" s="3">
        <f t="shared" si="419"/>
        <v>37050104033</v>
      </c>
      <c r="C5378" s="3" t="s">
        <v>1166</v>
      </c>
      <c r="D5378" s="3" t="s">
        <v>250</v>
      </c>
      <c r="E5378" s="3" t="str">
        <f>INDEX(光放段!$G$4:$G$237,MATCH(纤芯!G5378,光放段!$C$4:$C$237,0))</f>
        <v>山东二干|潍坊临沂光缆:潍坊东方路-临沂金雀山</v>
      </c>
      <c r="F5378" s="3">
        <f>INDEX(光放段!$I$4:$I$237,MATCH(纤芯!H5378,光放段!$B$4:$B$237,0))</f>
        <v>37050100000</v>
      </c>
      <c r="G5378" s="3" t="str">
        <f t="shared" si="415"/>
        <v>山东二干|潍坊临沂光缆:沂南_苏村_牛家小河基站-临沂金雀山</v>
      </c>
      <c r="H5378" s="3">
        <f>INDEX(光放段!$B$4:$B$237,MATCH(纤芯!G5378,光放段!$C$4:$C$237,0))</f>
        <v>37050104000</v>
      </c>
      <c r="I5378" s="3" t="str">
        <f t="shared" si="416"/>
        <v>潍坊临沂光缆</v>
      </c>
      <c r="J5378" s="3" t="str">
        <f>INDEX(子缆名称!$B$4:$B$29,纤芯!M5378)</f>
        <v>C缆</v>
      </c>
      <c r="K5378" s="3">
        <v>33</v>
      </c>
      <c r="L5378" s="3">
        <f t="shared" si="417"/>
        <v>9</v>
      </c>
      <c r="M5378" s="3">
        <f t="shared" si="418"/>
        <v>3</v>
      </c>
      <c r="N5378" s="3" t="s">
        <v>121</v>
      </c>
      <c r="O5378" s="3">
        <f>COUNTIF([1]局站!$D$4:$D$172,"="&amp;N5378)</f>
        <v>1</v>
      </c>
      <c r="P5378" s="3">
        <v>0</v>
      </c>
      <c r="Q5378" s="3">
        <v>0</v>
      </c>
      <c r="R5378" s="3">
        <v>0</v>
      </c>
      <c r="S5378" s="3" t="s">
        <v>91</v>
      </c>
      <c r="T5378" s="3">
        <f>COUNTIF([1]局站!$D$4:$D$172,"="&amp;S5378)</f>
        <v>1</v>
      </c>
      <c r="U5378" s="3">
        <v>0</v>
      </c>
      <c r="V5378" s="3">
        <v>0</v>
      </c>
      <c r="W5378" s="3">
        <v>0</v>
      </c>
      <c r="X5378" s="3" t="s">
        <v>1215</v>
      </c>
      <c r="Y5378" s="3" t="s">
        <v>880</v>
      </c>
      <c r="Z5378" s="3" t="str">
        <f>INDEX(业务类型!$C$4:$C$8,MATCH(纤芯!Y5378,业务类型!$B$4:$B$8,0))</f>
        <v>IDLE</v>
      </c>
      <c r="AA5378" s="3"/>
    </row>
    <row r="5379" spans="1:27" ht="33" x14ac:dyDescent="0.2">
      <c r="A5379" s="3">
        <v>5376</v>
      </c>
      <c r="B5379" s="3">
        <f t="shared" si="419"/>
        <v>37050104034</v>
      </c>
      <c r="C5379" s="3" t="s">
        <v>1166</v>
      </c>
      <c r="D5379" s="3" t="s">
        <v>250</v>
      </c>
      <c r="E5379" s="3" t="str">
        <f>INDEX(光放段!$G$4:$G$237,MATCH(纤芯!G5379,光放段!$C$4:$C$237,0))</f>
        <v>山东二干|潍坊临沂光缆:潍坊东方路-临沂金雀山</v>
      </c>
      <c r="F5379" s="3">
        <f>INDEX(光放段!$I$4:$I$237,MATCH(纤芯!H5379,光放段!$B$4:$B$237,0))</f>
        <v>37050100000</v>
      </c>
      <c r="G5379" s="3" t="str">
        <f t="shared" si="415"/>
        <v>山东二干|潍坊临沂光缆:沂南_苏村_牛家小河基站-临沂金雀山</v>
      </c>
      <c r="H5379" s="3">
        <f>INDEX(光放段!$B$4:$B$237,MATCH(纤芯!G5379,光放段!$C$4:$C$237,0))</f>
        <v>37050104000</v>
      </c>
      <c r="I5379" s="3" t="str">
        <f t="shared" si="416"/>
        <v>潍坊临沂光缆</v>
      </c>
      <c r="J5379" s="3" t="str">
        <f>INDEX(子缆名称!$B$4:$B$29,纤芯!M5379)</f>
        <v>C缆</v>
      </c>
      <c r="K5379" s="3">
        <v>34</v>
      </c>
      <c r="L5379" s="3">
        <f t="shared" si="417"/>
        <v>10</v>
      </c>
      <c r="M5379" s="3">
        <f t="shared" si="418"/>
        <v>3</v>
      </c>
      <c r="N5379" s="3" t="s">
        <v>121</v>
      </c>
      <c r="O5379" s="3">
        <f>COUNTIF([1]局站!$D$4:$D$172,"="&amp;N5379)</f>
        <v>1</v>
      </c>
      <c r="P5379" s="3">
        <v>0</v>
      </c>
      <c r="Q5379" s="3">
        <v>0</v>
      </c>
      <c r="R5379" s="3">
        <v>0</v>
      </c>
      <c r="S5379" s="3" t="s">
        <v>91</v>
      </c>
      <c r="T5379" s="3">
        <f>COUNTIF([1]局站!$D$4:$D$172,"="&amp;S5379)</f>
        <v>1</v>
      </c>
      <c r="U5379" s="3">
        <v>0</v>
      </c>
      <c r="V5379" s="3">
        <v>0</v>
      </c>
      <c r="W5379" s="3">
        <v>0</v>
      </c>
      <c r="X5379" s="3" t="s">
        <v>1215</v>
      </c>
      <c r="Y5379" s="3" t="s">
        <v>881</v>
      </c>
      <c r="Z5379" s="3" t="str">
        <f>INDEX(业务类型!$C$4:$C$8,MATCH(纤芯!Y5379,业务类型!$B$4:$B$8,0))</f>
        <v>OTHER</v>
      </c>
      <c r="AA5379" s="3" t="s">
        <v>1111</v>
      </c>
    </row>
    <row r="5380" spans="1:27" ht="33" x14ac:dyDescent="0.2">
      <c r="A5380" s="3">
        <v>5377</v>
      </c>
      <c r="B5380" s="3">
        <f t="shared" si="419"/>
        <v>37050104035</v>
      </c>
      <c r="C5380" s="3" t="s">
        <v>1166</v>
      </c>
      <c r="D5380" s="3" t="s">
        <v>250</v>
      </c>
      <c r="E5380" s="3" t="str">
        <f>INDEX(光放段!$G$4:$G$237,MATCH(纤芯!G5380,光放段!$C$4:$C$237,0))</f>
        <v>山东二干|潍坊临沂光缆:潍坊东方路-临沂金雀山</v>
      </c>
      <c r="F5380" s="3">
        <f>INDEX(光放段!$I$4:$I$237,MATCH(纤芯!H5380,光放段!$B$4:$B$237,0))</f>
        <v>37050100000</v>
      </c>
      <c r="G5380" s="3" t="str">
        <f t="shared" si="415"/>
        <v>山东二干|潍坊临沂光缆:沂南_苏村_牛家小河基站-临沂金雀山</v>
      </c>
      <c r="H5380" s="3">
        <f>INDEX(光放段!$B$4:$B$237,MATCH(纤芯!G5380,光放段!$C$4:$C$237,0))</f>
        <v>37050104000</v>
      </c>
      <c r="I5380" s="3" t="str">
        <f t="shared" si="416"/>
        <v>潍坊临沂光缆</v>
      </c>
      <c r="J5380" s="3" t="str">
        <f>INDEX(子缆名称!$B$4:$B$29,纤芯!M5380)</f>
        <v>C缆</v>
      </c>
      <c r="K5380" s="3">
        <v>35</v>
      </c>
      <c r="L5380" s="3">
        <f t="shared" si="417"/>
        <v>11</v>
      </c>
      <c r="M5380" s="3">
        <f t="shared" si="418"/>
        <v>3</v>
      </c>
      <c r="N5380" s="3" t="s">
        <v>121</v>
      </c>
      <c r="O5380" s="3">
        <f>COUNTIF([1]局站!$D$4:$D$172,"="&amp;N5380)</f>
        <v>1</v>
      </c>
      <c r="P5380" s="3">
        <v>0</v>
      </c>
      <c r="Q5380" s="3">
        <v>0</v>
      </c>
      <c r="R5380" s="3">
        <v>0</v>
      </c>
      <c r="S5380" s="3" t="s">
        <v>91</v>
      </c>
      <c r="T5380" s="3">
        <f>COUNTIF([1]局站!$D$4:$D$172,"="&amp;S5380)</f>
        <v>1</v>
      </c>
      <c r="U5380" s="3">
        <v>0</v>
      </c>
      <c r="V5380" s="3">
        <v>0</v>
      </c>
      <c r="W5380" s="3">
        <v>0</v>
      </c>
      <c r="X5380" s="3" t="s">
        <v>1215</v>
      </c>
      <c r="Y5380" s="3" t="s">
        <v>880</v>
      </c>
      <c r="Z5380" s="3" t="str">
        <f>INDEX(业务类型!$C$4:$C$8,MATCH(纤芯!Y5380,业务类型!$B$4:$B$8,0))</f>
        <v>IDLE</v>
      </c>
      <c r="AA5380" s="3"/>
    </row>
    <row r="5381" spans="1:27" ht="33" x14ac:dyDescent="0.2">
      <c r="A5381" s="3">
        <v>5378</v>
      </c>
      <c r="B5381" s="3">
        <f t="shared" si="419"/>
        <v>37050104036</v>
      </c>
      <c r="C5381" s="3" t="s">
        <v>1166</v>
      </c>
      <c r="D5381" s="3" t="s">
        <v>250</v>
      </c>
      <c r="E5381" s="3" t="str">
        <f>INDEX(光放段!$G$4:$G$237,MATCH(纤芯!G5381,光放段!$C$4:$C$237,0))</f>
        <v>山东二干|潍坊临沂光缆:潍坊东方路-临沂金雀山</v>
      </c>
      <c r="F5381" s="3">
        <f>INDEX(光放段!$I$4:$I$237,MATCH(纤芯!H5381,光放段!$B$4:$B$237,0))</f>
        <v>37050100000</v>
      </c>
      <c r="G5381" s="3" t="str">
        <f t="shared" ref="G5381:G5444" si="420">C5381&amp;"|"&amp;D5381&amp;":"&amp;N5381&amp;"-"&amp;S5381</f>
        <v>山东二干|潍坊临沂光缆:沂南_苏村_牛家小河基站-临沂金雀山</v>
      </c>
      <c r="H5381" s="3">
        <f>INDEX(光放段!$B$4:$B$237,MATCH(纤芯!G5381,光放段!$C$4:$C$237,0))</f>
        <v>37050104000</v>
      </c>
      <c r="I5381" s="3" t="str">
        <f t="shared" ref="I5381:I5444" si="421">D5381</f>
        <v>潍坊临沂光缆</v>
      </c>
      <c r="J5381" s="3" t="str">
        <f>INDEX(子缆名称!$B$4:$B$29,纤芯!M5381)</f>
        <v>C缆</v>
      </c>
      <c r="K5381" s="3">
        <v>36</v>
      </c>
      <c r="L5381" s="3">
        <f t="shared" ref="L5381:L5444" si="422">MOD(K5381-1,12)+1</f>
        <v>12</v>
      </c>
      <c r="M5381" s="3">
        <f t="shared" ref="M5381:M5444" si="423">INT((K5381-1)/12)+1</f>
        <v>3</v>
      </c>
      <c r="N5381" s="3" t="s">
        <v>121</v>
      </c>
      <c r="O5381" s="3">
        <f>COUNTIF([1]局站!$D$4:$D$172,"="&amp;N5381)</f>
        <v>1</v>
      </c>
      <c r="P5381" s="3">
        <v>0</v>
      </c>
      <c r="Q5381" s="3">
        <v>0</v>
      </c>
      <c r="R5381" s="3">
        <v>0</v>
      </c>
      <c r="S5381" s="3" t="s">
        <v>91</v>
      </c>
      <c r="T5381" s="3">
        <f>COUNTIF([1]局站!$D$4:$D$172,"="&amp;S5381)</f>
        <v>1</v>
      </c>
      <c r="U5381" s="3">
        <v>0</v>
      </c>
      <c r="V5381" s="3">
        <v>0</v>
      </c>
      <c r="W5381" s="3">
        <v>0</v>
      </c>
      <c r="X5381" s="3" t="s">
        <v>1215</v>
      </c>
      <c r="Y5381" s="3" t="s">
        <v>880</v>
      </c>
      <c r="Z5381" s="3" t="str">
        <f>INDEX(业务类型!$C$4:$C$8,MATCH(纤芯!Y5381,业务类型!$B$4:$B$8,0))</f>
        <v>IDLE</v>
      </c>
      <c r="AA5381" s="3"/>
    </row>
    <row r="5382" spans="1:27" ht="16.5" x14ac:dyDescent="0.2">
      <c r="A5382" s="3">
        <v>5379</v>
      </c>
      <c r="B5382" s="3">
        <f t="shared" si="419"/>
        <v>37051101001</v>
      </c>
      <c r="C5382" s="3" t="s">
        <v>1166</v>
      </c>
      <c r="D5382" s="3" t="s">
        <v>251</v>
      </c>
      <c r="E5382" s="3" t="str">
        <f>INDEX(光放段!$G$4:$G$237,MATCH(纤芯!G5382,光放段!$C$4:$C$237,0))</f>
        <v>山东二干|潍坊青乡光缆:潍坊东方路-昌邑青乡</v>
      </c>
      <c r="F5382" s="3">
        <f>INDEX(光放段!$I$4:$I$237,MATCH(纤芯!H5382,光放段!$B$4:$B$237,0))</f>
        <v>37051100000</v>
      </c>
      <c r="G5382" s="3" t="str">
        <f t="shared" si="420"/>
        <v>山东二干|潍坊青乡光缆:潍坊东方路-昌邑青乡</v>
      </c>
      <c r="H5382" s="3">
        <f>INDEX(光放段!$B$4:$B$237,MATCH(纤芯!G5382,光放段!$C$4:$C$237,0))</f>
        <v>37051101000</v>
      </c>
      <c r="I5382" s="3" t="str">
        <f t="shared" si="421"/>
        <v>潍坊青乡光缆</v>
      </c>
      <c r="J5382" s="3" t="str">
        <f>INDEX(子缆名称!$B$4:$B$29,纤芯!M5382)</f>
        <v>A缆</v>
      </c>
      <c r="K5382" s="3">
        <v>1</v>
      </c>
      <c r="L5382" s="3">
        <f t="shared" si="422"/>
        <v>1</v>
      </c>
      <c r="M5382" s="3">
        <f t="shared" si="423"/>
        <v>1</v>
      </c>
      <c r="N5382" s="3" t="s">
        <v>69</v>
      </c>
      <c r="O5382" s="3">
        <f>COUNTIF([1]局站!$D$4:$D$172,"="&amp;N5382)</f>
        <v>1</v>
      </c>
      <c r="P5382" s="3">
        <v>0</v>
      </c>
      <c r="Q5382" s="3">
        <v>0</v>
      </c>
      <c r="R5382" s="3">
        <v>0</v>
      </c>
      <c r="S5382" s="3" t="s">
        <v>20</v>
      </c>
      <c r="T5382" s="3">
        <f>COUNTIF([1]局站!$D$4:$D$172,"="&amp;S5382)</f>
        <v>1</v>
      </c>
      <c r="U5382" s="3">
        <v>0</v>
      </c>
      <c r="V5382" s="3">
        <v>0</v>
      </c>
      <c r="W5382" s="3">
        <v>0</v>
      </c>
      <c r="X5382" s="3" t="s">
        <v>1214</v>
      </c>
      <c r="Y5382" s="3" t="s">
        <v>880</v>
      </c>
      <c r="Z5382" s="3" t="str">
        <f>INDEX(业务类型!$C$4:$C$8,MATCH(纤芯!Y5382,业务类型!$B$4:$B$8,0))</f>
        <v>IDLE</v>
      </c>
      <c r="AA5382" s="3"/>
    </row>
    <row r="5383" spans="1:27" ht="16.5" x14ac:dyDescent="0.2">
      <c r="A5383" s="3">
        <v>5380</v>
      </c>
      <c r="B5383" s="3">
        <f t="shared" si="419"/>
        <v>37051101002</v>
      </c>
      <c r="C5383" s="3" t="s">
        <v>1166</v>
      </c>
      <c r="D5383" s="3" t="s">
        <v>251</v>
      </c>
      <c r="E5383" s="3" t="str">
        <f>INDEX(光放段!$G$4:$G$237,MATCH(纤芯!G5383,光放段!$C$4:$C$237,0))</f>
        <v>山东二干|潍坊青乡光缆:潍坊东方路-昌邑青乡</v>
      </c>
      <c r="F5383" s="3">
        <f>INDEX(光放段!$I$4:$I$237,MATCH(纤芯!H5383,光放段!$B$4:$B$237,0))</f>
        <v>37051100000</v>
      </c>
      <c r="G5383" s="3" t="str">
        <f t="shared" si="420"/>
        <v>山东二干|潍坊青乡光缆:潍坊东方路-昌邑青乡</v>
      </c>
      <c r="H5383" s="3">
        <f>INDEX(光放段!$B$4:$B$237,MATCH(纤芯!G5383,光放段!$C$4:$C$237,0))</f>
        <v>37051101000</v>
      </c>
      <c r="I5383" s="3" t="str">
        <f t="shared" si="421"/>
        <v>潍坊青乡光缆</v>
      </c>
      <c r="J5383" s="3" t="str">
        <f>INDEX(子缆名称!$B$4:$B$29,纤芯!M5383)</f>
        <v>A缆</v>
      </c>
      <c r="K5383" s="3">
        <v>2</v>
      </c>
      <c r="L5383" s="3">
        <f t="shared" si="422"/>
        <v>2</v>
      </c>
      <c r="M5383" s="3">
        <f t="shared" si="423"/>
        <v>1</v>
      </c>
      <c r="N5383" s="3" t="s">
        <v>69</v>
      </c>
      <c r="O5383" s="3">
        <f>COUNTIF([1]局站!$D$4:$D$172,"="&amp;N5383)</f>
        <v>1</v>
      </c>
      <c r="P5383" s="3">
        <v>0</v>
      </c>
      <c r="Q5383" s="3">
        <v>0</v>
      </c>
      <c r="R5383" s="3">
        <v>0</v>
      </c>
      <c r="S5383" s="3" t="s">
        <v>20</v>
      </c>
      <c r="T5383" s="3">
        <f>COUNTIF([1]局站!$D$4:$D$172,"="&amp;S5383)</f>
        <v>1</v>
      </c>
      <c r="U5383" s="3">
        <v>0</v>
      </c>
      <c r="V5383" s="3">
        <v>0</v>
      </c>
      <c r="W5383" s="3">
        <v>0</v>
      </c>
      <c r="X5383" s="3" t="s">
        <v>1214</v>
      </c>
      <c r="Y5383" s="3" t="s">
        <v>880</v>
      </c>
      <c r="Z5383" s="3" t="str">
        <f>INDEX(业务类型!$C$4:$C$8,MATCH(纤芯!Y5383,业务类型!$B$4:$B$8,0))</f>
        <v>IDLE</v>
      </c>
      <c r="AA5383" s="3"/>
    </row>
    <row r="5384" spans="1:27" ht="16.5" x14ac:dyDescent="0.2">
      <c r="A5384" s="3">
        <v>5381</v>
      </c>
      <c r="B5384" s="3">
        <f t="shared" si="419"/>
        <v>37051101003</v>
      </c>
      <c r="C5384" s="3" t="s">
        <v>1166</v>
      </c>
      <c r="D5384" s="3" t="s">
        <v>251</v>
      </c>
      <c r="E5384" s="3" t="str">
        <f>INDEX(光放段!$G$4:$G$237,MATCH(纤芯!G5384,光放段!$C$4:$C$237,0))</f>
        <v>山东二干|潍坊青乡光缆:潍坊东方路-昌邑青乡</v>
      </c>
      <c r="F5384" s="3">
        <f>INDEX(光放段!$I$4:$I$237,MATCH(纤芯!H5384,光放段!$B$4:$B$237,0))</f>
        <v>37051100000</v>
      </c>
      <c r="G5384" s="3" t="str">
        <f t="shared" si="420"/>
        <v>山东二干|潍坊青乡光缆:潍坊东方路-昌邑青乡</v>
      </c>
      <c r="H5384" s="3">
        <f>INDEX(光放段!$B$4:$B$237,MATCH(纤芯!G5384,光放段!$C$4:$C$237,0))</f>
        <v>37051101000</v>
      </c>
      <c r="I5384" s="3" t="str">
        <f t="shared" si="421"/>
        <v>潍坊青乡光缆</v>
      </c>
      <c r="J5384" s="3" t="str">
        <f>INDEX(子缆名称!$B$4:$B$29,纤芯!M5384)</f>
        <v>A缆</v>
      </c>
      <c r="K5384" s="3">
        <v>3</v>
      </c>
      <c r="L5384" s="3">
        <f t="shared" si="422"/>
        <v>3</v>
      </c>
      <c r="M5384" s="3">
        <f t="shared" si="423"/>
        <v>1</v>
      </c>
      <c r="N5384" s="3" t="s">
        <v>69</v>
      </c>
      <c r="O5384" s="3">
        <f>COUNTIF([1]局站!$D$4:$D$172,"="&amp;N5384)</f>
        <v>1</v>
      </c>
      <c r="P5384" s="3">
        <v>0</v>
      </c>
      <c r="Q5384" s="3">
        <v>0</v>
      </c>
      <c r="R5384" s="3">
        <v>0</v>
      </c>
      <c r="S5384" s="3" t="s">
        <v>20</v>
      </c>
      <c r="T5384" s="3">
        <f>COUNTIF([1]局站!$D$4:$D$172,"="&amp;S5384)</f>
        <v>1</v>
      </c>
      <c r="U5384" s="3">
        <v>0</v>
      </c>
      <c r="V5384" s="3">
        <v>0</v>
      </c>
      <c r="W5384" s="3">
        <v>0</v>
      </c>
      <c r="X5384" s="3" t="s">
        <v>1214</v>
      </c>
      <c r="Y5384" s="3" t="s">
        <v>852</v>
      </c>
      <c r="Z5384" s="3" t="str">
        <f>INDEX(业务类型!$C$4:$C$8,MATCH(纤芯!Y5384,业务类型!$B$4:$B$8,0))</f>
        <v>TWO</v>
      </c>
      <c r="AA5384" s="3" t="s">
        <v>905</v>
      </c>
    </row>
    <row r="5385" spans="1:27" ht="16.5" x14ac:dyDescent="0.2">
      <c r="A5385" s="3">
        <v>5382</v>
      </c>
      <c r="B5385" s="3">
        <f t="shared" si="419"/>
        <v>37051101004</v>
      </c>
      <c r="C5385" s="3" t="s">
        <v>1166</v>
      </c>
      <c r="D5385" s="3" t="s">
        <v>251</v>
      </c>
      <c r="E5385" s="3" t="str">
        <f>INDEX(光放段!$G$4:$G$237,MATCH(纤芯!G5385,光放段!$C$4:$C$237,0))</f>
        <v>山东二干|潍坊青乡光缆:潍坊东方路-昌邑青乡</v>
      </c>
      <c r="F5385" s="3">
        <f>INDEX(光放段!$I$4:$I$237,MATCH(纤芯!H5385,光放段!$B$4:$B$237,0))</f>
        <v>37051100000</v>
      </c>
      <c r="G5385" s="3" t="str">
        <f t="shared" si="420"/>
        <v>山东二干|潍坊青乡光缆:潍坊东方路-昌邑青乡</v>
      </c>
      <c r="H5385" s="3">
        <f>INDEX(光放段!$B$4:$B$237,MATCH(纤芯!G5385,光放段!$C$4:$C$237,0))</f>
        <v>37051101000</v>
      </c>
      <c r="I5385" s="3" t="str">
        <f t="shared" si="421"/>
        <v>潍坊青乡光缆</v>
      </c>
      <c r="J5385" s="3" t="str">
        <f>INDEX(子缆名称!$B$4:$B$29,纤芯!M5385)</f>
        <v>A缆</v>
      </c>
      <c r="K5385" s="3">
        <v>4</v>
      </c>
      <c r="L5385" s="3">
        <f t="shared" si="422"/>
        <v>4</v>
      </c>
      <c r="M5385" s="3">
        <f t="shared" si="423"/>
        <v>1</v>
      </c>
      <c r="N5385" s="3" t="s">
        <v>69</v>
      </c>
      <c r="O5385" s="3">
        <f>COUNTIF([1]局站!$D$4:$D$172,"="&amp;N5385)</f>
        <v>1</v>
      </c>
      <c r="P5385" s="3">
        <v>0</v>
      </c>
      <c r="Q5385" s="3">
        <v>0</v>
      </c>
      <c r="R5385" s="3">
        <v>0</v>
      </c>
      <c r="S5385" s="3" t="s">
        <v>20</v>
      </c>
      <c r="T5385" s="3">
        <f>COUNTIF([1]局站!$D$4:$D$172,"="&amp;S5385)</f>
        <v>1</v>
      </c>
      <c r="U5385" s="3">
        <v>0</v>
      </c>
      <c r="V5385" s="3">
        <v>0</v>
      </c>
      <c r="W5385" s="3">
        <v>0</v>
      </c>
      <c r="X5385" s="3" t="s">
        <v>1214</v>
      </c>
      <c r="Y5385" s="3" t="s">
        <v>880</v>
      </c>
      <c r="Z5385" s="3" t="str">
        <f>INDEX(业务类型!$C$4:$C$8,MATCH(纤芯!Y5385,业务类型!$B$4:$B$8,0))</f>
        <v>IDLE</v>
      </c>
      <c r="AA5385" s="3"/>
    </row>
    <row r="5386" spans="1:27" ht="16.5" x14ac:dyDescent="0.2">
      <c r="A5386" s="3">
        <v>5383</v>
      </c>
      <c r="B5386" s="3">
        <f t="shared" si="419"/>
        <v>37051101005</v>
      </c>
      <c r="C5386" s="3" t="s">
        <v>1166</v>
      </c>
      <c r="D5386" s="3" t="s">
        <v>251</v>
      </c>
      <c r="E5386" s="3" t="str">
        <f>INDEX(光放段!$G$4:$G$237,MATCH(纤芯!G5386,光放段!$C$4:$C$237,0))</f>
        <v>山东二干|潍坊青乡光缆:潍坊东方路-昌邑青乡</v>
      </c>
      <c r="F5386" s="3">
        <f>INDEX(光放段!$I$4:$I$237,MATCH(纤芯!H5386,光放段!$B$4:$B$237,0))</f>
        <v>37051100000</v>
      </c>
      <c r="G5386" s="3" t="str">
        <f t="shared" si="420"/>
        <v>山东二干|潍坊青乡光缆:潍坊东方路-昌邑青乡</v>
      </c>
      <c r="H5386" s="3">
        <f>INDEX(光放段!$B$4:$B$237,MATCH(纤芯!G5386,光放段!$C$4:$C$237,0))</f>
        <v>37051101000</v>
      </c>
      <c r="I5386" s="3" t="str">
        <f t="shared" si="421"/>
        <v>潍坊青乡光缆</v>
      </c>
      <c r="J5386" s="3" t="str">
        <f>INDEX(子缆名称!$B$4:$B$29,纤芯!M5386)</f>
        <v>A缆</v>
      </c>
      <c r="K5386" s="3">
        <v>5</v>
      </c>
      <c r="L5386" s="3">
        <f t="shared" si="422"/>
        <v>5</v>
      </c>
      <c r="M5386" s="3">
        <f t="shared" si="423"/>
        <v>1</v>
      </c>
      <c r="N5386" s="3" t="s">
        <v>69</v>
      </c>
      <c r="O5386" s="3">
        <f>COUNTIF([1]局站!$D$4:$D$172,"="&amp;N5386)</f>
        <v>1</v>
      </c>
      <c r="P5386" s="3">
        <v>0</v>
      </c>
      <c r="Q5386" s="3">
        <v>0</v>
      </c>
      <c r="R5386" s="3">
        <v>0</v>
      </c>
      <c r="S5386" s="3" t="s">
        <v>20</v>
      </c>
      <c r="T5386" s="3">
        <f>COUNTIF([1]局站!$D$4:$D$172,"="&amp;S5386)</f>
        <v>1</v>
      </c>
      <c r="U5386" s="3">
        <v>0</v>
      </c>
      <c r="V5386" s="3">
        <v>0</v>
      </c>
      <c r="W5386" s="3">
        <v>0</v>
      </c>
      <c r="X5386" s="3" t="s">
        <v>1214</v>
      </c>
      <c r="Y5386" s="3" t="s">
        <v>880</v>
      </c>
      <c r="Z5386" s="3" t="str">
        <f>INDEX(业务类型!$C$4:$C$8,MATCH(纤芯!Y5386,业务类型!$B$4:$B$8,0))</f>
        <v>IDLE</v>
      </c>
      <c r="AA5386" s="3"/>
    </row>
    <row r="5387" spans="1:27" ht="16.5" x14ac:dyDescent="0.2">
      <c r="A5387" s="3">
        <v>5384</v>
      </c>
      <c r="B5387" s="3">
        <f t="shared" si="419"/>
        <v>37051101006</v>
      </c>
      <c r="C5387" s="3" t="s">
        <v>1166</v>
      </c>
      <c r="D5387" s="3" t="s">
        <v>251</v>
      </c>
      <c r="E5387" s="3" t="str">
        <f>INDEX(光放段!$G$4:$G$237,MATCH(纤芯!G5387,光放段!$C$4:$C$237,0))</f>
        <v>山东二干|潍坊青乡光缆:潍坊东方路-昌邑青乡</v>
      </c>
      <c r="F5387" s="3">
        <f>INDEX(光放段!$I$4:$I$237,MATCH(纤芯!H5387,光放段!$B$4:$B$237,0))</f>
        <v>37051100000</v>
      </c>
      <c r="G5387" s="3" t="str">
        <f t="shared" si="420"/>
        <v>山东二干|潍坊青乡光缆:潍坊东方路-昌邑青乡</v>
      </c>
      <c r="H5387" s="3">
        <f>INDEX(光放段!$B$4:$B$237,MATCH(纤芯!G5387,光放段!$C$4:$C$237,0))</f>
        <v>37051101000</v>
      </c>
      <c r="I5387" s="3" t="str">
        <f t="shared" si="421"/>
        <v>潍坊青乡光缆</v>
      </c>
      <c r="J5387" s="3" t="str">
        <f>INDEX(子缆名称!$B$4:$B$29,纤芯!M5387)</f>
        <v>A缆</v>
      </c>
      <c r="K5387" s="3">
        <v>6</v>
      </c>
      <c r="L5387" s="3">
        <f t="shared" si="422"/>
        <v>6</v>
      </c>
      <c r="M5387" s="3">
        <f t="shared" si="423"/>
        <v>1</v>
      </c>
      <c r="N5387" s="3" t="s">
        <v>69</v>
      </c>
      <c r="O5387" s="3">
        <f>COUNTIF([1]局站!$D$4:$D$172,"="&amp;N5387)</f>
        <v>1</v>
      </c>
      <c r="P5387" s="3">
        <v>0</v>
      </c>
      <c r="Q5387" s="3">
        <v>0</v>
      </c>
      <c r="R5387" s="3">
        <v>0</v>
      </c>
      <c r="S5387" s="3" t="s">
        <v>20</v>
      </c>
      <c r="T5387" s="3">
        <f>COUNTIF([1]局站!$D$4:$D$172,"="&amp;S5387)</f>
        <v>1</v>
      </c>
      <c r="U5387" s="3">
        <v>0</v>
      </c>
      <c r="V5387" s="3">
        <v>0</v>
      </c>
      <c r="W5387" s="3">
        <v>0</v>
      </c>
      <c r="X5387" s="3" t="s">
        <v>1214</v>
      </c>
      <c r="Y5387" s="3" t="s">
        <v>880</v>
      </c>
      <c r="Z5387" s="3" t="str">
        <f>INDEX(业务类型!$C$4:$C$8,MATCH(纤芯!Y5387,业务类型!$B$4:$B$8,0))</f>
        <v>IDLE</v>
      </c>
      <c r="AA5387" s="3"/>
    </row>
    <row r="5388" spans="1:27" ht="16.5" x14ac:dyDescent="0.2">
      <c r="A5388" s="3">
        <v>5385</v>
      </c>
      <c r="B5388" s="3">
        <f t="shared" si="419"/>
        <v>37051101007</v>
      </c>
      <c r="C5388" s="3" t="s">
        <v>1166</v>
      </c>
      <c r="D5388" s="3" t="s">
        <v>251</v>
      </c>
      <c r="E5388" s="3" t="str">
        <f>INDEX(光放段!$G$4:$G$237,MATCH(纤芯!G5388,光放段!$C$4:$C$237,0))</f>
        <v>山东二干|潍坊青乡光缆:潍坊东方路-昌邑青乡</v>
      </c>
      <c r="F5388" s="3">
        <f>INDEX(光放段!$I$4:$I$237,MATCH(纤芯!H5388,光放段!$B$4:$B$237,0))</f>
        <v>37051100000</v>
      </c>
      <c r="G5388" s="3" t="str">
        <f t="shared" si="420"/>
        <v>山东二干|潍坊青乡光缆:潍坊东方路-昌邑青乡</v>
      </c>
      <c r="H5388" s="3">
        <f>INDEX(光放段!$B$4:$B$237,MATCH(纤芯!G5388,光放段!$C$4:$C$237,0))</f>
        <v>37051101000</v>
      </c>
      <c r="I5388" s="3" t="str">
        <f t="shared" si="421"/>
        <v>潍坊青乡光缆</v>
      </c>
      <c r="J5388" s="3" t="str">
        <f>INDEX(子缆名称!$B$4:$B$29,纤芯!M5388)</f>
        <v>A缆</v>
      </c>
      <c r="K5388" s="3">
        <v>7</v>
      </c>
      <c r="L5388" s="3">
        <f t="shared" si="422"/>
        <v>7</v>
      </c>
      <c r="M5388" s="3">
        <f t="shared" si="423"/>
        <v>1</v>
      </c>
      <c r="N5388" s="3" t="s">
        <v>69</v>
      </c>
      <c r="O5388" s="3">
        <f>COUNTIF([1]局站!$D$4:$D$172,"="&amp;N5388)</f>
        <v>1</v>
      </c>
      <c r="P5388" s="3">
        <v>0</v>
      </c>
      <c r="Q5388" s="3">
        <v>0</v>
      </c>
      <c r="R5388" s="3">
        <v>0</v>
      </c>
      <c r="S5388" s="3" t="s">
        <v>20</v>
      </c>
      <c r="T5388" s="3">
        <f>COUNTIF([1]局站!$D$4:$D$172,"="&amp;S5388)</f>
        <v>1</v>
      </c>
      <c r="U5388" s="3">
        <v>0</v>
      </c>
      <c r="V5388" s="3">
        <v>0</v>
      </c>
      <c r="W5388" s="3">
        <v>0</v>
      </c>
      <c r="X5388" s="3" t="s">
        <v>1214</v>
      </c>
      <c r="Y5388" s="3" t="s">
        <v>852</v>
      </c>
      <c r="Z5388" s="3" t="str">
        <f>INDEX(业务类型!$C$4:$C$8,MATCH(纤芯!Y5388,业务类型!$B$4:$B$8,0))</f>
        <v>TWO</v>
      </c>
      <c r="AA5388" s="3" t="s">
        <v>905</v>
      </c>
    </row>
    <row r="5389" spans="1:27" ht="16.5" x14ac:dyDescent="0.2">
      <c r="A5389" s="3">
        <v>5386</v>
      </c>
      <c r="B5389" s="3">
        <f t="shared" si="419"/>
        <v>37051101008</v>
      </c>
      <c r="C5389" s="3" t="s">
        <v>1166</v>
      </c>
      <c r="D5389" s="3" t="s">
        <v>251</v>
      </c>
      <c r="E5389" s="3" t="str">
        <f>INDEX(光放段!$G$4:$G$237,MATCH(纤芯!G5389,光放段!$C$4:$C$237,0))</f>
        <v>山东二干|潍坊青乡光缆:潍坊东方路-昌邑青乡</v>
      </c>
      <c r="F5389" s="3">
        <f>INDEX(光放段!$I$4:$I$237,MATCH(纤芯!H5389,光放段!$B$4:$B$237,0))</f>
        <v>37051100000</v>
      </c>
      <c r="G5389" s="3" t="str">
        <f t="shared" si="420"/>
        <v>山东二干|潍坊青乡光缆:潍坊东方路-昌邑青乡</v>
      </c>
      <c r="H5389" s="3">
        <f>INDEX(光放段!$B$4:$B$237,MATCH(纤芯!G5389,光放段!$C$4:$C$237,0))</f>
        <v>37051101000</v>
      </c>
      <c r="I5389" s="3" t="str">
        <f t="shared" si="421"/>
        <v>潍坊青乡光缆</v>
      </c>
      <c r="J5389" s="3" t="str">
        <f>INDEX(子缆名称!$B$4:$B$29,纤芯!M5389)</f>
        <v>A缆</v>
      </c>
      <c r="K5389" s="3">
        <v>8</v>
      </c>
      <c r="L5389" s="3">
        <f t="shared" si="422"/>
        <v>8</v>
      </c>
      <c r="M5389" s="3">
        <f t="shared" si="423"/>
        <v>1</v>
      </c>
      <c r="N5389" s="3" t="s">
        <v>69</v>
      </c>
      <c r="O5389" s="3">
        <f>COUNTIF([1]局站!$D$4:$D$172,"="&amp;N5389)</f>
        <v>1</v>
      </c>
      <c r="P5389" s="3">
        <v>0</v>
      </c>
      <c r="Q5389" s="3">
        <v>0</v>
      </c>
      <c r="R5389" s="3">
        <v>0</v>
      </c>
      <c r="S5389" s="3" t="s">
        <v>20</v>
      </c>
      <c r="T5389" s="3">
        <f>COUNTIF([1]局站!$D$4:$D$172,"="&amp;S5389)</f>
        <v>1</v>
      </c>
      <c r="U5389" s="3">
        <v>0</v>
      </c>
      <c r="V5389" s="3">
        <v>0</v>
      </c>
      <c r="W5389" s="3">
        <v>0</v>
      </c>
      <c r="X5389" s="3" t="s">
        <v>1214</v>
      </c>
      <c r="Y5389" s="3" t="s">
        <v>880</v>
      </c>
      <c r="Z5389" s="3" t="str">
        <f>INDEX(业务类型!$C$4:$C$8,MATCH(纤芯!Y5389,业务类型!$B$4:$B$8,0))</f>
        <v>IDLE</v>
      </c>
      <c r="AA5389" s="3"/>
    </row>
    <row r="5390" spans="1:27" ht="16.5" x14ac:dyDescent="0.2">
      <c r="A5390" s="3">
        <v>5387</v>
      </c>
      <c r="B5390" s="3">
        <f t="shared" si="419"/>
        <v>37051101009</v>
      </c>
      <c r="C5390" s="3" t="s">
        <v>1166</v>
      </c>
      <c r="D5390" s="3" t="s">
        <v>251</v>
      </c>
      <c r="E5390" s="3" t="str">
        <f>INDEX(光放段!$G$4:$G$237,MATCH(纤芯!G5390,光放段!$C$4:$C$237,0))</f>
        <v>山东二干|潍坊青乡光缆:潍坊东方路-昌邑青乡</v>
      </c>
      <c r="F5390" s="3">
        <f>INDEX(光放段!$I$4:$I$237,MATCH(纤芯!H5390,光放段!$B$4:$B$237,0))</f>
        <v>37051100000</v>
      </c>
      <c r="G5390" s="3" t="str">
        <f t="shared" si="420"/>
        <v>山东二干|潍坊青乡光缆:潍坊东方路-昌邑青乡</v>
      </c>
      <c r="H5390" s="3">
        <f>INDEX(光放段!$B$4:$B$237,MATCH(纤芯!G5390,光放段!$C$4:$C$237,0))</f>
        <v>37051101000</v>
      </c>
      <c r="I5390" s="3" t="str">
        <f t="shared" si="421"/>
        <v>潍坊青乡光缆</v>
      </c>
      <c r="J5390" s="3" t="str">
        <f>INDEX(子缆名称!$B$4:$B$29,纤芯!M5390)</f>
        <v>A缆</v>
      </c>
      <c r="K5390" s="3">
        <v>9</v>
      </c>
      <c r="L5390" s="3">
        <f t="shared" si="422"/>
        <v>9</v>
      </c>
      <c r="M5390" s="3">
        <f t="shared" si="423"/>
        <v>1</v>
      </c>
      <c r="N5390" s="3" t="s">
        <v>69</v>
      </c>
      <c r="O5390" s="3">
        <f>COUNTIF([1]局站!$D$4:$D$172,"="&amp;N5390)</f>
        <v>1</v>
      </c>
      <c r="P5390" s="3">
        <v>0</v>
      </c>
      <c r="Q5390" s="3">
        <v>0</v>
      </c>
      <c r="R5390" s="3">
        <v>0</v>
      </c>
      <c r="S5390" s="3" t="s">
        <v>20</v>
      </c>
      <c r="T5390" s="3">
        <f>COUNTIF([1]局站!$D$4:$D$172,"="&amp;S5390)</f>
        <v>1</v>
      </c>
      <c r="U5390" s="3">
        <v>0</v>
      </c>
      <c r="V5390" s="3">
        <v>0</v>
      </c>
      <c r="W5390" s="3">
        <v>0</v>
      </c>
      <c r="X5390" s="3" t="s">
        <v>1214</v>
      </c>
      <c r="Y5390" s="3" t="s">
        <v>881</v>
      </c>
      <c r="Z5390" s="3" t="str">
        <f>INDEX(业务类型!$C$4:$C$8,MATCH(纤芯!Y5390,业务类型!$B$4:$B$8,0))</f>
        <v>OTHER</v>
      </c>
      <c r="AA5390" s="3" t="s">
        <v>896</v>
      </c>
    </row>
    <row r="5391" spans="1:27" ht="16.5" x14ac:dyDescent="0.2">
      <c r="A5391" s="3">
        <v>5388</v>
      </c>
      <c r="B5391" s="3">
        <f t="shared" si="419"/>
        <v>37051101010</v>
      </c>
      <c r="C5391" s="3" t="s">
        <v>1166</v>
      </c>
      <c r="D5391" s="3" t="s">
        <v>251</v>
      </c>
      <c r="E5391" s="3" t="str">
        <f>INDEX(光放段!$G$4:$G$237,MATCH(纤芯!G5391,光放段!$C$4:$C$237,0))</f>
        <v>山东二干|潍坊青乡光缆:潍坊东方路-昌邑青乡</v>
      </c>
      <c r="F5391" s="3">
        <f>INDEX(光放段!$I$4:$I$237,MATCH(纤芯!H5391,光放段!$B$4:$B$237,0))</f>
        <v>37051100000</v>
      </c>
      <c r="G5391" s="3" t="str">
        <f t="shared" si="420"/>
        <v>山东二干|潍坊青乡光缆:潍坊东方路-昌邑青乡</v>
      </c>
      <c r="H5391" s="3">
        <f>INDEX(光放段!$B$4:$B$237,MATCH(纤芯!G5391,光放段!$C$4:$C$237,0))</f>
        <v>37051101000</v>
      </c>
      <c r="I5391" s="3" t="str">
        <f t="shared" si="421"/>
        <v>潍坊青乡光缆</v>
      </c>
      <c r="J5391" s="3" t="str">
        <f>INDEX(子缆名称!$B$4:$B$29,纤芯!M5391)</f>
        <v>A缆</v>
      </c>
      <c r="K5391" s="3">
        <v>10</v>
      </c>
      <c r="L5391" s="3">
        <f t="shared" si="422"/>
        <v>10</v>
      </c>
      <c r="M5391" s="3">
        <f t="shared" si="423"/>
        <v>1</v>
      </c>
      <c r="N5391" s="3" t="s">
        <v>69</v>
      </c>
      <c r="O5391" s="3">
        <f>COUNTIF([1]局站!$D$4:$D$172,"="&amp;N5391)</f>
        <v>1</v>
      </c>
      <c r="P5391" s="3">
        <v>0</v>
      </c>
      <c r="Q5391" s="3">
        <v>0</v>
      </c>
      <c r="R5391" s="3">
        <v>0</v>
      </c>
      <c r="S5391" s="3" t="s">
        <v>20</v>
      </c>
      <c r="T5391" s="3">
        <f>COUNTIF([1]局站!$D$4:$D$172,"="&amp;S5391)</f>
        <v>1</v>
      </c>
      <c r="U5391" s="3">
        <v>0</v>
      </c>
      <c r="V5391" s="3">
        <v>0</v>
      </c>
      <c r="W5391" s="3">
        <v>0</v>
      </c>
      <c r="X5391" s="3" t="s">
        <v>1214</v>
      </c>
      <c r="Y5391" s="3" t="s">
        <v>881</v>
      </c>
      <c r="Z5391" s="3" t="str">
        <f>INDEX(业务类型!$C$4:$C$8,MATCH(纤芯!Y5391,业务类型!$B$4:$B$8,0))</f>
        <v>OTHER</v>
      </c>
      <c r="AA5391" s="3" t="s">
        <v>896</v>
      </c>
    </row>
    <row r="5392" spans="1:27" ht="16.5" x14ac:dyDescent="0.2">
      <c r="A5392" s="3">
        <v>5389</v>
      </c>
      <c r="B5392" s="3">
        <f t="shared" si="419"/>
        <v>37051101011</v>
      </c>
      <c r="C5392" s="3" t="s">
        <v>1166</v>
      </c>
      <c r="D5392" s="3" t="s">
        <v>251</v>
      </c>
      <c r="E5392" s="3" t="str">
        <f>INDEX(光放段!$G$4:$G$237,MATCH(纤芯!G5392,光放段!$C$4:$C$237,0))</f>
        <v>山东二干|潍坊青乡光缆:潍坊东方路-昌邑青乡</v>
      </c>
      <c r="F5392" s="3">
        <f>INDEX(光放段!$I$4:$I$237,MATCH(纤芯!H5392,光放段!$B$4:$B$237,0))</f>
        <v>37051100000</v>
      </c>
      <c r="G5392" s="3" t="str">
        <f t="shared" si="420"/>
        <v>山东二干|潍坊青乡光缆:潍坊东方路-昌邑青乡</v>
      </c>
      <c r="H5392" s="3">
        <f>INDEX(光放段!$B$4:$B$237,MATCH(纤芯!G5392,光放段!$C$4:$C$237,0))</f>
        <v>37051101000</v>
      </c>
      <c r="I5392" s="3" t="str">
        <f t="shared" si="421"/>
        <v>潍坊青乡光缆</v>
      </c>
      <c r="J5392" s="3" t="str">
        <f>INDEX(子缆名称!$B$4:$B$29,纤芯!M5392)</f>
        <v>A缆</v>
      </c>
      <c r="K5392" s="3">
        <v>11</v>
      </c>
      <c r="L5392" s="3">
        <f t="shared" si="422"/>
        <v>11</v>
      </c>
      <c r="M5392" s="3">
        <f t="shared" si="423"/>
        <v>1</v>
      </c>
      <c r="N5392" s="3" t="s">
        <v>69</v>
      </c>
      <c r="O5392" s="3">
        <f>COUNTIF([1]局站!$D$4:$D$172,"="&amp;N5392)</f>
        <v>1</v>
      </c>
      <c r="P5392" s="3">
        <v>0</v>
      </c>
      <c r="Q5392" s="3">
        <v>0</v>
      </c>
      <c r="R5392" s="3">
        <v>0</v>
      </c>
      <c r="S5392" s="3" t="s">
        <v>20</v>
      </c>
      <c r="T5392" s="3">
        <f>COUNTIF([1]局站!$D$4:$D$172,"="&amp;S5392)</f>
        <v>1</v>
      </c>
      <c r="U5392" s="3">
        <v>0</v>
      </c>
      <c r="V5392" s="3">
        <v>0</v>
      </c>
      <c r="W5392" s="3">
        <v>0</v>
      </c>
      <c r="X5392" s="3" t="s">
        <v>1214</v>
      </c>
      <c r="Y5392" s="3" t="s">
        <v>881</v>
      </c>
      <c r="Z5392" s="3" t="str">
        <f>INDEX(业务类型!$C$4:$C$8,MATCH(纤芯!Y5392,业务类型!$B$4:$B$8,0))</f>
        <v>OTHER</v>
      </c>
      <c r="AA5392" s="3" t="s">
        <v>896</v>
      </c>
    </row>
    <row r="5393" spans="1:27" ht="16.5" x14ac:dyDescent="0.2">
      <c r="A5393" s="3">
        <v>5390</v>
      </c>
      <c r="B5393" s="3">
        <f t="shared" si="419"/>
        <v>37051101012</v>
      </c>
      <c r="C5393" s="3" t="s">
        <v>1166</v>
      </c>
      <c r="D5393" s="3" t="s">
        <v>251</v>
      </c>
      <c r="E5393" s="3" t="str">
        <f>INDEX(光放段!$G$4:$G$237,MATCH(纤芯!G5393,光放段!$C$4:$C$237,0))</f>
        <v>山东二干|潍坊青乡光缆:潍坊东方路-昌邑青乡</v>
      </c>
      <c r="F5393" s="3">
        <f>INDEX(光放段!$I$4:$I$237,MATCH(纤芯!H5393,光放段!$B$4:$B$237,0))</f>
        <v>37051100000</v>
      </c>
      <c r="G5393" s="3" t="str">
        <f t="shared" si="420"/>
        <v>山东二干|潍坊青乡光缆:潍坊东方路-昌邑青乡</v>
      </c>
      <c r="H5393" s="3">
        <f>INDEX(光放段!$B$4:$B$237,MATCH(纤芯!G5393,光放段!$C$4:$C$237,0))</f>
        <v>37051101000</v>
      </c>
      <c r="I5393" s="3" t="str">
        <f t="shared" si="421"/>
        <v>潍坊青乡光缆</v>
      </c>
      <c r="J5393" s="3" t="str">
        <f>INDEX(子缆名称!$B$4:$B$29,纤芯!M5393)</f>
        <v>A缆</v>
      </c>
      <c r="K5393" s="3">
        <v>12</v>
      </c>
      <c r="L5393" s="3">
        <f t="shared" si="422"/>
        <v>12</v>
      </c>
      <c r="M5393" s="3">
        <f t="shared" si="423"/>
        <v>1</v>
      </c>
      <c r="N5393" s="3" t="s">
        <v>69</v>
      </c>
      <c r="O5393" s="3">
        <f>COUNTIF([1]局站!$D$4:$D$172,"="&amp;N5393)</f>
        <v>1</v>
      </c>
      <c r="P5393" s="3">
        <v>0</v>
      </c>
      <c r="Q5393" s="3">
        <v>0</v>
      </c>
      <c r="R5393" s="3">
        <v>0</v>
      </c>
      <c r="S5393" s="3" t="s">
        <v>20</v>
      </c>
      <c r="T5393" s="3">
        <f>COUNTIF([1]局站!$D$4:$D$172,"="&amp;S5393)</f>
        <v>1</v>
      </c>
      <c r="U5393" s="3">
        <v>0</v>
      </c>
      <c r="V5393" s="3">
        <v>0</v>
      </c>
      <c r="W5393" s="3">
        <v>0</v>
      </c>
      <c r="X5393" s="3" t="s">
        <v>1214</v>
      </c>
      <c r="Y5393" s="3" t="s">
        <v>881</v>
      </c>
      <c r="Z5393" s="3" t="str">
        <f>INDEX(业务类型!$C$4:$C$8,MATCH(纤芯!Y5393,业务类型!$B$4:$B$8,0))</f>
        <v>OTHER</v>
      </c>
      <c r="AA5393" s="3" t="s">
        <v>896</v>
      </c>
    </row>
    <row r="5394" spans="1:27" ht="16.5" x14ac:dyDescent="0.2">
      <c r="A5394" s="3">
        <v>5391</v>
      </c>
      <c r="B5394" s="3">
        <f t="shared" si="419"/>
        <v>37051101013</v>
      </c>
      <c r="C5394" s="3" t="s">
        <v>1166</v>
      </c>
      <c r="D5394" s="3" t="s">
        <v>251</v>
      </c>
      <c r="E5394" s="3" t="str">
        <f>INDEX(光放段!$G$4:$G$237,MATCH(纤芯!G5394,光放段!$C$4:$C$237,0))</f>
        <v>山东二干|潍坊青乡光缆:潍坊东方路-昌邑青乡</v>
      </c>
      <c r="F5394" s="3">
        <f>INDEX(光放段!$I$4:$I$237,MATCH(纤芯!H5394,光放段!$B$4:$B$237,0))</f>
        <v>37051100000</v>
      </c>
      <c r="G5394" s="3" t="str">
        <f t="shared" si="420"/>
        <v>山东二干|潍坊青乡光缆:潍坊东方路-昌邑青乡</v>
      </c>
      <c r="H5394" s="3">
        <f>INDEX(光放段!$B$4:$B$237,MATCH(纤芯!G5394,光放段!$C$4:$C$237,0))</f>
        <v>37051101000</v>
      </c>
      <c r="I5394" s="3" t="str">
        <f t="shared" si="421"/>
        <v>潍坊青乡光缆</v>
      </c>
      <c r="J5394" s="3" t="str">
        <f>INDEX(子缆名称!$B$4:$B$29,纤芯!M5394)</f>
        <v>B缆</v>
      </c>
      <c r="K5394" s="3">
        <v>13</v>
      </c>
      <c r="L5394" s="3">
        <f t="shared" si="422"/>
        <v>1</v>
      </c>
      <c r="M5394" s="3">
        <f t="shared" si="423"/>
        <v>2</v>
      </c>
      <c r="N5394" s="3" t="s">
        <v>69</v>
      </c>
      <c r="O5394" s="3">
        <f>COUNTIF([1]局站!$D$4:$D$172,"="&amp;N5394)</f>
        <v>1</v>
      </c>
      <c r="P5394" s="3">
        <v>0</v>
      </c>
      <c r="Q5394" s="3">
        <v>0</v>
      </c>
      <c r="R5394" s="3">
        <v>0</v>
      </c>
      <c r="S5394" s="3" t="s">
        <v>20</v>
      </c>
      <c r="T5394" s="3">
        <f>COUNTIF([1]局站!$D$4:$D$172,"="&amp;S5394)</f>
        <v>1</v>
      </c>
      <c r="U5394" s="3">
        <v>0</v>
      </c>
      <c r="V5394" s="3">
        <v>0</v>
      </c>
      <c r="W5394" s="3">
        <v>0</v>
      </c>
      <c r="X5394" s="3" t="s">
        <v>1215</v>
      </c>
      <c r="Y5394" s="3" t="s">
        <v>852</v>
      </c>
      <c r="Z5394" s="3" t="str">
        <f>INDEX(业务类型!$C$4:$C$8,MATCH(纤芯!Y5394,业务类型!$B$4:$B$8,0))</f>
        <v>TWO</v>
      </c>
      <c r="AA5394" s="3" t="s">
        <v>885</v>
      </c>
    </row>
    <row r="5395" spans="1:27" ht="16.5" x14ac:dyDescent="0.2">
      <c r="A5395" s="3">
        <v>5392</v>
      </c>
      <c r="B5395" s="3">
        <f t="shared" si="419"/>
        <v>37051101014</v>
      </c>
      <c r="C5395" s="3" t="s">
        <v>1166</v>
      </c>
      <c r="D5395" s="3" t="s">
        <v>251</v>
      </c>
      <c r="E5395" s="3" t="str">
        <f>INDEX(光放段!$G$4:$G$237,MATCH(纤芯!G5395,光放段!$C$4:$C$237,0))</f>
        <v>山东二干|潍坊青乡光缆:潍坊东方路-昌邑青乡</v>
      </c>
      <c r="F5395" s="3">
        <f>INDEX(光放段!$I$4:$I$237,MATCH(纤芯!H5395,光放段!$B$4:$B$237,0))</f>
        <v>37051100000</v>
      </c>
      <c r="G5395" s="3" t="str">
        <f t="shared" si="420"/>
        <v>山东二干|潍坊青乡光缆:潍坊东方路-昌邑青乡</v>
      </c>
      <c r="H5395" s="3">
        <f>INDEX(光放段!$B$4:$B$237,MATCH(纤芯!G5395,光放段!$C$4:$C$237,0))</f>
        <v>37051101000</v>
      </c>
      <c r="I5395" s="3" t="str">
        <f t="shared" si="421"/>
        <v>潍坊青乡光缆</v>
      </c>
      <c r="J5395" s="3" t="str">
        <f>INDEX(子缆名称!$B$4:$B$29,纤芯!M5395)</f>
        <v>B缆</v>
      </c>
      <c r="K5395" s="3">
        <v>14</v>
      </c>
      <c r="L5395" s="3">
        <f t="shared" si="422"/>
        <v>2</v>
      </c>
      <c r="M5395" s="3">
        <f t="shared" si="423"/>
        <v>2</v>
      </c>
      <c r="N5395" s="3" t="s">
        <v>69</v>
      </c>
      <c r="O5395" s="3">
        <f>COUNTIF([1]局站!$D$4:$D$172,"="&amp;N5395)</f>
        <v>1</v>
      </c>
      <c r="P5395" s="3">
        <v>0</v>
      </c>
      <c r="Q5395" s="3">
        <v>0</v>
      </c>
      <c r="R5395" s="3">
        <v>0</v>
      </c>
      <c r="S5395" s="3" t="s">
        <v>20</v>
      </c>
      <c r="T5395" s="3">
        <f>COUNTIF([1]局站!$D$4:$D$172,"="&amp;S5395)</f>
        <v>1</v>
      </c>
      <c r="U5395" s="3">
        <v>0</v>
      </c>
      <c r="V5395" s="3">
        <v>0</v>
      </c>
      <c r="W5395" s="3">
        <v>0</v>
      </c>
      <c r="X5395" s="3" t="s">
        <v>1215</v>
      </c>
      <c r="Y5395" s="3" t="s">
        <v>852</v>
      </c>
      <c r="Z5395" s="3" t="str">
        <f>INDEX(业务类型!$C$4:$C$8,MATCH(纤芯!Y5395,业务类型!$B$4:$B$8,0))</f>
        <v>TWO</v>
      </c>
      <c r="AA5395" s="3" t="s">
        <v>885</v>
      </c>
    </row>
    <row r="5396" spans="1:27" ht="16.5" x14ac:dyDescent="0.2">
      <c r="A5396" s="3">
        <v>5393</v>
      </c>
      <c r="B5396" s="3">
        <f t="shared" si="419"/>
        <v>37051101015</v>
      </c>
      <c r="C5396" s="3" t="s">
        <v>1166</v>
      </c>
      <c r="D5396" s="3" t="s">
        <v>251</v>
      </c>
      <c r="E5396" s="3" t="str">
        <f>INDEX(光放段!$G$4:$G$237,MATCH(纤芯!G5396,光放段!$C$4:$C$237,0))</f>
        <v>山东二干|潍坊青乡光缆:潍坊东方路-昌邑青乡</v>
      </c>
      <c r="F5396" s="3">
        <f>INDEX(光放段!$I$4:$I$237,MATCH(纤芯!H5396,光放段!$B$4:$B$237,0))</f>
        <v>37051100000</v>
      </c>
      <c r="G5396" s="3" t="str">
        <f t="shared" si="420"/>
        <v>山东二干|潍坊青乡光缆:潍坊东方路-昌邑青乡</v>
      </c>
      <c r="H5396" s="3">
        <f>INDEX(光放段!$B$4:$B$237,MATCH(纤芯!G5396,光放段!$C$4:$C$237,0))</f>
        <v>37051101000</v>
      </c>
      <c r="I5396" s="3" t="str">
        <f t="shared" si="421"/>
        <v>潍坊青乡光缆</v>
      </c>
      <c r="J5396" s="3" t="str">
        <f>INDEX(子缆名称!$B$4:$B$29,纤芯!M5396)</f>
        <v>B缆</v>
      </c>
      <c r="K5396" s="3">
        <v>15</v>
      </c>
      <c r="L5396" s="3">
        <f t="shared" si="422"/>
        <v>3</v>
      </c>
      <c r="M5396" s="3">
        <f t="shared" si="423"/>
        <v>2</v>
      </c>
      <c r="N5396" s="3" t="s">
        <v>69</v>
      </c>
      <c r="O5396" s="3">
        <f>COUNTIF([1]局站!$D$4:$D$172,"="&amp;N5396)</f>
        <v>1</v>
      </c>
      <c r="P5396" s="3">
        <v>0</v>
      </c>
      <c r="Q5396" s="3">
        <v>0</v>
      </c>
      <c r="R5396" s="3">
        <v>0</v>
      </c>
      <c r="S5396" s="3" t="s">
        <v>20</v>
      </c>
      <c r="T5396" s="3">
        <f>COUNTIF([1]局站!$D$4:$D$172,"="&amp;S5396)</f>
        <v>1</v>
      </c>
      <c r="U5396" s="3">
        <v>0</v>
      </c>
      <c r="V5396" s="3">
        <v>0</v>
      </c>
      <c r="W5396" s="3">
        <v>0</v>
      </c>
      <c r="X5396" s="3" t="s">
        <v>1215</v>
      </c>
      <c r="Y5396" s="3" t="s">
        <v>881</v>
      </c>
      <c r="Z5396" s="3" t="str">
        <f>INDEX(业务类型!$C$4:$C$8,MATCH(纤芯!Y5396,业务类型!$B$4:$B$8,0))</f>
        <v>OTHER</v>
      </c>
      <c r="AA5396" s="3" t="s">
        <v>1112</v>
      </c>
    </row>
    <row r="5397" spans="1:27" ht="16.5" x14ac:dyDescent="0.2">
      <c r="A5397" s="3">
        <v>5394</v>
      </c>
      <c r="B5397" s="3">
        <f t="shared" ref="B5397:B5460" si="424">H5397+K5397</f>
        <v>37051101016</v>
      </c>
      <c r="C5397" s="3" t="s">
        <v>1166</v>
      </c>
      <c r="D5397" s="3" t="s">
        <v>251</v>
      </c>
      <c r="E5397" s="3" t="str">
        <f>INDEX(光放段!$G$4:$G$237,MATCH(纤芯!G5397,光放段!$C$4:$C$237,0))</f>
        <v>山东二干|潍坊青乡光缆:潍坊东方路-昌邑青乡</v>
      </c>
      <c r="F5397" s="3">
        <f>INDEX(光放段!$I$4:$I$237,MATCH(纤芯!H5397,光放段!$B$4:$B$237,0))</f>
        <v>37051100000</v>
      </c>
      <c r="G5397" s="3" t="str">
        <f t="shared" si="420"/>
        <v>山东二干|潍坊青乡光缆:潍坊东方路-昌邑青乡</v>
      </c>
      <c r="H5397" s="3">
        <f>INDEX(光放段!$B$4:$B$237,MATCH(纤芯!G5397,光放段!$C$4:$C$237,0))</f>
        <v>37051101000</v>
      </c>
      <c r="I5397" s="3" t="str">
        <f t="shared" si="421"/>
        <v>潍坊青乡光缆</v>
      </c>
      <c r="J5397" s="3" t="str">
        <f>INDEX(子缆名称!$B$4:$B$29,纤芯!M5397)</f>
        <v>B缆</v>
      </c>
      <c r="K5397" s="3">
        <v>16</v>
      </c>
      <c r="L5397" s="3">
        <f t="shared" si="422"/>
        <v>4</v>
      </c>
      <c r="M5397" s="3">
        <f t="shared" si="423"/>
        <v>2</v>
      </c>
      <c r="N5397" s="3" t="s">
        <v>69</v>
      </c>
      <c r="O5397" s="3">
        <f>COUNTIF([1]局站!$D$4:$D$172,"="&amp;N5397)</f>
        <v>1</v>
      </c>
      <c r="P5397" s="3">
        <v>0</v>
      </c>
      <c r="Q5397" s="3">
        <v>0</v>
      </c>
      <c r="R5397" s="3">
        <v>0</v>
      </c>
      <c r="S5397" s="3" t="s">
        <v>20</v>
      </c>
      <c r="T5397" s="3">
        <f>COUNTIF([1]局站!$D$4:$D$172,"="&amp;S5397)</f>
        <v>1</v>
      </c>
      <c r="U5397" s="3">
        <v>0</v>
      </c>
      <c r="V5397" s="3">
        <v>0</v>
      </c>
      <c r="W5397" s="3">
        <v>0</v>
      </c>
      <c r="X5397" s="3" t="s">
        <v>1215</v>
      </c>
      <c r="Y5397" s="3" t="s">
        <v>881</v>
      </c>
      <c r="Z5397" s="3" t="str">
        <f>INDEX(业务类型!$C$4:$C$8,MATCH(纤芯!Y5397,业务类型!$B$4:$B$8,0))</f>
        <v>OTHER</v>
      </c>
      <c r="AA5397" s="3" t="s">
        <v>1113</v>
      </c>
    </row>
    <row r="5398" spans="1:27" ht="16.5" x14ac:dyDescent="0.2">
      <c r="A5398" s="3">
        <v>5395</v>
      </c>
      <c r="B5398" s="3">
        <f t="shared" si="424"/>
        <v>37051101017</v>
      </c>
      <c r="C5398" s="3" t="s">
        <v>1166</v>
      </c>
      <c r="D5398" s="3" t="s">
        <v>251</v>
      </c>
      <c r="E5398" s="3" t="str">
        <f>INDEX(光放段!$G$4:$G$237,MATCH(纤芯!G5398,光放段!$C$4:$C$237,0))</f>
        <v>山东二干|潍坊青乡光缆:潍坊东方路-昌邑青乡</v>
      </c>
      <c r="F5398" s="3">
        <f>INDEX(光放段!$I$4:$I$237,MATCH(纤芯!H5398,光放段!$B$4:$B$237,0))</f>
        <v>37051100000</v>
      </c>
      <c r="G5398" s="3" t="str">
        <f t="shared" si="420"/>
        <v>山东二干|潍坊青乡光缆:潍坊东方路-昌邑青乡</v>
      </c>
      <c r="H5398" s="3">
        <f>INDEX(光放段!$B$4:$B$237,MATCH(纤芯!G5398,光放段!$C$4:$C$237,0))</f>
        <v>37051101000</v>
      </c>
      <c r="I5398" s="3" t="str">
        <f t="shared" si="421"/>
        <v>潍坊青乡光缆</v>
      </c>
      <c r="J5398" s="3" t="str">
        <f>INDEX(子缆名称!$B$4:$B$29,纤芯!M5398)</f>
        <v>B缆</v>
      </c>
      <c r="K5398" s="3">
        <v>17</v>
      </c>
      <c r="L5398" s="3">
        <f t="shared" si="422"/>
        <v>5</v>
      </c>
      <c r="M5398" s="3">
        <f t="shared" si="423"/>
        <v>2</v>
      </c>
      <c r="N5398" s="3" t="s">
        <v>69</v>
      </c>
      <c r="O5398" s="3">
        <f>COUNTIF([1]局站!$D$4:$D$172,"="&amp;N5398)</f>
        <v>1</v>
      </c>
      <c r="P5398" s="3">
        <v>0</v>
      </c>
      <c r="Q5398" s="3">
        <v>0</v>
      </c>
      <c r="R5398" s="3">
        <v>0</v>
      </c>
      <c r="S5398" s="3" t="s">
        <v>20</v>
      </c>
      <c r="T5398" s="3">
        <f>COUNTIF([1]局站!$D$4:$D$172,"="&amp;S5398)</f>
        <v>1</v>
      </c>
      <c r="U5398" s="3">
        <v>0</v>
      </c>
      <c r="V5398" s="3">
        <v>0</v>
      </c>
      <c r="W5398" s="3">
        <v>0</v>
      </c>
      <c r="X5398" s="3" t="s">
        <v>1215</v>
      </c>
      <c r="Y5398" s="3" t="s">
        <v>880</v>
      </c>
      <c r="Z5398" s="3" t="str">
        <f>INDEX(业务类型!$C$4:$C$8,MATCH(纤芯!Y5398,业务类型!$B$4:$B$8,0))</f>
        <v>IDLE</v>
      </c>
      <c r="AA5398" s="3"/>
    </row>
    <row r="5399" spans="1:27" ht="16.5" x14ac:dyDescent="0.2">
      <c r="A5399" s="3">
        <v>5396</v>
      </c>
      <c r="B5399" s="3">
        <f t="shared" si="424"/>
        <v>37051101018</v>
      </c>
      <c r="C5399" s="3" t="s">
        <v>1166</v>
      </c>
      <c r="D5399" s="3" t="s">
        <v>251</v>
      </c>
      <c r="E5399" s="3" t="str">
        <f>INDEX(光放段!$G$4:$G$237,MATCH(纤芯!G5399,光放段!$C$4:$C$237,0))</f>
        <v>山东二干|潍坊青乡光缆:潍坊东方路-昌邑青乡</v>
      </c>
      <c r="F5399" s="3">
        <f>INDEX(光放段!$I$4:$I$237,MATCH(纤芯!H5399,光放段!$B$4:$B$237,0))</f>
        <v>37051100000</v>
      </c>
      <c r="G5399" s="3" t="str">
        <f t="shared" si="420"/>
        <v>山东二干|潍坊青乡光缆:潍坊东方路-昌邑青乡</v>
      </c>
      <c r="H5399" s="3">
        <f>INDEX(光放段!$B$4:$B$237,MATCH(纤芯!G5399,光放段!$C$4:$C$237,0))</f>
        <v>37051101000</v>
      </c>
      <c r="I5399" s="3" t="str">
        <f t="shared" si="421"/>
        <v>潍坊青乡光缆</v>
      </c>
      <c r="J5399" s="3" t="str">
        <f>INDEX(子缆名称!$B$4:$B$29,纤芯!M5399)</f>
        <v>B缆</v>
      </c>
      <c r="K5399" s="3">
        <v>18</v>
      </c>
      <c r="L5399" s="3">
        <f t="shared" si="422"/>
        <v>6</v>
      </c>
      <c r="M5399" s="3">
        <f t="shared" si="423"/>
        <v>2</v>
      </c>
      <c r="N5399" s="3" t="s">
        <v>69</v>
      </c>
      <c r="O5399" s="3">
        <f>COUNTIF([1]局站!$D$4:$D$172,"="&amp;N5399)</f>
        <v>1</v>
      </c>
      <c r="P5399" s="3">
        <v>0</v>
      </c>
      <c r="Q5399" s="3">
        <v>0</v>
      </c>
      <c r="R5399" s="3">
        <v>0</v>
      </c>
      <c r="S5399" s="3" t="s">
        <v>20</v>
      </c>
      <c r="T5399" s="3">
        <f>COUNTIF([1]局站!$D$4:$D$172,"="&amp;S5399)</f>
        <v>1</v>
      </c>
      <c r="U5399" s="3">
        <v>0</v>
      </c>
      <c r="V5399" s="3">
        <v>0</v>
      </c>
      <c r="W5399" s="3">
        <v>0</v>
      </c>
      <c r="X5399" s="3" t="s">
        <v>1215</v>
      </c>
      <c r="Y5399" s="3" t="s">
        <v>880</v>
      </c>
      <c r="Z5399" s="3" t="str">
        <f>INDEX(业务类型!$C$4:$C$8,MATCH(纤芯!Y5399,业务类型!$B$4:$B$8,0))</f>
        <v>IDLE</v>
      </c>
      <c r="AA5399" s="3"/>
    </row>
    <row r="5400" spans="1:27" ht="16.5" x14ac:dyDescent="0.2">
      <c r="A5400" s="3">
        <v>5397</v>
      </c>
      <c r="B5400" s="3">
        <f t="shared" si="424"/>
        <v>37051101019</v>
      </c>
      <c r="C5400" s="3" t="s">
        <v>1166</v>
      </c>
      <c r="D5400" s="3" t="s">
        <v>251</v>
      </c>
      <c r="E5400" s="3" t="str">
        <f>INDEX(光放段!$G$4:$G$237,MATCH(纤芯!G5400,光放段!$C$4:$C$237,0))</f>
        <v>山东二干|潍坊青乡光缆:潍坊东方路-昌邑青乡</v>
      </c>
      <c r="F5400" s="3">
        <f>INDEX(光放段!$I$4:$I$237,MATCH(纤芯!H5400,光放段!$B$4:$B$237,0))</f>
        <v>37051100000</v>
      </c>
      <c r="G5400" s="3" t="str">
        <f t="shared" si="420"/>
        <v>山东二干|潍坊青乡光缆:潍坊东方路-昌邑青乡</v>
      </c>
      <c r="H5400" s="3">
        <f>INDEX(光放段!$B$4:$B$237,MATCH(纤芯!G5400,光放段!$C$4:$C$237,0))</f>
        <v>37051101000</v>
      </c>
      <c r="I5400" s="3" t="str">
        <f t="shared" si="421"/>
        <v>潍坊青乡光缆</v>
      </c>
      <c r="J5400" s="3" t="str">
        <f>INDEX(子缆名称!$B$4:$B$29,纤芯!M5400)</f>
        <v>B缆</v>
      </c>
      <c r="K5400" s="3">
        <v>19</v>
      </c>
      <c r="L5400" s="3">
        <f t="shared" si="422"/>
        <v>7</v>
      </c>
      <c r="M5400" s="3">
        <f t="shared" si="423"/>
        <v>2</v>
      </c>
      <c r="N5400" s="3" t="s">
        <v>69</v>
      </c>
      <c r="O5400" s="3">
        <f>COUNTIF([1]局站!$D$4:$D$172,"="&amp;N5400)</f>
        <v>1</v>
      </c>
      <c r="P5400" s="3">
        <v>0</v>
      </c>
      <c r="Q5400" s="3">
        <v>0</v>
      </c>
      <c r="R5400" s="3">
        <v>0</v>
      </c>
      <c r="S5400" s="3" t="s">
        <v>20</v>
      </c>
      <c r="T5400" s="3">
        <f>COUNTIF([1]局站!$D$4:$D$172,"="&amp;S5400)</f>
        <v>1</v>
      </c>
      <c r="U5400" s="3">
        <v>0</v>
      </c>
      <c r="V5400" s="3">
        <v>0</v>
      </c>
      <c r="W5400" s="3">
        <v>0</v>
      </c>
      <c r="X5400" s="3" t="s">
        <v>1215</v>
      </c>
      <c r="Y5400" s="3" t="s">
        <v>852</v>
      </c>
      <c r="Z5400" s="3" t="str">
        <f>INDEX(业务类型!$C$4:$C$8,MATCH(纤芯!Y5400,业务类型!$B$4:$B$8,0))</f>
        <v>TWO</v>
      </c>
      <c r="AA5400" s="3" t="s">
        <v>907</v>
      </c>
    </row>
    <row r="5401" spans="1:27" ht="16.5" x14ac:dyDescent="0.2">
      <c r="A5401" s="3">
        <v>5398</v>
      </c>
      <c r="B5401" s="3">
        <f t="shared" si="424"/>
        <v>37051101020</v>
      </c>
      <c r="C5401" s="3" t="s">
        <v>1166</v>
      </c>
      <c r="D5401" s="3" t="s">
        <v>251</v>
      </c>
      <c r="E5401" s="3" t="str">
        <f>INDEX(光放段!$G$4:$G$237,MATCH(纤芯!G5401,光放段!$C$4:$C$237,0))</f>
        <v>山东二干|潍坊青乡光缆:潍坊东方路-昌邑青乡</v>
      </c>
      <c r="F5401" s="3">
        <f>INDEX(光放段!$I$4:$I$237,MATCH(纤芯!H5401,光放段!$B$4:$B$237,0))</f>
        <v>37051100000</v>
      </c>
      <c r="G5401" s="3" t="str">
        <f t="shared" si="420"/>
        <v>山东二干|潍坊青乡光缆:潍坊东方路-昌邑青乡</v>
      </c>
      <c r="H5401" s="3">
        <f>INDEX(光放段!$B$4:$B$237,MATCH(纤芯!G5401,光放段!$C$4:$C$237,0))</f>
        <v>37051101000</v>
      </c>
      <c r="I5401" s="3" t="str">
        <f t="shared" si="421"/>
        <v>潍坊青乡光缆</v>
      </c>
      <c r="J5401" s="3" t="str">
        <f>INDEX(子缆名称!$B$4:$B$29,纤芯!M5401)</f>
        <v>B缆</v>
      </c>
      <c r="K5401" s="3">
        <v>20</v>
      </c>
      <c r="L5401" s="3">
        <f t="shared" si="422"/>
        <v>8</v>
      </c>
      <c r="M5401" s="3">
        <f t="shared" si="423"/>
        <v>2</v>
      </c>
      <c r="N5401" s="3" t="s">
        <v>69</v>
      </c>
      <c r="O5401" s="3">
        <f>COUNTIF([1]局站!$D$4:$D$172,"="&amp;N5401)</f>
        <v>1</v>
      </c>
      <c r="P5401" s="3">
        <v>0</v>
      </c>
      <c r="Q5401" s="3">
        <v>0</v>
      </c>
      <c r="R5401" s="3">
        <v>0</v>
      </c>
      <c r="S5401" s="3" t="s">
        <v>20</v>
      </c>
      <c r="T5401" s="3">
        <f>COUNTIF([1]局站!$D$4:$D$172,"="&amp;S5401)</f>
        <v>1</v>
      </c>
      <c r="U5401" s="3">
        <v>0</v>
      </c>
      <c r="V5401" s="3">
        <v>0</v>
      </c>
      <c r="W5401" s="3">
        <v>0</v>
      </c>
      <c r="X5401" s="3" t="s">
        <v>1215</v>
      </c>
      <c r="Y5401" s="3" t="s">
        <v>852</v>
      </c>
      <c r="Z5401" s="3" t="str">
        <f>INDEX(业务类型!$C$4:$C$8,MATCH(纤芯!Y5401,业务类型!$B$4:$B$8,0))</f>
        <v>TWO</v>
      </c>
      <c r="AA5401" s="3" t="s">
        <v>907</v>
      </c>
    </row>
    <row r="5402" spans="1:27" ht="16.5" x14ac:dyDescent="0.2">
      <c r="A5402" s="3">
        <v>5399</v>
      </c>
      <c r="B5402" s="3">
        <f t="shared" si="424"/>
        <v>37051101021</v>
      </c>
      <c r="C5402" s="3" t="s">
        <v>1166</v>
      </c>
      <c r="D5402" s="3" t="s">
        <v>251</v>
      </c>
      <c r="E5402" s="3" t="str">
        <f>INDEX(光放段!$G$4:$G$237,MATCH(纤芯!G5402,光放段!$C$4:$C$237,0))</f>
        <v>山东二干|潍坊青乡光缆:潍坊东方路-昌邑青乡</v>
      </c>
      <c r="F5402" s="3">
        <f>INDEX(光放段!$I$4:$I$237,MATCH(纤芯!H5402,光放段!$B$4:$B$237,0))</f>
        <v>37051100000</v>
      </c>
      <c r="G5402" s="3" t="str">
        <f t="shared" si="420"/>
        <v>山东二干|潍坊青乡光缆:潍坊东方路-昌邑青乡</v>
      </c>
      <c r="H5402" s="3">
        <f>INDEX(光放段!$B$4:$B$237,MATCH(纤芯!G5402,光放段!$C$4:$C$237,0))</f>
        <v>37051101000</v>
      </c>
      <c r="I5402" s="3" t="str">
        <f t="shared" si="421"/>
        <v>潍坊青乡光缆</v>
      </c>
      <c r="J5402" s="3" t="str">
        <f>INDEX(子缆名称!$B$4:$B$29,纤芯!M5402)</f>
        <v>B缆</v>
      </c>
      <c r="K5402" s="3">
        <v>21</v>
      </c>
      <c r="L5402" s="3">
        <f t="shared" si="422"/>
        <v>9</v>
      </c>
      <c r="M5402" s="3">
        <f t="shared" si="423"/>
        <v>2</v>
      </c>
      <c r="N5402" s="3" t="s">
        <v>69</v>
      </c>
      <c r="O5402" s="3">
        <f>COUNTIF([1]局站!$D$4:$D$172,"="&amp;N5402)</f>
        <v>1</v>
      </c>
      <c r="P5402" s="3">
        <v>0</v>
      </c>
      <c r="Q5402" s="3">
        <v>0</v>
      </c>
      <c r="R5402" s="3">
        <v>0</v>
      </c>
      <c r="S5402" s="3" t="s">
        <v>20</v>
      </c>
      <c r="T5402" s="3">
        <f>COUNTIF([1]局站!$D$4:$D$172,"="&amp;S5402)</f>
        <v>1</v>
      </c>
      <c r="U5402" s="3">
        <v>0</v>
      </c>
      <c r="V5402" s="3">
        <v>0</v>
      </c>
      <c r="W5402" s="3">
        <v>0</v>
      </c>
      <c r="X5402" s="3" t="s">
        <v>1215</v>
      </c>
      <c r="Y5402" s="3" t="s">
        <v>852</v>
      </c>
      <c r="Z5402" s="3" t="str">
        <f>INDEX(业务类型!$C$4:$C$8,MATCH(纤芯!Y5402,业务类型!$B$4:$B$8,0))</f>
        <v>TWO</v>
      </c>
      <c r="AA5402" s="3" t="s">
        <v>886</v>
      </c>
    </row>
    <row r="5403" spans="1:27" ht="16.5" x14ac:dyDescent="0.2">
      <c r="A5403" s="3">
        <v>5400</v>
      </c>
      <c r="B5403" s="3">
        <f t="shared" si="424"/>
        <v>37051101022</v>
      </c>
      <c r="C5403" s="3" t="s">
        <v>1166</v>
      </c>
      <c r="D5403" s="3" t="s">
        <v>251</v>
      </c>
      <c r="E5403" s="3" t="str">
        <f>INDEX(光放段!$G$4:$G$237,MATCH(纤芯!G5403,光放段!$C$4:$C$237,0))</f>
        <v>山东二干|潍坊青乡光缆:潍坊东方路-昌邑青乡</v>
      </c>
      <c r="F5403" s="3">
        <f>INDEX(光放段!$I$4:$I$237,MATCH(纤芯!H5403,光放段!$B$4:$B$237,0))</f>
        <v>37051100000</v>
      </c>
      <c r="G5403" s="3" t="str">
        <f t="shared" si="420"/>
        <v>山东二干|潍坊青乡光缆:潍坊东方路-昌邑青乡</v>
      </c>
      <c r="H5403" s="3">
        <f>INDEX(光放段!$B$4:$B$237,MATCH(纤芯!G5403,光放段!$C$4:$C$237,0))</f>
        <v>37051101000</v>
      </c>
      <c r="I5403" s="3" t="str">
        <f t="shared" si="421"/>
        <v>潍坊青乡光缆</v>
      </c>
      <c r="J5403" s="3" t="str">
        <f>INDEX(子缆名称!$B$4:$B$29,纤芯!M5403)</f>
        <v>B缆</v>
      </c>
      <c r="K5403" s="3">
        <v>22</v>
      </c>
      <c r="L5403" s="3">
        <f t="shared" si="422"/>
        <v>10</v>
      </c>
      <c r="M5403" s="3">
        <f t="shared" si="423"/>
        <v>2</v>
      </c>
      <c r="N5403" s="3" t="s">
        <v>69</v>
      </c>
      <c r="O5403" s="3">
        <f>COUNTIF([1]局站!$D$4:$D$172,"="&amp;N5403)</f>
        <v>1</v>
      </c>
      <c r="P5403" s="3">
        <v>0</v>
      </c>
      <c r="Q5403" s="3">
        <v>0</v>
      </c>
      <c r="R5403" s="3">
        <v>0</v>
      </c>
      <c r="S5403" s="3" t="s">
        <v>20</v>
      </c>
      <c r="T5403" s="3">
        <f>COUNTIF([1]局站!$D$4:$D$172,"="&amp;S5403)</f>
        <v>1</v>
      </c>
      <c r="U5403" s="3">
        <v>0</v>
      </c>
      <c r="V5403" s="3">
        <v>0</v>
      </c>
      <c r="W5403" s="3">
        <v>0</v>
      </c>
      <c r="X5403" s="3" t="s">
        <v>1215</v>
      </c>
      <c r="Y5403" s="3" t="s">
        <v>852</v>
      </c>
      <c r="Z5403" s="3" t="str">
        <f>INDEX(业务类型!$C$4:$C$8,MATCH(纤芯!Y5403,业务类型!$B$4:$B$8,0))</f>
        <v>TWO</v>
      </c>
      <c r="AA5403" s="3" t="s">
        <v>886</v>
      </c>
    </row>
    <row r="5404" spans="1:27" ht="16.5" x14ac:dyDescent="0.2">
      <c r="A5404" s="3">
        <v>5401</v>
      </c>
      <c r="B5404" s="3">
        <f t="shared" si="424"/>
        <v>37051101023</v>
      </c>
      <c r="C5404" s="3" t="s">
        <v>1166</v>
      </c>
      <c r="D5404" s="3" t="s">
        <v>251</v>
      </c>
      <c r="E5404" s="3" t="str">
        <f>INDEX(光放段!$G$4:$G$237,MATCH(纤芯!G5404,光放段!$C$4:$C$237,0))</f>
        <v>山东二干|潍坊青乡光缆:潍坊东方路-昌邑青乡</v>
      </c>
      <c r="F5404" s="3">
        <f>INDEX(光放段!$I$4:$I$237,MATCH(纤芯!H5404,光放段!$B$4:$B$237,0))</f>
        <v>37051100000</v>
      </c>
      <c r="G5404" s="3" t="str">
        <f t="shared" si="420"/>
        <v>山东二干|潍坊青乡光缆:潍坊东方路-昌邑青乡</v>
      </c>
      <c r="H5404" s="3">
        <f>INDEX(光放段!$B$4:$B$237,MATCH(纤芯!G5404,光放段!$C$4:$C$237,0))</f>
        <v>37051101000</v>
      </c>
      <c r="I5404" s="3" t="str">
        <f t="shared" si="421"/>
        <v>潍坊青乡光缆</v>
      </c>
      <c r="J5404" s="3" t="str">
        <f>INDEX(子缆名称!$B$4:$B$29,纤芯!M5404)</f>
        <v>B缆</v>
      </c>
      <c r="K5404" s="3">
        <v>23</v>
      </c>
      <c r="L5404" s="3">
        <f t="shared" si="422"/>
        <v>11</v>
      </c>
      <c r="M5404" s="3">
        <f t="shared" si="423"/>
        <v>2</v>
      </c>
      <c r="N5404" s="3" t="s">
        <v>69</v>
      </c>
      <c r="O5404" s="3">
        <f>COUNTIF([1]局站!$D$4:$D$172,"="&amp;N5404)</f>
        <v>1</v>
      </c>
      <c r="P5404" s="3">
        <v>0</v>
      </c>
      <c r="Q5404" s="3">
        <v>0</v>
      </c>
      <c r="R5404" s="3">
        <v>0</v>
      </c>
      <c r="S5404" s="3" t="s">
        <v>20</v>
      </c>
      <c r="T5404" s="3">
        <f>COUNTIF([1]局站!$D$4:$D$172,"="&amp;S5404)</f>
        <v>1</v>
      </c>
      <c r="U5404" s="3">
        <v>0</v>
      </c>
      <c r="V5404" s="3">
        <v>0</v>
      </c>
      <c r="W5404" s="3">
        <v>0</v>
      </c>
      <c r="X5404" s="3" t="s">
        <v>1215</v>
      </c>
      <c r="Y5404" s="3" t="s">
        <v>880</v>
      </c>
      <c r="Z5404" s="3" t="str">
        <f>INDEX(业务类型!$C$4:$C$8,MATCH(纤芯!Y5404,业务类型!$B$4:$B$8,0))</f>
        <v>IDLE</v>
      </c>
      <c r="AA5404" s="3"/>
    </row>
    <row r="5405" spans="1:27" ht="16.5" x14ac:dyDescent="0.2">
      <c r="A5405" s="3">
        <v>5402</v>
      </c>
      <c r="B5405" s="3">
        <f t="shared" si="424"/>
        <v>37051101024</v>
      </c>
      <c r="C5405" s="3" t="s">
        <v>1166</v>
      </c>
      <c r="D5405" s="3" t="s">
        <v>251</v>
      </c>
      <c r="E5405" s="3" t="str">
        <f>INDEX(光放段!$G$4:$G$237,MATCH(纤芯!G5405,光放段!$C$4:$C$237,0))</f>
        <v>山东二干|潍坊青乡光缆:潍坊东方路-昌邑青乡</v>
      </c>
      <c r="F5405" s="3">
        <f>INDEX(光放段!$I$4:$I$237,MATCH(纤芯!H5405,光放段!$B$4:$B$237,0))</f>
        <v>37051100000</v>
      </c>
      <c r="G5405" s="3" t="str">
        <f t="shared" si="420"/>
        <v>山东二干|潍坊青乡光缆:潍坊东方路-昌邑青乡</v>
      </c>
      <c r="H5405" s="3">
        <f>INDEX(光放段!$B$4:$B$237,MATCH(纤芯!G5405,光放段!$C$4:$C$237,0))</f>
        <v>37051101000</v>
      </c>
      <c r="I5405" s="3" t="str">
        <f t="shared" si="421"/>
        <v>潍坊青乡光缆</v>
      </c>
      <c r="J5405" s="3" t="str">
        <f>INDEX(子缆名称!$B$4:$B$29,纤芯!M5405)</f>
        <v>B缆</v>
      </c>
      <c r="K5405" s="3">
        <v>24</v>
      </c>
      <c r="L5405" s="3">
        <f t="shared" si="422"/>
        <v>12</v>
      </c>
      <c r="M5405" s="3">
        <f t="shared" si="423"/>
        <v>2</v>
      </c>
      <c r="N5405" s="3" t="s">
        <v>69</v>
      </c>
      <c r="O5405" s="3">
        <f>COUNTIF([1]局站!$D$4:$D$172,"="&amp;N5405)</f>
        <v>1</v>
      </c>
      <c r="P5405" s="3">
        <v>0</v>
      </c>
      <c r="Q5405" s="3">
        <v>0</v>
      </c>
      <c r="R5405" s="3">
        <v>0</v>
      </c>
      <c r="S5405" s="3" t="s">
        <v>20</v>
      </c>
      <c r="T5405" s="3">
        <f>COUNTIF([1]局站!$D$4:$D$172,"="&amp;S5405)</f>
        <v>1</v>
      </c>
      <c r="U5405" s="3">
        <v>0</v>
      </c>
      <c r="V5405" s="3">
        <v>0</v>
      </c>
      <c r="W5405" s="3">
        <v>0</v>
      </c>
      <c r="X5405" s="3" t="s">
        <v>1215</v>
      </c>
      <c r="Y5405" s="3" t="s">
        <v>880</v>
      </c>
      <c r="Z5405" s="3" t="str">
        <f>INDEX(业务类型!$C$4:$C$8,MATCH(纤芯!Y5405,业务类型!$B$4:$B$8,0))</f>
        <v>IDLE</v>
      </c>
      <c r="AA5405" s="3"/>
    </row>
    <row r="5406" spans="1:27" ht="33" x14ac:dyDescent="0.2">
      <c r="A5406" s="3">
        <v>5403</v>
      </c>
      <c r="B5406" s="3">
        <f t="shared" si="424"/>
        <v>37052101001</v>
      </c>
      <c r="C5406" s="3" t="s">
        <v>1166</v>
      </c>
      <c r="D5406" s="3" t="s">
        <v>252</v>
      </c>
      <c r="E5406" s="3" t="str">
        <f>INDEX(光放段!$G$4:$G$237,MATCH(纤芯!G5406,光放段!$C$4:$C$237,0))</f>
        <v>山东二干|潍坊日照架空光缆:潍坊东方路-日照海滨五路</v>
      </c>
      <c r="F5406" s="3">
        <f>INDEX(光放段!$I$4:$I$237,MATCH(纤芯!H5406,光放段!$B$4:$B$237,0))</f>
        <v>37052100000</v>
      </c>
      <c r="G5406" s="3" t="str">
        <f t="shared" si="420"/>
        <v>山东二干|潍坊日照架空光缆:潍坊东方路-诸城原联通高级技工学校</v>
      </c>
      <c r="H5406" s="3">
        <f>INDEX(光放段!$B$4:$B$237,MATCH(纤芯!G5406,光放段!$C$4:$C$237,0))</f>
        <v>37052101000</v>
      </c>
      <c r="I5406" s="3" t="str">
        <f t="shared" si="421"/>
        <v>潍坊日照架空光缆</v>
      </c>
      <c r="J5406" s="3" t="str">
        <f>INDEX(子缆名称!$B$4:$B$29,纤芯!M5406)</f>
        <v>A缆</v>
      </c>
      <c r="K5406" s="3">
        <v>1</v>
      </c>
      <c r="L5406" s="3">
        <f t="shared" si="422"/>
        <v>1</v>
      </c>
      <c r="M5406" s="3">
        <f t="shared" si="423"/>
        <v>1</v>
      </c>
      <c r="N5406" s="3" t="s">
        <v>69</v>
      </c>
      <c r="O5406" s="3">
        <f>COUNTIF([1]局站!$D$4:$D$172,"="&amp;N5406)</f>
        <v>1</v>
      </c>
      <c r="P5406" s="3">
        <v>0</v>
      </c>
      <c r="Q5406" s="3">
        <v>0</v>
      </c>
      <c r="R5406" s="3">
        <v>0</v>
      </c>
      <c r="S5406" s="3" t="s">
        <v>122</v>
      </c>
      <c r="T5406" s="3">
        <f>COUNTIF([1]局站!$D$4:$D$172,"="&amp;S5406)</f>
        <v>1</v>
      </c>
      <c r="U5406" s="3">
        <v>0</v>
      </c>
      <c r="V5406" s="3">
        <v>0</v>
      </c>
      <c r="W5406" s="3">
        <v>0</v>
      </c>
      <c r="X5406" s="3" t="s">
        <v>1215</v>
      </c>
      <c r="Y5406" s="3" t="s">
        <v>880</v>
      </c>
      <c r="Z5406" s="3" t="str">
        <f>INDEX(业务类型!$C$4:$C$8,MATCH(纤芯!Y5406,业务类型!$B$4:$B$8,0))</f>
        <v>IDLE</v>
      </c>
      <c r="AA5406" s="3"/>
    </row>
    <row r="5407" spans="1:27" ht="33" x14ac:dyDescent="0.2">
      <c r="A5407" s="3">
        <v>5404</v>
      </c>
      <c r="B5407" s="3">
        <f t="shared" si="424"/>
        <v>37052101002</v>
      </c>
      <c r="C5407" s="3" t="s">
        <v>1166</v>
      </c>
      <c r="D5407" s="3" t="s">
        <v>252</v>
      </c>
      <c r="E5407" s="3" t="str">
        <f>INDEX(光放段!$G$4:$G$237,MATCH(纤芯!G5407,光放段!$C$4:$C$237,0))</f>
        <v>山东二干|潍坊日照架空光缆:潍坊东方路-日照海滨五路</v>
      </c>
      <c r="F5407" s="3">
        <f>INDEX(光放段!$I$4:$I$237,MATCH(纤芯!H5407,光放段!$B$4:$B$237,0))</f>
        <v>37052100000</v>
      </c>
      <c r="G5407" s="3" t="str">
        <f t="shared" si="420"/>
        <v>山东二干|潍坊日照架空光缆:潍坊东方路-诸城原联通高级技工学校</v>
      </c>
      <c r="H5407" s="3">
        <f>INDEX(光放段!$B$4:$B$237,MATCH(纤芯!G5407,光放段!$C$4:$C$237,0))</f>
        <v>37052101000</v>
      </c>
      <c r="I5407" s="3" t="str">
        <f t="shared" si="421"/>
        <v>潍坊日照架空光缆</v>
      </c>
      <c r="J5407" s="3" t="str">
        <f>INDEX(子缆名称!$B$4:$B$29,纤芯!M5407)</f>
        <v>A缆</v>
      </c>
      <c r="K5407" s="3">
        <v>2</v>
      </c>
      <c r="L5407" s="3">
        <f t="shared" si="422"/>
        <v>2</v>
      </c>
      <c r="M5407" s="3">
        <f t="shared" si="423"/>
        <v>1</v>
      </c>
      <c r="N5407" s="3" t="s">
        <v>69</v>
      </c>
      <c r="O5407" s="3">
        <f>COUNTIF([1]局站!$D$4:$D$172,"="&amp;N5407)</f>
        <v>1</v>
      </c>
      <c r="P5407" s="3">
        <v>0</v>
      </c>
      <c r="Q5407" s="3">
        <v>0</v>
      </c>
      <c r="R5407" s="3">
        <v>0</v>
      </c>
      <c r="S5407" s="3" t="s">
        <v>122</v>
      </c>
      <c r="T5407" s="3">
        <f>COUNTIF([1]局站!$D$4:$D$172,"="&amp;S5407)</f>
        <v>1</v>
      </c>
      <c r="U5407" s="3">
        <v>0</v>
      </c>
      <c r="V5407" s="3">
        <v>0</v>
      </c>
      <c r="W5407" s="3">
        <v>0</v>
      </c>
      <c r="X5407" s="3" t="s">
        <v>1215</v>
      </c>
      <c r="Y5407" s="3" t="s">
        <v>880</v>
      </c>
      <c r="Z5407" s="3" t="str">
        <f>INDEX(业务类型!$C$4:$C$8,MATCH(纤芯!Y5407,业务类型!$B$4:$B$8,0))</f>
        <v>IDLE</v>
      </c>
      <c r="AA5407" s="3"/>
    </row>
    <row r="5408" spans="1:27" ht="33" x14ac:dyDescent="0.2">
      <c r="A5408" s="3">
        <v>5405</v>
      </c>
      <c r="B5408" s="3">
        <f t="shared" si="424"/>
        <v>37052101003</v>
      </c>
      <c r="C5408" s="3" t="s">
        <v>1166</v>
      </c>
      <c r="D5408" s="3" t="s">
        <v>252</v>
      </c>
      <c r="E5408" s="3" t="str">
        <f>INDEX(光放段!$G$4:$G$237,MATCH(纤芯!G5408,光放段!$C$4:$C$237,0))</f>
        <v>山东二干|潍坊日照架空光缆:潍坊东方路-日照海滨五路</v>
      </c>
      <c r="F5408" s="3">
        <f>INDEX(光放段!$I$4:$I$237,MATCH(纤芯!H5408,光放段!$B$4:$B$237,0))</f>
        <v>37052100000</v>
      </c>
      <c r="G5408" s="3" t="str">
        <f t="shared" si="420"/>
        <v>山东二干|潍坊日照架空光缆:潍坊东方路-诸城原联通高级技工学校</v>
      </c>
      <c r="H5408" s="3">
        <f>INDEX(光放段!$B$4:$B$237,MATCH(纤芯!G5408,光放段!$C$4:$C$237,0))</f>
        <v>37052101000</v>
      </c>
      <c r="I5408" s="3" t="str">
        <f t="shared" si="421"/>
        <v>潍坊日照架空光缆</v>
      </c>
      <c r="J5408" s="3" t="str">
        <f>INDEX(子缆名称!$B$4:$B$29,纤芯!M5408)</f>
        <v>A缆</v>
      </c>
      <c r="K5408" s="3">
        <v>3</v>
      </c>
      <c r="L5408" s="3">
        <f t="shared" si="422"/>
        <v>3</v>
      </c>
      <c r="M5408" s="3">
        <f t="shared" si="423"/>
        <v>1</v>
      </c>
      <c r="N5408" s="3" t="s">
        <v>69</v>
      </c>
      <c r="O5408" s="3">
        <f>COUNTIF([1]局站!$D$4:$D$172,"="&amp;N5408)</f>
        <v>1</v>
      </c>
      <c r="P5408" s="3">
        <v>0</v>
      </c>
      <c r="Q5408" s="3">
        <v>0</v>
      </c>
      <c r="R5408" s="3">
        <v>0</v>
      </c>
      <c r="S5408" s="3" t="s">
        <v>122</v>
      </c>
      <c r="T5408" s="3">
        <f>COUNTIF([1]局站!$D$4:$D$172,"="&amp;S5408)</f>
        <v>1</v>
      </c>
      <c r="U5408" s="3">
        <v>0</v>
      </c>
      <c r="V5408" s="3">
        <v>0</v>
      </c>
      <c r="W5408" s="3">
        <v>0</v>
      </c>
      <c r="X5408" s="3" t="s">
        <v>1215</v>
      </c>
      <c r="Y5408" s="3" t="s">
        <v>880</v>
      </c>
      <c r="Z5408" s="3" t="str">
        <f>INDEX(业务类型!$C$4:$C$8,MATCH(纤芯!Y5408,业务类型!$B$4:$B$8,0))</f>
        <v>IDLE</v>
      </c>
      <c r="AA5408" s="3"/>
    </row>
    <row r="5409" spans="1:27" ht="33" x14ac:dyDescent="0.2">
      <c r="A5409" s="3">
        <v>5406</v>
      </c>
      <c r="B5409" s="3">
        <f t="shared" si="424"/>
        <v>37052101004</v>
      </c>
      <c r="C5409" s="3" t="s">
        <v>1166</v>
      </c>
      <c r="D5409" s="3" t="s">
        <v>252</v>
      </c>
      <c r="E5409" s="3" t="str">
        <f>INDEX(光放段!$G$4:$G$237,MATCH(纤芯!G5409,光放段!$C$4:$C$237,0))</f>
        <v>山东二干|潍坊日照架空光缆:潍坊东方路-日照海滨五路</v>
      </c>
      <c r="F5409" s="3">
        <f>INDEX(光放段!$I$4:$I$237,MATCH(纤芯!H5409,光放段!$B$4:$B$237,0))</f>
        <v>37052100000</v>
      </c>
      <c r="G5409" s="3" t="str">
        <f t="shared" si="420"/>
        <v>山东二干|潍坊日照架空光缆:潍坊东方路-诸城原联通高级技工学校</v>
      </c>
      <c r="H5409" s="3">
        <f>INDEX(光放段!$B$4:$B$237,MATCH(纤芯!G5409,光放段!$C$4:$C$237,0))</f>
        <v>37052101000</v>
      </c>
      <c r="I5409" s="3" t="str">
        <f t="shared" si="421"/>
        <v>潍坊日照架空光缆</v>
      </c>
      <c r="J5409" s="3" t="str">
        <f>INDEX(子缆名称!$B$4:$B$29,纤芯!M5409)</f>
        <v>A缆</v>
      </c>
      <c r="K5409" s="3">
        <v>4</v>
      </c>
      <c r="L5409" s="3">
        <f t="shared" si="422"/>
        <v>4</v>
      </c>
      <c r="M5409" s="3">
        <f t="shared" si="423"/>
        <v>1</v>
      </c>
      <c r="N5409" s="3" t="s">
        <v>69</v>
      </c>
      <c r="O5409" s="3">
        <f>COUNTIF([1]局站!$D$4:$D$172,"="&amp;N5409)</f>
        <v>1</v>
      </c>
      <c r="P5409" s="3">
        <v>0</v>
      </c>
      <c r="Q5409" s="3">
        <v>0</v>
      </c>
      <c r="R5409" s="3">
        <v>0</v>
      </c>
      <c r="S5409" s="3" t="s">
        <v>122</v>
      </c>
      <c r="T5409" s="3">
        <f>COUNTIF([1]局站!$D$4:$D$172,"="&amp;S5409)</f>
        <v>1</v>
      </c>
      <c r="U5409" s="3">
        <v>0</v>
      </c>
      <c r="V5409" s="3">
        <v>0</v>
      </c>
      <c r="W5409" s="3">
        <v>0</v>
      </c>
      <c r="X5409" s="3" t="s">
        <v>1215</v>
      </c>
      <c r="Y5409" s="3" t="s">
        <v>880</v>
      </c>
      <c r="Z5409" s="3" t="str">
        <f>INDEX(业务类型!$C$4:$C$8,MATCH(纤芯!Y5409,业务类型!$B$4:$B$8,0))</f>
        <v>IDLE</v>
      </c>
      <c r="AA5409" s="3"/>
    </row>
    <row r="5410" spans="1:27" ht="33" x14ac:dyDescent="0.2">
      <c r="A5410" s="3">
        <v>5407</v>
      </c>
      <c r="B5410" s="3">
        <f t="shared" si="424"/>
        <v>37052101005</v>
      </c>
      <c r="C5410" s="3" t="s">
        <v>1166</v>
      </c>
      <c r="D5410" s="3" t="s">
        <v>252</v>
      </c>
      <c r="E5410" s="3" t="str">
        <f>INDEX(光放段!$G$4:$G$237,MATCH(纤芯!G5410,光放段!$C$4:$C$237,0))</f>
        <v>山东二干|潍坊日照架空光缆:潍坊东方路-日照海滨五路</v>
      </c>
      <c r="F5410" s="3">
        <f>INDEX(光放段!$I$4:$I$237,MATCH(纤芯!H5410,光放段!$B$4:$B$237,0))</f>
        <v>37052100000</v>
      </c>
      <c r="G5410" s="3" t="str">
        <f t="shared" si="420"/>
        <v>山东二干|潍坊日照架空光缆:潍坊东方路-诸城原联通高级技工学校</v>
      </c>
      <c r="H5410" s="3">
        <f>INDEX(光放段!$B$4:$B$237,MATCH(纤芯!G5410,光放段!$C$4:$C$237,0))</f>
        <v>37052101000</v>
      </c>
      <c r="I5410" s="3" t="str">
        <f t="shared" si="421"/>
        <v>潍坊日照架空光缆</v>
      </c>
      <c r="J5410" s="3" t="str">
        <f>INDEX(子缆名称!$B$4:$B$29,纤芯!M5410)</f>
        <v>A缆</v>
      </c>
      <c r="K5410" s="3">
        <v>5</v>
      </c>
      <c r="L5410" s="3">
        <f t="shared" si="422"/>
        <v>5</v>
      </c>
      <c r="M5410" s="3">
        <f t="shared" si="423"/>
        <v>1</v>
      </c>
      <c r="N5410" s="3" t="s">
        <v>69</v>
      </c>
      <c r="O5410" s="3">
        <f>COUNTIF([1]局站!$D$4:$D$172,"="&amp;N5410)</f>
        <v>1</v>
      </c>
      <c r="P5410" s="3">
        <v>0</v>
      </c>
      <c r="Q5410" s="3">
        <v>0</v>
      </c>
      <c r="R5410" s="3">
        <v>0</v>
      </c>
      <c r="S5410" s="3" t="s">
        <v>122</v>
      </c>
      <c r="T5410" s="3">
        <f>COUNTIF([1]局站!$D$4:$D$172,"="&amp;S5410)</f>
        <v>1</v>
      </c>
      <c r="U5410" s="3">
        <v>0</v>
      </c>
      <c r="V5410" s="3">
        <v>0</v>
      </c>
      <c r="W5410" s="3">
        <v>0</v>
      </c>
      <c r="X5410" s="3" t="s">
        <v>1215</v>
      </c>
      <c r="Y5410" s="3" t="s">
        <v>880</v>
      </c>
      <c r="Z5410" s="3" t="str">
        <f>INDEX(业务类型!$C$4:$C$8,MATCH(纤芯!Y5410,业务类型!$B$4:$B$8,0))</f>
        <v>IDLE</v>
      </c>
      <c r="AA5410" s="3"/>
    </row>
    <row r="5411" spans="1:27" ht="33" x14ac:dyDescent="0.2">
      <c r="A5411" s="3">
        <v>5408</v>
      </c>
      <c r="B5411" s="3">
        <f t="shared" si="424"/>
        <v>37052101006</v>
      </c>
      <c r="C5411" s="3" t="s">
        <v>1166</v>
      </c>
      <c r="D5411" s="3" t="s">
        <v>252</v>
      </c>
      <c r="E5411" s="3" t="str">
        <f>INDEX(光放段!$G$4:$G$237,MATCH(纤芯!G5411,光放段!$C$4:$C$237,0))</f>
        <v>山东二干|潍坊日照架空光缆:潍坊东方路-日照海滨五路</v>
      </c>
      <c r="F5411" s="3">
        <f>INDEX(光放段!$I$4:$I$237,MATCH(纤芯!H5411,光放段!$B$4:$B$237,0))</f>
        <v>37052100000</v>
      </c>
      <c r="G5411" s="3" t="str">
        <f t="shared" si="420"/>
        <v>山东二干|潍坊日照架空光缆:潍坊东方路-诸城原联通高级技工学校</v>
      </c>
      <c r="H5411" s="3">
        <f>INDEX(光放段!$B$4:$B$237,MATCH(纤芯!G5411,光放段!$C$4:$C$237,0))</f>
        <v>37052101000</v>
      </c>
      <c r="I5411" s="3" t="str">
        <f t="shared" si="421"/>
        <v>潍坊日照架空光缆</v>
      </c>
      <c r="J5411" s="3" t="str">
        <f>INDEX(子缆名称!$B$4:$B$29,纤芯!M5411)</f>
        <v>A缆</v>
      </c>
      <c r="K5411" s="3">
        <v>6</v>
      </c>
      <c r="L5411" s="3">
        <f t="shared" si="422"/>
        <v>6</v>
      </c>
      <c r="M5411" s="3">
        <f t="shared" si="423"/>
        <v>1</v>
      </c>
      <c r="N5411" s="3" t="s">
        <v>69</v>
      </c>
      <c r="O5411" s="3">
        <f>COUNTIF([1]局站!$D$4:$D$172,"="&amp;N5411)</f>
        <v>1</v>
      </c>
      <c r="P5411" s="3">
        <v>0</v>
      </c>
      <c r="Q5411" s="3">
        <v>0</v>
      </c>
      <c r="R5411" s="3">
        <v>0</v>
      </c>
      <c r="S5411" s="3" t="s">
        <v>122</v>
      </c>
      <c r="T5411" s="3">
        <f>COUNTIF([1]局站!$D$4:$D$172,"="&amp;S5411)</f>
        <v>1</v>
      </c>
      <c r="U5411" s="3">
        <v>0</v>
      </c>
      <c r="V5411" s="3">
        <v>0</v>
      </c>
      <c r="W5411" s="3">
        <v>0</v>
      </c>
      <c r="X5411" s="3" t="s">
        <v>1215</v>
      </c>
      <c r="Y5411" s="3" t="s">
        <v>880</v>
      </c>
      <c r="Z5411" s="3" t="str">
        <f>INDEX(业务类型!$C$4:$C$8,MATCH(纤芯!Y5411,业务类型!$B$4:$B$8,0))</f>
        <v>IDLE</v>
      </c>
      <c r="AA5411" s="3"/>
    </row>
    <row r="5412" spans="1:27" ht="33" x14ac:dyDescent="0.2">
      <c r="A5412" s="3">
        <v>5409</v>
      </c>
      <c r="B5412" s="3">
        <f t="shared" si="424"/>
        <v>37052101007</v>
      </c>
      <c r="C5412" s="3" t="s">
        <v>1166</v>
      </c>
      <c r="D5412" s="3" t="s">
        <v>252</v>
      </c>
      <c r="E5412" s="3" t="str">
        <f>INDEX(光放段!$G$4:$G$237,MATCH(纤芯!G5412,光放段!$C$4:$C$237,0))</f>
        <v>山东二干|潍坊日照架空光缆:潍坊东方路-日照海滨五路</v>
      </c>
      <c r="F5412" s="3">
        <f>INDEX(光放段!$I$4:$I$237,MATCH(纤芯!H5412,光放段!$B$4:$B$237,0))</f>
        <v>37052100000</v>
      </c>
      <c r="G5412" s="3" t="str">
        <f t="shared" si="420"/>
        <v>山东二干|潍坊日照架空光缆:潍坊东方路-诸城原联通高级技工学校</v>
      </c>
      <c r="H5412" s="3">
        <f>INDEX(光放段!$B$4:$B$237,MATCH(纤芯!G5412,光放段!$C$4:$C$237,0))</f>
        <v>37052101000</v>
      </c>
      <c r="I5412" s="3" t="str">
        <f t="shared" si="421"/>
        <v>潍坊日照架空光缆</v>
      </c>
      <c r="J5412" s="3" t="str">
        <f>INDEX(子缆名称!$B$4:$B$29,纤芯!M5412)</f>
        <v>A缆</v>
      </c>
      <c r="K5412" s="3">
        <v>7</v>
      </c>
      <c r="L5412" s="3">
        <f t="shared" si="422"/>
        <v>7</v>
      </c>
      <c r="M5412" s="3">
        <f t="shared" si="423"/>
        <v>1</v>
      </c>
      <c r="N5412" s="3" t="s">
        <v>69</v>
      </c>
      <c r="O5412" s="3">
        <f>COUNTIF([1]局站!$D$4:$D$172,"="&amp;N5412)</f>
        <v>1</v>
      </c>
      <c r="P5412" s="3">
        <v>0</v>
      </c>
      <c r="Q5412" s="3">
        <v>0</v>
      </c>
      <c r="R5412" s="3">
        <v>0</v>
      </c>
      <c r="S5412" s="3" t="s">
        <v>122</v>
      </c>
      <c r="T5412" s="3">
        <f>COUNTIF([1]局站!$D$4:$D$172,"="&amp;S5412)</f>
        <v>1</v>
      </c>
      <c r="U5412" s="3">
        <v>0</v>
      </c>
      <c r="V5412" s="3">
        <v>0</v>
      </c>
      <c r="W5412" s="3">
        <v>0</v>
      </c>
      <c r="X5412" s="3" t="s">
        <v>1215</v>
      </c>
      <c r="Y5412" s="3" t="s">
        <v>880</v>
      </c>
      <c r="Z5412" s="3" t="str">
        <f>INDEX(业务类型!$C$4:$C$8,MATCH(纤芯!Y5412,业务类型!$B$4:$B$8,0))</f>
        <v>IDLE</v>
      </c>
      <c r="AA5412" s="3"/>
    </row>
    <row r="5413" spans="1:27" ht="33" x14ac:dyDescent="0.2">
      <c r="A5413" s="3">
        <v>5410</v>
      </c>
      <c r="B5413" s="3">
        <f t="shared" si="424"/>
        <v>37052101008</v>
      </c>
      <c r="C5413" s="3" t="s">
        <v>1166</v>
      </c>
      <c r="D5413" s="3" t="s">
        <v>252</v>
      </c>
      <c r="E5413" s="3" t="str">
        <f>INDEX(光放段!$G$4:$G$237,MATCH(纤芯!G5413,光放段!$C$4:$C$237,0))</f>
        <v>山东二干|潍坊日照架空光缆:潍坊东方路-日照海滨五路</v>
      </c>
      <c r="F5413" s="3">
        <f>INDEX(光放段!$I$4:$I$237,MATCH(纤芯!H5413,光放段!$B$4:$B$237,0))</f>
        <v>37052100000</v>
      </c>
      <c r="G5413" s="3" t="str">
        <f t="shared" si="420"/>
        <v>山东二干|潍坊日照架空光缆:潍坊东方路-诸城原联通高级技工学校</v>
      </c>
      <c r="H5413" s="3">
        <f>INDEX(光放段!$B$4:$B$237,MATCH(纤芯!G5413,光放段!$C$4:$C$237,0))</f>
        <v>37052101000</v>
      </c>
      <c r="I5413" s="3" t="str">
        <f t="shared" si="421"/>
        <v>潍坊日照架空光缆</v>
      </c>
      <c r="J5413" s="3" t="str">
        <f>INDEX(子缆名称!$B$4:$B$29,纤芯!M5413)</f>
        <v>A缆</v>
      </c>
      <c r="K5413" s="3">
        <v>8</v>
      </c>
      <c r="L5413" s="3">
        <f t="shared" si="422"/>
        <v>8</v>
      </c>
      <c r="M5413" s="3">
        <f t="shared" si="423"/>
        <v>1</v>
      </c>
      <c r="N5413" s="3" t="s">
        <v>69</v>
      </c>
      <c r="O5413" s="3">
        <f>COUNTIF([1]局站!$D$4:$D$172,"="&amp;N5413)</f>
        <v>1</v>
      </c>
      <c r="P5413" s="3">
        <v>0</v>
      </c>
      <c r="Q5413" s="3">
        <v>0</v>
      </c>
      <c r="R5413" s="3">
        <v>0</v>
      </c>
      <c r="S5413" s="3" t="s">
        <v>122</v>
      </c>
      <c r="T5413" s="3">
        <f>COUNTIF([1]局站!$D$4:$D$172,"="&amp;S5413)</f>
        <v>1</v>
      </c>
      <c r="U5413" s="3">
        <v>0</v>
      </c>
      <c r="V5413" s="3">
        <v>0</v>
      </c>
      <c r="W5413" s="3">
        <v>0</v>
      </c>
      <c r="X5413" s="3" t="s">
        <v>1215</v>
      </c>
      <c r="Y5413" s="3" t="s">
        <v>881</v>
      </c>
      <c r="Z5413" s="3" t="str">
        <f>INDEX(业务类型!$C$4:$C$8,MATCH(纤芯!Y5413,业务类型!$B$4:$B$8,0))</f>
        <v>OTHER</v>
      </c>
      <c r="AA5413" s="3" t="s">
        <v>1114</v>
      </c>
    </row>
    <row r="5414" spans="1:27" ht="33" x14ac:dyDescent="0.2">
      <c r="A5414" s="3">
        <v>5411</v>
      </c>
      <c r="B5414" s="3">
        <f t="shared" si="424"/>
        <v>37052102001</v>
      </c>
      <c r="C5414" s="3" t="s">
        <v>1166</v>
      </c>
      <c r="D5414" s="3" t="s">
        <v>252</v>
      </c>
      <c r="E5414" s="3" t="str">
        <f>INDEX(光放段!$G$4:$G$237,MATCH(纤芯!G5414,光放段!$C$4:$C$237,0))</f>
        <v>山东二干|潍坊日照架空光缆:潍坊东方路-日照海滨五路</v>
      </c>
      <c r="F5414" s="3">
        <f>INDEX(光放段!$I$4:$I$237,MATCH(纤芯!H5414,光放段!$B$4:$B$237,0))</f>
        <v>37052100000</v>
      </c>
      <c r="G5414" s="3" t="str">
        <f t="shared" si="420"/>
        <v>山东二干|潍坊日照架空光缆:诸城原联通高级技工学校-日照海滨五路</v>
      </c>
      <c r="H5414" s="3">
        <f>INDEX(光放段!$B$4:$B$237,MATCH(纤芯!G5414,光放段!$C$4:$C$237,0))</f>
        <v>37052102000</v>
      </c>
      <c r="I5414" s="3" t="str">
        <f t="shared" si="421"/>
        <v>潍坊日照架空光缆</v>
      </c>
      <c r="J5414" s="3" t="str">
        <f>INDEX(子缆名称!$B$4:$B$29,纤芯!M5414)</f>
        <v>A缆</v>
      </c>
      <c r="K5414" s="3">
        <v>1</v>
      </c>
      <c r="L5414" s="3">
        <f t="shared" si="422"/>
        <v>1</v>
      </c>
      <c r="M5414" s="3">
        <f t="shared" si="423"/>
        <v>1</v>
      </c>
      <c r="N5414" s="3" t="s">
        <v>122</v>
      </c>
      <c r="O5414" s="3">
        <f>COUNTIF([1]局站!$D$4:$D$172,"="&amp;N5414)</f>
        <v>1</v>
      </c>
      <c r="P5414" s="3">
        <v>0</v>
      </c>
      <c r="Q5414" s="3">
        <v>0</v>
      </c>
      <c r="R5414" s="3">
        <v>0</v>
      </c>
      <c r="S5414" s="3" t="s">
        <v>158</v>
      </c>
      <c r="T5414" s="3">
        <f>COUNTIF([1]局站!$D$4:$D$172,"="&amp;S5414)</f>
        <v>1</v>
      </c>
      <c r="U5414" s="3">
        <v>0</v>
      </c>
      <c r="V5414" s="3">
        <v>0</v>
      </c>
      <c r="W5414" s="3">
        <v>0</v>
      </c>
      <c r="X5414" s="3" t="s">
        <v>1215</v>
      </c>
      <c r="Y5414" s="3" t="s">
        <v>880</v>
      </c>
      <c r="Z5414" s="3" t="str">
        <f>INDEX(业务类型!$C$4:$C$8,MATCH(纤芯!Y5414,业务类型!$B$4:$B$8,0))</f>
        <v>IDLE</v>
      </c>
      <c r="AA5414" s="3"/>
    </row>
    <row r="5415" spans="1:27" ht="33" x14ac:dyDescent="0.2">
      <c r="A5415" s="3">
        <v>5412</v>
      </c>
      <c r="B5415" s="3">
        <f t="shared" si="424"/>
        <v>37052102002</v>
      </c>
      <c r="C5415" s="3" t="s">
        <v>1166</v>
      </c>
      <c r="D5415" s="3" t="s">
        <v>252</v>
      </c>
      <c r="E5415" s="3" t="str">
        <f>INDEX(光放段!$G$4:$G$237,MATCH(纤芯!G5415,光放段!$C$4:$C$237,0))</f>
        <v>山东二干|潍坊日照架空光缆:潍坊东方路-日照海滨五路</v>
      </c>
      <c r="F5415" s="3">
        <f>INDEX(光放段!$I$4:$I$237,MATCH(纤芯!H5415,光放段!$B$4:$B$237,0))</f>
        <v>37052100000</v>
      </c>
      <c r="G5415" s="3" t="str">
        <f t="shared" si="420"/>
        <v>山东二干|潍坊日照架空光缆:诸城原联通高级技工学校-日照海滨五路</v>
      </c>
      <c r="H5415" s="3">
        <f>INDEX(光放段!$B$4:$B$237,MATCH(纤芯!G5415,光放段!$C$4:$C$237,0))</f>
        <v>37052102000</v>
      </c>
      <c r="I5415" s="3" t="str">
        <f t="shared" si="421"/>
        <v>潍坊日照架空光缆</v>
      </c>
      <c r="J5415" s="3" t="str">
        <f>INDEX(子缆名称!$B$4:$B$29,纤芯!M5415)</f>
        <v>A缆</v>
      </c>
      <c r="K5415" s="3">
        <v>2</v>
      </c>
      <c r="L5415" s="3">
        <f t="shared" si="422"/>
        <v>2</v>
      </c>
      <c r="M5415" s="3">
        <f t="shared" si="423"/>
        <v>1</v>
      </c>
      <c r="N5415" s="3" t="s">
        <v>122</v>
      </c>
      <c r="O5415" s="3">
        <f>COUNTIF([1]局站!$D$4:$D$172,"="&amp;N5415)</f>
        <v>1</v>
      </c>
      <c r="P5415" s="3">
        <v>0</v>
      </c>
      <c r="Q5415" s="3">
        <v>0</v>
      </c>
      <c r="R5415" s="3">
        <v>0</v>
      </c>
      <c r="S5415" s="3" t="s">
        <v>158</v>
      </c>
      <c r="T5415" s="3">
        <f>COUNTIF([1]局站!$D$4:$D$172,"="&amp;S5415)</f>
        <v>1</v>
      </c>
      <c r="U5415" s="3">
        <v>0</v>
      </c>
      <c r="V5415" s="3">
        <v>0</v>
      </c>
      <c r="W5415" s="3">
        <v>0</v>
      </c>
      <c r="X5415" s="3" t="s">
        <v>1215</v>
      </c>
      <c r="Y5415" s="3" t="s">
        <v>880</v>
      </c>
      <c r="Z5415" s="3" t="str">
        <f>INDEX(业务类型!$C$4:$C$8,MATCH(纤芯!Y5415,业务类型!$B$4:$B$8,0))</f>
        <v>IDLE</v>
      </c>
      <c r="AA5415" s="3"/>
    </row>
    <row r="5416" spans="1:27" ht="33" x14ac:dyDescent="0.2">
      <c r="A5416" s="3">
        <v>5413</v>
      </c>
      <c r="B5416" s="3">
        <f t="shared" si="424"/>
        <v>37052102003</v>
      </c>
      <c r="C5416" s="3" t="s">
        <v>1166</v>
      </c>
      <c r="D5416" s="3" t="s">
        <v>252</v>
      </c>
      <c r="E5416" s="3" t="str">
        <f>INDEX(光放段!$G$4:$G$237,MATCH(纤芯!G5416,光放段!$C$4:$C$237,0))</f>
        <v>山东二干|潍坊日照架空光缆:潍坊东方路-日照海滨五路</v>
      </c>
      <c r="F5416" s="3">
        <f>INDEX(光放段!$I$4:$I$237,MATCH(纤芯!H5416,光放段!$B$4:$B$237,0))</f>
        <v>37052100000</v>
      </c>
      <c r="G5416" s="3" t="str">
        <f t="shared" si="420"/>
        <v>山东二干|潍坊日照架空光缆:诸城原联通高级技工学校-日照海滨五路</v>
      </c>
      <c r="H5416" s="3">
        <f>INDEX(光放段!$B$4:$B$237,MATCH(纤芯!G5416,光放段!$C$4:$C$237,0))</f>
        <v>37052102000</v>
      </c>
      <c r="I5416" s="3" t="str">
        <f t="shared" si="421"/>
        <v>潍坊日照架空光缆</v>
      </c>
      <c r="J5416" s="3" t="str">
        <f>INDEX(子缆名称!$B$4:$B$29,纤芯!M5416)</f>
        <v>A缆</v>
      </c>
      <c r="K5416" s="3">
        <v>3</v>
      </c>
      <c r="L5416" s="3">
        <f t="shared" si="422"/>
        <v>3</v>
      </c>
      <c r="M5416" s="3">
        <f t="shared" si="423"/>
        <v>1</v>
      </c>
      <c r="N5416" s="3" t="s">
        <v>122</v>
      </c>
      <c r="O5416" s="3">
        <f>COUNTIF([1]局站!$D$4:$D$172,"="&amp;N5416)</f>
        <v>1</v>
      </c>
      <c r="P5416" s="3">
        <v>0</v>
      </c>
      <c r="Q5416" s="3">
        <v>0</v>
      </c>
      <c r="R5416" s="3">
        <v>0</v>
      </c>
      <c r="S5416" s="3" t="s">
        <v>158</v>
      </c>
      <c r="T5416" s="3">
        <f>COUNTIF([1]局站!$D$4:$D$172,"="&amp;S5416)</f>
        <v>1</v>
      </c>
      <c r="U5416" s="3">
        <v>0</v>
      </c>
      <c r="V5416" s="3">
        <v>0</v>
      </c>
      <c r="W5416" s="3">
        <v>0</v>
      </c>
      <c r="X5416" s="3" t="s">
        <v>1215</v>
      </c>
      <c r="Y5416" s="3" t="s">
        <v>880</v>
      </c>
      <c r="Z5416" s="3" t="str">
        <f>INDEX(业务类型!$C$4:$C$8,MATCH(纤芯!Y5416,业务类型!$B$4:$B$8,0))</f>
        <v>IDLE</v>
      </c>
      <c r="AA5416" s="3"/>
    </row>
    <row r="5417" spans="1:27" ht="33" x14ac:dyDescent="0.2">
      <c r="A5417" s="3">
        <v>5414</v>
      </c>
      <c r="B5417" s="3">
        <f t="shared" si="424"/>
        <v>37052102004</v>
      </c>
      <c r="C5417" s="3" t="s">
        <v>1166</v>
      </c>
      <c r="D5417" s="3" t="s">
        <v>252</v>
      </c>
      <c r="E5417" s="3" t="str">
        <f>INDEX(光放段!$G$4:$G$237,MATCH(纤芯!G5417,光放段!$C$4:$C$237,0))</f>
        <v>山东二干|潍坊日照架空光缆:潍坊东方路-日照海滨五路</v>
      </c>
      <c r="F5417" s="3">
        <f>INDEX(光放段!$I$4:$I$237,MATCH(纤芯!H5417,光放段!$B$4:$B$237,0))</f>
        <v>37052100000</v>
      </c>
      <c r="G5417" s="3" t="str">
        <f t="shared" si="420"/>
        <v>山东二干|潍坊日照架空光缆:诸城原联通高级技工学校-日照海滨五路</v>
      </c>
      <c r="H5417" s="3">
        <f>INDEX(光放段!$B$4:$B$237,MATCH(纤芯!G5417,光放段!$C$4:$C$237,0))</f>
        <v>37052102000</v>
      </c>
      <c r="I5417" s="3" t="str">
        <f t="shared" si="421"/>
        <v>潍坊日照架空光缆</v>
      </c>
      <c r="J5417" s="3" t="str">
        <f>INDEX(子缆名称!$B$4:$B$29,纤芯!M5417)</f>
        <v>A缆</v>
      </c>
      <c r="K5417" s="3">
        <v>4</v>
      </c>
      <c r="L5417" s="3">
        <f t="shared" si="422"/>
        <v>4</v>
      </c>
      <c r="M5417" s="3">
        <f t="shared" si="423"/>
        <v>1</v>
      </c>
      <c r="N5417" s="3" t="s">
        <v>122</v>
      </c>
      <c r="O5417" s="3">
        <f>COUNTIF([1]局站!$D$4:$D$172,"="&amp;N5417)</f>
        <v>1</v>
      </c>
      <c r="P5417" s="3">
        <v>0</v>
      </c>
      <c r="Q5417" s="3">
        <v>0</v>
      </c>
      <c r="R5417" s="3">
        <v>0</v>
      </c>
      <c r="S5417" s="3" t="s">
        <v>158</v>
      </c>
      <c r="T5417" s="3">
        <f>COUNTIF([1]局站!$D$4:$D$172,"="&amp;S5417)</f>
        <v>1</v>
      </c>
      <c r="U5417" s="3">
        <v>0</v>
      </c>
      <c r="V5417" s="3">
        <v>0</v>
      </c>
      <c r="W5417" s="3">
        <v>0</v>
      </c>
      <c r="X5417" s="3" t="s">
        <v>1215</v>
      </c>
      <c r="Y5417" s="3" t="s">
        <v>880</v>
      </c>
      <c r="Z5417" s="3" t="str">
        <f>INDEX(业务类型!$C$4:$C$8,MATCH(纤芯!Y5417,业务类型!$B$4:$B$8,0))</f>
        <v>IDLE</v>
      </c>
      <c r="AA5417" s="3"/>
    </row>
    <row r="5418" spans="1:27" ht="33" x14ac:dyDescent="0.2">
      <c r="A5418" s="3">
        <v>5415</v>
      </c>
      <c r="B5418" s="3">
        <f t="shared" si="424"/>
        <v>37052102005</v>
      </c>
      <c r="C5418" s="3" t="s">
        <v>1166</v>
      </c>
      <c r="D5418" s="3" t="s">
        <v>252</v>
      </c>
      <c r="E5418" s="3" t="str">
        <f>INDEX(光放段!$G$4:$G$237,MATCH(纤芯!G5418,光放段!$C$4:$C$237,0))</f>
        <v>山东二干|潍坊日照架空光缆:潍坊东方路-日照海滨五路</v>
      </c>
      <c r="F5418" s="3">
        <f>INDEX(光放段!$I$4:$I$237,MATCH(纤芯!H5418,光放段!$B$4:$B$237,0))</f>
        <v>37052100000</v>
      </c>
      <c r="G5418" s="3" t="str">
        <f t="shared" si="420"/>
        <v>山东二干|潍坊日照架空光缆:诸城原联通高级技工学校-日照海滨五路</v>
      </c>
      <c r="H5418" s="3">
        <f>INDEX(光放段!$B$4:$B$237,MATCH(纤芯!G5418,光放段!$C$4:$C$237,0))</f>
        <v>37052102000</v>
      </c>
      <c r="I5418" s="3" t="str">
        <f t="shared" si="421"/>
        <v>潍坊日照架空光缆</v>
      </c>
      <c r="J5418" s="3" t="str">
        <f>INDEX(子缆名称!$B$4:$B$29,纤芯!M5418)</f>
        <v>A缆</v>
      </c>
      <c r="K5418" s="3">
        <v>5</v>
      </c>
      <c r="L5418" s="3">
        <f t="shared" si="422"/>
        <v>5</v>
      </c>
      <c r="M5418" s="3">
        <f t="shared" si="423"/>
        <v>1</v>
      </c>
      <c r="N5418" s="3" t="s">
        <v>122</v>
      </c>
      <c r="O5418" s="3">
        <f>COUNTIF([1]局站!$D$4:$D$172,"="&amp;N5418)</f>
        <v>1</v>
      </c>
      <c r="P5418" s="3">
        <v>0</v>
      </c>
      <c r="Q5418" s="3">
        <v>0</v>
      </c>
      <c r="R5418" s="3">
        <v>0</v>
      </c>
      <c r="S5418" s="3" t="s">
        <v>158</v>
      </c>
      <c r="T5418" s="3">
        <f>COUNTIF([1]局站!$D$4:$D$172,"="&amp;S5418)</f>
        <v>1</v>
      </c>
      <c r="U5418" s="3">
        <v>0</v>
      </c>
      <c r="V5418" s="3">
        <v>0</v>
      </c>
      <c r="W5418" s="3">
        <v>0</v>
      </c>
      <c r="X5418" s="3" t="s">
        <v>1215</v>
      </c>
      <c r="Y5418" s="3" t="s">
        <v>880</v>
      </c>
      <c r="Z5418" s="3" t="str">
        <f>INDEX(业务类型!$C$4:$C$8,MATCH(纤芯!Y5418,业务类型!$B$4:$B$8,0))</f>
        <v>IDLE</v>
      </c>
      <c r="AA5418" s="3"/>
    </row>
    <row r="5419" spans="1:27" ht="33" x14ac:dyDescent="0.2">
      <c r="A5419" s="3">
        <v>5416</v>
      </c>
      <c r="B5419" s="3">
        <f t="shared" si="424"/>
        <v>37052102006</v>
      </c>
      <c r="C5419" s="3" t="s">
        <v>1166</v>
      </c>
      <c r="D5419" s="3" t="s">
        <v>252</v>
      </c>
      <c r="E5419" s="3" t="str">
        <f>INDEX(光放段!$G$4:$G$237,MATCH(纤芯!G5419,光放段!$C$4:$C$237,0))</f>
        <v>山东二干|潍坊日照架空光缆:潍坊东方路-日照海滨五路</v>
      </c>
      <c r="F5419" s="3">
        <f>INDEX(光放段!$I$4:$I$237,MATCH(纤芯!H5419,光放段!$B$4:$B$237,0))</f>
        <v>37052100000</v>
      </c>
      <c r="G5419" s="3" t="str">
        <f t="shared" si="420"/>
        <v>山东二干|潍坊日照架空光缆:诸城原联通高级技工学校-日照海滨五路</v>
      </c>
      <c r="H5419" s="3">
        <f>INDEX(光放段!$B$4:$B$237,MATCH(纤芯!G5419,光放段!$C$4:$C$237,0))</f>
        <v>37052102000</v>
      </c>
      <c r="I5419" s="3" t="str">
        <f t="shared" si="421"/>
        <v>潍坊日照架空光缆</v>
      </c>
      <c r="J5419" s="3" t="str">
        <f>INDEX(子缆名称!$B$4:$B$29,纤芯!M5419)</f>
        <v>A缆</v>
      </c>
      <c r="K5419" s="3">
        <v>6</v>
      </c>
      <c r="L5419" s="3">
        <f t="shared" si="422"/>
        <v>6</v>
      </c>
      <c r="M5419" s="3">
        <f t="shared" si="423"/>
        <v>1</v>
      </c>
      <c r="N5419" s="3" t="s">
        <v>122</v>
      </c>
      <c r="O5419" s="3">
        <f>COUNTIF([1]局站!$D$4:$D$172,"="&amp;N5419)</f>
        <v>1</v>
      </c>
      <c r="P5419" s="3">
        <v>0</v>
      </c>
      <c r="Q5419" s="3">
        <v>0</v>
      </c>
      <c r="R5419" s="3">
        <v>0</v>
      </c>
      <c r="S5419" s="3" t="s">
        <v>158</v>
      </c>
      <c r="T5419" s="3">
        <f>COUNTIF([1]局站!$D$4:$D$172,"="&amp;S5419)</f>
        <v>1</v>
      </c>
      <c r="U5419" s="3">
        <v>0</v>
      </c>
      <c r="V5419" s="3">
        <v>0</v>
      </c>
      <c r="W5419" s="3">
        <v>0</v>
      </c>
      <c r="X5419" s="3" t="s">
        <v>1215</v>
      </c>
      <c r="Y5419" s="3" t="s">
        <v>880</v>
      </c>
      <c r="Z5419" s="3" t="str">
        <f>INDEX(业务类型!$C$4:$C$8,MATCH(纤芯!Y5419,业务类型!$B$4:$B$8,0))</f>
        <v>IDLE</v>
      </c>
      <c r="AA5419" s="3"/>
    </row>
    <row r="5420" spans="1:27" ht="33" x14ac:dyDescent="0.2">
      <c r="A5420" s="3">
        <v>5417</v>
      </c>
      <c r="B5420" s="3">
        <f t="shared" si="424"/>
        <v>37052102007</v>
      </c>
      <c r="C5420" s="3" t="s">
        <v>1166</v>
      </c>
      <c r="D5420" s="3" t="s">
        <v>252</v>
      </c>
      <c r="E5420" s="3" t="str">
        <f>INDEX(光放段!$G$4:$G$237,MATCH(纤芯!G5420,光放段!$C$4:$C$237,0))</f>
        <v>山东二干|潍坊日照架空光缆:潍坊东方路-日照海滨五路</v>
      </c>
      <c r="F5420" s="3">
        <f>INDEX(光放段!$I$4:$I$237,MATCH(纤芯!H5420,光放段!$B$4:$B$237,0))</f>
        <v>37052100000</v>
      </c>
      <c r="G5420" s="3" t="str">
        <f t="shared" si="420"/>
        <v>山东二干|潍坊日照架空光缆:诸城原联通高级技工学校-日照海滨五路</v>
      </c>
      <c r="H5420" s="3">
        <f>INDEX(光放段!$B$4:$B$237,MATCH(纤芯!G5420,光放段!$C$4:$C$237,0))</f>
        <v>37052102000</v>
      </c>
      <c r="I5420" s="3" t="str">
        <f t="shared" si="421"/>
        <v>潍坊日照架空光缆</v>
      </c>
      <c r="J5420" s="3" t="str">
        <f>INDEX(子缆名称!$B$4:$B$29,纤芯!M5420)</f>
        <v>A缆</v>
      </c>
      <c r="K5420" s="3">
        <v>7</v>
      </c>
      <c r="L5420" s="3">
        <f t="shared" si="422"/>
        <v>7</v>
      </c>
      <c r="M5420" s="3">
        <f t="shared" si="423"/>
        <v>1</v>
      </c>
      <c r="N5420" s="3" t="s">
        <v>122</v>
      </c>
      <c r="O5420" s="3">
        <f>COUNTIF([1]局站!$D$4:$D$172,"="&amp;N5420)</f>
        <v>1</v>
      </c>
      <c r="P5420" s="3">
        <v>0</v>
      </c>
      <c r="Q5420" s="3">
        <v>0</v>
      </c>
      <c r="R5420" s="3">
        <v>0</v>
      </c>
      <c r="S5420" s="3" t="s">
        <v>158</v>
      </c>
      <c r="T5420" s="3">
        <f>COUNTIF([1]局站!$D$4:$D$172,"="&amp;S5420)</f>
        <v>1</v>
      </c>
      <c r="U5420" s="3">
        <v>0</v>
      </c>
      <c r="V5420" s="3">
        <v>0</v>
      </c>
      <c r="W5420" s="3">
        <v>0</v>
      </c>
      <c r="X5420" s="3" t="s">
        <v>1215</v>
      </c>
      <c r="Y5420" s="3" t="s">
        <v>880</v>
      </c>
      <c r="Z5420" s="3" t="str">
        <f>INDEX(业务类型!$C$4:$C$8,MATCH(纤芯!Y5420,业务类型!$B$4:$B$8,0))</f>
        <v>IDLE</v>
      </c>
      <c r="AA5420" s="3"/>
    </row>
    <row r="5421" spans="1:27" ht="33" x14ac:dyDescent="0.2">
      <c r="A5421" s="3">
        <v>5418</v>
      </c>
      <c r="B5421" s="3">
        <f t="shared" si="424"/>
        <v>37052102008</v>
      </c>
      <c r="C5421" s="3" t="s">
        <v>1166</v>
      </c>
      <c r="D5421" s="3" t="s">
        <v>252</v>
      </c>
      <c r="E5421" s="3" t="str">
        <f>INDEX(光放段!$G$4:$G$237,MATCH(纤芯!G5421,光放段!$C$4:$C$237,0))</f>
        <v>山东二干|潍坊日照架空光缆:潍坊东方路-日照海滨五路</v>
      </c>
      <c r="F5421" s="3">
        <f>INDEX(光放段!$I$4:$I$237,MATCH(纤芯!H5421,光放段!$B$4:$B$237,0))</f>
        <v>37052100000</v>
      </c>
      <c r="G5421" s="3" t="str">
        <f t="shared" si="420"/>
        <v>山东二干|潍坊日照架空光缆:诸城原联通高级技工学校-日照海滨五路</v>
      </c>
      <c r="H5421" s="3">
        <f>INDEX(光放段!$B$4:$B$237,MATCH(纤芯!G5421,光放段!$C$4:$C$237,0))</f>
        <v>37052102000</v>
      </c>
      <c r="I5421" s="3" t="str">
        <f t="shared" si="421"/>
        <v>潍坊日照架空光缆</v>
      </c>
      <c r="J5421" s="3" t="str">
        <f>INDEX(子缆名称!$B$4:$B$29,纤芯!M5421)</f>
        <v>A缆</v>
      </c>
      <c r="K5421" s="3">
        <v>8</v>
      </c>
      <c r="L5421" s="3">
        <f t="shared" si="422"/>
        <v>8</v>
      </c>
      <c r="M5421" s="3">
        <f t="shared" si="423"/>
        <v>1</v>
      </c>
      <c r="N5421" s="3" t="s">
        <v>122</v>
      </c>
      <c r="O5421" s="3">
        <f>COUNTIF([1]局站!$D$4:$D$172,"="&amp;N5421)</f>
        <v>1</v>
      </c>
      <c r="P5421" s="3">
        <v>0</v>
      </c>
      <c r="Q5421" s="3">
        <v>0</v>
      </c>
      <c r="R5421" s="3">
        <v>0</v>
      </c>
      <c r="S5421" s="3" t="s">
        <v>158</v>
      </c>
      <c r="T5421" s="3">
        <f>COUNTIF([1]局站!$D$4:$D$172,"="&amp;S5421)</f>
        <v>1</v>
      </c>
      <c r="U5421" s="3">
        <v>0</v>
      </c>
      <c r="V5421" s="3">
        <v>0</v>
      </c>
      <c r="W5421" s="3">
        <v>0</v>
      </c>
      <c r="X5421" s="3" t="s">
        <v>1215</v>
      </c>
      <c r="Y5421" s="3" t="s">
        <v>880</v>
      </c>
      <c r="Z5421" s="3" t="str">
        <f>INDEX(业务类型!$C$4:$C$8,MATCH(纤芯!Y5421,业务类型!$B$4:$B$8,0))</f>
        <v>IDLE</v>
      </c>
      <c r="AA5421" s="3"/>
    </row>
    <row r="5422" spans="1:27" ht="16.5" x14ac:dyDescent="0.2">
      <c r="A5422" s="3">
        <v>5419</v>
      </c>
      <c r="B5422" s="3">
        <f t="shared" si="424"/>
        <v>37053101001</v>
      </c>
      <c r="C5422" s="3" t="s">
        <v>1166</v>
      </c>
      <c r="D5422" s="3" t="s">
        <v>253</v>
      </c>
      <c r="E5422" s="3" t="str">
        <f>INDEX(光放段!$G$4:$G$237,MATCH(纤芯!G5422,光放段!$C$4:$C$237,0))</f>
        <v>山东二干|潍坊五莲光缆:潍坊河西局-五莲解放路</v>
      </c>
      <c r="F5422" s="3">
        <f>INDEX(光放段!$I$4:$I$237,MATCH(纤芯!H5422,光放段!$B$4:$B$237,0))</f>
        <v>37053100000</v>
      </c>
      <c r="G5422" s="3" t="str">
        <f t="shared" si="420"/>
        <v>山东二干|潍坊五莲光缆:潍坊河西局-安丘兴安路</v>
      </c>
      <c r="H5422" s="3">
        <f>INDEX(光放段!$B$4:$B$237,MATCH(纤芯!G5422,光放段!$C$4:$C$237,0))</f>
        <v>37053101000</v>
      </c>
      <c r="I5422" s="3" t="str">
        <f t="shared" si="421"/>
        <v>潍坊五莲光缆</v>
      </c>
      <c r="J5422" s="3" t="str">
        <f>INDEX(子缆名称!$B$4:$B$29,纤芯!M5422)</f>
        <v>A缆</v>
      </c>
      <c r="K5422" s="3">
        <v>1</v>
      </c>
      <c r="L5422" s="3">
        <f t="shared" si="422"/>
        <v>1</v>
      </c>
      <c r="M5422" s="3">
        <f t="shared" si="423"/>
        <v>1</v>
      </c>
      <c r="N5422" s="3" t="s">
        <v>58</v>
      </c>
      <c r="O5422" s="3">
        <f>COUNTIF([1]局站!$D$4:$D$172,"="&amp;N5422)</f>
        <v>1</v>
      </c>
      <c r="P5422" s="3">
        <v>0</v>
      </c>
      <c r="Q5422" s="3">
        <v>0</v>
      </c>
      <c r="R5422" s="3">
        <v>0</v>
      </c>
      <c r="S5422" s="3" t="s">
        <v>123</v>
      </c>
      <c r="T5422" s="3">
        <f>COUNTIF([1]局站!$D$4:$D$172,"="&amp;S5422)</f>
        <v>1</v>
      </c>
      <c r="U5422" s="3">
        <v>0</v>
      </c>
      <c r="V5422" s="3">
        <v>0</v>
      </c>
      <c r="W5422" s="3">
        <v>0</v>
      </c>
      <c r="X5422" s="3" t="s">
        <v>1215</v>
      </c>
      <c r="Y5422" s="3" t="s">
        <v>854</v>
      </c>
      <c r="Z5422" s="3" t="str">
        <f>INDEX(业务类型!$C$4:$C$8,MATCH(纤芯!Y5422,业务类型!$B$4:$B$8,0))</f>
        <v>LOCAL</v>
      </c>
      <c r="AA5422" s="3" t="s">
        <v>879</v>
      </c>
    </row>
    <row r="5423" spans="1:27" ht="16.5" x14ac:dyDescent="0.2">
      <c r="A5423" s="3">
        <v>5420</v>
      </c>
      <c r="B5423" s="3">
        <f t="shared" si="424"/>
        <v>37053101002</v>
      </c>
      <c r="C5423" s="3" t="s">
        <v>1166</v>
      </c>
      <c r="D5423" s="3" t="s">
        <v>253</v>
      </c>
      <c r="E5423" s="3" t="str">
        <f>INDEX(光放段!$G$4:$G$237,MATCH(纤芯!G5423,光放段!$C$4:$C$237,0))</f>
        <v>山东二干|潍坊五莲光缆:潍坊河西局-五莲解放路</v>
      </c>
      <c r="F5423" s="3">
        <f>INDEX(光放段!$I$4:$I$237,MATCH(纤芯!H5423,光放段!$B$4:$B$237,0))</f>
        <v>37053100000</v>
      </c>
      <c r="G5423" s="3" t="str">
        <f t="shared" si="420"/>
        <v>山东二干|潍坊五莲光缆:潍坊河西局-安丘兴安路</v>
      </c>
      <c r="H5423" s="3">
        <f>INDEX(光放段!$B$4:$B$237,MATCH(纤芯!G5423,光放段!$C$4:$C$237,0))</f>
        <v>37053101000</v>
      </c>
      <c r="I5423" s="3" t="str">
        <f t="shared" si="421"/>
        <v>潍坊五莲光缆</v>
      </c>
      <c r="J5423" s="3" t="str">
        <f>INDEX(子缆名称!$B$4:$B$29,纤芯!M5423)</f>
        <v>A缆</v>
      </c>
      <c r="K5423" s="3">
        <v>2</v>
      </c>
      <c r="L5423" s="3">
        <f t="shared" si="422"/>
        <v>2</v>
      </c>
      <c r="M5423" s="3">
        <f t="shared" si="423"/>
        <v>1</v>
      </c>
      <c r="N5423" s="3" t="s">
        <v>58</v>
      </c>
      <c r="O5423" s="3">
        <f>COUNTIF([1]局站!$D$4:$D$172,"="&amp;N5423)</f>
        <v>1</v>
      </c>
      <c r="P5423" s="3">
        <v>0</v>
      </c>
      <c r="Q5423" s="3">
        <v>0</v>
      </c>
      <c r="R5423" s="3">
        <v>0</v>
      </c>
      <c r="S5423" s="3" t="s">
        <v>123</v>
      </c>
      <c r="T5423" s="3">
        <f>COUNTIF([1]局站!$D$4:$D$172,"="&amp;S5423)</f>
        <v>1</v>
      </c>
      <c r="U5423" s="3">
        <v>0</v>
      </c>
      <c r="V5423" s="3">
        <v>0</v>
      </c>
      <c r="W5423" s="3">
        <v>0</v>
      </c>
      <c r="X5423" s="3" t="s">
        <v>1215</v>
      </c>
      <c r="Y5423" s="3" t="s">
        <v>854</v>
      </c>
      <c r="Z5423" s="3" t="str">
        <f>INDEX(业务类型!$C$4:$C$8,MATCH(纤芯!Y5423,业务类型!$B$4:$B$8,0))</f>
        <v>LOCAL</v>
      </c>
      <c r="AA5423" s="3" t="s">
        <v>879</v>
      </c>
    </row>
    <row r="5424" spans="1:27" ht="16.5" x14ac:dyDescent="0.2">
      <c r="A5424" s="3">
        <v>5421</v>
      </c>
      <c r="B5424" s="3">
        <f t="shared" si="424"/>
        <v>37053101003</v>
      </c>
      <c r="C5424" s="3" t="s">
        <v>1166</v>
      </c>
      <c r="D5424" s="3" t="s">
        <v>253</v>
      </c>
      <c r="E5424" s="3" t="str">
        <f>INDEX(光放段!$G$4:$G$237,MATCH(纤芯!G5424,光放段!$C$4:$C$237,0))</f>
        <v>山东二干|潍坊五莲光缆:潍坊河西局-五莲解放路</v>
      </c>
      <c r="F5424" s="3">
        <f>INDEX(光放段!$I$4:$I$237,MATCH(纤芯!H5424,光放段!$B$4:$B$237,0))</f>
        <v>37053100000</v>
      </c>
      <c r="G5424" s="3" t="str">
        <f t="shared" si="420"/>
        <v>山东二干|潍坊五莲光缆:潍坊河西局-安丘兴安路</v>
      </c>
      <c r="H5424" s="3">
        <f>INDEX(光放段!$B$4:$B$237,MATCH(纤芯!G5424,光放段!$C$4:$C$237,0))</f>
        <v>37053101000</v>
      </c>
      <c r="I5424" s="3" t="str">
        <f t="shared" si="421"/>
        <v>潍坊五莲光缆</v>
      </c>
      <c r="J5424" s="3" t="str">
        <f>INDEX(子缆名称!$B$4:$B$29,纤芯!M5424)</f>
        <v>A缆</v>
      </c>
      <c r="K5424" s="3">
        <v>3</v>
      </c>
      <c r="L5424" s="3">
        <f t="shared" si="422"/>
        <v>3</v>
      </c>
      <c r="M5424" s="3">
        <f t="shared" si="423"/>
        <v>1</v>
      </c>
      <c r="N5424" s="3" t="s">
        <v>58</v>
      </c>
      <c r="O5424" s="3">
        <f>COUNTIF([1]局站!$D$4:$D$172,"="&amp;N5424)</f>
        <v>1</v>
      </c>
      <c r="P5424" s="3">
        <v>0</v>
      </c>
      <c r="Q5424" s="3">
        <v>0</v>
      </c>
      <c r="R5424" s="3">
        <v>0</v>
      </c>
      <c r="S5424" s="3" t="s">
        <v>123</v>
      </c>
      <c r="T5424" s="3">
        <f>COUNTIF([1]局站!$D$4:$D$172,"="&amp;S5424)</f>
        <v>1</v>
      </c>
      <c r="U5424" s="3">
        <v>0</v>
      </c>
      <c r="V5424" s="3">
        <v>0</v>
      </c>
      <c r="W5424" s="3">
        <v>0</v>
      </c>
      <c r="X5424" s="3" t="s">
        <v>1215</v>
      </c>
      <c r="Y5424" s="3" t="s">
        <v>881</v>
      </c>
      <c r="Z5424" s="3" t="str">
        <f>INDEX(业务类型!$C$4:$C$8,MATCH(纤芯!Y5424,业务类型!$B$4:$B$8,0))</f>
        <v>OTHER</v>
      </c>
      <c r="AA5424" s="3" t="s">
        <v>1115</v>
      </c>
    </row>
    <row r="5425" spans="1:27" ht="16.5" x14ac:dyDescent="0.2">
      <c r="A5425" s="3">
        <v>5422</v>
      </c>
      <c r="B5425" s="3">
        <f t="shared" si="424"/>
        <v>37053101004</v>
      </c>
      <c r="C5425" s="3" t="s">
        <v>1166</v>
      </c>
      <c r="D5425" s="3" t="s">
        <v>253</v>
      </c>
      <c r="E5425" s="3" t="str">
        <f>INDEX(光放段!$G$4:$G$237,MATCH(纤芯!G5425,光放段!$C$4:$C$237,0))</f>
        <v>山东二干|潍坊五莲光缆:潍坊河西局-五莲解放路</v>
      </c>
      <c r="F5425" s="3">
        <f>INDEX(光放段!$I$4:$I$237,MATCH(纤芯!H5425,光放段!$B$4:$B$237,0))</f>
        <v>37053100000</v>
      </c>
      <c r="G5425" s="3" t="str">
        <f t="shared" si="420"/>
        <v>山东二干|潍坊五莲光缆:潍坊河西局-安丘兴安路</v>
      </c>
      <c r="H5425" s="3">
        <f>INDEX(光放段!$B$4:$B$237,MATCH(纤芯!G5425,光放段!$C$4:$C$237,0))</f>
        <v>37053101000</v>
      </c>
      <c r="I5425" s="3" t="str">
        <f t="shared" si="421"/>
        <v>潍坊五莲光缆</v>
      </c>
      <c r="J5425" s="3" t="str">
        <f>INDEX(子缆名称!$B$4:$B$29,纤芯!M5425)</f>
        <v>A缆</v>
      </c>
      <c r="K5425" s="3">
        <v>4</v>
      </c>
      <c r="L5425" s="3">
        <f t="shared" si="422"/>
        <v>4</v>
      </c>
      <c r="M5425" s="3">
        <f t="shared" si="423"/>
        <v>1</v>
      </c>
      <c r="N5425" s="3" t="s">
        <v>58</v>
      </c>
      <c r="O5425" s="3">
        <f>COUNTIF([1]局站!$D$4:$D$172,"="&amp;N5425)</f>
        <v>1</v>
      </c>
      <c r="P5425" s="3">
        <v>0</v>
      </c>
      <c r="Q5425" s="3">
        <v>0</v>
      </c>
      <c r="R5425" s="3">
        <v>0</v>
      </c>
      <c r="S5425" s="3" t="s">
        <v>123</v>
      </c>
      <c r="T5425" s="3">
        <f>COUNTIF([1]局站!$D$4:$D$172,"="&amp;S5425)</f>
        <v>1</v>
      </c>
      <c r="U5425" s="3">
        <v>0</v>
      </c>
      <c r="V5425" s="3">
        <v>0</v>
      </c>
      <c r="W5425" s="3">
        <v>0</v>
      </c>
      <c r="X5425" s="3" t="s">
        <v>1215</v>
      </c>
      <c r="Y5425" s="3" t="s">
        <v>854</v>
      </c>
      <c r="Z5425" s="3" t="str">
        <f>INDEX(业务类型!$C$4:$C$8,MATCH(纤芯!Y5425,业务类型!$B$4:$B$8,0))</f>
        <v>LOCAL</v>
      </c>
      <c r="AA5425" s="3" t="s">
        <v>879</v>
      </c>
    </row>
    <row r="5426" spans="1:27" ht="16.5" x14ac:dyDescent="0.2">
      <c r="A5426" s="3">
        <v>5423</v>
      </c>
      <c r="B5426" s="3">
        <f t="shared" si="424"/>
        <v>37053101005</v>
      </c>
      <c r="C5426" s="3" t="s">
        <v>1166</v>
      </c>
      <c r="D5426" s="3" t="s">
        <v>253</v>
      </c>
      <c r="E5426" s="3" t="str">
        <f>INDEX(光放段!$G$4:$G$237,MATCH(纤芯!G5426,光放段!$C$4:$C$237,0))</f>
        <v>山东二干|潍坊五莲光缆:潍坊河西局-五莲解放路</v>
      </c>
      <c r="F5426" s="3">
        <f>INDEX(光放段!$I$4:$I$237,MATCH(纤芯!H5426,光放段!$B$4:$B$237,0))</f>
        <v>37053100000</v>
      </c>
      <c r="G5426" s="3" t="str">
        <f t="shared" si="420"/>
        <v>山东二干|潍坊五莲光缆:潍坊河西局-安丘兴安路</v>
      </c>
      <c r="H5426" s="3">
        <f>INDEX(光放段!$B$4:$B$237,MATCH(纤芯!G5426,光放段!$C$4:$C$237,0))</f>
        <v>37053101000</v>
      </c>
      <c r="I5426" s="3" t="str">
        <f t="shared" si="421"/>
        <v>潍坊五莲光缆</v>
      </c>
      <c r="J5426" s="3" t="str">
        <f>INDEX(子缆名称!$B$4:$B$29,纤芯!M5426)</f>
        <v>A缆</v>
      </c>
      <c r="K5426" s="3">
        <v>5</v>
      </c>
      <c r="L5426" s="3">
        <f t="shared" si="422"/>
        <v>5</v>
      </c>
      <c r="M5426" s="3">
        <f t="shared" si="423"/>
        <v>1</v>
      </c>
      <c r="N5426" s="3" t="s">
        <v>58</v>
      </c>
      <c r="O5426" s="3">
        <f>COUNTIF([1]局站!$D$4:$D$172,"="&amp;N5426)</f>
        <v>1</v>
      </c>
      <c r="P5426" s="3">
        <v>0</v>
      </c>
      <c r="Q5426" s="3">
        <v>0</v>
      </c>
      <c r="R5426" s="3">
        <v>0</v>
      </c>
      <c r="S5426" s="3" t="s">
        <v>123</v>
      </c>
      <c r="T5426" s="3">
        <f>COUNTIF([1]局站!$D$4:$D$172,"="&amp;S5426)</f>
        <v>1</v>
      </c>
      <c r="U5426" s="3">
        <v>0</v>
      </c>
      <c r="V5426" s="3">
        <v>0</v>
      </c>
      <c r="W5426" s="3">
        <v>0</v>
      </c>
      <c r="X5426" s="3" t="s">
        <v>1215</v>
      </c>
      <c r="Y5426" s="3" t="s">
        <v>881</v>
      </c>
      <c r="Z5426" s="3" t="str">
        <f>INDEX(业务类型!$C$4:$C$8,MATCH(纤芯!Y5426,业务类型!$B$4:$B$8,0))</f>
        <v>OTHER</v>
      </c>
      <c r="AA5426" s="3" t="s">
        <v>888</v>
      </c>
    </row>
    <row r="5427" spans="1:27" ht="16.5" x14ac:dyDescent="0.2">
      <c r="A5427" s="3">
        <v>5424</v>
      </c>
      <c r="B5427" s="3">
        <f t="shared" si="424"/>
        <v>37053101006</v>
      </c>
      <c r="C5427" s="3" t="s">
        <v>1166</v>
      </c>
      <c r="D5427" s="3" t="s">
        <v>253</v>
      </c>
      <c r="E5427" s="3" t="str">
        <f>INDEX(光放段!$G$4:$G$237,MATCH(纤芯!G5427,光放段!$C$4:$C$237,0))</f>
        <v>山东二干|潍坊五莲光缆:潍坊河西局-五莲解放路</v>
      </c>
      <c r="F5427" s="3">
        <f>INDEX(光放段!$I$4:$I$237,MATCH(纤芯!H5427,光放段!$B$4:$B$237,0))</f>
        <v>37053100000</v>
      </c>
      <c r="G5427" s="3" t="str">
        <f t="shared" si="420"/>
        <v>山东二干|潍坊五莲光缆:潍坊河西局-安丘兴安路</v>
      </c>
      <c r="H5427" s="3">
        <f>INDEX(光放段!$B$4:$B$237,MATCH(纤芯!G5427,光放段!$C$4:$C$237,0))</f>
        <v>37053101000</v>
      </c>
      <c r="I5427" s="3" t="str">
        <f t="shared" si="421"/>
        <v>潍坊五莲光缆</v>
      </c>
      <c r="J5427" s="3" t="str">
        <f>INDEX(子缆名称!$B$4:$B$29,纤芯!M5427)</f>
        <v>A缆</v>
      </c>
      <c r="K5427" s="3">
        <v>6</v>
      </c>
      <c r="L5427" s="3">
        <f t="shared" si="422"/>
        <v>6</v>
      </c>
      <c r="M5427" s="3">
        <f t="shared" si="423"/>
        <v>1</v>
      </c>
      <c r="N5427" s="3" t="s">
        <v>58</v>
      </c>
      <c r="O5427" s="3">
        <f>COUNTIF([1]局站!$D$4:$D$172,"="&amp;N5427)</f>
        <v>1</v>
      </c>
      <c r="P5427" s="3">
        <v>0</v>
      </c>
      <c r="Q5427" s="3">
        <v>0</v>
      </c>
      <c r="R5427" s="3">
        <v>0</v>
      </c>
      <c r="S5427" s="3" t="s">
        <v>123</v>
      </c>
      <c r="T5427" s="3">
        <f>COUNTIF([1]局站!$D$4:$D$172,"="&amp;S5427)</f>
        <v>1</v>
      </c>
      <c r="U5427" s="3">
        <v>0</v>
      </c>
      <c r="V5427" s="3">
        <v>0</v>
      </c>
      <c r="W5427" s="3">
        <v>0</v>
      </c>
      <c r="X5427" s="3" t="s">
        <v>1215</v>
      </c>
      <c r="Y5427" s="3" t="s">
        <v>881</v>
      </c>
      <c r="Z5427" s="3" t="str">
        <f>INDEX(业务类型!$C$4:$C$8,MATCH(纤芯!Y5427,业务类型!$B$4:$B$8,0))</f>
        <v>OTHER</v>
      </c>
      <c r="AA5427" s="3" t="s">
        <v>888</v>
      </c>
    </row>
    <row r="5428" spans="1:27" ht="16.5" x14ac:dyDescent="0.2">
      <c r="A5428" s="3">
        <v>5425</v>
      </c>
      <c r="B5428" s="3">
        <f t="shared" si="424"/>
        <v>37053101007</v>
      </c>
      <c r="C5428" s="3" t="s">
        <v>1166</v>
      </c>
      <c r="D5428" s="3" t="s">
        <v>253</v>
      </c>
      <c r="E5428" s="3" t="str">
        <f>INDEX(光放段!$G$4:$G$237,MATCH(纤芯!G5428,光放段!$C$4:$C$237,0))</f>
        <v>山东二干|潍坊五莲光缆:潍坊河西局-五莲解放路</v>
      </c>
      <c r="F5428" s="3">
        <f>INDEX(光放段!$I$4:$I$237,MATCH(纤芯!H5428,光放段!$B$4:$B$237,0))</f>
        <v>37053100000</v>
      </c>
      <c r="G5428" s="3" t="str">
        <f t="shared" si="420"/>
        <v>山东二干|潍坊五莲光缆:潍坊河西局-安丘兴安路</v>
      </c>
      <c r="H5428" s="3">
        <f>INDEX(光放段!$B$4:$B$237,MATCH(纤芯!G5428,光放段!$C$4:$C$237,0))</f>
        <v>37053101000</v>
      </c>
      <c r="I5428" s="3" t="str">
        <f t="shared" si="421"/>
        <v>潍坊五莲光缆</v>
      </c>
      <c r="J5428" s="3" t="str">
        <f>INDEX(子缆名称!$B$4:$B$29,纤芯!M5428)</f>
        <v>A缆</v>
      </c>
      <c r="K5428" s="3">
        <v>7</v>
      </c>
      <c r="L5428" s="3">
        <f t="shared" si="422"/>
        <v>7</v>
      </c>
      <c r="M5428" s="3">
        <f t="shared" si="423"/>
        <v>1</v>
      </c>
      <c r="N5428" s="3" t="s">
        <v>58</v>
      </c>
      <c r="O5428" s="3">
        <f>COUNTIF([1]局站!$D$4:$D$172,"="&amp;N5428)</f>
        <v>1</v>
      </c>
      <c r="P5428" s="3">
        <v>0</v>
      </c>
      <c r="Q5428" s="3">
        <v>0</v>
      </c>
      <c r="R5428" s="3">
        <v>0</v>
      </c>
      <c r="S5428" s="3" t="s">
        <v>123</v>
      </c>
      <c r="T5428" s="3">
        <f>COUNTIF([1]局站!$D$4:$D$172,"="&amp;S5428)</f>
        <v>1</v>
      </c>
      <c r="U5428" s="3">
        <v>0</v>
      </c>
      <c r="V5428" s="3">
        <v>0</v>
      </c>
      <c r="W5428" s="3">
        <v>0</v>
      </c>
      <c r="X5428" s="3" t="s">
        <v>1215</v>
      </c>
      <c r="Y5428" s="3" t="s">
        <v>852</v>
      </c>
      <c r="Z5428" s="3" t="str">
        <f>INDEX(业务类型!$C$4:$C$8,MATCH(纤芯!Y5428,业务类型!$B$4:$B$8,0))</f>
        <v>TWO</v>
      </c>
      <c r="AA5428" s="3" t="s">
        <v>907</v>
      </c>
    </row>
    <row r="5429" spans="1:27" ht="16.5" x14ac:dyDescent="0.2">
      <c r="A5429" s="3">
        <v>5426</v>
      </c>
      <c r="B5429" s="3">
        <f t="shared" si="424"/>
        <v>37053101008</v>
      </c>
      <c r="C5429" s="3" t="s">
        <v>1166</v>
      </c>
      <c r="D5429" s="3" t="s">
        <v>253</v>
      </c>
      <c r="E5429" s="3" t="str">
        <f>INDEX(光放段!$G$4:$G$237,MATCH(纤芯!G5429,光放段!$C$4:$C$237,0))</f>
        <v>山东二干|潍坊五莲光缆:潍坊河西局-五莲解放路</v>
      </c>
      <c r="F5429" s="3">
        <f>INDEX(光放段!$I$4:$I$237,MATCH(纤芯!H5429,光放段!$B$4:$B$237,0))</f>
        <v>37053100000</v>
      </c>
      <c r="G5429" s="3" t="str">
        <f t="shared" si="420"/>
        <v>山东二干|潍坊五莲光缆:潍坊河西局-安丘兴安路</v>
      </c>
      <c r="H5429" s="3">
        <f>INDEX(光放段!$B$4:$B$237,MATCH(纤芯!G5429,光放段!$C$4:$C$237,0))</f>
        <v>37053101000</v>
      </c>
      <c r="I5429" s="3" t="str">
        <f t="shared" si="421"/>
        <v>潍坊五莲光缆</v>
      </c>
      <c r="J5429" s="3" t="str">
        <f>INDEX(子缆名称!$B$4:$B$29,纤芯!M5429)</f>
        <v>A缆</v>
      </c>
      <c r="K5429" s="3">
        <v>8</v>
      </c>
      <c r="L5429" s="3">
        <f t="shared" si="422"/>
        <v>8</v>
      </c>
      <c r="M5429" s="3">
        <f t="shared" si="423"/>
        <v>1</v>
      </c>
      <c r="N5429" s="3" t="s">
        <v>58</v>
      </c>
      <c r="O5429" s="3">
        <f>COUNTIF([1]局站!$D$4:$D$172,"="&amp;N5429)</f>
        <v>1</v>
      </c>
      <c r="P5429" s="3">
        <v>0</v>
      </c>
      <c r="Q5429" s="3">
        <v>0</v>
      </c>
      <c r="R5429" s="3">
        <v>0</v>
      </c>
      <c r="S5429" s="3" t="s">
        <v>123</v>
      </c>
      <c r="T5429" s="3">
        <f>COUNTIF([1]局站!$D$4:$D$172,"="&amp;S5429)</f>
        <v>1</v>
      </c>
      <c r="U5429" s="3">
        <v>0</v>
      </c>
      <c r="V5429" s="3">
        <v>0</v>
      </c>
      <c r="W5429" s="3">
        <v>0</v>
      </c>
      <c r="X5429" s="3" t="s">
        <v>1215</v>
      </c>
      <c r="Y5429" s="3" t="s">
        <v>852</v>
      </c>
      <c r="Z5429" s="3" t="str">
        <f>INDEX(业务类型!$C$4:$C$8,MATCH(纤芯!Y5429,业务类型!$B$4:$B$8,0))</f>
        <v>TWO</v>
      </c>
      <c r="AA5429" s="3" t="s">
        <v>907</v>
      </c>
    </row>
    <row r="5430" spans="1:27" ht="16.5" x14ac:dyDescent="0.2">
      <c r="A5430" s="3">
        <v>5427</v>
      </c>
      <c r="B5430" s="3">
        <f t="shared" si="424"/>
        <v>37053101009</v>
      </c>
      <c r="C5430" s="3" t="s">
        <v>1166</v>
      </c>
      <c r="D5430" s="3" t="s">
        <v>253</v>
      </c>
      <c r="E5430" s="3" t="str">
        <f>INDEX(光放段!$G$4:$G$237,MATCH(纤芯!G5430,光放段!$C$4:$C$237,0))</f>
        <v>山东二干|潍坊五莲光缆:潍坊河西局-五莲解放路</v>
      </c>
      <c r="F5430" s="3">
        <f>INDEX(光放段!$I$4:$I$237,MATCH(纤芯!H5430,光放段!$B$4:$B$237,0))</f>
        <v>37053100000</v>
      </c>
      <c r="G5430" s="3" t="str">
        <f t="shared" si="420"/>
        <v>山东二干|潍坊五莲光缆:潍坊河西局-安丘兴安路</v>
      </c>
      <c r="H5430" s="3">
        <f>INDEX(光放段!$B$4:$B$237,MATCH(纤芯!G5430,光放段!$C$4:$C$237,0))</f>
        <v>37053101000</v>
      </c>
      <c r="I5430" s="3" t="str">
        <f t="shared" si="421"/>
        <v>潍坊五莲光缆</v>
      </c>
      <c r="J5430" s="3" t="str">
        <f>INDEX(子缆名称!$B$4:$B$29,纤芯!M5430)</f>
        <v>A缆</v>
      </c>
      <c r="K5430" s="3">
        <v>9</v>
      </c>
      <c r="L5430" s="3">
        <f t="shared" si="422"/>
        <v>9</v>
      </c>
      <c r="M5430" s="3">
        <f t="shared" si="423"/>
        <v>1</v>
      </c>
      <c r="N5430" s="3" t="s">
        <v>58</v>
      </c>
      <c r="O5430" s="3">
        <f>COUNTIF([1]局站!$D$4:$D$172,"="&amp;N5430)</f>
        <v>1</v>
      </c>
      <c r="P5430" s="3">
        <v>0</v>
      </c>
      <c r="Q5430" s="3">
        <v>0</v>
      </c>
      <c r="R5430" s="3">
        <v>0</v>
      </c>
      <c r="S5430" s="3" t="s">
        <v>123</v>
      </c>
      <c r="T5430" s="3">
        <f>COUNTIF([1]局站!$D$4:$D$172,"="&amp;S5430)</f>
        <v>1</v>
      </c>
      <c r="U5430" s="3">
        <v>0</v>
      </c>
      <c r="V5430" s="3">
        <v>0</v>
      </c>
      <c r="W5430" s="3">
        <v>0</v>
      </c>
      <c r="X5430" s="3" t="s">
        <v>1215</v>
      </c>
      <c r="Y5430" s="3" t="s">
        <v>852</v>
      </c>
      <c r="Z5430" s="3" t="str">
        <f>INDEX(业务类型!$C$4:$C$8,MATCH(纤芯!Y5430,业务类型!$B$4:$B$8,0))</f>
        <v>TWO</v>
      </c>
      <c r="AA5430" s="3" t="s">
        <v>891</v>
      </c>
    </row>
    <row r="5431" spans="1:27" ht="16.5" x14ac:dyDescent="0.2">
      <c r="A5431" s="3">
        <v>5428</v>
      </c>
      <c r="B5431" s="3">
        <f t="shared" si="424"/>
        <v>37053101010</v>
      </c>
      <c r="C5431" s="3" t="s">
        <v>1166</v>
      </c>
      <c r="D5431" s="3" t="s">
        <v>253</v>
      </c>
      <c r="E5431" s="3" t="str">
        <f>INDEX(光放段!$G$4:$G$237,MATCH(纤芯!G5431,光放段!$C$4:$C$237,0))</f>
        <v>山东二干|潍坊五莲光缆:潍坊河西局-五莲解放路</v>
      </c>
      <c r="F5431" s="3">
        <f>INDEX(光放段!$I$4:$I$237,MATCH(纤芯!H5431,光放段!$B$4:$B$237,0))</f>
        <v>37053100000</v>
      </c>
      <c r="G5431" s="3" t="str">
        <f t="shared" si="420"/>
        <v>山东二干|潍坊五莲光缆:潍坊河西局-安丘兴安路</v>
      </c>
      <c r="H5431" s="3">
        <f>INDEX(光放段!$B$4:$B$237,MATCH(纤芯!G5431,光放段!$C$4:$C$237,0))</f>
        <v>37053101000</v>
      </c>
      <c r="I5431" s="3" t="str">
        <f t="shared" si="421"/>
        <v>潍坊五莲光缆</v>
      </c>
      <c r="J5431" s="3" t="str">
        <f>INDEX(子缆名称!$B$4:$B$29,纤芯!M5431)</f>
        <v>A缆</v>
      </c>
      <c r="K5431" s="3">
        <v>10</v>
      </c>
      <c r="L5431" s="3">
        <f t="shared" si="422"/>
        <v>10</v>
      </c>
      <c r="M5431" s="3">
        <f t="shared" si="423"/>
        <v>1</v>
      </c>
      <c r="N5431" s="3" t="s">
        <v>58</v>
      </c>
      <c r="O5431" s="3">
        <f>COUNTIF([1]局站!$D$4:$D$172,"="&amp;N5431)</f>
        <v>1</v>
      </c>
      <c r="P5431" s="3">
        <v>0</v>
      </c>
      <c r="Q5431" s="3">
        <v>0</v>
      </c>
      <c r="R5431" s="3">
        <v>0</v>
      </c>
      <c r="S5431" s="3" t="s">
        <v>123</v>
      </c>
      <c r="T5431" s="3">
        <f>COUNTIF([1]局站!$D$4:$D$172,"="&amp;S5431)</f>
        <v>1</v>
      </c>
      <c r="U5431" s="3">
        <v>0</v>
      </c>
      <c r="V5431" s="3">
        <v>0</v>
      </c>
      <c r="W5431" s="3">
        <v>0</v>
      </c>
      <c r="X5431" s="3" t="s">
        <v>1215</v>
      </c>
      <c r="Y5431" s="3" t="s">
        <v>852</v>
      </c>
      <c r="Z5431" s="3" t="str">
        <f>INDEX(业务类型!$C$4:$C$8,MATCH(纤芯!Y5431,业务类型!$B$4:$B$8,0))</f>
        <v>TWO</v>
      </c>
      <c r="AA5431" s="3" t="s">
        <v>891</v>
      </c>
    </row>
    <row r="5432" spans="1:27" ht="16.5" x14ac:dyDescent="0.2">
      <c r="A5432" s="3">
        <v>5429</v>
      </c>
      <c r="B5432" s="3">
        <f t="shared" si="424"/>
        <v>37053101011</v>
      </c>
      <c r="C5432" s="3" t="s">
        <v>1166</v>
      </c>
      <c r="D5432" s="3" t="s">
        <v>253</v>
      </c>
      <c r="E5432" s="3" t="str">
        <f>INDEX(光放段!$G$4:$G$237,MATCH(纤芯!G5432,光放段!$C$4:$C$237,0))</f>
        <v>山东二干|潍坊五莲光缆:潍坊河西局-五莲解放路</v>
      </c>
      <c r="F5432" s="3">
        <f>INDEX(光放段!$I$4:$I$237,MATCH(纤芯!H5432,光放段!$B$4:$B$237,0))</f>
        <v>37053100000</v>
      </c>
      <c r="G5432" s="3" t="str">
        <f t="shared" si="420"/>
        <v>山东二干|潍坊五莲光缆:潍坊河西局-安丘兴安路</v>
      </c>
      <c r="H5432" s="3">
        <f>INDEX(光放段!$B$4:$B$237,MATCH(纤芯!G5432,光放段!$C$4:$C$237,0))</f>
        <v>37053101000</v>
      </c>
      <c r="I5432" s="3" t="str">
        <f t="shared" si="421"/>
        <v>潍坊五莲光缆</v>
      </c>
      <c r="J5432" s="3" t="str">
        <f>INDEX(子缆名称!$B$4:$B$29,纤芯!M5432)</f>
        <v>A缆</v>
      </c>
      <c r="K5432" s="3">
        <v>11</v>
      </c>
      <c r="L5432" s="3">
        <f t="shared" si="422"/>
        <v>11</v>
      </c>
      <c r="M5432" s="3">
        <f t="shared" si="423"/>
        <v>1</v>
      </c>
      <c r="N5432" s="3" t="s">
        <v>58</v>
      </c>
      <c r="O5432" s="3">
        <f>COUNTIF([1]局站!$D$4:$D$172,"="&amp;N5432)</f>
        <v>1</v>
      </c>
      <c r="P5432" s="3">
        <v>0</v>
      </c>
      <c r="Q5432" s="3">
        <v>0</v>
      </c>
      <c r="R5432" s="3">
        <v>0</v>
      </c>
      <c r="S5432" s="3" t="s">
        <v>123</v>
      </c>
      <c r="T5432" s="3">
        <f>COUNTIF([1]局站!$D$4:$D$172,"="&amp;S5432)</f>
        <v>1</v>
      </c>
      <c r="U5432" s="3">
        <v>0</v>
      </c>
      <c r="V5432" s="3">
        <v>0</v>
      </c>
      <c r="W5432" s="3">
        <v>0</v>
      </c>
      <c r="X5432" s="3" t="s">
        <v>1215</v>
      </c>
      <c r="Y5432" s="3" t="s">
        <v>852</v>
      </c>
      <c r="Z5432" s="3" t="str">
        <f>INDEX(业务类型!$C$4:$C$8,MATCH(纤芯!Y5432,业务类型!$B$4:$B$8,0))</f>
        <v>TWO</v>
      </c>
      <c r="AA5432" s="3" t="s">
        <v>1001</v>
      </c>
    </row>
    <row r="5433" spans="1:27" ht="16.5" x14ac:dyDescent="0.2">
      <c r="A5433" s="3">
        <v>5430</v>
      </c>
      <c r="B5433" s="3">
        <f t="shared" si="424"/>
        <v>37053101012</v>
      </c>
      <c r="C5433" s="3" t="s">
        <v>1166</v>
      </c>
      <c r="D5433" s="3" t="s">
        <v>253</v>
      </c>
      <c r="E5433" s="3" t="str">
        <f>INDEX(光放段!$G$4:$G$237,MATCH(纤芯!G5433,光放段!$C$4:$C$237,0))</f>
        <v>山东二干|潍坊五莲光缆:潍坊河西局-五莲解放路</v>
      </c>
      <c r="F5433" s="3">
        <f>INDEX(光放段!$I$4:$I$237,MATCH(纤芯!H5433,光放段!$B$4:$B$237,0))</f>
        <v>37053100000</v>
      </c>
      <c r="G5433" s="3" t="str">
        <f t="shared" si="420"/>
        <v>山东二干|潍坊五莲光缆:潍坊河西局-安丘兴安路</v>
      </c>
      <c r="H5433" s="3">
        <f>INDEX(光放段!$B$4:$B$237,MATCH(纤芯!G5433,光放段!$C$4:$C$237,0))</f>
        <v>37053101000</v>
      </c>
      <c r="I5433" s="3" t="str">
        <f t="shared" si="421"/>
        <v>潍坊五莲光缆</v>
      </c>
      <c r="J5433" s="3" t="str">
        <f>INDEX(子缆名称!$B$4:$B$29,纤芯!M5433)</f>
        <v>A缆</v>
      </c>
      <c r="K5433" s="3">
        <v>12</v>
      </c>
      <c r="L5433" s="3">
        <f t="shared" si="422"/>
        <v>12</v>
      </c>
      <c r="M5433" s="3">
        <f t="shared" si="423"/>
        <v>1</v>
      </c>
      <c r="N5433" s="3" t="s">
        <v>58</v>
      </c>
      <c r="O5433" s="3">
        <f>COUNTIF([1]局站!$D$4:$D$172,"="&amp;N5433)</f>
        <v>1</v>
      </c>
      <c r="P5433" s="3">
        <v>0</v>
      </c>
      <c r="Q5433" s="3">
        <v>0</v>
      </c>
      <c r="R5433" s="3">
        <v>0</v>
      </c>
      <c r="S5433" s="3" t="s">
        <v>123</v>
      </c>
      <c r="T5433" s="3">
        <f>COUNTIF([1]局站!$D$4:$D$172,"="&amp;S5433)</f>
        <v>1</v>
      </c>
      <c r="U5433" s="3">
        <v>0</v>
      </c>
      <c r="V5433" s="3">
        <v>0</v>
      </c>
      <c r="W5433" s="3">
        <v>0</v>
      </c>
      <c r="X5433" s="3" t="s">
        <v>1215</v>
      </c>
      <c r="Y5433" s="3" t="s">
        <v>852</v>
      </c>
      <c r="Z5433" s="3" t="str">
        <f>INDEX(业务类型!$C$4:$C$8,MATCH(纤芯!Y5433,业务类型!$B$4:$B$8,0))</f>
        <v>TWO</v>
      </c>
      <c r="AA5433" s="3" t="s">
        <v>1001</v>
      </c>
    </row>
    <row r="5434" spans="1:27" ht="16.5" x14ac:dyDescent="0.2">
      <c r="A5434" s="3">
        <v>5431</v>
      </c>
      <c r="B5434" s="3">
        <f t="shared" si="424"/>
        <v>37053102001</v>
      </c>
      <c r="C5434" s="3" t="s">
        <v>1166</v>
      </c>
      <c r="D5434" s="3" t="s">
        <v>253</v>
      </c>
      <c r="E5434" s="3" t="str">
        <f>INDEX(光放段!$G$4:$G$237,MATCH(纤芯!G5434,光放段!$C$4:$C$237,0))</f>
        <v>山东二干|潍坊五莲光缆:潍坊河西局-五莲解放路</v>
      </c>
      <c r="F5434" s="3">
        <f>INDEX(光放段!$I$4:$I$237,MATCH(纤芯!H5434,光放段!$B$4:$B$237,0))</f>
        <v>37053100000</v>
      </c>
      <c r="G5434" s="3" t="str">
        <f t="shared" si="420"/>
        <v>山东二干|潍坊五莲光缆:安丘兴安路-诸城</v>
      </c>
      <c r="H5434" s="3">
        <f>INDEX(光放段!$B$4:$B$237,MATCH(纤芯!G5434,光放段!$C$4:$C$237,0))</f>
        <v>37053102000</v>
      </c>
      <c r="I5434" s="3" t="str">
        <f t="shared" si="421"/>
        <v>潍坊五莲光缆</v>
      </c>
      <c r="J5434" s="3" t="str">
        <f>INDEX(子缆名称!$B$4:$B$29,纤芯!M5434)</f>
        <v>A缆</v>
      </c>
      <c r="K5434" s="3">
        <v>1</v>
      </c>
      <c r="L5434" s="3">
        <f t="shared" si="422"/>
        <v>1</v>
      </c>
      <c r="M5434" s="3">
        <f t="shared" si="423"/>
        <v>1</v>
      </c>
      <c r="N5434" s="3" t="s">
        <v>123</v>
      </c>
      <c r="O5434" s="3">
        <f>COUNTIF([1]局站!$D$4:$D$172,"="&amp;N5434)</f>
        <v>1</v>
      </c>
      <c r="P5434" s="3">
        <v>0</v>
      </c>
      <c r="Q5434" s="3">
        <v>0</v>
      </c>
      <c r="R5434" s="3">
        <v>0</v>
      </c>
      <c r="S5434" s="3" t="s">
        <v>87</v>
      </c>
      <c r="T5434" s="3">
        <f>COUNTIF([1]局站!$D$4:$D$172,"="&amp;S5434)</f>
        <v>1</v>
      </c>
      <c r="U5434" s="3">
        <v>0</v>
      </c>
      <c r="V5434" s="3">
        <v>0</v>
      </c>
      <c r="W5434" s="3">
        <v>0</v>
      </c>
      <c r="X5434" s="3" t="s">
        <v>1215</v>
      </c>
      <c r="Y5434" s="3" t="s">
        <v>852</v>
      </c>
      <c r="Z5434" s="3" t="str">
        <f>INDEX(业务类型!$C$4:$C$8,MATCH(纤芯!Y5434,业务类型!$B$4:$B$8,0))</f>
        <v>TWO</v>
      </c>
      <c r="AA5434" s="3" t="s">
        <v>907</v>
      </c>
    </row>
    <row r="5435" spans="1:27" ht="16.5" x14ac:dyDescent="0.2">
      <c r="A5435" s="3">
        <v>5432</v>
      </c>
      <c r="B5435" s="3">
        <f t="shared" si="424"/>
        <v>37053102002</v>
      </c>
      <c r="C5435" s="3" t="s">
        <v>1166</v>
      </c>
      <c r="D5435" s="3" t="s">
        <v>253</v>
      </c>
      <c r="E5435" s="3" t="str">
        <f>INDEX(光放段!$G$4:$G$237,MATCH(纤芯!G5435,光放段!$C$4:$C$237,0))</f>
        <v>山东二干|潍坊五莲光缆:潍坊河西局-五莲解放路</v>
      </c>
      <c r="F5435" s="3">
        <f>INDEX(光放段!$I$4:$I$237,MATCH(纤芯!H5435,光放段!$B$4:$B$237,0))</f>
        <v>37053100000</v>
      </c>
      <c r="G5435" s="3" t="str">
        <f t="shared" si="420"/>
        <v>山东二干|潍坊五莲光缆:安丘兴安路-诸城</v>
      </c>
      <c r="H5435" s="3">
        <f>INDEX(光放段!$B$4:$B$237,MATCH(纤芯!G5435,光放段!$C$4:$C$237,0))</f>
        <v>37053102000</v>
      </c>
      <c r="I5435" s="3" t="str">
        <f t="shared" si="421"/>
        <v>潍坊五莲光缆</v>
      </c>
      <c r="J5435" s="3" t="str">
        <f>INDEX(子缆名称!$B$4:$B$29,纤芯!M5435)</f>
        <v>A缆</v>
      </c>
      <c r="K5435" s="3">
        <v>2</v>
      </c>
      <c r="L5435" s="3">
        <f t="shared" si="422"/>
        <v>2</v>
      </c>
      <c r="M5435" s="3">
        <f t="shared" si="423"/>
        <v>1</v>
      </c>
      <c r="N5435" s="3" t="s">
        <v>123</v>
      </c>
      <c r="O5435" s="3">
        <f>COUNTIF([1]局站!$D$4:$D$172,"="&amp;N5435)</f>
        <v>1</v>
      </c>
      <c r="P5435" s="3">
        <v>0</v>
      </c>
      <c r="Q5435" s="3">
        <v>0</v>
      </c>
      <c r="R5435" s="3">
        <v>0</v>
      </c>
      <c r="S5435" s="3" t="s">
        <v>87</v>
      </c>
      <c r="T5435" s="3">
        <f>COUNTIF([1]局站!$D$4:$D$172,"="&amp;S5435)</f>
        <v>1</v>
      </c>
      <c r="U5435" s="3">
        <v>0</v>
      </c>
      <c r="V5435" s="3">
        <v>0</v>
      </c>
      <c r="W5435" s="3">
        <v>0</v>
      </c>
      <c r="X5435" s="3" t="s">
        <v>1215</v>
      </c>
      <c r="Y5435" s="3" t="s">
        <v>852</v>
      </c>
      <c r="Z5435" s="3" t="str">
        <f>INDEX(业务类型!$C$4:$C$8,MATCH(纤芯!Y5435,业务类型!$B$4:$B$8,0))</f>
        <v>TWO</v>
      </c>
      <c r="AA5435" s="3" t="s">
        <v>907</v>
      </c>
    </row>
    <row r="5436" spans="1:27" ht="16.5" x14ac:dyDescent="0.2">
      <c r="A5436" s="3">
        <v>5433</v>
      </c>
      <c r="B5436" s="3">
        <f t="shared" si="424"/>
        <v>37053102003</v>
      </c>
      <c r="C5436" s="3" t="s">
        <v>1166</v>
      </c>
      <c r="D5436" s="3" t="s">
        <v>253</v>
      </c>
      <c r="E5436" s="3" t="str">
        <f>INDEX(光放段!$G$4:$G$237,MATCH(纤芯!G5436,光放段!$C$4:$C$237,0))</f>
        <v>山东二干|潍坊五莲光缆:潍坊河西局-五莲解放路</v>
      </c>
      <c r="F5436" s="3">
        <f>INDEX(光放段!$I$4:$I$237,MATCH(纤芯!H5436,光放段!$B$4:$B$237,0))</f>
        <v>37053100000</v>
      </c>
      <c r="G5436" s="3" t="str">
        <f t="shared" si="420"/>
        <v>山东二干|潍坊五莲光缆:安丘兴安路-诸城</v>
      </c>
      <c r="H5436" s="3">
        <f>INDEX(光放段!$B$4:$B$237,MATCH(纤芯!G5436,光放段!$C$4:$C$237,0))</f>
        <v>37053102000</v>
      </c>
      <c r="I5436" s="3" t="str">
        <f t="shared" si="421"/>
        <v>潍坊五莲光缆</v>
      </c>
      <c r="J5436" s="3" t="str">
        <f>INDEX(子缆名称!$B$4:$B$29,纤芯!M5436)</f>
        <v>A缆</v>
      </c>
      <c r="K5436" s="3">
        <v>3</v>
      </c>
      <c r="L5436" s="3">
        <f t="shared" si="422"/>
        <v>3</v>
      </c>
      <c r="M5436" s="3">
        <f t="shared" si="423"/>
        <v>1</v>
      </c>
      <c r="N5436" s="3" t="s">
        <v>123</v>
      </c>
      <c r="O5436" s="3">
        <f>COUNTIF([1]局站!$D$4:$D$172,"="&amp;N5436)</f>
        <v>1</v>
      </c>
      <c r="P5436" s="3">
        <v>0</v>
      </c>
      <c r="Q5436" s="3">
        <v>0</v>
      </c>
      <c r="R5436" s="3">
        <v>0</v>
      </c>
      <c r="S5436" s="3" t="s">
        <v>87</v>
      </c>
      <c r="T5436" s="3">
        <f>COUNTIF([1]局站!$D$4:$D$172,"="&amp;S5436)</f>
        <v>1</v>
      </c>
      <c r="U5436" s="3">
        <v>0</v>
      </c>
      <c r="V5436" s="3">
        <v>0</v>
      </c>
      <c r="W5436" s="3">
        <v>0</v>
      </c>
      <c r="X5436" s="3" t="s">
        <v>1215</v>
      </c>
      <c r="Y5436" s="3" t="s">
        <v>852</v>
      </c>
      <c r="Z5436" s="3" t="str">
        <f>INDEX(业务类型!$C$4:$C$8,MATCH(纤芯!Y5436,业务类型!$B$4:$B$8,0))</f>
        <v>TWO</v>
      </c>
      <c r="AA5436" s="3" t="s">
        <v>891</v>
      </c>
    </row>
    <row r="5437" spans="1:27" ht="16.5" x14ac:dyDescent="0.2">
      <c r="A5437" s="3">
        <v>5434</v>
      </c>
      <c r="B5437" s="3">
        <f t="shared" si="424"/>
        <v>37053102004</v>
      </c>
      <c r="C5437" s="3" t="s">
        <v>1166</v>
      </c>
      <c r="D5437" s="3" t="s">
        <v>253</v>
      </c>
      <c r="E5437" s="3" t="str">
        <f>INDEX(光放段!$G$4:$G$237,MATCH(纤芯!G5437,光放段!$C$4:$C$237,0))</f>
        <v>山东二干|潍坊五莲光缆:潍坊河西局-五莲解放路</v>
      </c>
      <c r="F5437" s="3">
        <f>INDEX(光放段!$I$4:$I$237,MATCH(纤芯!H5437,光放段!$B$4:$B$237,0))</f>
        <v>37053100000</v>
      </c>
      <c r="G5437" s="3" t="str">
        <f t="shared" si="420"/>
        <v>山东二干|潍坊五莲光缆:安丘兴安路-诸城</v>
      </c>
      <c r="H5437" s="3">
        <f>INDEX(光放段!$B$4:$B$237,MATCH(纤芯!G5437,光放段!$C$4:$C$237,0))</f>
        <v>37053102000</v>
      </c>
      <c r="I5437" s="3" t="str">
        <f t="shared" si="421"/>
        <v>潍坊五莲光缆</v>
      </c>
      <c r="J5437" s="3" t="str">
        <f>INDEX(子缆名称!$B$4:$B$29,纤芯!M5437)</f>
        <v>A缆</v>
      </c>
      <c r="K5437" s="3">
        <v>4</v>
      </c>
      <c r="L5437" s="3">
        <f t="shared" si="422"/>
        <v>4</v>
      </c>
      <c r="M5437" s="3">
        <f t="shared" si="423"/>
        <v>1</v>
      </c>
      <c r="N5437" s="3" t="s">
        <v>123</v>
      </c>
      <c r="O5437" s="3">
        <f>COUNTIF([1]局站!$D$4:$D$172,"="&amp;N5437)</f>
        <v>1</v>
      </c>
      <c r="P5437" s="3">
        <v>0</v>
      </c>
      <c r="Q5437" s="3">
        <v>0</v>
      </c>
      <c r="R5437" s="3">
        <v>0</v>
      </c>
      <c r="S5437" s="3" t="s">
        <v>87</v>
      </c>
      <c r="T5437" s="3">
        <f>COUNTIF([1]局站!$D$4:$D$172,"="&amp;S5437)</f>
        <v>1</v>
      </c>
      <c r="U5437" s="3">
        <v>0</v>
      </c>
      <c r="V5437" s="3">
        <v>0</v>
      </c>
      <c r="W5437" s="3">
        <v>0</v>
      </c>
      <c r="X5437" s="3" t="s">
        <v>1215</v>
      </c>
      <c r="Y5437" s="3" t="s">
        <v>852</v>
      </c>
      <c r="Z5437" s="3" t="str">
        <f>INDEX(业务类型!$C$4:$C$8,MATCH(纤芯!Y5437,业务类型!$B$4:$B$8,0))</f>
        <v>TWO</v>
      </c>
      <c r="AA5437" s="3" t="s">
        <v>891</v>
      </c>
    </row>
    <row r="5438" spans="1:27" ht="16.5" x14ac:dyDescent="0.2">
      <c r="A5438" s="3">
        <v>5435</v>
      </c>
      <c r="B5438" s="3">
        <f t="shared" si="424"/>
        <v>37053102005</v>
      </c>
      <c r="C5438" s="3" t="s">
        <v>1166</v>
      </c>
      <c r="D5438" s="3" t="s">
        <v>253</v>
      </c>
      <c r="E5438" s="3" t="str">
        <f>INDEX(光放段!$G$4:$G$237,MATCH(纤芯!G5438,光放段!$C$4:$C$237,0))</f>
        <v>山东二干|潍坊五莲光缆:潍坊河西局-五莲解放路</v>
      </c>
      <c r="F5438" s="3">
        <f>INDEX(光放段!$I$4:$I$237,MATCH(纤芯!H5438,光放段!$B$4:$B$237,0))</f>
        <v>37053100000</v>
      </c>
      <c r="G5438" s="3" t="str">
        <f t="shared" si="420"/>
        <v>山东二干|潍坊五莲光缆:安丘兴安路-诸城</v>
      </c>
      <c r="H5438" s="3">
        <f>INDEX(光放段!$B$4:$B$237,MATCH(纤芯!G5438,光放段!$C$4:$C$237,0))</f>
        <v>37053102000</v>
      </c>
      <c r="I5438" s="3" t="str">
        <f t="shared" si="421"/>
        <v>潍坊五莲光缆</v>
      </c>
      <c r="J5438" s="3" t="str">
        <f>INDEX(子缆名称!$B$4:$B$29,纤芯!M5438)</f>
        <v>A缆</v>
      </c>
      <c r="K5438" s="3">
        <v>5</v>
      </c>
      <c r="L5438" s="3">
        <f t="shared" si="422"/>
        <v>5</v>
      </c>
      <c r="M5438" s="3">
        <f t="shared" si="423"/>
        <v>1</v>
      </c>
      <c r="N5438" s="3" t="s">
        <v>123</v>
      </c>
      <c r="O5438" s="3">
        <f>COUNTIF([1]局站!$D$4:$D$172,"="&amp;N5438)</f>
        <v>1</v>
      </c>
      <c r="P5438" s="3">
        <v>0</v>
      </c>
      <c r="Q5438" s="3">
        <v>0</v>
      </c>
      <c r="R5438" s="3">
        <v>0</v>
      </c>
      <c r="S5438" s="3" t="s">
        <v>87</v>
      </c>
      <c r="T5438" s="3">
        <f>COUNTIF([1]局站!$D$4:$D$172,"="&amp;S5438)</f>
        <v>1</v>
      </c>
      <c r="U5438" s="3">
        <v>0</v>
      </c>
      <c r="V5438" s="3">
        <v>0</v>
      </c>
      <c r="W5438" s="3">
        <v>0</v>
      </c>
      <c r="X5438" s="3" t="s">
        <v>1215</v>
      </c>
      <c r="Y5438" s="3" t="s">
        <v>881</v>
      </c>
      <c r="Z5438" s="3" t="str">
        <f>INDEX(业务类型!$C$4:$C$8,MATCH(纤芯!Y5438,业务类型!$B$4:$B$8,0))</f>
        <v>OTHER</v>
      </c>
      <c r="AA5438" s="3" t="s">
        <v>1116</v>
      </c>
    </row>
    <row r="5439" spans="1:27" ht="16.5" x14ac:dyDescent="0.2">
      <c r="A5439" s="3">
        <v>5436</v>
      </c>
      <c r="B5439" s="3">
        <f t="shared" si="424"/>
        <v>37053102006</v>
      </c>
      <c r="C5439" s="3" t="s">
        <v>1166</v>
      </c>
      <c r="D5439" s="3" t="s">
        <v>253</v>
      </c>
      <c r="E5439" s="3" t="str">
        <f>INDEX(光放段!$G$4:$G$237,MATCH(纤芯!G5439,光放段!$C$4:$C$237,0))</f>
        <v>山东二干|潍坊五莲光缆:潍坊河西局-五莲解放路</v>
      </c>
      <c r="F5439" s="3">
        <f>INDEX(光放段!$I$4:$I$237,MATCH(纤芯!H5439,光放段!$B$4:$B$237,0))</f>
        <v>37053100000</v>
      </c>
      <c r="G5439" s="3" t="str">
        <f t="shared" si="420"/>
        <v>山东二干|潍坊五莲光缆:安丘兴安路-诸城</v>
      </c>
      <c r="H5439" s="3">
        <f>INDEX(光放段!$B$4:$B$237,MATCH(纤芯!G5439,光放段!$C$4:$C$237,0))</f>
        <v>37053102000</v>
      </c>
      <c r="I5439" s="3" t="str">
        <f t="shared" si="421"/>
        <v>潍坊五莲光缆</v>
      </c>
      <c r="J5439" s="3" t="str">
        <f>INDEX(子缆名称!$B$4:$B$29,纤芯!M5439)</f>
        <v>A缆</v>
      </c>
      <c r="K5439" s="3">
        <v>6</v>
      </c>
      <c r="L5439" s="3">
        <f t="shared" si="422"/>
        <v>6</v>
      </c>
      <c r="M5439" s="3">
        <f t="shared" si="423"/>
        <v>1</v>
      </c>
      <c r="N5439" s="3" t="s">
        <v>123</v>
      </c>
      <c r="O5439" s="3">
        <f>COUNTIF([1]局站!$D$4:$D$172,"="&amp;N5439)</f>
        <v>1</v>
      </c>
      <c r="P5439" s="3">
        <v>0</v>
      </c>
      <c r="Q5439" s="3">
        <v>0</v>
      </c>
      <c r="R5439" s="3">
        <v>0</v>
      </c>
      <c r="S5439" s="3" t="s">
        <v>87</v>
      </c>
      <c r="T5439" s="3">
        <f>COUNTIF([1]局站!$D$4:$D$172,"="&amp;S5439)</f>
        <v>1</v>
      </c>
      <c r="U5439" s="3">
        <v>0</v>
      </c>
      <c r="V5439" s="3">
        <v>0</v>
      </c>
      <c r="W5439" s="3">
        <v>0</v>
      </c>
      <c r="X5439" s="3" t="s">
        <v>1215</v>
      </c>
      <c r="Y5439" s="3" t="s">
        <v>881</v>
      </c>
      <c r="Z5439" s="3" t="str">
        <f>INDEX(业务类型!$C$4:$C$8,MATCH(纤芯!Y5439,业务类型!$B$4:$B$8,0))</f>
        <v>OTHER</v>
      </c>
      <c r="AA5439" s="3" t="s">
        <v>888</v>
      </c>
    </row>
    <row r="5440" spans="1:27" ht="16.5" x14ac:dyDescent="0.2">
      <c r="A5440" s="3">
        <v>5437</v>
      </c>
      <c r="B5440" s="3">
        <f t="shared" si="424"/>
        <v>37053102007</v>
      </c>
      <c r="C5440" s="3" t="s">
        <v>1166</v>
      </c>
      <c r="D5440" s="3" t="s">
        <v>253</v>
      </c>
      <c r="E5440" s="3" t="str">
        <f>INDEX(光放段!$G$4:$G$237,MATCH(纤芯!G5440,光放段!$C$4:$C$237,0))</f>
        <v>山东二干|潍坊五莲光缆:潍坊河西局-五莲解放路</v>
      </c>
      <c r="F5440" s="3">
        <f>INDEX(光放段!$I$4:$I$237,MATCH(纤芯!H5440,光放段!$B$4:$B$237,0))</f>
        <v>37053100000</v>
      </c>
      <c r="G5440" s="3" t="str">
        <f t="shared" si="420"/>
        <v>山东二干|潍坊五莲光缆:安丘兴安路-诸城</v>
      </c>
      <c r="H5440" s="3">
        <f>INDEX(光放段!$B$4:$B$237,MATCH(纤芯!G5440,光放段!$C$4:$C$237,0))</f>
        <v>37053102000</v>
      </c>
      <c r="I5440" s="3" t="str">
        <f t="shared" si="421"/>
        <v>潍坊五莲光缆</v>
      </c>
      <c r="J5440" s="3" t="str">
        <f>INDEX(子缆名称!$B$4:$B$29,纤芯!M5440)</f>
        <v>A缆</v>
      </c>
      <c r="K5440" s="3">
        <v>7</v>
      </c>
      <c r="L5440" s="3">
        <f t="shared" si="422"/>
        <v>7</v>
      </c>
      <c r="M5440" s="3">
        <f t="shared" si="423"/>
        <v>1</v>
      </c>
      <c r="N5440" s="3" t="s">
        <v>123</v>
      </c>
      <c r="O5440" s="3">
        <f>COUNTIF([1]局站!$D$4:$D$172,"="&amp;N5440)</f>
        <v>1</v>
      </c>
      <c r="P5440" s="3">
        <v>0</v>
      </c>
      <c r="Q5440" s="3">
        <v>0</v>
      </c>
      <c r="R5440" s="3">
        <v>0</v>
      </c>
      <c r="S5440" s="3" t="s">
        <v>87</v>
      </c>
      <c r="T5440" s="3">
        <f>COUNTIF([1]局站!$D$4:$D$172,"="&amp;S5440)</f>
        <v>1</v>
      </c>
      <c r="U5440" s="3">
        <v>0</v>
      </c>
      <c r="V5440" s="3">
        <v>0</v>
      </c>
      <c r="W5440" s="3">
        <v>0</v>
      </c>
      <c r="X5440" s="3" t="s">
        <v>1215</v>
      </c>
      <c r="Y5440" s="3" t="s">
        <v>852</v>
      </c>
      <c r="Z5440" s="3" t="str">
        <f>INDEX(业务类型!$C$4:$C$8,MATCH(纤芯!Y5440,业务类型!$B$4:$B$8,0))</f>
        <v>TWO</v>
      </c>
      <c r="AA5440" s="3" t="s">
        <v>1001</v>
      </c>
    </row>
    <row r="5441" spans="1:27" ht="16.5" x14ac:dyDescent="0.2">
      <c r="A5441" s="3">
        <v>5438</v>
      </c>
      <c r="B5441" s="3">
        <f t="shared" si="424"/>
        <v>37053102008</v>
      </c>
      <c r="C5441" s="3" t="s">
        <v>1166</v>
      </c>
      <c r="D5441" s="3" t="s">
        <v>253</v>
      </c>
      <c r="E5441" s="3" t="str">
        <f>INDEX(光放段!$G$4:$G$237,MATCH(纤芯!G5441,光放段!$C$4:$C$237,0))</f>
        <v>山东二干|潍坊五莲光缆:潍坊河西局-五莲解放路</v>
      </c>
      <c r="F5441" s="3">
        <f>INDEX(光放段!$I$4:$I$237,MATCH(纤芯!H5441,光放段!$B$4:$B$237,0))</f>
        <v>37053100000</v>
      </c>
      <c r="G5441" s="3" t="str">
        <f t="shared" si="420"/>
        <v>山东二干|潍坊五莲光缆:安丘兴安路-诸城</v>
      </c>
      <c r="H5441" s="3">
        <f>INDEX(光放段!$B$4:$B$237,MATCH(纤芯!G5441,光放段!$C$4:$C$237,0))</f>
        <v>37053102000</v>
      </c>
      <c r="I5441" s="3" t="str">
        <f t="shared" si="421"/>
        <v>潍坊五莲光缆</v>
      </c>
      <c r="J5441" s="3" t="str">
        <f>INDEX(子缆名称!$B$4:$B$29,纤芯!M5441)</f>
        <v>A缆</v>
      </c>
      <c r="K5441" s="3">
        <v>8</v>
      </c>
      <c r="L5441" s="3">
        <f t="shared" si="422"/>
        <v>8</v>
      </c>
      <c r="M5441" s="3">
        <f t="shared" si="423"/>
        <v>1</v>
      </c>
      <c r="N5441" s="3" t="s">
        <v>123</v>
      </c>
      <c r="O5441" s="3">
        <f>COUNTIF([1]局站!$D$4:$D$172,"="&amp;N5441)</f>
        <v>1</v>
      </c>
      <c r="P5441" s="3">
        <v>0</v>
      </c>
      <c r="Q5441" s="3">
        <v>0</v>
      </c>
      <c r="R5441" s="3">
        <v>0</v>
      </c>
      <c r="S5441" s="3" t="s">
        <v>87</v>
      </c>
      <c r="T5441" s="3">
        <f>COUNTIF([1]局站!$D$4:$D$172,"="&amp;S5441)</f>
        <v>1</v>
      </c>
      <c r="U5441" s="3">
        <v>0</v>
      </c>
      <c r="V5441" s="3">
        <v>0</v>
      </c>
      <c r="W5441" s="3">
        <v>0</v>
      </c>
      <c r="X5441" s="3" t="s">
        <v>1215</v>
      </c>
      <c r="Y5441" s="3" t="s">
        <v>852</v>
      </c>
      <c r="Z5441" s="3" t="str">
        <f>INDEX(业务类型!$C$4:$C$8,MATCH(纤芯!Y5441,业务类型!$B$4:$B$8,0))</f>
        <v>TWO</v>
      </c>
      <c r="AA5441" s="3" t="s">
        <v>1001</v>
      </c>
    </row>
    <row r="5442" spans="1:27" ht="16.5" x14ac:dyDescent="0.2">
      <c r="A5442" s="3">
        <v>5439</v>
      </c>
      <c r="B5442" s="3">
        <f t="shared" si="424"/>
        <v>37053102009</v>
      </c>
      <c r="C5442" s="3" t="s">
        <v>1166</v>
      </c>
      <c r="D5442" s="3" t="s">
        <v>253</v>
      </c>
      <c r="E5442" s="3" t="str">
        <f>INDEX(光放段!$G$4:$G$237,MATCH(纤芯!G5442,光放段!$C$4:$C$237,0))</f>
        <v>山东二干|潍坊五莲光缆:潍坊河西局-五莲解放路</v>
      </c>
      <c r="F5442" s="3">
        <f>INDEX(光放段!$I$4:$I$237,MATCH(纤芯!H5442,光放段!$B$4:$B$237,0))</f>
        <v>37053100000</v>
      </c>
      <c r="G5442" s="3" t="str">
        <f t="shared" si="420"/>
        <v>山东二干|潍坊五莲光缆:安丘兴安路-诸城</v>
      </c>
      <c r="H5442" s="3">
        <f>INDEX(光放段!$B$4:$B$237,MATCH(纤芯!G5442,光放段!$C$4:$C$237,0))</f>
        <v>37053102000</v>
      </c>
      <c r="I5442" s="3" t="str">
        <f t="shared" si="421"/>
        <v>潍坊五莲光缆</v>
      </c>
      <c r="J5442" s="3" t="str">
        <f>INDEX(子缆名称!$B$4:$B$29,纤芯!M5442)</f>
        <v>A缆</v>
      </c>
      <c r="K5442" s="3">
        <v>9</v>
      </c>
      <c r="L5442" s="3">
        <f t="shared" si="422"/>
        <v>9</v>
      </c>
      <c r="M5442" s="3">
        <f t="shared" si="423"/>
        <v>1</v>
      </c>
      <c r="N5442" s="3" t="s">
        <v>123</v>
      </c>
      <c r="O5442" s="3">
        <f>COUNTIF([1]局站!$D$4:$D$172,"="&amp;N5442)</f>
        <v>1</v>
      </c>
      <c r="P5442" s="3">
        <v>0</v>
      </c>
      <c r="Q5442" s="3">
        <v>0</v>
      </c>
      <c r="R5442" s="3">
        <v>0</v>
      </c>
      <c r="S5442" s="3" t="s">
        <v>87</v>
      </c>
      <c r="T5442" s="3">
        <f>COUNTIF([1]局站!$D$4:$D$172,"="&amp;S5442)</f>
        <v>1</v>
      </c>
      <c r="U5442" s="3">
        <v>0</v>
      </c>
      <c r="V5442" s="3">
        <v>0</v>
      </c>
      <c r="W5442" s="3">
        <v>0</v>
      </c>
      <c r="X5442" s="3" t="s">
        <v>1215</v>
      </c>
      <c r="Y5442" s="3" t="s">
        <v>880</v>
      </c>
      <c r="Z5442" s="3" t="str">
        <f>INDEX(业务类型!$C$4:$C$8,MATCH(纤芯!Y5442,业务类型!$B$4:$B$8,0))</f>
        <v>IDLE</v>
      </c>
      <c r="AA5442" s="3"/>
    </row>
    <row r="5443" spans="1:27" ht="16.5" x14ac:dyDescent="0.2">
      <c r="A5443" s="3">
        <v>5440</v>
      </c>
      <c r="B5443" s="3">
        <f t="shared" si="424"/>
        <v>37053102010</v>
      </c>
      <c r="C5443" s="3" t="s">
        <v>1166</v>
      </c>
      <c r="D5443" s="3" t="s">
        <v>253</v>
      </c>
      <c r="E5443" s="3" t="str">
        <f>INDEX(光放段!$G$4:$G$237,MATCH(纤芯!G5443,光放段!$C$4:$C$237,0))</f>
        <v>山东二干|潍坊五莲光缆:潍坊河西局-五莲解放路</v>
      </c>
      <c r="F5443" s="3">
        <f>INDEX(光放段!$I$4:$I$237,MATCH(纤芯!H5443,光放段!$B$4:$B$237,0))</f>
        <v>37053100000</v>
      </c>
      <c r="G5443" s="3" t="str">
        <f t="shared" si="420"/>
        <v>山东二干|潍坊五莲光缆:安丘兴安路-诸城</v>
      </c>
      <c r="H5443" s="3">
        <f>INDEX(光放段!$B$4:$B$237,MATCH(纤芯!G5443,光放段!$C$4:$C$237,0))</f>
        <v>37053102000</v>
      </c>
      <c r="I5443" s="3" t="str">
        <f t="shared" si="421"/>
        <v>潍坊五莲光缆</v>
      </c>
      <c r="J5443" s="3" t="str">
        <f>INDEX(子缆名称!$B$4:$B$29,纤芯!M5443)</f>
        <v>A缆</v>
      </c>
      <c r="K5443" s="3">
        <v>10</v>
      </c>
      <c r="L5443" s="3">
        <f t="shared" si="422"/>
        <v>10</v>
      </c>
      <c r="M5443" s="3">
        <f t="shared" si="423"/>
        <v>1</v>
      </c>
      <c r="N5443" s="3" t="s">
        <v>123</v>
      </c>
      <c r="O5443" s="3">
        <f>COUNTIF([1]局站!$D$4:$D$172,"="&amp;N5443)</f>
        <v>1</v>
      </c>
      <c r="P5443" s="3">
        <v>0</v>
      </c>
      <c r="Q5443" s="3">
        <v>0</v>
      </c>
      <c r="R5443" s="3">
        <v>0</v>
      </c>
      <c r="S5443" s="3" t="s">
        <v>87</v>
      </c>
      <c r="T5443" s="3">
        <f>COUNTIF([1]局站!$D$4:$D$172,"="&amp;S5443)</f>
        <v>1</v>
      </c>
      <c r="U5443" s="3">
        <v>0</v>
      </c>
      <c r="V5443" s="3">
        <v>0</v>
      </c>
      <c r="W5443" s="3">
        <v>0</v>
      </c>
      <c r="X5443" s="3" t="s">
        <v>1215</v>
      </c>
      <c r="Y5443" s="3" t="s">
        <v>880</v>
      </c>
      <c r="Z5443" s="3" t="str">
        <f>INDEX(业务类型!$C$4:$C$8,MATCH(纤芯!Y5443,业务类型!$B$4:$B$8,0))</f>
        <v>IDLE</v>
      </c>
      <c r="AA5443" s="3"/>
    </row>
    <row r="5444" spans="1:27" ht="16.5" x14ac:dyDescent="0.2">
      <c r="A5444" s="3">
        <v>5441</v>
      </c>
      <c r="B5444" s="3">
        <f t="shared" si="424"/>
        <v>37053102011</v>
      </c>
      <c r="C5444" s="3" t="s">
        <v>1166</v>
      </c>
      <c r="D5444" s="3" t="s">
        <v>253</v>
      </c>
      <c r="E5444" s="3" t="str">
        <f>INDEX(光放段!$G$4:$G$237,MATCH(纤芯!G5444,光放段!$C$4:$C$237,0))</f>
        <v>山东二干|潍坊五莲光缆:潍坊河西局-五莲解放路</v>
      </c>
      <c r="F5444" s="3">
        <f>INDEX(光放段!$I$4:$I$237,MATCH(纤芯!H5444,光放段!$B$4:$B$237,0))</f>
        <v>37053100000</v>
      </c>
      <c r="G5444" s="3" t="str">
        <f t="shared" si="420"/>
        <v>山东二干|潍坊五莲光缆:安丘兴安路-诸城</v>
      </c>
      <c r="H5444" s="3">
        <f>INDEX(光放段!$B$4:$B$237,MATCH(纤芯!G5444,光放段!$C$4:$C$237,0))</f>
        <v>37053102000</v>
      </c>
      <c r="I5444" s="3" t="str">
        <f t="shared" si="421"/>
        <v>潍坊五莲光缆</v>
      </c>
      <c r="J5444" s="3" t="str">
        <f>INDEX(子缆名称!$B$4:$B$29,纤芯!M5444)</f>
        <v>A缆</v>
      </c>
      <c r="K5444" s="3">
        <v>11</v>
      </c>
      <c r="L5444" s="3">
        <f t="shared" si="422"/>
        <v>11</v>
      </c>
      <c r="M5444" s="3">
        <f t="shared" si="423"/>
        <v>1</v>
      </c>
      <c r="N5444" s="3" t="s">
        <v>123</v>
      </c>
      <c r="O5444" s="3">
        <f>COUNTIF([1]局站!$D$4:$D$172,"="&amp;N5444)</f>
        <v>1</v>
      </c>
      <c r="P5444" s="3">
        <v>0</v>
      </c>
      <c r="Q5444" s="3">
        <v>0</v>
      </c>
      <c r="R5444" s="3">
        <v>0</v>
      </c>
      <c r="S5444" s="3" t="s">
        <v>87</v>
      </c>
      <c r="T5444" s="3">
        <f>COUNTIF([1]局站!$D$4:$D$172,"="&amp;S5444)</f>
        <v>1</v>
      </c>
      <c r="U5444" s="3">
        <v>0</v>
      </c>
      <c r="V5444" s="3">
        <v>0</v>
      </c>
      <c r="W5444" s="3">
        <v>0</v>
      </c>
      <c r="X5444" s="3" t="s">
        <v>1215</v>
      </c>
      <c r="Y5444" s="3" t="s">
        <v>880</v>
      </c>
      <c r="Z5444" s="3" t="str">
        <f>INDEX(业务类型!$C$4:$C$8,MATCH(纤芯!Y5444,业务类型!$B$4:$B$8,0))</f>
        <v>IDLE</v>
      </c>
      <c r="AA5444" s="3"/>
    </row>
    <row r="5445" spans="1:27" ht="16.5" x14ac:dyDescent="0.2">
      <c r="A5445" s="3">
        <v>5442</v>
      </c>
      <c r="B5445" s="3">
        <f t="shared" si="424"/>
        <v>37053102012</v>
      </c>
      <c r="C5445" s="3" t="s">
        <v>1166</v>
      </c>
      <c r="D5445" s="3" t="s">
        <v>253</v>
      </c>
      <c r="E5445" s="3" t="str">
        <f>INDEX(光放段!$G$4:$G$237,MATCH(纤芯!G5445,光放段!$C$4:$C$237,0))</f>
        <v>山东二干|潍坊五莲光缆:潍坊河西局-五莲解放路</v>
      </c>
      <c r="F5445" s="3">
        <f>INDEX(光放段!$I$4:$I$237,MATCH(纤芯!H5445,光放段!$B$4:$B$237,0))</f>
        <v>37053100000</v>
      </c>
      <c r="G5445" s="3" t="str">
        <f t="shared" ref="G5445:G5508" si="425">C5445&amp;"|"&amp;D5445&amp;":"&amp;N5445&amp;"-"&amp;S5445</f>
        <v>山东二干|潍坊五莲光缆:安丘兴安路-诸城</v>
      </c>
      <c r="H5445" s="3">
        <f>INDEX(光放段!$B$4:$B$237,MATCH(纤芯!G5445,光放段!$C$4:$C$237,0))</f>
        <v>37053102000</v>
      </c>
      <c r="I5445" s="3" t="str">
        <f t="shared" ref="I5445:I5508" si="426">D5445</f>
        <v>潍坊五莲光缆</v>
      </c>
      <c r="J5445" s="3" t="str">
        <f>INDEX(子缆名称!$B$4:$B$29,纤芯!M5445)</f>
        <v>A缆</v>
      </c>
      <c r="K5445" s="3">
        <v>12</v>
      </c>
      <c r="L5445" s="3">
        <f t="shared" ref="L5445:L5508" si="427">MOD(K5445-1,12)+1</f>
        <v>12</v>
      </c>
      <c r="M5445" s="3">
        <f t="shared" ref="M5445:M5508" si="428">INT((K5445-1)/12)+1</f>
        <v>1</v>
      </c>
      <c r="N5445" s="3" t="s">
        <v>123</v>
      </c>
      <c r="O5445" s="3">
        <f>COUNTIF([1]局站!$D$4:$D$172,"="&amp;N5445)</f>
        <v>1</v>
      </c>
      <c r="P5445" s="3">
        <v>0</v>
      </c>
      <c r="Q5445" s="3">
        <v>0</v>
      </c>
      <c r="R5445" s="3">
        <v>0</v>
      </c>
      <c r="S5445" s="3" t="s">
        <v>87</v>
      </c>
      <c r="T5445" s="3">
        <f>COUNTIF([1]局站!$D$4:$D$172,"="&amp;S5445)</f>
        <v>1</v>
      </c>
      <c r="U5445" s="3">
        <v>0</v>
      </c>
      <c r="V5445" s="3">
        <v>0</v>
      </c>
      <c r="W5445" s="3">
        <v>0</v>
      </c>
      <c r="X5445" s="3" t="s">
        <v>1215</v>
      </c>
      <c r="Y5445" s="3" t="s">
        <v>880</v>
      </c>
      <c r="Z5445" s="3" t="str">
        <f>INDEX(业务类型!$C$4:$C$8,MATCH(纤芯!Y5445,业务类型!$B$4:$B$8,0))</f>
        <v>IDLE</v>
      </c>
      <c r="AA5445" s="3"/>
    </row>
    <row r="5446" spans="1:27" ht="16.5" x14ac:dyDescent="0.2">
      <c r="A5446" s="3">
        <v>5443</v>
      </c>
      <c r="B5446" s="3">
        <f t="shared" si="424"/>
        <v>37053103001</v>
      </c>
      <c r="C5446" s="3" t="s">
        <v>1166</v>
      </c>
      <c r="D5446" s="3" t="s">
        <v>253</v>
      </c>
      <c r="E5446" s="3" t="str">
        <f>INDEX(光放段!$G$4:$G$237,MATCH(纤芯!G5446,光放段!$C$4:$C$237,0))</f>
        <v>山东二干|潍坊五莲光缆:潍坊河西局-五莲解放路</v>
      </c>
      <c r="F5446" s="3">
        <f>INDEX(光放段!$I$4:$I$237,MATCH(纤芯!H5446,光放段!$B$4:$B$237,0))</f>
        <v>37053100000</v>
      </c>
      <c r="G5446" s="3" t="str">
        <f t="shared" si="425"/>
        <v>山东二干|潍坊五莲光缆:诸城-五莲解放路</v>
      </c>
      <c r="H5446" s="3">
        <f>INDEX(光放段!$B$4:$B$237,MATCH(纤芯!G5446,光放段!$C$4:$C$237,0))</f>
        <v>37053103000</v>
      </c>
      <c r="I5446" s="3" t="str">
        <f t="shared" si="426"/>
        <v>潍坊五莲光缆</v>
      </c>
      <c r="J5446" s="3" t="str">
        <f>INDEX(子缆名称!$B$4:$B$29,纤芯!M5446)</f>
        <v>A缆</v>
      </c>
      <c r="K5446" s="3">
        <v>1</v>
      </c>
      <c r="L5446" s="3">
        <f t="shared" si="427"/>
        <v>1</v>
      </c>
      <c r="M5446" s="3">
        <f t="shared" si="428"/>
        <v>1</v>
      </c>
      <c r="N5446" s="3" t="s">
        <v>87</v>
      </c>
      <c r="O5446" s="3">
        <f>COUNTIF([1]局站!$D$4:$D$172,"="&amp;N5446)</f>
        <v>1</v>
      </c>
      <c r="P5446" s="3">
        <v>0</v>
      </c>
      <c r="Q5446" s="3">
        <v>0</v>
      </c>
      <c r="R5446" s="3">
        <v>0</v>
      </c>
      <c r="S5446" s="3" t="s">
        <v>96</v>
      </c>
      <c r="T5446" s="3">
        <f>COUNTIF([1]局站!$D$4:$D$172,"="&amp;S5446)</f>
        <v>1</v>
      </c>
      <c r="U5446" s="3">
        <v>0</v>
      </c>
      <c r="V5446" s="3">
        <v>0</v>
      </c>
      <c r="W5446" s="3">
        <v>0</v>
      </c>
      <c r="X5446" s="3" t="s">
        <v>1215</v>
      </c>
      <c r="Y5446" s="3" t="s">
        <v>881</v>
      </c>
      <c r="Z5446" s="3" t="str">
        <f>INDEX(业务类型!$C$4:$C$8,MATCH(纤芯!Y5446,业务类型!$B$4:$B$8,0))</f>
        <v>OTHER</v>
      </c>
      <c r="AA5446" s="3" t="s">
        <v>1117</v>
      </c>
    </row>
    <row r="5447" spans="1:27" ht="16.5" x14ac:dyDescent="0.2">
      <c r="A5447" s="3">
        <v>5444</v>
      </c>
      <c r="B5447" s="3">
        <f t="shared" si="424"/>
        <v>37053103002</v>
      </c>
      <c r="C5447" s="3" t="s">
        <v>1166</v>
      </c>
      <c r="D5447" s="3" t="s">
        <v>253</v>
      </c>
      <c r="E5447" s="3" t="str">
        <f>INDEX(光放段!$G$4:$G$237,MATCH(纤芯!G5447,光放段!$C$4:$C$237,0))</f>
        <v>山东二干|潍坊五莲光缆:潍坊河西局-五莲解放路</v>
      </c>
      <c r="F5447" s="3">
        <f>INDEX(光放段!$I$4:$I$237,MATCH(纤芯!H5447,光放段!$B$4:$B$237,0))</f>
        <v>37053100000</v>
      </c>
      <c r="G5447" s="3" t="str">
        <f t="shared" si="425"/>
        <v>山东二干|潍坊五莲光缆:诸城-五莲解放路</v>
      </c>
      <c r="H5447" s="3">
        <f>INDEX(光放段!$B$4:$B$237,MATCH(纤芯!G5447,光放段!$C$4:$C$237,0))</f>
        <v>37053103000</v>
      </c>
      <c r="I5447" s="3" t="str">
        <f t="shared" si="426"/>
        <v>潍坊五莲光缆</v>
      </c>
      <c r="J5447" s="3" t="str">
        <f>INDEX(子缆名称!$B$4:$B$29,纤芯!M5447)</f>
        <v>A缆</v>
      </c>
      <c r="K5447" s="3">
        <v>2</v>
      </c>
      <c r="L5447" s="3">
        <f t="shared" si="427"/>
        <v>2</v>
      </c>
      <c r="M5447" s="3">
        <f t="shared" si="428"/>
        <v>1</v>
      </c>
      <c r="N5447" s="3" t="s">
        <v>87</v>
      </c>
      <c r="O5447" s="3">
        <f>COUNTIF([1]局站!$D$4:$D$172,"="&amp;N5447)</f>
        <v>1</v>
      </c>
      <c r="P5447" s="3">
        <v>0</v>
      </c>
      <c r="Q5447" s="3">
        <v>0</v>
      </c>
      <c r="R5447" s="3">
        <v>0</v>
      </c>
      <c r="S5447" s="3" t="s">
        <v>96</v>
      </c>
      <c r="T5447" s="3">
        <f>COUNTIF([1]局站!$D$4:$D$172,"="&amp;S5447)</f>
        <v>1</v>
      </c>
      <c r="U5447" s="3">
        <v>0</v>
      </c>
      <c r="V5447" s="3">
        <v>0</v>
      </c>
      <c r="W5447" s="3">
        <v>0</v>
      </c>
      <c r="X5447" s="3" t="s">
        <v>1215</v>
      </c>
      <c r="Y5447" s="3" t="s">
        <v>880</v>
      </c>
      <c r="Z5447" s="3" t="str">
        <f>INDEX(业务类型!$C$4:$C$8,MATCH(纤芯!Y5447,业务类型!$B$4:$B$8,0))</f>
        <v>IDLE</v>
      </c>
      <c r="AA5447" s="3"/>
    </row>
    <row r="5448" spans="1:27" ht="16.5" x14ac:dyDescent="0.2">
      <c r="A5448" s="3">
        <v>5445</v>
      </c>
      <c r="B5448" s="3">
        <f t="shared" si="424"/>
        <v>37053103003</v>
      </c>
      <c r="C5448" s="3" t="s">
        <v>1166</v>
      </c>
      <c r="D5448" s="3" t="s">
        <v>253</v>
      </c>
      <c r="E5448" s="3" t="str">
        <f>INDEX(光放段!$G$4:$G$237,MATCH(纤芯!G5448,光放段!$C$4:$C$237,0))</f>
        <v>山东二干|潍坊五莲光缆:潍坊河西局-五莲解放路</v>
      </c>
      <c r="F5448" s="3">
        <f>INDEX(光放段!$I$4:$I$237,MATCH(纤芯!H5448,光放段!$B$4:$B$237,0))</f>
        <v>37053100000</v>
      </c>
      <c r="G5448" s="3" t="str">
        <f t="shared" si="425"/>
        <v>山东二干|潍坊五莲光缆:诸城-五莲解放路</v>
      </c>
      <c r="H5448" s="3">
        <f>INDEX(光放段!$B$4:$B$237,MATCH(纤芯!G5448,光放段!$C$4:$C$237,0))</f>
        <v>37053103000</v>
      </c>
      <c r="I5448" s="3" t="str">
        <f t="shared" si="426"/>
        <v>潍坊五莲光缆</v>
      </c>
      <c r="J5448" s="3" t="str">
        <f>INDEX(子缆名称!$B$4:$B$29,纤芯!M5448)</f>
        <v>A缆</v>
      </c>
      <c r="K5448" s="3">
        <v>3</v>
      </c>
      <c r="L5448" s="3">
        <f t="shared" si="427"/>
        <v>3</v>
      </c>
      <c r="M5448" s="3">
        <f t="shared" si="428"/>
        <v>1</v>
      </c>
      <c r="N5448" s="3" t="s">
        <v>87</v>
      </c>
      <c r="O5448" s="3">
        <f>COUNTIF([1]局站!$D$4:$D$172,"="&amp;N5448)</f>
        <v>1</v>
      </c>
      <c r="P5448" s="3">
        <v>0</v>
      </c>
      <c r="Q5448" s="3">
        <v>0</v>
      </c>
      <c r="R5448" s="3">
        <v>0</v>
      </c>
      <c r="S5448" s="3" t="s">
        <v>96</v>
      </c>
      <c r="T5448" s="3">
        <f>COUNTIF([1]局站!$D$4:$D$172,"="&amp;S5448)</f>
        <v>1</v>
      </c>
      <c r="U5448" s="3">
        <v>0</v>
      </c>
      <c r="V5448" s="3">
        <v>0</v>
      </c>
      <c r="W5448" s="3">
        <v>0</v>
      </c>
      <c r="X5448" s="3" t="s">
        <v>1215</v>
      </c>
      <c r="Y5448" s="3" t="s">
        <v>880</v>
      </c>
      <c r="Z5448" s="3" t="str">
        <f>INDEX(业务类型!$C$4:$C$8,MATCH(纤芯!Y5448,业务类型!$B$4:$B$8,0))</f>
        <v>IDLE</v>
      </c>
      <c r="AA5448" s="3"/>
    </row>
    <row r="5449" spans="1:27" ht="16.5" x14ac:dyDescent="0.2">
      <c r="A5449" s="3">
        <v>5446</v>
      </c>
      <c r="B5449" s="3">
        <f t="shared" si="424"/>
        <v>37053103004</v>
      </c>
      <c r="C5449" s="3" t="s">
        <v>1166</v>
      </c>
      <c r="D5449" s="3" t="s">
        <v>253</v>
      </c>
      <c r="E5449" s="3" t="str">
        <f>INDEX(光放段!$G$4:$G$237,MATCH(纤芯!G5449,光放段!$C$4:$C$237,0))</f>
        <v>山东二干|潍坊五莲光缆:潍坊河西局-五莲解放路</v>
      </c>
      <c r="F5449" s="3">
        <f>INDEX(光放段!$I$4:$I$237,MATCH(纤芯!H5449,光放段!$B$4:$B$237,0))</f>
        <v>37053100000</v>
      </c>
      <c r="G5449" s="3" t="str">
        <f t="shared" si="425"/>
        <v>山东二干|潍坊五莲光缆:诸城-五莲解放路</v>
      </c>
      <c r="H5449" s="3">
        <f>INDEX(光放段!$B$4:$B$237,MATCH(纤芯!G5449,光放段!$C$4:$C$237,0))</f>
        <v>37053103000</v>
      </c>
      <c r="I5449" s="3" t="str">
        <f t="shared" si="426"/>
        <v>潍坊五莲光缆</v>
      </c>
      <c r="J5449" s="3" t="str">
        <f>INDEX(子缆名称!$B$4:$B$29,纤芯!M5449)</f>
        <v>A缆</v>
      </c>
      <c r="K5449" s="3">
        <v>4</v>
      </c>
      <c r="L5449" s="3">
        <f t="shared" si="427"/>
        <v>4</v>
      </c>
      <c r="M5449" s="3">
        <f t="shared" si="428"/>
        <v>1</v>
      </c>
      <c r="N5449" s="3" t="s">
        <v>87</v>
      </c>
      <c r="O5449" s="3">
        <f>COUNTIF([1]局站!$D$4:$D$172,"="&amp;N5449)</f>
        <v>1</v>
      </c>
      <c r="P5449" s="3">
        <v>0</v>
      </c>
      <c r="Q5449" s="3">
        <v>0</v>
      </c>
      <c r="R5449" s="3">
        <v>0</v>
      </c>
      <c r="S5449" s="3" t="s">
        <v>96</v>
      </c>
      <c r="T5449" s="3">
        <f>COUNTIF([1]局站!$D$4:$D$172,"="&amp;S5449)</f>
        <v>1</v>
      </c>
      <c r="U5449" s="3">
        <v>0</v>
      </c>
      <c r="V5449" s="3">
        <v>0</v>
      </c>
      <c r="W5449" s="3">
        <v>0</v>
      </c>
      <c r="X5449" s="3" t="s">
        <v>1215</v>
      </c>
      <c r="Y5449" s="3" t="s">
        <v>880</v>
      </c>
      <c r="Z5449" s="3" t="str">
        <f>INDEX(业务类型!$C$4:$C$8,MATCH(纤芯!Y5449,业务类型!$B$4:$B$8,0))</f>
        <v>IDLE</v>
      </c>
      <c r="AA5449" s="3"/>
    </row>
    <row r="5450" spans="1:27" ht="16.5" x14ac:dyDescent="0.2">
      <c r="A5450" s="3">
        <v>5447</v>
      </c>
      <c r="B5450" s="3">
        <f t="shared" si="424"/>
        <v>37053103005</v>
      </c>
      <c r="C5450" s="3" t="s">
        <v>1166</v>
      </c>
      <c r="D5450" s="3" t="s">
        <v>253</v>
      </c>
      <c r="E5450" s="3" t="str">
        <f>INDEX(光放段!$G$4:$G$237,MATCH(纤芯!G5450,光放段!$C$4:$C$237,0))</f>
        <v>山东二干|潍坊五莲光缆:潍坊河西局-五莲解放路</v>
      </c>
      <c r="F5450" s="3">
        <f>INDEX(光放段!$I$4:$I$237,MATCH(纤芯!H5450,光放段!$B$4:$B$237,0))</f>
        <v>37053100000</v>
      </c>
      <c r="G5450" s="3" t="str">
        <f t="shared" si="425"/>
        <v>山东二干|潍坊五莲光缆:诸城-五莲解放路</v>
      </c>
      <c r="H5450" s="3">
        <f>INDEX(光放段!$B$4:$B$237,MATCH(纤芯!G5450,光放段!$C$4:$C$237,0))</f>
        <v>37053103000</v>
      </c>
      <c r="I5450" s="3" t="str">
        <f t="shared" si="426"/>
        <v>潍坊五莲光缆</v>
      </c>
      <c r="J5450" s="3" t="str">
        <f>INDEX(子缆名称!$B$4:$B$29,纤芯!M5450)</f>
        <v>A缆</v>
      </c>
      <c r="K5450" s="3">
        <v>5</v>
      </c>
      <c r="L5450" s="3">
        <f t="shared" si="427"/>
        <v>5</v>
      </c>
      <c r="M5450" s="3">
        <f t="shared" si="428"/>
        <v>1</v>
      </c>
      <c r="N5450" s="3" t="s">
        <v>87</v>
      </c>
      <c r="O5450" s="3">
        <f>COUNTIF([1]局站!$D$4:$D$172,"="&amp;N5450)</f>
        <v>1</v>
      </c>
      <c r="P5450" s="3">
        <v>0</v>
      </c>
      <c r="Q5450" s="3">
        <v>0</v>
      </c>
      <c r="R5450" s="3">
        <v>0</v>
      </c>
      <c r="S5450" s="3" t="s">
        <v>96</v>
      </c>
      <c r="T5450" s="3">
        <f>COUNTIF([1]局站!$D$4:$D$172,"="&amp;S5450)</f>
        <v>1</v>
      </c>
      <c r="U5450" s="3">
        <v>0</v>
      </c>
      <c r="V5450" s="3">
        <v>0</v>
      </c>
      <c r="W5450" s="3">
        <v>0</v>
      </c>
      <c r="X5450" s="3" t="s">
        <v>1215</v>
      </c>
      <c r="Y5450" s="3" t="s">
        <v>880</v>
      </c>
      <c r="Z5450" s="3" t="str">
        <f>INDEX(业务类型!$C$4:$C$8,MATCH(纤芯!Y5450,业务类型!$B$4:$B$8,0))</f>
        <v>IDLE</v>
      </c>
      <c r="AA5450" s="3"/>
    </row>
    <row r="5451" spans="1:27" ht="16.5" x14ac:dyDescent="0.2">
      <c r="A5451" s="3">
        <v>5448</v>
      </c>
      <c r="B5451" s="3">
        <f t="shared" si="424"/>
        <v>37053103006</v>
      </c>
      <c r="C5451" s="3" t="s">
        <v>1166</v>
      </c>
      <c r="D5451" s="3" t="s">
        <v>253</v>
      </c>
      <c r="E5451" s="3" t="str">
        <f>INDEX(光放段!$G$4:$G$237,MATCH(纤芯!G5451,光放段!$C$4:$C$237,0))</f>
        <v>山东二干|潍坊五莲光缆:潍坊河西局-五莲解放路</v>
      </c>
      <c r="F5451" s="3">
        <f>INDEX(光放段!$I$4:$I$237,MATCH(纤芯!H5451,光放段!$B$4:$B$237,0))</f>
        <v>37053100000</v>
      </c>
      <c r="G5451" s="3" t="str">
        <f t="shared" si="425"/>
        <v>山东二干|潍坊五莲光缆:诸城-五莲解放路</v>
      </c>
      <c r="H5451" s="3">
        <f>INDEX(光放段!$B$4:$B$237,MATCH(纤芯!G5451,光放段!$C$4:$C$237,0))</f>
        <v>37053103000</v>
      </c>
      <c r="I5451" s="3" t="str">
        <f t="shared" si="426"/>
        <v>潍坊五莲光缆</v>
      </c>
      <c r="J5451" s="3" t="str">
        <f>INDEX(子缆名称!$B$4:$B$29,纤芯!M5451)</f>
        <v>A缆</v>
      </c>
      <c r="K5451" s="3">
        <v>6</v>
      </c>
      <c r="L5451" s="3">
        <f t="shared" si="427"/>
        <v>6</v>
      </c>
      <c r="M5451" s="3">
        <f t="shared" si="428"/>
        <v>1</v>
      </c>
      <c r="N5451" s="3" t="s">
        <v>87</v>
      </c>
      <c r="O5451" s="3">
        <f>COUNTIF([1]局站!$D$4:$D$172,"="&amp;N5451)</f>
        <v>1</v>
      </c>
      <c r="P5451" s="3">
        <v>0</v>
      </c>
      <c r="Q5451" s="3">
        <v>0</v>
      </c>
      <c r="R5451" s="3">
        <v>0</v>
      </c>
      <c r="S5451" s="3" t="s">
        <v>96</v>
      </c>
      <c r="T5451" s="3">
        <f>COUNTIF([1]局站!$D$4:$D$172,"="&amp;S5451)</f>
        <v>1</v>
      </c>
      <c r="U5451" s="3">
        <v>0</v>
      </c>
      <c r="V5451" s="3">
        <v>0</v>
      </c>
      <c r="W5451" s="3">
        <v>0</v>
      </c>
      <c r="X5451" s="3" t="s">
        <v>1215</v>
      </c>
      <c r="Y5451" s="3" t="s">
        <v>880</v>
      </c>
      <c r="Z5451" s="3" t="str">
        <f>INDEX(业务类型!$C$4:$C$8,MATCH(纤芯!Y5451,业务类型!$B$4:$B$8,0))</f>
        <v>IDLE</v>
      </c>
      <c r="AA5451" s="3"/>
    </row>
    <row r="5452" spans="1:27" ht="16.5" x14ac:dyDescent="0.2">
      <c r="A5452" s="3">
        <v>5449</v>
      </c>
      <c r="B5452" s="3">
        <f t="shared" si="424"/>
        <v>37053103007</v>
      </c>
      <c r="C5452" s="3" t="s">
        <v>1166</v>
      </c>
      <c r="D5452" s="3" t="s">
        <v>253</v>
      </c>
      <c r="E5452" s="3" t="str">
        <f>INDEX(光放段!$G$4:$G$237,MATCH(纤芯!G5452,光放段!$C$4:$C$237,0))</f>
        <v>山东二干|潍坊五莲光缆:潍坊河西局-五莲解放路</v>
      </c>
      <c r="F5452" s="3">
        <f>INDEX(光放段!$I$4:$I$237,MATCH(纤芯!H5452,光放段!$B$4:$B$237,0))</f>
        <v>37053100000</v>
      </c>
      <c r="G5452" s="3" t="str">
        <f t="shared" si="425"/>
        <v>山东二干|潍坊五莲光缆:诸城-五莲解放路</v>
      </c>
      <c r="H5452" s="3">
        <f>INDEX(光放段!$B$4:$B$237,MATCH(纤芯!G5452,光放段!$C$4:$C$237,0))</f>
        <v>37053103000</v>
      </c>
      <c r="I5452" s="3" t="str">
        <f t="shared" si="426"/>
        <v>潍坊五莲光缆</v>
      </c>
      <c r="J5452" s="3" t="str">
        <f>INDEX(子缆名称!$B$4:$B$29,纤芯!M5452)</f>
        <v>A缆</v>
      </c>
      <c r="K5452" s="3">
        <v>7</v>
      </c>
      <c r="L5452" s="3">
        <f t="shared" si="427"/>
        <v>7</v>
      </c>
      <c r="M5452" s="3">
        <f t="shared" si="428"/>
        <v>1</v>
      </c>
      <c r="N5452" s="3" t="s">
        <v>87</v>
      </c>
      <c r="O5452" s="3">
        <f>COUNTIF([1]局站!$D$4:$D$172,"="&amp;N5452)</f>
        <v>1</v>
      </c>
      <c r="P5452" s="3">
        <v>0</v>
      </c>
      <c r="Q5452" s="3">
        <v>0</v>
      </c>
      <c r="R5452" s="3">
        <v>0</v>
      </c>
      <c r="S5452" s="3" t="s">
        <v>96</v>
      </c>
      <c r="T5452" s="3">
        <f>COUNTIF([1]局站!$D$4:$D$172,"="&amp;S5452)</f>
        <v>1</v>
      </c>
      <c r="U5452" s="3">
        <v>0</v>
      </c>
      <c r="V5452" s="3">
        <v>0</v>
      </c>
      <c r="W5452" s="3">
        <v>0</v>
      </c>
      <c r="X5452" s="3" t="s">
        <v>1215</v>
      </c>
      <c r="Y5452" s="3" t="s">
        <v>852</v>
      </c>
      <c r="Z5452" s="3" t="str">
        <f>INDEX(业务类型!$C$4:$C$8,MATCH(纤芯!Y5452,业务类型!$B$4:$B$8,0))</f>
        <v>TWO</v>
      </c>
      <c r="AA5452" s="3" t="s">
        <v>1001</v>
      </c>
    </row>
    <row r="5453" spans="1:27" ht="16.5" x14ac:dyDescent="0.2">
      <c r="A5453" s="3">
        <v>5450</v>
      </c>
      <c r="B5453" s="3">
        <f t="shared" si="424"/>
        <v>37053103008</v>
      </c>
      <c r="C5453" s="3" t="s">
        <v>1166</v>
      </c>
      <c r="D5453" s="3" t="s">
        <v>253</v>
      </c>
      <c r="E5453" s="3" t="str">
        <f>INDEX(光放段!$G$4:$G$237,MATCH(纤芯!G5453,光放段!$C$4:$C$237,0))</f>
        <v>山东二干|潍坊五莲光缆:潍坊河西局-五莲解放路</v>
      </c>
      <c r="F5453" s="3">
        <f>INDEX(光放段!$I$4:$I$237,MATCH(纤芯!H5453,光放段!$B$4:$B$237,0))</f>
        <v>37053100000</v>
      </c>
      <c r="G5453" s="3" t="str">
        <f t="shared" si="425"/>
        <v>山东二干|潍坊五莲光缆:诸城-五莲解放路</v>
      </c>
      <c r="H5453" s="3">
        <f>INDEX(光放段!$B$4:$B$237,MATCH(纤芯!G5453,光放段!$C$4:$C$237,0))</f>
        <v>37053103000</v>
      </c>
      <c r="I5453" s="3" t="str">
        <f t="shared" si="426"/>
        <v>潍坊五莲光缆</v>
      </c>
      <c r="J5453" s="3" t="str">
        <f>INDEX(子缆名称!$B$4:$B$29,纤芯!M5453)</f>
        <v>A缆</v>
      </c>
      <c r="K5453" s="3">
        <v>8</v>
      </c>
      <c r="L5453" s="3">
        <f t="shared" si="427"/>
        <v>8</v>
      </c>
      <c r="M5453" s="3">
        <f t="shared" si="428"/>
        <v>1</v>
      </c>
      <c r="N5453" s="3" t="s">
        <v>87</v>
      </c>
      <c r="O5453" s="3">
        <f>COUNTIF([1]局站!$D$4:$D$172,"="&amp;N5453)</f>
        <v>1</v>
      </c>
      <c r="P5453" s="3">
        <v>0</v>
      </c>
      <c r="Q5453" s="3">
        <v>0</v>
      </c>
      <c r="R5453" s="3">
        <v>0</v>
      </c>
      <c r="S5453" s="3" t="s">
        <v>96</v>
      </c>
      <c r="T5453" s="3">
        <f>COUNTIF([1]局站!$D$4:$D$172,"="&amp;S5453)</f>
        <v>1</v>
      </c>
      <c r="U5453" s="3">
        <v>0</v>
      </c>
      <c r="V5453" s="3">
        <v>0</v>
      </c>
      <c r="W5453" s="3">
        <v>0</v>
      </c>
      <c r="X5453" s="3" t="s">
        <v>1215</v>
      </c>
      <c r="Y5453" s="3" t="s">
        <v>852</v>
      </c>
      <c r="Z5453" s="3" t="str">
        <f>INDEX(业务类型!$C$4:$C$8,MATCH(纤芯!Y5453,业务类型!$B$4:$B$8,0))</f>
        <v>TWO</v>
      </c>
      <c r="AA5453" s="3" t="s">
        <v>1001</v>
      </c>
    </row>
    <row r="5454" spans="1:27" ht="16.5" x14ac:dyDescent="0.2">
      <c r="A5454" s="3">
        <v>5451</v>
      </c>
      <c r="B5454" s="3">
        <f t="shared" si="424"/>
        <v>37053103009</v>
      </c>
      <c r="C5454" s="3" t="s">
        <v>1166</v>
      </c>
      <c r="D5454" s="3" t="s">
        <v>253</v>
      </c>
      <c r="E5454" s="3" t="str">
        <f>INDEX(光放段!$G$4:$G$237,MATCH(纤芯!G5454,光放段!$C$4:$C$237,0))</f>
        <v>山东二干|潍坊五莲光缆:潍坊河西局-五莲解放路</v>
      </c>
      <c r="F5454" s="3">
        <f>INDEX(光放段!$I$4:$I$237,MATCH(纤芯!H5454,光放段!$B$4:$B$237,0))</f>
        <v>37053100000</v>
      </c>
      <c r="G5454" s="3" t="str">
        <f t="shared" si="425"/>
        <v>山东二干|潍坊五莲光缆:诸城-五莲解放路</v>
      </c>
      <c r="H5454" s="3">
        <f>INDEX(光放段!$B$4:$B$237,MATCH(纤芯!G5454,光放段!$C$4:$C$237,0))</f>
        <v>37053103000</v>
      </c>
      <c r="I5454" s="3" t="str">
        <f t="shared" si="426"/>
        <v>潍坊五莲光缆</v>
      </c>
      <c r="J5454" s="3" t="str">
        <f>INDEX(子缆名称!$B$4:$B$29,纤芯!M5454)</f>
        <v>A缆</v>
      </c>
      <c r="K5454" s="3">
        <v>9</v>
      </c>
      <c r="L5454" s="3">
        <f t="shared" si="427"/>
        <v>9</v>
      </c>
      <c r="M5454" s="3">
        <f t="shared" si="428"/>
        <v>1</v>
      </c>
      <c r="N5454" s="3" t="s">
        <v>87</v>
      </c>
      <c r="O5454" s="3">
        <f>COUNTIF([1]局站!$D$4:$D$172,"="&amp;N5454)</f>
        <v>1</v>
      </c>
      <c r="P5454" s="3">
        <v>0</v>
      </c>
      <c r="Q5454" s="3">
        <v>0</v>
      </c>
      <c r="R5454" s="3">
        <v>0</v>
      </c>
      <c r="S5454" s="3" t="s">
        <v>96</v>
      </c>
      <c r="T5454" s="3">
        <f>COUNTIF([1]局站!$D$4:$D$172,"="&amp;S5454)</f>
        <v>1</v>
      </c>
      <c r="U5454" s="3">
        <v>0</v>
      </c>
      <c r="V5454" s="3">
        <v>0</v>
      </c>
      <c r="W5454" s="3">
        <v>0</v>
      </c>
      <c r="X5454" s="3" t="s">
        <v>1215</v>
      </c>
      <c r="Y5454" s="3" t="s">
        <v>880</v>
      </c>
      <c r="Z5454" s="3" t="str">
        <f>INDEX(业务类型!$C$4:$C$8,MATCH(纤芯!Y5454,业务类型!$B$4:$B$8,0))</f>
        <v>IDLE</v>
      </c>
      <c r="AA5454" s="3"/>
    </row>
    <row r="5455" spans="1:27" ht="16.5" x14ac:dyDescent="0.2">
      <c r="A5455" s="3">
        <v>5452</v>
      </c>
      <c r="B5455" s="3">
        <f t="shared" si="424"/>
        <v>37053103010</v>
      </c>
      <c r="C5455" s="3" t="s">
        <v>1166</v>
      </c>
      <c r="D5455" s="3" t="s">
        <v>253</v>
      </c>
      <c r="E5455" s="3" t="str">
        <f>INDEX(光放段!$G$4:$G$237,MATCH(纤芯!G5455,光放段!$C$4:$C$237,0))</f>
        <v>山东二干|潍坊五莲光缆:潍坊河西局-五莲解放路</v>
      </c>
      <c r="F5455" s="3">
        <f>INDEX(光放段!$I$4:$I$237,MATCH(纤芯!H5455,光放段!$B$4:$B$237,0))</f>
        <v>37053100000</v>
      </c>
      <c r="G5455" s="3" t="str">
        <f t="shared" si="425"/>
        <v>山东二干|潍坊五莲光缆:诸城-五莲解放路</v>
      </c>
      <c r="H5455" s="3">
        <f>INDEX(光放段!$B$4:$B$237,MATCH(纤芯!G5455,光放段!$C$4:$C$237,0))</f>
        <v>37053103000</v>
      </c>
      <c r="I5455" s="3" t="str">
        <f t="shared" si="426"/>
        <v>潍坊五莲光缆</v>
      </c>
      <c r="J5455" s="3" t="str">
        <f>INDEX(子缆名称!$B$4:$B$29,纤芯!M5455)</f>
        <v>A缆</v>
      </c>
      <c r="K5455" s="3">
        <v>10</v>
      </c>
      <c r="L5455" s="3">
        <f t="shared" si="427"/>
        <v>10</v>
      </c>
      <c r="M5455" s="3">
        <f t="shared" si="428"/>
        <v>1</v>
      </c>
      <c r="N5455" s="3" t="s">
        <v>87</v>
      </c>
      <c r="O5455" s="3">
        <f>COUNTIF([1]局站!$D$4:$D$172,"="&amp;N5455)</f>
        <v>1</v>
      </c>
      <c r="P5455" s="3">
        <v>0</v>
      </c>
      <c r="Q5455" s="3">
        <v>0</v>
      </c>
      <c r="R5455" s="3">
        <v>0</v>
      </c>
      <c r="S5455" s="3" t="s">
        <v>96</v>
      </c>
      <c r="T5455" s="3">
        <f>COUNTIF([1]局站!$D$4:$D$172,"="&amp;S5455)</f>
        <v>1</v>
      </c>
      <c r="U5455" s="3">
        <v>0</v>
      </c>
      <c r="V5455" s="3">
        <v>0</v>
      </c>
      <c r="W5455" s="3">
        <v>0</v>
      </c>
      <c r="X5455" s="3" t="s">
        <v>1215</v>
      </c>
      <c r="Y5455" s="3" t="s">
        <v>880</v>
      </c>
      <c r="Z5455" s="3" t="str">
        <f>INDEX(业务类型!$C$4:$C$8,MATCH(纤芯!Y5455,业务类型!$B$4:$B$8,0))</f>
        <v>IDLE</v>
      </c>
      <c r="AA5455" s="3"/>
    </row>
    <row r="5456" spans="1:27" ht="16.5" x14ac:dyDescent="0.2">
      <c r="A5456" s="3">
        <v>5453</v>
      </c>
      <c r="B5456" s="3">
        <f t="shared" si="424"/>
        <v>37053103011</v>
      </c>
      <c r="C5456" s="3" t="s">
        <v>1166</v>
      </c>
      <c r="D5456" s="3" t="s">
        <v>253</v>
      </c>
      <c r="E5456" s="3" t="str">
        <f>INDEX(光放段!$G$4:$G$237,MATCH(纤芯!G5456,光放段!$C$4:$C$237,0))</f>
        <v>山东二干|潍坊五莲光缆:潍坊河西局-五莲解放路</v>
      </c>
      <c r="F5456" s="3">
        <f>INDEX(光放段!$I$4:$I$237,MATCH(纤芯!H5456,光放段!$B$4:$B$237,0))</f>
        <v>37053100000</v>
      </c>
      <c r="G5456" s="3" t="str">
        <f t="shared" si="425"/>
        <v>山东二干|潍坊五莲光缆:诸城-五莲解放路</v>
      </c>
      <c r="H5456" s="3">
        <f>INDEX(光放段!$B$4:$B$237,MATCH(纤芯!G5456,光放段!$C$4:$C$237,0))</f>
        <v>37053103000</v>
      </c>
      <c r="I5456" s="3" t="str">
        <f t="shared" si="426"/>
        <v>潍坊五莲光缆</v>
      </c>
      <c r="J5456" s="3" t="str">
        <f>INDEX(子缆名称!$B$4:$B$29,纤芯!M5456)</f>
        <v>A缆</v>
      </c>
      <c r="K5456" s="3">
        <v>11</v>
      </c>
      <c r="L5456" s="3">
        <f t="shared" si="427"/>
        <v>11</v>
      </c>
      <c r="M5456" s="3">
        <f t="shared" si="428"/>
        <v>1</v>
      </c>
      <c r="N5456" s="3" t="s">
        <v>87</v>
      </c>
      <c r="O5456" s="3">
        <f>COUNTIF([1]局站!$D$4:$D$172,"="&amp;N5456)</f>
        <v>1</v>
      </c>
      <c r="P5456" s="3">
        <v>0</v>
      </c>
      <c r="Q5456" s="3">
        <v>0</v>
      </c>
      <c r="R5456" s="3">
        <v>0</v>
      </c>
      <c r="S5456" s="3" t="s">
        <v>96</v>
      </c>
      <c r="T5456" s="3">
        <f>COUNTIF([1]局站!$D$4:$D$172,"="&amp;S5456)</f>
        <v>1</v>
      </c>
      <c r="U5456" s="3">
        <v>0</v>
      </c>
      <c r="V5456" s="3">
        <v>0</v>
      </c>
      <c r="W5456" s="3">
        <v>0</v>
      </c>
      <c r="X5456" s="3" t="s">
        <v>1215</v>
      </c>
      <c r="Y5456" s="3" t="s">
        <v>881</v>
      </c>
      <c r="Z5456" s="3" t="str">
        <f>INDEX(业务类型!$C$4:$C$8,MATCH(纤芯!Y5456,业务类型!$B$4:$B$8,0))</f>
        <v>OTHER</v>
      </c>
      <c r="AA5456" s="3" t="s">
        <v>888</v>
      </c>
    </row>
    <row r="5457" spans="1:27" ht="16.5" x14ac:dyDescent="0.2">
      <c r="A5457" s="3">
        <v>5454</v>
      </c>
      <c r="B5457" s="3">
        <f t="shared" si="424"/>
        <v>37053103012</v>
      </c>
      <c r="C5457" s="3" t="s">
        <v>1166</v>
      </c>
      <c r="D5457" s="3" t="s">
        <v>253</v>
      </c>
      <c r="E5457" s="3" t="str">
        <f>INDEX(光放段!$G$4:$G$237,MATCH(纤芯!G5457,光放段!$C$4:$C$237,0))</f>
        <v>山东二干|潍坊五莲光缆:潍坊河西局-五莲解放路</v>
      </c>
      <c r="F5457" s="3">
        <f>INDEX(光放段!$I$4:$I$237,MATCH(纤芯!H5457,光放段!$B$4:$B$237,0))</f>
        <v>37053100000</v>
      </c>
      <c r="G5457" s="3" t="str">
        <f t="shared" si="425"/>
        <v>山东二干|潍坊五莲光缆:诸城-五莲解放路</v>
      </c>
      <c r="H5457" s="3">
        <f>INDEX(光放段!$B$4:$B$237,MATCH(纤芯!G5457,光放段!$C$4:$C$237,0))</f>
        <v>37053103000</v>
      </c>
      <c r="I5457" s="3" t="str">
        <f t="shared" si="426"/>
        <v>潍坊五莲光缆</v>
      </c>
      <c r="J5457" s="3" t="str">
        <f>INDEX(子缆名称!$B$4:$B$29,纤芯!M5457)</f>
        <v>A缆</v>
      </c>
      <c r="K5457" s="3">
        <v>12</v>
      </c>
      <c r="L5457" s="3">
        <f t="shared" si="427"/>
        <v>12</v>
      </c>
      <c r="M5457" s="3">
        <f t="shared" si="428"/>
        <v>1</v>
      </c>
      <c r="N5457" s="3" t="s">
        <v>87</v>
      </c>
      <c r="O5457" s="3">
        <f>COUNTIF([1]局站!$D$4:$D$172,"="&amp;N5457)</f>
        <v>1</v>
      </c>
      <c r="P5457" s="3">
        <v>0</v>
      </c>
      <c r="Q5457" s="3">
        <v>0</v>
      </c>
      <c r="R5457" s="3">
        <v>0</v>
      </c>
      <c r="S5457" s="3" t="s">
        <v>96</v>
      </c>
      <c r="T5457" s="3">
        <f>COUNTIF([1]局站!$D$4:$D$172,"="&amp;S5457)</f>
        <v>1</v>
      </c>
      <c r="U5457" s="3">
        <v>0</v>
      </c>
      <c r="V5457" s="3">
        <v>0</v>
      </c>
      <c r="W5457" s="3">
        <v>0</v>
      </c>
      <c r="X5457" s="3" t="s">
        <v>1215</v>
      </c>
      <c r="Y5457" s="3" t="s">
        <v>881</v>
      </c>
      <c r="Z5457" s="3" t="str">
        <f>INDEX(业务类型!$C$4:$C$8,MATCH(纤芯!Y5457,业务类型!$B$4:$B$8,0))</f>
        <v>OTHER</v>
      </c>
      <c r="AA5457" s="3" t="s">
        <v>1118</v>
      </c>
    </row>
    <row r="5458" spans="1:27" ht="16.5" x14ac:dyDescent="0.2">
      <c r="A5458" s="3">
        <v>5455</v>
      </c>
      <c r="B5458" s="3">
        <f t="shared" si="424"/>
        <v>37054101001</v>
      </c>
      <c r="C5458" s="3" t="s">
        <v>1166</v>
      </c>
      <c r="D5458" s="3" t="s">
        <v>254</v>
      </c>
      <c r="E5458" s="3" t="str">
        <f>INDEX(光放段!$G$4:$G$237,MATCH(纤芯!G5458,光放段!$C$4:$C$237,0))</f>
        <v>山东二干|潍烟威1号光缆:潍坊河西局-烟台大季家</v>
      </c>
      <c r="F5458" s="3">
        <f>INDEX(光放段!$I$4:$I$237,MATCH(纤芯!H5458,光放段!$B$4:$B$237,0))</f>
        <v>37054100000</v>
      </c>
      <c r="G5458" s="3" t="str">
        <f t="shared" si="425"/>
        <v>山东二干|潍烟威1号光缆:潍坊河西局-昌邑</v>
      </c>
      <c r="H5458" s="3">
        <f>INDEX(光放段!$B$4:$B$237,MATCH(纤芯!G5458,光放段!$C$4:$C$237,0))</f>
        <v>37054101000</v>
      </c>
      <c r="I5458" s="3" t="str">
        <f t="shared" si="426"/>
        <v>潍烟威1号光缆</v>
      </c>
      <c r="J5458" s="3" t="str">
        <f>INDEX(子缆名称!$B$4:$B$29,纤芯!M5458)</f>
        <v>A缆</v>
      </c>
      <c r="K5458" s="3">
        <v>1</v>
      </c>
      <c r="L5458" s="3">
        <f t="shared" si="427"/>
        <v>1</v>
      </c>
      <c r="M5458" s="3">
        <f t="shared" si="428"/>
        <v>1</v>
      </c>
      <c r="N5458" s="3" t="s">
        <v>58</v>
      </c>
      <c r="O5458" s="3">
        <f>COUNTIF([1]局站!$D$4:$D$172,"="&amp;N5458)</f>
        <v>1</v>
      </c>
      <c r="P5458" s="3">
        <v>0</v>
      </c>
      <c r="Q5458" s="3">
        <v>0</v>
      </c>
      <c r="R5458" s="3">
        <v>0</v>
      </c>
      <c r="S5458" s="3" t="s">
        <v>124</v>
      </c>
      <c r="T5458" s="3">
        <f>COUNTIF([1]局站!$D$4:$D$172,"="&amp;S5458)</f>
        <v>1</v>
      </c>
      <c r="U5458" s="3">
        <v>0</v>
      </c>
      <c r="V5458" s="3">
        <v>0</v>
      </c>
      <c r="W5458" s="3">
        <v>0</v>
      </c>
      <c r="X5458" s="3" t="s">
        <v>1215</v>
      </c>
      <c r="Y5458" s="3" t="s">
        <v>880</v>
      </c>
      <c r="Z5458" s="3" t="str">
        <f>INDEX(业务类型!$C$4:$C$8,MATCH(纤芯!Y5458,业务类型!$B$4:$B$8,0))</f>
        <v>IDLE</v>
      </c>
      <c r="AA5458" s="3"/>
    </row>
    <row r="5459" spans="1:27" ht="16.5" x14ac:dyDescent="0.2">
      <c r="A5459" s="3">
        <v>5456</v>
      </c>
      <c r="B5459" s="3">
        <f t="shared" si="424"/>
        <v>37054101002</v>
      </c>
      <c r="C5459" s="3" t="s">
        <v>1166</v>
      </c>
      <c r="D5459" s="3" t="s">
        <v>254</v>
      </c>
      <c r="E5459" s="3" t="str">
        <f>INDEX(光放段!$G$4:$G$237,MATCH(纤芯!G5459,光放段!$C$4:$C$237,0))</f>
        <v>山东二干|潍烟威1号光缆:潍坊河西局-烟台大季家</v>
      </c>
      <c r="F5459" s="3">
        <f>INDEX(光放段!$I$4:$I$237,MATCH(纤芯!H5459,光放段!$B$4:$B$237,0))</f>
        <v>37054100000</v>
      </c>
      <c r="G5459" s="3" t="str">
        <f t="shared" si="425"/>
        <v>山东二干|潍烟威1号光缆:潍坊河西局-昌邑</v>
      </c>
      <c r="H5459" s="3">
        <f>INDEX(光放段!$B$4:$B$237,MATCH(纤芯!G5459,光放段!$C$4:$C$237,0))</f>
        <v>37054101000</v>
      </c>
      <c r="I5459" s="3" t="str">
        <f t="shared" si="426"/>
        <v>潍烟威1号光缆</v>
      </c>
      <c r="J5459" s="3" t="str">
        <f>INDEX(子缆名称!$B$4:$B$29,纤芯!M5459)</f>
        <v>A缆</v>
      </c>
      <c r="K5459" s="3">
        <v>2</v>
      </c>
      <c r="L5459" s="3">
        <f t="shared" si="427"/>
        <v>2</v>
      </c>
      <c r="M5459" s="3">
        <f t="shared" si="428"/>
        <v>1</v>
      </c>
      <c r="N5459" s="3" t="s">
        <v>58</v>
      </c>
      <c r="O5459" s="3">
        <f>COUNTIF([1]局站!$D$4:$D$172,"="&amp;N5459)</f>
        <v>1</v>
      </c>
      <c r="P5459" s="3">
        <v>0</v>
      </c>
      <c r="Q5459" s="3">
        <v>0</v>
      </c>
      <c r="R5459" s="3">
        <v>0</v>
      </c>
      <c r="S5459" s="3" t="s">
        <v>124</v>
      </c>
      <c r="T5459" s="3">
        <f>COUNTIF([1]局站!$D$4:$D$172,"="&amp;S5459)</f>
        <v>1</v>
      </c>
      <c r="U5459" s="3">
        <v>0</v>
      </c>
      <c r="V5459" s="3">
        <v>0</v>
      </c>
      <c r="W5459" s="3">
        <v>0</v>
      </c>
      <c r="X5459" s="3" t="s">
        <v>1215</v>
      </c>
      <c r="Y5459" s="3" t="s">
        <v>880</v>
      </c>
      <c r="Z5459" s="3" t="str">
        <f>INDEX(业务类型!$C$4:$C$8,MATCH(纤芯!Y5459,业务类型!$B$4:$B$8,0))</f>
        <v>IDLE</v>
      </c>
      <c r="AA5459" s="3"/>
    </row>
    <row r="5460" spans="1:27" ht="16.5" x14ac:dyDescent="0.2">
      <c r="A5460" s="3">
        <v>5457</v>
      </c>
      <c r="B5460" s="3">
        <f t="shared" si="424"/>
        <v>37054101003</v>
      </c>
      <c r="C5460" s="3" t="s">
        <v>1166</v>
      </c>
      <c r="D5460" s="3" t="s">
        <v>254</v>
      </c>
      <c r="E5460" s="3" t="str">
        <f>INDEX(光放段!$G$4:$G$237,MATCH(纤芯!G5460,光放段!$C$4:$C$237,0))</f>
        <v>山东二干|潍烟威1号光缆:潍坊河西局-烟台大季家</v>
      </c>
      <c r="F5460" s="3">
        <f>INDEX(光放段!$I$4:$I$237,MATCH(纤芯!H5460,光放段!$B$4:$B$237,0))</f>
        <v>37054100000</v>
      </c>
      <c r="G5460" s="3" t="str">
        <f t="shared" si="425"/>
        <v>山东二干|潍烟威1号光缆:潍坊河西局-昌邑</v>
      </c>
      <c r="H5460" s="3">
        <f>INDEX(光放段!$B$4:$B$237,MATCH(纤芯!G5460,光放段!$C$4:$C$237,0))</f>
        <v>37054101000</v>
      </c>
      <c r="I5460" s="3" t="str">
        <f t="shared" si="426"/>
        <v>潍烟威1号光缆</v>
      </c>
      <c r="J5460" s="3" t="str">
        <f>INDEX(子缆名称!$B$4:$B$29,纤芯!M5460)</f>
        <v>A缆</v>
      </c>
      <c r="K5460" s="3">
        <v>3</v>
      </c>
      <c r="L5460" s="3">
        <f t="shared" si="427"/>
        <v>3</v>
      </c>
      <c r="M5460" s="3">
        <f t="shared" si="428"/>
        <v>1</v>
      </c>
      <c r="N5460" s="3" t="s">
        <v>58</v>
      </c>
      <c r="O5460" s="3">
        <f>COUNTIF([1]局站!$D$4:$D$172,"="&amp;N5460)</f>
        <v>1</v>
      </c>
      <c r="P5460" s="3">
        <v>0</v>
      </c>
      <c r="Q5460" s="3">
        <v>0</v>
      </c>
      <c r="R5460" s="3">
        <v>0</v>
      </c>
      <c r="S5460" s="3" t="s">
        <v>124</v>
      </c>
      <c r="T5460" s="3">
        <f>COUNTIF([1]局站!$D$4:$D$172,"="&amp;S5460)</f>
        <v>1</v>
      </c>
      <c r="U5460" s="3">
        <v>0</v>
      </c>
      <c r="V5460" s="3">
        <v>0</v>
      </c>
      <c r="W5460" s="3">
        <v>0</v>
      </c>
      <c r="X5460" s="3" t="s">
        <v>1215</v>
      </c>
      <c r="Y5460" s="3" t="s">
        <v>880</v>
      </c>
      <c r="Z5460" s="3" t="str">
        <f>INDEX(业务类型!$C$4:$C$8,MATCH(纤芯!Y5460,业务类型!$B$4:$B$8,0))</f>
        <v>IDLE</v>
      </c>
      <c r="AA5460" s="3"/>
    </row>
    <row r="5461" spans="1:27" ht="16.5" x14ac:dyDescent="0.2">
      <c r="A5461" s="3">
        <v>5458</v>
      </c>
      <c r="B5461" s="3">
        <f t="shared" ref="B5461:B5524" si="429">H5461+K5461</f>
        <v>37054101004</v>
      </c>
      <c r="C5461" s="3" t="s">
        <v>1166</v>
      </c>
      <c r="D5461" s="3" t="s">
        <v>254</v>
      </c>
      <c r="E5461" s="3" t="str">
        <f>INDEX(光放段!$G$4:$G$237,MATCH(纤芯!G5461,光放段!$C$4:$C$237,0))</f>
        <v>山东二干|潍烟威1号光缆:潍坊河西局-烟台大季家</v>
      </c>
      <c r="F5461" s="3">
        <f>INDEX(光放段!$I$4:$I$237,MATCH(纤芯!H5461,光放段!$B$4:$B$237,0))</f>
        <v>37054100000</v>
      </c>
      <c r="G5461" s="3" t="str">
        <f t="shared" si="425"/>
        <v>山东二干|潍烟威1号光缆:潍坊河西局-昌邑</v>
      </c>
      <c r="H5461" s="3">
        <f>INDEX(光放段!$B$4:$B$237,MATCH(纤芯!G5461,光放段!$C$4:$C$237,0))</f>
        <v>37054101000</v>
      </c>
      <c r="I5461" s="3" t="str">
        <f t="shared" si="426"/>
        <v>潍烟威1号光缆</v>
      </c>
      <c r="J5461" s="3" t="str">
        <f>INDEX(子缆名称!$B$4:$B$29,纤芯!M5461)</f>
        <v>A缆</v>
      </c>
      <c r="K5461" s="3">
        <v>4</v>
      </c>
      <c r="L5461" s="3">
        <f t="shared" si="427"/>
        <v>4</v>
      </c>
      <c r="M5461" s="3">
        <f t="shared" si="428"/>
        <v>1</v>
      </c>
      <c r="N5461" s="3" t="s">
        <v>58</v>
      </c>
      <c r="O5461" s="3">
        <f>COUNTIF([1]局站!$D$4:$D$172,"="&amp;N5461)</f>
        <v>1</v>
      </c>
      <c r="P5461" s="3">
        <v>0</v>
      </c>
      <c r="Q5461" s="3">
        <v>0</v>
      </c>
      <c r="R5461" s="3">
        <v>0</v>
      </c>
      <c r="S5461" s="3" t="s">
        <v>124</v>
      </c>
      <c r="T5461" s="3">
        <f>COUNTIF([1]局站!$D$4:$D$172,"="&amp;S5461)</f>
        <v>1</v>
      </c>
      <c r="U5461" s="3">
        <v>0</v>
      </c>
      <c r="V5461" s="3">
        <v>0</v>
      </c>
      <c r="W5461" s="3">
        <v>0</v>
      </c>
      <c r="X5461" s="3" t="s">
        <v>1215</v>
      </c>
      <c r="Y5461" s="3" t="s">
        <v>880</v>
      </c>
      <c r="Z5461" s="3" t="str">
        <f>INDEX(业务类型!$C$4:$C$8,MATCH(纤芯!Y5461,业务类型!$B$4:$B$8,0))</f>
        <v>IDLE</v>
      </c>
      <c r="AA5461" s="3"/>
    </row>
    <row r="5462" spans="1:27" ht="16.5" x14ac:dyDescent="0.2">
      <c r="A5462" s="3">
        <v>5459</v>
      </c>
      <c r="B5462" s="3">
        <f t="shared" si="429"/>
        <v>37054101005</v>
      </c>
      <c r="C5462" s="3" t="s">
        <v>1166</v>
      </c>
      <c r="D5462" s="3" t="s">
        <v>254</v>
      </c>
      <c r="E5462" s="3" t="str">
        <f>INDEX(光放段!$G$4:$G$237,MATCH(纤芯!G5462,光放段!$C$4:$C$237,0))</f>
        <v>山东二干|潍烟威1号光缆:潍坊河西局-烟台大季家</v>
      </c>
      <c r="F5462" s="3">
        <f>INDEX(光放段!$I$4:$I$237,MATCH(纤芯!H5462,光放段!$B$4:$B$237,0))</f>
        <v>37054100000</v>
      </c>
      <c r="G5462" s="3" t="str">
        <f t="shared" si="425"/>
        <v>山东二干|潍烟威1号光缆:潍坊河西局-昌邑</v>
      </c>
      <c r="H5462" s="3">
        <f>INDEX(光放段!$B$4:$B$237,MATCH(纤芯!G5462,光放段!$C$4:$C$237,0))</f>
        <v>37054101000</v>
      </c>
      <c r="I5462" s="3" t="str">
        <f t="shared" si="426"/>
        <v>潍烟威1号光缆</v>
      </c>
      <c r="J5462" s="3" t="str">
        <f>INDEX(子缆名称!$B$4:$B$29,纤芯!M5462)</f>
        <v>A缆</v>
      </c>
      <c r="K5462" s="3">
        <v>5</v>
      </c>
      <c r="L5462" s="3">
        <f t="shared" si="427"/>
        <v>5</v>
      </c>
      <c r="M5462" s="3">
        <f t="shared" si="428"/>
        <v>1</v>
      </c>
      <c r="N5462" s="3" t="s">
        <v>58</v>
      </c>
      <c r="O5462" s="3">
        <f>COUNTIF([1]局站!$D$4:$D$172,"="&amp;N5462)</f>
        <v>1</v>
      </c>
      <c r="P5462" s="3">
        <v>0</v>
      </c>
      <c r="Q5462" s="3">
        <v>0</v>
      </c>
      <c r="R5462" s="3">
        <v>0</v>
      </c>
      <c r="S5462" s="3" t="s">
        <v>124</v>
      </c>
      <c r="T5462" s="3">
        <f>COUNTIF([1]局站!$D$4:$D$172,"="&amp;S5462)</f>
        <v>1</v>
      </c>
      <c r="U5462" s="3">
        <v>0</v>
      </c>
      <c r="V5462" s="3">
        <v>0</v>
      </c>
      <c r="W5462" s="3">
        <v>0</v>
      </c>
      <c r="X5462" s="3" t="s">
        <v>1215</v>
      </c>
      <c r="Y5462" s="3" t="s">
        <v>880</v>
      </c>
      <c r="Z5462" s="3" t="str">
        <f>INDEX(业务类型!$C$4:$C$8,MATCH(纤芯!Y5462,业务类型!$B$4:$B$8,0))</f>
        <v>IDLE</v>
      </c>
      <c r="AA5462" s="3"/>
    </row>
    <row r="5463" spans="1:27" ht="16.5" x14ac:dyDescent="0.2">
      <c r="A5463" s="3">
        <v>5460</v>
      </c>
      <c r="B5463" s="3">
        <f t="shared" si="429"/>
        <v>37054101006</v>
      </c>
      <c r="C5463" s="3" t="s">
        <v>1166</v>
      </c>
      <c r="D5463" s="3" t="s">
        <v>254</v>
      </c>
      <c r="E5463" s="3" t="str">
        <f>INDEX(光放段!$G$4:$G$237,MATCH(纤芯!G5463,光放段!$C$4:$C$237,0))</f>
        <v>山东二干|潍烟威1号光缆:潍坊河西局-烟台大季家</v>
      </c>
      <c r="F5463" s="3">
        <f>INDEX(光放段!$I$4:$I$237,MATCH(纤芯!H5463,光放段!$B$4:$B$237,0))</f>
        <v>37054100000</v>
      </c>
      <c r="G5463" s="3" t="str">
        <f t="shared" si="425"/>
        <v>山东二干|潍烟威1号光缆:潍坊河西局-昌邑</v>
      </c>
      <c r="H5463" s="3">
        <f>INDEX(光放段!$B$4:$B$237,MATCH(纤芯!G5463,光放段!$C$4:$C$237,0))</f>
        <v>37054101000</v>
      </c>
      <c r="I5463" s="3" t="str">
        <f t="shared" si="426"/>
        <v>潍烟威1号光缆</v>
      </c>
      <c r="J5463" s="3" t="str">
        <f>INDEX(子缆名称!$B$4:$B$29,纤芯!M5463)</f>
        <v>A缆</v>
      </c>
      <c r="K5463" s="3">
        <v>6</v>
      </c>
      <c r="L5463" s="3">
        <f t="shared" si="427"/>
        <v>6</v>
      </c>
      <c r="M5463" s="3">
        <f t="shared" si="428"/>
        <v>1</v>
      </c>
      <c r="N5463" s="3" t="s">
        <v>58</v>
      </c>
      <c r="O5463" s="3">
        <f>COUNTIF([1]局站!$D$4:$D$172,"="&amp;N5463)</f>
        <v>1</v>
      </c>
      <c r="P5463" s="3">
        <v>0</v>
      </c>
      <c r="Q5463" s="3">
        <v>0</v>
      </c>
      <c r="R5463" s="3">
        <v>0</v>
      </c>
      <c r="S5463" s="3" t="s">
        <v>124</v>
      </c>
      <c r="T5463" s="3">
        <f>COUNTIF([1]局站!$D$4:$D$172,"="&amp;S5463)</f>
        <v>1</v>
      </c>
      <c r="U5463" s="3">
        <v>0</v>
      </c>
      <c r="V5463" s="3">
        <v>0</v>
      </c>
      <c r="W5463" s="3">
        <v>0</v>
      </c>
      <c r="X5463" s="3" t="s">
        <v>1215</v>
      </c>
      <c r="Y5463" s="3" t="s">
        <v>880</v>
      </c>
      <c r="Z5463" s="3" t="str">
        <f>INDEX(业务类型!$C$4:$C$8,MATCH(纤芯!Y5463,业务类型!$B$4:$B$8,0))</f>
        <v>IDLE</v>
      </c>
      <c r="AA5463" s="3"/>
    </row>
    <row r="5464" spans="1:27" ht="16.5" x14ac:dyDescent="0.2">
      <c r="A5464" s="3">
        <v>5461</v>
      </c>
      <c r="B5464" s="3">
        <f t="shared" si="429"/>
        <v>37054101007</v>
      </c>
      <c r="C5464" s="3" t="s">
        <v>1166</v>
      </c>
      <c r="D5464" s="3" t="s">
        <v>254</v>
      </c>
      <c r="E5464" s="3" t="str">
        <f>INDEX(光放段!$G$4:$G$237,MATCH(纤芯!G5464,光放段!$C$4:$C$237,0))</f>
        <v>山东二干|潍烟威1号光缆:潍坊河西局-烟台大季家</v>
      </c>
      <c r="F5464" s="3">
        <f>INDEX(光放段!$I$4:$I$237,MATCH(纤芯!H5464,光放段!$B$4:$B$237,0))</f>
        <v>37054100000</v>
      </c>
      <c r="G5464" s="3" t="str">
        <f t="shared" si="425"/>
        <v>山东二干|潍烟威1号光缆:潍坊河西局-昌邑</v>
      </c>
      <c r="H5464" s="3">
        <f>INDEX(光放段!$B$4:$B$237,MATCH(纤芯!G5464,光放段!$C$4:$C$237,0))</f>
        <v>37054101000</v>
      </c>
      <c r="I5464" s="3" t="str">
        <f t="shared" si="426"/>
        <v>潍烟威1号光缆</v>
      </c>
      <c r="J5464" s="3" t="str">
        <f>INDEX(子缆名称!$B$4:$B$29,纤芯!M5464)</f>
        <v>A缆</v>
      </c>
      <c r="K5464" s="3">
        <v>7</v>
      </c>
      <c r="L5464" s="3">
        <f t="shared" si="427"/>
        <v>7</v>
      </c>
      <c r="M5464" s="3">
        <f t="shared" si="428"/>
        <v>1</v>
      </c>
      <c r="N5464" s="3" t="s">
        <v>58</v>
      </c>
      <c r="O5464" s="3">
        <f>COUNTIF([1]局站!$D$4:$D$172,"="&amp;N5464)</f>
        <v>1</v>
      </c>
      <c r="P5464" s="3">
        <v>0</v>
      </c>
      <c r="Q5464" s="3">
        <v>0</v>
      </c>
      <c r="R5464" s="3">
        <v>0</v>
      </c>
      <c r="S5464" s="3" t="s">
        <v>124</v>
      </c>
      <c r="T5464" s="3">
        <f>COUNTIF([1]局站!$D$4:$D$172,"="&amp;S5464)</f>
        <v>1</v>
      </c>
      <c r="U5464" s="3">
        <v>0</v>
      </c>
      <c r="V5464" s="3">
        <v>0</v>
      </c>
      <c r="W5464" s="3">
        <v>0</v>
      </c>
      <c r="X5464" s="3" t="s">
        <v>1215</v>
      </c>
      <c r="Y5464" s="3" t="s">
        <v>880</v>
      </c>
      <c r="Z5464" s="3" t="str">
        <f>INDEX(业务类型!$C$4:$C$8,MATCH(纤芯!Y5464,业务类型!$B$4:$B$8,0))</f>
        <v>IDLE</v>
      </c>
      <c r="AA5464" s="3"/>
    </row>
    <row r="5465" spans="1:27" ht="16.5" x14ac:dyDescent="0.2">
      <c r="A5465" s="3">
        <v>5462</v>
      </c>
      <c r="B5465" s="3">
        <f t="shared" si="429"/>
        <v>37054101008</v>
      </c>
      <c r="C5465" s="3" t="s">
        <v>1166</v>
      </c>
      <c r="D5465" s="3" t="s">
        <v>254</v>
      </c>
      <c r="E5465" s="3" t="str">
        <f>INDEX(光放段!$G$4:$G$237,MATCH(纤芯!G5465,光放段!$C$4:$C$237,0))</f>
        <v>山东二干|潍烟威1号光缆:潍坊河西局-烟台大季家</v>
      </c>
      <c r="F5465" s="3">
        <f>INDEX(光放段!$I$4:$I$237,MATCH(纤芯!H5465,光放段!$B$4:$B$237,0))</f>
        <v>37054100000</v>
      </c>
      <c r="G5465" s="3" t="str">
        <f t="shared" si="425"/>
        <v>山东二干|潍烟威1号光缆:潍坊河西局-昌邑</v>
      </c>
      <c r="H5465" s="3">
        <f>INDEX(光放段!$B$4:$B$237,MATCH(纤芯!G5465,光放段!$C$4:$C$237,0))</f>
        <v>37054101000</v>
      </c>
      <c r="I5465" s="3" t="str">
        <f t="shared" si="426"/>
        <v>潍烟威1号光缆</v>
      </c>
      <c r="J5465" s="3" t="str">
        <f>INDEX(子缆名称!$B$4:$B$29,纤芯!M5465)</f>
        <v>A缆</v>
      </c>
      <c r="K5465" s="3">
        <v>8</v>
      </c>
      <c r="L5465" s="3">
        <f t="shared" si="427"/>
        <v>8</v>
      </c>
      <c r="M5465" s="3">
        <f t="shared" si="428"/>
        <v>1</v>
      </c>
      <c r="N5465" s="3" t="s">
        <v>58</v>
      </c>
      <c r="O5465" s="3">
        <f>COUNTIF([1]局站!$D$4:$D$172,"="&amp;N5465)</f>
        <v>1</v>
      </c>
      <c r="P5465" s="3">
        <v>0</v>
      </c>
      <c r="Q5465" s="3">
        <v>0</v>
      </c>
      <c r="R5465" s="3">
        <v>0</v>
      </c>
      <c r="S5465" s="3" t="s">
        <v>124</v>
      </c>
      <c r="T5465" s="3">
        <f>COUNTIF([1]局站!$D$4:$D$172,"="&amp;S5465)</f>
        <v>1</v>
      </c>
      <c r="U5465" s="3">
        <v>0</v>
      </c>
      <c r="V5465" s="3">
        <v>0</v>
      </c>
      <c r="W5465" s="3">
        <v>0</v>
      </c>
      <c r="X5465" s="3" t="s">
        <v>1215</v>
      </c>
      <c r="Y5465" s="3" t="s">
        <v>880</v>
      </c>
      <c r="Z5465" s="3" t="str">
        <f>INDEX(业务类型!$C$4:$C$8,MATCH(纤芯!Y5465,业务类型!$B$4:$B$8,0))</f>
        <v>IDLE</v>
      </c>
      <c r="AA5465" s="3"/>
    </row>
    <row r="5466" spans="1:27" ht="16.5" x14ac:dyDescent="0.2">
      <c r="A5466" s="3">
        <v>5463</v>
      </c>
      <c r="B5466" s="3">
        <f t="shared" si="429"/>
        <v>37054101009</v>
      </c>
      <c r="C5466" s="3" t="s">
        <v>1166</v>
      </c>
      <c r="D5466" s="3" t="s">
        <v>254</v>
      </c>
      <c r="E5466" s="3" t="str">
        <f>INDEX(光放段!$G$4:$G$237,MATCH(纤芯!G5466,光放段!$C$4:$C$237,0))</f>
        <v>山东二干|潍烟威1号光缆:潍坊河西局-烟台大季家</v>
      </c>
      <c r="F5466" s="3">
        <f>INDEX(光放段!$I$4:$I$237,MATCH(纤芯!H5466,光放段!$B$4:$B$237,0))</f>
        <v>37054100000</v>
      </c>
      <c r="G5466" s="3" t="str">
        <f t="shared" si="425"/>
        <v>山东二干|潍烟威1号光缆:潍坊河西局-昌邑</v>
      </c>
      <c r="H5466" s="3">
        <f>INDEX(光放段!$B$4:$B$237,MATCH(纤芯!G5466,光放段!$C$4:$C$237,0))</f>
        <v>37054101000</v>
      </c>
      <c r="I5466" s="3" t="str">
        <f t="shared" si="426"/>
        <v>潍烟威1号光缆</v>
      </c>
      <c r="J5466" s="3" t="str">
        <f>INDEX(子缆名称!$B$4:$B$29,纤芯!M5466)</f>
        <v>A缆</v>
      </c>
      <c r="K5466" s="3">
        <v>9</v>
      </c>
      <c r="L5466" s="3">
        <f t="shared" si="427"/>
        <v>9</v>
      </c>
      <c r="M5466" s="3">
        <f t="shared" si="428"/>
        <v>1</v>
      </c>
      <c r="N5466" s="3" t="s">
        <v>58</v>
      </c>
      <c r="O5466" s="3">
        <f>COUNTIF([1]局站!$D$4:$D$172,"="&amp;N5466)</f>
        <v>1</v>
      </c>
      <c r="P5466" s="3">
        <v>0</v>
      </c>
      <c r="Q5466" s="3">
        <v>0</v>
      </c>
      <c r="R5466" s="3">
        <v>0</v>
      </c>
      <c r="S5466" s="3" t="s">
        <v>124</v>
      </c>
      <c r="T5466" s="3">
        <f>COUNTIF([1]局站!$D$4:$D$172,"="&amp;S5466)</f>
        <v>1</v>
      </c>
      <c r="U5466" s="3">
        <v>0</v>
      </c>
      <c r="V5466" s="3">
        <v>0</v>
      </c>
      <c r="W5466" s="3">
        <v>0</v>
      </c>
      <c r="X5466" s="3" t="s">
        <v>1215</v>
      </c>
      <c r="Y5466" s="3" t="s">
        <v>880</v>
      </c>
      <c r="Z5466" s="3" t="str">
        <f>INDEX(业务类型!$C$4:$C$8,MATCH(纤芯!Y5466,业务类型!$B$4:$B$8,0))</f>
        <v>IDLE</v>
      </c>
      <c r="AA5466" s="3"/>
    </row>
    <row r="5467" spans="1:27" ht="16.5" x14ac:dyDescent="0.2">
      <c r="A5467" s="3">
        <v>5464</v>
      </c>
      <c r="B5467" s="3">
        <f t="shared" si="429"/>
        <v>37054101010</v>
      </c>
      <c r="C5467" s="3" t="s">
        <v>1166</v>
      </c>
      <c r="D5467" s="3" t="s">
        <v>254</v>
      </c>
      <c r="E5467" s="3" t="str">
        <f>INDEX(光放段!$G$4:$G$237,MATCH(纤芯!G5467,光放段!$C$4:$C$237,0))</f>
        <v>山东二干|潍烟威1号光缆:潍坊河西局-烟台大季家</v>
      </c>
      <c r="F5467" s="3">
        <f>INDEX(光放段!$I$4:$I$237,MATCH(纤芯!H5467,光放段!$B$4:$B$237,0))</f>
        <v>37054100000</v>
      </c>
      <c r="G5467" s="3" t="str">
        <f t="shared" si="425"/>
        <v>山东二干|潍烟威1号光缆:潍坊河西局-昌邑</v>
      </c>
      <c r="H5467" s="3">
        <f>INDEX(光放段!$B$4:$B$237,MATCH(纤芯!G5467,光放段!$C$4:$C$237,0))</f>
        <v>37054101000</v>
      </c>
      <c r="I5467" s="3" t="str">
        <f t="shared" si="426"/>
        <v>潍烟威1号光缆</v>
      </c>
      <c r="J5467" s="3" t="str">
        <f>INDEX(子缆名称!$B$4:$B$29,纤芯!M5467)</f>
        <v>A缆</v>
      </c>
      <c r="K5467" s="3">
        <v>10</v>
      </c>
      <c r="L5467" s="3">
        <f t="shared" si="427"/>
        <v>10</v>
      </c>
      <c r="M5467" s="3">
        <f t="shared" si="428"/>
        <v>1</v>
      </c>
      <c r="N5467" s="3" t="s">
        <v>58</v>
      </c>
      <c r="O5467" s="3">
        <f>COUNTIF([1]局站!$D$4:$D$172,"="&amp;N5467)</f>
        <v>1</v>
      </c>
      <c r="P5467" s="3">
        <v>0</v>
      </c>
      <c r="Q5467" s="3">
        <v>0</v>
      </c>
      <c r="R5467" s="3">
        <v>0</v>
      </c>
      <c r="S5467" s="3" t="s">
        <v>124</v>
      </c>
      <c r="T5467" s="3">
        <f>COUNTIF([1]局站!$D$4:$D$172,"="&amp;S5467)</f>
        <v>1</v>
      </c>
      <c r="U5467" s="3">
        <v>0</v>
      </c>
      <c r="V5467" s="3">
        <v>0</v>
      </c>
      <c r="W5467" s="3">
        <v>0</v>
      </c>
      <c r="X5467" s="3" t="s">
        <v>1215</v>
      </c>
      <c r="Y5467" s="3" t="s">
        <v>880</v>
      </c>
      <c r="Z5467" s="3" t="str">
        <f>INDEX(业务类型!$C$4:$C$8,MATCH(纤芯!Y5467,业务类型!$B$4:$B$8,0))</f>
        <v>IDLE</v>
      </c>
      <c r="AA5467" s="3"/>
    </row>
    <row r="5468" spans="1:27" ht="16.5" x14ac:dyDescent="0.2">
      <c r="A5468" s="3">
        <v>5465</v>
      </c>
      <c r="B5468" s="3">
        <f t="shared" si="429"/>
        <v>37054101011</v>
      </c>
      <c r="C5468" s="3" t="s">
        <v>1166</v>
      </c>
      <c r="D5468" s="3" t="s">
        <v>254</v>
      </c>
      <c r="E5468" s="3" t="str">
        <f>INDEX(光放段!$G$4:$G$237,MATCH(纤芯!G5468,光放段!$C$4:$C$237,0))</f>
        <v>山东二干|潍烟威1号光缆:潍坊河西局-烟台大季家</v>
      </c>
      <c r="F5468" s="3">
        <f>INDEX(光放段!$I$4:$I$237,MATCH(纤芯!H5468,光放段!$B$4:$B$237,0))</f>
        <v>37054100000</v>
      </c>
      <c r="G5468" s="3" t="str">
        <f t="shared" si="425"/>
        <v>山东二干|潍烟威1号光缆:潍坊河西局-昌邑</v>
      </c>
      <c r="H5468" s="3">
        <f>INDEX(光放段!$B$4:$B$237,MATCH(纤芯!G5468,光放段!$C$4:$C$237,0))</f>
        <v>37054101000</v>
      </c>
      <c r="I5468" s="3" t="str">
        <f t="shared" si="426"/>
        <v>潍烟威1号光缆</v>
      </c>
      <c r="J5468" s="3" t="str">
        <f>INDEX(子缆名称!$B$4:$B$29,纤芯!M5468)</f>
        <v>A缆</v>
      </c>
      <c r="K5468" s="3">
        <v>11</v>
      </c>
      <c r="L5468" s="3">
        <f t="shared" si="427"/>
        <v>11</v>
      </c>
      <c r="M5468" s="3">
        <f t="shared" si="428"/>
        <v>1</v>
      </c>
      <c r="N5468" s="3" t="s">
        <v>58</v>
      </c>
      <c r="O5468" s="3">
        <f>COUNTIF([1]局站!$D$4:$D$172,"="&amp;N5468)</f>
        <v>1</v>
      </c>
      <c r="P5468" s="3">
        <v>0</v>
      </c>
      <c r="Q5468" s="3">
        <v>0</v>
      </c>
      <c r="R5468" s="3">
        <v>0</v>
      </c>
      <c r="S5468" s="3" t="s">
        <v>124</v>
      </c>
      <c r="T5468" s="3">
        <f>COUNTIF([1]局站!$D$4:$D$172,"="&amp;S5468)</f>
        <v>1</v>
      </c>
      <c r="U5468" s="3">
        <v>0</v>
      </c>
      <c r="V5468" s="3">
        <v>0</v>
      </c>
      <c r="W5468" s="3">
        <v>0</v>
      </c>
      <c r="X5468" s="3" t="s">
        <v>1215</v>
      </c>
      <c r="Y5468" s="3" t="s">
        <v>880</v>
      </c>
      <c r="Z5468" s="3" t="str">
        <f>INDEX(业务类型!$C$4:$C$8,MATCH(纤芯!Y5468,业务类型!$B$4:$B$8,0))</f>
        <v>IDLE</v>
      </c>
      <c r="AA5468" s="3"/>
    </row>
    <row r="5469" spans="1:27" ht="16.5" x14ac:dyDescent="0.2">
      <c r="A5469" s="3">
        <v>5466</v>
      </c>
      <c r="B5469" s="3">
        <f t="shared" si="429"/>
        <v>37054101012</v>
      </c>
      <c r="C5469" s="3" t="s">
        <v>1166</v>
      </c>
      <c r="D5469" s="3" t="s">
        <v>254</v>
      </c>
      <c r="E5469" s="3" t="str">
        <f>INDEX(光放段!$G$4:$G$237,MATCH(纤芯!G5469,光放段!$C$4:$C$237,0))</f>
        <v>山东二干|潍烟威1号光缆:潍坊河西局-烟台大季家</v>
      </c>
      <c r="F5469" s="3">
        <f>INDEX(光放段!$I$4:$I$237,MATCH(纤芯!H5469,光放段!$B$4:$B$237,0))</f>
        <v>37054100000</v>
      </c>
      <c r="G5469" s="3" t="str">
        <f t="shared" si="425"/>
        <v>山东二干|潍烟威1号光缆:潍坊河西局-昌邑</v>
      </c>
      <c r="H5469" s="3">
        <f>INDEX(光放段!$B$4:$B$237,MATCH(纤芯!G5469,光放段!$C$4:$C$237,0))</f>
        <v>37054101000</v>
      </c>
      <c r="I5469" s="3" t="str">
        <f t="shared" si="426"/>
        <v>潍烟威1号光缆</v>
      </c>
      <c r="J5469" s="3" t="str">
        <f>INDEX(子缆名称!$B$4:$B$29,纤芯!M5469)</f>
        <v>A缆</v>
      </c>
      <c r="K5469" s="3">
        <v>12</v>
      </c>
      <c r="L5469" s="3">
        <f t="shared" si="427"/>
        <v>12</v>
      </c>
      <c r="M5469" s="3">
        <f t="shared" si="428"/>
        <v>1</v>
      </c>
      <c r="N5469" s="3" t="s">
        <v>58</v>
      </c>
      <c r="O5469" s="3">
        <f>COUNTIF([1]局站!$D$4:$D$172,"="&amp;N5469)</f>
        <v>1</v>
      </c>
      <c r="P5469" s="3">
        <v>0</v>
      </c>
      <c r="Q5469" s="3">
        <v>0</v>
      </c>
      <c r="R5469" s="3">
        <v>0</v>
      </c>
      <c r="S5469" s="3" t="s">
        <v>124</v>
      </c>
      <c r="T5469" s="3">
        <f>COUNTIF([1]局站!$D$4:$D$172,"="&amp;S5469)</f>
        <v>1</v>
      </c>
      <c r="U5469" s="3">
        <v>0</v>
      </c>
      <c r="V5469" s="3">
        <v>0</v>
      </c>
      <c r="W5469" s="3">
        <v>0</v>
      </c>
      <c r="X5469" s="3" t="s">
        <v>1215</v>
      </c>
      <c r="Y5469" s="3" t="s">
        <v>880</v>
      </c>
      <c r="Z5469" s="3" t="str">
        <f>INDEX(业务类型!$C$4:$C$8,MATCH(纤芯!Y5469,业务类型!$B$4:$B$8,0))</f>
        <v>IDLE</v>
      </c>
      <c r="AA5469" s="3"/>
    </row>
    <row r="5470" spans="1:27" ht="16.5" x14ac:dyDescent="0.2">
      <c r="A5470" s="3">
        <v>5467</v>
      </c>
      <c r="B5470" s="3">
        <f t="shared" si="429"/>
        <v>37054101013</v>
      </c>
      <c r="C5470" s="3" t="s">
        <v>1166</v>
      </c>
      <c r="D5470" s="3" t="s">
        <v>254</v>
      </c>
      <c r="E5470" s="3" t="str">
        <f>INDEX(光放段!$G$4:$G$237,MATCH(纤芯!G5470,光放段!$C$4:$C$237,0))</f>
        <v>山东二干|潍烟威1号光缆:潍坊河西局-烟台大季家</v>
      </c>
      <c r="F5470" s="3">
        <f>INDEX(光放段!$I$4:$I$237,MATCH(纤芯!H5470,光放段!$B$4:$B$237,0))</f>
        <v>37054100000</v>
      </c>
      <c r="G5470" s="3" t="str">
        <f t="shared" si="425"/>
        <v>山东二干|潍烟威1号光缆:潍坊河西局-昌邑</v>
      </c>
      <c r="H5470" s="3">
        <f>INDEX(光放段!$B$4:$B$237,MATCH(纤芯!G5470,光放段!$C$4:$C$237,0))</f>
        <v>37054101000</v>
      </c>
      <c r="I5470" s="3" t="str">
        <f t="shared" si="426"/>
        <v>潍烟威1号光缆</v>
      </c>
      <c r="J5470" s="3" t="str">
        <f>INDEX(子缆名称!$B$4:$B$29,纤芯!M5470)</f>
        <v>B缆</v>
      </c>
      <c r="K5470" s="3">
        <v>13</v>
      </c>
      <c r="L5470" s="3">
        <f t="shared" si="427"/>
        <v>1</v>
      </c>
      <c r="M5470" s="3">
        <f t="shared" si="428"/>
        <v>2</v>
      </c>
      <c r="N5470" s="3" t="s">
        <v>58</v>
      </c>
      <c r="O5470" s="3">
        <f>COUNTIF([1]局站!$D$4:$D$172,"="&amp;N5470)</f>
        <v>1</v>
      </c>
      <c r="P5470" s="3">
        <v>0</v>
      </c>
      <c r="Q5470" s="3">
        <v>0</v>
      </c>
      <c r="R5470" s="3">
        <v>0</v>
      </c>
      <c r="S5470" s="3" t="s">
        <v>124</v>
      </c>
      <c r="T5470" s="3">
        <f>COUNTIF([1]局站!$D$4:$D$172,"="&amp;S5470)</f>
        <v>1</v>
      </c>
      <c r="U5470" s="3">
        <v>0</v>
      </c>
      <c r="V5470" s="3">
        <v>0</v>
      </c>
      <c r="W5470" s="3">
        <v>0</v>
      </c>
      <c r="X5470" s="3" t="s">
        <v>1215</v>
      </c>
      <c r="Y5470" s="3" t="s">
        <v>881</v>
      </c>
      <c r="Z5470" s="3" t="str">
        <f>INDEX(业务类型!$C$4:$C$8,MATCH(纤芯!Y5470,业务类型!$B$4:$B$8,0))</f>
        <v>OTHER</v>
      </c>
      <c r="AA5470" s="3" t="s">
        <v>888</v>
      </c>
    </row>
    <row r="5471" spans="1:27" ht="16.5" x14ac:dyDescent="0.2">
      <c r="A5471" s="3">
        <v>5468</v>
      </c>
      <c r="B5471" s="3">
        <f t="shared" si="429"/>
        <v>37054101014</v>
      </c>
      <c r="C5471" s="3" t="s">
        <v>1166</v>
      </c>
      <c r="D5471" s="3" t="s">
        <v>254</v>
      </c>
      <c r="E5471" s="3" t="str">
        <f>INDEX(光放段!$G$4:$G$237,MATCH(纤芯!G5471,光放段!$C$4:$C$237,0))</f>
        <v>山东二干|潍烟威1号光缆:潍坊河西局-烟台大季家</v>
      </c>
      <c r="F5471" s="3">
        <f>INDEX(光放段!$I$4:$I$237,MATCH(纤芯!H5471,光放段!$B$4:$B$237,0))</f>
        <v>37054100000</v>
      </c>
      <c r="G5471" s="3" t="str">
        <f t="shared" si="425"/>
        <v>山东二干|潍烟威1号光缆:潍坊河西局-昌邑</v>
      </c>
      <c r="H5471" s="3">
        <f>INDEX(光放段!$B$4:$B$237,MATCH(纤芯!G5471,光放段!$C$4:$C$237,0))</f>
        <v>37054101000</v>
      </c>
      <c r="I5471" s="3" t="str">
        <f t="shared" si="426"/>
        <v>潍烟威1号光缆</v>
      </c>
      <c r="J5471" s="3" t="str">
        <f>INDEX(子缆名称!$B$4:$B$29,纤芯!M5471)</f>
        <v>B缆</v>
      </c>
      <c r="K5471" s="3">
        <v>14</v>
      </c>
      <c r="L5471" s="3">
        <f t="shared" si="427"/>
        <v>2</v>
      </c>
      <c r="M5471" s="3">
        <f t="shared" si="428"/>
        <v>2</v>
      </c>
      <c r="N5471" s="3" t="s">
        <v>58</v>
      </c>
      <c r="O5471" s="3">
        <f>COUNTIF([1]局站!$D$4:$D$172,"="&amp;N5471)</f>
        <v>1</v>
      </c>
      <c r="P5471" s="3">
        <v>0</v>
      </c>
      <c r="Q5471" s="3">
        <v>0</v>
      </c>
      <c r="R5471" s="3">
        <v>0</v>
      </c>
      <c r="S5471" s="3" t="s">
        <v>124</v>
      </c>
      <c r="T5471" s="3">
        <f>COUNTIF([1]局站!$D$4:$D$172,"="&amp;S5471)</f>
        <v>1</v>
      </c>
      <c r="U5471" s="3">
        <v>0</v>
      </c>
      <c r="V5471" s="3">
        <v>0</v>
      </c>
      <c r="W5471" s="3">
        <v>0</v>
      </c>
      <c r="X5471" s="3" t="s">
        <v>1215</v>
      </c>
      <c r="Y5471" s="3" t="s">
        <v>881</v>
      </c>
      <c r="Z5471" s="3" t="str">
        <f>INDEX(业务类型!$C$4:$C$8,MATCH(纤芯!Y5471,业务类型!$B$4:$B$8,0))</f>
        <v>OTHER</v>
      </c>
      <c r="AA5471" s="3" t="s">
        <v>888</v>
      </c>
    </row>
    <row r="5472" spans="1:27" ht="16.5" x14ac:dyDescent="0.2">
      <c r="A5472" s="3">
        <v>5469</v>
      </c>
      <c r="B5472" s="3">
        <f t="shared" si="429"/>
        <v>37054101015</v>
      </c>
      <c r="C5472" s="3" t="s">
        <v>1166</v>
      </c>
      <c r="D5472" s="3" t="s">
        <v>254</v>
      </c>
      <c r="E5472" s="3" t="str">
        <f>INDEX(光放段!$G$4:$G$237,MATCH(纤芯!G5472,光放段!$C$4:$C$237,0))</f>
        <v>山东二干|潍烟威1号光缆:潍坊河西局-烟台大季家</v>
      </c>
      <c r="F5472" s="3">
        <f>INDEX(光放段!$I$4:$I$237,MATCH(纤芯!H5472,光放段!$B$4:$B$237,0))</f>
        <v>37054100000</v>
      </c>
      <c r="G5472" s="3" t="str">
        <f t="shared" si="425"/>
        <v>山东二干|潍烟威1号光缆:潍坊河西局-昌邑</v>
      </c>
      <c r="H5472" s="3">
        <f>INDEX(光放段!$B$4:$B$237,MATCH(纤芯!G5472,光放段!$C$4:$C$237,0))</f>
        <v>37054101000</v>
      </c>
      <c r="I5472" s="3" t="str">
        <f t="shared" si="426"/>
        <v>潍烟威1号光缆</v>
      </c>
      <c r="J5472" s="3" t="str">
        <f>INDEX(子缆名称!$B$4:$B$29,纤芯!M5472)</f>
        <v>B缆</v>
      </c>
      <c r="K5472" s="3">
        <v>15</v>
      </c>
      <c r="L5472" s="3">
        <f t="shared" si="427"/>
        <v>3</v>
      </c>
      <c r="M5472" s="3">
        <f t="shared" si="428"/>
        <v>2</v>
      </c>
      <c r="N5472" s="3" t="s">
        <v>58</v>
      </c>
      <c r="O5472" s="3">
        <f>COUNTIF([1]局站!$D$4:$D$172,"="&amp;N5472)</f>
        <v>1</v>
      </c>
      <c r="P5472" s="3">
        <v>0</v>
      </c>
      <c r="Q5472" s="3">
        <v>0</v>
      </c>
      <c r="R5472" s="3">
        <v>0</v>
      </c>
      <c r="S5472" s="3" t="s">
        <v>124</v>
      </c>
      <c r="T5472" s="3">
        <f>COUNTIF([1]局站!$D$4:$D$172,"="&amp;S5472)</f>
        <v>1</v>
      </c>
      <c r="U5472" s="3">
        <v>0</v>
      </c>
      <c r="V5472" s="3">
        <v>0</v>
      </c>
      <c r="W5472" s="3">
        <v>0</v>
      </c>
      <c r="X5472" s="3" t="s">
        <v>1215</v>
      </c>
      <c r="Y5472" s="3" t="s">
        <v>881</v>
      </c>
      <c r="Z5472" s="3" t="str">
        <f>INDEX(业务类型!$C$4:$C$8,MATCH(纤芯!Y5472,业务类型!$B$4:$B$8,0))</f>
        <v>OTHER</v>
      </c>
      <c r="AA5472" s="3" t="s">
        <v>888</v>
      </c>
    </row>
    <row r="5473" spans="1:27" ht="16.5" x14ac:dyDescent="0.2">
      <c r="A5473" s="3">
        <v>5470</v>
      </c>
      <c r="B5473" s="3">
        <f t="shared" si="429"/>
        <v>37054101016</v>
      </c>
      <c r="C5473" s="3" t="s">
        <v>1166</v>
      </c>
      <c r="D5473" s="3" t="s">
        <v>254</v>
      </c>
      <c r="E5473" s="3" t="str">
        <f>INDEX(光放段!$G$4:$G$237,MATCH(纤芯!G5473,光放段!$C$4:$C$237,0))</f>
        <v>山东二干|潍烟威1号光缆:潍坊河西局-烟台大季家</v>
      </c>
      <c r="F5473" s="3">
        <f>INDEX(光放段!$I$4:$I$237,MATCH(纤芯!H5473,光放段!$B$4:$B$237,0))</f>
        <v>37054100000</v>
      </c>
      <c r="G5473" s="3" t="str">
        <f t="shared" si="425"/>
        <v>山东二干|潍烟威1号光缆:潍坊河西局-昌邑</v>
      </c>
      <c r="H5473" s="3">
        <f>INDEX(光放段!$B$4:$B$237,MATCH(纤芯!G5473,光放段!$C$4:$C$237,0))</f>
        <v>37054101000</v>
      </c>
      <c r="I5473" s="3" t="str">
        <f t="shared" si="426"/>
        <v>潍烟威1号光缆</v>
      </c>
      <c r="J5473" s="3" t="str">
        <f>INDEX(子缆名称!$B$4:$B$29,纤芯!M5473)</f>
        <v>B缆</v>
      </c>
      <c r="K5473" s="3">
        <v>16</v>
      </c>
      <c r="L5473" s="3">
        <f t="shared" si="427"/>
        <v>4</v>
      </c>
      <c r="M5473" s="3">
        <f t="shared" si="428"/>
        <v>2</v>
      </c>
      <c r="N5473" s="3" t="s">
        <v>58</v>
      </c>
      <c r="O5473" s="3">
        <f>COUNTIF([1]局站!$D$4:$D$172,"="&amp;N5473)</f>
        <v>1</v>
      </c>
      <c r="P5473" s="3">
        <v>0</v>
      </c>
      <c r="Q5473" s="3">
        <v>0</v>
      </c>
      <c r="R5473" s="3">
        <v>0</v>
      </c>
      <c r="S5473" s="3" t="s">
        <v>124</v>
      </c>
      <c r="T5473" s="3">
        <f>COUNTIF([1]局站!$D$4:$D$172,"="&amp;S5473)</f>
        <v>1</v>
      </c>
      <c r="U5473" s="3">
        <v>0</v>
      </c>
      <c r="V5473" s="3">
        <v>0</v>
      </c>
      <c r="W5473" s="3">
        <v>0</v>
      </c>
      <c r="X5473" s="3" t="s">
        <v>1215</v>
      </c>
      <c r="Y5473" s="3" t="s">
        <v>881</v>
      </c>
      <c r="Z5473" s="3" t="str">
        <f>INDEX(业务类型!$C$4:$C$8,MATCH(纤芯!Y5473,业务类型!$B$4:$B$8,0))</f>
        <v>OTHER</v>
      </c>
      <c r="AA5473" s="3" t="s">
        <v>888</v>
      </c>
    </row>
    <row r="5474" spans="1:27" ht="16.5" x14ac:dyDescent="0.2">
      <c r="A5474" s="3">
        <v>5471</v>
      </c>
      <c r="B5474" s="3">
        <f t="shared" si="429"/>
        <v>37054101017</v>
      </c>
      <c r="C5474" s="3" t="s">
        <v>1166</v>
      </c>
      <c r="D5474" s="3" t="s">
        <v>254</v>
      </c>
      <c r="E5474" s="3" t="str">
        <f>INDEX(光放段!$G$4:$G$237,MATCH(纤芯!G5474,光放段!$C$4:$C$237,0))</f>
        <v>山东二干|潍烟威1号光缆:潍坊河西局-烟台大季家</v>
      </c>
      <c r="F5474" s="3">
        <f>INDEX(光放段!$I$4:$I$237,MATCH(纤芯!H5474,光放段!$B$4:$B$237,0))</f>
        <v>37054100000</v>
      </c>
      <c r="G5474" s="3" t="str">
        <f t="shared" si="425"/>
        <v>山东二干|潍烟威1号光缆:潍坊河西局-昌邑</v>
      </c>
      <c r="H5474" s="3">
        <f>INDEX(光放段!$B$4:$B$237,MATCH(纤芯!G5474,光放段!$C$4:$C$237,0))</f>
        <v>37054101000</v>
      </c>
      <c r="I5474" s="3" t="str">
        <f t="shared" si="426"/>
        <v>潍烟威1号光缆</v>
      </c>
      <c r="J5474" s="3" t="str">
        <f>INDEX(子缆名称!$B$4:$B$29,纤芯!M5474)</f>
        <v>B缆</v>
      </c>
      <c r="K5474" s="3">
        <v>17</v>
      </c>
      <c r="L5474" s="3">
        <f t="shared" si="427"/>
        <v>5</v>
      </c>
      <c r="M5474" s="3">
        <f t="shared" si="428"/>
        <v>2</v>
      </c>
      <c r="N5474" s="3" t="s">
        <v>58</v>
      </c>
      <c r="O5474" s="3">
        <f>COUNTIF([1]局站!$D$4:$D$172,"="&amp;N5474)</f>
        <v>1</v>
      </c>
      <c r="P5474" s="3">
        <v>0</v>
      </c>
      <c r="Q5474" s="3">
        <v>0</v>
      </c>
      <c r="R5474" s="3">
        <v>0</v>
      </c>
      <c r="S5474" s="3" t="s">
        <v>124</v>
      </c>
      <c r="T5474" s="3">
        <f>COUNTIF([1]局站!$D$4:$D$172,"="&amp;S5474)</f>
        <v>1</v>
      </c>
      <c r="U5474" s="3">
        <v>0</v>
      </c>
      <c r="V5474" s="3">
        <v>0</v>
      </c>
      <c r="W5474" s="3">
        <v>0</v>
      </c>
      <c r="X5474" s="3" t="s">
        <v>1215</v>
      </c>
      <c r="Y5474" s="3" t="s">
        <v>880</v>
      </c>
      <c r="Z5474" s="3" t="str">
        <f>INDEX(业务类型!$C$4:$C$8,MATCH(纤芯!Y5474,业务类型!$B$4:$B$8,0))</f>
        <v>IDLE</v>
      </c>
      <c r="AA5474" s="3"/>
    </row>
    <row r="5475" spans="1:27" ht="16.5" x14ac:dyDescent="0.2">
      <c r="A5475" s="3">
        <v>5472</v>
      </c>
      <c r="B5475" s="3">
        <f t="shared" si="429"/>
        <v>37054101018</v>
      </c>
      <c r="C5475" s="3" t="s">
        <v>1166</v>
      </c>
      <c r="D5475" s="3" t="s">
        <v>254</v>
      </c>
      <c r="E5475" s="3" t="str">
        <f>INDEX(光放段!$G$4:$G$237,MATCH(纤芯!G5475,光放段!$C$4:$C$237,0))</f>
        <v>山东二干|潍烟威1号光缆:潍坊河西局-烟台大季家</v>
      </c>
      <c r="F5475" s="3">
        <f>INDEX(光放段!$I$4:$I$237,MATCH(纤芯!H5475,光放段!$B$4:$B$237,0))</f>
        <v>37054100000</v>
      </c>
      <c r="G5475" s="3" t="str">
        <f t="shared" si="425"/>
        <v>山东二干|潍烟威1号光缆:潍坊河西局-昌邑</v>
      </c>
      <c r="H5475" s="3">
        <f>INDEX(光放段!$B$4:$B$237,MATCH(纤芯!G5475,光放段!$C$4:$C$237,0))</f>
        <v>37054101000</v>
      </c>
      <c r="I5475" s="3" t="str">
        <f t="shared" si="426"/>
        <v>潍烟威1号光缆</v>
      </c>
      <c r="J5475" s="3" t="str">
        <f>INDEX(子缆名称!$B$4:$B$29,纤芯!M5475)</f>
        <v>B缆</v>
      </c>
      <c r="K5475" s="3">
        <v>18</v>
      </c>
      <c r="L5475" s="3">
        <f t="shared" si="427"/>
        <v>6</v>
      </c>
      <c r="M5475" s="3">
        <f t="shared" si="428"/>
        <v>2</v>
      </c>
      <c r="N5475" s="3" t="s">
        <v>58</v>
      </c>
      <c r="O5475" s="3">
        <f>COUNTIF([1]局站!$D$4:$D$172,"="&amp;N5475)</f>
        <v>1</v>
      </c>
      <c r="P5475" s="3">
        <v>0</v>
      </c>
      <c r="Q5475" s="3">
        <v>0</v>
      </c>
      <c r="R5475" s="3">
        <v>0</v>
      </c>
      <c r="S5475" s="3" t="s">
        <v>124</v>
      </c>
      <c r="T5475" s="3">
        <f>COUNTIF([1]局站!$D$4:$D$172,"="&amp;S5475)</f>
        <v>1</v>
      </c>
      <c r="U5475" s="3">
        <v>0</v>
      </c>
      <c r="V5475" s="3">
        <v>0</v>
      </c>
      <c r="W5475" s="3">
        <v>0</v>
      </c>
      <c r="X5475" s="3" t="s">
        <v>1215</v>
      </c>
      <c r="Y5475" s="3" t="s">
        <v>880</v>
      </c>
      <c r="Z5475" s="3" t="str">
        <f>INDEX(业务类型!$C$4:$C$8,MATCH(纤芯!Y5475,业务类型!$B$4:$B$8,0))</f>
        <v>IDLE</v>
      </c>
      <c r="AA5475" s="3"/>
    </row>
    <row r="5476" spans="1:27" ht="16.5" x14ac:dyDescent="0.2">
      <c r="A5476" s="3">
        <v>5473</v>
      </c>
      <c r="B5476" s="3">
        <f t="shared" si="429"/>
        <v>37054101019</v>
      </c>
      <c r="C5476" s="3" t="s">
        <v>1166</v>
      </c>
      <c r="D5476" s="3" t="s">
        <v>254</v>
      </c>
      <c r="E5476" s="3" t="str">
        <f>INDEX(光放段!$G$4:$G$237,MATCH(纤芯!G5476,光放段!$C$4:$C$237,0))</f>
        <v>山东二干|潍烟威1号光缆:潍坊河西局-烟台大季家</v>
      </c>
      <c r="F5476" s="3">
        <f>INDEX(光放段!$I$4:$I$237,MATCH(纤芯!H5476,光放段!$B$4:$B$237,0))</f>
        <v>37054100000</v>
      </c>
      <c r="G5476" s="3" t="str">
        <f t="shared" si="425"/>
        <v>山东二干|潍烟威1号光缆:潍坊河西局-昌邑</v>
      </c>
      <c r="H5476" s="3">
        <f>INDEX(光放段!$B$4:$B$237,MATCH(纤芯!G5476,光放段!$C$4:$C$237,0))</f>
        <v>37054101000</v>
      </c>
      <c r="I5476" s="3" t="str">
        <f t="shared" si="426"/>
        <v>潍烟威1号光缆</v>
      </c>
      <c r="J5476" s="3" t="str">
        <f>INDEX(子缆名称!$B$4:$B$29,纤芯!M5476)</f>
        <v>B缆</v>
      </c>
      <c r="K5476" s="3">
        <v>19</v>
      </c>
      <c r="L5476" s="3">
        <f t="shared" si="427"/>
        <v>7</v>
      </c>
      <c r="M5476" s="3">
        <f t="shared" si="428"/>
        <v>2</v>
      </c>
      <c r="N5476" s="3" t="s">
        <v>58</v>
      </c>
      <c r="O5476" s="3">
        <f>COUNTIF([1]局站!$D$4:$D$172,"="&amp;N5476)</f>
        <v>1</v>
      </c>
      <c r="P5476" s="3">
        <v>0</v>
      </c>
      <c r="Q5476" s="3">
        <v>0</v>
      </c>
      <c r="R5476" s="3">
        <v>0</v>
      </c>
      <c r="S5476" s="3" t="s">
        <v>124</v>
      </c>
      <c r="T5476" s="3">
        <f>COUNTIF([1]局站!$D$4:$D$172,"="&amp;S5476)</f>
        <v>1</v>
      </c>
      <c r="U5476" s="3">
        <v>0</v>
      </c>
      <c r="V5476" s="3">
        <v>0</v>
      </c>
      <c r="W5476" s="3">
        <v>0</v>
      </c>
      <c r="X5476" s="3" t="s">
        <v>1215</v>
      </c>
      <c r="Y5476" s="3" t="s">
        <v>854</v>
      </c>
      <c r="Z5476" s="3" t="str">
        <f>INDEX(业务类型!$C$4:$C$8,MATCH(纤芯!Y5476,业务类型!$B$4:$B$8,0))</f>
        <v>LOCAL</v>
      </c>
      <c r="AA5476" s="3" t="s">
        <v>879</v>
      </c>
    </row>
    <row r="5477" spans="1:27" ht="16.5" x14ac:dyDescent="0.2">
      <c r="A5477" s="3">
        <v>5474</v>
      </c>
      <c r="B5477" s="3">
        <f t="shared" si="429"/>
        <v>37054101020</v>
      </c>
      <c r="C5477" s="3" t="s">
        <v>1166</v>
      </c>
      <c r="D5477" s="3" t="s">
        <v>254</v>
      </c>
      <c r="E5477" s="3" t="str">
        <f>INDEX(光放段!$G$4:$G$237,MATCH(纤芯!G5477,光放段!$C$4:$C$237,0))</f>
        <v>山东二干|潍烟威1号光缆:潍坊河西局-烟台大季家</v>
      </c>
      <c r="F5477" s="3">
        <f>INDEX(光放段!$I$4:$I$237,MATCH(纤芯!H5477,光放段!$B$4:$B$237,0))</f>
        <v>37054100000</v>
      </c>
      <c r="G5477" s="3" t="str">
        <f t="shared" si="425"/>
        <v>山东二干|潍烟威1号光缆:潍坊河西局-昌邑</v>
      </c>
      <c r="H5477" s="3">
        <f>INDEX(光放段!$B$4:$B$237,MATCH(纤芯!G5477,光放段!$C$4:$C$237,0))</f>
        <v>37054101000</v>
      </c>
      <c r="I5477" s="3" t="str">
        <f t="shared" si="426"/>
        <v>潍烟威1号光缆</v>
      </c>
      <c r="J5477" s="3" t="str">
        <f>INDEX(子缆名称!$B$4:$B$29,纤芯!M5477)</f>
        <v>B缆</v>
      </c>
      <c r="K5477" s="3">
        <v>20</v>
      </c>
      <c r="L5477" s="3">
        <f t="shared" si="427"/>
        <v>8</v>
      </c>
      <c r="M5477" s="3">
        <f t="shared" si="428"/>
        <v>2</v>
      </c>
      <c r="N5477" s="3" t="s">
        <v>58</v>
      </c>
      <c r="O5477" s="3">
        <f>COUNTIF([1]局站!$D$4:$D$172,"="&amp;N5477)</f>
        <v>1</v>
      </c>
      <c r="P5477" s="3">
        <v>0</v>
      </c>
      <c r="Q5477" s="3">
        <v>0</v>
      </c>
      <c r="R5477" s="3">
        <v>0</v>
      </c>
      <c r="S5477" s="3" t="s">
        <v>124</v>
      </c>
      <c r="T5477" s="3">
        <f>COUNTIF([1]局站!$D$4:$D$172,"="&amp;S5477)</f>
        <v>1</v>
      </c>
      <c r="U5477" s="3">
        <v>0</v>
      </c>
      <c r="V5477" s="3">
        <v>0</v>
      </c>
      <c r="W5477" s="3">
        <v>0</v>
      </c>
      <c r="X5477" s="3" t="s">
        <v>1215</v>
      </c>
      <c r="Y5477" s="3" t="s">
        <v>881</v>
      </c>
      <c r="Z5477" s="3" t="str">
        <f>INDEX(业务类型!$C$4:$C$8,MATCH(纤芯!Y5477,业务类型!$B$4:$B$8,0))</f>
        <v>OTHER</v>
      </c>
      <c r="AA5477" s="3" t="s">
        <v>1119</v>
      </c>
    </row>
    <row r="5478" spans="1:27" ht="16.5" x14ac:dyDescent="0.2">
      <c r="A5478" s="3">
        <v>5475</v>
      </c>
      <c r="B5478" s="3">
        <f t="shared" si="429"/>
        <v>37054102001</v>
      </c>
      <c r="C5478" s="3" t="s">
        <v>1166</v>
      </c>
      <c r="D5478" s="3" t="s">
        <v>254</v>
      </c>
      <c r="E5478" s="3" t="str">
        <f>INDEX(光放段!$G$4:$G$237,MATCH(纤芯!G5478,光放段!$C$4:$C$237,0))</f>
        <v>山东二干|潍烟威1号光缆:潍坊河西局-烟台大季家</v>
      </c>
      <c r="F5478" s="3">
        <f>INDEX(光放段!$I$4:$I$237,MATCH(纤芯!H5478,光放段!$B$4:$B$237,0))</f>
        <v>37054100000</v>
      </c>
      <c r="G5478" s="3" t="str">
        <f t="shared" si="425"/>
        <v>山东二干|潍烟威1号光缆:昌邑-莱州沙河</v>
      </c>
      <c r="H5478" s="3">
        <f>INDEX(光放段!$B$4:$B$237,MATCH(纤芯!G5478,光放段!$C$4:$C$237,0))</f>
        <v>37054102000</v>
      </c>
      <c r="I5478" s="3" t="str">
        <f t="shared" si="426"/>
        <v>潍烟威1号光缆</v>
      </c>
      <c r="J5478" s="3" t="str">
        <f>INDEX(子缆名称!$B$4:$B$29,纤芯!M5478)</f>
        <v>A缆</v>
      </c>
      <c r="K5478" s="3">
        <v>1</v>
      </c>
      <c r="L5478" s="3">
        <f t="shared" si="427"/>
        <v>1</v>
      </c>
      <c r="M5478" s="3">
        <f t="shared" si="428"/>
        <v>1</v>
      </c>
      <c r="N5478" s="3" t="s">
        <v>124</v>
      </c>
      <c r="O5478" s="3">
        <f>COUNTIF([1]局站!$D$4:$D$172,"="&amp;N5478)</f>
        <v>1</v>
      </c>
      <c r="P5478" s="3">
        <v>0</v>
      </c>
      <c r="Q5478" s="3">
        <v>0</v>
      </c>
      <c r="R5478" s="3">
        <v>0</v>
      </c>
      <c r="S5478" s="3" t="s">
        <v>125</v>
      </c>
      <c r="T5478" s="3">
        <f>COUNTIF([1]局站!$D$4:$D$172,"="&amp;S5478)</f>
        <v>1</v>
      </c>
      <c r="U5478" s="3">
        <v>0</v>
      </c>
      <c r="V5478" s="3">
        <v>0</v>
      </c>
      <c r="W5478" s="3">
        <v>0</v>
      </c>
      <c r="X5478" s="3" t="s">
        <v>1215</v>
      </c>
      <c r="Y5478" s="3" t="s">
        <v>880</v>
      </c>
      <c r="Z5478" s="3" t="str">
        <f>INDEX(业务类型!$C$4:$C$8,MATCH(纤芯!Y5478,业务类型!$B$4:$B$8,0))</f>
        <v>IDLE</v>
      </c>
      <c r="AA5478" s="3"/>
    </row>
    <row r="5479" spans="1:27" ht="16.5" x14ac:dyDescent="0.2">
      <c r="A5479" s="3">
        <v>5476</v>
      </c>
      <c r="B5479" s="3">
        <f t="shared" si="429"/>
        <v>37054102002</v>
      </c>
      <c r="C5479" s="3" t="s">
        <v>1166</v>
      </c>
      <c r="D5479" s="3" t="s">
        <v>254</v>
      </c>
      <c r="E5479" s="3" t="str">
        <f>INDEX(光放段!$G$4:$G$237,MATCH(纤芯!G5479,光放段!$C$4:$C$237,0))</f>
        <v>山东二干|潍烟威1号光缆:潍坊河西局-烟台大季家</v>
      </c>
      <c r="F5479" s="3">
        <f>INDEX(光放段!$I$4:$I$237,MATCH(纤芯!H5479,光放段!$B$4:$B$237,0))</f>
        <v>37054100000</v>
      </c>
      <c r="G5479" s="3" t="str">
        <f t="shared" si="425"/>
        <v>山东二干|潍烟威1号光缆:昌邑-莱州沙河</v>
      </c>
      <c r="H5479" s="3">
        <f>INDEX(光放段!$B$4:$B$237,MATCH(纤芯!G5479,光放段!$C$4:$C$237,0))</f>
        <v>37054102000</v>
      </c>
      <c r="I5479" s="3" t="str">
        <f t="shared" si="426"/>
        <v>潍烟威1号光缆</v>
      </c>
      <c r="J5479" s="3" t="str">
        <f>INDEX(子缆名称!$B$4:$B$29,纤芯!M5479)</f>
        <v>A缆</v>
      </c>
      <c r="K5479" s="3">
        <v>2</v>
      </c>
      <c r="L5479" s="3">
        <f t="shared" si="427"/>
        <v>2</v>
      </c>
      <c r="M5479" s="3">
        <f t="shared" si="428"/>
        <v>1</v>
      </c>
      <c r="N5479" s="3" t="s">
        <v>124</v>
      </c>
      <c r="O5479" s="3">
        <f>COUNTIF([1]局站!$D$4:$D$172,"="&amp;N5479)</f>
        <v>1</v>
      </c>
      <c r="P5479" s="3">
        <v>0</v>
      </c>
      <c r="Q5479" s="3">
        <v>0</v>
      </c>
      <c r="R5479" s="3">
        <v>0</v>
      </c>
      <c r="S5479" s="3" t="s">
        <v>125</v>
      </c>
      <c r="T5479" s="3">
        <f>COUNTIF([1]局站!$D$4:$D$172,"="&amp;S5479)</f>
        <v>1</v>
      </c>
      <c r="U5479" s="3">
        <v>0</v>
      </c>
      <c r="V5479" s="3">
        <v>0</v>
      </c>
      <c r="W5479" s="3">
        <v>0</v>
      </c>
      <c r="X5479" s="3" t="s">
        <v>1215</v>
      </c>
      <c r="Y5479" s="3" t="s">
        <v>880</v>
      </c>
      <c r="Z5479" s="3" t="str">
        <f>INDEX(业务类型!$C$4:$C$8,MATCH(纤芯!Y5479,业务类型!$B$4:$B$8,0))</f>
        <v>IDLE</v>
      </c>
      <c r="AA5479" s="3"/>
    </row>
    <row r="5480" spans="1:27" ht="16.5" x14ac:dyDescent="0.2">
      <c r="A5480" s="3">
        <v>5477</v>
      </c>
      <c r="B5480" s="3">
        <f t="shared" si="429"/>
        <v>37054102003</v>
      </c>
      <c r="C5480" s="3" t="s">
        <v>1166</v>
      </c>
      <c r="D5480" s="3" t="s">
        <v>254</v>
      </c>
      <c r="E5480" s="3" t="str">
        <f>INDEX(光放段!$G$4:$G$237,MATCH(纤芯!G5480,光放段!$C$4:$C$237,0))</f>
        <v>山东二干|潍烟威1号光缆:潍坊河西局-烟台大季家</v>
      </c>
      <c r="F5480" s="3">
        <f>INDEX(光放段!$I$4:$I$237,MATCH(纤芯!H5480,光放段!$B$4:$B$237,0))</f>
        <v>37054100000</v>
      </c>
      <c r="G5480" s="3" t="str">
        <f t="shared" si="425"/>
        <v>山东二干|潍烟威1号光缆:昌邑-莱州沙河</v>
      </c>
      <c r="H5480" s="3">
        <f>INDEX(光放段!$B$4:$B$237,MATCH(纤芯!G5480,光放段!$C$4:$C$237,0))</f>
        <v>37054102000</v>
      </c>
      <c r="I5480" s="3" t="str">
        <f t="shared" si="426"/>
        <v>潍烟威1号光缆</v>
      </c>
      <c r="J5480" s="3" t="str">
        <f>INDEX(子缆名称!$B$4:$B$29,纤芯!M5480)</f>
        <v>A缆</v>
      </c>
      <c r="K5480" s="3">
        <v>3</v>
      </c>
      <c r="L5480" s="3">
        <f t="shared" si="427"/>
        <v>3</v>
      </c>
      <c r="M5480" s="3">
        <f t="shared" si="428"/>
        <v>1</v>
      </c>
      <c r="N5480" s="3" t="s">
        <v>124</v>
      </c>
      <c r="O5480" s="3">
        <f>COUNTIF([1]局站!$D$4:$D$172,"="&amp;N5480)</f>
        <v>1</v>
      </c>
      <c r="P5480" s="3">
        <v>0</v>
      </c>
      <c r="Q5480" s="3">
        <v>0</v>
      </c>
      <c r="R5480" s="3">
        <v>0</v>
      </c>
      <c r="S5480" s="3" t="s">
        <v>125</v>
      </c>
      <c r="T5480" s="3">
        <f>COUNTIF([1]局站!$D$4:$D$172,"="&amp;S5480)</f>
        <v>1</v>
      </c>
      <c r="U5480" s="3">
        <v>0</v>
      </c>
      <c r="V5480" s="3">
        <v>0</v>
      </c>
      <c r="W5480" s="3">
        <v>0</v>
      </c>
      <c r="X5480" s="3" t="s">
        <v>1215</v>
      </c>
      <c r="Y5480" s="3" t="s">
        <v>880</v>
      </c>
      <c r="Z5480" s="3" t="str">
        <f>INDEX(业务类型!$C$4:$C$8,MATCH(纤芯!Y5480,业务类型!$B$4:$B$8,0))</f>
        <v>IDLE</v>
      </c>
      <c r="AA5480" s="3"/>
    </row>
    <row r="5481" spans="1:27" ht="16.5" x14ac:dyDescent="0.2">
      <c r="A5481" s="3">
        <v>5478</v>
      </c>
      <c r="B5481" s="3">
        <f t="shared" si="429"/>
        <v>37054102004</v>
      </c>
      <c r="C5481" s="3" t="s">
        <v>1166</v>
      </c>
      <c r="D5481" s="3" t="s">
        <v>254</v>
      </c>
      <c r="E5481" s="3" t="str">
        <f>INDEX(光放段!$G$4:$G$237,MATCH(纤芯!G5481,光放段!$C$4:$C$237,0))</f>
        <v>山东二干|潍烟威1号光缆:潍坊河西局-烟台大季家</v>
      </c>
      <c r="F5481" s="3">
        <f>INDEX(光放段!$I$4:$I$237,MATCH(纤芯!H5481,光放段!$B$4:$B$237,0))</f>
        <v>37054100000</v>
      </c>
      <c r="G5481" s="3" t="str">
        <f t="shared" si="425"/>
        <v>山东二干|潍烟威1号光缆:昌邑-莱州沙河</v>
      </c>
      <c r="H5481" s="3">
        <f>INDEX(光放段!$B$4:$B$237,MATCH(纤芯!G5481,光放段!$C$4:$C$237,0))</f>
        <v>37054102000</v>
      </c>
      <c r="I5481" s="3" t="str">
        <f t="shared" si="426"/>
        <v>潍烟威1号光缆</v>
      </c>
      <c r="J5481" s="3" t="str">
        <f>INDEX(子缆名称!$B$4:$B$29,纤芯!M5481)</f>
        <v>A缆</v>
      </c>
      <c r="K5481" s="3">
        <v>4</v>
      </c>
      <c r="L5481" s="3">
        <f t="shared" si="427"/>
        <v>4</v>
      </c>
      <c r="M5481" s="3">
        <f t="shared" si="428"/>
        <v>1</v>
      </c>
      <c r="N5481" s="3" t="s">
        <v>124</v>
      </c>
      <c r="O5481" s="3">
        <f>COUNTIF([1]局站!$D$4:$D$172,"="&amp;N5481)</f>
        <v>1</v>
      </c>
      <c r="P5481" s="3">
        <v>0</v>
      </c>
      <c r="Q5481" s="3">
        <v>0</v>
      </c>
      <c r="R5481" s="3">
        <v>0</v>
      </c>
      <c r="S5481" s="3" t="s">
        <v>125</v>
      </c>
      <c r="T5481" s="3">
        <f>COUNTIF([1]局站!$D$4:$D$172,"="&amp;S5481)</f>
        <v>1</v>
      </c>
      <c r="U5481" s="3">
        <v>0</v>
      </c>
      <c r="V5481" s="3">
        <v>0</v>
      </c>
      <c r="W5481" s="3">
        <v>0</v>
      </c>
      <c r="X5481" s="3" t="s">
        <v>1215</v>
      </c>
      <c r="Y5481" s="3" t="s">
        <v>880</v>
      </c>
      <c r="Z5481" s="3" t="str">
        <f>INDEX(业务类型!$C$4:$C$8,MATCH(纤芯!Y5481,业务类型!$B$4:$B$8,0))</f>
        <v>IDLE</v>
      </c>
      <c r="AA5481" s="3"/>
    </row>
    <row r="5482" spans="1:27" ht="16.5" x14ac:dyDescent="0.2">
      <c r="A5482" s="3">
        <v>5479</v>
      </c>
      <c r="B5482" s="3">
        <f t="shared" si="429"/>
        <v>37054102005</v>
      </c>
      <c r="C5482" s="3" t="s">
        <v>1166</v>
      </c>
      <c r="D5482" s="3" t="s">
        <v>254</v>
      </c>
      <c r="E5482" s="3" t="str">
        <f>INDEX(光放段!$G$4:$G$237,MATCH(纤芯!G5482,光放段!$C$4:$C$237,0))</f>
        <v>山东二干|潍烟威1号光缆:潍坊河西局-烟台大季家</v>
      </c>
      <c r="F5482" s="3">
        <f>INDEX(光放段!$I$4:$I$237,MATCH(纤芯!H5482,光放段!$B$4:$B$237,0))</f>
        <v>37054100000</v>
      </c>
      <c r="G5482" s="3" t="str">
        <f t="shared" si="425"/>
        <v>山东二干|潍烟威1号光缆:昌邑-莱州沙河</v>
      </c>
      <c r="H5482" s="3">
        <f>INDEX(光放段!$B$4:$B$237,MATCH(纤芯!G5482,光放段!$C$4:$C$237,0))</f>
        <v>37054102000</v>
      </c>
      <c r="I5482" s="3" t="str">
        <f t="shared" si="426"/>
        <v>潍烟威1号光缆</v>
      </c>
      <c r="J5482" s="3" t="str">
        <f>INDEX(子缆名称!$B$4:$B$29,纤芯!M5482)</f>
        <v>A缆</v>
      </c>
      <c r="K5482" s="3">
        <v>5</v>
      </c>
      <c r="L5482" s="3">
        <f t="shared" si="427"/>
        <v>5</v>
      </c>
      <c r="M5482" s="3">
        <f t="shared" si="428"/>
        <v>1</v>
      </c>
      <c r="N5482" s="3" t="s">
        <v>124</v>
      </c>
      <c r="O5482" s="3">
        <f>COUNTIF([1]局站!$D$4:$D$172,"="&amp;N5482)</f>
        <v>1</v>
      </c>
      <c r="P5482" s="3">
        <v>0</v>
      </c>
      <c r="Q5482" s="3">
        <v>0</v>
      </c>
      <c r="R5482" s="3">
        <v>0</v>
      </c>
      <c r="S5482" s="3" t="s">
        <v>125</v>
      </c>
      <c r="T5482" s="3">
        <f>COUNTIF([1]局站!$D$4:$D$172,"="&amp;S5482)</f>
        <v>1</v>
      </c>
      <c r="U5482" s="3">
        <v>0</v>
      </c>
      <c r="V5482" s="3">
        <v>0</v>
      </c>
      <c r="W5482" s="3">
        <v>0</v>
      </c>
      <c r="X5482" s="3" t="s">
        <v>1215</v>
      </c>
      <c r="Y5482" s="3" t="s">
        <v>880</v>
      </c>
      <c r="Z5482" s="3" t="str">
        <f>INDEX(业务类型!$C$4:$C$8,MATCH(纤芯!Y5482,业务类型!$B$4:$B$8,0))</f>
        <v>IDLE</v>
      </c>
      <c r="AA5482" s="3"/>
    </row>
    <row r="5483" spans="1:27" ht="16.5" x14ac:dyDescent="0.2">
      <c r="A5483" s="3">
        <v>5480</v>
      </c>
      <c r="B5483" s="3">
        <f t="shared" si="429"/>
        <v>37054102006</v>
      </c>
      <c r="C5483" s="3" t="s">
        <v>1166</v>
      </c>
      <c r="D5483" s="3" t="s">
        <v>254</v>
      </c>
      <c r="E5483" s="3" t="str">
        <f>INDEX(光放段!$G$4:$G$237,MATCH(纤芯!G5483,光放段!$C$4:$C$237,0))</f>
        <v>山东二干|潍烟威1号光缆:潍坊河西局-烟台大季家</v>
      </c>
      <c r="F5483" s="3">
        <f>INDEX(光放段!$I$4:$I$237,MATCH(纤芯!H5483,光放段!$B$4:$B$237,0))</f>
        <v>37054100000</v>
      </c>
      <c r="G5483" s="3" t="str">
        <f t="shared" si="425"/>
        <v>山东二干|潍烟威1号光缆:昌邑-莱州沙河</v>
      </c>
      <c r="H5483" s="3">
        <f>INDEX(光放段!$B$4:$B$237,MATCH(纤芯!G5483,光放段!$C$4:$C$237,0))</f>
        <v>37054102000</v>
      </c>
      <c r="I5483" s="3" t="str">
        <f t="shared" si="426"/>
        <v>潍烟威1号光缆</v>
      </c>
      <c r="J5483" s="3" t="str">
        <f>INDEX(子缆名称!$B$4:$B$29,纤芯!M5483)</f>
        <v>A缆</v>
      </c>
      <c r="K5483" s="3">
        <v>6</v>
      </c>
      <c r="L5483" s="3">
        <f t="shared" si="427"/>
        <v>6</v>
      </c>
      <c r="M5483" s="3">
        <f t="shared" si="428"/>
        <v>1</v>
      </c>
      <c r="N5483" s="3" t="s">
        <v>124</v>
      </c>
      <c r="O5483" s="3">
        <f>COUNTIF([1]局站!$D$4:$D$172,"="&amp;N5483)</f>
        <v>1</v>
      </c>
      <c r="P5483" s="3">
        <v>0</v>
      </c>
      <c r="Q5483" s="3">
        <v>0</v>
      </c>
      <c r="R5483" s="3">
        <v>0</v>
      </c>
      <c r="S5483" s="3" t="s">
        <v>125</v>
      </c>
      <c r="T5483" s="3">
        <f>COUNTIF([1]局站!$D$4:$D$172,"="&amp;S5483)</f>
        <v>1</v>
      </c>
      <c r="U5483" s="3">
        <v>0</v>
      </c>
      <c r="V5483" s="3">
        <v>0</v>
      </c>
      <c r="W5483" s="3">
        <v>0</v>
      </c>
      <c r="X5483" s="3" t="s">
        <v>1215</v>
      </c>
      <c r="Y5483" s="3" t="s">
        <v>880</v>
      </c>
      <c r="Z5483" s="3" t="str">
        <f>INDEX(业务类型!$C$4:$C$8,MATCH(纤芯!Y5483,业务类型!$B$4:$B$8,0))</f>
        <v>IDLE</v>
      </c>
      <c r="AA5483" s="3"/>
    </row>
    <row r="5484" spans="1:27" ht="16.5" x14ac:dyDescent="0.2">
      <c r="A5484" s="3">
        <v>5481</v>
      </c>
      <c r="B5484" s="3">
        <f t="shared" si="429"/>
        <v>37054102007</v>
      </c>
      <c r="C5484" s="3" t="s">
        <v>1166</v>
      </c>
      <c r="D5484" s="3" t="s">
        <v>254</v>
      </c>
      <c r="E5484" s="3" t="str">
        <f>INDEX(光放段!$G$4:$G$237,MATCH(纤芯!G5484,光放段!$C$4:$C$237,0))</f>
        <v>山东二干|潍烟威1号光缆:潍坊河西局-烟台大季家</v>
      </c>
      <c r="F5484" s="3">
        <f>INDEX(光放段!$I$4:$I$237,MATCH(纤芯!H5484,光放段!$B$4:$B$237,0))</f>
        <v>37054100000</v>
      </c>
      <c r="G5484" s="3" t="str">
        <f t="shared" si="425"/>
        <v>山东二干|潍烟威1号光缆:昌邑-莱州沙河</v>
      </c>
      <c r="H5484" s="3">
        <f>INDEX(光放段!$B$4:$B$237,MATCH(纤芯!G5484,光放段!$C$4:$C$237,0))</f>
        <v>37054102000</v>
      </c>
      <c r="I5484" s="3" t="str">
        <f t="shared" si="426"/>
        <v>潍烟威1号光缆</v>
      </c>
      <c r="J5484" s="3" t="str">
        <f>INDEX(子缆名称!$B$4:$B$29,纤芯!M5484)</f>
        <v>A缆</v>
      </c>
      <c r="K5484" s="3">
        <v>7</v>
      </c>
      <c r="L5484" s="3">
        <f t="shared" si="427"/>
        <v>7</v>
      </c>
      <c r="M5484" s="3">
        <f t="shared" si="428"/>
        <v>1</v>
      </c>
      <c r="N5484" s="3" t="s">
        <v>124</v>
      </c>
      <c r="O5484" s="3">
        <f>COUNTIF([1]局站!$D$4:$D$172,"="&amp;N5484)</f>
        <v>1</v>
      </c>
      <c r="P5484" s="3">
        <v>0</v>
      </c>
      <c r="Q5484" s="3">
        <v>0</v>
      </c>
      <c r="R5484" s="3">
        <v>0</v>
      </c>
      <c r="S5484" s="3" t="s">
        <v>125</v>
      </c>
      <c r="T5484" s="3">
        <f>COUNTIF([1]局站!$D$4:$D$172,"="&amp;S5484)</f>
        <v>1</v>
      </c>
      <c r="U5484" s="3">
        <v>0</v>
      </c>
      <c r="V5484" s="3">
        <v>0</v>
      </c>
      <c r="W5484" s="3">
        <v>0</v>
      </c>
      <c r="X5484" s="3" t="s">
        <v>1215</v>
      </c>
      <c r="Y5484" s="3" t="s">
        <v>880</v>
      </c>
      <c r="Z5484" s="3" t="str">
        <f>INDEX(业务类型!$C$4:$C$8,MATCH(纤芯!Y5484,业务类型!$B$4:$B$8,0))</f>
        <v>IDLE</v>
      </c>
      <c r="AA5484" s="3"/>
    </row>
    <row r="5485" spans="1:27" ht="16.5" x14ac:dyDescent="0.2">
      <c r="A5485" s="3">
        <v>5482</v>
      </c>
      <c r="B5485" s="3">
        <f t="shared" si="429"/>
        <v>37054102008</v>
      </c>
      <c r="C5485" s="3" t="s">
        <v>1166</v>
      </c>
      <c r="D5485" s="3" t="s">
        <v>254</v>
      </c>
      <c r="E5485" s="3" t="str">
        <f>INDEX(光放段!$G$4:$G$237,MATCH(纤芯!G5485,光放段!$C$4:$C$237,0))</f>
        <v>山东二干|潍烟威1号光缆:潍坊河西局-烟台大季家</v>
      </c>
      <c r="F5485" s="3">
        <f>INDEX(光放段!$I$4:$I$237,MATCH(纤芯!H5485,光放段!$B$4:$B$237,0))</f>
        <v>37054100000</v>
      </c>
      <c r="G5485" s="3" t="str">
        <f t="shared" si="425"/>
        <v>山东二干|潍烟威1号光缆:昌邑-莱州沙河</v>
      </c>
      <c r="H5485" s="3">
        <f>INDEX(光放段!$B$4:$B$237,MATCH(纤芯!G5485,光放段!$C$4:$C$237,0))</f>
        <v>37054102000</v>
      </c>
      <c r="I5485" s="3" t="str">
        <f t="shared" si="426"/>
        <v>潍烟威1号光缆</v>
      </c>
      <c r="J5485" s="3" t="str">
        <f>INDEX(子缆名称!$B$4:$B$29,纤芯!M5485)</f>
        <v>A缆</v>
      </c>
      <c r="K5485" s="3">
        <v>8</v>
      </c>
      <c r="L5485" s="3">
        <f t="shared" si="427"/>
        <v>8</v>
      </c>
      <c r="M5485" s="3">
        <f t="shared" si="428"/>
        <v>1</v>
      </c>
      <c r="N5485" s="3" t="s">
        <v>124</v>
      </c>
      <c r="O5485" s="3">
        <f>COUNTIF([1]局站!$D$4:$D$172,"="&amp;N5485)</f>
        <v>1</v>
      </c>
      <c r="P5485" s="3">
        <v>0</v>
      </c>
      <c r="Q5485" s="3">
        <v>0</v>
      </c>
      <c r="R5485" s="3">
        <v>0</v>
      </c>
      <c r="S5485" s="3" t="s">
        <v>125</v>
      </c>
      <c r="T5485" s="3">
        <f>COUNTIF([1]局站!$D$4:$D$172,"="&amp;S5485)</f>
        <v>1</v>
      </c>
      <c r="U5485" s="3">
        <v>0</v>
      </c>
      <c r="V5485" s="3">
        <v>0</v>
      </c>
      <c r="W5485" s="3">
        <v>0</v>
      </c>
      <c r="X5485" s="3" t="s">
        <v>1215</v>
      </c>
      <c r="Y5485" s="3" t="s">
        <v>880</v>
      </c>
      <c r="Z5485" s="3" t="str">
        <f>INDEX(业务类型!$C$4:$C$8,MATCH(纤芯!Y5485,业务类型!$B$4:$B$8,0))</f>
        <v>IDLE</v>
      </c>
      <c r="AA5485" s="3"/>
    </row>
    <row r="5486" spans="1:27" ht="16.5" x14ac:dyDescent="0.2">
      <c r="A5486" s="3">
        <v>5483</v>
      </c>
      <c r="B5486" s="3">
        <f t="shared" si="429"/>
        <v>37054102009</v>
      </c>
      <c r="C5486" s="3" t="s">
        <v>1166</v>
      </c>
      <c r="D5486" s="3" t="s">
        <v>254</v>
      </c>
      <c r="E5486" s="3" t="str">
        <f>INDEX(光放段!$G$4:$G$237,MATCH(纤芯!G5486,光放段!$C$4:$C$237,0))</f>
        <v>山东二干|潍烟威1号光缆:潍坊河西局-烟台大季家</v>
      </c>
      <c r="F5486" s="3">
        <f>INDEX(光放段!$I$4:$I$237,MATCH(纤芯!H5486,光放段!$B$4:$B$237,0))</f>
        <v>37054100000</v>
      </c>
      <c r="G5486" s="3" t="str">
        <f t="shared" si="425"/>
        <v>山东二干|潍烟威1号光缆:昌邑-莱州沙河</v>
      </c>
      <c r="H5486" s="3">
        <f>INDEX(光放段!$B$4:$B$237,MATCH(纤芯!G5486,光放段!$C$4:$C$237,0))</f>
        <v>37054102000</v>
      </c>
      <c r="I5486" s="3" t="str">
        <f t="shared" si="426"/>
        <v>潍烟威1号光缆</v>
      </c>
      <c r="J5486" s="3" t="str">
        <f>INDEX(子缆名称!$B$4:$B$29,纤芯!M5486)</f>
        <v>A缆</v>
      </c>
      <c r="K5486" s="3">
        <v>9</v>
      </c>
      <c r="L5486" s="3">
        <f t="shared" si="427"/>
        <v>9</v>
      </c>
      <c r="M5486" s="3">
        <f t="shared" si="428"/>
        <v>1</v>
      </c>
      <c r="N5486" s="3" t="s">
        <v>124</v>
      </c>
      <c r="O5486" s="3">
        <f>COUNTIF([1]局站!$D$4:$D$172,"="&amp;N5486)</f>
        <v>1</v>
      </c>
      <c r="P5486" s="3">
        <v>0</v>
      </c>
      <c r="Q5486" s="3">
        <v>0</v>
      </c>
      <c r="R5486" s="3">
        <v>0</v>
      </c>
      <c r="S5486" s="3" t="s">
        <v>125</v>
      </c>
      <c r="T5486" s="3">
        <f>COUNTIF([1]局站!$D$4:$D$172,"="&amp;S5486)</f>
        <v>1</v>
      </c>
      <c r="U5486" s="3">
        <v>0</v>
      </c>
      <c r="V5486" s="3">
        <v>0</v>
      </c>
      <c r="W5486" s="3">
        <v>0</v>
      </c>
      <c r="X5486" s="3" t="s">
        <v>1215</v>
      </c>
      <c r="Y5486" s="3" t="s">
        <v>880</v>
      </c>
      <c r="Z5486" s="3" t="str">
        <f>INDEX(业务类型!$C$4:$C$8,MATCH(纤芯!Y5486,业务类型!$B$4:$B$8,0))</f>
        <v>IDLE</v>
      </c>
      <c r="AA5486" s="3"/>
    </row>
    <row r="5487" spans="1:27" ht="16.5" x14ac:dyDescent="0.2">
      <c r="A5487" s="3">
        <v>5484</v>
      </c>
      <c r="B5487" s="3">
        <f t="shared" si="429"/>
        <v>37054102010</v>
      </c>
      <c r="C5487" s="3" t="s">
        <v>1166</v>
      </c>
      <c r="D5487" s="3" t="s">
        <v>254</v>
      </c>
      <c r="E5487" s="3" t="str">
        <f>INDEX(光放段!$G$4:$G$237,MATCH(纤芯!G5487,光放段!$C$4:$C$237,0))</f>
        <v>山东二干|潍烟威1号光缆:潍坊河西局-烟台大季家</v>
      </c>
      <c r="F5487" s="3">
        <f>INDEX(光放段!$I$4:$I$237,MATCH(纤芯!H5487,光放段!$B$4:$B$237,0))</f>
        <v>37054100000</v>
      </c>
      <c r="G5487" s="3" t="str">
        <f t="shared" si="425"/>
        <v>山东二干|潍烟威1号光缆:昌邑-莱州沙河</v>
      </c>
      <c r="H5487" s="3">
        <f>INDEX(光放段!$B$4:$B$237,MATCH(纤芯!G5487,光放段!$C$4:$C$237,0))</f>
        <v>37054102000</v>
      </c>
      <c r="I5487" s="3" t="str">
        <f t="shared" si="426"/>
        <v>潍烟威1号光缆</v>
      </c>
      <c r="J5487" s="3" t="str">
        <f>INDEX(子缆名称!$B$4:$B$29,纤芯!M5487)</f>
        <v>A缆</v>
      </c>
      <c r="K5487" s="3">
        <v>10</v>
      </c>
      <c r="L5487" s="3">
        <f t="shared" si="427"/>
        <v>10</v>
      </c>
      <c r="M5487" s="3">
        <f t="shared" si="428"/>
        <v>1</v>
      </c>
      <c r="N5487" s="3" t="s">
        <v>124</v>
      </c>
      <c r="O5487" s="3">
        <f>COUNTIF([1]局站!$D$4:$D$172,"="&amp;N5487)</f>
        <v>1</v>
      </c>
      <c r="P5487" s="3">
        <v>0</v>
      </c>
      <c r="Q5487" s="3">
        <v>0</v>
      </c>
      <c r="R5487" s="3">
        <v>0</v>
      </c>
      <c r="S5487" s="3" t="s">
        <v>125</v>
      </c>
      <c r="T5487" s="3">
        <f>COUNTIF([1]局站!$D$4:$D$172,"="&amp;S5487)</f>
        <v>1</v>
      </c>
      <c r="U5487" s="3">
        <v>0</v>
      </c>
      <c r="V5487" s="3">
        <v>0</v>
      </c>
      <c r="W5487" s="3">
        <v>0</v>
      </c>
      <c r="X5487" s="3" t="s">
        <v>1215</v>
      </c>
      <c r="Y5487" s="3" t="s">
        <v>880</v>
      </c>
      <c r="Z5487" s="3" t="str">
        <f>INDEX(业务类型!$C$4:$C$8,MATCH(纤芯!Y5487,业务类型!$B$4:$B$8,0))</f>
        <v>IDLE</v>
      </c>
      <c r="AA5487" s="3"/>
    </row>
    <row r="5488" spans="1:27" ht="16.5" x14ac:dyDescent="0.2">
      <c r="A5488" s="3">
        <v>5485</v>
      </c>
      <c r="B5488" s="3">
        <f t="shared" si="429"/>
        <v>37054102011</v>
      </c>
      <c r="C5488" s="3" t="s">
        <v>1166</v>
      </c>
      <c r="D5488" s="3" t="s">
        <v>254</v>
      </c>
      <c r="E5488" s="3" t="str">
        <f>INDEX(光放段!$G$4:$G$237,MATCH(纤芯!G5488,光放段!$C$4:$C$237,0))</f>
        <v>山东二干|潍烟威1号光缆:潍坊河西局-烟台大季家</v>
      </c>
      <c r="F5488" s="3">
        <f>INDEX(光放段!$I$4:$I$237,MATCH(纤芯!H5488,光放段!$B$4:$B$237,0))</f>
        <v>37054100000</v>
      </c>
      <c r="G5488" s="3" t="str">
        <f t="shared" si="425"/>
        <v>山东二干|潍烟威1号光缆:昌邑-莱州沙河</v>
      </c>
      <c r="H5488" s="3">
        <f>INDEX(光放段!$B$4:$B$237,MATCH(纤芯!G5488,光放段!$C$4:$C$237,0))</f>
        <v>37054102000</v>
      </c>
      <c r="I5488" s="3" t="str">
        <f t="shared" si="426"/>
        <v>潍烟威1号光缆</v>
      </c>
      <c r="J5488" s="3" t="str">
        <f>INDEX(子缆名称!$B$4:$B$29,纤芯!M5488)</f>
        <v>A缆</v>
      </c>
      <c r="K5488" s="3">
        <v>11</v>
      </c>
      <c r="L5488" s="3">
        <f t="shared" si="427"/>
        <v>11</v>
      </c>
      <c r="M5488" s="3">
        <f t="shared" si="428"/>
        <v>1</v>
      </c>
      <c r="N5488" s="3" t="s">
        <v>124</v>
      </c>
      <c r="O5488" s="3">
        <f>COUNTIF([1]局站!$D$4:$D$172,"="&amp;N5488)</f>
        <v>1</v>
      </c>
      <c r="P5488" s="3">
        <v>0</v>
      </c>
      <c r="Q5488" s="3">
        <v>0</v>
      </c>
      <c r="R5488" s="3">
        <v>0</v>
      </c>
      <c r="S5488" s="3" t="s">
        <v>125</v>
      </c>
      <c r="T5488" s="3">
        <f>COUNTIF([1]局站!$D$4:$D$172,"="&amp;S5488)</f>
        <v>1</v>
      </c>
      <c r="U5488" s="3">
        <v>0</v>
      </c>
      <c r="V5488" s="3">
        <v>0</v>
      </c>
      <c r="W5488" s="3">
        <v>0</v>
      </c>
      <c r="X5488" s="3" t="s">
        <v>1215</v>
      </c>
      <c r="Y5488" s="3" t="s">
        <v>880</v>
      </c>
      <c r="Z5488" s="3" t="str">
        <f>INDEX(业务类型!$C$4:$C$8,MATCH(纤芯!Y5488,业务类型!$B$4:$B$8,0))</f>
        <v>IDLE</v>
      </c>
      <c r="AA5488" s="3"/>
    </row>
    <row r="5489" spans="1:27" ht="16.5" x14ac:dyDescent="0.2">
      <c r="A5489" s="3">
        <v>5486</v>
      </c>
      <c r="B5489" s="3">
        <f t="shared" si="429"/>
        <v>37054102012</v>
      </c>
      <c r="C5489" s="3" t="s">
        <v>1166</v>
      </c>
      <c r="D5489" s="3" t="s">
        <v>254</v>
      </c>
      <c r="E5489" s="3" t="str">
        <f>INDEX(光放段!$G$4:$G$237,MATCH(纤芯!G5489,光放段!$C$4:$C$237,0))</f>
        <v>山东二干|潍烟威1号光缆:潍坊河西局-烟台大季家</v>
      </c>
      <c r="F5489" s="3">
        <f>INDEX(光放段!$I$4:$I$237,MATCH(纤芯!H5489,光放段!$B$4:$B$237,0))</f>
        <v>37054100000</v>
      </c>
      <c r="G5489" s="3" t="str">
        <f t="shared" si="425"/>
        <v>山东二干|潍烟威1号光缆:昌邑-莱州沙河</v>
      </c>
      <c r="H5489" s="3">
        <f>INDEX(光放段!$B$4:$B$237,MATCH(纤芯!G5489,光放段!$C$4:$C$237,0))</f>
        <v>37054102000</v>
      </c>
      <c r="I5489" s="3" t="str">
        <f t="shared" si="426"/>
        <v>潍烟威1号光缆</v>
      </c>
      <c r="J5489" s="3" t="str">
        <f>INDEX(子缆名称!$B$4:$B$29,纤芯!M5489)</f>
        <v>A缆</v>
      </c>
      <c r="K5489" s="3">
        <v>12</v>
      </c>
      <c r="L5489" s="3">
        <f t="shared" si="427"/>
        <v>12</v>
      </c>
      <c r="M5489" s="3">
        <f t="shared" si="428"/>
        <v>1</v>
      </c>
      <c r="N5489" s="3" t="s">
        <v>124</v>
      </c>
      <c r="O5489" s="3">
        <f>COUNTIF([1]局站!$D$4:$D$172,"="&amp;N5489)</f>
        <v>1</v>
      </c>
      <c r="P5489" s="3">
        <v>0</v>
      </c>
      <c r="Q5489" s="3">
        <v>0</v>
      </c>
      <c r="R5489" s="3">
        <v>0</v>
      </c>
      <c r="S5489" s="3" t="s">
        <v>125</v>
      </c>
      <c r="T5489" s="3">
        <f>COUNTIF([1]局站!$D$4:$D$172,"="&amp;S5489)</f>
        <v>1</v>
      </c>
      <c r="U5489" s="3">
        <v>0</v>
      </c>
      <c r="V5489" s="3">
        <v>0</v>
      </c>
      <c r="W5489" s="3">
        <v>0</v>
      </c>
      <c r="X5489" s="3" t="s">
        <v>1215</v>
      </c>
      <c r="Y5489" s="3" t="s">
        <v>880</v>
      </c>
      <c r="Z5489" s="3" t="str">
        <f>INDEX(业务类型!$C$4:$C$8,MATCH(纤芯!Y5489,业务类型!$B$4:$B$8,0))</f>
        <v>IDLE</v>
      </c>
      <c r="AA5489" s="3"/>
    </row>
    <row r="5490" spans="1:27" ht="16.5" x14ac:dyDescent="0.2">
      <c r="A5490" s="3">
        <v>5487</v>
      </c>
      <c r="B5490" s="3">
        <f t="shared" si="429"/>
        <v>37054102013</v>
      </c>
      <c r="C5490" s="3" t="s">
        <v>1166</v>
      </c>
      <c r="D5490" s="3" t="s">
        <v>254</v>
      </c>
      <c r="E5490" s="3" t="str">
        <f>INDEX(光放段!$G$4:$G$237,MATCH(纤芯!G5490,光放段!$C$4:$C$237,0))</f>
        <v>山东二干|潍烟威1号光缆:潍坊河西局-烟台大季家</v>
      </c>
      <c r="F5490" s="3">
        <f>INDEX(光放段!$I$4:$I$237,MATCH(纤芯!H5490,光放段!$B$4:$B$237,0))</f>
        <v>37054100000</v>
      </c>
      <c r="G5490" s="3" t="str">
        <f t="shared" si="425"/>
        <v>山东二干|潍烟威1号光缆:昌邑-莱州沙河</v>
      </c>
      <c r="H5490" s="3">
        <f>INDEX(光放段!$B$4:$B$237,MATCH(纤芯!G5490,光放段!$C$4:$C$237,0))</f>
        <v>37054102000</v>
      </c>
      <c r="I5490" s="3" t="str">
        <f t="shared" si="426"/>
        <v>潍烟威1号光缆</v>
      </c>
      <c r="J5490" s="3" t="str">
        <f>INDEX(子缆名称!$B$4:$B$29,纤芯!M5490)</f>
        <v>B缆</v>
      </c>
      <c r="K5490" s="3">
        <v>13</v>
      </c>
      <c r="L5490" s="3">
        <f t="shared" si="427"/>
        <v>1</v>
      </c>
      <c r="M5490" s="3">
        <f t="shared" si="428"/>
        <v>2</v>
      </c>
      <c r="N5490" s="3" t="s">
        <v>124</v>
      </c>
      <c r="O5490" s="3">
        <f>COUNTIF([1]局站!$D$4:$D$172,"="&amp;N5490)</f>
        <v>1</v>
      </c>
      <c r="P5490" s="3">
        <v>0</v>
      </c>
      <c r="Q5490" s="3">
        <v>0</v>
      </c>
      <c r="R5490" s="3">
        <v>0</v>
      </c>
      <c r="S5490" s="3" t="s">
        <v>125</v>
      </c>
      <c r="T5490" s="3">
        <f>COUNTIF([1]局站!$D$4:$D$172,"="&amp;S5490)</f>
        <v>1</v>
      </c>
      <c r="U5490" s="3">
        <v>0</v>
      </c>
      <c r="V5490" s="3">
        <v>0</v>
      </c>
      <c r="W5490" s="3">
        <v>0</v>
      </c>
      <c r="X5490" s="3" t="s">
        <v>1215</v>
      </c>
      <c r="Y5490" s="3" t="s">
        <v>881</v>
      </c>
      <c r="Z5490" s="3" t="str">
        <f>INDEX(业务类型!$C$4:$C$8,MATCH(纤芯!Y5490,业务类型!$B$4:$B$8,0))</f>
        <v>OTHER</v>
      </c>
      <c r="AA5490" s="3" t="s">
        <v>888</v>
      </c>
    </row>
    <row r="5491" spans="1:27" ht="16.5" x14ac:dyDescent="0.2">
      <c r="A5491" s="3">
        <v>5488</v>
      </c>
      <c r="B5491" s="3">
        <f t="shared" si="429"/>
        <v>37054102014</v>
      </c>
      <c r="C5491" s="3" t="s">
        <v>1166</v>
      </c>
      <c r="D5491" s="3" t="s">
        <v>254</v>
      </c>
      <c r="E5491" s="3" t="str">
        <f>INDEX(光放段!$G$4:$G$237,MATCH(纤芯!G5491,光放段!$C$4:$C$237,0))</f>
        <v>山东二干|潍烟威1号光缆:潍坊河西局-烟台大季家</v>
      </c>
      <c r="F5491" s="3">
        <f>INDEX(光放段!$I$4:$I$237,MATCH(纤芯!H5491,光放段!$B$4:$B$237,0))</f>
        <v>37054100000</v>
      </c>
      <c r="G5491" s="3" t="str">
        <f t="shared" si="425"/>
        <v>山东二干|潍烟威1号光缆:昌邑-莱州沙河</v>
      </c>
      <c r="H5491" s="3">
        <f>INDEX(光放段!$B$4:$B$237,MATCH(纤芯!G5491,光放段!$C$4:$C$237,0))</f>
        <v>37054102000</v>
      </c>
      <c r="I5491" s="3" t="str">
        <f t="shared" si="426"/>
        <v>潍烟威1号光缆</v>
      </c>
      <c r="J5491" s="3" t="str">
        <f>INDEX(子缆名称!$B$4:$B$29,纤芯!M5491)</f>
        <v>B缆</v>
      </c>
      <c r="K5491" s="3">
        <v>14</v>
      </c>
      <c r="L5491" s="3">
        <f t="shared" si="427"/>
        <v>2</v>
      </c>
      <c r="M5491" s="3">
        <f t="shared" si="428"/>
        <v>2</v>
      </c>
      <c r="N5491" s="3" t="s">
        <v>124</v>
      </c>
      <c r="O5491" s="3">
        <f>COUNTIF([1]局站!$D$4:$D$172,"="&amp;N5491)</f>
        <v>1</v>
      </c>
      <c r="P5491" s="3">
        <v>0</v>
      </c>
      <c r="Q5491" s="3">
        <v>0</v>
      </c>
      <c r="R5491" s="3">
        <v>0</v>
      </c>
      <c r="S5491" s="3" t="s">
        <v>125</v>
      </c>
      <c r="T5491" s="3">
        <f>COUNTIF([1]局站!$D$4:$D$172,"="&amp;S5491)</f>
        <v>1</v>
      </c>
      <c r="U5491" s="3">
        <v>0</v>
      </c>
      <c r="V5491" s="3">
        <v>0</v>
      </c>
      <c r="W5491" s="3">
        <v>0</v>
      </c>
      <c r="X5491" s="3" t="s">
        <v>1215</v>
      </c>
      <c r="Y5491" s="3" t="s">
        <v>881</v>
      </c>
      <c r="Z5491" s="3" t="str">
        <f>INDEX(业务类型!$C$4:$C$8,MATCH(纤芯!Y5491,业务类型!$B$4:$B$8,0))</f>
        <v>OTHER</v>
      </c>
      <c r="AA5491" s="3" t="s">
        <v>888</v>
      </c>
    </row>
    <row r="5492" spans="1:27" ht="16.5" x14ac:dyDescent="0.2">
      <c r="A5492" s="3">
        <v>5489</v>
      </c>
      <c r="B5492" s="3">
        <f t="shared" si="429"/>
        <v>37054102015</v>
      </c>
      <c r="C5492" s="3" t="s">
        <v>1166</v>
      </c>
      <c r="D5492" s="3" t="s">
        <v>254</v>
      </c>
      <c r="E5492" s="3" t="str">
        <f>INDEX(光放段!$G$4:$G$237,MATCH(纤芯!G5492,光放段!$C$4:$C$237,0))</f>
        <v>山东二干|潍烟威1号光缆:潍坊河西局-烟台大季家</v>
      </c>
      <c r="F5492" s="3">
        <f>INDEX(光放段!$I$4:$I$237,MATCH(纤芯!H5492,光放段!$B$4:$B$237,0))</f>
        <v>37054100000</v>
      </c>
      <c r="G5492" s="3" t="str">
        <f t="shared" si="425"/>
        <v>山东二干|潍烟威1号光缆:昌邑-莱州沙河</v>
      </c>
      <c r="H5492" s="3">
        <f>INDEX(光放段!$B$4:$B$237,MATCH(纤芯!G5492,光放段!$C$4:$C$237,0))</f>
        <v>37054102000</v>
      </c>
      <c r="I5492" s="3" t="str">
        <f t="shared" si="426"/>
        <v>潍烟威1号光缆</v>
      </c>
      <c r="J5492" s="3" t="str">
        <f>INDEX(子缆名称!$B$4:$B$29,纤芯!M5492)</f>
        <v>B缆</v>
      </c>
      <c r="K5492" s="3">
        <v>15</v>
      </c>
      <c r="L5492" s="3">
        <f t="shared" si="427"/>
        <v>3</v>
      </c>
      <c r="M5492" s="3">
        <f t="shared" si="428"/>
        <v>2</v>
      </c>
      <c r="N5492" s="3" t="s">
        <v>124</v>
      </c>
      <c r="O5492" s="3">
        <f>COUNTIF([1]局站!$D$4:$D$172,"="&amp;N5492)</f>
        <v>1</v>
      </c>
      <c r="P5492" s="3">
        <v>0</v>
      </c>
      <c r="Q5492" s="3">
        <v>0</v>
      </c>
      <c r="R5492" s="3">
        <v>0</v>
      </c>
      <c r="S5492" s="3" t="s">
        <v>125</v>
      </c>
      <c r="T5492" s="3">
        <f>COUNTIF([1]局站!$D$4:$D$172,"="&amp;S5492)</f>
        <v>1</v>
      </c>
      <c r="U5492" s="3">
        <v>0</v>
      </c>
      <c r="V5492" s="3">
        <v>0</v>
      </c>
      <c r="W5492" s="3">
        <v>0</v>
      </c>
      <c r="X5492" s="3" t="s">
        <v>1215</v>
      </c>
      <c r="Y5492" s="3" t="s">
        <v>881</v>
      </c>
      <c r="Z5492" s="3" t="str">
        <f>INDEX(业务类型!$C$4:$C$8,MATCH(纤芯!Y5492,业务类型!$B$4:$B$8,0))</f>
        <v>OTHER</v>
      </c>
      <c r="AA5492" s="3" t="s">
        <v>888</v>
      </c>
    </row>
    <row r="5493" spans="1:27" ht="16.5" x14ac:dyDescent="0.2">
      <c r="A5493" s="3">
        <v>5490</v>
      </c>
      <c r="B5493" s="3">
        <f t="shared" si="429"/>
        <v>37054102016</v>
      </c>
      <c r="C5493" s="3" t="s">
        <v>1166</v>
      </c>
      <c r="D5493" s="3" t="s">
        <v>254</v>
      </c>
      <c r="E5493" s="3" t="str">
        <f>INDEX(光放段!$G$4:$G$237,MATCH(纤芯!G5493,光放段!$C$4:$C$237,0))</f>
        <v>山东二干|潍烟威1号光缆:潍坊河西局-烟台大季家</v>
      </c>
      <c r="F5493" s="3">
        <f>INDEX(光放段!$I$4:$I$237,MATCH(纤芯!H5493,光放段!$B$4:$B$237,0))</f>
        <v>37054100000</v>
      </c>
      <c r="G5493" s="3" t="str">
        <f t="shared" si="425"/>
        <v>山东二干|潍烟威1号光缆:昌邑-莱州沙河</v>
      </c>
      <c r="H5493" s="3">
        <f>INDEX(光放段!$B$4:$B$237,MATCH(纤芯!G5493,光放段!$C$4:$C$237,0))</f>
        <v>37054102000</v>
      </c>
      <c r="I5493" s="3" t="str">
        <f t="shared" si="426"/>
        <v>潍烟威1号光缆</v>
      </c>
      <c r="J5493" s="3" t="str">
        <f>INDEX(子缆名称!$B$4:$B$29,纤芯!M5493)</f>
        <v>B缆</v>
      </c>
      <c r="K5493" s="3">
        <v>16</v>
      </c>
      <c r="L5493" s="3">
        <f t="shared" si="427"/>
        <v>4</v>
      </c>
      <c r="M5493" s="3">
        <f t="shared" si="428"/>
        <v>2</v>
      </c>
      <c r="N5493" s="3" t="s">
        <v>124</v>
      </c>
      <c r="O5493" s="3">
        <f>COUNTIF([1]局站!$D$4:$D$172,"="&amp;N5493)</f>
        <v>1</v>
      </c>
      <c r="P5493" s="3">
        <v>0</v>
      </c>
      <c r="Q5493" s="3">
        <v>0</v>
      </c>
      <c r="R5493" s="3">
        <v>0</v>
      </c>
      <c r="S5493" s="3" t="s">
        <v>125</v>
      </c>
      <c r="T5493" s="3">
        <f>COUNTIF([1]局站!$D$4:$D$172,"="&amp;S5493)</f>
        <v>1</v>
      </c>
      <c r="U5493" s="3">
        <v>0</v>
      </c>
      <c r="V5493" s="3">
        <v>0</v>
      </c>
      <c r="W5493" s="3">
        <v>0</v>
      </c>
      <c r="X5493" s="3" t="s">
        <v>1215</v>
      </c>
      <c r="Y5493" s="3" t="s">
        <v>881</v>
      </c>
      <c r="Z5493" s="3" t="str">
        <f>INDEX(业务类型!$C$4:$C$8,MATCH(纤芯!Y5493,业务类型!$B$4:$B$8,0))</f>
        <v>OTHER</v>
      </c>
      <c r="AA5493" s="3" t="s">
        <v>888</v>
      </c>
    </row>
    <row r="5494" spans="1:27" ht="16.5" x14ac:dyDescent="0.2">
      <c r="A5494" s="3">
        <v>5491</v>
      </c>
      <c r="B5494" s="3">
        <f t="shared" si="429"/>
        <v>37054102017</v>
      </c>
      <c r="C5494" s="3" t="s">
        <v>1166</v>
      </c>
      <c r="D5494" s="3" t="s">
        <v>254</v>
      </c>
      <c r="E5494" s="3" t="str">
        <f>INDEX(光放段!$G$4:$G$237,MATCH(纤芯!G5494,光放段!$C$4:$C$237,0))</f>
        <v>山东二干|潍烟威1号光缆:潍坊河西局-烟台大季家</v>
      </c>
      <c r="F5494" s="3">
        <f>INDEX(光放段!$I$4:$I$237,MATCH(纤芯!H5494,光放段!$B$4:$B$237,0))</f>
        <v>37054100000</v>
      </c>
      <c r="G5494" s="3" t="str">
        <f t="shared" si="425"/>
        <v>山东二干|潍烟威1号光缆:昌邑-莱州沙河</v>
      </c>
      <c r="H5494" s="3">
        <f>INDEX(光放段!$B$4:$B$237,MATCH(纤芯!G5494,光放段!$C$4:$C$237,0))</f>
        <v>37054102000</v>
      </c>
      <c r="I5494" s="3" t="str">
        <f t="shared" si="426"/>
        <v>潍烟威1号光缆</v>
      </c>
      <c r="J5494" s="3" t="str">
        <f>INDEX(子缆名称!$B$4:$B$29,纤芯!M5494)</f>
        <v>B缆</v>
      </c>
      <c r="K5494" s="3">
        <v>17</v>
      </c>
      <c r="L5494" s="3">
        <f t="shared" si="427"/>
        <v>5</v>
      </c>
      <c r="M5494" s="3">
        <f t="shared" si="428"/>
        <v>2</v>
      </c>
      <c r="N5494" s="3" t="s">
        <v>124</v>
      </c>
      <c r="O5494" s="3">
        <f>COUNTIF([1]局站!$D$4:$D$172,"="&amp;N5494)</f>
        <v>1</v>
      </c>
      <c r="P5494" s="3">
        <v>0</v>
      </c>
      <c r="Q5494" s="3">
        <v>0</v>
      </c>
      <c r="R5494" s="3">
        <v>0</v>
      </c>
      <c r="S5494" s="3" t="s">
        <v>125</v>
      </c>
      <c r="T5494" s="3">
        <f>COUNTIF([1]局站!$D$4:$D$172,"="&amp;S5494)</f>
        <v>1</v>
      </c>
      <c r="U5494" s="3">
        <v>0</v>
      </c>
      <c r="V5494" s="3">
        <v>0</v>
      </c>
      <c r="W5494" s="3">
        <v>0</v>
      </c>
      <c r="X5494" s="3" t="s">
        <v>1215</v>
      </c>
      <c r="Y5494" s="3" t="s">
        <v>880</v>
      </c>
      <c r="Z5494" s="3" t="str">
        <f>INDEX(业务类型!$C$4:$C$8,MATCH(纤芯!Y5494,业务类型!$B$4:$B$8,0))</f>
        <v>IDLE</v>
      </c>
      <c r="AA5494" s="3"/>
    </row>
    <row r="5495" spans="1:27" ht="16.5" x14ac:dyDescent="0.2">
      <c r="A5495" s="3">
        <v>5492</v>
      </c>
      <c r="B5495" s="3">
        <f t="shared" si="429"/>
        <v>37054102018</v>
      </c>
      <c r="C5495" s="3" t="s">
        <v>1166</v>
      </c>
      <c r="D5495" s="3" t="s">
        <v>254</v>
      </c>
      <c r="E5495" s="3" t="str">
        <f>INDEX(光放段!$G$4:$G$237,MATCH(纤芯!G5495,光放段!$C$4:$C$237,0))</f>
        <v>山东二干|潍烟威1号光缆:潍坊河西局-烟台大季家</v>
      </c>
      <c r="F5495" s="3">
        <f>INDEX(光放段!$I$4:$I$237,MATCH(纤芯!H5495,光放段!$B$4:$B$237,0))</f>
        <v>37054100000</v>
      </c>
      <c r="G5495" s="3" t="str">
        <f t="shared" si="425"/>
        <v>山东二干|潍烟威1号光缆:昌邑-莱州沙河</v>
      </c>
      <c r="H5495" s="3">
        <f>INDEX(光放段!$B$4:$B$237,MATCH(纤芯!G5495,光放段!$C$4:$C$237,0))</f>
        <v>37054102000</v>
      </c>
      <c r="I5495" s="3" t="str">
        <f t="shared" si="426"/>
        <v>潍烟威1号光缆</v>
      </c>
      <c r="J5495" s="3" t="str">
        <f>INDEX(子缆名称!$B$4:$B$29,纤芯!M5495)</f>
        <v>B缆</v>
      </c>
      <c r="K5495" s="3">
        <v>18</v>
      </c>
      <c r="L5495" s="3">
        <f t="shared" si="427"/>
        <v>6</v>
      </c>
      <c r="M5495" s="3">
        <f t="shared" si="428"/>
        <v>2</v>
      </c>
      <c r="N5495" s="3" t="s">
        <v>124</v>
      </c>
      <c r="O5495" s="3">
        <f>COUNTIF([1]局站!$D$4:$D$172,"="&amp;N5495)</f>
        <v>1</v>
      </c>
      <c r="P5495" s="3">
        <v>0</v>
      </c>
      <c r="Q5495" s="3">
        <v>0</v>
      </c>
      <c r="R5495" s="3">
        <v>0</v>
      </c>
      <c r="S5495" s="3" t="s">
        <v>125</v>
      </c>
      <c r="T5495" s="3">
        <f>COUNTIF([1]局站!$D$4:$D$172,"="&amp;S5495)</f>
        <v>1</v>
      </c>
      <c r="U5495" s="3">
        <v>0</v>
      </c>
      <c r="V5495" s="3">
        <v>0</v>
      </c>
      <c r="W5495" s="3">
        <v>0</v>
      </c>
      <c r="X5495" s="3" t="s">
        <v>1215</v>
      </c>
      <c r="Y5495" s="3" t="s">
        <v>881</v>
      </c>
      <c r="Z5495" s="3" t="str">
        <f>INDEX(业务类型!$C$4:$C$8,MATCH(纤芯!Y5495,业务类型!$B$4:$B$8,0))</f>
        <v>OTHER</v>
      </c>
      <c r="AA5495" s="3" t="s">
        <v>1120</v>
      </c>
    </row>
    <row r="5496" spans="1:27" ht="16.5" x14ac:dyDescent="0.2">
      <c r="A5496" s="3">
        <v>5493</v>
      </c>
      <c r="B5496" s="3">
        <f t="shared" si="429"/>
        <v>37054103001</v>
      </c>
      <c r="C5496" s="3" t="s">
        <v>1166</v>
      </c>
      <c r="D5496" s="3" t="s">
        <v>254</v>
      </c>
      <c r="E5496" s="3" t="str">
        <f>INDEX(光放段!$G$4:$G$237,MATCH(纤芯!G5496,光放段!$C$4:$C$237,0))</f>
        <v>山东二干|潍烟威1号光缆:潍坊河西局-烟台大季家</v>
      </c>
      <c r="F5496" s="3">
        <f>INDEX(光放段!$I$4:$I$237,MATCH(纤芯!H5496,光放段!$B$4:$B$237,0))</f>
        <v>37054100000</v>
      </c>
      <c r="G5496" s="3" t="str">
        <f t="shared" si="425"/>
        <v>山东二干|潍烟威1号光缆:莱州沙河-莱州市局</v>
      </c>
      <c r="H5496" s="3">
        <f>INDEX(光放段!$B$4:$B$237,MATCH(纤芯!G5496,光放段!$C$4:$C$237,0))</f>
        <v>37054103000</v>
      </c>
      <c r="I5496" s="3" t="str">
        <f t="shared" si="426"/>
        <v>潍烟威1号光缆</v>
      </c>
      <c r="J5496" s="3" t="str">
        <f>INDEX(子缆名称!$B$4:$B$29,纤芯!M5496)</f>
        <v>A缆</v>
      </c>
      <c r="K5496" s="3">
        <v>1</v>
      </c>
      <c r="L5496" s="3">
        <f t="shared" si="427"/>
        <v>1</v>
      </c>
      <c r="M5496" s="3">
        <f t="shared" si="428"/>
        <v>1</v>
      </c>
      <c r="N5496" s="3" t="s">
        <v>125</v>
      </c>
      <c r="O5496" s="3">
        <f>COUNTIF([1]局站!$D$4:$D$172,"="&amp;N5496)</f>
        <v>1</v>
      </c>
      <c r="P5496" s="3">
        <v>0</v>
      </c>
      <c r="Q5496" s="3">
        <v>0</v>
      </c>
      <c r="R5496" s="3">
        <v>0</v>
      </c>
      <c r="S5496" s="3" t="s">
        <v>126</v>
      </c>
      <c r="T5496" s="3">
        <f>COUNTIF([1]局站!$D$4:$D$172,"="&amp;S5496)</f>
        <v>1</v>
      </c>
      <c r="U5496" s="3">
        <v>0</v>
      </c>
      <c r="V5496" s="3">
        <v>0</v>
      </c>
      <c r="W5496" s="3">
        <v>0</v>
      </c>
      <c r="X5496" s="3" t="s">
        <v>1215</v>
      </c>
      <c r="Y5496" s="3" t="s">
        <v>880</v>
      </c>
      <c r="Z5496" s="3" t="str">
        <f>INDEX(业务类型!$C$4:$C$8,MATCH(纤芯!Y5496,业务类型!$B$4:$B$8,0))</f>
        <v>IDLE</v>
      </c>
      <c r="AA5496" s="3"/>
    </row>
    <row r="5497" spans="1:27" ht="16.5" x14ac:dyDescent="0.2">
      <c r="A5497" s="3">
        <v>5494</v>
      </c>
      <c r="B5497" s="3">
        <f t="shared" si="429"/>
        <v>37054103002</v>
      </c>
      <c r="C5497" s="3" t="s">
        <v>1166</v>
      </c>
      <c r="D5497" s="3" t="s">
        <v>254</v>
      </c>
      <c r="E5497" s="3" t="str">
        <f>INDEX(光放段!$G$4:$G$237,MATCH(纤芯!G5497,光放段!$C$4:$C$237,0))</f>
        <v>山东二干|潍烟威1号光缆:潍坊河西局-烟台大季家</v>
      </c>
      <c r="F5497" s="3">
        <f>INDEX(光放段!$I$4:$I$237,MATCH(纤芯!H5497,光放段!$B$4:$B$237,0))</f>
        <v>37054100000</v>
      </c>
      <c r="G5497" s="3" t="str">
        <f t="shared" si="425"/>
        <v>山东二干|潍烟威1号光缆:莱州沙河-莱州市局</v>
      </c>
      <c r="H5497" s="3">
        <f>INDEX(光放段!$B$4:$B$237,MATCH(纤芯!G5497,光放段!$C$4:$C$237,0))</f>
        <v>37054103000</v>
      </c>
      <c r="I5497" s="3" t="str">
        <f t="shared" si="426"/>
        <v>潍烟威1号光缆</v>
      </c>
      <c r="J5497" s="3" t="str">
        <f>INDEX(子缆名称!$B$4:$B$29,纤芯!M5497)</f>
        <v>A缆</v>
      </c>
      <c r="K5497" s="3">
        <v>2</v>
      </c>
      <c r="L5497" s="3">
        <f t="shared" si="427"/>
        <v>2</v>
      </c>
      <c r="M5497" s="3">
        <f t="shared" si="428"/>
        <v>1</v>
      </c>
      <c r="N5497" s="3" t="s">
        <v>125</v>
      </c>
      <c r="O5497" s="3">
        <f>COUNTIF([1]局站!$D$4:$D$172,"="&amp;N5497)</f>
        <v>1</v>
      </c>
      <c r="P5497" s="3">
        <v>0</v>
      </c>
      <c r="Q5497" s="3">
        <v>0</v>
      </c>
      <c r="R5497" s="3">
        <v>0</v>
      </c>
      <c r="S5497" s="3" t="s">
        <v>126</v>
      </c>
      <c r="T5497" s="3">
        <f>COUNTIF([1]局站!$D$4:$D$172,"="&amp;S5497)</f>
        <v>1</v>
      </c>
      <c r="U5497" s="3">
        <v>0</v>
      </c>
      <c r="V5497" s="3">
        <v>0</v>
      </c>
      <c r="W5497" s="3">
        <v>0</v>
      </c>
      <c r="X5497" s="3" t="s">
        <v>1215</v>
      </c>
      <c r="Y5497" s="3" t="s">
        <v>880</v>
      </c>
      <c r="Z5497" s="3" t="str">
        <f>INDEX(业务类型!$C$4:$C$8,MATCH(纤芯!Y5497,业务类型!$B$4:$B$8,0))</f>
        <v>IDLE</v>
      </c>
      <c r="AA5497" s="3"/>
    </row>
    <row r="5498" spans="1:27" ht="16.5" x14ac:dyDescent="0.2">
      <c r="A5498" s="3">
        <v>5495</v>
      </c>
      <c r="B5498" s="3">
        <f t="shared" si="429"/>
        <v>37054103003</v>
      </c>
      <c r="C5498" s="3" t="s">
        <v>1166</v>
      </c>
      <c r="D5498" s="3" t="s">
        <v>254</v>
      </c>
      <c r="E5498" s="3" t="str">
        <f>INDEX(光放段!$G$4:$G$237,MATCH(纤芯!G5498,光放段!$C$4:$C$237,0))</f>
        <v>山东二干|潍烟威1号光缆:潍坊河西局-烟台大季家</v>
      </c>
      <c r="F5498" s="3">
        <f>INDEX(光放段!$I$4:$I$237,MATCH(纤芯!H5498,光放段!$B$4:$B$237,0))</f>
        <v>37054100000</v>
      </c>
      <c r="G5498" s="3" t="str">
        <f t="shared" si="425"/>
        <v>山东二干|潍烟威1号光缆:莱州沙河-莱州市局</v>
      </c>
      <c r="H5498" s="3">
        <f>INDEX(光放段!$B$4:$B$237,MATCH(纤芯!G5498,光放段!$C$4:$C$237,0))</f>
        <v>37054103000</v>
      </c>
      <c r="I5498" s="3" t="str">
        <f t="shared" si="426"/>
        <v>潍烟威1号光缆</v>
      </c>
      <c r="J5498" s="3" t="str">
        <f>INDEX(子缆名称!$B$4:$B$29,纤芯!M5498)</f>
        <v>A缆</v>
      </c>
      <c r="K5498" s="3">
        <v>3</v>
      </c>
      <c r="L5498" s="3">
        <f t="shared" si="427"/>
        <v>3</v>
      </c>
      <c r="M5498" s="3">
        <f t="shared" si="428"/>
        <v>1</v>
      </c>
      <c r="N5498" s="3" t="s">
        <v>125</v>
      </c>
      <c r="O5498" s="3">
        <f>COUNTIF([1]局站!$D$4:$D$172,"="&amp;N5498)</f>
        <v>1</v>
      </c>
      <c r="P5498" s="3">
        <v>0</v>
      </c>
      <c r="Q5498" s="3">
        <v>0</v>
      </c>
      <c r="R5498" s="3">
        <v>0</v>
      </c>
      <c r="S5498" s="3" t="s">
        <v>126</v>
      </c>
      <c r="T5498" s="3">
        <f>COUNTIF([1]局站!$D$4:$D$172,"="&amp;S5498)</f>
        <v>1</v>
      </c>
      <c r="U5498" s="3">
        <v>0</v>
      </c>
      <c r="V5498" s="3">
        <v>0</v>
      </c>
      <c r="W5498" s="3">
        <v>0</v>
      </c>
      <c r="X5498" s="3" t="s">
        <v>1215</v>
      </c>
      <c r="Y5498" s="3" t="s">
        <v>880</v>
      </c>
      <c r="Z5498" s="3" t="str">
        <f>INDEX(业务类型!$C$4:$C$8,MATCH(纤芯!Y5498,业务类型!$B$4:$B$8,0))</f>
        <v>IDLE</v>
      </c>
      <c r="AA5498" s="3"/>
    </row>
    <row r="5499" spans="1:27" ht="16.5" x14ac:dyDescent="0.2">
      <c r="A5499" s="3">
        <v>5496</v>
      </c>
      <c r="B5499" s="3">
        <f t="shared" si="429"/>
        <v>37054103004</v>
      </c>
      <c r="C5499" s="3" t="s">
        <v>1166</v>
      </c>
      <c r="D5499" s="3" t="s">
        <v>254</v>
      </c>
      <c r="E5499" s="3" t="str">
        <f>INDEX(光放段!$G$4:$G$237,MATCH(纤芯!G5499,光放段!$C$4:$C$237,0))</f>
        <v>山东二干|潍烟威1号光缆:潍坊河西局-烟台大季家</v>
      </c>
      <c r="F5499" s="3">
        <f>INDEX(光放段!$I$4:$I$237,MATCH(纤芯!H5499,光放段!$B$4:$B$237,0))</f>
        <v>37054100000</v>
      </c>
      <c r="G5499" s="3" t="str">
        <f t="shared" si="425"/>
        <v>山东二干|潍烟威1号光缆:莱州沙河-莱州市局</v>
      </c>
      <c r="H5499" s="3">
        <f>INDEX(光放段!$B$4:$B$237,MATCH(纤芯!G5499,光放段!$C$4:$C$237,0))</f>
        <v>37054103000</v>
      </c>
      <c r="I5499" s="3" t="str">
        <f t="shared" si="426"/>
        <v>潍烟威1号光缆</v>
      </c>
      <c r="J5499" s="3" t="str">
        <f>INDEX(子缆名称!$B$4:$B$29,纤芯!M5499)</f>
        <v>A缆</v>
      </c>
      <c r="K5499" s="3">
        <v>4</v>
      </c>
      <c r="L5499" s="3">
        <f t="shared" si="427"/>
        <v>4</v>
      </c>
      <c r="M5499" s="3">
        <f t="shared" si="428"/>
        <v>1</v>
      </c>
      <c r="N5499" s="3" t="s">
        <v>125</v>
      </c>
      <c r="O5499" s="3">
        <f>COUNTIF([1]局站!$D$4:$D$172,"="&amp;N5499)</f>
        <v>1</v>
      </c>
      <c r="P5499" s="3">
        <v>0</v>
      </c>
      <c r="Q5499" s="3">
        <v>0</v>
      </c>
      <c r="R5499" s="3">
        <v>0</v>
      </c>
      <c r="S5499" s="3" t="s">
        <v>126</v>
      </c>
      <c r="T5499" s="3">
        <f>COUNTIF([1]局站!$D$4:$D$172,"="&amp;S5499)</f>
        <v>1</v>
      </c>
      <c r="U5499" s="3">
        <v>0</v>
      </c>
      <c r="V5499" s="3">
        <v>0</v>
      </c>
      <c r="W5499" s="3">
        <v>0</v>
      </c>
      <c r="X5499" s="3" t="s">
        <v>1215</v>
      </c>
      <c r="Y5499" s="3" t="s">
        <v>880</v>
      </c>
      <c r="Z5499" s="3" t="str">
        <f>INDEX(业务类型!$C$4:$C$8,MATCH(纤芯!Y5499,业务类型!$B$4:$B$8,0))</f>
        <v>IDLE</v>
      </c>
      <c r="AA5499" s="3"/>
    </row>
    <row r="5500" spans="1:27" ht="16.5" x14ac:dyDescent="0.2">
      <c r="A5500" s="3">
        <v>5497</v>
      </c>
      <c r="B5500" s="3">
        <f t="shared" si="429"/>
        <v>37054103005</v>
      </c>
      <c r="C5500" s="3" t="s">
        <v>1166</v>
      </c>
      <c r="D5500" s="3" t="s">
        <v>254</v>
      </c>
      <c r="E5500" s="3" t="str">
        <f>INDEX(光放段!$G$4:$G$237,MATCH(纤芯!G5500,光放段!$C$4:$C$237,0))</f>
        <v>山东二干|潍烟威1号光缆:潍坊河西局-烟台大季家</v>
      </c>
      <c r="F5500" s="3">
        <f>INDEX(光放段!$I$4:$I$237,MATCH(纤芯!H5500,光放段!$B$4:$B$237,0))</f>
        <v>37054100000</v>
      </c>
      <c r="G5500" s="3" t="str">
        <f t="shared" si="425"/>
        <v>山东二干|潍烟威1号光缆:莱州沙河-莱州市局</v>
      </c>
      <c r="H5500" s="3">
        <f>INDEX(光放段!$B$4:$B$237,MATCH(纤芯!G5500,光放段!$C$4:$C$237,0))</f>
        <v>37054103000</v>
      </c>
      <c r="I5500" s="3" t="str">
        <f t="shared" si="426"/>
        <v>潍烟威1号光缆</v>
      </c>
      <c r="J5500" s="3" t="str">
        <f>INDEX(子缆名称!$B$4:$B$29,纤芯!M5500)</f>
        <v>A缆</v>
      </c>
      <c r="K5500" s="3">
        <v>5</v>
      </c>
      <c r="L5500" s="3">
        <f t="shared" si="427"/>
        <v>5</v>
      </c>
      <c r="M5500" s="3">
        <f t="shared" si="428"/>
        <v>1</v>
      </c>
      <c r="N5500" s="3" t="s">
        <v>125</v>
      </c>
      <c r="O5500" s="3">
        <f>COUNTIF([1]局站!$D$4:$D$172,"="&amp;N5500)</f>
        <v>1</v>
      </c>
      <c r="P5500" s="3">
        <v>0</v>
      </c>
      <c r="Q5500" s="3">
        <v>0</v>
      </c>
      <c r="R5500" s="3">
        <v>0</v>
      </c>
      <c r="S5500" s="3" t="s">
        <v>126</v>
      </c>
      <c r="T5500" s="3">
        <f>COUNTIF([1]局站!$D$4:$D$172,"="&amp;S5500)</f>
        <v>1</v>
      </c>
      <c r="U5500" s="3">
        <v>0</v>
      </c>
      <c r="V5500" s="3">
        <v>0</v>
      </c>
      <c r="W5500" s="3">
        <v>0</v>
      </c>
      <c r="X5500" s="3" t="s">
        <v>1215</v>
      </c>
      <c r="Y5500" s="3" t="s">
        <v>880</v>
      </c>
      <c r="Z5500" s="3" t="str">
        <f>INDEX(业务类型!$C$4:$C$8,MATCH(纤芯!Y5500,业务类型!$B$4:$B$8,0))</f>
        <v>IDLE</v>
      </c>
      <c r="AA5500" s="3"/>
    </row>
    <row r="5501" spans="1:27" ht="16.5" x14ac:dyDescent="0.2">
      <c r="A5501" s="3">
        <v>5498</v>
      </c>
      <c r="B5501" s="3">
        <f t="shared" si="429"/>
        <v>37054103006</v>
      </c>
      <c r="C5501" s="3" t="s">
        <v>1166</v>
      </c>
      <c r="D5501" s="3" t="s">
        <v>254</v>
      </c>
      <c r="E5501" s="3" t="str">
        <f>INDEX(光放段!$G$4:$G$237,MATCH(纤芯!G5501,光放段!$C$4:$C$237,0))</f>
        <v>山东二干|潍烟威1号光缆:潍坊河西局-烟台大季家</v>
      </c>
      <c r="F5501" s="3">
        <f>INDEX(光放段!$I$4:$I$237,MATCH(纤芯!H5501,光放段!$B$4:$B$237,0))</f>
        <v>37054100000</v>
      </c>
      <c r="G5501" s="3" t="str">
        <f t="shared" si="425"/>
        <v>山东二干|潍烟威1号光缆:莱州沙河-莱州市局</v>
      </c>
      <c r="H5501" s="3">
        <f>INDEX(光放段!$B$4:$B$237,MATCH(纤芯!G5501,光放段!$C$4:$C$237,0))</f>
        <v>37054103000</v>
      </c>
      <c r="I5501" s="3" t="str">
        <f t="shared" si="426"/>
        <v>潍烟威1号光缆</v>
      </c>
      <c r="J5501" s="3" t="str">
        <f>INDEX(子缆名称!$B$4:$B$29,纤芯!M5501)</f>
        <v>A缆</v>
      </c>
      <c r="K5501" s="3">
        <v>6</v>
      </c>
      <c r="L5501" s="3">
        <f t="shared" si="427"/>
        <v>6</v>
      </c>
      <c r="M5501" s="3">
        <f t="shared" si="428"/>
        <v>1</v>
      </c>
      <c r="N5501" s="3" t="s">
        <v>125</v>
      </c>
      <c r="O5501" s="3">
        <f>COUNTIF([1]局站!$D$4:$D$172,"="&amp;N5501)</f>
        <v>1</v>
      </c>
      <c r="P5501" s="3">
        <v>0</v>
      </c>
      <c r="Q5501" s="3">
        <v>0</v>
      </c>
      <c r="R5501" s="3">
        <v>0</v>
      </c>
      <c r="S5501" s="3" t="s">
        <v>126</v>
      </c>
      <c r="T5501" s="3">
        <f>COUNTIF([1]局站!$D$4:$D$172,"="&amp;S5501)</f>
        <v>1</v>
      </c>
      <c r="U5501" s="3">
        <v>0</v>
      </c>
      <c r="V5501" s="3">
        <v>0</v>
      </c>
      <c r="W5501" s="3">
        <v>0</v>
      </c>
      <c r="X5501" s="3" t="s">
        <v>1215</v>
      </c>
      <c r="Y5501" s="3" t="s">
        <v>880</v>
      </c>
      <c r="Z5501" s="3" t="str">
        <f>INDEX(业务类型!$C$4:$C$8,MATCH(纤芯!Y5501,业务类型!$B$4:$B$8,0))</f>
        <v>IDLE</v>
      </c>
      <c r="AA5501" s="3"/>
    </row>
    <row r="5502" spans="1:27" ht="16.5" x14ac:dyDescent="0.2">
      <c r="A5502" s="3">
        <v>5499</v>
      </c>
      <c r="B5502" s="3">
        <f t="shared" si="429"/>
        <v>37054103007</v>
      </c>
      <c r="C5502" s="3" t="s">
        <v>1166</v>
      </c>
      <c r="D5502" s="3" t="s">
        <v>254</v>
      </c>
      <c r="E5502" s="3" t="str">
        <f>INDEX(光放段!$G$4:$G$237,MATCH(纤芯!G5502,光放段!$C$4:$C$237,0))</f>
        <v>山东二干|潍烟威1号光缆:潍坊河西局-烟台大季家</v>
      </c>
      <c r="F5502" s="3">
        <f>INDEX(光放段!$I$4:$I$237,MATCH(纤芯!H5502,光放段!$B$4:$B$237,0))</f>
        <v>37054100000</v>
      </c>
      <c r="G5502" s="3" t="str">
        <f t="shared" si="425"/>
        <v>山东二干|潍烟威1号光缆:莱州沙河-莱州市局</v>
      </c>
      <c r="H5502" s="3">
        <f>INDEX(光放段!$B$4:$B$237,MATCH(纤芯!G5502,光放段!$C$4:$C$237,0))</f>
        <v>37054103000</v>
      </c>
      <c r="I5502" s="3" t="str">
        <f t="shared" si="426"/>
        <v>潍烟威1号光缆</v>
      </c>
      <c r="J5502" s="3" t="str">
        <f>INDEX(子缆名称!$B$4:$B$29,纤芯!M5502)</f>
        <v>A缆</v>
      </c>
      <c r="K5502" s="3">
        <v>7</v>
      </c>
      <c r="L5502" s="3">
        <f t="shared" si="427"/>
        <v>7</v>
      </c>
      <c r="M5502" s="3">
        <f t="shared" si="428"/>
        <v>1</v>
      </c>
      <c r="N5502" s="3" t="s">
        <v>125</v>
      </c>
      <c r="O5502" s="3">
        <f>COUNTIF([1]局站!$D$4:$D$172,"="&amp;N5502)</f>
        <v>1</v>
      </c>
      <c r="P5502" s="3">
        <v>0</v>
      </c>
      <c r="Q5502" s="3">
        <v>0</v>
      </c>
      <c r="R5502" s="3">
        <v>0</v>
      </c>
      <c r="S5502" s="3" t="s">
        <v>126</v>
      </c>
      <c r="T5502" s="3">
        <f>COUNTIF([1]局站!$D$4:$D$172,"="&amp;S5502)</f>
        <v>1</v>
      </c>
      <c r="U5502" s="3">
        <v>0</v>
      </c>
      <c r="V5502" s="3">
        <v>0</v>
      </c>
      <c r="W5502" s="3">
        <v>0</v>
      </c>
      <c r="X5502" s="3" t="s">
        <v>1215</v>
      </c>
      <c r="Y5502" s="3" t="s">
        <v>880</v>
      </c>
      <c r="Z5502" s="3" t="str">
        <f>INDEX(业务类型!$C$4:$C$8,MATCH(纤芯!Y5502,业务类型!$B$4:$B$8,0))</f>
        <v>IDLE</v>
      </c>
      <c r="AA5502" s="3"/>
    </row>
    <row r="5503" spans="1:27" ht="16.5" x14ac:dyDescent="0.2">
      <c r="A5503" s="3">
        <v>5500</v>
      </c>
      <c r="B5503" s="3">
        <f t="shared" si="429"/>
        <v>37054103008</v>
      </c>
      <c r="C5503" s="3" t="s">
        <v>1166</v>
      </c>
      <c r="D5503" s="3" t="s">
        <v>254</v>
      </c>
      <c r="E5503" s="3" t="str">
        <f>INDEX(光放段!$G$4:$G$237,MATCH(纤芯!G5503,光放段!$C$4:$C$237,0))</f>
        <v>山东二干|潍烟威1号光缆:潍坊河西局-烟台大季家</v>
      </c>
      <c r="F5503" s="3">
        <f>INDEX(光放段!$I$4:$I$237,MATCH(纤芯!H5503,光放段!$B$4:$B$237,0))</f>
        <v>37054100000</v>
      </c>
      <c r="G5503" s="3" t="str">
        <f t="shared" si="425"/>
        <v>山东二干|潍烟威1号光缆:莱州沙河-莱州市局</v>
      </c>
      <c r="H5503" s="3">
        <f>INDEX(光放段!$B$4:$B$237,MATCH(纤芯!G5503,光放段!$C$4:$C$237,0))</f>
        <v>37054103000</v>
      </c>
      <c r="I5503" s="3" t="str">
        <f t="shared" si="426"/>
        <v>潍烟威1号光缆</v>
      </c>
      <c r="J5503" s="3" t="str">
        <f>INDEX(子缆名称!$B$4:$B$29,纤芯!M5503)</f>
        <v>A缆</v>
      </c>
      <c r="K5503" s="3">
        <v>8</v>
      </c>
      <c r="L5503" s="3">
        <f t="shared" si="427"/>
        <v>8</v>
      </c>
      <c r="M5503" s="3">
        <f t="shared" si="428"/>
        <v>1</v>
      </c>
      <c r="N5503" s="3" t="s">
        <v>125</v>
      </c>
      <c r="O5503" s="3">
        <f>COUNTIF([1]局站!$D$4:$D$172,"="&amp;N5503)</f>
        <v>1</v>
      </c>
      <c r="P5503" s="3">
        <v>0</v>
      </c>
      <c r="Q5503" s="3">
        <v>0</v>
      </c>
      <c r="R5503" s="3">
        <v>0</v>
      </c>
      <c r="S5503" s="3" t="s">
        <v>126</v>
      </c>
      <c r="T5503" s="3">
        <f>COUNTIF([1]局站!$D$4:$D$172,"="&amp;S5503)</f>
        <v>1</v>
      </c>
      <c r="U5503" s="3">
        <v>0</v>
      </c>
      <c r="V5503" s="3">
        <v>0</v>
      </c>
      <c r="W5503" s="3">
        <v>0</v>
      </c>
      <c r="X5503" s="3" t="s">
        <v>1215</v>
      </c>
      <c r="Y5503" s="3" t="s">
        <v>880</v>
      </c>
      <c r="Z5503" s="3" t="str">
        <f>INDEX(业务类型!$C$4:$C$8,MATCH(纤芯!Y5503,业务类型!$B$4:$B$8,0))</f>
        <v>IDLE</v>
      </c>
      <c r="AA5503" s="3"/>
    </row>
    <row r="5504" spans="1:27" ht="16.5" x14ac:dyDescent="0.2">
      <c r="A5504" s="3">
        <v>5501</v>
      </c>
      <c r="B5504" s="3">
        <f t="shared" si="429"/>
        <v>37054103009</v>
      </c>
      <c r="C5504" s="3" t="s">
        <v>1166</v>
      </c>
      <c r="D5504" s="3" t="s">
        <v>254</v>
      </c>
      <c r="E5504" s="3" t="str">
        <f>INDEX(光放段!$G$4:$G$237,MATCH(纤芯!G5504,光放段!$C$4:$C$237,0))</f>
        <v>山东二干|潍烟威1号光缆:潍坊河西局-烟台大季家</v>
      </c>
      <c r="F5504" s="3">
        <f>INDEX(光放段!$I$4:$I$237,MATCH(纤芯!H5504,光放段!$B$4:$B$237,0))</f>
        <v>37054100000</v>
      </c>
      <c r="G5504" s="3" t="str">
        <f t="shared" si="425"/>
        <v>山东二干|潍烟威1号光缆:莱州沙河-莱州市局</v>
      </c>
      <c r="H5504" s="3">
        <f>INDEX(光放段!$B$4:$B$237,MATCH(纤芯!G5504,光放段!$C$4:$C$237,0))</f>
        <v>37054103000</v>
      </c>
      <c r="I5504" s="3" t="str">
        <f t="shared" si="426"/>
        <v>潍烟威1号光缆</v>
      </c>
      <c r="J5504" s="3" t="str">
        <f>INDEX(子缆名称!$B$4:$B$29,纤芯!M5504)</f>
        <v>A缆</v>
      </c>
      <c r="K5504" s="3">
        <v>9</v>
      </c>
      <c r="L5504" s="3">
        <f t="shared" si="427"/>
        <v>9</v>
      </c>
      <c r="M5504" s="3">
        <f t="shared" si="428"/>
        <v>1</v>
      </c>
      <c r="N5504" s="3" t="s">
        <v>125</v>
      </c>
      <c r="O5504" s="3">
        <f>COUNTIF([1]局站!$D$4:$D$172,"="&amp;N5504)</f>
        <v>1</v>
      </c>
      <c r="P5504" s="3">
        <v>0</v>
      </c>
      <c r="Q5504" s="3">
        <v>0</v>
      </c>
      <c r="R5504" s="3">
        <v>0</v>
      </c>
      <c r="S5504" s="3" t="s">
        <v>126</v>
      </c>
      <c r="T5504" s="3">
        <f>COUNTIF([1]局站!$D$4:$D$172,"="&amp;S5504)</f>
        <v>1</v>
      </c>
      <c r="U5504" s="3">
        <v>0</v>
      </c>
      <c r="V5504" s="3">
        <v>0</v>
      </c>
      <c r="W5504" s="3">
        <v>0</v>
      </c>
      <c r="X5504" s="3" t="s">
        <v>1215</v>
      </c>
      <c r="Y5504" s="3" t="s">
        <v>880</v>
      </c>
      <c r="Z5504" s="3" t="str">
        <f>INDEX(业务类型!$C$4:$C$8,MATCH(纤芯!Y5504,业务类型!$B$4:$B$8,0))</f>
        <v>IDLE</v>
      </c>
      <c r="AA5504" s="3"/>
    </row>
    <row r="5505" spans="1:27" ht="16.5" x14ac:dyDescent="0.2">
      <c r="A5505" s="3">
        <v>5502</v>
      </c>
      <c r="B5505" s="3">
        <f t="shared" si="429"/>
        <v>37054103010</v>
      </c>
      <c r="C5505" s="3" t="s">
        <v>1166</v>
      </c>
      <c r="D5505" s="3" t="s">
        <v>254</v>
      </c>
      <c r="E5505" s="3" t="str">
        <f>INDEX(光放段!$G$4:$G$237,MATCH(纤芯!G5505,光放段!$C$4:$C$237,0))</f>
        <v>山东二干|潍烟威1号光缆:潍坊河西局-烟台大季家</v>
      </c>
      <c r="F5505" s="3">
        <f>INDEX(光放段!$I$4:$I$237,MATCH(纤芯!H5505,光放段!$B$4:$B$237,0))</f>
        <v>37054100000</v>
      </c>
      <c r="G5505" s="3" t="str">
        <f t="shared" si="425"/>
        <v>山东二干|潍烟威1号光缆:莱州沙河-莱州市局</v>
      </c>
      <c r="H5505" s="3">
        <f>INDEX(光放段!$B$4:$B$237,MATCH(纤芯!G5505,光放段!$C$4:$C$237,0))</f>
        <v>37054103000</v>
      </c>
      <c r="I5505" s="3" t="str">
        <f t="shared" si="426"/>
        <v>潍烟威1号光缆</v>
      </c>
      <c r="J5505" s="3" t="str">
        <f>INDEX(子缆名称!$B$4:$B$29,纤芯!M5505)</f>
        <v>A缆</v>
      </c>
      <c r="K5505" s="3">
        <v>10</v>
      </c>
      <c r="L5505" s="3">
        <f t="shared" si="427"/>
        <v>10</v>
      </c>
      <c r="M5505" s="3">
        <f t="shared" si="428"/>
        <v>1</v>
      </c>
      <c r="N5505" s="3" t="s">
        <v>125</v>
      </c>
      <c r="O5505" s="3">
        <f>COUNTIF([1]局站!$D$4:$D$172,"="&amp;N5505)</f>
        <v>1</v>
      </c>
      <c r="P5505" s="3">
        <v>0</v>
      </c>
      <c r="Q5505" s="3">
        <v>0</v>
      </c>
      <c r="R5505" s="3">
        <v>0</v>
      </c>
      <c r="S5505" s="3" t="s">
        <v>126</v>
      </c>
      <c r="T5505" s="3">
        <f>COUNTIF([1]局站!$D$4:$D$172,"="&amp;S5505)</f>
        <v>1</v>
      </c>
      <c r="U5505" s="3">
        <v>0</v>
      </c>
      <c r="V5505" s="3">
        <v>0</v>
      </c>
      <c r="W5505" s="3">
        <v>0</v>
      </c>
      <c r="X5505" s="3" t="s">
        <v>1215</v>
      </c>
      <c r="Y5505" s="3" t="s">
        <v>880</v>
      </c>
      <c r="Z5505" s="3" t="str">
        <f>INDEX(业务类型!$C$4:$C$8,MATCH(纤芯!Y5505,业务类型!$B$4:$B$8,0))</f>
        <v>IDLE</v>
      </c>
      <c r="AA5505" s="3"/>
    </row>
    <row r="5506" spans="1:27" ht="16.5" x14ac:dyDescent="0.2">
      <c r="A5506" s="3">
        <v>5503</v>
      </c>
      <c r="B5506" s="3">
        <f t="shared" si="429"/>
        <v>37054103011</v>
      </c>
      <c r="C5506" s="3" t="s">
        <v>1166</v>
      </c>
      <c r="D5506" s="3" t="s">
        <v>254</v>
      </c>
      <c r="E5506" s="3" t="str">
        <f>INDEX(光放段!$G$4:$G$237,MATCH(纤芯!G5506,光放段!$C$4:$C$237,0))</f>
        <v>山东二干|潍烟威1号光缆:潍坊河西局-烟台大季家</v>
      </c>
      <c r="F5506" s="3">
        <f>INDEX(光放段!$I$4:$I$237,MATCH(纤芯!H5506,光放段!$B$4:$B$237,0))</f>
        <v>37054100000</v>
      </c>
      <c r="G5506" s="3" t="str">
        <f t="shared" si="425"/>
        <v>山东二干|潍烟威1号光缆:莱州沙河-莱州市局</v>
      </c>
      <c r="H5506" s="3">
        <f>INDEX(光放段!$B$4:$B$237,MATCH(纤芯!G5506,光放段!$C$4:$C$237,0))</f>
        <v>37054103000</v>
      </c>
      <c r="I5506" s="3" t="str">
        <f t="shared" si="426"/>
        <v>潍烟威1号光缆</v>
      </c>
      <c r="J5506" s="3" t="str">
        <f>INDEX(子缆名称!$B$4:$B$29,纤芯!M5506)</f>
        <v>A缆</v>
      </c>
      <c r="K5506" s="3">
        <v>11</v>
      </c>
      <c r="L5506" s="3">
        <f t="shared" si="427"/>
        <v>11</v>
      </c>
      <c r="M5506" s="3">
        <f t="shared" si="428"/>
        <v>1</v>
      </c>
      <c r="N5506" s="3" t="s">
        <v>125</v>
      </c>
      <c r="O5506" s="3">
        <f>COUNTIF([1]局站!$D$4:$D$172,"="&amp;N5506)</f>
        <v>1</v>
      </c>
      <c r="P5506" s="3">
        <v>0</v>
      </c>
      <c r="Q5506" s="3">
        <v>0</v>
      </c>
      <c r="R5506" s="3">
        <v>0</v>
      </c>
      <c r="S5506" s="3" t="s">
        <v>126</v>
      </c>
      <c r="T5506" s="3">
        <f>COUNTIF([1]局站!$D$4:$D$172,"="&amp;S5506)</f>
        <v>1</v>
      </c>
      <c r="U5506" s="3">
        <v>0</v>
      </c>
      <c r="V5506" s="3">
        <v>0</v>
      </c>
      <c r="W5506" s="3">
        <v>0</v>
      </c>
      <c r="X5506" s="3" t="s">
        <v>1215</v>
      </c>
      <c r="Y5506" s="3" t="s">
        <v>880</v>
      </c>
      <c r="Z5506" s="3" t="str">
        <f>INDEX(业务类型!$C$4:$C$8,MATCH(纤芯!Y5506,业务类型!$B$4:$B$8,0))</f>
        <v>IDLE</v>
      </c>
      <c r="AA5506" s="3"/>
    </row>
    <row r="5507" spans="1:27" ht="16.5" x14ac:dyDescent="0.2">
      <c r="A5507" s="3">
        <v>5504</v>
      </c>
      <c r="B5507" s="3">
        <f t="shared" si="429"/>
        <v>37054103012</v>
      </c>
      <c r="C5507" s="3" t="s">
        <v>1166</v>
      </c>
      <c r="D5507" s="3" t="s">
        <v>254</v>
      </c>
      <c r="E5507" s="3" t="str">
        <f>INDEX(光放段!$G$4:$G$237,MATCH(纤芯!G5507,光放段!$C$4:$C$237,0))</f>
        <v>山东二干|潍烟威1号光缆:潍坊河西局-烟台大季家</v>
      </c>
      <c r="F5507" s="3">
        <f>INDEX(光放段!$I$4:$I$237,MATCH(纤芯!H5507,光放段!$B$4:$B$237,0))</f>
        <v>37054100000</v>
      </c>
      <c r="G5507" s="3" t="str">
        <f t="shared" si="425"/>
        <v>山东二干|潍烟威1号光缆:莱州沙河-莱州市局</v>
      </c>
      <c r="H5507" s="3">
        <f>INDEX(光放段!$B$4:$B$237,MATCH(纤芯!G5507,光放段!$C$4:$C$237,0))</f>
        <v>37054103000</v>
      </c>
      <c r="I5507" s="3" t="str">
        <f t="shared" si="426"/>
        <v>潍烟威1号光缆</v>
      </c>
      <c r="J5507" s="3" t="str">
        <f>INDEX(子缆名称!$B$4:$B$29,纤芯!M5507)</f>
        <v>A缆</v>
      </c>
      <c r="K5507" s="3">
        <v>12</v>
      </c>
      <c r="L5507" s="3">
        <f t="shared" si="427"/>
        <v>12</v>
      </c>
      <c r="M5507" s="3">
        <f t="shared" si="428"/>
        <v>1</v>
      </c>
      <c r="N5507" s="3" t="s">
        <v>125</v>
      </c>
      <c r="O5507" s="3">
        <f>COUNTIF([1]局站!$D$4:$D$172,"="&amp;N5507)</f>
        <v>1</v>
      </c>
      <c r="P5507" s="3">
        <v>0</v>
      </c>
      <c r="Q5507" s="3">
        <v>0</v>
      </c>
      <c r="R5507" s="3">
        <v>0</v>
      </c>
      <c r="S5507" s="3" t="s">
        <v>126</v>
      </c>
      <c r="T5507" s="3">
        <f>COUNTIF([1]局站!$D$4:$D$172,"="&amp;S5507)</f>
        <v>1</v>
      </c>
      <c r="U5507" s="3">
        <v>0</v>
      </c>
      <c r="V5507" s="3">
        <v>0</v>
      </c>
      <c r="W5507" s="3">
        <v>0</v>
      </c>
      <c r="X5507" s="3" t="s">
        <v>1215</v>
      </c>
      <c r="Y5507" s="3" t="s">
        <v>880</v>
      </c>
      <c r="Z5507" s="3" t="str">
        <f>INDEX(业务类型!$C$4:$C$8,MATCH(纤芯!Y5507,业务类型!$B$4:$B$8,0))</f>
        <v>IDLE</v>
      </c>
      <c r="AA5507" s="3"/>
    </row>
    <row r="5508" spans="1:27" ht="16.5" x14ac:dyDescent="0.2">
      <c r="A5508" s="3">
        <v>5505</v>
      </c>
      <c r="B5508" s="3">
        <f t="shared" si="429"/>
        <v>37054103013</v>
      </c>
      <c r="C5508" s="3" t="s">
        <v>1166</v>
      </c>
      <c r="D5508" s="3" t="s">
        <v>254</v>
      </c>
      <c r="E5508" s="3" t="str">
        <f>INDEX(光放段!$G$4:$G$237,MATCH(纤芯!G5508,光放段!$C$4:$C$237,0))</f>
        <v>山东二干|潍烟威1号光缆:潍坊河西局-烟台大季家</v>
      </c>
      <c r="F5508" s="3">
        <f>INDEX(光放段!$I$4:$I$237,MATCH(纤芯!H5508,光放段!$B$4:$B$237,0))</f>
        <v>37054100000</v>
      </c>
      <c r="G5508" s="3" t="str">
        <f t="shared" si="425"/>
        <v>山东二干|潍烟威1号光缆:莱州沙河-莱州市局</v>
      </c>
      <c r="H5508" s="3">
        <f>INDEX(光放段!$B$4:$B$237,MATCH(纤芯!G5508,光放段!$C$4:$C$237,0))</f>
        <v>37054103000</v>
      </c>
      <c r="I5508" s="3" t="str">
        <f t="shared" si="426"/>
        <v>潍烟威1号光缆</v>
      </c>
      <c r="J5508" s="3" t="str">
        <f>INDEX(子缆名称!$B$4:$B$29,纤芯!M5508)</f>
        <v>B缆</v>
      </c>
      <c r="K5508" s="3">
        <v>13</v>
      </c>
      <c r="L5508" s="3">
        <f t="shared" si="427"/>
        <v>1</v>
      </c>
      <c r="M5508" s="3">
        <f t="shared" si="428"/>
        <v>2</v>
      </c>
      <c r="N5508" s="3" t="s">
        <v>125</v>
      </c>
      <c r="O5508" s="3">
        <f>COUNTIF([1]局站!$D$4:$D$172,"="&amp;N5508)</f>
        <v>1</v>
      </c>
      <c r="P5508" s="3">
        <v>0</v>
      </c>
      <c r="Q5508" s="3">
        <v>0</v>
      </c>
      <c r="R5508" s="3">
        <v>0</v>
      </c>
      <c r="S5508" s="3" t="s">
        <v>126</v>
      </c>
      <c r="T5508" s="3">
        <f>COUNTIF([1]局站!$D$4:$D$172,"="&amp;S5508)</f>
        <v>1</v>
      </c>
      <c r="U5508" s="3">
        <v>0</v>
      </c>
      <c r="V5508" s="3">
        <v>0</v>
      </c>
      <c r="W5508" s="3">
        <v>0</v>
      </c>
      <c r="X5508" s="3" t="s">
        <v>1215</v>
      </c>
      <c r="Y5508" s="3" t="s">
        <v>880</v>
      </c>
      <c r="Z5508" s="3" t="str">
        <f>INDEX(业务类型!$C$4:$C$8,MATCH(纤芯!Y5508,业务类型!$B$4:$B$8,0))</f>
        <v>IDLE</v>
      </c>
      <c r="AA5508" s="3"/>
    </row>
    <row r="5509" spans="1:27" ht="16.5" x14ac:dyDescent="0.2">
      <c r="A5509" s="3">
        <v>5506</v>
      </c>
      <c r="B5509" s="3">
        <f t="shared" si="429"/>
        <v>37054103014</v>
      </c>
      <c r="C5509" s="3" t="s">
        <v>1166</v>
      </c>
      <c r="D5509" s="3" t="s">
        <v>254</v>
      </c>
      <c r="E5509" s="3" t="str">
        <f>INDEX(光放段!$G$4:$G$237,MATCH(纤芯!G5509,光放段!$C$4:$C$237,0))</f>
        <v>山东二干|潍烟威1号光缆:潍坊河西局-烟台大季家</v>
      </c>
      <c r="F5509" s="3">
        <f>INDEX(光放段!$I$4:$I$237,MATCH(纤芯!H5509,光放段!$B$4:$B$237,0))</f>
        <v>37054100000</v>
      </c>
      <c r="G5509" s="3" t="str">
        <f t="shared" ref="G5509:G5572" si="430">C5509&amp;"|"&amp;D5509&amp;":"&amp;N5509&amp;"-"&amp;S5509</f>
        <v>山东二干|潍烟威1号光缆:莱州沙河-莱州市局</v>
      </c>
      <c r="H5509" s="3">
        <f>INDEX(光放段!$B$4:$B$237,MATCH(纤芯!G5509,光放段!$C$4:$C$237,0))</f>
        <v>37054103000</v>
      </c>
      <c r="I5509" s="3" t="str">
        <f t="shared" ref="I5509:I5572" si="431">D5509</f>
        <v>潍烟威1号光缆</v>
      </c>
      <c r="J5509" s="3" t="str">
        <f>INDEX(子缆名称!$B$4:$B$29,纤芯!M5509)</f>
        <v>B缆</v>
      </c>
      <c r="K5509" s="3">
        <v>14</v>
      </c>
      <c r="L5509" s="3">
        <f t="shared" ref="L5509:L5572" si="432">MOD(K5509-1,12)+1</f>
        <v>2</v>
      </c>
      <c r="M5509" s="3">
        <f t="shared" ref="M5509:M5572" si="433">INT((K5509-1)/12)+1</f>
        <v>2</v>
      </c>
      <c r="N5509" s="3" t="s">
        <v>125</v>
      </c>
      <c r="O5509" s="3">
        <f>COUNTIF([1]局站!$D$4:$D$172,"="&amp;N5509)</f>
        <v>1</v>
      </c>
      <c r="P5509" s="3">
        <v>0</v>
      </c>
      <c r="Q5509" s="3">
        <v>0</v>
      </c>
      <c r="R5509" s="3">
        <v>0</v>
      </c>
      <c r="S5509" s="3" t="s">
        <v>126</v>
      </c>
      <c r="T5509" s="3">
        <f>COUNTIF([1]局站!$D$4:$D$172,"="&amp;S5509)</f>
        <v>1</v>
      </c>
      <c r="U5509" s="3">
        <v>0</v>
      </c>
      <c r="V5509" s="3">
        <v>0</v>
      </c>
      <c r="W5509" s="3">
        <v>0</v>
      </c>
      <c r="X5509" s="3" t="s">
        <v>1215</v>
      </c>
      <c r="Y5509" s="3" t="s">
        <v>880</v>
      </c>
      <c r="Z5509" s="3" t="str">
        <f>INDEX(业务类型!$C$4:$C$8,MATCH(纤芯!Y5509,业务类型!$B$4:$B$8,0))</f>
        <v>IDLE</v>
      </c>
      <c r="AA5509" s="3"/>
    </row>
    <row r="5510" spans="1:27" ht="16.5" x14ac:dyDescent="0.2">
      <c r="A5510" s="3">
        <v>5507</v>
      </c>
      <c r="B5510" s="3">
        <f t="shared" si="429"/>
        <v>37054103015</v>
      </c>
      <c r="C5510" s="3" t="s">
        <v>1166</v>
      </c>
      <c r="D5510" s="3" t="s">
        <v>254</v>
      </c>
      <c r="E5510" s="3" t="str">
        <f>INDEX(光放段!$G$4:$G$237,MATCH(纤芯!G5510,光放段!$C$4:$C$237,0))</f>
        <v>山东二干|潍烟威1号光缆:潍坊河西局-烟台大季家</v>
      </c>
      <c r="F5510" s="3">
        <f>INDEX(光放段!$I$4:$I$237,MATCH(纤芯!H5510,光放段!$B$4:$B$237,0))</f>
        <v>37054100000</v>
      </c>
      <c r="G5510" s="3" t="str">
        <f t="shared" si="430"/>
        <v>山东二干|潍烟威1号光缆:莱州沙河-莱州市局</v>
      </c>
      <c r="H5510" s="3">
        <f>INDEX(光放段!$B$4:$B$237,MATCH(纤芯!G5510,光放段!$C$4:$C$237,0))</f>
        <v>37054103000</v>
      </c>
      <c r="I5510" s="3" t="str">
        <f t="shared" si="431"/>
        <v>潍烟威1号光缆</v>
      </c>
      <c r="J5510" s="3" t="str">
        <f>INDEX(子缆名称!$B$4:$B$29,纤芯!M5510)</f>
        <v>B缆</v>
      </c>
      <c r="K5510" s="3">
        <v>15</v>
      </c>
      <c r="L5510" s="3">
        <f t="shared" si="432"/>
        <v>3</v>
      </c>
      <c r="M5510" s="3">
        <f t="shared" si="433"/>
        <v>2</v>
      </c>
      <c r="N5510" s="3" t="s">
        <v>125</v>
      </c>
      <c r="O5510" s="3">
        <f>COUNTIF([1]局站!$D$4:$D$172,"="&amp;N5510)</f>
        <v>1</v>
      </c>
      <c r="P5510" s="3">
        <v>0</v>
      </c>
      <c r="Q5510" s="3">
        <v>0</v>
      </c>
      <c r="R5510" s="3">
        <v>0</v>
      </c>
      <c r="S5510" s="3" t="s">
        <v>126</v>
      </c>
      <c r="T5510" s="3">
        <f>COUNTIF([1]局站!$D$4:$D$172,"="&amp;S5510)</f>
        <v>1</v>
      </c>
      <c r="U5510" s="3">
        <v>0</v>
      </c>
      <c r="V5510" s="3">
        <v>0</v>
      </c>
      <c r="W5510" s="3">
        <v>0</v>
      </c>
      <c r="X5510" s="3" t="s">
        <v>1215</v>
      </c>
      <c r="Y5510" s="3" t="s">
        <v>881</v>
      </c>
      <c r="Z5510" s="3" t="str">
        <f>INDEX(业务类型!$C$4:$C$8,MATCH(纤芯!Y5510,业务类型!$B$4:$B$8,0))</f>
        <v>OTHER</v>
      </c>
      <c r="AA5510" s="3" t="s">
        <v>1120</v>
      </c>
    </row>
    <row r="5511" spans="1:27" ht="16.5" x14ac:dyDescent="0.2">
      <c r="A5511" s="3">
        <v>5508</v>
      </c>
      <c r="B5511" s="3">
        <f t="shared" si="429"/>
        <v>37054103016</v>
      </c>
      <c r="C5511" s="3" t="s">
        <v>1166</v>
      </c>
      <c r="D5511" s="3" t="s">
        <v>254</v>
      </c>
      <c r="E5511" s="3" t="str">
        <f>INDEX(光放段!$G$4:$G$237,MATCH(纤芯!G5511,光放段!$C$4:$C$237,0))</f>
        <v>山东二干|潍烟威1号光缆:潍坊河西局-烟台大季家</v>
      </c>
      <c r="F5511" s="3">
        <f>INDEX(光放段!$I$4:$I$237,MATCH(纤芯!H5511,光放段!$B$4:$B$237,0))</f>
        <v>37054100000</v>
      </c>
      <c r="G5511" s="3" t="str">
        <f t="shared" si="430"/>
        <v>山东二干|潍烟威1号光缆:莱州沙河-莱州市局</v>
      </c>
      <c r="H5511" s="3">
        <f>INDEX(光放段!$B$4:$B$237,MATCH(纤芯!G5511,光放段!$C$4:$C$237,0))</f>
        <v>37054103000</v>
      </c>
      <c r="I5511" s="3" t="str">
        <f t="shared" si="431"/>
        <v>潍烟威1号光缆</v>
      </c>
      <c r="J5511" s="3" t="str">
        <f>INDEX(子缆名称!$B$4:$B$29,纤芯!M5511)</f>
        <v>B缆</v>
      </c>
      <c r="K5511" s="3">
        <v>16</v>
      </c>
      <c r="L5511" s="3">
        <f t="shared" si="432"/>
        <v>4</v>
      </c>
      <c r="M5511" s="3">
        <f t="shared" si="433"/>
        <v>2</v>
      </c>
      <c r="N5511" s="3" t="s">
        <v>125</v>
      </c>
      <c r="O5511" s="3">
        <f>COUNTIF([1]局站!$D$4:$D$172,"="&amp;N5511)</f>
        <v>1</v>
      </c>
      <c r="P5511" s="3">
        <v>0</v>
      </c>
      <c r="Q5511" s="3">
        <v>0</v>
      </c>
      <c r="R5511" s="3">
        <v>0</v>
      </c>
      <c r="S5511" s="3" t="s">
        <v>126</v>
      </c>
      <c r="T5511" s="3">
        <f>COUNTIF([1]局站!$D$4:$D$172,"="&amp;S5511)</f>
        <v>1</v>
      </c>
      <c r="U5511" s="3">
        <v>0</v>
      </c>
      <c r="V5511" s="3">
        <v>0</v>
      </c>
      <c r="W5511" s="3">
        <v>0</v>
      </c>
      <c r="X5511" s="3" t="s">
        <v>1215</v>
      </c>
      <c r="Y5511" s="3" t="s">
        <v>880</v>
      </c>
      <c r="Z5511" s="3" t="str">
        <f>INDEX(业务类型!$C$4:$C$8,MATCH(纤芯!Y5511,业务类型!$B$4:$B$8,0))</f>
        <v>IDLE</v>
      </c>
      <c r="AA5511" s="3"/>
    </row>
    <row r="5512" spans="1:27" ht="16.5" x14ac:dyDescent="0.2">
      <c r="A5512" s="3">
        <v>5509</v>
      </c>
      <c r="B5512" s="3">
        <f t="shared" si="429"/>
        <v>37054103017</v>
      </c>
      <c r="C5512" s="3" t="s">
        <v>1166</v>
      </c>
      <c r="D5512" s="3" t="s">
        <v>254</v>
      </c>
      <c r="E5512" s="3" t="str">
        <f>INDEX(光放段!$G$4:$G$237,MATCH(纤芯!G5512,光放段!$C$4:$C$237,0))</f>
        <v>山东二干|潍烟威1号光缆:潍坊河西局-烟台大季家</v>
      </c>
      <c r="F5512" s="3">
        <f>INDEX(光放段!$I$4:$I$237,MATCH(纤芯!H5512,光放段!$B$4:$B$237,0))</f>
        <v>37054100000</v>
      </c>
      <c r="G5512" s="3" t="str">
        <f t="shared" si="430"/>
        <v>山东二干|潍烟威1号光缆:莱州沙河-莱州市局</v>
      </c>
      <c r="H5512" s="3">
        <f>INDEX(光放段!$B$4:$B$237,MATCH(纤芯!G5512,光放段!$C$4:$C$237,0))</f>
        <v>37054103000</v>
      </c>
      <c r="I5512" s="3" t="str">
        <f t="shared" si="431"/>
        <v>潍烟威1号光缆</v>
      </c>
      <c r="J5512" s="3" t="str">
        <f>INDEX(子缆名称!$B$4:$B$29,纤芯!M5512)</f>
        <v>B缆</v>
      </c>
      <c r="K5512" s="3">
        <v>17</v>
      </c>
      <c r="L5512" s="3">
        <f t="shared" si="432"/>
        <v>5</v>
      </c>
      <c r="M5512" s="3">
        <f t="shared" si="433"/>
        <v>2</v>
      </c>
      <c r="N5512" s="3" t="s">
        <v>125</v>
      </c>
      <c r="O5512" s="3">
        <f>COUNTIF([1]局站!$D$4:$D$172,"="&amp;N5512)</f>
        <v>1</v>
      </c>
      <c r="P5512" s="3">
        <v>0</v>
      </c>
      <c r="Q5512" s="3">
        <v>0</v>
      </c>
      <c r="R5512" s="3">
        <v>0</v>
      </c>
      <c r="S5512" s="3" t="s">
        <v>126</v>
      </c>
      <c r="T5512" s="3">
        <f>COUNTIF([1]局站!$D$4:$D$172,"="&amp;S5512)</f>
        <v>1</v>
      </c>
      <c r="U5512" s="3">
        <v>0</v>
      </c>
      <c r="V5512" s="3">
        <v>0</v>
      </c>
      <c r="W5512" s="3">
        <v>0</v>
      </c>
      <c r="X5512" s="3" t="s">
        <v>1215</v>
      </c>
      <c r="Y5512" s="3" t="s">
        <v>880</v>
      </c>
      <c r="Z5512" s="3" t="str">
        <f>INDEX(业务类型!$C$4:$C$8,MATCH(纤芯!Y5512,业务类型!$B$4:$B$8,0))</f>
        <v>IDLE</v>
      </c>
      <c r="AA5512" s="3"/>
    </row>
    <row r="5513" spans="1:27" ht="16.5" x14ac:dyDescent="0.2">
      <c r="A5513" s="3">
        <v>5510</v>
      </c>
      <c r="B5513" s="3">
        <f t="shared" si="429"/>
        <v>37054103018</v>
      </c>
      <c r="C5513" s="3" t="s">
        <v>1166</v>
      </c>
      <c r="D5513" s="3" t="s">
        <v>254</v>
      </c>
      <c r="E5513" s="3" t="str">
        <f>INDEX(光放段!$G$4:$G$237,MATCH(纤芯!G5513,光放段!$C$4:$C$237,0))</f>
        <v>山东二干|潍烟威1号光缆:潍坊河西局-烟台大季家</v>
      </c>
      <c r="F5513" s="3">
        <f>INDEX(光放段!$I$4:$I$237,MATCH(纤芯!H5513,光放段!$B$4:$B$237,0))</f>
        <v>37054100000</v>
      </c>
      <c r="G5513" s="3" t="str">
        <f t="shared" si="430"/>
        <v>山东二干|潍烟威1号光缆:莱州沙河-莱州市局</v>
      </c>
      <c r="H5513" s="3">
        <f>INDEX(光放段!$B$4:$B$237,MATCH(纤芯!G5513,光放段!$C$4:$C$237,0))</f>
        <v>37054103000</v>
      </c>
      <c r="I5513" s="3" t="str">
        <f t="shared" si="431"/>
        <v>潍烟威1号光缆</v>
      </c>
      <c r="J5513" s="3" t="str">
        <f>INDEX(子缆名称!$B$4:$B$29,纤芯!M5513)</f>
        <v>B缆</v>
      </c>
      <c r="K5513" s="3">
        <v>18</v>
      </c>
      <c r="L5513" s="3">
        <f t="shared" si="432"/>
        <v>6</v>
      </c>
      <c r="M5513" s="3">
        <f t="shared" si="433"/>
        <v>2</v>
      </c>
      <c r="N5513" s="3" t="s">
        <v>125</v>
      </c>
      <c r="O5513" s="3">
        <f>COUNTIF([1]局站!$D$4:$D$172,"="&amp;N5513)</f>
        <v>1</v>
      </c>
      <c r="P5513" s="3">
        <v>0</v>
      </c>
      <c r="Q5513" s="3">
        <v>0</v>
      </c>
      <c r="R5513" s="3">
        <v>0</v>
      </c>
      <c r="S5513" s="3" t="s">
        <v>126</v>
      </c>
      <c r="T5513" s="3">
        <f>COUNTIF([1]局站!$D$4:$D$172,"="&amp;S5513)</f>
        <v>1</v>
      </c>
      <c r="U5513" s="3">
        <v>0</v>
      </c>
      <c r="V5513" s="3">
        <v>0</v>
      </c>
      <c r="W5513" s="3">
        <v>0</v>
      </c>
      <c r="X5513" s="3" t="s">
        <v>1215</v>
      </c>
      <c r="Y5513" s="3" t="s">
        <v>880</v>
      </c>
      <c r="Z5513" s="3" t="str">
        <f>INDEX(业务类型!$C$4:$C$8,MATCH(纤芯!Y5513,业务类型!$B$4:$B$8,0))</f>
        <v>IDLE</v>
      </c>
      <c r="AA5513" s="3"/>
    </row>
    <row r="5514" spans="1:27" ht="16.5" x14ac:dyDescent="0.2">
      <c r="A5514" s="3">
        <v>5511</v>
      </c>
      <c r="B5514" s="3">
        <f t="shared" si="429"/>
        <v>37054103019</v>
      </c>
      <c r="C5514" s="3" t="s">
        <v>1166</v>
      </c>
      <c r="D5514" s="3" t="s">
        <v>254</v>
      </c>
      <c r="E5514" s="3" t="str">
        <f>INDEX(光放段!$G$4:$G$237,MATCH(纤芯!G5514,光放段!$C$4:$C$237,0))</f>
        <v>山东二干|潍烟威1号光缆:潍坊河西局-烟台大季家</v>
      </c>
      <c r="F5514" s="3">
        <f>INDEX(光放段!$I$4:$I$237,MATCH(纤芯!H5514,光放段!$B$4:$B$237,0))</f>
        <v>37054100000</v>
      </c>
      <c r="G5514" s="3" t="str">
        <f t="shared" si="430"/>
        <v>山东二干|潍烟威1号光缆:莱州沙河-莱州市局</v>
      </c>
      <c r="H5514" s="3">
        <f>INDEX(光放段!$B$4:$B$237,MATCH(纤芯!G5514,光放段!$C$4:$C$237,0))</f>
        <v>37054103000</v>
      </c>
      <c r="I5514" s="3" t="str">
        <f t="shared" si="431"/>
        <v>潍烟威1号光缆</v>
      </c>
      <c r="J5514" s="3" t="str">
        <f>INDEX(子缆名称!$B$4:$B$29,纤芯!M5514)</f>
        <v>B缆</v>
      </c>
      <c r="K5514" s="3">
        <v>19</v>
      </c>
      <c r="L5514" s="3">
        <f t="shared" si="432"/>
        <v>7</v>
      </c>
      <c r="M5514" s="3">
        <f t="shared" si="433"/>
        <v>2</v>
      </c>
      <c r="N5514" s="3" t="s">
        <v>125</v>
      </c>
      <c r="O5514" s="3">
        <f>COUNTIF([1]局站!$D$4:$D$172,"="&amp;N5514)</f>
        <v>1</v>
      </c>
      <c r="P5514" s="3">
        <v>0</v>
      </c>
      <c r="Q5514" s="3">
        <v>0</v>
      </c>
      <c r="R5514" s="3">
        <v>0</v>
      </c>
      <c r="S5514" s="3" t="s">
        <v>126</v>
      </c>
      <c r="T5514" s="3">
        <f>COUNTIF([1]局站!$D$4:$D$172,"="&amp;S5514)</f>
        <v>1</v>
      </c>
      <c r="U5514" s="3">
        <v>0</v>
      </c>
      <c r="V5514" s="3">
        <v>0</v>
      </c>
      <c r="W5514" s="3">
        <v>0</v>
      </c>
      <c r="X5514" s="3" t="s">
        <v>1215</v>
      </c>
      <c r="Y5514" s="3" t="s">
        <v>880</v>
      </c>
      <c r="Z5514" s="3" t="str">
        <f>INDEX(业务类型!$C$4:$C$8,MATCH(纤芯!Y5514,业务类型!$B$4:$B$8,0))</f>
        <v>IDLE</v>
      </c>
      <c r="AA5514" s="3"/>
    </row>
    <row r="5515" spans="1:27" ht="16.5" x14ac:dyDescent="0.2">
      <c r="A5515" s="3">
        <v>5512</v>
      </c>
      <c r="B5515" s="3">
        <f t="shared" si="429"/>
        <v>37054103020</v>
      </c>
      <c r="C5515" s="3" t="s">
        <v>1166</v>
      </c>
      <c r="D5515" s="3" t="s">
        <v>254</v>
      </c>
      <c r="E5515" s="3" t="str">
        <f>INDEX(光放段!$G$4:$G$237,MATCH(纤芯!G5515,光放段!$C$4:$C$237,0))</f>
        <v>山东二干|潍烟威1号光缆:潍坊河西局-烟台大季家</v>
      </c>
      <c r="F5515" s="3">
        <f>INDEX(光放段!$I$4:$I$237,MATCH(纤芯!H5515,光放段!$B$4:$B$237,0))</f>
        <v>37054100000</v>
      </c>
      <c r="G5515" s="3" t="str">
        <f t="shared" si="430"/>
        <v>山东二干|潍烟威1号光缆:莱州沙河-莱州市局</v>
      </c>
      <c r="H5515" s="3">
        <f>INDEX(光放段!$B$4:$B$237,MATCH(纤芯!G5515,光放段!$C$4:$C$237,0))</f>
        <v>37054103000</v>
      </c>
      <c r="I5515" s="3" t="str">
        <f t="shared" si="431"/>
        <v>潍烟威1号光缆</v>
      </c>
      <c r="J5515" s="3" t="str">
        <f>INDEX(子缆名称!$B$4:$B$29,纤芯!M5515)</f>
        <v>B缆</v>
      </c>
      <c r="K5515" s="3">
        <v>20</v>
      </c>
      <c r="L5515" s="3">
        <f t="shared" si="432"/>
        <v>8</v>
      </c>
      <c r="M5515" s="3">
        <f t="shared" si="433"/>
        <v>2</v>
      </c>
      <c r="N5515" s="3" t="s">
        <v>125</v>
      </c>
      <c r="O5515" s="3">
        <f>COUNTIF([1]局站!$D$4:$D$172,"="&amp;N5515)</f>
        <v>1</v>
      </c>
      <c r="P5515" s="3">
        <v>0</v>
      </c>
      <c r="Q5515" s="3">
        <v>0</v>
      </c>
      <c r="R5515" s="3">
        <v>0</v>
      </c>
      <c r="S5515" s="3" t="s">
        <v>126</v>
      </c>
      <c r="T5515" s="3">
        <f>COUNTIF([1]局站!$D$4:$D$172,"="&amp;S5515)</f>
        <v>1</v>
      </c>
      <c r="U5515" s="3">
        <v>0</v>
      </c>
      <c r="V5515" s="3">
        <v>0</v>
      </c>
      <c r="W5515" s="3">
        <v>0</v>
      </c>
      <c r="X5515" s="3" t="s">
        <v>1215</v>
      </c>
      <c r="Y5515" s="3" t="s">
        <v>880</v>
      </c>
      <c r="Z5515" s="3" t="str">
        <f>INDEX(业务类型!$C$4:$C$8,MATCH(纤芯!Y5515,业务类型!$B$4:$B$8,0))</f>
        <v>IDLE</v>
      </c>
      <c r="AA5515" s="3"/>
    </row>
    <row r="5516" spans="1:27" ht="16.5" x14ac:dyDescent="0.2">
      <c r="A5516" s="3">
        <v>5513</v>
      </c>
      <c r="B5516" s="3">
        <f t="shared" si="429"/>
        <v>37054104001</v>
      </c>
      <c r="C5516" s="3" t="s">
        <v>1166</v>
      </c>
      <c r="D5516" s="3" t="s">
        <v>254</v>
      </c>
      <c r="E5516" s="3" t="str">
        <f>INDEX(光放段!$G$4:$G$237,MATCH(纤芯!G5516,光放段!$C$4:$C$237,0))</f>
        <v>山东二干|潍烟威1号光缆:潍坊河西局-烟台大季家</v>
      </c>
      <c r="F5516" s="3">
        <f>INDEX(光放段!$I$4:$I$237,MATCH(纤芯!H5516,光放段!$B$4:$B$237,0))</f>
        <v>37054100000</v>
      </c>
      <c r="G5516" s="3" t="str">
        <f t="shared" si="430"/>
        <v>山东二干|潍烟威1号光缆:莱州市局-莱州朱桥</v>
      </c>
      <c r="H5516" s="3">
        <f>INDEX(光放段!$B$4:$B$237,MATCH(纤芯!G5516,光放段!$C$4:$C$237,0))</f>
        <v>37054104000</v>
      </c>
      <c r="I5516" s="3" t="str">
        <f t="shared" si="431"/>
        <v>潍烟威1号光缆</v>
      </c>
      <c r="J5516" s="3" t="str">
        <f>INDEX(子缆名称!$B$4:$B$29,纤芯!M5516)</f>
        <v>A缆</v>
      </c>
      <c r="K5516" s="3">
        <v>1</v>
      </c>
      <c r="L5516" s="3">
        <f t="shared" si="432"/>
        <v>1</v>
      </c>
      <c r="M5516" s="3">
        <f t="shared" si="433"/>
        <v>1</v>
      </c>
      <c r="N5516" s="3" t="s">
        <v>126</v>
      </c>
      <c r="O5516" s="3">
        <f>COUNTIF([1]局站!$D$4:$D$172,"="&amp;N5516)</f>
        <v>1</v>
      </c>
      <c r="P5516" s="3">
        <v>0</v>
      </c>
      <c r="Q5516" s="3">
        <v>0</v>
      </c>
      <c r="R5516" s="3">
        <v>0</v>
      </c>
      <c r="S5516" s="3" t="s">
        <v>127</v>
      </c>
      <c r="T5516" s="3">
        <f>COUNTIF([1]局站!$D$4:$D$172,"="&amp;S5516)</f>
        <v>1</v>
      </c>
      <c r="U5516" s="3">
        <v>0</v>
      </c>
      <c r="V5516" s="3">
        <v>0</v>
      </c>
      <c r="W5516" s="3">
        <v>0</v>
      </c>
      <c r="X5516" s="3" t="s">
        <v>1215</v>
      </c>
      <c r="Y5516" s="3" t="s">
        <v>880</v>
      </c>
      <c r="Z5516" s="3" t="str">
        <f>INDEX(业务类型!$C$4:$C$8,MATCH(纤芯!Y5516,业务类型!$B$4:$B$8,0))</f>
        <v>IDLE</v>
      </c>
      <c r="AA5516" s="3"/>
    </row>
    <row r="5517" spans="1:27" ht="16.5" x14ac:dyDescent="0.2">
      <c r="A5517" s="3">
        <v>5514</v>
      </c>
      <c r="B5517" s="3">
        <f t="shared" si="429"/>
        <v>37054104002</v>
      </c>
      <c r="C5517" s="3" t="s">
        <v>1166</v>
      </c>
      <c r="D5517" s="3" t="s">
        <v>254</v>
      </c>
      <c r="E5517" s="3" t="str">
        <f>INDEX(光放段!$G$4:$G$237,MATCH(纤芯!G5517,光放段!$C$4:$C$237,0))</f>
        <v>山东二干|潍烟威1号光缆:潍坊河西局-烟台大季家</v>
      </c>
      <c r="F5517" s="3">
        <f>INDEX(光放段!$I$4:$I$237,MATCH(纤芯!H5517,光放段!$B$4:$B$237,0))</f>
        <v>37054100000</v>
      </c>
      <c r="G5517" s="3" t="str">
        <f t="shared" si="430"/>
        <v>山东二干|潍烟威1号光缆:莱州市局-莱州朱桥</v>
      </c>
      <c r="H5517" s="3">
        <f>INDEX(光放段!$B$4:$B$237,MATCH(纤芯!G5517,光放段!$C$4:$C$237,0))</f>
        <v>37054104000</v>
      </c>
      <c r="I5517" s="3" t="str">
        <f t="shared" si="431"/>
        <v>潍烟威1号光缆</v>
      </c>
      <c r="J5517" s="3" t="str">
        <f>INDEX(子缆名称!$B$4:$B$29,纤芯!M5517)</f>
        <v>A缆</v>
      </c>
      <c r="K5517" s="3">
        <v>2</v>
      </c>
      <c r="L5517" s="3">
        <f t="shared" si="432"/>
        <v>2</v>
      </c>
      <c r="M5517" s="3">
        <f t="shared" si="433"/>
        <v>1</v>
      </c>
      <c r="N5517" s="3" t="s">
        <v>126</v>
      </c>
      <c r="O5517" s="3">
        <f>COUNTIF([1]局站!$D$4:$D$172,"="&amp;N5517)</f>
        <v>1</v>
      </c>
      <c r="P5517" s="3">
        <v>0</v>
      </c>
      <c r="Q5517" s="3">
        <v>0</v>
      </c>
      <c r="R5517" s="3">
        <v>0</v>
      </c>
      <c r="S5517" s="3" t="s">
        <v>127</v>
      </c>
      <c r="T5517" s="3">
        <f>COUNTIF([1]局站!$D$4:$D$172,"="&amp;S5517)</f>
        <v>1</v>
      </c>
      <c r="U5517" s="3">
        <v>0</v>
      </c>
      <c r="V5517" s="3">
        <v>0</v>
      </c>
      <c r="W5517" s="3">
        <v>0</v>
      </c>
      <c r="X5517" s="3" t="s">
        <v>1215</v>
      </c>
      <c r="Y5517" s="3" t="s">
        <v>880</v>
      </c>
      <c r="Z5517" s="3" t="str">
        <f>INDEX(业务类型!$C$4:$C$8,MATCH(纤芯!Y5517,业务类型!$B$4:$B$8,0))</f>
        <v>IDLE</v>
      </c>
      <c r="AA5517" s="3"/>
    </row>
    <row r="5518" spans="1:27" ht="16.5" x14ac:dyDescent="0.2">
      <c r="A5518" s="3">
        <v>5515</v>
      </c>
      <c r="B5518" s="3">
        <f t="shared" si="429"/>
        <v>37054104003</v>
      </c>
      <c r="C5518" s="3" t="s">
        <v>1166</v>
      </c>
      <c r="D5518" s="3" t="s">
        <v>254</v>
      </c>
      <c r="E5518" s="3" t="str">
        <f>INDEX(光放段!$G$4:$G$237,MATCH(纤芯!G5518,光放段!$C$4:$C$237,0))</f>
        <v>山东二干|潍烟威1号光缆:潍坊河西局-烟台大季家</v>
      </c>
      <c r="F5518" s="3">
        <f>INDEX(光放段!$I$4:$I$237,MATCH(纤芯!H5518,光放段!$B$4:$B$237,0))</f>
        <v>37054100000</v>
      </c>
      <c r="G5518" s="3" t="str">
        <f t="shared" si="430"/>
        <v>山东二干|潍烟威1号光缆:莱州市局-莱州朱桥</v>
      </c>
      <c r="H5518" s="3">
        <f>INDEX(光放段!$B$4:$B$237,MATCH(纤芯!G5518,光放段!$C$4:$C$237,0))</f>
        <v>37054104000</v>
      </c>
      <c r="I5518" s="3" t="str">
        <f t="shared" si="431"/>
        <v>潍烟威1号光缆</v>
      </c>
      <c r="J5518" s="3" t="str">
        <f>INDEX(子缆名称!$B$4:$B$29,纤芯!M5518)</f>
        <v>A缆</v>
      </c>
      <c r="K5518" s="3">
        <v>3</v>
      </c>
      <c r="L5518" s="3">
        <f t="shared" si="432"/>
        <v>3</v>
      </c>
      <c r="M5518" s="3">
        <f t="shared" si="433"/>
        <v>1</v>
      </c>
      <c r="N5518" s="3" t="s">
        <v>126</v>
      </c>
      <c r="O5518" s="3">
        <f>COUNTIF([1]局站!$D$4:$D$172,"="&amp;N5518)</f>
        <v>1</v>
      </c>
      <c r="P5518" s="3">
        <v>0</v>
      </c>
      <c r="Q5518" s="3">
        <v>0</v>
      </c>
      <c r="R5518" s="3">
        <v>0</v>
      </c>
      <c r="S5518" s="3" t="s">
        <v>127</v>
      </c>
      <c r="T5518" s="3">
        <f>COUNTIF([1]局站!$D$4:$D$172,"="&amp;S5518)</f>
        <v>1</v>
      </c>
      <c r="U5518" s="3">
        <v>0</v>
      </c>
      <c r="V5518" s="3">
        <v>0</v>
      </c>
      <c r="W5518" s="3">
        <v>0</v>
      </c>
      <c r="X5518" s="3" t="s">
        <v>1215</v>
      </c>
      <c r="Y5518" s="3" t="s">
        <v>880</v>
      </c>
      <c r="Z5518" s="3" t="str">
        <f>INDEX(业务类型!$C$4:$C$8,MATCH(纤芯!Y5518,业务类型!$B$4:$B$8,0))</f>
        <v>IDLE</v>
      </c>
      <c r="AA5518" s="3"/>
    </row>
    <row r="5519" spans="1:27" ht="16.5" x14ac:dyDescent="0.2">
      <c r="A5519" s="3">
        <v>5516</v>
      </c>
      <c r="B5519" s="3">
        <f t="shared" si="429"/>
        <v>37054104004</v>
      </c>
      <c r="C5519" s="3" t="s">
        <v>1166</v>
      </c>
      <c r="D5519" s="3" t="s">
        <v>254</v>
      </c>
      <c r="E5519" s="3" t="str">
        <f>INDEX(光放段!$G$4:$G$237,MATCH(纤芯!G5519,光放段!$C$4:$C$237,0))</f>
        <v>山东二干|潍烟威1号光缆:潍坊河西局-烟台大季家</v>
      </c>
      <c r="F5519" s="3">
        <f>INDEX(光放段!$I$4:$I$237,MATCH(纤芯!H5519,光放段!$B$4:$B$237,0))</f>
        <v>37054100000</v>
      </c>
      <c r="G5519" s="3" t="str">
        <f t="shared" si="430"/>
        <v>山东二干|潍烟威1号光缆:莱州市局-莱州朱桥</v>
      </c>
      <c r="H5519" s="3">
        <f>INDEX(光放段!$B$4:$B$237,MATCH(纤芯!G5519,光放段!$C$4:$C$237,0))</f>
        <v>37054104000</v>
      </c>
      <c r="I5519" s="3" t="str">
        <f t="shared" si="431"/>
        <v>潍烟威1号光缆</v>
      </c>
      <c r="J5519" s="3" t="str">
        <f>INDEX(子缆名称!$B$4:$B$29,纤芯!M5519)</f>
        <v>A缆</v>
      </c>
      <c r="K5519" s="3">
        <v>4</v>
      </c>
      <c r="L5519" s="3">
        <f t="shared" si="432"/>
        <v>4</v>
      </c>
      <c r="M5519" s="3">
        <f t="shared" si="433"/>
        <v>1</v>
      </c>
      <c r="N5519" s="3" t="s">
        <v>126</v>
      </c>
      <c r="O5519" s="3">
        <f>COUNTIF([1]局站!$D$4:$D$172,"="&amp;N5519)</f>
        <v>1</v>
      </c>
      <c r="P5519" s="3">
        <v>0</v>
      </c>
      <c r="Q5519" s="3">
        <v>0</v>
      </c>
      <c r="R5519" s="3">
        <v>0</v>
      </c>
      <c r="S5519" s="3" t="s">
        <v>127</v>
      </c>
      <c r="T5519" s="3">
        <f>COUNTIF([1]局站!$D$4:$D$172,"="&amp;S5519)</f>
        <v>1</v>
      </c>
      <c r="U5519" s="3">
        <v>0</v>
      </c>
      <c r="V5519" s="3">
        <v>0</v>
      </c>
      <c r="W5519" s="3">
        <v>0</v>
      </c>
      <c r="X5519" s="3" t="s">
        <v>1215</v>
      </c>
      <c r="Y5519" s="3" t="s">
        <v>880</v>
      </c>
      <c r="Z5519" s="3" t="str">
        <f>INDEX(业务类型!$C$4:$C$8,MATCH(纤芯!Y5519,业务类型!$B$4:$B$8,0))</f>
        <v>IDLE</v>
      </c>
      <c r="AA5519" s="3"/>
    </row>
    <row r="5520" spans="1:27" ht="16.5" x14ac:dyDescent="0.2">
      <c r="A5520" s="3">
        <v>5517</v>
      </c>
      <c r="B5520" s="3">
        <f t="shared" si="429"/>
        <v>37054104005</v>
      </c>
      <c r="C5520" s="3" t="s">
        <v>1166</v>
      </c>
      <c r="D5520" s="3" t="s">
        <v>254</v>
      </c>
      <c r="E5520" s="3" t="str">
        <f>INDEX(光放段!$G$4:$G$237,MATCH(纤芯!G5520,光放段!$C$4:$C$237,0))</f>
        <v>山东二干|潍烟威1号光缆:潍坊河西局-烟台大季家</v>
      </c>
      <c r="F5520" s="3">
        <f>INDEX(光放段!$I$4:$I$237,MATCH(纤芯!H5520,光放段!$B$4:$B$237,0))</f>
        <v>37054100000</v>
      </c>
      <c r="G5520" s="3" t="str">
        <f t="shared" si="430"/>
        <v>山东二干|潍烟威1号光缆:莱州市局-莱州朱桥</v>
      </c>
      <c r="H5520" s="3">
        <f>INDEX(光放段!$B$4:$B$237,MATCH(纤芯!G5520,光放段!$C$4:$C$237,0))</f>
        <v>37054104000</v>
      </c>
      <c r="I5520" s="3" t="str">
        <f t="shared" si="431"/>
        <v>潍烟威1号光缆</v>
      </c>
      <c r="J5520" s="3" t="str">
        <f>INDEX(子缆名称!$B$4:$B$29,纤芯!M5520)</f>
        <v>A缆</v>
      </c>
      <c r="K5520" s="3">
        <v>5</v>
      </c>
      <c r="L5520" s="3">
        <f t="shared" si="432"/>
        <v>5</v>
      </c>
      <c r="M5520" s="3">
        <f t="shared" si="433"/>
        <v>1</v>
      </c>
      <c r="N5520" s="3" t="s">
        <v>126</v>
      </c>
      <c r="O5520" s="3">
        <f>COUNTIF([1]局站!$D$4:$D$172,"="&amp;N5520)</f>
        <v>1</v>
      </c>
      <c r="P5520" s="3">
        <v>0</v>
      </c>
      <c r="Q5520" s="3">
        <v>0</v>
      </c>
      <c r="R5520" s="3">
        <v>0</v>
      </c>
      <c r="S5520" s="3" t="s">
        <v>127</v>
      </c>
      <c r="T5520" s="3">
        <f>COUNTIF([1]局站!$D$4:$D$172,"="&amp;S5520)</f>
        <v>1</v>
      </c>
      <c r="U5520" s="3">
        <v>0</v>
      </c>
      <c r="V5520" s="3">
        <v>0</v>
      </c>
      <c r="W5520" s="3">
        <v>0</v>
      </c>
      <c r="X5520" s="3" t="s">
        <v>1215</v>
      </c>
      <c r="Y5520" s="3" t="s">
        <v>880</v>
      </c>
      <c r="Z5520" s="3" t="str">
        <f>INDEX(业务类型!$C$4:$C$8,MATCH(纤芯!Y5520,业务类型!$B$4:$B$8,0))</f>
        <v>IDLE</v>
      </c>
      <c r="AA5520" s="3"/>
    </row>
    <row r="5521" spans="1:27" ht="16.5" x14ac:dyDescent="0.2">
      <c r="A5521" s="3">
        <v>5518</v>
      </c>
      <c r="B5521" s="3">
        <f t="shared" si="429"/>
        <v>37054104006</v>
      </c>
      <c r="C5521" s="3" t="s">
        <v>1166</v>
      </c>
      <c r="D5521" s="3" t="s">
        <v>254</v>
      </c>
      <c r="E5521" s="3" t="str">
        <f>INDEX(光放段!$G$4:$G$237,MATCH(纤芯!G5521,光放段!$C$4:$C$237,0))</f>
        <v>山东二干|潍烟威1号光缆:潍坊河西局-烟台大季家</v>
      </c>
      <c r="F5521" s="3">
        <f>INDEX(光放段!$I$4:$I$237,MATCH(纤芯!H5521,光放段!$B$4:$B$237,0))</f>
        <v>37054100000</v>
      </c>
      <c r="G5521" s="3" t="str">
        <f t="shared" si="430"/>
        <v>山东二干|潍烟威1号光缆:莱州市局-莱州朱桥</v>
      </c>
      <c r="H5521" s="3">
        <f>INDEX(光放段!$B$4:$B$237,MATCH(纤芯!G5521,光放段!$C$4:$C$237,0))</f>
        <v>37054104000</v>
      </c>
      <c r="I5521" s="3" t="str">
        <f t="shared" si="431"/>
        <v>潍烟威1号光缆</v>
      </c>
      <c r="J5521" s="3" t="str">
        <f>INDEX(子缆名称!$B$4:$B$29,纤芯!M5521)</f>
        <v>A缆</v>
      </c>
      <c r="K5521" s="3">
        <v>6</v>
      </c>
      <c r="L5521" s="3">
        <f t="shared" si="432"/>
        <v>6</v>
      </c>
      <c r="M5521" s="3">
        <f t="shared" si="433"/>
        <v>1</v>
      </c>
      <c r="N5521" s="3" t="s">
        <v>126</v>
      </c>
      <c r="O5521" s="3">
        <f>COUNTIF([1]局站!$D$4:$D$172,"="&amp;N5521)</f>
        <v>1</v>
      </c>
      <c r="P5521" s="3">
        <v>0</v>
      </c>
      <c r="Q5521" s="3">
        <v>0</v>
      </c>
      <c r="R5521" s="3">
        <v>0</v>
      </c>
      <c r="S5521" s="3" t="s">
        <v>127</v>
      </c>
      <c r="T5521" s="3">
        <f>COUNTIF([1]局站!$D$4:$D$172,"="&amp;S5521)</f>
        <v>1</v>
      </c>
      <c r="U5521" s="3">
        <v>0</v>
      </c>
      <c r="V5521" s="3">
        <v>0</v>
      </c>
      <c r="W5521" s="3">
        <v>0</v>
      </c>
      <c r="X5521" s="3" t="s">
        <v>1215</v>
      </c>
      <c r="Y5521" s="3" t="s">
        <v>880</v>
      </c>
      <c r="Z5521" s="3" t="str">
        <f>INDEX(业务类型!$C$4:$C$8,MATCH(纤芯!Y5521,业务类型!$B$4:$B$8,0))</f>
        <v>IDLE</v>
      </c>
      <c r="AA5521" s="3"/>
    </row>
    <row r="5522" spans="1:27" ht="16.5" x14ac:dyDescent="0.2">
      <c r="A5522" s="3">
        <v>5519</v>
      </c>
      <c r="B5522" s="3">
        <f t="shared" si="429"/>
        <v>37054104007</v>
      </c>
      <c r="C5522" s="3" t="s">
        <v>1166</v>
      </c>
      <c r="D5522" s="3" t="s">
        <v>254</v>
      </c>
      <c r="E5522" s="3" t="str">
        <f>INDEX(光放段!$G$4:$G$237,MATCH(纤芯!G5522,光放段!$C$4:$C$237,0))</f>
        <v>山东二干|潍烟威1号光缆:潍坊河西局-烟台大季家</v>
      </c>
      <c r="F5522" s="3">
        <f>INDEX(光放段!$I$4:$I$237,MATCH(纤芯!H5522,光放段!$B$4:$B$237,0))</f>
        <v>37054100000</v>
      </c>
      <c r="G5522" s="3" t="str">
        <f t="shared" si="430"/>
        <v>山东二干|潍烟威1号光缆:莱州市局-莱州朱桥</v>
      </c>
      <c r="H5522" s="3">
        <f>INDEX(光放段!$B$4:$B$237,MATCH(纤芯!G5522,光放段!$C$4:$C$237,0))</f>
        <v>37054104000</v>
      </c>
      <c r="I5522" s="3" t="str">
        <f t="shared" si="431"/>
        <v>潍烟威1号光缆</v>
      </c>
      <c r="J5522" s="3" t="str">
        <f>INDEX(子缆名称!$B$4:$B$29,纤芯!M5522)</f>
        <v>A缆</v>
      </c>
      <c r="K5522" s="3">
        <v>7</v>
      </c>
      <c r="L5522" s="3">
        <f t="shared" si="432"/>
        <v>7</v>
      </c>
      <c r="M5522" s="3">
        <f t="shared" si="433"/>
        <v>1</v>
      </c>
      <c r="N5522" s="3" t="s">
        <v>126</v>
      </c>
      <c r="O5522" s="3">
        <f>COUNTIF([1]局站!$D$4:$D$172,"="&amp;N5522)</f>
        <v>1</v>
      </c>
      <c r="P5522" s="3">
        <v>0</v>
      </c>
      <c r="Q5522" s="3">
        <v>0</v>
      </c>
      <c r="R5522" s="3">
        <v>0</v>
      </c>
      <c r="S5522" s="3" t="s">
        <v>127</v>
      </c>
      <c r="T5522" s="3">
        <f>COUNTIF([1]局站!$D$4:$D$172,"="&amp;S5522)</f>
        <v>1</v>
      </c>
      <c r="U5522" s="3">
        <v>0</v>
      </c>
      <c r="V5522" s="3">
        <v>0</v>
      </c>
      <c r="W5522" s="3">
        <v>0</v>
      </c>
      <c r="X5522" s="3" t="s">
        <v>1215</v>
      </c>
      <c r="Y5522" s="3" t="s">
        <v>880</v>
      </c>
      <c r="Z5522" s="3" t="str">
        <f>INDEX(业务类型!$C$4:$C$8,MATCH(纤芯!Y5522,业务类型!$B$4:$B$8,0))</f>
        <v>IDLE</v>
      </c>
      <c r="AA5522" s="3"/>
    </row>
    <row r="5523" spans="1:27" ht="16.5" x14ac:dyDescent="0.2">
      <c r="A5523" s="3">
        <v>5520</v>
      </c>
      <c r="B5523" s="3">
        <f t="shared" si="429"/>
        <v>37054104008</v>
      </c>
      <c r="C5523" s="3" t="s">
        <v>1166</v>
      </c>
      <c r="D5523" s="3" t="s">
        <v>254</v>
      </c>
      <c r="E5523" s="3" t="str">
        <f>INDEX(光放段!$G$4:$G$237,MATCH(纤芯!G5523,光放段!$C$4:$C$237,0))</f>
        <v>山东二干|潍烟威1号光缆:潍坊河西局-烟台大季家</v>
      </c>
      <c r="F5523" s="3">
        <f>INDEX(光放段!$I$4:$I$237,MATCH(纤芯!H5523,光放段!$B$4:$B$237,0))</f>
        <v>37054100000</v>
      </c>
      <c r="G5523" s="3" t="str">
        <f t="shared" si="430"/>
        <v>山东二干|潍烟威1号光缆:莱州市局-莱州朱桥</v>
      </c>
      <c r="H5523" s="3">
        <f>INDEX(光放段!$B$4:$B$237,MATCH(纤芯!G5523,光放段!$C$4:$C$237,0))</f>
        <v>37054104000</v>
      </c>
      <c r="I5523" s="3" t="str">
        <f t="shared" si="431"/>
        <v>潍烟威1号光缆</v>
      </c>
      <c r="J5523" s="3" t="str">
        <f>INDEX(子缆名称!$B$4:$B$29,纤芯!M5523)</f>
        <v>A缆</v>
      </c>
      <c r="K5523" s="3">
        <v>8</v>
      </c>
      <c r="L5523" s="3">
        <f t="shared" si="432"/>
        <v>8</v>
      </c>
      <c r="M5523" s="3">
        <f t="shared" si="433"/>
        <v>1</v>
      </c>
      <c r="N5523" s="3" t="s">
        <v>126</v>
      </c>
      <c r="O5523" s="3">
        <f>COUNTIF([1]局站!$D$4:$D$172,"="&amp;N5523)</f>
        <v>1</v>
      </c>
      <c r="P5523" s="3">
        <v>0</v>
      </c>
      <c r="Q5523" s="3">
        <v>0</v>
      </c>
      <c r="R5523" s="3">
        <v>0</v>
      </c>
      <c r="S5523" s="3" t="s">
        <v>127</v>
      </c>
      <c r="T5523" s="3">
        <f>COUNTIF([1]局站!$D$4:$D$172,"="&amp;S5523)</f>
        <v>1</v>
      </c>
      <c r="U5523" s="3">
        <v>0</v>
      </c>
      <c r="V5523" s="3">
        <v>0</v>
      </c>
      <c r="W5523" s="3">
        <v>0</v>
      </c>
      <c r="X5523" s="3" t="s">
        <v>1215</v>
      </c>
      <c r="Y5523" s="3" t="s">
        <v>881</v>
      </c>
      <c r="Z5523" s="3" t="str">
        <f>INDEX(业务类型!$C$4:$C$8,MATCH(纤芯!Y5523,业务类型!$B$4:$B$8,0))</f>
        <v>OTHER</v>
      </c>
      <c r="AA5523" s="3" t="s">
        <v>1121</v>
      </c>
    </row>
    <row r="5524" spans="1:27" ht="16.5" x14ac:dyDescent="0.2">
      <c r="A5524" s="3">
        <v>5521</v>
      </c>
      <c r="B5524" s="3">
        <f t="shared" si="429"/>
        <v>37054104009</v>
      </c>
      <c r="C5524" s="3" t="s">
        <v>1166</v>
      </c>
      <c r="D5524" s="3" t="s">
        <v>254</v>
      </c>
      <c r="E5524" s="3" t="str">
        <f>INDEX(光放段!$G$4:$G$237,MATCH(纤芯!G5524,光放段!$C$4:$C$237,0))</f>
        <v>山东二干|潍烟威1号光缆:潍坊河西局-烟台大季家</v>
      </c>
      <c r="F5524" s="3">
        <f>INDEX(光放段!$I$4:$I$237,MATCH(纤芯!H5524,光放段!$B$4:$B$237,0))</f>
        <v>37054100000</v>
      </c>
      <c r="G5524" s="3" t="str">
        <f t="shared" si="430"/>
        <v>山东二干|潍烟威1号光缆:莱州市局-莱州朱桥</v>
      </c>
      <c r="H5524" s="3">
        <f>INDEX(光放段!$B$4:$B$237,MATCH(纤芯!G5524,光放段!$C$4:$C$237,0))</f>
        <v>37054104000</v>
      </c>
      <c r="I5524" s="3" t="str">
        <f t="shared" si="431"/>
        <v>潍烟威1号光缆</v>
      </c>
      <c r="J5524" s="3" t="str">
        <f>INDEX(子缆名称!$B$4:$B$29,纤芯!M5524)</f>
        <v>A缆</v>
      </c>
      <c r="K5524" s="3">
        <v>9</v>
      </c>
      <c r="L5524" s="3">
        <f t="shared" si="432"/>
        <v>9</v>
      </c>
      <c r="M5524" s="3">
        <f t="shared" si="433"/>
        <v>1</v>
      </c>
      <c r="N5524" s="3" t="s">
        <v>126</v>
      </c>
      <c r="O5524" s="3">
        <f>COUNTIF([1]局站!$D$4:$D$172,"="&amp;N5524)</f>
        <v>1</v>
      </c>
      <c r="P5524" s="3">
        <v>0</v>
      </c>
      <c r="Q5524" s="3">
        <v>0</v>
      </c>
      <c r="R5524" s="3">
        <v>0</v>
      </c>
      <c r="S5524" s="3" t="s">
        <v>127</v>
      </c>
      <c r="T5524" s="3">
        <f>COUNTIF([1]局站!$D$4:$D$172,"="&amp;S5524)</f>
        <v>1</v>
      </c>
      <c r="U5524" s="3">
        <v>0</v>
      </c>
      <c r="V5524" s="3">
        <v>0</v>
      </c>
      <c r="W5524" s="3">
        <v>0</v>
      </c>
      <c r="X5524" s="3" t="s">
        <v>1215</v>
      </c>
      <c r="Y5524" s="3" t="s">
        <v>880</v>
      </c>
      <c r="Z5524" s="3" t="str">
        <f>INDEX(业务类型!$C$4:$C$8,MATCH(纤芯!Y5524,业务类型!$B$4:$B$8,0))</f>
        <v>IDLE</v>
      </c>
      <c r="AA5524" s="3"/>
    </row>
    <row r="5525" spans="1:27" ht="16.5" x14ac:dyDescent="0.2">
      <c r="A5525" s="3">
        <v>5522</v>
      </c>
      <c r="B5525" s="3">
        <f t="shared" ref="B5525:B5588" si="434">H5525+K5525</f>
        <v>37054104010</v>
      </c>
      <c r="C5525" s="3" t="s">
        <v>1166</v>
      </c>
      <c r="D5525" s="3" t="s">
        <v>254</v>
      </c>
      <c r="E5525" s="3" t="str">
        <f>INDEX(光放段!$G$4:$G$237,MATCH(纤芯!G5525,光放段!$C$4:$C$237,0))</f>
        <v>山东二干|潍烟威1号光缆:潍坊河西局-烟台大季家</v>
      </c>
      <c r="F5525" s="3">
        <f>INDEX(光放段!$I$4:$I$237,MATCH(纤芯!H5525,光放段!$B$4:$B$237,0))</f>
        <v>37054100000</v>
      </c>
      <c r="G5525" s="3" t="str">
        <f t="shared" si="430"/>
        <v>山东二干|潍烟威1号光缆:莱州市局-莱州朱桥</v>
      </c>
      <c r="H5525" s="3">
        <f>INDEX(光放段!$B$4:$B$237,MATCH(纤芯!G5525,光放段!$C$4:$C$237,0))</f>
        <v>37054104000</v>
      </c>
      <c r="I5525" s="3" t="str">
        <f t="shared" si="431"/>
        <v>潍烟威1号光缆</v>
      </c>
      <c r="J5525" s="3" t="str">
        <f>INDEX(子缆名称!$B$4:$B$29,纤芯!M5525)</f>
        <v>A缆</v>
      </c>
      <c r="K5525" s="3">
        <v>10</v>
      </c>
      <c r="L5525" s="3">
        <f t="shared" si="432"/>
        <v>10</v>
      </c>
      <c r="M5525" s="3">
        <f t="shared" si="433"/>
        <v>1</v>
      </c>
      <c r="N5525" s="3" t="s">
        <v>126</v>
      </c>
      <c r="O5525" s="3">
        <f>COUNTIF([1]局站!$D$4:$D$172,"="&amp;N5525)</f>
        <v>1</v>
      </c>
      <c r="P5525" s="3">
        <v>0</v>
      </c>
      <c r="Q5525" s="3">
        <v>0</v>
      </c>
      <c r="R5525" s="3">
        <v>0</v>
      </c>
      <c r="S5525" s="3" t="s">
        <v>127</v>
      </c>
      <c r="T5525" s="3">
        <f>COUNTIF([1]局站!$D$4:$D$172,"="&amp;S5525)</f>
        <v>1</v>
      </c>
      <c r="U5525" s="3">
        <v>0</v>
      </c>
      <c r="V5525" s="3">
        <v>0</v>
      </c>
      <c r="W5525" s="3">
        <v>0</v>
      </c>
      <c r="X5525" s="3" t="s">
        <v>1215</v>
      </c>
      <c r="Y5525" s="3" t="s">
        <v>880</v>
      </c>
      <c r="Z5525" s="3" t="str">
        <f>INDEX(业务类型!$C$4:$C$8,MATCH(纤芯!Y5525,业务类型!$B$4:$B$8,0))</f>
        <v>IDLE</v>
      </c>
      <c r="AA5525" s="3"/>
    </row>
    <row r="5526" spans="1:27" ht="16.5" x14ac:dyDescent="0.2">
      <c r="A5526" s="3">
        <v>5523</v>
      </c>
      <c r="B5526" s="3">
        <f t="shared" si="434"/>
        <v>37054104011</v>
      </c>
      <c r="C5526" s="3" t="s">
        <v>1166</v>
      </c>
      <c r="D5526" s="3" t="s">
        <v>254</v>
      </c>
      <c r="E5526" s="3" t="str">
        <f>INDEX(光放段!$G$4:$G$237,MATCH(纤芯!G5526,光放段!$C$4:$C$237,0))</f>
        <v>山东二干|潍烟威1号光缆:潍坊河西局-烟台大季家</v>
      </c>
      <c r="F5526" s="3">
        <f>INDEX(光放段!$I$4:$I$237,MATCH(纤芯!H5526,光放段!$B$4:$B$237,0))</f>
        <v>37054100000</v>
      </c>
      <c r="G5526" s="3" t="str">
        <f t="shared" si="430"/>
        <v>山东二干|潍烟威1号光缆:莱州市局-莱州朱桥</v>
      </c>
      <c r="H5526" s="3">
        <f>INDEX(光放段!$B$4:$B$237,MATCH(纤芯!G5526,光放段!$C$4:$C$237,0))</f>
        <v>37054104000</v>
      </c>
      <c r="I5526" s="3" t="str">
        <f t="shared" si="431"/>
        <v>潍烟威1号光缆</v>
      </c>
      <c r="J5526" s="3" t="str">
        <f>INDEX(子缆名称!$B$4:$B$29,纤芯!M5526)</f>
        <v>A缆</v>
      </c>
      <c r="K5526" s="3">
        <v>11</v>
      </c>
      <c r="L5526" s="3">
        <f t="shared" si="432"/>
        <v>11</v>
      </c>
      <c r="M5526" s="3">
        <f t="shared" si="433"/>
        <v>1</v>
      </c>
      <c r="N5526" s="3" t="s">
        <v>126</v>
      </c>
      <c r="O5526" s="3">
        <f>COUNTIF([1]局站!$D$4:$D$172,"="&amp;N5526)</f>
        <v>1</v>
      </c>
      <c r="P5526" s="3">
        <v>0</v>
      </c>
      <c r="Q5526" s="3">
        <v>0</v>
      </c>
      <c r="R5526" s="3">
        <v>0</v>
      </c>
      <c r="S5526" s="3" t="s">
        <v>127</v>
      </c>
      <c r="T5526" s="3">
        <f>COUNTIF([1]局站!$D$4:$D$172,"="&amp;S5526)</f>
        <v>1</v>
      </c>
      <c r="U5526" s="3">
        <v>0</v>
      </c>
      <c r="V5526" s="3">
        <v>0</v>
      </c>
      <c r="W5526" s="3">
        <v>0</v>
      </c>
      <c r="X5526" s="3" t="s">
        <v>1215</v>
      </c>
      <c r="Y5526" s="3" t="s">
        <v>880</v>
      </c>
      <c r="Z5526" s="3" t="str">
        <f>INDEX(业务类型!$C$4:$C$8,MATCH(纤芯!Y5526,业务类型!$B$4:$B$8,0))</f>
        <v>IDLE</v>
      </c>
      <c r="AA5526" s="3"/>
    </row>
    <row r="5527" spans="1:27" ht="16.5" x14ac:dyDescent="0.2">
      <c r="A5527" s="3">
        <v>5524</v>
      </c>
      <c r="B5527" s="3">
        <f t="shared" si="434"/>
        <v>37054104012</v>
      </c>
      <c r="C5527" s="3" t="s">
        <v>1166</v>
      </c>
      <c r="D5527" s="3" t="s">
        <v>254</v>
      </c>
      <c r="E5527" s="3" t="str">
        <f>INDEX(光放段!$G$4:$G$237,MATCH(纤芯!G5527,光放段!$C$4:$C$237,0))</f>
        <v>山东二干|潍烟威1号光缆:潍坊河西局-烟台大季家</v>
      </c>
      <c r="F5527" s="3">
        <f>INDEX(光放段!$I$4:$I$237,MATCH(纤芯!H5527,光放段!$B$4:$B$237,0))</f>
        <v>37054100000</v>
      </c>
      <c r="G5527" s="3" t="str">
        <f t="shared" si="430"/>
        <v>山东二干|潍烟威1号光缆:莱州市局-莱州朱桥</v>
      </c>
      <c r="H5527" s="3">
        <f>INDEX(光放段!$B$4:$B$237,MATCH(纤芯!G5527,光放段!$C$4:$C$237,0))</f>
        <v>37054104000</v>
      </c>
      <c r="I5527" s="3" t="str">
        <f t="shared" si="431"/>
        <v>潍烟威1号光缆</v>
      </c>
      <c r="J5527" s="3" t="str">
        <f>INDEX(子缆名称!$B$4:$B$29,纤芯!M5527)</f>
        <v>A缆</v>
      </c>
      <c r="K5527" s="3">
        <v>12</v>
      </c>
      <c r="L5527" s="3">
        <f t="shared" si="432"/>
        <v>12</v>
      </c>
      <c r="M5527" s="3">
        <f t="shared" si="433"/>
        <v>1</v>
      </c>
      <c r="N5527" s="3" t="s">
        <v>126</v>
      </c>
      <c r="O5527" s="3">
        <f>COUNTIF([1]局站!$D$4:$D$172,"="&amp;N5527)</f>
        <v>1</v>
      </c>
      <c r="P5527" s="3">
        <v>0</v>
      </c>
      <c r="Q5527" s="3">
        <v>0</v>
      </c>
      <c r="R5527" s="3">
        <v>0</v>
      </c>
      <c r="S5527" s="3" t="s">
        <v>127</v>
      </c>
      <c r="T5527" s="3">
        <f>COUNTIF([1]局站!$D$4:$D$172,"="&amp;S5527)</f>
        <v>1</v>
      </c>
      <c r="U5527" s="3">
        <v>0</v>
      </c>
      <c r="V5527" s="3">
        <v>0</v>
      </c>
      <c r="W5527" s="3">
        <v>0</v>
      </c>
      <c r="X5527" s="3" t="s">
        <v>1215</v>
      </c>
      <c r="Y5527" s="3" t="s">
        <v>880</v>
      </c>
      <c r="Z5527" s="3" t="str">
        <f>INDEX(业务类型!$C$4:$C$8,MATCH(纤芯!Y5527,业务类型!$B$4:$B$8,0))</f>
        <v>IDLE</v>
      </c>
      <c r="AA5527" s="3"/>
    </row>
    <row r="5528" spans="1:27" ht="16.5" x14ac:dyDescent="0.2">
      <c r="A5528" s="3">
        <v>5525</v>
      </c>
      <c r="B5528" s="3">
        <f t="shared" si="434"/>
        <v>37054104013</v>
      </c>
      <c r="C5528" s="3" t="s">
        <v>1166</v>
      </c>
      <c r="D5528" s="3" t="s">
        <v>254</v>
      </c>
      <c r="E5528" s="3" t="str">
        <f>INDEX(光放段!$G$4:$G$237,MATCH(纤芯!G5528,光放段!$C$4:$C$237,0))</f>
        <v>山东二干|潍烟威1号光缆:潍坊河西局-烟台大季家</v>
      </c>
      <c r="F5528" s="3">
        <f>INDEX(光放段!$I$4:$I$237,MATCH(纤芯!H5528,光放段!$B$4:$B$237,0))</f>
        <v>37054100000</v>
      </c>
      <c r="G5528" s="3" t="str">
        <f t="shared" si="430"/>
        <v>山东二干|潍烟威1号光缆:莱州市局-莱州朱桥</v>
      </c>
      <c r="H5528" s="3">
        <f>INDEX(光放段!$B$4:$B$237,MATCH(纤芯!G5528,光放段!$C$4:$C$237,0))</f>
        <v>37054104000</v>
      </c>
      <c r="I5528" s="3" t="str">
        <f t="shared" si="431"/>
        <v>潍烟威1号光缆</v>
      </c>
      <c r="J5528" s="3" t="str">
        <f>INDEX(子缆名称!$B$4:$B$29,纤芯!M5528)</f>
        <v>B缆</v>
      </c>
      <c r="K5528" s="3">
        <v>13</v>
      </c>
      <c r="L5528" s="3">
        <f t="shared" si="432"/>
        <v>1</v>
      </c>
      <c r="M5528" s="3">
        <f t="shared" si="433"/>
        <v>2</v>
      </c>
      <c r="N5528" s="3" t="s">
        <v>126</v>
      </c>
      <c r="O5528" s="3">
        <f>COUNTIF([1]局站!$D$4:$D$172,"="&amp;N5528)</f>
        <v>1</v>
      </c>
      <c r="P5528" s="3">
        <v>0</v>
      </c>
      <c r="Q5528" s="3">
        <v>0</v>
      </c>
      <c r="R5528" s="3">
        <v>0</v>
      </c>
      <c r="S5528" s="3" t="s">
        <v>127</v>
      </c>
      <c r="T5528" s="3">
        <f>COUNTIF([1]局站!$D$4:$D$172,"="&amp;S5528)</f>
        <v>1</v>
      </c>
      <c r="U5528" s="3">
        <v>0</v>
      </c>
      <c r="V5528" s="3">
        <v>0</v>
      </c>
      <c r="W5528" s="3">
        <v>0</v>
      </c>
      <c r="X5528" s="3" t="s">
        <v>1215</v>
      </c>
      <c r="Y5528" s="3" t="s">
        <v>854</v>
      </c>
      <c r="Z5528" s="3" t="str">
        <f>INDEX(业务类型!$C$4:$C$8,MATCH(纤芯!Y5528,业务类型!$B$4:$B$8,0))</f>
        <v>LOCAL</v>
      </c>
      <c r="AA5528" s="3" t="s">
        <v>879</v>
      </c>
    </row>
    <row r="5529" spans="1:27" ht="16.5" x14ac:dyDescent="0.2">
      <c r="A5529" s="3">
        <v>5526</v>
      </c>
      <c r="B5529" s="3">
        <f t="shared" si="434"/>
        <v>37054104014</v>
      </c>
      <c r="C5529" s="3" t="s">
        <v>1166</v>
      </c>
      <c r="D5529" s="3" t="s">
        <v>254</v>
      </c>
      <c r="E5529" s="3" t="str">
        <f>INDEX(光放段!$G$4:$G$237,MATCH(纤芯!G5529,光放段!$C$4:$C$237,0))</f>
        <v>山东二干|潍烟威1号光缆:潍坊河西局-烟台大季家</v>
      </c>
      <c r="F5529" s="3">
        <f>INDEX(光放段!$I$4:$I$237,MATCH(纤芯!H5529,光放段!$B$4:$B$237,0))</f>
        <v>37054100000</v>
      </c>
      <c r="G5529" s="3" t="str">
        <f t="shared" si="430"/>
        <v>山东二干|潍烟威1号光缆:莱州市局-莱州朱桥</v>
      </c>
      <c r="H5529" s="3">
        <f>INDEX(光放段!$B$4:$B$237,MATCH(纤芯!G5529,光放段!$C$4:$C$237,0))</f>
        <v>37054104000</v>
      </c>
      <c r="I5529" s="3" t="str">
        <f t="shared" si="431"/>
        <v>潍烟威1号光缆</v>
      </c>
      <c r="J5529" s="3" t="str">
        <f>INDEX(子缆名称!$B$4:$B$29,纤芯!M5529)</f>
        <v>B缆</v>
      </c>
      <c r="K5529" s="3">
        <v>14</v>
      </c>
      <c r="L5529" s="3">
        <f t="shared" si="432"/>
        <v>2</v>
      </c>
      <c r="M5529" s="3">
        <f t="shared" si="433"/>
        <v>2</v>
      </c>
      <c r="N5529" s="3" t="s">
        <v>126</v>
      </c>
      <c r="O5529" s="3">
        <f>COUNTIF([1]局站!$D$4:$D$172,"="&amp;N5529)</f>
        <v>1</v>
      </c>
      <c r="P5529" s="3">
        <v>0</v>
      </c>
      <c r="Q5529" s="3">
        <v>0</v>
      </c>
      <c r="R5529" s="3">
        <v>0</v>
      </c>
      <c r="S5529" s="3" t="s">
        <v>127</v>
      </c>
      <c r="T5529" s="3">
        <f>COUNTIF([1]局站!$D$4:$D$172,"="&amp;S5529)</f>
        <v>1</v>
      </c>
      <c r="U5529" s="3">
        <v>0</v>
      </c>
      <c r="V5529" s="3">
        <v>0</v>
      </c>
      <c r="W5529" s="3">
        <v>0</v>
      </c>
      <c r="X5529" s="3" t="s">
        <v>1215</v>
      </c>
      <c r="Y5529" s="3" t="s">
        <v>854</v>
      </c>
      <c r="Z5529" s="3" t="str">
        <f>INDEX(业务类型!$C$4:$C$8,MATCH(纤芯!Y5529,业务类型!$B$4:$B$8,0))</f>
        <v>LOCAL</v>
      </c>
      <c r="AA5529" s="3" t="s">
        <v>879</v>
      </c>
    </row>
    <row r="5530" spans="1:27" ht="16.5" x14ac:dyDescent="0.2">
      <c r="A5530" s="3">
        <v>5527</v>
      </c>
      <c r="B5530" s="3">
        <f t="shared" si="434"/>
        <v>37054104015</v>
      </c>
      <c r="C5530" s="3" t="s">
        <v>1166</v>
      </c>
      <c r="D5530" s="3" t="s">
        <v>254</v>
      </c>
      <c r="E5530" s="3" t="str">
        <f>INDEX(光放段!$G$4:$G$237,MATCH(纤芯!G5530,光放段!$C$4:$C$237,0))</f>
        <v>山东二干|潍烟威1号光缆:潍坊河西局-烟台大季家</v>
      </c>
      <c r="F5530" s="3">
        <f>INDEX(光放段!$I$4:$I$237,MATCH(纤芯!H5530,光放段!$B$4:$B$237,0))</f>
        <v>37054100000</v>
      </c>
      <c r="G5530" s="3" t="str">
        <f t="shared" si="430"/>
        <v>山东二干|潍烟威1号光缆:莱州市局-莱州朱桥</v>
      </c>
      <c r="H5530" s="3">
        <f>INDEX(光放段!$B$4:$B$237,MATCH(纤芯!G5530,光放段!$C$4:$C$237,0))</f>
        <v>37054104000</v>
      </c>
      <c r="I5530" s="3" t="str">
        <f t="shared" si="431"/>
        <v>潍烟威1号光缆</v>
      </c>
      <c r="J5530" s="3" t="str">
        <f>INDEX(子缆名称!$B$4:$B$29,纤芯!M5530)</f>
        <v>B缆</v>
      </c>
      <c r="K5530" s="3">
        <v>15</v>
      </c>
      <c r="L5530" s="3">
        <f t="shared" si="432"/>
        <v>3</v>
      </c>
      <c r="M5530" s="3">
        <f t="shared" si="433"/>
        <v>2</v>
      </c>
      <c r="N5530" s="3" t="s">
        <v>126</v>
      </c>
      <c r="O5530" s="3">
        <f>COUNTIF([1]局站!$D$4:$D$172,"="&amp;N5530)</f>
        <v>1</v>
      </c>
      <c r="P5530" s="3">
        <v>0</v>
      </c>
      <c r="Q5530" s="3">
        <v>0</v>
      </c>
      <c r="R5530" s="3">
        <v>0</v>
      </c>
      <c r="S5530" s="3" t="s">
        <v>127</v>
      </c>
      <c r="T5530" s="3">
        <f>COUNTIF([1]局站!$D$4:$D$172,"="&amp;S5530)</f>
        <v>1</v>
      </c>
      <c r="U5530" s="3">
        <v>0</v>
      </c>
      <c r="V5530" s="3">
        <v>0</v>
      </c>
      <c r="W5530" s="3">
        <v>0</v>
      </c>
      <c r="X5530" s="3" t="s">
        <v>1215</v>
      </c>
      <c r="Y5530" s="3" t="s">
        <v>881</v>
      </c>
      <c r="Z5530" s="3" t="str">
        <f>INDEX(业务类型!$C$4:$C$8,MATCH(纤芯!Y5530,业务类型!$B$4:$B$8,0))</f>
        <v>OTHER</v>
      </c>
      <c r="AA5530" s="3" t="s">
        <v>888</v>
      </c>
    </row>
    <row r="5531" spans="1:27" ht="16.5" x14ac:dyDescent="0.2">
      <c r="A5531" s="3">
        <v>5528</v>
      </c>
      <c r="B5531" s="3">
        <f t="shared" si="434"/>
        <v>37054104016</v>
      </c>
      <c r="C5531" s="3" t="s">
        <v>1166</v>
      </c>
      <c r="D5531" s="3" t="s">
        <v>254</v>
      </c>
      <c r="E5531" s="3" t="str">
        <f>INDEX(光放段!$G$4:$G$237,MATCH(纤芯!G5531,光放段!$C$4:$C$237,0))</f>
        <v>山东二干|潍烟威1号光缆:潍坊河西局-烟台大季家</v>
      </c>
      <c r="F5531" s="3">
        <f>INDEX(光放段!$I$4:$I$237,MATCH(纤芯!H5531,光放段!$B$4:$B$237,0))</f>
        <v>37054100000</v>
      </c>
      <c r="G5531" s="3" t="str">
        <f t="shared" si="430"/>
        <v>山东二干|潍烟威1号光缆:莱州市局-莱州朱桥</v>
      </c>
      <c r="H5531" s="3">
        <f>INDEX(光放段!$B$4:$B$237,MATCH(纤芯!G5531,光放段!$C$4:$C$237,0))</f>
        <v>37054104000</v>
      </c>
      <c r="I5531" s="3" t="str">
        <f t="shared" si="431"/>
        <v>潍烟威1号光缆</v>
      </c>
      <c r="J5531" s="3" t="str">
        <f>INDEX(子缆名称!$B$4:$B$29,纤芯!M5531)</f>
        <v>B缆</v>
      </c>
      <c r="K5531" s="3">
        <v>16</v>
      </c>
      <c r="L5531" s="3">
        <f t="shared" si="432"/>
        <v>4</v>
      </c>
      <c r="M5531" s="3">
        <f t="shared" si="433"/>
        <v>2</v>
      </c>
      <c r="N5531" s="3" t="s">
        <v>126</v>
      </c>
      <c r="O5531" s="3">
        <f>COUNTIF([1]局站!$D$4:$D$172,"="&amp;N5531)</f>
        <v>1</v>
      </c>
      <c r="P5531" s="3">
        <v>0</v>
      </c>
      <c r="Q5531" s="3">
        <v>0</v>
      </c>
      <c r="R5531" s="3">
        <v>0</v>
      </c>
      <c r="S5531" s="3" t="s">
        <v>127</v>
      </c>
      <c r="T5531" s="3">
        <f>COUNTIF([1]局站!$D$4:$D$172,"="&amp;S5531)</f>
        <v>1</v>
      </c>
      <c r="U5531" s="3">
        <v>0</v>
      </c>
      <c r="V5531" s="3">
        <v>0</v>
      </c>
      <c r="W5531" s="3">
        <v>0</v>
      </c>
      <c r="X5531" s="3" t="s">
        <v>1215</v>
      </c>
      <c r="Y5531" s="3" t="s">
        <v>881</v>
      </c>
      <c r="Z5531" s="3" t="str">
        <f>INDEX(业务类型!$C$4:$C$8,MATCH(纤芯!Y5531,业务类型!$B$4:$B$8,0))</f>
        <v>OTHER</v>
      </c>
      <c r="AA5531" s="3" t="s">
        <v>888</v>
      </c>
    </row>
    <row r="5532" spans="1:27" ht="16.5" x14ac:dyDescent="0.2">
      <c r="A5532" s="3">
        <v>5529</v>
      </c>
      <c r="B5532" s="3">
        <f t="shared" si="434"/>
        <v>37054104017</v>
      </c>
      <c r="C5532" s="3" t="s">
        <v>1166</v>
      </c>
      <c r="D5532" s="3" t="s">
        <v>254</v>
      </c>
      <c r="E5532" s="3" t="str">
        <f>INDEX(光放段!$G$4:$G$237,MATCH(纤芯!G5532,光放段!$C$4:$C$237,0))</f>
        <v>山东二干|潍烟威1号光缆:潍坊河西局-烟台大季家</v>
      </c>
      <c r="F5532" s="3">
        <f>INDEX(光放段!$I$4:$I$237,MATCH(纤芯!H5532,光放段!$B$4:$B$237,0))</f>
        <v>37054100000</v>
      </c>
      <c r="G5532" s="3" t="str">
        <f t="shared" si="430"/>
        <v>山东二干|潍烟威1号光缆:莱州市局-莱州朱桥</v>
      </c>
      <c r="H5532" s="3">
        <f>INDEX(光放段!$B$4:$B$237,MATCH(纤芯!G5532,光放段!$C$4:$C$237,0))</f>
        <v>37054104000</v>
      </c>
      <c r="I5532" s="3" t="str">
        <f t="shared" si="431"/>
        <v>潍烟威1号光缆</v>
      </c>
      <c r="J5532" s="3" t="str">
        <f>INDEX(子缆名称!$B$4:$B$29,纤芯!M5532)</f>
        <v>B缆</v>
      </c>
      <c r="K5532" s="3">
        <v>17</v>
      </c>
      <c r="L5532" s="3">
        <f t="shared" si="432"/>
        <v>5</v>
      </c>
      <c r="M5532" s="3">
        <f t="shared" si="433"/>
        <v>2</v>
      </c>
      <c r="N5532" s="3" t="s">
        <v>126</v>
      </c>
      <c r="O5532" s="3">
        <f>COUNTIF([1]局站!$D$4:$D$172,"="&amp;N5532)</f>
        <v>1</v>
      </c>
      <c r="P5532" s="3">
        <v>0</v>
      </c>
      <c r="Q5532" s="3">
        <v>0</v>
      </c>
      <c r="R5532" s="3">
        <v>0</v>
      </c>
      <c r="S5532" s="3" t="s">
        <v>127</v>
      </c>
      <c r="T5532" s="3">
        <f>COUNTIF([1]局站!$D$4:$D$172,"="&amp;S5532)</f>
        <v>1</v>
      </c>
      <c r="U5532" s="3">
        <v>0</v>
      </c>
      <c r="V5532" s="3">
        <v>0</v>
      </c>
      <c r="W5532" s="3">
        <v>0</v>
      </c>
      <c r="X5532" s="3" t="s">
        <v>1215</v>
      </c>
      <c r="Y5532" s="3" t="s">
        <v>881</v>
      </c>
      <c r="Z5532" s="3" t="str">
        <f>INDEX(业务类型!$C$4:$C$8,MATCH(纤芯!Y5532,业务类型!$B$4:$B$8,0))</f>
        <v>OTHER</v>
      </c>
      <c r="AA5532" s="3" t="s">
        <v>882</v>
      </c>
    </row>
    <row r="5533" spans="1:27" ht="16.5" x14ac:dyDescent="0.2">
      <c r="A5533" s="3">
        <v>5530</v>
      </c>
      <c r="B5533" s="3">
        <f t="shared" si="434"/>
        <v>37054104018</v>
      </c>
      <c r="C5533" s="3" t="s">
        <v>1166</v>
      </c>
      <c r="D5533" s="3" t="s">
        <v>254</v>
      </c>
      <c r="E5533" s="3" t="str">
        <f>INDEX(光放段!$G$4:$G$237,MATCH(纤芯!G5533,光放段!$C$4:$C$237,0))</f>
        <v>山东二干|潍烟威1号光缆:潍坊河西局-烟台大季家</v>
      </c>
      <c r="F5533" s="3">
        <f>INDEX(光放段!$I$4:$I$237,MATCH(纤芯!H5533,光放段!$B$4:$B$237,0))</f>
        <v>37054100000</v>
      </c>
      <c r="G5533" s="3" t="str">
        <f t="shared" si="430"/>
        <v>山东二干|潍烟威1号光缆:莱州市局-莱州朱桥</v>
      </c>
      <c r="H5533" s="3">
        <f>INDEX(光放段!$B$4:$B$237,MATCH(纤芯!G5533,光放段!$C$4:$C$237,0))</f>
        <v>37054104000</v>
      </c>
      <c r="I5533" s="3" t="str">
        <f t="shared" si="431"/>
        <v>潍烟威1号光缆</v>
      </c>
      <c r="J5533" s="3" t="str">
        <f>INDEX(子缆名称!$B$4:$B$29,纤芯!M5533)</f>
        <v>B缆</v>
      </c>
      <c r="K5533" s="3">
        <v>18</v>
      </c>
      <c r="L5533" s="3">
        <f t="shared" si="432"/>
        <v>6</v>
      </c>
      <c r="M5533" s="3">
        <f t="shared" si="433"/>
        <v>2</v>
      </c>
      <c r="N5533" s="3" t="s">
        <v>126</v>
      </c>
      <c r="O5533" s="3">
        <f>COUNTIF([1]局站!$D$4:$D$172,"="&amp;N5533)</f>
        <v>1</v>
      </c>
      <c r="P5533" s="3">
        <v>0</v>
      </c>
      <c r="Q5533" s="3">
        <v>0</v>
      </c>
      <c r="R5533" s="3">
        <v>0</v>
      </c>
      <c r="S5533" s="3" t="s">
        <v>127</v>
      </c>
      <c r="T5533" s="3">
        <f>COUNTIF([1]局站!$D$4:$D$172,"="&amp;S5533)</f>
        <v>1</v>
      </c>
      <c r="U5533" s="3">
        <v>0</v>
      </c>
      <c r="V5533" s="3">
        <v>0</v>
      </c>
      <c r="W5533" s="3">
        <v>0</v>
      </c>
      <c r="X5533" s="3" t="s">
        <v>1215</v>
      </c>
      <c r="Y5533" s="3" t="s">
        <v>881</v>
      </c>
      <c r="Z5533" s="3" t="str">
        <f>INDEX(业务类型!$C$4:$C$8,MATCH(纤芯!Y5533,业务类型!$B$4:$B$8,0))</f>
        <v>OTHER</v>
      </c>
      <c r="AA5533" s="3" t="s">
        <v>882</v>
      </c>
    </row>
    <row r="5534" spans="1:27" ht="16.5" x14ac:dyDescent="0.2">
      <c r="A5534" s="3">
        <v>5531</v>
      </c>
      <c r="B5534" s="3">
        <f t="shared" si="434"/>
        <v>37054104019</v>
      </c>
      <c r="C5534" s="3" t="s">
        <v>1166</v>
      </c>
      <c r="D5534" s="3" t="s">
        <v>254</v>
      </c>
      <c r="E5534" s="3" t="str">
        <f>INDEX(光放段!$G$4:$G$237,MATCH(纤芯!G5534,光放段!$C$4:$C$237,0))</f>
        <v>山东二干|潍烟威1号光缆:潍坊河西局-烟台大季家</v>
      </c>
      <c r="F5534" s="3">
        <f>INDEX(光放段!$I$4:$I$237,MATCH(纤芯!H5534,光放段!$B$4:$B$237,0))</f>
        <v>37054100000</v>
      </c>
      <c r="G5534" s="3" t="str">
        <f t="shared" si="430"/>
        <v>山东二干|潍烟威1号光缆:莱州市局-莱州朱桥</v>
      </c>
      <c r="H5534" s="3">
        <f>INDEX(光放段!$B$4:$B$237,MATCH(纤芯!G5534,光放段!$C$4:$C$237,0))</f>
        <v>37054104000</v>
      </c>
      <c r="I5534" s="3" t="str">
        <f t="shared" si="431"/>
        <v>潍烟威1号光缆</v>
      </c>
      <c r="J5534" s="3" t="str">
        <f>INDEX(子缆名称!$B$4:$B$29,纤芯!M5534)</f>
        <v>B缆</v>
      </c>
      <c r="K5534" s="3">
        <v>19</v>
      </c>
      <c r="L5534" s="3">
        <f t="shared" si="432"/>
        <v>7</v>
      </c>
      <c r="M5534" s="3">
        <f t="shared" si="433"/>
        <v>2</v>
      </c>
      <c r="N5534" s="3" t="s">
        <v>126</v>
      </c>
      <c r="O5534" s="3">
        <f>COUNTIF([1]局站!$D$4:$D$172,"="&amp;N5534)</f>
        <v>1</v>
      </c>
      <c r="P5534" s="3">
        <v>0</v>
      </c>
      <c r="Q5534" s="3">
        <v>0</v>
      </c>
      <c r="R5534" s="3">
        <v>0</v>
      </c>
      <c r="S5534" s="3" t="s">
        <v>127</v>
      </c>
      <c r="T5534" s="3">
        <f>COUNTIF([1]局站!$D$4:$D$172,"="&amp;S5534)</f>
        <v>1</v>
      </c>
      <c r="U5534" s="3">
        <v>0</v>
      </c>
      <c r="V5534" s="3">
        <v>0</v>
      </c>
      <c r="W5534" s="3">
        <v>0</v>
      </c>
      <c r="X5534" s="3" t="s">
        <v>1215</v>
      </c>
      <c r="Y5534" s="3" t="s">
        <v>854</v>
      </c>
      <c r="Z5534" s="3" t="str">
        <f>INDEX(业务类型!$C$4:$C$8,MATCH(纤芯!Y5534,业务类型!$B$4:$B$8,0))</f>
        <v>LOCAL</v>
      </c>
      <c r="AA5534" s="3" t="s">
        <v>879</v>
      </c>
    </row>
    <row r="5535" spans="1:27" ht="16.5" x14ac:dyDescent="0.2">
      <c r="A5535" s="3">
        <v>5532</v>
      </c>
      <c r="B5535" s="3">
        <f t="shared" si="434"/>
        <v>37054104020</v>
      </c>
      <c r="C5535" s="3" t="s">
        <v>1166</v>
      </c>
      <c r="D5535" s="3" t="s">
        <v>254</v>
      </c>
      <c r="E5535" s="3" t="str">
        <f>INDEX(光放段!$G$4:$G$237,MATCH(纤芯!G5535,光放段!$C$4:$C$237,0))</f>
        <v>山东二干|潍烟威1号光缆:潍坊河西局-烟台大季家</v>
      </c>
      <c r="F5535" s="3">
        <f>INDEX(光放段!$I$4:$I$237,MATCH(纤芯!H5535,光放段!$B$4:$B$237,0))</f>
        <v>37054100000</v>
      </c>
      <c r="G5535" s="3" t="str">
        <f t="shared" si="430"/>
        <v>山东二干|潍烟威1号光缆:莱州市局-莱州朱桥</v>
      </c>
      <c r="H5535" s="3">
        <f>INDEX(光放段!$B$4:$B$237,MATCH(纤芯!G5535,光放段!$C$4:$C$237,0))</f>
        <v>37054104000</v>
      </c>
      <c r="I5535" s="3" t="str">
        <f t="shared" si="431"/>
        <v>潍烟威1号光缆</v>
      </c>
      <c r="J5535" s="3" t="str">
        <f>INDEX(子缆名称!$B$4:$B$29,纤芯!M5535)</f>
        <v>B缆</v>
      </c>
      <c r="K5535" s="3">
        <v>20</v>
      </c>
      <c r="L5535" s="3">
        <f t="shared" si="432"/>
        <v>8</v>
      </c>
      <c r="M5535" s="3">
        <f t="shared" si="433"/>
        <v>2</v>
      </c>
      <c r="N5535" s="3" t="s">
        <v>126</v>
      </c>
      <c r="O5535" s="3">
        <f>COUNTIF([1]局站!$D$4:$D$172,"="&amp;N5535)</f>
        <v>1</v>
      </c>
      <c r="P5535" s="3">
        <v>0</v>
      </c>
      <c r="Q5535" s="3">
        <v>0</v>
      </c>
      <c r="R5535" s="3">
        <v>0</v>
      </c>
      <c r="S5535" s="3" t="s">
        <v>127</v>
      </c>
      <c r="T5535" s="3">
        <f>COUNTIF([1]局站!$D$4:$D$172,"="&amp;S5535)</f>
        <v>1</v>
      </c>
      <c r="U5535" s="3">
        <v>0</v>
      </c>
      <c r="V5535" s="3">
        <v>0</v>
      </c>
      <c r="W5535" s="3">
        <v>0</v>
      </c>
      <c r="X5535" s="3" t="s">
        <v>1215</v>
      </c>
      <c r="Y5535" s="3" t="s">
        <v>854</v>
      </c>
      <c r="Z5535" s="3" t="str">
        <f>INDEX(业务类型!$C$4:$C$8,MATCH(纤芯!Y5535,业务类型!$B$4:$B$8,0))</f>
        <v>LOCAL</v>
      </c>
      <c r="AA5535" s="3" t="s">
        <v>879</v>
      </c>
    </row>
    <row r="5536" spans="1:27" ht="16.5" x14ac:dyDescent="0.2">
      <c r="A5536" s="3">
        <v>5533</v>
      </c>
      <c r="B5536" s="3">
        <f t="shared" si="434"/>
        <v>37054104021</v>
      </c>
      <c r="C5536" s="3" t="s">
        <v>1166</v>
      </c>
      <c r="D5536" s="3" t="s">
        <v>254</v>
      </c>
      <c r="E5536" s="3" t="str">
        <f>INDEX(光放段!$G$4:$G$237,MATCH(纤芯!G5536,光放段!$C$4:$C$237,0))</f>
        <v>山东二干|潍烟威1号光缆:潍坊河西局-烟台大季家</v>
      </c>
      <c r="F5536" s="3">
        <f>INDEX(光放段!$I$4:$I$237,MATCH(纤芯!H5536,光放段!$B$4:$B$237,0))</f>
        <v>37054100000</v>
      </c>
      <c r="G5536" s="3" t="str">
        <f t="shared" si="430"/>
        <v>山东二干|潍烟威1号光缆:莱州市局-莱州朱桥</v>
      </c>
      <c r="H5536" s="3">
        <f>INDEX(光放段!$B$4:$B$237,MATCH(纤芯!G5536,光放段!$C$4:$C$237,0))</f>
        <v>37054104000</v>
      </c>
      <c r="I5536" s="3" t="str">
        <f t="shared" si="431"/>
        <v>潍烟威1号光缆</v>
      </c>
      <c r="J5536" s="3" t="str">
        <f>INDEX(子缆名称!$B$4:$B$29,纤芯!M5536)</f>
        <v>B缆</v>
      </c>
      <c r="K5536" s="3">
        <v>21</v>
      </c>
      <c r="L5536" s="3">
        <f t="shared" si="432"/>
        <v>9</v>
      </c>
      <c r="M5536" s="3">
        <f t="shared" si="433"/>
        <v>2</v>
      </c>
      <c r="N5536" s="3" t="s">
        <v>126</v>
      </c>
      <c r="O5536" s="3">
        <f>COUNTIF([1]局站!$D$4:$D$172,"="&amp;N5536)</f>
        <v>1</v>
      </c>
      <c r="P5536" s="3">
        <v>0</v>
      </c>
      <c r="Q5536" s="3">
        <v>0</v>
      </c>
      <c r="R5536" s="3">
        <v>0</v>
      </c>
      <c r="S5536" s="3" t="s">
        <v>127</v>
      </c>
      <c r="T5536" s="3">
        <f>COUNTIF([1]局站!$D$4:$D$172,"="&amp;S5536)</f>
        <v>1</v>
      </c>
      <c r="U5536" s="3">
        <v>0</v>
      </c>
      <c r="V5536" s="3">
        <v>0</v>
      </c>
      <c r="W5536" s="3">
        <v>0</v>
      </c>
      <c r="X5536" s="3" t="s">
        <v>1215</v>
      </c>
      <c r="Y5536" s="3" t="s">
        <v>880</v>
      </c>
      <c r="Z5536" s="3" t="str">
        <f>INDEX(业务类型!$C$4:$C$8,MATCH(纤芯!Y5536,业务类型!$B$4:$B$8,0))</f>
        <v>IDLE</v>
      </c>
      <c r="AA5536" s="3"/>
    </row>
    <row r="5537" spans="1:27" ht="16.5" x14ac:dyDescent="0.2">
      <c r="A5537" s="3">
        <v>5534</v>
      </c>
      <c r="B5537" s="3">
        <f t="shared" si="434"/>
        <v>37054104022</v>
      </c>
      <c r="C5537" s="3" t="s">
        <v>1166</v>
      </c>
      <c r="D5537" s="3" t="s">
        <v>254</v>
      </c>
      <c r="E5537" s="3" t="str">
        <f>INDEX(光放段!$G$4:$G$237,MATCH(纤芯!G5537,光放段!$C$4:$C$237,0))</f>
        <v>山东二干|潍烟威1号光缆:潍坊河西局-烟台大季家</v>
      </c>
      <c r="F5537" s="3">
        <f>INDEX(光放段!$I$4:$I$237,MATCH(纤芯!H5537,光放段!$B$4:$B$237,0))</f>
        <v>37054100000</v>
      </c>
      <c r="G5537" s="3" t="str">
        <f t="shared" si="430"/>
        <v>山东二干|潍烟威1号光缆:莱州市局-莱州朱桥</v>
      </c>
      <c r="H5537" s="3">
        <f>INDEX(光放段!$B$4:$B$237,MATCH(纤芯!G5537,光放段!$C$4:$C$237,0))</f>
        <v>37054104000</v>
      </c>
      <c r="I5537" s="3" t="str">
        <f t="shared" si="431"/>
        <v>潍烟威1号光缆</v>
      </c>
      <c r="J5537" s="3" t="str">
        <f>INDEX(子缆名称!$B$4:$B$29,纤芯!M5537)</f>
        <v>B缆</v>
      </c>
      <c r="K5537" s="3">
        <v>22</v>
      </c>
      <c r="L5537" s="3">
        <f t="shared" si="432"/>
        <v>10</v>
      </c>
      <c r="M5537" s="3">
        <f t="shared" si="433"/>
        <v>2</v>
      </c>
      <c r="N5537" s="3" t="s">
        <v>126</v>
      </c>
      <c r="O5537" s="3">
        <f>COUNTIF([1]局站!$D$4:$D$172,"="&amp;N5537)</f>
        <v>1</v>
      </c>
      <c r="P5537" s="3">
        <v>0</v>
      </c>
      <c r="Q5537" s="3">
        <v>0</v>
      </c>
      <c r="R5537" s="3">
        <v>0</v>
      </c>
      <c r="S5537" s="3" t="s">
        <v>127</v>
      </c>
      <c r="T5537" s="3">
        <f>COUNTIF([1]局站!$D$4:$D$172,"="&amp;S5537)</f>
        <v>1</v>
      </c>
      <c r="U5537" s="3">
        <v>0</v>
      </c>
      <c r="V5537" s="3">
        <v>0</v>
      </c>
      <c r="W5537" s="3">
        <v>0</v>
      </c>
      <c r="X5537" s="3" t="s">
        <v>1215</v>
      </c>
      <c r="Y5537" s="3" t="s">
        <v>880</v>
      </c>
      <c r="Z5537" s="3" t="str">
        <f>INDEX(业务类型!$C$4:$C$8,MATCH(纤芯!Y5537,业务类型!$B$4:$B$8,0))</f>
        <v>IDLE</v>
      </c>
      <c r="AA5537" s="3"/>
    </row>
    <row r="5538" spans="1:27" ht="16.5" x14ac:dyDescent="0.2">
      <c r="A5538" s="3">
        <v>5535</v>
      </c>
      <c r="B5538" s="3">
        <f t="shared" si="434"/>
        <v>37054105001</v>
      </c>
      <c r="C5538" s="3" t="s">
        <v>1166</v>
      </c>
      <c r="D5538" s="3" t="s">
        <v>254</v>
      </c>
      <c r="E5538" s="3" t="str">
        <f>INDEX(光放段!$G$4:$G$237,MATCH(纤芯!G5538,光放段!$C$4:$C$237,0))</f>
        <v>山东二干|潍烟威1号光缆:潍坊河西局-烟台大季家</v>
      </c>
      <c r="F5538" s="3">
        <f>INDEX(光放段!$I$4:$I$237,MATCH(纤芯!H5538,光放段!$B$4:$B$237,0))</f>
        <v>37054100000</v>
      </c>
      <c r="G5538" s="3" t="str">
        <f t="shared" si="430"/>
        <v>山东二干|潍烟威1号光缆:莱州朱桥-龙口龙口镇</v>
      </c>
      <c r="H5538" s="3">
        <f>INDEX(光放段!$B$4:$B$237,MATCH(纤芯!G5538,光放段!$C$4:$C$237,0))</f>
        <v>37054105000</v>
      </c>
      <c r="I5538" s="3" t="str">
        <f t="shared" si="431"/>
        <v>潍烟威1号光缆</v>
      </c>
      <c r="J5538" s="3" t="str">
        <f>INDEX(子缆名称!$B$4:$B$29,纤芯!M5538)</f>
        <v>A缆</v>
      </c>
      <c r="K5538" s="3">
        <v>1</v>
      </c>
      <c r="L5538" s="3">
        <f t="shared" si="432"/>
        <v>1</v>
      </c>
      <c r="M5538" s="3">
        <f t="shared" si="433"/>
        <v>1</v>
      </c>
      <c r="N5538" s="3" t="s">
        <v>127</v>
      </c>
      <c r="O5538" s="3">
        <f>COUNTIF([1]局站!$D$4:$D$172,"="&amp;N5538)</f>
        <v>1</v>
      </c>
      <c r="P5538" s="3">
        <v>0</v>
      </c>
      <c r="Q5538" s="3">
        <v>0</v>
      </c>
      <c r="R5538" s="3">
        <v>0</v>
      </c>
      <c r="S5538" s="3" t="s">
        <v>128</v>
      </c>
      <c r="T5538" s="3">
        <f>COUNTIF([1]局站!$D$4:$D$172,"="&amp;S5538)</f>
        <v>1</v>
      </c>
      <c r="U5538" s="3">
        <v>0</v>
      </c>
      <c r="V5538" s="3">
        <v>0</v>
      </c>
      <c r="W5538" s="3">
        <v>0</v>
      </c>
      <c r="X5538" s="3" t="s">
        <v>1215</v>
      </c>
      <c r="Y5538" s="3" t="s">
        <v>880</v>
      </c>
      <c r="Z5538" s="3" t="str">
        <f>INDEX(业务类型!$C$4:$C$8,MATCH(纤芯!Y5538,业务类型!$B$4:$B$8,0))</f>
        <v>IDLE</v>
      </c>
      <c r="AA5538" s="3"/>
    </row>
    <row r="5539" spans="1:27" ht="16.5" x14ac:dyDescent="0.2">
      <c r="A5539" s="3">
        <v>5536</v>
      </c>
      <c r="B5539" s="3">
        <f t="shared" si="434"/>
        <v>37054105002</v>
      </c>
      <c r="C5539" s="3" t="s">
        <v>1166</v>
      </c>
      <c r="D5539" s="3" t="s">
        <v>254</v>
      </c>
      <c r="E5539" s="3" t="str">
        <f>INDEX(光放段!$G$4:$G$237,MATCH(纤芯!G5539,光放段!$C$4:$C$237,0))</f>
        <v>山东二干|潍烟威1号光缆:潍坊河西局-烟台大季家</v>
      </c>
      <c r="F5539" s="3">
        <f>INDEX(光放段!$I$4:$I$237,MATCH(纤芯!H5539,光放段!$B$4:$B$237,0))</f>
        <v>37054100000</v>
      </c>
      <c r="G5539" s="3" t="str">
        <f t="shared" si="430"/>
        <v>山东二干|潍烟威1号光缆:莱州朱桥-龙口龙口镇</v>
      </c>
      <c r="H5539" s="3">
        <f>INDEX(光放段!$B$4:$B$237,MATCH(纤芯!G5539,光放段!$C$4:$C$237,0))</f>
        <v>37054105000</v>
      </c>
      <c r="I5539" s="3" t="str">
        <f t="shared" si="431"/>
        <v>潍烟威1号光缆</v>
      </c>
      <c r="J5539" s="3" t="str">
        <f>INDEX(子缆名称!$B$4:$B$29,纤芯!M5539)</f>
        <v>A缆</v>
      </c>
      <c r="K5539" s="3">
        <v>2</v>
      </c>
      <c r="L5539" s="3">
        <f t="shared" si="432"/>
        <v>2</v>
      </c>
      <c r="M5539" s="3">
        <f t="shared" si="433"/>
        <v>1</v>
      </c>
      <c r="N5539" s="3" t="s">
        <v>127</v>
      </c>
      <c r="O5539" s="3">
        <f>COUNTIF([1]局站!$D$4:$D$172,"="&amp;N5539)</f>
        <v>1</v>
      </c>
      <c r="P5539" s="3">
        <v>0</v>
      </c>
      <c r="Q5539" s="3">
        <v>0</v>
      </c>
      <c r="R5539" s="3">
        <v>0</v>
      </c>
      <c r="S5539" s="3" t="s">
        <v>128</v>
      </c>
      <c r="T5539" s="3">
        <f>COUNTIF([1]局站!$D$4:$D$172,"="&amp;S5539)</f>
        <v>1</v>
      </c>
      <c r="U5539" s="3">
        <v>0</v>
      </c>
      <c r="V5539" s="3">
        <v>0</v>
      </c>
      <c r="W5539" s="3">
        <v>0</v>
      </c>
      <c r="X5539" s="3" t="s">
        <v>1215</v>
      </c>
      <c r="Y5539" s="3" t="s">
        <v>880</v>
      </c>
      <c r="Z5539" s="3" t="str">
        <f>INDEX(业务类型!$C$4:$C$8,MATCH(纤芯!Y5539,业务类型!$B$4:$B$8,0))</f>
        <v>IDLE</v>
      </c>
      <c r="AA5539" s="3"/>
    </row>
    <row r="5540" spans="1:27" ht="16.5" x14ac:dyDescent="0.2">
      <c r="A5540" s="3">
        <v>5537</v>
      </c>
      <c r="B5540" s="3">
        <f t="shared" si="434"/>
        <v>37054105003</v>
      </c>
      <c r="C5540" s="3" t="s">
        <v>1166</v>
      </c>
      <c r="D5540" s="3" t="s">
        <v>254</v>
      </c>
      <c r="E5540" s="3" t="str">
        <f>INDEX(光放段!$G$4:$G$237,MATCH(纤芯!G5540,光放段!$C$4:$C$237,0))</f>
        <v>山东二干|潍烟威1号光缆:潍坊河西局-烟台大季家</v>
      </c>
      <c r="F5540" s="3">
        <f>INDEX(光放段!$I$4:$I$237,MATCH(纤芯!H5540,光放段!$B$4:$B$237,0))</f>
        <v>37054100000</v>
      </c>
      <c r="G5540" s="3" t="str">
        <f t="shared" si="430"/>
        <v>山东二干|潍烟威1号光缆:莱州朱桥-龙口龙口镇</v>
      </c>
      <c r="H5540" s="3">
        <f>INDEX(光放段!$B$4:$B$237,MATCH(纤芯!G5540,光放段!$C$4:$C$237,0))</f>
        <v>37054105000</v>
      </c>
      <c r="I5540" s="3" t="str">
        <f t="shared" si="431"/>
        <v>潍烟威1号光缆</v>
      </c>
      <c r="J5540" s="3" t="str">
        <f>INDEX(子缆名称!$B$4:$B$29,纤芯!M5540)</f>
        <v>A缆</v>
      </c>
      <c r="K5540" s="3">
        <v>3</v>
      </c>
      <c r="L5540" s="3">
        <f t="shared" si="432"/>
        <v>3</v>
      </c>
      <c r="M5540" s="3">
        <f t="shared" si="433"/>
        <v>1</v>
      </c>
      <c r="N5540" s="3" t="s">
        <v>127</v>
      </c>
      <c r="O5540" s="3">
        <f>COUNTIF([1]局站!$D$4:$D$172,"="&amp;N5540)</f>
        <v>1</v>
      </c>
      <c r="P5540" s="3">
        <v>0</v>
      </c>
      <c r="Q5540" s="3">
        <v>0</v>
      </c>
      <c r="R5540" s="3">
        <v>0</v>
      </c>
      <c r="S5540" s="3" t="s">
        <v>128</v>
      </c>
      <c r="T5540" s="3">
        <f>COUNTIF([1]局站!$D$4:$D$172,"="&amp;S5540)</f>
        <v>1</v>
      </c>
      <c r="U5540" s="3">
        <v>0</v>
      </c>
      <c r="V5540" s="3">
        <v>0</v>
      </c>
      <c r="W5540" s="3">
        <v>0</v>
      </c>
      <c r="X5540" s="3" t="s">
        <v>1215</v>
      </c>
      <c r="Y5540" s="3" t="s">
        <v>880</v>
      </c>
      <c r="Z5540" s="3" t="str">
        <f>INDEX(业务类型!$C$4:$C$8,MATCH(纤芯!Y5540,业务类型!$B$4:$B$8,0))</f>
        <v>IDLE</v>
      </c>
      <c r="AA5540" s="3"/>
    </row>
    <row r="5541" spans="1:27" ht="16.5" x14ac:dyDescent="0.2">
      <c r="A5541" s="3">
        <v>5538</v>
      </c>
      <c r="B5541" s="3">
        <f t="shared" si="434"/>
        <v>37054105004</v>
      </c>
      <c r="C5541" s="3" t="s">
        <v>1166</v>
      </c>
      <c r="D5541" s="3" t="s">
        <v>254</v>
      </c>
      <c r="E5541" s="3" t="str">
        <f>INDEX(光放段!$G$4:$G$237,MATCH(纤芯!G5541,光放段!$C$4:$C$237,0))</f>
        <v>山东二干|潍烟威1号光缆:潍坊河西局-烟台大季家</v>
      </c>
      <c r="F5541" s="3">
        <f>INDEX(光放段!$I$4:$I$237,MATCH(纤芯!H5541,光放段!$B$4:$B$237,0))</f>
        <v>37054100000</v>
      </c>
      <c r="G5541" s="3" t="str">
        <f t="shared" si="430"/>
        <v>山东二干|潍烟威1号光缆:莱州朱桥-龙口龙口镇</v>
      </c>
      <c r="H5541" s="3">
        <f>INDEX(光放段!$B$4:$B$237,MATCH(纤芯!G5541,光放段!$C$4:$C$237,0))</f>
        <v>37054105000</v>
      </c>
      <c r="I5541" s="3" t="str">
        <f t="shared" si="431"/>
        <v>潍烟威1号光缆</v>
      </c>
      <c r="J5541" s="3" t="str">
        <f>INDEX(子缆名称!$B$4:$B$29,纤芯!M5541)</f>
        <v>A缆</v>
      </c>
      <c r="K5541" s="3">
        <v>4</v>
      </c>
      <c r="L5541" s="3">
        <f t="shared" si="432"/>
        <v>4</v>
      </c>
      <c r="M5541" s="3">
        <f t="shared" si="433"/>
        <v>1</v>
      </c>
      <c r="N5541" s="3" t="s">
        <v>127</v>
      </c>
      <c r="O5541" s="3">
        <f>COUNTIF([1]局站!$D$4:$D$172,"="&amp;N5541)</f>
        <v>1</v>
      </c>
      <c r="P5541" s="3">
        <v>0</v>
      </c>
      <c r="Q5541" s="3">
        <v>0</v>
      </c>
      <c r="R5541" s="3">
        <v>0</v>
      </c>
      <c r="S5541" s="3" t="s">
        <v>128</v>
      </c>
      <c r="T5541" s="3">
        <f>COUNTIF([1]局站!$D$4:$D$172,"="&amp;S5541)</f>
        <v>1</v>
      </c>
      <c r="U5541" s="3">
        <v>0</v>
      </c>
      <c r="V5541" s="3">
        <v>0</v>
      </c>
      <c r="W5541" s="3">
        <v>0</v>
      </c>
      <c r="X5541" s="3" t="s">
        <v>1215</v>
      </c>
      <c r="Y5541" s="3" t="s">
        <v>880</v>
      </c>
      <c r="Z5541" s="3" t="str">
        <f>INDEX(业务类型!$C$4:$C$8,MATCH(纤芯!Y5541,业务类型!$B$4:$B$8,0))</f>
        <v>IDLE</v>
      </c>
      <c r="AA5541" s="3"/>
    </row>
    <row r="5542" spans="1:27" ht="16.5" x14ac:dyDescent="0.2">
      <c r="A5542" s="3">
        <v>5539</v>
      </c>
      <c r="B5542" s="3">
        <f t="shared" si="434"/>
        <v>37054105005</v>
      </c>
      <c r="C5542" s="3" t="s">
        <v>1166</v>
      </c>
      <c r="D5542" s="3" t="s">
        <v>254</v>
      </c>
      <c r="E5542" s="3" t="str">
        <f>INDEX(光放段!$G$4:$G$237,MATCH(纤芯!G5542,光放段!$C$4:$C$237,0))</f>
        <v>山东二干|潍烟威1号光缆:潍坊河西局-烟台大季家</v>
      </c>
      <c r="F5542" s="3">
        <f>INDEX(光放段!$I$4:$I$237,MATCH(纤芯!H5542,光放段!$B$4:$B$237,0))</f>
        <v>37054100000</v>
      </c>
      <c r="G5542" s="3" t="str">
        <f t="shared" si="430"/>
        <v>山东二干|潍烟威1号光缆:莱州朱桥-龙口龙口镇</v>
      </c>
      <c r="H5542" s="3">
        <f>INDEX(光放段!$B$4:$B$237,MATCH(纤芯!G5542,光放段!$C$4:$C$237,0))</f>
        <v>37054105000</v>
      </c>
      <c r="I5542" s="3" t="str">
        <f t="shared" si="431"/>
        <v>潍烟威1号光缆</v>
      </c>
      <c r="J5542" s="3" t="str">
        <f>INDEX(子缆名称!$B$4:$B$29,纤芯!M5542)</f>
        <v>A缆</v>
      </c>
      <c r="K5542" s="3">
        <v>5</v>
      </c>
      <c r="L5542" s="3">
        <f t="shared" si="432"/>
        <v>5</v>
      </c>
      <c r="M5542" s="3">
        <f t="shared" si="433"/>
        <v>1</v>
      </c>
      <c r="N5542" s="3" t="s">
        <v>127</v>
      </c>
      <c r="O5542" s="3">
        <f>COUNTIF([1]局站!$D$4:$D$172,"="&amp;N5542)</f>
        <v>1</v>
      </c>
      <c r="P5542" s="3">
        <v>0</v>
      </c>
      <c r="Q5542" s="3">
        <v>0</v>
      </c>
      <c r="R5542" s="3">
        <v>0</v>
      </c>
      <c r="S5542" s="3" t="s">
        <v>128</v>
      </c>
      <c r="T5542" s="3">
        <f>COUNTIF([1]局站!$D$4:$D$172,"="&amp;S5542)</f>
        <v>1</v>
      </c>
      <c r="U5542" s="3">
        <v>0</v>
      </c>
      <c r="V5542" s="3">
        <v>0</v>
      </c>
      <c r="W5542" s="3">
        <v>0</v>
      </c>
      <c r="X5542" s="3" t="s">
        <v>1215</v>
      </c>
      <c r="Y5542" s="3" t="s">
        <v>880</v>
      </c>
      <c r="Z5542" s="3" t="str">
        <f>INDEX(业务类型!$C$4:$C$8,MATCH(纤芯!Y5542,业务类型!$B$4:$B$8,0))</f>
        <v>IDLE</v>
      </c>
      <c r="AA5542" s="3"/>
    </row>
    <row r="5543" spans="1:27" ht="16.5" x14ac:dyDescent="0.2">
      <c r="A5543" s="3">
        <v>5540</v>
      </c>
      <c r="B5543" s="3">
        <f t="shared" si="434"/>
        <v>37054105006</v>
      </c>
      <c r="C5543" s="3" t="s">
        <v>1166</v>
      </c>
      <c r="D5543" s="3" t="s">
        <v>254</v>
      </c>
      <c r="E5543" s="3" t="str">
        <f>INDEX(光放段!$G$4:$G$237,MATCH(纤芯!G5543,光放段!$C$4:$C$237,0))</f>
        <v>山东二干|潍烟威1号光缆:潍坊河西局-烟台大季家</v>
      </c>
      <c r="F5543" s="3">
        <f>INDEX(光放段!$I$4:$I$237,MATCH(纤芯!H5543,光放段!$B$4:$B$237,0))</f>
        <v>37054100000</v>
      </c>
      <c r="G5543" s="3" t="str">
        <f t="shared" si="430"/>
        <v>山东二干|潍烟威1号光缆:莱州朱桥-龙口龙口镇</v>
      </c>
      <c r="H5543" s="3">
        <f>INDEX(光放段!$B$4:$B$237,MATCH(纤芯!G5543,光放段!$C$4:$C$237,0))</f>
        <v>37054105000</v>
      </c>
      <c r="I5543" s="3" t="str">
        <f t="shared" si="431"/>
        <v>潍烟威1号光缆</v>
      </c>
      <c r="J5543" s="3" t="str">
        <f>INDEX(子缆名称!$B$4:$B$29,纤芯!M5543)</f>
        <v>A缆</v>
      </c>
      <c r="K5543" s="3">
        <v>6</v>
      </c>
      <c r="L5543" s="3">
        <f t="shared" si="432"/>
        <v>6</v>
      </c>
      <c r="M5543" s="3">
        <f t="shared" si="433"/>
        <v>1</v>
      </c>
      <c r="N5543" s="3" t="s">
        <v>127</v>
      </c>
      <c r="O5543" s="3">
        <f>COUNTIF([1]局站!$D$4:$D$172,"="&amp;N5543)</f>
        <v>1</v>
      </c>
      <c r="P5543" s="3">
        <v>0</v>
      </c>
      <c r="Q5543" s="3">
        <v>0</v>
      </c>
      <c r="R5543" s="3">
        <v>0</v>
      </c>
      <c r="S5543" s="3" t="s">
        <v>128</v>
      </c>
      <c r="T5543" s="3">
        <f>COUNTIF([1]局站!$D$4:$D$172,"="&amp;S5543)</f>
        <v>1</v>
      </c>
      <c r="U5543" s="3">
        <v>0</v>
      </c>
      <c r="V5543" s="3">
        <v>0</v>
      </c>
      <c r="W5543" s="3">
        <v>0</v>
      </c>
      <c r="X5543" s="3" t="s">
        <v>1215</v>
      </c>
      <c r="Y5543" s="3" t="s">
        <v>880</v>
      </c>
      <c r="Z5543" s="3" t="str">
        <f>INDEX(业务类型!$C$4:$C$8,MATCH(纤芯!Y5543,业务类型!$B$4:$B$8,0))</f>
        <v>IDLE</v>
      </c>
      <c r="AA5543" s="3"/>
    </row>
    <row r="5544" spans="1:27" ht="16.5" x14ac:dyDescent="0.2">
      <c r="A5544" s="3">
        <v>5541</v>
      </c>
      <c r="B5544" s="3">
        <f t="shared" si="434"/>
        <v>37054105007</v>
      </c>
      <c r="C5544" s="3" t="s">
        <v>1166</v>
      </c>
      <c r="D5544" s="3" t="s">
        <v>254</v>
      </c>
      <c r="E5544" s="3" t="str">
        <f>INDEX(光放段!$G$4:$G$237,MATCH(纤芯!G5544,光放段!$C$4:$C$237,0))</f>
        <v>山东二干|潍烟威1号光缆:潍坊河西局-烟台大季家</v>
      </c>
      <c r="F5544" s="3">
        <f>INDEX(光放段!$I$4:$I$237,MATCH(纤芯!H5544,光放段!$B$4:$B$237,0))</f>
        <v>37054100000</v>
      </c>
      <c r="G5544" s="3" t="str">
        <f t="shared" si="430"/>
        <v>山东二干|潍烟威1号光缆:莱州朱桥-龙口龙口镇</v>
      </c>
      <c r="H5544" s="3">
        <f>INDEX(光放段!$B$4:$B$237,MATCH(纤芯!G5544,光放段!$C$4:$C$237,0))</f>
        <v>37054105000</v>
      </c>
      <c r="I5544" s="3" t="str">
        <f t="shared" si="431"/>
        <v>潍烟威1号光缆</v>
      </c>
      <c r="J5544" s="3" t="str">
        <f>INDEX(子缆名称!$B$4:$B$29,纤芯!M5544)</f>
        <v>A缆</v>
      </c>
      <c r="K5544" s="3">
        <v>7</v>
      </c>
      <c r="L5544" s="3">
        <f t="shared" si="432"/>
        <v>7</v>
      </c>
      <c r="M5544" s="3">
        <f t="shared" si="433"/>
        <v>1</v>
      </c>
      <c r="N5544" s="3" t="s">
        <v>127</v>
      </c>
      <c r="O5544" s="3">
        <f>COUNTIF([1]局站!$D$4:$D$172,"="&amp;N5544)</f>
        <v>1</v>
      </c>
      <c r="P5544" s="3">
        <v>0</v>
      </c>
      <c r="Q5544" s="3">
        <v>0</v>
      </c>
      <c r="R5544" s="3">
        <v>0</v>
      </c>
      <c r="S5544" s="3" t="s">
        <v>128</v>
      </c>
      <c r="T5544" s="3">
        <f>COUNTIF([1]局站!$D$4:$D$172,"="&amp;S5544)</f>
        <v>1</v>
      </c>
      <c r="U5544" s="3">
        <v>0</v>
      </c>
      <c r="V5544" s="3">
        <v>0</v>
      </c>
      <c r="W5544" s="3">
        <v>0</v>
      </c>
      <c r="X5544" s="3" t="s">
        <v>1215</v>
      </c>
      <c r="Y5544" s="3" t="s">
        <v>880</v>
      </c>
      <c r="Z5544" s="3" t="str">
        <f>INDEX(业务类型!$C$4:$C$8,MATCH(纤芯!Y5544,业务类型!$B$4:$B$8,0))</f>
        <v>IDLE</v>
      </c>
      <c r="AA5544" s="3"/>
    </row>
    <row r="5545" spans="1:27" ht="16.5" x14ac:dyDescent="0.2">
      <c r="A5545" s="3">
        <v>5542</v>
      </c>
      <c r="B5545" s="3">
        <f t="shared" si="434"/>
        <v>37054105008</v>
      </c>
      <c r="C5545" s="3" t="s">
        <v>1166</v>
      </c>
      <c r="D5545" s="3" t="s">
        <v>254</v>
      </c>
      <c r="E5545" s="3" t="str">
        <f>INDEX(光放段!$G$4:$G$237,MATCH(纤芯!G5545,光放段!$C$4:$C$237,0))</f>
        <v>山东二干|潍烟威1号光缆:潍坊河西局-烟台大季家</v>
      </c>
      <c r="F5545" s="3">
        <f>INDEX(光放段!$I$4:$I$237,MATCH(纤芯!H5545,光放段!$B$4:$B$237,0))</f>
        <v>37054100000</v>
      </c>
      <c r="G5545" s="3" t="str">
        <f t="shared" si="430"/>
        <v>山东二干|潍烟威1号光缆:莱州朱桥-龙口龙口镇</v>
      </c>
      <c r="H5545" s="3">
        <f>INDEX(光放段!$B$4:$B$237,MATCH(纤芯!G5545,光放段!$C$4:$C$237,0))</f>
        <v>37054105000</v>
      </c>
      <c r="I5545" s="3" t="str">
        <f t="shared" si="431"/>
        <v>潍烟威1号光缆</v>
      </c>
      <c r="J5545" s="3" t="str">
        <f>INDEX(子缆名称!$B$4:$B$29,纤芯!M5545)</f>
        <v>A缆</v>
      </c>
      <c r="K5545" s="3">
        <v>8</v>
      </c>
      <c r="L5545" s="3">
        <f t="shared" si="432"/>
        <v>8</v>
      </c>
      <c r="M5545" s="3">
        <f t="shared" si="433"/>
        <v>1</v>
      </c>
      <c r="N5545" s="3" t="s">
        <v>127</v>
      </c>
      <c r="O5545" s="3">
        <f>COUNTIF([1]局站!$D$4:$D$172,"="&amp;N5545)</f>
        <v>1</v>
      </c>
      <c r="P5545" s="3">
        <v>0</v>
      </c>
      <c r="Q5545" s="3">
        <v>0</v>
      </c>
      <c r="R5545" s="3">
        <v>0</v>
      </c>
      <c r="S5545" s="3" t="s">
        <v>128</v>
      </c>
      <c r="T5545" s="3">
        <f>COUNTIF([1]局站!$D$4:$D$172,"="&amp;S5545)</f>
        <v>1</v>
      </c>
      <c r="U5545" s="3">
        <v>0</v>
      </c>
      <c r="V5545" s="3">
        <v>0</v>
      </c>
      <c r="W5545" s="3">
        <v>0</v>
      </c>
      <c r="X5545" s="3" t="s">
        <v>1215</v>
      </c>
      <c r="Y5545" s="3" t="s">
        <v>880</v>
      </c>
      <c r="Z5545" s="3" t="str">
        <f>INDEX(业务类型!$C$4:$C$8,MATCH(纤芯!Y5545,业务类型!$B$4:$B$8,0))</f>
        <v>IDLE</v>
      </c>
      <c r="AA5545" s="3"/>
    </row>
    <row r="5546" spans="1:27" ht="16.5" x14ac:dyDescent="0.2">
      <c r="A5546" s="3">
        <v>5543</v>
      </c>
      <c r="B5546" s="3">
        <f t="shared" si="434"/>
        <v>37054105009</v>
      </c>
      <c r="C5546" s="3" t="s">
        <v>1166</v>
      </c>
      <c r="D5546" s="3" t="s">
        <v>254</v>
      </c>
      <c r="E5546" s="3" t="str">
        <f>INDEX(光放段!$G$4:$G$237,MATCH(纤芯!G5546,光放段!$C$4:$C$237,0))</f>
        <v>山东二干|潍烟威1号光缆:潍坊河西局-烟台大季家</v>
      </c>
      <c r="F5546" s="3">
        <f>INDEX(光放段!$I$4:$I$237,MATCH(纤芯!H5546,光放段!$B$4:$B$237,0))</f>
        <v>37054100000</v>
      </c>
      <c r="G5546" s="3" t="str">
        <f t="shared" si="430"/>
        <v>山东二干|潍烟威1号光缆:莱州朱桥-龙口龙口镇</v>
      </c>
      <c r="H5546" s="3">
        <f>INDEX(光放段!$B$4:$B$237,MATCH(纤芯!G5546,光放段!$C$4:$C$237,0))</f>
        <v>37054105000</v>
      </c>
      <c r="I5546" s="3" t="str">
        <f t="shared" si="431"/>
        <v>潍烟威1号光缆</v>
      </c>
      <c r="J5546" s="3" t="str">
        <f>INDEX(子缆名称!$B$4:$B$29,纤芯!M5546)</f>
        <v>A缆</v>
      </c>
      <c r="K5546" s="3">
        <v>9</v>
      </c>
      <c r="L5546" s="3">
        <f t="shared" si="432"/>
        <v>9</v>
      </c>
      <c r="M5546" s="3">
        <f t="shared" si="433"/>
        <v>1</v>
      </c>
      <c r="N5546" s="3" t="s">
        <v>127</v>
      </c>
      <c r="O5546" s="3">
        <f>COUNTIF([1]局站!$D$4:$D$172,"="&amp;N5546)</f>
        <v>1</v>
      </c>
      <c r="P5546" s="3">
        <v>0</v>
      </c>
      <c r="Q5546" s="3">
        <v>0</v>
      </c>
      <c r="R5546" s="3">
        <v>0</v>
      </c>
      <c r="S5546" s="3" t="s">
        <v>128</v>
      </c>
      <c r="T5546" s="3">
        <f>COUNTIF([1]局站!$D$4:$D$172,"="&amp;S5546)</f>
        <v>1</v>
      </c>
      <c r="U5546" s="3">
        <v>0</v>
      </c>
      <c r="V5546" s="3">
        <v>0</v>
      </c>
      <c r="W5546" s="3">
        <v>0</v>
      </c>
      <c r="X5546" s="3" t="s">
        <v>1215</v>
      </c>
      <c r="Y5546" s="3" t="s">
        <v>880</v>
      </c>
      <c r="Z5546" s="3" t="str">
        <f>INDEX(业务类型!$C$4:$C$8,MATCH(纤芯!Y5546,业务类型!$B$4:$B$8,0))</f>
        <v>IDLE</v>
      </c>
      <c r="AA5546" s="3"/>
    </row>
    <row r="5547" spans="1:27" ht="16.5" x14ac:dyDescent="0.2">
      <c r="A5547" s="3">
        <v>5544</v>
      </c>
      <c r="B5547" s="3">
        <f t="shared" si="434"/>
        <v>37054105010</v>
      </c>
      <c r="C5547" s="3" t="s">
        <v>1166</v>
      </c>
      <c r="D5547" s="3" t="s">
        <v>254</v>
      </c>
      <c r="E5547" s="3" t="str">
        <f>INDEX(光放段!$G$4:$G$237,MATCH(纤芯!G5547,光放段!$C$4:$C$237,0))</f>
        <v>山东二干|潍烟威1号光缆:潍坊河西局-烟台大季家</v>
      </c>
      <c r="F5547" s="3">
        <f>INDEX(光放段!$I$4:$I$237,MATCH(纤芯!H5547,光放段!$B$4:$B$237,0))</f>
        <v>37054100000</v>
      </c>
      <c r="G5547" s="3" t="str">
        <f t="shared" si="430"/>
        <v>山东二干|潍烟威1号光缆:莱州朱桥-龙口龙口镇</v>
      </c>
      <c r="H5547" s="3">
        <f>INDEX(光放段!$B$4:$B$237,MATCH(纤芯!G5547,光放段!$C$4:$C$237,0))</f>
        <v>37054105000</v>
      </c>
      <c r="I5547" s="3" t="str">
        <f t="shared" si="431"/>
        <v>潍烟威1号光缆</v>
      </c>
      <c r="J5547" s="3" t="str">
        <f>INDEX(子缆名称!$B$4:$B$29,纤芯!M5547)</f>
        <v>A缆</v>
      </c>
      <c r="K5547" s="3">
        <v>10</v>
      </c>
      <c r="L5547" s="3">
        <f t="shared" si="432"/>
        <v>10</v>
      </c>
      <c r="M5547" s="3">
        <f t="shared" si="433"/>
        <v>1</v>
      </c>
      <c r="N5547" s="3" t="s">
        <v>127</v>
      </c>
      <c r="O5547" s="3">
        <f>COUNTIF([1]局站!$D$4:$D$172,"="&amp;N5547)</f>
        <v>1</v>
      </c>
      <c r="P5547" s="3">
        <v>0</v>
      </c>
      <c r="Q5547" s="3">
        <v>0</v>
      </c>
      <c r="R5547" s="3">
        <v>0</v>
      </c>
      <c r="S5547" s="3" t="s">
        <v>128</v>
      </c>
      <c r="T5547" s="3">
        <f>COUNTIF([1]局站!$D$4:$D$172,"="&amp;S5547)</f>
        <v>1</v>
      </c>
      <c r="U5547" s="3">
        <v>0</v>
      </c>
      <c r="V5547" s="3">
        <v>0</v>
      </c>
      <c r="W5547" s="3">
        <v>0</v>
      </c>
      <c r="X5547" s="3" t="s">
        <v>1215</v>
      </c>
      <c r="Y5547" s="3" t="s">
        <v>880</v>
      </c>
      <c r="Z5547" s="3" t="str">
        <f>INDEX(业务类型!$C$4:$C$8,MATCH(纤芯!Y5547,业务类型!$B$4:$B$8,0))</f>
        <v>IDLE</v>
      </c>
      <c r="AA5547" s="3"/>
    </row>
    <row r="5548" spans="1:27" ht="16.5" x14ac:dyDescent="0.2">
      <c r="A5548" s="3">
        <v>5545</v>
      </c>
      <c r="B5548" s="3">
        <f t="shared" si="434"/>
        <v>37054105011</v>
      </c>
      <c r="C5548" s="3" t="s">
        <v>1166</v>
      </c>
      <c r="D5548" s="3" t="s">
        <v>254</v>
      </c>
      <c r="E5548" s="3" t="str">
        <f>INDEX(光放段!$G$4:$G$237,MATCH(纤芯!G5548,光放段!$C$4:$C$237,0))</f>
        <v>山东二干|潍烟威1号光缆:潍坊河西局-烟台大季家</v>
      </c>
      <c r="F5548" s="3">
        <f>INDEX(光放段!$I$4:$I$237,MATCH(纤芯!H5548,光放段!$B$4:$B$237,0))</f>
        <v>37054100000</v>
      </c>
      <c r="G5548" s="3" t="str">
        <f t="shared" si="430"/>
        <v>山东二干|潍烟威1号光缆:莱州朱桥-龙口龙口镇</v>
      </c>
      <c r="H5548" s="3">
        <f>INDEX(光放段!$B$4:$B$237,MATCH(纤芯!G5548,光放段!$C$4:$C$237,0))</f>
        <v>37054105000</v>
      </c>
      <c r="I5548" s="3" t="str">
        <f t="shared" si="431"/>
        <v>潍烟威1号光缆</v>
      </c>
      <c r="J5548" s="3" t="str">
        <f>INDEX(子缆名称!$B$4:$B$29,纤芯!M5548)</f>
        <v>A缆</v>
      </c>
      <c r="K5548" s="3">
        <v>11</v>
      </c>
      <c r="L5548" s="3">
        <f t="shared" si="432"/>
        <v>11</v>
      </c>
      <c r="M5548" s="3">
        <f t="shared" si="433"/>
        <v>1</v>
      </c>
      <c r="N5548" s="3" t="s">
        <v>127</v>
      </c>
      <c r="O5548" s="3">
        <f>COUNTIF([1]局站!$D$4:$D$172,"="&amp;N5548)</f>
        <v>1</v>
      </c>
      <c r="P5548" s="3">
        <v>0</v>
      </c>
      <c r="Q5548" s="3">
        <v>0</v>
      </c>
      <c r="R5548" s="3">
        <v>0</v>
      </c>
      <c r="S5548" s="3" t="s">
        <v>128</v>
      </c>
      <c r="T5548" s="3">
        <f>COUNTIF([1]局站!$D$4:$D$172,"="&amp;S5548)</f>
        <v>1</v>
      </c>
      <c r="U5548" s="3">
        <v>0</v>
      </c>
      <c r="V5548" s="3">
        <v>0</v>
      </c>
      <c r="W5548" s="3">
        <v>0</v>
      </c>
      <c r="X5548" s="3" t="s">
        <v>1215</v>
      </c>
      <c r="Y5548" s="3" t="s">
        <v>880</v>
      </c>
      <c r="Z5548" s="3" t="str">
        <f>INDEX(业务类型!$C$4:$C$8,MATCH(纤芯!Y5548,业务类型!$B$4:$B$8,0))</f>
        <v>IDLE</v>
      </c>
      <c r="AA5548" s="3"/>
    </row>
    <row r="5549" spans="1:27" ht="16.5" x14ac:dyDescent="0.2">
      <c r="A5549" s="3">
        <v>5546</v>
      </c>
      <c r="B5549" s="3">
        <f t="shared" si="434"/>
        <v>37054105012</v>
      </c>
      <c r="C5549" s="3" t="s">
        <v>1166</v>
      </c>
      <c r="D5549" s="3" t="s">
        <v>254</v>
      </c>
      <c r="E5549" s="3" t="str">
        <f>INDEX(光放段!$G$4:$G$237,MATCH(纤芯!G5549,光放段!$C$4:$C$237,0))</f>
        <v>山东二干|潍烟威1号光缆:潍坊河西局-烟台大季家</v>
      </c>
      <c r="F5549" s="3">
        <f>INDEX(光放段!$I$4:$I$237,MATCH(纤芯!H5549,光放段!$B$4:$B$237,0))</f>
        <v>37054100000</v>
      </c>
      <c r="G5549" s="3" t="str">
        <f t="shared" si="430"/>
        <v>山东二干|潍烟威1号光缆:莱州朱桥-龙口龙口镇</v>
      </c>
      <c r="H5549" s="3">
        <f>INDEX(光放段!$B$4:$B$237,MATCH(纤芯!G5549,光放段!$C$4:$C$237,0))</f>
        <v>37054105000</v>
      </c>
      <c r="I5549" s="3" t="str">
        <f t="shared" si="431"/>
        <v>潍烟威1号光缆</v>
      </c>
      <c r="J5549" s="3" t="str">
        <f>INDEX(子缆名称!$B$4:$B$29,纤芯!M5549)</f>
        <v>A缆</v>
      </c>
      <c r="K5549" s="3">
        <v>12</v>
      </c>
      <c r="L5549" s="3">
        <f t="shared" si="432"/>
        <v>12</v>
      </c>
      <c r="M5549" s="3">
        <f t="shared" si="433"/>
        <v>1</v>
      </c>
      <c r="N5549" s="3" t="s">
        <v>127</v>
      </c>
      <c r="O5549" s="3">
        <f>COUNTIF([1]局站!$D$4:$D$172,"="&amp;N5549)</f>
        <v>1</v>
      </c>
      <c r="P5549" s="3">
        <v>0</v>
      </c>
      <c r="Q5549" s="3">
        <v>0</v>
      </c>
      <c r="R5549" s="3">
        <v>0</v>
      </c>
      <c r="S5549" s="3" t="s">
        <v>128</v>
      </c>
      <c r="T5549" s="3">
        <f>COUNTIF([1]局站!$D$4:$D$172,"="&amp;S5549)</f>
        <v>1</v>
      </c>
      <c r="U5549" s="3">
        <v>0</v>
      </c>
      <c r="V5549" s="3">
        <v>0</v>
      </c>
      <c r="W5549" s="3">
        <v>0</v>
      </c>
      <c r="X5549" s="3" t="s">
        <v>1215</v>
      </c>
      <c r="Y5549" s="3" t="s">
        <v>880</v>
      </c>
      <c r="Z5549" s="3" t="str">
        <f>INDEX(业务类型!$C$4:$C$8,MATCH(纤芯!Y5549,业务类型!$B$4:$B$8,0))</f>
        <v>IDLE</v>
      </c>
      <c r="AA5549" s="3"/>
    </row>
    <row r="5550" spans="1:27" ht="16.5" x14ac:dyDescent="0.2">
      <c r="A5550" s="3">
        <v>5547</v>
      </c>
      <c r="B5550" s="3">
        <f t="shared" si="434"/>
        <v>37054105013</v>
      </c>
      <c r="C5550" s="3" t="s">
        <v>1166</v>
      </c>
      <c r="D5550" s="3" t="s">
        <v>254</v>
      </c>
      <c r="E5550" s="3" t="str">
        <f>INDEX(光放段!$G$4:$G$237,MATCH(纤芯!G5550,光放段!$C$4:$C$237,0))</f>
        <v>山东二干|潍烟威1号光缆:潍坊河西局-烟台大季家</v>
      </c>
      <c r="F5550" s="3">
        <f>INDEX(光放段!$I$4:$I$237,MATCH(纤芯!H5550,光放段!$B$4:$B$237,0))</f>
        <v>37054100000</v>
      </c>
      <c r="G5550" s="3" t="str">
        <f t="shared" si="430"/>
        <v>山东二干|潍烟威1号光缆:莱州朱桥-龙口龙口镇</v>
      </c>
      <c r="H5550" s="3">
        <f>INDEX(光放段!$B$4:$B$237,MATCH(纤芯!G5550,光放段!$C$4:$C$237,0))</f>
        <v>37054105000</v>
      </c>
      <c r="I5550" s="3" t="str">
        <f t="shared" si="431"/>
        <v>潍烟威1号光缆</v>
      </c>
      <c r="J5550" s="3" t="str">
        <f>INDEX(子缆名称!$B$4:$B$29,纤芯!M5550)</f>
        <v>B缆</v>
      </c>
      <c r="K5550" s="3">
        <v>13</v>
      </c>
      <c r="L5550" s="3">
        <f t="shared" si="432"/>
        <v>1</v>
      </c>
      <c r="M5550" s="3">
        <f t="shared" si="433"/>
        <v>2</v>
      </c>
      <c r="N5550" s="3" t="s">
        <v>127</v>
      </c>
      <c r="O5550" s="3">
        <f>COUNTIF([1]局站!$D$4:$D$172,"="&amp;N5550)</f>
        <v>1</v>
      </c>
      <c r="P5550" s="3">
        <v>0</v>
      </c>
      <c r="Q5550" s="3">
        <v>0</v>
      </c>
      <c r="R5550" s="3">
        <v>0</v>
      </c>
      <c r="S5550" s="3" t="s">
        <v>128</v>
      </c>
      <c r="T5550" s="3">
        <f>COUNTIF([1]局站!$D$4:$D$172,"="&amp;S5550)</f>
        <v>1</v>
      </c>
      <c r="U5550" s="3">
        <v>0</v>
      </c>
      <c r="V5550" s="3">
        <v>0</v>
      </c>
      <c r="W5550" s="3">
        <v>0</v>
      </c>
      <c r="X5550" s="3" t="s">
        <v>1215</v>
      </c>
      <c r="Y5550" s="3" t="s">
        <v>854</v>
      </c>
      <c r="Z5550" s="3" t="str">
        <f>INDEX(业务类型!$C$4:$C$8,MATCH(纤芯!Y5550,业务类型!$B$4:$B$8,0))</f>
        <v>LOCAL</v>
      </c>
      <c r="AA5550" s="3" t="s">
        <v>879</v>
      </c>
    </row>
    <row r="5551" spans="1:27" ht="16.5" x14ac:dyDescent="0.2">
      <c r="A5551" s="3">
        <v>5548</v>
      </c>
      <c r="B5551" s="3">
        <f t="shared" si="434"/>
        <v>37054105014</v>
      </c>
      <c r="C5551" s="3" t="s">
        <v>1166</v>
      </c>
      <c r="D5551" s="3" t="s">
        <v>254</v>
      </c>
      <c r="E5551" s="3" t="str">
        <f>INDEX(光放段!$G$4:$G$237,MATCH(纤芯!G5551,光放段!$C$4:$C$237,0))</f>
        <v>山东二干|潍烟威1号光缆:潍坊河西局-烟台大季家</v>
      </c>
      <c r="F5551" s="3">
        <f>INDEX(光放段!$I$4:$I$237,MATCH(纤芯!H5551,光放段!$B$4:$B$237,0))</f>
        <v>37054100000</v>
      </c>
      <c r="G5551" s="3" t="str">
        <f t="shared" si="430"/>
        <v>山东二干|潍烟威1号光缆:莱州朱桥-龙口龙口镇</v>
      </c>
      <c r="H5551" s="3">
        <f>INDEX(光放段!$B$4:$B$237,MATCH(纤芯!G5551,光放段!$C$4:$C$237,0))</f>
        <v>37054105000</v>
      </c>
      <c r="I5551" s="3" t="str">
        <f t="shared" si="431"/>
        <v>潍烟威1号光缆</v>
      </c>
      <c r="J5551" s="3" t="str">
        <f>INDEX(子缆名称!$B$4:$B$29,纤芯!M5551)</f>
        <v>B缆</v>
      </c>
      <c r="K5551" s="3">
        <v>14</v>
      </c>
      <c r="L5551" s="3">
        <f t="shared" si="432"/>
        <v>2</v>
      </c>
      <c r="M5551" s="3">
        <f t="shared" si="433"/>
        <v>2</v>
      </c>
      <c r="N5551" s="3" t="s">
        <v>127</v>
      </c>
      <c r="O5551" s="3">
        <f>COUNTIF([1]局站!$D$4:$D$172,"="&amp;N5551)</f>
        <v>1</v>
      </c>
      <c r="P5551" s="3">
        <v>0</v>
      </c>
      <c r="Q5551" s="3">
        <v>0</v>
      </c>
      <c r="R5551" s="3">
        <v>0</v>
      </c>
      <c r="S5551" s="3" t="s">
        <v>128</v>
      </c>
      <c r="T5551" s="3">
        <f>COUNTIF([1]局站!$D$4:$D$172,"="&amp;S5551)</f>
        <v>1</v>
      </c>
      <c r="U5551" s="3">
        <v>0</v>
      </c>
      <c r="V5551" s="3">
        <v>0</v>
      </c>
      <c r="W5551" s="3">
        <v>0</v>
      </c>
      <c r="X5551" s="3" t="s">
        <v>1215</v>
      </c>
      <c r="Y5551" s="3" t="s">
        <v>854</v>
      </c>
      <c r="Z5551" s="3" t="str">
        <f>INDEX(业务类型!$C$4:$C$8,MATCH(纤芯!Y5551,业务类型!$B$4:$B$8,0))</f>
        <v>LOCAL</v>
      </c>
      <c r="AA5551" s="3" t="s">
        <v>879</v>
      </c>
    </row>
    <row r="5552" spans="1:27" ht="16.5" x14ac:dyDescent="0.2">
      <c r="A5552" s="3">
        <v>5549</v>
      </c>
      <c r="B5552" s="3">
        <f t="shared" si="434"/>
        <v>37054105015</v>
      </c>
      <c r="C5552" s="3" t="s">
        <v>1166</v>
      </c>
      <c r="D5552" s="3" t="s">
        <v>254</v>
      </c>
      <c r="E5552" s="3" t="str">
        <f>INDEX(光放段!$G$4:$G$237,MATCH(纤芯!G5552,光放段!$C$4:$C$237,0))</f>
        <v>山东二干|潍烟威1号光缆:潍坊河西局-烟台大季家</v>
      </c>
      <c r="F5552" s="3">
        <f>INDEX(光放段!$I$4:$I$237,MATCH(纤芯!H5552,光放段!$B$4:$B$237,0))</f>
        <v>37054100000</v>
      </c>
      <c r="G5552" s="3" t="str">
        <f t="shared" si="430"/>
        <v>山东二干|潍烟威1号光缆:莱州朱桥-龙口龙口镇</v>
      </c>
      <c r="H5552" s="3">
        <f>INDEX(光放段!$B$4:$B$237,MATCH(纤芯!G5552,光放段!$C$4:$C$237,0))</f>
        <v>37054105000</v>
      </c>
      <c r="I5552" s="3" t="str">
        <f t="shared" si="431"/>
        <v>潍烟威1号光缆</v>
      </c>
      <c r="J5552" s="3" t="str">
        <f>INDEX(子缆名称!$B$4:$B$29,纤芯!M5552)</f>
        <v>B缆</v>
      </c>
      <c r="K5552" s="3">
        <v>15</v>
      </c>
      <c r="L5552" s="3">
        <f t="shared" si="432"/>
        <v>3</v>
      </c>
      <c r="M5552" s="3">
        <f t="shared" si="433"/>
        <v>2</v>
      </c>
      <c r="N5552" s="3" t="s">
        <v>127</v>
      </c>
      <c r="O5552" s="3">
        <f>COUNTIF([1]局站!$D$4:$D$172,"="&amp;N5552)</f>
        <v>1</v>
      </c>
      <c r="P5552" s="3">
        <v>0</v>
      </c>
      <c r="Q5552" s="3">
        <v>0</v>
      </c>
      <c r="R5552" s="3">
        <v>0</v>
      </c>
      <c r="S5552" s="3" t="s">
        <v>128</v>
      </c>
      <c r="T5552" s="3">
        <f>COUNTIF([1]局站!$D$4:$D$172,"="&amp;S5552)</f>
        <v>1</v>
      </c>
      <c r="U5552" s="3">
        <v>0</v>
      </c>
      <c r="V5552" s="3">
        <v>0</v>
      </c>
      <c r="W5552" s="3">
        <v>0</v>
      </c>
      <c r="X5552" s="3" t="s">
        <v>1215</v>
      </c>
      <c r="Y5552" s="3" t="s">
        <v>881</v>
      </c>
      <c r="Z5552" s="3" t="str">
        <f>INDEX(业务类型!$C$4:$C$8,MATCH(纤芯!Y5552,业务类型!$B$4:$B$8,0))</f>
        <v>OTHER</v>
      </c>
      <c r="AA5552" s="3" t="s">
        <v>888</v>
      </c>
    </row>
    <row r="5553" spans="1:27" ht="16.5" x14ac:dyDescent="0.2">
      <c r="A5553" s="3">
        <v>5550</v>
      </c>
      <c r="B5553" s="3">
        <f t="shared" si="434"/>
        <v>37054105016</v>
      </c>
      <c r="C5553" s="3" t="s">
        <v>1166</v>
      </c>
      <c r="D5553" s="3" t="s">
        <v>254</v>
      </c>
      <c r="E5553" s="3" t="str">
        <f>INDEX(光放段!$G$4:$G$237,MATCH(纤芯!G5553,光放段!$C$4:$C$237,0))</f>
        <v>山东二干|潍烟威1号光缆:潍坊河西局-烟台大季家</v>
      </c>
      <c r="F5553" s="3">
        <f>INDEX(光放段!$I$4:$I$237,MATCH(纤芯!H5553,光放段!$B$4:$B$237,0))</f>
        <v>37054100000</v>
      </c>
      <c r="G5553" s="3" t="str">
        <f t="shared" si="430"/>
        <v>山东二干|潍烟威1号光缆:莱州朱桥-龙口龙口镇</v>
      </c>
      <c r="H5553" s="3">
        <f>INDEX(光放段!$B$4:$B$237,MATCH(纤芯!G5553,光放段!$C$4:$C$237,0))</f>
        <v>37054105000</v>
      </c>
      <c r="I5553" s="3" t="str">
        <f t="shared" si="431"/>
        <v>潍烟威1号光缆</v>
      </c>
      <c r="J5553" s="3" t="str">
        <f>INDEX(子缆名称!$B$4:$B$29,纤芯!M5553)</f>
        <v>B缆</v>
      </c>
      <c r="K5553" s="3">
        <v>16</v>
      </c>
      <c r="L5553" s="3">
        <f t="shared" si="432"/>
        <v>4</v>
      </c>
      <c r="M5553" s="3">
        <f t="shared" si="433"/>
        <v>2</v>
      </c>
      <c r="N5553" s="3" t="s">
        <v>127</v>
      </c>
      <c r="O5553" s="3">
        <f>COUNTIF([1]局站!$D$4:$D$172,"="&amp;N5553)</f>
        <v>1</v>
      </c>
      <c r="P5553" s="3">
        <v>0</v>
      </c>
      <c r="Q5553" s="3">
        <v>0</v>
      </c>
      <c r="R5553" s="3">
        <v>0</v>
      </c>
      <c r="S5553" s="3" t="s">
        <v>128</v>
      </c>
      <c r="T5553" s="3">
        <f>COUNTIF([1]局站!$D$4:$D$172,"="&amp;S5553)</f>
        <v>1</v>
      </c>
      <c r="U5553" s="3">
        <v>0</v>
      </c>
      <c r="V5553" s="3">
        <v>0</v>
      </c>
      <c r="W5553" s="3">
        <v>0</v>
      </c>
      <c r="X5553" s="3" t="s">
        <v>1215</v>
      </c>
      <c r="Y5553" s="3" t="s">
        <v>881</v>
      </c>
      <c r="Z5553" s="3" t="str">
        <f>INDEX(业务类型!$C$4:$C$8,MATCH(纤芯!Y5553,业务类型!$B$4:$B$8,0))</f>
        <v>OTHER</v>
      </c>
      <c r="AA5553" s="3" t="s">
        <v>888</v>
      </c>
    </row>
    <row r="5554" spans="1:27" ht="16.5" x14ac:dyDescent="0.2">
      <c r="A5554" s="3">
        <v>5551</v>
      </c>
      <c r="B5554" s="3">
        <f t="shared" si="434"/>
        <v>37054105017</v>
      </c>
      <c r="C5554" s="3" t="s">
        <v>1166</v>
      </c>
      <c r="D5554" s="3" t="s">
        <v>254</v>
      </c>
      <c r="E5554" s="3" t="str">
        <f>INDEX(光放段!$G$4:$G$237,MATCH(纤芯!G5554,光放段!$C$4:$C$237,0))</f>
        <v>山东二干|潍烟威1号光缆:潍坊河西局-烟台大季家</v>
      </c>
      <c r="F5554" s="3">
        <f>INDEX(光放段!$I$4:$I$237,MATCH(纤芯!H5554,光放段!$B$4:$B$237,0))</f>
        <v>37054100000</v>
      </c>
      <c r="G5554" s="3" t="str">
        <f t="shared" si="430"/>
        <v>山东二干|潍烟威1号光缆:莱州朱桥-龙口龙口镇</v>
      </c>
      <c r="H5554" s="3">
        <f>INDEX(光放段!$B$4:$B$237,MATCH(纤芯!G5554,光放段!$C$4:$C$237,0))</f>
        <v>37054105000</v>
      </c>
      <c r="I5554" s="3" t="str">
        <f t="shared" si="431"/>
        <v>潍烟威1号光缆</v>
      </c>
      <c r="J5554" s="3" t="str">
        <f>INDEX(子缆名称!$B$4:$B$29,纤芯!M5554)</f>
        <v>B缆</v>
      </c>
      <c r="K5554" s="3">
        <v>17</v>
      </c>
      <c r="L5554" s="3">
        <f t="shared" si="432"/>
        <v>5</v>
      </c>
      <c r="M5554" s="3">
        <f t="shared" si="433"/>
        <v>2</v>
      </c>
      <c r="N5554" s="3" t="s">
        <v>127</v>
      </c>
      <c r="O5554" s="3">
        <f>COUNTIF([1]局站!$D$4:$D$172,"="&amp;N5554)</f>
        <v>1</v>
      </c>
      <c r="P5554" s="3">
        <v>0</v>
      </c>
      <c r="Q5554" s="3">
        <v>0</v>
      </c>
      <c r="R5554" s="3">
        <v>0</v>
      </c>
      <c r="S5554" s="3" t="s">
        <v>128</v>
      </c>
      <c r="T5554" s="3">
        <f>COUNTIF([1]局站!$D$4:$D$172,"="&amp;S5554)</f>
        <v>1</v>
      </c>
      <c r="U5554" s="3">
        <v>0</v>
      </c>
      <c r="V5554" s="3">
        <v>0</v>
      </c>
      <c r="W5554" s="3">
        <v>0</v>
      </c>
      <c r="X5554" s="3" t="s">
        <v>1215</v>
      </c>
      <c r="Y5554" s="3" t="s">
        <v>854</v>
      </c>
      <c r="Z5554" s="3" t="str">
        <f>INDEX(业务类型!$C$4:$C$8,MATCH(纤芯!Y5554,业务类型!$B$4:$B$8,0))</f>
        <v>LOCAL</v>
      </c>
      <c r="AA5554" s="3" t="s">
        <v>879</v>
      </c>
    </row>
    <row r="5555" spans="1:27" ht="16.5" x14ac:dyDescent="0.2">
      <c r="A5555" s="3">
        <v>5552</v>
      </c>
      <c r="B5555" s="3">
        <f t="shared" si="434"/>
        <v>37054105018</v>
      </c>
      <c r="C5555" s="3" t="s">
        <v>1166</v>
      </c>
      <c r="D5555" s="3" t="s">
        <v>254</v>
      </c>
      <c r="E5555" s="3" t="str">
        <f>INDEX(光放段!$G$4:$G$237,MATCH(纤芯!G5555,光放段!$C$4:$C$237,0))</f>
        <v>山东二干|潍烟威1号光缆:潍坊河西局-烟台大季家</v>
      </c>
      <c r="F5555" s="3">
        <f>INDEX(光放段!$I$4:$I$237,MATCH(纤芯!H5555,光放段!$B$4:$B$237,0))</f>
        <v>37054100000</v>
      </c>
      <c r="G5555" s="3" t="str">
        <f t="shared" si="430"/>
        <v>山东二干|潍烟威1号光缆:莱州朱桥-龙口龙口镇</v>
      </c>
      <c r="H5555" s="3">
        <f>INDEX(光放段!$B$4:$B$237,MATCH(纤芯!G5555,光放段!$C$4:$C$237,0))</f>
        <v>37054105000</v>
      </c>
      <c r="I5555" s="3" t="str">
        <f t="shared" si="431"/>
        <v>潍烟威1号光缆</v>
      </c>
      <c r="J5555" s="3" t="str">
        <f>INDEX(子缆名称!$B$4:$B$29,纤芯!M5555)</f>
        <v>B缆</v>
      </c>
      <c r="K5555" s="3">
        <v>18</v>
      </c>
      <c r="L5555" s="3">
        <f t="shared" si="432"/>
        <v>6</v>
      </c>
      <c r="M5555" s="3">
        <f t="shared" si="433"/>
        <v>2</v>
      </c>
      <c r="N5555" s="3" t="s">
        <v>127</v>
      </c>
      <c r="O5555" s="3">
        <f>COUNTIF([1]局站!$D$4:$D$172,"="&amp;N5555)</f>
        <v>1</v>
      </c>
      <c r="P5555" s="3">
        <v>0</v>
      </c>
      <c r="Q5555" s="3">
        <v>0</v>
      </c>
      <c r="R5555" s="3">
        <v>0</v>
      </c>
      <c r="S5555" s="3" t="s">
        <v>128</v>
      </c>
      <c r="T5555" s="3">
        <f>COUNTIF([1]局站!$D$4:$D$172,"="&amp;S5555)</f>
        <v>1</v>
      </c>
      <c r="U5555" s="3">
        <v>0</v>
      </c>
      <c r="V5555" s="3">
        <v>0</v>
      </c>
      <c r="W5555" s="3">
        <v>0</v>
      </c>
      <c r="X5555" s="3" t="s">
        <v>1215</v>
      </c>
      <c r="Y5555" s="3" t="s">
        <v>854</v>
      </c>
      <c r="Z5555" s="3" t="str">
        <f>INDEX(业务类型!$C$4:$C$8,MATCH(纤芯!Y5555,业务类型!$B$4:$B$8,0))</f>
        <v>LOCAL</v>
      </c>
      <c r="AA5555" s="3" t="s">
        <v>879</v>
      </c>
    </row>
    <row r="5556" spans="1:27" ht="16.5" x14ac:dyDescent="0.2">
      <c r="A5556" s="3">
        <v>5553</v>
      </c>
      <c r="B5556" s="3">
        <f t="shared" si="434"/>
        <v>37054105019</v>
      </c>
      <c r="C5556" s="3" t="s">
        <v>1166</v>
      </c>
      <c r="D5556" s="3" t="s">
        <v>254</v>
      </c>
      <c r="E5556" s="3" t="str">
        <f>INDEX(光放段!$G$4:$G$237,MATCH(纤芯!G5556,光放段!$C$4:$C$237,0))</f>
        <v>山东二干|潍烟威1号光缆:潍坊河西局-烟台大季家</v>
      </c>
      <c r="F5556" s="3">
        <f>INDEX(光放段!$I$4:$I$237,MATCH(纤芯!H5556,光放段!$B$4:$B$237,0))</f>
        <v>37054100000</v>
      </c>
      <c r="G5556" s="3" t="str">
        <f t="shared" si="430"/>
        <v>山东二干|潍烟威1号光缆:莱州朱桥-龙口龙口镇</v>
      </c>
      <c r="H5556" s="3">
        <f>INDEX(光放段!$B$4:$B$237,MATCH(纤芯!G5556,光放段!$C$4:$C$237,0))</f>
        <v>37054105000</v>
      </c>
      <c r="I5556" s="3" t="str">
        <f t="shared" si="431"/>
        <v>潍烟威1号光缆</v>
      </c>
      <c r="J5556" s="3" t="str">
        <f>INDEX(子缆名称!$B$4:$B$29,纤芯!M5556)</f>
        <v>B缆</v>
      </c>
      <c r="K5556" s="3">
        <v>19</v>
      </c>
      <c r="L5556" s="3">
        <f t="shared" si="432"/>
        <v>7</v>
      </c>
      <c r="M5556" s="3">
        <f t="shared" si="433"/>
        <v>2</v>
      </c>
      <c r="N5556" s="3" t="s">
        <v>127</v>
      </c>
      <c r="O5556" s="3">
        <f>COUNTIF([1]局站!$D$4:$D$172,"="&amp;N5556)</f>
        <v>1</v>
      </c>
      <c r="P5556" s="3">
        <v>0</v>
      </c>
      <c r="Q5556" s="3">
        <v>0</v>
      </c>
      <c r="R5556" s="3">
        <v>0</v>
      </c>
      <c r="S5556" s="3" t="s">
        <v>128</v>
      </c>
      <c r="T5556" s="3">
        <f>COUNTIF([1]局站!$D$4:$D$172,"="&amp;S5556)</f>
        <v>1</v>
      </c>
      <c r="U5556" s="3">
        <v>0</v>
      </c>
      <c r="V5556" s="3">
        <v>0</v>
      </c>
      <c r="W5556" s="3">
        <v>0</v>
      </c>
      <c r="X5556" s="3" t="s">
        <v>1215</v>
      </c>
      <c r="Y5556" s="3" t="s">
        <v>854</v>
      </c>
      <c r="Z5556" s="3" t="str">
        <f>INDEX(业务类型!$C$4:$C$8,MATCH(纤芯!Y5556,业务类型!$B$4:$B$8,0))</f>
        <v>LOCAL</v>
      </c>
      <c r="AA5556" s="3" t="s">
        <v>879</v>
      </c>
    </row>
    <row r="5557" spans="1:27" ht="16.5" x14ac:dyDescent="0.2">
      <c r="A5557" s="3">
        <v>5554</v>
      </c>
      <c r="B5557" s="3">
        <f t="shared" si="434"/>
        <v>37054105020</v>
      </c>
      <c r="C5557" s="3" t="s">
        <v>1166</v>
      </c>
      <c r="D5557" s="3" t="s">
        <v>254</v>
      </c>
      <c r="E5557" s="3" t="str">
        <f>INDEX(光放段!$G$4:$G$237,MATCH(纤芯!G5557,光放段!$C$4:$C$237,0))</f>
        <v>山东二干|潍烟威1号光缆:潍坊河西局-烟台大季家</v>
      </c>
      <c r="F5557" s="3">
        <f>INDEX(光放段!$I$4:$I$237,MATCH(纤芯!H5557,光放段!$B$4:$B$237,0))</f>
        <v>37054100000</v>
      </c>
      <c r="G5557" s="3" t="str">
        <f t="shared" si="430"/>
        <v>山东二干|潍烟威1号光缆:莱州朱桥-龙口龙口镇</v>
      </c>
      <c r="H5557" s="3">
        <f>INDEX(光放段!$B$4:$B$237,MATCH(纤芯!G5557,光放段!$C$4:$C$237,0))</f>
        <v>37054105000</v>
      </c>
      <c r="I5557" s="3" t="str">
        <f t="shared" si="431"/>
        <v>潍烟威1号光缆</v>
      </c>
      <c r="J5557" s="3" t="str">
        <f>INDEX(子缆名称!$B$4:$B$29,纤芯!M5557)</f>
        <v>B缆</v>
      </c>
      <c r="K5557" s="3">
        <v>20</v>
      </c>
      <c r="L5557" s="3">
        <f t="shared" si="432"/>
        <v>8</v>
      </c>
      <c r="M5557" s="3">
        <f t="shared" si="433"/>
        <v>2</v>
      </c>
      <c r="N5557" s="3" t="s">
        <v>127</v>
      </c>
      <c r="O5557" s="3">
        <f>COUNTIF([1]局站!$D$4:$D$172,"="&amp;N5557)</f>
        <v>1</v>
      </c>
      <c r="P5557" s="3">
        <v>0</v>
      </c>
      <c r="Q5557" s="3">
        <v>0</v>
      </c>
      <c r="R5557" s="3">
        <v>0</v>
      </c>
      <c r="S5557" s="3" t="s">
        <v>128</v>
      </c>
      <c r="T5557" s="3">
        <f>COUNTIF([1]局站!$D$4:$D$172,"="&amp;S5557)</f>
        <v>1</v>
      </c>
      <c r="U5557" s="3">
        <v>0</v>
      </c>
      <c r="V5557" s="3">
        <v>0</v>
      </c>
      <c r="W5557" s="3">
        <v>0</v>
      </c>
      <c r="X5557" s="3" t="s">
        <v>1215</v>
      </c>
      <c r="Y5557" s="3" t="s">
        <v>854</v>
      </c>
      <c r="Z5557" s="3" t="str">
        <f>INDEX(业务类型!$C$4:$C$8,MATCH(纤芯!Y5557,业务类型!$B$4:$B$8,0))</f>
        <v>LOCAL</v>
      </c>
      <c r="AA5557" s="3" t="s">
        <v>879</v>
      </c>
    </row>
    <row r="5558" spans="1:27" ht="16.5" x14ac:dyDescent="0.2">
      <c r="A5558" s="3">
        <v>5555</v>
      </c>
      <c r="B5558" s="3">
        <f t="shared" si="434"/>
        <v>37054105021</v>
      </c>
      <c r="C5558" s="3" t="s">
        <v>1166</v>
      </c>
      <c r="D5558" s="3" t="s">
        <v>254</v>
      </c>
      <c r="E5558" s="3" t="str">
        <f>INDEX(光放段!$G$4:$G$237,MATCH(纤芯!G5558,光放段!$C$4:$C$237,0))</f>
        <v>山东二干|潍烟威1号光缆:潍坊河西局-烟台大季家</v>
      </c>
      <c r="F5558" s="3">
        <f>INDEX(光放段!$I$4:$I$237,MATCH(纤芯!H5558,光放段!$B$4:$B$237,0))</f>
        <v>37054100000</v>
      </c>
      <c r="G5558" s="3" t="str">
        <f t="shared" si="430"/>
        <v>山东二干|潍烟威1号光缆:莱州朱桥-龙口龙口镇</v>
      </c>
      <c r="H5558" s="3">
        <f>INDEX(光放段!$B$4:$B$237,MATCH(纤芯!G5558,光放段!$C$4:$C$237,0))</f>
        <v>37054105000</v>
      </c>
      <c r="I5558" s="3" t="str">
        <f t="shared" si="431"/>
        <v>潍烟威1号光缆</v>
      </c>
      <c r="J5558" s="3" t="str">
        <f>INDEX(子缆名称!$B$4:$B$29,纤芯!M5558)</f>
        <v>B缆</v>
      </c>
      <c r="K5558" s="3">
        <v>21</v>
      </c>
      <c r="L5558" s="3">
        <f t="shared" si="432"/>
        <v>9</v>
      </c>
      <c r="M5558" s="3">
        <f t="shared" si="433"/>
        <v>2</v>
      </c>
      <c r="N5558" s="3" t="s">
        <v>127</v>
      </c>
      <c r="O5558" s="3">
        <f>COUNTIF([1]局站!$D$4:$D$172,"="&amp;N5558)</f>
        <v>1</v>
      </c>
      <c r="P5558" s="3">
        <v>0</v>
      </c>
      <c r="Q5558" s="3">
        <v>0</v>
      </c>
      <c r="R5558" s="3">
        <v>0</v>
      </c>
      <c r="S5558" s="3" t="s">
        <v>128</v>
      </c>
      <c r="T5558" s="3">
        <f>COUNTIF([1]局站!$D$4:$D$172,"="&amp;S5558)</f>
        <v>1</v>
      </c>
      <c r="U5558" s="3">
        <v>0</v>
      </c>
      <c r="V5558" s="3">
        <v>0</v>
      </c>
      <c r="W5558" s="3">
        <v>0</v>
      </c>
      <c r="X5558" s="3" t="s">
        <v>1215</v>
      </c>
      <c r="Y5558" s="3" t="s">
        <v>854</v>
      </c>
      <c r="Z5558" s="3" t="str">
        <f>INDEX(业务类型!$C$4:$C$8,MATCH(纤芯!Y5558,业务类型!$B$4:$B$8,0))</f>
        <v>LOCAL</v>
      </c>
      <c r="AA5558" s="3" t="s">
        <v>879</v>
      </c>
    </row>
    <row r="5559" spans="1:27" ht="16.5" x14ac:dyDescent="0.2">
      <c r="A5559" s="3">
        <v>5556</v>
      </c>
      <c r="B5559" s="3">
        <f t="shared" si="434"/>
        <v>37054105022</v>
      </c>
      <c r="C5559" s="3" t="s">
        <v>1166</v>
      </c>
      <c r="D5559" s="3" t="s">
        <v>254</v>
      </c>
      <c r="E5559" s="3" t="str">
        <f>INDEX(光放段!$G$4:$G$237,MATCH(纤芯!G5559,光放段!$C$4:$C$237,0))</f>
        <v>山东二干|潍烟威1号光缆:潍坊河西局-烟台大季家</v>
      </c>
      <c r="F5559" s="3">
        <f>INDEX(光放段!$I$4:$I$237,MATCH(纤芯!H5559,光放段!$B$4:$B$237,0))</f>
        <v>37054100000</v>
      </c>
      <c r="G5559" s="3" t="str">
        <f t="shared" si="430"/>
        <v>山东二干|潍烟威1号光缆:莱州朱桥-龙口龙口镇</v>
      </c>
      <c r="H5559" s="3">
        <f>INDEX(光放段!$B$4:$B$237,MATCH(纤芯!G5559,光放段!$C$4:$C$237,0))</f>
        <v>37054105000</v>
      </c>
      <c r="I5559" s="3" t="str">
        <f t="shared" si="431"/>
        <v>潍烟威1号光缆</v>
      </c>
      <c r="J5559" s="3" t="str">
        <f>INDEX(子缆名称!$B$4:$B$29,纤芯!M5559)</f>
        <v>B缆</v>
      </c>
      <c r="K5559" s="3">
        <v>22</v>
      </c>
      <c r="L5559" s="3">
        <f t="shared" si="432"/>
        <v>10</v>
      </c>
      <c r="M5559" s="3">
        <f t="shared" si="433"/>
        <v>2</v>
      </c>
      <c r="N5559" s="3" t="s">
        <v>127</v>
      </c>
      <c r="O5559" s="3">
        <f>COUNTIF([1]局站!$D$4:$D$172,"="&amp;N5559)</f>
        <v>1</v>
      </c>
      <c r="P5559" s="3">
        <v>0</v>
      </c>
      <c r="Q5559" s="3">
        <v>0</v>
      </c>
      <c r="R5559" s="3">
        <v>0</v>
      </c>
      <c r="S5559" s="3" t="s">
        <v>128</v>
      </c>
      <c r="T5559" s="3">
        <f>COUNTIF([1]局站!$D$4:$D$172,"="&amp;S5559)</f>
        <v>1</v>
      </c>
      <c r="U5559" s="3">
        <v>0</v>
      </c>
      <c r="V5559" s="3">
        <v>0</v>
      </c>
      <c r="W5559" s="3">
        <v>0</v>
      </c>
      <c r="X5559" s="3" t="s">
        <v>1215</v>
      </c>
      <c r="Y5559" s="3" t="s">
        <v>881</v>
      </c>
      <c r="Z5559" s="3" t="str">
        <f>INDEX(业务类型!$C$4:$C$8,MATCH(纤芯!Y5559,业务类型!$B$4:$B$8,0))</f>
        <v>OTHER</v>
      </c>
      <c r="AA5559" s="3" t="s">
        <v>1121</v>
      </c>
    </row>
    <row r="5560" spans="1:27" ht="16.5" x14ac:dyDescent="0.2">
      <c r="A5560" s="3">
        <v>5557</v>
      </c>
      <c r="B5560" s="3">
        <f t="shared" si="434"/>
        <v>37054106001</v>
      </c>
      <c r="C5560" s="3" t="s">
        <v>1166</v>
      </c>
      <c r="D5560" s="3" t="s">
        <v>254</v>
      </c>
      <c r="E5560" s="3" t="str">
        <f>INDEX(光放段!$G$4:$G$237,MATCH(纤芯!G5560,光放段!$C$4:$C$237,0))</f>
        <v>山东二干|潍烟威1号光缆:潍坊河西局-烟台大季家</v>
      </c>
      <c r="F5560" s="3">
        <f>INDEX(光放段!$I$4:$I$237,MATCH(纤芯!H5560,光放段!$B$4:$B$237,0))</f>
        <v>37054100000</v>
      </c>
      <c r="G5560" s="3" t="str">
        <f t="shared" si="430"/>
        <v>山东二干|潍烟威1号光缆:龙口龙口镇-龙口黄城</v>
      </c>
      <c r="H5560" s="3">
        <f>INDEX(光放段!$B$4:$B$237,MATCH(纤芯!G5560,光放段!$C$4:$C$237,0))</f>
        <v>37054106000</v>
      </c>
      <c r="I5560" s="3" t="str">
        <f t="shared" si="431"/>
        <v>潍烟威1号光缆</v>
      </c>
      <c r="J5560" s="3" t="str">
        <f>INDEX(子缆名称!$B$4:$B$29,纤芯!M5560)</f>
        <v>A缆</v>
      </c>
      <c r="K5560" s="3">
        <v>1</v>
      </c>
      <c r="L5560" s="3">
        <f t="shared" si="432"/>
        <v>1</v>
      </c>
      <c r="M5560" s="3">
        <f t="shared" si="433"/>
        <v>1</v>
      </c>
      <c r="N5560" s="3" t="s">
        <v>128</v>
      </c>
      <c r="O5560" s="3">
        <f>COUNTIF([1]局站!$D$4:$D$172,"="&amp;N5560)</f>
        <v>1</v>
      </c>
      <c r="P5560" s="3">
        <v>0</v>
      </c>
      <c r="Q5560" s="3">
        <v>0</v>
      </c>
      <c r="R5560" s="3">
        <v>0</v>
      </c>
      <c r="S5560" s="3" t="s">
        <v>129</v>
      </c>
      <c r="T5560" s="3">
        <f>COUNTIF([1]局站!$D$4:$D$172,"="&amp;S5560)</f>
        <v>1</v>
      </c>
      <c r="U5560" s="3">
        <v>0</v>
      </c>
      <c r="V5560" s="3">
        <v>0</v>
      </c>
      <c r="W5560" s="3">
        <v>0</v>
      </c>
      <c r="X5560" s="3" t="s">
        <v>1215</v>
      </c>
      <c r="Y5560" s="3" t="s">
        <v>880</v>
      </c>
      <c r="Z5560" s="3" t="str">
        <f>INDEX(业务类型!$C$4:$C$8,MATCH(纤芯!Y5560,业务类型!$B$4:$B$8,0))</f>
        <v>IDLE</v>
      </c>
      <c r="AA5560" s="3"/>
    </row>
    <row r="5561" spans="1:27" ht="16.5" x14ac:dyDescent="0.2">
      <c r="A5561" s="3">
        <v>5558</v>
      </c>
      <c r="B5561" s="3">
        <f t="shared" si="434"/>
        <v>37054106002</v>
      </c>
      <c r="C5561" s="3" t="s">
        <v>1166</v>
      </c>
      <c r="D5561" s="3" t="s">
        <v>254</v>
      </c>
      <c r="E5561" s="3" t="str">
        <f>INDEX(光放段!$G$4:$G$237,MATCH(纤芯!G5561,光放段!$C$4:$C$237,0))</f>
        <v>山东二干|潍烟威1号光缆:潍坊河西局-烟台大季家</v>
      </c>
      <c r="F5561" s="3">
        <f>INDEX(光放段!$I$4:$I$237,MATCH(纤芯!H5561,光放段!$B$4:$B$237,0))</f>
        <v>37054100000</v>
      </c>
      <c r="G5561" s="3" t="str">
        <f t="shared" si="430"/>
        <v>山东二干|潍烟威1号光缆:龙口龙口镇-龙口黄城</v>
      </c>
      <c r="H5561" s="3">
        <f>INDEX(光放段!$B$4:$B$237,MATCH(纤芯!G5561,光放段!$C$4:$C$237,0))</f>
        <v>37054106000</v>
      </c>
      <c r="I5561" s="3" t="str">
        <f t="shared" si="431"/>
        <v>潍烟威1号光缆</v>
      </c>
      <c r="J5561" s="3" t="str">
        <f>INDEX(子缆名称!$B$4:$B$29,纤芯!M5561)</f>
        <v>A缆</v>
      </c>
      <c r="K5561" s="3">
        <v>2</v>
      </c>
      <c r="L5561" s="3">
        <f t="shared" si="432"/>
        <v>2</v>
      </c>
      <c r="M5561" s="3">
        <f t="shared" si="433"/>
        <v>1</v>
      </c>
      <c r="N5561" s="3" t="s">
        <v>128</v>
      </c>
      <c r="O5561" s="3">
        <f>COUNTIF([1]局站!$D$4:$D$172,"="&amp;N5561)</f>
        <v>1</v>
      </c>
      <c r="P5561" s="3">
        <v>0</v>
      </c>
      <c r="Q5561" s="3">
        <v>0</v>
      </c>
      <c r="R5561" s="3">
        <v>0</v>
      </c>
      <c r="S5561" s="3" t="s">
        <v>129</v>
      </c>
      <c r="T5561" s="3">
        <f>COUNTIF([1]局站!$D$4:$D$172,"="&amp;S5561)</f>
        <v>1</v>
      </c>
      <c r="U5561" s="3">
        <v>0</v>
      </c>
      <c r="V5561" s="3">
        <v>0</v>
      </c>
      <c r="W5561" s="3">
        <v>0</v>
      </c>
      <c r="X5561" s="3" t="s">
        <v>1215</v>
      </c>
      <c r="Y5561" s="3" t="s">
        <v>880</v>
      </c>
      <c r="Z5561" s="3" t="str">
        <f>INDEX(业务类型!$C$4:$C$8,MATCH(纤芯!Y5561,业务类型!$B$4:$B$8,0))</f>
        <v>IDLE</v>
      </c>
      <c r="AA5561" s="3"/>
    </row>
    <row r="5562" spans="1:27" ht="16.5" x14ac:dyDescent="0.2">
      <c r="A5562" s="3">
        <v>5559</v>
      </c>
      <c r="B5562" s="3">
        <f t="shared" si="434"/>
        <v>37054106003</v>
      </c>
      <c r="C5562" s="3" t="s">
        <v>1166</v>
      </c>
      <c r="D5562" s="3" t="s">
        <v>254</v>
      </c>
      <c r="E5562" s="3" t="str">
        <f>INDEX(光放段!$G$4:$G$237,MATCH(纤芯!G5562,光放段!$C$4:$C$237,0))</f>
        <v>山东二干|潍烟威1号光缆:潍坊河西局-烟台大季家</v>
      </c>
      <c r="F5562" s="3">
        <f>INDEX(光放段!$I$4:$I$237,MATCH(纤芯!H5562,光放段!$B$4:$B$237,0))</f>
        <v>37054100000</v>
      </c>
      <c r="G5562" s="3" t="str">
        <f t="shared" si="430"/>
        <v>山东二干|潍烟威1号光缆:龙口龙口镇-龙口黄城</v>
      </c>
      <c r="H5562" s="3">
        <f>INDEX(光放段!$B$4:$B$237,MATCH(纤芯!G5562,光放段!$C$4:$C$237,0))</f>
        <v>37054106000</v>
      </c>
      <c r="I5562" s="3" t="str">
        <f t="shared" si="431"/>
        <v>潍烟威1号光缆</v>
      </c>
      <c r="J5562" s="3" t="str">
        <f>INDEX(子缆名称!$B$4:$B$29,纤芯!M5562)</f>
        <v>A缆</v>
      </c>
      <c r="K5562" s="3">
        <v>3</v>
      </c>
      <c r="L5562" s="3">
        <f t="shared" si="432"/>
        <v>3</v>
      </c>
      <c r="M5562" s="3">
        <f t="shared" si="433"/>
        <v>1</v>
      </c>
      <c r="N5562" s="3" t="s">
        <v>128</v>
      </c>
      <c r="O5562" s="3">
        <f>COUNTIF([1]局站!$D$4:$D$172,"="&amp;N5562)</f>
        <v>1</v>
      </c>
      <c r="P5562" s="3">
        <v>0</v>
      </c>
      <c r="Q5562" s="3">
        <v>0</v>
      </c>
      <c r="R5562" s="3">
        <v>0</v>
      </c>
      <c r="S5562" s="3" t="s">
        <v>129</v>
      </c>
      <c r="T5562" s="3">
        <f>COUNTIF([1]局站!$D$4:$D$172,"="&amp;S5562)</f>
        <v>1</v>
      </c>
      <c r="U5562" s="3">
        <v>0</v>
      </c>
      <c r="V5562" s="3">
        <v>0</v>
      </c>
      <c r="W5562" s="3">
        <v>0</v>
      </c>
      <c r="X5562" s="3" t="s">
        <v>1215</v>
      </c>
      <c r="Y5562" s="3" t="s">
        <v>880</v>
      </c>
      <c r="Z5562" s="3" t="str">
        <f>INDEX(业务类型!$C$4:$C$8,MATCH(纤芯!Y5562,业务类型!$B$4:$B$8,0))</f>
        <v>IDLE</v>
      </c>
      <c r="AA5562" s="3"/>
    </row>
    <row r="5563" spans="1:27" ht="16.5" x14ac:dyDescent="0.2">
      <c r="A5563" s="3">
        <v>5560</v>
      </c>
      <c r="B5563" s="3">
        <f t="shared" si="434"/>
        <v>37054106004</v>
      </c>
      <c r="C5563" s="3" t="s">
        <v>1166</v>
      </c>
      <c r="D5563" s="3" t="s">
        <v>254</v>
      </c>
      <c r="E5563" s="3" t="str">
        <f>INDEX(光放段!$G$4:$G$237,MATCH(纤芯!G5563,光放段!$C$4:$C$237,0))</f>
        <v>山东二干|潍烟威1号光缆:潍坊河西局-烟台大季家</v>
      </c>
      <c r="F5563" s="3">
        <f>INDEX(光放段!$I$4:$I$237,MATCH(纤芯!H5563,光放段!$B$4:$B$237,0))</f>
        <v>37054100000</v>
      </c>
      <c r="G5563" s="3" t="str">
        <f t="shared" si="430"/>
        <v>山东二干|潍烟威1号光缆:龙口龙口镇-龙口黄城</v>
      </c>
      <c r="H5563" s="3">
        <f>INDEX(光放段!$B$4:$B$237,MATCH(纤芯!G5563,光放段!$C$4:$C$237,0))</f>
        <v>37054106000</v>
      </c>
      <c r="I5563" s="3" t="str">
        <f t="shared" si="431"/>
        <v>潍烟威1号光缆</v>
      </c>
      <c r="J5563" s="3" t="str">
        <f>INDEX(子缆名称!$B$4:$B$29,纤芯!M5563)</f>
        <v>A缆</v>
      </c>
      <c r="K5563" s="3">
        <v>4</v>
      </c>
      <c r="L5563" s="3">
        <f t="shared" si="432"/>
        <v>4</v>
      </c>
      <c r="M5563" s="3">
        <f t="shared" si="433"/>
        <v>1</v>
      </c>
      <c r="N5563" s="3" t="s">
        <v>128</v>
      </c>
      <c r="O5563" s="3">
        <f>COUNTIF([1]局站!$D$4:$D$172,"="&amp;N5563)</f>
        <v>1</v>
      </c>
      <c r="P5563" s="3">
        <v>0</v>
      </c>
      <c r="Q5563" s="3">
        <v>0</v>
      </c>
      <c r="R5563" s="3">
        <v>0</v>
      </c>
      <c r="S5563" s="3" t="s">
        <v>129</v>
      </c>
      <c r="T5563" s="3">
        <f>COUNTIF([1]局站!$D$4:$D$172,"="&amp;S5563)</f>
        <v>1</v>
      </c>
      <c r="U5563" s="3">
        <v>0</v>
      </c>
      <c r="V5563" s="3">
        <v>0</v>
      </c>
      <c r="W5563" s="3">
        <v>0</v>
      </c>
      <c r="X5563" s="3" t="s">
        <v>1215</v>
      </c>
      <c r="Y5563" s="3" t="s">
        <v>880</v>
      </c>
      <c r="Z5563" s="3" t="str">
        <f>INDEX(业务类型!$C$4:$C$8,MATCH(纤芯!Y5563,业务类型!$B$4:$B$8,0))</f>
        <v>IDLE</v>
      </c>
      <c r="AA5563" s="3"/>
    </row>
    <row r="5564" spans="1:27" ht="16.5" x14ac:dyDescent="0.2">
      <c r="A5564" s="3">
        <v>5561</v>
      </c>
      <c r="B5564" s="3">
        <f t="shared" si="434"/>
        <v>37054106005</v>
      </c>
      <c r="C5564" s="3" t="s">
        <v>1166</v>
      </c>
      <c r="D5564" s="3" t="s">
        <v>254</v>
      </c>
      <c r="E5564" s="3" t="str">
        <f>INDEX(光放段!$G$4:$G$237,MATCH(纤芯!G5564,光放段!$C$4:$C$237,0))</f>
        <v>山东二干|潍烟威1号光缆:潍坊河西局-烟台大季家</v>
      </c>
      <c r="F5564" s="3">
        <f>INDEX(光放段!$I$4:$I$237,MATCH(纤芯!H5564,光放段!$B$4:$B$237,0))</f>
        <v>37054100000</v>
      </c>
      <c r="G5564" s="3" t="str">
        <f t="shared" si="430"/>
        <v>山东二干|潍烟威1号光缆:龙口龙口镇-龙口黄城</v>
      </c>
      <c r="H5564" s="3">
        <f>INDEX(光放段!$B$4:$B$237,MATCH(纤芯!G5564,光放段!$C$4:$C$237,0))</f>
        <v>37054106000</v>
      </c>
      <c r="I5564" s="3" t="str">
        <f t="shared" si="431"/>
        <v>潍烟威1号光缆</v>
      </c>
      <c r="J5564" s="3" t="str">
        <f>INDEX(子缆名称!$B$4:$B$29,纤芯!M5564)</f>
        <v>A缆</v>
      </c>
      <c r="K5564" s="3">
        <v>5</v>
      </c>
      <c r="L5564" s="3">
        <f t="shared" si="432"/>
        <v>5</v>
      </c>
      <c r="M5564" s="3">
        <f t="shared" si="433"/>
        <v>1</v>
      </c>
      <c r="N5564" s="3" t="s">
        <v>128</v>
      </c>
      <c r="O5564" s="3">
        <f>COUNTIF([1]局站!$D$4:$D$172,"="&amp;N5564)</f>
        <v>1</v>
      </c>
      <c r="P5564" s="3">
        <v>0</v>
      </c>
      <c r="Q5564" s="3">
        <v>0</v>
      </c>
      <c r="R5564" s="3">
        <v>0</v>
      </c>
      <c r="S5564" s="3" t="s">
        <v>129</v>
      </c>
      <c r="T5564" s="3">
        <f>COUNTIF([1]局站!$D$4:$D$172,"="&amp;S5564)</f>
        <v>1</v>
      </c>
      <c r="U5564" s="3">
        <v>0</v>
      </c>
      <c r="V5564" s="3">
        <v>0</v>
      </c>
      <c r="W5564" s="3">
        <v>0</v>
      </c>
      <c r="X5564" s="3" t="s">
        <v>1215</v>
      </c>
      <c r="Y5564" s="3" t="s">
        <v>880</v>
      </c>
      <c r="Z5564" s="3" t="str">
        <f>INDEX(业务类型!$C$4:$C$8,MATCH(纤芯!Y5564,业务类型!$B$4:$B$8,0))</f>
        <v>IDLE</v>
      </c>
      <c r="AA5564" s="3"/>
    </row>
    <row r="5565" spans="1:27" ht="16.5" x14ac:dyDescent="0.2">
      <c r="A5565" s="3">
        <v>5562</v>
      </c>
      <c r="B5565" s="3">
        <f t="shared" si="434"/>
        <v>37054106006</v>
      </c>
      <c r="C5565" s="3" t="s">
        <v>1166</v>
      </c>
      <c r="D5565" s="3" t="s">
        <v>254</v>
      </c>
      <c r="E5565" s="3" t="str">
        <f>INDEX(光放段!$G$4:$G$237,MATCH(纤芯!G5565,光放段!$C$4:$C$237,0))</f>
        <v>山东二干|潍烟威1号光缆:潍坊河西局-烟台大季家</v>
      </c>
      <c r="F5565" s="3">
        <f>INDEX(光放段!$I$4:$I$237,MATCH(纤芯!H5565,光放段!$B$4:$B$237,0))</f>
        <v>37054100000</v>
      </c>
      <c r="G5565" s="3" t="str">
        <f t="shared" si="430"/>
        <v>山东二干|潍烟威1号光缆:龙口龙口镇-龙口黄城</v>
      </c>
      <c r="H5565" s="3">
        <f>INDEX(光放段!$B$4:$B$237,MATCH(纤芯!G5565,光放段!$C$4:$C$237,0))</f>
        <v>37054106000</v>
      </c>
      <c r="I5565" s="3" t="str">
        <f t="shared" si="431"/>
        <v>潍烟威1号光缆</v>
      </c>
      <c r="J5565" s="3" t="str">
        <f>INDEX(子缆名称!$B$4:$B$29,纤芯!M5565)</f>
        <v>A缆</v>
      </c>
      <c r="K5565" s="3">
        <v>6</v>
      </c>
      <c r="L5565" s="3">
        <f t="shared" si="432"/>
        <v>6</v>
      </c>
      <c r="M5565" s="3">
        <f t="shared" si="433"/>
        <v>1</v>
      </c>
      <c r="N5565" s="3" t="s">
        <v>128</v>
      </c>
      <c r="O5565" s="3">
        <f>COUNTIF([1]局站!$D$4:$D$172,"="&amp;N5565)</f>
        <v>1</v>
      </c>
      <c r="P5565" s="3">
        <v>0</v>
      </c>
      <c r="Q5565" s="3">
        <v>0</v>
      </c>
      <c r="R5565" s="3">
        <v>0</v>
      </c>
      <c r="S5565" s="3" t="s">
        <v>129</v>
      </c>
      <c r="T5565" s="3">
        <f>COUNTIF([1]局站!$D$4:$D$172,"="&amp;S5565)</f>
        <v>1</v>
      </c>
      <c r="U5565" s="3">
        <v>0</v>
      </c>
      <c r="V5565" s="3">
        <v>0</v>
      </c>
      <c r="W5565" s="3">
        <v>0</v>
      </c>
      <c r="X5565" s="3" t="s">
        <v>1215</v>
      </c>
      <c r="Y5565" s="3" t="s">
        <v>880</v>
      </c>
      <c r="Z5565" s="3" t="str">
        <f>INDEX(业务类型!$C$4:$C$8,MATCH(纤芯!Y5565,业务类型!$B$4:$B$8,0))</f>
        <v>IDLE</v>
      </c>
      <c r="AA5565" s="3"/>
    </row>
    <row r="5566" spans="1:27" ht="16.5" x14ac:dyDescent="0.2">
      <c r="A5566" s="3">
        <v>5563</v>
      </c>
      <c r="B5566" s="3">
        <f t="shared" si="434"/>
        <v>37054106007</v>
      </c>
      <c r="C5566" s="3" t="s">
        <v>1166</v>
      </c>
      <c r="D5566" s="3" t="s">
        <v>254</v>
      </c>
      <c r="E5566" s="3" t="str">
        <f>INDEX(光放段!$G$4:$G$237,MATCH(纤芯!G5566,光放段!$C$4:$C$237,0))</f>
        <v>山东二干|潍烟威1号光缆:潍坊河西局-烟台大季家</v>
      </c>
      <c r="F5566" s="3">
        <f>INDEX(光放段!$I$4:$I$237,MATCH(纤芯!H5566,光放段!$B$4:$B$237,0))</f>
        <v>37054100000</v>
      </c>
      <c r="G5566" s="3" t="str">
        <f t="shared" si="430"/>
        <v>山东二干|潍烟威1号光缆:龙口龙口镇-龙口黄城</v>
      </c>
      <c r="H5566" s="3">
        <f>INDEX(光放段!$B$4:$B$237,MATCH(纤芯!G5566,光放段!$C$4:$C$237,0))</f>
        <v>37054106000</v>
      </c>
      <c r="I5566" s="3" t="str">
        <f t="shared" si="431"/>
        <v>潍烟威1号光缆</v>
      </c>
      <c r="J5566" s="3" t="str">
        <f>INDEX(子缆名称!$B$4:$B$29,纤芯!M5566)</f>
        <v>A缆</v>
      </c>
      <c r="K5566" s="3">
        <v>7</v>
      </c>
      <c r="L5566" s="3">
        <f t="shared" si="432"/>
        <v>7</v>
      </c>
      <c r="M5566" s="3">
        <f t="shared" si="433"/>
        <v>1</v>
      </c>
      <c r="N5566" s="3" t="s">
        <v>128</v>
      </c>
      <c r="O5566" s="3">
        <f>COUNTIF([1]局站!$D$4:$D$172,"="&amp;N5566)</f>
        <v>1</v>
      </c>
      <c r="P5566" s="3">
        <v>0</v>
      </c>
      <c r="Q5566" s="3">
        <v>0</v>
      </c>
      <c r="R5566" s="3">
        <v>0</v>
      </c>
      <c r="S5566" s="3" t="s">
        <v>129</v>
      </c>
      <c r="T5566" s="3">
        <f>COUNTIF([1]局站!$D$4:$D$172,"="&amp;S5566)</f>
        <v>1</v>
      </c>
      <c r="U5566" s="3">
        <v>0</v>
      </c>
      <c r="V5566" s="3">
        <v>0</v>
      </c>
      <c r="W5566" s="3">
        <v>0</v>
      </c>
      <c r="X5566" s="3" t="s">
        <v>1215</v>
      </c>
      <c r="Y5566" s="3" t="s">
        <v>880</v>
      </c>
      <c r="Z5566" s="3" t="str">
        <f>INDEX(业务类型!$C$4:$C$8,MATCH(纤芯!Y5566,业务类型!$B$4:$B$8,0))</f>
        <v>IDLE</v>
      </c>
      <c r="AA5566" s="3"/>
    </row>
    <row r="5567" spans="1:27" ht="16.5" x14ac:dyDescent="0.2">
      <c r="A5567" s="3">
        <v>5564</v>
      </c>
      <c r="B5567" s="3">
        <f t="shared" si="434"/>
        <v>37054106008</v>
      </c>
      <c r="C5567" s="3" t="s">
        <v>1166</v>
      </c>
      <c r="D5567" s="3" t="s">
        <v>254</v>
      </c>
      <c r="E5567" s="3" t="str">
        <f>INDEX(光放段!$G$4:$G$237,MATCH(纤芯!G5567,光放段!$C$4:$C$237,0))</f>
        <v>山东二干|潍烟威1号光缆:潍坊河西局-烟台大季家</v>
      </c>
      <c r="F5567" s="3">
        <f>INDEX(光放段!$I$4:$I$237,MATCH(纤芯!H5567,光放段!$B$4:$B$237,0))</f>
        <v>37054100000</v>
      </c>
      <c r="G5567" s="3" t="str">
        <f t="shared" si="430"/>
        <v>山东二干|潍烟威1号光缆:龙口龙口镇-龙口黄城</v>
      </c>
      <c r="H5567" s="3">
        <f>INDEX(光放段!$B$4:$B$237,MATCH(纤芯!G5567,光放段!$C$4:$C$237,0))</f>
        <v>37054106000</v>
      </c>
      <c r="I5567" s="3" t="str">
        <f t="shared" si="431"/>
        <v>潍烟威1号光缆</v>
      </c>
      <c r="J5567" s="3" t="str">
        <f>INDEX(子缆名称!$B$4:$B$29,纤芯!M5567)</f>
        <v>A缆</v>
      </c>
      <c r="K5567" s="3">
        <v>8</v>
      </c>
      <c r="L5567" s="3">
        <f t="shared" si="432"/>
        <v>8</v>
      </c>
      <c r="M5567" s="3">
        <f t="shared" si="433"/>
        <v>1</v>
      </c>
      <c r="N5567" s="3" t="s">
        <v>128</v>
      </c>
      <c r="O5567" s="3">
        <f>COUNTIF([1]局站!$D$4:$D$172,"="&amp;N5567)</f>
        <v>1</v>
      </c>
      <c r="P5567" s="3">
        <v>0</v>
      </c>
      <c r="Q5567" s="3">
        <v>0</v>
      </c>
      <c r="R5567" s="3">
        <v>0</v>
      </c>
      <c r="S5567" s="3" t="s">
        <v>129</v>
      </c>
      <c r="T5567" s="3">
        <f>COUNTIF([1]局站!$D$4:$D$172,"="&amp;S5567)</f>
        <v>1</v>
      </c>
      <c r="U5567" s="3">
        <v>0</v>
      </c>
      <c r="V5567" s="3">
        <v>0</v>
      </c>
      <c r="W5567" s="3">
        <v>0</v>
      </c>
      <c r="X5567" s="3" t="s">
        <v>1215</v>
      </c>
      <c r="Y5567" s="3" t="s">
        <v>880</v>
      </c>
      <c r="Z5567" s="3" t="str">
        <f>INDEX(业务类型!$C$4:$C$8,MATCH(纤芯!Y5567,业务类型!$B$4:$B$8,0))</f>
        <v>IDLE</v>
      </c>
      <c r="AA5567" s="3"/>
    </row>
    <row r="5568" spans="1:27" ht="16.5" x14ac:dyDescent="0.2">
      <c r="A5568" s="3">
        <v>5565</v>
      </c>
      <c r="B5568" s="3">
        <f t="shared" si="434"/>
        <v>37054106009</v>
      </c>
      <c r="C5568" s="3" t="s">
        <v>1166</v>
      </c>
      <c r="D5568" s="3" t="s">
        <v>254</v>
      </c>
      <c r="E5568" s="3" t="str">
        <f>INDEX(光放段!$G$4:$G$237,MATCH(纤芯!G5568,光放段!$C$4:$C$237,0))</f>
        <v>山东二干|潍烟威1号光缆:潍坊河西局-烟台大季家</v>
      </c>
      <c r="F5568" s="3">
        <f>INDEX(光放段!$I$4:$I$237,MATCH(纤芯!H5568,光放段!$B$4:$B$237,0))</f>
        <v>37054100000</v>
      </c>
      <c r="G5568" s="3" t="str">
        <f t="shared" si="430"/>
        <v>山东二干|潍烟威1号光缆:龙口龙口镇-龙口黄城</v>
      </c>
      <c r="H5568" s="3">
        <f>INDEX(光放段!$B$4:$B$237,MATCH(纤芯!G5568,光放段!$C$4:$C$237,0))</f>
        <v>37054106000</v>
      </c>
      <c r="I5568" s="3" t="str">
        <f t="shared" si="431"/>
        <v>潍烟威1号光缆</v>
      </c>
      <c r="J5568" s="3" t="str">
        <f>INDEX(子缆名称!$B$4:$B$29,纤芯!M5568)</f>
        <v>A缆</v>
      </c>
      <c r="K5568" s="3">
        <v>9</v>
      </c>
      <c r="L5568" s="3">
        <f t="shared" si="432"/>
        <v>9</v>
      </c>
      <c r="M5568" s="3">
        <f t="shared" si="433"/>
        <v>1</v>
      </c>
      <c r="N5568" s="3" t="s">
        <v>128</v>
      </c>
      <c r="O5568" s="3">
        <f>COUNTIF([1]局站!$D$4:$D$172,"="&amp;N5568)</f>
        <v>1</v>
      </c>
      <c r="P5568" s="3">
        <v>0</v>
      </c>
      <c r="Q5568" s="3">
        <v>0</v>
      </c>
      <c r="R5568" s="3">
        <v>0</v>
      </c>
      <c r="S5568" s="3" t="s">
        <v>129</v>
      </c>
      <c r="T5568" s="3">
        <f>COUNTIF([1]局站!$D$4:$D$172,"="&amp;S5568)</f>
        <v>1</v>
      </c>
      <c r="U5568" s="3">
        <v>0</v>
      </c>
      <c r="V5568" s="3">
        <v>0</v>
      </c>
      <c r="W5568" s="3">
        <v>0</v>
      </c>
      <c r="X5568" s="3" t="s">
        <v>1215</v>
      </c>
      <c r="Y5568" s="3" t="s">
        <v>880</v>
      </c>
      <c r="Z5568" s="3" t="str">
        <f>INDEX(业务类型!$C$4:$C$8,MATCH(纤芯!Y5568,业务类型!$B$4:$B$8,0))</f>
        <v>IDLE</v>
      </c>
      <c r="AA5568" s="3"/>
    </row>
    <row r="5569" spans="1:27" ht="16.5" x14ac:dyDescent="0.2">
      <c r="A5569" s="3">
        <v>5566</v>
      </c>
      <c r="B5569" s="3">
        <f t="shared" si="434"/>
        <v>37054106010</v>
      </c>
      <c r="C5569" s="3" t="s">
        <v>1166</v>
      </c>
      <c r="D5569" s="3" t="s">
        <v>254</v>
      </c>
      <c r="E5569" s="3" t="str">
        <f>INDEX(光放段!$G$4:$G$237,MATCH(纤芯!G5569,光放段!$C$4:$C$237,0))</f>
        <v>山东二干|潍烟威1号光缆:潍坊河西局-烟台大季家</v>
      </c>
      <c r="F5569" s="3">
        <f>INDEX(光放段!$I$4:$I$237,MATCH(纤芯!H5569,光放段!$B$4:$B$237,0))</f>
        <v>37054100000</v>
      </c>
      <c r="G5569" s="3" t="str">
        <f t="shared" si="430"/>
        <v>山东二干|潍烟威1号光缆:龙口龙口镇-龙口黄城</v>
      </c>
      <c r="H5569" s="3">
        <f>INDEX(光放段!$B$4:$B$237,MATCH(纤芯!G5569,光放段!$C$4:$C$237,0))</f>
        <v>37054106000</v>
      </c>
      <c r="I5569" s="3" t="str">
        <f t="shared" si="431"/>
        <v>潍烟威1号光缆</v>
      </c>
      <c r="J5569" s="3" t="str">
        <f>INDEX(子缆名称!$B$4:$B$29,纤芯!M5569)</f>
        <v>A缆</v>
      </c>
      <c r="K5569" s="3">
        <v>10</v>
      </c>
      <c r="L5569" s="3">
        <f t="shared" si="432"/>
        <v>10</v>
      </c>
      <c r="M5569" s="3">
        <f t="shared" si="433"/>
        <v>1</v>
      </c>
      <c r="N5569" s="3" t="s">
        <v>128</v>
      </c>
      <c r="O5569" s="3">
        <f>COUNTIF([1]局站!$D$4:$D$172,"="&amp;N5569)</f>
        <v>1</v>
      </c>
      <c r="P5569" s="3">
        <v>0</v>
      </c>
      <c r="Q5569" s="3">
        <v>0</v>
      </c>
      <c r="R5569" s="3">
        <v>0</v>
      </c>
      <c r="S5569" s="3" t="s">
        <v>129</v>
      </c>
      <c r="T5569" s="3">
        <f>COUNTIF([1]局站!$D$4:$D$172,"="&amp;S5569)</f>
        <v>1</v>
      </c>
      <c r="U5569" s="3">
        <v>0</v>
      </c>
      <c r="V5569" s="3">
        <v>0</v>
      </c>
      <c r="W5569" s="3">
        <v>0</v>
      </c>
      <c r="X5569" s="3" t="s">
        <v>1215</v>
      </c>
      <c r="Y5569" s="3" t="s">
        <v>880</v>
      </c>
      <c r="Z5569" s="3" t="str">
        <f>INDEX(业务类型!$C$4:$C$8,MATCH(纤芯!Y5569,业务类型!$B$4:$B$8,0))</f>
        <v>IDLE</v>
      </c>
      <c r="AA5569" s="3"/>
    </row>
    <row r="5570" spans="1:27" ht="16.5" x14ac:dyDescent="0.2">
      <c r="A5570" s="3">
        <v>5567</v>
      </c>
      <c r="B5570" s="3">
        <f t="shared" si="434"/>
        <v>37054106011</v>
      </c>
      <c r="C5570" s="3" t="s">
        <v>1166</v>
      </c>
      <c r="D5570" s="3" t="s">
        <v>254</v>
      </c>
      <c r="E5570" s="3" t="str">
        <f>INDEX(光放段!$G$4:$G$237,MATCH(纤芯!G5570,光放段!$C$4:$C$237,0))</f>
        <v>山东二干|潍烟威1号光缆:潍坊河西局-烟台大季家</v>
      </c>
      <c r="F5570" s="3">
        <f>INDEX(光放段!$I$4:$I$237,MATCH(纤芯!H5570,光放段!$B$4:$B$237,0))</f>
        <v>37054100000</v>
      </c>
      <c r="G5570" s="3" t="str">
        <f t="shared" si="430"/>
        <v>山东二干|潍烟威1号光缆:龙口龙口镇-龙口黄城</v>
      </c>
      <c r="H5570" s="3">
        <f>INDEX(光放段!$B$4:$B$237,MATCH(纤芯!G5570,光放段!$C$4:$C$237,0))</f>
        <v>37054106000</v>
      </c>
      <c r="I5570" s="3" t="str">
        <f t="shared" si="431"/>
        <v>潍烟威1号光缆</v>
      </c>
      <c r="J5570" s="3" t="str">
        <f>INDEX(子缆名称!$B$4:$B$29,纤芯!M5570)</f>
        <v>A缆</v>
      </c>
      <c r="K5570" s="3">
        <v>11</v>
      </c>
      <c r="L5570" s="3">
        <f t="shared" si="432"/>
        <v>11</v>
      </c>
      <c r="M5570" s="3">
        <f t="shared" si="433"/>
        <v>1</v>
      </c>
      <c r="N5570" s="3" t="s">
        <v>128</v>
      </c>
      <c r="O5570" s="3">
        <f>COUNTIF([1]局站!$D$4:$D$172,"="&amp;N5570)</f>
        <v>1</v>
      </c>
      <c r="P5570" s="3">
        <v>0</v>
      </c>
      <c r="Q5570" s="3">
        <v>0</v>
      </c>
      <c r="R5570" s="3">
        <v>0</v>
      </c>
      <c r="S5570" s="3" t="s">
        <v>129</v>
      </c>
      <c r="T5570" s="3">
        <f>COUNTIF([1]局站!$D$4:$D$172,"="&amp;S5570)</f>
        <v>1</v>
      </c>
      <c r="U5570" s="3">
        <v>0</v>
      </c>
      <c r="V5570" s="3">
        <v>0</v>
      </c>
      <c r="W5570" s="3">
        <v>0</v>
      </c>
      <c r="X5570" s="3" t="s">
        <v>1215</v>
      </c>
      <c r="Y5570" s="3" t="s">
        <v>880</v>
      </c>
      <c r="Z5570" s="3" t="str">
        <f>INDEX(业务类型!$C$4:$C$8,MATCH(纤芯!Y5570,业务类型!$B$4:$B$8,0))</f>
        <v>IDLE</v>
      </c>
      <c r="AA5570" s="3"/>
    </row>
    <row r="5571" spans="1:27" ht="16.5" x14ac:dyDescent="0.2">
      <c r="A5571" s="3">
        <v>5568</v>
      </c>
      <c r="B5571" s="3">
        <f t="shared" si="434"/>
        <v>37054106012</v>
      </c>
      <c r="C5571" s="3" t="s">
        <v>1166</v>
      </c>
      <c r="D5571" s="3" t="s">
        <v>254</v>
      </c>
      <c r="E5571" s="3" t="str">
        <f>INDEX(光放段!$G$4:$G$237,MATCH(纤芯!G5571,光放段!$C$4:$C$237,0))</f>
        <v>山东二干|潍烟威1号光缆:潍坊河西局-烟台大季家</v>
      </c>
      <c r="F5571" s="3">
        <f>INDEX(光放段!$I$4:$I$237,MATCH(纤芯!H5571,光放段!$B$4:$B$237,0))</f>
        <v>37054100000</v>
      </c>
      <c r="G5571" s="3" t="str">
        <f t="shared" si="430"/>
        <v>山东二干|潍烟威1号光缆:龙口龙口镇-龙口黄城</v>
      </c>
      <c r="H5571" s="3">
        <f>INDEX(光放段!$B$4:$B$237,MATCH(纤芯!G5571,光放段!$C$4:$C$237,0))</f>
        <v>37054106000</v>
      </c>
      <c r="I5571" s="3" t="str">
        <f t="shared" si="431"/>
        <v>潍烟威1号光缆</v>
      </c>
      <c r="J5571" s="3" t="str">
        <f>INDEX(子缆名称!$B$4:$B$29,纤芯!M5571)</f>
        <v>A缆</v>
      </c>
      <c r="K5571" s="3">
        <v>12</v>
      </c>
      <c r="L5571" s="3">
        <f t="shared" si="432"/>
        <v>12</v>
      </c>
      <c r="M5571" s="3">
        <f t="shared" si="433"/>
        <v>1</v>
      </c>
      <c r="N5571" s="3" t="s">
        <v>128</v>
      </c>
      <c r="O5571" s="3">
        <f>COUNTIF([1]局站!$D$4:$D$172,"="&amp;N5571)</f>
        <v>1</v>
      </c>
      <c r="P5571" s="3">
        <v>0</v>
      </c>
      <c r="Q5571" s="3">
        <v>0</v>
      </c>
      <c r="R5571" s="3">
        <v>0</v>
      </c>
      <c r="S5571" s="3" t="s">
        <v>129</v>
      </c>
      <c r="T5571" s="3">
        <f>COUNTIF([1]局站!$D$4:$D$172,"="&amp;S5571)</f>
        <v>1</v>
      </c>
      <c r="U5571" s="3">
        <v>0</v>
      </c>
      <c r="V5571" s="3">
        <v>0</v>
      </c>
      <c r="W5571" s="3">
        <v>0</v>
      </c>
      <c r="X5571" s="3" t="s">
        <v>1215</v>
      </c>
      <c r="Y5571" s="3" t="s">
        <v>880</v>
      </c>
      <c r="Z5571" s="3" t="str">
        <f>INDEX(业务类型!$C$4:$C$8,MATCH(纤芯!Y5571,业务类型!$B$4:$B$8,0))</f>
        <v>IDLE</v>
      </c>
      <c r="AA5571" s="3"/>
    </row>
    <row r="5572" spans="1:27" ht="16.5" x14ac:dyDescent="0.2">
      <c r="A5572" s="3">
        <v>5569</v>
      </c>
      <c r="B5572" s="3">
        <f t="shared" si="434"/>
        <v>37054106013</v>
      </c>
      <c r="C5572" s="3" t="s">
        <v>1166</v>
      </c>
      <c r="D5572" s="3" t="s">
        <v>254</v>
      </c>
      <c r="E5572" s="3" t="str">
        <f>INDEX(光放段!$G$4:$G$237,MATCH(纤芯!G5572,光放段!$C$4:$C$237,0))</f>
        <v>山东二干|潍烟威1号光缆:潍坊河西局-烟台大季家</v>
      </c>
      <c r="F5572" s="3">
        <f>INDEX(光放段!$I$4:$I$237,MATCH(纤芯!H5572,光放段!$B$4:$B$237,0))</f>
        <v>37054100000</v>
      </c>
      <c r="G5572" s="3" t="str">
        <f t="shared" si="430"/>
        <v>山东二干|潍烟威1号光缆:龙口龙口镇-龙口黄城</v>
      </c>
      <c r="H5572" s="3">
        <f>INDEX(光放段!$B$4:$B$237,MATCH(纤芯!G5572,光放段!$C$4:$C$237,0))</f>
        <v>37054106000</v>
      </c>
      <c r="I5572" s="3" t="str">
        <f t="shared" si="431"/>
        <v>潍烟威1号光缆</v>
      </c>
      <c r="J5572" s="3" t="str">
        <f>INDEX(子缆名称!$B$4:$B$29,纤芯!M5572)</f>
        <v>B缆</v>
      </c>
      <c r="K5572" s="3">
        <v>13</v>
      </c>
      <c r="L5572" s="3">
        <f t="shared" si="432"/>
        <v>1</v>
      </c>
      <c r="M5572" s="3">
        <f t="shared" si="433"/>
        <v>2</v>
      </c>
      <c r="N5572" s="3" t="s">
        <v>128</v>
      </c>
      <c r="O5572" s="3">
        <f>COUNTIF([1]局站!$D$4:$D$172,"="&amp;N5572)</f>
        <v>1</v>
      </c>
      <c r="P5572" s="3">
        <v>0</v>
      </c>
      <c r="Q5572" s="3">
        <v>0</v>
      </c>
      <c r="R5572" s="3">
        <v>0</v>
      </c>
      <c r="S5572" s="3" t="s">
        <v>129</v>
      </c>
      <c r="T5572" s="3">
        <f>COUNTIF([1]局站!$D$4:$D$172,"="&amp;S5572)</f>
        <v>1</v>
      </c>
      <c r="U5572" s="3">
        <v>0</v>
      </c>
      <c r="V5572" s="3">
        <v>0</v>
      </c>
      <c r="W5572" s="3">
        <v>0</v>
      </c>
      <c r="X5572" s="3" t="s">
        <v>1215</v>
      </c>
      <c r="Y5572" s="3" t="s">
        <v>854</v>
      </c>
      <c r="Z5572" s="3" t="str">
        <f>INDEX(业务类型!$C$4:$C$8,MATCH(纤芯!Y5572,业务类型!$B$4:$B$8,0))</f>
        <v>LOCAL</v>
      </c>
      <c r="AA5572" s="3" t="s">
        <v>879</v>
      </c>
    </row>
    <row r="5573" spans="1:27" ht="16.5" x14ac:dyDescent="0.2">
      <c r="A5573" s="3">
        <v>5570</v>
      </c>
      <c r="B5573" s="3">
        <f t="shared" si="434"/>
        <v>37054106014</v>
      </c>
      <c r="C5573" s="3" t="s">
        <v>1166</v>
      </c>
      <c r="D5573" s="3" t="s">
        <v>254</v>
      </c>
      <c r="E5573" s="3" t="str">
        <f>INDEX(光放段!$G$4:$G$237,MATCH(纤芯!G5573,光放段!$C$4:$C$237,0))</f>
        <v>山东二干|潍烟威1号光缆:潍坊河西局-烟台大季家</v>
      </c>
      <c r="F5573" s="3">
        <f>INDEX(光放段!$I$4:$I$237,MATCH(纤芯!H5573,光放段!$B$4:$B$237,0))</f>
        <v>37054100000</v>
      </c>
      <c r="G5573" s="3" t="str">
        <f t="shared" ref="G5573:G5636" si="435">C5573&amp;"|"&amp;D5573&amp;":"&amp;N5573&amp;"-"&amp;S5573</f>
        <v>山东二干|潍烟威1号光缆:龙口龙口镇-龙口黄城</v>
      </c>
      <c r="H5573" s="3">
        <f>INDEX(光放段!$B$4:$B$237,MATCH(纤芯!G5573,光放段!$C$4:$C$237,0))</f>
        <v>37054106000</v>
      </c>
      <c r="I5573" s="3" t="str">
        <f t="shared" ref="I5573:I5636" si="436">D5573</f>
        <v>潍烟威1号光缆</v>
      </c>
      <c r="J5573" s="3" t="str">
        <f>INDEX(子缆名称!$B$4:$B$29,纤芯!M5573)</f>
        <v>B缆</v>
      </c>
      <c r="K5573" s="3">
        <v>14</v>
      </c>
      <c r="L5573" s="3">
        <f t="shared" ref="L5573:L5636" si="437">MOD(K5573-1,12)+1</f>
        <v>2</v>
      </c>
      <c r="M5573" s="3">
        <f t="shared" ref="M5573:M5636" si="438">INT((K5573-1)/12)+1</f>
        <v>2</v>
      </c>
      <c r="N5573" s="3" t="s">
        <v>128</v>
      </c>
      <c r="O5573" s="3">
        <f>COUNTIF([1]局站!$D$4:$D$172,"="&amp;N5573)</f>
        <v>1</v>
      </c>
      <c r="P5573" s="3">
        <v>0</v>
      </c>
      <c r="Q5573" s="3">
        <v>0</v>
      </c>
      <c r="R5573" s="3">
        <v>0</v>
      </c>
      <c r="S5573" s="3" t="s">
        <v>129</v>
      </c>
      <c r="T5573" s="3">
        <f>COUNTIF([1]局站!$D$4:$D$172,"="&amp;S5573)</f>
        <v>1</v>
      </c>
      <c r="U5573" s="3">
        <v>0</v>
      </c>
      <c r="V5573" s="3">
        <v>0</v>
      </c>
      <c r="W5573" s="3">
        <v>0</v>
      </c>
      <c r="X5573" s="3" t="s">
        <v>1215</v>
      </c>
      <c r="Y5573" s="3" t="s">
        <v>854</v>
      </c>
      <c r="Z5573" s="3" t="str">
        <f>INDEX(业务类型!$C$4:$C$8,MATCH(纤芯!Y5573,业务类型!$B$4:$B$8,0))</f>
        <v>LOCAL</v>
      </c>
      <c r="AA5573" s="3" t="s">
        <v>879</v>
      </c>
    </row>
    <row r="5574" spans="1:27" ht="16.5" x14ac:dyDescent="0.2">
      <c r="A5574" s="3">
        <v>5571</v>
      </c>
      <c r="B5574" s="3">
        <f t="shared" si="434"/>
        <v>37054106015</v>
      </c>
      <c r="C5574" s="3" t="s">
        <v>1166</v>
      </c>
      <c r="D5574" s="3" t="s">
        <v>254</v>
      </c>
      <c r="E5574" s="3" t="str">
        <f>INDEX(光放段!$G$4:$G$237,MATCH(纤芯!G5574,光放段!$C$4:$C$237,0))</f>
        <v>山东二干|潍烟威1号光缆:潍坊河西局-烟台大季家</v>
      </c>
      <c r="F5574" s="3">
        <f>INDEX(光放段!$I$4:$I$237,MATCH(纤芯!H5574,光放段!$B$4:$B$237,0))</f>
        <v>37054100000</v>
      </c>
      <c r="G5574" s="3" t="str">
        <f t="shared" si="435"/>
        <v>山东二干|潍烟威1号光缆:龙口龙口镇-龙口黄城</v>
      </c>
      <c r="H5574" s="3">
        <f>INDEX(光放段!$B$4:$B$237,MATCH(纤芯!G5574,光放段!$C$4:$C$237,0))</f>
        <v>37054106000</v>
      </c>
      <c r="I5574" s="3" t="str">
        <f t="shared" si="436"/>
        <v>潍烟威1号光缆</v>
      </c>
      <c r="J5574" s="3" t="str">
        <f>INDEX(子缆名称!$B$4:$B$29,纤芯!M5574)</f>
        <v>B缆</v>
      </c>
      <c r="K5574" s="3">
        <v>15</v>
      </c>
      <c r="L5574" s="3">
        <f t="shared" si="437"/>
        <v>3</v>
      </c>
      <c r="M5574" s="3">
        <f t="shared" si="438"/>
        <v>2</v>
      </c>
      <c r="N5574" s="3" t="s">
        <v>128</v>
      </c>
      <c r="O5574" s="3">
        <f>COUNTIF([1]局站!$D$4:$D$172,"="&amp;N5574)</f>
        <v>1</v>
      </c>
      <c r="P5574" s="3">
        <v>0</v>
      </c>
      <c r="Q5574" s="3">
        <v>0</v>
      </c>
      <c r="R5574" s="3">
        <v>0</v>
      </c>
      <c r="S5574" s="3" t="s">
        <v>129</v>
      </c>
      <c r="T5574" s="3">
        <f>COUNTIF([1]局站!$D$4:$D$172,"="&amp;S5574)</f>
        <v>1</v>
      </c>
      <c r="U5574" s="3">
        <v>0</v>
      </c>
      <c r="V5574" s="3">
        <v>0</v>
      </c>
      <c r="W5574" s="3">
        <v>0</v>
      </c>
      <c r="X5574" s="3" t="s">
        <v>1215</v>
      </c>
      <c r="Y5574" s="3" t="s">
        <v>881</v>
      </c>
      <c r="Z5574" s="3" t="str">
        <f>INDEX(业务类型!$C$4:$C$8,MATCH(纤芯!Y5574,业务类型!$B$4:$B$8,0))</f>
        <v>OTHER</v>
      </c>
      <c r="AA5574" s="3" t="s">
        <v>888</v>
      </c>
    </row>
    <row r="5575" spans="1:27" ht="16.5" x14ac:dyDescent="0.2">
      <c r="A5575" s="3">
        <v>5572</v>
      </c>
      <c r="B5575" s="3">
        <f t="shared" si="434"/>
        <v>37054106016</v>
      </c>
      <c r="C5575" s="3" t="s">
        <v>1166</v>
      </c>
      <c r="D5575" s="3" t="s">
        <v>254</v>
      </c>
      <c r="E5575" s="3" t="str">
        <f>INDEX(光放段!$G$4:$G$237,MATCH(纤芯!G5575,光放段!$C$4:$C$237,0))</f>
        <v>山东二干|潍烟威1号光缆:潍坊河西局-烟台大季家</v>
      </c>
      <c r="F5575" s="3">
        <f>INDEX(光放段!$I$4:$I$237,MATCH(纤芯!H5575,光放段!$B$4:$B$237,0))</f>
        <v>37054100000</v>
      </c>
      <c r="G5575" s="3" t="str">
        <f t="shared" si="435"/>
        <v>山东二干|潍烟威1号光缆:龙口龙口镇-龙口黄城</v>
      </c>
      <c r="H5575" s="3">
        <f>INDEX(光放段!$B$4:$B$237,MATCH(纤芯!G5575,光放段!$C$4:$C$237,0))</f>
        <v>37054106000</v>
      </c>
      <c r="I5575" s="3" t="str">
        <f t="shared" si="436"/>
        <v>潍烟威1号光缆</v>
      </c>
      <c r="J5575" s="3" t="str">
        <f>INDEX(子缆名称!$B$4:$B$29,纤芯!M5575)</f>
        <v>B缆</v>
      </c>
      <c r="K5575" s="3">
        <v>16</v>
      </c>
      <c r="L5575" s="3">
        <f t="shared" si="437"/>
        <v>4</v>
      </c>
      <c r="M5575" s="3">
        <f t="shared" si="438"/>
        <v>2</v>
      </c>
      <c r="N5575" s="3" t="s">
        <v>128</v>
      </c>
      <c r="O5575" s="3">
        <f>COUNTIF([1]局站!$D$4:$D$172,"="&amp;N5575)</f>
        <v>1</v>
      </c>
      <c r="P5575" s="3">
        <v>0</v>
      </c>
      <c r="Q5575" s="3">
        <v>0</v>
      </c>
      <c r="R5575" s="3">
        <v>0</v>
      </c>
      <c r="S5575" s="3" t="s">
        <v>129</v>
      </c>
      <c r="T5575" s="3">
        <f>COUNTIF([1]局站!$D$4:$D$172,"="&amp;S5575)</f>
        <v>1</v>
      </c>
      <c r="U5575" s="3">
        <v>0</v>
      </c>
      <c r="V5575" s="3">
        <v>0</v>
      </c>
      <c r="W5575" s="3">
        <v>0</v>
      </c>
      <c r="X5575" s="3" t="s">
        <v>1215</v>
      </c>
      <c r="Y5575" s="3" t="s">
        <v>881</v>
      </c>
      <c r="Z5575" s="3" t="str">
        <f>INDEX(业务类型!$C$4:$C$8,MATCH(纤芯!Y5575,业务类型!$B$4:$B$8,0))</f>
        <v>OTHER</v>
      </c>
      <c r="AA5575" s="3" t="s">
        <v>888</v>
      </c>
    </row>
    <row r="5576" spans="1:27" ht="16.5" x14ac:dyDescent="0.2">
      <c r="A5576" s="3">
        <v>5573</v>
      </c>
      <c r="B5576" s="3">
        <f t="shared" si="434"/>
        <v>37054106017</v>
      </c>
      <c r="C5576" s="3" t="s">
        <v>1166</v>
      </c>
      <c r="D5576" s="3" t="s">
        <v>254</v>
      </c>
      <c r="E5576" s="3" t="str">
        <f>INDEX(光放段!$G$4:$G$237,MATCH(纤芯!G5576,光放段!$C$4:$C$237,0))</f>
        <v>山东二干|潍烟威1号光缆:潍坊河西局-烟台大季家</v>
      </c>
      <c r="F5576" s="3">
        <f>INDEX(光放段!$I$4:$I$237,MATCH(纤芯!H5576,光放段!$B$4:$B$237,0))</f>
        <v>37054100000</v>
      </c>
      <c r="G5576" s="3" t="str">
        <f t="shared" si="435"/>
        <v>山东二干|潍烟威1号光缆:龙口龙口镇-龙口黄城</v>
      </c>
      <c r="H5576" s="3">
        <f>INDEX(光放段!$B$4:$B$237,MATCH(纤芯!G5576,光放段!$C$4:$C$237,0))</f>
        <v>37054106000</v>
      </c>
      <c r="I5576" s="3" t="str">
        <f t="shared" si="436"/>
        <v>潍烟威1号光缆</v>
      </c>
      <c r="J5576" s="3" t="str">
        <f>INDEX(子缆名称!$B$4:$B$29,纤芯!M5576)</f>
        <v>B缆</v>
      </c>
      <c r="K5576" s="3">
        <v>17</v>
      </c>
      <c r="L5576" s="3">
        <f t="shared" si="437"/>
        <v>5</v>
      </c>
      <c r="M5576" s="3">
        <f t="shared" si="438"/>
        <v>2</v>
      </c>
      <c r="N5576" s="3" t="s">
        <v>128</v>
      </c>
      <c r="O5576" s="3">
        <f>COUNTIF([1]局站!$D$4:$D$172,"="&amp;N5576)</f>
        <v>1</v>
      </c>
      <c r="P5576" s="3">
        <v>0</v>
      </c>
      <c r="Q5576" s="3">
        <v>0</v>
      </c>
      <c r="R5576" s="3">
        <v>0</v>
      </c>
      <c r="S5576" s="3" t="s">
        <v>129</v>
      </c>
      <c r="T5576" s="3">
        <f>COUNTIF([1]局站!$D$4:$D$172,"="&amp;S5576)</f>
        <v>1</v>
      </c>
      <c r="U5576" s="3">
        <v>0</v>
      </c>
      <c r="V5576" s="3">
        <v>0</v>
      </c>
      <c r="W5576" s="3">
        <v>0</v>
      </c>
      <c r="X5576" s="3" t="s">
        <v>1215</v>
      </c>
      <c r="Y5576" s="3" t="s">
        <v>880</v>
      </c>
      <c r="Z5576" s="3" t="str">
        <f>INDEX(业务类型!$C$4:$C$8,MATCH(纤芯!Y5576,业务类型!$B$4:$B$8,0))</f>
        <v>IDLE</v>
      </c>
      <c r="AA5576" s="3"/>
    </row>
    <row r="5577" spans="1:27" ht="16.5" x14ac:dyDescent="0.2">
      <c r="A5577" s="3">
        <v>5574</v>
      </c>
      <c r="B5577" s="3">
        <f t="shared" si="434"/>
        <v>37054106018</v>
      </c>
      <c r="C5577" s="3" t="s">
        <v>1166</v>
      </c>
      <c r="D5577" s="3" t="s">
        <v>254</v>
      </c>
      <c r="E5577" s="3" t="str">
        <f>INDEX(光放段!$G$4:$G$237,MATCH(纤芯!G5577,光放段!$C$4:$C$237,0))</f>
        <v>山东二干|潍烟威1号光缆:潍坊河西局-烟台大季家</v>
      </c>
      <c r="F5577" s="3">
        <f>INDEX(光放段!$I$4:$I$237,MATCH(纤芯!H5577,光放段!$B$4:$B$237,0))</f>
        <v>37054100000</v>
      </c>
      <c r="G5577" s="3" t="str">
        <f t="shared" si="435"/>
        <v>山东二干|潍烟威1号光缆:龙口龙口镇-龙口黄城</v>
      </c>
      <c r="H5577" s="3">
        <f>INDEX(光放段!$B$4:$B$237,MATCH(纤芯!G5577,光放段!$C$4:$C$237,0))</f>
        <v>37054106000</v>
      </c>
      <c r="I5577" s="3" t="str">
        <f t="shared" si="436"/>
        <v>潍烟威1号光缆</v>
      </c>
      <c r="J5577" s="3" t="str">
        <f>INDEX(子缆名称!$B$4:$B$29,纤芯!M5577)</f>
        <v>B缆</v>
      </c>
      <c r="K5577" s="3">
        <v>18</v>
      </c>
      <c r="L5577" s="3">
        <f t="shared" si="437"/>
        <v>6</v>
      </c>
      <c r="M5577" s="3">
        <f t="shared" si="438"/>
        <v>2</v>
      </c>
      <c r="N5577" s="3" t="s">
        <v>128</v>
      </c>
      <c r="O5577" s="3">
        <f>COUNTIF([1]局站!$D$4:$D$172,"="&amp;N5577)</f>
        <v>1</v>
      </c>
      <c r="P5577" s="3">
        <v>0</v>
      </c>
      <c r="Q5577" s="3">
        <v>0</v>
      </c>
      <c r="R5577" s="3">
        <v>0</v>
      </c>
      <c r="S5577" s="3" t="s">
        <v>129</v>
      </c>
      <c r="T5577" s="3">
        <f>COUNTIF([1]局站!$D$4:$D$172,"="&amp;S5577)</f>
        <v>1</v>
      </c>
      <c r="U5577" s="3">
        <v>0</v>
      </c>
      <c r="V5577" s="3">
        <v>0</v>
      </c>
      <c r="W5577" s="3">
        <v>0</v>
      </c>
      <c r="X5577" s="3" t="s">
        <v>1215</v>
      </c>
      <c r="Y5577" s="3" t="s">
        <v>880</v>
      </c>
      <c r="Z5577" s="3" t="str">
        <f>INDEX(业务类型!$C$4:$C$8,MATCH(纤芯!Y5577,业务类型!$B$4:$B$8,0))</f>
        <v>IDLE</v>
      </c>
      <c r="AA5577" s="3"/>
    </row>
    <row r="5578" spans="1:27" ht="16.5" x14ac:dyDescent="0.2">
      <c r="A5578" s="3">
        <v>5575</v>
      </c>
      <c r="B5578" s="3">
        <f t="shared" si="434"/>
        <v>37054106019</v>
      </c>
      <c r="C5578" s="3" t="s">
        <v>1166</v>
      </c>
      <c r="D5578" s="3" t="s">
        <v>254</v>
      </c>
      <c r="E5578" s="3" t="str">
        <f>INDEX(光放段!$G$4:$G$237,MATCH(纤芯!G5578,光放段!$C$4:$C$237,0))</f>
        <v>山东二干|潍烟威1号光缆:潍坊河西局-烟台大季家</v>
      </c>
      <c r="F5578" s="3">
        <f>INDEX(光放段!$I$4:$I$237,MATCH(纤芯!H5578,光放段!$B$4:$B$237,0))</f>
        <v>37054100000</v>
      </c>
      <c r="G5578" s="3" t="str">
        <f t="shared" si="435"/>
        <v>山东二干|潍烟威1号光缆:龙口龙口镇-龙口黄城</v>
      </c>
      <c r="H5578" s="3">
        <f>INDEX(光放段!$B$4:$B$237,MATCH(纤芯!G5578,光放段!$C$4:$C$237,0))</f>
        <v>37054106000</v>
      </c>
      <c r="I5578" s="3" t="str">
        <f t="shared" si="436"/>
        <v>潍烟威1号光缆</v>
      </c>
      <c r="J5578" s="3" t="str">
        <f>INDEX(子缆名称!$B$4:$B$29,纤芯!M5578)</f>
        <v>B缆</v>
      </c>
      <c r="K5578" s="3">
        <v>19</v>
      </c>
      <c r="L5578" s="3">
        <f t="shared" si="437"/>
        <v>7</v>
      </c>
      <c r="M5578" s="3">
        <f t="shared" si="438"/>
        <v>2</v>
      </c>
      <c r="N5578" s="3" t="s">
        <v>128</v>
      </c>
      <c r="O5578" s="3">
        <f>COUNTIF([1]局站!$D$4:$D$172,"="&amp;N5578)</f>
        <v>1</v>
      </c>
      <c r="P5578" s="3">
        <v>0</v>
      </c>
      <c r="Q5578" s="3">
        <v>0</v>
      </c>
      <c r="R5578" s="3">
        <v>0</v>
      </c>
      <c r="S5578" s="3" t="s">
        <v>129</v>
      </c>
      <c r="T5578" s="3">
        <f>COUNTIF([1]局站!$D$4:$D$172,"="&amp;S5578)</f>
        <v>1</v>
      </c>
      <c r="U5578" s="3">
        <v>0</v>
      </c>
      <c r="V5578" s="3">
        <v>0</v>
      </c>
      <c r="W5578" s="3">
        <v>0</v>
      </c>
      <c r="X5578" s="3" t="s">
        <v>1215</v>
      </c>
      <c r="Y5578" s="3" t="s">
        <v>880</v>
      </c>
      <c r="Z5578" s="3" t="str">
        <f>INDEX(业务类型!$C$4:$C$8,MATCH(纤芯!Y5578,业务类型!$B$4:$B$8,0))</f>
        <v>IDLE</v>
      </c>
      <c r="AA5578" s="3"/>
    </row>
    <row r="5579" spans="1:27" ht="16.5" x14ac:dyDescent="0.2">
      <c r="A5579" s="3">
        <v>5576</v>
      </c>
      <c r="B5579" s="3">
        <f t="shared" si="434"/>
        <v>37054106020</v>
      </c>
      <c r="C5579" s="3" t="s">
        <v>1166</v>
      </c>
      <c r="D5579" s="3" t="s">
        <v>254</v>
      </c>
      <c r="E5579" s="3" t="str">
        <f>INDEX(光放段!$G$4:$G$237,MATCH(纤芯!G5579,光放段!$C$4:$C$237,0))</f>
        <v>山东二干|潍烟威1号光缆:潍坊河西局-烟台大季家</v>
      </c>
      <c r="F5579" s="3">
        <f>INDEX(光放段!$I$4:$I$237,MATCH(纤芯!H5579,光放段!$B$4:$B$237,0))</f>
        <v>37054100000</v>
      </c>
      <c r="G5579" s="3" t="str">
        <f t="shared" si="435"/>
        <v>山东二干|潍烟威1号光缆:龙口龙口镇-龙口黄城</v>
      </c>
      <c r="H5579" s="3">
        <f>INDEX(光放段!$B$4:$B$237,MATCH(纤芯!G5579,光放段!$C$4:$C$237,0))</f>
        <v>37054106000</v>
      </c>
      <c r="I5579" s="3" t="str">
        <f t="shared" si="436"/>
        <v>潍烟威1号光缆</v>
      </c>
      <c r="J5579" s="3" t="str">
        <f>INDEX(子缆名称!$B$4:$B$29,纤芯!M5579)</f>
        <v>B缆</v>
      </c>
      <c r="K5579" s="3">
        <v>20</v>
      </c>
      <c r="L5579" s="3">
        <f t="shared" si="437"/>
        <v>8</v>
      </c>
      <c r="M5579" s="3">
        <f t="shared" si="438"/>
        <v>2</v>
      </c>
      <c r="N5579" s="3" t="s">
        <v>128</v>
      </c>
      <c r="O5579" s="3">
        <f>COUNTIF([1]局站!$D$4:$D$172,"="&amp;N5579)</f>
        <v>1</v>
      </c>
      <c r="P5579" s="3">
        <v>0</v>
      </c>
      <c r="Q5579" s="3">
        <v>0</v>
      </c>
      <c r="R5579" s="3">
        <v>0</v>
      </c>
      <c r="S5579" s="3" t="s">
        <v>129</v>
      </c>
      <c r="T5579" s="3">
        <f>COUNTIF([1]局站!$D$4:$D$172,"="&amp;S5579)</f>
        <v>1</v>
      </c>
      <c r="U5579" s="3">
        <v>0</v>
      </c>
      <c r="V5579" s="3">
        <v>0</v>
      </c>
      <c r="W5579" s="3">
        <v>0</v>
      </c>
      <c r="X5579" s="3" t="s">
        <v>1215</v>
      </c>
      <c r="Y5579" s="3" t="s">
        <v>880</v>
      </c>
      <c r="Z5579" s="3" t="str">
        <f>INDEX(业务类型!$C$4:$C$8,MATCH(纤芯!Y5579,业务类型!$B$4:$B$8,0))</f>
        <v>IDLE</v>
      </c>
      <c r="AA5579" s="3"/>
    </row>
    <row r="5580" spans="1:27" ht="16.5" x14ac:dyDescent="0.2">
      <c r="A5580" s="3">
        <v>5577</v>
      </c>
      <c r="B5580" s="3">
        <f t="shared" si="434"/>
        <v>37054106021</v>
      </c>
      <c r="C5580" s="3" t="s">
        <v>1166</v>
      </c>
      <c r="D5580" s="3" t="s">
        <v>254</v>
      </c>
      <c r="E5580" s="3" t="str">
        <f>INDEX(光放段!$G$4:$G$237,MATCH(纤芯!G5580,光放段!$C$4:$C$237,0))</f>
        <v>山东二干|潍烟威1号光缆:潍坊河西局-烟台大季家</v>
      </c>
      <c r="F5580" s="3">
        <f>INDEX(光放段!$I$4:$I$237,MATCH(纤芯!H5580,光放段!$B$4:$B$237,0))</f>
        <v>37054100000</v>
      </c>
      <c r="G5580" s="3" t="str">
        <f t="shared" si="435"/>
        <v>山东二干|潍烟威1号光缆:龙口龙口镇-龙口黄城</v>
      </c>
      <c r="H5580" s="3">
        <f>INDEX(光放段!$B$4:$B$237,MATCH(纤芯!G5580,光放段!$C$4:$C$237,0))</f>
        <v>37054106000</v>
      </c>
      <c r="I5580" s="3" t="str">
        <f t="shared" si="436"/>
        <v>潍烟威1号光缆</v>
      </c>
      <c r="J5580" s="3" t="str">
        <f>INDEX(子缆名称!$B$4:$B$29,纤芯!M5580)</f>
        <v>B缆</v>
      </c>
      <c r="K5580" s="3">
        <v>21</v>
      </c>
      <c r="L5580" s="3">
        <f t="shared" si="437"/>
        <v>9</v>
      </c>
      <c r="M5580" s="3">
        <f t="shared" si="438"/>
        <v>2</v>
      </c>
      <c r="N5580" s="3" t="s">
        <v>128</v>
      </c>
      <c r="O5580" s="3">
        <f>COUNTIF([1]局站!$D$4:$D$172,"="&amp;N5580)</f>
        <v>1</v>
      </c>
      <c r="P5580" s="3">
        <v>0</v>
      </c>
      <c r="Q5580" s="3">
        <v>0</v>
      </c>
      <c r="R5580" s="3">
        <v>0</v>
      </c>
      <c r="S5580" s="3" t="s">
        <v>129</v>
      </c>
      <c r="T5580" s="3">
        <f>COUNTIF([1]局站!$D$4:$D$172,"="&amp;S5580)</f>
        <v>1</v>
      </c>
      <c r="U5580" s="3">
        <v>0</v>
      </c>
      <c r="V5580" s="3">
        <v>0</v>
      </c>
      <c r="W5580" s="3">
        <v>0</v>
      </c>
      <c r="X5580" s="3" t="s">
        <v>1215</v>
      </c>
      <c r="Y5580" s="3" t="s">
        <v>854</v>
      </c>
      <c r="Z5580" s="3" t="str">
        <f>INDEX(业务类型!$C$4:$C$8,MATCH(纤芯!Y5580,业务类型!$B$4:$B$8,0))</f>
        <v>LOCAL</v>
      </c>
      <c r="AA5580" s="3" t="s">
        <v>879</v>
      </c>
    </row>
    <row r="5581" spans="1:27" ht="16.5" x14ac:dyDescent="0.2">
      <c r="A5581" s="3">
        <v>5578</v>
      </c>
      <c r="B5581" s="3">
        <f t="shared" si="434"/>
        <v>37054106022</v>
      </c>
      <c r="C5581" s="3" t="s">
        <v>1166</v>
      </c>
      <c r="D5581" s="3" t="s">
        <v>254</v>
      </c>
      <c r="E5581" s="3" t="str">
        <f>INDEX(光放段!$G$4:$G$237,MATCH(纤芯!G5581,光放段!$C$4:$C$237,0))</f>
        <v>山东二干|潍烟威1号光缆:潍坊河西局-烟台大季家</v>
      </c>
      <c r="F5581" s="3">
        <f>INDEX(光放段!$I$4:$I$237,MATCH(纤芯!H5581,光放段!$B$4:$B$237,0))</f>
        <v>37054100000</v>
      </c>
      <c r="G5581" s="3" t="str">
        <f t="shared" si="435"/>
        <v>山东二干|潍烟威1号光缆:龙口龙口镇-龙口黄城</v>
      </c>
      <c r="H5581" s="3">
        <f>INDEX(光放段!$B$4:$B$237,MATCH(纤芯!G5581,光放段!$C$4:$C$237,0))</f>
        <v>37054106000</v>
      </c>
      <c r="I5581" s="3" t="str">
        <f t="shared" si="436"/>
        <v>潍烟威1号光缆</v>
      </c>
      <c r="J5581" s="3" t="str">
        <f>INDEX(子缆名称!$B$4:$B$29,纤芯!M5581)</f>
        <v>B缆</v>
      </c>
      <c r="K5581" s="3">
        <v>22</v>
      </c>
      <c r="L5581" s="3">
        <f t="shared" si="437"/>
        <v>10</v>
      </c>
      <c r="M5581" s="3">
        <f t="shared" si="438"/>
        <v>2</v>
      </c>
      <c r="N5581" s="3" t="s">
        <v>128</v>
      </c>
      <c r="O5581" s="3">
        <f>COUNTIF([1]局站!$D$4:$D$172,"="&amp;N5581)</f>
        <v>1</v>
      </c>
      <c r="P5581" s="3">
        <v>0</v>
      </c>
      <c r="Q5581" s="3">
        <v>0</v>
      </c>
      <c r="R5581" s="3">
        <v>0</v>
      </c>
      <c r="S5581" s="3" t="s">
        <v>129</v>
      </c>
      <c r="T5581" s="3">
        <f>COUNTIF([1]局站!$D$4:$D$172,"="&amp;S5581)</f>
        <v>1</v>
      </c>
      <c r="U5581" s="3">
        <v>0</v>
      </c>
      <c r="V5581" s="3">
        <v>0</v>
      </c>
      <c r="W5581" s="3">
        <v>0</v>
      </c>
      <c r="X5581" s="3" t="s">
        <v>1215</v>
      </c>
      <c r="Y5581" s="3" t="s">
        <v>881</v>
      </c>
      <c r="Z5581" s="3" t="str">
        <f>INDEX(业务类型!$C$4:$C$8,MATCH(纤芯!Y5581,业务类型!$B$4:$B$8,0))</f>
        <v>OTHER</v>
      </c>
      <c r="AA5581" s="3" t="s">
        <v>1121</v>
      </c>
    </row>
    <row r="5582" spans="1:27" ht="16.5" x14ac:dyDescent="0.2">
      <c r="A5582" s="3">
        <v>5579</v>
      </c>
      <c r="B5582" s="3">
        <f t="shared" si="434"/>
        <v>37054106023</v>
      </c>
      <c r="C5582" s="3" t="s">
        <v>1166</v>
      </c>
      <c r="D5582" s="3" t="s">
        <v>254</v>
      </c>
      <c r="E5582" s="3" t="str">
        <f>INDEX(光放段!$G$4:$G$237,MATCH(纤芯!G5582,光放段!$C$4:$C$237,0))</f>
        <v>山东二干|潍烟威1号光缆:潍坊河西局-烟台大季家</v>
      </c>
      <c r="F5582" s="3">
        <f>INDEX(光放段!$I$4:$I$237,MATCH(纤芯!H5582,光放段!$B$4:$B$237,0))</f>
        <v>37054100000</v>
      </c>
      <c r="G5582" s="3" t="str">
        <f t="shared" si="435"/>
        <v>山东二干|潍烟威1号光缆:龙口龙口镇-龙口黄城</v>
      </c>
      <c r="H5582" s="3">
        <f>INDEX(光放段!$B$4:$B$237,MATCH(纤芯!G5582,光放段!$C$4:$C$237,0))</f>
        <v>37054106000</v>
      </c>
      <c r="I5582" s="3" t="str">
        <f t="shared" si="436"/>
        <v>潍烟威1号光缆</v>
      </c>
      <c r="J5582" s="3" t="str">
        <f>INDEX(子缆名称!$B$4:$B$29,纤芯!M5582)</f>
        <v>B缆</v>
      </c>
      <c r="K5582" s="3">
        <v>23</v>
      </c>
      <c r="L5582" s="3">
        <f t="shared" si="437"/>
        <v>11</v>
      </c>
      <c r="M5582" s="3">
        <f t="shared" si="438"/>
        <v>2</v>
      </c>
      <c r="N5582" s="3" t="s">
        <v>128</v>
      </c>
      <c r="O5582" s="3">
        <f>COUNTIF([1]局站!$D$4:$D$172,"="&amp;N5582)</f>
        <v>1</v>
      </c>
      <c r="P5582" s="3">
        <v>0</v>
      </c>
      <c r="Q5582" s="3">
        <v>0</v>
      </c>
      <c r="R5582" s="3">
        <v>0</v>
      </c>
      <c r="S5582" s="3" t="s">
        <v>129</v>
      </c>
      <c r="T5582" s="3">
        <f>COUNTIF([1]局站!$D$4:$D$172,"="&amp;S5582)</f>
        <v>1</v>
      </c>
      <c r="U5582" s="3">
        <v>0</v>
      </c>
      <c r="V5582" s="3">
        <v>0</v>
      </c>
      <c r="W5582" s="3">
        <v>0</v>
      </c>
      <c r="X5582" s="3" t="s">
        <v>1215</v>
      </c>
      <c r="Y5582" s="3" t="s">
        <v>880</v>
      </c>
      <c r="Z5582" s="3" t="str">
        <f>INDEX(业务类型!$C$4:$C$8,MATCH(纤芯!Y5582,业务类型!$B$4:$B$8,0))</f>
        <v>IDLE</v>
      </c>
      <c r="AA5582" s="3"/>
    </row>
    <row r="5583" spans="1:27" ht="16.5" x14ac:dyDescent="0.2">
      <c r="A5583" s="3">
        <v>5580</v>
      </c>
      <c r="B5583" s="3">
        <f t="shared" si="434"/>
        <v>37054106024</v>
      </c>
      <c r="C5583" s="3" t="s">
        <v>1166</v>
      </c>
      <c r="D5583" s="3" t="s">
        <v>254</v>
      </c>
      <c r="E5583" s="3" t="str">
        <f>INDEX(光放段!$G$4:$G$237,MATCH(纤芯!G5583,光放段!$C$4:$C$237,0))</f>
        <v>山东二干|潍烟威1号光缆:潍坊河西局-烟台大季家</v>
      </c>
      <c r="F5583" s="3">
        <f>INDEX(光放段!$I$4:$I$237,MATCH(纤芯!H5583,光放段!$B$4:$B$237,0))</f>
        <v>37054100000</v>
      </c>
      <c r="G5583" s="3" t="str">
        <f t="shared" si="435"/>
        <v>山东二干|潍烟威1号光缆:龙口龙口镇-龙口黄城</v>
      </c>
      <c r="H5583" s="3">
        <f>INDEX(光放段!$B$4:$B$237,MATCH(纤芯!G5583,光放段!$C$4:$C$237,0))</f>
        <v>37054106000</v>
      </c>
      <c r="I5583" s="3" t="str">
        <f t="shared" si="436"/>
        <v>潍烟威1号光缆</v>
      </c>
      <c r="J5583" s="3" t="str">
        <f>INDEX(子缆名称!$B$4:$B$29,纤芯!M5583)</f>
        <v>B缆</v>
      </c>
      <c r="K5583" s="3">
        <v>24</v>
      </c>
      <c r="L5583" s="3">
        <f t="shared" si="437"/>
        <v>12</v>
      </c>
      <c r="M5583" s="3">
        <f t="shared" si="438"/>
        <v>2</v>
      </c>
      <c r="N5583" s="3" t="s">
        <v>128</v>
      </c>
      <c r="O5583" s="3">
        <f>COUNTIF([1]局站!$D$4:$D$172,"="&amp;N5583)</f>
        <v>1</v>
      </c>
      <c r="P5583" s="3">
        <v>0</v>
      </c>
      <c r="Q5583" s="3">
        <v>0</v>
      </c>
      <c r="R5583" s="3">
        <v>0</v>
      </c>
      <c r="S5583" s="3" t="s">
        <v>129</v>
      </c>
      <c r="T5583" s="3">
        <f>COUNTIF([1]局站!$D$4:$D$172,"="&amp;S5583)</f>
        <v>1</v>
      </c>
      <c r="U5583" s="3">
        <v>0</v>
      </c>
      <c r="V5583" s="3">
        <v>0</v>
      </c>
      <c r="W5583" s="3">
        <v>0</v>
      </c>
      <c r="X5583" s="3" t="s">
        <v>1215</v>
      </c>
      <c r="Y5583" s="3" t="s">
        <v>880</v>
      </c>
      <c r="Z5583" s="3" t="str">
        <f>INDEX(业务类型!$C$4:$C$8,MATCH(纤芯!Y5583,业务类型!$B$4:$B$8,0))</f>
        <v>IDLE</v>
      </c>
      <c r="AA5583" s="3"/>
    </row>
    <row r="5584" spans="1:27" ht="16.5" x14ac:dyDescent="0.2">
      <c r="A5584" s="3">
        <v>5581</v>
      </c>
      <c r="B5584" s="3">
        <f t="shared" si="434"/>
        <v>37054107001</v>
      </c>
      <c r="C5584" s="3" t="s">
        <v>1166</v>
      </c>
      <c r="D5584" s="3" t="s">
        <v>254</v>
      </c>
      <c r="E5584" s="3" t="str">
        <f>INDEX(光放段!$G$4:$G$237,MATCH(纤芯!G5584,光放段!$C$4:$C$237,0))</f>
        <v>山东二干|潍烟威1号光缆:潍坊河西局-烟台大季家</v>
      </c>
      <c r="F5584" s="3">
        <f>INDEX(光放段!$I$4:$I$237,MATCH(纤芯!H5584,光放段!$B$4:$B$237,0))</f>
        <v>37054100000</v>
      </c>
      <c r="G5584" s="3" t="str">
        <f t="shared" si="435"/>
        <v>山东二干|潍烟威1号光缆:龙口黄城-蓬莱老局</v>
      </c>
      <c r="H5584" s="3">
        <f>INDEX(光放段!$B$4:$B$237,MATCH(纤芯!G5584,光放段!$C$4:$C$237,0))</f>
        <v>37054107000</v>
      </c>
      <c r="I5584" s="3" t="str">
        <f t="shared" si="436"/>
        <v>潍烟威1号光缆</v>
      </c>
      <c r="J5584" s="3" t="str">
        <f>INDEX(子缆名称!$B$4:$B$29,纤芯!M5584)</f>
        <v>A缆</v>
      </c>
      <c r="K5584" s="3">
        <v>1</v>
      </c>
      <c r="L5584" s="3">
        <f t="shared" si="437"/>
        <v>1</v>
      </c>
      <c r="M5584" s="3">
        <f t="shared" si="438"/>
        <v>1</v>
      </c>
      <c r="N5584" s="3" t="s">
        <v>129</v>
      </c>
      <c r="O5584" s="3">
        <f>COUNTIF([1]局站!$D$4:$D$172,"="&amp;N5584)</f>
        <v>1</v>
      </c>
      <c r="P5584" s="3">
        <v>0</v>
      </c>
      <c r="Q5584" s="3">
        <v>0</v>
      </c>
      <c r="R5584" s="3">
        <v>0</v>
      </c>
      <c r="S5584" s="3" t="s">
        <v>130</v>
      </c>
      <c r="T5584" s="3">
        <f>COUNTIF([1]局站!$D$4:$D$172,"="&amp;S5584)</f>
        <v>1</v>
      </c>
      <c r="U5584" s="3">
        <v>0</v>
      </c>
      <c r="V5584" s="3">
        <v>0</v>
      </c>
      <c r="W5584" s="3">
        <v>0</v>
      </c>
      <c r="X5584" s="3" t="s">
        <v>1215</v>
      </c>
      <c r="Y5584" s="3" t="s">
        <v>880</v>
      </c>
      <c r="Z5584" s="3" t="str">
        <f>INDEX(业务类型!$C$4:$C$8,MATCH(纤芯!Y5584,业务类型!$B$4:$B$8,0))</f>
        <v>IDLE</v>
      </c>
      <c r="AA5584" s="3"/>
    </row>
    <row r="5585" spans="1:27" ht="16.5" x14ac:dyDescent="0.2">
      <c r="A5585" s="3">
        <v>5582</v>
      </c>
      <c r="B5585" s="3">
        <f t="shared" si="434"/>
        <v>37054107002</v>
      </c>
      <c r="C5585" s="3" t="s">
        <v>1166</v>
      </c>
      <c r="D5585" s="3" t="s">
        <v>254</v>
      </c>
      <c r="E5585" s="3" t="str">
        <f>INDEX(光放段!$G$4:$G$237,MATCH(纤芯!G5585,光放段!$C$4:$C$237,0))</f>
        <v>山东二干|潍烟威1号光缆:潍坊河西局-烟台大季家</v>
      </c>
      <c r="F5585" s="3">
        <f>INDEX(光放段!$I$4:$I$237,MATCH(纤芯!H5585,光放段!$B$4:$B$237,0))</f>
        <v>37054100000</v>
      </c>
      <c r="G5585" s="3" t="str">
        <f t="shared" si="435"/>
        <v>山东二干|潍烟威1号光缆:龙口黄城-蓬莱老局</v>
      </c>
      <c r="H5585" s="3">
        <f>INDEX(光放段!$B$4:$B$237,MATCH(纤芯!G5585,光放段!$C$4:$C$237,0))</f>
        <v>37054107000</v>
      </c>
      <c r="I5585" s="3" t="str">
        <f t="shared" si="436"/>
        <v>潍烟威1号光缆</v>
      </c>
      <c r="J5585" s="3" t="str">
        <f>INDEX(子缆名称!$B$4:$B$29,纤芯!M5585)</f>
        <v>A缆</v>
      </c>
      <c r="K5585" s="3">
        <v>2</v>
      </c>
      <c r="L5585" s="3">
        <f t="shared" si="437"/>
        <v>2</v>
      </c>
      <c r="M5585" s="3">
        <f t="shared" si="438"/>
        <v>1</v>
      </c>
      <c r="N5585" s="3" t="s">
        <v>129</v>
      </c>
      <c r="O5585" s="3">
        <f>COUNTIF([1]局站!$D$4:$D$172,"="&amp;N5585)</f>
        <v>1</v>
      </c>
      <c r="P5585" s="3">
        <v>0</v>
      </c>
      <c r="Q5585" s="3">
        <v>0</v>
      </c>
      <c r="R5585" s="3">
        <v>0</v>
      </c>
      <c r="S5585" s="3" t="s">
        <v>130</v>
      </c>
      <c r="T5585" s="3">
        <f>COUNTIF([1]局站!$D$4:$D$172,"="&amp;S5585)</f>
        <v>1</v>
      </c>
      <c r="U5585" s="3">
        <v>0</v>
      </c>
      <c r="V5585" s="3">
        <v>0</v>
      </c>
      <c r="W5585" s="3">
        <v>0</v>
      </c>
      <c r="X5585" s="3" t="s">
        <v>1215</v>
      </c>
      <c r="Y5585" s="3" t="s">
        <v>880</v>
      </c>
      <c r="Z5585" s="3" t="str">
        <f>INDEX(业务类型!$C$4:$C$8,MATCH(纤芯!Y5585,业务类型!$B$4:$B$8,0))</f>
        <v>IDLE</v>
      </c>
      <c r="AA5585" s="3"/>
    </row>
    <row r="5586" spans="1:27" ht="16.5" x14ac:dyDescent="0.2">
      <c r="A5586" s="3">
        <v>5583</v>
      </c>
      <c r="B5586" s="3">
        <f t="shared" si="434"/>
        <v>37054107003</v>
      </c>
      <c r="C5586" s="3" t="s">
        <v>1166</v>
      </c>
      <c r="D5586" s="3" t="s">
        <v>254</v>
      </c>
      <c r="E5586" s="3" t="str">
        <f>INDEX(光放段!$G$4:$G$237,MATCH(纤芯!G5586,光放段!$C$4:$C$237,0))</f>
        <v>山东二干|潍烟威1号光缆:潍坊河西局-烟台大季家</v>
      </c>
      <c r="F5586" s="3">
        <f>INDEX(光放段!$I$4:$I$237,MATCH(纤芯!H5586,光放段!$B$4:$B$237,0))</f>
        <v>37054100000</v>
      </c>
      <c r="G5586" s="3" t="str">
        <f t="shared" si="435"/>
        <v>山东二干|潍烟威1号光缆:龙口黄城-蓬莱老局</v>
      </c>
      <c r="H5586" s="3">
        <f>INDEX(光放段!$B$4:$B$237,MATCH(纤芯!G5586,光放段!$C$4:$C$237,0))</f>
        <v>37054107000</v>
      </c>
      <c r="I5586" s="3" t="str">
        <f t="shared" si="436"/>
        <v>潍烟威1号光缆</v>
      </c>
      <c r="J5586" s="3" t="str">
        <f>INDEX(子缆名称!$B$4:$B$29,纤芯!M5586)</f>
        <v>A缆</v>
      </c>
      <c r="K5586" s="3">
        <v>3</v>
      </c>
      <c r="L5586" s="3">
        <f t="shared" si="437"/>
        <v>3</v>
      </c>
      <c r="M5586" s="3">
        <f t="shared" si="438"/>
        <v>1</v>
      </c>
      <c r="N5586" s="3" t="s">
        <v>129</v>
      </c>
      <c r="O5586" s="3">
        <f>COUNTIF([1]局站!$D$4:$D$172,"="&amp;N5586)</f>
        <v>1</v>
      </c>
      <c r="P5586" s="3">
        <v>0</v>
      </c>
      <c r="Q5586" s="3">
        <v>0</v>
      </c>
      <c r="R5586" s="3">
        <v>0</v>
      </c>
      <c r="S5586" s="3" t="s">
        <v>130</v>
      </c>
      <c r="T5586" s="3">
        <f>COUNTIF([1]局站!$D$4:$D$172,"="&amp;S5586)</f>
        <v>1</v>
      </c>
      <c r="U5586" s="3">
        <v>0</v>
      </c>
      <c r="V5586" s="3">
        <v>0</v>
      </c>
      <c r="W5586" s="3">
        <v>0</v>
      </c>
      <c r="X5586" s="3" t="s">
        <v>1215</v>
      </c>
      <c r="Y5586" s="3" t="s">
        <v>854</v>
      </c>
      <c r="Z5586" s="3" t="str">
        <f>INDEX(业务类型!$C$4:$C$8,MATCH(纤芯!Y5586,业务类型!$B$4:$B$8,0))</f>
        <v>LOCAL</v>
      </c>
      <c r="AA5586" s="3" t="s">
        <v>879</v>
      </c>
    </row>
    <row r="5587" spans="1:27" ht="16.5" x14ac:dyDescent="0.2">
      <c r="A5587" s="3">
        <v>5584</v>
      </c>
      <c r="B5587" s="3">
        <f t="shared" si="434"/>
        <v>37054107004</v>
      </c>
      <c r="C5587" s="3" t="s">
        <v>1166</v>
      </c>
      <c r="D5587" s="3" t="s">
        <v>254</v>
      </c>
      <c r="E5587" s="3" t="str">
        <f>INDEX(光放段!$G$4:$G$237,MATCH(纤芯!G5587,光放段!$C$4:$C$237,0))</f>
        <v>山东二干|潍烟威1号光缆:潍坊河西局-烟台大季家</v>
      </c>
      <c r="F5587" s="3">
        <f>INDEX(光放段!$I$4:$I$237,MATCH(纤芯!H5587,光放段!$B$4:$B$237,0))</f>
        <v>37054100000</v>
      </c>
      <c r="G5587" s="3" t="str">
        <f t="shared" si="435"/>
        <v>山东二干|潍烟威1号光缆:龙口黄城-蓬莱老局</v>
      </c>
      <c r="H5587" s="3">
        <f>INDEX(光放段!$B$4:$B$237,MATCH(纤芯!G5587,光放段!$C$4:$C$237,0))</f>
        <v>37054107000</v>
      </c>
      <c r="I5587" s="3" t="str">
        <f t="shared" si="436"/>
        <v>潍烟威1号光缆</v>
      </c>
      <c r="J5587" s="3" t="str">
        <f>INDEX(子缆名称!$B$4:$B$29,纤芯!M5587)</f>
        <v>A缆</v>
      </c>
      <c r="K5587" s="3">
        <v>4</v>
      </c>
      <c r="L5587" s="3">
        <f t="shared" si="437"/>
        <v>4</v>
      </c>
      <c r="M5587" s="3">
        <f t="shared" si="438"/>
        <v>1</v>
      </c>
      <c r="N5587" s="3" t="s">
        <v>129</v>
      </c>
      <c r="O5587" s="3">
        <f>COUNTIF([1]局站!$D$4:$D$172,"="&amp;N5587)</f>
        <v>1</v>
      </c>
      <c r="P5587" s="3">
        <v>0</v>
      </c>
      <c r="Q5587" s="3">
        <v>0</v>
      </c>
      <c r="R5587" s="3">
        <v>0</v>
      </c>
      <c r="S5587" s="3" t="s">
        <v>130</v>
      </c>
      <c r="T5587" s="3">
        <f>COUNTIF([1]局站!$D$4:$D$172,"="&amp;S5587)</f>
        <v>1</v>
      </c>
      <c r="U5587" s="3">
        <v>0</v>
      </c>
      <c r="V5587" s="3">
        <v>0</v>
      </c>
      <c r="W5587" s="3">
        <v>0</v>
      </c>
      <c r="X5587" s="3" t="s">
        <v>1215</v>
      </c>
      <c r="Y5587" s="3" t="s">
        <v>854</v>
      </c>
      <c r="Z5587" s="3" t="str">
        <f>INDEX(业务类型!$C$4:$C$8,MATCH(纤芯!Y5587,业务类型!$B$4:$B$8,0))</f>
        <v>LOCAL</v>
      </c>
      <c r="AA5587" s="3" t="s">
        <v>879</v>
      </c>
    </row>
    <row r="5588" spans="1:27" ht="16.5" x14ac:dyDescent="0.2">
      <c r="A5588" s="3">
        <v>5585</v>
      </c>
      <c r="B5588" s="3">
        <f t="shared" si="434"/>
        <v>37054107005</v>
      </c>
      <c r="C5588" s="3" t="s">
        <v>1166</v>
      </c>
      <c r="D5588" s="3" t="s">
        <v>254</v>
      </c>
      <c r="E5588" s="3" t="str">
        <f>INDEX(光放段!$G$4:$G$237,MATCH(纤芯!G5588,光放段!$C$4:$C$237,0))</f>
        <v>山东二干|潍烟威1号光缆:潍坊河西局-烟台大季家</v>
      </c>
      <c r="F5588" s="3">
        <f>INDEX(光放段!$I$4:$I$237,MATCH(纤芯!H5588,光放段!$B$4:$B$237,0))</f>
        <v>37054100000</v>
      </c>
      <c r="G5588" s="3" t="str">
        <f t="shared" si="435"/>
        <v>山东二干|潍烟威1号光缆:龙口黄城-蓬莱老局</v>
      </c>
      <c r="H5588" s="3">
        <f>INDEX(光放段!$B$4:$B$237,MATCH(纤芯!G5588,光放段!$C$4:$C$237,0))</f>
        <v>37054107000</v>
      </c>
      <c r="I5588" s="3" t="str">
        <f t="shared" si="436"/>
        <v>潍烟威1号光缆</v>
      </c>
      <c r="J5588" s="3" t="str">
        <f>INDEX(子缆名称!$B$4:$B$29,纤芯!M5588)</f>
        <v>A缆</v>
      </c>
      <c r="K5588" s="3">
        <v>5</v>
      </c>
      <c r="L5588" s="3">
        <f t="shared" si="437"/>
        <v>5</v>
      </c>
      <c r="M5588" s="3">
        <f t="shared" si="438"/>
        <v>1</v>
      </c>
      <c r="N5588" s="3" t="s">
        <v>129</v>
      </c>
      <c r="O5588" s="3">
        <f>COUNTIF([1]局站!$D$4:$D$172,"="&amp;N5588)</f>
        <v>1</v>
      </c>
      <c r="P5588" s="3">
        <v>0</v>
      </c>
      <c r="Q5588" s="3">
        <v>0</v>
      </c>
      <c r="R5588" s="3">
        <v>0</v>
      </c>
      <c r="S5588" s="3" t="s">
        <v>130</v>
      </c>
      <c r="T5588" s="3">
        <f>COUNTIF([1]局站!$D$4:$D$172,"="&amp;S5588)</f>
        <v>1</v>
      </c>
      <c r="U5588" s="3">
        <v>0</v>
      </c>
      <c r="V5588" s="3">
        <v>0</v>
      </c>
      <c r="W5588" s="3">
        <v>0</v>
      </c>
      <c r="X5588" s="3" t="s">
        <v>1215</v>
      </c>
      <c r="Y5588" s="3" t="s">
        <v>854</v>
      </c>
      <c r="Z5588" s="3" t="str">
        <f>INDEX(业务类型!$C$4:$C$8,MATCH(纤芯!Y5588,业务类型!$B$4:$B$8,0))</f>
        <v>LOCAL</v>
      </c>
      <c r="AA5588" s="3" t="s">
        <v>879</v>
      </c>
    </row>
    <row r="5589" spans="1:27" ht="16.5" x14ac:dyDescent="0.2">
      <c r="A5589" s="3">
        <v>5586</v>
      </c>
      <c r="B5589" s="3">
        <f t="shared" ref="B5589:B5652" si="439">H5589+K5589</f>
        <v>37054107006</v>
      </c>
      <c r="C5589" s="3" t="s">
        <v>1166</v>
      </c>
      <c r="D5589" s="3" t="s">
        <v>254</v>
      </c>
      <c r="E5589" s="3" t="str">
        <f>INDEX(光放段!$G$4:$G$237,MATCH(纤芯!G5589,光放段!$C$4:$C$237,0))</f>
        <v>山东二干|潍烟威1号光缆:潍坊河西局-烟台大季家</v>
      </c>
      <c r="F5589" s="3">
        <f>INDEX(光放段!$I$4:$I$237,MATCH(纤芯!H5589,光放段!$B$4:$B$237,0))</f>
        <v>37054100000</v>
      </c>
      <c r="G5589" s="3" t="str">
        <f t="shared" si="435"/>
        <v>山东二干|潍烟威1号光缆:龙口黄城-蓬莱老局</v>
      </c>
      <c r="H5589" s="3">
        <f>INDEX(光放段!$B$4:$B$237,MATCH(纤芯!G5589,光放段!$C$4:$C$237,0))</f>
        <v>37054107000</v>
      </c>
      <c r="I5589" s="3" t="str">
        <f t="shared" si="436"/>
        <v>潍烟威1号光缆</v>
      </c>
      <c r="J5589" s="3" t="str">
        <f>INDEX(子缆名称!$B$4:$B$29,纤芯!M5589)</f>
        <v>A缆</v>
      </c>
      <c r="K5589" s="3">
        <v>6</v>
      </c>
      <c r="L5589" s="3">
        <f t="shared" si="437"/>
        <v>6</v>
      </c>
      <c r="M5589" s="3">
        <f t="shared" si="438"/>
        <v>1</v>
      </c>
      <c r="N5589" s="3" t="s">
        <v>129</v>
      </c>
      <c r="O5589" s="3">
        <f>COUNTIF([1]局站!$D$4:$D$172,"="&amp;N5589)</f>
        <v>1</v>
      </c>
      <c r="P5589" s="3">
        <v>0</v>
      </c>
      <c r="Q5589" s="3">
        <v>0</v>
      </c>
      <c r="R5589" s="3">
        <v>0</v>
      </c>
      <c r="S5589" s="3" t="s">
        <v>130</v>
      </c>
      <c r="T5589" s="3">
        <f>COUNTIF([1]局站!$D$4:$D$172,"="&amp;S5589)</f>
        <v>1</v>
      </c>
      <c r="U5589" s="3">
        <v>0</v>
      </c>
      <c r="V5589" s="3">
        <v>0</v>
      </c>
      <c r="W5589" s="3">
        <v>0</v>
      </c>
      <c r="X5589" s="3" t="s">
        <v>1215</v>
      </c>
      <c r="Y5589" s="3" t="s">
        <v>854</v>
      </c>
      <c r="Z5589" s="3" t="str">
        <f>INDEX(业务类型!$C$4:$C$8,MATCH(纤芯!Y5589,业务类型!$B$4:$B$8,0))</f>
        <v>LOCAL</v>
      </c>
      <c r="AA5589" s="3" t="s">
        <v>879</v>
      </c>
    </row>
    <row r="5590" spans="1:27" ht="16.5" x14ac:dyDescent="0.2">
      <c r="A5590" s="3">
        <v>5587</v>
      </c>
      <c r="B5590" s="3">
        <f t="shared" si="439"/>
        <v>37054107007</v>
      </c>
      <c r="C5590" s="3" t="s">
        <v>1166</v>
      </c>
      <c r="D5590" s="3" t="s">
        <v>254</v>
      </c>
      <c r="E5590" s="3" t="str">
        <f>INDEX(光放段!$G$4:$G$237,MATCH(纤芯!G5590,光放段!$C$4:$C$237,0))</f>
        <v>山东二干|潍烟威1号光缆:潍坊河西局-烟台大季家</v>
      </c>
      <c r="F5590" s="3">
        <f>INDEX(光放段!$I$4:$I$237,MATCH(纤芯!H5590,光放段!$B$4:$B$237,0))</f>
        <v>37054100000</v>
      </c>
      <c r="G5590" s="3" t="str">
        <f t="shared" si="435"/>
        <v>山东二干|潍烟威1号光缆:龙口黄城-蓬莱老局</v>
      </c>
      <c r="H5590" s="3">
        <f>INDEX(光放段!$B$4:$B$237,MATCH(纤芯!G5590,光放段!$C$4:$C$237,0))</f>
        <v>37054107000</v>
      </c>
      <c r="I5590" s="3" t="str">
        <f t="shared" si="436"/>
        <v>潍烟威1号光缆</v>
      </c>
      <c r="J5590" s="3" t="str">
        <f>INDEX(子缆名称!$B$4:$B$29,纤芯!M5590)</f>
        <v>A缆</v>
      </c>
      <c r="K5590" s="3">
        <v>7</v>
      </c>
      <c r="L5590" s="3">
        <f t="shared" si="437"/>
        <v>7</v>
      </c>
      <c r="M5590" s="3">
        <f t="shared" si="438"/>
        <v>1</v>
      </c>
      <c r="N5590" s="3" t="s">
        <v>129</v>
      </c>
      <c r="O5590" s="3">
        <f>COUNTIF([1]局站!$D$4:$D$172,"="&amp;N5590)</f>
        <v>1</v>
      </c>
      <c r="P5590" s="3">
        <v>0</v>
      </c>
      <c r="Q5590" s="3">
        <v>0</v>
      </c>
      <c r="R5590" s="3">
        <v>0</v>
      </c>
      <c r="S5590" s="3" t="s">
        <v>130</v>
      </c>
      <c r="T5590" s="3">
        <f>COUNTIF([1]局站!$D$4:$D$172,"="&amp;S5590)</f>
        <v>1</v>
      </c>
      <c r="U5590" s="3">
        <v>0</v>
      </c>
      <c r="V5590" s="3">
        <v>0</v>
      </c>
      <c r="W5590" s="3">
        <v>0</v>
      </c>
      <c r="X5590" s="3" t="s">
        <v>1215</v>
      </c>
      <c r="Y5590" s="3" t="s">
        <v>881</v>
      </c>
      <c r="Z5590" s="3" t="str">
        <f>INDEX(业务类型!$C$4:$C$8,MATCH(纤芯!Y5590,业务类型!$B$4:$B$8,0))</f>
        <v>OTHER</v>
      </c>
      <c r="AA5590" s="3" t="s">
        <v>919</v>
      </c>
    </row>
    <row r="5591" spans="1:27" ht="16.5" x14ac:dyDescent="0.2">
      <c r="A5591" s="3">
        <v>5588</v>
      </c>
      <c r="B5591" s="3">
        <f t="shared" si="439"/>
        <v>37054107008</v>
      </c>
      <c r="C5591" s="3" t="s">
        <v>1166</v>
      </c>
      <c r="D5591" s="3" t="s">
        <v>254</v>
      </c>
      <c r="E5591" s="3" t="str">
        <f>INDEX(光放段!$G$4:$G$237,MATCH(纤芯!G5591,光放段!$C$4:$C$237,0))</f>
        <v>山东二干|潍烟威1号光缆:潍坊河西局-烟台大季家</v>
      </c>
      <c r="F5591" s="3">
        <f>INDEX(光放段!$I$4:$I$237,MATCH(纤芯!H5591,光放段!$B$4:$B$237,0))</f>
        <v>37054100000</v>
      </c>
      <c r="G5591" s="3" t="str">
        <f t="shared" si="435"/>
        <v>山东二干|潍烟威1号光缆:龙口黄城-蓬莱老局</v>
      </c>
      <c r="H5591" s="3">
        <f>INDEX(光放段!$B$4:$B$237,MATCH(纤芯!G5591,光放段!$C$4:$C$237,0))</f>
        <v>37054107000</v>
      </c>
      <c r="I5591" s="3" t="str">
        <f t="shared" si="436"/>
        <v>潍烟威1号光缆</v>
      </c>
      <c r="J5591" s="3" t="str">
        <f>INDEX(子缆名称!$B$4:$B$29,纤芯!M5591)</f>
        <v>A缆</v>
      </c>
      <c r="K5591" s="3">
        <v>8</v>
      </c>
      <c r="L5591" s="3">
        <f t="shared" si="437"/>
        <v>8</v>
      </c>
      <c r="M5591" s="3">
        <f t="shared" si="438"/>
        <v>1</v>
      </c>
      <c r="N5591" s="3" t="s">
        <v>129</v>
      </c>
      <c r="O5591" s="3">
        <f>COUNTIF([1]局站!$D$4:$D$172,"="&amp;N5591)</f>
        <v>1</v>
      </c>
      <c r="P5591" s="3">
        <v>0</v>
      </c>
      <c r="Q5591" s="3">
        <v>0</v>
      </c>
      <c r="R5591" s="3">
        <v>0</v>
      </c>
      <c r="S5591" s="3" t="s">
        <v>130</v>
      </c>
      <c r="T5591" s="3">
        <f>COUNTIF([1]局站!$D$4:$D$172,"="&amp;S5591)</f>
        <v>1</v>
      </c>
      <c r="U5591" s="3">
        <v>0</v>
      </c>
      <c r="V5591" s="3">
        <v>0</v>
      </c>
      <c r="W5591" s="3">
        <v>0</v>
      </c>
      <c r="X5591" s="3" t="s">
        <v>1215</v>
      </c>
      <c r="Y5591" s="3" t="s">
        <v>881</v>
      </c>
      <c r="Z5591" s="3" t="str">
        <f>INDEX(业务类型!$C$4:$C$8,MATCH(纤芯!Y5591,业务类型!$B$4:$B$8,0))</f>
        <v>OTHER</v>
      </c>
      <c r="AA5591" s="3" t="s">
        <v>919</v>
      </c>
    </row>
    <row r="5592" spans="1:27" ht="16.5" x14ac:dyDescent="0.2">
      <c r="A5592" s="3">
        <v>5589</v>
      </c>
      <c r="B5592" s="3">
        <f t="shared" si="439"/>
        <v>37054107009</v>
      </c>
      <c r="C5592" s="3" t="s">
        <v>1166</v>
      </c>
      <c r="D5592" s="3" t="s">
        <v>254</v>
      </c>
      <c r="E5592" s="3" t="str">
        <f>INDEX(光放段!$G$4:$G$237,MATCH(纤芯!G5592,光放段!$C$4:$C$237,0))</f>
        <v>山东二干|潍烟威1号光缆:潍坊河西局-烟台大季家</v>
      </c>
      <c r="F5592" s="3">
        <f>INDEX(光放段!$I$4:$I$237,MATCH(纤芯!H5592,光放段!$B$4:$B$237,0))</f>
        <v>37054100000</v>
      </c>
      <c r="G5592" s="3" t="str">
        <f t="shared" si="435"/>
        <v>山东二干|潍烟威1号光缆:龙口黄城-蓬莱老局</v>
      </c>
      <c r="H5592" s="3">
        <f>INDEX(光放段!$B$4:$B$237,MATCH(纤芯!G5592,光放段!$C$4:$C$237,0))</f>
        <v>37054107000</v>
      </c>
      <c r="I5592" s="3" t="str">
        <f t="shared" si="436"/>
        <v>潍烟威1号光缆</v>
      </c>
      <c r="J5592" s="3" t="str">
        <f>INDEX(子缆名称!$B$4:$B$29,纤芯!M5592)</f>
        <v>A缆</v>
      </c>
      <c r="K5592" s="3">
        <v>9</v>
      </c>
      <c r="L5592" s="3">
        <f t="shared" si="437"/>
        <v>9</v>
      </c>
      <c r="M5592" s="3">
        <f t="shared" si="438"/>
        <v>1</v>
      </c>
      <c r="N5592" s="3" t="s">
        <v>129</v>
      </c>
      <c r="O5592" s="3">
        <f>COUNTIF([1]局站!$D$4:$D$172,"="&amp;N5592)</f>
        <v>1</v>
      </c>
      <c r="P5592" s="3">
        <v>0</v>
      </c>
      <c r="Q5592" s="3">
        <v>0</v>
      </c>
      <c r="R5592" s="3">
        <v>0</v>
      </c>
      <c r="S5592" s="3" t="s">
        <v>130</v>
      </c>
      <c r="T5592" s="3">
        <f>COUNTIF([1]局站!$D$4:$D$172,"="&amp;S5592)</f>
        <v>1</v>
      </c>
      <c r="U5592" s="3">
        <v>0</v>
      </c>
      <c r="V5592" s="3">
        <v>0</v>
      </c>
      <c r="W5592" s="3">
        <v>0</v>
      </c>
      <c r="X5592" s="3" t="s">
        <v>1215</v>
      </c>
      <c r="Y5592" s="3" t="s">
        <v>880</v>
      </c>
      <c r="Z5592" s="3" t="str">
        <f>INDEX(业务类型!$C$4:$C$8,MATCH(纤芯!Y5592,业务类型!$B$4:$B$8,0))</f>
        <v>IDLE</v>
      </c>
      <c r="AA5592" s="3"/>
    </row>
    <row r="5593" spans="1:27" ht="16.5" x14ac:dyDescent="0.2">
      <c r="A5593" s="3">
        <v>5590</v>
      </c>
      <c r="B5593" s="3">
        <f t="shared" si="439"/>
        <v>37054107010</v>
      </c>
      <c r="C5593" s="3" t="s">
        <v>1166</v>
      </c>
      <c r="D5593" s="3" t="s">
        <v>254</v>
      </c>
      <c r="E5593" s="3" t="str">
        <f>INDEX(光放段!$G$4:$G$237,MATCH(纤芯!G5593,光放段!$C$4:$C$237,0))</f>
        <v>山东二干|潍烟威1号光缆:潍坊河西局-烟台大季家</v>
      </c>
      <c r="F5593" s="3">
        <f>INDEX(光放段!$I$4:$I$237,MATCH(纤芯!H5593,光放段!$B$4:$B$237,0))</f>
        <v>37054100000</v>
      </c>
      <c r="G5593" s="3" t="str">
        <f t="shared" si="435"/>
        <v>山东二干|潍烟威1号光缆:龙口黄城-蓬莱老局</v>
      </c>
      <c r="H5593" s="3">
        <f>INDEX(光放段!$B$4:$B$237,MATCH(纤芯!G5593,光放段!$C$4:$C$237,0))</f>
        <v>37054107000</v>
      </c>
      <c r="I5593" s="3" t="str">
        <f t="shared" si="436"/>
        <v>潍烟威1号光缆</v>
      </c>
      <c r="J5593" s="3" t="str">
        <f>INDEX(子缆名称!$B$4:$B$29,纤芯!M5593)</f>
        <v>A缆</v>
      </c>
      <c r="K5593" s="3">
        <v>10</v>
      </c>
      <c r="L5593" s="3">
        <f t="shared" si="437"/>
        <v>10</v>
      </c>
      <c r="M5593" s="3">
        <f t="shared" si="438"/>
        <v>1</v>
      </c>
      <c r="N5593" s="3" t="s">
        <v>129</v>
      </c>
      <c r="O5593" s="3">
        <f>COUNTIF([1]局站!$D$4:$D$172,"="&amp;N5593)</f>
        <v>1</v>
      </c>
      <c r="P5593" s="3">
        <v>0</v>
      </c>
      <c r="Q5593" s="3">
        <v>0</v>
      </c>
      <c r="R5593" s="3">
        <v>0</v>
      </c>
      <c r="S5593" s="3" t="s">
        <v>130</v>
      </c>
      <c r="T5593" s="3">
        <f>COUNTIF([1]局站!$D$4:$D$172,"="&amp;S5593)</f>
        <v>1</v>
      </c>
      <c r="U5593" s="3">
        <v>0</v>
      </c>
      <c r="V5593" s="3">
        <v>0</v>
      </c>
      <c r="W5593" s="3">
        <v>0</v>
      </c>
      <c r="X5593" s="3" t="s">
        <v>1215</v>
      </c>
      <c r="Y5593" s="3" t="s">
        <v>880</v>
      </c>
      <c r="Z5593" s="3" t="str">
        <f>INDEX(业务类型!$C$4:$C$8,MATCH(纤芯!Y5593,业务类型!$B$4:$B$8,0))</f>
        <v>IDLE</v>
      </c>
      <c r="AA5593" s="3"/>
    </row>
    <row r="5594" spans="1:27" ht="16.5" x14ac:dyDescent="0.2">
      <c r="A5594" s="3">
        <v>5591</v>
      </c>
      <c r="B5594" s="3">
        <f t="shared" si="439"/>
        <v>37054107011</v>
      </c>
      <c r="C5594" s="3" t="s">
        <v>1166</v>
      </c>
      <c r="D5594" s="3" t="s">
        <v>254</v>
      </c>
      <c r="E5594" s="3" t="str">
        <f>INDEX(光放段!$G$4:$G$237,MATCH(纤芯!G5594,光放段!$C$4:$C$237,0))</f>
        <v>山东二干|潍烟威1号光缆:潍坊河西局-烟台大季家</v>
      </c>
      <c r="F5594" s="3">
        <f>INDEX(光放段!$I$4:$I$237,MATCH(纤芯!H5594,光放段!$B$4:$B$237,0))</f>
        <v>37054100000</v>
      </c>
      <c r="G5594" s="3" t="str">
        <f t="shared" si="435"/>
        <v>山东二干|潍烟威1号光缆:龙口黄城-蓬莱老局</v>
      </c>
      <c r="H5594" s="3">
        <f>INDEX(光放段!$B$4:$B$237,MATCH(纤芯!G5594,光放段!$C$4:$C$237,0))</f>
        <v>37054107000</v>
      </c>
      <c r="I5594" s="3" t="str">
        <f t="shared" si="436"/>
        <v>潍烟威1号光缆</v>
      </c>
      <c r="J5594" s="3" t="str">
        <f>INDEX(子缆名称!$B$4:$B$29,纤芯!M5594)</f>
        <v>A缆</v>
      </c>
      <c r="K5594" s="3">
        <v>11</v>
      </c>
      <c r="L5594" s="3">
        <f t="shared" si="437"/>
        <v>11</v>
      </c>
      <c r="M5594" s="3">
        <f t="shared" si="438"/>
        <v>1</v>
      </c>
      <c r="N5594" s="3" t="s">
        <v>129</v>
      </c>
      <c r="O5594" s="3">
        <f>COUNTIF([1]局站!$D$4:$D$172,"="&amp;N5594)</f>
        <v>1</v>
      </c>
      <c r="P5594" s="3">
        <v>0</v>
      </c>
      <c r="Q5594" s="3">
        <v>0</v>
      </c>
      <c r="R5594" s="3">
        <v>0</v>
      </c>
      <c r="S5594" s="3" t="s">
        <v>130</v>
      </c>
      <c r="T5594" s="3">
        <f>COUNTIF([1]局站!$D$4:$D$172,"="&amp;S5594)</f>
        <v>1</v>
      </c>
      <c r="U5594" s="3">
        <v>0</v>
      </c>
      <c r="V5594" s="3">
        <v>0</v>
      </c>
      <c r="W5594" s="3">
        <v>0</v>
      </c>
      <c r="X5594" s="3" t="s">
        <v>1215</v>
      </c>
      <c r="Y5594" s="3" t="s">
        <v>854</v>
      </c>
      <c r="Z5594" s="3" t="str">
        <f>INDEX(业务类型!$C$4:$C$8,MATCH(纤芯!Y5594,业务类型!$B$4:$B$8,0))</f>
        <v>LOCAL</v>
      </c>
      <c r="AA5594" s="3" t="s">
        <v>879</v>
      </c>
    </row>
    <row r="5595" spans="1:27" ht="16.5" x14ac:dyDescent="0.2">
      <c r="A5595" s="3">
        <v>5592</v>
      </c>
      <c r="B5595" s="3">
        <f t="shared" si="439"/>
        <v>37054107012</v>
      </c>
      <c r="C5595" s="3" t="s">
        <v>1166</v>
      </c>
      <c r="D5595" s="3" t="s">
        <v>254</v>
      </c>
      <c r="E5595" s="3" t="str">
        <f>INDEX(光放段!$G$4:$G$237,MATCH(纤芯!G5595,光放段!$C$4:$C$237,0))</f>
        <v>山东二干|潍烟威1号光缆:潍坊河西局-烟台大季家</v>
      </c>
      <c r="F5595" s="3">
        <f>INDEX(光放段!$I$4:$I$237,MATCH(纤芯!H5595,光放段!$B$4:$B$237,0))</f>
        <v>37054100000</v>
      </c>
      <c r="G5595" s="3" t="str">
        <f t="shared" si="435"/>
        <v>山东二干|潍烟威1号光缆:龙口黄城-蓬莱老局</v>
      </c>
      <c r="H5595" s="3">
        <f>INDEX(光放段!$B$4:$B$237,MATCH(纤芯!G5595,光放段!$C$4:$C$237,0))</f>
        <v>37054107000</v>
      </c>
      <c r="I5595" s="3" t="str">
        <f t="shared" si="436"/>
        <v>潍烟威1号光缆</v>
      </c>
      <c r="J5595" s="3" t="str">
        <f>INDEX(子缆名称!$B$4:$B$29,纤芯!M5595)</f>
        <v>A缆</v>
      </c>
      <c r="K5595" s="3">
        <v>12</v>
      </c>
      <c r="L5595" s="3">
        <f t="shared" si="437"/>
        <v>12</v>
      </c>
      <c r="M5595" s="3">
        <f t="shared" si="438"/>
        <v>1</v>
      </c>
      <c r="N5595" s="3" t="s">
        <v>129</v>
      </c>
      <c r="O5595" s="3">
        <f>COUNTIF([1]局站!$D$4:$D$172,"="&amp;N5595)</f>
        <v>1</v>
      </c>
      <c r="P5595" s="3">
        <v>0</v>
      </c>
      <c r="Q5595" s="3">
        <v>0</v>
      </c>
      <c r="R5595" s="3">
        <v>0</v>
      </c>
      <c r="S5595" s="3" t="s">
        <v>130</v>
      </c>
      <c r="T5595" s="3">
        <f>COUNTIF([1]局站!$D$4:$D$172,"="&amp;S5595)</f>
        <v>1</v>
      </c>
      <c r="U5595" s="3">
        <v>0</v>
      </c>
      <c r="V5595" s="3">
        <v>0</v>
      </c>
      <c r="W5595" s="3">
        <v>0</v>
      </c>
      <c r="X5595" s="3" t="s">
        <v>1215</v>
      </c>
      <c r="Y5595" s="3" t="s">
        <v>854</v>
      </c>
      <c r="Z5595" s="3" t="str">
        <f>INDEX(业务类型!$C$4:$C$8,MATCH(纤芯!Y5595,业务类型!$B$4:$B$8,0))</f>
        <v>LOCAL</v>
      </c>
      <c r="AA5595" s="3" t="s">
        <v>879</v>
      </c>
    </row>
    <row r="5596" spans="1:27" ht="16.5" x14ac:dyDescent="0.2">
      <c r="A5596" s="3">
        <v>5593</v>
      </c>
      <c r="B5596" s="3">
        <f t="shared" si="439"/>
        <v>37054107013</v>
      </c>
      <c r="C5596" s="3" t="s">
        <v>1166</v>
      </c>
      <c r="D5596" s="3" t="s">
        <v>254</v>
      </c>
      <c r="E5596" s="3" t="str">
        <f>INDEX(光放段!$G$4:$G$237,MATCH(纤芯!G5596,光放段!$C$4:$C$237,0))</f>
        <v>山东二干|潍烟威1号光缆:潍坊河西局-烟台大季家</v>
      </c>
      <c r="F5596" s="3">
        <f>INDEX(光放段!$I$4:$I$237,MATCH(纤芯!H5596,光放段!$B$4:$B$237,0))</f>
        <v>37054100000</v>
      </c>
      <c r="G5596" s="3" t="str">
        <f t="shared" si="435"/>
        <v>山东二干|潍烟威1号光缆:龙口黄城-蓬莱老局</v>
      </c>
      <c r="H5596" s="3">
        <f>INDEX(光放段!$B$4:$B$237,MATCH(纤芯!G5596,光放段!$C$4:$C$237,0))</f>
        <v>37054107000</v>
      </c>
      <c r="I5596" s="3" t="str">
        <f t="shared" si="436"/>
        <v>潍烟威1号光缆</v>
      </c>
      <c r="J5596" s="3" t="str">
        <f>INDEX(子缆名称!$B$4:$B$29,纤芯!M5596)</f>
        <v>B缆</v>
      </c>
      <c r="K5596" s="3">
        <v>13</v>
      </c>
      <c r="L5596" s="3">
        <f t="shared" si="437"/>
        <v>1</v>
      </c>
      <c r="M5596" s="3">
        <f t="shared" si="438"/>
        <v>2</v>
      </c>
      <c r="N5596" s="3" t="s">
        <v>129</v>
      </c>
      <c r="O5596" s="3">
        <f>COUNTIF([1]局站!$D$4:$D$172,"="&amp;N5596)</f>
        <v>1</v>
      </c>
      <c r="P5596" s="3">
        <v>0</v>
      </c>
      <c r="Q5596" s="3">
        <v>0</v>
      </c>
      <c r="R5596" s="3">
        <v>0</v>
      </c>
      <c r="S5596" s="3" t="s">
        <v>130</v>
      </c>
      <c r="T5596" s="3">
        <f>COUNTIF([1]局站!$D$4:$D$172,"="&amp;S5596)</f>
        <v>1</v>
      </c>
      <c r="U5596" s="3">
        <v>0</v>
      </c>
      <c r="V5596" s="3">
        <v>0</v>
      </c>
      <c r="W5596" s="3">
        <v>0</v>
      </c>
      <c r="X5596" s="3" t="s">
        <v>1215</v>
      </c>
      <c r="Y5596" s="3" t="s">
        <v>880</v>
      </c>
      <c r="Z5596" s="3" t="str">
        <f>INDEX(业务类型!$C$4:$C$8,MATCH(纤芯!Y5596,业务类型!$B$4:$B$8,0))</f>
        <v>IDLE</v>
      </c>
      <c r="AA5596" s="3"/>
    </row>
    <row r="5597" spans="1:27" ht="16.5" x14ac:dyDescent="0.2">
      <c r="A5597" s="3">
        <v>5594</v>
      </c>
      <c r="B5597" s="3">
        <f t="shared" si="439"/>
        <v>37054107014</v>
      </c>
      <c r="C5597" s="3" t="s">
        <v>1166</v>
      </c>
      <c r="D5597" s="3" t="s">
        <v>254</v>
      </c>
      <c r="E5597" s="3" t="str">
        <f>INDEX(光放段!$G$4:$G$237,MATCH(纤芯!G5597,光放段!$C$4:$C$237,0))</f>
        <v>山东二干|潍烟威1号光缆:潍坊河西局-烟台大季家</v>
      </c>
      <c r="F5597" s="3">
        <f>INDEX(光放段!$I$4:$I$237,MATCH(纤芯!H5597,光放段!$B$4:$B$237,0))</f>
        <v>37054100000</v>
      </c>
      <c r="G5597" s="3" t="str">
        <f t="shared" si="435"/>
        <v>山东二干|潍烟威1号光缆:龙口黄城-蓬莱老局</v>
      </c>
      <c r="H5597" s="3">
        <f>INDEX(光放段!$B$4:$B$237,MATCH(纤芯!G5597,光放段!$C$4:$C$237,0))</f>
        <v>37054107000</v>
      </c>
      <c r="I5597" s="3" t="str">
        <f t="shared" si="436"/>
        <v>潍烟威1号光缆</v>
      </c>
      <c r="J5597" s="3" t="str">
        <f>INDEX(子缆名称!$B$4:$B$29,纤芯!M5597)</f>
        <v>B缆</v>
      </c>
      <c r="K5597" s="3">
        <v>14</v>
      </c>
      <c r="L5597" s="3">
        <f t="shared" si="437"/>
        <v>2</v>
      </c>
      <c r="M5597" s="3">
        <f t="shared" si="438"/>
        <v>2</v>
      </c>
      <c r="N5597" s="3" t="s">
        <v>129</v>
      </c>
      <c r="O5597" s="3">
        <f>COUNTIF([1]局站!$D$4:$D$172,"="&amp;N5597)</f>
        <v>1</v>
      </c>
      <c r="P5597" s="3">
        <v>0</v>
      </c>
      <c r="Q5597" s="3">
        <v>0</v>
      </c>
      <c r="R5597" s="3">
        <v>0</v>
      </c>
      <c r="S5597" s="3" t="s">
        <v>130</v>
      </c>
      <c r="T5597" s="3">
        <f>COUNTIF([1]局站!$D$4:$D$172,"="&amp;S5597)</f>
        <v>1</v>
      </c>
      <c r="U5597" s="3">
        <v>0</v>
      </c>
      <c r="V5597" s="3">
        <v>0</v>
      </c>
      <c r="W5597" s="3">
        <v>0</v>
      </c>
      <c r="X5597" s="3" t="s">
        <v>1215</v>
      </c>
      <c r="Y5597" s="3" t="s">
        <v>880</v>
      </c>
      <c r="Z5597" s="3" t="str">
        <f>INDEX(业务类型!$C$4:$C$8,MATCH(纤芯!Y5597,业务类型!$B$4:$B$8,0))</f>
        <v>IDLE</v>
      </c>
      <c r="AA5597" s="3"/>
    </row>
    <row r="5598" spans="1:27" ht="16.5" x14ac:dyDescent="0.2">
      <c r="A5598" s="3">
        <v>5595</v>
      </c>
      <c r="B5598" s="3">
        <f t="shared" si="439"/>
        <v>37054107015</v>
      </c>
      <c r="C5598" s="3" t="s">
        <v>1166</v>
      </c>
      <c r="D5598" s="3" t="s">
        <v>254</v>
      </c>
      <c r="E5598" s="3" t="str">
        <f>INDEX(光放段!$G$4:$G$237,MATCH(纤芯!G5598,光放段!$C$4:$C$237,0))</f>
        <v>山东二干|潍烟威1号光缆:潍坊河西局-烟台大季家</v>
      </c>
      <c r="F5598" s="3">
        <f>INDEX(光放段!$I$4:$I$237,MATCH(纤芯!H5598,光放段!$B$4:$B$237,0))</f>
        <v>37054100000</v>
      </c>
      <c r="G5598" s="3" t="str">
        <f t="shared" si="435"/>
        <v>山东二干|潍烟威1号光缆:龙口黄城-蓬莱老局</v>
      </c>
      <c r="H5598" s="3">
        <f>INDEX(光放段!$B$4:$B$237,MATCH(纤芯!G5598,光放段!$C$4:$C$237,0))</f>
        <v>37054107000</v>
      </c>
      <c r="I5598" s="3" t="str">
        <f t="shared" si="436"/>
        <v>潍烟威1号光缆</v>
      </c>
      <c r="J5598" s="3" t="str">
        <f>INDEX(子缆名称!$B$4:$B$29,纤芯!M5598)</f>
        <v>B缆</v>
      </c>
      <c r="K5598" s="3">
        <v>15</v>
      </c>
      <c r="L5598" s="3">
        <f t="shared" si="437"/>
        <v>3</v>
      </c>
      <c r="M5598" s="3">
        <f t="shared" si="438"/>
        <v>2</v>
      </c>
      <c r="N5598" s="3" t="s">
        <v>129</v>
      </c>
      <c r="O5598" s="3">
        <f>COUNTIF([1]局站!$D$4:$D$172,"="&amp;N5598)</f>
        <v>1</v>
      </c>
      <c r="P5598" s="3">
        <v>0</v>
      </c>
      <c r="Q5598" s="3">
        <v>0</v>
      </c>
      <c r="R5598" s="3">
        <v>0</v>
      </c>
      <c r="S5598" s="3" t="s">
        <v>130</v>
      </c>
      <c r="T5598" s="3">
        <f>COUNTIF([1]局站!$D$4:$D$172,"="&amp;S5598)</f>
        <v>1</v>
      </c>
      <c r="U5598" s="3">
        <v>0</v>
      </c>
      <c r="V5598" s="3">
        <v>0</v>
      </c>
      <c r="W5598" s="3">
        <v>0</v>
      </c>
      <c r="X5598" s="3" t="s">
        <v>1215</v>
      </c>
      <c r="Y5598" s="3" t="s">
        <v>854</v>
      </c>
      <c r="Z5598" s="3" t="str">
        <f>INDEX(业务类型!$C$4:$C$8,MATCH(纤芯!Y5598,业务类型!$B$4:$B$8,0))</f>
        <v>LOCAL</v>
      </c>
      <c r="AA5598" s="3" t="s">
        <v>879</v>
      </c>
    </row>
    <row r="5599" spans="1:27" ht="16.5" x14ac:dyDescent="0.2">
      <c r="A5599" s="3">
        <v>5596</v>
      </c>
      <c r="B5599" s="3">
        <f t="shared" si="439"/>
        <v>37054107016</v>
      </c>
      <c r="C5599" s="3" t="s">
        <v>1166</v>
      </c>
      <c r="D5599" s="3" t="s">
        <v>254</v>
      </c>
      <c r="E5599" s="3" t="str">
        <f>INDEX(光放段!$G$4:$G$237,MATCH(纤芯!G5599,光放段!$C$4:$C$237,0))</f>
        <v>山东二干|潍烟威1号光缆:潍坊河西局-烟台大季家</v>
      </c>
      <c r="F5599" s="3">
        <f>INDEX(光放段!$I$4:$I$237,MATCH(纤芯!H5599,光放段!$B$4:$B$237,0))</f>
        <v>37054100000</v>
      </c>
      <c r="G5599" s="3" t="str">
        <f t="shared" si="435"/>
        <v>山东二干|潍烟威1号光缆:龙口黄城-蓬莱老局</v>
      </c>
      <c r="H5599" s="3">
        <f>INDEX(光放段!$B$4:$B$237,MATCH(纤芯!G5599,光放段!$C$4:$C$237,0))</f>
        <v>37054107000</v>
      </c>
      <c r="I5599" s="3" t="str">
        <f t="shared" si="436"/>
        <v>潍烟威1号光缆</v>
      </c>
      <c r="J5599" s="3" t="str">
        <f>INDEX(子缆名称!$B$4:$B$29,纤芯!M5599)</f>
        <v>B缆</v>
      </c>
      <c r="K5599" s="3">
        <v>16</v>
      </c>
      <c r="L5599" s="3">
        <f t="shared" si="437"/>
        <v>4</v>
      </c>
      <c r="M5599" s="3">
        <f t="shared" si="438"/>
        <v>2</v>
      </c>
      <c r="N5599" s="3" t="s">
        <v>129</v>
      </c>
      <c r="O5599" s="3">
        <f>COUNTIF([1]局站!$D$4:$D$172,"="&amp;N5599)</f>
        <v>1</v>
      </c>
      <c r="P5599" s="3">
        <v>0</v>
      </c>
      <c r="Q5599" s="3">
        <v>0</v>
      </c>
      <c r="R5599" s="3">
        <v>0</v>
      </c>
      <c r="S5599" s="3" t="s">
        <v>130</v>
      </c>
      <c r="T5599" s="3">
        <f>COUNTIF([1]局站!$D$4:$D$172,"="&amp;S5599)</f>
        <v>1</v>
      </c>
      <c r="U5599" s="3">
        <v>0</v>
      </c>
      <c r="V5599" s="3">
        <v>0</v>
      </c>
      <c r="W5599" s="3">
        <v>0</v>
      </c>
      <c r="X5599" s="3" t="s">
        <v>1215</v>
      </c>
      <c r="Y5599" s="3" t="s">
        <v>854</v>
      </c>
      <c r="Z5599" s="3" t="str">
        <f>INDEX(业务类型!$C$4:$C$8,MATCH(纤芯!Y5599,业务类型!$B$4:$B$8,0))</f>
        <v>LOCAL</v>
      </c>
      <c r="AA5599" s="3" t="s">
        <v>879</v>
      </c>
    </row>
    <row r="5600" spans="1:27" ht="16.5" x14ac:dyDescent="0.2">
      <c r="A5600" s="3">
        <v>5597</v>
      </c>
      <c r="B5600" s="3">
        <f t="shared" si="439"/>
        <v>37054107017</v>
      </c>
      <c r="C5600" s="3" t="s">
        <v>1166</v>
      </c>
      <c r="D5600" s="3" t="s">
        <v>254</v>
      </c>
      <c r="E5600" s="3" t="str">
        <f>INDEX(光放段!$G$4:$G$237,MATCH(纤芯!G5600,光放段!$C$4:$C$237,0))</f>
        <v>山东二干|潍烟威1号光缆:潍坊河西局-烟台大季家</v>
      </c>
      <c r="F5600" s="3">
        <f>INDEX(光放段!$I$4:$I$237,MATCH(纤芯!H5600,光放段!$B$4:$B$237,0))</f>
        <v>37054100000</v>
      </c>
      <c r="G5600" s="3" t="str">
        <f t="shared" si="435"/>
        <v>山东二干|潍烟威1号光缆:龙口黄城-蓬莱老局</v>
      </c>
      <c r="H5600" s="3">
        <f>INDEX(光放段!$B$4:$B$237,MATCH(纤芯!G5600,光放段!$C$4:$C$237,0))</f>
        <v>37054107000</v>
      </c>
      <c r="I5600" s="3" t="str">
        <f t="shared" si="436"/>
        <v>潍烟威1号光缆</v>
      </c>
      <c r="J5600" s="3" t="str">
        <f>INDEX(子缆名称!$B$4:$B$29,纤芯!M5600)</f>
        <v>B缆</v>
      </c>
      <c r="K5600" s="3">
        <v>17</v>
      </c>
      <c r="L5600" s="3">
        <f t="shared" si="437"/>
        <v>5</v>
      </c>
      <c r="M5600" s="3">
        <f t="shared" si="438"/>
        <v>2</v>
      </c>
      <c r="N5600" s="3" t="s">
        <v>129</v>
      </c>
      <c r="O5600" s="3">
        <f>COUNTIF([1]局站!$D$4:$D$172,"="&amp;N5600)</f>
        <v>1</v>
      </c>
      <c r="P5600" s="3">
        <v>0</v>
      </c>
      <c r="Q5600" s="3">
        <v>0</v>
      </c>
      <c r="R5600" s="3">
        <v>0</v>
      </c>
      <c r="S5600" s="3" t="s">
        <v>130</v>
      </c>
      <c r="T5600" s="3">
        <f>COUNTIF([1]局站!$D$4:$D$172,"="&amp;S5600)</f>
        <v>1</v>
      </c>
      <c r="U5600" s="3">
        <v>0</v>
      </c>
      <c r="V5600" s="3">
        <v>0</v>
      </c>
      <c r="W5600" s="3">
        <v>0</v>
      </c>
      <c r="X5600" s="3" t="s">
        <v>1215</v>
      </c>
      <c r="Y5600" s="3" t="s">
        <v>854</v>
      </c>
      <c r="Z5600" s="3" t="str">
        <f>INDEX(业务类型!$C$4:$C$8,MATCH(纤芯!Y5600,业务类型!$B$4:$B$8,0))</f>
        <v>LOCAL</v>
      </c>
      <c r="AA5600" s="3" t="s">
        <v>879</v>
      </c>
    </row>
    <row r="5601" spans="1:27" ht="16.5" x14ac:dyDescent="0.2">
      <c r="A5601" s="3">
        <v>5598</v>
      </c>
      <c r="B5601" s="3">
        <f t="shared" si="439"/>
        <v>37054107018</v>
      </c>
      <c r="C5601" s="3" t="s">
        <v>1166</v>
      </c>
      <c r="D5601" s="3" t="s">
        <v>254</v>
      </c>
      <c r="E5601" s="3" t="str">
        <f>INDEX(光放段!$G$4:$G$237,MATCH(纤芯!G5601,光放段!$C$4:$C$237,0))</f>
        <v>山东二干|潍烟威1号光缆:潍坊河西局-烟台大季家</v>
      </c>
      <c r="F5601" s="3">
        <f>INDEX(光放段!$I$4:$I$237,MATCH(纤芯!H5601,光放段!$B$4:$B$237,0))</f>
        <v>37054100000</v>
      </c>
      <c r="G5601" s="3" t="str">
        <f t="shared" si="435"/>
        <v>山东二干|潍烟威1号光缆:龙口黄城-蓬莱老局</v>
      </c>
      <c r="H5601" s="3">
        <f>INDEX(光放段!$B$4:$B$237,MATCH(纤芯!G5601,光放段!$C$4:$C$237,0))</f>
        <v>37054107000</v>
      </c>
      <c r="I5601" s="3" t="str">
        <f t="shared" si="436"/>
        <v>潍烟威1号光缆</v>
      </c>
      <c r="J5601" s="3" t="str">
        <f>INDEX(子缆名称!$B$4:$B$29,纤芯!M5601)</f>
        <v>B缆</v>
      </c>
      <c r="K5601" s="3">
        <v>18</v>
      </c>
      <c r="L5601" s="3">
        <f t="shared" si="437"/>
        <v>6</v>
      </c>
      <c r="M5601" s="3">
        <f t="shared" si="438"/>
        <v>2</v>
      </c>
      <c r="N5601" s="3" t="s">
        <v>129</v>
      </c>
      <c r="O5601" s="3">
        <f>COUNTIF([1]局站!$D$4:$D$172,"="&amp;N5601)</f>
        <v>1</v>
      </c>
      <c r="P5601" s="3">
        <v>0</v>
      </c>
      <c r="Q5601" s="3">
        <v>0</v>
      </c>
      <c r="R5601" s="3">
        <v>0</v>
      </c>
      <c r="S5601" s="3" t="s">
        <v>130</v>
      </c>
      <c r="T5601" s="3">
        <f>COUNTIF([1]局站!$D$4:$D$172,"="&amp;S5601)</f>
        <v>1</v>
      </c>
      <c r="U5601" s="3">
        <v>0</v>
      </c>
      <c r="V5601" s="3">
        <v>0</v>
      </c>
      <c r="W5601" s="3">
        <v>0</v>
      </c>
      <c r="X5601" s="3" t="s">
        <v>1215</v>
      </c>
      <c r="Y5601" s="3" t="s">
        <v>854</v>
      </c>
      <c r="Z5601" s="3" t="str">
        <f>INDEX(业务类型!$C$4:$C$8,MATCH(纤芯!Y5601,业务类型!$B$4:$B$8,0))</f>
        <v>LOCAL</v>
      </c>
      <c r="AA5601" s="3" t="s">
        <v>879</v>
      </c>
    </row>
    <row r="5602" spans="1:27" ht="16.5" x14ac:dyDescent="0.2">
      <c r="A5602" s="3">
        <v>5599</v>
      </c>
      <c r="B5602" s="3">
        <f t="shared" si="439"/>
        <v>37054107019</v>
      </c>
      <c r="C5602" s="3" t="s">
        <v>1166</v>
      </c>
      <c r="D5602" s="3" t="s">
        <v>254</v>
      </c>
      <c r="E5602" s="3" t="str">
        <f>INDEX(光放段!$G$4:$G$237,MATCH(纤芯!G5602,光放段!$C$4:$C$237,0))</f>
        <v>山东二干|潍烟威1号光缆:潍坊河西局-烟台大季家</v>
      </c>
      <c r="F5602" s="3">
        <f>INDEX(光放段!$I$4:$I$237,MATCH(纤芯!H5602,光放段!$B$4:$B$237,0))</f>
        <v>37054100000</v>
      </c>
      <c r="G5602" s="3" t="str">
        <f t="shared" si="435"/>
        <v>山东二干|潍烟威1号光缆:龙口黄城-蓬莱老局</v>
      </c>
      <c r="H5602" s="3">
        <f>INDEX(光放段!$B$4:$B$237,MATCH(纤芯!G5602,光放段!$C$4:$C$237,0))</f>
        <v>37054107000</v>
      </c>
      <c r="I5602" s="3" t="str">
        <f t="shared" si="436"/>
        <v>潍烟威1号光缆</v>
      </c>
      <c r="J5602" s="3" t="str">
        <f>INDEX(子缆名称!$B$4:$B$29,纤芯!M5602)</f>
        <v>B缆</v>
      </c>
      <c r="K5602" s="3">
        <v>19</v>
      </c>
      <c r="L5602" s="3">
        <f t="shared" si="437"/>
        <v>7</v>
      </c>
      <c r="M5602" s="3">
        <f t="shared" si="438"/>
        <v>2</v>
      </c>
      <c r="N5602" s="3" t="s">
        <v>129</v>
      </c>
      <c r="O5602" s="3">
        <f>COUNTIF([1]局站!$D$4:$D$172,"="&amp;N5602)</f>
        <v>1</v>
      </c>
      <c r="P5602" s="3">
        <v>0</v>
      </c>
      <c r="Q5602" s="3">
        <v>0</v>
      </c>
      <c r="R5602" s="3">
        <v>0</v>
      </c>
      <c r="S5602" s="3" t="s">
        <v>130</v>
      </c>
      <c r="T5602" s="3">
        <f>COUNTIF([1]局站!$D$4:$D$172,"="&amp;S5602)</f>
        <v>1</v>
      </c>
      <c r="U5602" s="3">
        <v>0</v>
      </c>
      <c r="V5602" s="3">
        <v>0</v>
      </c>
      <c r="W5602" s="3">
        <v>0</v>
      </c>
      <c r="X5602" s="3" t="s">
        <v>1215</v>
      </c>
      <c r="Y5602" s="3" t="s">
        <v>880</v>
      </c>
      <c r="Z5602" s="3" t="str">
        <f>INDEX(业务类型!$C$4:$C$8,MATCH(纤芯!Y5602,业务类型!$B$4:$B$8,0))</f>
        <v>IDLE</v>
      </c>
      <c r="AA5602" s="3"/>
    </row>
    <row r="5603" spans="1:27" ht="16.5" x14ac:dyDescent="0.2">
      <c r="A5603" s="3">
        <v>5600</v>
      </c>
      <c r="B5603" s="3">
        <f t="shared" si="439"/>
        <v>37054107020</v>
      </c>
      <c r="C5603" s="3" t="s">
        <v>1166</v>
      </c>
      <c r="D5603" s="3" t="s">
        <v>254</v>
      </c>
      <c r="E5603" s="3" t="str">
        <f>INDEX(光放段!$G$4:$G$237,MATCH(纤芯!G5603,光放段!$C$4:$C$237,0))</f>
        <v>山东二干|潍烟威1号光缆:潍坊河西局-烟台大季家</v>
      </c>
      <c r="F5603" s="3">
        <f>INDEX(光放段!$I$4:$I$237,MATCH(纤芯!H5603,光放段!$B$4:$B$237,0))</f>
        <v>37054100000</v>
      </c>
      <c r="G5603" s="3" t="str">
        <f t="shared" si="435"/>
        <v>山东二干|潍烟威1号光缆:龙口黄城-蓬莱老局</v>
      </c>
      <c r="H5603" s="3">
        <f>INDEX(光放段!$B$4:$B$237,MATCH(纤芯!G5603,光放段!$C$4:$C$237,0))</f>
        <v>37054107000</v>
      </c>
      <c r="I5603" s="3" t="str">
        <f t="shared" si="436"/>
        <v>潍烟威1号光缆</v>
      </c>
      <c r="J5603" s="3" t="str">
        <f>INDEX(子缆名称!$B$4:$B$29,纤芯!M5603)</f>
        <v>B缆</v>
      </c>
      <c r="K5603" s="3">
        <v>20</v>
      </c>
      <c r="L5603" s="3">
        <f t="shared" si="437"/>
        <v>8</v>
      </c>
      <c r="M5603" s="3">
        <f t="shared" si="438"/>
        <v>2</v>
      </c>
      <c r="N5603" s="3" t="s">
        <v>129</v>
      </c>
      <c r="O5603" s="3">
        <f>COUNTIF([1]局站!$D$4:$D$172,"="&amp;N5603)</f>
        <v>1</v>
      </c>
      <c r="P5603" s="3">
        <v>0</v>
      </c>
      <c r="Q5603" s="3">
        <v>0</v>
      </c>
      <c r="R5603" s="3">
        <v>0</v>
      </c>
      <c r="S5603" s="3" t="s">
        <v>130</v>
      </c>
      <c r="T5603" s="3">
        <f>COUNTIF([1]局站!$D$4:$D$172,"="&amp;S5603)</f>
        <v>1</v>
      </c>
      <c r="U5603" s="3">
        <v>0</v>
      </c>
      <c r="V5603" s="3">
        <v>0</v>
      </c>
      <c r="W5603" s="3">
        <v>0</v>
      </c>
      <c r="X5603" s="3" t="s">
        <v>1215</v>
      </c>
      <c r="Y5603" s="3" t="s">
        <v>880</v>
      </c>
      <c r="Z5603" s="3" t="str">
        <f>INDEX(业务类型!$C$4:$C$8,MATCH(纤芯!Y5603,业务类型!$B$4:$B$8,0))</f>
        <v>IDLE</v>
      </c>
      <c r="AA5603" s="3"/>
    </row>
    <row r="5604" spans="1:27" ht="16.5" x14ac:dyDescent="0.2">
      <c r="A5604" s="3">
        <v>5601</v>
      </c>
      <c r="B5604" s="3">
        <f t="shared" si="439"/>
        <v>37054107021</v>
      </c>
      <c r="C5604" s="3" t="s">
        <v>1166</v>
      </c>
      <c r="D5604" s="3" t="s">
        <v>254</v>
      </c>
      <c r="E5604" s="3" t="str">
        <f>INDEX(光放段!$G$4:$G$237,MATCH(纤芯!G5604,光放段!$C$4:$C$237,0))</f>
        <v>山东二干|潍烟威1号光缆:潍坊河西局-烟台大季家</v>
      </c>
      <c r="F5604" s="3">
        <f>INDEX(光放段!$I$4:$I$237,MATCH(纤芯!H5604,光放段!$B$4:$B$237,0))</f>
        <v>37054100000</v>
      </c>
      <c r="G5604" s="3" t="str">
        <f t="shared" si="435"/>
        <v>山东二干|潍烟威1号光缆:龙口黄城-蓬莱老局</v>
      </c>
      <c r="H5604" s="3">
        <f>INDEX(光放段!$B$4:$B$237,MATCH(纤芯!G5604,光放段!$C$4:$C$237,0))</f>
        <v>37054107000</v>
      </c>
      <c r="I5604" s="3" t="str">
        <f t="shared" si="436"/>
        <v>潍烟威1号光缆</v>
      </c>
      <c r="J5604" s="3" t="str">
        <f>INDEX(子缆名称!$B$4:$B$29,纤芯!M5604)</f>
        <v>B缆</v>
      </c>
      <c r="K5604" s="3">
        <v>21</v>
      </c>
      <c r="L5604" s="3">
        <f t="shared" si="437"/>
        <v>9</v>
      </c>
      <c r="M5604" s="3">
        <f t="shared" si="438"/>
        <v>2</v>
      </c>
      <c r="N5604" s="3" t="s">
        <v>129</v>
      </c>
      <c r="O5604" s="3">
        <f>COUNTIF([1]局站!$D$4:$D$172,"="&amp;N5604)</f>
        <v>1</v>
      </c>
      <c r="P5604" s="3">
        <v>0</v>
      </c>
      <c r="Q5604" s="3">
        <v>0</v>
      </c>
      <c r="R5604" s="3">
        <v>0</v>
      </c>
      <c r="S5604" s="3" t="s">
        <v>130</v>
      </c>
      <c r="T5604" s="3">
        <f>COUNTIF([1]局站!$D$4:$D$172,"="&amp;S5604)</f>
        <v>1</v>
      </c>
      <c r="U5604" s="3">
        <v>0</v>
      </c>
      <c r="V5604" s="3">
        <v>0</v>
      </c>
      <c r="W5604" s="3">
        <v>0</v>
      </c>
      <c r="X5604" s="3" t="s">
        <v>1215</v>
      </c>
      <c r="Y5604" s="3" t="s">
        <v>854</v>
      </c>
      <c r="Z5604" s="3" t="str">
        <f>INDEX(业务类型!$C$4:$C$8,MATCH(纤芯!Y5604,业务类型!$B$4:$B$8,0))</f>
        <v>LOCAL</v>
      </c>
      <c r="AA5604" s="3" t="s">
        <v>879</v>
      </c>
    </row>
    <row r="5605" spans="1:27" ht="16.5" x14ac:dyDescent="0.2">
      <c r="A5605" s="3">
        <v>5602</v>
      </c>
      <c r="B5605" s="3">
        <f t="shared" si="439"/>
        <v>37054107022</v>
      </c>
      <c r="C5605" s="3" t="s">
        <v>1166</v>
      </c>
      <c r="D5605" s="3" t="s">
        <v>254</v>
      </c>
      <c r="E5605" s="3" t="str">
        <f>INDEX(光放段!$G$4:$G$237,MATCH(纤芯!G5605,光放段!$C$4:$C$237,0))</f>
        <v>山东二干|潍烟威1号光缆:潍坊河西局-烟台大季家</v>
      </c>
      <c r="F5605" s="3">
        <f>INDEX(光放段!$I$4:$I$237,MATCH(纤芯!H5605,光放段!$B$4:$B$237,0))</f>
        <v>37054100000</v>
      </c>
      <c r="G5605" s="3" t="str">
        <f t="shared" si="435"/>
        <v>山东二干|潍烟威1号光缆:龙口黄城-蓬莱老局</v>
      </c>
      <c r="H5605" s="3">
        <f>INDEX(光放段!$B$4:$B$237,MATCH(纤芯!G5605,光放段!$C$4:$C$237,0))</f>
        <v>37054107000</v>
      </c>
      <c r="I5605" s="3" t="str">
        <f t="shared" si="436"/>
        <v>潍烟威1号光缆</v>
      </c>
      <c r="J5605" s="3" t="str">
        <f>INDEX(子缆名称!$B$4:$B$29,纤芯!M5605)</f>
        <v>B缆</v>
      </c>
      <c r="K5605" s="3">
        <v>22</v>
      </c>
      <c r="L5605" s="3">
        <f t="shared" si="437"/>
        <v>10</v>
      </c>
      <c r="M5605" s="3">
        <f t="shared" si="438"/>
        <v>2</v>
      </c>
      <c r="N5605" s="3" t="s">
        <v>129</v>
      </c>
      <c r="O5605" s="3">
        <f>COUNTIF([1]局站!$D$4:$D$172,"="&amp;N5605)</f>
        <v>1</v>
      </c>
      <c r="P5605" s="3">
        <v>0</v>
      </c>
      <c r="Q5605" s="3">
        <v>0</v>
      </c>
      <c r="R5605" s="3">
        <v>0</v>
      </c>
      <c r="S5605" s="3" t="s">
        <v>130</v>
      </c>
      <c r="T5605" s="3">
        <f>COUNTIF([1]局站!$D$4:$D$172,"="&amp;S5605)</f>
        <v>1</v>
      </c>
      <c r="U5605" s="3">
        <v>0</v>
      </c>
      <c r="V5605" s="3">
        <v>0</v>
      </c>
      <c r="W5605" s="3">
        <v>0</v>
      </c>
      <c r="X5605" s="3" t="s">
        <v>1215</v>
      </c>
      <c r="Y5605" s="3" t="s">
        <v>881</v>
      </c>
      <c r="Z5605" s="3" t="str">
        <f>INDEX(业务类型!$C$4:$C$8,MATCH(纤芯!Y5605,业务类型!$B$4:$B$8,0))</f>
        <v>OTHER</v>
      </c>
      <c r="AA5605" s="3" t="s">
        <v>1122</v>
      </c>
    </row>
    <row r="5606" spans="1:27" ht="16.5" x14ac:dyDescent="0.2">
      <c r="A5606" s="3">
        <v>5603</v>
      </c>
      <c r="B5606" s="3">
        <f t="shared" si="439"/>
        <v>37054108001</v>
      </c>
      <c r="C5606" s="3" t="s">
        <v>1166</v>
      </c>
      <c r="D5606" s="3" t="s">
        <v>254</v>
      </c>
      <c r="E5606" s="3" t="str">
        <f>INDEX(光放段!$G$4:$G$237,MATCH(纤芯!G5606,光放段!$C$4:$C$237,0))</f>
        <v>山东二干|潍烟威1号光缆:潍坊河西局-烟台大季家</v>
      </c>
      <c r="F5606" s="3">
        <f>INDEX(光放段!$I$4:$I$237,MATCH(纤芯!H5606,光放段!$B$4:$B$237,0))</f>
        <v>37054100000</v>
      </c>
      <c r="G5606" s="3" t="str">
        <f t="shared" si="435"/>
        <v>山东二干|潍烟威1号光缆:蓬莱老局-烟台大季家</v>
      </c>
      <c r="H5606" s="3">
        <f>INDEX(光放段!$B$4:$B$237,MATCH(纤芯!G5606,光放段!$C$4:$C$237,0))</f>
        <v>37054108000</v>
      </c>
      <c r="I5606" s="3" t="str">
        <f t="shared" si="436"/>
        <v>潍烟威1号光缆</v>
      </c>
      <c r="J5606" s="3" t="str">
        <f>INDEX(子缆名称!$B$4:$B$29,纤芯!M5606)</f>
        <v>A缆</v>
      </c>
      <c r="K5606" s="3">
        <v>1</v>
      </c>
      <c r="L5606" s="3">
        <f t="shared" si="437"/>
        <v>1</v>
      </c>
      <c r="M5606" s="3">
        <f t="shared" si="438"/>
        <v>1</v>
      </c>
      <c r="N5606" s="3" t="s">
        <v>130</v>
      </c>
      <c r="O5606" s="3">
        <f>COUNTIF([1]局站!$D$4:$D$172,"="&amp;N5606)</f>
        <v>1</v>
      </c>
      <c r="P5606" s="3">
        <v>0</v>
      </c>
      <c r="Q5606" s="3">
        <v>0</v>
      </c>
      <c r="R5606" s="3">
        <v>0</v>
      </c>
      <c r="S5606" s="3" t="s">
        <v>131</v>
      </c>
      <c r="T5606" s="3">
        <f>COUNTIF([1]局站!$D$4:$D$172,"="&amp;S5606)</f>
        <v>1</v>
      </c>
      <c r="U5606" s="3">
        <v>0</v>
      </c>
      <c r="V5606" s="3">
        <v>0</v>
      </c>
      <c r="W5606" s="3">
        <v>0</v>
      </c>
      <c r="X5606" s="3" t="s">
        <v>1215</v>
      </c>
      <c r="Y5606" s="3" t="s">
        <v>880</v>
      </c>
      <c r="Z5606" s="3" t="str">
        <f>INDEX(业务类型!$C$4:$C$8,MATCH(纤芯!Y5606,业务类型!$B$4:$B$8,0))</f>
        <v>IDLE</v>
      </c>
      <c r="AA5606" s="3"/>
    </row>
    <row r="5607" spans="1:27" ht="16.5" x14ac:dyDescent="0.2">
      <c r="A5607" s="3">
        <v>5604</v>
      </c>
      <c r="B5607" s="3">
        <f t="shared" si="439"/>
        <v>37054108002</v>
      </c>
      <c r="C5607" s="3" t="s">
        <v>1166</v>
      </c>
      <c r="D5607" s="3" t="s">
        <v>254</v>
      </c>
      <c r="E5607" s="3" t="str">
        <f>INDEX(光放段!$G$4:$G$237,MATCH(纤芯!G5607,光放段!$C$4:$C$237,0))</f>
        <v>山东二干|潍烟威1号光缆:潍坊河西局-烟台大季家</v>
      </c>
      <c r="F5607" s="3">
        <f>INDEX(光放段!$I$4:$I$237,MATCH(纤芯!H5607,光放段!$B$4:$B$237,0))</f>
        <v>37054100000</v>
      </c>
      <c r="G5607" s="3" t="str">
        <f t="shared" si="435"/>
        <v>山东二干|潍烟威1号光缆:蓬莱老局-烟台大季家</v>
      </c>
      <c r="H5607" s="3">
        <f>INDEX(光放段!$B$4:$B$237,MATCH(纤芯!G5607,光放段!$C$4:$C$237,0))</f>
        <v>37054108000</v>
      </c>
      <c r="I5607" s="3" t="str">
        <f t="shared" si="436"/>
        <v>潍烟威1号光缆</v>
      </c>
      <c r="J5607" s="3" t="str">
        <f>INDEX(子缆名称!$B$4:$B$29,纤芯!M5607)</f>
        <v>A缆</v>
      </c>
      <c r="K5607" s="3">
        <v>2</v>
      </c>
      <c r="L5607" s="3">
        <f t="shared" si="437"/>
        <v>2</v>
      </c>
      <c r="M5607" s="3">
        <f t="shared" si="438"/>
        <v>1</v>
      </c>
      <c r="N5607" s="3" t="s">
        <v>130</v>
      </c>
      <c r="O5607" s="3">
        <f>COUNTIF([1]局站!$D$4:$D$172,"="&amp;N5607)</f>
        <v>1</v>
      </c>
      <c r="P5607" s="3">
        <v>0</v>
      </c>
      <c r="Q5607" s="3">
        <v>0</v>
      </c>
      <c r="R5607" s="3">
        <v>0</v>
      </c>
      <c r="S5607" s="3" t="s">
        <v>131</v>
      </c>
      <c r="T5607" s="3">
        <f>COUNTIF([1]局站!$D$4:$D$172,"="&amp;S5607)</f>
        <v>1</v>
      </c>
      <c r="U5607" s="3">
        <v>0</v>
      </c>
      <c r="V5607" s="3">
        <v>0</v>
      </c>
      <c r="W5607" s="3">
        <v>0</v>
      </c>
      <c r="X5607" s="3" t="s">
        <v>1215</v>
      </c>
      <c r="Y5607" s="3" t="s">
        <v>880</v>
      </c>
      <c r="Z5607" s="3" t="str">
        <f>INDEX(业务类型!$C$4:$C$8,MATCH(纤芯!Y5607,业务类型!$B$4:$B$8,0))</f>
        <v>IDLE</v>
      </c>
      <c r="AA5607" s="3"/>
    </row>
    <row r="5608" spans="1:27" ht="16.5" x14ac:dyDescent="0.2">
      <c r="A5608" s="3">
        <v>5605</v>
      </c>
      <c r="B5608" s="3">
        <f t="shared" si="439"/>
        <v>37054108003</v>
      </c>
      <c r="C5608" s="3" t="s">
        <v>1166</v>
      </c>
      <c r="D5608" s="3" t="s">
        <v>254</v>
      </c>
      <c r="E5608" s="3" t="str">
        <f>INDEX(光放段!$G$4:$G$237,MATCH(纤芯!G5608,光放段!$C$4:$C$237,0))</f>
        <v>山东二干|潍烟威1号光缆:潍坊河西局-烟台大季家</v>
      </c>
      <c r="F5608" s="3">
        <f>INDEX(光放段!$I$4:$I$237,MATCH(纤芯!H5608,光放段!$B$4:$B$237,0))</f>
        <v>37054100000</v>
      </c>
      <c r="G5608" s="3" t="str">
        <f t="shared" si="435"/>
        <v>山东二干|潍烟威1号光缆:蓬莱老局-烟台大季家</v>
      </c>
      <c r="H5608" s="3">
        <f>INDEX(光放段!$B$4:$B$237,MATCH(纤芯!G5608,光放段!$C$4:$C$237,0))</f>
        <v>37054108000</v>
      </c>
      <c r="I5608" s="3" t="str">
        <f t="shared" si="436"/>
        <v>潍烟威1号光缆</v>
      </c>
      <c r="J5608" s="3" t="str">
        <f>INDEX(子缆名称!$B$4:$B$29,纤芯!M5608)</f>
        <v>A缆</v>
      </c>
      <c r="K5608" s="3">
        <v>3</v>
      </c>
      <c r="L5608" s="3">
        <f t="shared" si="437"/>
        <v>3</v>
      </c>
      <c r="M5608" s="3">
        <f t="shared" si="438"/>
        <v>1</v>
      </c>
      <c r="N5608" s="3" t="s">
        <v>130</v>
      </c>
      <c r="O5608" s="3">
        <f>COUNTIF([1]局站!$D$4:$D$172,"="&amp;N5608)</f>
        <v>1</v>
      </c>
      <c r="P5608" s="3">
        <v>0</v>
      </c>
      <c r="Q5608" s="3">
        <v>0</v>
      </c>
      <c r="R5608" s="3">
        <v>0</v>
      </c>
      <c r="S5608" s="3" t="s">
        <v>131</v>
      </c>
      <c r="T5608" s="3">
        <f>COUNTIF([1]局站!$D$4:$D$172,"="&amp;S5608)</f>
        <v>1</v>
      </c>
      <c r="U5608" s="3">
        <v>0</v>
      </c>
      <c r="V5608" s="3">
        <v>0</v>
      </c>
      <c r="W5608" s="3">
        <v>0</v>
      </c>
      <c r="X5608" s="3" t="s">
        <v>1215</v>
      </c>
      <c r="Y5608" s="3" t="s">
        <v>854</v>
      </c>
      <c r="Z5608" s="3" t="str">
        <f>INDEX(业务类型!$C$4:$C$8,MATCH(纤芯!Y5608,业务类型!$B$4:$B$8,0))</f>
        <v>LOCAL</v>
      </c>
      <c r="AA5608" s="3" t="s">
        <v>879</v>
      </c>
    </row>
    <row r="5609" spans="1:27" ht="16.5" x14ac:dyDescent="0.2">
      <c r="A5609" s="3">
        <v>5606</v>
      </c>
      <c r="B5609" s="3">
        <f t="shared" si="439"/>
        <v>37054108004</v>
      </c>
      <c r="C5609" s="3" t="s">
        <v>1166</v>
      </c>
      <c r="D5609" s="3" t="s">
        <v>254</v>
      </c>
      <c r="E5609" s="3" t="str">
        <f>INDEX(光放段!$G$4:$G$237,MATCH(纤芯!G5609,光放段!$C$4:$C$237,0))</f>
        <v>山东二干|潍烟威1号光缆:潍坊河西局-烟台大季家</v>
      </c>
      <c r="F5609" s="3">
        <f>INDEX(光放段!$I$4:$I$237,MATCH(纤芯!H5609,光放段!$B$4:$B$237,0))</f>
        <v>37054100000</v>
      </c>
      <c r="G5609" s="3" t="str">
        <f t="shared" si="435"/>
        <v>山东二干|潍烟威1号光缆:蓬莱老局-烟台大季家</v>
      </c>
      <c r="H5609" s="3">
        <f>INDEX(光放段!$B$4:$B$237,MATCH(纤芯!G5609,光放段!$C$4:$C$237,0))</f>
        <v>37054108000</v>
      </c>
      <c r="I5609" s="3" t="str">
        <f t="shared" si="436"/>
        <v>潍烟威1号光缆</v>
      </c>
      <c r="J5609" s="3" t="str">
        <f>INDEX(子缆名称!$B$4:$B$29,纤芯!M5609)</f>
        <v>A缆</v>
      </c>
      <c r="K5609" s="3">
        <v>4</v>
      </c>
      <c r="L5609" s="3">
        <f t="shared" si="437"/>
        <v>4</v>
      </c>
      <c r="M5609" s="3">
        <f t="shared" si="438"/>
        <v>1</v>
      </c>
      <c r="N5609" s="3" t="s">
        <v>130</v>
      </c>
      <c r="O5609" s="3">
        <f>COUNTIF([1]局站!$D$4:$D$172,"="&amp;N5609)</f>
        <v>1</v>
      </c>
      <c r="P5609" s="3">
        <v>0</v>
      </c>
      <c r="Q5609" s="3">
        <v>0</v>
      </c>
      <c r="R5609" s="3">
        <v>0</v>
      </c>
      <c r="S5609" s="3" t="s">
        <v>131</v>
      </c>
      <c r="T5609" s="3">
        <f>COUNTIF([1]局站!$D$4:$D$172,"="&amp;S5609)</f>
        <v>1</v>
      </c>
      <c r="U5609" s="3">
        <v>0</v>
      </c>
      <c r="V5609" s="3">
        <v>0</v>
      </c>
      <c r="W5609" s="3">
        <v>0</v>
      </c>
      <c r="X5609" s="3" t="s">
        <v>1215</v>
      </c>
      <c r="Y5609" s="3" t="s">
        <v>854</v>
      </c>
      <c r="Z5609" s="3" t="str">
        <f>INDEX(业务类型!$C$4:$C$8,MATCH(纤芯!Y5609,业务类型!$B$4:$B$8,0))</f>
        <v>LOCAL</v>
      </c>
      <c r="AA5609" s="3" t="s">
        <v>879</v>
      </c>
    </row>
    <row r="5610" spans="1:27" ht="16.5" x14ac:dyDescent="0.2">
      <c r="A5610" s="3">
        <v>5607</v>
      </c>
      <c r="B5610" s="3">
        <f t="shared" si="439"/>
        <v>37054108005</v>
      </c>
      <c r="C5610" s="3" t="s">
        <v>1166</v>
      </c>
      <c r="D5610" s="3" t="s">
        <v>254</v>
      </c>
      <c r="E5610" s="3" t="str">
        <f>INDEX(光放段!$G$4:$G$237,MATCH(纤芯!G5610,光放段!$C$4:$C$237,0))</f>
        <v>山东二干|潍烟威1号光缆:潍坊河西局-烟台大季家</v>
      </c>
      <c r="F5610" s="3">
        <f>INDEX(光放段!$I$4:$I$237,MATCH(纤芯!H5610,光放段!$B$4:$B$237,0))</f>
        <v>37054100000</v>
      </c>
      <c r="G5610" s="3" t="str">
        <f t="shared" si="435"/>
        <v>山东二干|潍烟威1号光缆:蓬莱老局-烟台大季家</v>
      </c>
      <c r="H5610" s="3">
        <f>INDEX(光放段!$B$4:$B$237,MATCH(纤芯!G5610,光放段!$C$4:$C$237,0))</f>
        <v>37054108000</v>
      </c>
      <c r="I5610" s="3" t="str">
        <f t="shared" si="436"/>
        <v>潍烟威1号光缆</v>
      </c>
      <c r="J5610" s="3" t="str">
        <f>INDEX(子缆名称!$B$4:$B$29,纤芯!M5610)</f>
        <v>A缆</v>
      </c>
      <c r="K5610" s="3">
        <v>5</v>
      </c>
      <c r="L5610" s="3">
        <f t="shared" si="437"/>
        <v>5</v>
      </c>
      <c r="M5610" s="3">
        <f t="shared" si="438"/>
        <v>1</v>
      </c>
      <c r="N5610" s="3" t="s">
        <v>130</v>
      </c>
      <c r="O5610" s="3">
        <f>COUNTIF([1]局站!$D$4:$D$172,"="&amp;N5610)</f>
        <v>1</v>
      </c>
      <c r="P5610" s="3">
        <v>0</v>
      </c>
      <c r="Q5610" s="3">
        <v>0</v>
      </c>
      <c r="R5610" s="3">
        <v>0</v>
      </c>
      <c r="S5610" s="3" t="s">
        <v>131</v>
      </c>
      <c r="T5610" s="3">
        <f>COUNTIF([1]局站!$D$4:$D$172,"="&amp;S5610)</f>
        <v>1</v>
      </c>
      <c r="U5610" s="3">
        <v>0</v>
      </c>
      <c r="V5610" s="3">
        <v>0</v>
      </c>
      <c r="W5610" s="3">
        <v>0</v>
      </c>
      <c r="X5610" s="3" t="s">
        <v>1215</v>
      </c>
      <c r="Y5610" s="3" t="s">
        <v>854</v>
      </c>
      <c r="Z5610" s="3" t="str">
        <f>INDEX(业务类型!$C$4:$C$8,MATCH(纤芯!Y5610,业务类型!$B$4:$B$8,0))</f>
        <v>LOCAL</v>
      </c>
      <c r="AA5610" s="3" t="s">
        <v>879</v>
      </c>
    </row>
    <row r="5611" spans="1:27" ht="16.5" x14ac:dyDescent="0.2">
      <c r="A5611" s="3">
        <v>5608</v>
      </c>
      <c r="B5611" s="3">
        <f t="shared" si="439"/>
        <v>37054108006</v>
      </c>
      <c r="C5611" s="3" t="s">
        <v>1166</v>
      </c>
      <c r="D5611" s="3" t="s">
        <v>254</v>
      </c>
      <c r="E5611" s="3" t="str">
        <f>INDEX(光放段!$G$4:$G$237,MATCH(纤芯!G5611,光放段!$C$4:$C$237,0))</f>
        <v>山东二干|潍烟威1号光缆:潍坊河西局-烟台大季家</v>
      </c>
      <c r="F5611" s="3">
        <f>INDEX(光放段!$I$4:$I$237,MATCH(纤芯!H5611,光放段!$B$4:$B$237,0))</f>
        <v>37054100000</v>
      </c>
      <c r="G5611" s="3" t="str">
        <f t="shared" si="435"/>
        <v>山东二干|潍烟威1号光缆:蓬莱老局-烟台大季家</v>
      </c>
      <c r="H5611" s="3">
        <f>INDEX(光放段!$B$4:$B$237,MATCH(纤芯!G5611,光放段!$C$4:$C$237,0))</f>
        <v>37054108000</v>
      </c>
      <c r="I5611" s="3" t="str">
        <f t="shared" si="436"/>
        <v>潍烟威1号光缆</v>
      </c>
      <c r="J5611" s="3" t="str">
        <f>INDEX(子缆名称!$B$4:$B$29,纤芯!M5611)</f>
        <v>A缆</v>
      </c>
      <c r="K5611" s="3">
        <v>6</v>
      </c>
      <c r="L5611" s="3">
        <f t="shared" si="437"/>
        <v>6</v>
      </c>
      <c r="M5611" s="3">
        <f t="shared" si="438"/>
        <v>1</v>
      </c>
      <c r="N5611" s="3" t="s">
        <v>130</v>
      </c>
      <c r="O5611" s="3">
        <f>COUNTIF([1]局站!$D$4:$D$172,"="&amp;N5611)</f>
        <v>1</v>
      </c>
      <c r="P5611" s="3">
        <v>0</v>
      </c>
      <c r="Q5611" s="3">
        <v>0</v>
      </c>
      <c r="R5611" s="3">
        <v>0</v>
      </c>
      <c r="S5611" s="3" t="s">
        <v>131</v>
      </c>
      <c r="T5611" s="3">
        <f>COUNTIF([1]局站!$D$4:$D$172,"="&amp;S5611)</f>
        <v>1</v>
      </c>
      <c r="U5611" s="3">
        <v>0</v>
      </c>
      <c r="V5611" s="3">
        <v>0</v>
      </c>
      <c r="W5611" s="3">
        <v>0</v>
      </c>
      <c r="X5611" s="3" t="s">
        <v>1215</v>
      </c>
      <c r="Y5611" s="3" t="s">
        <v>854</v>
      </c>
      <c r="Z5611" s="3" t="str">
        <f>INDEX(业务类型!$C$4:$C$8,MATCH(纤芯!Y5611,业务类型!$B$4:$B$8,0))</f>
        <v>LOCAL</v>
      </c>
      <c r="AA5611" s="3" t="s">
        <v>879</v>
      </c>
    </row>
    <row r="5612" spans="1:27" ht="16.5" x14ac:dyDescent="0.2">
      <c r="A5612" s="3">
        <v>5609</v>
      </c>
      <c r="B5612" s="3">
        <f t="shared" si="439"/>
        <v>37054108007</v>
      </c>
      <c r="C5612" s="3" t="s">
        <v>1166</v>
      </c>
      <c r="D5612" s="3" t="s">
        <v>254</v>
      </c>
      <c r="E5612" s="3" t="str">
        <f>INDEX(光放段!$G$4:$G$237,MATCH(纤芯!G5612,光放段!$C$4:$C$237,0))</f>
        <v>山东二干|潍烟威1号光缆:潍坊河西局-烟台大季家</v>
      </c>
      <c r="F5612" s="3">
        <f>INDEX(光放段!$I$4:$I$237,MATCH(纤芯!H5612,光放段!$B$4:$B$237,0))</f>
        <v>37054100000</v>
      </c>
      <c r="G5612" s="3" t="str">
        <f t="shared" si="435"/>
        <v>山东二干|潍烟威1号光缆:蓬莱老局-烟台大季家</v>
      </c>
      <c r="H5612" s="3">
        <f>INDEX(光放段!$B$4:$B$237,MATCH(纤芯!G5612,光放段!$C$4:$C$237,0))</f>
        <v>37054108000</v>
      </c>
      <c r="I5612" s="3" t="str">
        <f t="shared" si="436"/>
        <v>潍烟威1号光缆</v>
      </c>
      <c r="J5612" s="3" t="str">
        <f>INDEX(子缆名称!$B$4:$B$29,纤芯!M5612)</f>
        <v>A缆</v>
      </c>
      <c r="K5612" s="3">
        <v>7</v>
      </c>
      <c r="L5612" s="3">
        <f t="shared" si="437"/>
        <v>7</v>
      </c>
      <c r="M5612" s="3">
        <f t="shared" si="438"/>
        <v>1</v>
      </c>
      <c r="N5612" s="3" t="s">
        <v>130</v>
      </c>
      <c r="O5612" s="3">
        <f>COUNTIF([1]局站!$D$4:$D$172,"="&amp;N5612)</f>
        <v>1</v>
      </c>
      <c r="P5612" s="3">
        <v>0</v>
      </c>
      <c r="Q5612" s="3">
        <v>0</v>
      </c>
      <c r="R5612" s="3">
        <v>0</v>
      </c>
      <c r="S5612" s="3" t="s">
        <v>131</v>
      </c>
      <c r="T5612" s="3">
        <f>COUNTIF([1]局站!$D$4:$D$172,"="&amp;S5612)</f>
        <v>1</v>
      </c>
      <c r="U5612" s="3">
        <v>0</v>
      </c>
      <c r="V5612" s="3">
        <v>0</v>
      </c>
      <c r="W5612" s="3">
        <v>0</v>
      </c>
      <c r="X5612" s="3" t="s">
        <v>1215</v>
      </c>
      <c r="Y5612" s="3" t="s">
        <v>854</v>
      </c>
      <c r="Z5612" s="3" t="str">
        <f>INDEX(业务类型!$C$4:$C$8,MATCH(纤芯!Y5612,业务类型!$B$4:$B$8,0))</f>
        <v>LOCAL</v>
      </c>
      <c r="AA5612" s="3" t="s">
        <v>879</v>
      </c>
    </row>
    <row r="5613" spans="1:27" ht="16.5" x14ac:dyDescent="0.2">
      <c r="A5613" s="3">
        <v>5610</v>
      </c>
      <c r="B5613" s="3">
        <f t="shared" si="439"/>
        <v>37054108008</v>
      </c>
      <c r="C5613" s="3" t="s">
        <v>1166</v>
      </c>
      <c r="D5613" s="3" t="s">
        <v>254</v>
      </c>
      <c r="E5613" s="3" t="str">
        <f>INDEX(光放段!$G$4:$G$237,MATCH(纤芯!G5613,光放段!$C$4:$C$237,0))</f>
        <v>山东二干|潍烟威1号光缆:潍坊河西局-烟台大季家</v>
      </c>
      <c r="F5613" s="3">
        <f>INDEX(光放段!$I$4:$I$237,MATCH(纤芯!H5613,光放段!$B$4:$B$237,0))</f>
        <v>37054100000</v>
      </c>
      <c r="G5613" s="3" t="str">
        <f t="shared" si="435"/>
        <v>山东二干|潍烟威1号光缆:蓬莱老局-烟台大季家</v>
      </c>
      <c r="H5613" s="3">
        <f>INDEX(光放段!$B$4:$B$237,MATCH(纤芯!G5613,光放段!$C$4:$C$237,0))</f>
        <v>37054108000</v>
      </c>
      <c r="I5613" s="3" t="str">
        <f t="shared" si="436"/>
        <v>潍烟威1号光缆</v>
      </c>
      <c r="J5613" s="3" t="str">
        <f>INDEX(子缆名称!$B$4:$B$29,纤芯!M5613)</f>
        <v>A缆</v>
      </c>
      <c r="K5613" s="3">
        <v>8</v>
      </c>
      <c r="L5613" s="3">
        <f t="shared" si="437"/>
        <v>8</v>
      </c>
      <c r="M5613" s="3">
        <f t="shared" si="438"/>
        <v>1</v>
      </c>
      <c r="N5613" s="3" t="s">
        <v>130</v>
      </c>
      <c r="O5613" s="3">
        <f>COUNTIF([1]局站!$D$4:$D$172,"="&amp;N5613)</f>
        <v>1</v>
      </c>
      <c r="P5613" s="3">
        <v>0</v>
      </c>
      <c r="Q5613" s="3">
        <v>0</v>
      </c>
      <c r="R5613" s="3">
        <v>0</v>
      </c>
      <c r="S5613" s="3" t="s">
        <v>131</v>
      </c>
      <c r="T5613" s="3">
        <f>COUNTIF([1]局站!$D$4:$D$172,"="&amp;S5613)</f>
        <v>1</v>
      </c>
      <c r="U5613" s="3">
        <v>0</v>
      </c>
      <c r="V5613" s="3">
        <v>0</v>
      </c>
      <c r="W5613" s="3">
        <v>0</v>
      </c>
      <c r="X5613" s="3" t="s">
        <v>1215</v>
      </c>
      <c r="Y5613" s="3" t="s">
        <v>854</v>
      </c>
      <c r="Z5613" s="3" t="str">
        <f>INDEX(业务类型!$C$4:$C$8,MATCH(纤芯!Y5613,业务类型!$B$4:$B$8,0))</f>
        <v>LOCAL</v>
      </c>
      <c r="AA5613" s="3" t="s">
        <v>879</v>
      </c>
    </row>
    <row r="5614" spans="1:27" ht="16.5" x14ac:dyDescent="0.2">
      <c r="A5614" s="3">
        <v>5611</v>
      </c>
      <c r="B5614" s="3">
        <f t="shared" si="439"/>
        <v>37054108009</v>
      </c>
      <c r="C5614" s="3" t="s">
        <v>1166</v>
      </c>
      <c r="D5614" s="3" t="s">
        <v>254</v>
      </c>
      <c r="E5614" s="3" t="str">
        <f>INDEX(光放段!$G$4:$G$237,MATCH(纤芯!G5614,光放段!$C$4:$C$237,0))</f>
        <v>山东二干|潍烟威1号光缆:潍坊河西局-烟台大季家</v>
      </c>
      <c r="F5614" s="3">
        <f>INDEX(光放段!$I$4:$I$237,MATCH(纤芯!H5614,光放段!$B$4:$B$237,0))</f>
        <v>37054100000</v>
      </c>
      <c r="G5614" s="3" t="str">
        <f t="shared" si="435"/>
        <v>山东二干|潍烟威1号光缆:蓬莱老局-烟台大季家</v>
      </c>
      <c r="H5614" s="3">
        <f>INDEX(光放段!$B$4:$B$237,MATCH(纤芯!G5614,光放段!$C$4:$C$237,0))</f>
        <v>37054108000</v>
      </c>
      <c r="I5614" s="3" t="str">
        <f t="shared" si="436"/>
        <v>潍烟威1号光缆</v>
      </c>
      <c r="J5614" s="3" t="str">
        <f>INDEX(子缆名称!$B$4:$B$29,纤芯!M5614)</f>
        <v>A缆</v>
      </c>
      <c r="K5614" s="3">
        <v>9</v>
      </c>
      <c r="L5614" s="3">
        <f t="shared" si="437"/>
        <v>9</v>
      </c>
      <c r="M5614" s="3">
        <f t="shared" si="438"/>
        <v>1</v>
      </c>
      <c r="N5614" s="3" t="s">
        <v>130</v>
      </c>
      <c r="O5614" s="3">
        <f>COUNTIF([1]局站!$D$4:$D$172,"="&amp;N5614)</f>
        <v>1</v>
      </c>
      <c r="P5614" s="3">
        <v>0</v>
      </c>
      <c r="Q5614" s="3">
        <v>0</v>
      </c>
      <c r="R5614" s="3">
        <v>0</v>
      </c>
      <c r="S5614" s="3" t="s">
        <v>131</v>
      </c>
      <c r="T5614" s="3">
        <f>COUNTIF([1]局站!$D$4:$D$172,"="&amp;S5614)</f>
        <v>1</v>
      </c>
      <c r="U5614" s="3">
        <v>0</v>
      </c>
      <c r="V5614" s="3">
        <v>0</v>
      </c>
      <c r="W5614" s="3">
        <v>0</v>
      </c>
      <c r="X5614" s="3" t="s">
        <v>1215</v>
      </c>
      <c r="Y5614" s="3" t="s">
        <v>852</v>
      </c>
      <c r="Z5614" s="3" t="str">
        <f>INDEX(业务类型!$C$4:$C$8,MATCH(纤芯!Y5614,业务类型!$B$4:$B$8,0))</f>
        <v>TWO</v>
      </c>
      <c r="AA5614" s="3" t="s">
        <v>905</v>
      </c>
    </row>
    <row r="5615" spans="1:27" ht="16.5" x14ac:dyDescent="0.2">
      <c r="A5615" s="3">
        <v>5612</v>
      </c>
      <c r="B5615" s="3">
        <f t="shared" si="439"/>
        <v>37054108010</v>
      </c>
      <c r="C5615" s="3" t="s">
        <v>1166</v>
      </c>
      <c r="D5615" s="3" t="s">
        <v>254</v>
      </c>
      <c r="E5615" s="3" t="str">
        <f>INDEX(光放段!$G$4:$G$237,MATCH(纤芯!G5615,光放段!$C$4:$C$237,0))</f>
        <v>山东二干|潍烟威1号光缆:潍坊河西局-烟台大季家</v>
      </c>
      <c r="F5615" s="3">
        <f>INDEX(光放段!$I$4:$I$237,MATCH(纤芯!H5615,光放段!$B$4:$B$237,0))</f>
        <v>37054100000</v>
      </c>
      <c r="G5615" s="3" t="str">
        <f t="shared" si="435"/>
        <v>山东二干|潍烟威1号光缆:蓬莱老局-烟台大季家</v>
      </c>
      <c r="H5615" s="3">
        <f>INDEX(光放段!$B$4:$B$237,MATCH(纤芯!G5615,光放段!$C$4:$C$237,0))</f>
        <v>37054108000</v>
      </c>
      <c r="I5615" s="3" t="str">
        <f t="shared" si="436"/>
        <v>潍烟威1号光缆</v>
      </c>
      <c r="J5615" s="3" t="str">
        <f>INDEX(子缆名称!$B$4:$B$29,纤芯!M5615)</f>
        <v>A缆</v>
      </c>
      <c r="K5615" s="3">
        <v>10</v>
      </c>
      <c r="L5615" s="3">
        <f t="shared" si="437"/>
        <v>10</v>
      </c>
      <c r="M5615" s="3">
        <f t="shared" si="438"/>
        <v>1</v>
      </c>
      <c r="N5615" s="3" t="s">
        <v>130</v>
      </c>
      <c r="O5615" s="3">
        <f>COUNTIF([1]局站!$D$4:$D$172,"="&amp;N5615)</f>
        <v>1</v>
      </c>
      <c r="P5615" s="3">
        <v>0</v>
      </c>
      <c r="Q5615" s="3">
        <v>0</v>
      </c>
      <c r="R5615" s="3">
        <v>0</v>
      </c>
      <c r="S5615" s="3" t="s">
        <v>131</v>
      </c>
      <c r="T5615" s="3">
        <f>COUNTIF([1]局站!$D$4:$D$172,"="&amp;S5615)</f>
        <v>1</v>
      </c>
      <c r="U5615" s="3">
        <v>0</v>
      </c>
      <c r="V5615" s="3">
        <v>0</v>
      </c>
      <c r="W5615" s="3">
        <v>0</v>
      </c>
      <c r="X5615" s="3" t="s">
        <v>1215</v>
      </c>
      <c r="Y5615" s="3" t="s">
        <v>852</v>
      </c>
      <c r="Z5615" s="3" t="str">
        <f>INDEX(业务类型!$C$4:$C$8,MATCH(纤芯!Y5615,业务类型!$B$4:$B$8,0))</f>
        <v>TWO</v>
      </c>
      <c r="AA5615" s="3" t="s">
        <v>905</v>
      </c>
    </row>
    <row r="5616" spans="1:27" ht="16.5" x14ac:dyDescent="0.2">
      <c r="A5616" s="3">
        <v>5613</v>
      </c>
      <c r="B5616" s="3">
        <f t="shared" si="439"/>
        <v>37054108011</v>
      </c>
      <c r="C5616" s="3" t="s">
        <v>1166</v>
      </c>
      <c r="D5616" s="3" t="s">
        <v>254</v>
      </c>
      <c r="E5616" s="3" t="str">
        <f>INDEX(光放段!$G$4:$G$237,MATCH(纤芯!G5616,光放段!$C$4:$C$237,0))</f>
        <v>山东二干|潍烟威1号光缆:潍坊河西局-烟台大季家</v>
      </c>
      <c r="F5616" s="3">
        <f>INDEX(光放段!$I$4:$I$237,MATCH(纤芯!H5616,光放段!$B$4:$B$237,0))</f>
        <v>37054100000</v>
      </c>
      <c r="G5616" s="3" t="str">
        <f t="shared" si="435"/>
        <v>山东二干|潍烟威1号光缆:蓬莱老局-烟台大季家</v>
      </c>
      <c r="H5616" s="3">
        <f>INDEX(光放段!$B$4:$B$237,MATCH(纤芯!G5616,光放段!$C$4:$C$237,0))</f>
        <v>37054108000</v>
      </c>
      <c r="I5616" s="3" t="str">
        <f t="shared" si="436"/>
        <v>潍烟威1号光缆</v>
      </c>
      <c r="J5616" s="3" t="str">
        <f>INDEX(子缆名称!$B$4:$B$29,纤芯!M5616)</f>
        <v>A缆</v>
      </c>
      <c r="K5616" s="3">
        <v>11</v>
      </c>
      <c r="L5616" s="3">
        <f t="shared" si="437"/>
        <v>11</v>
      </c>
      <c r="M5616" s="3">
        <f t="shared" si="438"/>
        <v>1</v>
      </c>
      <c r="N5616" s="3" t="s">
        <v>130</v>
      </c>
      <c r="O5616" s="3">
        <f>COUNTIF([1]局站!$D$4:$D$172,"="&amp;N5616)</f>
        <v>1</v>
      </c>
      <c r="P5616" s="3">
        <v>0</v>
      </c>
      <c r="Q5616" s="3">
        <v>0</v>
      </c>
      <c r="R5616" s="3">
        <v>0</v>
      </c>
      <c r="S5616" s="3" t="s">
        <v>131</v>
      </c>
      <c r="T5616" s="3">
        <f>COUNTIF([1]局站!$D$4:$D$172,"="&amp;S5616)</f>
        <v>1</v>
      </c>
      <c r="U5616" s="3">
        <v>0</v>
      </c>
      <c r="V5616" s="3">
        <v>0</v>
      </c>
      <c r="W5616" s="3">
        <v>0</v>
      </c>
      <c r="X5616" s="3" t="s">
        <v>1215</v>
      </c>
      <c r="Y5616" s="3" t="s">
        <v>852</v>
      </c>
      <c r="Z5616" s="3" t="str">
        <f>INDEX(业务类型!$C$4:$C$8,MATCH(纤芯!Y5616,业务类型!$B$4:$B$8,0))</f>
        <v>TWO</v>
      </c>
      <c r="AA5616" s="3" t="s">
        <v>903</v>
      </c>
    </row>
    <row r="5617" spans="1:27" ht="16.5" x14ac:dyDescent="0.2">
      <c r="A5617" s="3">
        <v>5614</v>
      </c>
      <c r="B5617" s="3">
        <f t="shared" si="439"/>
        <v>37054108012</v>
      </c>
      <c r="C5617" s="3" t="s">
        <v>1166</v>
      </c>
      <c r="D5617" s="3" t="s">
        <v>254</v>
      </c>
      <c r="E5617" s="3" t="str">
        <f>INDEX(光放段!$G$4:$G$237,MATCH(纤芯!G5617,光放段!$C$4:$C$237,0))</f>
        <v>山东二干|潍烟威1号光缆:潍坊河西局-烟台大季家</v>
      </c>
      <c r="F5617" s="3">
        <f>INDEX(光放段!$I$4:$I$237,MATCH(纤芯!H5617,光放段!$B$4:$B$237,0))</f>
        <v>37054100000</v>
      </c>
      <c r="G5617" s="3" t="str">
        <f t="shared" si="435"/>
        <v>山东二干|潍烟威1号光缆:蓬莱老局-烟台大季家</v>
      </c>
      <c r="H5617" s="3">
        <f>INDEX(光放段!$B$4:$B$237,MATCH(纤芯!G5617,光放段!$C$4:$C$237,0))</f>
        <v>37054108000</v>
      </c>
      <c r="I5617" s="3" t="str">
        <f t="shared" si="436"/>
        <v>潍烟威1号光缆</v>
      </c>
      <c r="J5617" s="3" t="str">
        <f>INDEX(子缆名称!$B$4:$B$29,纤芯!M5617)</f>
        <v>A缆</v>
      </c>
      <c r="K5617" s="3">
        <v>12</v>
      </c>
      <c r="L5617" s="3">
        <f t="shared" si="437"/>
        <v>12</v>
      </c>
      <c r="M5617" s="3">
        <f t="shared" si="438"/>
        <v>1</v>
      </c>
      <c r="N5617" s="3" t="s">
        <v>130</v>
      </c>
      <c r="O5617" s="3">
        <f>COUNTIF([1]局站!$D$4:$D$172,"="&amp;N5617)</f>
        <v>1</v>
      </c>
      <c r="P5617" s="3">
        <v>0</v>
      </c>
      <c r="Q5617" s="3">
        <v>0</v>
      </c>
      <c r="R5617" s="3">
        <v>0</v>
      </c>
      <c r="S5617" s="3" t="s">
        <v>131</v>
      </c>
      <c r="T5617" s="3">
        <f>COUNTIF([1]局站!$D$4:$D$172,"="&amp;S5617)</f>
        <v>1</v>
      </c>
      <c r="U5617" s="3">
        <v>0</v>
      </c>
      <c r="V5617" s="3">
        <v>0</v>
      </c>
      <c r="W5617" s="3">
        <v>0</v>
      </c>
      <c r="X5617" s="3" t="s">
        <v>1215</v>
      </c>
      <c r="Y5617" s="3" t="s">
        <v>852</v>
      </c>
      <c r="Z5617" s="3" t="str">
        <f>INDEX(业务类型!$C$4:$C$8,MATCH(纤芯!Y5617,业务类型!$B$4:$B$8,0))</f>
        <v>TWO</v>
      </c>
      <c r="AA5617" s="3" t="s">
        <v>903</v>
      </c>
    </row>
    <row r="5618" spans="1:27" ht="16.5" x14ac:dyDescent="0.2">
      <c r="A5618" s="3">
        <v>5615</v>
      </c>
      <c r="B5618" s="3">
        <f t="shared" si="439"/>
        <v>37054108013</v>
      </c>
      <c r="C5618" s="3" t="s">
        <v>1166</v>
      </c>
      <c r="D5618" s="3" t="s">
        <v>254</v>
      </c>
      <c r="E5618" s="3" t="str">
        <f>INDEX(光放段!$G$4:$G$237,MATCH(纤芯!G5618,光放段!$C$4:$C$237,0))</f>
        <v>山东二干|潍烟威1号光缆:潍坊河西局-烟台大季家</v>
      </c>
      <c r="F5618" s="3">
        <f>INDEX(光放段!$I$4:$I$237,MATCH(纤芯!H5618,光放段!$B$4:$B$237,0))</f>
        <v>37054100000</v>
      </c>
      <c r="G5618" s="3" t="str">
        <f t="shared" si="435"/>
        <v>山东二干|潍烟威1号光缆:蓬莱老局-烟台大季家</v>
      </c>
      <c r="H5618" s="3">
        <f>INDEX(光放段!$B$4:$B$237,MATCH(纤芯!G5618,光放段!$C$4:$C$237,0))</f>
        <v>37054108000</v>
      </c>
      <c r="I5618" s="3" t="str">
        <f t="shared" si="436"/>
        <v>潍烟威1号光缆</v>
      </c>
      <c r="J5618" s="3" t="str">
        <f>INDEX(子缆名称!$B$4:$B$29,纤芯!M5618)</f>
        <v>B缆</v>
      </c>
      <c r="K5618" s="3">
        <v>13</v>
      </c>
      <c r="L5618" s="3">
        <f t="shared" si="437"/>
        <v>1</v>
      </c>
      <c r="M5618" s="3">
        <f t="shared" si="438"/>
        <v>2</v>
      </c>
      <c r="N5618" s="3" t="s">
        <v>130</v>
      </c>
      <c r="O5618" s="3">
        <f>COUNTIF([1]局站!$D$4:$D$172,"="&amp;N5618)</f>
        <v>1</v>
      </c>
      <c r="P5618" s="3">
        <v>0</v>
      </c>
      <c r="Q5618" s="3">
        <v>0</v>
      </c>
      <c r="R5618" s="3">
        <v>0</v>
      </c>
      <c r="S5618" s="3" t="s">
        <v>131</v>
      </c>
      <c r="T5618" s="3">
        <f>COUNTIF([1]局站!$D$4:$D$172,"="&amp;S5618)</f>
        <v>1</v>
      </c>
      <c r="U5618" s="3">
        <v>0</v>
      </c>
      <c r="V5618" s="3">
        <v>0</v>
      </c>
      <c r="W5618" s="3">
        <v>0</v>
      </c>
      <c r="X5618" s="3" t="s">
        <v>1215</v>
      </c>
      <c r="Y5618" s="3" t="s">
        <v>854</v>
      </c>
      <c r="Z5618" s="3" t="str">
        <f>INDEX(业务类型!$C$4:$C$8,MATCH(纤芯!Y5618,业务类型!$B$4:$B$8,0))</f>
        <v>LOCAL</v>
      </c>
      <c r="AA5618" s="3" t="s">
        <v>879</v>
      </c>
    </row>
    <row r="5619" spans="1:27" ht="16.5" x14ac:dyDescent="0.2">
      <c r="A5619" s="3">
        <v>5616</v>
      </c>
      <c r="B5619" s="3">
        <f t="shared" si="439"/>
        <v>37054108014</v>
      </c>
      <c r="C5619" s="3" t="s">
        <v>1166</v>
      </c>
      <c r="D5619" s="3" t="s">
        <v>254</v>
      </c>
      <c r="E5619" s="3" t="str">
        <f>INDEX(光放段!$G$4:$G$237,MATCH(纤芯!G5619,光放段!$C$4:$C$237,0))</f>
        <v>山东二干|潍烟威1号光缆:潍坊河西局-烟台大季家</v>
      </c>
      <c r="F5619" s="3">
        <f>INDEX(光放段!$I$4:$I$237,MATCH(纤芯!H5619,光放段!$B$4:$B$237,0))</f>
        <v>37054100000</v>
      </c>
      <c r="G5619" s="3" t="str">
        <f t="shared" si="435"/>
        <v>山东二干|潍烟威1号光缆:蓬莱老局-烟台大季家</v>
      </c>
      <c r="H5619" s="3">
        <f>INDEX(光放段!$B$4:$B$237,MATCH(纤芯!G5619,光放段!$C$4:$C$237,0))</f>
        <v>37054108000</v>
      </c>
      <c r="I5619" s="3" t="str">
        <f t="shared" si="436"/>
        <v>潍烟威1号光缆</v>
      </c>
      <c r="J5619" s="3" t="str">
        <f>INDEX(子缆名称!$B$4:$B$29,纤芯!M5619)</f>
        <v>B缆</v>
      </c>
      <c r="K5619" s="3">
        <v>14</v>
      </c>
      <c r="L5619" s="3">
        <f t="shared" si="437"/>
        <v>2</v>
      </c>
      <c r="M5619" s="3">
        <f t="shared" si="438"/>
        <v>2</v>
      </c>
      <c r="N5619" s="3" t="s">
        <v>130</v>
      </c>
      <c r="O5619" s="3">
        <f>COUNTIF([1]局站!$D$4:$D$172,"="&amp;N5619)</f>
        <v>1</v>
      </c>
      <c r="P5619" s="3">
        <v>0</v>
      </c>
      <c r="Q5619" s="3">
        <v>0</v>
      </c>
      <c r="R5619" s="3">
        <v>0</v>
      </c>
      <c r="S5619" s="3" t="s">
        <v>131</v>
      </c>
      <c r="T5619" s="3">
        <f>COUNTIF([1]局站!$D$4:$D$172,"="&amp;S5619)</f>
        <v>1</v>
      </c>
      <c r="U5619" s="3">
        <v>0</v>
      </c>
      <c r="V5619" s="3">
        <v>0</v>
      </c>
      <c r="W5619" s="3">
        <v>0</v>
      </c>
      <c r="X5619" s="3" t="s">
        <v>1215</v>
      </c>
      <c r="Y5619" s="3" t="s">
        <v>854</v>
      </c>
      <c r="Z5619" s="3" t="str">
        <f>INDEX(业务类型!$C$4:$C$8,MATCH(纤芯!Y5619,业务类型!$B$4:$B$8,0))</f>
        <v>LOCAL</v>
      </c>
      <c r="AA5619" s="3" t="s">
        <v>879</v>
      </c>
    </row>
    <row r="5620" spans="1:27" ht="16.5" x14ac:dyDescent="0.2">
      <c r="A5620" s="3">
        <v>5617</v>
      </c>
      <c r="B5620" s="3">
        <f t="shared" si="439"/>
        <v>37054108015</v>
      </c>
      <c r="C5620" s="3" t="s">
        <v>1166</v>
      </c>
      <c r="D5620" s="3" t="s">
        <v>254</v>
      </c>
      <c r="E5620" s="3" t="str">
        <f>INDEX(光放段!$G$4:$G$237,MATCH(纤芯!G5620,光放段!$C$4:$C$237,0))</f>
        <v>山东二干|潍烟威1号光缆:潍坊河西局-烟台大季家</v>
      </c>
      <c r="F5620" s="3">
        <f>INDEX(光放段!$I$4:$I$237,MATCH(纤芯!H5620,光放段!$B$4:$B$237,0))</f>
        <v>37054100000</v>
      </c>
      <c r="G5620" s="3" t="str">
        <f t="shared" si="435"/>
        <v>山东二干|潍烟威1号光缆:蓬莱老局-烟台大季家</v>
      </c>
      <c r="H5620" s="3">
        <f>INDEX(光放段!$B$4:$B$237,MATCH(纤芯!G5620,光放段!$C$4:$C$237,0))</f>
        <v>37054108000</v>
      </c>
      <c r="I5620" s="3" t="str">
        <f t="shared" si="436"/>
        <v>潍烟威1号光缆</v>
      </c>
      <c r="J5620" s="3" t="str">
        <f>INDEX(子缆名称!$B$4:$B$29,纤芯!M5620)</f>
        <v>B缆</v>
      </c>
      <c r="K5620" s="3">
        <v>15</v>
      </c>
      <c r="L5620" s="3">
        <f t="shared" si="437"/>
        <v>3</v>
      </c>
      <c r="M5620" s="3">
        <f t="shared" si="438"/>
        <v>2</v>
      </c>
      <c r="N5620" s="3" t="s">
        <v>130</v>
      </c>
      <c r="O5620" s="3">
        <f>COUNTIF([1]局站!$D$4:$D$172,"="&amp;N5620)</f>
        <v>1</v>
      </c>
      <c r="P5620" s="3">
        <v>0</v>
      </c>
      <c r="Q5620" s="3">
        <v>0</v>
      </c>
      <c r="R5620" s="3">
        <v>0</v>
      </c>
      <c r="S5620" s="3" t="s">
        <v>131</v>
      </c>
      <c r="T5620" s="3">
        <f>COUNTIF([1]局站!$D$4:$D$172,"="&amp;S5620)</f>
        <v>1</v>
      </c>
      <c r="U5620" s="3">
        <v>0</v>
      </c>
      <c r="V5620" s="3">
        <v>0</v>
      </c>
      <c r="W5620" s="3">
        <v>0</v>
      </c>
      <c r="X5620" s="3" t="s">
        <v>1215</v>
      </c>
      <c r="Y5620" s="3" t="s">
        <v>880</v>
      </c>
      <c r="Z5620" s="3" t="str">
        <f>INDEX(业务类型!$C$4:$C$8,MATCH(纤芯!Y5620,业务类型!$B$4:$B$8,0))</f>
        <v>IDLE</v>
      </c>
      <c r="AA5620" s="3"/>
    </row>
    <row r="5621" spans="1:27" ht="16.5" x14ac:dyDescent="0.2">
      <c r="A5621" s="3">
        <v>5618</v>
      </c>
      <c r="B5621" s="3">
        <f t="shared" si="439"/>
        <v>37054108016</v>
      </c>
      <c r="C5621" s="3" t="s">
        <v>1166</v>
      </c>
      <c r="D5621" s="3" t="s">
        <v>254</v>
      </c>
      <c r="E5621" s="3" t="str">
        <f>INDEX(光放段!$G$4:$G$237,MATCH(纤芯!G5621,光放段!$C$4:$C$237,0))</f>
        <v>山东二干|潍烟威1号光缆:潍坊河西局-烟台大季家</v>
      </c>
      <c r="F5621" s="3">
        <f>INDEX(光放段!$I$4:$I$237,MATCH(纤芯!H5621,光放段!$B$4:$B$237,0))</f>
        <v>37054100000</v>
      </c>
      <c r="G5621" s="3" t="str">
        <f t="shared" si="435"/>
        <v>山东二干|潍烟威1号光缆:蓬莱老局-烟台大季家</v>
      </c>
      <c r="H5621" s="3">
        <f>INDEX(光放段!$B$4:$B$237,MATCH(纤芯!G5621,光放段!$C$4:$C$237,0))</f>
        <v>37054108000</v>
      </c>
      <c r="I5621" s="3" t="str">
        <f t="shared" si="436"/>
        <v>潍烟威1号光缆</v>
      </c>
      <c r="J5621" s="3" t="str">
        <f>INDEX(子缆名称!$B$4:$B$29,纤芯!M5621)</f>
        <v>B缆</v>
      </c>
      <c r="K5621" s="3">
        <v>16</v>
      </c>
      <c r="L5621" s="3">
        <f t="shared" si="437"/>
        <v>4</v>
      </c>
      <c r="M5621" s="3">
        <f t="shared" si="438"/>
        <v>2</v>
      </c>
      <c r="N5621" s="3" t="s">
        <v>130</v>
      </c>
      <c r="O5621" s="3">
        <f>COUNTIF([1]局站!$D$4:$D$172,"="&amp;N5621)</f>
        <v>1</v>
      </c>
      <c r="P5621" s="3">
        <v>0</v>
      </c>
      <c r="Q5621" s="3">
        <v>0</v>
      </c>
      <c r="R5621" s="3">
        <v>0</v>
      </c>
      <c r="S5621" s="3" t="s">
        <v>131</v>
      </c>
      <c r="T5621" s="3">
        <f>COUNTIF([1]局站!$D$4:$D$172,"="&amp;S5621)</f>
        <v>1</v>
      </c>
      <c r="U5621" s="3">
        <v>0</v>
      </c>
      <c r="V5621" s="3">
        <v>0</v>
      </c>
      <c r="W5621" s="3">
        <v>0</v>
      </c>
      <c r="X5621" s="3" t="s">
        <v>1215</v>
      </c>
      <c r="Y5621" s="3" t="s">
        <v>881</v>
      </c>
      <c r="Z5621" s="3" t="str">
        <f>INDEX(业务类型!$C$4:$C$8,MATCH(纤芯!Y5621,业务类型!$B$4:$B$8,0))</f>
        <v>OTHER</v>
      </c>
      <c r="AA5621" s="3" t="s">
        <v>1123</v>
      </c>
    </row>
    <row r="5622" spans="1:27" ht="16.5" x14ac:dyDescent="0.2">
      <c r="A5622" s="3">
        <v>5619</v>
      </c>
      <c r="B5622" s="3">
        <f t="shared" si="439"/>
        <v>37054108017</v>
      </c>
      <c r="C5622" s="3" t="s">
        <v>1166</v>
      </c>
      <c r="D5622" s="3" t="s">
        <v>254</v>
      </c>
      <c r="E5622" s="3" t="str">
        <f>INDEX(光放段!$G$4:$G$237,MATCH(纤芯!G5622,光放段!$C$4:$C$237,0))</f>
        <v>山东二干|潍烟威1号光缆:潍坊河西局-烟台大季家</v>
      </c>
      <c r="F5622" s="3">
        <f>INDEX(光放段!$I$4:$I$237,MATCH(纤芯!H5622,光放段!$B$4:$B$237,0))</f>
        <v>37054100000</v>
      </c>
      <c r="G5622" s="3" t="str">
        <f t="shared" si="435"/>
        <v>山东二干|潍烟威1号光缆:蓬莱老局-烟台大季家</v>
      </c>
      <c r="H5622" s="3">
        <f>INDEX(光放段!$B$4:$B$237,MATCH(纤芯!G5622,光放段!$C$4:$C$237,0))</f>
        <v>37054108000</v>
      </c>
      <c r="I5622" s="3" t="str">
        <f t="shared" si="436"/>
        <v>潍烟威1号光缆</v>
      </c>
      <c r="J5622" s="3" t="str">
        <f>INDEX(子缆名称!$B$4:$B$29,纤芯!M5622)</f>
        <v>B缆</v>
      </c>
      <c r="K5622" s="3">
        <v>17</v>
      </c>
      <c r="L5622" s="3">
        <f t="shared" si="437"/>
        <v>5</v>
      </c>
      <c r="M5622" s="3">
        <f t="shared" si="438"/>
        <v>2</v>
      </c>
      <c r="N5622" s="3" t="s">
        <v>130</v>
      </c>
      <c r="O5622" s="3">
        <f>COUNTIF([1]局站!$D$4:$D$172,"="&amp;N5622)</f>
        <v>1</v>
      </c>
      <c r="P5622" s="3">
        <v>0</v>
      </c>
      <c r="Q5622" s="3">
        <v>0</v>
      </c>
      <c r="R5622" s="3">
        <v>0</v>
      </c>
      <c r="S5622" s="3" t="s">
        <v>131</v>
      </c>
      <c r="T5622" s="3">
        <f>COUNTIF([1]局站!$D$4:$D$172,"="&amp;S5622)</f>
        <v>1</v>
      </c>
      <c r="U5622" s="3">
        <v>0</v>
      </c>
      <c r="V5622" s="3">
        <v>0</v>
      </c>
      <c r="W5622" s="3">
        <v>0</v>
      </c>
      <c r="X5622" s="3" t="s">
        <v>1215</v>
      </c>
      <c r="Y5622" s="3" t="s">
        <v>852</v>
      </c>
      <c r="Z5622" s="3" t="str">
        <f>INDEX(业务类型!$C$4:$C$8,MATCH(纤芯!Y5622,业务类型!$B$4:$B$8,0))</f>
        <v>TWO</v>
      </c>
      <c r="AA5622" s="3" t="s">
        <v>901</v>
      </c>
    </row>
    <row r="5623" spans="1:27" ht="16.5" x14ac:dyDescent="0.2">
      <c r="A5623" s="3">
        <v>5620</v>
      </c>
      <c r="B5623" s="3">
        <f t="shared" si="439"/>
        <v>37054108018</v>
      </c>
      <c r="C5623" s="3" t="s">
        <v>1166</v>
      </c>
      <c r="D5623" s="3" t="s">
        <v>254</v>
      </c>
      <c r="E5623" s="3" t="str">
        <f>INDEX(光放段!$G$4:$G$237,MATCH(纤芯!G5623,光放段!$C$4:$C$237,0))</f>
        <v>山东二干|潍烟威1号光缆:潍坊河西局-烟台大季家</v>
      </c>
      <c r="F5623" s="3">
        <f>INDEX(光放段!$I$4:$I$237,MATCH(纤芯!H5623,光放段!$B$4:$B$237,0))</f>
        <v>37054100000</v>
      </c>
      <c r="G5623" s="3" t="str">
        <f t="shared" si="435"/>
        <v>山东二干|潍烟威1号光缆:蓬莱老局-烟台大季家</v>
      </c>
      <c r="H5623" s="3">
        <f>INDEX(光放段!$B$4:$B$237,MATCH(纤芯!G5623,光放段!$C$4:$C$237,0))</f>
        <v>37054108000</v>
      </c>
      <c r="I5623" s="3" t="str">
        <f t="shared" si="436"/>
        <v>潍烟威1号光缆</v>
      </c>
      <c r="J5623" s="3" t="str">
        <f>INDEX(子缆名称!$B$4:$B$29,纤芯!M5623)</f>
        <v>B缆</v>
      </c>
      <c r="K5623" s="3">
        <v>18</v>
      </c>
      <c r="L5623" s="3">
        <f t="shared" si="437"/>
        <v>6</v>
      </c>
      <c r="M5623" s="3">
        <f t="shared" si="438"/>
        <v>2</v>
      </c>
      <c r="N5623" s="3" t="s">
        <v>130</v>
      </c>
      <c r="O5623" s="3">
        <f>COUNTIF([1]局站!$D$4:$D$172,"="&amp;N5623)</f>
        <v>1</v>
      </c>
      <c r="P5623" s="3">
        <v>0</v>
      </c>
      <c r="Q5623" s="3">
        <v>0</v>
      </c>
      <c r="R5623" s="3">
        <v>0</v>
      </c>
      <c r="S5623" s="3" t="s">
        <v>131</v>
      </c>
      <c r="T5623" s="3">
        <f>COUNTIF([1]局站!$D$4:$D$172,"="&amp;S5623)</f>
        <v>1</v>
      </c>
      <c r="U5623" s="3">
        <v>0</v>
      </c>
      <c r="V5623" s="3">
        <v>0</v>
      </c>
      <c r="W5623" s="3">
        <v>0</v>
      </c>
      <c r="X5623" s="3" t="s">
        <v>1215</v>
      </c>
      <c r="Y5623" s="3" t="s">
        <v>852</v>
      </c>
      <c r="Z5623" s="3" t="str">
        <f>INDEX(业务类型!$C$4:$C$8,MATCH(纤芯!Y5623,业务类型!$B$4:$B$8,0))</f>
        <v>TWO</v>
      </c>
      <c r="AA5623" s="3" t="s">
        <v>901</v>
      </c>
    </row>
    <row r="5624" spans="1:27" ht="16.5" x14ac:dyDescent="0.2">
      <c r="A5624" s="3">
        <v>5621</v>
      </c>
      <c r="B5624" s="3">
        <f t="shared" si="439"/>
        <v>37054108019</v>
      </c>
      <c r="C5624" s="3" t="s">
        <v>1166</v>
      </c>
      <c r="D5624" s="3" t="s">
        <v>254</v>
      </c>
      <c r="E5624" s="3" t="str">
        <f>INDEX(光放段!$G$4:$G$237,MATCH(纤芯!G5624,光放段!$C$4:$C$237,0))</f>
        <v>山东二干|潍烟威1号光缆:潍坊河西局-烟台大季家</v>
      </c>
      <c r="F5624" s="3">
        <f>INDEX(光放段!$I$4:$I$237,MATCH(纤芯!H5624,光放段!$B$4:$B$237,0))</f>
        <v>37054100000</v>
      </c>
      <c r="G5624" s="3" t="str">
        <f t="shared" si="435"/>
        <v>山东二干|潍烟威1号光缆:蓬莱老局-烟台大季家</v>
      </c>
      <c r="H5624" s="3">
        <f>INDEX(光放段!$B$4:$B$237,MATCH(纤芯!G5624,光放段!$C$4:$C$237,0))</f>
        <v>37054108000</v>
      </c>
      <c r="I5624" s="3" t="str">
        <f t="shared" si="436"/>
        <v>潍烟威1号光缆</v>
      </c>
      <c r="J5624" s="3" t="str">
        <f>INDEX(子缆名称!$B$4:$B$29,纤芯!M5624)</f>
        <v>B缆</v>
      </c>
      <c r="K5624" s="3">
        <v>19</v>
      </c>
      <c r="L5624" s="3">
        <f t="shared" si="437"/>
        <v>7</v>
      </c>
      <c r="M5624" s="3">
        <f t="shared" si="438"/>
        <v>2</v>
      </c>
      <c r="N5624" s="3" t="s">
        <v>130</v>
      </c>
      <c r="O5624" s="3">
        <f>COUNTIF([1]局站!$D$4:$D$172,"="&amp;N5624)</f>
        <v>1</v>
      </c>
      <c r="P5624" s="3">
        <v>0</v>
      </c>
      <c r="Q5624" s="3">
        <v>0</v>
      </c>
      <c r="R5624" s="3">
        <v>0</v>
      </c>
      <c r="S5624" s="3" t="s">
        <v>131</v>
      </c>
      <c r="T5624" s="3">
        <f>COUNTIF([1]局站!$D$4:$D$172,"="&amp;S5624)</f>
        <v>1</v>
      </c>
      <c r="U5624" s="3">
        <v>0</v>
      </c>
      <c r="V5624" s="3">
        <v>0</v>
      </c>
      <c r="W5624" s="3">
        <v>0</v>
      </c>
      <c r="X5624" s="3" t="s">
        <v>1215</v>
      </c>
      <c r="Y5624" s="3" t="s">
        <v>852</v>
      </c>
      <c r="Z5624" s="3" t="str">
        <f>INDEX(业务类型!$C$4:$C$8,MATCH(纤芯!Y5624,业务类型!$B$4:$B$8,0))</f>
        <v>TWO</v>
      </c>
      <c r="AA5624" s="3" t="s">
        <v>907</v>
      </c>
    </row>
    <row r="5625" spans="1:27" ht="16.5" x14ac:dyDescent="0.2">
      <c r="A5625" s="3">
        <v>5622</v>
      </c>
      <c r="B5625" s="3">
        <f t="shared" si="439"/>
        <v>37054108020</v>
      </c>
      <c r="C5625" s="3" t="s">
        <v>1166</v>
      </c>
      <c r="D5625" s="3" t="s">
        <v>254</v>
      </c>
      <c r="E5625" s="3" t="str">
        <f>INDEX(光放段!$G$4:$G$237,MATCH(纤芯!G5625,光放段!$C$4:$C$237,0))</f>
        <v>山东二干|潍烟威1号光缆:潍坊河西局-烟台大季家</v>
      </c>
      <c r="F5625" s="3">
        <f>INDEX(光放段!$I$4:$I$237,MATCH(纤芯!H5625,光放段!$B$4:$B$237,0))</f>
        <v>37054100000</v>
      </c>
      <c r="G5625" s="3" t="str">
        <f t="shared" si="435"/>
        <v>山东二干|潍烟威1号光缆:蓬莱老局-烟台大季家</v>
      </c>
      <c r="H5625" s="3">
        <f>INDEX(光放段!$B$4:$B$237,MATCH(纤芯!G5625,光放段!$C$4:$C$237,0))</f>
        <v>37054108000</v>
      </c>
      <c r="I5625" s="3" t="str">
        <f t="shared" si="436"/>
        <v>潍烟威1号光缆</v>
      </c>
      <c r="J5625" s="3" t="str">
        <f>INDEX(子缆名称!$B$4:$B$29,纤芯!M5625)</f>
        <v>B缆</v>
      </c>
      <c r="K5625" s="3">
        <v>20</v>
      </c>
      <c r="L5625" s="3">
        <f t="shared" si="437"/>
        <v>8</v>
      </c>
      <c r="M5625" s="3">
        <f t="shared" si="438"/>
        <v>2</v>
      </c>
      <c r="N5625" s="3" t="s">
        <v>130</v>
      </c>
      <c r="O5625" s="3">
        <f>COUNTIF([1]局站!$D$4:$D$172,"="&amp;N5625)</f>
        <v>1</v>
      </c>
      <c r="P5625" s="3">
        <v>0</v>
      </c>
      <c r="Q5625" s="3">
        <v>0</v>
      </c>
      <c r="R5625" s="3">
        <v>0</v>
      </c>
      <c r="S5625" s="3" t="s">
        <v>131</v>
      </c>
      <c r="T5625" s="3">
        <f>COUNTIF([1]局站!$D$4:$D$172,"="&amp;S5625)</f>
        <v>1</v>
      </c>
      <c r="U5625" s="3">
        <v>0</v>
      </c>
      <c r="V5625" s="3">
        <v>0</v>
      </c>
      <c r="W5625" s="3">
        <v>0</v>
      </c>
      <c r="X5625" s="3" t="s">
        <v>1215</v>
      </c>
      <c r="Y5625" s="3" t="s">
        <v>852</v>
      </c>
      <c r="Z5625" s="3" t="str">
        <f>INDEX(业务类型!$C$4:$C$8,MATCH(纤芯!Y5625,业务类型!$B$4:$B$8,0))</f>
        <v>TWO</v>
      </c>
      <c r="AA5625" s="3" t="s">
        <v>907</v>
      </c>
    </row>
    <row r="5626" spans="1:27" ht="16.5" x14ac:dyDescent="0.2">
      <c r="A5626" s="3">
        <v>5623</v>
      </c>
      <c r="B5626" s="3">
        <f t="shared" si="439"/>
        <v>37054108021</v>
      </c>
      <c r="C5626" s="3" t="s">
        <v>1166</v>
      </c>
      <c r="D5626" s="3" t="s">
        <v>254</v>
      </c>
      <c r="E5626" s="3" t="str">
        <f>INDEX(光放段!$G$4:$G$237,MATCH(纤芯!G5626,光放段!$C$4:$C$237,0))</f>
        <v>山东二干|潍烟威1号光缆:潍坊河西局-烟台大季家</v>
      </c>
      <c r="F5626" s="3">
        <f>INDEX(光放段!$I$4:$I$237,MATCH(纤芯!H5626,光放段!$B$4:$B$237,0))</f>
        <v>37054100000</v>
      </c>
      <c r="G5626" s="3" t="str">
        <f t="shared" si="435"/>
        <v>山东二干|潍烟威1号光缆:蓬莱老局-烟台大季家</v>
      </c>
      <c r="H5626" s="3">
        <f>INDEX(光放段!$B$4:$B$237,MATCH(纤芯!G5626,光放段!$C$4:$C$237,0))</f>
        <v>37054108000</v>
      </c>
      <c r="I5626" s="3" t="str">
        <f t="shared" si="436"/>
        <v>潍烟威1号光缆</v>
      </c>
      <c r="J5626" s="3" t="str">
        <f>INDEX(子缆名称!$B$4:$B$29,纤芯!M5626)</f>
        <v>B缆</v>
      </c>
      <c r="K5626" s="3">
        <v>21</v>
      </c>
      <c r="L5626" s="3">
        <f t="shared" si="437"/>
        <v>9</v>
      </c>
      <c r="M5626" s="3">
        <f t="shared" si="438"/>
        <v>2</v>
      </c>
      <c r="N5626" s="3" t="s">
        <v>130</v>
      </c>
      <c r="O5626" s="3">
        <f>COUNTIF([1]局站!$D$4:$D$172,"="&amp;N5626)</f>
        <v>1</v>
      </c>
      <c r="P5626" s="3">
        <v>0</v>
      </c>
      <c r="Q5626" s="3">
        <v>0</v>
      </c>
      <c r="R5626" s="3">
        <v>0</v>
      </c>
      <c r="S5626" s="3" t="s">
        <v>131</v>
      </c>
      <c r="T5626" s="3">
        <f>COUNTIF([1]局站!$D$4:$D$172,"="&amp;S5626)</f>
        <v>1</v>
      </c>
      <c r="U5626" s="3">
        <v>0</v>
      </c>
      <c r="V5626" s="3">
        <v>0</v>
      </c>
      <c r="W5626" s="3">
        <v>0</v>
      </c>
      <c r="X5626" s="3" t="s">
        <v>1215</v>
      </c>
      <c r="Y5626" s="3" t="s">
        <v>880</v>
      </c>
      <c r="Z5626" s="3" t="str">
        <f>INDEX(业务类型!$C$4:$C$8,MATCH(纤芯!Y5626,业务类型!$B$4:$B$8,0))</f>
        <v>IDLE</v>
      </c>
      <c r="AA5626" s="3"/>
    </row>
    <row r="5627" spans="1:27" ht="16.5" x14ac:dyDescent="0.2">
      <c r="A5627" s="3">
        <v>5624</v>
      </c>
      <c r="B5627" s="3">
        <f t="shared" si="439"/>
        <v>37054108022</v>
      </c>
      <c r="C5627" s="3" t="s">
        <v>1166</v>
      </c>
      <c r="D5627" s="3" t="s">
        <v>254</v>
      </c>
      <c r="E5627" s="3" t="str">
        <f>INDEX(光放段!$G$4:$G$237,MATCH(纤芯!G5627,光放段!$C$4:$C$237,0))</f>
        <v>山东二干|潍烟威1号光缆:潍坊河西局-烟台大季家</v>
      </c>
      <c r="F5627" s="3">
        <f>INDEX(光放段!$I$4:$I$237,MATCH(纤芯!H5627,光放段!$B$4:$B$237,0))</f>
        <v>37054100000</v>
      </c>
      <c r="G5627" s="3" t="str">
        <f t="shared" si="435"/>
        <v>山东二干|潍烟威1号光缆:蓬莱老局-烟台大季家</v>
      </c>
      <c r="H5627" s="3">
        <f>INDEX(光放段!$B$4:$B$237,MATCH(纤芯!G5627,光放段!$C$4:$C$237,0))</f>
        <v>37054108000</v>
      </c>
      <c r="I5627" s="3" t="str">
        <f t="shared" si="436"/>
        <v>潍烟威1号光缆</v>
      </c>
      <c r="J5627" s="3" t="str">
        <f>INDEX(子缆名称!$B$4:$B$29,纤芯!M5627)</f>
        <v>B缆</v>
      </c>
      <c r="K5627" s="3">
        <v>22</v>
      </c>
      <c r="L5627" s="3">
        <f t="shared" si="437"/>
        <v>10</v>
      </c>
      <c r="M5627" s="3">
        <f t="shared" si="438"/>
        <v>2</v>
      </c>
      <c r="N5627" s="3" t="s">
        <v>130</v>
      </c>
      <c r="O5627" s="3">
        <f>COUNTIF([1]局站!$D$4:$D$172,"="&amp;N5627)</f>
        <v>1</v>
      </c>
      <c r="P5627" s="3">
        <v>0</v>
      </c>
      <c r="Q5627" s="3">
        <v>0</v>
      </c>
      <c r="R5627" s="3">
        <v>0</v>
      </c>
      <c r="S5627" s="3" t="s">
        <v>131</v>
      </c>
      <c r="T5627" s="3">
        <f>COUNTIF([1]局站!$D$4:$D$172,"="&amp;S5627)</f>
        <v>1</v>
      </c>
      <c r="U5627" s="3">
        <v>0</v>
      </c>
      <c r="V5627" s="3">
        <v>0</v>
      </c>
      <c r="W5627" s="3">
        <v>0</v>
      </c>
      <c r="X5627" s="3" t="s">
        <v>1215</v>
      </c>
      <c r="Y5627" s="3" t="s">
        <v>880</v>
      </c>
      <c r="Z5627" s="3" t="str">
        <f>INDEX(业务类型!$C$4:$C$8,MATCH(纤芯!Y5627,业务类型!$B$4:$B$8,0))</f>
        <v>IDLE</v>
      </c>
      <c r="AA5627" s="3"/>
    </row>
    <row r="5628" spans="1:27" ht="16.5" x14ac:dyDescent="0.2">
      <c r="A5628" s="3">
        <v>5625</v>
      </c>
      <c r="B5628" s="3">
        <f t="shared" si="439"/>
        <v>37054108023</v>
      </c>
      <c r="C5628" s="3" t="s">
        <v>1166</v>
      </c>
      <c r="D5628" s="3" t="s">
        <v>254</v>
      </c>
      <c r="E5628" s="3" t="str">
        <f>INDEX(光放段!$G$4:$G$237,MATCH(纤芯!G5628,光放段!$C$4:$C$237,0))</f>
        <v>山东二干|潍烟威1号光缆:潍坊河西局-烟台大季家</v>
      </c>
      <c r="F5628" s="3">
        <f>INDEX(光放段!$I$4:$I$237,MATCH(纤芯!H5628,光放段!$B$4:$B$237,0))</f>
        <v>37054100000</v>
      </c>
      <c r="G5628" s="3" t="str">
        <f t="shared" si="435"/>
        <v>山东二干|潍烟威1号光缆:蓬莱老局-烟台大季家</v>
      </c>
      <c r="H5628" s="3">
        <f>INDEX(光放段!$B$4:$B$237,MATCH(纤芯!G5628,光放段!$C$4:$C$237,0))</f>
        <v>37054108000</v>
      </c>
      <c r="I5628" s="3" t="str">
        <f t="shared" si="436"/>
        <v>潍烟威1号光缆</v>
      </c>
      <c r="J5628" s="3" t="str">
        <f>INDEX(子缆名称!$B$4:$B$29,纤芯!M5628)</f>
        <v>B缆</v>
      </c>
      <c r="K5628" s="3">
        <v>23</v>
      </c>
      <c r="L5628" s="3">
        <f t="shared" si="437"/>
        <v>11</v>
      </c>
      <c r="M5628" s="3">
        <f t="shared" si="438"/>
        <v>2</v>
      </c>
      <c r="N5628" s="3" t="s">
        <v>130</v>
      </c>
      <c r="O5628" s="3">
        <f>COUNTIF([1]局站!$D$4:$D$172,"="&amp;N5628)</f>
        <v>1</v>
      </c>
      <c r="P5628" s="3">
        <v>0</v>
      </c>
      <c r="Q5628" s="3">
        <v>0</v>
      </c>
      <c r="R5628" s="3">
        <v>0</v>
      </c>
      <c r="S5628" s="3" t="s">
        <v>131</v>
      </c>
      <c r="T5628" s="3">
        <f>COUNTIF([1]局站!$D$4:$D$172,"="&amp;S5628)</f>
        <v>1</v>
      </c>
      <c r="U5628" s="3">
        <v>0</v>
      </c>
      <c r="V5628" s="3">
        <v>0</v>
      </c>
      <c r="W5628" s="3">
        <v>0</v>
      </c>
      <c r="X5628" s="3" t="s">
        <v>1215</v>
      </c>
      <c r="Y5628" s="3" t="s">
        <v>880</v>
      </c>
      <c r="Z5628" s="3" t="str">
        <f>INDEX(业务类型!$C$4:$C$8,MATCH(纤芯!Y5628,业务类型!$B$4:$B$8,0))</f>
        <v>IDLE</v>
      </c>
      <c r="AA5628" s="3"/>
    </row>
    <row r="5629" spans="1:27" ht="16.5" x14ac:dyDescent="0.2">
      <c r="A5629" s="3">
        <v>5626</v>
      </c>
      <c r="B5629" s="3">
        <f t="shared" si="439"/>
        <v>37054108024</v>
      </c>
      <c r="C5629" s="3" t="s">
        <v>1166</v>
      </c>
      <c r="D5629" s="3" t="s">
        <v>254</v>
      </c>
      <c r="E5629" s="3" t="str">
        <f>INDEX(光放段!$G$4:$G$237,MATCH(纤芯!G5629,光放段!$C$4:$C$237,0))</f>
        <v>山东二干|潍烟威1号光缆:潍坊河西局-烟台大季家</v>
      </c>
      <c r="F5629" s="3">
        <f>INDEX(光放段!$I$4:$I$237,MATCH(纤芯!H5629,光放段!$B$4:$B$237,0))</f>
        <v>37054100000</v>
      </c>
      <c r="G5629" s="3" t="str">
        <f t="shared" si="435"/>
        <v>山东二干|潍烟威1号光缆:蓬莱老局-烟台大季家</v>
      </c>
      <c r="H5629" s="3">
        <f>INDEX(光放段!$B$4:$B$237,MATCH(纤芯!G5629,光放段!$C$4:$C$237,0))</f>
        <v>37054108000</v>
      </c>
      <c r="I5629" s="3" t="str">
        <f t="shared" si="436"/>
        <v>潍烟威1号光缆</v>
      </c>
      <c r="J5629" s="3" t="str">
        <f>INDEX(子缆名称!$B$4:$B$29,纤芯!M5629)</f>
        <v>B缆</v>
      </c>
      <c r="K5629" s="3">
        <v>24</v>
      </c>
      <c r="L5629" s="3">
        <f t="shared" si="437"/>
        <v>12</v>
      </c>
      <c r="M5629" s="3">
        <f t="shared" si="438"/>
        <v>2</v>
      </c>
      <c r="N5629" s="3" t="s">
        <v>130</v>
      </c>
      <c r="O5629" s="3">
        <f>COUNTIF([1]局站!$D$4:$D$172,"="&amp;N5629)</f>
        <v>1</v>
      </c>
      <c r="P5629" s="3">
        <v>0</v>
      </c>
      <c r="Q5629" s="3">
        <v>0</v>
      </c>
      <c r="R5629" s="3">
        <v>0</v>
      </c>
      <c r="S5629" s="3" t="s">
        <v>131</v>
      </c>
      <c r="T5629" s="3">
        <f>COUNTIF([1]局站!$D$4:$D$172,"="&amp;S5629)</f>
        <v>1</v>
      </c>
      <c r="U5629" s="3">
        <v>0</v>
      </c>
      <c r="V5629" s="3">
        <v>0</v>
      </c>
      <c r="W5629" s="3">
        <v>0</v>
      </c>
      <c r="X5629" s="3" t="s">
        <v>1215</v>
      </c>
      <c r="Y5629" s="3" t="s">
        <v>880</v>
      </c>
      <c r="Z5629" s="3" t="str">
        <f>INDEX(业务类型!$C$4:$C$8,MATCH(纤芯!Y5629,业务类型!$B$4:$B$8,0))</f>
        <v>IDLE</v>
      </c>
      <c r="AA5629" s="3"/>
    </row>
    <row r="5630" spans="1:27" ht="16.5" x14ac:dyDescent="0.2">
      <c r="A5630" s="3">
        <v>5627</v>
      </c>
      <c r="B5630" s="3">
        <f t="shared" si="439"/>
        <v>37054201001</v>
      </c>
      <c r="C5630" s="3" t="s">
        <v>1166</v>
      </c>
      <c r="D5630" s="3" t="s">
        <v>254</v>
      </c>
      <c r="E5630" s="3" t="str">
        <f>INDEX(光放段!$G$4:$G$237,MATCH(纤芯!G5630,光放段!$C$4:$C$237,0))</f>
        <v>山东二干|潍烟威1号光缆:烟台大季家-烟台大海阳</v>
      </c>
      <c r="F5630" s="3">
        <f>INDEX(光放段!$I$4:$I$237,MATCH(纤芯!H5630,光放段!$B$4:$B$237,0))</f>
        <v>37054200000</v>
      </c>
      <c r="G5630" s="3" t="str">
        <f t="shared" si="435"/>
        <v>山东二干|潍烟威1号光缆:烟台大季家-烟台大海阳</v>
      </c>
      <c r="H5630" s="3">
        <f>INDEX(光放段!$B$4:$B$237,MATCH(纤芯!G5630,光放段!$C$4:$C$237,0))</f>
        <v>37054201000</v>
      </c>
      <c r="I5630" s="3" t="str">
        <f t="shared" si="436"/>
        <v>潍烟威1号光缆</v>
      </c>
      <c r="J5630" s="3" t="str">
        <f>INDEX(子缆名称!$B$4:$B$29,纤芯!M5630)</f>
        <v>A缆</v>
      </c>
      <c r="K5630" s="3">
        <v>1</v>
      </c>
      <c r="L5630" s="3">
        <f t="shared" si="437"/>
        <v>1</v>
      </c>
      <c r="M5630" s="3">
        <f t="shared" si="438"/>
        <v>1</v>
      </c>
      <c r="N5630" s="3" t="s">
        <v>131</v>
      </c>
      <c r="O5630" s="3">
        <f>COUNTIF([1]局站!$D$4:$D$172,"="&amp;N5630)</f>
        <v>1</v>
      </c>
      <c r="P5630" s="3">
        <v>0</v>
      </c>
      <c r="Q5630" s="3">
        <v>0</v>
      </c>
      <c r="R5630" s="3">
        <v>0</v>
      </c>
      <c r="S5630" s="3" t="s">
        <v>132</v>
      </c>
      <c r="T5630" s="3">
        <f>COUNTIF([1]局站!$D$4:$D$172,"="&amp;S5630)</f>
        <v>1</v>
      </c>
      <c r="U5630" s="3">
        <v>0</v>
      </c>
      <c r="V5630" s="3">
        <v>0</v>
      </c>
      <c r="W5630" s="3">
        <v>0</v>
      </c>
      <c r="X5630" s="3" t="s">
        <v>1215</v>
      </c>
      <c r="Y5630" s="3" t="s">
        <v>881</v>
      </c>
      <c r="Z5630" s="3" t="str">
        <f>INDEX(业务类型!$C$4:$C$8,MATCH(纤芯!Y5630,业务类型!$B$4:$B$8,0))</f>
        <v>OTHER</v>
      </c>
      <c r="AA5630" s="3" t="s">
        <v>919</v>
      </c>
    </row>
    <row r="5631" spans="1:27" ht="16.5" x14ac:dyDescent="0.2">
      <c r="A5631" s="3">
        <v>5628</v>
      </c>
      <c r="B5631" s="3">
        <f t="shared" si="439"/>
        <v>37054201002</v>
      </c>
      <c r="C5631" s="3" t="s">
        <v>1166</v>
      </c>
      <c r="D5631" s="3" t="s">
        <v>254</v>
      </c>
      <c r="E5631" s="3" t="str">
        <f>INDEX(光放段!$G$4:$G$237,MATCH(纤芯!G5631,光放段!$C$4:$C$237,0))</f>
        <v>山东二干|潍烟威1号光缆:烟台大季家-烟台大海阳</v>
      </c>
      <c r="F5631" s="3">
        <f>INDEX(光放段!$I$4:$I$237,MATCH(纤芯!H5631,光放段!$B$4:$B$237,0))</f>
        <v>37054200000</v>
      </c>
      <c r="G5631" s="3" t="str">
        <f t="shared" si="435"/>
        <v>山东二干|潍烟威1号光缆:烟台大季家-烟台大海阳</v>
      </c>
      <c r="H5631" s="3">
        <f>INDEX(光放段!$B$4:$B$237,MATCH(纤芯!G5631,光放段!$C$4:$C$237,0))</f>
        <v>37054201000</v>
      </c>
      <c r="I5631" s="3" t="str">
        <f t="shared" si="436"/>
        <v>潍烟威1号光缆</v>
      </c>
      <c r="J5631" s="3" t="str">
        <f>INDEX(子缆名称!$B$4:$B$29,纤芯!M5631)</f>
        <v>A缆</v>
      </c>
      <c r="K5631" s="3">
        <v>2</v>
      </c>
      <c r="L5631" s="3">
        <f t="shared" si="437"/>
        <v>2</v>
      </c>
      <c r="M5631" s="3">
        <f t="shared" si="438"/>
        <v>1</v>
      </c>
      <c r="N5631" s="3" t="s">
        <v>131</v>
      </c>
      <c r="O5631" s="3">
        <f>COUNTIF([1]局站!$D$4:$D$172,"="&amp;N5631)</f>
        <v>1</v>
      </c>
      <c r="P5631" s="3">
        <v>0</v>
      </c>
      <c r="Q5631" s="3">
        <v>0</v>
      </c>
      <c r="R5631" s="3">
        <v>0</v>
      </c>
      <c r="S5631" s="3" t="s">
        <v>132</v>
      </c>
      <c r="T5631" s="3">
        <f>COUNTIF([1]局站!$D$4:$D$172,"="&amp;S5631)</f>
        <v>1</v>
      </c>
      <c r="U5631" s="3">
        <v>0</v>
      </c>
      <c r="V5631" s="3">
        <v>0</v>
      </c>
      <c r="W5631" s="3">
        <v>0</v>
      </c>
      <c r="X5631" s="3" t="s">
        <v>1215</v>
      </c>
      <c r="Y5631" s="3" t="s">
        <v>881</v>
      </c>
      <c r="Z5631" s="3" t="str">
        <f>INDEX(业务类型!$C$4:$C$8,MATCH(纤芯!Y5631,业务类型!$B$4:$B$8,0))</f>
        <v>OTHER</v>
      </c>
      <c r="AA5631" s="3" t="s">
        <v>919</v>
      </c>
    </row>
    <row r="5632" spans="1:27" ht="16.5" x14ac:dyDescent="0.2">
      <c r="A5632" s="3">
        <v>5629</v>
      </c>
      <c r="B5632" s="3">
        <f t="shared" si="439"/>
        <v>37054201003</v>
      </c>
      <c r="C5632" s="3" t="s">
        <v>1166</v>
      </c>
      <c r="D5632" s="3" t="s">
        <v>254</v>
      </c>
      <c r="E5632" s="3" t="str">
        <f>INDEX(光放段!$G$4:$G$237,MATCH(纤芯!G5632,光放段!$C$4:$C$237,0))</f>
        <v>山东二干|潍烟威1号光缆:烟台大季家-烟台大海阳</v>
      </c>
      <c r="F5632" s="3">
        <f>INDEX(光放段!$I$4:$I$237,MATCH(纤芯!H5632,光放段!$B$4:$B$237,0))</f>
        <v>37054200000</v>
      </c>
      <c r="G5632" s="3" t="str">
        <f t="shared" si="435"/>
        <v>山东二干|潍烟威1号光缆:烟台大季家-烟台大海阳</v>
      </c>
      <c r="H5632" s="3">
        <f>INDEX(光放段!$B$4:$B$237,MATCH(纤芯!G5632,光放段!$C$4:$C$237,0))</f>
        <v>37054201000</v>
      </c>
      <c r="I5632" s="3" t="str">
        <f t="shared" si="436"/>
        <v>潍烟威1号光缆</v>
      </c>
      <c r="J5632" s="3" t="str">
        <f>INDEX(子缆名称!$B$4:$B$29,纤芯!M5632)</f>
        <v>A缆</v>
      </c>
      <c r="K5632" s="3">
        <v>3</v>
      </c>
      <c r="L5632" s="3">
        <f t="shared" si="437"/>
        <v>3</v>
      </c>
      <c r="M5632" s="3">
        <f t="shared" si="438"/>
        <v>1</v>
      </c>
      <c r="N5632" s="3" t="s">
        <v>131</v>
      </c>
      <c r="O5632" s="3">
        <f>COUNTIF([1]局站!$D$4:$D$172,"="&amp;N5632)</f>
        <v>1</v>
      </c>
      <c r="P5632" s="3">
        <v>0</v>
      </c>
      <c r="Q5632" s="3">
        <v>0</v>
      </c>
      <c r="R5632" s="3">
        <v>0</v>
      </c>
      <c r="S5632" s="3" t="s">
        <v>132</v>
      </c>
      <c r="T5632" s="3">
        <f>COUNTIF([1]局站!$D$4:$D$172,"="&amp;S5632)</f>
        <v>1</v>
      </c>
      <c r="U5632" s="3">
        <v>0</v>
      </c>
      <c r="V5632" s="3">
        <v>0</v>
      </c>
      <c r="W5632" s="3">
        <v>0</v>
      </c>
      <c r="X5632" s="3" t="s">
        <v>1215</v>
      </c>
      <c r="Y5632" s="3" t="s">
        <v>854</v>
      </c>
      <c r="Z5632" s="3" t="str">
        <f>INDEX(业务类型!$C$4:$C$8,MATCH(纤芯!Y5632,业务类型!$B$4:$B$8,0))</f>
        <v>LOCAL</v>
      </c>
      <c r="AA5632" s="3" t="s">
        <v>879</v>
      </c>
    </row>
    <row r="5633" spans="1:27" ht="16.5" x14ac:dyDescent="0.2">
      <c r="A5633" s="3">
        <v>5630</v>
      </c>
      <c r="B5633" s="3">
        <f t="shared" si="439"/>
        <v>37054201004</v>
      </c>
      <c r="C5633" s="3" t="s">
        <v>1166</v>
      </c>
      <c r="D5633" s="3" t="s">
        <v>254</v>
      </c>
      <c r="E5633" s="3" t="str">
        <f>INDEX(光放段!$G$4:$G$237,MATCH(纤芯!G5633,光放段!$C$4:$C$237,0))</f>
        <v>山东二干|潍烟威1号光缆:烟台大季家-烟台大海阳</v>
      </c>
      <c r="F5633" s="3">
        <f>INDEX(光放段!$I$4:$I$237,MATCH(纤芯!H5633,光放段!$B$4:$B$237,0))</f>
        <v>37054200000</v>
      </c>
      <c r="G5633" s="3" t="str">
        <f t="shared" si="435"/>
        <v>山东二干|潍烟威1号光缆:烟台大季家-烟台大海阳</v>
      </c>
      <c r="H5633" s="3">
        <f>INDEX(光放段!$B$4:$B$237,MATCH(纤芯!G5633,光放段!$C$4:$C$237,0))</f>
        <v>37054201000</v>
      </c>
      <c r="I5633" s="3" t="str">
        <f t="shared" si="436"/>
        <v>潍烟威1号光缆</v>
      </c>
      <c r="J5633" s="3" t="str">
        <f>INDEX(子缆名称!$B$4:$B$29,纤芯!M5633)</f>
        <v>A缆</v>
      </c>
      <c r="K5633" s="3">
        <v>4</v>
      </c>
      <c r="L5633" s="3">
        <f t="shared" si="437"/>
        <v>4</v>
      </c>
      <c r="M5633" s="3">
        <f t="shared" si="438"/>
        <v>1</v>
      </c>
      <c r="N5633" s="3" t="s">
        <v>131</v>
      </c>
      <c r="O5633" s="3">
        <f>COUNTIF([1]局站!$D$4:$D$172,"="&amp;N5633)</f>
        <v>1</v>
      </c>
      <c r="P5633" s="3">
        <v>0</v>
      </c>
      <c r="Q5633" s="3">
        <v>0</v>
      </c>
      <c r="R5633" s="3">
        <v>0</v>
      </c>
      <c r="S5633" s="3" t="s">
        <v>132</v>
      </c>
      <c r="T5633" s="3">
        <f>COUNTIF([1]局站!$D$4:$D$172,"="&amp;S5633)</f>
        <v>1</v>
      </c>
      <c r="U5633" s="3">
        <v>0</v>
      </c>
      <c r="V5633" s="3">
        <v>0</v>
      </c>
      <c r="W5633" s="3">
        <v>0</v>
      </c>
      <c r="X5633" s="3" t="s">
        <v>1215</v>
      </c>
      <c r="Y5633" s="3" t="s">
        <v>854</v>
      </c>
      <c r="Z5633" s="3" t="str">
        <f>INDEX(业务类型!$C$4:$C$8,MATCH(纤芯!Y5633,业务类型!$B$4:$B$8,0))</f>
        <v>LOCAL</v>
      </c>
      <c r="AA5633" s="3" t="s">
        <v>879</v>
      </c>
    </row>
    <row r="5634" spans="1:27" ht="16.5" x14ac:dyDescent="0.2">
      <c r="A5634" s="3">
        <v>5631</v>
      </c>
      <c r="B5634" s="3">
        <f t="shared" si="439"/>
        <v>37054201005</v>
      </c>
      <c r="C5634" s="3" t="s">
        <v>1166</v>
      </c>
      <c r="D5634" s="3" t="s">
        <v>254</v>
      </c>
      <c r="E5634" s="3" t="str">
        <f>INDEX(光放段!$G$4:$G$237,MATCH(纤芯!G5634,光放段!$C$4:$C$237,0))</f>
        <v>山东二干|潍烟威1号光缆:烟台大季家-烟台大海阳</v>
      </c>
      <c r="F5634" s="3">
        <f>INDEX(光放段!$I$4:$I$237,MATCH(纤芯!H5634,光放段!$B$4:$B$237,0))</f>
        <v>37054200000</v>
      </c>
      <c r="G5634" s="3" t="str">
        <f t="shared" si="435"/>
        <v>山东二干|潍烟威1号光缆:烟台大季家-烟台大海阳</v>
      </c>
      <c r="H5634" s="3">
        <f>INDEX(光放段!$B$4:$B$237,MATCH(纤芯!G5634,光放段!$C$4:$C$237,0))</f>
        <v>37054201000</v>
      </c>
      <c r="I5634" s="3" t="str">
        <f t="shared" si="436"/>
        <v>潍烟威1号光缆</v>
      </c>
      <c r="J5634" s="3" t="str">
        <f>INDEX(子缆名称!$B$4:$B$29,纤芯!M5634)</f>
        <v>A缆</v>
      </c>
      <c r="K5634" s="3">
        <v>5</v>
      </c>
      <c r="L5634" s="3">
        <f t="shared" si="437"/>
        <v>5</v>
      </c>
      <c r="M5634" s="3">
        <f t="shared" si="438"/>
        <v>1</v>
      </c>
      <c r="N5634" s="3" t="s">
        <v>131</v>
      </c>
      <c r="O5634" s="3">
        <f>COUNTIF([1]局站!$D$4:$D$172,"="&amp;N5634)</f>
        <v>1</v>
      </c>
      <c r="P5634" s="3">
        <v>0</v>
      </c>
      <c r="Q5634" s="3">
        <v>0</v>
      </c>
      <c r="R5634" s="3">
        <v>0</v>
      </c>
      <c r="S5634" s="3" t="s">
        <v>132</v>
      </c>
      <c r="T5634" s="3">
        <f>COUNTIF([1]局站!$D$4:$D$172,"="&amp;S5634)</f>
        <v>1</v>
      </c>
      <c r="U5634" s="3">
        <v>0</v>
      </c>
      <c r="V5634" s="3">
        <v>0</v>
      </c>
      <c r="W5634" s="3">
        <v>0</v>
      </c>
      <c r="X5634" s="3" t="s">
        <v>1215</v>
      </c>
      <c r="Y5634" s="3" t="s">
        <v>880</v>
      </c>
      <c r="Z5634" s="3" t="str">
        <f>INDEX(业务类型!$C$4:$C$8,MATCH(纤芯!Y5634,业务类型!$B$4:$B$8,0))</f>
        <v>IDLE</v>
      </c>
      <c r="AA5634" s="3"/>
    </row>
    <row r="5635" spans="1:27" ht="16.5" x14ac:dyDescent="0.2">
      <c r="A5635" s="3">
        <v>5632</v>
      </c>
      <c r="B5635" s="3">
        <f t="shared" si="439"/>
        <v>37054201006</v>
      </c>
      <c r="C5635" s="3" t="s">
        <v>1166</v>
      </c>
      <c r="D5635" s="3" t="s">
        <v>254</v>
      </c>
      <c r="E5635" s="3" t="str">
        <f>INDEX(光放段!$G$4:$G$237,MATCH(纤芯!G5635,光放段!$C$4:$C$237,0))</f>
        <v>山东二干|潍烟威1号光缆:烟台大季家-烟台大海阳</v>
      </c>
      <c r="F5635" s="3">
        <f>INDEX(光放段!$I$4:$I$237,MATCH(纤芯!H5635,光放段!$B$4:$B$237,0))</f>
        <v>37054200000</v>
      </c>
      <c r="G5635" s="3" t="str">
        <f t="shared" si="435"/>
        <v>山东二干|潍烟威1号光缆:烟台大季家-烟台大海阳</v>
      </c>
      <c r="H5635" s="3">
        <f>INDEX(光放段!$B$4:$B$237,MATCH(纤芯!G5635,光放段!$C$4:$C$237,0))</f>
        <v>37054201000</v>
      </c>
      <c r="I5635" s="3" t="str">
        <f t="shared" si="436"/>
        <v>潍烟威1号光缆</v>
      </c>
      <c r="J5635" s="3" t="str">
        <f>INDEX(子缆名称!$B$4:$B$29,纤芯!M5635)</f>
        <v>A缆</v>
      </c>
      <c r="K5635" s="3">
        <v>6</v>
      </c>
      <c r="L5635" s="3">
        <f t="shared" si="437"/>
        <v>6</v>
      </c>
      <c r="M5635" s="3">
        <f t="shared" si="438"/>
        <v>1</v>
      </c>
      <c r="N5635" s="3" t="s">
        <v>131</v>
      </c>
      <c r="O5635" s="3">
        <f>COUNTIF([1]局站!$D$4:$D$172,"="&amp;N5635)</f>
        <v>1</v>
      </c>
      <c r="P5635" s="3">
        <v>0</v>
      </c>
      <c r="Q5635" s="3">
        <v>0</v>
      </c>
      <c r="R5635" s="3">
        <v>0</v>
      </c>
      <c r="S5635" s="3" t="s">
        <v>132</v>
      </c>
      <c r="T5635" s="3">
        <f>COUNTIF([1]局站!$D$4:$D$172,"="&amp;S5635)</f>
        <v>1</v>
      </c>
      <c r="U5635" s="3">
        <v>0</v>
      </c>
      <c r="V5635" s="3">
        <v>0</v>
      </c>
      <c r="W5635" s="3">
        <v>0</v>
      </c>
      <c r="X5635" s="3" t="s">
        <v>1215</v>
      </c>
      <c r="Y5635" s="3" t="s">
        <v>880</v>
      </c>
      <c r="Z5635" s="3" t="str">
        <f>INDEX(业务类型!$C$4:$C$8,MATCH(纤芯!Y5635,业务类型!$B$4:$B$8,0))</f>
        <v>IDLE</v>
      </c>
      <c r="AA5635" s="3"/>
    </row>
    <row r="5636" spans="1:27" ht="16.5" x14ac:dyDescent="0.2">
      <c r="A5636" s="3">
        <v>5633</v>
      </c>
      <c r="B5636" s="3">
        <f t="shared" si="439"/>
        <v>37054201007</v>
      </c>
      <c r="C5636" s="3" t="s">
        <v>1166</v>
      </c>
      <c r="D5636" s="3" t="s">
        <v>254</v>
      </c>
      <c r="E5636" s="3" t="str">
        <f>INDEX(光放段!$G$4:$G$237,MATCH(纤芯!G5636,光放段!$C$4:$C$237,0))</f>
        <v>山东二干|潍烟威1号光缆:烟台大季家-烟台大海阳</v>
      </c>
      <c r="F5636" s="3">
        <f>INDEX(光放段!$I$4:$I$237,MATCH(纤芯!H5636,光放段!$B$4:$B$237,0))</f>
        <v>37054200000</v>
      </c>
      <c r="G5636" s="3" t="str">
        <f t="shared" si="435"/>
        <v>山东二干|潍烟威1号光缆:烟台大季家-烟台大海阳</v>
      </c>
      <c r="H5636" s="3">
        <f>INDEX(光放段!$B$4:$B$237,MATCH(纤芯!G5636,光放段!$C$4:$C$237,0))</f>
        <v>37054201000</v>
      </c>
      <c r="I5636" s="3" t="str">
        <f t="shared" si="436"/>
        <v>潍烟威1号光缆</v>
      </c>
      <c r="J5636" s="3" t="str">
        <f>INDEX(子缆名称!$B$4:$B$29,纤芯!M5636)</f>
        <v>A缆</v>
      </c>
      <c r="K5636" s="3">
        <v>7</v>
      </c>
      <c r="L5636" s="3">
        <f t="shared" si="437"/>
        <v>7</v>
      </c>
      <c r="M5636" s="3">
        <f t="shared" si="438"/>
        <v>1</v>
      </c>
      <c r="N5636" s="3" t="s">
        <v>131</v>
      </c>
      <c r="O5636" s="3">
        <f>COUNTIF([1]局站!$D$4:$D$172,"="&amp;N5636)</f>
        <v>1</v>
      </c>
      <c r="P5636" s="3">
        <v>0</v>
      </c>
      <c r="Q5636" s="3">
        <v>0</v>
      </c>
      <c r="R5636" s="3">
        <v>0</v>
      </c>
      <c r="S5636" s="3" t="s">
        <v>132</v>
      </c>
      <c r="T5636" s="3">
        <f>COUNTIF([1]局站!$D$4:$D$172,"="&amp;S5636)</f>
        <v>1</v>
      </c>
      <c r="U5636" s="3">
        <v>0</v>
      </c>
      <c r="V5636" s="3">
        <v>0</v>
      </c>
      <c r="W5636" s="3">
        <v>0</v>
      </c>
      <c r="X5636" s="3" t="s">
        <v>1215</v>
      </c>
      <c r="Y5636" s="3" t="s">
        <v>880</v>
      </c>
      <c r="Z5636" s="3" t="str">
        <f>INDEX(业务类型!$C$4:$C$8,MATCH(纤芯!Y5636,业务类型!$B$4:$B$8,0))</f>
        <v>IDLE</v>
      </c>
      <c r="AA5636" s="3"/>
    </row>
    <row r="5637" spans="1:27" ht="16.5" x14ac:dyDescent="0.2">
      <c r="A5637" s="3">
        <v>5634</v>
      </c>
      <c r="B5637" s="3">
        <f t="shared" si="439"/>
        <v>37054201008</v>
      </c>
      <c r="C5637" s="3" t="s">
        <v>1166</v>
      </c>
      <c r="D5637" s="3" t="s">
        <v>254</v>
      </c>
      <c r="E5637" s="3" t="str">
        <f>INDEX(光放段!$G$4:$G$237,MATCH(纤芯!G5637,光放段!$C$4:$C$237,0))</f>
        <v>山东二干|潍烟威1号光缆:烟台大季家-烟台大海阳</v>
      </c>
      <c r="F5637" s="3">
        <f>INDEX(光放段!$I$4:$I$237,MATCH(纤芯!H5637,光放段!$B$4:$B$237,0))</f>
        <v>37054200000</v>
      </c>
      <c r="G5637" s="3" t="str">
        <f t="shared" ref="G5637:G5700" si="440">C5637&amp;"|"&amp;D5637&amp;":"&amp;N5637&amp;"-"&amp;S5637</f>
        <v>山东二干|潍烟威1号光缆:烟台大季家-烟台大海阳</v>
      </c>
      <c r="H5637" s="3">
        <f>INDEX(光放段!$B$4:$B$237,MATCH(纤芯!G5637,光放段!$C$4:$C$237,0))</f>
        <v>37054201000</v>
      </c>
      <c r="I5637" s="3" t="str">
        <f t="shared" ref="I5637:I5700" si="441">D5637</f>
        <v>潍烟威1号光缆</v>
      </c>
      <c r="J5637" s="3" t="str">
        <f>INDEX(子缆名称!$B$4:$B$29,纤芯!M5637)</f>
        <v>A缆</v>
      </c>
      <c r="K5637" s="3">
        <v>8</v>
      </c>
      <c r="L5637" s="3">
        <f t="shared" ref="L5637:L5700" si="442">MOD(K5637-1,12)+1</f>
        <v>8</v>
      </c>
      <c r="M5637" s="3">
        <f t="shared" ref="M5637:M5700" si="443">INT((K5637-1)/12)+1</f>
        <v>1</v>
      </c>
      <c r="N5637" s="3" t="s">
        <v>131</v>
      </c>
      <c r="O5637" s="3">
        <f>COUNTIF([1]局站!$D$4:$D$172,"="&amp;N5637)</f>
        <v>1</v>
      </c>
      <c r="P5637" s="3">
        <v>0</v>
      </c>
      <c r="Q5637" s="3">
        <v>0</v>
      </c>
      <c r="R5637" s="3">
        <v>0</v>
      </c>
      <c r="S5637" s="3" t="s">
        <v>132</v>
      </c>
      <c r="T5637" s="3">
        <f>COUNTIF([1]局站!$D$4:$D$172,"="&amp;S5637)</f>
        <v>1</v>
      </c>
      <c r="U5637" s="3">
        <v>0</v>
      </c>
      <c r="V5637" s="3">
        <v>0</v>
      </c>
      <c r="W5637" s="3">
        <v>0</v>
      </c>
      <c r="X5637" s="3" t="s">
        <v>1215</v>
      </c>
      <c r="Y5637" s="3" t="s">
        <v>880</v>
      </c>
      <c r="Z5637" s="3" t="str">
        <f>INDEX(业务类型!$C$4:$C$8,MATCH(纤芯!Y5637,业务类型!$B$4:$B$8,0))</f>
        <v>IDLE</v>
      </c>
      <c r="AA5637" s="3"/>
    </row>
    <row r="5638" spans="1:27" ht="16.5" x14ac:dyDescent="0.2">
      <c r="A5638" s="3">
        <v>5635</v>
      </c>
      <c r="B5638" s="3">
        <f t="shared" si="439"/>
        <v>37054201009</v>
      </c>
      <c r="C5638" s="3" t="s">
        <v>1166</v>
      </c>
      <c r="D5638" s="3" t="s">
        <v>254</v>
      </c>
      <c r="E5638" s="3" t="str">
        <f>INDEX(光放段!$G$4:$G$237,MATCH(纤芯!G5638,光放段!$C$4:$C$237,0))</f>
        <v>山东二干|潍烟威1号光缆:烟台大季家-烟台大海阳</v>
      </c>
      <c r="F5638" s="3">
        <f>INDEX(光放段!$I$4:$I$237,MATCH(纤芯!H5638,光放段!$B$4:$B$237,0))</f>
        <v>37054200000</v>
      </c>
      <c r="G5638" s="3" t="str">
        <f t="shared" si="440"/>
        <v>山东二干|潍烟威1号光缆:烟台大季家-烟台大海阳</v>
      </c>
      <c r="H5638" s="3">
        <f>INDEX(光放段!$B$4:$B$237,MATCH(纤芯!G5638,光放段!$C$4:$C$237,0))</f>
        <v>37054201000</v>
      </c>
      <c r="I5638" s="3" t="str">
        <f t="shared" si="441"/>
        <v>潍烟威1号光缆</v>
      </c>
      <c r="J5638" s="3" t="str">
        <f>INDEX(子缆名称!$B$4:$B$29,纤芯!M5638)</f>
        <v>A缆</v>
      </c>
      <c r="K5638" s="3">
        <v>9</v>
      </c>
      <c r="L5638" s="3">
        <f t="shared" si="442"/>
        <v>9</v>
      </c>
      <c r="M5638" s="3">
        <f t="shared" si="443"/>
        <v>1</v>
      </c>
      <c r="N5638" s="3" t="s">
        <v>131</v>
      </c>
      <c r="O5638" s="3">
        <f>COUNTIF([1]局站!$D$4:$D$172,"="&amp;N5638)</f>
        <v>1</v>
      </c>
      <c r="P5638" s="3">
        <v>0</v>
      </c>
      <c r="Q5638" s="3">
        <v>0</v>
      </c>
      <c r="R5638" s="3">
        <v>0</v>
      </c>
      <c r="S5638" s="3" t="s">
        <v>132</v>
      </c>
      <c r="T5638" s="3">
        <f>COUNTIF([1]局站!$D$4:$D$172,"="&amp;S5638)</f>
        <v>1</v>
      </c>
      <c r="U5638" s="3">
        <v>0</v>
      </c>
      <c r="V5638" s="3">
        <v>0</v>
      </c>
      <c r="W5638" s="3">
        <v>0</v>
      </c>
      <c r="X5638" s="3" t="s">
        <v>1215</v>
      </c>
      <c r="Y5638" s="3" t="s">
        <v>852</v>
      </c>
      <c r="Z5638" s="3" t="str">
        <f>INDEX(业务类型!$C$4:$C$8,MATCH(纤芯!Y5638,业务类型!$B$4:$B$8,0))</f>
        <v>TWO</v>
      </c>
      <c r="AA5638" s="3" t="s">
        <v>905</v>
      </c>
    </row>
    <row r="5639" spans="1:27" ht="16.5" x14ac:dyDescent="0.2">
      <c r="A5639" s="3">
        <v>5636</v>
      </c>
      <c r="B5639" s="3">
        <f t="shared" si="439"/>
        <v>37054201010</v>
      </c>
      <c r="C5639" s="3" t="s">
        <v>1166</v>
      </c>
      <c r="D5639" s="3" t="s">
        <v>254</v>
      </c>
      <c r="E5639" s="3" t="str">
        <f>INDEX(光放段!$G$4:$G$237,MATCH(纤芯!G5639,光放段!$C$4:$C$237,0))</f>
        <v>山东二干|潍烟威1号光缆:烟台大季家-烟台大海阳</v>
      </c>
      <c r="F5639" s="3">
        <f>INDEX(光放段!$I$4:$I$237,MATCH(纤芯!H5639,光放段!$B$4:$B$237,0))</f>
        <v>37054200000</v>
      </c>
      <c r="G5639" s="3" t="str">
        <f t="shared" si="440"/>
        <v>山东二干|潍烟威1号光缆:烟台大季家-烟台大海阳</v>
      </c>
      <c r="H5639" s="3">
        <f>INDEX(光放段!$B$4:$B$237,MATCH(纤芯!G5639,光放段!$C$4:$C$237,0))</f>
        <v>37054201000</v>
      </c>
      <c r="I5639" s="3" t="str">
        <f t="shared" si="441"/>
        <v>潍烟威1号光缆</v>
      </c>
      <c r="J5639" s="3" t="str">
        <f>INDEX(子缆名称!$B$4:$B$29,纤芯!M5639)</f>
        <v>A缆</v>
      </c>
      <c r="K5639" s="3">
        <v>10</v>
      </c>
      <c r="L5639" s="3">
        <f t="shared" si="442"/>
        <v>10</v>
      </c>
      <c r="M5639" s="3">
        <f t="shared" si="443"/>
        <v>1</v>
      </c>
      <c r="N5639" s="3" t="s">
        <v>131</v>
      </c>
      <c r="O5639" s="3">
        <f>COUNTIF([1]局站!$D$4:$D$172,"="&amp;N5639)</f>
        <v>1</v>
      </c>
      <c r="P5639" s="3">
        <v>0</v>
      </c>
      <c r="Q5639" s="3">
        <v>0</v>
      </c>
      <c r="R5639" s="3">
        <v>0</v>
      </c>
      <c r="S5639" s="3" t="s">
        <v>132</v>
      </c>
      <c r="T5639" s="3">
        <f>COUNTIF([1]局站!$D$4:$D$172,"="&amp;S5639)</f>
        <v>1</v>
      </c>
      <c r="U5639" s="3">
        <v>0</v>
      </c>
      <c r="V5639" s="3">
        <v>0</v>
      </c>
      <c r="W5639" s="3">
        <v>0</v>
      </c>
      <c r="X5639" s="3" t="s">
        <v>1215</v>
      </c>
      <c r="Y5639" s="3" t="s">
        <v>852</v>
      </c>
      <c r="Z5639" s="3" t="str">
        <f>INDEX(业务类型!$C$4:$C$8,MATCH(纤芯!Y5639,业务类型!$B$4:$B$8,0))</f>
        <v>TWO</v>
      </c>
      <c r="AA5639" s="3" t="s">
        <v>905</v>
      </c>
    </row>
    <row r="5640" spans="1:27" ht="16.5" x14ac:dyDescent="0.2">
      <c r="A5640" s="3">
        <v>5637</v>
      </c>
      <c r="B5640" s="3">
        <f t="shared" si="439"/>
        <v>37054201011</v>
      </c>
      <c r="C5640" s="3" t="s">
        <v>1166</v>
      </c>
      <c r="D5640" s="3" t="s">
        <v>254</v>
      </c>
      <c r="E5640" s="3" t="str">
        <f>INDEX(光放段!$G$4:$G$237,MATCH(纤芯!G5640,光放段!$C$4:$C$237,0))</f>
        <v>山东二干|潍烟威1号光缆:烟台大季家-烟台大海阳</v>
      </c>
      <c r="F5640" s="3">
        <f>INDEX(光放段!$I$4:$I$237,MATCH(纤芯!H5640,光放段!$B$4:$B$237,0))</f>
        <v>37054200000</v>
      </c>
      <c r="G5640" s="3" t="str">
        <f t="shared" si="440"/>
        <v>山东二干|潍烟威1号光缆:烟台大季家-烟台大海阳</v>
      </c>
      <c r="H5640" s="3">
        <f>INDEX(光放段!$B$4:$B$237,MATCH(纤芯!G5640,光放段!$C$4:$C$237,0))</f>
        <v>37054201000</v>
      </c>
      <c r="I5640" s="3" t="str">
        <f t="shared" si="441"/>
        <v>潍烟威1号光缆</v>
      </c>
      <c r="J5640" s="3" t="str">
        <f>INDEX(子缆名称!$B$4:$B$29,纤芯!M5640)</f>
        <v>A缆</v>
      </c>
      <c r="K5640" s="3">
        <v>11</v>
      </c>
      <c r="L5640" s="3">
        <f t="shared" si="442"/>
        <v>11</v>
      </c>
      <c r="M5640" s="3">
        <f t="shared" si="443"/>
        <v>1</v>
      </c>
      <c r="N5640" s="3" t="s">
        <v>131</v>
      </c>
      <c r="O5640" s="3">
        <f>COUNTIF([1]局站!$D$4:$D$172,"="&amp;N5640)</f>
        <v>1</v>
      </c>
      <c r="P5640" s="3">
        <v>0</v>
      </c>
      <c r="Q5640" s="3">
        <v>0</v>
      </c>
      <c r="R5640" s="3">
        <v>0</v>
      </c>
      <c r="S5640" s="3" t="s">
        <v>132</v>
      </c>
      <c r="T5640" s="3">
        <f>COUNTIF([1]局站!$D$4:$D$172,"="&amp;S5640)</f>
        <v>1</v>
      </c>
      <c r="U5640" s="3">
        <v>0</v>
      </c>
      <c r="V5640" s="3">
        <v>0</v>
      </c>
      <c r="W5640" s="3">
        <v>0</v>
      </c>
      <c r="X5640" s="3" t="s">
        <v>1215</v>
      </c>
      <c r="Y5640" s="3" t="s">
        <v>852</v>
      </c>
      <c r="Z5640" s="3" t="str">
        <f>INDEX(业务类型!$C$4:$C$8,MATCH(纤芯!Y5640,业务类型!$B$4:$B$8,0))</f>
        <v>TWO</v>
      </c>
      <c r="AA5640" s="3" t="s">
        <v>903</v>
      </c>
    </row>
    <row r="5641" spans="1:27" ht="16.5" x14ac:dyDescent="0.2">
      <c r="A5641" s="3">
        <v>5638</v>
      </c>
      <c r="B5641" s="3">
        <f t="shared" si="439"/>
        <v>37054201012</v>
      </c>
      <c r="C5641" s="3" t="s">
        <v>1166</v>
      </c>
      <c r="D5641" s="3" t="s">
        <v>254</v>
      </c>
      <c r="E5641" s="3" t="str">
        <f>INDEX(光放段!$G$4:$G$237,MATCH(纤芯!G5641,光放段!$C$4:$C$237,0))</f>
        <v>山东二干|潍烟威1号光缆:烟台大季家-烟台大海阳</v>
      </c>
      <c r="F5641" s="3">
        <f>INDEX(光放段!$I$4:$I$237,MATCH(纤芯!H5641,光放段!$B$4:$B$237,0))</f>
        <v>37054200000</v>
      </c>
      <c r="G5641" s="3" t="str">
        <f t="shared" si="440"/>
        <v>山东二干|潍烟威1号光缆:烟台大季家-烟台大海阳</v>
      </c>
      <c r="H5641" s="3">
        <f>INDEX(光放段!$B$4:$B$237,MATCH(纤芯!G5641,光放段!$C$4:$C$237,0))</f>
        <v>37054201000</v>
      </c>
      <c r="I5641" s="3" t="str">
        <f t="shared" si="441"/>
        <v>潍烟威1号光缆</v>
      </c>
      <c r="J5641" s="3" t="str">
        <f>INDEX(子缆名称!$B$4:$B$29,纤芯!M5641)</f>
        <v>A缆</v>
      </c>
      <c r="K5641" s="3">
        <v>12</v>
      </c>
      <c r="L5641" s="3">
        <f t="shared" si="442"/>
        <v>12</v>
      </c>
      <c r="M5641" s="3">
        <f t="shared" si="443"/>
        <v>1</v>
      </c>
      <c r="N5641" s="3" t="s">
        <v>131</v>
      </c>
      <c r="O5641" s="3">
        <f>COUNTIF([1]局站!$D$4:$D$172,"="&amp;N5641)</f>
        <v>1</v>
      </c>
      <c r="P5641" s="3">
        <v>0</v>
      </c>
      <c r="Q5641" s="3">
        <v>0</v>
      </c>
      <c r="R5641" s="3">
        <v>0</v>
      </c>
      <c r="S5641" s="3" t="s">
        <v>132</v>
      </c>
      <c r="T5641" s="3">
        <f>COUNTIF([1]局站!$D$4:$D$172,"="&amp;S5641)</f>
        <v>1</v>
      </c>
      <c r="U5641" s="3">
        <v>0</v>
      </c>
      <c r="V5641" s="3">
        <v>0</v>
      </c>
      <c r="W5641" s="3">
        <v>0</v>
      </c>
      <c r="X5641" s="3" t="s">
        <v>1215</v>
      </c>
      <c r="Y5641" s="3" t="s">
        <v>852</v>
      </c>
      <c r="Z5641" s="3" t="str">
        <f>INDEX(业务类型!$C$4:$C$8,MATCH(纤芯!Y5641,业务类型!$B$4:$B$8,0))</f>
        <v>TWO</v>
      </c>
      <c r="AA5641" s="3" t="s">
        <v>903</v>
      </c>
    </row>
    <row r="5642" spans="1:27" ht="16.5" x14ac:dyDescent="0.2">
      <c r="A5642" s="3">
        <v>5639</v>
      </c>
      <c r="B5642" s="3">
        <f t="shared" si="439"/>
        <v>37054201013</v>
      </c>
      <c r="C5642" s="3" t="s">
        <v>1166</v>
      </c>
      <c r="D5642" s="3" t="s">
        <v>254</v>
      </c>
      <c r="E5642" s="3" t="str">
        <f>INDEX(光放段!$G$4:$G$237,MATCH(纤芯!G5642,光放段!$C$4:$C$237,0))</f>
        <v>山东二干|潍烟威1号光缆:烟台大季家-烟台大海阳</v>
      </c>
      <c r="F5642" s="3">
        <f>INDEX(光放段!$I$4:$I$237,MATCH(纤芯!H5642,光放段!$B$4:$B$237,0))</f>
        <v>37054200000</v>
      </c>
      <c r="G5642" s="3" t="str">
        <f t="shared" si="440"/>
        <v>山东二干|潍烟威1号光缆:烟台大季家-烟台大海阳</v>
      </c>
      <c r="H5642" s="3">
        <f>INDEX(光放段!$B$4:$B$237,MATCH(纤芯!G5642,光放段!$C$4:$C$237,0))</f>
        <v>37054201000</v>
      </c>
      <c r="I5642" s="3" t="str">
        <f t="shared" si="441"/>
        <v>潍烟威1号光缆</v>
      </c>
      <c r="J5642" s="3" t="str">
        <f>INDEX(子缆名称!$B$4:$B$29,纤芯!M5642)</f>
        <v>B缆</v>
      </c>
      <c r="K5642" s="3">
        <v>13</v>
      </c>
      <c r="L5642" s="3">
        <f t="shared" si="442"/>
        <v>1</v>
      </c>
      <c r="M5642" s="3">
        <f t="shared" si="443"/>
        <v>2</v>
      </c>
      <c r="N5642" s="3" t="s">
        <v>131</v>
      </c>
      <c r="O5642" s="3">
        <f>COUNTIF([1]局站!$D$4:$D$172,"="&amp;N5642)</f>
        <v>1</v>
      </c>
      <c r="P5642" s="3">
        <v>0</v>
      </c>
      <c r="Q5642" s="3">
        <v>0</v>
      </c>
      <c r="R5642" s="3">
        <v>0</v>
      </c>
      <c r="S5642" s="3" t="s">
        <v>132</v>
      </c>
      <c r="T5642" s="3">
        <f>COUNTIF([1]局站!$D$4:$D$172,"="&amp;S5642)</f>
        <v>1</v>
      </c>
      <c r="U5642" s="3">
        <v>0</v>
      </c>
      <c r="V5642" s="3">
        <v>0</v>
      </c>
      <c r="W5642" s="3">
        <v>0</v>
      </c>
      <c r="X5642" s="3" t="s">
        <v>1215</v>
      </c>
      <c r="Y5642" s="3" t="s">
        <v>880</v>
      </c>
      <c r="Z5642" s="3" t="str">
        <f>INDEX(业务类型!$C$4:$C$8,MATCH(纤芯!Y5642,业务类型!$B$4:$B$8,0))</f>
        <v>IDLE</v>
      </c>
      <c r="AA5642" s="3"/>
    </row>
    <row r="5643" spans="1:27" ht="16.5" x14ac:dyDescent="0.2">
      <c r="A5643" s="3">
        <v>5640</v>
      </c>
      <c r="B5643" s="3">
        <f t="shared" si="439"/>
        <v>37054201014</v>
      </c>
      <c r="C5643" s="3" t="s">
        <v>1166</v>
      </c>
      <c r="D5643" s="3" t="s">
        <v>254</v>
      </c>
      <c r="E5643" s="3" t="str">
        <f>INDEX(光放段!$G$4:$G$237,MATCH(纤芯!G5643,光放段!$C$4:$C$237,0))</f>
        <v>山东二干|潍烟威1号光缆:烟台大季家-烟台大海阳</v>
      </c>
      <c r="F5643" s="3">
        <f>INDEX(光放段!$I$4:$I$237,MATCH(纤芯!H5643,光放段!$B$4:$B$237,0))</f>
        <v>37054200000</v>
      </c>
      <c r="G5643" s="3" t="str">
        <f t="shared" si="440"/>
        <v>山东二干|潍烟威1号光缆:烟台大季家-烟台大海阳</v>
      </c>
      <c r="H5643" s="3">
        <f>INDEX(光放段!$B$4:$B$237,MATCH(纤芯!G5643,光放段!$C$4:$C$237,0))</f>
        <v>37054201000</v>
      </c>
      <c r="I5643" s="3" t="str">
        <f t="shared" si="441"/>
        <v>潍烟威1号光缆</v>
      </c>
      <c r="J5643" s="3" t="str">
        <f>INDEX(子缆名称!$B$4:$B$29,纤芯!M5643)</f>
        <v>B缆</v>
      </c>
      <c r="K5643" s="3">
        <v>14</v>
      </c>
      <c r="L5643" s="3">
        <f t="shared" si="442"/>
        <v>2</v>
      </c>
      <c r="M5643" s="3">
        <f t="shared" si="443"/>
        <v>2</v>
      </c>
      <c r="N5643" s="3" t="s">
        <v>131</v>
      </c>
      <c r="O5643" s="3">
        <f>COUNTIF([1]局站!$D$4:$D$172,"="&amp;N5643)</f>
        <v>1</v>
      </c>
      <c r="P5643" s="3">
        <v>0</v>
      </c>
      <c r="Q5643" s="3">
        <v>0</v>
      </c>
      <c r="R5643" s="3">
        <v>0</v>
      </c>
      <c r="S5643" s="3" t="s">
        <v>132</v>
      </c>
      <c r="T5643" s="3">
        <f>COUNTIF([1]局站!$D$4:$D$172,"="&amp;S5643)</f>
        <v>1</v>
      </c>
      <c r="U5643" s="3">
        <v>0</v>
      </c>
      <c r="V5643" s="3">
        <v>0</v>
      </c>
      <c r="W5643" s="3">
        <v>0</v>
      </c>
      <c r="X5643" s="3" t="s">
        <v>1215</v>
      </c>
      <c r="Y5643" s="3" t="s">
        <v>880</v>
      </c>
      <c r="Z5643" s="3" t="str">
        <f>INDEX(业务类型!$C$4:$C$8,MATCH(纤芯!Y5643,业务类型!$B$4:$B$8,0))</f>
        <v>IDLE</v>
      </c>
      <c r="AA5643" s="3"/>
    </row>
    <row r="5644" spans="1:27" ht="16.5" x14ac:dyDescent="0.2">
      <c r="A5644" s="3">
        <v>5641</v>
      </c>
      <c r="B5644" s="3">
        <f t="shared" si="439"/>
        <v>37054201015</v>
      </c>
      <c r="C5644" s="3" t="s">
        <v>1166</v>
      </c>
      <c r="D5644" s="3" t="s">
        <v>254</v>
      </c>
      <c r="E5644" s="3" t="str">
        <f>INDEX(光放段!$G$4:$G$237,MATCH(纤芯!G5644,光放段!$C$4:$C$237,0))</f>
        <v>山东二干|潍烟威1号光缆:烟台大季家-烟台大海阳</v>
      </c>
      <c r="F5644" s="3">
        <f>INDEX(光放段!$I$4:$I$237,MATCH(纤芯!H5644,光放段!$B$4:$B$237,0))</f>
        <v>37054200000</v>
      </c>
      <c r="G5644" s="3" t="str">
        <f t="shared" si="440"/>
        <v>山东二干|潍烟威1号光缆:烟台大季家-烟台大海阳</v>
      </c>
      <c r="H5644" s="3">
        <f>INDEX(光放段!$B$4:$B$237,MATCH(纤芯!G5644,光放段!$C$4:$C$237,0))</f>
        <v>37054201000</v>
      </c>
      <c r="I5644" s="3" t="str">
        <f t="shared" si="441"/>
        <v>潍烟威1号光缆</v>
      </c>
      <c r="J5644" s="3" t="str">
        <f>INDEX(子缆名称!$B$4:$B$29,纤芯!M5644)</f>
        <v>B缆</v>
      </c>
      <c r="K5644" s="3">
        <v>15</v>
      </c>
      <c r="L5644" s="3">
        <f t="shared" si="442"/>
        <v>3</v>
      </c>
      <c r="M5644" s="3">
        <f t="shared" si="443"/>
        <v>2</v>
      </c>
      <c r="N5644" s="3" t="s">
        <v>131</v>
      </c>
      <c r="O5644" s="3">
        <f>COUNTIF([1]局站!$D$4:$D$172,"="&amp;N5644)</f>
        <v>1</v>
      </c>
      <c r="P5644" s="3">
        <v>0</v>
      </c>
      <c r="Q5644" s="3">
        <v>0</v>
      </c>
      <c r="R5644" s="3">
        <v>0</v>
      </c>
      <c r="S5644" s="3" t="s">
        <v>132</v>
      </c>
      <c r="T5644" s="3">
        <f>COUNTIF([1]局站!$D$4:$D$172,"="&amp;S5644)</f>
        <v>1</v>
      </c>
      <c r="U5644" s="3">
        <v>0</v>
      </c>
      <c r="V5644" s="3">
        <v>0</v>
      </c>
      <c r="W5644" s="3">
        <v>0</v>
      </c>
      <c r="X5644" s="3" t="s">
        <v>1215</v>
      </c>
      <c r="Y5644" s="3" t="s">
        <v>881</v>
      </c>
      <c r="Z5644" s="3" t="str">
        <f>INDEX(业务类型!$C$4:$C$8,MATCH(纤芯!Y5644,业务类型!$B$4:$B$8,0))</f>
        <v>OTHER</v>
      </c>
      <c r="AA5644" s="3" t="s">
        <v>888</v>
      </c>
    </row>
    <row r="5645" spans="1:27" ht="16.5" x14ac:dyDescent="0.2">
      <c r="A5645" s="3">
        <v>5642</v>
      </c>
      <c r="B5645" s="3">
        <f t="shared" si="439"/>
        <v>37054201016</v>
      </c>
      <c r="C5645" s="3" t="s">
        <v>1166</v>
      </c>
      <c r="D5645" s="3" t="s">
        <v>254</v>
      </c>
      <c r="E5645" s="3" t="str">
        <f>INDEX(光放段!$G$4:$G$237,MATCH(纤芯!G5645,光放段!$C$4:$C$237,0))</f>
        <v>山东二干|潍烟威1号光缆:烟台大季家-烟台大海阳</v>
      </c>
      <c r="F5645" s="3">
        <f>INDEX(光放段!$I$4:$I$237,MATCH(纤芯!H5645,光放段!$B$4:$B$237,0))</f>
        <v>37054200000</v>
      </c>
      <c r="G5645" s="3" t="str">
        <f t="shared" si="440"/>
        <v>山东二干|潍烟威1号光缆:烟台大季家-烟台大海阳</v>
      </c>
      <c r="H5645" s="3">
        <f>INDEX(光放段!$B$4:$B$237,MATCH(纤芯!G5645,光放段!$C$4:$C$237,0))</f>
        <v>37054201000</v>
      </c>
      <c r="I5645" s="3" t="str">
        <f t="shared" si="441"/>
        <v>潍烟威1号光缆</v>
      </c>
      <c r="J5645" s="3" t="str">
        <f>INDEX(子缆名称!$B$4:$B$29,纤芯!M5645)</f>
        <v>B缆</v>
      </c>
      <c r="K5645" s="3">
        <v>16</v>
      </c>
      <c r="L5645" s="3">
        <f t="shared" si="442"/>
        <v>4</v>
      </c>
      <c r="M5645" s="3">
        <f t="shared" si="443"/>
        <v>2</v>
      </c>
      <c r="N5645" s="3" t="s">
        <v>131</v>
      </c>
      <c r="O5645" s="3">
        <f>COUNTIF([1]局站!$D$4:$D$172,"="&amp;N5645)</f>
        <v>1</v>
      </c>
      <c r="P5645" s="3">
        <v>0</v>
      </c>
      <c r="Q5645" s="3">
        <v>0</v>
      </c>
      <c r="R5645" s="3">
        <v>0</v>
      </c>
      <c r="S5645" s="3" t="s">
        <v>132</v>
      </c>
      <c r="T5645" s="3">
        <f>COUNTIF([1]局站!$D$4:$D$172,"="&amp;S5645)</f>
        <v>1</v>
      </c>
      <c r="U5645" s="3">
        <v>0</v>
      </c>
      <c r="V5645" s="3">
        <v>0</v>
      </c>
      <c r="W5645" s="3">
        <v>0</v>
      </c>
      <c r="X5645" s="3" t="s">
        <v>1215</v>
      </c>
      <c r="Y5645" s="3" t="s">
        <v>881</v>
      </c>
      <c r="Z5645" s="3" t="str">
        <f>INDEX(业务类型!$C$4:$C$8,MATCH(纤芯!Y5645,业务类型!$B$4:$B$8,0))</f>
        <v>OTHER</v>
      </c>
      <c r="AA5645" s="3" t="s">
        <v>1123</v>
      </c>
    </row>
    <row r="5646" spans="1:27" ht="16.5" x14ac:dyDescent="0.2">
      <c r="A5646" s="3">
        <v>5643</v>
      </c>
      <c r="B5646" s="3">
        <f t="shared" si="439"/>
        <v>37054201017</v>
      </c>
      <c r="C5646" s="3" t="s">
        <v>1166</v>
      </c>
      <c r="D5646" s="3" t="s">
        <v>254</v>
      </c>
      <c r="E5646" s="3" t="str">
        <f>INDEX(光放段!$G$4:$G$237,MATCH(纤芯!G5646,光放段!$C$4:$C$237,0))</f>
        <v>山东二干|潍烟威1号光缆:烟台大季家-烟台大海阳</v>
      </c>
      <c r="F5646" s="3">
        <f>INDEX(光放段!$I$4:$I$237,MATCH(纤芯!H5646,光放段!$B$4:$B$237,0))</f>
        <v>37054200000</v>
      </c>
      <c r="G5646" s="3" t="str">
        <f t="shared" si="440"/>
        <v>山东二干|潍烟威1号光缆:烟台大季家-烟台大海阳</v>
      </c>
      <c r="H5646" s="3">
        <f>INDEX(光放段!$B$4:$B$237,MATCH(纤芯!G5646,光放段!$C$4:$C$237,0))</f>
        <v>37054201000</v>
      </c>
      <c r="I5646" s="3" t="str">
        <f t="shared" si="441"/>
        <v>潍烟威1号光缆</v>
      </c>
      <c r="J5646" s="3" t="str">
        <f>INDEX(子缆名称!$B$4:$B$29,纤芯!M5646)</f>
        <v>B缆</v>
      </c>
      <c r="K5646" s="3">
        <v>17</v>
      </c>
      <c r="L5646" s="3">
        <f t="shared" si="442"/>
        <v>5</v>
      </c>
      <c r="M5646" s="3">
        <f t="shared" si="443"/>
        <v>2</v>
      </c>
      <c r="N5646" s="3" t="s">
        <v>131</v>
      </c>
      <c r="O5646" s="3">
        <f>COUNTIF([1]局站!$D$4:$D$172,"="&amp;N5646)</f>
        <v>1</v>
      </c>
      <c r="P5646" s="3">
        <v>0</v>
      </c>
      <c r="Q5646" s="3">
        <v>0</v>
      </c>
      <c r="R5646" s="3">
        <v>0</v>
      </c>
      <c r="S5646" s="3" t="s">
        <v>132</v>
      </c>
      <c r="T5646" s="3">
        <f>COUNTIF([1]局站!$D$4:$D$172,"="&amp;S5646)</f>
        <v>1</v>
      </c>
      <c r="U5646" s="3">
        <v>0</v>
      </c>
      <c r="V5646" s="3">
        <v>0</v>
      </c>
      <c r="W5646" s="3">
        <v>0</v>
      </c>
      <c r="X5646" s="3" t="s">
        <v>1215</v>
      </c>
      <c r="Y5646" s="3" t="s">
        <v>852</v>
      </c>
      <c r="Z5646" s="3" t="str">
        <f>INDEX(业务类型!$C$4:$C$8,MATCH(纤芯!Y5646,业务类型!$B$4:$B$8,0))</f>
        <v>TWO</v>
      </c>
      <c r="AA5646" s="3" t="s">
        <v>901</v>
      </c>
    </row>
    <row r="5647" spans="1:27" ht="16.5" x14ac:dyDescent="0.2">
      <c r="A5647" s="3">
        <v>5644</v>
      </c>
      <c r="B5647" s="3">
        <f t="shared" si="439"/>
        <v>37054201018</v>
      </c>
      <c r="C5647" s="3" t="s">
        <v>1166</v>
      </c>
      <c r="D5647" s="3" t="s">
        <v>254</v>
      </c>
      <c r="E5647" s="3" t="str">
        <f>INDEX(光放段!$G$4:$G$237,MATCH(纤芯!G5647,光放段!$C$4:$C$237,0))</f>
        <v>山东二干|潍烟威1号光缆:烟台大季家-烟台大海阳</v>
      </c>
      <c r="F5647" s="3">
        <f>INDEX(光放段!$I$4:$I$237,MATCH(纤芯!H5647,光放段!$B$4:$B$237,0))</f>
        <v>37054200000</v>
      </c>
      <c r="G5647" s="3" t="str">
        <f t="shared" si="440"/>
        <v>山东二干|潍烟威1号光缆:烟台大季家-烟台大海阳</v>
      </c>
      <c r="H5647" s="3">
        <f>INDEX(光放段!$B$4:$B$237,MATCH(纤芯!G5647,光放段!$C$4:$C$237,0))</f>
        <v>37054201000</v>
      </c>
      <c r="I5647" s="3" t="str">
        <f t="shared" si="441"/>
        <v>潍烟威1号光缆</v>
      </c>
      <c r="J5647" s="3" t="str">
        <f>INDEX(子缆名称!$B$4:$B$29,纤芯!M5647)</f>
        <v>B缆</v>
      </c>
      <c r="K5647" s="3">
        <v>18</v>
      </c>
      <c r="L5647" s="3">
        <f t="shared" si="442"/>
        <v>6</v>
      </c>
      <c r="M5647" s="3">
        <f t="shared" si="443"/>
        <v>2</v>
      </c>
      <c r="N5647" s="3" t="s">
        <v>131</v>
      </c>
      <c r="O5647" s="3">
        <f>COUNTIF([1]局站!$D$4:$D$172,"="&amp;N5647)</f>
        <v>1</v>
      </c>
      <c r="P5647" s="3">
        <v>0</v>
      </c>
      <c r="Q5647" s="3">
        <v>0</v>
      </c>
      <c r="R5647" s="3">
        <v>0</v>
      </c>
      <c r="S5647" s="3" t="s">
        <v>132</v>
      </c>
      <c r="T5647" s="3">
        <f>COUNTIF([1]局站!$D$4:$D$172,"="&amp;S5647)</f>
        <v>1</v>
      </c>
      <c r="U5647" s="3">
        <v>0</v>
      </c>
      <c r="V5647" s="3">
        <v>0</v>
      </c>
      <c r="W5647" s="3">
        <v>0</v>
      </c>
      <c r="X5647" s="3" t="s">
        <v>1215</v>
      </c>
      <c r="Y5647" s="3" t="s">
        <v>880</v>
      </c>
      <c r="Z5647" s="3" t="str">
        <f>INDEX(业务类型!$C$4:$C$8,MATCH(纤芯!Y5647,业务类型!$B$4:$B$8,0))</f>
        <v>IDLE</v>
      </c>
      <c r="AA5647" s="3"/>
    </row>
    <row r="5648" spans="1:27" ht="16.5" x14ac:dyDescent="0.2">
      <c r="A5648" s="3">
        <v>5645</v>
      </c>
      <c r="B5648" s="3">
        <f t="shared" si="439"/>
        <v>37054201019</v>
      </c>
      <c r="C5648" s="3" t="s">
        <v>1166</v>
      </c>
      <c r="D5648" s="3" t="s">
        <v>254</v>
      </c>
      <c r="E5648" s="3" t="str">
        <f>INDEX(光放段!$G$4:$G$237,MATCH(纤芯!G5648,光放段!$C$4:$C$237,0))</f>
        <v>山东二干|潍烟威1号光缆:烟台大季家-烟台大海阳</v>
      </c>
      <c r="F5648" s="3">
        <f>INDEX(光放段!$I$4:$I$237,MATCH(纤芯!H5648,光放段!$B$4:$B$237,0))</f>
        <v>37054200000</v>
      </c>
      <c r="G5648" s="3" t="str">
        <f t="shared" si="440"/>
        <v>山东二干|潍烟威1号光缆:烟台大季家-烟台大海阳</v>
      </c>
      <c r="H5648" s="3">
        <f>INDEX(光放段!$B$4:$B$237,MATCH(纤芯!G5648,光放段!$C$4:$C$237,0))</f>
        <v>37054201000</v>
      </c>
      <c r="I5648" s="3" t="str">
        <f t="shared" si="441"/>
        <v>潍烟威1号光缆</v>
      </c>
      <c r="J5648" s="3" t="str">
        <f>INDEX(子缆名称!$B$4:$B$29,纤芯!M5648)</f>
        <v>B缆</v>
      </c>
      <c r="K5648" s="3">
        <v>19</v>
      </c>
      <c r="L5648" s="3">
        <f t="shared" si="442"/>
        <v>7</v>
      </c>
      <c r="M5648" s="3">
        <f t="shared" si="443"/>
        <v>2</v>
      </c>
      <c r="N5648" s="3" t="s">
        <v>131</v>
      </c>
      <c r="O5648" s="3">
        <f>COUNTIF([1]局站!$D$4:$D$172,"="&amp;N5648)</f>
        <v>1</v>
      </c>
      <c r="P5648" s="3">
        <v>0</v>
      </c>
      <c r="Q5648" s="3">
        <v>0</v>
      </c>
      <c r="R5648" s="3">
        <v>0</v>
      </c>
      <c r="S5648" s="3" t="s">
        <v>132</v>
      </c>
      <c r="T5648" s="3">
        <f>COUNTIF([1]局站!$D$4:$D$172,"="&amp;S5648)</f>
        <v>1</v>
      </c>
      <c r="U5648" s="3">
        <v>0</v>
      </c>
      <c r="V5648" s="3">
        <v>0</v>
      </c>
      <c r="W5648" s="3">
        <v>0</v>
      </c>
      <c r="X5648" s="3" t="s">
        <v>1215</v>
      </c>
      <c r="Y5648" s="3" t="s">
        <v>852</v>
      </c>
      <c r="Z5648" s="3" t="str">
        <f>INDEX(业务类型!$C$4:$C$8,MATCH(纤芯!Y5648,业务类型!$B$4:$B$8,0))</f>
        <v>TWO</v>
      </c>
      <c r="AA5648" s="3" t="s">
        <v>901</v>
      </c>
    </row>
    <row r="5649" spans="1:27" ht="16.5" x14ac:dyDescent="0.2">
      <c r="A5649" s="3">
        <v>5646</v>
      </c>
      <c r="B5649" s="3">
        <f t="shared" si="439"/>
        <v>37054201020</v>
      </c>
      <c r="C5649" s="3" t="s">
        <v>1166</v>
      </c>
      <c r="D5649" s="3" t="s">
        <v>254</v>
      </c>
      <c r="E5649" s="3" t="str">
        <f>INDEX(光放段!$G$4:$G$237,MATCH(纤芯!G5649,光放段!$C$4:$C$237,0))</f>
        <v>山东二干|潍烟威1号光缆:烟台大季家-烟台大海阳</v>
      </c>
      <c r="F5649" s="3">
        <f>INDEX(光放段!$I$4:$I$237,MATCH(纤芯!H5649,光放段!$B$4:$B$237,0))</f>
        <v>37054200000</v>
      </c>
      <c r="G5649" s="3" t="str">
        <f t="shared" si="440"/>
        <v>山东二干|潍烟威1号光缆:烟台大季家-烟台大海阳</v>
      </c>
      <c r="H5649" s="3">
        <f>INDEX(光放段!$B$4:$B$237,MATCH(纤芯!G5649,光放段!$C$4:$C$237,0))</f>
        <v>37054201000</v>
      </c>
      <c r="I5649" s="3" t="str">
        <f t="shared" si="441"/>
        <v>潍烟威1号光缆</v>
      </c>
      <c r="J5649" s="3" t="str">
        <f>INDEX(子缆名称!$B$4:$B$29,纤芯!M5649)</f>
        <v>B缆</v>
      </c>
      <c r="K5649" s="3">
        <v>20</v>
      </c>
      <c r="L5649" s="3">
        <f t="shared" si="442"/>
        <v>8</v>
      </c>
      <c r="M5649" s="3">
        <f t="shared" si="443"/>
        <v>2</v>
      </c>
      <c r="N5649" s="3" t="s">
        <v>131</v>
      </c>
      <c r="O5649" s="3">
        <f>COUNTIF([1]局站!$D$4:$D$172,"="&amp;N5649)</f>
        <v>1</v>
      </c>
      <c r="P5649" s="3">
        <v>0</v>
      </c>
      <c r="Q5649" s="3">
        <v>0</v>
      </c>
      <c r="R5649" s="3">
        <v>0</v>
      </c>
      <c r="S5649" s="3" t="s">
        <v>132</v>
      </c>
      <c r="T5649" s="3">
        <f>COUNTIF([1]局站!$D$4:$D$172,"="&amp;S5649)</f>
        <v>1</v>
      </c>
      <c r="U5649" s="3">
        <v>0</v>
      </c>
      <c r="V5649" s="3">
        <v>0</v>
      </c>
      <c r="W5649" s="3">
        <v>0</v>
      </c>
      <c r="X5649" s="3" t="s">
        <v>1215</v>
      </c>
      <c r="Y5649" s="3" t="s">
        <v>880</v>
      </c>
      <c r="Z5649" s="3" t="str">
        <f>INDEX(业务类型!$C$4:$C$8,MATCH(纤芯!Y5649,业务类型!$B$4:$B$8,0))</f>
        <v>IDLE</v>
      </c>
      <c r="AA5649" s="3"/>
    </row>
    <row r="5650" spans="1:27" ht="16.5" x14ac:dyDescent="0.2">
      <c r="A5650" s="3">
        <v>5647</v>
      </c>
      <c r="B5650" s="3">
        <f t="shared" si="439"/>
        <v>37054201021</v>
      </c>
      <c r="C5650" s="3" t="s">
        <v>1166</v>
      </c>
      <c r="D5650" s="3" t="s">
        <v>254</v>
      </c>
      <c r="E5650" s="3" t="str">
        <f>INDEX(光放段!$G$4:$G$237,MATCH(纤芯!G5650,光放段!$C$4:$C$237,0))</f>
        <v>山东二干|潍烟威1号光缆:烟台大季家-烟台大海阳</v>
      </c>
      <c r="F5650" s="3">
        <f>INDEX(光放段!$I$4:$I$237,MATCH(纤芯!H5650,光放段!$B$4:$B$237,0))</f>
        <v>37054200000</v>
      </c>
      <c r="G5650" s="3" t="str">
        <f t="shared" si="440"/>
        <v>山东二干|潍烟威1号光缆:烟台大季家-烟台大海阳</v>
      </c>
      <c r="H5650" s="3">
        <f>INDEX(光放段!$B$4:$B$237,MATCH(纤芯!G5650,光放段!$C$4:$C$237,0))</f>
        <v>37054201000</v>
      </c>
      <c r="I5650" s="3" t="str">
        <f t="shared" si="441"/>
        <v>潍烟威1号光缆</v>
      </c>
      <c r="J5650" s="3" t="str">
        <f>INDEX(子缆名称!$B$4:$B$29,纤芯!M5650)</f>
        <v>B缆</v>
      </c>
      <c r="K5650" s="3">
        <v>21</v>
      </c>
      <c r="L5650" s="3">
        <f t="shared" si="442"/>
        <v>9</v>
      </c>
      <c r="M5650" s="3">
        <f t="shared" si="443"/>
        <v>2</v>
      </c>
      <c r="N5650" s="3" t="s">
        <v>131</v>
      </c>
      <c r="O5650" s="3">
        <f>COUNTIF([1]局站!$D$4:$D$172,"="&amp;N5650)</f>
        <v>1</v>
      </c>
      <c r="P5650" s="3">
        <v>0</v>
      </c>
      <c r="Q5650" s="3">
        <v>0</v>
      </c>
      <c r="R5650" s="3">
        <v>0</v>
      </c>
      <c r="S5650" s="3" t="s">
        <v>132</v>
      </c>
      <c r="T5650" s="3">
        <f>COUNTIF([1]局站!$D$4:$D$172,"="&amp;S5650)</f>
        <v>1</v>
      </c>
      <c r="U5650" s="3">
        <v>0</v>
      </c>
      <c r="V5650" s="3">
        <v>0</v>
      </c>
      <c r="W5650" s="3">
        <v>0</v>
      </c>
      <c r="X5650" s="3" t="s">
        <v>1215</v>
      </c>
      <c r="Y5650" s="3" t="s">
        <v>852</v>
      </c>
      <c r="Z5650" s="3" t="str">
        <f>INDEX(业务类型!$C$4:$C$8,MATCH(纤芯!Y5650,业务类型!$B$4:$B$8,0))</f>
        <v>TWO</v>
      </c>
      <c r="AA5650" s="3" t="s">
        <v>907</v>
      </c>
    </row>
    <row r="5651" spans="1:27" ht="16.5" x14ac:dyDescent="0.2">
      <c r="A5651" s="3">
        <v>5648</v>
      </c>
      <c r="B5651" s="3">
        <f t="shared" si="439"/>
        <v>37054201022</v>
      </c>
      <c r="C5651" s="3" t="s">
        <v>1166</v>
      </c>
      <c r="D5651" s="3" t="s">
        <v>254</v>
      </c>
      <c r="E5651" s="3" t="str">
        <f>INDEX(光放段!$G$4:$G$237,MATCH(纤芯!G5651,光放段!$C$4:$C$237,0))</f>
        <v>山东二干|潍烟威1号光缆:烟台大季家-烟台大海阳</v>
      </c>
      <c r="F5651" s="3">
        <f>INDEX(光放段!$I$4:$I$237,MATCH(纤芯!H5651,光放段!$B$4:$B$237,0))</f>
        <v>37054200000</v>
      </c>
      <c r="G5651" s="3" t="str">
        <f t="shared" si="440"/>
        <v>山东二干|潍烟威1号光缆:烟台大季家-烟台大海阳</v>
      </c>
      <c r="H5651" s="3">
        <f>INDEX(光放段!$B$4:$B$237,MATCH(纤芯!G5651,光放段!$C$4:$C$237,0))</f>
        <v>37054201000</v>
      </c>
      <c r="I5651" s="3" t="str">
        <f t="shared" si="441"/>
        <v>潍烟威1号光缆</v>
      </c>
      <c r="J5651" s="3" t="str">
        <f>INDEX(子缆名称!$B$4:$B$29,纤芯!M5651)</f>
        <v>B缆</v>
      </c>
      <c r="K5651" s="3">
        <v>22</v>
      </c>
      <c r="L5651" s="3">
        <f t="shared" si="442"/>
        <v>10</v>
      </c>
      <c r="M5651" s="3">
        <f t="shared" si="443"/>
        <v>2</v>
      </c>
      <c r="N5651" s="3" t="s">
        <v>131</v>
      </c>
      <c r="O5651" s="3">
        <f>COUNTIF([1]局站!$D$4:$D$172,"="&amp;N5651)</f>
        <v>1</v>
      </c>
      <c r="P5651" s="3">
        <v>0</v>
      </c>
      <c r="Q5651" s="3">
        <v>0</v>
      </c>
      <c r="R5651" s="3">
        <v>0</v>
      </c>
      <c r="S5651" s="3" t="s">
        <v>132</v>
      </c>
      <c r="T5651" s="3">
        <f>COUNTIF([1]局站!$D$4:$D$172,"="&amp;S5651)</f>
        <v>1</v>
      </c>
      <c r="U5651" s="3">
        <v>0</v>
      </c>
      <c r="V5651" s="3">
        <v>0</v>
      </c>
      <c r="W5651" s="3">
        <v>0</v>
      </c>
      <c r="X5651" s="3" t="s">
        <v>1215</v>
      </c>
      <c r="Y5651" s="3" t="s">
        <v>852</v>
      </c>
      <c r="Z5651" s="3" t="str">
        <f>INDEX(业务类型!$C$4:$C$8,MATCH(纤芯!Y5651,业务类型!$B$4:$B$8,0))</f>
        <v>TWO</v>
      </c>
      <c r="AA5651" s="3" t="s">
        <v>907</v>
      </c>
    </row>
    <row r="5652" spans="1:27" ht="16.5" x14ac:dyDescent="0.2">
      <c r="A5652" s="3">
        <v>5649</v>
      </c>
      <c r="B5652" s="3">
        <f t="shared" si="439"/>
        <v>37054201023</v>
      </c>
      <c r="C5652" s="3" t="s">
        <v>1166</v>
      </c>
      <c r="D5652" s="3" t="s">
        <v>254</v>
      </c>
      <c r="E5652" s="3" t="str">
        <f>INDEX(光放段!$G$4:$G$237,MATCH(纤芯!G5652,光放段!$C$4:$C$237,0))</f>
        <v>山东二干|潍烟威1号光缆:烟台大季家-烟台大海阳</v>
      </c>
      <c r="F5652" s="3">
        <f>INDEX(光放段!$I$4:$I$237,MATCH(纤芯!H5652,光放段!$B$4:$B$237,0))</f>
        <v>37054200000</v>
      </c>
      <c r="G5652" s="3" t="str">
        <f t="shared" si="440"/>
        <v>山东二干|潍烟威1号光缆:烟台大季家-烟台大海阳</v>
      </c>
      <c r="H5652" s="3">
        <f>INDEX(光放段!$B$4:$B$237,MATCH(纤芯!G5652,光放段!$C$4:$C$237,0))</f>
        <v>37054201000</v>
      </c>
      <c r="I5652" s="3" t="str">
        <f t="shared" si="441"/>
        <v>潍烟威1号光缆</v>
      </c>
      <c r="J5652" s="3" t="str">
        <f>INDEX(子缆名称!$B$4:$B$29,纤芯!M5652)</f>
        <v>B缆</v>
      </c>
      <c r="K5652" s="3">
        <v>23</v>
      </c>
      <c r="L5652" s="3">
        <f t="shared" si="442"/>
        <v>11</v>
      </c>
      <c r="M5652" s="3">
        <f t="shared" si="443"/>
        <v>2</v>
      </c>
      <c r="N5652" s="3" t="s">
        <v>131</v>
      </c>
      <c r="O5652" s="3">
        <f>COUNTIF([1]局站!$D$4:$D$172,"="&amp;N5652)</f>
        <v>1</v>
      </c>
      <c r="P5652" s="3">
        <v>0</v>
      </c>
      <c r="Q5652" s="3">
        <v>0</v>
      </c>
      <c r="R5652" s="3">
        <v>0</v>
      </c>
      <c r="S5652" s="3" t="s">
        <v>132</v>
      </c>
      <c r="T5652" s="3">
        <f>COUNTIF([1]局站!$D$4:$D$172,"="&amp;S5652)</f>
        <v>1</v>
      </c>
      <c r="U5652" s="3">
        <v>0</v>
      </c>
      <c r="V5652" s="3">
        <v>0</v>
      </c>
      <c r="W5652" s="3">
        <v>0</v>
      </c>
      <c r="X5652" s="3" t="s">
        <v>1215</v>
      </c>
      <c r="Y5652" s="3" t="s">
        <v>880</v>
      </c>
      <c r="Z5652" s="3" t="str">
        <f>INDEX(业务类型!$C$4:$C$8,MATCH(纤芯!Y5652,业务类型!$B$4:$B$8,0))</f>
        <v>IDLE</v>
      </c>
      <c r="AA5652" s="3"/>
    </row>
    <row r="5653" spans="1:27" ht="16.5" x14ac:dyDescent="0.2">
      <c r="A5653" s="3">
        <v>5650</v>
      </c>
      <c r="B5653" s="3">
        <f t="shared" ref="B5653:B5716" si="444">H5653+K5653</f>
        <v>37054201024</v>
      </c>
      <c r="C5653" s="3" t="s">
        <v>1166</v>
      </c>
      <c r="D5653" s="3" t="s">
        <v>254</v>
      </c>
      <c r="E5653" s="3" t="str">
        <f>INDEX(光放段!$G$4:$G$237,MATCH(纤芯!G5653,光放段!$C$4:$C$237,0))</f>
        <v>山东二干|潍烟威1号光缆:烟台大季家-烟台大海阳</v>
      </c>
      <c r="F5653" s="3">
        <f>INDEX(光放段!$I$4:$I$237,MATCH(纤芯!H5653,光放段!$B$4:$B$237,0))</f>
        <v>37054200000</v>
      </c>
      <c r="G5653" s="3" t="str">
        <f t="shared" si="440"/>
        <v>山东二干|潍烟威1号光缆:烟台大季家-烟台大海阳</v>
      </c>
      <c r="H5653" s="3">
        <f>INDEX(光放段!$B$4:$B$237,MATCH(纤芯!G5653,光放段!$C$4:$C$237,0))</f>
        <v>37054201000</v>
      </c>
      <c r="I5653" s="3" t="str">
        <f t="shared" si="441"/>
        <v>潍烟威1号光缆</v>
      </c>
      <c r="J5653" s="3" t="str">
        <f>INDEX(子缆名称!$B$4:$B$29,纤芯!M5653)</f>
        <v>B缆</v>
      </c>
      <c r="K5653" s="3">
        <v>24</v>
      </c>
      <c r="L5653" s="3">
        <f t="shared" si="442"/>
        <v>12</v>
      </c>
      <c r="M5653" s="3">
        <f t="shared" si="443"/>
        <v>2</v>
      </c>
      <c r="N5653" s="3" t="s">
        <v>131</v>
      </c>
      <c r="O5653" s="3">
        <f>COUNTIF([1]局站!$D$4:$D$172,"="&amp;N5653)</f>
        <v>1</v>
      </c>
      <c r="P5653" s="3">
        <v>0</v>
      </c>
      <c r="Q5653" s="3">
        <v>0</v>
      </c>
      <c r="R5653" s="3">
        <v>0</v>
      </c>
      <c r="S5653" s="3" t="s">
        <v>132</v>
      </c>
      <c r="T5653" s="3">
        <f>COUNTIF([1]局站!$D$4:$D$172,"="&amp;S5653)</f>
        <v>1</v>
      </c>
      <c r="U5653" s="3">
        <v>0</v>
      </c>
      <c r="V5653" s="3">
        <v>0</v>
      </c>
      <c r="W5653" s="3">
        <v>0</v>
      </c>
      <c r="X5653" s="3" t="s">
        <v>1215</v>
      </c>
      <c r="Y5653" s="3" t="s">
        <v>880</v>
      </c>
      <c r="Z5653" s="3" t="str">
        <f>INDEX(业务类型!$C$4:$C$8,MATCH(纤芯!Y5653,业务类型!$B$4:$B$8,0))</f>
        <v>IDLE</v>
      </c>
      <c r="AA5653" s="3"/>
    </row>
    <row r="5654" spans="1:27" ht="16.5" x14ac:dyDescent="0.2">
      <c r="A5654" s="3">
        <v>5651</v>
      </c>
      <c r="B5654" s="3">
        <f t="shared" si="444"/>
        <v>37054301001</v>
      </c>
      <c r="C5654" s="3" t="s">
        <v>1166</v>
      </c>
      <c r="D5654" s="3" t="s">
        <v>254</v>
      </c>
      <c r="E5654" s="3" t="str">
        <f>INDEX(光放段!$G$4:$G$237,MATCH(纤芯!G5654,光放段!$C$4:$C$237,0))</f>
        <v>山东二干|潍烟威1号光缆:烟台大海阳-威海初村</v>
      </c>
      <c r="F5654" s="3">
        <f>INDEX(光放段!$I$4:$I$237,MATCH(纤芯!H5654,光放段!$B$4:$B$237,0))</f>
        <v>37054300000</v>
      </c>
      <c r="G5654" s="3" t="str">
        <f t="shared" si="440"/>
        <v>山东二干|潍烟威1号光缆:烟台大海阳-牟平42局</v>
      </c>
      <c r="H5654" s="3">
        <f>INDEX(光放段!$B$4:$B$237,MATCH(纤芯!G5654,光放段!$C$4:$C$237,0))</f>
        <v>37054301000</v>
      </c>
      <c r="I5654" s="3" t="str">
        <f t="shared" si="441"/>
        <v>潍烟威1号光缆</v>
      </c>
      <c r="J5654" s="3" t="str">
        <f>INDEX(子缆名称!$B$4:$B$29,纤芯!M5654)</f>
        <v>A缆</v>
      </c>
      <c r="K5654" s="3">
        <v>1</v>
      </c>
      <c r="L5654" s="3">
        <f t="shared" si="442"/>
        <v>1</v>
      </c>
      <c r="M5654" s="3">
        <f t="shared" si="443"/>
        <v>1</v>
      </c>
      <c r="N5654" s="3" t="s">
        <v>132</v>
      </c>
      <c r="O5654" s="3">
        <f>COUNTIF([1]局站!$D$4:$D$172,"="&amp;N5654)</f>
        <v>1</v>
      </c>
      <c r="P5654" s="3">
        <v>0</v>
      </c>
      <c r="Q5654" s="3">
        <v>0</v>
      </c>
      <c r="R5654" s="3">
        <v>0</v>
      </c>
      <c r="S5654" s="3" t="s">
        <v>133</v>
      </c>
      <c r="T5654" s="3">
        <f>COUNTIF([1]局站!$D$4:$D$172,"="&amp;S5654)</f>
        <v>1</v>
      </c>
      <c r="U5654" s="3">
        <v>0</v>
      </c>
      <c r="V5654" s="3">
        <v>0</v>
      </c>
      <c r="W5654" s="3">
        <v>0</v>
      </c>
      <c r="X5654" s="3" t="s">
        <v>1215</v>
      </c>
      <c r="Y5654" s="3" t="s">
        <v>880</v>
      </c>
      <c r="Z5654" s="3" t="str">
        <f>INDEX(业务类型!$C$4:$C$8,MATCH(纤芯!Y5654,业务类型!$B$4:$B$8,0))</f>
        <v>IDLE</v>
      </c>
      <c r="AA5654" s="3"/>
    </row>
    <row r="5655" spans="1:27" ht="16.5" x14ac:dyDescent="0.2">
      <c r="A5655" s="3">
        <v>5652</v>
      </c>
      <c r="B5655" s="3">
        <f t="shared" si="444"/>
        <v>37054301002</v>
      </c>
      <c r="C5655" s="3" t="s">
        <v>1166</v>
      </c>
      <c r="D5655" s="3" t="s">
        <v>254</v>
      </c>
      <c r="E5655" s="3" t="str">
        <f>INDEX(光放段!$G$4:$G$237,MATCH(纤芯!G5655,光放段!$C$4:$C$237,0))</f>
        <v>山东二干|潍烟威1号光缆:烟台大海阳-威海初村</v>
      </c>
      <c r="F5655" s="3">
        <f>INDEX(光放段!$I$4:$I$237,MATCH(纤芯!H5655,光放段!$B$4:$B$237,0))</f>
        <v>37054300000</v>
      </c>
      <c r="G5655" s="3" t="str">
        <f t="shared" si="440"/>
        <v>山东二干|潍烟威1号光缆:烟台大海阳-牟平42局</v>
      </c>
      <c r="H5655" s="3">
        <f>INDEX(光放段!$B$4:$B$237,MATCH(纤芯!G5655,光放段!$C$4:$C$237,0))</f>
        <v>37054301000</v>
      </c>
      <c r="I5655" s="3" t="str">
        <f t="shared" si="441"/>
        <v>潍烟威1号光缆</v>
      </c>
      <c r="J5655" s="3" t="str">
        <f>INDEX(子缆名称!$B$4:$B$29,纤芯!M5655)</f>
        <v>A缆</v>
      </c>
      <c r="K5655" s="3">
        <v>2</v>
      </c>
      <c r="L5655" s="3">
        <f t="shared" si="442"/>
        <v>2</v>
      </c>
      <c r="M5655" s="3">
        <f t="shared" si="443"/>
        <v>1</v>
      </c>
      <c r="N5655" s="3" t="s">
        <v>132</v>
      </c>
      <c r="O5655" s="3">
        <f>COUNTIF([1]局站!$D$4:$D$172,"="&amp;N5655)</f>
        <v>1</v>
      </c>
      <c r="P5655" s="3">
        <v>0</v>
      </c>
      <c r="Q5655" s="3">
        <v>0</v>
      </c>
      <c r="R5655" s="3">
        <v>0</v>
      </c>
      <c r="S5655" s="3" t="s">
        <v>133</v>
      </c>
      <c r="T5655" s="3">
        <f>COUNTIF([1]局站!$D$4:$D$172,"="&amp;S5655)</f>
        <v>1</v>
      </c>
      <c r="U5655" s="3">
        <v>0</v>
      </c>
      <c r="V5655" s="3">
        <v>0</v>
      </c>
      <c r="W5655" s="3">
        <v>0</v>
      </c>
      <c r="X5655" s="3" t="s">
        <v>1215</v>
      </c>
      <c r="Y5655" s="3" t="s">
        <v>880</v>
      </c>
      <c r="Z5655" s="3" t="str">
        <f>INDEX(业务类型!$C$4:$C$8,MATCH(纤芯!Y5655,业务类型!$B$4:$B$8,0))</f>
        <v>IDLE</v>
      </c>
      <c r="AA5655" s="3"/>
    </row>
    <row r="5656" spans="1:27" ht="16.5" x14ac:dyDescent="0.2">
      <c r="A5656" s="3">
        <v>5653</v>
      </c>
      <c r="B5656" s="3">
        <f t="shared" si="444"/>
        <v>37054301003</v>
      </c>
      <c r="C5656" s="3" t="s">
        <v>1166</v>
      </c>
      <c r="D5656" s="3" t="s">
        <v>254</v>
      </c>
      <c r="E5656" s="3" t="str">
        <f>INDEX(光放段!$G$4:$G$237,MATCH(纤芯!G5656,光放段!$C$4:$C$237,0))</f>
        <v>山东二干|潍烟威1号光缆:烟台大海阳-威海初村</v>
      </c>
      <c r="F5656" s="3">
        <f>INDEX(光放段!$I$4:$I$237,MATCH(纤芯!H5656,光放段!$B$4:$B$237,0))</f>
        <v>37054300000</v>
      </c>
      <c r="G5656" s="3" t="str">
        <f t="shared" si="440"/>
        <v>山东二干|潍烟威1号光缆:烟台大海阳-牟平42局</v>
      </c>
      <c r="H5656" s="3">
        <f>INDEX(光放段!$B$4:$B$237,MATCH(纤芯!G5656,光放段!$C$4:$C$237,0))</f>
        <v>37054301000</v>
      </c>
      <c r="I5656" s="3" t="str">
        <f t="shared" si="441"/>
        <v>潍烟威1号光缆</v>
      </c>
      <c r="J5656" s="3" t="str">
        <f>INDEX(子缆名称!$B$4:$B$29,纤芯!M5656)</f>
        <v>A缆</v>
      </c>
      <c r="K5656" s="3">
        <v>3</v>
      </c>
      <c r="L5656" s="3">
        <f t="shared" si="442"/>
        <v>3</v>
      </c>
      <c r="M5656" s="3">
        <f t="shared" si="443"/>
        <v>1</v>
      </c>
      <c r="N5656" s="3" t="s">
        <v>132</v>
      </c>
      <c r="O5656" s="3">
        <f>COUNTIF([1]局站!$D$4:$D$172,"="&amp;N5656)</f>
        <v>1</v>
      </c>
      <c r="P5656" s="3">
        <v>0</v>
      </c>
      <c r="Q5656" s="3">
        <v>0</v>
      </c>
      <c r="R5656" s="3">
        <v>0</v>
      </c>
      <c r="S5656" s="3" t="s">
        <v>133</v>
      </c>
      <c r="T5656" s="3">
        <f>COUNTIF([1]局站!$D$4:$D$172,"="&amp;S5656)</f>
        <v>1</v>
      </c>
      <c r="U5656" s="3">
        <v>0</v>
      </c>
      <c r="V5656" s="3">
        <v>0</v>
      </c>
      <c r="W5656" s="3">
        <v>0</v>
      </c>
      <c r="X5656" s="3" t="s">
        <v>1215</v>
      </c>
      <c r="Y5656" s="3" t="s">
        <v>880</v>
      </c>
      <c r="Z5656" s="3" t="str">
        <f>INDEX(业务类型!$C$4:$C$8,MATCH(纤芯!Y5656,业务类型!$B$4:$B$8,0))</f>
        <v>IDLE</v>
      </c>
      <c r="AA5656" s="3"/>
    </row>
    <row r="5657" spans="1:27" ht="16.5" x14ac:dyDescent="0.2">
      <c r="A5657" s="3">
        <v>5654</v>
      </c>
      <c r="B5657" s="3">
        <f t="shared" si="444"/>
        <v>37054301004</v>
      </c>
      <c r="C5657" s="3" t="s">
        <v>1166</v>
      </c>
      <c r="D5657" s="3" t="s">
        <v>254</v>
      </c>
      <c r="E5657" s="3" t="str">
        <f>INDEX(光放段!$G$4:$G$237,MATCH(纤芯!G5657,光放段!$C$4:$C$237,0))</f>
        <v>山东二干|潍烟威1号光缆:烟台大海阳-威海初村</v>
      </c>
      <c r="F5657" s="3">
        <f>INDEX(光放段!$I$4:$I$237,MATCH(纤芯!H5657,光放段!$B$4:$B$237,0))</f>
        <v>37054300000</v>
      </c>
      <c r="G5657" s="3" t="str">
        <f t="shared" si="440"/>
        <v>山东二干|潍烟威1号光缆:烟台大海阳-牟平42局</v>
      </c>
      <c r="H5657" s="3">
        <f>INDEX(光放段!$B$4:$B$237,MATCH(纤芯!G5657,光放段!$C$4:$C$237,0))</f>
        <v>37054301000</v>
      </c>
      <c r="I5657" s="3" t="str">
        <f t="shared" si="441"/>
        <v>潍烟威1号光缆</v>
      </c>
      <c r="J5657" s="3" t="str">
        <f>INDEX(子缆名称!$B$4:$B$29,纤芯!M5657)</f>
        <v>A缆</v>
      </c>
      <c r="K5657" s="3">
        <v>4</v>
      </c>
      <c r="L5657" s="3">
        <f t="shared" si="442"/>
        <v>4</v>
      </c>
      <c r="M5657" s="3">
        <f t="shared" si="443"/>
        <v>1</v>
      </c>
      <c r="N5657" s="3" t="s">
        <v>132</v>
      </c>
      <c r="O5657" s="3">
        <f>COUNTIF([1]局站!$D$4:$D$172,"="&amp;N5657)</f>
        <v>1</v>
      </c>
      <c r="P5657" s="3">
        <v>0</v>
      </c>
      <c r="Q5657" s="3">
        <v>0</v>
      </c>
      <c r="R5657" s="3">
        <v>0</v>
      </c>
      <c r="S5657" s="3" t="s">
        <v>133</v>
      </c>
      <c r="T5657" s="3">
        <f>COUNTIF([1]局站!$D$4:$D$172,"="&amp;S5657)</f>
        <v>1</v>
      </c>
      <c r="U5657" s="3">
        <v>0</v>
      </c>
      <c r="V5657" s="3">
        <v>0</v>
      </c>
      <c r="W5657" s="3">
        <v>0</v>
      </c>
      <c r="X5657" s="3" t="s">
        <v>1215</v>
      </c>
      <c r="Y5657" s="3" t="s">
        <v>880</v>
      </c>
      <c r="Z5657" s="3" t="str">
        <f>INDEX(业务类型!$C$4:$C$8,MATCH(纤芯!Y5657,业务类型!$B$4:$B$8,0))</f>
        <v>IDLE</v>
      </c>
      <c r="AA5657" s="3"/>
    </row>
    <row r="5658" spans="1:27" ht="16.5" x14ac:dyDescent="0.2">
      <c r="A5658" s="3">
        <v>5655</v>
      </c>
      <c r="B5658" s="3">
        <f t="shared" si="444"/>
        <v>37054301005</v>
      </c>
      <c r="C5658" s="3" t="s">
        <v>1166</v>
      </c>
      <c r="D5658" s="3" t="s">
        <v>254</v>
      </c>
      <c r="E5658" s="3" t="str">
        <f>INDEX(光放段!$G$4:$G$237,MATCH(纤芯!G5658,光放段!$C$4:$C$237,0))</f>
        <v>山东二干|潍烟威1号光缆:烟台大海阳-威海初村</v>
      </c>
      <c r="F5658" s="3">
        <f>INDEX(光放段!$I$4:$I$237,MATCH(纤芯!H5658,光放段!$B$4:$B$237,0))</f>
        <v>37054300000</v>
      </c>
      <c r="G5658" s="3" t="str">
        <f t="shared" si="440"/>
        <v>山东二干|潍烟威1号光缆:烟台大海阳-牟平42局</v>
      </c>
      <c r="H5658" s="3">
        <f>INDEX(光放段!$B$4:$B$237,MATCH(纤芯!G5658,光放段!$C$4:$C$237,0))</f>
        <v>37054301000</v>
      </c>
      <c r="I5658" s="3" t="str">
        <f t="shared" si="441"/>
        <v>潍烟威1号光缆</v>
      </c>
      <c r="J5658" s="3" t="str">
        <f>INDEX(子缆名称!$B$4:$B$29,纤芯!M5658)</f>
        <v>A缆</v>
      </c>
      <c r="K5658" s="3">
        <v>5</v>
      </c>
      <c r="L5658" s="3">
        <f t="shared" si="442"/>
        <v>5</v>
      </c>
      <c r="M5658" s="3">
        <f t="shared" si="443"/>
        <v>1</v>
      </c>
      <c r="N5658" s="3" t="s">
        <v>132</v>
      </c>
      <c r="O5658" s="3">
        <f>COUNTIF([1]局站!$D$4:$D$172,"="&amp;N5658)</f>
        <v>1</v>
      </c>
      <c r="P5658" s="3">
        <v>0</v>
      </c>
      <c r="Q5658" s="3">
        <v>0</v>
      </c>
      <c r="R5658" s="3">
        <v>0</v>
      </c>
      <c r="S5658" s="3" t="s">
        <v>133</v>
      </c>
      <c r="T5658" s="3">
        <f>COUNTIF([1]局站!$D$4:$D$172,"="&amp;S5658)</f>
        <v>1</v>
      </c>
      <c r="U5658" s="3">
        <v>0</v>
      </c>
      <c r="V5658" s="3">
        <v>0</v>
      </c>
      <c r="W5658" s="3">
        <v>0</v>
      </c>
      <c r="X5658" s="3" t="s">
        <v>1215</v>
      </c>
      <c r="Y5658" s="3" t="s">
        <v>881</v>
      </c>
      <c r="Z5658" s="3" t="str">
        <f>INDEX(业务类型!$C$4:$C$8,MATCH(纤芯!Y5658,业务类型!$B$4:$B$8,0))</f>
        <v>OTHER</v>
      </c>
      <c r="AA5658" s="3" t="s">
        <v>888</v>
      </c>
    </row>
    <row r="5659" spans="1:27" ht="16.5" x14ac:dyDescent="0.2">
      <c r="A5659" s="3">
        <v>5656</v>
      </c>
      <c r="B5659" s="3">
        <f t="shared" si="444"/>
        <v>37054301006</v>
      </c>
      <c r="C5659" s="3" t="s">
        <v>1166</v>
      </c>
      <c r="D5659" s="3" t="s">
        <v>254</v>
      </c>
      <c r="E5659" s="3" t="str">
        <f>INDEX(光放段!$G$4:$G$237,MATCH(纤芯!G5659,光放段!$C$4:$C$237,0))</f>
        <v>山东二干|潍烟威1号光缆:烟台大海阳-威海初村</v>
      </c>
      <c r="F5659" s="3">
        <f>INDEX(光放段!$I$4:$I$237,MATCH(纤芯!H5659,光放段!$B$4:$B$237,0))</f>
        <v>37054300000</v>
      </c>
      <c r="G5659" s="3" t="str">
        <f t="shared" si="440"/>
        <v>山东二干|潍烟威1号光缆:烟台大海阳-牟平42局</v>
      </c>
      <c r="H5659" s="3">
        <f>INDEX(光放段!$B$4:$B$237,MATCH(纤芯!G5659,光放段!$C$4:$C$237,0))</f>
        <v>37054301000</v>
      </c>
      <c r="I5659" s="3" t="str">
        <f t="shared" si="441"/>
        <v>潍烟威1号光缆</v>
      </c>
      <c r="J5659" s="3" t="str">
        <f>INDEX(子缆名称!$B$4:$B$29,纤芯!M5659)</f>
        <v>A缆</v>
      </c>
      <c r="K5659" s="3">
        <v>6</v>
      </c>
      <c r="L5659" s="3">
        <f t="shared" si="442"/>
        <v>6</v>
      </c>
      <c r="M5659" s="3">
        <f t="shared" si="443"/>
        <v>1</v>
      </c>
      <c r="N5659" s="3" t="s">
        <v>132</v>
      </c>
      <c r="O5659" s="3">
        <f>COUNTIF([1]局站!$D$4:$D$172,"="&amp;N5659)</f>
        <v>1</v>
      </c>
      <c r="P5659" s="3">
        <v>0</v>
      </c>
      <c r="Q5659" s="3">
        <v>0</v>
      </c>
      <c r="R5659" s="3">
        <v>0</v>
      </c>
      <c r="S5659" s="3" t="s">
        <v>133</v>
      </c>
      <c r="T5659" s="3">
        <f>COUNTIF([1]局站!$D$4:$D$172,"="&amp;S5659)</f>
        <v>1</v>
      </c>
      <c r="U5659" s="3">
        <v>0</v>
      </c>
      <c r="V5659" s="3">
        <v>0</v>
      </c>
      <c r="W5659" s="3">
        <v>0</v>
      </c>
      <c r="X5659" s="3" t="s">
        <v>1215</v>
      </c>
      <c r="Y5659" s="3" t="s">
        <v>880</v>
      </c>
      <c r="Z5659" s="3" t="str">
        <f>INDEX(业务类型!$C$4:$C$8,MATCH(纤芯!Y5659,业务类型!$B$4:$B$8,0))</f>
        <v>IDLE</v>
      </c>
      <c r="AA5659" s="3"/>
    </row>
    <row r="5660" spans="1:27" ht="16.5" x14ac:dyDescent="0.2">
      <c r="A5660" s="3">
        <v>5657</v>
      </c>
      <c r="B5660" s="3">
        <f t="shared" si="444"/>
        <v>37054301007</v>
      </c>
      <c r="C5660" s="3" t="s">
        <v>1166</v>
      </c>
      <c r="D5660" s="3" t="s">
        <v>254</v>
      </c>
      <c r="E5660" s="3" t="str">
        <f>INDEX(光放段!$G$4:$G$237,MATCH(纤芯!G5660,光放段!$C$4:$C$237,0))</f>
        <v>山东二干|潍烟威1号光缆:烟台大海阳-威海初村</v>
      </c>
      <c r="F5660" s="3">
        <f>INDEX(光放段!$I$4:$I$237,MATCH(纤芯!H5660,光放段!$B$4:$B$237,0))</f>
        <v>37054300000</v>
      </c>
      <c r="G5660" s="3" t="str">
        <f t="shared" si="440"/>
        <v>山东二干|潍烟威1号光缆:烟台大海阳-牟平42局</v>
      </c>
      <c r="H5660" s="3">
        <f>INDEX(光放段!$B$4:$B$237,MATCH(纤芯!G5660,光放段!$C$4:$C$237,0))</f>
        <v>37054301000</v>
      </c>
      <c r="I5660" s="3" t="str">
        <f t="shared" si="441"/>
        <v>潍烟威1号光缆</v>
      </c>
      <c r="J5660" s="3" t="str">
        <f>INDEX(子缆名称!$B$4:$B$29,纤芯!M5660)</f>
        <v>A缆</v>
      </c>
      <c r="K5660" s="3">
        <v>7</v>
      </c>
      <c r="L5660" s="3">
        <f t="shared" si="442"/>
        <v>7</v>
      </c>
      <c r="M5660" s="3">
        <f t="shared" si="443"/>
        <v>1</v>
      </c>
      <c r="N5660" s="3" t="s">
        <v>132</v>
      </c>
      <c r="O5660" s="3">
        <f>COUNTIF([1]局站!$D$4:$D$172,"="&amp;N5660)</f>
        <v>1</v>
      </c>
      <c r="P5660" s="3">
        <v>0</v>
      </c>
      <c r="Q5660" s="3">
        <v>0</v>
      </c>
      <c r="R5660" s="3">
        <v>0</v>
      </c>
      <c r="S5660" s="3" t="s">
        <v>133</v>
      </c>
      <c r="T5660" s="3">
        <f>COUNTIF([1]局站!$D$4:$D$172,"="&amp;S5660)</f>
        <v>1</v>
      </c>
      <c r="U5660" s="3">
        <v>0</v>
      </c>
      <c r="V5660" s="3">
        <v>0</v>
      </c>
      <c r="W5660" s="3">
        <v>0</v>
      </c>
      <c r="X5660" s="3" t="s">
        <v>1215</v>
      </c>
      <c r="Y5660" s="3" t="s">
        <v>881</v>
      </c>
      <c r="Z5660" s="3" t="str">
        <f>INDEX(业务类型!$C$4:$C$8,MATCH(纤芯!Y5660,业务类型!$B$4:$B$8,0))</f>
        <v>OTHER</v>
      </c>
      <c r="AA5660" s="3" t="s">
        <v>1124</v>
      </c>
    </row>
    <row r="5661" spans="1:27" ht="16.5" x14ac:dyDescent="0.2">
      <c r="A5661" s="3">
        <v>5658</v>
      </c>
      <c r="B5661" s="3">
        <f t="shared" si="444"/>
        <v>37054301008</v>
      </c>
      <c r="C5661" s="3" t="s">
        <v>1166</v>
      </c>
      <c r="D5661" s="3" t="s">
        <v>254</v>
      </c>
      <c r="E5661" s="3" t="str">
        <f>INDEX(光放段!$G$4:$G$237,MATCH(纤芯!G5661,光放段!$C$4:$C$237,0))</f>
        <v>山东二干|潍烟威1号光缆:烟台大海阳-威海初村</v>
      </c>
      <c r="F5661" s="3">
        <f>INDEX(光放段!$I$4:$I$237,MATCH(纤芯!H5661,光放段!$B$4:$B$237,0))</f>
        <v>37054300000</v>
      </c>
      <c r="G5661" s="3" t="str">
        <f t="shared" si="440"/>
        <v>山东二干|潍烟威1号光缆:烟台大海阳-牟平42局</v>
      </c>
      <c r="H5661" s="3">
        <f>INDEX(光放段!$B$4:$B$237,MATCH(纤芯!G5661,光放段!$C$4:$C$237,0))</f>
        <v>37054301000</v>
      </c>
      <c r="I5661" s="3" t="str">
        <f t="shared" si="441"/>
        <v>潍烟威1号光缆</v>
      </c>
      <c r="J5661" s="3" t="str">
        <f>INDEX(子缆名称!$B$4:$B$29,纤芯!M5661)</f>
        <v>A缆</v>
      </c>
      <c r="K5661" s="3">
        <v>8</v>
      </c>
      <c r="L5661" s="3">
        <f t="shared" si="442"/>
        <v>8</v>
      </c>
      <c r="M5661" s="3">
        <f t="shared" si="443"/>
        <v>1</v>
      </c>
      <c r="N5661" s="3" t="s">
        <v>132</v>
      </c>
      <c r="O5661" s="3">
        <f>COUNTIF([1]局站!$D$4:$D$172,"="&amp;N5661)</f>
        <v>1</v>
      </c>
      <c r="P5661" s="3">
        <v>0</v>
      </c>
      <c r="Q5661" s="3">
        <v>0</v>
      </c>
      <c r="R5661" s="3">
        <v>0</v>
      </c>
      <c r="S5661" s="3" t="s">
        <v>133</v>
      </c>
      <c r="T5661" s="3">
        <f>COUNTIF([1]局站!$D$4:$D$172,"="&amp;S5661)</f>
        <v>1</v>
      </c>
      <c r="U5661" s="3">
        <v>0</v>
      </c>
      <c r="V5661" s="3">
        <v>0</v>
      </c>
      <c r="W5661" s="3">
        <v>0</v>
      </c>
      <c r="X5661" s="3" t="s">
        <v>1215</v>
      </c>
      <c r="Y5661" s="3" t="s">
        <v>880</v>
      </c>
      <c r="Z5661" s="3" t="str">
        <f>INDEX(业务类型!$C$4:$C$8,MATCH(纤芯!Y5661,业务类型!$B$4:$B$8,0))</f>
        <v>IDLE</v>
      </c>
      <c r="AA5661" s="3"/>
    </row>
    <row r="5662" spans="1:27" ht="16.5" x14ac:dyDescent="0.2">
      <c r="A5662" s="3">
        <v>5659</v>
      </c>
      <c r="B5662" s="3">
        <f t="shared" si="444"/>
        <v>37054301009</v>
      </c>
      <c r="C5662" s="3" t="s">
        <v>1166</v>
      </c>
      <c r="D5662" s="3" t="s">
        <v>254</v>
      </c>
      <c r="E5662" s="3" t="str">
        <f>INDEX(光放段!$G$4:$G$237,MATCH(纤芯!G5662,光放段!$C$4:$C$237,0))</f>
        <v>山东二干|潍烟威1号光缆:烟台大海阳-威海初村</v>
      </c>
      <c r="F5662" s="3">
        <f>INDEX(光放段!$I$4:$I$237,MATCH(纤芯!H5662,光放段!$B$4:$B$237,0))</f>
        <v>37054300000</v>
      </c>
      <c r="G5662" s="3" t="str">
        <f t="shared" si="440"/>
        <v>山东二干|潍烟威1号光缆:烟台大海阳-牟平42局</v>
      </c>
      <c r="H5662" s="3">
        <f>INDEX(光放段!$B$4:$B$237,MATCH(纤芯!G5662,光放段!$C$4:$C$237,0))</f>
        <v>37054301000</v>
      </c>
      <c r="I5662" s="3" t="str">
        <f t="shared" si="441"/>
        <v>潍烟威1号光缆</v>
      </c>
      <c r="J5662" s="3" t="str">
        <f>INDEX(子缆名称!$B$4:$B$29,纤芯!M5662)</f>
        <v>A缆</v>
      </c>
      <c r="K5662" s="3">
        <v>9</v>
      </c>
      <c r="L5662" s="3">
        <f t="shared" si="442"/>
        <v>9</v>
      </c>
      <c r="M5662" s="3">
        <f t="shared" si="443"/>
        <v>1</v>
      </c>
      <c r="N5662" s="3" t="s">
        <v>132</v>
      </c>
      <c r="O5662" s="3">
        <f>COUNTIF([1]局站!$D$4:$D$172,"="&amp;N5662)</f>
        <v>1</v>
      </c>
      <c r="P5662" s="3">
        <v>0</v>
      </c>
      <c r="Q5662" s="3">
        <v>0</v>
      </c>
      <c r="R5662" s="3">
        <v>0</v>
      </c>
      <c r="S5662" s="3" t="s">
        <v>133</v>
      </c>
      <c r="T5662" s="3">
        <f>COUNTIF([1]局站!$D$4:$D$172,"="&amp;S5662)</f>
        <v>1</v>
      </c>
      <c r="U5662" s="3">
        <v>0</v>
      </c>
      <c r="V5662" s="3">
        <v>0</v>
      </c>
      <c r="W5662" s="3">
        <v>0</v>
      </c>
      <c r="X5662" s="3" t="s">
        <v>1215</v>
      </c>
      <c r="Y5662" s="3" t="s">
        <v>880</v>
      </c>
      <c r="Z5662" s="3" t="str">
        <f>INDEX(业务类型!$C$4:$C$8,MATCH(纤芯!Y5662,业务类型!$B$4:$B$8,0))</f>
        <v>IDLE</v>
      </c>
      <c r="AA5662" s="3"/>
    </row>
    <row r="5663" spans="1:27" ht="16.5" x14ac:dyDescent="0.2">
      <c r="A5663" s="3">
        <v>5660</v>
      </c>
      <c r="B5663" s="3">
        <f t="shared" si="444"/>
        <v>37054301010</v>
      </c>
      <c r="C5663" s="3" t="s">
        <v>1166</v>
      </c>
      <c r="D5663" s="3" t="s">
        <v>254</v>
      </c>
      <c r="E5663" s="3" t="str">
        <f>INDEX(光放段!$G$4:$G$237,MATCH(纤芯!G5663,光放段!$C$4:$C$237,0))</f>
        <v>山东二干|潍烟威1号光缆:烟台大海阳-威海初村</v>
      </c>
      <c r="F5663" s="3">
        <f>INDEX(光放段!$I$4:$I$237,MATCH(纤芯!H5663,光放段!$B$4:$B$237,0))</f>
        <v>37054300000</v>
      </c>
      <c r="G5663" s="3" t="str">
        <f t="shared" si="440"/>
        <v>山东二干|潍烟威1号光缆:烟台大海阳-牟平42局</v>
      </c>
      <c r="H5663" s="3">
        <f>INDEX(光放段!$B$4:$B$237,MATCH(纤芯!G5663,光放段!$C$4:$C$237,0))</f>
        <v>37054301000</v>
      </c>
      <c r="I5663" s="3" t="str">
        <f t="shared" si="441"/>
        <v>潍烟威1号光缆</v>
      </c>
      <c r="J5663" s="3" t="str">
        <f>INDEX(子缆名称!$B$4:$B$29,纤芯!M5663)</f>
        <v>A缆</v>
      </c>
      <c r="K5663" s="3">
        <v>10</v>
      </c>
      <c r="L5663" s="3">
        <f t="shared" si="442"/>
        <v>10</v>
      </c>
      <c r="M5663" s="3">
        <f t="shared" si="443"/>
        <v>1</v>
      </c>
      <c r="N5663" s="3" t="s">
        <v>132</v>
      </c>
      <c r="O5663" s="3">
        <f>COUNTIF([1]局站!$D$4:$D$172,"="&amp;N5663)</f>
        <v>1</v>
      </c>
      <c r="P5663" s="3">
        <v>0</v>
      </c>
      <c r="Q5663" s="3">
        <v>0</v>
      </c>
      <c r="R5663" s="3">
        <v>0</v>
      </c>
      <c r="S5663" s="3" t="s">
        <v>133</v>
      </c>
      <c r="T5663" s="3">
        <f>COUNTIF([1]局站!$D$4:$D$172,"="&amp;S5663)</f>
        <v>1</v>
      </c>
      <c r="U5663" s="3">
        <v>0</v>
      </c>
      <c r="V5663" s="3">
        <v>0</v>
      </c>
      <c r="W5663" s="3">
        <v>0</v>
      </c>
      <c r="X5663" s="3" t="s">
        <v>1215</v>
      </c>
      <c r="Y5663" s="3" t="s">
        <v>880</v>
      </c>
      <c r="Z5663" s="3" t="str">
        <f>INDEX(业务类型!$C$4:$C$8,MATCH(纤芯!Y5663,业务类型!$B$4:$B$8,0))</f>
        <v>IDLE</v>
      </c>
      <c r="AA5663" s="3"/>
    </row>
    <row r="5664" spans="1:27" ht="16.5" x14ac:dyDescent="0.2">
      <c r="A5664" s="3">
        <v>5661</v>
      </c>
      <c r="B5664" s="3">
        <f t="shared" si="444"/>
        <v>37054301011</v>
      </c>
      <c r="C5664" s="3" t="s">
        <v>1166</v>
      </c>
      <c r="D5664" s="3" t="s">
        <v>254</v>
      </c>
      <c r="E5664" s="3" t="str">
        <f>INDEX(光放段!$G$4:$G$237,MATCH(纤芯!G5664,光放段!$C$4:$C$237,0))</f>
        <v>山东二干|潍烟威1号光缆:烟台大海阳-威海初村</v>
      </c>
      <c r="F5664" s="3">
        <f>INDEX(光放段!$I$4:$I$237,MATCH(纤芯!H5664,光放段!$B$4:$B$237,0))</f>
        <v>37054300000</v>
      </c>
      <c r="G5664" s="3" t="str">
        <f t="shared" si="440"/>
        <v>山东二干|潍烟威1号光缆:烟台大海阳-牟平42局</v>
      </c>
      <c r="H5664" s="3">
        <f>INDEX(光放段!$B$4:$B$237,MATCH(纤芯!G5664,光放段!$C$4:$C$237,0))</f>
        <v>37054301000</v>
      </c>
      <c r="I5664" s="3" t="str">
        <f t="shared" si="441"/>
        <v>潍烟威1号光缆</v>
      </c>
      <c r="J5664" s="3" t="str">
        <f>INDEX(子缆名称!$B$4:$B$29,纤芯!M5664)</f>
        <v>A缆</v>
      </c>
      <c r="K5664" s="3">
        <v>11</v>
      </c>
      <c r="L5664" s="3">
        <f t="shared" si="442"/>
        <v>11</v>
      </c>
      <c r="M5664" s="3">
        <f t="shared" si="443"/>
        <v>1</v>
      </c>
      <c r="N5664" s="3" t="s">
        <v>132</v>
      </c>
      <c r="O5664" s="3">
        <f>COUNTIF([1]局站!$D$4:$D$172,"="&amp;N5664)</f>
        <v>1</v>
      </c>
      <c r="P5664" s="3">
        <v>0</v>
      </c>
      <c r="Q5664" s="3">
        <v>0</v>
      </c>
      <c r="R5664" s="3">
        <v>0</v>
      </c>
      <c r="S5664" s="3" t="s">
        <v>133</v>
      </c>
      <c r="T5664" s="3">
        <f>COUNTIF([1]局站!$D$4:$D$172,"="&amp;S5664)</f>
        <v>1</v>
      </c>
      <c r="U5664" s="3">
        <v>0</v>
      </c>
      <c r="V5664" s="3">
        <v>0</v>
      </c>
      <c r="W5664" s="3">
        <v>0</v>
      </c>
      <c r="X5664" s="3" t="s">
        <v>1215</v>
      </c>
      <c r="Y5664" s="3" t="s">
        <v>880</v>
      </c>
      <c r="Z5664" s="3" t="str">
        <f>INDEX(业务类型!$C$4:$C$8,MATCH(纤芯!Y5664,业务类型!$B$4:$B$8,0))</f>
        <v>IDLE</v>
      </c>
      <c r="AA5664" s="3"/>
    </row>
    <row r="5665" spans="1:27" ht="16.5" x14ac:dyDescent="0.2">
      <c r="A5665" s="3">
        <v>5662</v>
      </c>
      <c r="B5665" s="3">
        <f t="shared" si="444"/>
        <v>37054301012</v>
      </c>
      <c r="C5665" s="3" t="s">
        <v>1166</v>
      </c>
      <c r="D5665" s="3" t="s">
        <v>254</v>
      </c>
      <c r="E5665" s="3" t="str">
        <f>INDEX(光放段!$G$4:$G$237,MATCH(纤芯!G5665,光放段!$C$4:$C$237,0))</f>
        <v>山东二干|潍烟威1号光缆:烟台大海阳-威海初村</v>
      </c>
      <c r="F5665" s="3">
        <f>INDEX(光放段!$I$4:$I$237,MATCH(纤芯!H5665,光放段!$B$4:$B$237,0))</f>
        <v>37054300000</v>
      </c>
      <c r="G5665" s="3" t="str">
        <f t="shared" si="440"/>
        <v>山东二干|潍烟威1号光缆:烟台大海阳-牟平42局</v>
      </c>
      <c r="H5665" s="3">
        <f>INDEX(光放段!$B$4:$B$237,MATCH(纤芯!G5665,光放段!$C$4:$C$237,0))</f>
        <v>37054301000</v>
      </c>
      <c r="I5665" s="3" t="str">
        <f t="shared" si="441"/>
        <v>潍烟威1号光缆</v>
      </c>
      <c r="J5665" s="3" t="str">
        <f>INDEX(子缆名称!$B$4:$B$29,纤芯!M5665)</f>
        <v>A缆</v>
      </c>
      <c r="K5665" s="3">
        <v>12</v>
      </c>
      <c r="L5665" s="3">
        <f t="shared" si="442"/>
        <v>12</v>
      </c>
      <c r="M5665" s="3">
        <f t="shared" si="443"/>
        <v>1</v>
      </c>
      <c r="N5665" s="3" t="s">
        <v>132</v>
      </c>
      <c r="O5665" s="3">
        <f>COUNTIF([1]局站!$D$4:$D$172,"="&amp;N5665)</f>
        <v>1</v>
      </c>
      <c r="P5665" s="3">
        <v>0</v>
      </c>
      <c r="Q5665" s="3">
        <v>0</v>
      </c>
      <c r="R5665" s="3">
        <v>0</v>
      </c>
      <c r="S5665" s="3" t="s">
        <v>133</v>
      </c>
      <c r="T5665" s="3">
        <f>COUNTIF([1]局站!$D$4:$D$172,"="&amp;S5665)</f>
        <v>1</v>
      </c>
      <c r="U5665" s="3">
        <v>0</v>
      </c>
      <c r="V5665" s="3">
        <v>0</v>
      </c>
      <c r="W5665" s="3">
        <v>0</v>
      </c>
      <c r="X5665" s="3" t="s">
        <v>1215</v>
      </c>
      <c r="Y5665" s="3" t="s">
        <v>880</v>
      </c>
      <c r="Z5665" s="3" t="str">
        <f>INDEX(业务类型!$C$4:$C$8,MATCH(纤芯!Y5665,业务类型!$B$4:$B$8,0))</f>
        <v>IDLE</v>
      </c>
      <c r="AA5665" s="3"/>
    </row>
    <row r="5666" spans="1:27" ht="16.5" x14ac:dyDescent="0.2">
      <c r="A5666" s="3">
        <v>5663</v>
      </c>
      <c r="B5666" s="3">
        <f t="shared" si="444"/>
        <v>37054301013</v>
      </c>
      <c r="C5666" s="3" t="s">
        <v>1166</v>
      </c>
      <c r="D5666" s="3" t="s">
        <v>254</v>
      </c>
      <c r="E5666" s="3" t="str">
        <f>INDEX(光放段!$G$4:$G$237,MATCH(纤芯!G5666,光放段!$C$4:$C$237,0))</f>
        <v>山东二干|潍烟威1号光缆:烟台大海阳-威海初村</v>
      </c>
      <c r="F5666" s="3">
        <f>INDEX(光放段!$I$4:$I$237,MATCH(纤芯!H5666,光放段!$B$4:$B$237,0))</f>
        <v>37054300000</v>
      </c>
      <c r="G5666" s="3" t="str">
        <f t="shared" si="440"/>
        <v>山东二干|潍烟威1号光缆:烟台大海阳-牟平42局</v>
      </c>
      <c r="H5666" s="3">
        <f>INDEX(光放段!$B$4:$B$237,MATCH(纤芯!G5666,光放段!$C$4:$C$237,0))</f>
        <v>37054301000</v>
      </c>
      <c r="I5666" s="3" t="str">
        <f t="shared" si="441"/>
        <v>潍烟威1号光缆</v>
      </c>
      <c r="J5666" s="3" t="str">
        <f>INDEX(子缆名称!$B$4:$B$29,纤芯!M5666)</f>
        <v>B缆</v>
      </c>
      <c r="K5666" s="3">
        <v>13</v>
      </c>
      <c r="L5666" s="3">
        <f t="shared" si="442"/>
        <v>1</v>
      </c>
      <c r="M5666" s="3">
        <f t="shared" si="443"/>
        <v>2</v>
      </c>
      <c r="N5666" s="3" t="s">
        <v>132</v>
      </c>
      <c r="O5666" s="3">
        <f>COUNTIF([1]局站!$D$4:$D$172,"="&amp;N5666)</f>
        <v>1</v>
      </c>
      <c r="P5666" s="3">
        <v>0</v>
      </c>
      <c r="Q5666" s="3">
        <v>0</v>
      </c>
      <c r="R5666" s="3">
        <v>0</v>
      </c>
      <c r="S5666" s="3" t="s">
        <v>133</v>
      </c>
      <c r="T5666" s="3">
        <f>COUNTIF([1]局站!$D$4:$D$172,"="&amp;S5666)</f>
        <v>1</v>
      </c>
      <c r="U5666" s="3">
        <v>0</v>
      </c>
      <c r="V5666" s="3">
        <v>0</v>
      </c>
      <c r="W5666" s="3">
        <v>0</v>
      </c>
      <c r="X5666" s="3" t="s">
        <v>1215</v>
      </c>
      <c r="Y5666" s="3" t="s">
        <v>880</v>
      </c>
      <c r="Z5666" s="3" t="str">
        <f>INDEX(业务类型!$C$4:$C$8,MATCH(纤芯!Y5666,业务类型!$B$4:$B$8,0))</f>
        <v>IDLE</v>
      </c>
      <c r="AA5666" s="3"/>
    </row>
    <row r="5667" spans="1:27" ht="16.5" x14ac:dyDescent="0.2">
      <c r="A5667" s="3">
        <v>5664</v>
      </c>
      <c r="B5667" s="3">
        <f t="shared" si="444"/>
        <v>37054301014</v>
      </c>
      <c r="C5667" s="3" t="s">
        <v>1166</v>
      </c>
      <c r="D5667" s="3" t="s">
        <v>254</v>
      </c>
      <c r="E5667" s="3" t="str">
        <f>INDEX(光放段!$G$4:$G$237,MATCH(纤芯!G5667,光放段!$C$4:$C$237,0))</f>
        <v>山东二干|潍烟威1号光缆:烟台大海阳-威海初村</v>
      </c>
      <c r="F5667" s="3">
        <f>INDEX(光放段!$I$4:$I$237,MATCH(纤芯!H5667,光放段!$B$4:$B$237,0))</f>
        <v>37054300000</v>
      </c>
      <c r="G5667" s="3" t="str">
        <f t="shared" si="440"/>
        <v>山东二干|潍烟威1号光缆:烟台大海阳-牟平42局</v>
      </c>
      <c r="H5667" s="3">
        <f>INDEX(光放段!$B$4:$B$237,MATCH(纤芯!G5667,光放段!$C$4:$C$237,0))</f>
        <v>37054301000</v>
      </c>
      <c r="I5667" s="3" t="str">
        <f t="shared" si="441"/>
        <v>潍烟威1号光缆</v>
      </c>
      <c r="J5667" s="3" t="str">
        <f>INDEX(子缆名称!$B$4:$B$29,纤芯!M5667)</f>
        <v>B缆</v>
      </c>
      <c r="K5667" s="3">
        <v>14</v>
      </c>
      <c r="L5667" s="3">
        <f t="shared" si="442"/>
        <v>2</v>
      </c>
      <c r="M5667" s="3">
        <f t="shared" si="443"/>
        <v>2</v>
      </c>
      <c r="N5667" s="3" t="s">
        <v>132</v>
      </c>
      <c r="O5667" s="3">
        <f>COUNTIF([1]局站!$D$4:$D$172,"="&amp;N5667)</f>
        <v>1</v>
      </c>
      <c r="P5667" s="3">
        <v>0</v>
      </c>
      <c r="Q5667" s="3">
        <v>0</v>
      </c>
      <c r="R5667" s="3">
        <v>0</v>
      </c>
      <c r="S5667" s="3" t="s">
        <v>133</v>
      </c>
      <c r="T5667" s="3">
        <f>COUNTIF([1]局站!$D$4:$D$172,"="&amp;S5667)</f>
        <v>1</v>
      </c>
      <c r="U5667" s="3">
        <v>0</v>
      </c>
      <c r="V5667" s="3">
        <v>0</v>
      </c>
      <c r="W5667" s="3">
        <v>0</v>
      </c>
      <c r="X5667" s="3" t="s">
        <v>1215</v>
      </c>
      <c r="Y5667" s="3" t="s">
        <v>880</v>
      </c>
      <c r="Z5667" s="3" t="str">
        <f>INDEX(业务类型!$C$4:$C$8,MATCH(纤芯!Y5667,业务类型!$B$4:$B$8,0))</f>
        <v>IDLE</v>
      </c>
      <c r="AA5667" s="3"/>
    </row>
    <row r="5668" spans="1:27" ht="16.5" x14ac:dyDescent="0.2">
      <c r="A5668" s="3">
        <v>5665</v>
      </c>
      <c r="B5668" s="3">
        <f t="shared" si="444"/>
        <v>37054302001</v>
      </c>
      <c r="C5668" s="3" t="s">
        <v>1166</v>
      </c>
      <c r="D5668" s="3" t="s">
        <v>254</v>
      </c>
      <c r="E5668" s="3" t="str">
        <f>INDEX(光放段!$G$4:$G$237,MATCH(纤芯!G5668,光放段!$C$4:$C$237,0))</f>
        <v>山东二干|潍烟威1号光缆:烟台大海阳-威海初村</v>
      </c>
      <c r="F5668" s="3">
        <f>INDEX(光放段!$I$4:$I$237,MATCH(纤芯!H5668,光放段!$B$4:$B$237,0))</f>
        <v>37054300000</v>
      </c>
      <c r="G5668" s="3" t="str">
        <f t="shared" si="440"/>
        <v>山东二干|潍烟威1号光缆:牟平42局-威海初村</v>
      </c>
      <c r="H5668" s="3">
        <f>INDEX(光放段!$B$4:$B$237,MATCH(纤芯!G5668,光放段!$C$4:$C$237,0))</f>
        <v>37054302000</v>
      </c>
      <c r="I5668" s="3" t="str">
        <f t="shared" si="441"/>
        <v>潍烟威1号光缆</v>
      </c>
      <c r="J5668" s="3" t="str">
        <f>INDEX(子缆名称!$B$4:$B$29,纤芯!M5668)</f>
        <v>A缆</v>
      </c>
      <c r="K5668" s="3">
        <v>1</v>
      </c>
      <c r="L5668" s="3">
        <f t="shared" si="442"/>
        <v>1</v>
      </c>
      <c r="M5668" s="3">
        <f t="shared" si="443"/>
        <v>1</v>
      </c>
      <c r="N5668" s="3" t="s">
        <v>133</v>
      </c>
      <c r="O5668" s="3">
        <f>COUNTIF([1]局站!$D$4:$D$172,"="&amp;N5668)</f>
        <v>1</v>
      </c>
      <c r="P5668" s="3">
        <v>0</v>
      </c>
      <c r="Q5668" s="3">
        <v>0</v>
      </c>
      <c r="R5668" s="3">
        <v>0</v>
      </c>
      <c r="S5668" s="3" t="s">
        <v>134</v>
      </c>
      <c r="T5668" s="3">
        <f>COUNTIF([1]局站!$D$4:$D$172,"="&amp;S5668)</f>
        <v>1</v>
      </c>
      <c r="U5668" s="3">
        <v>0</v>
      </c>
      <c r="V5668" s="3">
        <v>0</v>
      </c>
      <c r="W5668" s="3">
        <v>0</v>
      </c>
      <c r="X5668" s="3" t="s">
        <v>1215</v>
      </c>
      <c r="Y5668" s="3" t="s">
        <v>880</v>
      </c>
      <c r="Z5668" s="3" t="str">
        <f>INDEX(业务类型!$C$4:$C$8,MATCH(纤芯!Y5668,业务类型!$B$4:$B$8,0))</f>
        <v>IDLE</v>
      </c>
      <c r="AA5668" s="3"/>
    </row>
    <row r="5669" spans="1:27" ht="16.5" x14ac:dyDescent="0.2">
      <c r="A5669" s="3">
        <v>5666</v>
      </c>
      <c r="B5669" s="3">
        <f t="shared" si="444"/>
        <v>37054302002</v>
      </c>
      <c r="C5669" s="3" t="s">
        <v>1166</v>
      </c>
      <c r="D5669" s="3" t="s">
        <v>254</v>
      </c>
      <c r="E5669" s="3" t="str">
        <f>INDEX(光放段!$G$4:$G$237,MATCH(纤芯!G5669,光放段!$C$4:$C$237,0))</f>
        <v>山东二干|潍烟威1号光缆:烟台大海阳-威海初村</v>
      </c>
      <c r="F5669" s="3">
        <f>INDEX(光放段!$I$4:$I$237,MATCH(纤芯!H5669,光放段!$B$4:$B$237,0))</f>
        <v>37054300000</v>
      </c>
      <c r="G5669" s="3" t="str">
        <f t="shared" si="440"/>
        <v>山东二干|潍烟威1号光缆:牟平42局-威海初村</v>
      </c>
      <c r="H5669" s="3">
        <f>INDEX(光放段!$B$4:$B$237,MATCH(纤芯!G5669,光放段!$C$4:$C$237,0))</f>
        <v>37054302000</v>
      </c>
      <c r="I5669" s="3" t="str">
        <f t="shared" si="441"/>
        <v>潍烟威1号光缆</v>
      </c>
      <c r="J5669" s="3" t="str">
        <f>INDEX(子缆名称!$B$4:$B$29,纤芯!M5669)</f>
        <v>A缆</v>
      </c>
      <c r="K5669" s="3">
        <v>2</v>
      </c>
      <c r="L5669" s="3">
        <f t="shared" si="442"/>
        <v>2</v>
      </c>
      <c r="M5669" s="3">
        <f t="shared" si="443"/>
        <v>1</v>
      </c>
      <c r="N5669" s="3" t="s">
        <v>133</v>
      </c>
      <c r="O5669" s="3">
        <f>COUNTIF([1]局站!$D$4:$D$172,"="&amp;N5669)</f>
        <v>1</v>
      </c>
      <c r="P5669" s="3">
        <v>0</v>
      </c>
      <c r="Q5669" s="3">
        <v>0</v>
      </c>
      <c r="R5669" s="3">
        <v>0</v>
      </c>
      <c r="S5669" s="3" t="s">
        <v>134</v>
      </c>
      <c r="T5669" s="3">
        <f>COUNTIF([1]局站!$D$4:$D$172,"="&amp;S5669)</f>
        <v>1</v>
      </c>
      <c r="U5669" s="3">
        <v>0</v>
      </c>
      <c r="V5669" s="3">
        <v>0</v>
      </c>
      <c r="W5669" s="3">
        <v>0</v>
      </c>
      <c r="X5669" s="3" t="s">
        <v>1215</v>
      </c>
      <c r="Y5669" s="3" t="s">
        <v>880</v>
      </c>
      <c r="Z5669" s="3" t="str">
        <f>INDEX(业务类型!$C$4:$C$8,MATCH(纤芯!Y5669,业务类型!$B$4:$B$8,0))</f>
        <v>IDLE</v>
      </c>
      <c r="AA5669" s="3"/>
    </row>
    <row r="5670" spans="1:27" ht="16.5" x14ac:dyDescent="0.2">
      <c r="A5670" s="3">
        <v>5667</v>
      </c>
      <c r="B5670" s="3">
        <f t="shared" si="444"/>
        <v>37054302003</v>
      </c>
      <c r="C5670" s="3" t="s">
        <v>1166</v>
      </c>
      <c r="D5670" s="3" t="s">
        <v>254</v>
      </c>
      <c r="E5670" s="3" t="str">
        <f>INDEX(光放段!$G$4:$G$237,MATCH(纤芯!G5670,光放段!$C$4:$C$237,0))</f>
        <v>山东二干|潍烟威1号光缆:烟台大海阳-威海初村</v>
      </c>
      <c r="F5670" s="3">
        <f>INDEX(光放段!$I$4:$I$237,MATCH(纤芯!H5670,光放段!$B$4:$B$237,0))</f>
        <v>37054300000</v>
      </c>
      <c r="G5670" s="3" t="str">
        <f t="shared" si="440"/>
        <v>山东二干|潍烟威1号光缆:牟平42局-威海初村</v>
      </c>
      <c r="H5670" s="3">
        <f>INDEX(光放段!$B$4:$B$237,MATCH(纤芯!G5670,光放段!$C$4:$C$237,0))</f>
        <v>37054302000</v>
      </c>
      <c r="I5670" s="3" t="str">
        <f t="shared" si="441"/>
        <v>潍烟威1号光缆</v>
      </c>
      <c r="J5670" s="3" t="str">
        <f>INDEX(子缆名称!$B$4:$B$29,纤芯!M5670)</f>
        <v>A缆</v>
      </c>
      <c r="K5670" s="3">
        <v>3</v>
      </c>
      <c r="L5670" s="3">
        <f t="shared" si="442"/>
        <v>3</v>
      </c>
      <c r="M5670" s="3">
        <f t="shared" si="443"/>
        <v>1</v>
      </c>
      <c r="N5670" s="3" t="s">
        <v>133</v>
      </c>
      <c r="O5670" s="3">
        <f>COUNTIF([1]局站!$D$4:$D$172,"="&amp;N5670)</f>
        <v>1</v>
      </c>
      <c r="P5670" s="3">
        <v>0</v>
      </c>
      <c r="Q5670" s="3">
        <v>0</v>
      </c>
      <c r="R5670" s="3">
        <v>0</v>
      </c>
      <c r="S5670" s="3" t="s">
        <v>134</v>
      </c>
      <c r="T5670" s="3">
        <f>COUNTIF([1]局站!$D$4:$D$172,"="&amp;S5670)</f>
        <v>1</v>
      </c>
      <c r="U5670" s="3">
        <v>0</v>
      </c>
      <c r="V5670" s="3">
        <v>0</v>
      </c>
      <c r="W5670" s="3">
        <v>0</v>
      </c>
      <c r="X5670" s="3" t="s">
        <v>1215</v>
      </c>
      <c r="Y5670" s="3" t="s">
        <v>880</v>
      </c>
      <c r="Z5670" s="3" t="str">
        <f>INDEX(业务类型!$C$4:$C$8,MATCH(纤芯!Y5670,业务类型!$B$4:$B$8,0))</f>
        <v>IDLE</v>
      </c>
      <c r="AA5670" s="3"/>
    </row>
    <row r="5671" spans="1:27" ht="16.5" x14ac:dyDescent="0.2">
      <c r="A5671" s="3">
        <v>5668</v>
      </c>
      <c r="B5671" s="3">
        <f t="shared" si="444"/>
        <v>37054302004</v>
      </c>
      <c r="C5671" s="3" t="s">
        <v>1166</v>
      </c>
      <c r="D5671" s="3" t="s">
        <v>254</v>
      </c>
      <c r="E5671" s="3" t="str">
        <f>INDEX(光放段!$G$4:$G$237,MATCH(纤芯!G5671,光放段!$C$4:$C$237,0))</f>
        <v>山东二干|潍烟威1号光缆:烟台大海阳-威海初村</v>
      </c>
      <c r="F5671" s="3">
        <f>INDEX(光放段!$I$4:$I$237,MATCH(纤芯!H5671,光放段!$B$4:$B$237,0))</f>
        <v>37054300000</v>
      </c>
      <c r="G5671" s="3" t="str">
        <f t="shared" si="440"/>
        <v>山东二干|潍烟威1号光缆:牟平42局-威海初村</v>
      </c>
      <c r="H5671" s="3">
        <f>INDEX(光放段!$B$4:$B$237,MATCH(纤芯!G5671,光放段!$C$4:$C$237,0))</f>
        <v>37054302000</v>
      </c>
      <c r="I5671" s="3" t="str">
        <f t="shared" si="441"/>
        <v>潍烟威1号光缆</v>
      </c>
      <c r="J5671" s="3" t="str">
        <f>INDEX(子缆名称!$B$4:$B$29,纤芯!M5671)</f>
        <v>A缆</v>
      </c>
      <c r="K5671" s="3">
        <v>4</v>
      </c>
      <c r="L5671" s="3">
        <f t="shared" si="442"/>
        <v>4</v>
      </c>
      <c r="M5671" s="3">
        <f t="shared" si="443"/>
        <v>1</v>
      </c>
      <c r="N5671" s="3" t="s">
        <v>133</v>
      </c>
      <c r="O5671" s="3">
        <f>COUNTIF([1]局站!$D$4:$D$172,"="&amp;N5671)</f>
        <v>1</v>
      </c>
      <c r="P5671" s="3">
        <v>0</v>
      </c>
      <c r="Q5671" s="3">
        <v>0</v>
      </c>
      <c r="R5671" s="3">
        <v>0</v>
      </c>
      <c r="S5671" s="3" t="s">
        <v>134</v>
      </c>
      <c r="T5671" s="3">
        <f>COUNTIF([1]局站!$D$4:$D$172,"="&amp;S5671)</f>
        <v>1</v>
      </c>
      <c r="U5671" s="3">
        <v>0</v>
      </c>
      <c r="V5671" s="3">
        <v>0</v>
      </c>
      <c r="W5671" s="3">
        <v>0</v>
      </c>
      <c r="X5671" s="3" t="s">
        <v>1215</v>
      </c>
      <c r="Y5671" s="3" t="s">
        <v>880</v>
      </c>
      <c r="Z5671" s="3" t="str">
        <f>INDEX(业务类型!$C$4:$C$8,MATCH(纤芯!Y5671,业务类型!$B$4:$B$8,0))</f>
        <v>IDLE</v>
      </c>
      <c r="AA5671" s="3"/>
    </row>
    <row r="5672" spans="1:27" ht="16.5" x14ac:dyDescent="0.2">
      <c r="A5672" s="3">
        <v>5669</v>
      </c>
      <c r="B5672" s="3">
        <f t="shared" si="444"/>
        <v>37054302005</v>
      </c>
      <c r="C5672" s="3" t="s">
        <v>1166</v>
      </c>
      <c r="D5672" s="3" t="s">
        <v>254</v>
      </c>
      <c r="E5672" s="3" t="str">
        <f>INDEX(光放段!$G$4:$G$237,MATCH(纤芯!G5672,光放段!$C$4:$C$237,0))</f>
        <v>山东二干|潍烟威1号光缆:烟台大海阳-威海初村</v>
      </c>
      <c r="F5672" s="3">
        <f>INDEX(光放段!$I$4:$I$237,MATCH(纤芯!H5672,光放段!$B$4:$B$237,0))</f>
        <v>37054300000</v>
      </c>
      <c r="G5672" s="3" t="str">
        <f t="shared" si="440"/>
        <v>山东二干|潍烟威1号光缆:牟平42局-威海初村</v>
      </c>
      <c r="H5672" s="3">
        <f>INDEX(光放段!$B$4:$B$237,MATCH(纤芯!G5672,光放段!$C$4:$C$237,0))</f>
        <v>37054302000</v>
      </c>
      <c r="I5672" s="3" t="str">
        <f t="shared" si="441"/>
        <v>潍烟威1号光缆</v>
      </c>
      <c r="J5672" s="3" t="str">
        <f>INDEX(子缆名称!$B$4:$B$29,纤芯!M5672)</f>
        <v>A缆</v>
      </c>
      <c r="K5672" s="3">
        <v>5</v>
      </c>
      <c r="L5672" s="3">
        <f t="shared" si="442"/>
        <v>5</v>
      </c>
      <c r="M5672" s="3">
        <f t="shared" si="443"/>
        <v>1</v>
      </c>
      <c r="N5672" s="3" t="s">
        <v>133</v>
      </c>
      <c r="O5672" s="3">
        <f>COUNTIF([1]局站!$D$4:$D$172,"="&amp;N5672)</f>
        <v>1</v>
      </c>
      <c r="P5672" s="3">
        <v>0</v>
      </c>
      <c r="Q5672" s="3">
        <v>0</v>
      </c>
      <c r="R5672" s="3">
        <v>0</v>
      </c>
      <c r="S5672" s="3" t="s">
        <v>134</v>
      </c>
      <c r="T5672" s="3">
        <f>COUNTIF([1]局站!$D$4:$D$172,"="&amp;S5672)</f>
        <v>1</v>
      </c>
      <c r="U5672" s="3">
        <v>0</v>
      </c>
      <c r="V5672" s="3">
        <v>0</v>
      </c>
      <c r="W5672" s="3">
        <v>0</v>
      </c>
      <c r="X5672" s="3" t="s">
        <v>1215</v>
      </c>
      <c r="Y5672" s="3" t="s">
        <v>880</v>
      </c>
      <c r="Z5672" s="3" t="str">
        <f>INDEX(业务类型!$C$4:$C$8,MATCH(纤芯!Y5672,业务类型!$B$4:$B$8,0))</f>
        <v>IDLE</v>
      </c>
      <c r="AA5672" s="3"/>
    </row>
    <row r="5673" spans="1:27" ht="16.5" x14ac:dyDescent="0.2">
      <c r="A5673" s="3">
        <v>5670</v>
      </c>
      <c r="B5673" s="3">
        <f t="shared" si="444"/>
        <v>37054302006</v>
      </c>
      <c r="C5673" s="3" t="s">
        <v>1166</v>
      </c>
      <c r="D5673" s="3" t="s">
        <v>254</v>
      </c>
      <c r="E5673" s="3" t="str">
        <f>INDEX(光放段!$G$4:$G$237,MATCH(纤芯!G5673,光放段!$C$4:$C$237,0))</f>
        <v>山东二干|潍烟威1号光缆:烟台大海阳-威海初村</v>
      </c>
      <c r="F5673" s="3">
        <f>INDEX(光放段!$I$4:$I$237,MATCH(纤芯!H5673,光放段!$B$4:$B$237,0))</f>
        <v>37054300000</v>
      </c>
      <c r="G5673" s="3" t="str">
        <f t="shared" si="440"/>
        <v>山东二干|潍烟威1号光缆:牟平42局-威海初村</v>
      </c>
      <c r="H5673" s="3">
        <f>INDEX(光放段!$B$4:$B$237,MATCH(纤芯!G5673,光放段!$C$4:$C$237,0))</f>
        <v>37054302000</v>
      </c>
      <c r="I5673" s="3" t="str">
        <f t="shared" si="441"/>
        <v>潍烟威1号光缆</v>
      </c>
      <c r="J5673" s="3" t="str">
        <f>INDEX(子缆名称!$B$4:$B$29,纤芯!M5673)</f>
        <v>A缆</v>
      </c>
      <c r="K5673" s="3">
        <v>6</v>
      </c>
      <c r="L5673" s="3">
        <f t="shared" si="442"/>
        <v>6</v>
      </c>
      <c r="M5673" s="3">
        <f t="shared" si="443"/>
        <v>1</v>
      </c>
      <c r="N5673" s="3" t="s">
        <v>133</v>
      </c>
      <c r="O5673" s="3">
        <f>COUNTIF([1]局站!$D$4:$D$172,"="&amp;N5673)</f>
        <v>1</v>
      </c>
      <c r="P5673" s="3">
        <v>0</v>
      </c>
      <c r="Q5673" s="3">
        <v>0</v>
      </c>
      <c r="R5673" s="3">
        <v>0</v>
      </c>
      <c r="S5673" s="3" t="s">
        <v>134</v>
      </c>
      <c r="T5673" s="3">
        <f>COUNTIF([1]局站!$D$4:$D$172,"="&amp;S5673)</f>
        <v>1</v>
      </c>
      <c r="U5673" s="3">
        <v>0</v>
      </c>
      <c r="V5673" s="3">
        <v>0</v>
      </c>
      <c r="W5673" s="3">
        <v>0</v>
      </c>
      <c r="X5673" s="3" t="s">
        <v>1215</v>
      </c>
      <c r="Y5673" s="3" t="s">
        <v>880</v>
      </c>
      <c r="Z5673" s="3" t="str">
        <f>INDEX(业务类型!$C$4:$C$8,MATCH(纤芯!Y5673,业务类型!$B$4:$B$8,0))</f>
        <v>IDLE</v>
      </c>
      <c r="AA5673" s="3"/>
    </row>
    <row r="5674" spans="1:27" ht="33" x14ac:dyDescent="0.2">
      <c r="A5674" s="3">
        <v>5671</v>
      </c>
      <c r="B5674" s="3">
        <f t="shared" si="444"/>
        <v>37054302007</v>
      </c>
      <c r="C5674" s="3" t="s">
        <v>1166</v>
      </c>
      <c r="D5674" s="3" t="s">
        <v>254</v>
      </c>
      <c r="E5674" s="3" t="str">
        <f>INDEX(光放段!$G$4:$G$237,MATCH(纤芯!G5674,光放段!$C$4:$C$237,0))</f>
        <v>山东二干|潍烟威1号光缆:烟台大海阳-威海初村</v>
      </c>
      <c r="F5674" s="3">
        <f>INDEX(光放段!$I$4:$I$237,MATCH(纤芯!H5674,光放段!$B$4:$B$237,0))</f>
        <v>37054300000</v>
      </c>
      <c r="G5674" s="3" t="str">
        <f t="shared" si="440"/>
        <v>山东二干|潍烟威1号光缆:牟平42局-威海初村</v>
      </c>
      <c r="H5674" s="3">
        <f>INDEX(光放段!$B$4:$B$237,MATCH(纤芯!G5674,光放段!$C$4:$C$237,0))</f>
        <v>37054302000</v>
      </c>
      <c r="I5674" s="3" t="str">
        <f t="shared" si="441"/>
        <v>潍烟威1号光缆</v>
      </c>
      <c r="J5674" s="3" t="str">
        <f>INDEX(子缆名称!$B$4:$B$29,纤芯!M5674)</f>
        <v>A缆</v>
      </c>
      <c r="K5674" s="3">
        <v>7</v>
      </c>
      <c r="L5674" s="3">
        <f t="shared" si="442"/>
        <v>7</v>
      </c>
      <c r="M5674" s="3">
        <f t="shared" si="443"/>
        <v>1</v>
      </c>
      <c r="N5674" s="3" t="s">
        <v>133</v>
      </c>
      <c r="O5674" s="3">
        <f>COUNTIF([1]局站!$D$4:$D$172,"="&amp;N5674)</f>
        <v>1</v>
      </c>
      <c r="P5674" s="3">
        <v>0</v>
      </c>
      <c r="Q5674" s="3">
        <v>0</v>
      </c>
      <c r="R5674" s="3">
        <v>0</v>
      </c>
      <c r="S5674" s="3" t="s">
        <v>134</v>
      </c>
      <c r="T5674" s="3">
        <f>COUNTIF([1]局站!$D$4:$D$172,"="&amp;S5674)</f>
        <v>1</v>
      </c>
      <c r="U5674" s="3">
        <v>0</v>
      </c>
      <c r="V5674" s="3">
        <v>0</v>
      </c>
      <c r="W5674" s="3">
        <v>0</v>
      </c>
      <c r="X5674" s="3" t="s">
        <v>1215</v>
      </c>
      <c r="Y5674" s="3" t="s">
        <v>881</v>
      </c>
      <c r="Z5674" s="3" t="str">
        <f>INDEX(业务类型!$C$4:$C$8,MATCH(纤芯!Y5674,业务类型!$B$4:$B$8,0))</f>
        <v>OTHER</v>
      </c>
      <c r="AA5674" s="3" t="s">
        <v>1125</v>
      </c>
    </row>
    <row r="5675" spans="1:27" ht="16.5" x14ac:dyDescent="0.2">
      <c r="A5675" s="3">
        <v>5672</v>
      </c>
      <c r="B5675" s="3">
        <f t="shared" si="444"/>
        <v>37054302008</v>
      </c>
      <c r="C5675" s="3" t="s">
        <v>1166</v>
      </c>
      <c r="D5675" s="3" t="s">
        <v>254</v>
      </c>
      <c r="E5675" s="3" t="str">
        <f>INDEX(光放段!$G$4:$G$237,MATCH(纤芯!G5675,光放段!$C$4:$C$237,0))</f>
        <v>山东二干|潍烟威1号光缆:烟台大海阳-威海初村</v>
      </c>
      <c r="F5675" s="3">
        <f>INDEX(光放段!$I$4:$I$237,MATCH(纤芯!H5675,光放段!$B$4:$B$237,0))</f>
        <v>37054300000</v>
      </c>
      <c r="G5675" s="3" t="str">
        <f t="shared" si="440"/>
        <v>山东二干|潍烟威1号光缆:牟平42局-威海初村</v>
      </c>
      <c r="H5675" s="3">
        <f>INDEX(光放段!$B$4:$B$237,MATCH(纤芯!G5675,光放段!$C$4:$C$237,0))</f>
        <v>37054302000</v>
      </c>
      <c r="I5675" s="3" t="str">
        <f t="shared" si="441"/>
        <v>潍烟威1号光缆</v>
      </c>
      <c r="J5675" s="3" t="str">
        <f>INDEX(子缆名称!$B$4:$B$29,纤芯!M5675)</f>
        <v>A缆</v>
      </c>
      <c r="K5675" s="3">
        <v>8</v>
      </c>
      <c r="L5675" s="3">
        <f t="shared" si="442"/>
        <v>8</v>
      </c>
      <c r="M5675" s="3">
        <f t="shared" si="443"/>
        <v>1</v>
      </c>
      <c r="N5675" s="3" t="s">
        <v>133</v>
      </c>
      <c r="O5675" s="3">
        <f>COUNTIF([1]局站!$D$4:$D$172,"="&amp;N5675)</f>
        <v>1</v>
      </c>
      <c r="P5675" s="3">
        <v>0</v>
      </c>
      <c r="Q5675" s="3">
        <v>0</v>
      </c>
      <c r="R5675" s="3">
        <v>0</v>
      </c>
      <c r="S5675" s="3" t="s">
        <v>134</v>
      </c>
      <c r="T5675" s="3">
        <f>COUNTIF([1]局站!$D$4:$D$172,"="&amp;S5675)</f>
        <v>1</v>
      </c>
      <c r="U5675" s="3">
        <v>0</v>
      </c>
      <c r="V5675" s="3">
        <v>0</v>
      </c>
      <c r="W5675" s="3">
        <v>0</v>
      </c>
      <c r="X5675" s="3" t="s">
        <v>1215</v>
      </c>
      <c r="Y5675" s="3" t="s">
        <v>881</v>
      </c>
      <c r="Z5675" s="3" t="str">
        <f>INDEX(业务类型!$C$4:$C$8,MATCH(纤芯!Y5675,业务类型!$B$4:$B$8,0))</f>
        <v>OTHER</v>
      </c>
      <c r="AA5675" s="3" t="s">
        <v>888</v>
      </c>
    </row>
    <row r="5676" spans="1:27" ht="16.5" x14ac:dyDescent="0.2">
      <c r="A5676" s="3">
        <v>5673</v>
      </c>
      <c r="B5676" s="3">
        <f t="shared" si="444"/>
        <v>37054302009</v>
      </c>
      <c r="C5676" s="3" t="s">
        <v>1166</v>
      </c>
      <c r="D5676" s="3" t="s">
        <v>254</v>
      </c>
      <c r="E5676" s="3" t="str">
        <f>INDEX(光放段!$G$4:$G$237,MATCH(纤芯!G5676,光放段!$C$4:$C$237,0))</f>
        <v>山东二干|潍烟威1号光缆:烟台大海阳-威海初村</v>
      </c>
      <c r="F5676" s="3">
        <f>INDEX(光放段!$I$4:$I$237,MATCH(纤芯!H5676,光放段!$B$4:$B$237,0))</f>
        <v>37054300000</v>
      </c>
      <c r="G5676" s="3" t="str">
        <f t="shared" si="440"/>
        <v>山东二干|潍烟威1号光缆:牟平42局-威海初村</v>
      </c>
      <c r="H5676" s="3">
        <f>INDEX(光放段!$B$4:$B$237,MATCH(纤芯!G5676,光放段!$C$4:$C$237,0))</f>
        <v>37054302000</v>
      </c>
      <c r="I5676" s="3" t="str">
        <f t="shared" si="441"/>
        <v>潍烟威1号光缆</v>
      </c>
      <c r="J5676" s="3" t="str">
        <f>INDEX(子缆名称!$B$4:$B$29,纤芯!M5676)</f>
        <v>A缆</v>
      </c>
      <c r="K5676" s="3">
        <v>9</v>
      </c>
      <c r="L5676" s="3">
        <f t="shared" si="442"/>
        <v>9</v>
      </c>
      <c r="M5676" s="3">
        <f t="shared" si="443"/>
        <v>1</v>
      </c>
      <c r="N5676" s="3" t="s">
        <v>133</v>
      </c>
      <c r="O5676" s="3">
        <f>COUNTIF([1]局站!$D$4:$D$172,"="&amp;N5676)</f>
        <v>1</v>
      </c>
      <c r="P5676" s="3">
        <v>0</v>
      </c>
      <c r="Q5676" s="3">
        <v>0</v>
      </c>
      <c r="R5676" s="3">
        <v>0</v>
      </c>
      <c r="S5676" s="3" t="s">
        <v>134</v>
      </c>
      <c r="T5676" s="3">
        <f>COUNTIF([1]局站!$D$4:$D$172,"="&amp;S5676)</f>
        <v>1</v>
      </c>
      <c r="U5676" s="3">
        <v>0</v>
      </c>
      <c r="V5676" s="3">
        <v>0</v>
      </c>
      <c r="W5676" s="3">
        <v>0</v>
      </c>
      <c r="X5676" s="3" t="s">
        <v>1215</v>
      </c>
      <c r="Y5676" s="3" t="s">
        <v>880</v>
      </c>
      <c r="Z5676" s="3" t="str">
        <f>INDEX(业务类型!$C$4:$C$8,MATCH(纤芯!Y5676,业务类型!$B$4:$B$8,0))</f>
        <v>IDLE</v>
      </c>
      <c r="AA5676" s="3"/>
    </row>
    <row r="5677" spans="1:27" ht="16.5" x14ac:dyDescent="0.2">
      <c r="A5677" s="3">
        <v>5674</v>
      </c>
      <c r="B5677" s="3">
        <f t="shared" si="444"/>
        <v>37054302010</v>
      </c>
      <c r="C5677" s="3" t="s">
        <v>1166</v>
      </c>
      <c r="D5677" s="3" t="s">
        <v>254</v>
      </c>
      <c r="E5677" s="3" t="str">
        <f>INDEX(光放段!$G$4:$G$237,MATCH(纤芯!G5677,光放段!$C$4:$C$237,0))</f>
        <v>山东二干|潍烟威1号光缆:烟台大海阳-威海初村</v>
      </c>
      <c r="F5677" s="3">
        <f>INDEX(光放段!$I$4:$I$237,MATCH(纤芯!H5677,光放段!$B$4:$B$237,0))</f>
        <v>37054300000</v>
      </c>
      <c r="G5677" s="3" t="str">
        <f t="shared" si="440"/>
        <v>山东二干|潍烟威1号光缆:牟平42局-威海初村</v>
      </c>
      <c r="H5677" s="3">
        <f>INDEX(光放段!$B$4:$B$237,MATCH(纤芯!G5677,光放段!$C$4:$C$237,0))</f>
        <v>37054302000</v>
      </c>
      <c r="I5677" s="3" t="str">
        <f t="shared" si="441"/>
        <v>潍烟威1号光缆</v>
      </c>
      <c r="J5677" s="3" t="str">
        <f>INDEX(子缆名称!$B$4:$B$29,纤芯!M5677)</f>
        <v>A缆</v>
      </c>
      <c r="K5677" s="3">
        <v>10</v>
      </c>
      <c r="L5677" s="3">
        <f t="shared" si="442"/>
        <v>10</v>
      </c>
      <c r="M5677" s="3">
        <f t="shared" si="443"/>
        <v>1</v>
      </c>
      <c r="N5677" s="3" t="s">
        <v>133</v>
      </c>
      <c r="O5677" s="3">
        <f>COUNTIF([1]局站!$D$4:$D$172,"="&amp;N5677)</f>
        <v>1</v>
      </c>
      <c r="P5677" s="3">
        <v>0</v>
      </c>
      <c r="Q5677" s="3">
        <v>0</v>
      </c>
      <c r="R5677" s="3">
        <v>0</v>
      </c>
      <c r="S5677" s="3" t="s">
        <v>134</v>
      </c>
      <c r="T5677" s="3">
        <f>COUNTIF([1]局站!$D$4:$D$172,"="&amp;S5677)</f>
        <v>1</v>
      </c>
      <c r="U5677" s="3">
        <v>0</v>
      </c>
      <c r="V5677" s="3">
        <v>0</v>
      </c>
      <c r="W5677" s="3">
        <v>0</v>
      </c>
      <c r="X5677" s="3" t="s">
        <v>1215</v>
      </c>
      <c r="Y5677" s="3" t="s">
        <v>880</v>
      </c>
      <c r="Z5677" s="3" t="str">
        <f>INDEX(业务类型!$C$4:$C$8,MATCH(纤芯!Y5677,业务类型!$B$4:$B$8,0))</f>
        <v>IDLE</v>
      </c>
      <c r="AA5677" s="3"/>
    </row>
    <row r="5678" spans="1:27" ht="16.5" x14ac:dyDescent="0.2">
      <c r="A5678" s="3">
        <v>5675</v>
      </c>
      <c r="B5678" s="3">
        <f t="shared" si="444"/>
        <v>37054302011</v>
      </c>
      <c r="C5678" s="3" t="s">
        <v>1166</v>
      </c>
      <c r="D5678" s="3" t="s">
        <v>254</v>
      </c>
      <c r="E5678" s="3" t="str">
        <f>INDEX(光放段!$G$4:$G$237,MATCH(纤芯!G5678,光放段!$C$4:$C$237,0))</f>
        <v>山东二干|潍烟威1号光缆:烟台大海阳-威海初村</v>
      </c>
      <c r="F5678" s="3">
        <f>INDEX(光放段!$I$4:$I$237,MATCH(纤芯!H5678,光放段!$B$4:$B$237,0))</f>
        <v>37054300000</v>
      </c>
      <c r="G5678" s="3" t="str">
        <f t="shared" si="440"/>
        <v>山东二干|潍烟威1号光缆:牟平42局-威海初村</v>
      </c>
      <c r="H5678" s="3">
        <f>INDEX(光放段!$B$4:$B$237,MATCH(纤芯!G5678,光放段!$C$4:$C$237,0))</f>
        <v>37054302000</v>
      </c>
      <c r="I5678" s="3" t="str">
        <f t="shared" si="441"/>
        <v>潍烟威1号光缆</v>
      </c>
      <c r="J5678" s="3" t="str">
        <f>INDEX(子缆名称!$B$4:$B$29,纤芯!M5678)</f>
        <v>A缆</v>
      </c>
      <c r="K5678" s="3">
        <v>11</v>
      </c>
      <c r="L5678" s="3">
        <f t="shared" si="442"/>
        <v>11</v>
      </c>
      <c r="M5678" s="3">
        <f t="shared" si="443"/>
        <v>1</v>
      </c>
      <c r="N5678" s="3" t="s">
        <v>133</v>
      </c>
      <c r="O5678" s="3">
        <f>COUNTIF([1]局站!$D$4:$D$172,"="&amp;N5678)</f>
        <v>1</v>
      </c>
      <c r="P5678" s="3">
        <v>0</v>
      </c>
      <c r="Q5678" s="3">
        <v>0</v>
      </c>
      <c r="R5678" s="3">
        <v>0</v>
      </c>
      <c r="S5678" s="3" t="s">
        <v>134</v>
      </c>
      <c r="T5678" s="3">
        <f>COUNTIF([1]局站!$D$4:$D$172,"="&amp;S5678)</f>
        <v>1</v>
      </c>
      <c r="U5678" s="3">
        <v>0</v>
      </c>
      <c r="V5678" s="3">
        <v>0</v>
      </c>
      <c r="W5678" s="3">
        <v>0</v>
      </c>
      <c r="X5678" s="3" t="s">
        <v>1215</v>
      </c>
      <c r="Y5678" s="3" t="s">
        <v>880</v>
      </c>
      <c r="Z5678" s="3" t="str">
        <f>INDEX(业务类型!$C$4:$C$8,MATCH(纤芯!Y5678,业务类型!$B$4:$B$8,0))</f>
        <v>IDLE</v>
      </c>
      <c r="AA5678" s="3"/>
    </row>
    <row r="5679" spans="1:27" ht="16.5" x14ac:dyDescent="0.2">
      <c r="A5679" s="3">
        <v>5676</v>
      </c>
      <c r="B5679" s="3">
        <f t="shared" si="444"/>
        <v>37054302012</v>
      </c>
      <c r="C5679" s="3" t="s">
        <v>1166</v>
      </c>
      <c r="D5679" s="3" t="s">
        <v>254</v>
      </c>
      <c r="E5679" s="3" t="str">
        <f>INDEX(光放段!$G$4:$G$237,MATCH(纤芯!G5679,光放段!$C$4:$C$237,0))</f>
        <v>山东二干|潍烟威1号光缆:烟台大海阳-威海初村</v>
      </c>
      <c r="F5679" s="3">
        <f>INDEX(光放段!$I$4:$I$237,MATCH(纤芯!H5679,光放段!$B$4:$B$237,0))</f>
        <v>37054300000</v>
      </c>
      <c r="G5679" s="3" t="str">
        <f t="shared" si="440"/>
        <v>山东二干|潍烟威1号光缆:牟平42局-威海初村</v>
      </c>
      <c r="H5679" s="3">
        <f>INDEX(光放段!$B$4:$B$237,MATCH(纤芯!G5679,光放段!$C$4:$C$237,0))</f>
        <v>37054302000</v>
      </c>
      <c r="I5679" s="3" t="str">
        <f t="shared" si="441"/>
        <v>潍烟威1号光缆</v>
      </c>
      <c r="J5679" s="3" t="str">
        <f>INDEX(子缆名称!$B$4:$B$29,纤芯!M5679)</f>
        <v>A缆</v>
      </c>
      <c r="K5679" s="3">
        <v>12</v>
      </c>
      <c r="L5679" s="3">
        <f t="shared" si="442"/>
        <v>12</v>
      </c>
      <c r="M5679" s="3">
        <f t="shared" si="443"/>
        <v>1</v>
      </c>
      <c r="N5679" s="3" t="s">
        <v>133</v>
      </c>
      <c r="O5679" s="3">
        <f>COUNTIF([1]局站!$D$4:$D$172,"="&amp;N5679)</f>
        <v>1</v>
      </c>
      <c r="P5679" s="3">
        <v>0</v>
      </c>
      <c r="Q5679" s="3">
        <v>0</v>
      </c>
      <c r="R5679" s="3">
        <v>0</v>
      </c>
      <c r="S5679" s="3" t="s">
        <v>134</v>
      </c>
      <c r="T5679" s="3">
        <f>COUNTIF([1]局站!$D$4:$D$172,"="&amp;S5679)</f>
        <v>1</v>
      </c>
      <c r="U5679" s="3">
        <v>0</v>
      </c>
      <c r="V5679" s="3">
        <v>0</v>
      </c>
      <c r="W5679" s="3">
        <v>0</v>
      </c>
      <c r="X5679" s="3" t="s">
        <v>1215</v>
      </c>
      <c r="Y5679" s="3" t="s">
        <v>880</v>
      </c>
      <c r="Z5679" s="3" t="str">
        <f>INDEX(业务类型!$C$4:$C$8,MATCH(纤芯!Y5679,业务类型!$B$4:$B$8,0))</f>
        <v>IDLE</v>
      </c>
      <c r="AA5679" s="3"/>
    </row>
    <row r="5680" spans="1:27" ht="16.5" x14ac:dyDescent="0.2">
      <c r="A5680" s="3">
        <v>5677</v>
      </c>
      <c r="B5680" s="3">
        <f t="shared" si="444"/>
        <v>37054302013</v>
      </c>
      <c r="C5680" s="3" t="s">
        <v>1166</v>
      </c>
      <c r="D5680" s="3" t="s">
        <v>254</v>
      </c>
      <c r="E5680" s="3" t="str">
        <f>INDEX(光放段!$G$4:$G$237,MATCH(纤芯!G5680,光放段!$C$4:$C$237,0))</f>
        <v>山东二干|潍烟威1号光缆:烟台大海阳-威海初村</v>
      </c>
      <c r="F5680" s="3">
        <f>INDEX(光放段!$I$4:$I$237,MATCH(纤芯!H5680,光放段!$B$4:$B$237,0))</f>
        <v>37054300000</v>
      </c>
      <c r="G5680" s="3" t="str">
        <f t="shared" si="440"/>
        <v>山东二干|潍烟威1号光缆:牟平42局-威海初村</v>
      </c>
      <c r="H5680" s="3">
        <f>INDEX(光放段!$B$4:$B$237,MATCH(纤芯!G5680,光放段!$C$4:$C$237,0))</f>
        <v>37054302000</v>
      </c>
      <c r="I5680" s="3" t="str">
        <f t="shared" si="441"/>
        <v>潍烟威1号光缆</v>
      </c>
      <c r="J5680" s="3" t="str">
        <f>INDEX(子缆名称!$B$4:$B$29,纤芯!M5680)</f>
        <v>B缆</v>
      </c>
      <c r="K5680" s="3">
        <v>13</v>
      </c>
      <c r="L5680" s="3">
        <f t="shared" si="442"/>
        <v>1</v>
      </c>
      <c r="M5680" s="3">
        <f t="shared" si="443"/>
        <v>2</v>
      </c>
      <c r="N5680" s="3" t="s">
        <v>133</v>
      </c>
      <c r="O5680" s="3">
        <f>COUNTIF([1]局站!$D$4:$D$172,"="&amp;N5680)</f>
        <v>1</v>
      </c>
      <c r="P5680" s="3">
        <v>0</v>
      </c>
      <c r="Q5680" s="3">
        <v>0</v>
      </c>
      <c r="R5680" s="3">
        <v>0</v>
      </c>
      <c r="S5680" s="3" t="s">
        <v>134</v>
      </c>
      <c r="T5680" s="3">
        <f>COUNTIF([1]局站!$D$4:$D$172,"="&amp;S5680)</f>
        <v>1</v>
      </c>
      <c r="U5680" s="3">
        <v>0</v>
      </c>
      <c r="V5680" s="3">
        <v>0</v>
      </c>
      <c r="W5680" s="3">
        <v>0</v>
      </c>
      <c r="X5680" s="3" t="s">
        <v>1215</v>
      </c>
      <c r="Y5680" s="3" t="s">
        <v>880</v>
      </c>
      <c r="Z5680" s="3" t="str">
        <f>INDEX(业务类型!$C$4:$C$8,MATCH(纤芯!Y5680,业务类型!$B$4:$B$8,0))</f>
        <v>IDLE</v>
      </c>
      <c r="AA5680" s="3"/>
    </row>
    <row r="5681" spans="1:27" ht="16.5" x14ac:dyDescent="0.2">
      <c r="A5681" s="3">
        <v>5678</v>
      </c>
      <c r="B5681" s="3">
        <f t="shared" si="444"/>
        <v>37054302014</v>
      </c>
      <c r="C5681" s="3" t="s">
        <v>1166</v>
      </c>
      <c r="D5681" s="3" t="s">
        <v>254</v>
      </c>
      <c r="E5681" s="3" t="str">
        <f>INDEX(光放段!$G$4:$G$237,MATCH(纤芯!G5681,光放段!$C$4:$C$237,0))</f>
        <v>山东二干|潍烟威1号光缆:烟台大海阳-威海初村</v>
      </c>
      <c r="F5681" s="3">
        <f>INDEX(光放段!$I$4:$I$237,MATCH(纤芯!H5681,光放段!$B$4:$B$237,0))</f>
        <v>37054300000</v>
      </c>
      <c r="G5681" s="3" t="str">
        <f t="shared" si="440"/>
        <v>山东二干|潍烟威1号光缆:牟平42局-威海初村</v>
      </c>
      <c r="H5681" s="3">
        <f>INDEX(光放段!$B$4:$B$237,MATCH(纤芯!G5681,光放段!$C$4:$C$237,0))</f>
        <v>37054302000</v>
      </c>
      <c r="I5681" s="3" t="str">
        <f t="shared" si="441"/>
        <v>潍烟威1号光缆</v>
      </c>
      <c r="J5681" s="3" t="str">
        <f>INDEX(子缆名称!$B$4:$B$29,纤芯!M5681)</f>
        <v>B缆</v>
      </c>
      <c r="K5681" s="3">
        <v>14</v>
      </c>
      <c r="L5681" s="3">
        <f t="shared" si="442"/>
        <v>2</v>
      </c>
      <c r="M5681" s="3">
        <f t="shared" si="443"/>
        <v>2</v>
      </c>
      <c r="N5681" s="3" t="s">
        <v>133</v>
      </c>
      <c r="O5681" s="3">
        <f>COUNTIF([1]局站!$D$4:$D$172,"="&amp;N5681)</f>
        <v>1</v>
      </c>
      <c r="P5681" s="3">
        <v>0</v>
      </c>
      <c r="Q5681" s="3">
        <v>0</v>
      </c>
      <c r="R5681" s="3">
        <v>0</v>
      </c>
      <c r="S5681" s="3" t="s">
        <v>134</v>
      </c>
      <c r="T5681" s="3">
        <f>COUNTIF([1]局站!$D$4:$D$172,"="&amp;S5681)</f>
        <v>1</v>
      </c>
      <c r="U5681" s="3">
        <v>0</v>
      </c>
      <c r="V5681" s="3">
        <v>0</v>
      </c>
      <c r="W5681" s="3">
        <v>0</v>
      </c>
      <c r="X5681" s="3" t="s">
        <v>1215</v>
      </c>
      <c r="Y5681" s="3" t="s">
        <v>880</v>
      </c>
      <c r="Z5681" s="3" t="str">
        <f>INDEX(业务类型!$C$4:$C$8,MATCH(纤芯!Y5681,业务类型!$B$4:$B$8,0))</f>
        <v>IDLE</v>
      </c>
      <c r="AA5681" s="3"/>
    </row>
    <row r="5682" spans="1:27" ht="16.5" x14ac:dyDescent="0.2">
      <c r="A5682" s="3">
        <v>5679</v>
      </c>
      <c r="B5682" s="3">
        <f t="shared" si="444"/>
        <v>37054401001</v>
      </c>
      <c r="C5682" s="3" t="s">
        <v>1166</v>
      </c>
      <c r="D5682" s="3" t="s">
        <v>254</v>
      </c>
      <c r="E5682" s="3" t="str">
        <f>INDEX(光放段!$G$4:$G$237,MATCH(纤芯!G5682,光放段!$C$4:$C$237,0))</f>
        <v>山东二干|潍烟威1号光缆:威海初村-威海南竹岛</v>
      </c>
      <c r="F5682" s="3">
        <f>INDEX(光放段!$I$4:$I$237,MATCH(纤芯!H5682,光放段!$B$4:$B$237,0))</f>
        <v>37054400000</v>
      </c>
      <c r="G5682" s="3" t="str">
        <f t="shared" si="440"/>
        <v>山东二干|潍烟威1号光缆:威海初村-威海南竹岛</v>
      </c>
      <c r="H5682" s="3">
        <f>INDEX(光放段!$B$4:$B$237,MATCH(纤芯!G5682,光放段!$C$4:$C$237,0))</f>
        <v>37054401000</v>
      </c>
      <c r="I5682" s="3" t="str">
        <f t="shared" si="441"/>
        <v>潍烟威1号光缆</v>
      </c>
      <c r="J5682" s="3" t="str">
        <f>INDEX(子缆名称!$B$4:$B$29,纤芯!M5682)</f>
        <v>A缆</v>
      </c>
      <c r="K5682" s="3">
        <v>1</v>
      </c>
      <c r="L5682" s="3">
        <f t="shared" si="442"/>
        <v>1</v>
      </c>
      <c r="M5682" s="3">
        <f t="shared" si="443"/>
        <v>1</v>
      </c>
      <c r="N5682" s="3" t="s">
        <v>134</v>
      </c>
      <c r="O5682" s="3">
        <f>COUNTIF([1]局站!$D$4:$D$172,"="&amp;N5682)</f>
        <v>1</v>
      </c>
      <c r="P5682" s="3">
        <v>0</v>
      </c>
      <c r="Q5682" s="3">
        <v>0</v>
      </c>
      <c r="R5682" s="3">
        <v>0</v>
      </c>
      <c r="S5682" s="3" t="s">
        <v>148</v>
      </c>
      <c r="T5682" s="3">
        <f>COUNTIF([1]局站!$D$4:$D$172,"="&amp;S5682)</f>
        <v>1</v>
      </c>
      <c r="U5682" s="3">
        <v>0</v>
      </c>
      <c r="V5682" s="3">
        <v>0</v>
      </c>
      <c r="W5682" s="3">
        <v>0</v>
      </c>
      <c r="X5682" s="3" t="s">
        <v>1215</v>
      </c>
      <c r="Y5682" s="3" t="s">
        <v>880</v>
      </c>
      <c r="Z5682" s="3" t="str">
        <f>INDEX(业务类型!$C$4:$C$8,MATCH(纤芯!Y5682,业务类型!$B$4:$B$8,0))</f>
        <v>IDLE</v>
      </c>
      <c r="AA5682" s="3"/>
    </row>
    <row r="5683" spans="1:27" ht="16.5" x14ac:dyDescent="0.2">
      <c r="A5683" s="3">
        <v>5680</v>
      </c>
      <c r="B5683" s="3">
        <f t="shared" si="444"/>
        <v>37054401002</v>
      </c>
      <c r="C5683" s="3" t="s">
        <v>1166</v>
      </c>
      <c r="D5683" s="3" t="s">
        <v>254</v>
      </c>
      <c r="E5683" s="3" t="str">
        <f>INDEX(光放段!$G$4:$G$237,MATCH(纤芯!G5683,光放段!$C$4:$C$237,0))</f>
        <v>山东二干|潍烟威1号光缆:威海初村-威海南竹岛</v>
      </c>
      <c r="F5683" s="3">
        <f>INDEX(光放段!$I$4:$I$237,MATCH(纤芯!H5683,光放段!$B$4:$B$237,0))</f>
        <v>37054400000</v>
      </c>
      <c r="G5683" s="3" t="str">
        <f t="shared" si="440"/>
        <v>山东二干|潍烟威1号光缆:威海初村-威海南竹岛</v>
      </c>
      <c r="H5683" s="3">
        <f>INDEX(光放段!$B$4:$B$237,MATCH(纤芯!G5683,光放段!$C$4:$C$237,0))</f>
        <v>37054401000</v>
      </c>
      <c r="I5683" s="3" t="str">
        <f t="shared" si="441"/>
        <v>潍烟威1号光缆</v>
      </c>
      <c r="J5683" s="3" t="str">
        <f>INDEX(子缆名称!$B$4:$B$29,纤芯!M5683)</f>
        <v>A缆</v>
      </c>
      <c r="K5683" s="3">
        <v>2</v>
      </c>
      <c r="L5683" s="3">
        <f t="shared" si="442"/>
        <v>2</v>
      </c>
      <c r="M5683" s="3">
        <f t="shared" si="443"/>
        <v>1</v>
      </c>
      <c r="N5683" s="3" t="s">
        <v>134</v>
      </c>
      <c r="O5683" s="3">
        <f>COUNTIF([1]局站!$D$4:$D$172,"="&amp;N5683)</f>
        <v>1</v>
      </c>
      <c r="P5683" s="3">
        <v>0</v>
      </c>
      <c r="Q5683" s="3">
        <v>0</v>
      </c>
      <c r="R5683" s="3">
        <v>0</v>
      </c>
      <c r="S5683" s="3" t="s">
        <v>148</v>
      </c>
      <c r="T5683" s="3">
        <f>COUNTIF([1]局站!$D$4:$D$172,"="&amp;S5683)</f>
        <v>1</v>
      </c>
      <c r="U5683" s="3">
        <v>0</v>
      </c>
      <c r="V5683" s="3">
        <v>0</v>
      </c>
      <c r="W5683" s="3">
        <v>0</v>
      </c>
      <c r="X5683" s="3" t="s">
        <v>1215</v>
      </c>
      <c r="Y5683" s="3" t="s">
        <v>880</v>
      </c>
      <c r="Z5683" s="3" t="str">
        <f>INDEX(业务类型!$C$4:$C$8,MATCH(纤芯!Y5683,业务类型!$B$4:$B$8,0))</f>
        <v>IDLE</v>
      </c>
      <c r="AA5683" s="3"/>
    </row>
    <row r="5684" spans="1:27" ht="16.5" x14ac:dyDescent="0.2">
      <c r="A5684" s="3">
        <v>5681</v>
      </c>
      <c r="B5684" s="3">
        <f t="shared" si="444"/>
        <v>37054401003</v>
      </c>
      <c r="C5684" s="3" t="s">
        <v>1166</v>
      </c>
      <c r="D5684" s="3" t="s">
        <v>254</v>
      </c>
      <c r="E5684" s="3" t="str">
        <f>INDEX(光放段!$G$4:$G$237,MATCH(纤芯!G5684,光放段!$C$4:$C$237,0))</f>
        <v>山东二干|潍烟威1号光缆:威海初村-威海南竹岛</v>
      </c>
      <c r="F5684" s="3">
        <f>INDEX(光放段!$I$4:$I$237,MATCH(纤芯!H5684,光放段!$B$4:$B$237,0))</f>
        <v>37054400000</v>
      </c>
      <c r="G5684" s="3" t="str">
        <f t="shared" si="440"/>
        <v>山东二干|潍烟威1号光缆:威海初村-威海南竹岛</v>
      </c>
      <c r="H5684" s="3">
        <f>INDEX(光放段!$B$4:$B$237,MATCH(纤芯!G5684,光放段!$C$4:$C$237,0))</f>
        <v>37054401000</v>
      </c>
      <c r="I5684" s="3" t="str">
        <f t="shared" si="441"/>
        <v>潍烟威1号光缆</v>
      </c>
      <c r="J5684" s="3" t="str">
        <f>INDEX(子缆名称!$B$4:$B$29,纤芯!M5684)</f>
        <v>A缆</v>
      </c>
      <c r="K5684" s="3">
        <v>3</v>
      </c>
      <c r="L5684" s="3">
        <f t="shared" si="442"/>
        <v>3</v>
      </c>
      <c r="M5684" s="3">
        <f t="shared" si="443"/>
        <v>1</v>
      </c>
      <c r="N5684" s="3" t="s">
        <v>134</v>
      </c>
      <c r="O5684" s="3">
        <f>COUNTIF([1]局站!$D$4:$D$172,"="&amp;N5684)</f>
        <v>1</v>
      </c>
      <c r="P5684" s="3">
        <v>0</v>
      </c>
      <c r="Q5684" s="3">
        <v>0</v>
      </c>
      <c r="R5684" s="3">
        <v>0</v>
      </c>
      <c r="S5684" s="3" t="s">
        <v>148</v>
      </c>
      <c r="T5684" s="3">
        <f>COUNTIF([1]局站!$D$4:$D$172,"="&amp;S5684)</f>
        <v>1</v>
      </c>
      <c r="U5684" s="3">
        <v>0</v>
      </c>
      <c r="V5684" s="3">
        <v>0</v>
      </c>
      <c r="W5684" s="3">
        <v>0</v>
      </c>
      <c r="X5684" s="3" t="s">
        <v>1215</v>
      </c>
      <c r="Y5684" s="3" t="s">
        <v>880</v>
      </c>
      <c r="Z5684" s="3" t="str">
        <f>INDEX(业务类型!$C$4:$C$8,MATCH(纤芯!Y5684,业务类型!$B$4:$B$8,0))</f>
        <v>IDLE</v>
      </c>
      <c r="AA5684" s="3"/>
    </row>
    <row r="5685" spans="1:27" ht="16.5" x14ac:dyDescent="0.2">
      <c r="A5685" s="3">
        <v>5682</v>
      </c>
      <c r="B5685" s="3">
        <f t="shared" si="444"/>
        <v>37054401004</v>
      </c>
      <c r="C5685" s="3" t="s">
        <v>1166</v>
      </c>
      <c r="D5685" s="3" t="s">
        <v>254</v>
      </c>
      <c r="E5685" s="3" t="str">
        <f>INDEX(光放段!$G$4:$G$237,MATCH(纤芯!G5685,光放段!$C$4:$C$237,0))</f>
        <v>山东二干|潍烟威1号光缆:威海初村-威海南竹岛</v>
      </c>
      <c r="F5685" s="3">
        <f>INDEX(光放段!$I$4:$I$237,MATCH(纤芯!H5685,光放段!$B$4:$B$237,0))</f>
        <v>37054400000</v>
      </c>
      <c r="G5685" s="3" t="str">
        <f t="shared" si="440"/>
        <v>山东二干|潍烟威1号光缆:威海初村-威海南竹岛</v>
      </c>
      <c r="H5685" s="3">
        <f>INDEX(光放段!$B$4:$B$237,MATCH(纤芯!G5685,光放段!$C$4:$C$237,0))</f>
        <v>37054401000</v>
      </c>
      <c r="I5685" s="3" t="str">
        <f t="shared" si="441"/>
        <v>潍烟威1号光缆</v>
      </c>
      <c r="J5685" s="3" t="str">
        <f>INDEX(子缆名称!$B$4:$B$29,纤芯!M5685)</f>
        <v>A缆</v>
      </c>
      <c r="K5685" s="3">
        <v>4</v>
      </c>
      <c r="L5685" s="3">
        <f t="shared" si="442"/>
        <v>4</v>
      </c>
      <c r="M5685" s="3">
        <f t="shared" si="443"/>
        <v>1</v>
      </c>
      <c r="N5685" s="3" t="s">
        <v>134</v>
      </c>
      <c r="O5685" s="3">
        <f>COUNTIF([1]局站!$D$4:$D$172,"="&amp;N5685)</f>
        <v>1</v>
      </c>
      <c r="P5685" s="3">
        <v>0</v>
      </c>
      <c r="Q5685" s="3">
        <v>0</v>
      </c>
      <c r="R5685" s="3">
        <v>0</v>
      </c>
      <c r="S5685" s="3" t="s">
        <v>148</v>
      </c>
      <c r="T5685" s="3">
        <f>COUNTIF([1]局站!$D$4:$D$172,"="&amp;S5685)</f>
        <v>1</v>
      </c>
      <c r="U5685" s="3">
        <v>0</v>
      </c>
      <c r="V5685" s="3">
        <v>0</v>
      </c>
      <c r="W5685" s="3">
        <v>0</v>
      </c>
      <c r="X5685" s="3" t="s">
        <v>1215</v>
      </c>
      <c r="Y5685" s="3" t="s">
        <v>880</v>
      </c>
      <c r="Z5685" s="3" t="str">
        <f>INDEX(业务类型!$C$4:$C$8,MATCH(纤芯!Y5685,业务类型!$B$4:$B$8,0))</f>
        <v>IDLE</v>
      </c>
      <c r="AA5685" s="3"/>
    </row>
    <row r="5686" spans="1:27" ht="16.5" x14ac:dyDescent="0.2">
      <c r="A5686" s="3">
        <v>5683</v>
      </c>
      <c r="B5686" s="3">
        <f t="shared" si="444"/>
        <v>37054401005</v>
      </c>
      <c r="C5686" s="3" t="s">
        <v>1166</v>
      </c>
      <c r="D5686" s="3" t="s">
        <v>254</v>
      </c>
      <c r="E5686" s="3" t="str">
        <f>INDEX(光放段!$G$4:$G$237,MATCH(纤芯!G5686,光放段!$C$4:$C$237,0))</f>
        <v>山东二干|潍烟威1号光缆:威海初村-威海南竹岛</v>
      </c>
      <c r="F5686" s="3">
        <f>INDEX(光放段!$I$4:$I$237,MATCH(纤芯!H5686,光放段!$B$4:$B$237,0))</f>
        <v>37054400000</v>
      </c>
      <c r="G5686" s="3" t="str">
        <f t="shared" si="440"/>
        <v>山东二干|潍烟威1号光缆:威海初村-威海南竹岛</v>
      </c>
      <c r="H5686" s="3">
        <f>INDEX(光放段!$B$4:$B$237,MATCH(纤芯!G5686,光放段!$C$4:$C$237,0))</f>
        <v>37054401000</v>
      </c>
      <c r="I5686" s="3" t="str">
        <f t="shared" si="441"/>
        <v>潍烟威1号光缆</v>
      </c>
      <c r="J5686" s="3" t="str">
        <f>INDEX(子缆名称!$B$4:$B$29,纤芯!M5686)</f>
        <v>A缆</v>
      </c>
      <c r="K5686" s="3">
        <v>5</v>
      </c>
      <c r="L5686" s="3">
        <f t="shared" si="442"/>
        <v>5</v>
      </c>
      <c r="M5686" s="3">
        <f t="shared" si="443"/>
        <v>1</v>
      </c>
      <c r="N5686" s="3" t="s">
        <v>134</v>
      </c>
      <c r="O5686" s="3">
        <f>COUNTIF([1]局站!$D$4:$D$172,"="&amp;N5686)</f>
        <v>1</v>
      </c>
      <c r="P5686" s="3">
        <v>0</v>
      </c>
      <c r="Q5686" s="3">
        <v>0</v>
      </c>
      <c r="R5686" s="3">
        <v>0</v>
      </c>
      <c r="S5686" s="3" t="s">
        <v>148</v>
      </c>
      <c r="T5686" s="3">
        <f>COUNTIF([1]局站!$D$4:$D$172,"="&amp;S5686)</f>
        <v>1</v>
      </c>
      <c r="U5686" s="3">
        <v>0</v>
      </c>
      <c r="V5686" s="3">
        <v>0</v>
      </c>
      <c r="W5686" s="3">
        <v>0</v>
      </c>
      <c r="X5686" s="3" t="s">
        <v>1215</v>
      </c>
      <c r="Y5686" s="3" t="s">
        <v>854</v>
      </c>
      <c r="Z5686" s="3" t="str">
        <f>INDEX(业务类型!$C$4:$C$8,MATCH(纤芯!Y5686,业务类型!$B$4:$B$8,0))</f>
        <v>LOCAL</v>
      </c>
      <c r="AA5686" s="3" t="s">
        <v>1126</v>
      </c>
    </row>
    <row r="5687" spans="1:27" ht="16.5" x14ac:dyDescent="0.2">
      <c r="A5687" s="3">
        <v>5684</v>
      </c>
      <c r="B5687" s="3">
        <f t="shared" si="444"/>
        <v>37054401006</v>
      </c>
      <c r="C5687" s="3" t="s">
        <v>1166</v>
      </c>
      <c r="D5687" s="3" t="s">
        <v>254</v>
      </c>
      <c r="E5687" s="3" t="str">
        <f>INDEX(光放段!$G$4:$G$237,MATCH(纤芯!G5687,光放段!$C$4:$C$237,0))</f>
        <v>山东二干|潍烟威1号光缆:威海初村-威海南竹岛</v>
      </c>
      <c r="F5687" s="3">
        <f>INDEX(光放段!$I$4:$I$237,MATCH(纤芯!H5687,光放段!$B$4:$B$237,0))</f>
        <v>37054400000</v>
      </c>
      <c r="G5687" s="3" t="str">
        <f t="shared" si="440"/>
        <v>山东二干|潍烟威1号光缆:威海初村-威海南竹岛</v>
      </c>
      <c r="H5687" s="3">
        <f>INDEX(光放段!$B$4:$B$237,MATCH(纤芯!G5687,光放段!$C$4:$C$237,0))</f>
        <v>37054401000</v>
      </c>
      <c r="I5687" s="3" t="str">
        <f t="shared" si="441"/>
        <v>潍烟威1号光缆</v>
      </c>
      <c r="J5687" s="3" t="str">
        <f>INDEX(子缆名称!$B$4:$B$29,纤芯!M5687)</f>
        <v>A缆</v>
      </c>
      <c r="K5687" s="3">
        <v>6</v>
      </c>
      <c r="L5687" s="3">
        <f t="shared" si="442"/>
        <v>6</v>
      </c>
      <c r="M5687" s="3">
        <f t="shared" si="443"/>
        <v>1</v>
      </c>
      <c r="N5687" s="3" t="s">
        <v>134</v>
      </c>
      <c r="O5687" s="3">
        <f>COUNTIF([1]局站!$D$4:$D$172,"="&amp;N5687)</f>
        <v>1</v>
      </c>
      <c r="P5687" s="3">
        <v>0</v>
      </c>
      <c r="Q5687" s="3">
        <v>0</v>
      </c>
      <c r="R5687" s="3">
        <v>0</v>
      </c>
      <c r="S5687" s="3" t="s">
        <v>148</v>
      </c>
      <c r="T5687" s="3">
        <f>COUNTIF([1]局站!$D$4:$D$172,"="&amp;S5687)</f>
        <v>1</v>
      </c>
      <c r="U5687" s="3">
        <v>0</v>
      </c>
      <c r="V5687" s="3">
        <v>0</v>
      </c>
      <c r="W5687" s="3">
        <v>0</v>
      </c>
      <c r="X5687" s="3" t="s">
        <v>1215</v>
      </c>
      <c r="Y5687" s="3" t="s">
        <v>854</v>
      </c>
      <c r="Z5687" s="3" t="str">
        <f>INDEX(业务类型!$C$4:$C$8,MATCH(纤芯!Y5687,业务类型!$B$4:$B$8,0))</f>
        <v>LOCAL</v>
      </c>
      <c r="AA5687" s="3" t="s">
        <v>1126</v>
      </c>
    </row>
    <row r="5688" spans="1:27" ht="33" x14ac:dyDescent="0.2">
      <c r="A5688" s="3">
        <v>5685</v>
      </c>
      <c r="B5688" s="3">
        <f t="shared" si="444"/>
        <v>37054401007</v>
      </c>
      <c r="C5688" s="3" t="s">
        <v>1166</v>
      </c>
      <c r="D5688" s="3" t="s">
        <v>254</v>
      </c>
      <c r="E5688" s="3" t="str">
        <f>INDEX(光放段!$G$4:$G$237,MATCH(纤芯!G5688,光放段!$C$4:$C$237,0))</f>
        <v>山东二干|潍烟威1号光缆:威海初村-威海南竹岛</v>
      </c>
      <c r="F5688" s="3">
        <f>INDEX(光放段!$I$4:$I$237,MATCH(纤芯!H5688,光放段!$B$4:$B$237,0))</f>
        <v>37054400000</v>
      </c>
      <c r="G5688" s="3" t="str">
        <f t="shared" si="440"/>
        <v>山东二干|潍烟威1号光缆:威海初村-威海南竹岛</v>
      </c>
      <c r="H5688" s="3">
        <f>INDEX(光放段!$B$4:$B$237,MATCH(纤芯!G5688,光放段!$C$4:$C$237,0))</f>
        <v>37054401000</v>
      </c>
      <c r="I5688" s="3" t="str">
        <f t="shared" si="441"/>
        <v>潍烟威1号光缆</v>
      </c>
      <c r="J5688" s="3" t="str">
        <f>INDEX(子缆名称!$B$4:$B$29,纤芯!M5688)</f>
        <v>A缆</v>
      </c>
      <c r="K5688" s="3">
        <v>7</v>
      </c>
      <c r="L5688" s="3">
        <f t="shared" si="442"/>
        <v>7</v>
      </c>
      <c r="M5688" s="3">
        <f t="shared" si="443"/>
        <v>1</v>
      </c>
      <c r="N5688" s="3" t="s">
        <v>134</v>
      </c>
      <c r="O5688" s="3">
        <f>COUNTIF([1]局站!$D$4:$D$172,"="&amp;N5688)</f>
        <v>1</v>
      </c>
      <c r="P5688" s="3">
        <v>0</v>
      </c>
      <c r="Q5688" s="3">
        <v>0</v>
      </c>
      <c r="R5688" s="3">
        <v>0</v>
      </c>
      <c r="S5688" s="3" t="s">
        <v>148</v>
      </c>
      <c r="T5688" s="3">
        <f>COUNTIF([1]局站!$D$4:$D$172,"="&amp;S5688)</f>
        <v>1</v>
      </c>
      <c r="U5688" s="3">
        <v>0</v>
      </c>
      <c r="V5688" s="3">
        <v>0</v>
      </c>
      <c r="W5688" s="3">
        <v>0</v>
      </c>
      <c r="X5688" s="3" t="s">
        <v>1215</v>
      </c>
      <c r="Y5688" s="3" t="s">
        <v>881</v>
      </c>
      <c r="Z5688" s="3" t="str">
        <f>INDEX(业务类型!$C$4:$C$8,MATCH(纤芯!Y5688,业务类型!$B$4:$B$8,0))</f>
        <v>OTHER</v>
      </c>
      <c r="AA5688" s="3" t="s">
        <v>1125</v>
      </c>
    </row>
    <row r="5689" spans="1:27" ht="16.5" x14ac:dyDescent="0.2">
      <c r="A5689" s="3">
        <v>5686</v>
      </c>
      <c r="B5689" s="3">
        <f t="shared" si="444"/>
        <v>37054401008</v>
      </c>
      <c r="C5689" s="3" t="s">
        <v>1166</v>
      </c>
      <c r="D5689" s="3" t="s">
        <v>254</v>
      </c>
      <c r="E5689" s="3" t="str">
        <f>INDEX(光放段!$G$4:$G$237,MATCH(纤芯!G5689,光放段!$C$4:$C$237,0))</f>
        <v>山东二干|潍烟威1号光缆:威海初村-威海南竹岛</v>
      </c>
      <c r="F5689" s="3">
        <f>INDEX(光放段!$I$4:$I$237,MATCH(纤芯!H5689,光放段!$B$4:$B$237,0))</f>
        <v>37054400000</v>
      </c>
      <c r="G5689" s="3" t="str">
        <f t="shared" si="440"/>
        <v>山东二干|潍烟威1号光缆:威海初村-威海南竹岛</v>
      </c>
      <c r="H5689" s="3">
        <f>INDEX(光放段!$B$4:$B$237,MATCH(纤芯!G5689,光放段!$C$4:$C$237,0))</f>
        <v>37054401000</v>
      </c>
      <c r="I5689" s="3" t="str">
        <f t="shared" si="441"/>
        <v>潍烟威1号光缆</v>
      </c>
      <c r="J5689" s="3" t="str">
        <f>INDEX(子缆名称!$B$4:$B$29,纤芯!M5689)</f>
        <v>A缆</v>
      </c>
      <c r="K5689" s="3">
        <v>8</v>
      </c>
      <c r="L5689" s="3">
        <f t="shared" si="442"/>
        <v>8</v>
      </c>
      <c r="M5689" s="3">
        <f t="shared" si="443"/>
        <v>1</v>
      </c>
      <c r="N5689" s="3" t="s">
        <v>134</v>
      </c>
      <c r="O5689" s="3">
        <f>COUNTIF([1]局站!$D$4:$D$172,"="&amp;N5689)</f>
        <v>1</v>
      </c>
      <c r="P5689" s="3">
        <v>0</v>
      </c>
      <c r="Q5689" s="3">
        <v>0</v>
      </c>
      <c r="R5689" s="3">
        <v>0</v>
      </c>
      <c r="S5689" s="3" t="s">
        <v>148</v>
      </c>
      <c r="T5689" s="3">
        <f>COUNTIF([1]局站!$D$4:$D$172,"="&amp;S5689)</f>
        <v>1</v>
      </c>
      <c r="U5689" s="3">
        <v>0</v>
      </c>
      <c r="V5689" s="3">
        <v>0</v>
      </c>
      <c r="W5689" s="3">
        <v>0</v>
      </c>
      <c r="X5689" s="3" t="s">
        <v>1215</v>
      </c>
      <c r="Y5689" s="3" t="s">
        <v>881</v>
      </c>
      <c r="Z5689" s="3" t="str">
        <f>INDEX(业务类型!$C$4:$C$8,MATCH(纤芯!Y5689,业务类型!$B$4:$B$8,0))</f>
        <v>OTHER</v>
      </c>
      <c r="AA5689" s="3" t="s">
        <v>888</v>
      </c>
    </row>
    <row r="5690" spans="1:27" ht="16.5" x14ac:dyDescent="0.2">
      <c r="A5690" s="3">
        <v>5687</v>
      </c>
      <c r="B5690" s="3">
        <f t="shared" si="444"/>
        <v>37054401009</v>
      </c>
      <c r="C5690" s="3" t="s">
        <v>1166</v>
      </c>
      <c r="D5690" s="3" t="s">
        <v>254</v>
      </c>
      <c r="E5690" s="3" t="str">
        <f>INDEX(光放段!$G$4:$G$237,MATCH(纤芯!G5690,光放段!$C$4:$C$237,0))</f>
        <v>山东二干|潍烟威1号光缆:威海初村-威海南竹岛</v>
      </c>
      <c r="F5690" s="3">
        <f>INDEX(光放段!$I$4:$I$237,MATCH(纤芯!H5690,光放段!$B$4:$B$237,0))</f>
        <v>37054400000</v>
      </c>
      <c r="G5690" s="3" t="str">
        <f t="shared" si="440"/>
        <v>山东二干|潍烟威1号光缆:威海初村-威海南竹岛</v>
      </c>
      <c r="H5690" s="3">
        <f>INDEX(光放段!$B$4:$B$237,MATCH(纤芯!G5690,光放段!$C$4:$C$237,0))</f>
        <v>37054401000</v>
      </c>
      <c r="I5690" s="3" t="str">
        <f t="shared" si="441"/>
        <v>潍烟威1号光缆</v>
      </c>
      <c r="J5690" s="3" t="str">
        <f>INDEX(子缆名称!$B$4:$B$29,纤芯!M5690)</f>
        <v>A缆</v>
      </c>
      <c r="K5690" s="3">
        <v>9</v>
      </c>
      <c r="L5690" s="3">
        <f t="shared" si="442"/>
        <v>9</v>
      </c>
      <c r="M5690" s="3">
        <f t="shared" si="443"/>
        <v>1</v>
      </c>
      <c r="N5690" s="3" t="s">
        <v>134</v>
      </c>
      <c r="O5690" s="3">
        <f>COUNTIF([1]局站!$D$4:$D$172,"="&amp;N5690)</f>
        <v>1</v>
      </c>
      <c r="P5690" s="3">
        <v>0</v>
      </c>
      <c r="Q5690" s="3">
        <v>0</v>
      </c>
      <c r="R5690" s="3">
        <v>0</v>
      </c>
      <c r="S5690" s="3" t="s">
        <v>148</v>
      </c>
      <c r="T5690" s="3">
        <f>COUNTIF([1]局站!$D$4:$D$172,"="&amp;S5690)</f>
        <v>1</v>
      </c>
      <c r="U5690" s="3">
        <v>0</v>
      </c>
      <c r="V5690" s="3">
        <v>0</v>
      </c>
      <c r="W5690" s="3">
        <v>0</v>
      </c>
      <c r="X5690" s="3" t="s">
        <v>1215</v>
      </c>
      <c r="Y5690" s="3" t="s">
        <v>880</v>
      </c>
      <c r="Z5690" s="3" t="str">
        <f>INDEX(业务类型!$C$4:$C$8,MATCH(纤芯!Y5690,业务类型!$B$4:$B$8,0))</f>
        <v>IDLE</v>
      </c>
      <c r="AA5690" s="3"/>
    </row>
    <row r="5691" spans="1:27" ht="16.5" x14ac:dyDescent="0.2">
      <c r="A5691" s="3">
        <v>5688</v>
      </c>
      <c r="B5691" s="3">
        <f t="shared" si="444"/>
        <v>37054401010</v>
      </c>
      <c r="C5691" s="3" t="s">
        <v>1166</v>
      </c>
      <c r="D5691" s="3" t="s">
        <v>254</v>
      </c>
      <c r="E5691" s="3" t="str">
        <f>INDEX(光放段!$G$4:$G$237,MATCH(纤芯!G5691,光放段!$C$4:$C$237,0))</f>
        <v>山东二干|潍烟威1号光缆:威海初村-威海南竹岛</v>
      </c>
      <c r="F5691" s="3">
        <f>INDEX(光放段!$I$4:$I$237,MATCH(纤芯!H5691,光放段!$B$4:$B$237,0))</f>
        <v>37054400000</v>
      </c>
      <c r="G5691" s="3" t="str">
        <f t="shared" si="440"/>
        <v>山东二干|潍烟威1号光缆:威海初村-威海南竹岛</v>
      </c>
      <c r="H5691" s="3">
        <f>INDEX(光放段!$B$4:$B$237,MATCH(纤芯!G5691,光放段!$C$4:$C$237,0))</f>
        <v>37054401000</v>
      </c>
      <c r="I5691" s="3" t="str">
        <f t="shared" si="441"/>
        <v>潍烟威1号光缆</v>
      </c>
      <c r="J5691" s="3" t="str">
        <f>INDEX(子缆名称!$B$4:$B$29,纤芯!M5691)</f>
        <v>A缆</v>
      </c>
      <c r="K5691" s="3">
        <v>10</v>
      </c>
      <c r="L5691" s="3">
        <f t="shared" si="442"/>
        <v>10</v>
      </c>
      <c r="M5691" s="3">
        <f t="shared" si="443"/>
        <v>1</v>
      </c>
      <c r="N5691" s="3" t="s">
        <v>134</v>
      </c>
      <c r="O5691" s="3">
        <f>COUNTIF([1]局站!$D$4:$D$172,"="&amp;N5691)</f>
        <v>1</v>
      </c>
      <c r="P5691" s="3">
        <v>0</v>
      </c>
      <c r="Q5691" s="3">
        <v>0</v>
      </c>
      <c r="R5691" s="3">
        <v>0</v>
      </c>
      <c r="S5691" s="3" t="s">
        <v>148</v>
      </c>
      <c r="T5691" s="3">
        <f>COUNTIF([1]局站!$D$4:$D$172,"="&amp;S5691)</f>
        <v>1</v>
      </c>
      <c r="U5691" s="3">
        <v>0</v>
      </c>
      <c r="V5691" s="3">
        <v>0</v>
      </c>
      <c r="W5691" s="3">
        <v>0</v>
      </c>
      <c r="X5691" s="3" t="s">
        <v>1215</v>
      </c>
      <c r="Y5691" s="3" t="s">
        <v>880</v>
      </c>
      <c r="Z5691" s="3" t="str">
        <f>INDEX(业务类型!$C$4:$C$8,MATCH(纤芯!Y5691,业务类型!$B$4:$B$8,0))</f>
        <v>IDLE</v>
      </c>
      <c r="AA5691" s="3"/>
    </row>
    <row r="5692" spans="1:27" ht="16.5" x14ac:dyDescent="0.2">
      <c r="A5692" s="3">
        <v>5689</v>
      </c>
      <c r="B5692" s="3">
        <f t="shared" si="444"/>
        <v>37054401011</v>
      </c>
      <c r="C5692" s="3" t="s">
        <v>1166</v>
      </c>
      <c r="D5692" s="3" t="s">
        <v>254</v>
      </c>
      <c r="E5692" s="3" t="str">
        <f>INDEX(光放段!$G$4:$G$237,MATCH(纤芯!G5692,光放段!$C$4:$C$237,0))</f>
        <v>山东二干|潍烟威1号光缆:威海初村-威海南竹岛</v>
      </c>
      <c r="F5692" s="3">
        <f>INDEX(光放段!$I$4:$I$237,MATCH(纤芯!H5692,光放段!$B$4:$B$237,0))</f>
        <v>37054400000</v>
      </c>
      <c r="G5692" s="3" t="str">
        <f t="shared" si="440"/>
        <v>山东二干|潍烟威1号光缆:威海初村-威海南竹岛</v>
      </c>
      <c r="H5692" s="3">
        <f>INDEX(光放段!$B$4:$B$237,MATCH(纤芯!G5692,光放段!$C$4:$C$237,0))</f>
        <v>37054401000</v>
      </c>
      <c r="I5692" s="3" t="str">
        <f t="shared" si="441"/>
        <v>潍烟威1号光缆</v>
      </c>
      <c r="J5692" s="3" t="str">
        <f>INDEX(子缆名称!$B$4:$B$29,纤芯!M5692)</f>
        <v>A缆</v>
      </c>
      <c r="K5692" s="3">
        <v>11</v>
      </c>
      <c r="L5692" s="3">
        <f t="shared" si="442"/>
        <v>11</v>
      </c>
      <c r="M5692" s="3">
        <f t="shared" si="443"/>
        <v>1</v>
      </c>
      <c r="N5692" s="3" t="s">
        <v>134</v>
      </c>
      <c r="O5692" s="3">
        <f>COUNTIF([1]局站!$D$4:$D$172,"="&amp;N5692)</f>
        <v>1</v>
      </c>
      <c r="P5692" s="3">
        <v>0</v>
      </c>
      <c r="Q5692" s="3">
        <v>0</v>
      </c>
      <c r="R5692" s="3">
        <v>0</v>
      </c>
      <c r="S5692" s="3" t="s">
        <v>148</v>
      </c>
      <c r="T5692" s="3">
        <f>COUNTIF([1]局站!$D$4:$D$172,"="&amp;S5692)</f>
        <v>1</v>
      </c>
      <c r="U5692" s="3">
        <v>0</v>
      </c>
      <c r="V5692" s="3">
        <v>0</v>
      </c>
      <c r="W5692" s="3">
        <v>0</v>
      </c>
      <c r="X5692" s="3" t="s">
        <v>1215</v>
      </c>
      <c r="Y5692" s="3" t="s">
        <v>880</v>
      </c>
      <c r="Z5692" s="3" t="str">
        <f>INDEX(业务类型!$C$4:$C$8,MATCH(纤芯!Y5692,业务类型!$B$4:$B$8,0))</f>
        <v>IDLE</v>
      </c>
      <c r="AA5692" s="3"/>
    </row>
    <row r="5693" spans="1:27" ht="16.5" x14ac:dyDescent="0.2">
      <c r="A5693" s="3">
        <v>5690</v>
      </c>
      <c r="B5693" s="3">
        <f t="shared" si="444"/>
        <v>37054401012</v>
      </c>
      <c r="C5693" s="3" t="s">
        <v>1166</v>
      </c>
      <c r="D5693" s="3" t="s">
        <v>254</v>
      </c>
      <c r="E5693" s="3" t="str">
        <f>INDEX(光放段!$G$4:$G$237,MATCH(纤芯!G5693,光放段!$C$4:$C$237,0))</f>
        <v>山东二干|潍烟威1号光缆:威海初村-威海南竹岛</v>
      </c>
      <c r="F5693" s="3">
        <f>INDEX(光放段!$I$4:$I$237,MATCH(纤芯!H5693,光放段!$B$4:$B$237,0))</f>
        <v>37054400000</v>
      </c>
      <c r="G5693" s="3" t="str">
        <f t="shared" si="440"/>
        <v>山东二干|潍烟威1号光缆:威海初村-威海南竹岛</v>
      </c>
      <c r="H5693" s="3">
        <f>INDEX(光放段!$B$4:$B$237,MATCH(纤芯!G5693,光放段!$C$4:$C$237,0))</f>
        <v>37054401000</v>
      </c>
      <c r="I5693" s="3" t="str">
        <f t="shared" si="441"/>
        <v>潍烟威1号光缆</v>
      </c>
      <c r="J5693" s="3" t="str">
        <f>INDEX(子缆名称!$B$4:$B$29,纤芯!M5693)</f>
        <v>A缆</v>
      </c>
      <c r="K5693" s="3">
        <v>12</v>
      </c>
      <c r="L5693" s="3">
        <f t="shared" si="442"/>
        <v>12</v>
      </c>
      <c r="M5693" s="3">
        <f t="shared" si="443"/>
        <v>1</v>
      </c>
      <c r="N5693" s="3" t="s">
        <v>134</v>
      </c>
      <c r="O5693" s="3">
        <f>COUNTIF([1]局站!$D$4:$D$172,"="&amp;N5693)</f>
        <v>1</v>
      </c>
      <c r="P5693" s="3">
        <v>0</v>
      </c>
      <c r="Q5693" s="3">
        <v>0</v>
      </c>
      <c r="R5693" s="3">
        <v>0</v>
      </c>
      <c r="S5693" s="3" t="s">
        <v>148</v>
      </c>
      <c r="T5693" s="3">
        <f>COUNTIF([1]局站!$D$4:$D$172,"="&amp;S5693)</f>
        <v>1</v>
      </c>
      <c r="U5693" s="3">
        <v>0</v>
      </c>
      <c r="V5693" s="3">
        <v>0</v>
      </c>
      <c r="W5693" s="3">
        <v>0</v>
      </c>
      <c r="X5693" s="3" t="s">
        <v>1215</v>
      </c>
      <c r="Y5693" s="3" t="s">
        <v>881</v>
      </c>
      <c r="Z5693" s="3" t="str">
        <f>INDEX(业务类型!$C$4:$C$8,MATCH(纤芯!Y5693,业务类型!$B$4:$B$8,0))</f>
        <v>OTHER</v>
      </c>
      <c r="AA5693" s="3" t="s">
        <v>888</v>
      </c>
    </row>
    <row r="5694" spans="1:27" ht="16.5" x14ac:dyDescent="0.2">
      <c r="A5694" s="3">
        <v>5691</v>
      </c>
      <c r="B5694" s="3">
        <f t="shared" si="444"/>
        <v>37054401013</v>
      </c>
      <c r="C5694" s="3" t="s">
        <v>1166</v>
      </c>
      <c r="D5694" s="3" t="s">
        <v>254</v>
      </c>
      <c r="E5694" s="3" t="str">
        <f>INDEX(光放段!$G$4:$G$237,MATCH(纤芯!G5694,光放段!$C$4:$C$237,0))</f>
        <v>山东二干|潍烟威1号光缆:威海初村-威海南竹岛</v>
      </c>
      <c r="F5694" s="3">
        <f>INDEX(光放段!$I$4:$I$237,MATCH(纤芯!H5694,光放段!$B$4:$B$237,0))</f>
        <v>37054400000</v>
      </c>
      <c r="G5694" s="3" t="str">
        <f t="shared" si="440"/>
        <v>山东二干|潍烟威1号光缆:威海初村-威海南竹岛</v>
      </c>
      <c r="H5694" s="3">
        <f>INDEX(光放段!$B$4:$B$237,MATCH(纤芯!G5694,光放段!$C$4:$C$237,0))</f>
        <v>37054401000</v>
      </c>
      <c r="I5694" s="3" t="str">
        <f t="shared" si="441"/>
        <v>潍烟威1号光缆</v>
      </c>
      <c r="J5694" s="3" t="str">
        <f>INDEX(子缆名称!$B$4:$B$29,纤芯!M5694)</f>
        <v>B缆</v>
      </c>
      <c r="K5694" s="3">
        <v>13</v>
      </c>
      <c r="L5694" s="3">
        <f t="shared" si="442"/>
        <v>1</v>
      </c>
      <c r="M5694" s="3">
        <f t="shared" si="443"/>
        <v>2</v>
      </c>
      <c r="N5694" s="3" t="s">
        <v>134</v>
      </c>
      <c r="O5694" s="3">
        <f>COUNTIF([1]局站!$D$4:$D$172,"="&amp;N5694)</f>
        <v>1</v>
      </c>
      <c r="P5694" s="3">
        <v>0</v>
      </c>
      <c r="Q5694" s="3">
        <v>0</v>
      </c>
      <c r="R5694" s="3">
        <v>0</v>
      </c>
      <c r="S5694" s="3" t="s">
        <v>148</v>
      </c>
      <c r="T5694" s="3">
        <f>COUNTIF([1]局站!$D$4:$D$172,"="&amp;S5694)</f>
        <v>1</v>
      </c>
      <c r="U5694" s="3">
        <v>0</v>
      </c>
      <c r="V5694" s="3">
        <v>0</v>
      </c>
      <c r="W5694" s="3">
        <v>0</v>
      </c>
      <c r="X5694" s="3" t="s">
        <v>1215</v>
      </c>
      <c r="Y5694" s="3" t="s">
        <v>880</v>
      </c>
      <c r="Z5694" s="3" t="str">
        <f>INDEX(业务类型!$C$4:$C$8,MATCH(纤芯!Y5694,业务类型!$B$4:$B$8,0))</f>
        <v>IDLE</v>
      </c>
      <c r="AA5694" s="3"/>
    </row>
    <row r="5695" spans="1:27" ht="16.5" x14ac:dyDescent="0.2">
      <c r="A5695" s="3">
        <v>5692</v>
      </c>
      <c r="B5695" s="3">
        <f t="shared" si="444"/>
        <v>37054401014</v>
      </c>
      <c r="C5695" s="3" t="s">
        <v>1166</v>
      </c>
      <c r="D5695" s="3" t="s">
        <v>254</v>
      </c>
      <c r="E5695" s="3" t="str">
        <f>INDEX(光放段!$G$4:$G$237,MATCH(纤芯!G5695,光放段!$C$4:$C$237,0))</f>
        <v>山东二干|潍烟威1号光缆:威海初村-威海南竹岛</v>
      </c>
      <c r="F5695" s="3">
        <f>INDEX(光放段!$I$4:$I$237,MATCH(纤芯!H5695,光放段!$B$4:$B$237,0))</f>
        <v>37054400000</v>
      </c>
      <c r="G5695" s="3" t="str">
        <f t="shared" si="440"/>
        <v>山东二干|潍烟威1号光缆:威海初村-威海南竹岛</v>
      </c>
      <c r="H5695" s="3">
        <f>INDEX(光放段!$B$4:$B$237,MATCH(纤芯!G5695,光放段!$C$4:$C$237,0))</f>
        <v>37054401000</v>
      </c>
      <c r="I5695" s="3" t="str">
        <f t="shared" si="441"/>
        <v>潍烟威1号光缆</v>
      </c>
      <c r="J5695" s="3" t="str">
        <f>INDEX(子缆名称!$B$4:$B$29,纤芯!M5695)</f>
        <v>B缆</v>
      </c>
      <c r="K5695" s="3">
        <v>14</v>
      </c>
      <c r="L5695" s="3">
        <f t="shared" si="442"/>
        <v>2</v>
      </c>
      <c r="M5695" s="3">
        <f t="shared" si="443"/>
        <v>2</v>
      </c>
      <c r="N5695" s="3" t="s">
        <v>134</v>
      </c>
      <c r="O5695" s="3">
        <f>COUNTIF([1]局站!$D$4:$D$172,"="&amp;N5695)</f>
        <v>1</v>
      </c>
      <c r="P5695" s="3">
        <v>0</v>
      </c>
      <c r="Q5695" s="3">
        <v>0</v>
      </c>
      <c r="R5695" s="3">
        <v>0</v>
      </c>
      <c r="S5695" s="3" t="s">
        <v>148</v>
      </c>
      <c r="T5695" s="3">
        <f>COUNTIF([1]局站!$D$4:$D$172,"="&amp;S5695)</f>
        <v>1</v>
      </c>
      <c r="U5695" s="3">
        <v>0</v>
      </c>
      <c r="V5695" s="3">
        <v>0</v>
      </c>
      <c r="W5695" s="3">
        <v>0</v>
      </c>
      <c r="X5695" s="3" t="s">
        <v>1215</v>
      </c>
      <c r="Y5695" s="3" t="s">
        <v>880</v>
      </c>
      <c r="Z5695" s="3" t="str">
        <f>INDEX(业务类型!$C$4:$C$8,MATCH(纤芯!Y5695,业务类型!$B$4:$B$8,0))</f>
        <v>IDLE</v>
      </c>
      <c r="AA5695" s="3"/>
    </row>
    <row r="5696" spans="1:27" ht="16.5" x14ac:dyDescent="0.2">
      <c r="A5696" s="3">
        <v>5693</v>
      </c>
      <c r="B5696" s="3">
        <f t="shared" si="444"/>
        <v>37055101001</v>
      </c>
      <c r="C5696" s="3" t="s">
        <v>1166</v>
      </c>
      <c r="D5696" s="3" t="s">
        <v>255</v>
      </c>
      <c r="E5696" s="3" t="str">
        <f>INDEX(光放段!$G$4:$G$237,MATCH(纤芯!G5696,光放段!$C$4:$C$237,0))</f>
        <v>山东二干|潍烟威2号光缆:潍坊四平路-烟台开发区</v>
      </c>
      <c r="F5696" s="3">
        <f>INDEX(光放段!$I$4:$I$237,MATCH(纤芯!H5696,光放段!$B$4:$B$237,0))</f>
        <v>37055100000</v>
      </c>
      <c r="G5696" s="3" t="str">
        <f t="shared" si="440"/>
        <v>山东二干|潍烟威2号光缆:潍坊四平路-昌邑</v>
      </c>
      <c r="H5696" s="3">
        <f>INDEX(光放段!$B$4:$B$237,MATCH(纤芯!G5696,光放段!$C$4:$C$237,0))</f>
        <v>37055101000</v>
      </c>
      <c r="I5696" s="3" t="str">
        <f t="shared" si="441"/>
        <v>潍烟威2号光缆</v>
      </c>
      <c r="J5696" s="3" t="str">
        <f>INDEX(子缆名称!$B$4:$B$29,纤芯!M5696)</f>
        <v>A缆</v>
      </c>
      <c r="K5696" s="3">
        <v>1</v>
      </c>
      <c r="L5696" s="3">
        <f t="shared" si="442"/>
        <v>1</v>
      </c>
      <c r="M5696" s="3">
        <f t="shared" si="443"/>
        <v>1</v>
      </c>
      <c r="N5696" s="3" t="s">
        <v>66</v>
      </c>
      <c r="O5696" s="3">
        <f>COUNTIF([1]局站!$D$4:$D$172,"="&amp;N5696)</f>
        <v>1</v>
      </c>
      <c r="P5696" s="3">
        <v>0</v>
      </c>
      <c r="Q5696" s="3">
        <v>0</v>
      </c>
      <c r="R5696" s="3">
        <v>0</v>
      </c>
      <c r="S5696" s="3" t="s">
        <v>124</v>
      </c>
      <c r="T5696" s="3">
        <f>COUNTIF([1]局站!$D$4:$D$172,"="&amp;S5696)</f>
        <v>1</v>
      </c>
      <c r="U5696" s="3">
        <v>0</v>
      </c>
      <c r="V5696" s="3">
        <v>0</v>
      </c>
      <c r="W5696" s="3">
        <v>0</v>
      </c>
      <c r="X5696" s="3" t="s">
        <v>1214</v>
      </c>
      <c r="Y5696" s="3" t="s">
        <v>880</v>
      </c>
      <c r="Z5696" s="3" t="str">
        <f>INDEX(业务类型!$C$4:$C$8,MATCH(纤芯!Y5696,业务类型!$B$4:$B$8,0))</f>
        <v>IDLE</v>
      </c>
      <c r="AA5696" s="3"/>
    </row>
    <row r="5697" spans="1:27" ht="16.5" x14ac:dyDescent="0.2">
      <c r="A5697" s="3">
        <v>5694</v>
      </c>
      <c r="B5697" s="3">
        <f t="shared" si="444"/>
        <v>37055101002</v>
      </c>
      <c r="C5697" s="3" t="s">
        <v>1166</v>
      </c>
      <c r="D5697" s="3" t="s">
        <v>255</v>
      </c>
      <c r="E5697" s="3" t="str">
        <f>INDEX(光放段!$G$4:$G$237,MATCH(纤芯!G5697,光放段!$C$4:$C$237,0))</f>
        <v>山东二干|潍烟威2号光缆:潍坊四平路-烟台开发区</v>
      </c>
      <c r="F5697" s="3">
        <f>INDEX(光放段!$I$4:$I$237,MATCH(纤芯!H5697,光放段!$B$4:$B$237,0))</f>
        <v>37055100000</v>
      </c>
      <c r="G5697" s="3" t="str">
        <f t="shared" si="440"/>
        <v>山东二干|潍烟威2号光缆:潍坊四平路-昌邑</v>
      </c>
      <c r="H5697" s="3">
        <f>INDEX(光放段!$B$4:$B$237,MATCH(纤芯!G5697,光放段!$C$4:$C$237,0))</f>
        <v>37055101000</v>
      </c>
      <c r="I5697" s="3" t="str">
        <f t="shared" si="441"/>
        <v>潍烟威2号光缆</v>
      </c>
      <c r="J5697" s="3" t="str">
        <f>INDEX(子缆名称!$B$4:$B$29,纤芯!M5697)</f>
        <v>A缆</v>
      </c>
      <c r="K5697" s="3">
        <v>2</v>
      </c>
      <c r="L5697" s="3">
        <f t="shared" si="442"/>
        <v>2</v>
      </c>
      <c r="M5697" s="3">
        <f t="shared" si="443"/>
        <v>1</v>
      </c>
      <c r="N5697" s="3" t="s">
        <v>66</v>
      </c>
      <c r="O5697" s="3">
        <f>COUNTIF([1]局站!$D$4:$D$172,"="&amp;N5697)</f>
        <v>1</v>
      </c>
      <c r="P5697" s="3">
        <v>0</v>
      </c>
      <c r="Q5697" s="3">
        <v>0</v>
      </c>
      <c r="R5697" s="3">
        <v>0</v>
      </c>
      <c r="S5697" s="3" t="s">
        <v>124</v>
      </c>
      <c r="T5697" s="3">
        <f>COUNTIF([1]局站!$D$4:$D$172,"="&amp;S5697)</f>
        <v>1</v>
      </c>
      <c r="U5697" s="3">
        <v>0</v>
      </c>
      <c r="V5697" s="3">
        <v>0</v>
      </c>
      <c r="W5697" s="3">
        <v>0</v>
      </c>
      <c r="X5697" s="3" t="s">
        <v>1214</v>
      </c>
      <c r="Y5697" s="3" t="s">
        <v>880</v>
      </c>
      <c r="Z5697" s="3" t="str">
        <f>INDEX(业务类型!$C$4:$C$8,MATCH(纤芯!Y5697,业务类型!$B$4:$B$8,0))</f>
        <v>IDLE</v>
      </c>
      <c r="AA5697" s="3"/>
    </row>
    <row r="5698" spans="1:27" ht="16.5" x14ac:dyDescent="0.2">
      <c r="A5698" s="3">
        <v>5695</v>
      </c>
      <c r="B5698" s="3">
        <f t="shared" si="444"/>
        <v>37055101003</v>
      </c>
      <c r="C5698" s="3" t="s">
        <v>1166</v>
      </c>
      <c r="D5698" s="3" t="s">
        <v>255</v>
      </c>
      <c r="E5698" s="3" t="str">
        <f>INDEX(光放段!$G$4:$G$237,MATCH(纤芯!G5698,光放段!$C$4:$C$237,0))</f>
        <v>山东二干|潍烟威2号光缆:潍坊四平路-烟台开发区</v>
      </c>
      <c r="F5698" s="3">
        <f>INDEX(光放段!$I$4:$I$237,MATCH(纤芯!H5698,光放段!$B$4:$B$237,0))</f>
        <v>37055100000</v>
      </c>
      <c r="G5698" s="3" t="str">
        <f t="shared" si="440"/>
        <v>山东二干|潍烟威2号光缆:潍坊四平路-昌邑</v>
      </c>
      <c r="H5698" s="3">
        <f>INDEX(光放段!$B$4:$B$237,MATCH(纤芯!G5698,光放段!$C$4:$C$237,0))</f>
        <v>37055101000</v>
      </c>
      <c r="I5698" s="3" t="str">
        <f t="shared" si="441"/>
        <v>潍烟威2号光缆</v>
      </c>
      <c r="J5698" s="3" t="str">
        <f>INDEX(子缆名称!$B$4:$B$29,纤芯!M5698)</f>
        <v>A缆</v>
      </c>
      <c r="K5698" s="3">
        <v>3</v>
      </c>
      <c r="L5698" s="3">
        <f t="shared" si="442"/>
        <v>3</v>
      </c>
      <c r="M5698" s="3">
        <f t="shared" si="443"/>
        <v>1</v>
      </c>
      <c r="N5698" s="3" t="s">
        <v>66</v>
      </c>
      <c r="O5698" s="3">
        <f>COUNTIF([1]局站!$D$4:$D$172,"="&amp;N5698)</f>
        <v>1</v>
      </c>
      <c r="P5698" s="3">
        <v>0</v>
      </c>
      <c r="Q5698" s="3">
        <v>0</v>
      </c>
      <c r="R5698" s="3">
        <v>0</v>
      </c>
      <c r="S5698" s="3" t="s">
        <v>124</v>
      </c>
      <c r="T5698" s="3">
        <f>COUNTIF([1]局站!$D$4:$D$172,"="&amp;S5698)</f>
        <v>1</v>
      </c>
      <c r="U5698" s="3">
        <v>0</v>
      </c>
      <c r="V5698" s="3">
        <v>0</v>
      </c>
      <c r="W5698" s="3">
        <v>0</v>
      </c>
      <c r="X5698" s="3" t="s">
        <v>1214</v>
      </c>
      <c r="Y5698" s="3" t="s">
        <v>852</v>
      </c>
      <c r="Z5698" s="3" t="str">
        <f>INDEX(业务类型!$C$4:$C$8,MATCH(纤芯!Y5698,业务类型!$B$4:$B$8,0))</f>
        <v>TWO</v>
      </c>
      <c r="AA5698" s="3" t="s">
        <v>999</v>
      </c>
    </row>
    <row r="5699" spans="1:27" ht="16.5" x14ac:dyDescent="0.2">
      <c r="A5699" s="3">
        <v>5696</v>
      </c>
      <c r="B5699" s="3">
        <f t="shared" si="444"/>
        <v>37055101004</v>
      </c>
      <c r="C5699" s="3" t="s">
        <v>1166</v>
      </c>
      <c r="D5699" s="3" t="s">
        <v>255</v>
      </c>
      <c r="E5699" s="3" t="str">
        <f>INDEX(光放段!$G$4:$G$237,MATCH(纤芯!G5699,光放段!$C$4:$C$237,0))</f>
        <v>山东二干|潍烟威2号光缆:潍坊四平路-烟台开发区</v>
      </c>
      <c r="F5699" s="3">
        <f>INDEX(光放段!$I$4:$I$237,MATCH(纤芯!H5699,光放段!$B$4:$B$237,0))</f>
        <v>37055100000</v>
      </c>
      <c r="G5699" s="3" t="str">
        <f t="shared" si="440"/>
        <v>山东二干|潍烟威2号光缆:潍坊四平路-昌邑</v>
      </c>
      <c r="H5699" s="3">
        <f>INDEX(光放段!$B$4:$B$237,MATCH(纤芯!G5699,光放段!$C$4:$C$237,0))</f>
        <v>37055101000</v>
      </c>
      <c r="I5699" s="3" t="str">
        <f t="shared" si="441"/>
        <v>潍烟威2号光缆</v>
      </c>
      <c r="J5699" s="3" t="str">
        <f>INDEX(子缆名称!$B$4:$B$29,纤芯!M5699)</f>
        <v>A缆</v>
      </c>
      <c r="K5699" s="3">
        <v>4</v>
      </c>
      <c r="L5699" s="3">
        <f t="shared" si="442"/>
        <v>4</v>
      </c>
      <c r="M5699" s="3">
        <f t="shared" si="443"/>
        <v>1</v>
      </c>
      <c r="N5699" s="3" t="s">
        <v>66</v>
      </c>
      <c r="O5699" s="3">
        <f>COUNTIF([1]局站!$D$4:$D$172,"="&amp;N5699)</f>
        <v>1</v>
      </c>
      <c r="P5699" s="3">
        <v>0</v>
      </c>
      <c r="Q5699" s="3">
        <v>0</v>
      </c>
      <c r="R5699" s="3">
        <v>0</v>
      </c>
      <c r="S5699" s="3" t="s">
        <v>124</v>
      </c>
      <c r="T5699" s="3">
        <f>COUNTIF([1]局站!$D$4:$D$172,"="&amp;S5699)</f>
        <v>1</v>
      </c>
      <c r="U5699" s="3">
        <v>0</v>
      </c>
      <c r="V5699" s="3">
        <v>0</v>
      </c>
      <c r="W5699" s="3">
        <v>0</v>
      </c>
      <c r="X5699" s="3" t="s">
        <v>1214</v>
      </c>
      <c r="Y5699" s="3" t="s">
        <v>852</v>
      </c>
      <c r="Z5699" s="3" t="str">
        <f>INDEX(业务类型!$C$4:$C$8,MATCH(纤芯!Y5699,业务类型!$B$4:$B$8,0))</f>
        <v>TWO</v>
      </c>
      <c r="AA5699" s="3" t="s">
        <v>999</v>
      </c>
    </row>
    <row r="5700" spans="1:27" ht="16.5" x14ac:dyDescent="0.2">
      <c r="A5700" s="3">
        <v>5697</v>
      </c>
      <c r="B5700" s="3">
        <f t="shared" si="444"/>
        <v>37055101005</v>
      </c>
      <c r="C5700" s="3" t="s">
        <v>1166</v>
      </c>
      <c r="D5700" s="3" t="s">
        <v>255</v>
      </c>
      <c r="E5700" s="3" t="str">
        <f>INDEX(光放段!$G$4:$G$237,MATCH(纤芯!G5700,光放段!$C$4:$C$237,0))</f>
        <v>山东二干|潍烟威2号光缆:潍坊四平路-烟台开发区</v>
      </c>
      <c r="F5700" s="3">
        <f>INDEX(光放段!$I$4:$I$237,MATCH(纤芯!H5700,光放段!$B$4:$B$237,0))</f>
        <v>37055100000</v>
      </c>
      <c r="G5700" s="3" t="str">
        <f t="shared" si="440"/>
        <v>山东二干|潍烟威2号光缆:潍坊四平路-昌邑</v>
      </c>
      <c r="H5700" s="3">
        <f>INDEX(光放段!$B$4:$B$237,MATCH(纤芯!G5700,光放段!$C$4:$C$237,0))</f>
        <v>37055101000</v>
      </c>
      <c r="I5700" s="3" t="str">
        <f t="shared" si="441"/>
        <v>潍烟威2号光缆</v>
      </c>
      <c r="J5700" s="3" t="str">
        <f>INDEX(子缆名称!$B$4:$B$29,纤芯!M5700)</f>
        <v>A缆</v>
      </c>
      <c r="K5700" s="3">
        <v>5</v>
      </c>
      <c r="L5700" s="3">
        <f t="shared" si="442"/>
        <v>5</v>
      </c>
      <c r="M5700" s="3">
        <f t="shared" si="443"/>
        <v>1</v>
      </c>
      <c r="N5700" s="3" t="s">
        <v>66</v>
      </c>
      <c r="O5700" s="3">
        <f>COUNTIF([1]局站!$D$4:$D$172,"="&amp;N5700)</f>
        <v>1</v>
      </c>
      <c r="P5700" s="3">
        <v>0</v>
      </c>
      <c r="Q5700" s="3">
        <v>0</v>
      </c>
      <c r="R5700" s="3">
        <v>0</v>
      </c>
      <c r="S5700" s="3" t="s">
        <v>124</v>
      </c>
      <c r="T5700" s="3">
        <f>COUNTIF([1]局站!$D$4:$D$172,"="&amp;S5700)</f>
        <v>1</v>
      </c>
      <c r="U5700" s="3">
        <v>0</v>
      </c>
      <c r="V5700" s="3">
        <v>0</v>
      </c>
      <c r="W5700" s="3">
        <v>0</v>
      </c>
      <c r="X5700" s="3" t="s">
        <v>1214</v>
      </c>
      <c r="Y5700" s="3" t="s">
        <v>880</v>
      </c>
      <c r="Z5700" s="3" t="str">
        <f>INDEX(业务类型!$C$4:$C$8,MATCH(纤芯!Y5700,业务类型!$B$4:$B$8,0))</f>
        <v>IDLE</v>
      </c>
      <c r="AA5700" s="3"/>
    </row>
    <row r="5701" spans="1:27" ht="16.5" x14ac:dyDescent="0.2">
      <c r="A5701" s="3">
        <v>5698</v>
      </c>
      <c r="B5701" s="3">
        <f t="shared" si="444"/>
        <v>37055101006</v>
      </c>
      <c r="C5701" s="3" t="s">
        <v>1166</v>
      </c>
      <c r="D5701" s="3" t="s">
        <v>255</v>
      </c>
      <c r="E5701" s="3" t="str">
        <f>INDEX(光放段!$G$4:$G$237,MATCH(纤芯!G5701,光放段!$C$4:$C$237,0))</f>
        <v>山东二干|潍烟威2号光缆:潍坊四平路-烟台开发区</v>
      </c>
      <c r="F5701" s="3">
        <f>INDEX(光放段!$I$4:$I$237,MATCH(纤芯!H5701,光放段!$B$4:$B$237,0))</f>
        <v>37055100000</v>
      </c>
      <c r="G5701" s="3" t="str">
        <f t="shared" ref="G5701:G5764" si="445">C5701&amp;"|"&amp;D5701&amp;":"&amp;N5701&amp;"-"&amp;S5701</f>
        <v>山东二干|潍烟威2号光缆:潍坊四平路-昌邑</v>
      </c>
      <c r="H5701" s="3">
        <f>INDEX(光放段!$B$4:$B$237,MATCH(纤芯!G5701,光放段!$C$4:$C$237,0))</f>
        <v>37055101000</v>
      </c>
      <c r="I5701" s="3" t="str">
        <f t="shared" ref="I5701:I5764" si="446">D5701</f>
        <v>潍烟威2号光缆</v>
      </c>
      <c r="J5701" s="3" t="str">
        <f>INDEX(子缆名称!$B$4:$B$29,纤芯!M5701)</f>
        <v>A缆</v>
      </c>
      <c r="K5701" s="3">
        <v>6</v>
      </c>
      <c r="L5701" s="3">
        <f t="shared" ref="L5701:L5764" si="447">MOD(K5701-1,12)+1</f>
        <v>6</v>
      </c>
      <c r="M5701" s="3">
        <f t="shared" ref="M5701:M5764" si="448">INT((K5701-1)/12)+1</f>
        <v>1</v>
      </c>
      <c r="N5701" s="3" t="s">
        <v>66</v>
      </c>
      <c r="O5701" s="3">
        <f>COUNTIF([1]局站!$D$4:$D$172,"="&amp;N5701)</f>
        <v>1</v>
      </c>
      <c r="P5701" s="3">
        <v>0</v>
      </c>
      <c r="Q5701" s="3">
        <v>0</v>
      </c>
      <c r="R5701" s="3">
        <v>0</v>
      </c>
      <c r="S5701" s="3" t="s">
        <v>124</v>
      </c>
      <c r="T5701" s="3">
        <f>COUNTIF([1]局站!$D$4:$D$172,"="&amp;S5701)</f>
        <v>1</v>
      </c>
      <c r="U5701" s="3">
        <v>0</v>
      </c>
      <c r="V5701" s="3">
        <v>0</v>
      </c>
      <c r="W5701" s="3">
        <v>0</v>
      </c>
      <c r="X5701" s="3" t="s">
        <v>1214</v>
      </c>
      <c r="Y5701" s="3" t="s">
        <v>881</v>
      </c>
      <c r="Z5701" s="3" t="str">
        <f>INDEX(业务类型!$C$4:$C$8,MATCH(纤芯!Y5701,业务类型!$B$4:$B$8,0))</f>
        <v>OTHER</v>
      </c>
      <c r="AA5701" s="3" t="s">
        <v>882</v>
      </c>
    </row>
    <row r="5702" spans="1:27" ht="16.5" x14ac:dyDescent="0.2">
      <c r="A5702" s="3">
        <v>5699</v>
      </c>
      <c r="B5702" s="3">
        <f t="shared" si="444"/>
        <v>37055101007</v>
      </c>
      <c r="C5702" s="3" t="s">
        <v>1166</v>
      </c>
      <c r="D5702" s="3" t="s">
        <v>255</v>
      </c>
      <c r="E5702" s="3" t="str">
        <f>INDEX(光放段!$G$4:$G$237,MATCH(纤芯!G5702,光放段!$C$4:$C$237,0))</f>
        <v>山东二干|潍烟威2号光缆:潍坊四平路-烟台开发区</v>
      </c>
      <c r="F5702" s="3">
        <f>INDEX(光放段!$I$4:$I$237,MATCH(纤芯!H5702,光放段!$B$4:$B$237,0))</f>
        <v>37055100000</v>
      </c>
      <c r="G5702" s="3" t="str">
        <f t="shared" si="445"/>
        <v>山东二干|潍烟威2号光缆:潍坊四平路-昌邑</v>
      </c>
      <c r="H5702" s="3">
        <f>INDEX(光放段!$B$4:$B$237,MATCH(纤芯!G5702,光放段!$C$4:$C$237,0))</f>
        <v>37055101000</v>
      </c>
      <c r="I5702" s="3" t="str">
        <f t="shared" si="446"/>
        <v>潍烟威2号光缆</v>
      </c>
      <c r="J5702" s="3" t="str">
        <f>INDEX(子缆名称!$B$4:$B$29,纤芯!M5702)</f>
        <v>A缆</v>
      </c>
      <c r="K5702" s="3">
        <v>7</v>
      </c>
      <c r="L5702" s="3">
        <f t="shared" si="447"/>
        <v>7</v>
      </c>
      <c r="M5702" s="3">
        <f t="shared" si="448"/>
        <v>1</v>
      </c>
      <c r="N5702" s="3" t="s">
        <v>66</v>
      </c>
      <c r="O5702" s="3">
        <f>COUNTIF([1]局站!$D$4:$D$172,"="&amp;N5702)</f>
        <v>1</v>
      </c>
      <c r="P5702" s="3">
        <v>0</v>
      </c>
      <c r="Q5702" s="3">
        <v>0</v>
      </c>
      <c r="R5702" s="3">
        <v>0</v>
      </c>
      <c r="S5702" s="3" t="s">
        <v>124</v>
      </c>
      <c r="T5702" s="3">
        <f>COUNTIF([1]局站!$D$4:$D$172,"="&amp;S5702)</f>
        <v>1</v>
      </c>
      <c r="U5702" s="3">
        <v>0</v>
      </c>
      <c r="V5702" s="3">
        <v>0</v>
      </c>
      <c r="W5702" s="3">
        <v>0</v>
      </c>
      <c r="X5702" s="3" t="s">
        <v>1214</v>
      </c>
      <c r="Y5702" s="3" t="s">
        <v>854</v>
      </c>
      <c r="Z5702" s="3" t="str">
        <f>INDEX(业务类型!$C$4:$C$8,MATCH(纤芯!Y5702,业务类型!$B$4:$B$8,0))</f>
        <v>LOCAL</v>
      </c>
      <c r="AA5702" s="3" t="s">
        <v>879</v>
      </c>
    </row>
    <row r="5703" spans="1:27" ht="16.5" x14ac:dyDescent="0.2">
      <c r="A5703" s="3">
        <v>5700</v>
      </c>
      <c r="B5703" s="3">
        <f t="shared" si="444"/>
        <v>37055101008</v>
      </c>
      <c r="C5703" s="3" t="s">
        <v>1166</v>
      </c>
      <c r="D5703" s="3" t="s">
        <v>255</v>
      </c>
      <c r="E5703" s="3" t="str">
        <f>INDEX(光放段!$G$4:$G$237,MATCH(纤芯!G5703,光放段!$C$4:$C$237,0))</f>
        <v>山东二干|潍烟威2号光缆:潍坊四平路-烟台开发区</v>
      </c>
      <c r="F5703" s="3">
        <f>INDEX(光放段!$I$4:$I$237,MATCH(纤芯!H5703,光放段!$B$4:$B$237,0))</f>
        <v>37055100000</v>
      </c>
      <c r="G5703" s="3" t="str">
        <f t="shared" si="445"/>
        <v>山东二干|潍烟威2号光缆:潍坊四平路-昌邑</v>
      </c>
      <c r="H5703" s="3">
        <f>INDEX(光放段!$B$4:$B$237,MATCH(纤芯!G5703,光放段!$C$4:$C$237,0))</f>
        <v>37055101000</v>
      </c>
      <c r="I5703" s="3" t="str">
        <f t="shared" si="446"/>
        <v>潍烟威2号光缆</v>
      </c>
      <c r="J5703" s="3" t="str">
        <f>INDEX(子缆名称!$B$4:$B$29,纤芯!M5703)</f>
        <v>A缆</v>
      </c>
      <c r="K5703" s="3">
        <v>8</v>
      </c>
      <c r="L5703" s="3">
        <f t="shared" si="447"/>
        <v>8</v>
      </c>
      <c r="M5703" s="3">
        <f t="shared" si="448"/>
        <v>1</v>
      </c>
      <c r="N5703" s="3" t="s">
        <v>66</v>
      </c>
      <c r="O5703" s="3">
        <f>COUNTIF([1]局站!$D$4:$D$172,"="&amp;N5703)</f>
        <v>1</v>
      </c>
      <c r="P5703" s="3">
        <v>0</v>
      </c>
      <c r="Q5703" s="3">
        <v>0</v>
      </c>
      <c r="R5703" s="3">
        <v>0</v>
      </c>
      <c r="S5703" s="3" t="s">
        <v>124</v>
      </c>
      <c r="T5703" s="3">
        <f>COUNTIF([1]局站!$D$4:$D$172,"="&amp;S5703)</f>
        <v>1</v>
      </c>
      <c r="U5703" s="3">
        <v>0</v>
      </c>
      <c r="V5703" s="3">
        <v>0</v>
      </c>
      <c r="W5703" s="3">
        <v>0</v>
      </c>
      <c r="X5703" s="3" t="s">
        <v>1214</v>
      </c>
      <c r="Y5703" s="3" t="s">
        <v>880</v>
      </c>
      <c r="Z5703" s="3" t="str">
        <f>INDEX(业务类型!$C$4:$C$8,MATCH(纤芯!Y5703,业务类型!$B$4:$B$8,0))</f>
        <v>IDLE</v>
      </c>
      <c r="AA5703" s="3"/>
    </row>
    <row r="5704" spans="1:27" ht="16.5" x14ac:dyDescent="0.2">
      <c r="A5704" s="3">
        <v>5701</v>
      </c>
      <c r="B5704" s="3">
        <f t="shared" si="444"/>
        <v>37055101009</v>
      </c>
      <c r="C5704" s="3" t="s">
        <v>1166</v>
      </c>
      <c r="D5704" s="3" t="s">
        <v>255</v>
      </c>
      <c r="E5704" s="3" t="str">
        <f>INDEX(光放段!$G$4:$G$237,MATCH(纤芯!G5704,光放段!$C$4:$C$237,0))</f>
        <v>山东二干|潍烟威2号光缆:潍坊四平路-烟台开发区</v>
      </c>
      <c r="F5704" s="3">
        <f>INDEX(光放段!$I$4:$I$237,MATCH(纤芯!H5704,光放段!$B$4:$B$237,0))</f>
        <v>37055100000</v>
      </c>
      <c r="G5704" s="3" t="str">
        <f t="shared" si="445"/>
        <v>山东二干|潍烟威2号光缆:潍坊四平路-昌邑</v>
      </c>
      <c r="H5704" s="3">
        <f>INDEX(光放段!$B$4:$B$237,MATCH(纤芯!G5704,光放段!$C$4:$C$237,0))</f>
        <v>37055101000</v>
      </c>
      <c r="I5704" s="3" t="str">
        <f t="shared" si="446"/>
        <v>潍烟威2号光缆</v>
      </c>
      <c r="J5704" s="3" t="str">
        <f>INDEX(子缆名称!$B$4:$B$29,纤芯!M5704)</f>
        <v>A缆</v>
      </c>
      <c r="K5704" s="3">
        <v>9</v>
      </c>
      <c r="L5704" s="3">
        <f t="shared" si="447"/>
        <v>9</v>
      </c>
      <c r="M5704" s="3">
        <f t="shared" si="448"/>
        <v>1</v>
      </c>
      <c r="N5704" s="3" t="s">
        <v>66</v>
      </c>
      <c r="O5704" s="3">
        <f>COUNTIF([1]局站!$D$4:$D$172,"="&amp;N5704)</f>
        <v>1</v>
      </c>
      <c r="P5704" s="3">
        <v>0</v>
      </c>
      <c r="Q5704" s="3">
        <v>0</v>
      </c>
      <c r="R5704" s="3">
        <v>0</v>
      </c>
      <c r="S5704" s="3" t="s">
        <v>124</v>
      </c>
      <c r="T5704" s="3">
        <f>COUNTIF([1]局站!$D$4:$D$172,"="&amp;S5704)</f>
        <v>1</v>
      </c>
      <c r="U5704" s="3">
        <v>0</v>
      </c>
      <c r="V5704" s="3">
        <v>0</v>
      </c>
      <c r="W5704" s="3">
        <v>0</v>
      </c>
      <c r="X5704" s="3" t="s">
        <v>1214</v>
      </c>
      <c r="Y5704" s="3" t="s">
        <v>852</v>
      </c>
      <c r="Z5704" s="3" t="str">
        <f>INDEX(业务类型!$C$4:$C$8,MATCH(纤芯!Y5704,业务类型!$B$4:$B$8,0))</f>
        <v>TWO</v>
      </c>
      <c r="AA5704" s="3" t="s">
        <v>907</v>
      </c>
    </row>
    <row r="5705" spans="1:27" ht="16.5" x14ac:dyDescent="0.2">
      <c r="A5705" s="3">
        <v>5702</v>
      </c>
      <c r="B5705" s="3">
        <f t="shared" si="444"/>
        <v>37055101010</v>
      </c>
      <c r="C5705" s="3" t="s">
        <v>1166</v>
      </c>
      <c r="D5705" s="3" t="s">
        <v>255</v>
      </c>
      <c r="E5705" s="3" t="str">
        <f>INDEX(光放段!$G$4:$G$237,MATCH(纤芯!G5705,光放段!$C$4:$C$237,0))</f>
        <v>山东二干|潍烟威2号光缆:潍坊四平路-烟台开发区</v>
      </c>
      <c r="F5705" s="3">
        <f>INDEX(光放段!$I$4:$I$237,MATCH(纤芯!H5705,光放段!$B$4:$B$237,0))</f>
        <v>37055100000</v>
      </c>
      <c r="G5705" s="3" t="str">
        <f t="shared" si="445"/>
        <v>山东二干|潍烟威2号光缆:潍坊四平路-昌邑</v>
      </c>
      <c r="H5705" s="3">
        <f>INDEX(光放段!$B$4:$B$237,MATCH(纤芯!G5705,光放段!$C$4:$C$237,0))</f>
        <v>37055101000</v>
      </c>
      <c r="I5705" s="3" t="str">
        <f t="shared" si="446"/>
        <v>潍烟威2号光缆</v>
      </c>
      <c r="J5705" s="3" t="str">
        <f>INDEX(子缆名称!$B$4:$B$29,纤芯!M5705)</f>
        <v>A缆</v>
      </c>
      <c r="K5705" s="3">
        <v>10</v>
      </c>
      <c r="L5705" s="3">
        <f t="shared" si="447"/>
        <v>10</v>
      </c>
      <c r="M5705" s="3">
        <f t="shared" si="448"/>
        <v>1</v>
      </c>
      <c r="N5705" s="3" t="s">
        <v>66</v>
      </c>
      <c r="O5705" s="3">
        <f>COUNTIF([1]局站!$D$4:$D$172,"="&amp;N5705)</f>
        <v>1</v>
      </c>
      <c r="P5705" s="3">
        <v>0</v>
      </c>
      <c r="Q5705" s="3">
        <v>0</v>
      </c>
      <c r="R5705" s="3">
        <v>0</v>
      </c>
      <c r="S5705" s="3" t="s">
        <v>124</v>
      </c>
      <c r="T5705" s="3">
        <f>COUNTIF([1]局站!$D$4:$D$172,"="&amp;S5705)</f>
        <v>1</v>
      </c>
      <c r="U5705" s="3">
        <v>0</v>
      </c>
      <c r="V5705" s="3">
        <v>0</v>
      </c>
      <c r="W5705" s="3">
        <v>0</v>
      </c>
      <c r="X5705" s="3" t="s">
        <v>1214</v>
      </c>
      <c r="Y5705" s="3" t="s">
        <v>881</v>
      </c>
      <c r="Z5705" s="3" t="str">
        <f>INDEX(业务类型!$C$4:$C$8,MATCH(纤芯!Y5705,业务类型!$B$4:$B$8,0))</f>
        <v>OTHER</v>
      </c>
      <c r="AA5705" s="3" t="s">
        <v>882</v>
      </c>
    </row>
    <row r="5706" spans="1:27" ht="16.5" x14ac:dyDescent="0.2">
      <c r="A5706" s="3">
        <v>5703</v>
      </c>
      <c r="B5706" s="3">
        <f t="shared" si="444"/>
        <v>37055101011</v>
      </c>
      <c r="C5706" s="3" t="s">
        <v>1166</v>
      </c>
      <c r="D5706" s="3" t="s">
        <v>255</v>
      </c>
      <c r="E5706" s="3" t="str">
        <f>INDEX(光放段!$G$4:$G$237,MATCH(纤芯!G5706,光放段!$C$4:$C$237,0))</f>
        <v>山东二干|潍烟威2号光缆:潍坊四平路-烟台开发区</v>
      </c>
      <c r="F5706" s="3">
        <f>INDEX(光放段!$I$4:$I$237,MATCH(纤芯!H5706,光放段!$B$4:$B$237,0))</f>
        <v>37055100000</v>
      </c>
      <c r="G5706" s="3" t="str">
        <f t="shared" si="445"/>
        <v>山东二干|潍烟威2号光缆:潍坊四平路-昌邑</v>
      </c>
      <c r="H5706" s="3">
        <f>INDEX(光放段!$B$4:$B$237,MATCH(纤芯!G5706,光放段!$C$4:$C$237,0))</f>
        <v>37055101000</v>
      </c>
      <c r="I5706" s="3" t="str">
        <f t="shared" si="446"/>
        <v>潍烟威2号光缆</v>
      </c>
      <c r="J5706" s="3" t="str">
        <f>INDEX(子缆名称!$B$4:$B$29,纤芯!M5706)</f>
        <v>A缆</v>
      </c>
      <c r="K5706" s="3">
        <v>11</v>
      </c>
      <c r="L5706" s="3">
        <f t="shared" si="447"/>
        <v>11</v>
      </c>
      <c r="M5706" s="3">
        <f t="shared" si="448"/>
        <v>1</v>
      </c>
      <c r="N5706" s="3" t="s">
        <v>66</v>
      </c>
      <c r="O5706" s="3">
        <f>COUNTIF([1]局站!$D$4:$D$172,"="&amp;N5706)</f>
        <v>1</v>
      </c>
      <c r="P5706" s="3">
        <v>0</v>
      </c>
      <c r="Q5706" s="3">
        <v>0</v>
      </c>
      <c r="R5706" s="3">
        <v>0</v>
      </c>
      <c r="S5706" s="3" t="s">
        <v>124</v>
      </c>
      <c r="T5706" s="3">
        <f>COUNTIF([1]局站!$D$4:$D$172,"="&amp;S5706)</f>
        <v>1</v>
      </c>
      <c r="U5706" s="3">
        <v>0</v>
      </c>
      <c r="V5706" s="3">
        <v>0</v>
      </c>
      <c r="W5706" s="3">
        <v>0</v>
      </c>
      <c r="X5706" s="3" t="s">
        <v>1214</v>
      </c>
      <c r="Y5706" s="3" t="s">
        <v>880</v>
      </c>
      <c r="Z5706" s="3" t="str">
        <f>INDEX(业务类型!$C$4:$C$8,MATCH(纤芯!Y5706,业务类型!$B$4:$B$8,0))</f>
        <v>IDLE</v>
      </c>
      <c r="AA5706" s="3"/>
    </row>
    <row r="5707" spans="1:27" ht="16.5" x14ac:dyDescent="0.2">
      <c r="A5707" s="3">
        <v>5704</v>
      </c>
      <c r="B5707" s="3">
        <f t="shared" si="444"/>
        <v>37055101012</v>
      </c>
      <c r="C5707" s="3" t="s">
        <v>1166</v>
      </c>
      <c r="D5707" s="3" t="s">
        <v>255</v>
      </c>
      <c r="E5707" s="3" t="str">
        <f>INDEX(光放段!$G$4:$G$237,MATCH(纤芯!G5707,光放段!$C$4:$C$237,0))</f>
        <v>山东二干|潍烟威2号光缆:潍坊四平路-烟台开发区</v>
      </c>
      <c r="F5707" s="3">
        <f>INDEX(光放段!$I$4:$I$237,MATCH(纤芯!H5707,光放段!$B$4:$B$237,0))</f>
        <v>37055100000</v>
      </c>
      <c r="G5707" s="3" t="str">
        <f t="shared" si="445"/>
        <v>山东二干|潍烟威2号光缆:潍坊四平路-昌邑</v>
      </c>
      <c r="H5707" s="3">
        <f>INDEX(光放段!$B$4:$B$237,MATCH(纤芯!G5707,光放段!$C$4:$C$237,0))</f>
        <v>37055101000</v>
      </c>
      <c r="I5707" s="3" t="str">
        <f t="shared" si="446"/>
        <v>潍烟威2号光缆</v>
      </c>
      <c r="J5707" s="3" t="str">
        <f>INDEX(子缆名称!$B$4:$B$29,纤芯!M5707)</f>
        <v>A缆</v>
      </c>
      <c r="K5707" s="3">
        <v>12</v>
      </c>
      <c r="L5707" s="3">
        <f t="shared" si="447"/>
        <v>12</v>
      </c>
      <c r="M5707" s="3">
        <f t="shared" si="448"/>
        <v>1</v>
      </c>
      <c r="N5707" s="3" t="s">
        <v>66</v>
      </c>
      <c r="O5707" s="3">
        <f>COUNTIF([1]局站!$D$4:$D$172,"="&amp;N5707)</f>
        <v>1</v>
      </c>
      <c r="P5707" s="3">
        <v>0</v>
      </c>
      <c r="Q5707" s="3">
        <v>0</v>
      </c>
      <c r="R5707" s="3">
        <v>0</v>
      </c>
      <c r="S5707" s="3" t="s">
        <v>124</v>
      </c>
      <c r="T5707" s="3">
        <f>COUNTIF([1]局站!$D$4:$D$172,"="&amp;S5707)</f>
        <v>1</v>
      </c>
      <c r="U5707" s="3">
        <v>0</v>
      </c>
      <c r="V5707" s="3">
        <v>0</v>
      </c>
      <c r="W5707" s="3">
        <v>0</v>
      </c>
      <c r="X5707" s="3" t="s">
        <v>1214</v>
      </c>
      <c r="Y5707" s="3" t="s">
        <v>880</v>
      </c>
      <c r="Z5707" s="3" t="str">
        <f>INDEX(业务类型!$C$4:$C$8,MATCH(纤芯!Y5707,业务类型!$B$4:$B$8,0))</f>
        <v>IDLE</v>
      </c>
      <c r="AA5707" s="3"/>
    </row>
    <row r="5708" spans="1:27" ht="16.5" x14ac:dyDescent="0.2">
      <c r="A5708" s="3">
        <v>5705</v>
      </c>
      <c r="B5708" s="3">
        <f t="shared" si="444"/>
        <v>37055101013</v>
      </c>
      <c r="C5708" s="3" t="s">
        <v>1166</v>
      </c>
      <c r="D5708" s="3" t="s">
        <v>255</v>
      </c>
      <c r="E5708" s="3" t="str">
        <f>INDEX(光放段!$G$4:$G$237,MATCH(纤芯!G5708,光放段!$C$4:$C$237,0))</f>
        <v>山东二干|潍烟威2号光缆:潍坊四平路-烟台开发区</v>
      </c>
      <c r="F5708" s="3">
        <f>INDEX(光放段!$I$4:$I$237,MATCH(纤芯!H5708,光放段!$B$4:$B$237,0))</f>
        <v>37055100000</v>
      </c>
      <c r="G5708" s="3" t="str">
        <f t="shared" si="445"/>
        <v>山东二干|潍烟威2号光缆:潍坊四平路-昌邑</v>
      </c>
      <c r="H5708" s="3">
        <f>INDEX(光放段!$B$4:$B$237,MATCH(纤芯!G5708,光放段!$C$4:$C$237,0))</f>
        <v>37055101000</v>
      </c>
      <c r="I5708" s="3" t="str">
        <f t="shared" si="446"/>
        <v>潍烟威2号光缆</v>
      </c>
      <c r="J5708" s="3" t="str">
        <f>INDEX(子缆名称!$B$4:$B$29,纤芯!M5708)</f>
        <v>B缆</v>
      </c>
      <c r="K5708" s="3">
        <v>13</v>
      </c>
      <c r="L5708" s="3">
        <f t="shared" si="447"/>
        <v>1</v>
      </c>
      <c r="M5708" s="3">
        <f t="shared" si="448"/>
        <v>2</v>
      </c>
      <c r="N5708" s="3" t="s">
        <v>66</v>
      </c>
      <c r="O5708" s="3">
        <f>COUNTIF([1]局站!$D$4:$D$172,"="&amp;N5708)</f>
        <v>1</v>
      </c>
      <c r="P5708" s="3">
        <v>0</v>
      </c>
      <c r="Q5708" s="3">
        <v>0</v>
      </c>
      <c r="R5708" s="3">
        <v>0</v>
      </c>
      <c r="S5708" s="3" t="s">
        <v>124</v>
      </c>
      <c r="T5708" s="3">
        <f>COUNTIF([1]局站!$D$4:$D$172,"="&amp;S5708)</f>
        <v>1</v>
      </c>
      <c r="U5708" s="3">
        <v>0</v>
      </c>
      <c r="V5708" s="3">
        <v>0</v>
      </c>
      <c r="W5708" s="3">
        <v>0</v>
      </c>
      <c r="X5708" s="3" t="s">
        <v>1214</v>
      </c>
      <c r="Y5708" s="3" t="s">
        <v>880</v>
      </c>
      <c r="Z5708" s="3" t="str">
        <f>INDEX(业务类型!$C$4:$C$8,MATCH(纤芯!Y5708,业务类型!$B$4:$B$8,0))</f>
        <v>IDLE</v>
      </c>
      <c r="AA5708" s="3"/>
    </row>
    <row r="5709" spans="1:27" ht="16.5" x14ac:dyDescent="0.2">
      <c r="A5709" s="3">
        <v>5706</v>
      </c>
      <c r="B5709" s="3">
        <f t="shared" si="444"/>
        <v>37055101014</v>
      </c>
      <c r="C5709" s="3" t="s">
        <v>1166</v>
      </c>
      <c r="D5709" s="3" t="s">
        <v>255</v>
      </c>
      <c r="E5709" s="3" t="str">
        <f>INDEX(光放段!$G$4:$G$237,MATCH(纤芯!G5709,光放段!$C$4:$C$237,0))</f>
        <v>山东二干|潍烟威2号光缆:潍坊四平路-烟台开发区</v>
      </c>
      <c r="F5709" s="3">
        <f>INDEX(光放段!$I$4:$I$237,MATCH(纤芯!H5709,光放段!$B$4:$B$237,0))</f>
        <v>37055100000</v>
      </c>
      <c r="G5709" s="3" t="str">
        <f t="shared" si="445"/>
        <v>山东二干|潍烟威2号光缆:潍坊四平路-昌邑</v>
      </c>
      <c r="H5709" s="3">
        <f>INDEX(光放段!$B$4:$B$237,MATCH(纤芯!G5709,光放段!$C$4:$C$237,0))</f>
        <v>37055101000</v>
      </c>
      <c r="I5709" s="3" t="str">
        <f t="shared" si="446"/>
        <v>潍烟威2号光缆</v>
      </c>
      <c r="J5709" s="3" t="str">
        <f>INDEX(子缆名称!$B$4:$B$29,纤芯!M5709)</f>
        <v>B缆</v>
      </c>
      <c r="K5709" s="3">
        <v>14</v>
      </c>
      <c r="L5709" s="3">
        <f t="shared" si="447"/>
        <v>2</v>
      </c>
      <c r="M5709" s="3">
        <f t="shared" si="448"/>
        <v>2</v>
      </c>
      <c r="N5709" s="3" t="s">
        <v>66</v>
      </c>
      <c r="O5709" s="3">
        <f>COUNTIF([1]局站!$D$4:$D$172,"="&amp;N5709)</f>
        <v>1</v>
      </c>
      <c r="P5709" s="3">
        <v>0</v>
      </c>
      <c r="Q5709" s="3">
        <v>0</v>
      </c>
      <c r="R5709" s="3">
        <v>0</v>
      </c>
      <c r="S5709" s="3" t="s">
        <v>124</v>
      </c>
      <c r="T5709" s="3">
        <f>COUNTIF([1]局站!$D$4:$D$172,"="&amp;S5709)</f>
        <v>1</v>
      </c>
      <c r="U5709" s="3">
        <v>0</v>
      </c>
      <c r="V5709" s="3">
        <v>0</v>
      </c>
      <c r="W5709" s="3">
        <v>0</v>
      </c>
      <c r="X5709" s="3" t="s">
        <v>1214</v>
      </c>
      <c r="Y5709" s="3" t="s">
        <v>880</v>
      </c>
      <c r="Z5709" s="3" t="str">
        <f>INDEX(业务类型!$C$4:$C$8,MATCH(纤芯!Y5709,业务类型!$B$4:$B$8,0))</f>
        <v>IDLE</v>
      </c>
      <c r="AA5709" s="3"/>
    </row>
    <row r="5710" spans="1:27" ht="16.5" x14ac:dyDescent="0.2">
      <c r="A5710" s="3">
        <v>5707</v>
      </c>
      <c r="B5710" s="3">
        <f t="shared" si="444"/>
        <v>37055101015</v>
      </c>
      <c r="C5710" s="3" t="s">
        <v>1166</v>
      </c>
      <c r="D5710" s="3" t="s">
        <v>255</v>
      </c>
      <c r="E5710" s="3" t="str">
        <f>INDEX(光放段!$G$4:$G$237,MATCH(纤芯!G5710,光放段!$C$4:$C$237,0))</f>
        <v>山东二干|潍烟威2号光缆:潍坊四平路-烟台开发区</v>
      </c>
      <c r="F5710" s="3">
        <f>INDEX(光放段!$I$4:$I$237,MATCH(纤芯!H5710,光放段!$B$4:$B$237,0))</f>
        <v>37055100000</v>
      </c>
      <c r="G5710" s="3" t="str">
        <f t="shared" si="445"/>
        <v>山东二干|潍烟威2号光缆:潍坊四平路-昌邑</v>
      </c>
      <c r="H5710" s="3">
        <f>INDEX(光放段!$B$4:$B$237,MATCH(纤芯!G5710,光放段!$C$4:$C$237,0))</f>
        <v>37055101000</v>
      </c>
      <c r="I5710" s="3" t="str">
        <f t="shared" si="446"/>
        <v>潍烟威2号光缆</v>
      </c>
      <c r="J5710" s="3" t="str">
        <f>INDEX(子缆名称!$B$4:$B$29,纤芯!M5710)</f>
        <v>B缆</v>
      </c>
      <c r="K5710" s="3">
        <v>15</v>
      </c>
      <c r="L5710" s="3">
        <f t="shared" si="447"/>
        <v>3</v>
      </c>
      <c r="M5710" s="3">
        <f t="shared" si="448"/>
        <v>2</v>
      </c>
      <c r="N5710" s="3" t="s">
        <v>66</v>
      </c>
      <c r="O5710" s="3">
        <f>COUNTIF([1]局站!$D$4:$D$172,"="&amp;N5710)</f>
        <v>1</v>
      </c>
      <c r="P5710" s="3">
        <v>0</v>
      </c>
      <c r="Q5710" s="3">
        <v>0</v>
      </c>
      <c r="R5710" s="3">
        <v>0</v>
      </c>
      <c r="S5710" s="3" t="s">
        <v>124</v>
      </c>
      <c r="T5710" s="3">
        <f>COUNTIF([1]局站!$D$4:$D$172,"="&amp;S5710)</f>
        <v>1</v>
      </c>
      <c r="U5710" s="3">
        <v>0</v>
      </c>
      <c r="V5710" s="3">
        <v>0</v>
      </c>
      <c r="W5710" s="3">
        <v>0</v>
      </c>
      <c r="X5710" s="3" t="s">
        <v>1214</v>
      </c>
      <c r="Y5710" s="3" t="s">
        <v>852</v>
      </c>
      <c r="Z5710" s="3" t="str">
        <f>INDEX(业务类型!$C$4:$C$8,MATCH(纤芯!Y5710,业务类型!$B$4:$B$8,0))</f>
        <v>TWO</v>
      </c>
      <c r="AA5710" s="3" t="s">
        <v>905</v>
      </c>
    </row>
    <row r="5711" spans="1:27" ht="16.5" x14ac:dyDescent="0.2">
      <c r="A5711" s="3">
        <v>5708</v>
      </c>
      <c r="B5711" s="3">
        <f t="shared" si="444"/>
        <v>37055101016</v>
      </c>
      <c r="C5711" s="3" t="s">
        <v>1166</v>
      </c>
      <c r="D5711" s="3" t="s">
        <v>255</v>
      </c>
      <c r="E5711" s="3" t="str">
        <f>INDEX(光放段!$G$4:$G$237,MATCH(纤芯!G5711,光放段!$C$4:$C$237,0))</f>
        <v>山东二干|潍烟威2号光缆:潍坊四平路-烟台开发区</v>
      </c>
      <c r="F5711" s="3">
        <f>INDEX(光放段!$I$4:$I$237,MATCH(纤芯!H5711,光放段!$B$4:$B$237,0))</f>
        <v>37055100000</v>
      </c>
      <c r="G5711" s="3" t="str">
        <f t="shared" si="445"/>
        <v>山东二干|潍烟威2号光缆:潍坊四平路-昌邑</v>
      </c>
      <c r="H5711" s="3">
        <f>INDEX(光放段!$B$4:$B$237,MATCH(纤芯!G5711,光放段!$C$4:$C$237,0))</f>
        <v>37055101000</v>
      </c>
      <c r="I5711" s="3" t="str">
        <f t="shared" si="446"/>
        <v>潍烟威2号光缆</v>
      </c>
      <c r="J5711" s="3" t="str">
        <f>INDEX(子缆名称!$B$4:$B$29,纤芯!M5711)</f>
        <v>B缆</v>
      </c>
      <c r="K5711" s="3">
        <v>16</v>
      </c>
      <c r="L5711" s="3">
        <f t="shared" si="447"/>
        <v>4</v>
      </c>
      <c r="M5711" s="3">
        <f t="shared" si="448"/>
        <v>2</v>
      </c>
      <c r="N5711" s="3" t="s">
        <v>66</v>
      </c>
      <c r="O5711" s="3">
        <f>COUNTIF([1]局站!$D$4:$D$172,"="&amp;N5711)</f>
        <v>1</v>
      </c>
      <c r="P5711" s="3">
        <v>0</v>
      </c>
      <c r="Q5711" s="3">
        <v>0</v>
      </c>
      <c r="R5711" s="3">
        <v>0</v>
      </c>
      <c r="S5711" s="3" t="s">
        <v>124</v>
      </c>
      <c r="T5711" s="3">
        <f>COUNTIF([1]局站!$D$4:$D$172,"="&amp;S5711)</f>
        <v>1</v>
      </c>
      <c r="U5711" s="3">
        <v>0</v>
      </c>
      <c r="V5711" s="3">
        <v>0</v>
      </c>
      <c r="W5711" s="3">
        <v>0</v>
      </c>
      <c r="X5711" s="3" t="s">
        <v>1214</v>
      </c>
      <c r="Y5711" s="3" t="s">
        <v>852</v>
      </c>
      <c r="Z5711" s="3" t="str">
        <f>INDEX(业务类型!$C$4:$C$8,MATCH(纤芯!Y5711,业务类型!$B$4:$B$8,0))</f>
        <v>TWO</v>
      </c>
      <c r="AA5711" s="3" t="s">
        <v>905</v>
      </c>
    </row>
    <row r="5712" spans="1:27" ht="16.5" x14ac:dyDescent="0.2">
      <c r="A5712" s="3">
        <v>5709</v>
      </c>
      <c r="B5712" s="3">
        <f t="shared" si="444"/>
        <v>37055101017</v>
      </c>
      <c r="C5712" s="3" t="s">
        <v>1166</v>
      </c>
      <c r="D5712" s="3" t="s">
        <v>255</v>
      </c>
      <c r="E5712" s="3" t="str">
        <f>INDEX(光放段!$G$4:$G$237,MATCH(纤芯!G5712,光放段!$C$4:$C$237,0))</f>
        <v>山东二干|潍烟威2号光缆:潍坊四平路-烟台开发区</v>
      </c>
      <c r="F5712" s="3">
        <f>INDEX(光放段!$I$4:$I$237,MATCH(纤芯!H5712,光放段!$B$4:$B$237,0))</f>
        <v>37055100000</v>
      </c>
      <c r="G5712" s="3" t="str">
        <f t="shared" si="445"/>
        <v>山东二干|潍烟威2号光缆:潍坊四平路-昌邑</v>
      </c>
      <c r="H5712" s="3">
        <f>INDEX(光放段!$B$4:$B$237,MATCH(纤芯!G5712,光放段!$C$4:$C$237,0))</f>
        <v>37055101000</v>
      </c>
      <c r="I5712" s="3" t="str">
        <f t="shared" si="446"/>
        <v>潍烟威2号光缆</v>
      </c>
      <c r="J5712" s="3" t="str">
        <f>INDEX(子缆名称!$B$4:$B$29,纤芯!M5712)</f>
        <v>B缆</v>
      </c>
      <c r="K5712" s="3">
        <v>17</v>
      </c>
      <c r="L5712" s="3">
        <f t="shared" si="447"/>
        <v>5</v>
      </c>
      <c r="M5712" s="3">
        <f t="shared" si="448"/>
        <v>2</v>
      </c>
      <c r="N5712" s="3" t="s">
        <v>66</v>
      </c>
      <c r="O5712" s="3">
        <f>COUNTIF([1]局站!$D$4:$D$172,"="&amp;N5712)</f>
        <v>1</v>
      </c>
      <c r="P5712" s="3">
        <v>0</v>
      </c>
      <c r="Q5712" s="3">
        <v>0</v>
      </c>
      <c r="R5712" s="3">
        <v>0</v>
      </c>
      <c r="S5712" s="3" t="s">
        <v>124</v>
      </c>
      <c r="T5712" s="3">
        <f>COUNTIF([1]局站!$D$4:$D$172,"="&amp;S5712)</f>
        <v>1</v>
      </c>
      <c r="U5712" s="3">
        <v>0</v>
      </c>
      <c r="V5712" s="3">
        <v>0</v>
      </c>
      <c r="W5712" s="3">
        <v>0</v>
      </c>
      <c r="X5712" s="3" t="s">
        <v>1214</v>
      </c>
      <c r="Y5712" s="3" t="s">
        <v>852</v>
      </c>
      <c r="Z5712" s="3" t="str">
        <f>INDEX(业务类型!$C$4:$C$8,MATCH(纤芯!Y5712,业务类型!$B$4:$B$8,0))</f>
        <v>TWO</v>
      </c>
      <c r="AA5712" s="3" t="s">
        <v>903</v>
      </c>
    </row>
    <row r="5713" spans="1:27" ht="16.5" x14ac:dyDescent="0.2">
      <c r="A5713" s="3">
        <v>5710</v>
      </c>
      <c r="B5713" s="3">
        <f t="shared" si="444"/>
        <v>37055101018</v>
      </c>
      <c r="C5713" s="3" t="s">
        <v>1166</v>
      </c>
      <c r="D5713" s="3" t="s">
        <v>255</v>
      </c>
      <c r="E5713" s="3" t="str">
        <f>INDEX(光放段!$G$4:$G$237,MATCH(纤芯!G5713,光放段!$C$4:$C$237,0))</f>
        <v>山东二干|潍烟威2号光缆:潍坊四平路-烟台开发区</v>
      </c>
      <c r="F5713" s="3">
        <f>INDEX(光放段!$I$4:$I$237,MATCH(纤芯!H5713,光放段!$B$4:$B$237,0))</f>
        <v>37055100000</v>
      </c>
      <c r="G5713" s="3" t="str">
        <f t="shared" si="445"/>
        <v>山东二干|潍烟威2号光缆:潍坊四平路-昌邑</v>
      </c>
      <c r="H5713" s="3">
        <f>INDEX(光放段!$B$4:$B$237,MATCH(纤芯!G5713,光放段!$C$4:$C$237,0))</f>
        <v>37055101000</v>
      </c>
      <c r="I5713" s="3" t="str">
        <f t="shared" si="446"/>
        <v>潍烟威2号光缆</v>
      </c>
      <c r="J5713" s="3" t="str">
        <f>INDEX(子缆名称!$B$4:$B$29,纤芯!M5713)</f>
        <v>B缆</v>
      </c>
      <c r="K5713" s="3">
        <v>18</v>
      </c>
      <c r="L5713" s="3">
        <f t="shared" si="447"/>
        <v>6</v>
      </c>
      <c r="M5713" s="3">
        <f t="shared" si="448"/>
        <v>2</v>
      </c>
      <c r="N5713" s="3" t="s">
        <v>66</v>
      </c>
      <c r="O5713" s="3">
        <f>COUNTIF([1]局站!$D$4:$D$172,"="&amp;N5713)</f>
        <v>1</v>
      </c>
      <c r="P5713" s="3">
        <v>0</v>
      </c>
      <c r="Q5713" s="3">
        <v>0</v>
      </c>
      <c r="R5713" s="3">
        <v>0</v>
      </c>
      <c r="S5713" s="3" t="s">
        <v>124</v>
      </c>
      <c r="T5713" s="3">
        <f>COUNTIF([1]局站!$D$4:$D$172,"="&amp;S5713)</f>
        <v>1</v>
      </c>
      <c r="U5713" s="3">
        <v>0</v>
      </c>
      <c r="V5713" s="3">
        <v>0</v>
      </c>
      <c r="W5713" s="3">
        <v>0</v>
      </c>
      <c r="X5713" s="3" t="s">
        <v>1214</v>
      </c>
      <c r="Y5713" s="3" t="s">
        <v>880</v>
      </c>
      <c r="Z5713" s="3" t="str">
        <f>INDEX(业务类型!$C$4:$C$8,MATCH(纤芯!Y5713,业务类型!$B$4:$B$8,0))</f>
        <v>IDLE</v>
      </c>
      <c r="AA5713" s="3"/>
    </row>
    <row r="5714" spans="1:27" ht="16.5" x14ac:dyDescent="0.2">
      <c r="A5714" s="3">
        <v>5711</v>
      </c>
      <c r="B5714" s="3">
        <f t="shared" si="444"/>
        <v>37055101019</v>
      </c>
      <c r="C5714" s="3" t="s">
        <v>1166</v>
      </c>
      <c r="D5714" s="3" t="s">
        <v>255</v>
      </c>
      <c r="E5714" s="3" t="str">
        <f>INDEX(光放段!$G$4:$G$237,MATCH(纤芯!G5714,光放段!$C$4:$C$237,0))</f>
        <v>山东二干|潍烟威2号光缆:潍坊四平路-烟台开发区</v>
      </c>
      <c r="F5714" s="3">
        <f>INDEX(光放段!$I$4:$I$237,MATCH(纤芯!H5714,光放段!$B$4:$B$237,0))</f>
        <v>37055100000</v>
      </c>
      <c r="G5714" s="3" t="str">
        <f t="shared" si="445"/>
        <v>山东二干|潍烟威2号光缆:潍坊四平路-昌邑</v>
      </c>
      <c r="H5714" s="3">
        <f>INDEX(光放段!$B$4:$B$237,MATCH(纤芯!G5714,光放段!$C$4:$C$237,0))</f>
        <v>37055101000</v>
      </c>
      <c r="I5714" s="3" t="str">
        <f t="shared" si="446"/>
        <v>潍烟威2号光缆</v>
      </c>
      <c r="J5714" s="3" t="str">
        <f>INDEX(子缆名称!$B$4:$B$29,纤芯!M5714)</f>
        <v>B缆</v>
      </c>
      <c r="K5714" s="3">
        <v>19</v>
      </c>
      <c r="L5714" s="3">
        <f t="shared" si="447"/>
        <v>7</v>
      </c>
      <c r="M5714" s="3">
        <f t="shared" si="448"/>
        <v>2</v>
      </c>
      <c r="N5714" s="3" t="s">
        <v>66</v>
      </c>
      <c r="O5714" s="3">
        <f>COUNTIF([1]局站!$D$4:$D$172,"="&amp;N5714)</f>
        <v>1</v>
      </c>
      <c r="P5714" s="3">
        <v>0</v>
      </c>
      <c r="Q5714" s="3">
        <v>0</v>
      </c>
      <c r="R5714" s="3">
        <v>0</v>
      </c>
      <c r="S5714" s="3" t="s">
        <v>124</v>
      </c>
      <c r="T5714" s="3">
        <f>COUNTIF([1]局站!$D$4:$D$172,"="&amp;S5714)</f>
        <v>1</v>
      </c>
      <c r="U5714" s="3">
        <v>0</v>
      </c>
      <c r="V5714" s="3">
        <v>0</v>
      </c>
      <c r="W5714" s="3">
        <v>0</v>
      </c>
      <c r="X5714" s="3" t="s">
        <v>1214</v>
      </c>
      <c r="Y5714" s="3" t="s">
        <v>880</v>
      </c>
      <c r="Z5714" s="3" t="str">
        <f>INDEX(业务类型!$C$4:$C$8,MATCH(纤芯!Y5714,业务类型!$B$4:$B$8,0))</f>
        <v>IDLE</v>
      </c>
      <c r="AA5714" s="3"/>
    </row>
    <row r="5715" spans="1:27" ht="16.5" x14ac:dyDescent="0.2">
      <c r="A5715" s="3">
        <v>5712</v>
      </c>
      <c r="B5715" s="3">
        <f t="shared" si="444"/>
        <v>37055101020</v>
      </c>
      <c r="C5715" s="3" t="s">
        <v>1166</v>
      </c>
      <c r="D5715" s="3" t="s">
        <v>255</v>
      </c>
      <c r="E5715" s="3" t="str">
        <f>INDEX(光放段!$G$4:$G$237,MATCH(纤芯!G5715,光放段!$C$4:$C$237,0))</f>
        <v>山东二干|潍烟威2号光缆:潍坊四平路-烟台开发区</v>
      </c>
      <c r="F5715" s="3">
        <f>INDEX(光放段!$I$4:$I$237,MATCH(纤芯!H5715,光放段!$B$4:$B$237,0))</f>
        <v>37055100000</v>
      </c>
      <c r="G5715" s="3" t="str">
        <f t="shared" si="445"/>
        <v>山东二干|潍烟威2号光缆:潍坊四平路-昌邑</v>
      </c>
      <c r="H5715" s="3">
        <f>INDEX(光放段!$B$4:$B$237,MATCH(纤芯!G5715,光放段!$C$4:$C$237,0))</f>
        <v>37055101000</v>
      </c>
      <c r="I5715" s="3" t="str">
        <f t="shared" si="446"/>
        <v>潍烟威2号光缆</v>
      </c>
      <c r="J5715" s="3" t="str">
        <f>INDEX(子缆名称!$B$4:$B$29,纤芯!M5715)</f>
        <v>B缆</v>
      </c>
      <c r="K5715" s="3">
        <v>20</v>
      </c>
      <c r="L5715" s="3">
        <f t="shared" si="447"/>
        <v>8</v>
      </c>
      <c r="M5715" s="3">
        <f t="shared" si="448"/>
        <v>2</v>
      </c>
      <c r="N5715" s="3" t="s">
        <v>66</v>
      </c>
      <c r="O5715" s="3">
        <f>COUNTIF([1]局站!$D$4:$D$172,"="&amp;N5715)</f>
        <v>1</v>
      </c>
      <c r="P5715" s="3">
        <v>0</v>
      </c>
      <c r="Q5715" s="3">
        <v>0</v>
      </c>
      <c r="R5715" s="3">
        <v>0</v>
      </c>
      <c r="S5715" s="3" t="s">
        <v>124</v>
      </c>
      <c r="T5715" s="3">
        <f>COUNTIF([1]局站!$D$4:$D$172,"="&amp;S5715)</f>
        <v>1</v>
      </c>
      <c r="U5715" s="3">
        <v>0</v>
      </c>
      <c r="V5715" s="3">
        <v>0</v>
      </c>
      <c r="W5715" s="3">
        <v>0</v>
      </c>
      <c r="X5715" s="3" t="s">
        <v>1214</v>
      </c>
      <c r="Y5715" s="3" t="s">
        <v>852</v>
      </c>
      <c r="Z5715" s="3" t="str">
        <f>INDEX(业务类型!$C$4:$C$8,MATCH(纤芯!Y5715,业务类型!$B$4:$B$8,0))</f>
        <v>TWO</v>
      </c>
      <c r="AA5715" s="3" t="s">
        <v>903</v>
      </c>
    </row>
    <row r="5716" spans="1:27" ht="16.5" x14ac:dyDescent="0.2">
      <c r="A5716" s="3">
        <v>5713</v>
      </c>
      <c r="B5716" s="3">
        <f t="shared" si="444"/>
        <v>37055101021</v>
      </c>
      <c r="C5716" s="3" t="s">
        <v>1166</v>
      </c>
      <c r="D5716" s="3" t="s">
        <v>255</v>
      </c>
      <c r="E5716" s="3" t="str">
        <f>INDEX(光放段!$G$4:$G$237,MATCH(纤芯!G5716,光放段!$C$4:$C$237,0))</f>
        <v>山东二干|潍烟威2号光缆:潍坊四平路-烟台开发区</v>
      </c>
      <c r="F5716" s="3">
        <f>INDEX(光放段!$I$4:$I$237,MATCH(纤芯!H5716,光放段!$B$4:$B$237,0))</f>
        <v>37055100000</v>
      </c>
      <c r="G5716" s="3" t="str">
        <f t="shared" si="445"/>
        <v>山东二干|潍烟威2号光缆:潍坊四平路-昌邑</v>
      </c>
      <c r="H5716" s="3">
        <f>INDEX(光放段!$B$4:$B$237,MATCH(纤芯!G5716,光放段!$C$4:$C$237,0))</f>
        <v>37055101000</v>
      </c>
      <c r="I5716" s="3" t="str">
        <f t="shared" si="446"/>
        <v>潍烟威2号光缆</v>
      </c>
      <c r="J5716" s="3" t="str">
        <f>INDEX(子缆名称!$B$4:$B$29,纤芯!M5716)</f>
        <v>B缆</v>
      </c>
      <c r="K5716" s="3">
        <v>21</v>
      </c>
      <c r="L5716" s="3">
        <f t="shared" si="447"/>
        <v>9</v>
      </c>
      <c r="M5716" s="3">
        <f t="shared" si="448"/>
        <v>2</v>
      </c>
      <c r="N5716" s="3" t="s">
        <v>66</v>
      </c>
      <c r="O5716" s="3">
        <f>COUNTIF([1]局站!$D$4:$D$172,"="&amp;N5716)</f>
        <v>1</v>
      </c>
      <c r="P5716" s="3">
        <v>0</v>
      </c>
      <c r="Q5716" s="3">
        <v>0</v>
      </c>
      <c r="R5716" s="3">
        <v>0</v>
      </c>
      <c r="S5716" s="3" t="s">
        <v>124</v>
      </c>
      <c r="T5716" s="3">
        <f>COUNTIF([1]局站!$D$4:$D$172,"="&amp;S5716)</f>
        <v>1</v>
      </c>
      <c r="U5716" s="3">
        <v>0</v>
      </c>
      <c r="V5716" s="3">
        <v>0</v>
      </c>
      <c r="W5716" s="3">
        <v>0</v>
      </c>
      <c r="X5716" s="3" t="s">
        <v>1214</v>
      </c>
      <c r="Y5716" s="3" t="s">
        <v>881</v>
      </c>
      <c r="Z5716" s="3" t="str">
        <f>INDEX(业务类型!$C$4:$C$8,MATCH(纤芯!Y5716,业务类型!$B$4:$B$8,0))</f>
        <v>OTHER</v>
      </c>
      <c r="AA5716" s="3" t="s">
        <v>888</v>
      </c>
    </row>
    <row r="5717" spans="1:27" ht="16.5" x14ac:dyDescent="0.2">
      <c r="A5717" s="3">
        <v>5714</v>
      </c>
      <c r="B5717" s="3">
        <f t="shared" ref="B5717:B5780" si="449">H5717+K5717</f>
        <v>37055101022</v>
      </c>
      <c r="C5717" s="3" t="s">
        <v>1166</v>
      </c>
      <c r="D5717" s="3" t="s">
        <v>255</v>
      </c>
      <c r="E5717" s="3" t="str">
        <f>INDEX(光放段!$G$4:$G$237,MATCH(纤芯!G5717,光放段!$C$4:$C$237,0))</f>
        <v>山东二干|潍烟威2号光缆:潍坊四平路-烟台开发区</v>
      </c>
      <c r="F5717" s="3">
        <f>INDEX(光放段!$I$4:$I$237,MATCH(纤芯!H5717,光放段!$B$4:$B$237,0))</f>
        <v>37055100000</v>
      </c>
      <c r="G5717" s="3" t="str">
        <f t="shared" si="445"/>
        <v>山东二干|潍烟威2号光缆:潍坊四平路-昌邑</v>
      </c>
      <c r="H5717" s="3">
        <f>INDEX(光放段!$B$4:$B$237,MATCH(纤芯!G5717,光放段!$C$4:$C$237,0))</f>
        <v>37055101000</v>
      </c>
      <c r="I5717" s="3" t="str">
        <f t="shared" si="446"/>
        <v>潍烟威2号光缆</v>
      </c>
      <c r="J5717" s="3" t="str">
        <f>INDEX(子缆名称!$B$4:$B$29,纤芯!M5717)</f>
        <v>B缆</v>
      </c>
      <c r="K5717" s="3">
        <v>22</v>
      </c>
      <c r="L5717" s="3">
        <f t="shared" si="447"/>
        <v>10</v>
      </c>
      <c r="M5717" s="3">
        <f t="shared" si="448"/>
        <v>2</v>
      </c>
      <c r="N5717" s="3" t="s">
        <v>66</v>
      </c>
      <c r="O5717" s="3">
        <f>COUNTIF([1]局站!$D$4:$D$172,"="&amp;N5717)</f>
        <v>1</v>
      </c>
      <c r="P5717" s="3">
        <v>0</v>
      </c>
      <c r="Q5717" s="3">
        <v>0</v>
      </c>
      <c r="R5717" s="3">
        <v>0</v>
      </c>
      <c r="S5717" s="3" t="s">
        <v>124</v>
      </c>
      <c r="T5717" s="3">
        <f>COUNTIF([1]局站!$D$4:$D$172,"="&amp;S5717)</f>
        <v>1</v>
      </c>
      <c r="U5717" s="3">
        <v>0</v>
      </c>
      <c r="V5717" s="3">
        <v>0</v>
      </c>
      <c r="W5717" s="3">
        <v>0</v>
      </c>
      <c r="X5717" s="3" t="s">
        <v>1214</v>
      </c>
      <c r="Y5717" s="3" t="s">
        <v>880</v>
      </c>
      <c r="Z5717" s="3" t="str">
        <f>INDEX(业务类型!$C$4:$C$8,MATCH(纤芯!Y5717,业务类型!$B$4:$B$8,0))</f>
        <v>IDLE</v>
      </c>
      <c r="AA5717" s="3"/>
    </row>
    <row r="5718" spans="1:27" ht="16.5" x14ac:dyDescent="0.2">
      <c r="A5718" s="3">
        <v>5715</v>
      </c>
      <c r="B5718" s="3">
        <f t="shared" si="449"/>
        <v>37055101023</v>
      </c>
      <c r="C5718" s="3" t="s">
        <v>1166</v>
      </c>
      <c r="D5718" s="3" t="s">
        <v>255</v>
      </c>
      <c r="E5718" s="3" t="str">
        <f>INDEX(光放段!$G$4:$G$237,MATCH(纤芯!G5718,光放段!$C$4:$C$237,0))</f>
        <v>山东二干|潍烟威2号光缆:潍坊四平路-烟台开发区</v>
      </c>
      <c r="F5718" s="3">
        <f>INDEX(光放段!$I$4:$I$237,MATCH(纤芯!H5718,光放段!$B$4:$B$237,0))</f>
        <v>37055100000</v>
      </c>
      <c r="G5718" s="3" t="str">
        <f t="shared" si="445"/>
        <v>山东二干|潍烟威2号光缆:潍坊四平路-昌邑</v>
      </c>
      <c r="H5718" s="3">
        <f>INDEX(光放段!$B$4:$B$237,MATCH(纤芯!G5718,光放段!$C$4:$C$237,0))</f>
        <v>37055101000</v>
      </c>
      <c r="I5718" s="3" t="str">
        <f t="shared" si="446"/>
        <v>潍烟威2号光缆</v>
      </c>
      <c r="J5718" s="3" t="str">
        <f>INDEX(子缆名称!$B$4:$B$29,纤芯!M5718)</f>
        <v>B缆</v>
      </c>
      <c r="K5718" s="3">
        <v>23</v>
      </c>
      <c r="L5718" s="3">
        <f t="shared" si="447"/>
        <v>11</v>
      </c>
      <c r="M5718" s="3">
        <f t="shared" si="448"/>
        <v>2</v>
      </c>
      <c r="N5718" s="3" t="s">
        <v>66</v>
      </c>
      <c r="O5718" s="3">
        <f>COUNTIF([1]局站!$D$4:$D$172,"="&amp;N5718)</f>
        <v>1</v>
      </c>
      <c r="P5718" s="3">
        <v>0</v>
      </c>
      <c r="Q5718" s="3">
        <v>0</v>
      </c>
      <c r="R5718" s="3">
        <v>0</v>
      </c>
      <c r="S5718" s="3" t="s">
        <v>124</v>
      </c>
      <c r="T5718" s="3">
        <f>COUNTIF([1]局站!$D$4:$D$172,"="&amp;S5718)</f>
        <v>1</v>
      </c>
      <c r="U5718" s="3">
        <v>0</v>
      </c>
      <c r="V5718" s="3">
        <v>0</v>
      </c>
      <c r="W5718" s="3">
        <v>0</v>
      </c>
      <c r="X5718" s="3" t="s">
        <v>1214</v>
      </c>
      <c r="Y5718" s="3" t="s">
        <v>880</v>
      </c>
      <c r="Z5718" s="3" t="str">
        <f>INDEX(业务类型!$C$4:$C$8,MATCH(纤芯!Y5718,业务类型!$B$4:$B$8,0))</f>
        <v>IDLE</v>
      </c>
      <c r="AA5718" s="3"/>
    </row>
    <row r="5719" spans="1:27" ht="16.5" x14ac:dyDescent="0.2">
      <c r="A5719" s="3">
        <v>5716</v>
      </c>
      <c r="B5719" s="3">
        <f t="shared" si="449"/>
        <v>37055101024</v>
      </c>
      <c r="C5719" s="3" t="s">
        <v>1166</v>
      </c>
      <c r="D5719" s="3" t="s">
        <v>255</v>
      </c>
      <c r="E5719" s="3" t="str">
        <f>INDEX(光放段!$G$4:$G$237,MATCH(纤芯!G5719,光放段!$C$4:$C$237,0))</f>
        <v>山东二干|潍烟威2号光缆:潍坊四平路-烟台开发区</v>
      </c>
      <c r="F5719" s="3">
        <f>INDEX(光放段!$I$4:$I$237,MATCH(纤芯!H5719,光放段!$B$4:$B$237,0))</f>
        <v>37055100000</v>
      </c>
      <c r="G5719" s="3" t="str">
        <f t="shared" si="445"/>
        <v>山东二干|潍烟威2号光缆:潍坊四平路-昌邑</v>
      </c>
      <c r="H5719" s="3">
        <f>INDEX(光放段!$B$4:$B$237,MATCH(纤芯!G5719,光放段!$C$4:$C$237,0))</f>
        <v>37055101000</v>
      </c>
      <c r="I5719" s="3" t="str">
        <f t="shared" si="446"/>
        <v>潍烟威2号光缆</v>
      </c>
      <c r="J5719" s="3" t="str">
        <f>INDEX(子缆名称!$B$4:$B$29,纤芯!M5719)</f>
        <v>B缆</v>
      </c>
      <c r="K5719" s="3">
        <v>24</v>
      </c>
      <c r="L5719" s="3">
        <f t="shared" si="447"/>
        <v>12</v>
      </c>
      <c r="M5719" s="3">
        <f t="shared" si="448"/>
        <v>2</v>
      </c>
      <c r="N5719" s="3" t="s">
        <v>66</v>
      </c>
      <c r="O5719" s="3">
        <f>COUNTIF([1]局站!$D$4:$D$172,"="&amp;N5719)</f>
        <v>1</v>
      </c>
      <c r="P5719" s="3">
        <v>0</v>
      </c>
      <c r="Q5719" s="3">
        <v>0</v>
      </c>
      <c r="R5719" s="3">
        <v>0</v>
      </c>
      <c r="S5719" s="3" t="s">
        <v>124</v>
      </c>
      <c r="T5719" s="3">
        <f>COUNTIF([1]局站!$D$4:$D$172,"="&amp;S5719)</f>
        <v>1</v>
      </c>
      <c r="U5719" s="3">
        <v>0</v>
      </c>
      <c r="V5719" s="3">
        <v>0</v>
      </c>
      <c r="W5719" s="3">
        <v>0</v>
      </c>
      <c r="X5719" s="3" t="s">
        <v>1214</v>
      </c>
      <c r="Y5719" s="3" t="s">
        <v>880</v>
      </c>
      <c r="Z5719" s="3" t="str">
        <f>INDEX(业务类型!$C$4:$C$8,MATCH(纤芯!Y5719,业务类型!$B$4:$B$8,0))</f>
        <v>IDLE</v>
      </c>
      <c r="AA5719" s="3"/>
    </row>
    <row r="5720" spans="1:27" ht="16.5" x14ac:dyDescent="0.2">
      <c r="A5720" s="3">
        <v>5717</v>
      </c>
      <c r="B5720" s="3">
        <f t="shared" si="449"/>
        <v>37055101025</v>
      </c>
      <c r="C5720" s="3" t="s">
        <v>1166</v>
      </c>
      <c r="D5720" s="3" t="s">
        <v>255</v>
      </c>
      <c r="E5720" s="3" t="str">
        <f>INDEX(光放段!$G$4:$G$237,MATCH(纤芯!G5720,光放段!$C$4:$C$237,0))</f>
        <v>山东二干|潍烟威2号光缆:潍坊四平路-烟台开发区</v>
      </c>
      <c r="F5720" s="3">
        <f>INDEX(光放段!$I$4:$I$237,MATCH(纤芯!H5720,光放段!$B$4:$B$237,0))</f>
        <v>37055100000</v>
      </c>
      <c r="G5720" s="3" t="str">
        <f t="shared" si="445"/>
        <v>山东二干|潍烟威2号光缆:潍坊四平路-昌邑</v>
      </c>
      <c r="H5720" s="3">
        <f>INDEX(光放段!$B$4:$B$237,MATCH(纤芯!G5720,光放段!$C$4:$C$237,0))</f>
        <v>37055101000</v>
      </c>
      <c r="I5720" s="3" t="str">
        <f t="shared" si="446"/>
        <v>潍烟威2号光缆</v>
      </c>
      <c r="J5720" s="3" t="str">
        <f>INDEX(子缆名称!$B$4:$B$29,纤芯!M5720)</f>
        <v>C缆</v>
      </c>
      <c r="K5720" s="3">
        <v>25</v>
      </c>
      <c r="L5720" s="3">
        <f t="shared" si="447"/>
        <v>1</v>
      </c>
      <c r="M5720" s="3">
        <f t="shared" si="448"/>
        <v>3</v>
      </c>
      <c r="N5720" s="3" t="s">
        <v>66</v>
      </c>
      <c r="O5720" s="3">
        <f>COUNTIF([1]局站!$D$4:$D$172,"="&amp;N5720)</f>
        <v>1</v>
      </c>
      <c r="P5720" s="3">
        <v>0</v>
      </c>
      <c r="Q5720" s="3">
        <v>0</v>
      </c>
      <c r="R5720" s="3">
        <v>0</v>
      </c>
      <c r="S5720" s="3" t="s">
        <v>124</v>
      </c>
      <c r="T5720" s="3">
        <f>COUNTIF([1]局站!$D$4:$D$172,"="&amp;S5720)</f>
        <v>1</v>
      </c>
      <c r="U5720" s="3">
        <v>0</v>
      </c>
      <c r="V5720" s="3">
        <v>0</v>
      </c>
      <c r="W5720" s="3">
        <v>0</v>
      </c>
      <c r="X5720" s="3" t="s">
        <v>1214</v>
      </c>
      <c r="Y5720" s="3" t="s">
        <v>852</v>
      </c>
      <c r="Z5720" s="3" t="str">
        <f>INDEX(业务类型!$C$4:$C$8,MATCH(纤芯!Y5720,业务类型!$B$4:$B$8,0))</f>
        <v>TWO</v>
      </c>
      <c r="AA5720" s="3" t="s">
        <v>907</v>
      </c>
    </row>
    <row r="5721" spans="1:27" ht="16.5" x14ac:dyDescent="0.2">
      <c r="A5721" s="3">
        <v>5718</v>
      </c>
      <c r="B5721" s="3">
        <f t="shared" si="449"/>
        <v>37055101026</v>
      </c>
      <c r="C5721" s="3" t="s">
        <v>1166</v>
      </c>
      <c r="D5721" s="3" t="s">
        <v>255</v>
      </c>
      <c r="E5721" s="3" t="str">
        <f>INDEX(光放段!$G$4:$G$237,MATCH(纤芯!G5721,光放段!$C$4:$C$237,0))</f>
        <v>山东二干|潍烟威2号光缆:潍坊四平路-烟台开发区</v>
      </c>
      <c r="F5721" s="3">
        <f>INDEX(光放段!$I$4:$I$237,MATCH(纤芯!H5721,光放段!$B$4:$B$237,0))</f>
        <v>37055100000</v>
      </c>
      <c r="G5721" s="3" t="str">
        <f t="shared" si="445"/>
        <v>山东二干|潍烟威2号光缆:潍坊四平路-昌邑</v>
      </c>
      <c r="H5721" s="3">
        <f>INDEX(光放段!$B$4:$B$237,MATCH(纤芯!G5721,光放段!$C$4:$C$237,0))</f>
        <v>37055101000</v>
      </c>
      <c r="I5721" s="3" t="str">
        <f t="shared" si="446"/>
        <v>潍烟威2号光缆</v>
      </c>
      <c r="J5721" s="3" t="str">
        <f>INDEX(子缆名称!$B$4:$B$29,纤芯!M5721)</f>
        <v>C缆</v>
      </c>
      <c r="K5721" s="3">
        <v>26</v>
      </c>
      <c r="L5721" s="3">
        <f t="shared" si="447"/>
        <v>2</v>
      </c>
      <c r="M5721" s="3">
        <f t="shared" si="448"/>
        <v>3</v>
      </c>
      <c r="N5721" s="3" t="s">
        <v>66</v>
      </c>
      <c r="O5721" s="3">
        <f>COUNTIF([1]局站!$D$4:$D$172,"="&amp;N5721)</f>
        <v>1</v>
      </c>
      <c r="P5721" s="3">
        <v>0</v>
      </c>
      <c r="Q5721" s="3">
        <v>0</v>
      </c>
      <c r="R5721" s="3">
        <v>0</v>
      </c>
      <c r="S5721" s="3" t="s">
        <v>124</v>
      </c>
      <c r="T5721" s="3">
        <f>COUNTIF([1]局站!$D$4:$D$172,"="&amp;S5721)</f>
        <v>1</v>
      </c>
      <c r="U5721" s="3">
        <v>0</v>
      </c>
      <c r="V5721" s="3">
        <v>0</v>
      </c>
      <c r="W5721" s="3">
        <v>0</v>
      </c>
      <c r="X5721" s="3" t="s">
        <v>1214</v>
      </c>
      <c r="Y5721" s="3" t="s">
        <v>880</v>
      </c>
      <c r="Z5721" s="3" t="str">
        <f>INDEX(业务类型!$C$4:$C$8,MATCH(纤芯!Y5721,业务类型!$B$4:$B$8,0))</f>
        <v>IDLE</v>
      </c>
      <c r="AA5721" s="3"/>
    </row>
    <row r="5722" spans="1:27" ht="16.5" x14ac:dyDescent="0.2">
      <c r="A5722" s="3">
        <v>5719</v>
      </c>
      <c r="B5722" s="3">
        <f t="shared" si="449"/>
        <v>37055101027</v>
      </c>
      <c r="C5722" s="3" t="s">
        <v>1166</v>
      </c>
      <c r="D5722" s="3" t="s">
        <v>255</v>
      </c>
      <c r="E5722" s="3" t="str">
        <f>INDEX(光放段!$G$4:$G$237,MATCH(纤芯!G5722,光放段!$C$4:$C$237,0))</f>
        <v>山东二干|潍烟威2号光缆:潍坊四平路-烟台开发区</v>
      </c>
      <c r="F5722" s="3">
        <f>INDEX(光放段!$I$4:$I$237,MATCH(纤芯!H5722,光放段!$B$4:$B$237,0))</f>
        <v>37055100000</v>
      </c>
      <c r="G5722" s="3" t="str">
        <f t="shared" si="445"/>
        <v>山东二干|潍烟威2号光缆:潍坊四平路-昌邑</v>
      </c>
      <c r="H5722" s="3">
        <f>INDEX(光放段!$B$4:$B$237,MATCH(纤芯!G5722,光放段!$C$4:$C$237,0))</f>
        <v>37055101000</v>
      </c>
      <c r="I5722" s="3" t="str">
        <f t="shared" si="446"/>
        <v>潍烟威2号光缆</v>
      </c>
      <c r="J5722" s="3" t="str">
        <f>INDEX(子缆名称!$B$4:$B$29,纤芯!M5722)</f>
        <v>C缆</v>
      </c>
      <c r="K5722" s="3">
        <v>27</v>
      </c>
      <c r="L5722" s="3">
        <f t="shared" si="447"/>
        <v>3</v>
      </c>
      <c r="M5722" s="3">
        <f t="shared" si="448"/>
        <v>3</v>
      </c>
      <c r="N5722" s="3" t="s">
        <v>66</v>
      </c>
      <c r="O5722" s="3">
        <f>COUNTIF([1]局站!$D$4:$D$172,"="&amp;N5722)</f>
        <v>1</v>
      </c>
      <c r="P5722" s="3">
        <v>0</v>
      </c>
      <c r="Q5722" s="3">
        <v>0</v>
      </c>
      <c r="R5722" s="3">
        <v>0</v>
      </c>
      <c r="S5722" s="3" t="s">
        <v>124</v>
      </c>
      <c r="T5722" s="3">
        <f>COUNTIF([1]局站!$D$4:$D$172,"="&amp;S5722)</f>
        <v>1</v>
      </c>
      <c r="U5722" s="3">
        <v>0</v>
      </c>
      <c r="V5722" s="3">
        <v>0</v>
      </c>
      <c r="W5722" s="3">
        <v>0</v>
      </c>
      <c r="X5722" s="3" t="s">
        <v>1214</v>
      </c>
      <c r="Y5722" s="3" t="s">
        <v>880</v>
      </c>
      <c r="Z5722" s="3" t="str">
        <f>INDEX(业务类型!$C$4:$C$8,MATCH(纤芯!Y5722,业务类型!$B$4:$B$8,0))</f>
        <v>IDLE</v>
      </c>
      <c r="AA5722" s="3"/>
    </row>
    <row r="5723" spans="1:27" ht="16.5" x14ac:dyDescent="0.2">
      <c r="A5723" s="3">
        <v>5720</v>
      </c>
      <c r="B5723" s="3">
        <f t="shared" si="449"/>
        <v>37055101028</v>
      </c>
      <c r="C5723" s="3" t="s">
        <v>1166</v>
      </c>
      <c r="D5723" s="3" t="s">
        <v>255</v>
      </c>
      <c r="E5723" s="3" t="str">
        <f>INDEX(光放段!$G$4:$G$237,MATCH(纤芯!G5723,光放段!$C$4:$C$237,0))</f>
        <v>山东二干|潍烟威2号光缆:潍坊四平路-烟台开发区</v>
      </c>
      <c r="F5723" s="3">
        <f>INDEX(光放段!$I$4:$I$237,MATCH(纤芯!H5723,光放段!$B$4:$B$237,0))</f>
        <v>37055100000</v>
      </c>
      <c r="G5723" s="3" t="str">
        <f t="shared" si="445"/>
        <v>山东二干|潍烟威2号光缆:潍坊四平路-昌邑</v>
      </c>
      <c r="H5723" s="3">
        <f>INDEX(光放段!$B$4:$B$237,MATCH(纤芯!G5723,光放段!$C$4:$C$237,0))</f>
        <v>37055101000</v>
      </c>
      <c r="I5723" s="3" t="str">
        <f t="shared" si="446"/>
        <v>潍烟威2号光缆</v>
      </c>
      <c r="J5723" s="3" t="str">
        <f>INDEX(子缆名称!$B$4:$B$29,纤芯!M5723)</f>
        <v>C缆</v>
      </c>
      <c r="K5723" s="3">
        <v>28</v>
      </c>
      <c r="L5723" s="3">
        <f t="shared" si="447"/>
        <v>4</v>
      </c>
      <c r="M5723" s="3">
        <f t="shared" si="448"/>
        <v>3</v>
      </c>
      <c r="N5723" s="3" t="s">
        <v>66</v>
      </c>
      <c r="O5723" s="3">
        <f>COUNTIF([1]局站!$D$4:$D$172,"="&amp;N5723)</f>
        <v>1</v>
      </c>
      <c r="P5723" s="3">
        <v>0</v>
      </c>
      <c r="Q5723" s="3">
        <v>0</v>
      </c>
      <c r="R5723" s="3">
        <v>0</v>
      </c>
      <c r="S5723" s="3" t="s">
        <v>124</v>
      </c>
      <c r="T5723" s="3">
        <f>COUNTIF([1]局站!$D$4:$D$172,"="&amp;S5723)</f>
        <v>1</v>
      </c>
      <c r="U5723" s="3">
        <v>0</v>
      </c>
      <c r="V5723" s="3">
        <v>0</v>
      </c>
      <c r="W5723" s="3">
        <v>0</v>
      </c>
      <c r="X5723" s="3" t="s">
        <v>1214</v>
      </c>
      <c r="Y5723" s="3" t="s">
        <v>852</v>
      </c>
      <c r="Z5723" s="3" t="str">
        <f>INDEX(业务类型!$C$4:$C$8,MATCH(纤芯!Y5723,业务类型!$B$4:$B$8,0))</f>
        <v>TWO</v>
      </c>
      <c r="AA5723" s="3" t="s">
        <v>901</v>
      </c>
    </row>
    <row r="5724" spans="1:27" ht="16.5" x14ac:dyDescent="0.2">
      <c r="A5724" s="3">
        <v>5721</v>
      </c>
      <c r="B5724" s="3">
        <f t="shared" si="449"/>
        <v>37055101029</v>
      </c>
      <c r="C5724" s="3" t="s">
        <v>1166</v>
      </c>
      <c r="D5724" s="3" t="s">
        <v>255</v>
      </c>
      <c r="E5724" s="3" t="str">
        <f>INDEX(光放段!$G$4:$G$237,MATCH(纤芯!G5724,光放段!$C$4:$C$237,0))</f>
        <v>山东二干|潍烟威2号光缆:潍坊四平路-烟台开发区</v>
      </c>
      <c r="F5724" s="3">
        <f>INDEX(光放段!$I$4:$I$237,MATCH(纤芯!H5724,光放段!$B$4:$B$237,0))</f>
        <v>37055100000</v>
      </c>
      <c r="G5724" s="3" t="str">
        <f t="shared" si="445"/>
        <v>山东二干|潍烟威2号光缆:潍坊四平路-昌邑</v>
      </c>
      <c r="H5724" s="3">
        <f>INDEX(光放段!$B$4:$B$237,MATCH(纤芯!G5724,光放段!$C$4:$C$237,0))</f>
        <v>37055101000</v>
      </c>
      <c r="I5724" s="3" t="str">
        <f t="shared" si="446"/>
        <v>潍烟威2号光缆</v>
      </c>
      <c r="J5724" s="3" t="str">
        <f>INDEX(子缆名称!$B$4:$B$29,纤芯!M5724)</f>
        <v>C缆</v>
      </c>
      <c r="K5724" s="3">
        <v>29</v>
      </c>
      <c r="L5724" s="3">
        <f t="shared" si="447"/>
        <v>5</v>
      </c>
      <c r="M5724" s="3">
        <f t="shared" si="448"/>
        <v>3</v>
      </c>
      <c r="N5724" s="3" t="s">
        <v>66</v>
      </c>
      <c r="O5724" s="3">
        <f>COUNTIF([1]局站!$D$4:$D$172,"="&amp;N5724)</f>
        <v>1</v>
      </c>
      <c r="P5724" s="3">
        <v>0</v>
      </c>
      <c r="Q5724" s="3">
        <v>0</v>
      </c>
      <c r="R5724" s="3">
        <v>0</v>
      </c>
      <c r="S5724" s="3" t="s">
        <v>124</v>
      </c>
      <c r="T5724" s="3">
        <f>COUNTIF([1]局站!$D$4:$D$172,"="&amp;S5724)</f>
        <v>1</v>
      </c>
      <c r="U5724" s="3">
        <v>0</v>
      </c>
      <c r="V5724" s="3">
        <v>0</v>
      </c>
      <c r="W5724" s="3">
        <v>0</v>
      </c>
      <c r="X5724" s="3" t="s">
        <v>1214</v>
      </c>
      <c r="Y5724" s="3" t="s">
        <v>852</v>
      </c>
      <c r="Z5724" s="3" t="str">
        <f>INDEX(业务类型!$C$4:$C$8,MATCH(纤芯!Y5724,业务类型!$B$4:$B$8,0))</f>
        <v>TWO</v>
      </c>
      <c r="AA5724" s="3" t="s">
        <v>901</v>
      </c>
    </row>
    <row r="5725" spans="1:27" ht="16.5" x14ac:dyDescent="0.2">
      <c r="A5725" s="3">
        <v>5722</v>
      </c>
      <c r="B5725" s="3">
        <f t="shared" si="449"/>
        <v>37055101030</v>
      </c>
      <c r="C5725" s="3" t="s">
        <v>1166</v>
      </c>
      <c r="D5725" s="3" t="s">
        <v>255</v>
      </c>
      <c r="E5725" s="3" t="str">
        <f>INDEX(光放段!$G$4:$G$237,MATCH(纤芯!G5725,光放段!$C$4:$C$237,0))</f>
        <v>山东二干|潍烟威2号光缆:潍坊四平路-烟台开发区</v>
      </c>
      <c r="F5725" s="3">
        <f>INDEX(光放段!$I$4:$I$237,MATCH(纤芯!H5725,光放段!$B$4:$B$237,0))</f>
        <v>37055100000</v>
      </c>
      <c r="G5725" s="3" t="str">
        <f t="shared" si="445"/>
        <v>山东二干|潍烟威2号光缆:潍坊四平路-昌邑</v>
      </c>
      <c r="H5725" s="3">
        <f>INDEX(光放段!$B$4:$B$237,MATCH(纤芯!G5725,光放段!$C$4:$C$237,0))</f>
        <v>37055101000</v>
      </c>
      <c r="I5725" s="3" t="str">
        <f t="shared" si="446"/>
        <v>潍烟威2号光缆</v>
      </c>
      <c r="J5725" s="3" t="str">
        <f>INDEX(子缆名称!$B$4:$B$29,纤芯!M5725)</f>
        <v>C缆</v>
      </c>
      <c r="K5725" s="3">
        <v>30</v>
      </c>
      <c r="L5725" s="3">
        <f t="shared" si="447"/>
        <v>6</v>
      </c>
      <c r="M5725" s="3">
        <f t="shared" si="448"/>
        <v>3</v>
      </c>
      <c r="N5725" s="3" t="s">
        <v>66</v>
      </c>
      <c r="O5725" s="3">
        <f>COUNTIF([1]局站!$D$4:$D$172,"="&amp;N5725)</f>
        <v>1</v>
      </c>
      <c r="P5725" s="3">
        <v>0</v>
      </c>
      <c r="Q5725" s="3">
        <v>0</v>
      </c>
      <c r="R5725" s="3">
        <v>0</v>
      </c>
      <c r="S5725" s="3" t="s">
        <v>124</v>
      </c>
      <c r="T5725" s="3">
        <f>COUNTIF([1]局站!$D$4:$D$172,"="&amp;S5725)</f>
        <v>1</v>
      </c>
      <c r="U5725" s="3">
        <v>0</v>
      </c>
      <c r="V5725" s="3">
        <v>0</v>
      </c>
      <c r="W5725" s="3">
        <v>0</v>
      </c>
      <c r="X5725" s="3" t="s">
        <v>1214</v>
      </c>
      <c r="Y5725" s="3" t="s">
        <v>880</v>
      </c>
      <c r="Z5725" s="3" t="str">
        <f>INDEX(业务类型!$C$4:$C$8,MATCH(纤芯!Y5725,业务类型!$B$4:$B$8,0))</f>
        <v>IDLE</v>
      </c>
      <c r="AA5725" s="3"/>
    </row>
    <row r="5726" spans="1:27" ht="16.5" x14ac:dyDescent="0.2">
      <c r="A5726" s="3">
        <v>5723</v>
      </c>
      <c r="B5726" s="3">
        <f t="shared" si="449"/>
        <v>37055101031</v>
      </c>
      <c r="C5726" s="3" t="s">
        <v>1166</v>
      </c>
      <c r="D5726" s="3" t="s">
        <v>255</v>
      </c>
      <c r="E5726" s="3" t="str">
        <f>INDEX(光放段!$G$4:$G$237,MATCH(纤芯!G5726,光放段!$C$4:$C$237,0))</f>
        <v>山东二干|潍烟威2号光缆:潍坊四平路-烟台开发区</v>
      </c>
      <c r="F5726" s="3">
        <f>INDEX(光放段!$I$4:$I$237,MATCH(纤芯!H5726,光放段!$B$4:$B$237,0))</f>
        <v>37055100000</v>
      </c>
      <c r="G5726" s="3" t="str">
        <f t="shared" si="445"/>
        <v>山东二干|潍烟威2号光缆:潍坊四平路-昌邑</v>
      </c>
      <c r="H5726" s="3">
        <f>INDEX(光放段!$B$4:$B$237,MATCH(纤芯!G5726,光放段!$C$4:$C$237,0))</f>
        <v>37055101000</v>
      </c>
      <c r="I5726" s="3" t="str">
        <f t="shared" si="446"/>
        <v>潍烟威2号光缆</v>
      </c>
      <c r="J5726" s="3" t="str">
        <f>INDEX(子缆名称!$B$4:$B$29,纤芯!M5726)</f>
        <v>C缆</v>
      </c>
      <c r="K5726" s="3">
        <v>31</v>
      </c>
      <c r="L5726" s="3">
        <f t="shared" si="447"/>
        <v>7</v>
      </c>
      <c r="M5726" s="3">
        <f t="shared" si="448"/>
        <v>3</v>
      </c>
      <c r="N5726" s="3" t="s">
        <v>66</v>
      </c>
      <c r="O5726" s="3">
        <f>COUNTIF([1]局站!$D$4:$D$172,"="&amp;N5726)</f>
        <v>1</v>
      </c>
      <c r="P5726" s="3">
        <v>0</v>
      </c>
      <c r="Q5726" s="3">
        <v>0</v>
      </c>
      <c r="R5726" s="3">
        <v>0</v>
      </c>
      <c r="S5726" s="3" t="s">
        <v>124</v>
      </c>
      <c r="T5726" s="3">
        <f>COUNTIF([1]局站!$D$4:$D$172,"="&amp;S5726)</f>
        <v>1</v>
      </c>
      <c r="U5726" s="3">
        <v>0</v>
      </c>
      <c r="V5726" s="3">
        <v>0</v>
      </c>
      <c r="W5726" s="3">
        <v>0</v>
      </c>
      <c r="X5726" s="3" t="s">
        <v>1214</v>
      </c>
      <c r="Y5726" s="3" t="s">
        <v>880</v>
      </c>
      <c r="Z5726" s="3" t="str">
        <f>INDEX(业务类型!$C$4:$C$8,MATCH(纤芯!Y5726,业务类型!$B$4:$B$8,0))</f>
        <v>IDLE</v>
      </c>
      <c r="AA5726" s="3"/>
    </row>
    <row r="5727" spans="1:27" ht="16.5" x14ac:dyDescent="0.2">
      <c r="A5727" s="3">
        <v>5724</v>
      </c>
      <c r="B5727" s="3">
        <f t="shared" si="449"/>
        <v>37055101032</v>
      </c>
      <c r="C5727" s="3" t="s">
        <v>1166</v>
      </c>
      <c r="D5727" s="3" t="s">
        <v>255</v>
      </c>
      <c r="E5727" s="3" t="str">
        <f>INDEX(光放段!$G$4:$G$237,MATCH(纤芯!G5727,光放段!$C$4:$C$237,0))</f>
        <v>山东二干|潍烟威2号光缆:潍坊四平路-烟台开发区</v>
      </c>
      <c r="F5727" s="3">
        <f>INDEX(光放段!$I$4:$I$237,MATCH(纤芯!H5727,光放段!$B$4:$B$237,0))</f>
        <v>37055100000</v>
      </c>
      <c r="G5727" s="3" t="str">
        <f t="shared" si="445"/>
        <v>山东二干|潍烟威2号光缆:潍坊四平路-昌邑</v>
      </c>
      <c r="H5727" s="3">
        <f>INDEX(光放段!$B$4:$B$237,MATCH(纤芯!G5727,光放段!$C$4:$C$237,0))</f>
        <v>37055101000</v>
      </c>
      <c r="I5727" s="3" t="str">
        <f t="shared" si="446"/>
        <v>潍烟威2号光缆</v>
      </c>
      <c r="J5727" s="3" t="str">
        <f>INDEX(子缆名称!$B$4:$B$29,纤芯!M5727)</f>
        <v>C缆</v>
      </c>
      <c r="K5727" s="3">
        <v>32</v>
      </c>
      <c r="L5727" s="3">
        <f t="shared" si="447"/>
        <v>8</v>
      </c>
      <c r="M5727" s="3">
        <f t="shared" si="448"/>
        <v>3</v>
      </c>
      <c r="N5727" s="3" t="s">
        <v>66</v>
      </c>
      <c r="O5727" s="3">
        <f>COUNTIF([1]局站!$D$4:$D$172,"="&amp;N5727)</f>
        <v>1</v>
      </c>
      <c r="P5727" s="3">
        <v>0</v>
      </c>
      <c r="Q5727" s="3">
        <v>0</v>
      </c>
      <c r="R5727" s="3">
        <v>0</v>
      </c>
      <c r="S5727" s="3" t="s">
        <v>124</v>
      </c>
      <c r="T5727" s="3">
        <f>COUNTIF([1]局站!$D$4:$D$172,"="&amp;S5727)</f>
        <v>1</v>
      </c>
      <c r="U5727" s="3">
        <v>0</v>
      </c>
      <c r="V5727" s="3">
        <v>0</v>
      </c>
      <c r="W5727" s="3">
        <v>0</v>
      </c>
      <c r="X5727" s="3" t="s">
        <v>1214</v>
      </c>
      <c r="Y5727" s="3" t="s">
        <v>880</v>
      </c>
      <c r="Z5727" s="3" t="str">
        <f>INDEX(业务类型!$C$4:$C$8,MATCH(纤芯!Y5727,业务类型!$B$4:$B$8,0))</f>
        <v>IDLE</v>
      </c>
      <c r="AA5727" s="3"/>
    </row>
    <row r="5728" spans="1:27" ht="16.5" x14ac:dyDescent="0.2">
      <c r="A5728" s="3">
        <v>5725</v>
      </c>
      <c r="B5728" s="3">
        <f t="shared" si="449"/>
        <v>37055101033</v>
      </c>
      <c r="C5728" s="3" t="s">
        <v>1166</v>
      </c>
      <c r="D5728" s="3" t="s">
        <v>255</v>
      </c>
      <c r="E5728" s="3" t="str">
        <f>INDEX(光放段!$G$4:$G$237,MATCH(纤芯!G5728,光放段!$C$4:$C$237,0))</f>
        <v>山东二干|潍烟威2号光缆:潍坊四平路-烟台开发区</v>
      </c>
      <c r="F5728" s="3">
        <f>INDEX(光放段!$I$4:$I$237,MATCH(纤芯!H5728,光放段!$B$4:$B$237,0))</f>
        <v>37055100000</v>
      </c>
      <c r="G5728" s="3" t="str">
        <f t="shared" si="445"/>
        <v>山东二干|潍烟威2号光缆:潍坊四平路-昌邑</v>
      </c>
      <c r="H5728" s="3">
        <f>INDEX(光放段!$B$4:$B$237,MATCH(纤芯!G5728,光放段!$C$4:$C$237,0))</f>
        <v>37055101000</v>
      </c>
      <c r="I5728" s="3" t="str">
        <f t="shared" si="446"/>
        <v>潍烟威2号光缆</v>
      </c>
      <c r="J5728" s="3" t="str">
        <f>INDEX(子缆名称!$B$4:$B$29,纤芯!M5728)</f>
        <v>C缆</v>
      </c>
      <c r="K5728" s="3">
        <v>33</v>
      </c>
      <c r="L5728" s="3">
        <f t="shared" si="447"/>
        <v>9</v>
      </c>
      <c r="M5728" s="3">
        <f t="shared" si="448"/>
        <v>3</v>
      </c>
      <c r="N5728" s="3" t="s">
        <v>66</v>
      </c>
      <c r="O5728" s="3">
        <f>COUNTIF([1]局站!$D$4:$D$172,"="&amp;N5728)</f>
        <v>1</v>
      </c>
      <c r="P5728" s="3">
        <v>0</v>
      </c>
      <c r="Q5728" s="3">
        <v>0</v>
      </c>
      <c r="R5728" s="3">
        <v>0</v>
      </c>
      <c r="S5728" s="3" t="s">
        <v>124</v>
      </c>
      <c r="T5728" s="3">
        <f>COUNTIF([1]局站!$D$4:$D$172,"="&amp;S5728)</f>
        <v>1</v>
      </c>
      <c r="U5728" s="3">
        <v>0</v>
      </c>
      <c r="V5728" s="3">
        <v>0</v>
      </c>
      <c r="W5728" s="3">
        <v>0</v>
      </c>
      <c r="X5728" s="3" t="s">
        <v>1214</v>
      </c>
      <c r="Y5728" s="3" t="s">
        <v>880</v>
      </c>
      <c r="Z5728" s="3" t="str">
        <f>INDEX(业务类型!$C$4:$C$8,MATCH(纤芯!Y5728,业务类型!$B$4:$B$8,0))</f>
        <v>IDLE</v>
      </c>
      <c r="AA5728" s="3"/>
    </row>
    <row r="5729" spans="1:27" ht="16.5" x14ac:dyDescent="0.2">
      <c r="A5729" s="3">
        <v>5726</v>
      </c>
      <c r="B5729" s="3">
        <f t="shared" si="449"/>
        <v>37055101034</v>
      </c>
      <c r="C5729" s="3" t="s">
        <v>1166</v>
      </c>
      <c r="D5729" s="3" t="s">
        <v>255</v>
      </c>
      <c r="E5729" s="3" t="str">
        <f>INDEX(光放段!$G$4:$G$237,MATCH(纤芯!G5729,光放段!$C$4:$C$237,0))</f>
        <v>山东二干|潍烟威2号光缆:潍坊四平路-烟台开发区</v>
      </c>
      <c r="F5729" s="3">
        <f>INDEX(光放段!$I$4:$I$237,MATCH(纤芯!H5729,光放段!$B$4:$B$237,0))</f>
        <v>37055100000</v>
      </c>
      <c r="G5729" s="3" t="str">
        <f t="shared" si="445"/>
        <v>山东二干|潍烟威2号光缆:潍坊四平路-昌邑</v>
      </c>
      <c r="H5729" s="3">
        <f>INDEX(光放段!$B$4:$B$237,MATCH(纤芯!G5729,光放段!$C$4:$C$237,0))</f>
        <v>37055101000</v>
      </c>
      <c r="I5729" s="3" t="str">
        <f t="shared" si="446"/>
        <v>潍烟威2号光缆</v>
      </c>
      <c r="J5729" s="3" t="str">
        <f>INDEX(子缆名称!$B$4:$B$29,纤芯!M5729)</f>
        <v>C缆</v>
      </c>
      <c r="K5729" s="3">
        <v>34</v>
      </c>
      <c r="L5729" s="3">
        <f t="shared" si="447"/>
        <v>10</v>
      </c>
      <c r="M5729" s="3">
        <f t="shared" si="448"/>
        <v>3</v>
      </c>
      <c r="N5729" s="3" t="s">
        <v>66</v>
      </c>
      <c r="O5729" s="3">
        <f>COUNTIF([1]局站!$D$4:$D$172,"="&amp;N5729)</f>
        <v>1</v>
      </c>
      <c r="P5729" s="3">
        <v>0</v>
      </c>
      <c r="Q5729" s="3">
        <v>0</v>
      </c>
      <c r="R5729" s="3">
        <v>0</v>
      </c>
      <c r="S5729" s="3" t="s">
        <v>124</v>
      </c>
      <c r="T5729" s="3">
        <f>COUNTIF([1]局站!$D$4:$D$172,"="&amp;S5729)</f>
        <v>1</v>
      </c>
      <c r="U5729" s="3">
        <v>0</v>
      </c>
      <c r="V5729" s="3">
        <v>0</v>
      </c>
      <c r="W5729" s="3">
        <v>0</v>
      </c>
      <c r="X5729" s="3" t="s">
        <v>1214</v>
      </c>
      <c r="Y5729" s="3" t="s">
        <v>881</v>
      </c>
      <c r="Z5729" s="3" t="str">
        <f>INDEX(业务类型!$C$4:$C$8,MATCH(纤芯!Y5729,业务类型!$B$4:$B$8,0))</f>
        <v>OTHER</v>
      </c>
      <c r="AA5729" s="3" t="s">
        <v>1127</v>
      </c>
    </row>
    <row r="5730" spans="1:27" ht="16.5" x14ac:dyDescent="0.2">
      <c r="A5730" s="3">
        <v>5727</v>
      </c>
      <c r="B5730" s="3">
        <f t="shared" si="449"/>
        <v>37055101035</v>
      </c>
      <c r="C5730" s="3" t="s">
        <v>1166</v>
      </c>
      <c r="D5730" s="3" t="s">
        <v>255</v>
      </c>
      <c r="E5730" s="3" t="str">
        <f>INDEX(光放段!$G$4:$G$237,MATCH(纤芯!G5730,光放段!$C$4:$C$237,0))</f>
        <v>山东二干|潍烟威2号光缆:潍坊四平路-烟台开发区</v>
      </c>
      <c r="F5730" s="3">
        <f>INDEX(光放段!$I$4:$I$237,MATCH(纤芯!H5730,光放段!$B$4:$B$237,0))</f>
        <v>37055100000</v>
      </c>
      <c r="G5730" s="3" t="str">
        <f t="shared" si="445"/>
        <v>山东二干|潍烟威2号光缆:潍坊四平路-昌邑</v>
      </c>
      <c r="H5730" s="3">
        <f>INDEX(光放段!$B$4:$B$237,MATCH(纤芯!G5730,光放段!$C$4:$C$237,0))</f>
        <v>37055101000</v>
      </c>
      <c r="I5730" s="3" t="str">
        <f t="shared" si="446"/>
        <v>潍烟威2号光缆</v>
      </c>
      <c r="J5730" s="3" t="str">
        <f>INDEX(子缆名称!$B$4:$B$29,纤芯!M5730)</f>
        <v>C缆</v>
      </c>
      <c r="K5730" s="3">
        <v>35</v>
      </c>
      <c r="L5730" s="3">
        <f t="shared" si="447"/>
        <v>11</v>
      </c>
      <c r="M5730" s="3">
        <f t="shared" si="448"/>
        <v>3</v>
      </c>
      <c r="N5730" s="3" t="s">
        <v>66</v>
      </c>
      <c r="O5730" s="3">
        <f>COUNTIF([1]局站!$D$4:$D$172,"="&amp;N5730)</f>
        <v>1</v>
      </c>
      <c r="P5730" s="3">
        <v>0</v>
      </c>
      <c r="Q5730" s="3">
        <v>0</v>
      </c>
      <c r="R5730" s="3">
        <v>0</v>
      </c>
      <c r="S5730" s="3" t="s">
        <v>124</v>
      </c>
      <c r="T5730" s="3">
        <f>COUNTIF([1]局站!$D$4:$D$172,"="&amp;S5730)</f>
        <v>1</v>
      </c>
      <c r="U5730" s="3">
        <v>0</v>
      </c>
      <c r="V5730" s="3">
        <v>0</v>
      </c>
      <c r="W5730" s="3">
        <v>0</v>
      </c>
      <c r="X5730" s="3" t="s">
        <v>1214</v>
      </c>
      <c r="Y5730" s="3" t="s">
        <v>881</v>
      </c>
      <c r="Z5730" s="3" t="str">
        <f>INDEX(业务类型!$C$4:$C$8,MATCH(纤芯!Y5730,业务类型!$B$4:$B$8,0))</f>
        <v>OTHER</v>
      </c>
      <c r="AA5730" s="3" t="s">
        <v>919</v>
      </c>
    </row>
    <row r="5731" spans="1:27" ht="16.5" x14ac:dyDescent="0.2">
      <c r="A5731" s="3">
        <v>5728</v>
      </c>
      <c r="B5731" s="3">
        <f t="shared" si="449"/>
        <v>37055101036</v>
      </c>
      <c r="C5731" s="3" t="s">
        <v>1166</v>
      </c>
      <c r="D5731" s="3" t="s">
        <v>255</v>
      </c>
      <c r="E5731" s="3" t="str">
        <f>INDEX(光放段!$G$4:$G$237,MATCH(纤芯!G5731,光放段!$C$4:$C$237,0))</f>
        <v>山东二干|潍烟威2号光缆:潍坊四平路-烟台开发区</v>
      </c>
      <c r="F5731" s="3">
        <f>INDEX(光放段!$I$4:$I$237,MATCH(纤芯!H5731,光放段!$B$4:$B$237,0))</f>
        <v>37055100000</v>
      </c>
      <c r="G5731" s="3" t="str">
        <f t="shared" si="445"/>
        <v>山东二干|潍烟威2号光缆:潍坊四平路-昌邑</v>
      </c>
      <c r="H5731" s="3">
        <f>INDEX(光放段!$B$4:$B$237,MATCH(纤芯!G5731,光放段!$C$4:$C$237,0))</f>
        <v>37055101000</v>
      </c>
      <c r="I5731" s="3" t="str">
        <f t="shared" si="446"/>
        <v>潍烟威2号光缆</v>
      </c>
      <c r="J5731" s="3" t="str">
        <f>INDEX(子缆名称!$B$4:$B$29,纤芯!M5731)</f>
        <v>C缆</v>
      </c>
      <c r="K5731" s="3">
        <v>36</v>
      </c>
      <c r="L5731" s="3">
        <f t="shared" si="447"/>
        <v>12</v>
      </c>
      <c r="M5731" s="3">
        <f t="shared" si="448"/>
        <v>3</v>
      </c>
      <c r="N5731" s="3" t="s">
        <v>66</v>
      </c>
      <c r="O5731" s="3">
        <f>COUNTIF([1]局站!$D$4:$D$172,"="&amp;N5731)</f>
        <v>1</v>
      </c>
      <c r="P5731" s="3">
        <v>0</v>
      </c>
      <c r="Q5731" s="3">
        <v>0</v>
      </c>
      <c r="R5731" s="3">
        <v>0</v>
      </c>
      <c r="S5731" s="3" t="s">
        <v>124</v>
      </c>
      <c r="T5731" s="3">
        <f>COUNTIF([1]局站!$D$4:$D$172,"="&amp;S5731)</f>
        <v>1</v>
      </c>
      <c r="U5731" s="3">
        <v>0</v>
      </c>
      <c r="V5731" s="3">
        <v>0</v>
      </c>
      <c r="W5731" s="3">
        <v>0</v>
      </c>
      <c r="X5731" s="3" t="s">
        <v>1214</v>
      </c>
      <c r="Y5731" s="3" t="s">
        <v>881</v>
      </c>
      <c r="Z5731" s="3" t="str">
        <f>INDEX(业务类型!$C$4:$C$8,MATCH(纤芯!Y5731,业务类型!$B$4:$B$8,0))</f>
        <v>OTHER</v>
      </c>
      <c r="AA5731" s="3" t="s">
        <v>888</v>
      </c>
    </row>
    <row r="5732" spans="1:27" ht="16.5" x14ac:dyDescent="0.2">
      <c r="A5732" s="3">
        <v>5729</v>
      </c>
      <c r="B5732" s="3">
        <f t="shared" si="449"/>
        <v>37055101037</v>
      </c>
      <c r="C5732" s="3" t="s">
        <v>1166</v>
      </c>
      <c r="D5732" s="3" t="s">
        <v>255</v>
      </c>
      <c r="E5732" s="3" t="str">
        <f>INDEX(光放段!$G$4:$G$237,MATCH(纤芯!G5732,光放段!$C$4:$C$237,0))</f>
        <v>山东二干|潍烟威2号光缆:潍坊四平路-烟台开发区</v>
      </c>
      <c r="F5732" s="3">
        <f>INDEX(光放段!$I$4:$I$237,MATCH(纤芯!H5732,光放段!$B$4:$B$237,0))</f>
        <v>37055100000</v>
      </c>
      <c r="G5732" s="3" t="str">
        <f t="shared" si="445"/>
        <v>山东二干|潍烟威2号光缆:潍坊四平路-昌邑</v>
      </c>
      <c r="H5732" s="3">
        <f>INDEX(光放段!$B$4:$B$237,MATCH(纤芯!G5732,光放段!$C$4:$C$237,0))</f>
        <v>37055101000</v>
      </c>
      <c r="I5732" s="3" t="str">
        <f t="shared" si="446"/>
        <v>潍烟威2号光缆</v>
      </c>
      <c r="J5732" s="3" t="str">
        <f>INDEX(子缆名称!$B$4:$B$29,纤芯!M5732)</f>
        <v>D缆</v>
      </c>
      <c r="K5732" s="3">
        <v>37</v>
      </c>
      <c r="L5732" s="3">
        <f t="shared" si="447"/>
        <v>1</v>
      </c>
      <c r="M5732" s="3">
        <f t="shared" si="448"/>
        <v>4</v>
      </c>
      <c r="N5732" s="3" t="s">
        <v>66</v>
      </c>
      <c r="O5732" s="3">
        <f>COUNTIF([1]局站!$D$4:$D$172,"="&amp;N5732)</f>
        <v>1</v>
      </c>
      <c r="P5732" s="3">
        <v>0</v>
      </c>
      <c r="Q5732" s="3">
        <v>0</v>
      </c>
      <c r="R5732" s="3">
        <v>0</v>
      </c>
      <c r="S5732" s="3" t="s">
        <v>124</v>
      </c>
      <c r="T5732" s="3">
        <f>COUNTIF([1]局站!$D$4:$D$172,"="&amp;S5732)</f>
        <v>1</v>
      </c>
      <c r="U5732" s="3">
        <v>0</v>
      </c>
      <c r="V5732" s="3">
        <v>0</v>
      </c>
      <c r="W5732" s="3">
        <v>0</v>
      </c>
      <c r="X5732" s="3" t="s">
        <v>1214</v>
      </c>
      <c r="Y5732" s="3" t="s">
        <v>880</v>
      </c>
      <c r="Z5732" s="3" t="str">
        <f>INDEX(业务类型!$C$4:$C$8,MATCH(纤芯!Y5732,业务类型!$B$4:$B$8,0))</f>
        <v>IDLE</v>
      </c>
      <c r="AA5732" s="3"/>
    </row>
    <row r="5733" spans="1:27" ht="16.5" x14ac:dyDescent="0.2">
      <c r="A5733" s="3">
        <v>5730</v>
      </c>
      <c r="B5733" s="3">
        <f t="shared" si="449"/>
        <v>37055101038</v>
      </c>
      <c r="C5733" s="3" t="s">
        <v>1166</v>
      </c>
      <c r="D5733" s="3" t="s">
        <v>255</v>
      </c>
      <c r="E5733" s="3" t="str">
        <f>INDEX(光放段!$G$4:$G$237,MATCH(纤芯!G5733,光放段!$C$4:$C$237,0))</f>
        <v>山东二干|潍烟威2号光缆:潍坊四平路-烟台开发区</v>
      </c>
      <c r="F5733" s="3">
        <f>INDEX(光放段!$I$4:$I$237,MATCH(纤芯!H5733,光放段!$B$4:$B$237,0))</f>
        <v>37055100000</v>
      </c>
      <c r="G5733" s="3" t="str">
        <f t="shared" si="445"/>
        <v>山东二干|潍烟威2号光缆:潍坊四平路-昌邑</v>
      </c>
      <c r="H5733" s="3">
        <f>INDEX(光放段!$B$4:$B$237,MATCH(纤芯!G5733,光放段!$C$4:$C$237,0))</f>
        <v>37055101000</v>
      </c>
      <c r="I5733" s="3" t="str">
        <f t="shared" si="446"/>
        <v>潍烟威2号光缆</v>
      </c>
      <c r="J5733" s="3" t="str">
        <f>INDEX(子缆名称!$B$4:$B$29,纤芯!M5733)</f>
        <v>D缆</v>
      </c>
      <c r="K5733" s="3">
        <v>38</v>
      </c>
      <c r="L5733" s="3">
        <f t="shared" si="447"/>
        <v>2</v>
      </c>
      <c r="M5733" s="3">
        <f t="shared" si="448"/>
        <v>4</v>
      </c>
      <c r="N5733" s="3" t="s">
        <v>66</v>
      </c>
      <c r="O5733" s="3">
        <f>COUNTIF([1]局站!$D$4:$D$172,"="&amp;N5733)</f>
        <v>1</v>
      </c>
      <c r="P5733" s="3">
        <v>0</v>
      </c>
      <c r="Q5733" s="3">
        <v>0</v>
      </c>
      <c r="R5733" s="3">
        <v>0</v>
      </c>
      <c r="S5733" s="3" t="s">
        <v>124</v>
      </c>
      <c r="T5733" s="3">
        <f>COUNTIF([1]局站!$D$4:$D$172,"="&amp;S5733)</f>
        <v>1</v>
      </c>
      <c r="U5733" s="3">
        <v>0</v>
      </c>
      <c r="V5733" s="3">
        <v>0</v>
      </c>
      <c r="W5733" s="3">
        <v>0</v>
      </c>
      <c r="X5733" s="3" t="s">
        <v>1214</v>
      </c>
      <c r="Y5733" s="3" t="s">
        <v>854</v>
      </c>
      <c r="Z5733" s="3" t="str">
        <f>INDEX(业务类型!$C$4:$C$8,MATCH(纤芯!Y5733,业务类型!$B$4:$B$8,0))</f>
        <v>LOCAL</v>
      </c>
      <c r="AA5733" s="3" t="s">
        <v>879</v>
      </c>
    </row>
    <row r="5734" spans="1:27" ht="16.5" x14ac:dyDescent="0.2">
      <c r="A5734" s="3">
        <v>5731</v>
      </c>
      <c r="B5734" s="3">
        <f t="shared" si="449"/>
        <v>37055101039</v>
      </c>
      <c r="C5734" s="3" t="s">
        <v>1166</v>
      </c>
      <c r="D5734" s="3" t="s">
        <v>255</v>
      </c>
      <c r="E5734" s="3" t="str">
        <f>INDEX(光放段!$G$4:$G$237,MATCH(纤芯!G5734,光放段!$C$4:$C$237,0))</f>
        <v>山东二干|潍烟威2号光缆:潍坊四平路-烟台开发区</v>
      </c>
      <c r="F5734" s="3">
        <f>INDEX(光放段!$I$4:$I$237,MATCH(纤芯!H5734,光放段!$B$4:$B$237,0))</f>
        <v>37055100000</v>
      </c>
      <c r="G5734" s="3" t="str">
        <f t="shared" si="445"/>
        <v>山东二干|潍烟威2号光缆:潍坊四平路-昌邑</v>
      </c>
      <c r="H5734" s="3">
        <f>INDEX(光放段!$B$4:$B$237,MATCH(纤芯!G5734,光放段!$C$4:$C$237,0))</f>
        <v>37055101000</v>
      </c>
      <c r="I5734" s="3" t="str">
        <f t="shared" si="446"/>
        <v>潍烟威2号光缆</v>
      </c>
      <c r="J5734" s="3" t="str">
        <f>INDEX(子缆名称!$B$4:$B$29,纤芯!M5734)</f>
        <v>D缆</v>
      </c>
      <c r="K5734" s="3">
        <v>39</v>
      </c>
      <c r="L5734" s="3">
        <f t="shared" si="447"/>
        <v>3</v>
      </c>
      <c r="M5734" s="3">
        <f t="shared" si="448"/>
        <v>4</v>
      </c>
      <c r="N5734" s="3" t="s">
        <v>66</v>
      </c>
      <c r="O5734" s="3">
        <f>COUNTIF([1]局站!$D$4:$D$172,"="&amp;N5734)</f>
        <v>1</v>
      </c>
      <c r="P5734" s="3">
        <v>0</v>
      </c>
      <c r="Q5734" s="3">
        <v>0</v>
      </c>
      <c r="R5734" s="3">
        <v>0</v>
      </c>
      <c r="S5734" s="3" t="s">
        <v>124</v>
      </c>
      <c r="T5734" s="3">
        <f>COUNTIF([1]局站!$D$4:$D$172,"="&amp;S5734)</f>
        <v>1</v>
      </c>
      <c r="U5734" s="3">
        <v>0</v>
      </c>
      <c r="V5734" s="3">
        <v>0</v>
      </c>
      <c r="W5734" s="3">
        <v>0</v>
      </c>
      <c r="X5734" s="3" t="s">
        <v>1214</v>
      </c>
      <c r="Y5734" s="3" t="s">
        <v>880</v>
      </c>
      <c r="Z5734" s="3" t="str">
        <f>INDEX(业务类型!$C$4:$C$8,MATCH(纤芯!Y5734,业务类型!$B$4:$B$8,0))</f>
        <v>IDLE</v>
      </c>
      <c r="AA5734" s="3"/>
    </row>
    <row r="5735" spans="1:27" ht="16.5" x14ac:dyDescent="0.2">
      <c r="A5735" s="3">
        <v>5732</v>
      </c>
      <c r="B5735" s="3">
        <f t="shared" si="449"/>
        <v>37055101040</v>
      </c>
      <c r="C5735" s="3" t="s">
        <v>1166</v>
      </c>
      <c r="D5735" s="3" t="s">
        <v>255</v>
      </c>
      <c r="E5735" s="3" t="str">
        <f>INDEX(光放段!$G$4:$G$237,MATCH(纤芯!G5735,光放段!$C$4:$C$237,0))</f>
        <v>山东二干|潍烟威2号光缆:潍坊四平路-烟台开发区</v>
      </c>
      <c r="F5735" s="3">
        <f>INDEX(光放段!$I$4:$I$237,MATCH(纤芯!H5735,光放段!$B$4:$B$237,0))</f>
        <v>37055100000</v>
      </c>
      <c r="G5735" s="3" t="str">
        <f t="shared" si="445"/>
        <v>山东二干|潍烟威2号光缆:潍坊四平路-昌邑</v>
      </c>
      <c r="H5735" s="3">
        <f>INDEX(光放段!$B$4:$B$237,MATCH(纤芯!G5735,光放段!$C$4:$C$237,0))</f>
        <v>37055101000</v>
      </c>
      <c r="I5735" s="3" t="str">
        <f t="shared" si="446"/>
        <v>潍烟威2号光缆</v>
      </c>
      <c r="J5735" s="3" t="str">
        <f>INDEX(子缆名称!$B$4:$B$29,纤芯!M5735)</f>
        <v>D缆</v>
      </c>
      <c r="K5735" s="3">
        <v>40</v>
      </c>
      <c r="L5735" s="3">
        <f t="shared" si="447"/>
        <v>4</v>
      </c>
      <c r="M5735" s="3">
        <f t="shared" si="448"/>
        <v>4</v>
      </c>
      <c r="N5735" s="3" t="s">
        <v>66</v>
      </c>
      <c r="O5735" s="3">
        <f>COUNTIF([1]局站!$D$4:$D$172,"="&amp;N5735)</f>
        <v>1</v>
      </c>
      <c r="P5735" s="3">
        <v>0</v>
      </c>
      <c r="Q5735" s="3">
        <v>0</v>
      </c>
      <c r="R5735" s="3">
        <v>0</v>
      </c>
      <c r="S5735" s="3" t="s">
        <v>124</v>
      </c>
      <c r="T5735" s="3">
        <f>COUNTIF([1]局站!$D$4:$D$172,"="&amp;S5735)</f>
        <v>1</v>
      </c>
      <c r="U5735" s="3">
        <v>0</v>
      </c>
      <c r="V5735" s="3">
        <v>0</v>
      </c>
      <c r="W5735" s="3">
        <v>0</v>
      </c>
      <c r="X5735" s="3" t="s">
        <v>1214</v>
      </c>
      <c r="Y5735" s="3" t="s">
        <v>880</v>
      </c>
      <c r="Z5735" s="3" t="str">
        <f>INDEX(业务类型!$C$4:$C$8,MATCH(纤芯!Y5735,业务类型!$B$4:$B$8,0))</f>
        <v>IDLE</v>
      </c>
      <c r="AA5735" s="3"/>
    </row>
    <row r="5736" spans="1:27" ht="16.5" x14ac:dyDescent="0.2">
      <c r="A5736" s="3">
        <v>5733</v>
      </c>
      <c r="B5736" s="3">
        <f t="shared" si="449"/>
        <v>37055101041</v>
      </c>
      <c r="C5736" s="3" t="s">
        <v>1166</v>
      </c>
      <c r="D5736" s="3" t="s">
        <v>255</v>
      </c>
      <c r="E5736" s="3" t="str">
        <f>INDEX(光放段!$G$4:$G$237,MATCH(纤芯!G5736,光放段!$C$4:$C$237,0))</f>
        <v>山东二干|潍烟威2号光缆:潍坊四平路-烟台开发区</v>
      </c>
      <c r="F5736" s="3">
        <f>INDEX(光放段!$I$4:$I$237,MATCH(纤芯!H5736,光放段!$B$4:$B$237,0))</f>
        <v>37055100000</v>
      </c>
      <c r="G5736" s="3" t="str">
        <f t="shared" si="445"/>
        <v>山东二干|潍烟威2号光缆:潍坊四平路-昌邑</v>
      </c>
      <c r="H5736" s="3">
        <f>INDEX(光放段!$B$4:$B$237,MATCH(纤芯!G5736,光放段!$C$4:$C$237,0))</f>
        <v>37055101000</v>
      </c>
      <c r="I5736" s="3" t="str">
        <f t="shared" si="446"/>
        <v>潍烟威2号光缆</v>
      </c>
      <c r="J5736" s="3" t="str">
        <f>INDEX(子缆名称!$B$4:$B$29,纤芯!M5736)</f>
        <v>D缆</v>
      </c>
      <c r="K5736" s="3">
        <v>41</v>
      </c>
      <c r="L5736" s="3">
        <f t="shared" si="447"/>
        <v>5</v>
      </c>
      <c r="M5736" s="3">
        <f t="shared" si="448"/>
        <v>4</v>
      </c>
      <c r="N5736" s="3" t="s">
        <v>66</v>
      </c>
      <c r="O5736" s="3">
        <f>COUNTIF([1]局站!$D$4:$D$172,"="&amp;N5736)</f>
        <v>1</v>
      </c>
      <c r="P5736" s="3">
        <v>0</v>
      </c>
      <c r="Q5736" s="3">
        <v>0</v>
      </c>
      <c r="R5736" s="3">
        <v>0</v>
      </c>
      <c r="S5736" s="3" t="s">
        <v>124</v>
      </c>
      <c r="T5736" s="3">
        <f>COUNTIF([1]局站!$D$4:$D$172,"="&amp;S5736)</f>
        <v>1</v>
      </c>
      <c r="U5736" s="3">
        <v>0</v>
      </c>
      <c r="V5736" s="3">
        <v>0</v>
      </c>
      <c r="W5736" s="3">
        <v>0</v>
      </c>
      <c r="X5736" s="3" t="s">
        <v>1214</v>
      </c>
      <c r="Y5736" s="3" t="s">
        <v>854</v>
      </c>
      <c r="Z5736" s="3" t="str">
        <f>INDEX(业务类型!$C$4:$C$8,MATCH(纤芯!Y5736,业务类型!$B$4:$B$8,0))</f>
        <v>LOCAL</v>
      </c>
      <c r="AA5736" s="3" t="s">
        <v>879</v>
      </c>
    </row>
    <row r="5737" spans="1:27" ht="16.5" x14ac:dyDescent="0.2">
      <c r="A5737" s="3">
        <v>5734</v>
      </c>
      <c r="B5737" s="3">
        <f t="shared" si="449"/>
        <v>37055101042</v>
      </c>
      <c r="C5737" s="3" t="s">
        <v>1166</v>
      </c>
      <c r="D5737" s="3" t="s">
        <v>255</v>
      </c>
      <c r="E5737" s="3" t="str">
        <f>INDEX(光放段!$G$4:$G$237,MATCH(纤芯!G5737,光放段!$C$4:$C$237,0))</f>
        <v>山东二干|潍烟威2号光缆:潍坊四平路-烟台开发区</v>
      </c>
      <c r="F5737" s="3">
        <f>INDEX(光放段!$I$4:$I$237,MATCH(纤芯!H5737,光放段!$B$4:$B$237,0))</f>
        <v>37055100000</v>
      </c>
      <c r="G5737" s="3" t="str">
        <f t="shared" si="445"/>
        <v>山东二干|潍烟威2号光缆:潍坊四平路-昌邑</v>
      </c>
      <c r="H5737" s="3">
        <f>INDEX(光放段!$B$4:$B$237,MATCH(纤芯!G5737,光放段!$C$4:$C$237,0))</f>
        <v>37055101000</v>
      </c>
      <c r="I5737" s="3" t="str">
        <f t="shared" si="446"/>
        <v>潍烟威2号光缆</v>
      </c>
      <c r="J5737" s="3" t="str">
        <f>INDEX(子缆名称!$B$4:$B$29,纤芯!M5737)</f>
        <v>D缆</v>
      </c>
      <c r="K5737" s="3">
        <v>42</v>
      </c>
      <c r="L5737" s="3">
        <f t="shared" si="447"/>
        <v>6</v>
      </c>
      <c r="M5737" s="3">
        <f t="shared" si="448"/>
        <v>4</v>
      </c>
      <c r="N5737" s="3" t="s">
        <v>66</v>
      </c>
      <c r="O5737" s="3">
        <f>COUNTIF([1]局站!$D$4:$D$172,"="&amp;N5737)</f>
        <v>1</v>
      </c>
      <c r="P5737" s="3">
        <v>0</v>
      </c>
      <c r="Q5737" s="3">
        <v>0</v>
      </c>
      <c r="R5737" s="3">
        <v>0</v>
      </c>
      <c r="S5737" s="3" t="s">
        <v>124</v>
      </c>
      <c r="T5737" s="3">
        <f>COUNTIF([1]局站!$D$4:$D$172,"="&amp;S5737)</f>
        <v>1</v>
      </c>
      <c r="U5737" s="3">
        <v>0</v>
      </c>
      <c r="V5737" s="3">
        <v>0</v>
      </c>
      <c r="W5737" s="3">
        <v>0</v>
      </c>
      <c r="X5737" s="3" t="s">
        <v>1214</v>
      </c>
      <c r="Y5737" s="3" t="s">
        <v>854</v>
      </c>
      <c r="Z5737" s="3" t="str">
        <f>INDEX(业务类型!$C$4:$C$8,MATCH(纤芯!Y5737,业务类型!$B$4:$B$8,0))</f>
        <v>LOCAL</v>
      </c>
      <c r="AA5737" s="3" t="s">
        <v>879</v>
      </c>
    </row>
    <row r="5738" spans="1:27" ht="16.5" x14ac:dyDescent="0.2">
      <c r="A5738" s="3">
        <v>5735</v>
      </c>
      <c r="B5738" s="3">
        <f t="shared" si="449"/>
        <v>37055101043</v>
      </c>
      <c r="C5738" s="3" t="s">
        <v>1166</v>
      </c>
      <c r="D5738" s="3" t="s">
        <v>255</v>
      </c>
      <c r="E5738" s="3" t="str">
        <f>INDEX(光放段!$G$4:$G$237,MATCH(纤芯!G5738,光放段!$C$4:$C$237,0))</f>
        <v>山东二干|潍烟威2号光缆:潍坊四平路-烟台开发区</v>
      </c>
      <c r="F5738" s="3">
        <f>INDEX(光放段!$I$4:$I$237,MATCH(纤芯!H5738,光放段!$B$4:$B$237,0))</f>
        <v>37055100000</v>
      </c>
      <c r="G5738" s="3" t="str">
        <f t="shared" si="445"/>
        <v>山东二干|潍烟威2号光缆:潍坊四平路-昌邑</v>
      </c>
      <c r="H5738" s="3">
        <f>INDEX(光放段!$B$4:$B$237,MATCH(纤芯!G5738,光放段!$C$4:$C$237,0))</f>
        <v>37055101000</v>
      </c>
      <c r="I5738" s="3" t="str">
        <f t="shared" si="446"/>
        <v>潍烟威2号光缆</v>
      </c>
      <c r="J5738" s="3" t="str">
        <f>INDEX(子缆名称!$B$4:$B$29,纤芯!M5738)</f>
        <v>D缆</v>
      </c>
      <c r="K5738" s="3">
        <v>43</v>
      </c>
      <c r="L5738" s="3">
        <f t="shared" si="447"/>
        <v>7</v>
      </c>
      <c r="M5738" s="3">
        <f t="shared" si="448"/>
        <v>4</v>
      </c>
      <c r="N5738" s="3" t="s">
        <v>66</v>
      </c>
      <c r="O5738" s="3">
        <f>COUNTIF([1]局站!$D$4:$D$172,"="&amp;N5738)</f>
        <v>1</v>
      </c>
      <c r="P5738" s="3">
        <v>0</v>
      </c>
      <c r="Q5738" s="3">
        <v>0</v>
      </c>
      <c r="R5738" s="3">
        <v>0</v>
      </c>
      <c r="S5738" s="3" t="s">
        <v>124</v>
      </c>
      <c r="T5738" s="3">
        <f>COUNTIF([1]局站!$D$4:$D$172,"="&amp;S5738)</f>
        <v>1</v>
      </c>
      <c r="U5738" s="3">
        <v>0</v>
      </c>
      <c r="V5738" s="3">
        <v>0</v>
      </c>
      <c r="W5738" s="3">
        <v>0</v>
      </c>
      <c r="X5738" s="3" t="s">
        <v>1214</v>
      </c>
      <c r="Y5738" s="3" t="s">
        <v>880</v>
      </c>
      <c r="Z5738" s="3" t="str">
        <f>INDEX(业务类型!$C$4:$C$8,MATCH(纤芯!Y5738,业务类型!$B$4:$B$8,0))</f>
        <v>IDLE</v>
      </c>
      <c r="AA5738" s="3"/>
    </row>
    <row r="5739" spans="1:27" ht="16.5" x14ac:dyDescent="0.2">
      <c r="A5739" s="3">
        <v>5736</v>
      </c>
      <c r="B5739" s="3">
        <f t="shared" si="449"/>
        <v>37055101044</v>
      </c>
      <c r="C5739" s="3" t="s">
        <v>1166</v>
      </c>
      <c r="D5739" s="3" t="s">
        <v>255</v>
      </c>
      <c r="E5739" s="3" t="str">
        <f>INDEX(光放段!$G$4:$G$237,MATCH(纤芯!G5739,光放段!$C$4:$C$237,0))</f>
        <v>山东二干|潍烟威2号光缆:潍坊四平路-烟台开发区</v>
      </c>
      <c r="F5739" s="3">
        <f>INDEX(光放段!$I$4:$I$237,MATCH(纤芯!H5739,光放段!$B$4:$B$237,0))</f>
        <v>37055100000</v>
      </c>
      <c r="G5739" s="3" t="str">
        <f t="shared" si="445"/>
        <v>山东二干|潍烟威2号光缆:潍坊四平路-昌邑</v>
      </c>
      <c r="H5739" s="3">
        <f>INDEX(光放段!$B$4:$B$237,MATCH(纤芯!G5739,光放段!$C$4:$C$237,0))</f>
        <v>37055101000</v>
      </c>
      <c r="I5739" s="3" t="str">
        <f t="shared" si="446"/>
        <v>潍烟威2号光缆</v>
      </c>
      <c r="J5739" s="3" t="str">
        <f>INDEX(子缆名称!$B$4:$B$29,纤芯!M5739)</f>
        <v>D缆</v>
      </c>
      <c r="K5739" s="3">
        <v>44</v>
      </c>
      <c r="L5739" s="3">
        <f t="shared" si="447"/>
        <v>8</v>
      </c>
      <c r="M5739" s="3">
        <f t="shared" si="448"/>
        <v>4</v>
      </c>
      <c r="N5739" s="3" t="s">
        <v>66</v>
      </c>
      <c r="O5739" s="3">
        <f>COUNTIF([1]局站!$D$4:$D$172,"="&amp;N5739)</f>
        <v>1</v>
      </c>
      <c r="P5739" s="3">
        <v>0</v>
      </c>
      <c r="Q5739" s="3">
        <v>0</v>
      </c>
      <c r="R5739" s="3">
        <v>0</v>
      </c>
      <c r="S5739" s="3" t="s">
        <v>124</v>
      </c>
      <c r="T5739" s="3">
        <f>COUNTIF([1]局站!$D$4:$D$172,"="&amp;S5739)</f>
        <v>1</v>
      </c>
      <c r="U5739" s="3">
        <v>0</v>
      </c>
      <c r="V5739" s="3">
        <v>0</v>
      </c>
      <c r="W5739" s="3">
        <v>0</v>
      </c>
      <c r="X5739" s="3" t="s">
        <v>1214</v>
      </c>
      <c r="Y5739" s="3" t="s">
        <v>880</v>
      </c>
      <c r="Z5739" s="3" t="str">
        <f>INDEX(业务类型!$C$4:$C$8,MATCH(纤芯!Y5739,业务类型!$B$4:$B$8,0))</f>
        <v>IDLE</v>
      </c>
      <c r="AA5739" s="3"/>
    </row>
    <row r="5740" spans="1:27" ht="16.5" x14ac:dyDescent="0.2">
      <c r="A5740" s="3">
        <v>5737</v>
      </c>
      <c r="B5740" s="3">
        <f t="shared" si="449"/>
        <v>37055101045</v>
      </c>
      <c r="C5740" s="3" t="s">
        <v>1166</v>
      </c>
      <c r="D5740" s="3" t="s">
        <v>255</v>
      </c>
      <c r="E5740" s="3" t="str">
        <f>INDEX(光放段!$G$4:$G$237,MATCH(纤芯!G5740,光放段!$C$4:$C$237,0))</f>
        <v>山东二干|潍烟威2号光缆:潍坊四平路-烟台开发区</v>
      </c>
      <c r="F5740" s="3">
        <f>INDEX(光放段!$I$4:$I$237,MATCH(纤芯!H5740,光放段!$B$4:$B$237,0))</f>
        <v>37055100000</v>
      </c>
      <c r="G5740" s="3" t="str">
        <f t="shared" si="445"/>
        <v>山东二干|潍烟威2号光缆:潍坊四平路-昌邑</v>
      </c>
      <c r="H5740" s="3">
        <f>INDEX(光放段!$B$4:$B$237,MATCH(纤芯!G5740,光放段!$C$4:$C$237,0))</f>
        <v>37055101000</v>
      </c>
      <c r="I5740" s="3" t="str">
        <f t="shared" si="446"/>
        <v>潍烟威2号光缆</v>
      </c>
      <c r="J5740" s="3" t="str">
        <f>INDEX(子缆名称!$B$4:$B$29,纤芯!M5740)</f>
        <v>D缆</v>
      </c>
      <c r="K5740" s="3">
        <v>45</v>
      </c>
      <c r="L5740" s="3">
        <f t="shared" si="447"/>
        <v>9</v>
      </c>
      <c r="M5740" s="3">
        <f t="shared" si="448"/>
        <v>4</v>
      </c>
      <c r="N5740" s="3" t="s">
        <v>66</v>
      </c>
      <c r="O5740" s="3">
        <f>COUNTIF([1]局站!$D$4:$D$172,"="&amp;N5740)</f>
        <v>1</v>
      </c>
      <c r="P5740" s="3">
        <v>0</v>
      </c>
      <c r="Q5740" s="3">
        <v>0</v>
      </c>
      <c r="R5740" s="3">
        <v>0</v>
      </c>
      <c r="S5740" s="3" t="s">
        <v>124</v>
      </c>
      <c r="T5740" s="3">
        <f>COUNTIF([1]局站!$D$4:$D$172,"="&amp;S5740)</f>
        <v>1</v>
      </c>
      <c r="U5740" s="3">
        <v>0</v>
      </c>
      <c r="V5740" s="3">
        <v>0</v>
      </c>
      <c r="W5740" s="3">
        <v>0</v>
      </c>
      <c r="X5740" s="3" t="s">
        <v>1214</v>
      </c>
      <c r="Y5740" s="3" t="s">
        <v>854</v>
      </c>
      <c r="Z5740" s="3" t="str">
        <f>INDEX(业务类型!$C$4:$C$8,MATCH(纤芯!Y5740,业务类型!$B$4:$B$8,0))</f>
        <v>LOCAL</v>
      </c>
      <c r="AA5740" s="3" t="s">
        <v>879</v>
      </c>
    </row>
    <row r="5741" spans="1:27" ht="16.5" x14ac:dyDescent="0.2">
      <c r="A5741" s="3">
        <v>5738</v>
      </c>
      <c r="B5741" s="3">
        <f t="shared" si="449"/>
        <v>37055101046</v>
      </c>
      <c r="C5741" s="3" t="s">
        <v>1166</v>
      </c>
      <c r="D5741" s="3" t="s">
        <v>255</v>
      </c>
      <c r="E5741" s="3" t="str">
        <f>INDEX(光放段!$G$4:$G$237,MATCH(纤芯!G5741,光放段!$C$4:$C$237,0))</f>
        <v>山东二干|潍烟威2号光缆:潍坊四平路-烟台开发区</v>
      </c>
      <c r="F5741" s="3">
        <f>INDEX(光放段!$I$4:$I$237,MATCH(纤芯!H5741,光放段!$B$4:$B$237,0))</f>
        <v>37055100000</v>
      </c>
      <c r="G5741" s="3" t="str">
        <f t="shared" si="445"/>
        <v>山东二干|潍烟威2号光缆:潍坊四平路-昌邑</v>
      </c>
      <c r="H5741" s="3">
        <f>INDEX(光放段!$B$4:$B$237,MATCH(纤芯!G5741,光放段!$C$4:$C$237,0))</f>
        <v>37055101000</v>
      </c>
      <c r="I5741" s="3" t="str">
        <f t="shared" si="446"/>
        <v>潍烟威2号光缆</v>
      </c>
      <c r="J5741" s="3" t="str">
        <f>INDEX(子缆名称!$B$4:$B$29,纤芯!M5741)</f>
        <v>D缆</v>
      </c>
      <c r="K5741" s="3">
        <v>46</v>
      </c>
      <c r="L5741" s="3">
        <f t="shared" si="447"/>
        <v>10</v>
      </c>
      <c r="M5741" s="3">
        <f t="shared" si="448"/>
        <v>4</v>
      </c>
      <c r="N5741" s="3" t="s">
        <v>66</v>
      </c>
      <c r="O5741" s="3">
        <f>COUNTIF([1]局站!$D$4:$D$172,"="&amp;N5741)</f>
        <v>1</v>
      </c>
      <c r="P5741" s="3">
        <v>0</v>
      </c>
      <c r="Q5741" s="3">
        <v>0</v>
      </c>
      <c r="R5741" s="3">
        <v>0</v>
      </c>
      <c r="S5741" s="3" t="s">
        <v>124</v>
      </c>
      <c r="T5741" s="3">
        <f>COUNTIF([1]局站!$D$4:$D$172,"="&amp;S5741)</f>
        <v>1</v>
      </c>
      <c r="U5741" s="3">
        <v>0</v>
      </c>
      <c r="V5741" s="3">
        <v>0</v>
      </c>
      <c r="W5741" s="3">
        <v>0</v>
      </c>
      <c r="X5741" s="3" t="s">
        <v>1214</v>
      </c>
      <c r="Y5741" s="3" t="s">
        <v>854</v>
      </c>
      <c r="Z5741" s="3" t="str">
        <f>INDEX(业务类型!$C$4:$C$8,MATCH(纤芯!Y5741,业务类型!$B$4:$B$8,0))</f>
        <v>LOCAL</v>
      </c>
      <c r="AA5741" s="3" t="s">
        <v>879</v>
      </c>
    </row>
    <row r="5742" spans="1:27" ht="16.5" x14ac:dyDescent="0.2">
      <c r="A5742" s="3">
        <v>5739</v>
      </c>
      <c r="B5742" s="3">
        <f t="shared" si="449"/>
        <v>37055101047</v>
      </c>
      <c r="C5742" s="3" t="s">
        <v>1166</v>
      </c>
      <c r="D5742" s="3" t="s">
        <v>255</v>
      </c>
      <c r="E5742" s="3" t="str">
        <f>INDEX(光放段!$G$4:$G$237,MATCH(纤芯!G5742,光放段!$C$4:$C$237,0))</f>
        <v>山东二干|潍烟威2号光缆:潍坊四平路-烟台开发区</v>
      </c>
      <c r="F5742" s="3">
        <f>INDEX(光放段!$I$4:$I$237,MATCH(纤芯!H5742,光放段!$B$4:$B$237,0))</f>
        <v>37055100000</v>
      </c>
      <c r="G5742" s="3" t="str">
        <f t="shared" si="445"/>
        <v>山东二干|潍烟威2号光缆:潍坊四平路-昌邑</v>
      </c>
      <c r="H5742" s="3">
        <f>INDEX(光放段!$B$4:$B$237,MATCH(纤芯!G5742,光放段!$C$4:$C$237,0))</f>
        <v>37055101000</v>
      </c>
      <c r="I5742" s="3" t="str">
        <f t="shared" si="446"/>
        <v>潍烟威2号光缆</v>
      </c>
      <c r="J5742" s="3" t="str">
        <f>INDEX(子缆名称!$B$4:$B$29,纤芯!M5742)</f>
        <v>D缆</v>
      </c>
      <c r="K5742" s="3">
        <v>47</v>
      </c>
      <c r="L5742" s="3">
        <f t="shared" si="447"/>
        <v>11</v>
      </c>
      <c r="M5742" s="3">
        <f t="shared" si="448"/>
        <v>4</v>
      </c>
      <c r="N5742" s="3" t="s">
        <v>66</v>
      </c>
      <c r="O5742" s="3">
        <f>COUNTIF([1]局站!$D$4:$D$172,"="&amp;N5742)</f>
        <v>1</v>
      </c>
      <c r="P5742" s="3">
        <v>0</v>
      </c>
      <c r="Q5742" s="3">
        <v>0</v>
      </c>
      <c r="R5742" s="3">
        <v>0</v>
      </c>
      <c r="S5742" s="3" t="s">
        <v>124</v>
      </c>
      <c r="T5742" s="3">
        <f>COUNTIF([1]局站!$D$4:$D$172,"="&amp;S5742)</f>
        <v>1</v>
      </c>
      <c r="U5742" s="3">
        <v>0</v>
      </c>
      <c r="V5742" s="3">
        <v>0</v>
      </c>
      <c r="W5742" s="3">
        <v>0</v>
      </c>
      <c r="X5742" s="3" t="s">
        <v>1214</v>
      </c>
      <c r="Y5742" s="3" t="s">
        <v>854</v>
      </c>
      <c r="Z5742" s="3" t="str">
        <f>INDEX(业务类型!$C$4:$C$8,MATCH(纤芯!Y5742,业务类型!$B$4:$B$8,0))</f>
        <v>LOCAL</v>
      </c>
      <c r="AA5742" s="3" t="s">
        <v>879</v>
      </c>
    </row>
    <row r="5743" spans="1:27" ht="16.5" x14ac:dyDescent="0.2">
      <c r="A5743" s="3">
        <v>5740</v>
      </c>
      <c r="B5743" s="3">
        <f t="shared" si="449"/>
        <v>37055101048</v>
      </c>
      <c r="C5743" s="3" t="s">
        <v>1166</v>
      </c>
      <c r="D5743" s="3" t="s">
        <v>255</v>
      </c>
      <c r="E5743" s="3" t="str">
        <f>INDEX(光放段!$G$4:$G$237,MATCH(纤芯!G5743,光放段!$C$4:$C$237,0))</f>
        <v>山东二干|潍烟威2号光缆:潍坊四平路-烟台开发区</v>
      </c>
      <c r="F5743" s="3">
        <f>INDEX(光放段!$I$4:$I$237,MATCH(纤芯!H5743,光放段!$B$4:$B$237,0))</f>
        <v>37055100000</v>
      </c>
      <c r="G5743" s="3" t="str">
        <f t="shared" si="445"/>
        <v>山东二干|潍烟威2号光缆:潍坊四平路-昌邑</v>
      </c>
      <c r="H5743" s="3">
        <f>INDEX(光放段!$B$4:$B$237,MATCH(纤芯!G5743,光放段!$C$4:$C$237,0))</f>
        <v>37055101000</v>
      </c>
      <c r="I5743" s="3" t="str">
        <f t="shared" si="446"/>
        <v>潍烟威2号光缆</v>
      </c>
      <c r="J5743" s="3" t="str">
        <f>INDEX(子缆名称!$B$4:$B$29,纤芯!M5743)</f>
        <v>D缆</v>
      </c>
      <c r="K5743" s="3">
        <v>48</v>
      </c>
      <c r="L5743" s="3">
        <f t="shared" si="447"/>
        <v>12</v>
      </c>
      <c r="M5743" s="3">
        <f t="shared" si="448"/>
        <v>4</v>
      </c>
      <c r="N5743" s="3" t="s">
        <v>66</v>
      </c>
      <c r="O5743" s="3">
        <f>COUNTIF([1]局站!$D$4:$D$172,"="&amp;N5743)</f>
        <v>1</v>
      </c>
      <c r="P5743" s="3">
        <v>0</v>
      </c>
      <c r="Q5743" s="3">
        <v>0</v>
      </c>
      <c r="R5743" s="3">
        <v>0</v>
      </c>
      <c r="S5743" s="3" t="s">
        <v>124</v>
      </c>
      <c r="T5743" s="3">
        <f>COUNTIF([1]局站!$D$4:$D$172,"="&amp;S5743)</f>
        <v>1</v>
      </c>
      <c r="U5743" s="3">
        <v>0</v>
      </c>
      <c r="V5743" s="3">
        <v>0</v>
      </c>
      <c r="W5743" s="3">
        <v>0</v>
      </c>
      <c r="X5743" s="3" t="s">
        <v>1214</v>
      </c>
      <c r="Y5743" s="3" t="s">
        <v>854</v>
      </c>
      <c r="Z5743" s="3" t="str">
        <f>INDEX(业务类型!$C$4:$C$8,MATCH(纤芯!Y5743,业务类型!$B$4:$B$8,0))</f>
        <v>LOCAL</v>
      </c>
      <c r="AA5743" s="3" t="s">
        <v>879</v>
      </c>
    </row>
    <row r="5744" spans="1:27" ht="16.5" x14ac:dyDescent="0.2">
      <c r="A5744" s="3">
        <v>5741</v>
      </c>
      <c r="B5744" s="3">
        <f t="shared" si="449"/>
        <v>37055101049</v>
      </c>
      <c r="C5744" s="3" t="s">
        <v>1166</v>
      </c>
      <c r="D5744" s="3" t="s">
        <v>255</v>
      </c>
      <c r="E5744" s="3" t="str">
        <f>INDEX(光放段!$G$4:$G$237,MATCH(纤芯!G5744,光放段!$C$4:$C$237,0))</f>
        <v>山东二干|潍烟威2号光缆:潍坊四平路-烟台开发区</v>
      </c>
      <c r="F5744" s="3">
        <f>INDEX(光放段!$I$4:$I$237,MATCH(纤芯!H5744,光放段!$B$4:$B$237,0))</f>
        <v>37055100000</v>
      </c>
      <c r="G5744" s="3" t="str">
        <f t="shared" si="445"/>
        <v>山东二干|潍烟威2号光缆:潍坊四平路-昌邑</v>
      </c>
      <c r="H5744" s="3">
        <f>INDEX(光放段!$B$4:$B$237,MATCH(纤芯!G5744,光放段!$C$4:$C$237,0))</f>
        <v>37055101000</v>
      </c>
      <c r="I5744" s="3" t="str">
        <f t="shared" si="446"/>
        <v>潍烟威2号光缆</v>
      </c>
      <c r="J5744" s="3" t="str">
        <f>INDEX(子缆名称!$B$4:$B$29,纤芯!M5744)</f>
        <v>E缆</v>
      </c>
      <c r="K5744" s="3">
        <v>49</v>
      </c>
      <c r="L5744" s="3">
        <f t="shared" si="447"/>
        <v>1</v>
      </c>
      <c r="M5744" s="3">
        <f t="shared" si="448"/>
        <v>5</v>
      </c>
      <c r="N5744" s="3" t="s">
        <v>66</v>
      </c>
      <c r="O5744" s="3">
        <f>COUNTIF([1]局站!$D$4:$D$172,"="&amp;N5744)</f>
        <v>1</v>
      </c>
      <c r="P5744" s="3">
        <v>0</v>
      </c>
      <c r="Q5744" s="3">
        <v>0</v>
      </c>
      <c r="R5744" s="3">
        <v>0</v>
      </c>
      <c r="S5744" s="3" t="s">
        <v>124</v>
      </c>
      <c r="T5744" s="3">
        <f>COUNTIF([1]局站!$D$4:$D$172,"="&amp;S5744)</f>
        <v>1</v>
      </c>
      <c r="U5744" s="3">
        <v>0</v>
      </c>
      <c r="V5744" s="3">
        <v>0</v>
      </c>
      <c r="W5744" s="3">
        <v>0</v>
      </c>
      <c r="X5744" s="3" t="s">
        <v>1214</v>
      </c>
      <c r="Y5744" s="3" t="s">
        <v>854</v>
      </c>
      <c r="Z5744" s="3" t="str">
        <f>INDEX(业务类型!$C$4:$C$8,MATCH(纤芯!Y5744,业务类型!$B$4:$B$8,0))</f>
        <v>LOCAL</v>
      </c>
      <c r="AA5744" s="3" t="s">
        <v>879</v>
      </c>
    </row>
    <row r="5745" spans="1:27" ht="16.5" x14ac:dyDescent="0.2">
      <c r="A5745" s="3">
        <v>5742</v>
      </c>
      <c r="B5745" s="3">
        <f t="shared" si="449"/>
        <v>37055101050</v>
      </c>
      <c r="C5745" s="3" t="s">
        <v>1166</v>
      </c>
      <c r="D5745" s="3" t="s">
        <v>255</v>
      </c>
      <c r="E5745" s="3" t="str">
        <f>INDEX(光放段!$G$4:$G$237,MATCH(纤芯!G5745,光放段!$C$4:$C$237,0))</f>
        <v>山东二干|潍烟威2号光缆:潍坊四平路-烟台开发区</v>
      </c>
      <c r="F5745" s="3">
        <f>INDEX(光放段!$I$4:$I$237,MATCH(纤芯!H5745,光放段!$B$4:$B$237,0))</f>
        <v>37055100000</v>
      </c>
      <c r="G5745" s="3" t="str">
        <f t="shared" si="445"/>
        <v>山东二干|潍烟威2号光缆:潍坊四平路-昌邑</v>
      </c>
      <c r="H5745" s="3">
        <f>INDEX(光放段!$B$4:$B$237,MATCH(纤芯!G5745,光放段!$C$4:$C$237,0))</f>
        <v>37055101000</v>
      </c>
      <c r="I5745" s="3" t="str">
        <f t="shared" si="446"/>
        <v>潍烟威2号光缆</v>
      </c>
      <c r="J5745" s="3" t="str">
        <f>INDEX(子缆名称!$B$4:$B$29,纤芯!M5745)</f>
        <v>E缆</v>
      </c>
      <c r="K5745" s="3">
        <v>50</v>
      </c>
      <c r="L5745" s="3">
        <f t="shared" si="447"/>
        <v>2</v>
      </c>
      <c r="M5745" s="3">
        <f t="shared" si="448"/>
        <v>5</v>
      </c>
      <c r="N5745" s="3" t="s">
        <v>66</v>
      </c>
      <c r="O5745" s="3">
        <f>COUNTIF([1]局站!$D$4:$D$172,"="&amp;N5745)</f>
        <v>1</v>
      </c>
      <c r="P5745" s="3">
        <v>0</v>
      </c>
      <c r="Q5745" s="3">
        <v>0</v>
      </c>
      <c r="R5745" s="3">
        <v>0</v>
      </c>
      <c r="S5745" s="3" t="s">
        <v>124</v>
      </c>
      <c r="T5745" s="3">
        <f>COUNTIF([1]局站!$D$4:$D$172,"="&amp;S5745)</f>
        <v>1</v>
      </c>
      <c r="U5745" s="3">
        <v>0</v>
      </c>
      <c r="V5745" s="3">
        <v>0</v>
      </c>
      <c r="W5745" s="3">
        <v>0</v>
      </c>
      <c r="X5745" s="3" t="s">
        <v>1214</v>
      </c>
      <c r="Y5745" s="3" t="s">
        <v>854</v>
      </c>
      <c r="Z5745" s="3" t="str">
        <f>INDEX(业务类型!$C$4:$C$8,MATCH(纤芯!Y5745,业务类型!$B$4:$B$8,0))</f>
        <v>LOCAL</v>
      </c>
      <c r="AA5745" s="3" t="s">
        <v>879</v>
      </c>
    </row>
    <row r="5746" spans="1:27" ht="16.5" x14ac:dyDescent="0.2">
      <c r="A5746" s="3">
        <v>5743</v>
      </c>
      <c r="B5746" s="3">
        <f t="shared" si="449"/>
        <v>37055101051</v>
      </c>
      <c r="C5746" s="3" t="s">
        <v>1166</v>
      </c>
      <c r="D5746" s="3" t="s">
        <v>255</v>
      </c>
      <c r="E5746" s="3" t="str">
        <f>INDEX(光放段!$G$4:$G$237,MATCH(纤芯!G5746,光放段!$C$4:$C$237,0))</f>
        <v>山东二干|潍烟威2号光缆:潍坊四平路-烟台开发区</v>
      </c>
      <c r="F5746" s="3">
        <f>INDEX(光放段!$I$4:$I$237,MATCH(纤芯!H5746,光放段!$B$4:$B$237,0))</f>
        <v>37055100000</v>
      </c>
      <c r="G5746" s="3" t="str">
        <f t="shared" si="445"/>
        <v>山东二干|潍烟威2号光缆:潍坊四平路-昌邑</v>
      </c>
      <c r="H5746" s="3">
        <f>INDEX(光放段!$B$4:$B$237,MATCH(纤芯!G5746,光放段!$C$4:$C$237,0))</f>
        <v>37055101000</v>
      </c>
      <c r="I5746" s="3" t="str">
        <f t="shared" si="446"/>
        <v>潍烟威2号光缆</v>
      </c>
      <c r="J5746" s="3" t="str">
        <f>INDEX(子缆名称!$B$4:$B$29,纤芯!M5746)</f>
        <v>E缆</v>
      </c>
      <c r="K5746" s="3">
        <v>51</v>
      </c>
      <c r="L5746" s="3">
        <f t="shared" si="447"/>
        <v>3</v>
      </c>
      <c r="M5746" s="3">
        <f t="shared" si="448"/>
        <v>5</v>
      </c>
      <c r="N5746" s="3" t="s">
        <v>66</v>
      </c>
      <c r="O5746" s="3">
        <f>COUNTIF([1]局站!$D$4:$D$172,"="&amp;N5746)</f>
        <v>1</v>
      </c>
      <c r="P5746" s="3">
        <v>0</v>
      </c>
      <c r="Q5746" s="3">
        <v>0</v>
      </c>
      <c r="R5746" s="3">
        <v>0</v>
      </c>
      <c r="S5746" s="3" t="s">
        <v>124</v>
      </c>
      <c r="T5746" s="3">
        <f>COUNTIF([1]局站!$D$4:$D$172,"="&amp;S5746)</f>
        <v>1</v>
      </c>
      <c r="U5746" s="3">
        <v>0</v>
      </c>
      <c r="V5746" s="3">
        <v>0</v>
      </c>
      <c r="W5746" s="3">
        <v>0</v>
      </c>
      <c r="X5746" s="3" t="s">
        <v>1214</v>
      </c>
      <c r="Y5746" s="3" t="s">
        <v>854</v>
      </c>
      <c r="Z5746" s="3" t="str">
        <f>INDEX(业务类型!$C$4:$C$8,MATCH(纤芯!Y5746,业务类型!$B$4:$B$8,0))</f>
        <v>LOCAL</v>
      </c>
      <c r="AA5746" s="3" t="s">
        <v>879</v>
      </c>
    </row>
    <row r="5747" spans="1:27" ht="16.5" x14ac:dyDescent="0.2">
      <c r="A5747" s="3">
        <v>5744</v>
      </c>
      <c r="B5747" s="3">
        <f t="shared" si="449"/>
        <v>37055101052</v>
      </c>
      <c r="C5747" s="3" t="s">
        <v>1166</v>
      </c>
      <c r="D5747" s="3" t="s">
        <v>255</v>
      </c>
      <c r="E5747" s="3" t="str">
        <f>INDEX(光放段!$G$4:$G$237,MATCH(纤芯!G5747,光放段!$C$4:$C$237,0))</f>
        <v>山东二干|潍烟威2号光缆:潍坊四平路-烟台开发区</v>
      </c>
      <c r="F5747" s="3">
        <f>INDEX(光放段!$I$4:$I$237,MATCH(纤芯!H5747,光放段!$B$4:$B$237,0))</f>
        <v>37055100000</v>
      </c>
      <c r="G5747" s="3" t="str">
        <f t="shared" si="445"/>
        <v>山东二干|潍烟威2号光缆:潍坊四平路-昌邑</v>
      </c>
      <c r="H5747" s="3">
        <f>INDEX(光放段!$B$4:$B$237,MATCH(纤芯!G5747,光放段!$C$4:$C$237,0))</f>
        <v>37055101000</v>
      </c>
      <c r="I5747" s="3" t="str">
        <f t="shared" si="446"/>
        <v>潍烟威2号光缆</v>
      </c>
      <c r="J5747" s="3" t="str">
        <f>INDEX(子缆名称!$B$4:$B$29,纤芯!M5747)</f>
        <v>E缆</v>
      </c>
      <c r="K5747" s="3">
        <v>52</v>
      </c>
      <c r="L5747" s="3">
        <f t="shared" si="447"/>
        <v>4</v>
      </c>
      <c r="M5747" s="3">
        <f t="shared" si="448"/>
        <v>5</v>
      </c>
      <c r="N5747" s="3" t="s">
        <v>66</v>
      </c>
      <c r="O5747" s="3">
        <f>COUNTIF([1]局站!$D$4:$D$172,"="&amp;N5747)</f>
        <v>1</v>
      </c>
      <c r="P5747" s="3">
        <v>0</v>
      </c>
      <c r="Q5747" s="3">
        <v>0</v>
      </c>
      <c r="R5747" s="3">
        <v>0</v>
      </c>
      <c r="S5747" s="3" t="s">
        <v>124</v>
      </c>
      <c r="T5747" s="3">
        <f>COUNTIF([1]局站!$D$4:$D$172,"="&amp;S5747)</f>
        <v>1</v>
      </c>
      <c r="U5747" s="3">
        <v>0</v>
      </c>
      <c r="V5747" s="3">
        <v>0</v>
      </c>
      <c r="W5747" s="3">
        <v>0</v>
      </c>
      <c r="X5747" s="3" t="s">
        <v>1214</v>
      </c>
      <c r="Y5747" s="3" t="s">
        <v>854</v>
      </c>
      <c r="Z5747" s="3" t="str">
        <f>INDEX(业务类型!$C$4:$C$8,MATCH(纤芯!Y5747,业务类型!$B$4:$B$8,0))</f>
        <v>LOCAL</v>
      </c>
      <c r="AA5747" s="3" t="s">
        <v>879</v>
      </c>
    </row>
    <row r="5748" spans="1:27" ht="16.5" x14ac:dyDescent="0.2">
      <c r="A5748" s="3">
        <v>5745</v>
      </c>
      <c r="B5748" s="3">
        <f t="shared" si="449"/>
        <v>37055101053</v>
      </c>
      <c r="C5748" s="3" t="s">
        <v>1166</v>
      </c>
      <c r="D5748" s="3" t="s">
        <v>255</v>
      </c>
      <c r="E5748" s="3" t="str">
        <f>INDEX(光放段!$G$4:$G$237,MATCH(纤芯!G5748,光放段!$C$4:$C$237,0))</f>
        <v>山东二干|潍烟威2号光缆:潍坊四平路-烟台开发区</v>
      </c>
      <c r="F5748" s="3">
        <f>INDEX(光放段!$I$4:$I$237,MATCH(纤芯!H5748,光放段!$B$4:$B$237,0))</f>
        <v>37055100000</v>
      </c>
      <c r="G5748" s="3" t="str">
        <f t="shared" si="445"/>
        <v>山东二干|潍烟威2号光缆:潍坊四平路-昌邑</v>
      </c>
      <c r="H5748" s="3">
        <f>INDEX(光放段!$B$4:$B$237,MATCH(纤芯!G5748,光放段!$C$4:$C$237,0))</f>
        <v>37055101000</v>
      </c>
      <c r="I5748" s="3" t="str">
        <f t="shared" si="446"/>
        <v>潍烟威2号光缆</v>
      </c>
      <c r="J5748" s="3" t="str">
        <f>INDEX(子缆名称!$B$4:$B$29,纤芯!M5748)</f>
        <v>E缆</v>
      </c>
      <c r="K5748" s="3">
        <v>53</v>
      </c>
      <c r="L5748" s="3">
        <f t="shared" si="447"/>
        <v>5</v>
      </c>
      <c r="M5748" s="3">
        <f t="shared" si="448"/>
        <v>5</v>
      </c>
      <c r="N5748" s="3" t="s">
        <v>66</v>
      </c>
      <c r="O5748" s="3">
        <f>COUNTIF([1]局站!$D$4:$D$172,"="&amp;N5748)</f>
        <v>1</v>
      </c>
      <c r="P5748" s="3">
        <v>0</v>
      </c>
      <c r="Q5748" s="3">
        <v>0</v>
      </c>
      <c r="R5748" s="3">
        <v>0</v>
      </c>
      <c r="S5748" s="3" t="s">
        <v>124</v>
      </c>
      <c r="T5748" s="3">
        <f>COUNTIF([1]局站!$D$4:$D$172,"="&amp;S5748)</f>
        <v>1</v>
      </c>
      <c r="U5748" s="3">
        <v>0</v>
      </c>
      <c r="V5748" s="3">
        <v>0</v>
      </c>
      <c r="W5748" s="3">
        <v>0</v>
      </c>
      <c r="X5748" s="3" t="s">
        <v>1214</v>
      </c>
      <c r="Y5748" s="3" t="s">
        <v>854</v>
      </c>
      <c r="Z5748" s="3" t="str">
        <f>INDEX(业务类型!$C$4:$C$8,MATCH(纤芯!Y5748,业务类型!$B$4:$B$8,0))</f>
        <v>LOCAL</v>
      </c>
      <c r="AA5748" s="3" t="s">
        <v>879</v>
      </c>
    </row>
    <row r="5749" spans="1:27" ht="16.5" x14ac:dyDescent="0.2">
      <c r="A5749" s="3">
        <v>5746</v>
      </c>
      <c r="B5749" s="3">
        <f t="shared" si="449"/>
        <v>37055101054</v>
      </c>
      <c r="C5749" s="3" t="s">
        <v>1166</v>
      </c>
      <c r="D5749" s="3" t="s">
        <v>255</v>
      </c>
      <c r="E5749" s="3" t="str">
        <f>INDEX(光放段!$G$4:$G$237,MATCH(纤芯!G5749,光放段!$C$4:$C$237,0))</f>
        <v>山东二干|潍烟威2号光缆:潍坊四平路-烟台开发区</v>
      </c>
      <c r="F5749" s="3">
        <f>INDEX(光放段!$I$4:$I$237,MATCH(纤芯!H5749,光放段!$B$4:$B$237,0))</f>
        <v>37055100000</v>
      </c>
      <c r="G5749" s="3" t="str">
        <f t="shared" si="445"/>
        <v>山东二干|潍烟威2号光缆:潍坊四平路-昌邑</v>
      </c>
      <c r="H5749" s="3">
        <f>INDEX(光放段!$B$4:$B$237,MATCH(纤芯!G5749,光放段!$C$4:$C$237,0))</f>
        <v>37055101000</v>
      </c>
      <c r="I5749" s="3" t="str">
        <f t="shared" si="446"/>
        <v>潍烟威2号光缆</v>
      </c>
      <c r="J5749" s="3" t="str">
        <f>INDEX(子缆名称!$B$4:$B$29,纤芯!M5749)</f>
        <v>E缆</v>
      </c>
      <c r="K5749" s="3">
        <v>54</v>
      </c>
      <c r="L5749" s="3">
        <f t="shared" si="447"/>
        <v>6</v>
      </c>
      <c r="M5749" s="3">
        <f t="shared" si="448"/>
        <v>5</v>
      </c>
      <c r="N5749" s="3" t="s">
        <v>66</v>
      </c>
      <c r="O5749" s="3">
        <f>COUNTIF([1]局站!$D$4:$D$172,"="&amp;N5749)</f>
        <v>1</v>
      </c>
      <c r="P5749" s="3">
        <v>0</v>
      </c>
      <c r="Q5749" s="3">
        <v>0</v>
      </c>
      <c r="R5749" s="3">
        <v>0</v>
      </c>
      <c r="S5749" s="3" t="s">
        <v>124</v>
      </c>
      <c r="T5749" s="3">
        <f>COUNTIF([1]局站!$D$4:$D$172,"="&amp;S5749)</f>
        <v>1</v>
      </c>
      <c r="U5749" s="3">
        <v>0</v>
      </c>
      <c r="V5749" s="3">
        <v>0</v>
      </c>
      <c r="W5749" s="3">
        <v>0</v>
      </c>
      <c r="X5749" s="3" t="s">
        <v>1214</v>
      </c>
      <c r="Y5749" s="3" t="s">
        <v>880</v>
      </c>
      <c r="Z5749" s="3" t="str">
        <f>INDEX(业务类型!$C$4:$C$8,MATCH(纤芯!Y5749,业务类型!$B$4:$B$8,0))</f>
        <v>IDLE</v>
      </c>
      <c r="AA5749" s="3"/>
    </row>
    <row r="5750" spans="1:27" ht="16.5" x14ac:dyDescent="0.2">
      <c r="A5750" s="3">
        <v>5747</v>
      </c>
      <c r="B5750" s="3">
        <f t="shared" si="449"/>
        <v>37055101055</v>
      </c>
      <c r="C5750" s="3" t="s">
        <v>1166</v>
      </c>
      <c r="D5750" s="3" t="s">
        <v>255</v>
      </c>
      <c r="E5750" s="3" t="str">
        <f>INDEX(光放段!$G$4:$G$237,MATCH(纤芯!G5750,光放段!$C$4:$C$237,0))</f>
        <v>山东二干|潍烟威2号光缆:潍坊四平路-烟台开发区</v>
      </c>
      <c r="F5750" s="3">
        <f>INDEX(光放段!$I$4:$I$237,MATCH(纤芯!H5750,光放段!$B$4:$B$237,0))</f>
        <v>37055100000</v>
      </c>
      <c r="G5750" s="3" t="str">
        <f t="shared" si="445"/>
        <v>山东二干|潍烟威2号光缆:潍坊四平路-昌邑</v>
      </c>
      <c r="H5750" s="3">
        <f>INDEX(光放段!$B$4:$B$237,MATCH(纤芯!G5750,光放段!$C$4:$C$237,0))</f>
        <v>37055101000</v>
      </c>
      <c r="I5750" s="3" t="str">
        <f t="shared" si="446"/>
        <v>潍烟威2号光缆</v>
      </c>
      <c r="J5750" s="3" t="str">
        <f>INDEX(子缆名称!$B$4:$B$29,纤芯!M5750)</f>
        <v>E缆</v>
      </c>
      <c r="K5750" s="3">
        <v>55</v>
      </c>
      <c r="L5750" s="3">
        <f t="shared" si="447"/>
        <v>7</v>
      </c>
      <c r="M5750" s="3">
        <f t="shared" si="448"/>
        <v>5</v>
      </c>
      <c r="N5750" s="3" t="s">
        <v>66</v>
      </c>
      <c r="O5750" s="3">
        <f>COUNTIF([1]局站!$D$4:$D$172,"="&amp;N5750)</f>
        <v>1</v>
      </c>
      <c r="P5750" s="3">
        <v>0</v>
      </c>
      <c r="Q5750" s="3">
        <v>0</v>
      </c>
      <c r="R5750" s="3">
        <v>0</v>
      </c>
      <c r="S5750" s="3" t="s">
        <v>124</v>
      </c>
      <c r="T5750" s="3">
        <f>COUNTIF([1]局站!$D$4:$D$172,"="&amp;S5750)</f>
        <v>1</v>
      </c>
      <c r="U5750" s="3">
        <v>0</v>
      </c>
      <c r="V5750" s="3">
        <v>0</v>
      </c>
      <c r="W5750" s="3">
        <v>0</v>
      </c>
      <c r="X5750" s="3" t="s">
        <v>1214</v>
      </c>
      <c r="Y5750" s="3" t="s">
        <v>854</v>
      </c>
      <c r="Z5750" s="3" t="str">
        <f>INDEX(业务类型!$C$4:$C$8,MATCH(纤芯!Y5750,业务类型!$B$4:$B$8,0))</f>
        <v>LOCAL</v>
      </c>
      <c r="AA5750" s="3" t="s">
        <v>879</v>
      </c>
    </row>
    <row r="5751" spans="1:27" ht="16.5" x14ac:dyDescent="0.2">
      <c r="A5751" s="3">
        <v>5748</v>
      </c>
      <c r="B5751" s="3">
        <f t="shared" si="449"/>
        <v>37055101056</v>
      </c>
      <c r="C5751" s="3" t="s">
        <v>1166</v>
      </c>
      <c r="D5751" s="3" t="s">
        <v>255</v>
      </c>
      <c r="E5751" s="3" t="str">
        <f>INDEX(光放段!$G$4:$G$237,MATCH(纤芯!G5751,光放段!$C$4:$C$237,0))</f>
        <v>山东二干|潍烟威2号光缆:潍坊四平路-烟台开发区</v>
      </c>
      <c r="F5751" s="3">
        <f>INDEX(光放段!$I$4:$I$237,MATCH(纤芯!H5751,光放段!$B$4:$B$237,0))</f>
        <v>37055100000</v>
      </c>
      <c r="G5751" s="3" t="str">
        <f t="shared" si="445"/>
        <v>山东二干|潍烟威2号光缆:潍坊四平路-昌邑</v>
      </c>
      <c r="H5751" s="3">
        <f>INDEX(光放段!$B$4:$B$237,MATCH(纤芯!G5751,光放段!$C$4:$C$237,0))</f>
        <v>37055101000</v>
      </c>
      <c r="I5751" s="3" t="str">
        <f t="shared" si="446"/>
        <v>潍烟威2号光缆</v>
      </c>
      <c r="J5751" s="3" t="str">
        <f>INDEX(子缆名称!$B$4:$B$29,纤芯!M5751)</f>
        <v>E缆</v>
      </c>
      <c r="K5751" s="3">
        <v>56</v>
      </c>
      <c r="L5751" s="3">
        <f t="shared" si="447"/>
        <v>8</v>
      </c>
      <c r="M5751" s="3">
        <f t="shared" si="448"/>
        <v>5</v>
      </c>
      <c r="N5751" s="3" t="s">
        <v>66</v>
      </c>
      <c r="O5751" s="3">
        <f>COUNTIF([1]局站!$D$4:$D$172,"="&amp;N5751)</f>
        <v>1</v>
      </c>
      <c r="P5751" s="3">
        <v>0</v>
      </c>
      <c r="Q5751" s="3">
        <v>0</v>
      </c>
      <c r="R5751" s="3">
        <v>0</v>
      </c>
      <c r="S5751" s="3" t="s">
        <v>124</v>
      </c>
      <c r="T5751" s="3">
        <f>COUNTIF([1]局站!$D$4:$D$172,"="&amp;S5751)</f>
        <v>1</v>
      </c>
      <c r="U5751" s="3">
        <v>0</v>
      </c>
      <c r="V5751" s="3">
        <v>0</v>
      </c>
      <c r="W5751" s="3">
        <v>0</v>
      </c>
      <c r="X5751" s="3" t="s">
        <v>1214</v>
      </c>
      <c r="Y5751" s="3" t="s">
        <v>854</v>
      </c>
      <c r="Z5751" s="3" t="str">
        <f>INDEX(业务类型!$C$4:$C$8,MATCH(纤芯!Y5751,业务类型!$B$4:$B$8,0))</f>
        <v>LOCAL</v>
      </c>
      <c r="AA5751" s="3" t="s">
        <v>879</v>
      </c>
    </row>
    <row r="5752" spans="1:27" ht="16.5" x14ac:dyDescent="0.2">
      <c r="A5752" s="3">
        <v>5749</v>
      </c>
      <c r="B5752" s="3">
        <f t="shared" si="449"/>
        <v>37055101057</v>
      </c>
      <c r="C5752" s="3" t="s">
        <v>1166</v>
      </c>
      <c r="D5752" s="3" t="s">
        <v>255</v>
      </c>
      <c r="E5752" s="3" t="str">
        <f>INDEX(光放段!$G$4:$G$237,MATCH(纤芯!G5752,光放段!$C$4:$C$237,0))</f>
        <v>山东二干|潍烟威2号光缆:潍坊四平路-烟台开发区</v>
      </c>
      <c r="F5752" s="3">
        <f>INDEX(光放段!$I$4:$I$237,MATCH(纤芯!H5752,光放段!$B$4:$B$237,0))</f>
        <v>37055100000</v>
      </c>
      <c r="G5752" s="3" t="str">
        <f t="shared" si="445"/>
        <v>山东二干|潍烟威2号光缆:潍坊四平路-昌邑</v>
      </c>
      <c r="H5752" s="3">
        <f>INDEX(光放段!$B$4:$B$237,MATCH(纤芯!G5752,光放段!$C$4:$C$237,0))</f>
        <v>37055101000</v>
      </c>
      <c r="I5752" s="3" t="str">
        <f t="shared" si="446"/>
        <v>潍烟威2号光缆</v>
      </c>
      <c r="J5752" s="3" t="str">
        <f>INDEX(子缆名称!$B$4:$B$29,纤芯!M5752)</f>
        <v>E缆</v>
      </c>
      <c r="K5752" s="3">
        <v>57</v>
      </c>
      <c r="L5752" s="3">
        <f t="shared" si="447"/>
        <v>9</v>
      </c>
      <c r="M5752" s="3">
        <f t="shared" si="448"/>
        <v>5</v>
      </c>
      <c r="N5752" s="3" t="s">
        <v>66</v>
      </c>
      <c r="O5752" s="3">
        <f>COUNTIF([1]局站!$D$4:$D$172,"="&amp;N5752)</f>
        <v>1</v>
      </c>
      <c r="P5752" s="3">
        <v>0</v>
      </c>
      <c r="Q5752" s="3">
        <v>0</v>
      </c>
      <c r="R5752" s="3">
        <v>0</v>
      </c>
      <c r="S5752" s="3" t="s">
        <v>124</v>
      </c>
      <c r="T5752" s="3">
        <f>COUNTIF([1]局站!$D$4:$D$172,"="&amp;S5752)</f>
        <v>1</v>
      </c>
      <c r="U5752" s="3">
        <v>0</v>
      </c>
      <c r="V5752" s="3">
        <v>0</v>
      </c>
      <c r="W5752" s="3">
        <v>0</v>
      </c>
      <c r="X5752" s="3" t="s">
        <v>1214</v>
      </c>
      <c r="Y5752" s="3" t="s">
        <v>854</v>
      </c>
      <c r="Z5752" s="3" t="str">
        <f>INDEX(业务类型!$C$4:$C$8,MATCH(纤芯!Y5752,业务类型!$B$4:$B$8,0))</f>
        <v>LOCAL</v>
      </c>
      <c r="AA5752" s="3" t="s">
        <v>879</v>
      </c>
    </row>
    <row r="5753" spans="1:27" ht="16.5" x14ac:dyDescent="0.2">
      <c r="A5753" s="3">
        <v>5750</v>
      </c>
      <c r="B5753" s="3">
        <f t="shared" si="449"/>
        <v>37055101058</v>
      </c>
      <c r="C5753" s="3" t="s">
        <v>1166</v>
      </c>
      <c r="D5753" s="3" t="s">
        <v>255</v>
      </c>
      <c r="E5753" s="3" t="str">
        <f>INDEX(光放段!$G$4:$G$237,MATCH(纤芯!G5753,光放段!$C$4:$C$237,0))</f>
        <v>山东二干|潍烟威2号光缆:潍坊四平路-烟台开发区</v>
      </c>
      <c r="F5753" s="3">
        <f>INDEX(光放段!$I$4:$I$237,MATCH(纤芯!H5753,光放段!$B$4:$B$237,0))</f>
        <v>37055100000</v>
      </c>
      <c r="G5753" s="3" t="str">
        <f t="shared" si="445"/>
        <v>山东二干|潍烟威2号光缆:潍坊四平路-昌邑</v>
      </c>
      <c r="H5753" s="3">
        <f>INDEX(光放段!$B$4:$B$237,MATCH(纤芯!G5753,光放段!$C$4:$C$237,0))</f>
        <v>37055101000</v>
      </c>
      <c r="I5753" s="3" t="str">
        <f t="shared" si="446"/>
        <v>潍烟威2号光缆</v>
      </c>
      <c r="J5753" s="3" t="str">
        <f>INDEX(子缆名称!$B$4:$B$29,纤芯!M5753)</f>
        <v>E缆</v>
      </c>
      <c r="K5753" s="3">
        <v>58</v>
      </c>
      <c r="L5753" s="3">
        <f t="shared" si="447"/>
        <v>10</v>
      </c>
      <c r="M5753" s="3">
        <f t="shared" si="448"/>
        <v>5</v>
      </c>
      <c r="N5753" s="3" t="s">
        <v>66</v>
      </c>
      <c r="O5753" s="3">
        <f>COUNTIF([1]局站!$D$4:$D$172,"="&amp;N5753)</f>
        <v>1</v>
      </c>
      <c r="P5753" s="3">
        <v>0</v>
      </c>
      <c r="Q5753" s="3">
        <v>0</v>
      </c>
      <c r="R5753" s="3">
        <v>0</v>
      </c>
      <c r="S5753" s="3" t="s">
        <v>124</v>
      </c>
      <c r="T5753" s="3">
        <f>COUNTIF([1]局站!$D$4:$D$172,"="&amp;S5753)</f>
        <v>1</v>
      </c>
      <c r="U5753" s="3">
        <v>0</v>
      </c>
      <c r="V5753" s="3">
        <v>0</v>
      </c>
      <c r="W5753" s="3">
        <v>0</v>
      </c>
      <c r="X5753" s="3" t="s">
        <v>1214</v>
      </c>
      <c r="Y5753" s="3" t="s">
        <v>880</v>
      </c>
      <c r="Z5753" s="3" t="str">
        <f>INDEX(业务类型!$C$4:$C$8,MATCH(纤芯!Y5753,业务类型!$B$4:$B$8,0))</f>
        <v>IDLE</v>
      </c>
      <c r="AA5753" s="3"/>
    </row>
    <row r="5754" spans="1:27" ht="16.5" x14ac:dyDescent="0.2">
      <c r="A5754" s="3">
        <v>5751</v>
      </c>
      <c r="B5754" s="3">
        <f t="shared" si="449"/>
        <v>37055101059</v>
      </c>
      <c r="C5754" s="3" t="s">
        <v>1166</v>
      </c>
      <c r="D5754" s="3" t="s">
        <v>255</v>
      </c>
      <c r="E5754" s="3" t="str">
        <f>INDEX(光放段!$G$4:$G$237,MATCH(纤芯!G5754,光放段!$C$4:$C$237,0))</f>
        <v>山东二干|潍烟威2号光缆:潍坊四平路-烟台开发区</v>
      </c>
      <c r="F5754" s="3">
        <f>INDEX(光放段!$I$4:$I$237,MATCH(纤芯!H5754,光放段!$B$4:$B$237,0))</f>
        <v>37055100000</v>
      </c>
      <c r="G5754" s="3" t="str">
        <f t="shared" si="445"/>
        <v>山东二干|潍烟威2号光缆:潍坊四平路-昌邑</v>
      </c>
      <c r="H5754" s="3">
        <f>INDEX(光放段!$B$4:$B$237,MATCH(纤芯!G5754,光放段!$C$4:$C$237,0))</f>
        <v>37055101000</v>
      </c>
      <c r="I5754" s="3" t="str">
        <f t="shared" si="446"/>
        <v>潍烟威2号光缆</v>
      </c>
      <c r="J5754" s="3" t="str">
        <f>INDEX(子缆名称!$B$4:$B$29,纤芯!M5754)</f>
        <v>E缆</v>
      </c>
      <c r="K5754" s="3">
        <v>59</v>
      </c>
      <c r="L5754" s="3">
        <f t="shared" si="447"/>
        <v>11</v>
      </c>
      <c r="M5754" s="3">
        <f t="shared" si="448"/>
        <v>5</v>
      </c>
      <c r="N5754" s="3" t="s">
        <v>66</v>
      </c>
      <c r="O5754" s="3">
        <f>COUNTIF([1]局站!$D$4:$D$172,"="&amp;N5754)</f>
        <v>1</v>
      </c>
      <c r="P5754" s="3">
        <v>0</v>
      </c>
      <c r="Q5754" s="3">
        <v>0</v>
      </c>
      <c r="R5754" s="3">
        <v>0</v>
      </c>
      <c r="S5754" s="3" t="s">
        <v>124</v>
      </c>
      <c r="T5754" s="3">
        <f>COUNTIF([1]局站!$D$4:$D$172,"="&amp;S5754)</f>
        <v>1</v>
      </c>
      <c r="U5754" s="3">
        <v>0</v>
      </c>
      <c r="V5754" s="3">
        <v>0</v>
      </c>
      <c r="W5754" s="3">
        <v>0</v>
      </c>
      <c r="X5754" s="3" t="s">
        <v>1214</v>
      </c>
      <c r="Y5754" s="3" t="s">
        <v>854</v>
      </c>
      <c r="Z5754" s="3" t="str">
        <f>INDEX(业务类型!$C$4:$C$8,MATCH(纤芯!Y5754,业务类型!$B$4:$B$8,0))</f>
        <v>LOCAL</v>
      </c>
      <c r="AA5754" s="3" t="s">
        <v>879</v>
      </c>
    </row>
    <row r="5755" spans="1:27" ht="16.5" x14ac:dyDescent="0.2">
      <c r="A5755" s="3">
        <v>5752</v>
      </c>
      <c r="B5755" s="3">
        <f t="shared" si="449"/>
        <v>37055101060</v>
      </c>
      <c r="C5755" s="3" t="s">
        <v>1166</v>
      </c>
      <c r="D5755" s="3" t="s">
        <v>255</v>
      </c>
      <c r="E5755" s="3" t="str">
        <f>INDEX(光放段!$G$4:$G$237,MATCH(纤芯!G5755,光放段!$C$4:$C$237,0))</f>
        <v>山东二干|潍烟威2号光缆:潍坊四平路-烟台开发区</v>
      </c>
      <c r="F5755" s="3">
        <f>INDEX(光放段!$I$4:$I$237,MATCH(纤芯!H5755,光放段!$B$4:$B$237,0))</f>
        <v>37055100000</v>
      </c>
      <c r="G5755" s="3" t="str">
        <f t="shared" si="445"/>
        <v>山东二干|潍烟威2号光缆:潍坊四平路-昌邑</v>
      </c>
      <c r="H5755" s="3">
        <f>INDEX(光放段!$B$4:$B$237,MATCH(纤芯!G5755,光放段!$C$4:$C$237,0))</f>
        <v>37055101000</v>
      </c>
      <c r="I5755" s="3" t="str">
        <f t="shared" si="446"/>
        <v>潍烟威2号光缆</v>
      </c>
      <c r="J5755" s="3" t="str">
        <f>INDEX(子缆名称!$B$4:$B$29,纤芯!M5755)</f>
        <v>E缆</v>
      </c>
      <c r="K5755" s="3">
        <v>60</v>
      </c>
      <c r="L5755" s="3">
        <f t="shared" si="447"/>
        <v>12</v>
      </c>
      <c r="M5755" s="3">
        <f t="shared" si="448"/>
        <v>5</v>
      </c>
      <c r="N5755" s="3" t="s">
        <v>66</v>
      </c>
      <c r="O5755" s="3">
        <f>COUNTIF([1]局站!$D$4:$D$172,"="&amp;N5755)</f>
        <v>1</v>
      </c>
      <c r="P5755" s="3">
        <v>0</v>
      </c>
      <c r="Q5755" s="3">
        <v>0</v>
      </c>
      <c r="R5755" s="3">
        <v>0</v>
      </c>
      <c r="S5755" s="3" t="s">
        <v>124</v>
      </c>
      <c r="T5755" s="3">
        <f>COUNTIF([1]局站!$D$4:$D$172,"="&amp;S5755)</f>
        <v>1</v>
      </c>
      <c r="U5755" s="3">
        <v>0</v>
      </c>
      <c r="V5755" s="3">
        <v>0</v>
      </c>
      <c r="W5755" s="3">
        <v>0</v>
      </c>
      <c r="X5755" s="3" t="s">
        <v>1214</v>
      </c>
      <c r="Y5755" s="3" t="s">
        <v>854</v>
      </c>
      <c r="Z5755" s="3" t="str">
        <f>INDEX(业务类型!$C$4:$C$8,MATCH(纤芯!Y5755,业务类型!$B$4:$B$8,0))</f>
        <v>LOCAL</v>
      </c>
      <c r="AA5755" s="3" t="s">
        <v>879</v>
      </c>
    </row>
    <row r="5756" spans="1:27" ht="16.5" x14ac:dyDescent="0.2">
      <c r="A5756" s="3">
        <v>5753</v>
      </c>
      <c r="B5756" s="3">
        <f t="shared" si="449"/>
        <v>37055101061</v>
      </c>
      <c r="C5756" s="3" t="s">
        <v>1166</v>
      </c>
      <c r="D5756" s="3" t="s">
        <v>255</v>
      </c>
      <c r="E5756" s="3" t="str">
        <f>INDEX(光放段!$G$4:$G$237,MATCH(纤芯!G5756,光放段!$C$4:$C$237,0))</f>
        <v>山东二干|潍烟威2号光缆:潍坊四平路-烟台开发区</v>
      </c>
      <c r="F5756" s="3">
        <f>INDEX(光放段!$I$4:$I$237,MATCH(纤芯!H5756,光放段!$B$4:$B$237,0))</f>
        <v>37055100000</v>
      </c>
      <c r="G5756" s="3" t="str">
        <f t="shared" si="445"/>
        <v>山东二干|潍烟威2号光缆:潍坊四平路-昌邑</v>
      </c>
      <c r="H5756" s="3">
        <f>INDEX(光放段!$B$4:$B$237,MATCH(纤芯!G5756,光放段!$C$4:$C$237,0))</f>
        <v>37055101000</v>
      </c>
      <c r="I5756" s="3" t="str">
        <f t="shared" si="446"/>
        <v>潍烟威2号光缆</v>
      </c>
      <c r="J5756" s="3" t="str">
        <f>INDEX(子缆名称!$B$4:$B$29,纤芯!M5756)</f>
        <v>F缆</v>
      </c>
      <c r="K5756" s="3">
        <v>61</v>
      </c>
      <c r="L5756" s="3">
        <f t="shared" si="447"/>
        <v>1</v>
      </c>
      <c r="M5756" s="3">
        <f t="shared" si="448"/>
        <v>6</v>
      </c>
      <c r="N5756" s="3" t="s">
        <v>66</v>
      </c>
      <c r="O5756" s="3">
        <f>COUNTIF([1]局站!$D$4:$D$172,"="&amp;N5756)</f>
        <v>1</v>
      </c>
      <c r="P5756" s="3">
        <v>0</v>
      </c>
      <c r="Q5756" s="3">
        <v>0</v>
      </c>
      <c r="R5756" s="3">
        <v>0</v>
      </c>
      <c r="S5756" s="3" t="s">
        <v>124</v>
      </c>
      <c r="T5756" s="3">
        <f>COUNTIF([1]局站!$D$4:$D$172,"="&amp;S5756)</f>
        <v>1</v>
      </c>
      <c r="U5756" s="3">
        <v>0</v>
      </c>
      <c r="V5756" s="3">
        <v>0</v>
      </c>
      <c r="W5756" s="3">
        <v>0</v>
      </c>
      <c r="X5756" s="3" t="s">
        <v>1214</v>
      </c>
      <c r="Y5756" s="3" t="s">
        <v>880</v>
      </c>
      <c r="Z5756" s="3" t="str">
        <f>INDEX(业务类型!$C$4:$C$8,MATCH(纤芯!Y5756,业务类型!$B$4:$B$8,0))</f>
        <v>IDLE</v>
      </c>
      <c r="AA5756" s="3"/>
    </row>
    <row r="5757" spans="1:27" ht="16.5" x14ac:dyDescent="0.2">
      <c r="A5757" s="3">
        <v>5754</v>
      </c>
      <c r="B5757" s="3">
        <f t="shared" si="449"/>
        <v>37055101062</v>
      </c>
      <c r="C5757" s="3" t="s">
        <v>1166</v>
      </c>
      <c r="D5757" s="3" t="s">
        <v>255</v>
      </c>
      <c r="E5757" s="3" t="str">
        <f>INDEX(光放段!$G$4:$G$237,MATCH(纤芯!G5757,光放段!$C$4:$C$237,0))</f>
        <v>山东二干|潍烟威2号光缆:潍坊四平路-烟台开发区</v>
      </c>
      <c r="F5757" s="3">
        <f>INDEX(光放段!$I$4:$I$237,MATCH(纤芯!H5757,光放段!$B$4:$B$237,0))</f>
        <v>37055100000</v>
      </c>
      <c r="G5757" s="3" t="str">
        <f t="shared" si="445"/>
        <v>山东二干|潍烟威2号光缆:潍坊四平路-昌邑</v>
      </c>
      <c r="H5757" s="3">
        <f>INDEX(光放段!$B$4:$B$237,MATCH(纤芯!G5757,光放段!$C$4:$C$237,0))</f>
        <v>37055101000</v>
      </c>
      <c r="I5757" s="3" t="str">
        <f t="shared" si="446"/>
        <v>潍烟威2号光缆</v>
      </c>
      <c r="J5757" s="3" t="str">
        <f>INDEX(子缆名称!$B$4:$B$29,纤芯!M5757)</f>
        <v>F缆</v>
      </c>
      <c r="K5757" s="3">
        <v>62</v>
      </c>
      <c r="L5757" s="3">
        <f t="shared" si="447"/>
        <v>2</v>
      </c>
      <c r="M5757" s="3">
        <f t="shared" si="448"/>
        <v>6</v>
      </c>
      <c r="N5757" s="3" t="s">
        <v>66</v>
      </c>
      <c r="O5757" s="3">
        <f>COUNTIF([1]局站!$D$4:$D$172,"="&amp;N5757)</f>
        <v>1</v>
      </c>
      <c r="P5757" s="3">
        <v>0</v>
      </c>
      <c r="Q5757" s="3">
        <v>0</v>
      </c>
      <c r="R5757" s="3">
        <v>0</v>
      </c>
      <c r="S5757" s="3" t="s">
        <v>124</v>
      </c>
      <c r="T5757" s="3">
        <f>COUNTIF([1]局站!$D$4:$D$172,"="&amp;S5757)</f>
        <v>1</v>
      </c>
      <c r="U5757" s="3">
        <v>0</v>
      </c>
      <c r="V5757" s="3">
        <v>0</v>
      </c>
      <c r="W5757" s="3">
        <v>0</v>
      </c>
      <c r="X5757" s="3" t="s">
        <v>1214</v>
      </c>
      <c r="Y5757" s="3" t="s">
        <v>880</v>
      </c>
      <c r="Z5757" s="3" t="str">
        <f>INDEX(业务类型!$C$4:$C$8,MATCH(纤芯!Y5757,业务类型!$B$4:$B$8,0))</f>
        <v>IDLE</v>
      </c>
      <c r="AA5757" s="3"/>
    </row>
    <row r="5758" spans="1:27" ht="16.5" x14ac:dyDescent="0.2">
      <c r="A5758" s="3">
        <v>5755</v>
      </c>
      <c r="B5758" s="3">
        <f t="shared" si="449"/>
        <v>37055101063</v>
      </c>
      <c r="C5758" s="3" t="s">
        <v>1166</v>
      </c>
      <c r="D5758" s="3" t="s">
        <v>255</v>
      </c>
      <c r="E5758" s="3" t="str">
        <f>INDEX(光放段!$G$4:$G$237,MATCH(纤芯!G5758,光放段!$C$4:$C$237,0))</f>
        <v>山东二干|潍烟威2号光缆:潍坊四平路-烟台开发区</v>
      </c>
      <c r="F5758" s="3">
        <f>INDEX(光放段!$I$4:$I$237,MATCH(纤芯!H5758,光放段!$B$4:$B$237,0))</f>
        <v>37055100000</v>
      </c>
      <c r="G5758" s="3" t="str">
        <f t="shared" si="445"/>
        <v>山东二干|潍烟威2号光缆:潍坊四平路-昌邑</v>
      </c>
      <c r="H5758" s="3">
        <f>INDEX(光放段!$B$4:$B$237,MATCH(纤芯!G5758,光放段!$C$4:$C$237,0))</f>
        <v>37055101000</v>
      </c>
      <c r="I5758" s="3" t="str">
        <f t="shared" si="446"/>
        <v>潍烟威2号光缆</v>
      </c>
      <c r="J5758" s="3" t="str">
        <f>INDEX(子缆名称!$B$4:$B$29,纤芯!M5758)</f>
        <v>F缆</v>
      </c>
      <c r="K5758" s="3">
        <v>63</v>
      </c>
      <c r="L5758" s="3">
        <f t="shared" si="447"/>
        <v>3</v>
      </c>
      <c r="M5758" s="3">
        <f t="shared" si="448"/>
        <v>6</v>
      </c>
      <c r="N5758" s="3" t="s">
        <v>66</v>
      </c>
      <c r="O5758" s="3">
        <f>COUNTIF([1]局站!$D$4:$D$172,"="&amp;N5758)</f>
        <v>1</v>
      </c>
      <c r="P5758" s="3">
        <v>0</v>
      </c>
      <c r="Q5758" s="3">
        <v>0</v>
      </c>
      <c r="R5758" s="3">
        <v>0</v>
      </c>
      <c r="S5758" s="3" t="s">
        <v>124</v>
      </c>
      <c r="T5758" s="3">
        <f>COUNTIF([1]局站!$D$4:$D$172,"="&amp;S5758)</f>
        <v>1</v>
      </c>
      <c r="U5758" s="3">
        <v>0</v>
      </c>
      <c r="V5758" s="3">
        <v>0</v>
      </c>
      <c r="W5758" s="3">
        <v>0</v>
      </c>
      <c r="X5758" s="3" t="s">
        <v>1214</v>
      </c>
      <c r="Y5758" s="3" t="s">
        <v>880</v>
      </c>
      <c r="Z5758" s="3" t="str">
        <f>INDEX(业务类型!$C$4:$C$8,MATCH(纤芯!Y5758,业务类型!$B$4:$B$8,0))</f>
        <v>IDLE</v>
      </c>
      <c r="AA5758" s="3"/>
    </row>
    <row r="5759" spans="1:27" ht="16.5" x14ac:dyDescent="0.2">
      <c r="A5759" s="3">
        <v>5756</v>
      </c>
      <c r="B5759" s="3">
        <f t="shared" si="449"/>
        <v>37055101064</v>
      </c>
      <c r="C5759" s="3" t="s">
        <v>1166</v>
      </c>
      <c r="D5759" s="3" t="s">
        <v>255</v>
      </c>
      <c r="E5759" s="3" t="str">
        <f>INDEX(光放段!$G$4:$G$237,MATCH(纤芯!G5759,光放段!$C$4:$C$237,0))</f>
        <v>山东二干|潍烟威2号光缆:潍坊四平路-烟台开发区</v>
      </c>
      <c r="F5759" s="3">
        <f>INDEX(光放段!$I$4:$I$237,MATCH(纤芯!H5759,光放段!$B$4:$B$237,0))</f>
        <v>37055100000</v>
      </c>
      <c r="G5759" s="3" t="str">
        <f t="shared" si="445"/>
        <v>山东二干|潍烟威2号光缆:潍坊四平路-昌邑</v>
      </c>
      <c r="H5759" s="3">
        <f>INDEX(光放段!$B$4:$B$237,MATCH(纤芯!G5759,光放段!$C$4:$C$237,0))</f>
        <v>37055101000</v>
      </c>
      <c r="I5759" s="3" t="str">
        <f t="shared" si="446"/>
        <v>潍烟威2号光缆</v>
      </c>
      <c r="J5759" s="3" t="str">
        <f>INDEX(子缆名称!$B$4:$B$29,纤芯!M5759)</f>
        <v>F缆</v>
      </c>
      <c r="K5759" s="3">
        <v>64</v>
      </c>
      <c r="L5759" s="3">
        <f t="shared" si="447"/>
        <v>4</v>
      </c>
      <c r="M5759" s="3">
        <f t="shared" si="448"/>
        <v>6</v>
      </c>
      <c r="N5759" s="3" t="s">
        <v>66</v>
      </c>
      <c r="O5759" s="3">
        <f>COUNTIF([1]局站!$D$4:$D$172,"="&amp;N5759)</f>
        <v>1</v>
      </c>
      <c r="P5759" s="3">
        <v>0</v>
      </c>
      <c r="Q5759" s="3">
        <v>0</v>
      </c>
      <c r="R5759" s="3">
        <v>0</v>
      </c>
      <c r="S5759" s="3" t="s">
        <v>124</v>
      </c>
      <c r="T5759" s="3">
        <f>COUNTIF([1]局站!$D$4:$D$172,"="&amp;S5759)</f>
        <v>1</v>
      </c>
      <c r="U5759" s="3">
        <v>0</v>
      </c>
      <c r="V5759" s="3">
        <v>0</v>
      </c>
      <c r="W5759" s="3">
        <v>0</v>
      </c>
      <c r="X5759" s="3" t="s">
        <v>1214</v>
      </c>
      <c r="Y5759" s="3" t="s">
        <v>880</v>
      </c>
      <c r="Z5759" s="3" t="str">
        <f>INDEX(业务类型!$C$4:$C$8,MATCH(纤芯!Y5759,业务类型!$B$4:$B$8,0))</f>
        <v>IDLE</v>
      </c>
      <c r="AA5759" s="3"/>
    </row>
    <row r="5760" spans="1:27" ht="16.5" x14ac:dyDescent="0.2">
      <c r="A5760" s="3">
        <v>5757</v>
      </c>
      <c r="B5760" s="3">
        <f t="shared" si="449"/>
        <v>37055101065</v>
      </c>
      <c r="C5760" s="3" t="s">
        <v>1166</v>
      </c>
      <c r="D5760" s="3" t="s">
        <v>255</v>
      </c>
      <c r="E5760" s="3" t="str">
        <f>INDEX(光放段!$G$4:$G$237,MATCH(纤芯!G5760,光放段!$C$4:$C$237,0))</f>
        <v>山东二干|潍烟威2号光缆:潍坊四平路-烟台开发区</v>
      </c>
      <c r="F5760" s="3">
        <f>INDEX(光放段!$I$4:$I$237,MATCH(纤芯!H5760,光放段!$B$4:$B$237,0))</f>
        <v>37055100000</v>
      </c>
      <c r="G5760" s="3" t="str">
        <f t="shared" si="445"/>
        <v>山东二干|潍烟威2号光缆:潍坊四平路-昌邑</v>
      </c>
      <c r="H5760" s="3">
        <f>INDEX(光放段!$B$4:$B$237,MATCH(纤芯!G5760,光放段!$C$4:$C$237,0))</f>
        <v>37055101000</v>
      </c>
      <c r="I5760" s="3" t="str">
        <f t="shared" si="446"/>
        <v>潍烟威2号光缆</v>
      </c>
      <c r="J5760" s="3" t="str">
        <f>INDEX(子缆名称!$B$4:$B$29,纤芯!M5760)</f>
        <v>F缆</v>
      </c>
      <c r="K5760" s="3">
        <v>65</v>
      </c>
      <c r="L5760" s="3">
        <f t="shared" si="447"/>
        <v>5</v>
      </c>
      <c r="M5760" s="3">
        <f t="shared" si="448"/>
        <v>6</v>
      </c>
      <c r="N5760" s="3" t="s">
        <v>66</v>
      </c>
      <c r="O5760" s="3">
        <f>COUNTIF([1]局站!$D$4:$D$172,"="&amp;N5760)</f>
        <v>1</v>
      </c>
      <c r="P5760" s="3">
        <v>0</v>
      </c>
      <c r="Q5760" s="3">
        <v>0</v>
      </c>
      <c r="R5760" s="3">
        <v>0</v>
      </c>
      <c r="S5760" s="3" t="s">
        <v>124</v>
      </c>
      <c r="T5760" s="3">
        <f>COUNTIF([1]局站!$D$4:$D$172,"="&amp;S5760)</f>
        <v>1</v>
      </c>
      <c r="U5760" s="3">
        <v>0</v>
      </c>
      <c r="V5760" s="3">
        <v>0</v>
      </c>
      <c r="W5760" s="3">
        <v>0</v>
      </c>
      <c r="X5760" s="3" t="s">
        <v>1214</v>
      </c>
      <c r="Y5760" s="3" t="s">
        <v>880</v>
      </c>
      <c r="Z5760" s="3" t="str">
        <f>INDEX(业务类型!$C$4:$C$8,MATCH(纤芯!Y5760,业务类型!$B$4:$B$8,0))</f>
        <v>IDLE</v>
      </c>
      <c r="AA5760" s="3"/>
    </row>
    <row r="5761" spans="1:27" ht="16.5" x14ac:dyDescent="0.2">
      <c r="A5761" s="3">
        <v>5758</v>
      </c>
      <c r="B5761" s="3">
        <f t="shared" si="449"/>
        <v>37055101066</v>
      </c>
      <c r="C5761" s="3" t="s">
        <v>1166</v>
      </c>
      <c r="D5761" s="3" t="s">
        <v>255</v>
      </c>
      <c r="E5761" s="3" t="str">
        <f>INDEX(光放段!$G$4:$G$237,MATCH(纤芯!G5761,光放段!$C$4:$C$237,0))</f>
        <v>山东二干|潍烟威2号光缆:潍坊四平路-烟台开发区</v>
      </c>
      <c r="F5761" s="3">
        <f>INDEX(光放段!$I$4:$I$237,MATCH(纤芯!H5761,光放段!$B$4:$B$237,0))</f>
        <v>37055100000</v>
      </c>
      <c r="G5761" s="3" t="str">
        <f t="shared" si="445"/>
        <v>山东二干|潍烟威2号光缆:潍坊四平路-昌邑</v>
      </c>
      <c r="H5761" s="3">
        <f>INDEX(光放段!$B$4:$B$237,MATCH(纤芯!G5761,光放段!$C$4:$C$237,0))</f>
        <v>37055101000</v>
      </c>
      <c r="I5761" s="3" t="str">
        <f t="shared" si="446"/>
        <v>潍烟威2号光缆</v>
      </c>
      <c r="J5761" s="3" t="str">
        <f>INDEX(子缆名称!$B$4:$B$29,纤芯!M5761)</f>
        <v>F缆</v>
      </c>
      <c r="K5761" s="3">
        <v>66</v>
      </c>
      <c r="L5761" s="3">
        <f t="shared" si="447"/>
        <v>6</v>
      </c>
      <c r="M5761" s="3">
        <f t="shared" si="448"/>
        <v>6</v>
      </c>
      <c r="N5761" s="3" t="s">
        <v>66</v>
      </c>
      <c r="O5761" s="3">
        <f>COUNTIF([1]局站!$D$4:$D$172,"="&amp;N5761)</f>
        <v>1</v>
      </c>
      <c r="P5761" s="3">
        <v>0</v>
      </c>
      <c r="Q5761" s="3">
        <v>0</v>
      </c>
      <c r="R5761" s="3">
        <v>0</v>
      </c>
      <c r="S5761" s="3" t="s">
        <v>124</v>
      </c>
      <c r="T5761" s="3">
        <f>COUNTIF([1]局站!$D$4:$D$172,"="&amp;S5761)</f>
        <v>1</v>
      </c>
      <c r="U5761" s="3">
        <v>0</v>
      </c>
      <c r="V5761" s="3">
        <v>0</v>
      </c>
      <c r="W5761" s="3">
        <v>0</v>
      </c>
      <c r="X5761" s="3" t="s">
        <v>1214</v>
      </c>
      <c r="Y5761" s="3" t="s">
        <v>880</v>
      </c>
      <c r="Z5761" s="3" t="str">
        <f>INDEX(业务类型!$C$4:$C$8,MATCH(纤芯!Y5761,业务类型!$B$4:$B$8,0))</f>
        <v>IDLE</v>
      </c>
      <c r="AA5761" s="3"/>
    </row>
    <row r="5762" spans="1:27" ht="16.5" x14ac:dyDescent="0.2">
      <c r="A5762" s="3">
        <v>5759</v>
      </c>
      <c r="B5762" s="3">
        <f t="shared" si="449"/>
        <v>37055101067</v>
      </c>
      <c r="C5762" s="3" t="s">
        <v>1166</v>
      </c>
      <c r="D5762" s="3" t="s">
        <v>255</v>
      </c>
      <c r="E5762" s="3" t="str">
        <f>INDEX(光放段!$G$4:$G$237,MATCH(纤芯!G5762,光放段!$C$4:$C$237,0))</f>
        <v>山东二干|潍烟威2号光缆:潍坊四平路-烟台开发区</v>
      </c>
      <c r="F5762" s="3">
        <f>INDEX(光放段!$I$4:$I$237,MATCH(纤芯!H5762,光放段!$B$4:$B$237,0))</f>
        <v>37055100000</v>
      </c>
      <c r="G5762" s="3" t="str">
        <f t="shared" si="445"/>
        <v>山东二干|潍烟威2号光缆:潍坊四平路-昌邑</v>
      </c>
      <c r="H5762" s="3">
        <f>INDEX(光放段!$B$4:$B$237,MATCH(纤芯!G5762,光放段!$C$4:$C$237,0))</f>
        <v>37055101000</v>
      </c>
      <c r="I5762" s="3" t="str">
        <f t="shared" si="446"/>
        <v>潍烟威2号光缆</v>
      </c>
      <c r="J5762" s="3" t="str">
        <f>INDEX(子缆名称!$B$4:$B$29,纤芯!M5762)</f>
        <v>F缆</v>
      </c>
      <c r="K5762" s="3">
        <v>67</v>
      </c>
      <c r="L5762" s="3">
        <f t="shared" si="447"/>
        <v>7</v>
      </c>
      <c r="M5762" s="3">
        <f t="shared" si="448"/>
        <v>6</v>
      </c>
      <c r="N5762" s="3" t="s">
        <v>66</v>
      </c>
      <c r="O5762" s="3">
        <f>COUNTIF([1]局站!$D$4:$D$172,"="&amp;N5762)</f>
        <v>1</v>
      </c>
      <c r="P5762" s="3">
        <v>0</v>
      </c>
      <c r="Q5762" s="3">
        <v>0</v>
      </c>
      <c r="R5762" s="3">
        <v>0</v>
      </c>
      <c r="S5762" s="3" t="s">
        <v>124</v>
      </c>
      <c r="T5762" s="3">
        <f>COUNTIF([1]局站!$D$4:$D$172,"="&amp;S5762)</f>
        <v>1</v>
      </c>
      <c r="U5762" s="3">
        <v>0</v>
      </c>
      <c r="V5762" s="3">
        <v>0</v>
      </c>
      <c r="W5762" s="3">
        <v>0</v>
      </c>
      <c r="X5762" s="3" t="s">
        <v>1214</v>
      </c>
      <c r="Y5762" s="3" t="s">
        <v>880</v>
      </c>
      <c r="Z5762" s="3" t="str">
        <f>INDEX(业务类型!$C$4:$C$8,MATCH(纤芯!Y5762,业务类型!$B$4:$B$8,0))</f>
        <v>IDLE</v>
      </c>
      <c r="AA5762" s="3"/>
    </row>
    <row r="5763" spans="1:27" ht="16.5" x14ac:dyDescent="0.2">
      <c r="A5763" s="3">
        <v>5760</v>
      </c>
      <c r="B5763" s="3">
        <f t="shared" si="449"/>
        <v>37055101068</v>
      </c>
      <c r="C5763" s="3" t="s">
        <v>1166</v>
      </c>
      <c r="D5763" s="3" t="s">
        <v>255</v>
      </c>
      <c r="E5763" s="3" t="str">
        <f>INDEX(光放段!$G$4:$G$237,MATCH(纤芯!G5763,光放段!$C$4:$C$237,0))</f>
        <v>山东二干|潍烟威2号光缆:潍坊四平路-烟台开发区</v>
      </c>
      <c r="F5763" s="3">
        <f>INDEX(光放段!$I$4:$I$237,MATCH(纤芯!H5763,光放段!$B$4:$B$237,0))</f>
        <v>37055100000</v>
      </c>
      <c r="G5763" s="3" t="str">
        <f t="shared" si="445"/>
        <v>山东二干|潍烟威2号光缆:潍坊四平路-昌邑</v>
      </c>
      <c r="H5763" s="3">
        <f>INDEX(光放段!$B$4:$B$237,MATCH(纤芯!G5763,光放段!$C$4:$C$237,0))</f>
        <v>37055101000</v>
      </c>
      <c r="I5763" s="3" t="str">
        <f t="shared" si="446"/>
        <v>潍烟威2号光缆</v>
      </c>
      <c r="J5763" s="3" t="str">
        <f>INDEX(子缆名称!$B$4:$B$29,纤芯!M5763)</f>
        <v>F缆</v>
      </c>
      <c r="K5763" s="3">
        <v>68</v>
      </c>
      <c r="L5763" s="3">
        <f t="shared" si="447"/>
        <v>8</v>
      </c>
      <c r="M5763" s="3">
        <f t="shared" si="448"/>
        <v>6</v>
      </c>
      <c r="N5763" s="3" t="s">
        <v>66</v>
      </c>
      <c r="O5763" s="3">
        <f>COUNTIF([1]局站!$D$4:$D$172,"="&amp;N5763)</f>
        <v>1</v>
      </c>
      <c r="P5763" s="3">
        <v>0</v>
      </c>
      <c r="Q5763" s="3">
        <v>0</v>
      </c>
      <c r="R5763" s="3">
        <v>0</v>
      </c>
      <c r="S5763" s="3" t="s">
        <v>124</v>
      </c>
      <c r="T5763" s="3">
        <f>COUNTIF([1]局站!$D$4:$D$172,"="&amp;S5763)</f>
        <v>1</v>
      </c>
      <c r="U5763" s="3">
        <v>0</v>
      </c>
      <c r="V5763" s="3">
        <v>0</v>
      </c>
      <c r="W5763" s="3">
        <v>0</v>
      </c>
      <c r="X5763" s="3" t="s">
        <v>1214</v>
      </c>
      <c r="Y5763" s="3" t="s">
        <v>880</v>
      </c>
      <c r="Z5763" s="3" t="str">
        <f>INDEX(业务类型!$C$4:$C$8,MATCH(纤芯!Y5763,业务类型!$B$4:$B$8,0))</f>
        <v>IDLE</v>
      </c>
      <c r="AA5763" s="3"/>
    </row>
    <row r="5764" spans="1:27" ht="16.5" x14ac:dyDescent="0.2">
      <c r="A5764" s="3">
        <v>5761</v>
      </c>
      <c r="B5764" s="3">
        <f t="shared" si="449"/>
        <v>37055101069</v>
      </c>
      <c r="C5764" s="3" t="s">
        <v>1166</v>
      </c>
      <c r="D5764" s="3" t="s">
        <v>255</v>
      </c>
      <c r="E5764" s="3" t="str">
        <f>INDEX(光放段!$G$4:$G$237,MATCH(纤芯!G5764,光放段!$C$4:$C$237,0))</f>
        <v>山东二干|潍烟威2号光缆:潍坊四平路-烟台开发区</v>
      </c>
      <c r="F5764" s="3">
        <f>INDEX(光放段!$I$4:$I$237,MATCH(纤芯!H5764,光放段!$B$4:$B$237,0))</f>
        <v>37055100000</v>
      </c>
      <c r="G5764" s="3" t="str">
        <f t="shared" si="445"/>
        <v>山东二干|潍烟威2号光缆:潍坊四平路-昌邑</v>
      </c>
      <c r="H5764" s="3">
        <f>INDEX(光放段!$B$4:$B$237,MATCH(纤芯!G5764,光放段!$C$4:$C$237,0))</f>
        <v>37055101000</v>
      </c>
      <c r="I5764" s="3" t="str">
        <f t="shared" si="446"/>
        <v>潍烟威2号光缆</v>
      </c>
      <c r="J5764" s="3" t="str">
        <f>INDEX(子缆名称!$B$4:$B$29,纤芯!M5764)</f>
        <v>F缆</v>
      </c>
      <c r="K5764" s="3">
        <v>69</v>
      </c>
      <c r="L5764" s="3">
        <f t="shared" si="447"/>
        <v>9</v>
      </c>
      <c r="M5764" s="3">
        <f t="shared" si="448"/>
        <v>6</v>
      </c>
      <c r="N5764" s="3" t="s">
        <v>66</v>
      </c>
      <c r="O5764" s="3">
        <f>COUNTIF([1]局站!$D$4:$D$172,"="&amp;N5764)</f>
        <v>1</v>
      </c>
      <c r="P5764" s="3">
        <v>0</v>
      </c>
      <c r="Q5764" s="3">
        <v>0</v>
      </c>
      <c r="R5764" s="3">
        <v>0</v>
      </c>
      <c r="S5764" s="3" t="s">
        <v>124</v>
      </c>
      <c r="T5764" s="3">
        <f>COUNTIF([1]局站!$D$4:$D$172,"="&amp;S5764)</f>
        <v>1</v>
      </c>
      <c r="U5764" s="3">
        <v>0</v>
      </c>
      <c r="V5764" s="3">
        <v>0</v>
      </c>
      <c r="W5764" s="3">
        <v>0</v>
      </c>
      <c r="X5764" s="3" t="s">
        <v>1214</v>
      </c>
      <c r="Y5764" s="3" t="s">
        <v>880</v>
      </c>
      <c r="Z5764" s="3" t="str">
        <f>INDEX(业务类型!$C$4:$C$8,MATCH(纤芯!Y5764,业务类型!$B$4:$B$8,0))</f>
        <v>IDLE</v>
      </c>
      <c r="AA5764" s="3"/>
    </row>
    <row r="5765" spans="1:27" ht="16.5" x14ac:dyDescent="0.2">
      <c r="A5765" s="3">
        <v>5762</v>
      </c>
      <c r="B5765" s="3">
        <f t="shared" si="449"/>
        <v>37055101070</v>
      </c>
      <c r="C5765" s="3" t="s">
        <v>1166</v>
      </c>
      <c r="D5765" s="3" t="s">
        <v>255</v>
      </c>
      <c r="E5765" s="3" t="str">
        <f>INDEX(光放段!$G$4:$G$237,MATCH(纤芯!G5765,光放段!$C$4:$C$237,0))</f>
        <v>山东二干|潍烟威2号光缆:潍坊四平路-烟台开发区</v>
      </c>
      <c r="F5765" s="3">
        <f>INDEX(光放段!$I$4:$I$237,MATCH(纤芯!H5765,光放段!$B$4:$B$237,0))</f>
        <v>37055100000</v>
      </c>
      <c r="G5765" s="3" t="str">
        <f t="shared" ref="G5765:G5828" si="450">C5765&amp;"|"&amp;D5765&amp;":"&amp;N5765&amp;"-"&amp;S5765</f>
        <v>山东二干|潍烟威2号光缆:潍坊四平路-昌邑</v>
      </c>
      <c r="H5765" s="3">
        <f>INDEX(光放段!$B$4:$B$237,MATCH(纤芯!G5765,光放段!$C$4:$C$237,0))</f>
        <v>37055101000</v>
      </c>
      <c r="I5765" s="3" t="str">
        <f t="shared" ref="I5765:I5828" si="451">D5765</f>
        <v>潍烟威2号光缆</v>
      </c>
      <c r="J5765" s="3" t="str">
        <f>INDEX(子缆名称!$B$4:$B$29,纤芯!M5765)</f>
        <v>F缆</v>
      </c>
      <c r="K5765" s="3">
        <v>70</v>
      </c>
      <c r="L5765" s="3">
        <f t="shared" ref="L5765:L5828" si="452">MOD(K5765-1,12)+1</f>
        <v>10</v>
      </c>
      <c r="M5765" s="3">
        <f t="shared" ref="M5765:M5828" si="453">INT((K5765-1)/12)+1</f>
        <v>6</v>
      </c>
      <c r="N5765" s="3" t="s">
        <v>66</v>
      </c>
      <c r="O5765" s="3">
        <f>COUNTIF([1]局站!$D$4:$D$172,"="&amp;N5765)</f>
        <v>1</v>
      </c>
      <c r="P5765" s="3">
        <v>0</v>
      </c>
      <c r="Q5765" s="3">
        <v>0</v>
      </c>
      <c r="R5765" s="3">
        <v>0</v>
      </c>
      <c r="S5765" s="3" t="s">
        <v>124</v>
      </c>
      <c r="T5765" s="3">
        <f>COUNTIF([1]局站!$D$4:$D$172,"="&amp;S5765)</f>
        <v>1</v>
      </c>
      <c r="U5765" s="3">
        <v>0</v>
      </c>
      <c r="V5765" s="3">
        <v>0</v>
      </c>
      <c r="W5765" s="3">
        <v>0</v>
      </c>
      <c r="X5765" s="3" t="s">
        <v>1214</v>
      </c>
      <c r="Y5765" s="3" t="s">
        <v>881</v>
      </c>
      <c r="Z5765" s="3" t="str">
        <f>INDEX(业务类型!$C$4:$C$8,MATCH(纤芯!Y5765,业务类型!$B$4:$B$8,0))</f>
        <v>OTHER</v>
      </c>
      <c r="AA5765" s="3" t="s">
        <v>1128</v>
      </c>
    </row>
    <row r="5766" spans="1:27" ht="16.5" x14ac:dyDescent="0.2">
      <c r="A5766" s="3">
        <v>5763</v>
      </c>
      <c r="B5766" s="3">
        <f t="shared" si="449"/>
        <v>37055101071</v>
      </c>
      <c r="C5766" s="3" t="s">
        <v>1166</v>
      </c>
      <c r="D5766" s="3" t="s">
        <v>255</v>
      </c>
      <c r="E5766" s="3" t="str">
        <f>INDEX(光放段!$G$4:$G$237,MATCH(纤芯!G5766,光放段!$C$4:$C$237,0))</f>
        <v>山东二干|潍烟威2号光缆:潍坊四平路-烟台开发区</v>
      </c>
      <c r="F5766" s="3">
        <f>INDEX(光放段!$I$4:$I$237,MATCH(纤芯!H5766,光放段!$B$4:$B$237,0))</f>
        <v>37055100000</v>
      </c>
      <c r="G5766" s="3" t="str">
        <f t="shared" si="450"/>
        <v>山东二干|潍烟威2号光缆:潍坊四平路-昌邑</v>
      </c>
      <c r="H5766" s="3">
        <f>INDEX(光放段!$B$4:$B$237,MATCH(纤芯!G5766,光放段!$C$4:$C$237,0))</f>
        <v>37055101000</v>
      </c>
      <c r="I5766" s="3" t="str">
        <f t="shared" si="451"/>
        <v>潍烟威2号光缆</v>
      </c>
      <c r="J5766" s="3" t="str">
        <f>INDEX(子缆名称!$B$4:$B$29,纤芯!M5766)</f>
        <v>F缆</v>
      </c>
      <c r="K5766" s="3">
        <v>71</v>
      </c>
      <c r="L5766" s="3">
        <f t="shared" si="452"/>
        <v>11</v>
      </c>
      <c r="M5766" s="3">
        <f t="shared" si="453"/>
        <v>6</v>
      </c>
      <c r="N5766" s="3" t="s">
        <v>66</v>
      </c>
      <c r="O5766" s="3">
        <f>COUNTIF([1]局站!$D$4:$D$172,"="&amp;N5766)</f>
        <v>1</v>
      </c>
      <c r="P5766" s="3">
        <v>0</v>
      </c>
      <c r="Q5766" s="3">
        <v>0</v>
      </c>
      <c r="R5766" s="3">
        <v>0</v>
      </c>
      <c r="S5766" s="3" t="s">
        <v>124</v>
      </c>
      <c r="T5766" s="3">
        <f>COUNTIF([1]局站!$D$4:$D$172,"="&amp;S5766)</f>
        <v>1</v>
      </c>
      <c r="U5766" s="3">
        <v>0</v>
      </c>
      <c r="V5766" s="3">
        <v>0</v>
      </c>
      <c r="W5766" s="3">
        <v>0</v>
      </c>
      <c r="X5766" s="3" t="s">
        <v>1214</v>
      </c>
      <c r="Y5766" s="3" t="s">
        <v>880</v>
      </c>
      <c r="Z5766" s="3" t="str">
        <f>INDEX(业务类型!$C$4:$C$8,MATCH(纤芯!Y5766,业务类型!$B$4:$B$8,0))</f>
        <v>IDLE</v>
      </c>
      <c r="AA5766" s="3"/>
    </row>
    <row r="5767" spans="1:27" ht="16.5" x14ac:dyDescent="0.2">
      <c r="A5767" s="3">
        <v>5764</v>
      </c>
      <c r="B5767" s="3">
        <f t="shared" si="449"/>
        <v>37055101072</v>
      </c>
      <c r="C5767" s="3" t="s">
        <v>1166</v>
      </c>
      <c r="D5767" s="3" t="s">
        <v>255</v>
      </c>
      <c r="E5767" s="3" t="str">
        <f>INDEX(光放段!$G$4:$G$237,MATCH(纤芯!G5767,光放段!$C$4:$C$237,0))</f>
        <v>山东二干|潍烟威2号光缆:潍坊四平路-烟台开发区</v>
      </c>
      <c r="F5767" s="3">
        <f>INDEX(光放段!$I$4:$I$237,MATCH(纤芯!H5767,光放段!$B$4:$B$237,0))</f>
        <v>37055100000</v>
      </c>
      <c r="G5767" s="3" t="str">
        <f t="shared" si="450"/>
        <v>山东二干|潍烟威2号光缆:潍坊四平路-昌邑</v>
      </c>
      <c r="H5767" s="3">
        <f>INDEX(光放段!$B$4:$B$237,MATCH(纤芯!G5767,光放段!$C$4:$C$237,0))</f>
        <v>37055101000</v>
      </c>
      <c r="I5767" s="3" t="str">
        <f t="shared" si="451"/>
        <v>潍烟威2号光缆</v>
      </c>
      <c r="J5767" s="3" t="str">
        <f>INDEX(子缆名称!$B$4:$B$29,纤芯!M5767)</f>
        <v>F缆</v>
      </c>
      <c r="K5767" s="3">
        <v>72</v>
      </c>
      <c r="L5767" s="3">
        <f t="shared" si="452"/>
        <v>12</v>
      </c>
      <c r="M5767" s="3">
        <f t="shared" si="453"/>
        <v>6</v>
      </c>
      <c r="N5767" s="3" t="s">
        <v>66</v>
      </c>
      <c r="O5767" s="3">
        <f>COUNTIF([1]局站!$D$4:$D$172,"="&amp;N5767)</f>
        <v>1</v>
      </c>
      <c r="P5767" s="3">
        <v>0</v>
      </c>
      <c r="Q5767" s="3">
        <v>0</v>
      </c>
      <c r="R5767" s="3">
        <v>0</v>
      </c>
      <c r="S5767" s="3" t="s">
        <v>124</v>
      </c>
      <c r="T5767" s="3">
        <f>COUNTIF([1]局站!$D$4:$D$172,"="&amp;S5767)</f>
        <v>1</v>
      </c>
      <c r="U5767" s="3">
        <v>0</v>
      </c>
      <c r="V5767" s="3">
        <v>0</v>
      </c>
      <c r="W5767" s="3">
        <v>0</v>
      </c>
      <c r="X5767" s="3" t="s">
        <v>1214</v>
      </c>
      <c r="Y5767" s="3" t="s">
        <v>880</v>
      </c>
      <c r="Z5767" s="3" t="str">
        <f>INDEX(业务类型!$C$4:$C$8,MATCH(纤芯!Y5767,业务类型!$B$4:$B$8,0))</f>
        <v>IDLE</v>
      </c>
      <c r="AA5767" s="3"/>
    </row>
    <row r="5768" spans="1:27" ht="16.5" x14ac:dyDescent="0.2">
      <c r="A5768" s="3">
        <v>5765</v>
      </c>
      <c r="B5768" s="3">
        <f t="shared" si="449"/>
        <v>37055102001</v>
      </c>
      <c r="C5768" s="3" t="s">
        <v>1166</v>
      </c>
      <c r="D5768" s="3" t="s">
        <v>255</v>
      </c>
      <c r="E5768" s="3" t="str">
        <f>INDEX(光放段!$G$4:$G$237,MATCH(纤芯!G5768,光放段!$C$4:$C$237,0))</f>
        <v>山东二干|潍烟威2号光缆:潍坊四平路-烟台开发区</v>
      </c>
      <c r="F5768" s="3">
        <f>INDEX(光放段!$I$4:$I$237,MATCH(纤芯!H5768,光放段!$B$4:$B$237,0))</f>
        <v>37055100000</v>
      </c>
      <c r="G5768" s="3" t="str">
        <f t="shared" si="450"/>
        <v>山东二干|潍烟威2号光缆:昌邑-莱州市局</v>
      </c>
      <c r="H5768" s="3">
        <f>INDEX(光放段!$B$4:$B$237,MATCH(纤芯!G5768,光放段!$C$4:$C$237,0))</f>
        <v>37055102000</v>
      </c>
      <c r="I5768" s="3" t="str">
        <f t="shared" si="451"/>
        <v>潍烟威2号光缆</v>
      </c>
      <c r="J5768" s="3" t="str">
        <f>INDEX(子缆名称!$B$4:$B$29,纤芯!M5768)</f>
        <v>A缆</v>
      </c>
      <c r="K5768" s="3">
        <v>1</v>
      </c>
      <c r="L5768" s="3">
        <f t="shared" si="452"/>
        <v>1</v>
      </c>
      <c r="M5768" s="3">
        <f t="shared" si="453"/>
        <v>1</v>
      </c>
      <c r="N5768" s="3" t="s">
        <v>124</v>
      </c>
      <c r="O5768" s="3">
        <f>COUNTIF([1]局站!$D$4:$D$172,"="&amp;N5768)</f>
        <v>1</v>
      </c>
      <c r="P5768" s="3">
        <v>0</v>
      </c>
      <c r="Q5768" s="3">
        <v>0</v>
      </c>
      <c r="R5768" s="3">
        <v>0</v>
      </c>
      <c r="S5768" s="3" t="s">
        <v>126</v>
      </c>
      <c r="T5768" s="3">
        <f>COUNTIF([1]局站!$D$4:$D$172,"="&amp;S5768)</f>
        <v>1</v>
      </c>
      <c r="U5768" s="3">
        <v>0</v>
      </c>
      <c r="V5768" s="3">
        <v>0</v>
      </c>
      <c r="W5768" s="3">
        <v>0</v>
      </c>
      <c r="X5768" s="3" t="s">
        <v>1214</v>
      </c>
      <c r="Y5768" s="3" t="s">
        <v>880</v>
      </c>
      <c r="Z5768" s="3" t="str">
        <f>INDEX(业务类型!$C$4:$C$8,MATCH(纤芯!Y5768,业务类型!$B$4:$B$8,0))</f>
        <v>IDLE</v>
      </c>
      <c r="AA5768" s="3"/>
    </row>
    <row r="5769" spans="1:27" ht="16.5" x14ac:dyDescent="0.2">
      <c r="A5769" s="3">
        <v>5766</v>
      </c>
      <c r="B5769" s="3">
        <f t="shared" si="449"/>
        <v>37055102002</v>
      </c>
      <c r="C5769" s="3" t="s">
        <v>1166</v>
      </c>
      <c r="D5769" s="3" t="s">
        <v>255</v>
      </c>
      <c r="E5769" s="3" t="str">
        <f>INDEX(光放段!$G$4:$G$237,MATCH(纤芯!G5769,光放段!$C$4:$C$237,0))</f>
        <v>山东二干|潍烟威2号光缆:潍坊四平路-烟台开发区</v>
      </c>
      <c r="F5769" s="3">
        <f>INDEX(光放段!$I$4:$I$237,MATCH(纤芯!H5769,光放段!$B$4:$B$237,0))</f>
        <v>37055100000</v>
      </c>
      <c r="G5769" s="3" t="str">
        <f t="shared" si="450"/>
        <v>山东二干|潍烟威2号光缆:昌邑-莱州市局</v>
      </c>
      <c r="H5769" s="3">
        <f>INDEX(光放段!$B$4:$B$237,MATCH(纤芯!G5769,光放段!$C$4:$C$237,0))</f>
        <v>37055102000</v>
      </c>
      <c r="I5769" s="3" t="str">
        <f t="shared" si="451"/>
        <v>潍烟威2号光缆</v>
      </c>
      <c r="J5769" s="3" t="str">
        <f>INDEX(子缆名称!$B$4:$B$29,纤芯!M5769)</f>
        <v>A缆</v>
      </c>
      <c r="K5769" s="3">
        <v>2</v>
      </c>
      <c r="L5769" s="3">
        <f t="shared" si="452"/>
        <v>2</v>
      </c>
      <c r="M5769" s="3">
        <f t="shared" si="453"/>
        <v>1</v>
      </c>
      <c r="N5769" s="3" t="s">
        <v>124</v>
      </c>
      <c r="O5769" s="3">
        <f>COUNTIF([1]局站!$D$4:$D$172,"="&amp;N5769)</f>
        <v>1</v>
      </c>
      <c r="P5769" s="3">
        <v>0</v>
      </c>
      <c r="Q5769" s="3">
        <v>0</v>
      </c>
      <c r="R5769" s="3">
        <v>0</v>
      </c>
      <c r="S5769" s="3" t="s">
        <v>126</v>
      </c>
      <c r="T5769" s="3">
        <f>COUNTIF([1]局站!$D$4:$D$172,"="&amp;S5769)</f>
        <v>1</v>
      </c>
      <c r="U5769" s="3">
        <v>0</v>
      </c>
      <c r="V5769" s="3">
        <v>0</v>
      </c>
      <c r="W5769" s="3">
        <v>0</v>
      </c>
      <c r="X5769" s="3" t="s">
        <v>1214</v>
      </c>
      <c r="Y5769" s="3" t="s">
        <v>880</v>
      </c>
      <c r="Z5769" s="3" t="str">
        <f>INDEX(业务类型!$C$4:$C$8,MATCH(纤芯!Y5769,业务类型!$B$4:$B$8,0))</f>
        <v>IDLE</v>
      </c>
      <c r="AA5769" s="3"/>
    </row>
    <row r="5770" spans="1:27" ht="16.5" x14ac:dyDescent="0.2">
      <c r="A5770" s="3">
        <v>5767</v>
      </c>
      <c r="B5770" s="3">
        <f t="shared" si="449"/>
        <v>37055102003</v>
      </c>
      <c r="C5770" s="3" t="s">
        <v>1166</v>
      </c>
      <c r="D5770" s="3" t="s">
        <v>255</v>
      </c>
      <c r="E5770" s="3" t="str">
        <f>INDEX(光放段!$G$4:$G$237,MATCH(纤芯!G5770,光放段!$C$4:$C$237,0))</f>
        <v>山东二干|潍烟威2号光缆:潍坊四平路-烟台开发区</v>
      </c>
      <c r="F5770" s="3">
        <f>INDEX(光放段!$I$4:$I$237,MATCH(纤芯!H5770,光放段!$B$4:$B$237,0))</f>
        <v>37055100000</v>
      </c>
      <c r="G5770" s="3" t="str">
        <f t="shared" si="450"/>
        <v>山东二干|潍烟威2号光缆:昌邑-莱州市局</v>
      </c>
      <c r="H5770" s="3">
        <f>INDEX(光放段!$B$4:$B$237,MATCH(纤芯!G5770,光放段!$C$4:$C$237,0))</f>
        <v>37055102000</v>
      </c>
      <c r="I5770" s="3" t="str">
        <f t="shared" si="451"/>
        <v>潍烟威2号光缆</v>
      </c>
      <c r="J5770" s="3" t="str">
        <f>INDEX(子缆名称!$B$4:$B$29,纤芯!M5770)</f>
        <v>A缆</v>
      </c>
      <c r="K5770" s="3">
        <v>3</v>
      </c>
      <c r="L5770" s="3">
        <f t="shared" si="452"/>
        <v>3</v>
      </c>
      <c r="M5770" s="3">
        <f t="shared" si="453"/>
        <v>1</v>
      </c>
      <c r="N5770" s="3" t="s">
        <v>124</v>
      </c>
      <c r="O5770" s="3">
        <f>COUNTIF([1]局站!$D$4:$D$172,"="&amp;N5770)</f>
        <v>1</v>
      </c>
      <c r="P5770" s="3">
        <v>0</v>
      </c>
      <c r="Q5770" s="3">
        <v>0</v>
      </c>
      <c r="R5770" s="3">
        <v>0</v>
      </c>
      <c r="S5770" s="3" t="s">
        <v>126</v>
      </c>
      <c r="T5770" s="3">
        <f>COUNTIF([1]局站!$D$4:$D$172,"="&amp;S5770)</f>
        <v>1</v>
      </c>
      <c r="U5770" s="3">
        <v>0</v>
      </c>
      <c r="V5770" s="3">
        <v>0</v>
      </c>
      <c r="W5770" s="3">
        <v>0</v>
      </c>
      <c r="X5770" s="3" t="s">
        <v>1214</v>
      </c>
      <c r="Y5770" s="3" t="s">
        <v>852</v>
      </c>
      <c r="Z5770" s="3" t="str">
        <f>INDEX(业务类型!$C$4:$C$8,MATCH(纤芯!Y5770,业务类型!$B$4:$B$8,0))</f>
        <v>TWO</v>
      </c>
      <c r="AA5770" s="3" t="s">
        <v>999</v>
      </c>
    </row>
    <row r="5771" spans="1:27" ht="16.5" x14ac:dyDescent="0.2">
      <c r="A5771" s="3">
        <v>5768</v>
      </c>
      <c r="B5771" s="3">
        <f t="shared" si="449"/>
        <v>37055102004</v>
      </c>
      <c r="C5771" s="3" t="s">
        <v>1166</v>
      </c>
      <c r="D5771" s="3" t="s">
        <v>255</v>
      </c>
      <c r="E5771" s="3" t="str">
        <f>INDEX(光放段!$G$4:$G$237,MATCH(纤芯!G5771,光放段!$C$4:$C$237,0))</f>
        <v>山东二干|潍烟威2号光缆:潍坊四平路-烟台开发区</v>
      </c>
      <c r="F5771" s="3">
        <f>INDEX(光放段!$I$4:$I$237,MATCH(纤芯!H5771,光放段!$B$4:$B$237,0))</f>
        <v>37055100000</v>
      </c>
      <c r="G5771" s="3" t="str">
        <f t="shared" si="450"/>
        <v>山东二干|潍烟威2号光缆:昌邑-莱州市局</v>
      </c>
      <c r="H5771" s="3">
        <f>INDEX(光放段!$B$4:$B$237,MATCH(纤芯!G5771,光放段!$C$4:$C$237,0))</f>
        <v>37055102000</v>
      </c>
      <c r="I5771" s="3" t="str">
        <f t="shared" si="451"/>
        <v>潍烟威2号光缆</v>
      </c>
      <c r="J5771" s="3" t="str">
        <f>INDEX(子缆名称!$B$4:$B$29,纤芯!M5771)</f>
        <v>A缆</v>
      </c>
      <c r="K5771" s="3">
        <v>4</v>
      </c>
      <c r="L5771" s="3">
        <f t="shared" si="452"/>
        <v>4</v>
      </c>
      <c r="M5771" s="3">
        <f t="shared" si="453"/>
        <v>1</v>
      </c>
      <c r="N5771" s="3" t="s">
        <v>124</v>
      </c>
      <c r="O5771" s="3">
        <f>COUNTIF([1]局站!$D$4:$D$172,"="&amp;N5771)</f>
        <v>1</v>
      </c>
      <c r="P5771" s="3">
        <v>0</v>
      </c>
      <c r="Q5771" s="3">
        <v>0</v>
      </c>
      <c r="R5771" s="3">
        <v>0</v>
      </c>
      <c r="S5771" s="3" t="s">
        <v>126</v>
      </c>
      <c r="T5771" s="3">
        <f>COUNTIF([1]局站!$D$4:$D$172,"="&amp;S5771)</f>
        <v>1</v>
      </c>
      <c r="U5771" s="3">
        <v>0</v>
      </c>
      <c r="V5771" s="3">
        <v>0</v>
      </c>
      <c r="W5771" s="3">
        <v>0</v>
      </c>
      <c r="X5771" s="3" t="s">
        <v>1214</v>
      </c>
      <c r="Y5771" s="3" t="s">
        <v>852</v>
      </c>
      <c r="Z5771" s="3" t="str">
        <f>INDEX(业务类型!$C$4:$C$8,MATCH(纤芯!Y5771,业务类型!$B$4:$B$8,0))</f>
        <v>TWO</v>
      </c>
      <c r="AA5771" s="3" t="s">
        <v>999</v>
      </c>
    </row>
    <row r="5772" spans="1:27" ht="16.5" x14ac:dyDescent="0.2">
      <c r="A5772" s="3">
        <v>5769</v>
      </c>
      <c r="B5772" s="3">
        <f t="shared" si="449"/>
        <v>37055102005</v>
      </c>
      <c r="C5772" s="3" t="s">
        <v>1166</v>
      </c>
      <c r="D5772" s="3" t="s">
        <v>255</v>
      </c>
      <c r="E5772" s="3" t="str">
        <f>INDEX(光放段!$G$4:$G$237,MATCH(纤芯!G5772,光放段!$C$4:$C$237,0))</f>
        <v>山东二干|潍烟威2号光缆:潍坊四平路-烟台开发区</v>
      </c>
      <c r="F5772" s="3">
        <f>INDEX(光放段!$I$4:$I$237,MATCH(纤芯!H5772,光放段!$B$4:$B$237,0))</f>
        <v>37055100000</v>
      </c>
      <c r="G5772" s="3" t="str">
        <f t="shared" si="450"/>
        <v>山东二干|潍烟威2号光缆:昌邑-莱州市局</v>
      </c>
      <c r="H5772" s="3">
        <f>INDEX(光放段!$B$4:$B$237,MATCH(纤芯!G5772,光放段!$C$4:$C$237,0))</f>
        <v>37055102000</v>
      </c>
      <c r="I5772" s="3" t="str">
        <f t="shared" si="451"/>
        <v>潍烟威2号光缆</v>
      </c>
      <c r="J5772" s="3" t="str">
        <f>INDEX(子缆名称!$B$4:$B$29,纤芯!M5772)</f>
        <v>A缆</v>
      </c>
      <c r="K5772" s="3">
        <v>5</v>
      </c>
      <c r="L5772" s="3">
        <f t="shared" si="452"/>
        <v>5</v>
      </c>
      <c r="M5772" s="3">
        <f t="shared" si="453"/>
        <v>1</v>
      </c>
      <c r="N5772" s="3" t="s">
        <v>124</v>
      </c>
      <c r="O5772" s="3">
        <f>COUNTIF([1]局站!$D$4:$D$172,"="&amp;N5772)</f>
        <v>1</v>
      </c>
      <c r="P5772" s="3">
        <v>0</v>
      </c>
      <c r="Q5772" s="3">
        <v>0</v>
      </c>
      <c r="R5772" s="3">
        <v>0</v>
      </c>
      <c r="S5772" s="3" t="s">
        <v>126</v>
      </c>
      <c r="T5772" s="3">
        <f>COUNTIF([1]局站!$D$4:$D$172,"="&amp;S5772)</f>
        <v>1</v>
      </c>
      <c r="U5772" s="3">
        <v>0</v>
      </c>
      <c r="V5772" s="3">
        <v>0</v>
      </c>
      <c r="W5772" s="3">
        <v>0</v>
      </c>
      <c r="X5772" s="3" t="s">
        <v>1214</v>
      </c>
      <c r="Y5772" s="3" t="s">
        <v>880</v>
      </c>
      <c r="Z5772" s="3" t="str">
        <f>INDEX(业务类型!$C$4:$C$8,MATCH(纤芯!Y5772,业务类型!$B$4:$B$8,0))</f>
        <v>IDLE</v>
      </c>
      <c r="AA5772" s="3"/>
    </row>
    <row r="5773" spans="1:27" ht="16.5" x14ac:dyDescent="0.2">
      <c r="A5773" s="3">
        <v>5770</v>
      </c>
      <c r="B5773" s="3">
        <f t="shared" si="449"/>
        <v>37055102006</v>
      </c>
      <c r="C5773" s="3" t="s">
        <v>1166</v>
      </c>
      <c r="D5773" s="3" t="s">
        <v>255</v>
      </c>
      <c r="E5773" s="3" t="str">
        <f>INDEX(光放段!$G$4:$G$237,MATCH(纤芯!G5773,光放段!$C$4:$C$237,0))</f>
        <v>山东二干|潍烟威2号光缆:潍坊四平路-烟台开发区</v>
      </c>
      <c r="F5773" s="3">
        <f>INDEX(光放段!$I$4:$I$237,MATCH(纤芯!H5773,光放段!$B$4:$B$237,0))</f>
        <v>37055100000</v>
      </c>
      <c r="G5773" s="3" t="str">
        <f t="shared" si="450"/>
        <v>山东二干|潍烟威2号光缆:昌邑-莱州市局</v>
      </c>
      <c r="H5773" s="3">
        <f>INDEX(光放段!$B$4:$B$237,MATCH(纤芯!G5773,光放段!$C$4:$C$237,0))</f>
        <v>37055102000</v>
      </c>
      <c r="I5773" s="3" t="str">
        <f t="shared" si="451"/>
        <v>潍烟威2号光缆</v>
      </c>
      <c r="J5773" s="3" t="str">
        <f>INDEX(子缆名称!$B$4:$B$29,纤芯!M5773)</f>
        <v>A缆</v>
      </c>
      <c r="K5773" s="3">
        <v>6</v>
      </c>
      <c r="L5773" s="3">
        <f t="shared" si="452"/>
        <v>6</v>
      </c>
      <c r="M5773" s="3">
        <f t="shared" si="453"/>
        <v>1</v>
      </c>
      <c r="N5773" s="3" t="s">
        <v>124</v>
      </c>
      <c r="O5773" s="3">
        <f>COUNTIF([1]局站!$D$4:$D$172,"="&amp;N5773)</f>
        <v>1</v>
      </c>
      <c r="P5773" s="3">
        <v>0</v>
      </c>
      <c r="Q5773" s="3">
        <v>0</v>
      </c>
      <c r="R5773" s="3">
        <v>0</v>
      </c>
      <c r="S5773" s="3" t="s">
        <v>126</v>
      </c>
      <c r="T5773" s="3">
        <f>COUNTIF([1]局站!$D$4:$D$172,"="&amp;S5773)</f>
        <v>1</v>
      </c>
      <c r="U5773" s="3">
        <v>0</v>
      </c>
      <c r="V5773" s="3">
        <v>0</v>
      </c>
      <c r="W5773" s="3">
        <v>0</v>
      </c>
      <c r="X5773" s="3" t="s">
        <v>1214</v>
      </c>
      <c r="Y5773" s="3" t="s">
        <v>880</v>
      </c>
      <c r="Z5773" s="3" t="str">
        <f>INDEX(业务类型!$C$4:$C$8,MATCH(纤芯!Y5773,业务类型!$B$4:$B$8,0))</f>
        <v>IDLE</v>
      </c>
      <c r="AA5773" s="3"/>
    </row>
    <row r="5774" spans="1:27" ht="16.5" x14ac:dyDescent="0.2">
      <c r="A5774" s="3">
        <v>5771</v>
      </c>
      <c r="B5774" s="3">
        <f t="shared" si="449"/>
        <v>37055102007</v>
      </c>
      <c r="C5774" s="3" t="s">
        <v>1166</v>
      </c>
      <c r="D5774" s="3" t="s">
        <v>255</v>
      </c>
      <c r="E5774" s="3" t="str">
        <f>INDEX(光放段!$G$4:$G$237,MATCH(纤芯!G5774,光放段!$C$4:$C$237,0))</f>
        <v>山东二干|潍烟威2号光缆:潍坊四平路-烟台开发区</v>
      </c>
      <c r="F5774" s="3">
        <f>INDEX(光放段!$I$4:$I$237,MATCH(纤芯!H5774,光放段!$B$4:$B$237,0))</f>
        <v>37055100000</v>
      </c>
      <c r="G5774" s="3" t="str">
        <f t="shared" si="450"/>
        <v>山东二干|潍烟威2号光缆:昌邑-莱州市局</v>
      </c>
      <c r="H5774" s="3">
        <f>INDEX(光放段!$B$4:$B$237,MATCH(纤芯!G5774,光放段!$C$4:$C$237,0))</f>
        <v>37055102000</v>
      </c>
      <c r="I5774" s="3" t="str">
        <f t="shared" si="451"/>
        <v>潍烟威2号光缆</v>
      </c>
      <c r="J5774" s="3" t="str">
        <f>INDEX(子缆名称!$B$4:$B$29,纤芯!M5774)</f>
        <v>A缆</v>
      </c>
      <c r="K5774" s="3">
        <v>7</v>
      </c>
      <c r="L5774" s="3">
        <f t="shared" si="452"/>
        <v>7</v>
      </c>
      <c r="M5774" s="3">
        <f t="shared" si="453"/>
        <v>1</v>
      </c>
      <c r="N5774" s="3" t="s">
        <v>124</v>
      </c>
      <c r="O5774" s="3">
        <f>COUNTIF([1]局站!$D$4:$D$172,"="&amp;N5774)</f>
        <v>1</v>
      </c>
      <c r="P5774" s="3">
        <v>0</v>
      </c>
      <c r="Q5774" s="3">
        <v>0</v>
      </c>
      <c r="R5774" s="3">
        <v>0</v>
      </c>
      <c r="S5774" s="3" t="s">
        <v>126</v>
      </c>
      <c r="T5774" s="3">
        <f>COUNTIF([1]局站!$D$4:$D$172,"="&amp;S5774)</f>
        <v>1</v>
      </c>
      <c r="U5774" s="3">
        <v>0</v>
      </c>
      <c r="V5774" s="3">
        <v>0</v>
      </c>
      <c r="W5774" s="3">
        <v>0</v>
      </c>
      <c r="X5774" s="3" t="s">
        <v>1214</v>
      </c>
      <c r="Y5774" s="3" t="s">
        <v>880</v>
      </c>
      <c r="Z5774" s="3" t="str">
        <f>INDEX(业务类型!$C$4:$C$8,MATCH(纤芯!Y5774,业务类型!$B$4:$B$8,0))</f>
        <v>IDLE</v>
      </c>
      <c r="AA5774" s="3"/>
    </row>
    <row r="5775" spans="1:27" ht="16.5" x14ac:dyDescent="0.2">
      <c r="A5775" s="3">
        <v>5772</v>
      </c>
      <c r="B5775" s="3">
        <f t="shared" si="449"/>
        <v>37055102008</v>
      </c>
      <c r="C5775" s="3" t="s">
        <v>1166</v>
      </c>
      <c r="D5775" s="3" t="s">
        <v>255</v>
      </c>
      <c r="E5775" s="3" t="str">
        <f>INDEX(光放段!$G$4:$G$237,MATCH(纤芯!G5775,光放段!$C$4:$C$237,0))</f>
        <v>山东二干|潍烟威2号光缆:潍坊四平路-烟台开发区</v>
      </c>
      <c r="F5775" s="3">
        <f>INDEX(光放段!$I$4:$I$237,MATCH(纤芯!H5775,光放段!$B$4:$B$237,0))</f>
        <v>37055100000</v>
      </c>
      <c r="G5775" s="3" t="str">
        <f t="shared" si="450"/>
        <v>山东二干|潍烟威2号光缆:昌邑-莱州市局</v>
      </c>
      <c r="H5775" s="3">
        <f>INDEX(光放段!$B$4:$B$237,MATCH(纤芯!G5775,光放段!$C$4:$C$237,0))</f>
        <v>37055102000</v>
      </c>
      <c r="I5775" s="3" t="str">
        <f t="shared" si="451"/>
        <v>潍烟威2号光缆</v>
      </c>
      <c r="J5775" s="3" t="str">
        <f>INDEX(子缆名称!$B$4:$B$29,纤芯!M5775)</f>
        <v>A缆</v>
      </c>
      <c r="K5775" s="3">
        <v>8</v>
      </c>
      <c r="L5775" s="3">
        <f t="shared" si="452"/>
        <v>8</v>
      </c>
      <c r="M5775" s="3">
        <f t="shared" si="453"/>
        <v>1</v>
      </c>
      <c r="N5775" s="3" t="s">
        <v>124</v>
      </c>
      <c r="O5775" s="3">
        <f>COUNTIF([1]局站!$D$4:$D$172,"="&amp;N5775)</f>
        <v>1</v>
      </c>
      <c r="P5775" s="3">
        <v>0</v>
      </c>
      <c r="Q5775" s="3">
        <v>0</v>
      </c>
      <c r="R5775" s="3">
        <v>0</v>
      </c>
      <c r="S5775" s="3" t="s">
        <v>126</v>
      </c>
      <c r="T5775" s="3">
        <f>COUNTIF([1]局站!$D$4:$D$172,"="&amp;S5775)</f>
        <v>1</v>
      </c>
      <c r="U5775" s="3">
        <v>0</v>
      </c>
      <c r="V5775" s="3">
        <v>0</v>
      </c>
      <c r="W5775" s="3">
        <v>0</v>
      </c>
      <c r="X5775" s="3" t="s">
        <v>1214</v>
      </c>
      <c r="Y5775" s="3" t="s">
        <v>880</v>
      </c>
      <c r="Z5775" s="3" t="str">
        <f>INDEX(业务类型!$C$4:$C$8,MATCH(纤芯!Y5775,业务类型!$B$4:$B$8,0))</f>
        <v>IDLE</v>
      </c>
      <c r="AA5775" s="3"/>
    </row>
    <row r="5776" spans="1:27" ht="16.5" x14ac:dyDescent="0.2">
      <c r="A5776" s="3">
        <v>5773</v>
      </c>
      <c r="B5776" s="3">
        <f t="shared" si="449"/>
        <v>37055102009</v>
      </c>
      <c r="C5776" s="3" t="s">
        <v>1166</v>
      </c>
      <c r="D5776" s="3" t="s">
        <v>255</v>
      </c>
      <c r="E5776" s="3" t="str">
        <f>INDEX(光放段!$G$4:$G$237,MATCH(纤芯!G5776,光放段!$C$4:$C$237,0))</f>
        <v>山东二干|潍烟威2号光缆:潍坊四平路-烟台开发区</v>
      </c>
      <c r="F5776" s="3">
        <f>INDEX(光放段!$I$4:$I$237,MATCH(纤芯!H5776,光放段!$B$4:$B$237,0))</f>
        <v>37055100000</v>
      </c>
      <c r="G5776" s="3" t="str">
        <f t="shared" si="450"/>
        <v>山东二干|潍烟威2号光缆:昌邑-莱州市局</v>
      </c>
      <c r="H5776" s="3">
        <f>INDEX(光放段!$B$4:$B$237,MATCH(纤芯!G5776,光放段!$C$4:$C$237,0))</f>
        <v>37055102000</v>
      </c>
      <c r="I5776" s="3" t="str">
        <f t="shared" si="451"/>
        <v>潍烟威2号光缆</v>
      </c>
      <c r="J5776" s="3" t="str">
        <f>INDEX(子缆名称!$B$4:$B$29,纤芯!M5776)</f>
        <v>A缆</v>
      </c>
      <c r="K5776" s="3">
        <v>9</v>
      </c>
      <c r="L5776" s="3">
        <f t="shared" si="452"/>
        <v>9</v>
      </c>
      <c r="M5776" s="3">
        <f t="shared" si="453"/>
        <v>1</v>
      </c>
      <c r="N5776" s="3" t="s">
        <v>124</v>
      </c>
      <c r="O5776" s="3">
        <f>COUNTIF([1]局站!$D$4:$D$172,"="&amp;N5776)</f>
        <v>1</v>
      </c>
      <c r="P5776" s="3">
        <v>0</v>
      </c>
      <c r="Q5776" s="3">
        <v>0</v>
      </c>
      <c r="R5776" s="3">
        <v>0</v>
      </c>
      <c r="S5776" s="3" t="s">
        <v>126</v>
      </c>
      <c r="T5776" s="3">
        <f>COUNTIF([1]局站!$D$4:$D$172,"="&amp;S5776)</f>
        <v>1</v>
      </c>
      <c r="U5776" s="3">
        <v>0</v>
      </c>
      <c r="V5776" s="3">
        <v>0</v>
      </c>
      <c r="W5776" s="3">
        <v>0</v>
      </c>
      <c r="X5776" s="3" t="s">
        <v>1214</v>
      </c>
      <c r="Y5776" s="3" t="s">
        <v>880</v>
      </c>
      <c r="Z5776" s="3" t="str">
        <f>INDEX(业务类型!$C$4:$C$8,MATCH(纤芯!Y5776,业务类型!$B$4:$B$8,0))</f>
        <v>IDLE</v>
      </c>
      <c r="AA5776" s="3"/>
    </row>
    <row r="5777" spans="1:27" ht="16.5" x14ac:dyDescent="0.2">
      <c r="A5777" s="3">
        <v>5774</v>
      </c>
      <c r="B5777" s="3">
        <f t="shared" si="449"/>
        <v>37055102010</v>
      </c>
      <c r="C5777" s="3" t="s">
        <v>1166</v>
      </c>
      <c r="D5777" s="3" t="s">
        <v>255</v>
      </c>
      <c r="E5777" s="3" t="str">
        <f>INDEX(光放段!$G$4:$G$237,MATCH(纤芯!G5777,光放段!$C$4:$C$237,0))</f>
        <v>山东二干|潍烟威2号光缆:潍坊四平路-烟台开发区</v>
      </c>
      <c r="F5777" s="3">
        <f>INDEX(光放段!$I$4:$I$237,MATCH(纤芯!H5777,光放段!$B$4:$B$237,0))</f>
        <v>37055100000</v>
      </c>
      <c r="G5777" s="3" t="str">
        <f t="shared" si="450"/>
        <v>山东二干|潍烟威2号光缆:昌邑-莱州市局</v>
      </c>
      <c r="H5777" s="3">
        <f>INDEX(光放段!$B$4:$B$237,MATCH(纤芯!G5777,光放段!$C$4:$C$237,0))</f>
        <v>37055102000</v>
      </c>
      <c r="I5777" s="3" t="str">
        <f t="shared" si="451"/>
        <v>潍烟威2号光缆</v>
      </c>
      <c r="J5777" s="3" t="str">
        <f>INDEX(子缆名称!$B$4:$B$29,纤芯!M5777)</f>
        <v>A缆</v>
      </c>
      <c r="K5777" s="3">
        <v>10</v>
      </c>
      <c r="L5777" s="3">
        <f t="shared" si="452"/>
        <v>10</v>
      </c>
      <c r="M5777" s="3">
        <f t="shared" si="453"/>
        <v>1</v>
      </c>
      <c r="N5777" s="3" t="s">
        <v>124</v>
      </c>
      <c r="O5777" s="3">
        <f>COUNTIF([1]局站!$D$4:$D$172,"="&amp;N5777)</f>
        <v>1</v>
      </c>
      <c r="P5777" s="3">
        <v>0</v>
      </c>
      <c r="Q5777" s="3">
        <v>0</v>
      </c>
      <c r="R5777" s="3">
        <v>0</v>
      </c>
      <c r="S5777" s="3" t="s">
        <v>126</v>
      </c>
      <c r="T5777" s="3">
        <f>COUNTIF([1]局站!$D$4:$D$172,"="&amp;S5777)</f>
        <v>1</v>
      </c>
      <c r="U5777" s="3">
        <v>0</v>
      </c>
      <c r="V5777" s="3">
        <v>0</v>
      </c>
      <c r="W5777" s="3">
        <v>0</v>
      </c>
      <c r="X5777" s="3" t="s">
        <v>1214</v>
      </c>
      <c r="Y5777" s="3" t="s">
        <v>880</v>
      </c>
      <c r="Z5777" s="3" t="str">
        <f>INDEX(业务类型!$C$4:$C$8,MATCH(纤芯!Y5777,业务类型!$B$4:$B$8,0))</f>
        <v>IDLE</v>
      </c>
      <c r="AA5777" s="3"/>
    </row>
    <row r="5778" spans="1:27" ht="16.5" x14ac:dyDescent="0.2">
      <c r="A5778" s="3">
        <v>5775</v>
      </c>
      <c r="B5778" s="3">
        <f t="shared" si="449"/>
        <v>37055102011</v>
      </c>
      <c r="C5778" s="3" t="s">
        <v>1166</v>
      </c>
      <c r="D5778" s="3" t="s">
        <v>255</v>
      </c>
      <c r="E5778" s="3" t="str">
        <f>INDEX(光放段!$G$4:$G$237,MATCH(纤芯!G5778,光放段!$C$4:$C$237,0))</f>
        <v>山东二干|潍烟威2号光缆:潍坊四平路-烟台开发区</v>
      </c>
      <c r="F5778" s="3">
        <f>INDEX(光放段!$I$4:$I$237,MATCH(纤芯!H5778,光放段!$B$4:$B$237,0))</f>
        <v>37055100000</v>
      </c>
      <c r="G5778" s="3" t="str">
        <f t="shared" si="450"/>
        <v>山东二干|潍烟威2号光缆:昌邑-莱州市局</v>
      </c>
      <c r="H5778" s="3">
        <f>INDEX(光放段!$B$4:$B$237,MATCH(纤芯!G5778,光放段!$C$4:$C$237,0))</f>
        <v>37055102000</v>
      </c>
      <c r="I5778" s="3" t="str">
        <f t="shared" si="451"/>
        <v>潍烟威2号光缆</v>
      </c>
      <c r="J5778" s="3" t="str">
        <f>INDEX(子缆名称!$B$4:$B$29,纤芯!M5778)</f>
        <v>A缆</v>
      </c>
      <c r="K5778" s="3">
        <v>11</v>
      </c>
      <c r="L5778" s="3">
        <f t="shared" si="452"/>
        <v>11</v>
      </c>
      <c r="M5778" s="3">
        <f t="shared" si="453"/>
        <v>1</v>
      </c>
      <c r="N5778" s="3" t="s">
        <v>124</v>
      </c>
      <c r="O5778" s="3">
        <f>COUNTIF([1]局站!$D$4:$D$172,"="&amp;N5778)</f>
        <v>1</v>
      </c>
      <c r="P5778" s="3">
        <v>0</v>
      </c>
      <c r="Q5778" s="3">
        <v>0</v>
      </c>
      <c r="R5778" s="3">
        <v>0</v>
      </c>
      <c r="S5778" s="3" t="s">
        <v>126</v>
      </c>
      <c r="T5778" s="3">
        <f>COUNTIF([1]局站!$D$4:$D$172,"="&amp;S5778)</f>
        <v>1</v>
      </c>
      <c r="U5778" s="3">
        <v>0</v>
      </c>
      <c r="V5778" s="3">
        <v>0</v>
      </c>
      <c r="W5778" s="3">
        <v>0</v>
      </c>
      <c r="X5778" s="3" t="s">
        <v>1214</v>
      </c>
      <c r="Y5778" s="3" t="s">
        <v>881</v>
      </c>
      <c r="Z5778" s="3" t="str">
        <f>INDEX(业务类型!$C$4:$C$8,MATCH(纤芯!Y5778,业务类型!$B$4:$B$8,0))</f>
        <v>OTHER</v>
      </c>
      <c r="AA5778" s="3" t="s">
        <v>882</v>
      </c>
    </row>
    <row r="5779" spans="1:27" ht="16.5" x14ac:dyDescent="0.2">
      <c r="A5779" s="3">
        <v>5776</v>
      </c>
      <c r="B5779" s="3">
        <f t="shared" si="449"/>
        <v>37055102012</v>
      </c>
      <c r="C5779" s="3" t="s">
        <v>1166</v>
      </c>
      <c r="D5779" s="3" t="s">
        <v>255</v>
      </c>
      <c r="E5779" s="3" t="str">
        <f>INDEX(光放段!$G$4:$G$237,MATCH(纤芯!G5779,光放段!$C$4:$C$237,0))</f>
        <v>山东二干|潍烟威2号光缆:潍坊四平路-烟台开发区</v>
      </c>
      <c r="F5779" s="3">
        <f>INDEX(光放段!$I$4:$I$237,MATCH(纤芯!H5779,光放段!$B$4:$B$237,0))</f>
        <v>37055100000</v>
      </c>
      <c r="G5779" s="3" t="str">
        <f t="shared" si="450"/>
        <v>山东二干|潍烟威2号光缆:昌邑-莱州市局</v>
      </c>
      <c r="H5779" s="3">
        <f>INDEX(光放段!$B$4:$B$237,MATCH(纤芯!G5779,光放段!$C$4:$C$237,0))</f>
        <v>37055102000</v>
      </c>
      <c r="I5779" s="3" t="str">
        <f t="shared" si="451"/>
        <v>潍烟威2号光缆</v>
      </c>
      <c r="J5779" s="3" t="str">
        <f>INDEX(子缆名称!$B$4:$B$29,纤芯!M5779)</f>
        <v>A缆</v>
      </c>
      <c r="K5779" s="3">
        <v>12</v>
      </c>
      <c r="L5779" s="3">
        <f t="shared" si="452"/>
        <v>12</v>
      </c>
      <c r="M5779" s="3">
        <f t="shared" si="453"/>
        <v>1</v>
      </c>
      <c r="N5779" s="3" t="s">
        <v>124</v>
      </c>
      <c r="O5779" s="3">
        <f>COUNTIF([1]局站!$D$4:$D$172,"="&amp;N5779)</f>
        <v>1</v>
      </c>
      <c r="P5779" s="3">
        <v>0</v>
      </c>
      <c r="Q5779" s="3">
        <v>0</v>
      </c>
      <c r="R5779" s="3">
        <v>0</v>
      </c>
      <c r="S5779" s="3" t="s">
        <v>126</v>
      </c>
      <c r="T5779" s="3">
        <f>COUNTIF([1]局站!$D$4:$D$172,"="&amp;S5779)</f>
        <v>1</v>
      </c>
      <c r="U5779" s="3">
        <v>0</v>
      </c>
      <c r="V5779" s="3">
        <v>0</v>
      </c>
      <c r="W5779" s="3">
        <v>0</v>
      </c>
      <c r="X5779" s="3" t="s">
        <v>1214</v>
      </c>
      <c r="Y5779" s="3" t="s">
        <v>881</v>
      </c>
      <c r="Z5779" s="3" t="str">
        <f>INDEX(业务类型!$C$4:$C$8,MATCH(纤芯!Y5779,业务类型!$B$4:$B$8,0))</f>
        <v>OTHER</v>
      </c>
      <c r="AA5779" s="3" t="s">
        <v>882</v>
      </c>
    </row>
    <row r="5780" spans="1:27" ht="16.5" x14ac:dyDescent="0.2">
      <c r="A5780" s="3">
        <v>5777</v>
      </c>
      <c r="B5780" s="3">
        <f t="shared" si="449"/>
        <v>37055102013</v>
      </c>
      <c r="C5780" s="3" t="s">
        <v>1166</v>
      </c>
      <c r="D5780" s="3" t="s">
        <v>255</v>
      </c>
      <c r="E5780" s="3" t="str">
        <f>INDEX(光放段!$G$4:$G$237,MATCH(纤芯!G5780,光放段!$C$4:$C$237,0))</f>
        <v>山东二干|潍烟威2号光缆:潍坊四平路-烟台开发区</v>
      </c>
      <c r="F5780" s="3">
        <f>INDEX(光放段!$I$4:$I$237,MATCH(纤芯!H5780,光放段!$B$4:$B$237,0))</f>
        <v>37055100000</v>
      </c>
      <c r="G5780" s="3" t="str">
        <f t="shared" si="450"/>
        <v>山东二干|潍烟威2号光缆:昌邑-莱州市局</v>
      </c>
      <c r="H5780" s="3">
        <f>INDEX(光放段!$B$4:$B$237,MATCH(纤芯!G5780,光放段!$C$4:$C$237,0))</f>
        <v>37055102000</v>
      </c>
      <c r="I5780" s="3" t="str">
        <f t="shared" si="451"/>
        <v>潍烟威2号光缆</v>
      </c>
      <c r="J5780" s="3" t="str">
        <f>INDEX(子缆名称!$B$4:$B$29,纤芯!M5780)</f>
        <v>B缆</v>
      </c>
      <c r="K5780" s="3">
        <v>13</v>
      </c>
      <c r="L5780" s="3">
        <f t="shared" si="452"/>
        <v>1</v>
      </c>
      <c r="M5780" s="3">
        <f t="shared" si="453"/>
        <v>2</v>
      </c>
      <c r="N5780" s="3" t="s">
        <v>124</v>
      </c>
      <c r="O5780" s="3">
        <f>COUNTIF([1]局站!$D$4:$D$172,"="&amp;N5780)</f>
        <v>1</v>
      </c>
      <c r="P5780" s="3">
        <v>0</v>
      </c>
      <c r="Q5780" s="3">
        <v>0</v>
      </c>
      <c r="R5780" s="3">
        <v>0</v>
      </c>
      <c r="S5780" s="3" t="s">
        <v>126</v>
      </c>
      <c r="T5780" s="3">
        <f>COUNTIF([1]局站!$D$4:$D$172,"="&amp;S5780)</f>
        <v>1</v>
      </c>
      <c r="U5780" s="3">
        <v>0</v>
      </c>
      <c r="V5780" s="3">
        <v>0</v>
      </c>
      <c r="W5780" s="3">
        <v>0</v>
      </c>
      <c r="X5780" s="3" t="s">
        <v>1214</v>
      </c>
      <c r="Y5780" s="3" t="s">
        <v>852</v>
      </c>
      <c r="Z5780" s="3" t="str">
        <f>INDEX(业务类型!$C$4:$C$8,MATCH(纤芯!Y5780,业务类型!$B$4:$B$8,0))</f>
        <v>TWO</v>
      </c>
      <c r="AA5780" s="3" t="s">
        <v>905</v>
      </c>
    </row>
    <row r="5781" spans="1:27" ht="16.5" x14ac:dyDescent="0.2">
      <c r="A5781" s="3">
        <v>5778</v>
      </c>
      <c r="B5781" s="3">
        <f t="shared" ref="B5781:B5844" si="454">H5781+K5781</f>
        <v>37055102014</v>
      </c>
      <c r="C5781" s="3" t="s">
        <v>1166</v>
      </c>
      <c r="D5781" s="3" t="s">
        <v>255</v>
      </c>
      <c r="E5781" s="3" t="str">
        <f>INDEX(光放段!$G$4:$G$237,MATCH(纤芯!G5781,光放段!$C$4:$C$237,0))</f>
        <v>山东二干|潍烟威2号光缆:潍坊四平路-烟台开发区</v>
      </c>
      <c r="F5781" s="3">
        <f>INDEX(光放段!$I$4:$I$237,MATCH(纤芯!H5781,光放段!$B$4:$B$237,0))</f>
        <v>37055100000</v>
      </c>
      <c r="G5781" s="3" t="str">
        <f t="shared" si="450"/>
        <v>山东二干|潍烟威2号光缆:昌邑-莱州市局</v>
      </c>
      <c r="H5781" s="3">
        <f>INDEX(光放段!$B$4:$B$237,MATCH(纤芯!G5781,光放段!$C$4:$C$237,0))</f>
        <v>37055102000</v>
      </c>
      <c r="I5781" s="3" t="str">
        <f t="shared" si="451"/>
        <v>潍烟威2号光缆</v>
      </c>
      <c r="J5781" s="3" t="str">
        <f>INDEX(子缆名称!$B$4:$B$29,纤芯!M5781)</f>
        <v>B缆</v>
      </c>
      <c r="K5781" s="3">
        <v>14</v>
      </c>
      <c r="L5781" s="3">
        <f t="shared" si="452"/>
        <v>2</v>
      </c>
      <c r="M5781" s="3">
        <f t="shared" si="453"/>
        <v>2</v>
      </c>
      <c r="N5781" s="3" t="s">
        <v>124</v>
      </c>
      <c r="O5781" s="3">
        <f>COUNTIF([1]局站!$D$4:$D$172,"="&amp;N5781)</f>
        <v>1</v>
      </c>
      <c r="P5781" s="3">
        <v>0</v>
      </c>
      <c r="Q5781" s="3">
        <v>0</v>
      </c>
      <c r="R5781" s="3">
        <v>0</v>
      </c>
      <c r="S5781" s="3" t="s">
        <v>126</v>
      </c>
      <c r="T5781" s="3">
        <f>COUNTIF([1]局站!$D$4:$D$172,"="&amp;S5781)</f>
        <v>1</v>
      </c>
      <c r="U5781" s="3">
        <v>0</v>
      </c>
      <c r="V5781" s="3">
        <v>0</v>
      </c>
      <c r="W5781" s="3">
        <v>0</v>
      </c>
      <c r="X5781" s="3" t="s">
        <v>1214</v>
      </c>
      <c r="Y5781" s="3" t="s">
        <v>852</v>
      </c>
      <c r="Z5781" s="3" t="str">
        <f>INDEX(业务类型!$C$4:$C$8,MATCH(纤芯!Y5781,业务类型!$B$4:$B$8,0))</f>
        <v>TWO</v>
      </c>
      <c r="AA5781" s="3" t="s">
        <v>905</v>
      </c>
    </row>
    <row r="5782" spans="1:27" ht="16.5" x14ac:dyDescent="0.2">
      <c r="A5782" s="3">
        <v>5779</v>
      </c>
      <c r="B5782" s="3">
        <f t="shared" si="454"/>
        <v>37055102015</v>
      </c>
      <c r="C5782" s="3" t="s">
        <v>1166</v>
      </c>
      <c r="D5782" s="3" t="s">
        <v>255</v>
      </c>
      <c r="E5782" s="3" t="str">
        <f>INDEX(光放段!$G$4:$G$237,MATCH(纤芯!G5782,光放段!$C$4:$C$237,0))</f>
        <v>山东二干|潍烟威2号光缆:潍坊四平路-烟台开发区</v>
      </c>
      <c r="F5782" s="3">
        <f>INDEX(光放段!$I$4:$I$237,MATCH(纤芯!H5782,光放段!$B$4:$B$237,0))</f>
        <v>37055100000</v>
      </c>
      <c r="G5782" s="3" t="str">
        <f t="shared" si="450"/>
        <v>山东二干|潍烟威2号光缆:昌邑-莱州市局</v>
      </c>
      <c r="H5782" s="3">
        <f>INDEX(光放段!$B$4:$B$237,MATCH(纤芯!G5782,光放段!$C$4:$C$237,0))</f>
        <v>37055102000</v>
      </c>
      <c r="I5782" s="3" t="str">
        <f t="shared" si="451"/>
        <v>潍烟威2号光缆</v>
      </c>
      <c r="J5782" s="3" t="str">
        <f>INDEX(子缆名称!$B$4:$B$29,纤芯!M5782)</f>
        <v>B缆</v>
      </c>
      <c r="K5782" s="3">
        <v>15</v>
      </c>
      <c r="L5782" s="3">
        <f t="shared" si="452"/>
        <v>3</v>
      </c>
      <c r="M5782" s="3">
        <f t="shared" si="453"/>
        <v>2</v>
      </c>
      <c r="N5782" s="3" t="s">
        <v>124</v>
      </c>
      <c r="O5782" s="3">
        <f>COUNTIF([1]局站!$D$4:$D$172,"="&amp;N5782)</f>
        <v>1</v>
      </c>
      <c r="P5782" s="3">
        <v>0</v>
      </c>
      <c r="Q5782" s="3">
        <v>0</v>
      </c>
      <c r="R5782" s="3">
        <v>0</v>
      </c>
      <c r="S5782" s="3" t="s">
        <v>126</v>
      </c>
      <c r="T5782" s="3">
        <f>COUNTIF([1]局站!$D$4:$D$172,"="&amp;S5782)</f>
        <v>1</v>
      </c>
      <c r="U5782" s="3">
        <v>0</v>
      </c>
      <c r="V5782" s="3">
        <v>0</v>
      </c>
      <c r="W5782" s="3">
        <v>0</v>
      </c>
      <c r="X5782" s="3" t="s">
        <v>1214</v>
      </c>
      <c r="Y5782" s="3" t="s">
        <v>852</v>
      </c>
      <c r="Z5782" s="3" t="str">
        <f>INDEX(业务类型!$C$4:$C$8,MATCH(纤芯!Y5782,业务类型!$B$4:$B$8,0))</f>
        <v>TWO</v>
      </c>
      <c r="AA5782" s="3" t="s">
        <v>903</v>
      </c>
    </row>
    <row r="5783" spans="1:27" ht="16.5" x14ac:dyDescent="0.2">
      <c r="A5783" s="3">
        <v>5780</v>
      </c>
      <c r="B5783" s="3">
        <f t="shared" si="454"/>
        <v>37055102016</v>
      </c>
      <c r="C5783" s="3" t="s">
        <v>1166</v>
      </c>
      <c r="D5783" s="3" t="s">
        <v>255</v>
      </c>
      <c r="E5783" s="3" t="str">
        <f>INDEX(光放段!$G$4:$G$237,MATCH(纤芯!G5783,光放段!$C$4:$C$237,0))</f>
        <v>山东二干|潍烟威2号光缆:潍坊四平路-烟台开发区</v>
      </c>
      <c r="F5783" s="3">
        <f>INDEX(光放段!$I$4:$I$237,MATCH(纤芯!H5783,光放段!$B$4:$B$237,0))</f>
        <v>37055100000</v>
      </c>
      <c r="G5783" s="3" t="str">
        <f t="shared" si="450"/>
        <v>山东二干|潍烟威2号光缆:昌邑-莱州市局</v>
      </c>
      <c r="H5783" s="3">
        <f>INDEX(光放段!$B$4:$B$237,MATCH(纤芯!G5783,光放段!$C$4:$C$237,0))</f>
        <v>37055102000</v>
      </c>
      <c r="I5783" s="3" t="str">
        <f t="shared" si="451"/>
        <v>潍烟威2号光缆</v>
      </c>
      <c r="J5783" s="3" t="str">
        <f>INDEX(子缆名称!$B$4:$B$29,纤芯!M5783)</f>
        <v>B缆</v>
      </c>
      <c r="K5783" s="3">
        <v>16</v>
      </c>
      <c r="L5783" s="3">
        <f t="shared" si="452"/>
        <v>4</v>
      </c>
      <c r="M5783" s="3">
        <f t="shared" si="453"/>
        <v>2</v>
      </c>
      <c r="N5783" s="3" t="s">
        <v>124</v>
      </c>
      <c r="O5783" s="3">
        <f>COUNTIF([1]局站!$D$4:$D$172,"="&amp;N5783)</f>
        <v>1</v>
      </c>
      <c r="P5783" s="3">
        <v>0</v>
      </c>
      <c r="Q5783" s="3">
        <v>0</v>
      </c>
      <c r="R5783" s="3">
        <v>0</v>
      </c>
      <c r="S5783" s="3" t="s">
        <v>126</v>
      </c>
      <c r="T5783" s="3">
        <f>COUNTIF([1]局站!$D$4:$D$172,"="&amp;S5783)</f>
        <v>1</v>
      </c>
      <c r="U5783" s="3">
        <v>0</v>
      </c>
      <c r="V5783" s="3">
        <v>0</v>
      </c>
      <c r="W5783" s="3">
        <v>0</v>
      </c>
      <c r="X5783" s="3" t="s">
        <v>1214</v>
      </c>
      <c r="Y5783" s="3" t="s">
        <v>880</v>
      </c>
      <c r="Z5783" s="3" t="str">
        <f>INDEX(业务类型!$C$4:$C$8,MATCH(纤芯!Y5783,业务类型!$B$4:$B$8,0))</f>
        <v>IDLE</v>
      </c>
      <c r="AA5783" s="3"/>
    </row>
    <row r="5784" spans="1:27" ht="16.5" x14ac:dyDescent="0.2">
      <c r="A5784" s="3">
        <v>5781</v>
      </c>
      <c r="B5784" s="3">
        <f t="shared" si="454"/>
        <v>37055102017</v>
      </c>
      <c r="C5784" s="3" t="s">
        <v>1166</v>
      </c>
      <c r="D5784" s="3" t="s">
        <v>255</v>
      </c>
      <c r="E5784" s="3" t="str">
        <f>INDEX(光放段!$G$4:$G$237,MATCH(纤芯!G5784,光放段!$C$4:$C$237,0))</f>
        <v>山东二干|潍烟威2号光缆:潍坊四平路-烟台开发区</v>
      </c>
      <c r="F5784" s="3">
        <f>INDEX(光放段!$I$4:$I$237,MATCH(纤芯!H5784,光放段!$B$4:$B$237,0))</f>
        <v>37055100000</v>
      </c>
      <c r="G5784" s="3" t="str">
        <f t="shared" si="450"/>
        <v>山东二干|潍烟威2号光缆:昌邑-莱州市局</v>
      </c>
      <c r="H5784" s="3">
        <f>INDEX(光放段!$B$4:$B$237,MATCH(纤芯!G5784,光放段!$C$4:$C$237,0))</f>
        <v>37055102000</v>
      </c>
      <c r="I5784" s="3" t="str">
        <f t="shared" si="451"/>
        <v>潍烟威2号光缆</v>
      </c>
      <c r="J5784" s="3" t="str">
        <f>INDEX(子缆名称!$B$4:$B$29,纤芯!M5784)</f>
        <v>B缆</v>
      </c>
      <c r="K5784" s="3">
        <v>17</v>
      </c>
      <c r="L5784" s="3">
        <f t="shared" si="452"/>
        <v>5</v>
      </c>
      <c r="M5784" s="3">
        <f t="shared" si="453"/>
        <v>2</v>
      </c>
      <c r="N5784" s="3" t="s">
        <v>124</v>
      </c>
      <c r="O5784" s="3">
        <f>COUNTIF([1]局站!$D$4:$D$172,"="&amp;N5784)</f>
        <v>1</v>
      </c>
      <c r="P5784" s="3">
        <v>0</v>
      </c>
      <c r="Q5784" s="3">
        <v>0</v>
      </c>
      <c r="R5784" s="3">
        <v>0</v>
      </c>
      <c r="S5784" s="3" t="s">
        <v>126</v>
      </c>
      <c r="T5784" s="3">
        <f>COUNTIF([1]局站!$D$4:$D$172,"="&amp;S5784)</f>
        <v>1</v>
      </c>
      <c r="U5784" s="3">
        <v>0</v>
      </c>
      <c r="V5784" s="3">
        <v>0</v>
      </c>
      <c r="W5784" s="3">
        <v>0</v>
      </c>
      <c r="X5784" s="3" t="s">
        <v>1214</v>
      </c>
      <c r="Y5784" s="3" t="s">
        <v>880</v>
      </c>
      <c r="Z5784" s="3" t="str">
        <f>INDEX(业务类型!$C$4:$C$8,MATCH(纤芯!Y5784,业务类型!$B$4:$B$8,0))</f>
        <v>IDLE</v>
      </c>
      <c r="AA5784" s="3"/>
    </row>
    <row r="5785" spans="1:27" ht="16.5" x14ac:dyDescent="0.2">
      <c r="A5785" s="3">
        <v>5782</v>
      </c>
      <c r="B5785" s="3">
        <f t="shared" si="454"/>
        <v>37055102018</v>
      </c>
      <c r="C5785" s="3" t="s">
        <v>1166</v>
      </c>
      <c r="D5785" s="3" t="s">
        <v>255</v>
      </c>
      <c r="E5785" s="3" t="str">
        <f>INDEX(光放段!$G$4:$G$237,MATCH(纤芯!G5785,光放段!$C$4:$C$237,0))</f>
        <v>山东二干|潍烟威2号光缆:潍坊四平路-烟台开发区</v>
      </c>
      <c r="F5785" s="3">
        <f>INDEX(光放段!$I$4:$I$237,MATCH(纤芯!H5785,光放段!$B$4:$B$237,0))</f>
        <v>37055100000</v>
      </c>
      <c r="G5785" s="3" t="str">
        <f t="shared" si="450"/>
        <v>山东二干|潍烟威2号光缆:昌邑-莱州市局</v>
      </c>
      <c r="H5785" s="3">
        <f>INDEX(光放段!$B$4:$B$237,MATCH(纤芯!G5785,光放段!$C$4:$C$237,0))</f>
        <v>37055102000</v>
      </c>
      <c r="I5785" s="3" t="str">
        <f t="shared" si="451"/>
        <v>潍烟威2号光缆</v>
      </c>
      <c r="J5785" s="3" t="str">
        <f>INDEX(子缆名称!$B$4:$B$29,纤芯!M5785)</f>
        <v>B缆</v>
      </c>
      <c r="K5785" s="3">
        <v>18</v>
      </c>
      <c r="L5785" s="3">
        <f t="shared" si="452"/>
        <v>6</v>
      </c>
      <c r="M5785" s="3">
        <f t="shared" si="453"/>
        <v>2</v>
      </c>
      <c r="N5785" s="3" t="s">
        <v>124</v>
      </c>
      <c r="O5785" s="3">
        <f>COUNTIF([1]局站!$D$4:$D$172,"="&amp;N5785)</f>
        <v>1</v>
      </c>
      <c r="P5785" s="3">
        <v>0</v>
      </c>
      <c r="Q5785" s="3">
        <v>0</v>
      </c>
      <c r="R5785" s="3">
        <v>0</v>
      </c>
      <c r="S5785" s="3" t="s">
        <v>126</v>
      </c>
      <c r="T5785" s="3">
        <f>COUNTIF([1]局站!$D$4:$D$172,"="&amp;S5785)</f>
        <v>1</v>
      </c>
      <c r="U5785" s="3">
        <v>0</v>
      </c>
      <c r="V5785" s="3">
        <v>0</v>
      </c>
      <c r="W5785" s="3">
        <v>0</v>
      </c>
      <c r="X5785" s="3" t="s">
        <v>1214</v>
      </c>
      <c r="Y5785" s="3" t="s">
        <v>880</v>
      </c>
      <c r="Z5785" s="3" t="str">
        <f>INDEX(业务类型!$C$4:$C$8,MATCH(纤芯!Y5785,业务类型!$B$4:$B$8,0))</f>
        <v>IDLE</v>
      </c>
      <c r="AA5785" s="3"/>
    </row>
    <row r="5786" spans="1:27" ht="16.5" x14ac:dyDescent="0.2">
      <c r="A5786" s="3">
        <v>5783</v>
      </c>
      <c r="B5786" s="3">
        <f t="shared" si="454"/>
        <v>37055102019</v>
      </c>
      <c r="C5786" s="3" t="s">
        <v>1166</v>
      </c>
      <c r="D5786" s="3" t="s">
        <v>255</v>
      </c>
      <c r="E5786" s="3" t="str">
        <f>INDEX(光放段!$G$4:$G$237,MATCH(纤芯!G5786,光放段!$C$4:$C$237,0))</f>
        <v>山东二干|潍烟威2号光缆:潍坊四平路-烟台开发区</v>
      </c>
      <c r="F5786" s="3">
        <f>INDEX(光放段!$I$4:$I$237,MATCH(纤芯!H5786,光放段!$B$4:$B$237,0))</f>
        <v>37055100000</v>
      </c>
      <c r="G5786" s="3" t="str">
        <f t="shared" si="450"/>
        <v>山东二干|潍烟威2号光缆:昌邑-莱州市局</v>
      </c>
      <c r="H5786" s="3">
        <f>INDEX(光放段!$B$4:$B$237,MATCH(纤芯!G5786,光放段!$C$4:$C$237,0))</f>
        <v>37055102000</v>
      </c>
      <c r="I5786" s="3" t="str">
        <f t="shared" si="451"/>
        <v>潍烟威2号光缆</v>
      </c>
      <c r="J5786" s="3" t="str">
        <f>INDEX(子缆名称!$B$4:$B$29,纤芯!M5786)</f>
        <v>B缆</v>
      </c>
      <c r="K5786" s="3">
        <v>19</v>
      </c>
      <c r="L5786" s="3">
        <f t="shared" si="452"/>
        <v>7</v>
      </c>
      <c r="M5786" s="3">
        <f t="shared" si="453"/>
        <v>2</v>
      </c>
      <c r="N5786" s="3" t="s">
        <v>124</v>
      </c>
      <c r="O5786" s="3">
        <f>COUNTIF([1]局站!$D$4:$D$172,"="&amp;N5786)</f>
        <v>1</v>
      </c>
      <c r="P5786" s="3">
        <v>0</v>
      </c>
      <c r="Q5786" s="3">
        <v>0</v>
      </c>
      <c r="R5786" s="3">
        <v>0</v>
      </c>
      <c r="S5786" s="3" t="s">
        <v>126</v>
      </c>
      <c r="T5786" s="3">
        <f>COUNTIF([1]局站!$D$4:$D$172,"="&amp;S5786)</f>
        <v>1</v>
      </c>
      <c r="U5786" s="3">
        <v>0</v>
      </c>
      <c r="V5786" s="3">
        <v>0</v>
      </c>
      <c r="W5786" s="3">
        <v>0</v>
      </c>
      <c r="X5786" s="3" t="s">
        <v>1214</v>
      </c>
      <c r="Y5786" s="3" t="s">
        <v>881</v>
      </c>
      <c r="Z5786" s="3" t="str">
        <f>INDEX(业务类型!$C$4:$C$8,MATCH(纤芯!Y5786,业务类型!$B$4:$B$8,0))</f>
        <v>OTHER</v>
      </c>
      <c r="AA5786" s="3" t="s">
        <v>1129</v>
      </c>
    </row>
    <row r="5787" spans="1:27" ht="16.5" x14ac:dyDescent="0.2">
      <c r="A5787" s="3">
        <v>5784</v>
      </c>
      <c r="B5787" s="3">
        <f t="shared" si="454"/>
        <v>37055102020</v>
      </c>
      <c r="C5787" s="3" t="s">
        <v>1166</v>
      </c>
      <c r="D5787" s="3" t="s">
        <v>255</v>
      </c>
      <c r="E5787" s="3" t="str">
        <f>INDEX(光放段!$G$4:$G$237,MATCH(纤芯!G5787,光放段!$C$4:$C$237,0))</f>
        <v>山东二干|潍烟威2号光缆:潍坊四平路-烟台开发区</v>
      </c>
      <c r="F5787" s="3">
        <f>INDEX(光放段!$I$4:$I$237,MATCH(纤芯!H5787,光放段!$B$4:$B$237,0))</f>
        <v>37055100000</v>
      </c>
      <c r="G5787" s="3" t="str">
        <f t="shared" si="450"/>
        <v>山东二干|潍烟威2号光缆:昌邑-莱州市局</v>
      </c>
      <c r="H5787" s="3">
        <f>INDEX(光放段!$B$4:$B$237,MATCH(纤芯!G5787,光放段!$C$4:$C$237,0))</f>
        <v>37055102000</v>
      </c>
      <c r="I5787" s="3" t="str">
        <f t="shared" si="451"/>
        <v>潍烟威2号光缆</v>
      </c>
      <c r="J5787" s="3" t="str">
        <f>INDEX(子缆名称!$B$4:$B$29,纤芯!M5787)</f>
        <v>B缆</v>
      </c>
      <c r="K5787" s="3">
        <v>20</v>
      </c>
      <c r="L5787" s="3">
        <f t="shared" si="452"/>
        <v>8</v>
      </c>
      <c r="M5787" s="3">
        <f t="shared" si="453"/>
        <v>2</v>
      </c>
      <c r="N5787" s="3" t="s">
        <v>124</v>
      </c>
      <c r="O5787" s="3">
        <f>COUNTIF([1]局站!$D$4:$D$172,"="&amp;N5787)</f>
        <v>1</v>
      </c>
      <c r="P5787" s="3">
        <v>0</v>
      </c>
      <c r="Q5787" s="3">
        <v>0</v>
      </c>
      <c r="R5787" s="3">
        <v>0</v>
      </c>
      <c r="S5787" s="3" t="s">
        <v>126</v>
      </c>
      <c r="T5787" s="3">
        <f>COUNTIF([1]局站!$D$4:$D$172,"="&amp;S5787)</f>
        <v>1</v>
      </c>
      <c r="U5787" s="3">
        <v>0</v>
      </c>
      <c r="V5787" s="3">
        <v>0</v>
      </c>
      <c r="W5787" s="3">
        <v>0</v>
      </c>
      <c r="X5787" s="3" t="s">
        <v>1214</v>
      </c>
      <c r="Y5787" s="3" t="s">
        <v>852</v>
      </c>
      <c r="Z5787" s="3" t="str">
        <f>INDEX(业务类型!$C$4:$C$8,MATCH(纤芯!Y5787,业务类型!$B$4:$B$8,0))</f>
        <v>TWO</v>
      </c>
      <c r="AA5787" s="3" t="s">
        <v>903</v>
      </c>
    </row>
    <row r="5788" spans="1:27" ht="16.5" x14ac:dyDescent="0.2">
      <c r="A5788" s="3">
        <v>5785</v>
      </c>
      <c r="B5788" s="3">
        <f t="shared" si="454"/>
        <v>37055102021</v>
      </c>
      <c r="C5788" s="3" t="s">
        <v>1166</v>
      </c>
      <c r="D5788" s="3" t="s">
        <v>255</v>
      </c>
      <c r="E5788" s="3" t="str">
        <f>INDEX(光放段!$G$4:$G$237,MATCH(纤芯!G5788,光放段!$C$4:$C$237,0))</f>
        <v>山东二干|潍烟威2号光缆:潍坊四平路-烟台开发区</v>
      </c>
      <c r="F5788" s="3">
        <f>INDEX(光放段!$I$4:$I$237,MATCH(纤芯!H5788,光放段!$B$4:$B$237,0))</f>
        <v>37055100000</v>
      </c>
      <c r="G5788" s="3" t="str">
        <f t="shared" si="450"/>
        <v>山东二干|潍烟威2号光缆:昌邑-莱州市局</v>
      </c>
      <c r="H5788" s="3">
        <f>INDEX(光放段!$B$4:$B$237,MATCH(纤芯!G5788,光放段!$C$4:$C$237,0))</f>
        <v>37055102000</v>
      </c>
      <c r="I5788" s="3" t="str">
        <f t="shared" si="451"/>
        <v>潍烟威2号光缆</v>
      </c>
      <c r="J5788" s="3" t="str">
        <f>INDEX(子缆名称!$B$4:$B$29,纤芯!M5788)</f>
        <v>B缆</v>
      </c>
      <c r="K5788" s="3">
        <v>21</v>
      </c>
      <c r="L5788" s="3">
        <f t="shared" si="452"/>
        <v>9</v>
      </c>
      <c r="M5788" s="3">
        <f t="shared" si="453"/>
        <v>2</v>
      </c>
      <c r="N5788" s="3" t="s">
        <v>124</v>
      </c>
      <c r="O5788" s="3">
        <f>COUNTIF([1]局站!$D$4:$D$172,"="&amp;N5788)</f>
        <v>1</v>
      </c>
      <c r="P5788" s="3">
        <v>0</v>
      </c>
      <c r="Q5788" s="3">
        <v>0</v>
      </c>
      <c r="R5788" s="3">
        <v>0</v>
      </c>
      <c r="S5788" s="3" t="s">
        <v>126</v>
      </c>
      <c r="T5788" s="3">
        <f>COUNTIF([1]局站!$D$4:$D$172,"="&amp;S5788)</f>
        <v>1</v>
      </c>
      <c r="U5788" s="3">
        <v>0</v>
      </c>
      <c r="V5788" s="3">
        <v>0</v>
      </c>
      <c r="W5788" s="3">
        <v>0</v>
      </c>
      <c r="X5788" s="3" t="s">
        <v>1214</v>
      </c>
      <c r="Y5788" s="3" t="s">
        <v>880</v>
      </c>
      <c r="Z5788" s="3" t="str">
        <f>INDEX(业务类型!$C$4:$C$8,MATCH(纤芯!Y5788,业务类型!$B$4:$B$8,0))</f>
        <v>IDLE</v>
      </c>
      <c r="AA5788" s="3"/>
    </row>
    <row r="5789" spans="1:27" ht="16.5" x14ac:dyDescent="0.2">
      <c r="A5789" s="3">
        <v>5786</v>
      </c>
      <c r="B5789" s="3">
        <f t="shared" si="454"/>
        <v>37055102022</v>
      </c>
      <c r="C5789" s="3" t="s">
        <v>1166</v>
      </c>
      <c r="D5789" s="3" t="s">
        <v>255</v>
      </c>
      <c r="E5789" s="3" t="str">
        <f>INDEX(光放段!$G$4:$G$237,MATCH(纤芯!G5789,光放段!$C$4:$C$237,0))</f>
        <v>山东二干|潍烟威2号光缆:潍坊四平路-烟台开发区</v>
      </c>
      <c r="F5789" s="3">
        <f>INDEX(光放段!$I$4:$I$237,MATCH(纤芯!H5789,光放段!$B$4:$B$237,0))</f>
        <v>37055100000</v>
      </c>
      <c r="G5789" s="3" t="str">
        <f t="shared" si="450"/>
        <v>山东二干|潍烟威2号光缆:昌邑-莱州市局</v>
      </c>
      <c r="H5789" s="3">
        <f>INDEX(光放段!$B$4:$B$237,MATCH(纤芯!G5789,光放段!$C$4:$C$237,0))</f>
        <v>37055102000</v>
      </c>
      <c r="I5789" s="3" t="str">
        <f t="shared" si="451"/>
        <v>潍烟威2号光缆</v>
      </c>
      <c r="J5789" s="3" t="str">
        <f>INDEX(子缆名称!$B$4:$B$29,纤芯!M5789)</f>
        <v>B缆</v>
      </c>
      <c r="K5789" s="3">
        <v>22</v>
      </c>
      <c r="L5789" s="3">
        <f t="shared" si="452"/>
        <v>10</v>
      </c>
      <c r="M5789" s="3">
        <f t="shared" si="453"/>
        <v>2</v>
      </c>
      <c r="N5789" s="3" t="s">
        <v>124</v>
      </c>
      <c r="O5789" s="3">
        <f>COUNTIF([1]局站!$D$4:$D$172,"="&amp;N5789)</f>
        <v>1</v>
      </c>
      <c r="P5789" s="3">
        <v>0</v>
      </c>
      <c r="Q5789" s="3">
        <v>0</v>
      </c>
      <c r="R5789" s="3">
        <v>0</v>
      </c>
      <c r="S5789" s="3" t="s">
        <v>126</v>
      </c>
      <c r="T5789" s="3">
        <f>COUNTIF([1]局站!$D$4:$D$172,"="&amp;S5789)</f>
        <v>1</v>
      </c>
      <c r="U5789" s="3">
        <v>0</v>
      </c>
      <c r="V5789" s="3">
        <v>0</v>
      </c>
      <c r="W5789" s="3">
        <v>0</v>
      </c>
      <c r="X5789" s="3" t="s">
        <v>1214</v>
      </c>
      <c r="Y5789" s="3" t="s">
        <v>880</v>
      </c>
      <c r="Z5789" s="3" t="str">
        <f>INDEX(业务类型!$C$4:$C$8,MATCH(纤芯!Y5789,业务类型!$B$4:$B$8,0))</f>
        <v>IDLE</v>
      </c>
      <c r="AA5789" s="3"/>
    </row>
    <row r="5790" spans="1:27" ht="16.5" x14ac:dyDescent="0.2">
      <c r="A5790" s="3">
        <v>5787</v>
      </c>
      <c r="B5790" s="3">
        <f t="shared" si="454"/>
        <v>37055102023</v>
      </c>
      <c r="C5790" s="3" t="s">
        <v>1166</v>
      </c>
      <c r="D5790" s="3" t="s">
        <v>255</v>
      </c>
      <c r="E5790" s="3" t="str">
        <f>INDEX(光放段!$G$4:$G$237,MATCH(纤芯!G5790,光放段!$C$4:$C$237,0))</f>
        <v>山东二干|潍烟威2号光缆:潍坊四平路-烟台开发区</v>
      </c>
      <c r="F5790" s="3">
        <f>INDEX(光放段!$I$4:$I$237,MATCH(纤芯!H5790,光放段!$B$4:$B$237,0))</f>
        <v>37055100000</v>
      </c>
      <c r="G5790" s="3" t="str">
        <f t="shared" si="450"/>
        <v>山东二干|潍烟威2号光缆:昌邑-莱州市局</v>
      </c>
      <c r="H5790" s="3">
        <f>INDEX(光放段!$B$4:$B$237,MATCH(纤芯!G5790,光放段!$C$4:$C$237,0))</f>
        <v>37055102000</v>
      </c>
      <c r="I5790" s="3" t="str">
        <f t="shared" si="451"/>
        <v>潍烟威2号光缆</v>
      </c>
      <c r="J5790" s="3" t="str">
        <f>INDEX(子缆名称!$B$4:$B$29,纤芯!M5790)</f>
        <v>B缆</v>
      </c>
      <c r="K5790" s="3">
        <v>23</v>
      </c>
      <c r="L5790" s="3">
        <f t="shared" si="452"/>
        <v>11</v>
      </c>
      <c r="M5790" s="3">
        <f t="shared" si="453"/>
        <v>2</v>
      </c>
      <c r="N5790" s="3" t="s">
        <v>124</v>
      </c>
      <c r="O5790" s="3">
        <f>COUNTIF([1]局站!$D$4:$D$172,"="&amp;N5790)</f>
        <v>1</v>
      </c>
      <c r="P5790" s="3">
        <v>0</v>
      </c>
      <c r="Q5790" s="3">
        <v>0</v>
      </c>
      <c r="R5790" s="3">
        <v>0</v>
      </c>
      <c r="S5790" s="3" t="s">
        <v>126</v>
      </c>
      <c r="T5790" s="3">
        <f>COUNTIF([1]局站!$D$4:$D$172,"="&amp;S5790)</f>
        <v>1</v>
      </c>
      <c r="U5790" s="3">
        <v>0</v>
      </c>
      <c r="V5790" s="3">
        <v>0</v>
      </c>
      <c r="W5790" s="3">
        <v>0</v>
      </c>
      <c r="X5790" s="3" t="s">
        <v>1214</v>
      </c>
      <c r="Y5790" s="3" t="s">
        <v>852</v>
      </c>
      <c r="Z5790" s="3" t="str">
        <f>INDEX(业务类型!$C$4:$C$8,MATCH(纤芯!Y5790,业务类型!$B$4:$B$8,0))</f>
        <v>TWO</v>
      </c>
      <c r="AA5790" s="3" t="s">
        <v>907</v>
      </c>
    </row>
    <row r="5791" spans="1:27" ht="16.5" x14ac:dyDescent="0.2">
      <c r="A5791" s="3">
        <v>5788</v>
      </c>
      <c r="B5791" s="3">
        <f t="shared" si="454"/>
        <v>37055102024</v>
      </c>
      <c r="C5791" s="3" t="s">
        <v>1166</v>
      </c>
      <c r="D5791" s="3" t="s">
        <v>255</v>
      </c>
      <c r="E5791" s="3" t="str">
        <f>INDEX(光放段!$G$4:$G$237,MATCH(纤芯!G5791,光放段!$C$4:$C$237,0))</f>
        <v>山东二干|潍烟威2号光缆:潍坊四平路-烟台开发区</v>
      </c>
      <c r="F5791" s="3">
        <f>INDEX(光放段!$I$4:$I$237,MATCH(纤芯!H5791,光放段!$B$4:$B$237,0))</f>
        <v>37055100000</v>
      </c>
      <c r="G5791" s="3" t="str">
        <f t="shared" si="450"/>
        <v>山东二干|潍烟威2号光缆:昌邑-莱州市局</v>
      </c>
      <c r="H5791" s="3">
        <f>INDEX(光放段!$B$4:$B$237,MATCH(纤芯!G5791,光放段!$C$4:$C$237,0))</f>
        <v>37055102000</v>
      </c>
      <c r="I5791" s="3" t="str">
        <f t="shared" si="451"/>
        <v>潍烟威2号光缆</v>
      </c>
      <c r="J5791" s="3" t="str">
        <f>INDEX(子缆名称!$B$4:$B$29,纤芯!M5791)</f>
        <v>B缆</v>
      </c>
      <c r="K5791" s="3">
        <v>24</v>
      </c>
      <c r="L5791" s="3">
        <f t="shared" si="452"/>
        <v>12</v>
      </c>
      <c r="M5791" s="3">
        <f t="shared" si="453"/>
        <v>2</v>
      </c>
      <c r="N5791" s="3" t="s">
        <v>124</v>
      </c>
      <c r="O5791" s="3">
        <f>COUNTIF([1]局站!$D$4:$D$172,"="&amp;N5791)</f>
        <v>1</v>
      </c>
      <c r="P5791" s="3">
        <v>0</v>
      </c>
      <c r="Q5791" s="3">
        <v>0</v>
      </c>
      <c r="R5791" s="3">
        <v>0</v>
      </c>
      <c r="S5791" s="3" t="s">
        <v>126</v>
      </c>
      <c r="T5791" s="3">
        <f>COUNTIF([1]局站!$D$4:$D$172,"="&amp;S5791)</f>
        <v>1</v>
      </c>
      <c r="U5791" s="3">
        <v>0</v>
      </c>
      <c r="V5791" s="3">
        <v>0</v>
      </c>
      <c r="W5791" s="3">
        <v>0</v>
      </c>
      <c r="X5791" s="3" t="s">
        <v>1214</v>
      </c>
      <c r="Y5791" s="3" t="s">
        <v>852</v>
      </c>
      <c r="Z5791" s="3" t="str">
        <f>INDEX(业务类型!$C$4:$C$8,MATCH(纤芯!Y5791,业务类型!$B$4:$B$8,0))</f>
        <v>TWO</v>
      </c>
      <c r="AA5791" s="3" t="s">
        <v>907</v>
      </c>
    </row>
    <row r="5792" spans="1:27" ht="16.5" x14ac:dyDescent="0.2">
      <c r="A5792" s="3">
        <v>5789</v>
      </c>
      <c r="B5792" s="3">
        <f t="shared" si="454"/>
        <v>37055102025</v>
      </c>
      <c r="C5792" s="3" t="s">
        <v>1166</v>
      </c>
      <c r="D5792" s="3" t="s">
        <v>255</v>
      </c>
      <c r="E5792" s="3" t="str">
        <f>INDEX(光放段!$G$4:$G$237,MATCH(纤芯!G5792,光放段!$C$4:$C$237,0))</f>
        <v>山东二干|潍烟威2号光缆:潍坊四平路-烟台开发区</v>
      </c>
      <c r="F5792" s="3">
        <f>INDEX(光放段!$I$4:$I$237,MATCH(纤芯!H5792,光放段!$B$4:$B$237,0))</f>
        <v>37055100000</v>
      </c>
      <c r="G5792" s="3" t="str">
        <f t="shared" si="450"/>
        <v>山东二干|潍烟威2号光缆:昌邑-莱州市局</v>
      </c>
      <c r="H5792" s="3">
        <f>INDEX(光放段!$B$4:$B$237,MATCH(纤芯!G5792,光放段!$C$4:$C$237,0))</f>
        <v>37055102000</v>
      </c>
      <c r="I5792" s="3" t="str">
        <f t="shared" si="451"/>
        <v>潍烟威2号光缆</v>
      </c>
      <c r="J5792" s="3" t="str">
        <f>INDEX(子缆名称!$B$4:$B$29,纤芯!M5792)</f>
        <v>C缆</v>
      </c>
      <c r="K5792" s="3">
        <v>25</v>
      </c>
      <c r="L5792" s="3">
        <f t="shared" si="452"/>
        <v>1</v>
      </c>
      <c r="M5792" s="3">
        <f t="shared" si="453"/>
        <v>3</v>
      </c>
      <c r="N5792" s="3" t="s">
        <v>124</v>
      </c>
      <c r="O5792" s="3">
        <f>COUNTIF([1]局站!$D$4:$D$172,"="&amp;N5792)</f>
        <v>1</v>
      </c>
      <c r="P5792" s="3">
        <v>0</v>
      </c>
      <c r="Q5792" s="3">
        <v>0</v>
      </c>
      <c r="R5792" s="3">
        <v>0</v>
      </c>
      <c r="S5792" s="3" t="s">
        <v>126</v>
      </c>
      <c r="T5792" s="3">
        <f>COUNTIF([1]局站!$D$4:$D$172,"="&amp;S5792)</f>
        <v>1</v>
      </c>
      <c r="U5792" s="3">
        <v>0</v>
      </c>
      <c r="V5792" s="3">
        <v>0</v>
      </c>
      <c r="W5792" s="3">
        <v>0</v>
      </c>
      <c r="X5792" s="3" t="s">
        <v>1214</v>
      </c>
      <c r="Y5792" s="3" t="s">
        <v>880</v>
      </c>
      <c r="Z5792" s="3" t="str">
        <f>INDEX(业务类型!$C$4:$C$8,MATCH(纤芯!Y5792,业务类型!$B$4:$B$8,0))</f>
        <v>IDLE</v>
      </c>
      <c r="AA5792" s="3"/>
    </row>
    <row r="5793" spans="1:27" ht="16.5" x14ac:dyDescent="0.2">
      <c r="A5793" s="3">
        <v>5790</v>
      </c>
      <c r="B5793" s="3">
        <f t="shared" si="454"/>
        <v>37055102026</v>
      </c>
      <c r="C5793" s="3" t="s">
        <v>1166</v>
      </c>
      <c r="D5793" s="3" t="s">
        <v>255</v>
      </c>
      <c r="E5793" s="3" t="str">
        <f>INDEX(光放段!$G$4:$G$237,MATCH(纤芯!G5793,光放段!$C$4:$C$237,0))</f>
        <v>山东二干|潍烟威2号光缆:潍坊四平路-烟台开发区</v>
      </c>
      <c r="F5793" s="3">
        <f>INDEX(光放段!$I$4:$I$237,MATCH(纤芯!H5793,光放段!$B$4:$B$237,0))</f>
        <v>37055100000</v>
      </c>
      <c r="G5793" s="3" t="str">
        <f t="shared" si="450"/>
        <v>山东二干|潍烟威2号光缆:昌邑-莱州市局</v>
      </c>
      <c r="H5793" s="3">
        <f>INDEX(光放段!$B$4:$B$237,MATCH(纤芯!G5793,光放段!$C$4:$C$237,0))</f>
        <v>37055102000</v>
      </c>
      <c r="I5793" s="3" t="str">
        <f t="shared" si="451"/>
        <v>潍烟威2号光缆</v>
      </c>
      <c r="J5793" s="3" t="str">
        <f>INDEX(子缆名称!$B$4:$B$29,纤芯!M5793)</f>
        <v>C缆</v>
      </c>
      <c r="K5793" s="3">
        <v>26</v>
      </c>
      <c r="L5793" s="3">
        <f t="shared" si="452"/>
        <v>2</v>
      </c>
      <c r="M5793" s="3">
        <f t="shared" si="453"/>
        <v>3</v>
      </c>
      <c r="N5793" s="3" t="s">
        <v>124</v>
      </c>
      <c r="O5793" s="3">
        <f>COUNTIF([1]局站!$D$4:$D$172,"="&amp;N5793)</f>
        <v>1</v>
      </c>
      <c r="P5793" s="3">
        <v>0</v>
      </c>
      <c r="Q5793" s="3">
        <v>0</v>
      </c>
      <c r="R5793" s="3">
        <v>0</v>
      </c>
      <c r="S5793" s="3" t="s">
        <v>126</v>
      </c>
      <c r="T5793" s="3">
        <f>COUNTIF([1]局站!$D$4:$D$172,"="&amp;S5793)</f>
        <v>1</v>
      </c>
      <c r="U5793" s="3">
        <v>0</v>
      </c>
      <c r="V5793" s="3">
        <v>0</v>
      </c>
      <c r="W5793" s="3">
        <v>0</v>
      </c>
      <c r="X5793" s="3" t="s">
        <v>1214</v>
      </c>
      <c r="Y5793" s="3" t="s">
        <v>880</v>
      </c>
      <c r="Z5793" s="3" t="str">
        <f>INDEX(业务类型!$C$4:$C$8,MATCH(纤芯!Y5793,业务类型!$B$4:$B$8,0))</f>
        <v>IDLE</v>
      </c>
      <c r="AA5793" s="3"/>
    </row>
    <row r="5794" spans="1:27" ht="16.5" x14ac:dyDescent="0.2">
      <c r="A5794" s="3">
        <v>5791</v>
      </c>
      <c r="B5794" s="3">
        <f t="shared" si="454"/>
        <v>37055102027</v>
      </c>
      <c r="C5794" s="3" t="s">
        <v>1166</v>
      </c>
      <c r="D5794" s="3" t="s">
        <v>255</v>
      </c>
      <c r="E5794" s="3" t="str">
        <f>INDEX(光放段!$G$4:$G$237,MATCH(纤芯!G5794,光放段!$C$4:$C$237,0))</f>
        <v>山东二干|潍烟威2号光缆:潍坊四平路-烟台开发区</v>
      </c>
      <c r="F5794" s="3">
        <f>INDEX(光放段!$I$4:$I$237,MATCH(纤芯!H5794,光放段!$B$4:$B$237,0))</f>
        <v>37055100000</v>
      </c>
      <c r="G5794" s="3" t="str">
        <f t="shared" si="450"/>
        <v>山东二干|潍烟威2号光缆:昌邑-莱州市局</v>
      </c>
      <c r="H5794" s="3">
        <f>INDEX(光放段!$B$4:$B$237,MATCH(纤芯!G5794,光放段!$C$4:$C$237,0))</f>
        <v>37055102000</v>
      </c>
      <c r="I5794" s="3" t="str">
        <f t="shared" si="451"/>
        <v>潍烟威2号光缆</v>
      </c>
      <c r="J5794" s="3" t="str">
        <f>INDEX(子缆名称!$B$4:$B$29,纤芯!M5794)</f>
        <v>C缆</v>
      </c>
      <c r="K5794" s="3">
        <v>27</v>
      </c>
      <c r="L5794" s="3">
        <f t="shared" si="452"/>
        <v>3</v>
      </c>
      <c r="M5794" s="3">
        <f t="shared" si="453"/>
        <v>3</v>
      </c>
      <c r="N5794" s="3" t="s">
        <v>124</v>
      </c>
      <c r="O5794" s="3">
        <f>COUNTIF([1]局站!$D$4:$D$172,"="&amp;N5794)</f>
        <v>1</v>
      </c>
      <c r="P5794" s="3">
        <v>0</v>
      </c>
      <c r="Q5794" s="3">
        <v>0</v>
      </c>
      <c r="R5794" s="3">
        <v>0</v>
      </c>
      <c r="S5794" s="3" t="s">
        <v>126</v>
      </c>
      <c r="T5794" s="3">
        <f>COUNTIF([1]局站!$D$4:$D$172,"="&amp;S5794)</f>
        <v>1</v>
      </c>
      <c r="U5794" s="3">
        <v>0</v>
      </c>
      <c r="V5794" s="3">
        <v>0</v>
      </c>
      <c r="W5794" s="3">
        <v>0</v>
      </c>
      <c r="X5794" s="3" t="s">
        <v>1214</v>
      </c>
      <c r="Y5794" s="3" t="s">
        <v>880</v>
      </c>
      <c r="Z5794" s="3" t="str">
        <f>INDEX(业务类型!$C$4:$C$8,MATCH(纤芯!Y5794,业务类型!$B$4:$B$8,0))</f>
        <v>IDLE</v>
      </c>
      <c r="AA5794" s="3"/>
    </row>
    <row r="5795" spans="1:27" ht="16.5" x14ac:dyDescent="0.2">
      <c r="A5795" s="3">
        <v>5792</v>
      </c>
      <c r="B5795" s="3">
        <f t="shared" si="454"/>
        <v>37055102028</v>
      </c>
      <c r="C5795" s="3" t="s">
        <v>1166</v>
      </c>
      <c r="D5795" s="3" t="s">
        <v>255</v>
      </c>
      <c r="E5795" s="3" t="str">
        <f>INDEX(光放段!$G$4:$G$237,MATCH(纤芯!G5795,光放段!$C$4:$C$237,0))</f>
        <v>山东二干|潍烟威2号光缆:潍坊四平路-烟台开发区</v>
      </c>
      <c r="F5795" s="3">
        <f>INDEX(光放段!$I$4:$I$237,MATCH(纤芯!H5795,光放段!$B$4:$B$237,0))</f>
        <v>37055100000</v>
      </c>
      <c r="G5795" s="3" t="str">
        <f t="shared" si="450"/>
        <v>山东二干|潍烟威2号光缆:昌邑-莱州市局</v>
      </c>
      <c r="H5795" s="3">
        <f>INDEX(光放段!$B$4:$B$237,MATCH(纤芯!G5795,光放段!$C$4:$C$237,0))</f>
        <v>37055102000</v>
      </c>
      <c r="I5795" s="3" t="str">
        <f t="shared" si="451"/>
        <v>潍烟威2号光缆</v>
      </c>
      <c r="J5795" s="3" t="str">
        <f>INDEX(子缆名称!$B$4:$B$29,纤芯!M5795)</f>
        <v>C缆</v>
      </c>
      <c r="K5795" s="3">
        <v>28</v>
      </c>
      <c r="L5795" s="3">
        <f t="shared" si="452"/>
        <v>4</v>
      </c>
      <c r="M5795" s="3">
        <f t="shared" si="453"/>
        <v>3</v>
      </c>
      <c r="N5795" s="3" t="s">
        <v>124</v>
      </c>
      <c r="O5795" s="3">
        <f>COUNTIF([1]局站!$D$4:$D$172,"="&amp;N5795)</f>
        <v>1</v>
      </c>
      <c r="P5795" s="3">
        <v>0</v>
      </c>
      <c r="Q5795" s="3">
        <v>0</v>
      </c>
      <c r="R5795" s="3">
        <v>0</v>
      </c>
      <c r="S5795" s="3" t="s">
        <v>126</v>
      </c>
      <c r="T5795" s="3">
        <f>COUNTIF([1]局站!$D$4:$D$172,"="&amp;S5795)</f>
        <v>1</v>
      </c>
      <c r="U5795" s="3">
        <v>0</v>
      </c>
      <c r="V5795" s="3">
        <v>0</v>
      </c>
      <c r="W5795" s="3">
        <v>0</v>
      </c>
      <c r="X5795" s="3" t="s">
        <v>1214</v>
      </c>
      <c r="Y5795" s="3" t="s">
        <v>880</v>
      </c>
      <c r="Z5795" s="3" t="str">
        <f>INDEX(业务类型!$C$4:$C$8,MATCH(纤芯!Y5795,业务类型!$B$4:$B$8,0))</f>
        <v>IDLE</v>
      </c>
      <c r="AA5795" s="3"/>
    </row>
    <row r="5796" spans="1:27" ht="16.5" x14ac:dyDescent="0.2">
      <c r="A5796" s="3">
        <v>5793</v>
      </c>
      <c r="B5796" s="3">
        <f t="shared" si="454"/>
        <v>37055102029</v>
      </c>
      <c r="C5796" s="3" t="s">
        <v>1166</v>
      </c>
      <c r="D5796" s="3" t="s">
        <v>255</v>
      </c>
      <c r="E5796" s="3" t="str">
        <f>INDEX(光放段!$G$4:$G$237,MATCH(纤芯!G5796,光放段!$C$4:$C$237,0))</f>
        <v>山东二干|潍烟威2号光缆:潍坊四平路-烟台开发区</v>
      </c>
      <c r="F5796" s="3">
        <f>INDEX(光放段!$I$4:$I$237,MATCH(纤芯!H5796,光放段!$B$4:$B$237,0))</f>
        <v>37055100000</v>
      </c>
      <c r="G5796" s="3" t="str">
        <f t="shared" si="450"/>
        <v>山东二干|潍烟威2号光缆:昌邑-莱州市局</v>
      </c>
      <c r="H5796" s="3">
        <f>INDEX(光放段!$B$4:$B$237,MATCH(纤芯!G5796,光放段!$C$4:$C$237,0))</f>
        <v>37055102000</v>
      </c>
      <c r="I5796" s="3" t="str">
        <f t="shared" si="451"/>
        <v>潍烟威2号光缆</v>
      </c>
      <c r="J5796" s="3" t="str">
        <f>INDEX(子缆名称!$B$4:$B$29,纤芯!M5796)</f>
        <v>C缆</v>
      </c>
      <c r="K5796" s="3">
        <v>29</v>
      </c>
      <c r="L5796" s="3">
        <f t="shared" si="452"/>
        <v>5</v>
      </c>
      <c r="M5796" s="3">
        <f t="shared" si="453"/>
        <v>3</v>
      </c>
      <c r="N5796" s="3" t="s">
        <v>124</v>
      </c>
      <c r="O5796" s="3">
        <f>COUNTIF([1]局站!$D$4:$D$172,"="&amp;N5796)</f>
        <v>1</v>
      </c>
      <c r="P5796" s="3">
        <v>0</v>
      </c>
      <c r="Q5796" s="3">
        <v>0</v>
      </c>
      <c r="R5796" s="3">
        <v>0</v>
      </c>
      <c r="S5796" s="3" t="s">
        <v>126</v>
      </c>
      <c r="T5796" s="3">
        <f>COUNTIF([1]局站!$D$4:$D$172,"="&amp;S5796)</f>
        <v>1</v>
      </c>
      <c r="U5796" s="3">
        <v>0</v>
      </c>
      <c r="V5796" s="3">
        <v>0</v>
      </c>
      <c r="W5796" s="3">
        <v>0</v>
      </c>
      <c r="X5796" s="3" t="s">
        <v>1214</v>
      </c>
      <c r="Y5796" s="3" t="s">
        <v>880</v>
      </c>
      <c r="Z5796" s="3" t="str">
        <f>INDEX(业务类型!$C$4:$C$8,MATCH(纤芯!Y5796,业务类型!$B$4:$B$8,0))</f>
        <v>IDLE</v>
      </c>
      <c r="AA5796" s="3"/>
    </row>
    <row r="5797" spans="1:27" ht="16.5" x14ac:dyDescent="0.2">
      <c r="A5797" s="3">
        <v>5794</v>
      </c>
      <c r="B5797" s="3">
        <f t="shared" si="454"/>
        <v>37055102030</v>
      </c>
      <c r="C5797" s="3" t="s">
        <v>1166</v>
      </c>
      <c r="D5797" s="3" t="s">
        <v>255</v>
      </c>
      <c r="E5797" s="3" t="str">
        <f>INDEX(光放段!$G$4:$G$237,MATCH(纤芯!G5797,光放段!$C$4:$C$237,0))</f>
        <v>山东二干|潍烟威2号光缆:潍坊四平路-烟台开发区</v>
      </c>
      <c r="F5797" s="3">
        <f>INDEX(光放段!$I$4:$I$237,MATCH(纤芯!H5797,光放段!$B$4:$B$237,0))</f>
        <v>37055100000</v>
      </c>
      <c r="G5797" s="3" t="str">
        <f t="shared" si="450"/>
        <v>山东二干|潍烟威2号光缆:昌邑-莱州市局</v>
      </c>
      <c r="H5797" s="3">
        <f>INDEX(光放段!$B$4:$B$237,MATCH(纤芯!G5797,光放段!$C$4:$C$237,0))</f>
        <v>37055102000</v>
      </c>
      <c r="I5797" s="3" t="str">
        <f t="shared" si="451"/>
        <v>潍烟威2号光缆</v>
      </c>
      <c r="J5797" s="3" t="str">
        <f>INDEX(子缆名称!$B$4:$B$29,纤芯!M5797)</f>
        <v>C缆</v>
      </c>
      <c r="K5797" s="3">
        <v>30</v>
      </c>
      <c r="L5797" s="3">
        <f t="shared" si="452"/>
        <v>6</v>
      </c>
      <c r="M5797" s="3">
        <f t="shared" si="453"/>
        <v>3</v>
      </c>
      <c r="N5797" s="3" t="s">
        <v>124</v>
      </c>
      <c r="O5797" s="3">
        <f>COUNTIF([1]局站!$D$4:$D$172,"="&amp;N5797)</f>
        <v>1</v>
      </c>
      <c r="P5797" s="3">
        <v>0</v>
      </c>
      <c r="Q5797" s="3">
        <v>0</v>
      </c>
      <c r="R5797" s="3">
        <v>0</v>
      </c>
      <c r="S5797" s="3" t="s">
        <v>126</v>
      </c>
      <c r="T5797" s="3">
        <f>COUNTIF([1]局站!$D$4:$D$172,"="&amp;S5797)</f>
        <v>1</v>
      </c>
      <c r="U5797" s="3">
        <v>0</v>
      </c>
      <c r="V5797" s="3">
        <v>0</v>
      </c>
      <c r="W5797" s="3">
        <v>0</v>
      </c>
      <c r="X5797" s="3" t="s">
        <v>1214</v>
      </c>
      <c r="Y5797" s="3" t="s">
        <v>880</v>
      </c>
      <c r="Z5797" s="3" t="str">
        <f>INDEX(业务类型!$C$4:$C$8,MATCH(纤芯!Y5797,业务类型!$B$4:$B$8,0))</f>
        <v>IDLE</v>
      </c>
      <c r="AA5797" s="3"/>
    </row>
    <row r="5798" spans="1:27" ht="16.5" x14ac:dyDescent="0.2">
      <c r="A5798" s="3">
        <v>5795</v>
      </c>
      <c r="B5798" s="3">
        <f t="shared" si="454"/>
        <v>37055102031</v>
      </c>
      <c r="C5798" s="3" t="s">
        <v>1166</v>
      </c>
      <c r="D5798" s="3" t="s">
        <v>255</v>
      </c>
      <c r="E5798" s="3" t="str">
        <f>INDEX(光放段!$G$4:$G$237,MATCH(纤芯!G5798,光放段!$C$4:$C$237,0))</f>
        <v>山东二干|潍烟威2号光缆:潍坊四平路-烟台开发区</v>
      </c>
      <c r="F5798" s="3">
        <f>INDEX(光放段!$I$4:$I$237,MATCH(纤芯!H5798,光放段!$B$4:$B$237,0))</f>
        <v>37055100000</v>
      </c>
      <c r="G5798" s="3" t="str">
        <f t="shared" si="450"/>
        <v>山东二干|潍烟威2号光缆:昌邑-莱州市局</v>
      </c>
      <c r="H5798" s="3">
        <f>INDEX(光放段!$B$4:$B$237,MATCH(纤芯!G5798,光放段!$C$4:$C$237,0))</f>
        <v>37055102000</v>
      </c>
      <c r="I5798" s="3" t="str">
        <f t="shared" si="451"/>
        <v>潍烟威2号光缆</v>
      </c>
      <c r="J5798" s="3" t="str">
        <f>INDEX(子缆名称!$B$4:$B$29,纤芯!M5798)</f>
        <v>C缆</v>
      </c>
      <c r="K5798" s="3">
        <v>31</v>
      </c>
      <c r="L5798" s="3">
        <f t="shared" si="452"/>
        <v>7</v>
      </c>
      <c r="M5798" s="3">
        <f t="shared" si="453"/>
        <v>3</v>
      </c>
      <c r="N5798" s="3" t="s">
        <v>124</v>
      </c>
      <c r="O5798" s="3">
        <f>COUNTIF([1]局站!$D$4:$D$172,"="&amp;N5798)</f>
        <v>1</v>
      </c>
      <c r="P5798" s="3">
        <v>0</v>
      </c>
      <c r="Q5798" s="3">
        <v>0</v>
      </c>
      <c r="R5798" s="3">
        <v>0</v>
      </c>
      <c r="S5798" s="3" t="s">
        <v>126</v>
      </c>
      <c r="T5798" s="3">
        <f>COUNTIF([1]局站!$D$4:$D$172,"="&amp;S5798)</f>
        <v>1</v>
      </c>
      <c r="U5798" s="3">
        <v>0</v>
      </c>
      <c r="V5798" s="3">
        <v>0</v>
      </c>
      <c r="W5798" s="3">
        <v>0</v>
      </c>
      <c r="X5798" s="3" t="s">
        <v>1214</v>
      </c>
      <c r="Y5798" s="3" t="s">
        <v>880</v>
      </c>
      <c r="Z5798" s="3" t="str">
        <f>INDEX(业务类型!$C$4:$C$8,MATCH(纤芯!Y5798,业务类型!$B$4:$B$8,0))</f>
        <v>IDLE</v>
      </c>
      <c r="AA5798" s="3"/>
    </row>
    <row r="5799" spans="1:27" ht="16.5" x14ac:dyDescent="0.2">
      <c r="A5799" s="3">
        <v>5796</v>
      </c>
      <c r="B5799" s="3">
        <f t="shared" si="454"/>
        <v>37055102032</v>
      </c>
      <c r="C5799" s="3" t="s">
        <v>1166</v>
      </c>
      <c r="D5799" s="3" t="s">
        <v>255</v>
      </c>
      <c r="E5799" s="3" t="str">
        <f>INDEX(光放段!$G$4:$G$237,MATCH(纤芯!G5799,光放段!$C$4:$C$237,0))</f>
        <v>山东二干|潍烟威2号光缆:潍坊四平路-烟台开发区</v>
      </c>
      <c r="F5799" s="3">
        <f>INDEX(光放段!$I$4:$I$237,MATCH(纤芯!H5799,光放段!$B$4:$B$237,0))</f>
        <v>37055100000</v>
      </c>
      <c r="G5799" s="3" t="str">
        <f t="shared" si="450"/>
        <v>山东二干|潍烟威2号光缆:昌邑-莱州市局</v>
      </c>
      <c r="H5799" s="3">
        <f>INDEX(光放段!$B$4:$B$237,MATCH(纤芯!G5799,光放段!$C$4:$C$237,0))</f>
        <v>37055102000</v>
      </c>
      <c r="I5799" s="3" t="str">
        <f t="shared" si="451"/>
        <v>潍烟威2号光缆</v>
      </c>
      <c r="J5799" s="3" t="str">
        <f>INDEX(子缆名称!$B$4:$B$29,纤芯!M5799)</f>
        <v>C缆</v>
      </c>
      <c r="K5799" s="3">
        <v>32</v>
      </c>
      <c r="L5799" s="3">
        <f t="shared" si="452"/>
        <v>8</v>
      </c>
      <c r="M5799" s="3">
        <f t="shared" si="453"/>
        <v>3</v>
      </c>
      <c r="N5799" s="3" t="s">
        <v>124</v>
      </c>
      <c r="O5799" s="3">
        <f>COUNTIF([1]局站!$D$4:$D$172,"="&amp;N5799)</f>
        <v>1</v>
      </c>
      <c r="P5799" s="3">
        <v>0</v>
      </c>
      <c r="Q5799" s="3">
        <v>0</v>
      </c>
      <c r="R5799" s="3">
        <v>0</v>
      </c>
      <c r="S5799" s="3" t="s">
        <v>126</v>
      </c>
      <c r="T5799" s="3">
        <f>COUNTIF([1]局站!$D$4:$D$172,"="&amp;S5799)</f>
        <v>1</v>
      </c>
      <c r="U5799" s="3">
        <v>0</v>
      </c>
      <c r="V5799" s="3">
        <v>0</v>
      </c>
      <c r="W5799" s="3">
        <v>0</v>
      </c>
      <c r="X5799" s="3" t="s">
        <v>1214</v>
      </c>
      <c r="Y5799" s="3" t="s">
        <v>852</v>
      </c>
      <c r="Z5799" s="3" t="str">
        <f>INDEX(业务类型!$C$4:$C$8,MATCH(纤芯!Y5799,业务类型!$B$4:$B$8,0))</f>
        <v>TWO</v>
      </c>
      <c r="AA5799" s="3" t="s">
        <v>901</v>
      </c>
    </row>
    <row r="5800" spans="1:27" ht="16.5" x14ac:dyDescent="0.2">
      <c r="A5800" s="3">
        <v>5797</v>
      </c>
      <c r="B5800" s="3">
        <f t="shared" si="454"/>
        <v>37055102033</v>
      </c>
      <c r="C5800" s="3" t="s">
        <v>1166</v>
      </c>
      <c r="D5800" s="3" t="s">
        <v>255</v>
      </c>
      <c r="E5800" s="3" t="str">
        <f>INDEX(光放段!$G$4:$G$237,MATCH(纤芯!G5800,光放段!$C$4:$C$237,0))</f>
        <v>山东二干|潍烟威2号光缆:潍坊四平路-烟台开发区</v>
      </c>
      <c r="F5800" s="3">
        <f>INDEX(光放段!$I$4:$I$237,MATCH(纤芯!H5800,光放段!$B$4:$B$237,0))</f>
        <v>37055100000</v>
      </c>
      <c r="G5800" s="3" t="str">
        <f t="shared" si="450"/>
        <v>山东二干|潍烟威2号光缆:昌邑-莱州市局</v>
      </c>
      <c r="H5800" s="3">
        <f>INDEX(光放段!$B$4:$B$237,MATCH(纤芯!G5800,光放段!$C$4:$C$237,0))</f>
        <v>37055102000</v>
      </c>
      <c r="I5800" s="3" t="str">
        <f t="shared" si="451"/>
        <v>潍烟威2号光缆</v>
      </c>
      <c r="J5800" s="3" t="str">
        <f>INDEX(子缆名称!$B$4:$B$29,纤芯!M5800)</f>
        <v>C缆</v>
      </c>
      <c r="K5800" s="3">
        <v>33</v>
      </c>
      <c r="L5800" s="3">
        <f t="shared" si="452"/>
        <v>9</v>
      </c>
      <c r="M5800" s="3">
        <f t="shared" si="453"/>
        <v>3</v>
      </c>
      <c r="N5800" s="3" t="s">
        <v>124</v>
      </c>
      <c r="O5800" s="3">
        <f>COUNTIF([1]局站!$D$4:$D$172,"="&amp;N5800)</f>
        <v>1</v>
      </c>
      <c r="P5800" s="3">
        <v>0</v>
      </c>
      <c r="Q5800" s="3">
        <v>0</v>
      </c>
      <c r="R5800" s="3">
        <v>0</v>
      </c>
      <c r="S5800" s="3" t="s">
        <v>126</v>
      </c>
      <c r="T5800" s="3">
        <f>COUNTIF([1]局站!$D$4:$D$172,"="&amp;S5800)</f>
        <v>1</v>
      </c>
      <c r="U5800" s="3">
        <v>0</v>
      </c>
      <c r="V5800" s="3">
        <v>0</v>
      </c>
      <c r="W5800" s="3">
        <v>0</v>
      </c>
      <c r="X5800" s="3" t="s">
        <v>1214</v>
      </c>
      <c r="Y5800" s="3" t="s">
        <v>852</v>
      </c>
      <c r="Z5800" s="3" t="str">
        <f>INDEX(业务类型!$C$4:$C$8,MATCH(纤芯!Y5800,业务类型!$B$4:$B$8,0))</f>
        <v>TWO</v>
      </c>
      <c r="AA5800" s="3" t="s">
        <v>901</v>
      </c>
    </row>
    <row r="5801" spans="1:27" ht="16.5" x14ac:dyDescent="0.2">
      <c r="A5801" s="3">
        <v>5798</v>
      </c>
      <c r="B5801" s="3">
        <f t="shared" si="454"/>
        <v>37055102034</v>
      </c>
      <c r="C5801" s="3" t="s">
        <v>1166</v>
      </c>
      <c r="D5801" s="3" t="s">
        <v>255</v>
      </c>
      <c r="E5801" s="3" t="str">
        <f>INDEX(光放段!$G$4:$G$237,MATCH(纤芯!G5801,光放段!$C$4:$C$237,0))</f>
        <v>山东二干|潍烟威2号光缆:潍坊四平路-烟台开发区</v>
      </c>
      <c r="F5801" s="3">
        <f>INDEX(光放段!$I$4:$I$237,MATCH(纤芯!H5801,光放段!$B$4:$B$237,0))</f>
        <v>37055100000</v>
      </c>
      <c r="G5801" s="3" t="str">
        <f t="shared" si="450"/>
        <v>山东二干|潍烟威2号光缆:昌邑-莱州市局</v>
      </c>
      <c r="H5801" s="3">
        <f>INDEX(光放段!$B$4:$B$237,MATCH(纤芯!G5801,光放段!$C$4:$C$237,0))</f>
        <v>37055102000</v>
      </c>
      <c r="I5801" s="3" t="str">
        <f t="shared" si="451"/>
        <v>潍烟威2号光缆</v>
      </c>
      <c r="J5801" s="3" t="str">
        <f>INDEX(子缆名称!$B$4:$B$29,纤芯!M5801)</f>
        <v>C缆</v>
      </c>
      <c r="K5801" s="3">
        <v>34</v>
      </c>
      <c r="L5801" s="3">
        <f t="shared" si="452"/>
        <v>10</v>
      </c>
      <c r="M5801" s="3">
        <f t="shared" si="453"/>
        <v>3</v>
      </c>
      <c r="N5801" s="3" t="s">
        <v>124</v>
      </c>
      <c r="O5801" s="3">
        <f>COUNTIF([1]局站!$D$4:$D$172,"="&amp;N5801)</f>
        <v>1</v>
      </c>
      <c r="P5801" s="3">
        <v>0</v>
      </c>
      <c r="Q5801" s="3">
        <v>0</v>
      </c>
      <c r="R5801" s="3">
        <v>0</v>
      </c>
      <c r="S5801" s="3" t="s">
        <v>126</v>
      </c>
      <c r="T5801" s="3">
        <f>COUNTIF([1]局站!$D$4:$D$172,"="&amp;S5801)</f>
        <v>1</v>
      </c>
      <c r="U5801" s="3">
        <v>0</v>
      </c>
      <c r="V5801" s="3">
        <v>0</v>
      </c>
      <c r="W5801" s="3">
        <v>0</v>
      </c>
      <c r="X5801" s="3" t="s">
        <v>1214</v>
      </c>
      <c r="Y5801" s="3" t="s">
        <v>881</v>
      </c>
      <c r="Z5801" s="3" t="str">
        <f>INDEX(业务类型!$C$4:$C$8,MATCH(纤芯!Y5801,业务类型!$B$4:$B$8,0))</f>
        <v>OTHER</v>
      </c>
      <c r="AA5801" s="3" t="s">
        <v>919</v>
      </c>
    </row>
    <row r="5802" spans="1:27" ht="16.5" x14ac:dyDescent="0.2">
      <c r="A5802" s="3">
        <v>5799</v>
      </c>
      <c r="B5802" s="3">
        <f t="shared" si="454"/>
        <v>37055102035</v>
      </c>
      <c r="C5802" s="3" t="s">
        <v>1166</v>
      </c>
      <c r="D5802" s="3" t="s">
        <v>255</v>
      </c>
      <c r="E5802" s="3" t="str">
        <f>INDEX(光放段!$G$4:$G$237,MATCH(纤芯!G5802,光放段!$C$4:$C$237,0))</f>
        <v>山东二干|潍烟威2号光缆:潍坊四平路-烟台开发区</v>
      </c>
      <c r="F5802" s="3">
        <f>INDEX(光放段!$I$4:$I$237,MATCH(纤芯!H5802,光放段!$B$4:$B$237,0))</f>
        <v>37055100000</v>
      </c>
      <c r="G5802" s="3" t="str">
        <f t="shared" si="450"/>
        <v>山东二干|潍烟威2号光缆:昌邑-莱州市局</v>
      </c>
      <c r="H5802" s="3">
        <f>INDEX(光放段!$B$4:$B$237,MATCH(纤芯!G5802,光放段!$C$4:$C$237,0))</f>
        <v>37055102000</v>
      </c>
      <c r="I5802" s="3" t="str">
        <f t="shared" si="451"/>
        <v>潍烟威2号光缆</v>
      </c>
      <c r="J5802" s="3" t="str">
        <f>INDEX(子缆名称!$B$4:$B$29,纤芯!M5802)</f>
        <v>C缆</v>
      </c>
      <c r="K5802" s="3">
        <v>35</v>
      </c>
      <c r="L5802" s="3">
        <f t="shared" si="452"/>
        <v>11</v>
      </c>
      <c r="M5802" s="3">
        <f t="shared" si="453"/>
        <v>3</v>
      </c>
      <c r="N5802" s="3" t="s">
        <v>124</v>
      </c>
      <c r="O5802" s="3">
        <f>COUNTIF([1]局站!$D$4:$D$172,"="&amp;N5802)</f>
        <v>1</v>
      </c>
      <c r="P5802" s="3">
        <v>0</v>
      </c>
      <c r="Q5802" s="3">
        <v>0</v>
      </c>
      <c r="R5802" s="3">
        <v>0</v>
      </c>
      <c r="S5802" s="3" t="s">
        <v>126</v>
      </c>
      <c r="T5802" s="3">
        <f>COUNTIF([1]局站!$D$4:$D$172,"="&amp;S5802)</f>
        <v>1</v>
      </c>
      <c r="U5802" s="3">
        <v>0</v>
      </c>
      <c r="V5802" s="3">
        <v>0</v>
      </c>
      <c r="W5802" s="3">
        <v>0</v>
      </c>
      <c r="X5802" s="3" t="s">
        <v>1214</v>
      </c>
      <c r="Y5802" s="3" t="s">
        <v>881</v>
      </c>
      <c r="Z5802" s="3" t="str">
        <f>INDEX(业务类型!$C$4:$C$8,MATCH(纤芯!Y5802,业务类型!$B$4:$B$8,0))</f>
        <v>OTHER</v>
      </c>
      <c r="AA5802" s="3" t="s">
        <v>919</v>
      </c>
    </row>
    <row r="5803" spans="1:27" ht="16.5" x14ac:dyDescent="0.2">
      <c r="A5803" s="3">
        <v>5800</v>
      </c>
      <c r="B5803" s="3">
        <f t="shared" si="454"/>
        <v>37055102036</v>
      </c>
      <c r="C5803" s="3" t="s">
        <v>1166</v>
      </c>
      <c r="D5803" s="3" t="s">
        <v>255</v>
      </c>
      <c r="E5803" s="3" t="str">
        <f>INDEX(光放段!$G$4:$G$237,MATCH(纤芯!G5803,光放段!$C$4:$C$237,0))</f>
        <v>山东二干|潍烟威2号光缆:潍坊四平路-烟台开发区</v>
      </c>
      <c r="F5803" s="3">
        <f>INDEX(光放段!$I$4:$I$237,MATCH(纤芯!H5803,光放段!$B$4:$B$237,0))</f>
        <v>37055100000</v>
      </c>
      <c r="G5803" s="3" t="str">
        <f t="shared" si="450"/>
        <v>山东二干|潍烟威2号光缆:昌邑-莱州市局</v>
      </c>
      <c r="H5803" s="3">
        <f>INDEX(光放段!$B$4:$B$237,MATCH(纤芯!G5803,光放段!$C$4:$C$237,0))</f>
        <v>37055102000</v>
      </c>
      <c r="I5803" s="3" t="str">
        <f t="shared" si="451"/>
        <v>潍烟威2号光缆</v>
      </c>
      <c r="J5803" s="3" t="str">
        <f>INDEX(子缆名称!$B$4:$B$29,纤芯!M5803)</f>
        <v>C缆</v>
      </c>
      <c r="K5803" s="3">
        <v>36</v>
      </c>
      <c r="L5803" s="3">
        <f t="shared" si="452"/>
        <v>12</v>
      </c>
      <c r="M5803" s="3">
        <f t="shared" si="453"/>
        <v>3</v>
      </c>
      <c r="N5803" s="3" t="s">
        <v>124</v>
      </c>
      <c r="O5803" s="3">
        <f>COUNTIF([1]局站!$D$4:$D$172,"="&amp;N5803)</f>
        <v>1</v>
      </c>
      <c r="P5803" s="3">
        <v>0</v>
      </c>
      <c r="Q5803" s="3">
        <v>0</v>
      </c>
      <c r="R5803" s="3">
        <v>0</v>
      </c>
      <c r="S5803" s="3" t="s">
        <v>126</v>
      </c>
      <c r="T5803" s="3">
        <f>COUNTIF([1]局站!$D$4:$D$172,"="&amp;S5803)</f>
        <v>1</v>
      </c>
      <c r="U5803" s="3">
        <v>0</v>
      </c>
      <c r="V5803" s="3">
        <v>0</v>
      </c>
      <c r="W5803" s="3">
        <v>0</v>
      </c>
      <c r="X5803" s="3" t="s">
        <v>1214</v>
      </c>
      <c r="Y5803" s="3" t="s">
        <v>881</v>
      </c>
      <c r="Z5803" s="3" t="str">
        <f>INDEX(业务类型!$C$4:$C$8,MATCH(纤芯!Y5803,业务类型!$B$4:$B$8,0))</f>
        <v>OTHER</v>
      </c>
      <c r="AA5803" s="3" t="s">
        <v>888</v>
      </c>
    </row>
    <row r="5804" spans="1:27" ht="16.5" x14ac:dyDescent="0.2">
      <c r="A5804" s="3">
        <v>5801</v>
      </c>
      <c r="B5804" s="3">
        <f t="shared" si="454"/>
        <v>37055103001</v>
      </c>
      <c r="C5804" s="3" t="s">
        <v>1166</v>
      </c>
      <c r="D5804" s="3" t="s">
        <v>255</v>
      </c>
      <c r="E5804" s="3" t="str">
        <f>INDEX(光放段!$G$4:$G$237,MATCH(纤芯!G5804,光放段!$C$4:$C$237,0))</f>
        <v>山东二干|潍烟威2号光缆:潍坊四平路-烟台开发区</v>
      </c>
      <c r="F5804" s="3">
        <f>INDEX(光放段!$I$4:$I$237,MATCH(纤芯!H5804,光放段!$B$4:$B$237,0))</f>
        <v>37055100000</v>
      </c>
      <c r="G5804" s="3" t="str">
        <f t="shared" si="450"/>
        <v>山东二干|潍烟威2号光缆:莱州市局-龙口龙口镇</v>
      </c>
      <c r="H5804" s="3">
        <f>INDEX(光放段!$B$4:$B$237,MATCH(纤芯!G5804,光放段!$C$4:$C$237,0))</f>
        <v>37055103000</v>
      </c>
      <c r="I5804" s="3" t="str">
        <f t="shared" si="451"/>
        <v>潍烟威2号光缆</v>
      </c>
      <c r="J5804" s="3" t="str">
        <f>INDEX(子缆名称!$B$4:$B$29,纤芯!M5804)</f>
        <v>A缆</v>
      </c>
      <c r="K5804" s="3">
        <v>1</v>
      </c>
      <c r="L5804" s="3">
        <f t="shared" si="452"/>
        <v>1</v>
      </c>
      <c r="M5804" s="3">
        <f t="shared" si="453"/>
        <v>1</v>
      </c>
      <c r="N5804" s="3" t="s">
        <v>126</v>
      </c>
      <c r="O5804" s="3">
        <f>COUNTIF([1]局站!$D$4:$D$172,"="&amp;N5804)</f>
        <v>1</v>
      </c>
      <c r="P5804" s="3">
        <v>0</v>
      </c>
      <c r="Q5804" s="3">
        <v>0</v>
      </c>
      <c r="R5804" s="3">
        <v>0</v>
      </c>
      <c r="S5804" s="3" t="s">
        <v>128</v>
      </c>
      <c r="T5804" s="3">
        <f>COUNTIF([1]局站!$D$4:$D$172,"="&amp;S5804)</f>
        <v>1</v>
      </c>
      <c r="U5804" s="3">
        <v>0</v>
      </c>
      <c r="V5804" s="3">
        <v>0</v>
      </c>
      <c r="W5804" s="3">
        <v>0</v>
      </c>
      <c r="X5804" s="3" t="s">
        <v>1214</v>
      </c>
      <c r="Y5804" s="3" t="s">
        <v>880</v>
      </c>
      <c r="Z5804" s="3" t="str">
        <f>INDEX(业务类型!$C$4:$C$8,MATCH(纤芯!Y5804,业务类型!$B$4:$B$8,0))</f>
        <v>IDLE</v>
      </c>
      <c r="AA5804" s="3"/>
    </row>
    <row r="5805" spans="1:27" ht="16.5" x14ac:dyDescent="0.2">
      <c r="A5805" s="3">
        <v>5802</v>
      </c>
      <c r="B5805" s="3">
        <f t="shared" si="454"/>
        <v>37055103002</v>
      </c>
      <c r="C5805" s="3" t="s">
        <v>1166</v>
      </c>
      <c r="D5805" s="3" t="s">
        <v>255</v>
      </c>
      <c r="E5805" s="3" t="str">
        <f>INDEX(光放段!$G$4:$G$237,MATCH(纤芯!G5805,光放段!$C$4:$C$237,0))</f>
        <v>山东二干|潍烟威2号光缆:潍坊四平路-烟台开发区</v>
      </c>
      <c r="F5805" s="3">
        <f>INDEX(光放段!$I$4:$I$237,MATCH(纤芯!H5805,光放段!$B$4:$B$237,0))</f>
        <v>37055100000</v>
      </c>
      <c r="G5805" s="3" t="str">
        <f t="shared" si="450"/>
        <v>山东二干|潍烟威2号光缆:莱州市局-龙口龙口镇</v>
      </c>
      <c r="H5805" s="3">
        <f>INDEX(光放段!$B$4:$B$237,MATCH(纤芯!G5805,光放段!$C$4:$C$237,0))</f>
        <v>37055103000</v>
      </c>
      <c r="I5805" s="3" t="str">
        <f t="shared" si="451"/>
        <v>潍烟威2号光缆</v>
      </c>
      <c r="J5805" s="3" t="str">
        <f>INDEX(子缆名称!$B$4:$B$29,纤芯!M5805)</f>
        <v>A缆</v>
      </c>
      <c r="K5805" s="3">
        <v>2</v>
      </c>
      <c r="L5805" s="3">
        <f t="shared" si="452"/>
        <v>2</v>
      </c>
      <c r="M5805" s="3">
        <f t="shared" si="453"/>
        <v>1</v>
      </c>
      <c r="N5805" s="3" t="s">
        <v>126</v>
      </c>
      <c r="O5805" s="3">
        <f>COUNTIF([1]局站!$D$4:$D$172,"="&amp;N5805)</f>
        <v>1</v>
      </c>
      <c r="P5805" s="3">
        <v>0</v>
      </c>
      <c r="Q5805" s="3">
        <v>0</v>
      </c>
      <c r="R5805" s="3">
        <v>0</v>
      </c>
      <c r="S5805" s="3" t="s">
        <v>128</v>
      </c>
      <c r="T5805" s="3">
        <f>COUNTIF([1]局站!$D$4:$D$172,"="&amp;S5805)</f>
        <v>1</v>
      </c>
      <c r="U5805" s="3">
        <v>0</v>
      </c>
      <c r="V5805" s="3">
        <v>0</v>
      </c>
      <c r="W5805" s="3">
        <v>0</v>
      </c>
      <c r="X5805" s="3" t="s">
        <v>1214</v>
      </c>
      <c r="Y5805" s="3" t="s">
        <v>880</v>
      </c>
      <c r="Z5805" s="3" t="str">
        <f>INDEX(业务类型!$C$4:$C$8,MATCH(纤芯!Y5805,业务类型!$B$4:$B$8,0))</f>
        <v>IDLE</v>
      </c>
      <c r="AA5805" s="3"/>
    </row>
    <row r="5806" spans="1:27" ht="16.5" x14ac:dyDescent="0.2">
      <c r="A5806" s="3">
        <v>5803</v>
      </c>
      <c r="B5806" s="3">
        <f t="shared" si="454"/>
        <v>37055103003</v>
      </c>
      <c r="C5806" s="3" t="s">
        <v>1166</v>
      </c>
      <c r="D5806" s="3" t="s">
        <v>255</v>
      </c>
      <c r="E5806" s="3" t="str">
        <f>INDEX(光放段!$G$4:$G$237,MATCH(纤芯!G5806,光放段!$C$4:$C$237,0))</f>
        <v>山东二干|潍烟威2号光缆:潍坊四平路-烟台开发区</v>
      </c>
      <c r="F5806" s="3">
        <f>INDEX(光放段!$I$4:$I$237,MATCH(纤芯!H5806,光放段!$B$4:$B$237,0))</f>
        <v>37055100000</v>
      </c>
      <c r="G5806" s="3" t="str">
        <f t="shared" si="450"/>
        <v>山东二干|潍烟威2号光缆:莱州市局-龙口龙口镇</v>
      </c>
      <c r="H5806" s="3">
        <f>INDEX(光放段!$B$4:$B$237,MATCH(纤芯!G5806,光放段!$C$4:$C$237,0))</f>
        <v>37055103000</v>
      </c>
      <c r="I5806" s="3" t="str">
        <f t="shared" si="451"/>
        <v>潍烟威2号光缆</v>
      </c>
      <c r="J5806" s="3" t="str">
        <f>INDEX(子缆名称!$B$4:$B$29,纤芯!M5806)</f>
        <v>A缆</v>
      </c>
      <c r="K5806" s="3">
        <v>3</v>
      </c>
      <c r="L5806" s="3">
        <f t="shared" si="452"/>
        <v>3</v>
      </c>
      <c r="M5806" s="3">
        <f t="shared" si="453"/>
        <v>1</v>
      </c>
      <c r="N5806" s="3" t="s">
        <v>126</v>
      </c>
      <c r="O5806" s="3">
        <f>COUNTIF([1]局站!$D$4:$D$172,"="&amp;N5806)</f>
        <v>1</v>
      </c>
      <c r="P5806" s="3">
        <v>0</v>
      </c>
      <c r="Q5806" s="3">
        <v>0</v>
      </c>
      <c r="R5806" s="3">
        <v>0</v>
      </c>
      <c r="S5806" s="3" t="s">
        <v>128</v>
      </c>
      <c r="T5806" s="3">
        <f>COUNTIF([1]局站!$D$4:$D$172,"="&amp;S5806)</f>
        <v>1</v>
      </c>
      <c r="U5806" s="3">
        <v>0</v>
      </c>
      <c r="V5806" s="3">
        <v>0</v>
      </c>
      <c r="W5806" s="3">
        <v>0</v>
      </c>
      <c r="X5806" s="3" t="s">
        <v>1214</v>
      </c>
      <c r="Y5806" s="3" t="s">
        <v>852</v>
      </c>
      <c r="Z5806" s="3" t="str">
        <f>INDEX(业务类型!$C$4:$C$8,MATCH(纤芯!Y5806,业务类型!$B$4:$B$8,0))</f>
        <v>TWO</v>
      </c>
      <c r="AA5806" s="3" t="s">
        <v>999</v>
      </c>
    </row>
    <row r="5807" spans="1:27" ht="16.5" x14ac:dyDescent="0.2">
      <c r="A5807" s="3">
        <v>5804</v>
      </c>
      <c r="B5807" s="3">
        <f t="shared" si="454"/>
        <v>37055103004</v>
      </c>
      <c r="C5807" s="3" t="s">
        <v>1166</v>
      </c>
      <c r="D5807" s="3" t="s">
        <v>255</v>
      </c>
      <c r="E5807" s="3" t="str">
        <f>INDEX(光放段!$G$4:$G$237,MATCH(纤芯!G5807,光放段!$C$4:$C$237,0))</f>
        <v>山东二干|潍烟威2号光缆:潍坊四平路-烟台开发区</v>
      </c>
      <c r="F5807" s="3">
        <f>INDEX(光放段!$I$4:$I$237,MATCH(纤芯!H5807,光放段!$B$4:$B$237,0))</f>
        <v>37055100000</v>
      </c>
      <c r="G5807" s="3" t="str">
        <f t="shared" si="450"/>
        <v>山东二干|潍烟威2号光缆:莱州市局-龙口龙口镇</v>
      </c>
      <c r="H5807" s="3">
        <f>INDEX(光放段!$B$4:$B$237,MATCH(纤芯!G5807,光放段!$C$4:$C$237,0))</f>
        <v>37055103000</v>
      </c>
      <c r="I5807" s="3" t="str">
        <f t="shared" si="451"/>
        <v>潍烟威2号光缆</v>
      </c>
      <c r="J5807" s="3" t="str">
        <f>INDEX(子缆名称!$B$4:$B$29,纤芯!M5807)</f>
        <v>A缆</v>
      </c>
      <c r="K5807" s="3">
        <v>4</v>
      </c>
      <c r="L5807" s="3">
        <f t="shared" si="452"/>
        <v>4</v>
      </c>
      <c r="M5807" s="3">
        <f t="shared" si="453"/>
        <v>1</v>
      </c>
      <c r="N5807" s="3" t="s">
        <v>126</v>
      </c>
      <c r="O5807" s="3">
        <f>COUNTIF([1]局站!$D$4:$D$172,"="&amp;N5807)</f>
        <v>1</v>
      </c>
      <c r="P5807" s="3">
        <v>0</v>
      </c>
      <c r="Q5807" s="3">
        <v>0</v>
      </c>
      <c r="R5807" s="3">
        <v>0</v>
      </c>
      <c r="S5807" s="3" t="s">
        <v>128</v>
      </c>
      <c r="T5807" s="3">
        <f>COUNTIF([1]局站!$D$4:$D$172,"="&amp;S5807)</f>
        <v>1</v>
      </c>
      <c r="U5807" s="3">
        <v>0</v>
      </c>
      <c r="V5807" s="3">
        <v>0</v>
      </c>
      <c r="W5807" s="3">
        <v>0</v>
      </c>
      <c r="X5807" s="3" t="s">
        <v>1214</v>
      </c>
      <c r="Y5807" s="3" t="s">
        <v>852</v>
      </c>
      <c r="Z5807" s="3" t="str">
        <f>INDEX(业务类型!$C$4:$C$8,MATCH(纤芯!Y5807,业务类型!$B$4:$B$8,0))</f>
        <v>TWO</v>
      </c>
      <c r="AA5807" s="3" t="s">
        <v>999</v>
      </c>
    </row>
    <row r="5808" spans="1:27" ht="16.5" x14ac:dyDescent="0.2">
      <c r="A5808" s="3">
        <v>5805</v>
      </c>
      <c r="B5808" s="3">
        <f t="shared" si="454"/>
        <v>37055103005</v>
      </c>
      <c r="C5808" s="3" t="s">
        <v>1166</v>
      </c>
      <c r="D5808" s="3" t="s">
        <v>255</v>
      </c>
      <c r="E5808" s="3" t="str">
        <f>INDEX(光放段!$G$4:$G$237,MATCH(纤芯!G5808,光放段!$C$4:$C$237,0))</f>
        <v>山东二干|潍烟威2号光缆:潍坊四平路-烟台开发区</v>
      </c>
      <c r="F5808" s="3">
        <f>INDEX(光放段!$I$4:$I$237,MATCH(纤芯!H5808,光放段!$B$4:$B$237,0))</f>
        <v>37055100000</v>
      </c>
      <c r="G5808" s="3" t="str">
        <f t="shared" si="450"/>
        <v>山东二干|潍烟威2号光缆:莱州市局-龙口龙口镇</v>
      </c>
      <c r="H5808" s="3">
        <f>INDEX(光放段!$B$4:$B$237,MATCH(纤芯!G5808,光放段!$C$4:$C$237,0))</f>
        <v>37055103000</v>
      </c>
      <c r="I5808" s="3" t="str">
        <f t="shared" si="451"/>
        <v>潍烟威2号光缆</v>
      </c>
      <c r="J5808" s="3" t="str">
        <f>INDEX(子缆名称!$B$4:$B$29,纤芯!M5808)</f>
        <v>A缆</v>
      </c>
      <c r="K5808" s="3">
        <v>5</v>
      </c>
      <c r="L5808" s="3">
        <f t="shared" si="452"/>
        <v>5</v>
      </c>
      <c r="M5808" s="3">
        <f t="shared" si="453"/>
        <v>1</v>
      </c>
      <c r="N5808" s="3" t="s">
        <v>126</v>
      </c>
      <c r="O5808" s="3">
        <f>COUNTIF([1]局站!$D$4:$D$172,"="&amp;N5808)</f>
        <v>1</v>
      </c>
      <c r="P5808" s="3">
        <v>0</v>
      </c>
      <c r="Q5808" s="3">
        <v>0</v>
      </c>
      <c r="R5808" s="3">
        <v>0</v>
      </c>
      <c r="S5808" s="3" t="s">
        <v>128</v>
      </c>
      <c r="T5808" s="3">
        <f>COUNTIF([1]局站!$D$4:$D$172,"="&amp;S5808)</f>
        <v>1</v>
      </c>
      <c r="U5808" s="3">
        <v>0</v>
      </c>
      <c r="V5808" s="3">
        <v>0</v>
      </c>
      <c r="W5808" s="3">
        <v>0</v>
      </c>
      <c r="X5808" s="3" t="s">
        <v>1214</v>
      </c>
      <c r="Y5808" s="3" t="s">
        <v>880</v>
      </c>
      <c r="Z5808" s="3" t="str">
        <f>INDEX(业务类型!$C$4:$C$8,MATCH(纤芯!Y5808,业务类型!$B$4:$B$8,0))</f>
        <v>IDLE</v>
      </c>
      <c r="AA5808" s="3"/>
    </row>
    <row r="5809" spans="1:27" ht="16.5" x14ac:dyDescent="0.2">
      <c r="A5809" s="3">
        <v>5806</v>
      </c>
      <c r="B5809" s="3">
        <f t="shared" si="454"/>
        <v>37055103006</v>
      </c>
      <c r="C5809" s="3" t="s">
        <v>1166</v>
      </c>
      <c r="D5809" s="3" t="s">
        <v>255</v>
      </c>
      <c r="E5809" s="3" t="str">
        <f>INDEX(光放段!$G$4:$G$237,MATCH(纤芯!G5809,光放段!$C$4:$C$237,0))</f>
        <v>山东二干|潍烟威2号光缆:潍坊四平路-烟台开发区</v>
      </c>
      <c r="F5809" s="3">
        <f>INDEX(光放段!$I$4:$I$237,MATCH(纤芯!H5809,光放段!$B$4:$B$237,0))</f>
        <v>37055100000</v>
      </c>
      <c r="G5809" s="3" t="str">
        <f t="shared" si="450"/>
        <v>山东二干|潍烟威2号光缆:莱州市局-龙口龙口镇</v>
      </c>
      <c r="H5809" s="3">
        <f>INDEX(光放段!$B$4:$B$237,MATCH(纤芯!G5809,光放段!$C$4:$C$237,0))</f>
        <v>37055103000</v>
      </c>
      <c r="I5809" s="3" t="str">
        <f t="shared" si="451"/>
        <v>潍烟威2号光缆</v>
      </c>
      <c r="J5809" s="3" t="str">
        <f>INDEX(子缆名称!$B$4:$B$29,纤芯!M5809)</f>
        <v>A缆</v>
      </c>
      <c r="K5809" s="3">
        <v>6</v>
      </c>
      <c r="L5809" s="3">
        <f t="shared" si="452"/>
        <v>6</v>
      </c>
      <c r="M5809" s="3">
        <f t="shared" si="453"/>
        <v>1</v>
      </c>
      <c r="N5809" s="3" t="s">
        <v>126</v>
      </c>
      <c r="O5809" s="3">
        <f>COUNTIF([1]局站!$D$4:$D$172,"="&amp;N5809)</f>
        <v>1</v>
      </c>
      <c r="P5809" s="3">
        <v>0</v>
      </c>
      <c r="Q5809" s="3">
        <v>0</v>
      </c>
      <c r="R5809" s="3">
        <v>0</v>
      </c>
      <c r="S5809" s="3" t="s">
        <v>128</v>
      </c>
      <c r="T5809" s="3">
        <f>COUNTIF([1]局站!$D$4:$D$172,"="&amp;S5809)</f>
        <v>1</v>
      </c>
      <c r="U5809" s="3">
        <v>0</v>
      </c>
      <c r="V5809" s="3">
        <v>0</v>
      </c>
      <c r="W5809" s="3">
        <v>0</v>
      </c>
      <c r="X5809" s="3" t="s">
        <v>1214</v>
      </c>
      <c r="Y5809" s="3" t="s">
        <v>880</v>
      </c>
      <c r="Z5809" s="3" t="str">
        <f>INDEX(业务类型!$C$4:$C$8,MATCH(纤芯!Y5809,业务类型!$B$4:$B$8,0))</f>
        <v>IDLE</v>
      </c>
      <c r="AA5809" s="3"/>
    </row>
    <row r="5810" spans="1:27" ht="16.5" x14ac:dyDescent="0.2">
      <c r="A5810" s="3">
        <v>5807</v>
      </c>
      <c r="B5810" s="3">
        <f t="shared" si="454"/>
        <v>37055103007</v>
      </c>
      <c r="C5810" s="3" t="s">
        <v>1166</v>
      </c>
      <c r="D5810" s="3" t="s">
        <v>255</v>
      </c>
      <c r="E5810" s="3" t="str">
        <f>INDEX(光放段!$G$4:$G$237,MATCH(纤芯!G5810,光放段!$C$4:$C$237,0))</f>
        <v>山东二干|潍烟威2号光缆:潍坊四平路-烟台开发区</v>
      </c>
      <c r="F5810" s="3">
        <f>INDEX(光放段!$I$4:$I$237,MATCH(纤芯!H5810,光放段!$B$4:$B$237,0))</f>
        <v>37055100000</v>
      </c>
      <c r="G5810" s="3" t="str">
        <f t="shared" si="450"/>
        <v>山东二干|潍烟威2号光缆:莱州市局-龙口龙口镇</v>
      </c>
      <c r="H5810" s="3">
        <f>INDEX(光放段!$B$4:$B$237,MATCH(纤芯!G5810,光放段!$C$4:$C$237,0))</f>
        <v>37055103000</v>
      </c>
      <c r="I5810" s="3" t="str">
        <f t="shared" si="451"/>
        <v>潍烟威2号光缆</v>
      </c>
      <c r="J5810" s="3" t="str">
        <f>INDEX(子缆名称!$B$4:$B$29,纤芯!M5810)</f>
        <v>A缆</v>
      </c>
      <c r="K5810" s="3">
        <v>7</v>
      </c>
      <c r="L5810" s="3">
        <f t="shared" si="452"/>
        <v>7</v>
      </c>
      <c r="M5810" s="3">
        <f t="shared" si="453"/>
        <v>1</v>
      </c>
      <c r="N5810" s="3" t="s">
        <v>126</v>
      </c>
      <c r="O5810" s="3">
        <f>COUNTIF([1]局站!$D$4:$D$172,"="&amp;N5810)</f>
        <v>1</v>
      </c>
      <c r="P5810" s="3">
        <v>0</v>
      </c>
      <c r="Q5810" s="3">
        <v>0</v>
      </c>
      <c r="R5810" s="3">
        <v>0</v>
      </c>
      <c r="S5810" s="3" t="s">
        <v>128</v>
      </c>
      <c r="T5810" s="3">
        <f>COUNTIF([1]局站!$D$4:$D$172,"="&amp;S5810)</f>
        <v>1</v>
      </c>
      <c r="U5810" s="3">
        <v>0</v>
      </c>
      <c r="V5810" s="3">
        <v>0</v>
      </c>
      <c r="W5810" s="3">
        <v>0</v>
      </c>
      <c r="X5810" s="3" t="s">
        <v>1214</v>
      </c>
      <c r="Y5810" s="3" t="s">
        <v>880</v>
      </c>
      <c r="Z5810" s="3" t="str">
        <f>INDEX(业务类型!$C$4:$C$8,MATCH(纤芯!Y5810,业务类型!$B$4:$B$8,0))</f>
        <v>IDLE</v>
      </c>
      <c r="AA5810" s="3"/>
    </row>
    <row r="5811" spans="1:27" ht="16.5" x14ac:dyDescent="0.2">
      <c r="A5811" s="3">
        <v>5808</v>
      </c>
      <c r="B5811" s="3">
        <f t="shared" si="454"/>
        <v>37055103008</v>
      </c>
      <c r="C5811" s="3" t="s">
        <v>1166</v>
      </c>
      <c r="D5811" s="3" t="s">
        <v>255</v>
      </c>
      <c r="E5811" s="3" t="str">
        <f>INDEX(光放段!$G$4:$G$237,MATCH(纤芯!G5811,光放段!$C$4:$C$237,0))</f>
        <v>山东二干|潍烟威2号光缆:潍坊四平路-烟台开发区</v>
      </c>
      <c r="F5811" s="3">
        <f>INDEX(光放段!$I$4:$I$237,MATCH(纤芯!H5811,光放段!$B$4:$B$237,0))</f>
        <v>37055100000</v>
      </c>
      <c r="G5811" s="3" t="str">
        <f t="shared" si="450"/>
        <v>山东二干|潍烟威2号光缆:莱州市局-龙口龙口镇</v>
      </c>
      <c r="H5811" s="3">
        <f>INDEX(光放段!$B$4:$B$237,MATCH(纤芯!G5811,光放段!$C$4:$C$237,0))</f>
        <v>37055103000</v>
      </c>
      <c r="I5811" s="3" t="str">
        <f t="shared" si="451"/>
        <v>潍烟威2号光缆</v>
      </c>
      <c r="J5811" s="3" t="str">
        <f>INDEX(子缆名称!$B$4:$B$29,纤芯!M5811)</f>
        <v>A缆</v>
      </c>
      <c r="K5811" s="3">
        <v>8</v>
      </c>
      <c r="L5811" s="3">
        <f t="shared" si="452"/>
        <v>8</v>
      </c>
      <c r="M5811" s="3">
        <f t="shared" si="453"/>
        <v>1</v>
      </c>
      <c r="N5811" s="3" t="s">
        <v>126</v>
      </c>
      <c r="O5811" s="3">
        <f>COUNTIF([1]局站!$D$4:$D$172,"="&amp;N5811)</f>
        <v>1</v>
      </c>
      <c r="P5811" s="3">
        <v>0</v>
      </c>
      <c r="Q5811" s="3">
        <v>0</v>
      </c>
      <c r="R5811" s="3">
        <v>0</v>
      </c>
      <c r="S5811" s="3" t="s">
        <v>128</v>
      </c>
      <c r="T5811" s="3">
        <f>COUNTIF([1]局站!$D$4:$D$172,"="&amp;S5811)</f>
        <v>1</v>
      </c>
      <c r="U5811" s="3">
        <v>0</v>
      </c>
      <c r="V5811" s="3">
        <v>0</v>
      </c>
      <c r="W5811" s="3">
        <v>0</v>
      </c>
      <c r="X5811" s="3" t="s">
        <v>1214</v>
      </c>
      <c r="Y5811" s="3" t="s">
        <v>880</v>
      </c>
      <c r="Z5811" s="3" t="str">
        <f>INDEX(业务类型!$C$4:$C$8,MATCH(纤芯!Y5811,业务类型!$B$4:$B$8,0))</f>
        <v>IDLE</v>
      </c>
      <c r="AA5811" s="3"/>
    </row>
    <row r="5812" spans="1:27" ht="16.5" x14ac:dyDescent="0.2">
      <c r="A5812" s="3">
        <v>5809</v>
      </c>
      <c r="B5812" s="3">
        <f t="shared" si="454"/>
        <v>37055103009</v>
      </c>
      <c r="C5812" s="3" t="s">
        <v>1166</v>
      </c>
      <c r="D5812" s="3" t="s">
        <v>255</v>
      </c>
      <c r="E5812" s="3" t="str">
        <f>INDEX(光放段!$G$4:$G$237,MATCH(纤芯!G5812,光放段!$C$4:$C$237,0))</f>
        <v>山东二干|潍烟威2号光缆:潍坊四平路-烟台开发区</v>
      </c>
      <c r="F5812" s="3">
        <f>INDEX(光放段!$I$4:$I$237,MATCH(纤芯!H5812,光放段!$B$4:$B$237,0))</f>
        <v>37055100000</v>
      </c>
      <c r="G5812" s="3" t="str">
        <f t="shared" si="450"/>
        <v>山东二干|潍烟威2号光缆:莱州市局-龙口龙口镇</v>
      </c>
      <c r="H5812" s="3">
        <f>INDEX(光放段!$B$4:$B$237,MATCH(纤芯!G5812,光放段!$C$4:$C$237,0))</f>
        <v>37055103000</v>
      </c>
      <c r="I5812" s="3" t="str">
        <f t="shared" si="451"/>
        <v>潍烟威2号光缆</v>
      </c>
      <c r="J5812" s="3" t="str">
        <f>INDEX(子缆名称!$B$4:$B$29,纤芯!M5812)</f>
        <v>A缆</v>
      </c>
      <c r="K5812" s="3">
        <v>9</v>
      </c>
      <c r="L5812" s="3">
        <f t="shared" si="452"/>
        <v>9</v>
      </c>
      <c r="M5812" s="3">
        <f t="shared" si="453"/>
        <v>1</v>
      </c>
      <c r="N5812" s="3" t="s">
        <v>126</v>
      </c>
      <c r="O5812" s="3">
        <f>COUNTIF([1]局站!$D$4:$D$172,"="&amp;N5812)</f>
        <v>1</v>
      </c>
      <c r="P5812" s="3">
        <v>0</v>
      </c>
      <c r="Q5812" s="3">
        <v>0</v>
      </c>
      <c r="R5812" s="3">
        <v>0</v>
      </c>
      <c r="S5812" s="3" t="s">
        <v>128</v>
      </c>
      <c r="T5812" s="3">
        <f>COUNTIF([1]局站!$D$4:$D$172,"="&amp;S5812)</f>
        <v>1</v>
      </c>
      <c r="U5812" s="3">
        <v>0</v>
      </c>
      <c r="V5812" s="3">
        <v>0</v>
      </c>
      <c r="W5812" s="3">
        <v>0</v>
      </c>
      <c r="X5812" s="3" t="s">
        <v>1214</v>
      </c>
      <c r="Y5812" s="3" t="s">
        <v>880</v>
      </c>
      <c r="Z5812" s="3" t="str">
        <f>INDEX(业务类型!$C$4:$C$8,MATCH(纤芯!Y5812,业务类型!$B$4:$B$8,0))</f>
        <v>IDLE</v>
      </c>
      <c r="AA5812" s="3"/>
    </row>
    <row r="5813" spans="1:27" ht="16.5" x14ac:dyDescent="0.2">
      <c r="A5813" s="3">
        <v>5810</v>
      </c>
      <c r="B5813" s="3">
        <f t="shared" si="454"/>
        <v>37055103010</v>
      </c>
      <c r="C5813" s="3" t="s">
        <v>1166</v>
      </c>
      <c r="D5813" s="3" t="s">
        <v>255</v>
      </c>
      <c r="E5813" s="3" t="str">
        <f>INDEX(光放段!$G$4:$G$237,MATCH(纤芯!G5813,光放段!$C$4:$C$237,0))</f>
        <v>山东二干|潍烟威2号光缆:潍坊四平路-烟台开发区</v>
      </c>
      <c r="F5813" s="3">
        <f>INDEX(光放段!$I$4:$I$237,MATCH(纤芯!H5813,光放段!$B$4:$B$237,0))</f>
        <v>37055100000</v>
      </c>
      <c r="G5813" s="3" t="str">
        <f t="shared" si="450"/>
        <v>山东二干|潍烟威2号光缆:莱州市局-龙口龙口镇</v>
      </c>
      <c r="H5813" s="3">
        <f>INDEX(光放段!$B$4:$B$237,MATCH(纤芯!G5813,光放段!$C$4:$C$237,0))</f>
        <v>37055103000</v>
      </c>
      <c r="I5813" s="3" t="str">
        <f t="shared" si="451"/>
        <v>潍烟威2号光缆</v>
      </c>
      <c r="J5813" s="3" t="str">
        <f>INDEX(子缆名称!$B$4:$B$29,纤芯!M5813)</f>
        <v>A缆</v>
      </c>
      <c r="K5813" s="3">
        <v>10</v>
      </c>
      <c r="L5813" s="3">
        <f t="shared" si="452"/>
        <v>10</v>
      </c>
      <c r="M5813" s="3">
        <f t="shared" si="453"/>
        <v>1</v>
      </c>
      <c r="N5813" s="3" t="s">
        <v>126</v>
      </c>
      <c r="O5813" s="3">
        <f>COUNTIF([1]局站!$D$4:$D$172,"="&amp;N5813)</f>
        <v>1</v>
      </c>
      <c r="P5813" s="3">
        <v>0</v>
      </c>
      <c r="Q5813" s="3">
        <v>0</v>
      </c>
      <c r="R5813" s="3">
        <v>0</v>
      </c>
      <c r="S5813" s="3" t="s">
        <v>128</v>
      </c>
      <c r="T5813" s="3">
        <f>COUNTIF([1]局站!$D$4:$D$172,"="&amp;S5813)</f>
        <v>1</v>
      </c>
      <c r="U5813" s="3">
        <v>0</v>
      </c>
      <c r="V5813" s="3">
        <v>0</v>
      </c>
      <c r="W5813" s="3">
        <v>0</v>
      </c>
      <c r="X5813" s="3" t="s">
        <v>1214</v>
      </c>
      <c r="Y5813" s="3" t="s">
        <v>880</v>
      </c>
      <c r="Z5813" s="3" t="str">
        <f>INDEX(业务类型!$C$4:$C$8,MATCH(纤芯!Y5813,业务类型!$B$4:$B$8,0))</f>
        <v>IDLE</v>
      </c>
      <c r="AA5813" s="3"/>
    </row>
    <row r="5814" spans="1:27" ht="16.5" x14ac:dyDescent="0.2">
      <c r="A5814" s="3">
        <v>5811</v>
      </c>
      <c r="B5814" s="3">
        <f t="shared" si="454"/>
        <v>37055103011</v>
      </c>
      <c r="C5814" s="3" t="s">
        <v>1166</v>
      </c>
      <c r="D5814" s="3" t="s">
        <v>255</v>
      </c>
      <c r="E5814" s="3" t="str">
        <f>INDEX(光放段!$G$4:$G$237,MATCH(纤芯!G5814,光放段!$C$4:$C$237,0))</f>
        <v>山东二干|潍烟威2号光缆:潍坊四平路-烟台开发区</v>
      </c>
      <c r="F5814" s="3">
        <f>INDEX(光放段!$I$4:$I$237,MATCH(纤芯!H5814,光放段!$B$4:$B$237,0))</f>
        <v>37055100000</v>
      </c>
      <c r="G5814" s="3" t="str">
        <f t="shared" si="450"/>
        <v>山东二干|潍烟威2号光缆:莱州市局-龙口龙口镇</v>
      </c>
      <c r="H5814" s="3">
        <f>INDEX(光放段!$B$4:$B$237,MATCH(纤芯!G5814,光放段!$C$4:$C$237,0))</f>
        <v>37055103000</v>
      </c>
      <c r="I5814" s="3" t="str">
        <f t="shared" si="451"/>
        <v>潍烟威2号光缆</v>
      </c>
      <c r="J5814" s="3" t="str">
        <f>INDEX(子缆名称!$B$4:$B$29,纤芯!M5814)</f>
        <v>A缆</v>
      </c>
      <c r="K5814" s="3">
        <v>11</v>
      </c>
      <c r="L5814" s="3">
        <f t="shared" si="452"/>
        <v>11</v>
      </c>
      <c r="M5814" s="3">
        <f t="shared" si="453"/>
        <v>1</v>
      </c>
      <c r="N5814" s="3" t="s">
        <v>126</v>
      </c>
      <c r="O5814" s="3">
        <f>COUNTIF([1]局站!$D$4:$D$172,"="&amp;N5814)</f>
        <v>1</v>
      </c>
      <c r="P5814" s="3">
        <v>0</v>
      </c>
      <c r="Q5814" s="3">
        <v>0</v>
      </c>
      <c r="R5814" s="3">
        <v>0</v>
      </c>
      <c r="S5814" s="3" t="s">
        <v>128</v>
      </c>
      <c r="T5814" s="3">
        <f>COUNTIF([1]局站!$D$4:$D$172,"="&amp;S5814)</f>
        <v>1</v>
      </c>
      <c r="U5814" s="3">
        <v>0</v>
      </c>
      <c r="V5814" s="3">
        <v>0</v>
      </c>
      <c r="W5814" s="3">
        <v>0</v>
      </c>
      <c r="X5814" s="3" t="s">
        <v>1214</v>
      </c>
      <c r="Y5814" s="3" t="s">
        <v>881</v>
      </c>
      <c r="Z5814" s="3" t="str">
        <f>INDEX(业务类型!$C$4:$C$8,MATCH(纤芯!Y5814,业务类型!$B$4:$B$8,0))</f>
        <v>OTHER</v>
      </c>
      <c r="AA5814" s="3" t="s">
        <v>1130</v>
      </c>
    </row>
    <row r="5815" spans="1:27" ht="16.5" x14ac:dyDescent="0.2">
      <c r="A5815" s="3">
        <v>5812</v>
      </c>
      <c r="B5815" s="3">
        <f t="shared" si="454"/>
        <v>37055103012</v>
      </c>
      <c r="C5815" s="3" t="s">
        <v>1166</v>
      </c>
      <c r="D5815" s="3" t="s">
        <v>255</v>
      </c>
      <c r="E5815" s="3" t="str">
        <f>INDEX(光放段!$G$4:$G$237,MATCH(纤芯!G5815,光放段!$C$4:$C$237,0))</f>
        <v>山东二干|潍烟威2号光缆:潍坊四平路-烟台开发区</v>
      </c>
      <c r="F5815" s="3">
        <f>INDEX(光放段!$I$4:$I$237,MATCH(纤芯!H5815,光放段!$B$4:$B$237,0))</f>
        <v>37055100000</v>
      </c>
      <c r="G5815" s="3" t="str">
        <f t="shared" si="450"/>
        <v>山东二干|潍烟威2号光缆:莱州市局-龙口龙口镇</v>
      </c>
      <c r="H5815" s="3">
        <f>INDEX(光放段!$B$4:$B$237,MATCH(纤芯!G5815,光放段!$C$4:$C$237,0))</f>
        <v>37055103000</v>
      </c>
      <c r="I5815" s="3" t="str">
        <f t="shared" si="451"/>
        <v>潍烟威2号光缆</v>
      </c>
      <c r="J5815" s="3" t="str">
        <f>INDEX(子缆名称!$B$4:$B$29,纤芯!M5815)</f>
        <v>A缆</v>
      </c>
      <c r="K5815" s="3">
        <v>12</v>
      </c>
      <c r="L5815" s="3">
        <f t="shared" si="452"/>
        <v>12</v>
      </c>
      <c r="M5815" s="3">
        <f t="shared" si="453"/>
        <v>1</v>
      </c>
      <c r="N5815" s="3" t="s">
        <v>126</v>
      </c>
      <c r="O5815" s="3">
        <f>COUNTIF([1]局站!$D$4:$D$172,"="&amp;N5815)</f>
        <v>1</v>
      </c>
      <c r="P5815" s="3">
        <v>0</v>
      </c>
      <c r="Q5815" s="3">
        <v>0</v>
      </c>
      <c r="R5815" s="3">
        <v>0</v>
      </c>
      <c r="S5815" s="3" t="s">
        <v>128</v>
      </c>
      <c r="T5815" s="3">
        <f>COUNTIF([1]局站!$D$4:$D$172,"="&amp;S5815)</f>
        <v>1</v>
      </c>
      <c r="U5815" s="3">
        <v>0</v>
      </c>
      <c r="V5815" s="3">
        <v>0</v>
      </c>
      <c r="W5815" s="3">
        <v>0</v>
      </c>
      <c r="X5815" s="3" t="s">
        <v>1214</v>
      </c>
      <c r="Y5815" s="3" t="s">
        <v>881</v>
      </c>
      <c r="Z5815" s="3" t="str">
        <f>INDEX(业务类型!$C$4:$C$8,MATCH(纤芯!Y5815,业务类型!$B$4:$B$8,0))</f>
        <v>OTHER</v>
      </c>
      <c r="AA5815" s="3" t="s">
        <v>888</v>
      </c>
    </row>
    <row r="5816" spans="1:27" ht="16.5" x14ac:dyDescent="0.2">
      <c r="A5816" s="3">
        <v>5813</v>
      </c>
      <c r="B5816" s="3">
        <f t="shared" si="454"/>
        <v>37055103013</v>
      </c>
      <c r="C5816" s="3" t="s">
        <v>1166</v>
      </c>
      <c r="D5816" s="3" t="s">
        <v>255</v>
      </c>
      <c r="E5816" s="3" t="str">
        <f>INDEX(光放段!$G$4:$G$237,MATCH(纤芯!G5816,光放段!$C$4:$C$237,0))</f>
        <v>山东二干|潍烟威2号光缆:潍坊四平路-烟台开发区</v>
      </c>
      <c r="F5816" s="3">
        <f>INDEX(光放段!$I$4:$I$237,MATCH(纤芯!H5816,光放段!$B$4:$B$237,0))</f>
        <v>37055100000</v>
      </c>
      <c r="G5816" s="3" t="str">
        <f t="shared" si="450"/>
        <v>山东二干|潍烟威2号光缆:莱州市局-龙口龙口镇</v>
      </c>
      <c r="H5816" s="3">
        <f>INDEX(光放段!$B$4:$B$237,MATCH(纤芯!G5816,光放段!$C$4:$C$237,0))</f>
        <v>37055103000</v>
      </c>
      <c r="I5816" s="3" t="str">
        <f t="shared" si="451"/>
        <v>潍烟威2号光缆</v>
      </c>
      <c r="J5816" s="3" t="str">
        <f>INDEX(子缆名称!$B$4:$B$29,纤芯!M5816)</f>
        <v>B缆</v>
      </c>
      <c r="K5816" s="3">
        <v>13</v>
      </c>
      <c r="L5816" s="3">
        <f t="shared" si="452"/>
        <v>1</v>
      </c>
      <c r="M5816" s="3">
        <f t="shared" si="453"/>
        <v>2</v>
      </c>
      <c r="N5816" s="3" t="s">
        <v>126</v>
      </c>
      <c r="O5816" s="3">
        <f>COUNTIF([1]局站!$D$4:$D$172,"="&amp;N5816)</f>
        <v>1</v>
      </c>
      <c r="P5816" s="3">
        <v>0</v>
      </c>
      <c r="Q5816" s="3">
        <v>0</v>
      </c>
      <c r="R5816" s="3">
        <v>0</v>
      </c>
      <c r="S5816" s="3" t="s">
        <v>128</v>
      </c>
      <c r="T5816" s="3">
        <f>COUNTIF([1]局站!$D$4:$D$172,"="&amp;S5816)</f>
        <v>1</v>
      </c>
      <c r="U5816" s="3">
        <v>0</v>
      </c>
      <c r="V5816" s="3">
        <v>0</v>
      </c>
      <c r="W5816" s="3">
        <v>0</v>
      </c>
      <c r="X5816" s="3" t="s">
        <v>1214</v>
      </c>
      <c r="Y5816" s="3" t="s">
        <v>852</v>
      </c>
      <c r="Z5816" s="3" t="str">
        <f>INDEX(业务类型!$C$4:$C$8,MATCH(纤芯!Y5816,业务类型!$B$4:$B$8,0))</f>
        <v>TWO</v>
      </c>
      <c r="AA5816" s="3" t="s">
        <v>905</v>
      </c>
    </row>
    <row r="5817" spans="1:27" ht="16.5" x14ac:dyDescent="0.2">
      <c r="A5817" s="3">
        <v>5814</v>
      </c>
      <c r="B5817" s="3">
        <f t="shared" si="454"/>
        <v>37055103014</v>
      </c>
      <c r="C5817" s="3" t="s">
        <v>1166</v>
      </c>
      <c r="D5817" s="3" t="s">
        <v>255</v>
      </c>
      <c r="E5817" s="3" t="str">
        <f>INDEX(光放段!$G$4:$G$237,MATCH(纤芯!G5817,光放段!$C$4:$C$237,0))</f>
        <v>山东二干|潍烟威2号光缆:潍坊四平路-烟台开发区</v>
      </c>
      <c r="F5817" s="3">
        <f>INDEX(光放段!$I$4:$I$237,MATCH(纤芯!H5817,光放段!$B$4:$B$237,0))</f>
        <v>37055100000</v>
      </c>
      <c r="G5817" s="3" t="str">
        <f t="shared" si="450"/>
        <v>山东二干|潍烟威2号光缆:莱州市局-龙口龙口镇</v>
      </c>
      <c r="H5817" s="3">
        <f>INDEX(光放段!$B$4:$B$237,MATCH(纤芯!G5817,光放段!$C$4:$C$237,0))</f>
        <v>37055103000</v>
      </c>
      <c r="I5817" s="3" t="str">
        <f t="shared" si="451"/>
        <v>潍烟威2号光缆</v>
      </c>
      <c r="J5817" s="3" t="str">
        <f>INDEX(子缆名称!$B$4:$B$29,纤芯!M5817)</f>
        <v>B缆</v>
      </c>
      <c r="K5817" s="3">
        <v>14</v>
      </c>
      <c r="L5817" s="3">
        <f t="shared" si="452"/>
        <v>2</v>
      </c>
      <c r="M5817" s="3">
        <f t="shared" si="453"/>
        <v>2</v>
      </c>
      <c r="N5817" s="3" t="s">
        <v>126</v>
      </c>
      <c r="O5817" s="3">
        <f>COUNTIF([1]局站!$D$4:$D$172,"="&amp;N5817)</f>
        <v>1</v>
      </c>
      <c r="P5817" s="3">
        <v>0</v>
      </c>
      <c r="Q5817" s="3">
        <v>0</v>
      </c>
      <c r="R5817" s="3">
        <v>0</v>
      </c>
      <c r="S5817" s="3" t="s">
        <v>128</v>
      </c>
      <c r="T5817" s="3">
        <f>COUNTIF([1]局站!$D$4:$D$172,"="&amp;S5817)</f>
        <v>1</v>
      </c>
      <c r="U5817" s="3">
        <v>0</v>
      </c>
      <c r="V5817" s="3">
        <v>0</v>
      </c>
      <c r="W5817" s="3">
        <v>0</v>
      </c>
      <c r="X5817" s="3" t="s">
        <v>1214</v>
      </c>
      <c r="Y5817" s="3" t="s">
        <v>880</v>
      </c>
      <c r="Z5817" s="3" t="str">
        <f>INDEX(业务类型!$C$4:$C$8,MATCH(纤芯!Y5817,业务类型!$B$4:$B$8,0))</f>
        <v>IDLE</v>
      </c>
      <c r="AA5817" s="3"/>
    </row>
    <row r="5818" spans="1:27" ht="16.5" x14ac:dyDescent="0.2">
      <c r="A5818" s="3">
        <v>5815</v>
      </c>
      <c r="B5818" s="3">
        <f t="shared" si="454"/>
        <v>37055103015</v>
      </c>
      <c r="C5818" s="3" t="s">
        <v>1166</v>
      </c>
      <c r="D5818" s="3" t="s">
        <v>255</v>
      </c>
      <c r="E5818" s="3" t="str">
        <f>INDEX(光放段!$G$4:$G$237,MATCH(纤芯!G5818,光放段!$C$4:$C$237,0))</f>
        <v>山东二干|潍烟威2号光缆:潍坊四平路-烟台开发区</v>
      </c>
      <c r="F5818" s="3">
        <f>INDEX(光放段!$I$4:$I$237,MATCH(纤芯!H5818,光放段!$B$4:$B$237,0))</f>
        <v>37055100000</v>
      </c>
      <c r="G5818" s="3" t="str">
        <f t="shared" si="450"/>
        <v>山东二干|潍烟威2号光缆:莱州市局-龙口龙口镇</v>
      </c>
      <c r="H5818" s="3">
        <f>INDEX(光放段!$B$4:$B$237,MATCH(纤芯!G5818,光放段!$C$4:$C$237,0))</f>
        <v>37055103000</v>
      </c>
      <c r="I5818" s="3" t="str">
        <f t="shared" si="451"/>
        <v>潍烟威2号光缆</v>
      </c>
      <c r="J5818" s="3" t="str">
        <f>INDEX(子缆名称!$B$4:$B$29,纤芯!M5818)</f>
        <v>B缆</v>
      </c>
      <c r="K5818" s="3">
        <v>15</v>
      </c>
      <c r="L5818" s="3">
        <f t="shared" si="452"/>
        <v>3</v>
      </c>
      <c r="M5818" s="3">
        <f t="shared" si="453"/>
        <v>2</v>
      </c>
      <c r="N5818" s="3" t="s">
        <v>126</v>
      </c>
      <c r="O5818" s="3">
        <f>COUNTIF([1]局站!$D$4:$D$172,"="&amp;N5818)</f>
        <v>1</v>
      </c>
      <c r="P5818" s="3">
        <v>0</v>
      </c>
      <c r="Q5818" s="3">
        <v>0</v>
      </c>
      <c r="R5818" s="3">
        <v>0</v>
      </c>
      <c r="S5818" s="3" t="s">
        <v>128</v>
      </c>
      <c r="T5818" s="3">
        <f>COUNTIF([1]局站!$D$4:$D$172,"="&amp;S5818)</f>
        <v>1</v>
      </c>
      <c r="U5818" s="3">
        <v>0</v>
      </c>
      <c r="V5818" s="3">
        <v>0</v>
      </c>
      <c r="W5818" s="3">
        <v>0</v>
      </c>
      <c r="X5818" s="3" t="s">
        <v>1214</v>
      </c>
      <c r="Y5818" s="3" t="s">
        <v>852</v>
      </c>
      <c r="Z5818" s="3" t="str">
        <f>INDEX(业务类型!$C$4:$C$8,MATCH(纤芯!Y5818,业务类型!$B$4:$B$8,0))</f>
        <v>TWO</v>
      </c>
      <c r="AA5818" s="3" t="s">
        <v>905</v>
      </c>
    </row>
    <row r="5819" spans="1:27" ht="16.5" x14ac:dyDescent="0.2">
      <c r="A5819" s="3">
        <v>5816</v>
      </c>
      <c r="B5819" s="3">
        <f t="shared" si="454"/>
        <v>37055103016</v>
      </c>
      <c r="C5819" s="3" t="s">
        <v>1166</v>
      </c>
      <c r="D5819" s="3" t="s">
        <v>255</v>
      </c>
      <c r="E5819" s="3" t="str">
        <f>INDEX(光放段!$G$4:$G$237,MATCH(纤芯!G5819,光放段!$C$4:$C$237,0))</f>
        <v>山东二干|潍烟威2号光缆:潍坊四平路-烟台开发区</v>
      </c>
      <c r="F5819" s="3">
        <f>INDEX(光放段!$I$4:$I$237,MATCH(纤芯!H5819,光放段!$B$4:$B$237,0))</f>
        <v>37055100000</v>
      </c>
      <c r="G5819" s="3" t="str">
        <f t="shared" si="450"/>
        <v>山东二干|潍烟威2号光缆:莱州市局-龙口龙口镇</v>
      </c>
      <c r="H5819" s="3">
        <f>INDEX(光放段!$B$4:$B$237,MATCH(纤芯!G5819,光放段!$C$4:$C$237,0))</f>
        <v>37055103000</v>
      </c>
      <c r="I5819" s="3" t="str">
        <f t="shared" si="451"/>
        <v>潍烟威2号光缆</v>
      </c>
      <c r="J5819" s="3" t="str">
        <f>INDEX(子缆名称!$B$4:$B$29,纤芯!M5819)</f>
        <v>B缆</v>
      </c>
      <c r="K5819" s="3">
        <v>16</v>
      </c>
      <c r="L5819" s="3">
        <f t="shared" si="452"/>
        <v>4</v>
      </c>
      <c r="M5819" s="3">
        <f t="shared" si="453"/>
        <v>2</v>
      </c>
      <c r="N5819" s="3" t="s">
        <v>126</v>
      </c>
      <c r="O5819" s="3">
        <f>COUNTIF([1]局站!$D$4:$D$172,"="&amp;N5819)</f>
        <v>1</v>
      </c>
      <c r="P5819" s="3">
        <v>0</v>
      </c>
      <c r="Q5819" s="3">
        <v>0</v>
      </c>
      <c r="R5819" s="3">
        <v>0</v>
      </c>
      <c r="S5819" s="3" t="s">
        <v>128</v>
      </c>
      <c r="T5819" s="3">
        <f>COUNTIF([1]局站!$D$4:$D$172,"="&amp;S5819)</f>
        <v>1</v>
      </c>
      <c r="U5819" s="3">
        <v>0</v>
      </c>
      <c r="V5819" s="3">
        <v>0</v>
      </c>
      <c r="W5819" s="3">
        <v>0</v>
      </c>
      <c r="X5819" s="3" t="s">
        <v>1214</v>
      </c>
      <c r="Y5819" s="3" t="s">
        <v>852</v>
      </c>
      <c r="Z5819" s="3" t="str">
        <f>INDEX(业务类型!$C$4:$C$8,MATCH(纤芯!Y5819,业务类型!$B$4:$B$8,0))</f>
        <v>TWO</v>
      </c>
      <c r="AA5819" s="3" t="s">
        <v>903</v>
      </c>
    </row>
    <row r="5820" spans="1:27" ht="16.5" x14ac:dyDescent="0.2">
      <c r="A5820" s="3">
        <v>5817</v>
      </c>
      <c r="B5820" s="3">
        <f t="shared" si="454"/>
        <v>37055103017</v>
      </c>
      <c r="C5820" s="3" t="s">
        <v>1166</v>
      </c>
      <c r="D5820" s="3" t="s">
        <v>255</v>
      </c>
      <c r="E5820" s="3" t="str">
        <f>INDEX(光放段!$G$4:$G$237,MATCH(纤芯!G5820,光放段!$C$4:$C$237,0))</f>
        <v>山东二干|潍烟威2号光缆:潍坊四平路-烟台开发区</v>
      </c>
      <c r="F5820" s="3">
        <f>INDEX(光放段!$I$4:$I$237,MATCH(纤芯!H5820,光放段!$B$4:$B$237,0))</f>
        <v>37055100000</v>
      </c>
      <c r="G5820" s="3" t="str">
        <f t="shared" si="450"/>
        <v>山东二干|潍烟威2号光缆:莱州市局-龙口龙口镇</v>
      </c>
      <c r="H5820" s="3">
        <f>INDEX(光放段!$B$4:$B$237,MATCH(纤芯!G5820,光放段!$C$4:$C$237,0))</f>
        <v>37055103000</v>
      </c>
      <c r="I5820" s="3" t="str">
        <f t="shared" si="451"/>
        <v>潍烟威2号光缆</v>
      </c>
      <c r="J5820" s="3" t="str">
        <f>INDEX(子缆名称!$B$4:$B$29,纤芯!M5820)</f>
        <v>B缆</v>
      </c>
      <c r="K5820" s="3">
        <v>17</v>
      </c>
      <c r="L5820" s="3">
        <f t="shared" si="452"/>
        <v>5</v>
      </c>
      <c r="M5820" s="3">
        <f t="shared" si="453"/>
        <v>2</v>
      </c>
      <c r="N5820" s="3" t="s">
        <v>126</v>
      </c>
      <c r="O5820" s="3">
        <f>COUNTIF([1]局站!$D$4:$D$172,"="&amp;N5820)</f>
        <v>1</v>
      </c>
      <c r="P5820" s="3">
        <v>0</v>
      </c>
      <c r="Q5820" s="3">
        <v>0</v>
      </c>
      <c r="R5820" s="3">
        <v>0</v>
      </c>
      <c r="S5820" s="3" t="s">
        <v>128</v>
      </c>
      <c r="T5820" s="3">
        <f>COUNTIF([1]局站!$D$4:$D$172,"="&amp;S5820)</f>
        <v>1</v>
      </c>
      <c r="U5820" s="3">
        <v>0</v>
      </c>
      <c r="V5820" s="3">
        <v>0</v>
      </c>
      <c r="W5820" s="3">
        <v>0</v>
      </c>
      <c r="X5820" s="3" t="s">
        <v>1214</v>
      </c>
      <c r="Y5820" s="3" t="s">
        <v>881</v>
      </c>
      <c r="Z5820" s="3" t="str">
        <f>INDEX(业务类型!$C$4:$C$8,MATCH(纤芯!Y5820,业务类型!$B$4:$B$8,0))</f>
        <v>OTHER</v>
      </c>
      <c r="AA5820" s="3" t="s">
        <v>882</v>
      </c>
    </row>
    <row r="5821" spans="1:27" ht="16.5" x14ac:dyDescent="0.2">
      <c r="A5821" s="3">
        <v>5818</v>
      </c>
      <c r="B5821" s="3">
        <f t="shared" si="454"/>
        <v>37055103018</v>
      </c>
      <c r="C5821" s="3" t="s">
        <v>1166</v>
      </c>
      <c r="D5821" s="3" t="s">
        <v>255</v>
      </c>
      <c r="E5821" s="3" t="str">
        <f>INDEX(光放段!$G$4:$G$237,MATCH(纤芯!G5821,光放段!$C$4:$C$237,0))</f>
        <v>山东二干|潍烟威2号光缆:潍坊四平路-烟台开发区</v>
      </c>
      <c r="F5821" s="3">
        <f>INDEX(光放段!$I$4:$I$237,MATCH(纤芯!H5821,光放段!$B$4:$B$237,0))</f>
        <v>37055100000</v>
      </c>
      <c r="G5821" s="3" t="str">
        <f t="shared" si="450"/>
        <v>山东二干|潍烟威2号光缆:莱州市局-龙口龙口镇</v>
      </c>
      <c r="H5821" s="3">
        <f>INDEX(光放段!$B$4:$B$237,MATCH(纤芯!G5821,光放段!$C$4:$C$237,0))</f>
        <v>37055103000</v>
      </c>
      <c r="I5821" s="3" t="str">
        <f t="shared" si="451"/>
        <v>潍烟威2号光缆</v>
      </c>
      <c r="J5821" s="3" t="str">
        <f>INDEX(子缆名称!$B$4:$B$29,纤芯!M5821)</f>
        <v>B缆</v>
      </c>
      <c r="K5821" s="3">
        <v>18</v>
      </c>
      <c r="L5821" s="3">
        <f t="shared" si="452"/>
        <v>6</v>
      </c>
      <c r="M5821" s="3">
        <f t="shared" si="453"/>
        <v>2</v>
      </c>
      <c r="N5821" s="3" t="s">
        <v>126</v>
      </c>
      <c r="O5821" s="3">
        <f>COUNTIF([1]局站!$D$4:$D$172,"="&amp;N5821)</f>
        <v>1</v>
      </c>
      <c r="P5821" s="3">
        <v>0</v>
      </c>
      <c r="Q5821" s="3">
        <v>0</v>
      </c>
      <c r="R5821" s="3">
        <v>0</v>
      </c>
      <c r="S5821" s="3" t="s">
        <v>128</v>
      </c>
      <c r="T5821" s="3">
        <f>COUNTIF([1]局站!$D$4:$D$172,"="&amp;S5821)</f>
        <v>1</v>
      </c>
      <c r="U5821" s="3">
        <v>0</v>
      </c>
      <c r="V5821" s="3">
        <v>0</v>
      </c>
      <c r="W5821" s="3">
        <v>0</v>
      </c>
      <c r="X5821" s="3" t="s">
        <v>1214</v>
      </c>
      <c r="Y5821" s="3" t="s">
        <v>881</v>
      </c>
      <c r="Z5821" s="3" t="str">
        <f>INDEX(业务类型!$C$4:$C$8,MATCH(纤芯!Y5821,业务类型!$B$4:$B$8,0))</f>
        <v>OTHER</v>
      </c>
      <c r="AA5821" s="3" t="s">
        <v>882</v>
      </c>
    </row>
    <row r="5822" spans="1:27" ht="16.5" x14ac:dyDescent="0.2">
      <c r="A5822" s="3">
        <v>5819</v>
      </c>
      <c r="B5822" s="3">
        <f t="shared" si="454"/>
        <v>37055103019</v>
      </c>
      <c r="C5822" s="3" t="s">
        <v>1166</v>
      </c>
      <c r="D5822" s="3" t="s">
        <v>255</v>
      </c>
      <c r="E5822" s="3" t="str">
        <f>INDEX(光放段!$G$4:$G$237,MATCH(纤芯!G5822,光放段!$C$4:$C$237,0))</f>
        <v>山东二干|潍烟威2号光缆:潍坊四平路-烟台开发区</v>
      </c>
      <c r="F5822" s="3">
        <f>INDEX(光放段!$I$4:$I$237,MATCH(纤芯!H5822,光放段!$B$4:$B$237,0))</f>
        <v>37055100000</v>
      </c>
      <c r="G5822" s="3" t="str">
        <f t="shared" si="450"/>
        <v>山东二干|潍烟威2号光缆:莱州市局-龙口龙口镇</v>
      </c>
      <c r="H5822" s="3">
        <f>INDEX(光放段!$B$4:$B$237,MATCH(纤芯!G5822,光放段!$C$4:$C$237,0))</f>
        <v>37055103000</v>
      </c>
      <c r="I5822" s="3" t="str">
        <f t="shared" si="451"/>
        <v>潍烟威2号光缆</v>
      </c>
      <c r="J5822" s="3" t="str">
        <f>INDEX(子缆名称!$B$4:$B$29,纤芯!M5822)</f>
        <v>B缆</v>
      </c>
      <c r="K5822" s="3">
        <v>19</v>
      </c>
      <c r="L5822" s="3">
        <f t="shared" si="452"/>
        <v>7</v>
      </c>
      <c r="M5822" s="3">
        <f t="shared" si="453"/>
        <v>2</v>
      </c>
      <c r="N5822" s="3" t="s">
        <v>126</v>
      </c>
      <c r="O5822" s="3">
        <f>COUNTIF([1]局站!$D$4:$D$172,"="&amp;N5822)</f>
        <v>1</v>
      </c>
      <c r="P5822" s="3">
        <v>0</v>
      </c>
      <c r="Q5822" s="3">
        <v>0</v>
      </c>
      <c r="R5822" s="3">
        <v>0</v>
      </c>
      <c r="S5822" s="3" t="s">
        <v>128</v>
      </c>
      <c r="T5822" s="3">
        <f>COUNTIF([1]局站!$D$4:$D$172,"="&amp;S5822)</f>
        <v>1</v>
      </c>
      <c r="U5822" s="3">
        <v>0</v>
      </c>
      <c r="V5822" s="3">
        <v>0</v>
      </c>
      <c r="W5822" s="3">
        <v>0</v>
      </c>
      <c r="X5822" s="3" t="s">
        <v>1214</v>
      </c>
      <c r="Y5822" s="3" t="s">
        <v>852</v>
      </c>
      <c r="Z5822" s="3" t="str">
        <f>INDEX(业务类型!$C$4:$C$8,MATCH(纤芯!Y5822,业务类型!$B$4:$B$8,0))</f>
        <v>TWO</v>
      </c>
      <c r="AA5822" s="3" t="s">
        <v>903</v>
      </c>
    </row>
    <row r="5823" spans="1:27" ht="16.5" x14ac:dyDescent="0.2">
      <c r="A5823" s="3">
        <v>5820</v>
      </c>
      <c r="B5823" s="3">
        <f t="shared" si="454"/>
        <v>37055103020</v>
      </c>
      <c r="C5823" s="3" t="s">
        <v>1166</v>
      </c>
      <c r="D5823" s="3" t="s">
        <v>255</v>
      </c>
      <c r="E5823" s="3" t="str">
        <f>INDEX(光放段!$G$4:$G$237,MATCH(纤芯!G5823,光放段!$C$4:$C$237,0))</f>
        <v>山东二干|潍烟威2号光缆:潍坊四平路-烟台开发区</v>
      </c>
      <c r="F5823" s="3">
        <f>INDEX(光放段!$I$4:$I$237,MATCH(纤芯!H5823,光放段!$B$4:$B$237,0))</f>
        <v>37055100000</v>
      </c>
      <c r="G5823" s="3" t="str">
        <f t="shared" si="450"/>
        <v>山东二干|潍烟威2号光缆:莱州市局-龙口龙口镇</v>
      </c>
      <c r="H5823" s="3">
        <f>INDEX(光放段!$B$4:$B$237,MATCH(纤芯!G5823,光放段!$C$4:$C$237,0))</f>
        <v>37055103000</v>
      </c>
      <c r="I5823" s="3" t="str">
        <f t="shared" si="451"/>
        <v>潍烟威2号光缆</v>
      </c>
      <c r="J5823" s="3" t="str">
        <f>INDEX(子缆名称!$B$4:$B$29,纤芯!M5823)</f>
        <v>B缆</v>
      </c>
      <c r="K5823" s="3">
        <v>20</v>
      </c>
      <c r="L5823" s="3">
        <f t="shared" si="452"/>
        <v>8</v>
      </c>
      <c r="M5823" s="3">
        <f t="shared" si="453"/>
        <v>2</v>
      </c>
      <c r="N5823" s="3" t="s">
        <v>126</v>
      </c>
      <c r="O5823" s="3">
        <f>COUNTIF([1]局站!$D$4:$D$172,"="&amp;N5823)</f>
        <v>1</v>
      </c>
      <c r="P5823" s="3">
        <v>0</v>
      </c>
      <c r="Q5823" s="3">
        <v>0</v>
      </c>
      <c r="R5823" s="3">
        <v>0</v>
      </c>
      <c r="S5823" s="3" t="s">
        <v>128</v>
      </c>
      <c r="T5823" s="3">
        <f>COUNTIF([1]局站!$D$4:$D$172,"="&amp;S5823)</f>
        <v>1</v>
      </c>
      <c r="U5823" s="3">
        <v>0</v>
      </c>
      <c r="V5823" s="3">
        <v>0</v>
      </c>
      <c r="W5823" s="3">
        <v>0</v>
      </c>
      <c r="X5823" s="3" t="s">
        <v>1214</v>
      </c>
      <c r="Y5823" s="3" t="s">
        <v>880</v>
      </c>
      <c r="Z5823" s="3" t="str">
        <f>INDEX(业务类型!$C$4:$C$8,MATCH(纤芯!Y5823,业务类型!$B$4:$B$8,0))</f>
        <v>IDLE</v>
      </c>
      <c r="AA5823" s="3"/>
    </row>
    <row r="5824" spans="1:27" ht="16.5" x14ac:dyDescent="0.2">
      <c r="A5824" s="3">
        <v>5821</v>
      </c>
      <c r="B5824" s="3">
        <f t="shared" si="454"/>
        <v>37055103021</v>
      </c>
      <c r="C5824" s="3" t="s">
        <v>1166</v>
      </c>
      <c r="D5824" s="3" t="s">
        <v>255</v>
      </c>
      <c r="E5824" s="3" t="str">
        <f>INDEX(光放段!$G$4:$G$237,MATCH(纤芯!G5824,光放段!$C$4:$C$237,0))</f>
        <v>山东二干|潍烟威2号光缆:潍坊四平路-烟台开发区</v>
      </c>
      <c r="F5824" s="3">
        <f>INDEX(光放段!$I$4:$I$237,MATCH(纤芯!H5824,光放段!$B$4:$B$237,0))</f>
        <v>37055100000</v>
      </c>
      <c r="G5824" s="3" t="str">
        <f t="shared" si="450"/>
        <v>山东二干|潍烟威2号光缆:莱州市局-龙口龙口镇</v>
      </c>
      <c r="H5824" s="3">
        <f>INDEX(光放段!$B$4:$B$237,MATCH(纤芯!G5824,光放段!$C$4:$C$237,0))</f>
        <v>37055103000</v>
      </c>
      <c r="I5824" s="3" t="str">
        <f t="shared" si="451"/>
        <v>潍烟威2号光缆</v>
      </c>
      <c r="J5824" s="3" t="str">
        <f>INDEX(子缆名称!$B$4:$B$29,纤芯!M5824)</f>
        <v>B缆</v>
      </c>
      <c r="K5824" s="3">
        <v>21</v>
      </c>
      <c r="L5824" s="3">
        <f t="shared" si="452"/>
        <v>9</v>
      </c>
      <c r="M5824" s="3">
        <f t="shared" si="453"/>
        <v>2</v>
      </c>
      <c r="N5824" s="3" t="s">
        <v>126</v>
      </c>
      <c r="O5824" s="3">
        <f>COUNTIF([1]局站!$D$4:$D$172,"="&amp;N5824)</f>
        <v>1</v>
      </c>
      <c r="P5824" s="3">
        <v>0</v>
      </c>
      <c r="Q5824" s="3">
        <v>0</v>
      </c>
      <c r="R5824" s="3">
        <v>0</v>
      </c>
      <c r="S5824" s="3" t="s">
        <v>128</v>
      </c>
      <c r="T5824" s="3">
        <f>COUNTIF([1]局站!$D$4:$D$172,"="&amp;S5824)</f>
        <v>1</v>
      </c>
      <c r="U5824" s="3">
        <v>0</v>
      </c>
      <c r="V5824" s="3">
        <v>0</v>
      </c>
      <c r="W5824" s="3">
        <v>0</v>
      </c>
      <c r="X5824" s="3" t="s">
        <v>1214</v>
      </c>
      <c r="Y5824" s="3" t="s">
        <v>880</v>
      </c>
      <c r="Z5824" s="3" t="str">
        <f>INDEX(业务类型!$C$4:$C$8,MATCH(纤芯!Y5824,业务类型!$B$4:$B$8,0))</f>
        <v>IDLE</v>
      </c>
      <c r="AA5824" s="3"/>
    </row>
    <row r="5825" spans="1:27" ht="16.5" x14ac:dyDescent="0.2">
      <c r="A5825" s="3">
        <v>5822</v>
      </c>
      <c r="B5825" s="3">
        <f t="shared" si="454"/>
        <v>37055103022</v>
      </c>
      <c r="C5825" s="3" t="s">
        <v>1166</v>
      </c>
      <c r="D5825" s="3" t="s">
        <v>255</v>
      </c>
      <c r="E5825" s="3" t="str">
        <f>INDEX(光放段!$G$4:$G$237,MATCH(纤芯!G5825,光放段!$C$4:$C$237,0))</f>
        <v>山东二干|潍烟威2号光缆:潍坊四平路-烟台开发区</v>
      </c>
      <c r="F5825" s="3">
        <f>INDEX(光放段!$I$4:$I$237,MATCH(纤芯!H5825,光放段!$B$4:$B$237,0))</f>
        <v>37055100000</v>
      </c>
      <c r="G5825" s="3" t="str">
        <f t="shared" si="450"/>
        <v>山东二干|潍烟威2号光缆:莱州市局-龙口龙口镇</v>
      </c>
      <c r="H5825" s="3">
        <f>INDEX(光放段!$B$4:$B$237,MATCH(纤芯!G5825,光放段!$C$4:$C$237,0))</f>
        <v>37055103000</v>
      </c>
      <c r="I5825" s="3" t="str">
        <f t="shared" si="451"/>
        <v>潍烟威2号光缆</v>
      </c>
      <c r="J5825" s="3" t="str">
        <f>INDEX(子缆名称!$B$4:$B$29,纤芯!M5825)</f>
        <v>B缆</v>
      </c>
      <c r="K5825" s="3">
        <v>22</v>
      </c>
      <c r="L5825" s="3">
        <f t="shared" si="452"/>
        <v>10</v>
      </c>
      <c r="M5825" s="3">
        <f t="shared" si="453"/>
        <v>2</v>
      </c>
      <c r="N5825" s="3" t="s">
        <v>126</v>
      </c>
      <c r="O5825" s="3">
        <f>COUNTIF([1]局站!$D$4:$D$172,"="&amp;N5825)</f>
        <v>1</v>
      </c>
      <c r="P5825" s="3">
        <v>0</v>
      </c>
      <c r="Q5825" s="3">
        <v>0</v>
      </c>
      <c r="R5825" s="3">
        <v>0</v>
      </c>
      <c r="S5825" s="3" t="s">
        <v>128</v>
      </c>
      <c r="T5825" s="3">
        <f>COUNTIF([1]局站!$D$4:$D$172,"="&amp;S5825)</f>
        <v>1</v>
      </c>
      <c r="U5825" s="3">
        <v>0</v>
      </c>
      <c r="V5825" s="3">
        <v>0</v>
      </c>
      <c r="W5825" s="3">
        <v>0</v>
      </c>
      <c r="X5825" s="3" t="s">
        <v>1214</v>
      </c>
      <c r="Y5825" s="3" t="s">
        <v>852</v>
      </c>
      <c r="Z5825" s="3" t="str">
        <f>INDEX(业务类型!$C$4:$C$8,MATCH(纤芯!Y5825,业务类型!$B$4:$B$8,0))</f>
        <v>TWO</v>
      </c>
      <c r="AA5825" s="3" t="s">
        <v>901</v>
      </c>
    </row>
    <row r="5826" spans="1:27" ht="16.5" x14ac:dyDescent="0.2">
      <c r="A5826" s="3">
        <v>5823</v>
      </c>
      <c r="B5826" s="3">
        <f t="shared" si="454"/>
        <v>37055103023</v>
      </c>
      <c r="C5826" s="3" t="s">
        <v>1166</v>
      </c>
      <c r="D5826" s="3" t="s">
        <v>255</v>
      </c>
      <c r="E5826" s="3" t="str">
        <f>INDEX(光放段!$G$4:$G$237,MATCH(纤芯!G5826,光放段!$C$4:$C$237,0))</f>
        <v>山东二干|潍烟威2号光缆:潍坊四平路-烟台开发区</v>
      </c>
      <c r="F5826" s="3">
        <f>INDEX(光放段!$I$4:$I$237,MATCH(纤芯!H5826,光放段!$B$4:$B$237,0))</f>
        <v>37055100000</v>
      </c>
      <c r="G5826" s="3" t="str">
        <f t="shared" si="450"/>
        <v>山东二干|潍烟威2号光缆:莱州市局-龙口龙口镇</v>
      </c>
      <c r="H5826" s="3">
        <f>INDEX(光放段!$B$4:$B$237,MATCH(纤芯!G5826,光放段!$C$4:$C$237,0))</f>
        <v>37055103000</v>
      </c>
      <c r="I5826" s="3" t="str">
        <f t="shared" si="451"/>
        <v>潍烟威2号光缆</v>
      </c>
      <c r="J5826" s="3" t="str">
        <f>INDEX(子缆名称!$B$4:$B$29,纤芯!M5826)</f>
        <v>B缆</v>
      </c>
      <c r="K5826" s="3">
        <v>23</v>
      </c>
      <c r="L5826" s="3">
        <f t="shared" si="452"/>
        <v>11</v>
      </c>
      <c r="M5826" s="3">
        <f t="shared" si="453"/>
        <v>2</v>
      </c>
      <c r="N5826" s="3" t="s">
        <v>126</v>
      </c>
      <c r="O5826" s="3">
        <f>COUNTIF([1]局站!$D$4:$D$172,"="&amp;N5826)</f>
        <v>1</v>
      </c>
      <c r="P5826" s="3">
        <v>0</v>
      </c>
      <c r="Q5826" s="3">
        <v>0</v>
      </c>
      <c r="R5826" s="3">
        <v>0</v>
      </c>
      <c r="S5826" s="3" t="s">
        <v>128</v>
      </c>
      <c r="T5826" s="3">
        <f>COUNTIF([1]局站!$D$4:$D$172,"="&amp;S5826)</f>
        <v>1</v>
      </c>
      <c r="U5826" s="3">
        <v>0</v>
      </c>
      <c r="V5826" s="3">
        <v>0</v>
      </c>
      <c r="W5826" s="3">
        <v>0</v>
      </c>
      <c r="X5826" s="3" t="s">
        <v>1214</v>
      </c>
      <c r="Y5826" s="3" t="s">
        <v>852</v>
      </c>
      <c r="Z5826" s="3" t="str">
        <f>INDEX(业务类型!$C$4:$C$8,MATCH(纤芯!Y5826,业务类型!$B$4:$B$8,0))</f>
        <v>TWO</v>
      </c>
      <c r="AA5826" s="3" t="s">
        <v>901</v>
      </c>
    </row>
    <row r="5827" spans="1:27" ht="16.5" x14ac:dyDescent="0.2">
      <c r="A5827" s="3">
        <v>5824</v>
      </c>
      <c r="B5827" s="3">
        <f t="shared" si="454"/>
        <v>37055103024</v>
      </c>
      <c r="C5827" s="3" t="s">
        <v>1166</v>
      </c>
      <c r="D5827" s="3" t="s">
        <v>255</v>
      </c>
      <c r="E5827" s="3" t="str">
        <f>INDEX(光放段!$G$4:$G$237,MATCH(纤芯!G5827,光放段!$C$4:$C$237,0))</f>
        <v>山东二干|潍烟威2号光缆:潍坊四平路-烟台开发区</v>
      </c>
      <c r="F5827" s="3">
        <f>INDEX(光放段!$I$4:$I$237,MATCH(纤芯!H5827,光放段!$B$4:$B$237,0))</f>
        <v>37055100000</v>
      </c>
      <c r="G5827" s="3" t="str">
        <f t="shared" si="450"/>
        <v>山东二干|潍烟威2号光缆:莱州市局-龙口龙口镇</v>
      </c>
      <c r="H5827" s="3">
        <f>INDEX(光放段!$B$4:$B$237,MATCH(纤芯!G5827,光放段!$C$4:$C$237,0))</f>
        <v>37055103000</v>
      </c>
      <c r="I5827" s="3" t="str">
        <f t="shared" si="451"/>
        <v>潍烟威2号光缆</v>
      </c>
      <c r="J5827" s="3" t="str">
        <f>INDEX(子缆名称!$B$4:$B$29,纤芯!M5827)</f>
        <v>B缆</v>
      </c>
      <c r="K5827" s="3">
        <v>24</v>
      </c>
      <c r="L5827" s="3">
        <f t="shared" si="452"/>
        <v>12</v>
      </c>
      <c r="M5827" s="3">
        <f t="shared" si="453"/>
        <v>2</v>
      </c>
      <c r="N5827" s="3" t="s">
        <v>126</v>
      </c>
      <c r="O5827" s="3">
        <f>COUNTIF([1]局站!$D$4:$D$172,"="&amp;N5827)</f>
        <v>1</v>
      </c>
      <c r="P5827" s="3">
        <v>0</v>
      </c>
      <c r="Q5827" s="3">
        <v>0</v>
      </c>
      <c r="R5827" s="3">
        <v>0</v>
      </c>
      <c r="S5827" s="3" t="s">
        <v>128</v>
      </c>
      <c r="T5827" s="3">
        <f>COUNTIF([1]局站!$D$4:$D$172,"="&amp;S5827)</f>
        <v>1</v>
      </c>
      <c r="U5827" s="3">
        <v>0</v>
      </c>
      <c r="V5827" s="3">
        <v>0</v>
      </c>
      <c r="W5827" s="3">
        <v>0</v>
      </c>
      <c r="X5827" s="3" t="s">
        <v>1214</v>
      </c>
      <c r="Y5827" s="3" t="s">
        <v>880</v>
      </c>
      <c r="Z5827" s="3" t="str">
        <f>INDEX(业务类型!$C$4:$C$8,MATCH(纤芯!Y5827,业务类型!$B$4:$B$8,0))</f>
        <v>IDLE</v>
      </c>
      <c r="AA5827" s="3"/>
    </row>
    <row r="5828" spans="1:27" ht="16.5" x14ac:dyDescent="0.2">
      <c r="A5828" s="3">
        <v>5825</v>
      </c>
      <c r="B5828" s="3">
        <f t="shared" si="454"/>
        <v>37055103025</v>
      </c>
      <c r="C5828" s="3" t="s">
        <v>1166</v>
      </c>
      <c r="D5828" s="3" t="s">
        <v>255</v>
      </c>
      <c r="E5828" s="3" t="str">
        <f>INDEX(光放段!$G$4:$G$237,MATCH(纤芯!G5828,光放段!$C$4:$C$237,0))</f>
        <v>山东二干|潍烟威2号光缆:潍坊四平路-烟台开发区</v>
      </c>
      <c r="F5828" s="3">
        <f>INDEX(光放段!$I$4:$I$237,MATCH(纤芯!H5828,光放段!$B$4:$B$237,0))</f>
        <v>37055100000</v>
      </c>
      <c r="G5828" s="3" t="str">
        <f t="shared" si="450"/>
        <v>山东二干|潍烟威2号光缆:莱州市局-龙口龙口镇</v>
      </c>
      <c r="H5828" s="3">
        <f>INDEX(光放段!$B$4:$B$237,MATCH(纤芯!G5828,光放段!$C$4:$C$237,0))</f>
        <v>37055103000</v>
      </c>
      <c r="I5828" s="3" t="str">
        <f t="shared" si="451"/>
        <v>潍烟威2号光缆</v>
      </c>
      <c r="J5828" s="3" t="str">
        <f>INDEX(子缆名称!$B$4:$B$29,纤芯!M5828)</f>
        <v>C缆</v>
      </c>
      <c r="K5828" s="3">
        <v>25</v>
      </c>
      <c r="L5828" s="3">
        <f t="shared" si="452"/>
        <v>1</v>
      </c>
      <c r="M5828" s="3">
        <f t="shared" si="453"/>
        <v>3</v>
      </c>
      <c r="N5828" s="3" t="s">
        <v>126</v>
      </c>
      <c r="O5828" s="3">
        <f>COUNTIF([1]局站!$D$4:$D$172,"="&amp;N5828)</f>
        <v>1</v>
      </c>
      <c r="P5828" s="3">
        <v>0</v>
      </c>
      <c r="Q5828" s="3">
        <v>0</v>
      </c>
      <c r="R5828" s="3">
        <v>0</v>
      </c>
      <c r="S5828" s="3" t="s">
        <v>128</v>
      </c>
      <c r="T5828" s="3">
        <f>COUNTIF([1]局站!$D$4:$D$172,"="&amp;S5828)</f>
        <v>1</v>
      </c>
      <c r="U5828" s="3">
        <v>0</v>
      </c>
      <c r="V5828" s="3">
        <v>0</v>
      </c>
      <c r="W5828" s="3">
        <v>0</v>
      </c>
      <c r="X5828" s="3" t="s">
        <v>1214</v>
      </c>
      <c r="Y5828" s="3" t="s">
        <v>880</v>
      </c>
      <c r="Z5828" s="3" t="str">
        <f>INDEX(业务类型!$C$4:$C$8,MATCH(纤芯!Y5828,业务类型!$B$4:$B$8,0))</f>
        <v>IDLE</v>
      </c>
      <c r="AA5828" s="3"/>
    </row>
    <row r="5829" spans="1:27" ht="16.5" x14ac:dyDescent="0.2">
      <c r="A5829" s="3">
        <v>5826</v>
      </c>
      <c r="B5829" s="3">
        <f t="shared" si="454"/>
        <v>37055103026</v>
      </c>
      <c r="C5829" s="3" t="s">
        <v>1166</v>
      </c>
      <c r="D5829" s="3" t="s">
        <v>255</v>
      </c>
      <c r="E5829" s="3" t="str">
        <f>INDEX(光放段!$G$4:$G$237,MATCH(纤芯!G5829,光放段!$C$4:$C$237,0))</f>
        <v>山东二干|潍烟威2号光缆:潍坊四平路-烟台开发区</v>
      </c>
      <c r="F5829" s="3">
        <f>INDEX(光放段!$I$4:$I$237,MATCH(纤芯!H5829,光放段!$B$4:$B$237,0))</f>
        <v>37055100000</v>
      </c>
      <c r="G5829" s="3" t="str">
        <f t="shared" ref="G5829:G5892" si="455">C5829&amp;"|"&amp;D5829&amp;":"&amp;N5829&amp;"-"&amp;S5829</f>
        <v>山东二干|潍烟威2号光缆:莱州市局-龙口龙口镇</v>
      </c>
      <c r="H5829" s="3">
        <f>INDEX(光放段!$B$4:$B$237,MATCH(纤芯!G5829,光放段!$C$4:$C$237,0))</f>
        <v>37055103000</v>
      </c>
      <c r="I5829" s="3" t="str">
        <f t="shared" ref="I5829:I5892" si="456">D5829</f>
        <v>潍烟威2号光缆</v>
      </c>
      <c r="J5829" s="3" t="str">
        <f>INDEX(子缆名称!$B$4:$B$29,纤芯!M5829)</f>
        <v>C缆</v>
      </c>
      <c r="K5829" s="3">
        <v>26</v>
      </c>
      <c r="L5829" s="3">
        <f t="shared" ref="L5829:L5892" si="457">MOD(K5829-1,12)+1</f>
        <v>2</v>
      </c>
      <c r="M5829" s="3">
        <f t="shared" ref="M5829:M5892" si="458">INT((K5829-1)/12)+1</f>
        <v>3</v>
      </c>
      <c r="N5829" s="3" t="s">
        <v>126</v>
      </c>
      <c r="O5829" s="3">
        <f>COUNTIF([1]局站!$D$4:$D$172,"="&amp;N5829)</f>
        <v>1</v>
      </c>
      <c r="P5829" s="3">
        <v>0</v>
      </c>
      <c r="Q5829" s="3">
        <v>0</v>
      </c>
      <c r="R5829" s="3">
        <v>0</v>
      </c>
      <c r="S5829" s="3" t="s">
        <v>128</v>
      </c>
      <c r="T5829" s="3">
        <f>COUNTIF([1]局站!$D$4:$D$172,"="&amp;S5829)</f>
        <v>1</v>
      </c>
      <c r="U5829" s="3">
        <v>0</v>
      </c>
      <c r="V5829" s="3">
        <v>0</v>
      </c>
      <c r="W5829" s="3">
        <v>0</v>
      </c>
      <c r="X5829" s="3" t="s">
        <v>1214</v>
      </c>
      <c r="Y5829" s="3" t="s">
        <v>880</v>
      </c>
      <c r="Z5829" s="3" t="str">
        <f>INDEX(业务类型!$C$4:$C$8,MATCH(纤芯!Y5829,业务类型!$B$4:$B$8,0))</f>
        <v>IDLE</v>
      </c>
      <c r="AA5829" s="3"/>
    </row>
    <row r="5830" spans="1:27" ht="16.5" x14ac:dyDescent="0.2">
      <c r="A5830" s="3">
        <v>5827</v>
      </c>
      <c r="B5830" s="3">
        <f t="shared" si="454"/>
        <v>37055103027</v>
      </c>
      <c r="C5830" s="3" t="s">
        <v>1166</v>
      </c>
      <c r="D5830" s="3" t="s">
        <v>255</v>
      </c>
      <c r="E5830" s="3" t="str">
        <f>INDEX(光放段!$G$4:$G$237,MATCH(纤芯!G5830,光放段!$C$4:$C$237,0))</f>
        <v>山东二干|潍烟威2号光缆:潍坊四平路-烟台开发区</v>
      </c>
      <c r="F5830" s="3">
        <f>INDEX(光放段!$I$4:$I$237,MATCH(纤芯!H5830,光放段!$B$4:$B$237,0))</f>
        <v>37055100000</v>
      </c>
      <c r="G5830" s="3" t="str">
        <f t="shared" si="455"/>
        <v>山东二干|潍烟威2号光缆:莱州市局-龙口龙口镇</v>
      </c>
      <c r="H5830" s="3">
        <f>INDEX(光放段!$B$4:$B$237,MATCH(纤芯!G5830,光放段!$C$4:$C$237,0))</f>
        <v>37055103000</v>
      </c>
      <c r="I5830" s="3" t="str">
        <f t="shared" si="456"/>
        <v>潍烟威2号光缆</v>
      </c>
      <c r="J5830" s="3" t="str">
        <f>INDEX(子缆名称!$B$4:$B$29,纤芯!M5830)</f>
        <v>C缆</v>
      </c>
      <c r="K5830" s="3">
        <v>27</v>
      </c>
      <c r="L5830" s="3">
        <f t="shared" si="457"/>
        <v>3</v>
      </c>
      <c r="M5830" s="3">
        <f t="shared" si="458"/>
        <v>3</v>
      </c>
      <c r="N5830" s="3" t="s">
        <v>126</v>
      </c>
      <c r="O5830" s="3">
        <f>COUNTIF([1]局站!$D$4:$D$172,"="&amp;N5830)</f>
        <v>1</v>
      </c>
      <c r="P5830" s="3">
        <v>0</v>
      </c>
      <c r="Q5830" s="3">
        <v>0</v>
      </c>
      <c r="R5830" s="3">
        <v>0</v>
      </c>
      <c r="S5830" s="3" t="s">
        <v>128</v>
      </c>
      <c r="T5830" s="3">
        <f>COUNTIF([1]局站!$D$4:$D$172,"="&amp;S5830)</f>
        <v>1</v>
      </c>
      <c r="U5830" s="3">
        <v>0</v>
      </c>
      <c r="V5830" s="3">
        <v>0</v>
      </c>
      <c r="W5830" s="3">
        <v>0</v>
      </c>
      <c r="X5830" s="3" t="s">
        <v>1214</v>
      </c>
      <c r="Y5830" s="3" t="s">
        <v>880</v>
      </c>
      <c r="Z5830" s="3" t="str">
        <f>INDEX(业务类型!$C$4:$C$8,MATCH(纤芯!Y5830,业务类型!$B$4:$B$8,0))</f>
        <v>IDLE</v>
      </c>
      <c r="AA5830" s="3"/>
    </row>
    <row r="5831" spans="1:27" ht="16.5" x14ac:dyDescent="0.2">
      <c r="A5831" s="3">
        <v>5828</v>
      </c>
      <c r="B5831" s="3">
        <f t="shared" si="454"/>
        <v>37055103028</v>
      </c>
      <c r="C5831" s="3" t="s">
        <v>1166</v>
      </c>
      <c r="D5831" s="3" t="s">
        <v>255</v>
      </c>
      <c r="E5831" s="3" t="str">
        <f>INDEX(光放段!$G$4:$G$237,MATCH(纤芯!G5831,光放段!$C$4:$C$237,0))</f>
        <v>山东二干|潍烟威2号光缆:潍坊四平路-烟台开发区</v>
      </c>
      <c r="F5831" s="3">
        <f>INDEX(光放段!$I$4:$I$237,MATCH(纤芯!H5831,光放段!$B$4:$B$237,0))</f>
        <v>37055100000</v>
      </c>
      <c r="G5831" s="3" t="str">
        <f t="shared" si="455"/>
        <v>山东二干|潍烟威2号光缆:莱州市局-龙口龙口镇</v>
      </c>
      <c r="H5831" s="3">
        <f>INDEX(光放段!$B$4:$B$237,MATCH(纤芯!G5831,光放段!$C$4:$C$237,0))</f>
        <v>37055103000</v>
      </c>
      <c r="I5831" s="3" t="str">
        <f t="shared" si="456"/>
        <v>潍烟威2号光缆</v>
      </c>
      <c r="J5831" s="3" t="str">
        <f>INDEX(子缆名称!$B$4:$B$29,纤芯!M5831)</f>
        <v>C缆</v>
      </c>
      <c r="K5831" s="3">
        <v>28</v>
      </c>
      <c r="L5831" s="3">
        <f t="shared" si="457"/>
        <v>4</v>
      </c>
      <c r="M5831" s="3">
        <f t="shared" si="458"/>
        <v>3</v>
      </c>
      <c r="N5831" s="3" t="s">
        <v>126</v>
      </c>
      <c r="O5831" s="3">
        <f>COUNTIF([1]局站!$D$4:$D$172,"="&amp;N5831)</f>
        <v>1</v>
      </c>
      <c r="P5831" s="3">
        <v>0</v>
      </c>
      <c r="Q5831" s="3">
        <v>0</v>
      </c>
      <c r="R5831" s="3">
        <v>0</v>
      </c>
      <c r="S5831" s="3" t="s">
        <v>128</v>
      </c>
      <c r="T5831" s="3">
        <f>COUNTIF([1]局站!$D$4:$D$172,"="&amp;S5831)</f>
        <v>1</v>
      </c>
      <c r="U5831" s="3">
        <v>0</v>
      </c>
      <c r="V5831" s="3">
        <v>0</v>
      </c>
      <c r="W5831" s="3">
        <v>0</v>
      </c>
      <c r="X5831" s="3" t="s">
        <v>1214</v>
      </c>
      <c r="Y5831" s="3" t="s">
        <v>880</v>
      </c>
      <c r="Z5831" s="3" t="str">
        <f>INDEX(业务类型!$C$4:$C$8,MATCH(纤芯!Y5831,业务类型!$B$4:$B$8,0))</f>
        <v>IDLE</v>
      </c>
      <c r="AA5831" s="3"/>
    </row>
    <row r="5832" spans="1:27" ht="16.5" x14ac:dyDescent="0.2">
      <c r="A5832" s="3">
        <v>5829</v>
      </c>
      <c r="B5832" s="3">
        <f t="shared" si="454"/>
        <v>37055103029</v>
      </c>
      <c r="C5832" s="3" t="s">
        <v>1166</v>
      </c>
      <c r="D5832" s="3" t="s">
        <v>255</v>
      </c>
      <c r="E5832" s="3" t="str">
        <f>INDEX(光放段!$G$4:$G$237,MATCH(纤芯!G5832,光放段!$C$4:$C$237,0))</f>
        <v>山东二干|潍烟威2号光缆:潍坊四平路-烟台开发区</v>
      </c>
      <c r="F5832" s="3">
        <f>INDEX(光放段!$I$4:$I$237,MATCH(纤芯!H5832,光放段!$B$4:$B$237,0))</f>
        <v>37055100000</v>
      </c>
      <c r="G5832" s="3" t="str">
        <f t="shared" si="455"/>
        <v>山东二干|潍烟威2号光缆:莱州市局-龙口龙口镇</v>
      </c>
      <c r="H5832" s="3">
        <f>INDEX(光放段!$B$4:$B$237,MATCH(纤芯!G5832,光放段!$C$4:$C$237,0))</f>
        <v>37055103000</v>
      </c>
      <c r="I5832" s="3" t="str">
        <f t="shared" si="456"/>
        <v>潍烟威2号光缆</v>
      </c>
      <c r="J5832" s="3" t="str">
        <f>INDEX(子缆名称!$B$4:$B$29,纤芯!M5832)</f>
        <v>C缆</v>
      </c>
      <c r="K5832" s="3">
        <v>29</v>
      </c>
      <c r="L5832" s="3">
        <f t="shared" si="457"/>
        <v>5</v>
      </c>
      <c r="M5832" s="3">
        <f t="shared" si="458"/>
        <v>3</v>
      </c>
      <c r="N5832" s="3" t="s">
        <v>126</v>
      </c>
      <c r="O5832" s="3">
        <f>COUNTIF([1]局站!$D$4:$D$172,"="&amp;N5832)</f>
        <v>1</v>
      </c>
      <c r="P5832" s="3">
        <v>0</v>
      </c>
      <c r="Q5832" s="3">
        <v>0</v>
      </c>
      <c r="R5832" s="3">
        <v>0</v>
      </c>
      <c r="S5832" s="3" t="s">
        <v>128</v>
      </c>
      <c r="T5832" s="3">
        <f>COUNTIF([1]局站!$D$4:$D$172,"="&amp;S5832)</f>
        <v>1</v>
      </c>
      <c r="U5832" s="3">
        <v>0</v>
      </c>
      <c r="V5832" s="3">
        <v>0</v>
      </c>
      <c r="W5832" s="3">
        <v>0</v>
      </c>
      <c r="X5832" s="3" t="s">
        <v>1214</v>
      </c>
      <c r="Y5832" s="3" t="s">
        <v>852</v>
      </c>
      <c r="Z5832" s="3" t="str">
        <f>INDEX(业务类型!$C$4:$C$8,MATCH(纤芯!Y5832,业务类型!$B$4:$B$8,0))</f>
        <v>TWO</v>
      </c>
      <c r="AA5832" s="3" t="s">
        <v>907</v>
      </c>
    </row>
    <row r="5833" spans="1:27" ht="16.5" x14ac:dyDescent="0.2">
      <c r="A5833" s="3">
        <v>5830</v>
      </c>
      <c r="B5833" s="3">
        <f t="shared" si="454"/>
        <v>37055103030</v>
      </c>
      <c r="C5833" s="3" t="s">
        <v>1166</v>
      </c>
      <c r="D5833" s="3" t="s">
        <v>255</v>
      </c>
      <c r="E5833" s="3" t="str">
        <f>INDEX(光放段!$G$4:$G$237,MATCH(纤芯!G5833,光放段!$C$4:$C$237,0))</f>
        <v>山东二干|潍烟威2号光缆:潍坊四平路-烟台开发区</v>
      </c>
      <c r="F5833" s="3">
        <f>INDEX(光放段!$I$4:$I$237,MATCH(纤芯!H5833,光放段!$B$4:$B$237,0))</f>
        <v>37055100000</v>
      </c>
      <c r="G5833" s="3" t="str">
        <f t="shared" si="455"/>
        <v>山东二干|潍烟威2号光缆:莱州市局-龙口龙口镇</v>
      </c>
      <c r="H5833" s="3">
        <f>INDEX(光放段!$B$4:$B$237,MATCH(纤芯!G5833,光放段!$C$4:$C$237,0))</f>
        <v>37055103000</v>
      </c>
      <c r="I5833" s="3" t="str">
        <f t="shared" si="456"/>
        <v>潍烟威2号光缆</v>
      </c>
      <c r="J5833" s="3" t="str">
        <f>INDEX(子缆名称!$B$4:$B$29,纤芯!M5833)</f>
        <v>C缆</v>
      </c>
      <c r="K5833" s="3">
        <v>30</v>
      </c>
      <c r="L5833" s="3">
        <f t="shared" si="457"/>
        <v>6</v>
      </c>
      <c r="M5833" s="3">
        <f t="shared" si="458"/>
        <v>3</v>
      </c>
      <c r="N5833" s="3" t="s">
        <v>126</v>
      </c>
      <c r="O5833" s="3">
        <f>COUNTIF([1]局站!$D$4:$D$172,"="&amp;N5833)</f>
        <v>1</v>
      </c>
      <c r="P5833" s="3">
        <v>0</v>
      </c>
      <c r="Q5833" s="3">
        <v>0</v>
      </c>
      <c r="R5833" s="3">
        <v>0</v>
      </c>
      <c r="S5833" s="3" t="s">
        <v>128</v>
      </c>
      <c r="T5833" s="3">
        <f>COUNTIF([1]局站!$D$4:$D$172,"="&amp;S5833)</f>
        <v>1</v>
      </c>
      <c r="U5833" s="3">
        <v>0</v>
      </c>
      <c r="V5833" s="3">
        <v>0</v>
      </c>
      <c r="W5833" s="3">
        <v>0</v>
      </c>
      <c r="X5833" s="3" t="s">
        <v>1214</v>
      </c>
      <c r="Y5833" s="3" t="s">
        <v>852</v>
      </c>
      <c r="Z5833" s="3" t="str">
        <f>INDEX(业务类型!$C$4:$C$8,MATCH(纤芯!Y5833,业务类型!$B$4:$B$8,0))</f>
        <v>TWO</v>
      </c>
      <c r="AA5833" s="3" t="s">
        <v>907</v>
      </c>
    </row>
    <row r="5834" spans="1:27" ht="16.5" x14ac:dyDescent="0.2">
      <c r="A5834" s="3">
        <v>5831</v>
      </c>
      <c r="B5834" s="3">
        <f t="shared" si="454"/>
        <v>37055103031</v>
      </c>
      <c r="C5834" s="3" t="s">
        <v>1166</v>
      </c>
      <c r="D5834" s="3" t="s">
        <v>255</v>
      </c>
      <c r="E5834" s="3" t="str">
        <f>INDEX(光放段!$G$4:$G$237,MATCH(纤芯!G5834,光放段!$C$4:$C$237,0))</f>
        <v>山东二干|潍烟威2号光缆:潍坊四平路-烟台开发区</v>
      </c>
      <c r="F5834" s="3">
        <f>INDEX(光放段!$I$4:$I$237,MATCH(纤芯!H5834,光放段!$B$4:$B$237,0))</f>
        <v>37055100000</v>
      </c>
      <c r="G5834" s="3" t="str">
        <f t="shared" si="455"/>
        <v>山东二干|潍烟威2号光缆:莱州市局-龙口龙口镇</v>
      </c>
      <c r="H5834" s="3">
        <f>INDEX(光放段!$B$4:$B$237,MATCH(纤芯!G5834,光放段!$C$4:$C$237,0))</f>
        <v>37055103000</v>
      </c>
      <c r="I5834" s="3" t="str">
        <f t="shared" si="456"/>
        <v>潍烟威2号光缆</v>
      </c>
      <c r="J5834" s="3" t="str">
        <f>INDEX(子缆名称!$B$4:$B$29,纤芯!M5834)</f>
        <v>C缆</v>
      </c>
      <c r="K5834" s="3">
        <v>31</v>
      </c>
      <c r="L5834" s="3">
        <f t="shared" si="457"/>
        <v>7</v>
      </c>
      <c r="M5834" s="3">
        <f t="shared" si="458"/>
        <v>3</v>
      </c>
      <c r="N5834" s="3" t="s">
        <v>126</v>
      </c>
      <c r="O5834" s="3">
        <f>COUNTIF([1]局站!$D$4:$D$172,"="&amp;N5834)</f>
        <v>1</v>
      </c>
      <c r="P5834" s="3">
        <v>0</v>
      </c>
      <c r="Q5834" s="3">
        <v>0</v>
      </c>
      <c r="R5834" s="3">
        <v>0</v>
      </c>
      <c r="S5834" s="3" t="s">
        <v>128</v>
      </c>
      <c r="T5834" s="3">
        <f>COUNTIF([1]局站!$D$4:$D$172,"="&amp;S5834)</f>
        <v>1</v>
      </c>
      <c r="U5834" s="3">
        <v>0</v>
      </c>
      <c r="V5834" s="3">
        <v>0</v>
      </c>
      <c r="W5834" s="3">
        <v>0</v>
      </c>
      <c r="X5834" s="3" t="s">
        <v>1214</v>
      </c>
      <c r="Y5834" s="3" t="s">
        <v>854</v>
      </c>
      <c r="Z5834" s="3" t="str">
        <f>INDEX(业务类型!$C$4:$C$8,MATCH(纤芯!Y5834,业务类型!$B$4:$B$8,0))</f>
        <v>LOCAL</v>
      </c>
      <c r="AA5834" s="3" t="s">
        <v>879</v>
      </c>
    </row>
    <row r="5835" spans="1:27" ht="16.5" x14ac:dyDescent="0.2">
      <c r="A5835" s="3">
        <v>5832</v>
      </c>
      <c r="B5835" s="3">
        <f t="shared" si="454"/>
        <v>37055103032</v>
      </c>
      <c r="C5835" s="3" t="s">
        <v>1166</v>
      </c>
      <c r="D5835" s="3" t="s">
        <v>255</v>
      </c>
      <c r="E5835" s="3" t="str">
        <f>INDEX(光放段!$G$4:$G$237,MATCH(纤芯!G5835,光放段!$C$4:$C$237,0))</f>
        <v>山东二干|潍烟威2号光缆:潍坊四平路-烟台开发区</v>
      </c>
      <c r="F5835" s="3">
        <f>INDEX(光放段!$I$4:$I$237,MATCH(纤芯!H5835,光放段!$B$4:$B$237,0))</f>
        <v>37055100000</v>
      </c>
      <c r="G5835" s="3" t="str">
        <f t="shared" si="455"/>
        <v>山东二干|潍烟威2号光缆:莱州市局-龙口龙口镇</v>
      </c>
      <c r="H5835" s="3">
        <f>INDEX(光放段!$B$4:$B$237,MATCH(纤芯!G5835,光放段!$C$4:$C$237,0))</f>
        <v>37055103000</v>
      </c>
      <c r="I5835" s="3" t="str">
        <f t="shared" si="456"/>
        <v>潍烟威2号光缆</v>
      </c>
      <c r="J5835" s="3" t="str">
        <f>INDEX(子缆名称!$B$4:$B$29,纤芯!M5835)</f>
        <v>C缆</v>
      </c>
      <c r="K5835" s="3">
        <v>32</v>
      </c>
      <c r="L5835" s="3">
        <f t="shared" si="457"/>
        <v>8</v>
      </c>
      <c r="M5835" s="3">
        <f t="shared" si="458"/>
        <v>3</v>
      </c>
      <c r="N5835" s="3" t="s">
        <v>126</v>
      </c>
      <c r="O5835" s="3">
        <f>COUNTIF([1]局站!$D$4:$D$172,"="&amp;N5835)</f>
        <v>1</v>
      </c>
      <c r="P5835" s="3">
        <v>0</v>
      </c>
      <c r="Q5835" s="3">
        <v>0</v>
      </c>
      <c r="R5835" s="3">
        <v>0</v>
      </c>
      <c r="S5835" s="3" t="s">
        <v>128</v>
      </c>
      <c r="T5835" s="3">
        <f>COUNTIF([1]局站!$D$4:$D$172,"="&amp;S5835)</f>
        <v>1</v>
      </c>
      <c r="U5835" s="3">
        <v>0</v>
      </c>
      <c r="V5835" s="3">
        <v>0</v>
      </c>
      <c r="W5835" s="3">
        <v>0</v>
      </c>
      <c r="X5835" s="3" t="s">
        <v>1214</v>
      </c>
      <c r="Y5835" s="3" t="s">
        <v>854</v>
      </c>
      <c r="Z5835" s="3" t="str">
        <f>INDEX(业务类型!$C$4:$C$8,MATCH(纤芯!Y5835,业务类型!$B$4:$B$8,0))</f>
        <v>LOCAL</v>
      </c>
      <c r="AA5835" s="3" t="s">
        <v>879</v>
      </c>
    </row>
    <row r="5836" spans="1:27" ht="16.5" x14ac:dyDescent="0.2">
      <c r="A5836" s="3">
        <v>5833</v>
      </c>
      <c r="B5836" s="3">
        <f t="shared" si="454"/>
        <v>37055103033</v>
      </c>
      <c r="C5836" s="3" t="s">
        <v>1166</v>
      </c>
      <c r="D5836" s="3" t="s">
        <v>255</v>
      </c>
      <c r="E5836" s="3" t="str">
        <f>INDEX(光放段!$G$4:$G$237,MATCH(纤芯!G5836,光放段!$C$4:$C$237,0))</f>
        <v>山东二干|潍烟威2号光缆:潍坊四平路-烟台开发区</v>
      </c>
      <c r="F5836" s="3">
        <f>INDEX(光放段!$I$4:$I$237,MATCH(纤芯!H5836,光放段!$B$4:$B$237,0))</f>
        <v>37055100000</v>
      </c>
      <c r="G5836" s="3" t="str">
        <f t="shared" si="455"/>
        <v>山东二干|潍烟威2号光缆:莱州市局-龙口龙口镇</v>
      </c>
      <c r="H5836" s="3">
        <f>INDEX(光放段!$B$4:$B$237,MATCH(纤芯!G5836,光放段!$C$4:$C$237,0))</f>
        <v>37055103000</v>
      </c>
      <c r="I5836" s="3" t="str">
        <f t="shared" si="456"/>
        <v>潍烟威2号光缆</v>
      </c>
      <c r="J5836" s="3" t="str">
        <f>INDEX(子缆名称!$B$4:$B$29,纤芯!M5836)</f>
        <v>C缆</v>
      </c>
      <c r="K5836" s="3">
        <v>33</v>
      </c>
      <c r="L5836" s="3">
        <f t="shared" si="457"/>
        <v>9</v>
      </c>
      <c r="M5836" s="3">
        <f t="shared" si="458"/>
        <v>3</v>
      </c>
      <c r="N5836" s="3" t="s">
        <v>126</v>
      </c>
      <c r="O5836" s="3">
        <f>COUNTIF([1]局站!$D$4:$D$172,"="&amp;N5836)</f>
        <v>1</v>
      </c>
      <c r="P5836" s="3">
        <v>0</v>
      </c>
      <c r="Q5836" s="3">
        <v>0</v>
      </c>
      <c r="R5836" s="3">
        <v>0</v>
      </c>
      <c r="S5836" s="3" t="s">
        <v>128</v>
      </c>
      <c r="T5836" s="3">
        <f>COUNTIF([1]局站!$D$4:$D$172,"="&amp;S5836)</f>
        <v>1</v>
      </c>
      <c r="U5836" s="3">
        <v>0</v>
      </c>
      <c r="V5836" s="3">
        <v>0</v>
      </c>
      <c r="W5836" s="3">
        <v>0</v>
      </c>
      <c r="X5836" s="3" t="s">
        <v>1214</v>
      </c>
      <c r="Y5836" s="3" t="s">
        <v>880</v>
      </c>
      <c r="Z5836" s="3" t="str">
        <f>INDEX(业务类型!$C$4:$C$8,MATCH(纤芯!Y5836,业务类型!$B$4:$B$8,0))</f>
        <v>IDLE</v>
      </c>
      <c r="AA5836" s="3"/>
    </row>
    <row r="5837" spans="1:27" ht="16.5" x14ac:dyDescent="0.2">
      <c r="A5837" s="3">
        <v>5834</v>
      </c>
      <c r="B5837" s="3">
        <f t="shared" si="454"/>
        <v>37055103034</v>
      </c>
      <c r="C5837" s="3" t="s">
        <v>1166</v>
      </c>
      <c r="D5837" s="3" t="s">
        <v>255</v>
      </c>
      <c r="E5837" s="3" t="str">
        <f>INDEX(光放段!$G$4:$G$237,MATCH(纤芯!G5837,光放段!$C$4:$C$237,0))</f>
        <v>山东二干|潍烟威2号光缆:潍坊四平路-烟台开发区</v>
      </c>
      <c r="F5837" s="3">
        <f>INDEX(光放段!$I$4:$I$237,MATCH(纤芯!H5837,光放段!$B$4:$B$237,0))</f>
        <v>37055100000</v>
      </c>
      <c r="G5837" s="3" t="str">
        <f t="shared" si="455"/>
        <v>山东二干|潍烟威2号光缆:莱州市局-龙口龙口镇</v>
      </c>
      <c r="H5837" s="3">
        <f>INDEX(光放段!$B$4:$B$237,MATCH(纤芯!G5837,光放段!$C$4:$C$237,0))</f>
        <v>37055103000</v>
      </c>
      <c r="I5837" s="3" t="str">
        <f t="shared" si="456"/>
        <v>潍烟威2号光缆</v>
      </c>
      <c r="J5837" s="3" t="str">
        <f>INDEX(子缆名称!$B$4:$B$29,纤芯!M5837)</f>
        <v>C缆</v>
      </c>
      <c r="K5837" s="3">
        <v>34</v>
      </c>
      <c r="L5837" s="3">
        <f t="shared" si="457"/>
        <v>10</v>
      </c>
      <c r="M5837" s="3">
        <f t="shared" si="458"/>
        <v>3</v>
      </c>
      <c r="N5837" s="3" t="s">
        <v>126</v>
      </c>
      <c r="O5837" s="3">
        <f>COUNTIF([1]局站!$D$4:$D$172,"="&amp;N5837)</f>
        <v>1</v>
      </c>
      <c r="P5837" s="3">
        <v>0</v>
      </c>
      <c r="Q5837" s="3">
        <v>0</v>
      </c>
      <c r="R5837" s="3">
        <v>0</v>
      </c>
      <c r="S5837" s="3" t="s">
        <v>128</v>
      </c>
      <c r="T5837" s="3">
        <f>COUNTIF([1]局站!$D$4:$D$172,"="&amp;S5837)</f>
        <v>1</v>
      </c>
      <c r="U5837" s="3">
        <v>0</v>
      </c>
      <c r="V5837" s="3">
        <v>0</v>
      </c>
      <c r="W5837" s="3">
        <v>0</v>
      </c>
      <c r="X5837" s="3" t="s">
        <v>1214</v>
      </c>
      <c r="Y5837" s="3" t="s">
        <v>880</v>
      </c>
      <c r="Z5837" s="3" t="str">
        <f>INDEX(业务类型!$C$4:$C$8,MATCH(纤芯!Y5837,业务类型!$B$4:$B$8,0))</f>
        <v>IDLE</v>
      </c>
      <c r="AA5837" s="3"/>
    </row>
    <row r="5838" spans="1:27" ht="16.5" x14ac:dyDescent="0.2">
      <c r="A5838" s="3">
        <v>5835</v>
      </c>
      <c r="B5838" s="3">
        <f t="shared" si="454"/>
        <v>37055103035</v>
      </c>
      <c r="C5838" s="3" t="s">
        <v>1166</v>
      </c>
      <c r="D5838" s="3" t="s">
        <v>255</v>
      </c>
      <c r="E5838" s="3" t="str">
        <f>INDEX(光放段!$G$4:$G$237,MATCH(纤芯!G5838,光放段!$C$4:$C$237,0))</f>
        <v>山东二干|潍烟威2号光缆:潍坊四平路-烟台开发区</v>
      </c>
      <c r="F5838" s="3">
        <f>INDEX(光放段!$I$4:$I$237,MATCH(纤芯!H5838,光放段!$B$4:$B$237,0))</f>
        <v>37055100000</v>
      </c>
      <c r="G5838" s="3" t="str">
        <f t="shared" si="455"/>
        <v>山东二干|潍烟威2号光缆:莱州市局-龙口龙口镇</v>
      </c>
      <c r="H5838" s="3">
        <f>INDEX(光放段!$B$4:$B$237,MATCH(纤芯!G5838,光放段!$C$4:$C$237,0))</f>
        <v>37055103000</v>
      </c>
      <c r="I5838" s="3" t="str">
        <f t="shared" si="456"/>
        <v>潍烟威2号光缆</v>
      </c>
      <c r="J5838" s="3" t="str">
        <f>INDEX(子缆名称!$B$4:$B$29,纤芯!M5838)</f>
        <v>C缆</v>
      </c>
      <c r="K5838" s="3">
        <v>35</v>
      </c>
      <c r="L5838" s="3">
        <f t="shared" si="457"/>
        <v>11</v>
      </c>
      <c r="M5838" s="3">
        <f t="shared" si="458"/>
        <v>3</v>
      </c>
      <c r="N5838" s="3" t="s">
        <v>126</v>
      </c>
      <c r="O5838" s="3">
        <f>COUNTIF([1]局站!$D$4:$D$172,"="&amp;N5838)</f>
        <v>1</v>
      </c>
      <c r="P5838" s="3">
        <v>0</v>
      </c>
      <c r="Q5838" s="3">
        <v>0</v>
      </c>
      <c r="R5838" s="3">
        <v>0</v>
      </c>
      <c r="S5838" s="3" t="s">
        <v>128</v>
      </c>
      <c r="T5838" s="3">
        <f>COUNTIF([1]局站!$D$4:$D$172,"="&amp;S5838)</f>
        <v>1</v>
      </c>
      <c r="U5838" s="3">
        <v>0</v>
      </c>
      <c r="V5838" s="3">
        <v>0</v>
      </c>
      <c r="W5838" s="3">
        <v>0</v>
      </c>
      <c r="X5838" s="3" t="s">
        <v>1214</v>
      </c>
      <c r="Y5838" s="3" t="s">
        <v>880</v>
      </c>
      <c r="Z5838" s="3" t="str">
        <f>INDEX(业务类型!$C$4:$C$8,MATCH(纤芯!Y5838,业务类型!$B$4:$B$8,0))</f>
        <v>IDLE</v>
      </c>
      <c r="AA5838" s="3"/>
    </row>
    <row r="5839" spans="1:27" ht="16.5" x14ac:dyDescent="0.2">
      <c r="A5839" s="3">
        <v>5836</v>
      </c>
      <c r="B5839" s="3">
        <f t="shared" si="454"/>
        <v>37055103036</v>
      </c>
      <c r="C5839" s="3" t="s">
        <v>1166</v>
      </c>
      <c r="D5839" s="3" t="s">
        <v>255</v>
      </c>
      <c r="E5839" s="3" t="str">
        <f>INDEX(光放段!$G$4:$G$237,MATCH(纤芯!G5839,光放段!$C$4:$C$237,0))</f>
        <v>山东二干|潍烟威2号光缆:潍坊四平路-烟台开发区</v>
      </c>
      <c r="F5839" s="3">
        <f>INDEX(光放段!$I$4:$I$237,MATCH(纤芯!H5839,光放段!$B$4:$B$237,0))</f>
        <v>37055100000</v>
      </c>
      <c r="G5839" s="3" t="str">
        <f t="shared" si="455"/>
        <v>山东二干|潍烟威2号光缆:莱州市局-龙口龙口镇</v>
      </c>
      <c r="H5839" s="3">
        <f>INDEX(光放段!$B$4:$B$237,MATCH(纤芯!G5839,光放段!$C$4:$C$237,0))</f>
        <v>37055103000</v>
      </c>
      <c r="I5839" s="3" t="str">
        <f t="shared" si="456"/>
        <v>潍烟威2号光缆</v>
      </c>
      <c r="J5839" s="3" t="str">
        <f>INDEX(子缆名称!$B$4:$B$29,纤芯!M5839)</f>
        <v>C缆</v>
      </c>
      <c r="K5839" s="3">
        <v>36</v>
      </c>
      <c r="L5839" s="3">
        <f t="shared" si="457"/>
        <v>12</v>
      </c>
      <c r="M5839" s="3">
        <f t="shared" si="458"/>
        <v>3</v>
      </c>
      <c r="N5839" s="3" t="s">
        <v>126</v>
      </c>
      <c r="O5839" s="3">
        <f>COUNTIF([1]局站!$D$4:$D$172,"="&amp;N5839)</f>
        <v>1</v>
      </c>
      <c r="P5839" s="3">
        <v>0</v>
      </c>
      <c r="Q5839" s="3">
        <v>0</v>
      </c>
      <c r="R5839" s="3">
        <v>0</v>
      </c>
      <c r="S5839" s="3" t="s">
        <v>128</v>
      </c>
      <c r="T5839" s="3">
        <f>COUNTIF([1]局站!$D$4:$D$172,"="&amp;S5839)</f>
        <v>1</v>
      </c>
      <c r="U5839" s="3">
        <v>0</v>
      </c>
      <c r="V5839" s="3">
        <v>0</v>
      </c>
      <c r="W5839" s="3">
        <v>0</v>
      </c>
      <c r="X5839" s="3" t="s">
        <v>1214</v>
      </c>
      <c r="Y5839" s="3" t="s">
        <v>880</v>
      </c>
      <c r="Z5839" s="3" t="str">
        <f>INDEX(业务类型!$C$4:$C$8,MATCH(纤芯!Y5839,业务类型!$B$4:$B$8,0))</f>
        <v>IDLE</v>
      </c>
      <c r="AA5839" s="3"/>
    </row>
    <row r="5840" spans="1:27" ht="16.5" x14ac:dyDescent="0.2">
      <c r="A5840" s="3">
        <v>5837</v>
      </c>
      <c r="B5840" s="3">
        <f t="shared" si="454"/>
        <v>37055103037</v>
      </c>
      <c r="C5840" s="3" t="s">
        <v>1166</v>
      </c>
      <c r="D5840" s="3" t="s">
        <v>255</v>
      </c>
      <c r="E5840" s="3" t="str">
        <f>INDEX(光放段!$G$4:$G$237,MATCH(纤芯!G5840,光放段!$C$4:$C$237,0))</f>
        <v>山东二干|潍烟威2号光缆:潍坊四平路-烟台开发区</v>
      </c>
      <c r="F5840" s="3">
        <f>INDEX(光放段!$I$4:$I$237,MATCH(纤芯!H5840,光放段!$B$4:$B$237,0))</f>
        <v>37055100000</v>
      </c>
      <c r="G5840" s="3" t="str">
        <f t="shared" si="455"/>
        <v>山东二干|潍烟威2号光缆:莱州市局-龙口龙口镇</v>
      </c>
      <c r="H5840" s="3">
        <f>INDEX(光放段!$B$4:$B$237,MATCH(纤芯!G5840,光放段!$C$4:$C$237,0))</f>
        <v>37055103000</v>
      </c>
      <c r="I5840" s="3" t="str">
        <f t="shared" si="456"/>
        <v>潍烟威2号光缆</v>
      </c>
      <c r="J5840" s="3" t="str">
        <f>INDEX(子缆名称!$B$4:$B$29,纤芯!M5840)</f>
        <v>D缆</v>
      </c>
      <c r="K5840" s="3">
        <v>37</v>
      </c>
      <c r="L5840" s="3">
        <f t="shared" si="457"/>
        <v>1</v>
      </c>
      <c r="M5840" s="3">
        <f t="shared" si="458"/>
        <v>4</v>
      </c>
      <c r="N5840" s="3" t="s">
        <v>126</v>
      </c>
      <c r="O5840" s="3">
        <f>COUNTIF([1]局站!$D$4:$D$172,"="&amp;N5840)</f>
        <v>1</v>
      </c>
      <c r="P5840" s="3">
        <v>0</v>
      </c>
      <c r="Q5840" s="3">
        <v>0</v>
      </c>
      <c r="R5840" s="3">
        <v>0</v>
      </c>
      <c r="S5840" s="3" t="s">
        <v>128</v>
      </c>
      <c r="T5840" s="3">
        <f>COUNTIF([1]局站!$D$4:$D$172,"="&amp;S5840)</f>
        <v>1</v>
      </c>
      <c r="U5840" s="3">
        <v>0</v>
      </c>
      <c r="V5840" s="3">
        <v>0</v>
      </c>
      <c r="W5840" s="3">
        <v>0</v>
      </c>
      <c r="X5840" s="3" t="s">
        <v>1214</v>
      </c>
      <c r="Y5840" s="3" t="s">
        <v>880</v>
      </c>
      <c r="Z5840" s="3" t="str">
        <f>INDEX(业务类型!$C$4:$C$8,MATCH(纤芯!Y5840,业务类型!$B$4:$B$8,0))</f>
        <v>IDLE</v>
      </c>
      <c r="AA5840" s="3"/>
    </row>
    <row r="5841" spans="1:27" ht="16.5" x14ac:dyDescent="0.2">
      <c r="A5841" s="3">
        <v>5838</v>
      </c>
      <c r="B5841" s="3">
        <f t="shared" si="454"/>
        <v>37055103038</v>
      </c>
      <c r="C5841" s="3" t="s">
        <v>1166</v>
      </c>
      <c r="D5841" s="3" t="s">
        <v>255</v>
      </c>
      <c r="E5841" s="3" t="str">
        <f>INDEX(光放段!$G$4:$G$237,MATCH(纤芯!G5841,光放段!$C$4:$C$237,0))</f>
        <v>山东二干|潍烟威2号光缆:潍坊四平路-烟台开发区</v>
      </c>
      <c r="F5841" s="3">
        <f>INDEX(光放段!$I$4:$I$237,MATCH(纤芯!H5841,光放段!$B$4:$B$237,0))</f>
        <v>37055100000</v>
      </c>
      <c r="G5841" s="3" t="str">
        <f t="shared" si="455"/>
        <v>山东二干|潍烟威2号光缆:莱州市局-龙口龙口镇</v>
      </c>
      <c r="H5841" s="3">
        <f>INDEX(光放段!$B$4:$B$237,MATCH(纤芯!G5841,光放段!$C$4:$C$237,0))</f>
        <v>37055103000</v>
      </c>
      <c r="I5841" s="3" t="str">
        <f t="shared" si="456"/>
        <v>潍烟威2号光缆</v>
      </c>
      <c r="J5841" s="3" t="str">
        <f>INDEX(子缆名称!$B$4:$B$29,纤芯!M5841)</f>
        <v>D缆</v>
      </c>
      <c r="K5841" s="3">
        <v>38</v>
      </c>
      <c r="L5841" s="3">
        <f t="shared" si="457"/>
        <v>2</v>
      </c>
      <c r="M5841" s="3">
        <f t="shared" si="458"/>
        <v>4</v>
      </c>
      <c r="N5841" s="3" t="s">
        <v>126</v>
      </c>
      <c r="O5841" s="3">
        <f>COUNTIF([1]局站!$D$4:$D$172,"="&amp;N5841)</f>
        <v>1</v>
      </c>
      <c r="P5841" s="3">
        <v>0</v>
      </c>
      <c r="Q5841" s="3">
        <v>0</v>
      </c>
      <c r="R5841" s="3">
        <v>0</v>
      </c>
      <c r="S5841" s="3" t="s">
        <v>128</v>
      </c>
      <c r="T5841" s="3">
        <f>COUNTIF([1]局站!$D$4:$D$172,"="&amp;S5841)</f>
        <v>1</v>
      </c>
      <c r="U5841" s="3">
        <v>0</v>
      </c>
      <c r="V5841" s="3">
        <v>0</v>
      </c>
      <c r="W5841" s="3">
        <v>0</v>
      </c>
      <c r="X5841" s="3" t="s">
        <v>1214</v>
      </c>
      <c r="Y5841" s="3" t="s">
        <v>880</v>
      </c>
      <c r="Z5841" s="3" t="str">
        <f>INDEX(业务类型!$C$4:$C$8,MATCH(纤芯!Y5841,业务类型!$B$4:$B$8,0))</f>
        <v>IDLE</v>
      </c>
      <c r="AA5841" s="3"/>
    </row>
    <row r="5842" spans="1:27" ht="16.5" x14ac:dyDescent="0.2">
      <c r="A5842" s="3">
        <v>5839</v>
      </c>
      <c r="B5842" s="3">
        <f t="shared" si="454"/>
        <v>37055103039</v>
      </c>
      <c r="C5842" s="3" t="s">
        <v>1166</v>
      </c>
      <c r="D5842" s="3" t="s">
        <v>255</v>
      </c>
      <c r="E5842" s="3" t="str">
        <f>INDEX(光放段!$G$4:$G$237,MATCH(纤芯!G5842,光放段!$C$4:$C$237,0))</f>
        <v>山东二干|潍烟威2号光缆:潍坊四平路-烟台开发区</v>
      </c>
      <c r="F5842" s="3">
        <f>INDEX(光放段!$I$4:$I$237,MATCH(纤芯!H5842,光放段!$B$4:$B$237,0))</f>
        <v>37055100000</v>
      </c>
      <c r="G5842" s="3" t="str">
        <f t="shared" si="455"/>
        <v>山东二干|潍烟威2号光缆:莱州市局-龙口龙口镇</v>
      </c>
      <c r="H5842" s="3">
        <f>INDEX(光放段!$B$4:$B$237,MATCH(纤芯!G5842,光放段!$C$4:$C$237,0))</f>
        <v>37055103000</v>
      </c>
      <c r="I5842" s="3" t="str">
        <f t="shared" si="456"/>
        <v>潍烟威2号光缆</v>
      </c>
      <c r="J5842" s="3" t="str">
        <f>INDEX(子缆名称!$B$4:$B$29,纤芯!M5842)</f>
        <v>D缆</v>
      </c>
      <c r="K5842" s="3">
        <v>39</v>
      </c>
      <c r="L5842" s="3">
        <f t="shared" si="457"/>
        <v>3</v>
      </c>
      <c r="M5842" s="3">
        <f t="shared" si="458"/>
        <v>4</v>
      </c>
      <c r="N5842" s="3" t="s">
        <v>126</v>
      </c>
      <c r="O5842" s="3">
        <f>COUNTIF([1]局站!$D$4:$D$172,"="&amp;N5842)</f>
        <v>1</v>
      </c>
      <c r="P5842" s="3">
        <v>0</v>
      </c>
      <c r="Q5842" s="3">
        <v>0</v>
      </c>
      <c r="R5842" s="3">
        <v>0</v>
      </c>
      <c r="S5842" s="3" t="s">
        <v>128</v>
      </c>
      <c r="T5842" s="3">
        <f>COUNTIF([1]局站!$D$4:$D$172,"="&amp;S5842)</f>
        <v>1</v>
      </c>
      <c r="U5842" s="3">
        <v>0</v>
      </c>
      <c r="V5842" s="3">
        <v>0</v>
      </c>
      <c r="W5842" s="3">
        <v>0</v>
      </c>
      <c r="X5842" s="3" t="s">
        <v>1214</v>
      </c>
      <c r="Y5842" s="3" t="s">
        <v>880</v>
      </c>
      <c r="Z5842" s="3" t="str">
        <f>INDEX(业务类型!$C$4:$C$8,MATCH(纤芯!Y5842,业务类型!$B$4:$B$8,0))</f>
        <v>IDLE</v>
      </c>
      <c r="AA5842" s="3"/>
    </row>
    <row r="5843" spans="1:27" ht="16.5" x14ac:dyDescent="0.2">
      <c r="A5843" s="3">
        <v>5840</v>
      </c>
      <c r="B5843" s="3">
        <f t="shared" si="454"/>
        <v>37055103040</v>
      </c>
      <c r="C5843" s="3" t="s">
        <v>1166</v>
      </c>
      <c r="D5843" s="3" t="s">
        <v>255</v>
      </c>
      <c r="E5843" s="3" t="str">
        <f>INDEX(光放段!$G$4:$G$237,MATCH(纤芯!G5843,光放段!$C$4:$C$237,0))</f>
        <v>山东二干|潍烟威2号光缆:潍坊四平路-烟台开发区</v>
      </c>
      <c r="F5843" s="3">
        <f>INDEX(光放段!$I$4:$I$237,MATCH(纤芯!H5843,光放段!$B$4:$B$237,0))</f>
        <v>37055100000</v>
      </c>
      <c r="G5843" s="3" t="str">
        <f t="shared" si="455"/>
        <v>山东二干|潍烟威2号光缆:莱州市局-龙口龙口镇</v>
      </c>
      <c r="H5843" s="3">
        <f>INDEX(光放段!$B$4:$B$237,MATCH(纤芯!G5843,光放段!$C$4:$C$237,0))</f>
        <v>37055103000</v>
      </c>
      <c r="I5843" s="3" t="str">
        <f t="shared" si="456"/>
        <v>潍烟威2号光缆</v>
      </c>
      <c r="J5843" s="3" t="str">
        <f>INDEX(子缆名称!$B$4:$B$29,纤芯!M5843)</f>
        <v>D缆</v>
      </c>
      <c r="K5843" s="3">
        <v>40</v>
      </c>
      <c r="L5843" s="3">
        <f t="shared" si="457"/>
        <v>4</v>
      </c>
      <c r="M5843" s="3">
        <f t="shared" si="458"/>
        <v>4</v>
      </c>
      <c r="N5843" s="3" t="s">
        <v>126</v>
      </c>
      <c r="O5843" s="3">
        <f>COUNTIF([1]局站!$D$4:$D$172,"="&amp;N5843)</f>
        <v>1</v>
      </c>
      <c r="P5843" s="3">
        <v>0</v>
      </c>
      <c r="Q5843" s="3">
        <v>0</v>
      </c>
      <c r="R5843" s="3">
        <v>0</v>
      </c>
      <c r="S5843" s="3" t="s">
        <v>128</v>
      </c>
      <c r="T5843" s="3">
        <f>COUNTIF([1]局站!$D$4:$D$172,"="&amp;S5843)</f>
        <v>1</v>
      </c>
      <c r="U5843" s="3">
        <v>0</v>
      </c>
      <c r="V5843" s="3">
        <v>0</v>
      </c>
      <c r="W5843" s="3">
        <v>0</v>
      </c>
      <c r="X5843" s="3" t="s">
        <v>1214</v>
      </c>
      <c r="Y5843" s="3" t="s">
        <v>880</v>
      </c>
      <c r="Z5843" s="3" t="str">
        <f>INDEX(业务类型!$C$4:$C$8,MATCH(纤芯!Y5843,业务类型!$B$4:$B$8,0))</f>
        <v>IDLE</v>
      </c>
      <c r="AA5843" s="3"/>
    </row>
    <row r="5844" spans="1:27" ht="16.5" x14ac:dyDescent="0.2">
      <c r="A5844" s="3">
        <v>5841</v>
      </c>
      <c r="B5844" s="3">
        <f t="shared" si="454"/>
        <v>37055103041</v>
      </c>
      <c r="C5844" s="3" t="s">
        <v>1166</v>
      </c>
      <c r="D5844" s="3" t="s">
        <v>255</v>
      </c>
      <c r="E5844" s="3" t="str">
        <f>INDEX(光放段!$G$4:$G$237,MATCH(纤芯!G5844,光放段!$C$4:$C$237,0))</f>
        <v>山东二干|潍烟威2号光缆:潍坊四平路-烟台开发区</v>
      </c>
      <c r="F5844" s="3">
        <f>INDEX(光放段!$I$4:$I$237,MATCH(纤芯!H5844,光放段!$B$4:$B$237,0))</f>
        <v>37055100000</v>
      </c>
      <c r="G5844" s="3" t="str">
        <f t="shared" si="455"/>
        <v>山东二干|潍烟威2号光缆:莱州市局-龙口龙口镇</v>
      </c>
      <c r="H5844" s="3">
        <f>INDEX(光放段!$B$4:$B$237,MATCH(纤芯!G5844,光放段!$C$4:$C$237,0))</f>
        <v>37055103000</v>
      </c>
      <c r="I5844" s="3" t="str">
        <f t="shared" si="456"/>
        <v>潍烟威2号光缆</v>
      </c>
      <c r="J5844" s="3" t="str">
        <f>INDEX(子缆名称!$B$4:$B$29,纤芯!M5844)</f>
        <v>D缆</v>
      </c>
      <c r="K5844" s="3">
        <v>41</v>
      </c>
      <c r="L5844" s="3">
        <f t="shared" si="457"/>
        <v>5</v>
      </c>
      <c r="M5844" s="3">
        <f t="shared" si="458"/>
        <v>4</v>
      </c>
      <c r="N5844" s="3" t="s">
        <v>126</v>
      </c>
      <c r="O5844" s="3">
        <f>COUNTIF([1]局站!$D$4:$D$172,"="&amp;N5844)</f>
        <v>1</v>
      </c>
      <c r="P5844" s="3">
        <v>0</v>
      </c>
      <c r="Q5844" s="3">
        <v>0</v>
      </c>
      <c r="R5844" s="3">
        <v>0</v>
      </c>
      <c r="S5844" s="3" t="s">
        <v>128</v>
      </c>
      <c r="T5844" s="3">
        <f>COUNTIF([1]局站!$D$4:$D$172,"="&amp;S5844)</f>
        <v>1</v>
      </c>
      <c r="U5844" s="3">
        <v>0</v>
      </c>
      <c r="V5844" s="3">
        <v>0</v>
      </c>
      <c r="W5844" s="3">
        <v>0</v>
      </c>
      <c r="X5844" s="3" t="s">
        <v>1214</v>
      </c>
      <c r="Y5844" s="3" t="s">
        <v>880</v>
      </c>
      <c r="Z5844" s="3" t="str">
        <f>INDEX(业务类型!$C$4:$C$8,MATCH(纤芯!Y5844,业务类型!$B$4:$B$8,0))</f>
        <v>IDLE</v>
      </c>
      <c r="AA5844" s="3"/>
    </row>
    <row r="5845" spans="1:27" ht="16.5" x14ac:dyDescent="0.2">
      <c r="A5845" s="3">
        <v>5842</v>
      </c>
      <c r="B5845" s="3">
        <f t="shared" ref="B5845:B5908" si="459">H5845+K5845</f>
        <v>37055103042</v>
      </c>
      <c r="C5845" s="3" t="s">
        <v>1166</v>
      </c>
      <c r="D5845" s="3" t="s">
        <v>255</v>
      </c>
      <c r="E5845" s="3" t="str">
        <f>INDEX(光放段!$G$4:$G$237,MATCH(纤芯!G5845,光放段!$C$4:$C$237,0))</f>
        <v>山东二干|潍烟威2号光缆:潍坊四平路-烟台开发区</v>
      </c>
      <c r="F5845" s="3">
        <f>INDEX(光放段!$I$4:$I$237,MATCH(纤芯!H5845,光放段!$B$4:$B$237,0))</f>
        <v>37055100000</v>
      </c>
      <c r="G5845" s="3" t="str">
        <f t="shared" si="455"/>
        <v>山东二干|潍烟威2号光缆:莱州市局-龙口龙口镇</v>
      </c>
      <c r="H5845" s="3">
        <f>INDEX(光放段!$B$4:$B$237,MATCH(纤芯!G5845,光放段!$C$4:$C$237,0))</f>
        <v>37055103000</v>
      </c>
      <c r="I5845" s="3" t="str">
        <f t="shared" si="456"/>
        <v>潍烟威2号光缆</v>
      </c>
      <c r="J5845" s="3" t="str">
        <f>INDEX(子缆名称!$B$4:$B$29,纤芯!M5845)</f>
        <v>D缆</v>
      </c>
      <c r="K5845" s="3">
        <v>42</v>
      </c>
      <c r="L5845" s="3">
        <f t="shared" si="457"/>
        <v>6</v>
      </c>
      <c r="M5845" s="3">
        <f t="shared" si="458"/>
        <v>4</v>
      </c>
      <c r="N5845" s="3" t="s">
        <v>126</v>
      </c>
      <c r="O5845" s="3">
        <f>COUNTIF([1]局站!$D$4:$D$172,"="&amp;N5845)</f>
        <v>1</v>
      </c>
      <c r="P5845" s="3">
        <v>0</v>
      </c>
      <c r="Q5845" s="3">
        <v>0</v>
      </c>
      <c r="R5845" s="3">
        <v>0</v>
      </c>
      <c r="S5845" s="3" t="s">
        <v>128</v>
      </c>
      <c r="T5845" s="3">
        <f>COUNTIF([1]局站!$D$4:$D$172,"="&amp;S5845)</f>
        <v>1</v>
      </c>
      <c r="U5845" s="3">
        <v>0</v>
      </c>
      <c r="V5845" s="3">
        <v>0</v>
      </c>
      <c r="W5845" s="3">
        <v>0</v>
      </c>
      <c r="X5845" s="3" t="s">
        <v>1214</v>
      </c>
      <c r="Y5845" s="3" t="s">
        <v>880</v>
      </c>
      <c r="Z5845" s="3" t="str">
        <f>INDEX(业务类型!$C$4:$C$8,MATCH(纤芯!Y5845,业务类型!$B$4:$B$8,0))</f>
        <v>IDLE</v>
      </c>
      <c r="AA5845" s="3"/>
    </row>
    <row r="5846" spans="1:27" ht="16.5" x14ac:dyDescent="0.2">
      <c r="A5846" s="3">
        <v>5843</v>
      </c>
      <c r="B5846" s="3">
        <f t="shared" si="459"/>
        <v>37055103043</v>
      </c>
      <c r="C5846" s="3" t="s">
        <v>1166</v>
      </c>
      <c r="D5846" s="3" t="s">
        <v>255</v>
      </c>
      <c r="E5846" s="3" t="str">
        <f>INDEX(光放段!$G$4:$G$237,MATCH(纤芯!G5846,光放段!$C$4:$C$237,0))</f>
        <v>山东二干|潍烟威2号光缆:潍坊四平路-烟台开发区</v>
      </c>
      <c r="F5846" s="3">
        <f>INDEX(光放段!$I$4:$I$237,MATCH(纤芯!H5846,光放段!$B$4:$B$237,0))</f>
        <v>37055100000</v>
      </c>
      <c r="G5846" s="3" t="str">
        <f t="shared" si="455"/>
        <v>山东二干|潍烟威2号光缆:莱州市局-龙口龙口镇</v>
      </c>
      <c r="H5846" s="3">
        <f>INDEX(光放段!$B$4:$B$237,MATCH(纤芯!G5846,光放段!$C$4:$C$237,0))</f>
        <v>37055103000</v>
      </c>
      <c r="I5846" s="3" t="str">
        <f t="shared" si="456"/>
        <v>潍烟威2号光缆</v>
      </c>
      <c r="J5846" s="3" t="str">
        <f>INDEX(子缆名称!$B$4:$B$29,纤芯!M5846)</f>
        <v>D缆</v>
      </c>
      <c r="K5846" s="3">
        <v>43</v>
      </c>
      <c r="L5846" s="3">
        <f t="shared" si="457"/>
        <v>7</v>
      </c>
      <c r="M5846" s="3">
        <f t="shared" si="458"/>
        <v>4</v>
      </c>
      <c r="N5846" s="3" t="s">
        <v>126</v>
      </c>
      <c r="O5846" s="3">
        <f>COUNTIF([1]局站!$D$4:$D$172,"="&amp;N5846)</f>
        <v>1</v>
      </c>
      <c r="P5846" s="3">
        <v>0</v>
      </c>
      <c r="Q5846" s="3">
        <v>0</v>
      </c>
      <c r="R5846" s="3">
        <v>0</v>
      </c>
      <c r="S5846" s="3" t="s">
        <v>128</v>
      </c>
      <c r="T5846" s="3">
        <f>COUNTIF([1]局站!$D$4:$D$172,"="&amp;S5846)</f>
        <v>1</v>
      </c>
      <c r="U5846" s="3">
        <v>0</v>
      </c>
      <c r="V5846" s="3">
        <v>0</v>
      </c>
      <c r="W5846" s="3">
        <v>0</v>
      </c>
      <c r="X5846" s="3" t="s">
        <v>1214</v>
      </c>
      <c r="Y5846" s="3" t="s">
        <v>880</v>
      </c>
      <c r="Z5846" s="3" t="str">
        <f>INDEX(业务类型!$C$4:$C$8,MATCH(纤芯!Y5846,业务类型!$B$4:$B$8,0))</f>
        <v>IDLE</v>
      </c>
      <c r="AA5846" s="3"/>
    </row>
    <row r="5847" spans="1:27" ht="16.5" x14ac:dyDescent="0.2">
      <c r="A5847" s="3">
        <v>5844</v>
      </c>
      <c r="B5847" s="3">
        <f t="shared" si="459"/>
        <v>37055103044</v>
      </c>
      <c r="C5847" s="3" t="s">
        <v>1166</v>
      </c>
      <c r="D5847" s="3" t="s">
        <v>255</v>
      </c>
      <c r="E5847" s="3" t="str">
        <f>INDEX(光放段!$G$4:$G$237,MATCH(纤芯!G5847,光放段!$C$4:$C$237,0))</f>
        <v>山东二干|潍烟威2号光缆:潍坊四平路-烟台开发区</v>
      </c>
      <c r="F5847" s="3">
        <f>INDEX(光放段!$I$4:$I$237,MATCH(纤芯!H5847,光放段!$B$4:$B$237,0))</f>
        <v>37055100000</v>
      </c>
      <c r="G5847" s="3" t="str">
        <f t="shared" si="455"/>
        <v>山东二干|潍烟威2号光缆:莱州市局-龙口龙口镇</v>
      </c>
      <c r="H5847" s="3">
        <f>INDEX(光放段!$B$4:$B$237,MATCH(纤芯!G5847,光放段!$C$4:$C$237,0))</f>
        <v>37055103000</v>
      </c>
      <c r="I5847" s="3" t="str">
        <f t="shared" si="456"/>
        <v>潍烟威2号光缆</v>
      </c>
      <c r="J5847" s="3" t="str">
        <f>INDEX(子缆名称!$B$4:$B$29,纤芯!M5847)</f>
        <v>D缆</v>
      </c>
      <c r="K5847" s="3">
        <v>44</v>
      </c>
      <c r="L5847" s="3">
        <f t="shared" si="457"/>
        <v>8</v>
      </c>
      <c r="M5847" s="3">
        <f t="shared" si="458"/>
        <v>4</v>
      </c>
      <c r="N5847" s="3" t="s">
        <v>126</v>
      </c>
      <c r="O5847" s="3">
        <f>COUNTIF([1]局站!$D$4:$D$172,"="&amp;N5847)</f>
        <v>1</v>
      </c>
      <c r="P5847" s="3">
        <v>0</v>
      </c>
      <c r="Q5847" s="3">
        <v>0</v>
      </c>
      <c r="R5847" s="3">
        <v>0</v>
      </c>
      <c r="S5847" s="3" t="s">
        <v>128</v>
      </c>
      <c r="T5847" s="3">
        <f>COUNTIF([1]局站!$D$4:$D$172,"="&amp;S5847)</f>
        <v>1</v>
      </c>
      <c r="U5847" s="3">
        <v>0</v>
      </c>
      <c r="V5847" s="3">
        <v>0</v>
      </c>
      <c r="W5847" s="3">
        <v>0</v>
      </c>
      <c r="X5847" s="3" t="s">
        <v>1214</v>
      </c>
      <c r="Y5847" s="3" t="s">
        <v>880</v>
      </c>
      <c r="Z5847" s="3" t="str">
        <f>INDEX(业务类型!$C$4:$C$8,MATCH(纤芯!Y5847,业务类型!$B$4:$B$8,0))</f>
        <v>IDLE</v>
      </c>
      <c r="AA5847" s="3"/>
    </row>
    <row r="5848" spans="1:27" ht="16.5" x14ac:dyDescent="0.2">
      <c r="A5848" s="3">
        <v>5845</v>
      </c>
      <c r="B5848" s="3">
        <f t="shared" si="459"/>
        <v>37055103045</v>
      </c>
      <c r="C5848" s="3" t="s">
        <v>1166</v>
      </c>
      <c r="D5848" s="3" t="s">
        <v>255</v>
      </c>
      <c r="E5848" s="3" t="str">
        <f>INDEX(光放段!$G$4:$G$237,MATCH(纤芯!G5848,光放段!$C$4:$C$237,0))</f>
        <v>山东二干|潍烟威2号光缆:潍坊四平路-烟台开发区</v>
      </c>
      <c r="F5848" s="3">
        <f>INDEX(光放段!$I$4:$I$237,MATCH(纤芯!H5848,光放段!$B$4:$B$237,0))</f>
        <v>37055100000</v>
      </c>
      <c r="G5848" s="3" t="str">
        <f t="shared" si="455"/>
        <v>山东二干|潍烟威2号光缆:莱州市局-龙口龙口镇</v>
      </c>
      <c r="H5848" s="3">
        <f>INDEX(光放段!$B$4:$B$237,MATCH(纤芯!G5848,光放段!$C$4:$C$237,0))</f>
        <v>37055103000</v>
      </c>
      <c r="I5848" s="3" t="str">
        <f t="shared" si="456"/>
        <v>潍烟威2号光缆</v>
      </c>
      <c r="J5848" s="3" t="str">
        <f>INDEX(子缆名称!$B$4:$B$29,纤芯!M5848)</f>
        <v>D缆</v>
      </c>
      <c r="K5848" s="3">
        <v>45</v>
      </c>
      <c r="L5848" s="3">
        <f t="shared" si="457"/>
        <v>9</v>
      </c>
      <c r="M5848" s="3">
        <f t="shared" si="458"/>
        <v>4</v>
      </c>
      <c r="N5848" s="3" t="s">
        <v>126</v>
      </c>
      <c r="O5848" s="3">
        <f>COUNTIF([1]局站!$D$4:$D$172,"="&amp;N5848)</f>
        <v>1</v>
      </c>
      <c r="P5848" s="3">
        <v>0</v>
      </c>
      <c r="Q5848" s="3">
        <v>0</v>
      </c>
      <c r="R5848" s="3">
        <v>0</v>
      </c>
      <c r="S5848" s="3" t="s">
        <v>128</v>
      </c>
      <c r="T5848" s="3">
        <f>COUNTIF([1]局站!$D$4:$D$172,"="&amp;S5848)</f>
        <v>1</v>
      </c>
      <c r="U5848" s="3">
        <v>0</v>
      </c>
      <c r="V5848" s="3">
        <v>0</v>
      </c>
      <c r="W5848" s="3">
        <v>0</v>
      </c>
      <c r="X5848" s="3" t="s">
        <v>1214</v>
      </c>
      <c r="Y5848" s="3" t="s">
        <v>880</v>
      </c>
      <c r="Z5848" s="3" t="str">
        <f>INDEX(业务类型!$C$4:$C$8,MATCH(纤芯!Y5848,业务类型!$B$4:$B$8,0))</f>
        <v>IDLE</v>
      </c>
      <c r="AA5848" s="3"/>
    </row>
    <row r="5849" spans="1:27" ht="16.5" x14ac:dyDescent="0.2">
      <c r="A5849" s="3">
        <v>5846</v>
      </c>
      <c r="B5849" s="3">
        <f t="shared" si="459"/>
        <v>37055103046</v>
      </c>
      <c r="C5849" s="3" t="s">
        <v>1166</v>
      </c>
      <c r="D5849" s="3" t="s">
        <v>255</v>
      </c>
      <c r="E5849" s="3" t="str">
        <f>INDEX(光放段!$G$4:$G$237,MATCH(纤芯!G5849,光放段!$C$4:$C$237,0))</f>
        <v>山东二干|潍烟威2号光缆:潍坊四平路-烟台开发区</v>
      </c>
      <c r="F5849" s="3">
        <f>INDEX(光放段!$I$4:$I$237,MATCH(纤芯!H5849,光放段!$B$4:$B$237,0))</f>
        <v>37055100000</v>
      </c>
      <c r="G5849" s="3" t="str">
        <f t="shared" si="455"/>
        <v>山东二干|潍烟威2号光缆:莱州市局-龙口龙口镇</v>
      </c>
      <c r="H5849" s="3">
        <f>INDEX(光放段!$B$4:$B$237,MATCH(纤芯!G5849,光放段!$C$4:$C$237,0))</f>
        <v>37055103000</v>
      </c>
      <c r="I5849" s="3" t="str">
        <f t="shared" si="456"/>
        <v>潍烟威2号光缆</v>
      </c>
      <c r="J5849" s="3" t="str">
        <f>INDEX(子缆名称!$B$4:$B$29,纤芯!M5849)</f>
        <v>D缆</v>
      </c>
      <c r="K5849" s="3">
        <v>46</v>
      </c>
      <c r="L5849" s="3">
        <f t="shared" si="457"/>
        <v>10</v>
      </c>
      <c r="M5849" s="3">
        <f t="shared" si="458"/>
        <v>4</v>
      </c>
      <c r="N5849" s="3" t="s">
        <v>126</v>
      </c>
      <c r="O5849" s="3">
        <f>COUNTIF([1]局站!$D$4:$D$172,"="&amp;N5849)</f>
        <v>1</v>
      </c>
      <c r="P5849" s="3">
        <v>0</v>
      </c>
      <c r="Q5849" s="3">
        <v>0</v>
      </c>
      <c r="R5849" s="3">
        <v>0</v>
      </c>
      <c r="S5849" s="3" t="s">
        <v>128</v>
      </c>
      <c r="T5849" s="3">
        <f>COUNTIF([1]局站!$D$4:$D$172,"="&amp;S5849)</f>
        <v>1</v>
      </c>
      <c r="U5849" s="3">
        <v>0</v>
      </c>
      <c r="V5849" s="3">
        <v>0</v>
      </c>
      <c r="W5849" s="3">
        <v>0</v>
      </c>
      <c r="X5849" s="3" t="s">
        <v>1214</v>
      </c>
      <c r="Y5849" s="3" t="s">
        <v>880</v>
      </c>
      <c r="Z5849" s="3" t="str">
        <f>INDEX(业务类型!$C$4:$C$8,MATCH(纤芯!Y5849,业务类型!$B$4:$B$8,0))</f>
        <v>IDLE</v>
      </c>
      <c r="AA5849" s="3"/>
    </row>
    <row r="5850" spans="1:27" ht="16.5" x14ac:dyDescent="0.2">
      <c r="A5850" s="3">
        <v>5847</v>
      </c>
      <c r="B5850" s="3">
        <f t="shared" si="459"/>
        <v>37055103047</v>
      </c>
      <c r="C5850" s="3" t="s">
        <v>1166</v>
      </c>
      <c r="D5850" s="3" t="s">
        <v>255</v>
      </c>
      <c r="E5850" s="3" t="str">
        <f>INDEX(光放段!$G$4:$G$237,MATCH(纤芯!G5850,光放段!$C$4:$C$237,0))</f>
        <v>山东二干|潍烟威2号光缆:潍坊四平路-烟台开发区</v>
      </c>
      <c r="F5850" s="3">
        <f>INDEX(光放段!$I$4:$I$237,MATCH(纤芯!H5850,光放段!$B$4:$B$237,0))</f>
        <v>37055100000</v>
      </c>
      <c r="G5850" s="3" t="str">
        <f t="shared" si="455"/>
        <v>山东二干|潍烟威2号光缆:莱州市局-龙口龙口镇</v>
      </c>
      <c r="H5850" s="3">
        <f>INDEX(光放段!$B$4:$B$237,MATCH(纤芯!G5850,光放段!$C$4:$C$237,0))</f>
        <v>37055103000</v>
      </c>
      <c r="I5850" s="3" t="str">
        <f t="shared" si="456"/>
        <v>潍烟威2号光缆</v>
      </c>
      <c r="J5850" s="3" t="str">
        <f>INDEX(子缆名称!$B$4:$B$29,纤芯!M5850)</f>
        <v>D缆</v>
      </c>
      <c r="K5850" s="3">
        <v>47</v>
      </c>
      <c r="L5850" s="3">
        <f t="shared" si="457"/>
        <v>11</v>
      </c>
      <c r="M5850" s="3">
        <f t="shared" si="458"/>
        <v>4</v>
      </c>
      <c r="N5850" s="3" t="s">
        <v>126</v>
      </c>
      <c r="O5850" s="3">
        <f>COUNTIF([1]局站!$D$4:$D$172,"="&amp;N5850)</f>
        <v>1</v>
      </c>
      <c r="P5850" s="3">
        <v>0</v>
      </c>
      <c r="Q5850" s="3">
        <v>0</v>
      </c>
      <c r="R5850" s="3">
        <v>0</v>
      </c>
      <c r="S5850" s="3" t="s">
        <v>128</v>
      </c>
      <c r="T5850" s="3">
        <f>COUNTIF([1]局站!$D$4:$D$172,"="&amp;S5850)</f>
        <v>1</v>
      </c>
      <c r="U5850" s="3">
        <v>0</v>
      </c>
      <c r="V5850" s="3">
        <v>0</v>
      </c>
      <c r="W5850" s="3">
        <v>0</v>
      </c>
      <c r="X5850" s="3" t="s">
        <v>1214</v>
      </c>
      <c r="Y5850" s="3" t="s">
        <v>880</v>
      </c>
      <c r="Z5850" s="3" t="str">
        <f>INDEX(业务类型!$C$4:$C$8,MATCH(纤芯!Y5850,业务类型!$B$4:$B$8,0))</f>
        <v>IDLE</v>
      </c>
      <c r="AA5850" s="3"/>
    </row>
    <row r="5851" spans="1:27" ht="16.5" x14ac:dyDescent="0.2">
      <c r="A5851" s="3">
        <v>5848</v>
      </c>
      <c r="B5851" s="3">
        <f t="shared" si="459"/>
        <v>37055103048</v>
      </c>
      <c r="C5851" s="3" t="s">
        <v>1166</v>
      </c>
      <c r="D5851" s="3" t="s">
        <v>255</v>
      </c>
      <c r="E5851" s="3" t="str">
        <f>INDEX(光放段!$G$4:$G$237,MATCH(纤芯!G5851,光放段!$C$4:$C$237,0))</f>
        <v>山东二干|潍烟威2号光缆:潍坊四平路-烟台开发区</v>
      </c>
      <c r="F5851" s="3">
        <f>INDEX(光放段!$I$4:$I$237,MATCH(纤芯!H5851,光放段!$B$4:$B$237,0))</f>
        <v>37055100000</v>
      </c>
      <c r="G5851" s="3" t="str">
        <f t="shared" si="455"/>
        <v>山东二干|潍烟威2号光缆:莱州市局-龙口龙口镇</v>
      </c>
      <c r="H5851" s="3">
        <f>INDEX(光放段!$B$4:$B$237,MATCH(纤芯!G5851,光放段!$C$4:$C$237,0))</f>
        <v>37055103000</v>
      </c>
      <c r="I5851" s="3" t="str">
        <f t="shared" si="456"/>
        <v>潍烟威2号光缆</v>
      </c>
      <c r="J5851" s="3" t="str">
        <f>INDEX(子缆名称!$B$4:$B$29,纤芯!M5851)</f>
        <v>D缆</v>
      </c>
      <c r="K5851" s="3">
        <v>48</v>
      </c>
      <c r="L5851" s="3">
        <f t="shared" si="457"/>
        <v>12</v>
      </c>
      <c r="M5851" s="3">
        <f t="shared" si="458"/>
        <v>4</v>
      </c>
      <c r="N5851" s="3" t="s">
        <v>126</v>
      </c>
      <c r="O5851" s="3">
        <f>COUNTIF([1]局站!$D$4:$D$172,"="&amp;N5851)</f>
        <v>1</v>
      </c>
      <c r="P5851" s="3">
        <v>0</v>
      </c>
      <c r="Q5851" s="3">
        <v>0</v>
      </c>
      <c r="R5851" s="3">
        <v>0</v>
      </c>
      <c r="S5851" s="3" t="s">
        <v>128</v>
      </c>
      <c r="T5851" s="3">
        <f>COUNTIF([1]局站!$D$4:$D$172,"="&amp;S5851)</f>
        <v>1</v>
      </c>
      <c r="U5851" s="3">
        <v>0</v>
      </c>
      <c r="V5851" s="3">
        <v>0</v>
      </c>
      <c r="W5851" s="3">
        <v>0</v>
      </c>
      <c r="X5851" s="3" t="s">
        <v>1214</v>
      </c>
      <c r="Y5851" s="3" t="s">
        <v>880</v>
      </c>
      <c r="Z5851" s="3" t="str">
        <f>INDEX(业务类型!$C$4:$C$8,MATCH(纤芯!Y5851,业务类型!$B$4:$B$8,0))</f>
        <v>IDLE</v>
      </c>
      <c r="AA5851" s="3"/>
    </row>
    <row r="5852" spans="1:27" ht="16.5" x14ac:dyDescent="0.2">
      <c r="A5852" s="3">
        <v>5849</v>
      </c>
      <c r="B5852" s="3">
        <f t="shared" si="459"/>
        <v>37055103049</v>
      </c>
      <c r="C5852" s="3" t="s">
        <v>1166</v>
      </c>
      <c r="D5852" s="3" t="s">
        <v>255</v>
      </c>
      <c r="E5852" s="3" t="str">
        <f>INDEX(光放段!$G$4:$G$237,MATCH(纤芯!G5852,光放段!$C$4:$C$237,0))</f>
        <v>山东二干|潍烟威2号光缆:潍坊四平路-烟台开发区</v>
      </c>
      <c r="F5852" s="3">
        <f>INDEX(光放段!$I$4:$I$237,MATCH(纤芯!H5852,光放段!$B$4:$B$237,0))</f>
        <v>37055100000</v>
      </c>
      <c r="G5852" s="3" t="str">
        <f t="shared" si="455"/>
        <v>山东二干|潍烟威2号光缆:莱州市局-龙口龙口镇</v>
      </c>
      <c r="H5852" s="3">
        <f>INDEX(光放段!$B$4:$B$237,MATCH(纤芯!G5852,光放段!$C$4:$C$237,0))</f>
        <v>37055103000</v>
      </c>
      <c r="I5852" s="3" t="str">
        <f t="shared" si="456"/>
        <v>潍烟威2号光缆</v>
      </c>
      <c r="J5852" s="3" t="str">
        <f>INDEX(子缆名称!$B$4:$B$29,纤芯!M5852)</f>
        <v>E缆</v>
      </c>
      <c r="K5852" s="3">
        <v>49</v>
      </c>
      <c r="L5852" s="3">
        <f t="shared" si="457"/>
        <v>1</v>
      </c>
      <c r="M5852" s="3">
        <f t="shared" si="458"/>
        <v>5</v>
      </c>
      <c r="N5852" s="3" t="s">
        <v>126</v>
      </c>
      <c r="O5852" s="3">
        <f>COUNTIF([1]局站!$D$4:$D$172,"="&amp;N5852)</f>
        <v>1</v>
      </c>
      <c r="P5852" s="3">
        <v>0</v>
      </c>
      <c r="Q5852" s="3">
        <v>0</v>
      </c>
      <c r="R5852" s="3">
        <v>0</v>
      </c>
      <c r="S5852" s="3" t="s">
        <v>128</v>
      </c>
      <c r="T5852" s="3">
        <f>COUNTIF([1]局站!$D$4:$D$172,"="&amp;S5852)</f>
        <v>1</v>
      </c>
      <c r="U5852" s="3">
        <v>0</v>
      </c>
      <c r="V5852" s="3">
        <v>0</v>
      </c>
      <c r="W5852" s="3">
        <v>0</v>
      </c>
      <c r="X5852" s="3" t="s">
        <v>1214</v>
      </c>
      <c r="Y5852" s="3" t="s">
        <v>880</v>
      </c>
      <c r="Z5852" s="3" t="str">
        <f>INDEX(业务类型!$C$4:$C$8,MATCH(纤芯!Y5852,业务类型!$B$4:$B$8,0))</f>
        <v>IDLE</v>
      </c>
      <c r="AA5852" s="3"/>
    </row>
    <row r="5853" spans="1:27" ht="16.5" x14ac:dyDescent="0.2">
      <c r="A5853" s="3">
        <v>5850</v>
      </c>
      <c r="B5853" s="3">
        <f t="shared" si="459"/>
        <v>37055103050</v>
      </c>
      <c r="C5853" s="3" t="s">
        <v>1166</v>
      </c>
      <c r="D5853" s="3" t="s">
        <v>255</v>
      </c>
      <c r="E5853" s="3" t="str">
        <f>INDEX(光放段!$G$4:$G$237,MATCH(纤芯!G5853,光放段!$C$4:$C$237,0))</f>
        <v>山东二干|潍烟威2号光缆:潍坊四平路-烟台开发区</v>
      </c>
      <c r="F5853" s="3">
        <f>INDEX(光放段!$I$4:$I$237,MATCH(纤芯!H5853,光放段!$B$4:$B$237,0))</f>
        <v>37055100000</v>
      </c>
      <c r="G5853" s="3" t="str">
        <f t="shared" si="455"/>
        <v>山东二干|潍烟威2号光缆:莱州市局-龙口龙口镇</v>
      </c>
      <c r="H5853" s="3">
        <f>INDEX(光放段!$B$4:$B$237,MATCH(纤芯!G5853,光放段!$C$4:$C$237,0))</f>
        <v>37055103000</v>
      </c>
      <c r="I5853" s="3" t="str">
        <f t="shared" si="456"/>
        <v>潍烟威2号光缆</v>
      </c>
      <c r="J5853" s="3" t="str">
        <f>INDEX(子缆名称!$B$4:$B$29,纤芯!M5853)</f>
        <v>E缆</v>
      </c>
      <c r="K5853" s="3">
        <v>50</v>
      </c>
      <c r="L5853" s="3">
        <f t="shared" si="457"/>
        <v>2</v>
      </c>
      <c r="M5853" s="3">
        <f t="shared" si="458"/>
        <v>5</v>
      </c>
      <c r="N5853" s="3" t="s">
        <v>126</v>
      </c>
      <c r="O5853" s="3">
        <f>COUNTIF([1]局站!$D$4:$D$172,"="&amp;N5853)</f>
        <v>1</v>
      </c>
      <c r="P5853" s="3">
        <v>0</v>
      </c>
      <c r="Q5853" s="3">
        <v>0</v>
      </c>
      <c r="R5853" s="3">
        <v>0</v>
      </c>
      <c r="S5853" s="3" t="s">
        <v>128</v>
      </c>
      <c r="T5853" s="3">
        <f>COUNTIF([1]局站!$D$4:$D$172,"="&amp;S5853)</f>
        <v>1</v>
      </c>
      <c r="U5853" s="3">
        <v>0</v>
      </c>
      <c r="V5853" s="3">
        <v>0</v>
      </c>
      <c r="W5853" s="3">
        <v>0</v>
      </c>
      <c r="X5853" s="3" t="s">
        <v>1214</v>
      </c>
      <c r="Y5853" s="3" t="s">
        <v>880</v>
      </c>
      <c r="Z5853" s="3" t="str">
        <f>INDEX(业务类型!$C$4:$C$8,MATCH(纤芯!Y5853,业务类型!$B$4:$B$8,0))</f>
        <v>IDLE</v>
      </c>
      <c r="AA5853" s="3"/>
    </row>
    <row r="5854" spans="1:27" ht="16.5" x14ac:dyDescent="0.2">
      <c r="A5854" s="3">
        <v>5851</v>
      </c>
      <c r="B5854" s="3">
        <f t="shared" si="459"/>
        <v>37055103051</v>
      </c>
      <c r="C5854" s="3" t="s">
        <v>1166</v>
      </c>
      <c r="D5854" s="3" t="s">
        <v>255</v>
      </c>
      <c r="E5854" s="3" t="str">
        <f>INDEX(光放段!$G$4:$G$237,MATCH(纤芯!G5854,光放段!$C$4:$C$237,0))</f>
        <v>山东二干|潍烟威2号光缆:潍坊四平路-烟台开发区</v>
      </c>
      <c r="F5854" s="3">
        <f>INDEX(光放段!$I$4:$I$237,MATCH(纤芯!H5854,光放段!$B$4:$B$237,0))</f>
        <v>37055100000</v>
      </c>
      <c r="G5854" s="3" t="str">
        <f t="shared" si="455"/>
        <v>山东二干|潍烟威2号光缆:莱州市局-龙口龙口镇</v>
      </c>
      <c r="H5854" s="3">
        <f>INDEX(光放段!$B$4:$B$237,MATCH(纤芯!G5854,光放段!$C$4:$C$237,0))</f>
        <v>37055103000</v>
      </c>
      <c r="I5854" s="3" t="str">
        <f t="shared" si="456"/>
        <v>潍烟威2号光缆</v>
      </c>
      <c r="J5854" s="3" t="str">
        <f>INDEX(子缆名称!$B$4:$B$29,纤芯!M5854)</f>
        <v>E缆</v>
      </c>
      <c r="K5854" s="3">
        <v>51</v>
      </c>
      <c r="L5854" s="3">
        <f t="shared" si="457"/>
        <v>3</v>
      </c>
      <c r="M5854" s="3">
        <f t="shared" si="458"/>
        <v>5</v>
      </c>
      <c r="N5854" s="3" t="s">
        <v>126</v>
      </c>
      <c r="O5854" s="3">
        <f>COUNTIF([1]局站!$D$4:$D$172,"="&amp;N5854)</f>
        <v>1</v>
      </c>
      <c r="P5854" s="3">
        <v>0</v>
      </c>
      <c r="Q5854" s="3">
        <v>0</v>
      </c>
      <c r="R5854" s="3">
        <v>0</v>
      </c>
      <c r="S5854" s="3" t="s">
        <v>128</v>
      </c>
      <c r="T5854" s="3">
        <f>COUNTIF([1]局站!$D$4:$D$172,"="&amp;S5854)</f>
        <v>1</v>
      </c>
      <c r="U5854" s="3">
        <v>0</v>
      </c>
      <c r="V5854" s="3">
        <v>0</v>
      </c>
      <c r="W5854" s="3">
        <v>0</v>
      </c>
      <c r="X5854" s="3" t="s">
        <v>1214</v>
      </c>
      <c r="Y5854" s="3" t="s">
        <v>880</v>
      </c>
      <c r="Z5854" s="3" t="str">
        <f>INDEX(业务类型!$C$4:$C$8,MATCH(纤芯!Y5854,业务类型!$B$4:$B$8,0))</f>
        <v>IDLE</v>
      </c>
      <c r="AA5854" s="3"/>
    </row>
    <row r="5855" spans="1:27" ht="16.5" x14ac:dyDescent="0.2">
      <c r="A5855" s="3">
        <v>5852</v>
      </c>
      <c r="B5855" s="3">
        <f t="shared" si="459"/>
        <v>37055103052</v>
      </c>
      <c r="C5855" s="3" t="s">
        <v>1166</v>
      </c>
      <c r="D5855" s="3" t="s">
        <v>255</v>
      </c>
      <c r="E5855" s="3" t="str">
        <f>INDEX(光放段!$G$4:$G$237,MATCH(纤芯!G5855,光放段!$C$4:$C$237,0))</f>
        <v>山东二干|潍烟威2号光缆:潍坊四平路-烟台开发区</v>
      </c>
      <c r="F5855" s="3">
        <f>INDEX(光放段!$I$4:$I$237,MATCH(纤芯!H5855,光放段!$B$4:$B$237,0))</f>
        <v>37055100000</v>
      </c>
      <c r="G5855" s="3" t="str">
        <f t="shared" si="455"/>
        <v>山东二干|潍烟威2号光缆:莱州市局-龙口龙口镇</v>
      </c>
      <c r="H5855" s="3">
        <f>INDEX(光放段!$B$4:$B$237,MATCH(纤芯!G5855,光放段!$C$4:$C$237,0))</f>
        <v>37055103000</v>
      </c>
      <c r="I5855" s="3" t="str">
        <f t="shared" si="456"/>
        <v>潍烟威2号光缆</v>
      </c>
      <c r="J5855" s="3" t="str">
        <f>INDEX(子缆名称!$B$4:$B$29,纤芯!M5855)</f>
        <v>E缆</v>
      </c>
      <c r="K5855" s="3">
        <v>52</v>
      </c>
      <c r="L5855" s="3">
        <f t="shared" si="457"/>
        <v>4</v>
      </c>
      <c r="M5855" s="3">
        <f t="shared" si="458"/>
        <v>5</v>
      </c>
      <c r="N5855" s="3" t="s">
        <v>126</v>
      </c>
      <c r="O5855" s="3">
        <f>COUNTIF([1]局站!$D$4:$D$172,"="&amp;N5855)</f>
        <v>1</v>
      </c>
      <c r="P5855" s="3">
        <v>0</v>
      </c>
      <c r="Q5855" s="3">
        <v>0</v>
      </c>
      <c r="R5855" s="3">
        <v>0</v>
      </c>
      <c r="S5855" s="3" t="s">
        <v>128</v>
      </c>
      <c r="T5855" s="3">
        <f>COUNTIF([1]局站!$D$4:$D$172,"="&amp;S5855)</f>
        <v>1</v>
      </c>
      <c r="U5855" s="3">
        <v>0</v>
      </c>
      <c r="V5855" s="3">
        <v>0</v>
      </c>
      <c r="W5855" s="3">
        <v>0</v>
      </c>
      <c r="X5855" s="3" t="s">
        <v>1214</v>
      </c>
      <c r="Y5855" s="3" t="s">
        <v>880</v>
      </c>
      <c r="Z5855" s="3" t="str">
        <f>INDEX(业务类型!$C$4:$C$8,MATCH(纤芯!Y5855,业务类型!$B$4:$B$8,0))</f>
        <v>IDLE</v>
      </c>
      <c r="AA5855" s="3"/>
    </row>
    <row r="5856" spans="1:27" ht="16.5" x14ac:dyDescent="0.2">
      <c r="A5856" s="3">
        <v>5853</v>
      </c>
      <c r="B5856" s="3">
        <f t="shared" si="459"/>
        <v>37055103053</v>
      </c>
      <c r="C5856" s="3" t="s">
        <v>1166</v>
      </c>
      <c r="D5856" s="3" t="s">
        <v>255</v>
      </c>
      <c r="E5856" s="3" t="str">
        <f>INDEX(光放段!$G$4:$G$237,MATCH(纤芯!G5856,光放段!$C$4:$C$237,0))</f>
        <v>山东二干|潍烟威2号光缆:潍坊四平路-烟台开发区</v>
      </c>
      <c r="F5856" s="3">
        <f>INDEX(光放段!$I$4:$I$237,MATCH(纤芯!H5856,光放段!$B$4:$B$237,0))</f>
        <v>37055100000</v>
      </c>
      <c r="G5856" s="3" t="str">
        <f t="shared" si="455"/>
        <v>山东二干|潍烟威2号光缆:莱州市局-龙口龙口镇</v>
      </c>
      <c r="H5856" s="3">
        <f>INDEX(光放段!$B$4:$B$237,MATCH(纤芯!G5856,光放段!$C$4:$C$237,0))</f>
        <v>37055103000</v>
      </c>
      <c r="I5856" s="3" t="str">
        <f t="shared" si="456"/>
        <v>潍烟威2号光缆</v>
      </c>
      <c r="J5856" s="3" t="str">
        <f>INDEX(子缆名称!$B$4:$B$29,纤芯!M5856)</f>
        <v>E缆</v>
      </c>
      <c r="K5856" s="3">
        <v>53</v>
      </c>
      <c r="L5856" s="3">
        <f t="shared" si="457"/>
        <v>5</v>
      </c>
      <c r="M5856" s="3">
        <f t="shared" si="458"/>
        <v>5</v>
      </c>
      <c r="N5856" s="3" t="s">
        <v>126</v>
      </c>
      <c r="O5856" s="3">
        <f>COUNTIF([1]局站!$D$4:$D$172,"="&amp;N5856)</f>
        <v>1</v>
      </c>
      <c r="P5856" s="3">
        <v>0</v>
      </c>
      <c r="Q5856" s="3">
        <v>0</v>
      </c>
      <c r="R5856" s="3">
        <v>0</v>
      </c>
      <c r="S5856" s="3" t="s">
        <v>128</v>
      </c>
      <c r="T5856" s="3">
        <f>COUNTIF([1]局站!$D$4:$D$172,"="&amp;S5856)</f>
        <v>1</v>
      </c>
      <c r="U5856" s="3">
        <v>0</v>
      </c>
      <c r="V5856" s="3">
        <v>0</v>
      </c>
      <c r="W5856" s="3">
        <v>0</v>
      </c>
      <c r="X5856" s="3" t="s">
        <v>1214</v>
      </c>
      <c r="Y5856" s="3" t="s">
        <v>880</v>
      </c>
      <c r="Z5856" s="3" t="str">
        <f>INDEX(业务类型!$C$4:$C$8,MATCH(纤芯!Y5856,业务类型!$B$4:$B$8,0))</f>
        <v>IDLE</v>
      </c>
      <c r="AA5856" s="3"/>
    </row>
    <row r="5857" spans="1:27" ht="16.5" x14ac:dyDescent="0.2">
      <c r="A5857" s="3">
        <v>5854</v>
      </c>
      <c r="B5857" s="3">
        <f t="shared" si="459"/>
        <v>37055103054</v>
      </c>
      <c r="C5857" s="3" t="s">
        <v>1166</v>
      </c>
      <c r="D5857" s="3" t="s">
        <v>255</v>
      </c>
      <c r="E5857" s="3" t="str">
        <f>INDEX(光放段!$G$4:$G$237,MATCH(纤芯!G5857,光放段!$C$4:$C$237,0))</f>
        <v>山东二干|潍烟威2号光缆:潍坊四平路-烟台开发区</v>
      </c>
      <c r="F5857" s="3">
        <f>INDEX(光放段!$I$4:$I$237,MATCH(纤芯!H5857,光放段!$B$4:$B$237,0))</f>
        <v>37055100000</v>
      </c>
      <c r="G5857" s="3" t="str">
        <f t="shared" si="455"/>
        <v>山东二干|潍烟威2号光缆:莱州市局-龙口龙口镇</v>
      </c>
      <c r="H5857" s="3">
        <f>INDEX(光放段!$B$4:$B$237,MATCH(纤芯!G5857,光放段!$C$4:$C$237,0))</f>
        <v>37055103000</v>
      </c>
      <c r="I5857" s="3" t="str">
        <f t="shared" si="456"/>
        <v>潍烟威2号光缆</v>
      </c>
      <c r="J5857" s="3" t="str">
        <f>INDEX(子缆名称!$B$4:$B$29,纤芯!M5857)</f>
        <v>E缆</v>
      </c>
      <c r="K5857" s="3">
        <v>54</v>
      </c>
      <c r="L5857" s="3">
        <f t="shared" si="457"/>
        <v>6</v>
      </c>
      <c r="M5857" s="3">
        <f t="shared" si="458"/>
        <v>5</v>
      </c>
      <c r="N5857" s="3" t="s">
        <v>126</v>
      </c>
      <c r="O5857" s="3">
        <f>COUNTIF([1]局站!$D$4:$D$172,"="&amp;N5857)</f>
        <v>1</v>
      </c>
      <c r="P5857" s="3">
        <v>0</v>
      </c>
      <c r="Q5857" s="3">
        <v>0</v>
      </c>
      <c r="R5857" s="3">
        <v>0</v>
      </c>
      <c r="S5857" s="3" t="s">
        <v>128</v>
      </c>
      <c r="T5857" s="3">
        <f>COUNTIF([1]局站!$D$4:$D$172,"="&amp;S5857)</f>
        <v>1</v>
      </c>
      <c r="U5857" s="3">
        <v>0</v>
      </c>
      <c r="V5857" s="3">
        <v>0</v>
      </c>
      <c r="W5857" s="3">
        <v>0</v>
      </c>
      <c r="X5857" s="3" t="s">
        <v>1214</v>
      </c>
      <c r="Y5857" s="3" t="s">
        <v>880</v>
      </c>
      <c r="Z5857" s="3" t="str">
        <f>INDEX(业务类型!$C$4:$C$8,MATCH(纤芯!Y5857,业务类型!$B$4:$B$8,0))</f>
        <v>IDLE</v>
      </c>
      <c r="AA5857" s="3"/>
    </row>
    <row r="5858" spans="1:27" ht="16.5" x14ac:dyDescent="0.2">
      <c r="A5858" s="3">
        <v>5855</v>
      </c>
      <c r="B5858" s="3">
        <f t="shared" si="459"/>
        <v>37055103055</v>
      </c>
      <c r="C5858" s="3" t="s">
        <v>1166</v>
      </c>
      <c r="D5858" s="3" t="s">
        <v>255</v>
      </c>
      <c r="E5858" s="3" t="str">
        <f>INDEX(光放段!$G$4:$G$237,MATCH(纤芯!G5858,光放段!$C$4:$C$237,0))</f>
        <v>山东二干|潍烟威2号光缆:潍坊四平路-烟台开发区</v>
      </c>
      <c r="F5858" s="3">
        <f>INDEX(光放段!$I$4:$I$237,MATCH(纤芯!H5858,光放段!$B$4:$B$237,0))</f>
        <v>37055100000</v>
      </c>
      <c r="G5858" s="3" t="str">
        <f t="shared" si="455"/>
        <v>山东二干|潍烟威2号光缆:莱州市局-龙口龙口镇</v>
      </c>
      <c r="H5858" s="3">
        <f>INDEX(光放段!$B$4:$B$237,MATCH(纤芯!G5858,光放段!$C$4:$C$237,0))</f>
        <v>37055103000</v>
      </c>
      <c r="I5858" s="3" t="str">
        <f t="shared" si="456"/>
        <v>潍烟威2号光缆</v>
      </c>
      <c r="J5858" s="3" t="str">
        <f>INDEX(子缆名称!$B$4:$B$29,纤芯!M5858)</f>
        <v>E缆</v>
      </c>
      <c r="K5858" s="3">
        <v>55</v>
      </c>
      <c r="L5858" s="3">
        <f t="shared" si="457"/>
        <v>7</v>
      </c>
      <c r="M5858" s="3">
        <f t="shared" si="458"/>
        <v>5</v>
      </c>
      <c r="N5858" s="3" t="s">
        <v>126</v>
      </c>
      <c r="O5858" s="3">
        <f>COUNTIF([1]局站!$D$4:$D$172,"="&amp;N5858)</f>
        <v>1</v>
      </c>
      <c r="P5858" s="3">
        <v>0</v>
      </c>
      <c r="Q5858" s="3">
        <v>0</v>
      </c>
      <c r="R5858" s="3">
        <v>0</v>
      </c>
      <c r="S5858" s="3" t="s">
        <v>128</v>
      </c>
      <c r="T5858" s="3">
        <f>COUNTIF([1]局站!$D$4:$D$172,"="&amp;S5858)</f>
        <v>1</v>
      </c>
      <c r="U5858" s="3">
        <v>0</v>
      </c>
      <c r="V5858" s="3">
        <v>0</v>
      </c>
      <c r="W5858" s="3">
        <v>0</v>
      </c>
      <c r="X5858" s="3" t="s">
        <v>1214</v>
      </c>
      <c r="Y5858" s="3" t="s">
        <v>880</v>
      </c>
      <c r="Z5858" s="3" t="str">
        <f>INDEX(业务类型!$C$4:$C$8,MATCH(纤芯!Y5858,业务类型!$B$4:$B$8,0))</f>
        <v>IDLE</v>
      </c>
      <c r="AA5858" s="3"/>
    </row>
    <row r="5859" spans="1:27" ht="16.5" x14ac:dyDescent="0.2">
      <c r="A5859" s="3">
        <v>5856</v>
      </c>
      <c r="B5859" s="3">
        <f t="shared" si="459"/>
        <v>37055103056</v>
      </c>
      <c r="C5859" s="3" t="s">
        <v>1166</v>
      </c>
      <c r="D5859" s="3" t="s">
        <v>255</v>
      </c>
      <c r="E5859" s="3" t="str">
        <f>INDEX(光放段!$G$4:$G$237,MATCH(纤芯!G5859,光放段!$C$4:$C$237,0))</f>
        <v>山东二干|潍烟威2号光缆:潍坊四平路-烟台开发区</v>
      </c>
      <c r="F5859" s="3">
        <f>INDEX(光放段!$I$4:$I$237,MATCH(纤芯!H5859,光放段!$B$4:$B$237,0))</f>
        <v>37055100000</v>
      </c>
      <c r="G5859" s="3" t="str">
        <f t="shared" si="455"/>
        <v>山东二干|潍烟威2号光缆:莱州市局-龙口龙口镇</v>
      </c>
      <c r="H5859" s="3">
        <f>INDEX(光放段!$B$4:$B$237,MATCH(纤芯!G5859,光放段!$C$4:$C$237,0))</f>
        <v>37055103000</v>
      </c>
      <c r="I5859" s="3" t="str">
        <f t="shared" si="456"/>
        <v>潍烟威2号光缆</v>
      </c>
      <c r="J5859" s="3" t="str">
        <f>INDEX(子缆名称!$B$4:$B$29,纤芯!M5859)</f>
        <v>E缆</v>
      </c>
      <c r="K5859" s="3">
        <v>56</v>
      </c>
      <c r="L5859" s="3">
        <f t="shared" si="457"/>
        <v>8</v>
      </c>
      <c r="M5859" s="3">
        <f t="shared" si="458"/>
        <v>5</v>
      </c>
      <c r="N5859" s="3" t="s">
        <v>126</v>
      </c>
      <c r="O5859" s="3">
        <f>COUNTIF([1]局站!$D$4:$D$172,"="&amp;N5859)</f>
        <v>1</v>
      </c>
      <c r="P5859" s="3">
        <v>0</v>
      </c>
      <c r="Q5859" s="3">
        <v>0</v>
      </c>
      <c r="R5859" s="3">
        <v>0</v>
      </c>
      <c r="S5859" s="3" t="s">
        <v>128</v>
      </c>
      <c r="T5859" s="3">
        <f>COUNTIF([1]局站!$D$4:$D$172,"="&amp;S5859)</f>
        <v>1</v>
      </c>
      <c r="U5859" s="3">
        <v>0</v>
      </c>
      <c r="V5859" s="3">
        <v>0</v>
      </c>
      <c r="W5859" s="3">
        <v>0</v>
      </c>
      <c r="X5859" s="3" t="s">
        <v>1214</v>
      </c>
      <c r="Y5859" s="3" t="s">
        <v>880</v>
      </c>
      <c r="Z5859" s="3" t="str">
        <f>INDEX(业务类型!$C$4:$C$8,MATCH(纤芯!Y5859,业务类型!$B$4:$B$8,0))</f>
        <v>IDLE</v>
      </c>
      <c r="AA5859" s="3"/>
    </row>
    <row r="5860" spans="1:27" ht="16.5" x14ac:dyDescent="0.2">
      <c r="A5860" s="3">
        <v>5857</v>
      </c>
      <c r="B5860" s="3">
        <f t="shared" si="459"/>
        <v>37055103057</v>
      </c>
      <c r="C5860" s="3" t="s">
        <v>1166</v>
      </c>
      <c r="D5860" s="3" t="s">
        <v>255</v>
      </c>
      <c r="E5860" s="3" t="str">
        <f>INDEX(光放段!$G$4:$G$237,MATCH(纤芯!G5860,光放段!$C$4:$C$237,0))</f>
        <v>山东二干|潍烟威2号光缆:潍坊四平路-烟台开发区</v>
      </c>
      <c r="F5860" s="3">
        <f>INDEX(光放段!$I$4:$I$237,MATCH(纤芯!H5860,光放段!$B$4:$B$237,0))</f>
        <v>37055100000</v>
      </c>
      <c r="G5860" s="3" t="str">
        <f t="shared" si="455"/>
        <v>山东二干|潍烟威2号光缆:莱州市局-龙口龙口镇</v>
      </c>
      <c r="H5860" s="3">
        <f>INDEX(光放段!$B$4:$B$237,MATCH(纤芯!G5860,光放段!$C$4:$C$237,0))</f>
        <v>37055103000</v>
      </c>
      <c r="I5860" s="3" t="str">
        <f t="shared" si="456"/>
        <v>潍烟威2号光缆</v>
      </c>
      <c r="J5860" s="3" t="str">
        <f>INDEX(子缆名称!$B$4:$B$29,纤芯!M5860)</f>
        <v>E缆</v>
      </c>
      <c r="K5860" s="3">
        <v>57</v>
      </c>
      <c r="L5860" s="3">
        <f t="shared" si="457"/>
        <v>9</v>
      </c>
      <c r="M5860" s="3">
        <f t="shared" si="458"/>
        <v>5</v>
      </c>
      <c r="N5860" s="3" t="s">
        <v>126</v>
      </c>
      <c r="O5860" s="3">
        <f>COUNTIF([1]局站!$D$4:$D$172,"="&amp;N5860)</f>
        <v>1</v>
      </c>
      <c r="P5860" s="3">
        <v>0</v>
      </c>
      <c r="Q5860" s="3">
        <v>0</v>
      </c>
      <c r="R5860" s="3">
        <v>0</v>
      </c>
      <c r="S5860" s="3" t="s">
        <v>128</v>
      </c>
      <c r="T5860" s="3">
        <f>COUNTIF([1]局站!$D$4:$D$172,"="&amp;S5860)</f>
        <v>1</v>
      </c>
      <c r="U5860" s="3">
        <v>0</v>
      </c>
      <c r="V5860" s="3">
        <v>0</v>
      </c>
      <c r="W5860" s="3">
        <v>0</v>
      </c>
      <c r="X5860" s="3" t="s">
        <v>1214</v>
      </c>
      <c r="Y5860" s="3" t="s">
        <v>880</v>
      </c>
      <c r="Z5860" s="3" t="str">
        <f>INDEX(业务类型!$C$4:$C$8,MATCH(纤芯!Y5860,业务类型!$B$4:$B$8,0))</f>
        <v>IDLE</v>
      </c>
      <c r="AA5860" s="3"/>
    </row>
    <row r="5861" spans="1:27" ht="16.5" x14ac:dyDescent="0.2">
      <c r="A5861" s="3">
        <v>5858</v>
      </c>
      <c r="B5861" s="3">
        <f t="shared" si="459"/>
        <v>37055103058</v>
      </c>
      <c r="C5861" s="3" t="s">
        <v>1166</v>
      </c>
      <c r="D5861" s="3" t="s">
        <v>255</v>
      </c>
      <c r="E5861" s="3" t="str">
        <f>INDEX(光放段!$G$4:$G$237,MATCH(纤芯!G5861,光放段!$C$4:$C$237,0))</f>
        <v>山东二干|潍烟威2号光缆:潍坊四平路-烟台开发区</v>
      </c>
      <c r="F5861" s="3">
        <f>INDEX(光放段!$I$4:$I$237,MATCH(纤芯!H5861,光放段!$B$4:$B$237,0))</f>
        <v>37055100000</v>
      </c>
      <c r="G5861" s="3" t="str">
        <f t="shared" si="455"/>
        <v>山东二干|潍烟威2号光缆:莱州市局-龙口龙口镇</v>
      </c>
      <c r="H5861" s="3">
        <f>INDEX(光放段!$B$4:$B$237,MATCH(纤芯!G5861,光放段!$C$4:$C$237,0))</f>
        <v>37055103000</v>
      </c>
      <c r="I5861" s="3" t="str">
        <f t="shared" si="456"/>
        <v>潍烟威2号光缆</v>
      </c>
      <c r="J5861" s="3" t="str">
        <f>INDEX(子缆名称!$B$4:$B$29,纤芯!M5861)</f>
        <v>E缆</v>
      </c>
      <c r="K5861" s="3">
        <v>58</v>
      </c>
      <c r="L5861" s="3">
        <f t="shared" si="457"/>
        <v>10</v>
      </c>
      <c r="M5861" s="3">
        <f t="shared" si="458"/>
        <v>5</v>
      </c>
      <c r="N5861" s="3" t="s">
        <v>126</v>
      </c>
      <c r="O5861" s="3">
        <f>COUNTIF([1]局站!$D$4:$D$172,"="&amp;N5861)</f>
        <v>1</v>
      </c>
      <c r="P5861" s="3">
        <v>0</v>
      </c>
      <c r="Q5861" s="3">
        <v>0</v>
      </c>
      <c r="R5861" s="3">
        <v>0</v>
      </c>
      <c r="S5861" s="3" t="s">
        <v>128</v>
      </c>
      <c r="T5861" s="3">
        <f>COUNTIF([1]局站!$D$4:$D$172,"="&amp;S5861)</f>
        <v>1</v>
      </c>
      <c r="U5861" s="3">
        <v>0</v>
      </c>
      <c r="V5861" s="3">
        <v>0</v>
      </c>
      <c r="W5861" s="3">
        <v>0</v>
      </c>
      <c r="X5861" s="3" t="s">
        <v>1214</v>
      </c>
      <c r="Y5861" s="3" t="s">
        <v>880</v>
      </c>
      <c r="Z5861" s="3" t="str">
        <f>INDEX(业务类型!$C$4:$C$8,MATCH(纤芯!Y5861,业务类型!$B$4:$B$8,0))</f>
        <v>IDLE</v>
      </c>
      <c r="AA5861" s="3"/>
    </row>
    <row r="5862" spans="1:27" ht="16.5" x14ac:dyDescent="0.2">
      <c r="A5862" s="3">
        <v>5859</v>
      </c>
      <c r="B5862" s="3">
        <f t="shared" si="459"/>
        <v>37055103059</v>
      </c>
      <c r="C5862" s="3" t="s">
        <v>1166</v>
      </c>
      <c r="D5862" s="3" t="s">
        <v>255</v>
      </c>
      <c r="E5862" s="3" t="str">
        <f>INDEX(光放段!$G$4:$G$237,MATCH(纤芯!G5862,光放段!$C$4:$C$237,0))</f>
        <v>山东二干|潍烟威2号光缆:潍坊四平路-烟台开发区</v>
      </c>
      <c r="F5862" s="3">
        <f>INDEX(光放段!$I$4:$I$237,MATCH(纤芯!H5862,光放段!$B$4:$B$237,0))</f>
        <v>37055100000</v>
      </c>
      <c r="G5862" s="3" t="str">
        <f t="shared" si="455"/>
        <v>山东二干|潍烟威2号光缆:莱州市局-龙口龙口镇</v>
      </c>
      <c r="H5862" s="3">
        <f>INDEX(光放段!$B$4:$B$237,MATCH(纤芯!G5862,光放段!$C$4:$C$237,0))</f>
        <v>37055103000</v>
      </c>
      <c r="I5862" s="3" t="str">
        <f t="shared" si="456"/>
        <v>潍烟威2号光缆</v>
      </c>
      <c r="J5862" s="3" t="str">
        <f>INDEX(子缆名称!$B$4:$B$29,纤芯!M5862)</f>
        <v>E缆</v>
      </c>
      <c r="K5862" s="3">
        <v>59</v>
      </c>
      <c r="L5862" s="3">
        <f t="shared" si="457"/>
        <v>11</v>
      </c>
      <c r="M5862" s="3">
        <f t="shared" si="458"/>
        <v>5</v>
      </c>
      <c r="N5862" s="3" t="s">
        <v>126</v>
      </c>
      <c r="O5862" s="3">
        <f>COUNTIF([1]局站!$D$4:$D$172,"="&amp;N5862)</f>
        <v>1</v>
      </c>
      <c r="P5862" s="3">
        <v>0</v>
      </c>
      <c r="Q5862" s="3">
        <v>0</v>
      </c>
      <c r="R5862" s="3">
        <v>0</v>
      </c>
      <c r="S5862" s="3" t="s">
        <v>128</v>
      </c>
      <c r="T5862" s="3">
        <f>COUNTIF([1]局站!$D$4:$D$172,"="&amp;S5862)</f>
        <v>1</v>
      </c>
      <c r="U5862" s="3">
        <v>0</v>
      </c>
      <c r="V5862" s="3">
        <v>0</v>
      </c>
      <c r="W5862" s="3">
        <v>0</v>
      </c>
      <c r="X5862" s="3" t="s">
        <v>1214</v>
      </c>
      <c r="Y5862" s="3" t="s">
        <v>880</v>
      </c>
      <c r="Z5862" s="3" t="str">
        <f>INDEX(业务类型!$C$4:$C$8,MATCH(纤芯!Y5862,业务类型!$B$4:$B$8,0))</f>
        <v>IDLE</v>
      </c>
      <c r="AA5862" s="3"/>
    </row>
    <row r="5863" spans="1:27" ht="16.5" x14ac:dyDescent="0.2">
      <c r="A5863" s="3">
        <v>5860</v>
      </c>
      <c r="B5863" s="3">
        <f t="shared" si="459"/>
        <v>37055103060</v>
      </c>
      <c r="C5863" s="3" t="s">
        <v>1166</v>
      </c>
      <c r="D5863" s="3" t="s">
        <v>255</v>
      </c>
      <c r="E5863" s="3" t="str">
        <f>INDEX(光放段!$G$4:$G$237,MATCH(纤芯!G5863,光放段!$C$4:$C$237,0))</f>
        <v>山东二干|潍烟威2号光缆:潍坊四平路-烟台开发区</v>
      </c>
      <c r="F5863" s="3">
        <f>INDEX(光放段!$I$4:$I$237,MATCH(纤芯!H5863,光放段!$B$4:$B$237,0))</f>
        <v>37055100000</v>
      </c>
      <c r="G5863" s="3" t="str">
        <f t="shared" si="455"/>
        <v>山东二干|潍烟威2号光缆:莱州市局-龙口龙口镇</v>
      </c>
      <c r="H5863" s="3">
        <f>INDEX(光放段!$B$4:$B$237,MATCH(纤芯!G5863,光放段!$C$4:$C$237,0))</f>
        <v>37055103000</v>
      </c>
      <c r="I5863" s="3" t="str">
        <f t="shared" si="456"/>
        <v>潍烟威2号光缆</v>
      </c>
      <c r="J5863" s="3" t="str">
        <f>INDEX(子缆名称!$B$4:$B$29,纤芯!M5863)</f>
        <v>E缆</v>
      </c>
      <c r="K5863" s="3">
        <v>60</v>
      </c>
      <c r="L5863" s="3">
        <f t="shared" si="457"/>
        <v>12</v>
      </c>
      <c r="M5863" s="3">
        <f t="shared" si="458"/>
        <v>5</v>
      </c>
      <c r="N5863" s="3" t="s">
        <v>126</v>
      </c>
      <c r="O5863" s="3">
        <f>COUNTIF([1]局站!$D$4:$D$172,"="&amp;N5863)</f>
        <v>1</v>
      </c>
      <c r="P5863" s="3">
        <v>0</v>
      </c>
      <c r="Q5863" s="3">
        <v>0</v>
      </c>
      <c r="R5863" s="3">
        <v>0</v>
      </c>
      <c r="S5863" s="3" t="s">
        <v>128</v>
      </c>
      <c r="T5863" s="3">
        <f>COUNTIF([1]局站!$D$4:$D$172,"="&amp;S5863)</f>
        <v>1</v>
      </c>
      <c r="U5863" s="3">
        <v>0</v>
      </c>
      <c r="V5863" s="3">
        <v>0</v>
      </c>
      <c r="W5863" s="3">
        <v>0</v>
      </c>
      <c r="X5863" s="3" t="s">
        <v>1214</v>
      </c>
      <c r="Y5863" s="3" t="s">
        <v>880</v>
      </c>
      <c r="Z5863" s="3" t="str">
        <f>INDEX(业务类型!$C$4:$C$8,MATCH(纤芯!Y5863,业务类型!$B$4:$B$8,0))</f>
        <v>IDLE</v>
      </c>
      <c r="AA5863" s="3"/>
    </row>
    <row r="5864" spans="1:27" ht="16.5" x14ac:dyDescent="0.2">
      <c r="A5864" s="3">
        <v>5861</v>
      </c>
      <c r="B5864" s="3">
        <f t="shared" si="459"/>
        <v>37055103061</v>
      </c>
      <c r="C5864" s="3" t="s">
        <v>1166</v>
      </c>
      <c r="D5864" s="3" t="s">
        <v>255</v>
      </c>
      <c r="E5864" s="3" t="str">
        <f>INDEX(光放段!$G$4:$G$237,MATCH(纤芯!G5864,光放段!$C$4:$C$237,0))</f>
        <v>山东二干|潍烟威2号光缆:潍坊四平路-烟台开发区</v>
      </c>
      <c r="F5864" s="3">
        <f>INDEX(光放段!$I$4:$I$237,MATCH(纤芯!H5864,光放段!$B$4:$B$237,0))</f>
        <v>37055100000</v>
      </c>
      <c r="G5864" s="3" t="str">
        <f t="shared" si="455"/>
        <v>山东二干|潍烟威2号光缆:莱州市局-龙口龙口镇</v>
      </c>
      <c r="H5864" s="3">
        <f>INDEX(光放段!$B$4:$B$237,MATCH(纤芯!G5864,光放段!$C$4:$C$237,0))</f>
        <v>37055103000</v>
      </c>
      <c r="I5864" s="3" t="str">
        <f t="shared" si="456"/>
        <v>潍烟威2号光缆</v>
      </c>
      <c r="J5864" s="3" t="str">
        <f>INDEX(子缆名称!$B$4:$B$29,纤芯!M5864)</f>
        <v>F缆</v>
      </c>
      <c r="K5864" s="3">
        <v>61</v>
      </c>
      <c r="L5864" s="3">
        <f t="shared" si="457"/>
        <v>1</v>
      </c>
      <c r="M5864" s="3">
        <f t="shared" si="458"/>
        <v>6</v>
      </c>
      <c r="N5864" s="3" t="s">
        <v>126</v>
      </c>
      <c r="O5864" s="3">
        <f>COUNTIF([1]局站!$D$4:$D$172,"="&amp;N5864)</f>
        <v>1</v>
      </c>
      <c r="P5864" s="3">
        <v>0</v>
      </c>
      <c r="Q5864" s="3">
        <v>0</v>
      </c>
      <c r="R5864" s="3">
        <v>0</v>
      </c>
      <c r="S5864" s="3" t="s">
        <v>128</v>
      </c>
      <c r="T5864" s="3">
        <f>COUNTIF([1]局站!$D$4:$D$172,"="&amp;S5864)</f>
        <v>1</v>
      </c>
      <c r="U5864" s="3">
        <v>0</v>
      </c>
      <c r="V5864" s="3">
        <v>0</v>
      </c>
      <c r="W5864" s="3">
        <v>0</v>
      </c>
      <c r="X5864" s="3" t="s">
        <v>1214</v>
      </c>
      <c r="Y5864" s="3" t="s">
        <v>880</v>
      </c>
      <c r="Z5864" s="3" t="str">
        <f>INDEX(业务类型!$C$4:$C$8,MATCH(纤芯!Y5864,业务类型!$B$4:$B$8,0))</f>
        <v>IDLE</v>
      </c>
      <c r="AA5864" s="3"/>
    </row>
    <row r="5865" spans="1:27" ht="16.5" x14ac:dyDescent="0.2">
      <c r="A5865" s="3">
        <v>5862</v>
      </c>
      <c r="B5865" s="3">
        <f t="shared" si="459"/>
        <v>37055103062</v>
      </c>
      <c r="C5865" s="3" t="s">
        <v>1166</v>
      </c>
      <c r="D5865" s="3" t="s">
        <v>255</v>
      </c>
      <c r="E5865" s="3" t="str">
        <f>INDEX(光放段!$G$4:$G$237,MATCH(纤芯!G5865,光放段!$C$4:$C$237,0))</f>
        <v>山东二干|潍烟威2号光缆:潍坊四平路-烟台开发区</v>
      </c>
      <c r="F5865" s="3">
        <f>INDEX(光放段!$I$4:$I$237,MATCH(纤芯!H5865,光放段!$B$4:$B$237,0))</f>
        <v>37055100000</v>
      </c>
      <c r="G5865" s="3" t="str">
        <f t="shared" si="455"/>
        <v>山东二干|潍烟威2号光缆:莱州市局-龙口龙口镇</v>
      </c>
      <c r="H5865" s="3">
        <f>INDEX(光放段!$B$4:$B$237,MATCH(纤芯!G5865,光放段!$C$4:$C$237,0))</f>
        <v>37055103000</v>
      </c>
      <c r="I5865" s="3" t="str">
        <f t="shared" si="456"/>
        <v>潍烟威2号光缆</v>
      </c>
      <c r="J5865" s="3" t="str">
        <f>INDEX(子缆名称!$B$4:$B$29,纤芯!M5865)</f>
        <v>F缆</v>
      </c>
      <c r="K5865" s="3">
        <v>62</v>
      </c>
      <c r="L5865" s="3">
        <f t="shared" si="457"/>
        <v>2</v>
      </c>
      <c r="M5865" s="3">
        <f t="shared" si="458"/>
        <v>6</v>
      </c>
      <c r="N5865" s="3" t="s">
        <v>126</v>
      </c>
      <c r="O5865" s="3">
        <f>COUNTIF([1]局站!$D$4:$D$172,"="&amp;N5865)</f>
        <v>1</v>
      </c>
      <c r="P5865" s="3">
        <v>0</v>
      </c>
      <c r="Q5865" s="3">
        <v>0</v>
      </c>
      <c r="R5865" s="3">
        <v>0</v>
      </c>
      <c r="S5865" s="3" t="s">
        <v>128</v>
      </c>
      <c r="T5865" s="3">
        <f>COUNTIF([1]局站!$D$4:$D$172,"="&amp;S5865)</f>
        <v>1</v>
      </c>
      <c r="U5865" s="3">
        <v>0</v>
      </c>
      <c r="V5865" s="3">
        <v>0</v>
      </c>
      <c r="W5865" s="3">
        <v>0</v>
      </c>
      <c r="X5865" s="3" t="s">
        <v>1214</v>
      </c>
      <c r="Y5865" s="3" t="s">
        <v>880</v>
      </c>
      <c r="Z5865" s="3" t="str">
        <f>INDEX(业务类型!$C$4:$C$8,MATCH(纤芯!Y5865,业务类型!$B$4:$B$8,0))</f>
        <v>IDLE</v>
      </c>
      <c r="AA5865" s="3"/>
    </row>
    <row r="5866" spans="1:27" ht="16.5" x14ac:dyDescent="0.2">
      <c r="A5866" s="3">
        <v>5863</v>
      </c>
      <c r="B5866" s="3">
        <f t="shared" si="459"/>
        <v>37055103063</v>
      </c>
      <c r="C5866" s="3" t="s">
        <v>1166</v>
      </c>
      <c r="D5866" s="3" t="s">
        <v>255</v>
      </c>
      <c r="E5866" s="3" t="str">
        <f>INDEX(光放段!$G$4:$G$237,MATCH(纤芯!G5866,光放段!$C$4:$C$237,0))</f>
        <v>山东二干|潍烟威2号光缆:潍坊四平路-烟台开发区</v>
      </c>
      <c r="F5866" s="3">
        <f>INDEX(光放段!$I$4:$I$237,MATCH(纤芯!H5866,光放段!$B$4:$B$237,0))</f>
        <v>37055100000</v>
      </c>
      <c r="G5866" s="3" t="str">
        <f t="shared" si="455"/>
        <v>山东二干|潍烟威2号光缆:莱州市局-龙口龙口镇</v>
      </c>
      <c r="H5866" s="3">
        <f>INDEX(光放段!$B$4:$B$237,MATCH(纤芯!G5866,光放段!$C$4:$C$237,0))</f>
        <v>37055103000</v>
      </c>
      <c r="I5866" s="3" t="str">
        <f t="shared" si="456"/>
        <v>潍烟威2号光缆</v>
      </c>
      <c r="J5866" s="3" t="str">
        <f>INDEX(子缆名称!$B$4:$B$29,纤芯!M5866)</f>
        <v>F缆</v>
      </c>
      <c r="K5866" s="3">
        <v>63</v>
      </c>
      <c r="L5866" s="3">
        <f t="shared" si="457"/>
        <v>3</v>
      </c>
      <c r="M5866" s="3">
        <f t="shared" si="458"/>
        <v>6</v>
      </c>
      <c r="N5866" s="3" t="s">
        <v>126</v>
      </c>
      <c r="O5866" s="3">
        <f>COUNTIF([1]局站!$D$4:$D$172,"="&amp;N5866)</f>
        <v>1</v>
      </c>
      <c r="P5866" s="3">
        <v>0</v>
      </c>
      <c r="Q5866" s="3">
        <v>0</v>
      </c>
      <c r="R5866" s="3">
        <v>0</v>
      </c>
      <c r="S5866" s="3" t="s">
        <v>128</v>
      </c>
      <c r="T5866" s="3">
        <f>COUNTIF([1]局站!$D$4:$D$172,"="&amp;S5866)</f>
        <v>1</v>
      </c>
      <c r="U5866" s="3">
        <v>0</v>
      </c>
      <c r="V5866" s="3">
        <v>0</v>
      </c>
      <c r="W5866" s="3">
        <v>0</v>
      </c>
      <c r="X5866" s="3" t="s">
        <v>1214</v>
      </c>
      <c r="Y5866" s="3" t="s">
        <v>880</v>
      </c>
      <c r="Z5866" s="3" t="str">
        <f>INDEX(业务类型!$C$4:$C$8,MATCH(纤芯!Y5866,业务类型!$B$4:$B$8,0))</f>
        <v>IDLE</v>
      </c>
      <c r="AA5866" s="3"/>
    </row>
    <row r="5867" spans="1:27" ht="16.5" x14ac:dyDescent="0.2">
      <c r="A5867" s="3">
        <v>5864</v>
      </c>
      <c r="B5867" s="3">
        <f t="shared" si="459"/>
        <v>37055103064</v>
      </c>
      <c r="C5867" s="3" t="s">
        <v>1166</v>
      </c>
      <c r="D5867" s="3" t="s">
        <v>255</v>
      </c>
      <c r="E5867" s="3" t="str">
        <f>INDEX(光放段!$G$4:$G$237,MATCH(纤芯!G5867,光放段!$C$4:$C$237,0))</f>
        <v>山东二干|潍烟威2号光缆:潍坊四平路-烟台开发区</v>
      </c>
      <c r="F5867" s="3">
        <f>INDEX(光放段!$I$4:$I$237,MATCH(纤芯!H5867,光放段!$B$4:$B$237,0))</f>
        <v>37055100000</v>
      </c>
      <c r="G5867" s="3" t="str">
        <f t="shared" si="455"/>
        <v>山东二干|潍烟威2号光缆:莱州市局-龙口龙口镇</v>
      </c>
      <c r="H5867" s="3">
        <f>INDEX(光放段!$B$4:$B$237,MATCH(纤芯!G5867,光放段!$C$4:$C$237,0))</f>
        <v>37055103000</v>
      </c>
      <c r="I5867" s="3" t="str">
        <f t="shared" si="456"/>
        <v>潍烟威2号光缆</v>
      </c>
      <c r="J5867" s="3" t="str">
        <f>INDEX(子缆名称!$B$4:$B$29,纤芯!M5867)</f>
        <v>F缆</v>
      </c>
      <c r="K5867" s="3">
        <v>64</v>
      </c>
      <c r="L5867" s="3">
        <f t="shared" si="457"/>
        <v>4</v>
      </c>
      <c r="M5867" s="3">
        <f t="shared" si="458"/>
        <v>6</v>
      </c>
      <c r="N5867" s="3" t="s">
        <v>126</v>
      </c>
      <c r="O5867" s="3">
        <f>COUNTIF([1]局站!$D$4:$D$172,"="&amp;N5867)</f>
        <v>1</v>
      </c>
      <c r="P5867" s="3">
        <v>0</v>
      </c>
      <c r="Q5867" s="3">
        <v>0</v>
      </c>
      <c r="R5867" s="3">
        <v>0</v>
      </c>
      <c r="S5867" s="3" t="s">
        <v>128</v>
      </c>
      <c r="T5867" s="3">
        <f>COUNTIF([1]局站!$D$4:$D$172,"="&amp;S5867)</f>
        <v>1</v>
      </c>
      <c r="U5867" s="3">
        <v>0</v>
      </c>
      <c r="V5867" s="3">
        <v>0</v>
      </c>
      <c r="W5867" s="3">
        <v>0</v>
      </c>
      <c r="X5867" s="3" t="s">
        <v>1214</v>
      </c>
      <c r="Y5867" s="3" t="s">
        <v>880</v>
      </c>
      <c r="Z5867" s="3" t="str">
        <f>INDEX(业务类型!$C$4:$C$8,MATCH(纤芯!Y5867,业务类型!$B$4:$B$8,0))</f>
        <v>IDLE</v>
      </c>
      <c r="AA5867" s="3"/>
    </row>
    <row r="5868" spans="1:27" ht="16.5" x14ac:dyDescent="0.2">
      <c r="A5868" s="3">
        <v>5865</v>
      </c>
      <c r="B5868" s="3">
        <f t="shared" si="459"/>
        <v>37055104001</v>
      </c>
      <c r="C5868" s="3" t="s">
        <v>1166</v>
      </c>
      <c r="D5868" s="3" t="s">
        <v>255</v>
      </c>
      <c r="E5868" s="3" t="str">
        <f>INDEX(光放段!$G$4:$G$237,MATCH(纤芯!G5868,光放段!$C$4:$C$237,0))</f>
        <v>山东二干|潍烟威2号光缆:潍坊四平路-烟台开发区</v>
      </c>
      <c r="F5868" s="3">
        <f>INDEX(光放段!$I$4:$I$237,MATCH(纤芯!H5868,光放段!$B$4:$B$237,0))</f>
        <v>37055100000</v>
      </c>
      <c r="G5868" s="3" t="str">
        <f t="shared" si="455"/>
        <v>山东二干|潍烟威2号光缆:龙口龙口镇-蓬莱老局</v>
      </c>
      <c r="H5868" s="3">
        <f>INDEX(光放段!$B$4:$B$237,MATCH(纤芯!G5868,光放段!$C$4:$C$237,0))</f>
        <v>37055104000</v>
      </c>
      <c r="I5868" s="3" t="str">
        <f t="shared" si="456"/>
        <v>潍烟威2号光缆</v>
      </c>
      <c r="J5868" s="3" t="str">
        <f>INDEX(子缆名称!$B$4:$B$29,纤芯!M5868)</f>
        <v>A缆</v>
      </c>
      <c r="K5868" s="3">
        <v>1</v>
      </c>
      <c r="L5868" s="3">
        <f t="shared" si="457"/>
        <v>1</v>
      </c>
      <c r="M5868" s="3">
        <f t="shared" si="458"/>
        <v>1</v>
      </c>
      <c r="N5868" s="3" t="s">
        <v>128</v>
      </c>
      <c r="O5868" s="3">
        <f>COUNTIF([1]局站!$D$4:$D$172,"="&amp;N5868)</f>
        <v>1</v>
      </c>
      <c r="P5868" s="3">
        <v>0</v>
      </c>
      <c r="Q5868" s="3">
        <v>0</v>
      </c>
      <c r="R5868" s="3">
        <v>0</v>
      </c>
      <c r="S5868" s="3" t="s">
        <v>130</v>
      </c>
      <c r="T5868" s="3">
        <f>COUNTIF([1]局站!$D$4:$D$172,"="&amp;S5868)</f>
        <v>1</v>
      </c>
      <c r="U5868" s="3">
        <v>0</v>
      </c>
      <c r="V5868" s="3">
        <v>0</v>
      </c>
      <c r="W5868" s="3">
        <v>0</v>
      </c>
      <c r="X5868" s="3" t="s">
        <v>1214</v>
      </c>
      <c r="Y5868" s="3" t="s">
        <v>880</v>
      </c>
      <c r="Z5868" s="3" t="str">
        <f>INDEX(业务类型!$C$4:$C$8,MATCH(纤芯!Y5868,业务类型!$B$4:$B$8,0))</f>
        <v>IDLE</v>
      </c>
      <c r="AA5868" s="3"/>
    </row>
    <row r="5869" spans="1:27" ht="16.5" x14ac:dyDescent="0.2">
      <c r="A5869" s="3">
        <v>5866</v>
      </c>
      <c r="B5869" s="3">
        <f t="shared" si="459"/>
        <v>37055104002</v>
      </c>
      <c r="C5869" s="3" t="s">
        <v>1166</v>
      </c>
      <c r="D5869" s="3" t="s">
        <v>255</v>
      </c>
      <c r="E5869" s="3" t="str">
        <f>INDEX(光放段!$G$4:$G$237,MATCH(纤芯!G5869,光放段!$C$4:$C$237,0))</f>
        <v>山东二干|潍烟威2号光缆:潍坊四平路-烟台开发区</v>
      </c>
      <c r="F5869" s="3">
        <f>INDEX(光放段!$I$4:$I$237,MATCH(纤芯!H5869,光放段!$B$4:$B$237,0))</f>
        <v>37055100000</v>
      </c>
      <c r="G5869" s="3" t="str">
        <f t="shared" si="455"/>
        <v>山东二干|潍烟威2号光缆:龙口龙口镇-蓬莱老局</v>
      </c>
      <c r="H5869" s="3">
        <f>INDEX(光放段!$B$4:$B$237,MATCH(纤芯!G5869,光放段!$C$4:$C$237,0))</f>
        <v>37055104000</v>
      </c>
      <c r="I5869" s="3" t="str">
        <f t="shared" si="456"/>
        <v>潍烟威2号光缆</v>
      </c>
      <c r="J5869" s="3" t="str">
        <f>INDEX(子缆名称!$B$4:$B$29,纤芯!M5869)</f>
        <v>A缆</v>
      </c>
      <c r="K5869" s="3">
        <v>2</v>
      </c>
      <c r="L5869" s="3">
        <f t="shared" si="457"/>
        <v>2</v>
      </c>
      <c r="M5869" s="3">
        <f t="shared" si="458"/>
        <v>1</v>
      </c>
      <c r="N5869" s="3" t="s">
        <v>128</v>
      </c>
      <c r="O5869" s="3">
        <f>COUNTIF([1]局站!$D$4:$D$172,"="&amp;N5869)</f>
        <v>1</v>
      </c>
      <c r="P5869" s="3">
        <v>0</v>
      </c>
      <c r="Q5869" s="3">
        <v>0</v>
      </c>
      <c r="R5869" s="3">
        <v>0</v>
      </c>
      <c r="S5869" s="3" t="s">
        <v>130</v>
      </c>
      <c r="T5869" s="3">
        <f>COUNTIF([1]局站!$D$4:$D$172,"="&amp;S5869)</f>
        <v>1</v>
      </c>
      <c r="U5869" s="3">
        <v>0</v>
      </c>
      <c r="V5869" s="3">
        <v>0</v>
      </c>
      <c r="W5869" s="3">
        <v>0</v>
      </c>
      <c r="X5869" s="3" t="s">
        <v>1214</v>
      </c>
      <c r="Y5869" s="3" t="s">
        <v>880</v>
      </c>
      <c r="Z5869" s="3" t="str">
        <f>INDEX(业务类型!$C$4:$C$8,MATCH(纤芯!Y5869,业务类型!$B$4:$B$8,0))</f>
        <v>IDLE</v>
      </c>
      <c r="AA5869" s="3"/>
    </row>
    <row r="5870" spans="1:27" ht="16.5" x14ac:dyDescent="0.2">
      <c r="A5870" s="3">
        <v>5867</v>
      </c>
      <c r="B5870" s="3">
        <f t="shared" si="459"/>
        <v>37055104003</v>
      </c>
      <c r="C5870" s="3" t="s">
        <v>1166</v>
      </c>
      <c r="D5870" s="3" t="s">
        <v>255</v>
      </c>
      <c r="E5870" s="3" t="str">
        <f>INDEX(光放段!$G$4:$G$237,MATCH(纤芯!G5870,光放段!$C$4:$C$237,0))</f>
        <v>山东二干|潍烟威2号光缆:潍坊四平路-烟台开发区</v>
      </c>
      <c r="F5870" s="3">
        <f>INDEX(光放段!$I$4:$I$237,MATCH(纤芯!H5870,光放段!$B$4:$B$237,0))</f>
        <v>37055100000</v>
      </c>
      <c r="G5870" s="3" t="str">
        <f t="shared" si="455"/>
        <v>山东二干|潍烟威2号光缆:龙口龙口镇-蓬莱老局</v>
      </c>
      <c r="H5870" s="3">
        <f>INDEX(光放段!$B$4:$B$237,MATCH(纤芯!G5870,光放段!$C$4:$C$237,0))</f>
        <v>37055104000</v>
      </c>
      <c r="I5870" s="3" t="str">
        <f t="shared" si="456"/>
        <v>潍烟威2号光缆</v>
      </c>
      <c r="J5870" s="3" t="str">
        <f>INDEX(子缆名称!$B$4:$B$29,纤芯!M5870)</f>
        <v>A缆</v>
      </c>
      <c r="K5870" s="3">
        <v>3</v>
      </c>
      <c r="L5870" s="3">
        <f t="shared" si="457"/>
        <v>3</v>
      </c>
      <c r="M5870" s="3">
        <f t="shared" si="458"/>
        <v>1</v>
      </c>
      <c r="N5870" s="3" t="s">
        <v>128</v>
      </c>
      <c r="O5870" s="3">
        <f>COUNTIF([1]局站!$D$4:$D$172,"="&amp;N5870)</f>
        <v>1</v>
      </c>
      <c r="P5870" s="3">
        <v>0</v>
      </c>
      <c r="Q5870" s="3">
        <v>0</v>
      </c>
      <c r="R5870" s="3">
        <v>0</v>
      </c>
      <c r="S5870" s="3" t="s">
        <v>130</v>
      </c>
      <c r="T5870" s="3">
        <f>COUNTIF([1]局站!$D$4:$D$172,"="&amp;S5870)</f>
        <v>1</v>
      </c>
      <c r="U5870" s="3">
        <v>0</v>
      </c>
      <c r="V5870" s="3">
        <v>0</v>
      </c>
      <c r="W5870" s="3">
        <v>0</v>
      </c>
      <c r="X5870" s="3" t="s">
        <v>1214</v>
      </c>
      <c r="Y5870" s="3" t="s">
        <v>852</v>
      </c>
      <c r="Z5870" s="3" t="str">
        <f>INDEX(业务类型!$C$4:$C$8,MATCH(纤芯!Y5870,业务类型!$B$4:$B$8,0))</f>
        <v>TWO</v>
      </c>
      <c r="AA5870" s="3" t="s">
        <v>999</v>
      </c>
    </row>
    <row r="5871" spans="1:27" ht="16.5" x14ac:dyDescent="0.2">
      <c r="A5871" s="3">
        <v>5868</v>
      </c>
      <c r="B5871" s="3">
        <f t="shared" si="459"/>
        <v>37055104004</v>
      </c>
      <c r="C5871" s="3" t="s">
        <v>1166</v>
      </c>
      <c r="D5871" s="3" t="s">
        <v>255</v>
      </c>
      <c r="E5871" s="3" t="str">
        <f>INDEX(光放段!$G$4:$G$237,MATCH(纤芯!G5871,光放段!$C$4:$C$237,0))</f>
        <v>山东二干|潍烟威2号光缆:潍坊四平路-烟台开发区</v>
      </c>
      <c r="F5871" s="3">
        <f>INDEX(光放段!$I$4:$I$237,MATCH(纤芯!H5871,光放段!$B$4:$B$237,0))</f>
        <v>37055100000</v>
      </c>
      <c r="G5871" s="3" t="str">
        <f t="shared" si="455"/>
        <v>山东二干|潍烟威2号光缆:龙口龙口镇-蓬莱老局</v>
      </c>
      <c r="H5871" s="3">
        <f>INDEX(光放段!$B$4:$B$237,MATCH(纤芯!G5871,光放段!$C$4:$C$237,0))</f>
        <v>37055104000</v>
      </c>
      <c r="I5871" s="3" t="str">
        <f t="shared" si="456"/>
        <v>潍烟威2号光缆</v>
      </c>
      <c r="J5871" s="3" t="str">
        <f>INDEX(子缆名称!$B$4:$B$29,纤芯!M5871)</f>
        <v>A缆</v>
      </c>
      <c r="K5871" s="3">
        <v>4</v>
      </c>
      <c r="L5871" s="3">
        <f t="shared" si="457"/>
        <v>4</v>
      </c>
      <c r="M5871" s="3">
        <f t="shared" si="458"/>
        <v>1</v>
      </c>
      <c r="N5871" s="3" t="s">
        <v>128</v>
      </c>
      <c r="O5871" s="3">
        <f>COUNTIF([1]局站!$D$4:$D$172,"="&amp;N5871)</f>
        <v>1</v>
      </c>
      <c r="P5871" s="3">
        <v>0</v>
      </c>
      <c r="Q5871" s="3">
        <v>0</v>
      </c>
      <c r="R5871" s="3">
        <v>0</v>
      </c>
      <c r="S5871" s="3" t="s">
        <v>130</v>
      </c>
      <c r="T5871" s="3">
        <f>COUNTIF([1]局站!$D$4:$D$172,"="&amp;S5871)</f>
        <v>1</v>
      </c>
      <c r="U5871" s="3">
        <v>0</v>
      </c>
      <c r="V5871" s="3">
        <v>0</v>
      </c>
      <c r="W5871" s="3">
        <v>0</v>
      </c>
      <c r="X5871" s="3" t="s">
        <v>1214</v>
      </c>
      <c r="Y5871" s="3" t="s">
        <v>852</v>
      </c>
      <c r="Z5871" s="3" t="str">
        <f>INDEX(业务类型!$C$4:$C$8,MATCH(纤芯!Y5871,业务类型!$B$4:$B$8,0))</f>
        <v>TWO</v>
      </c>
      <c r="AA5871" s="3" t="s">
        <v>999</v>
      </c>
    </row>
    <row r="5872" spans="1:27" ht="16.5" x14ac:dyDescent="0.2">
      <c r="A5872" s="3">
        <v>5869</v>
      </c>
      <c r="B5872" s="3">
        <f t="shared" si="459"/>
        <v>37055104005</v>
      </c>
      <c r="C5872" s="3" t="s">
        <v>1166</v>
      </c>
      <c r="D5872" s="3" t="s">
        <v>255</v>
      </c>
      <c r="E5872" s="3" t="str">
        <f>INDEX(光放段!$G$4:$G$237,MATCH(纤芯!G5872,光放段!$C$4:$C$237,0))</f>
        <v>山东二干|潍烟威2号光缆:潍坊四平路-烟台开发区</v>
      </c>
      <c r="F5872" s="3">
        <f>INDEX(光放段!$I$4:$I$237,MATCH(纤芯!H5872,光放段!$B$4:$B$237,0))</f>
        <v>37055100000</v>
      </c>
      <c r="G5872" s="3" t="str">
        <f t="shared" si="455"/>
        <v>山东二干|潍烟威2号光缆:龙口龙口镇-蓬莱老局</v>
      </c>
      <c r="H5872" s="3">
        <f>INDEX(光放段!$B$4:$B$237,MATCH(纤芯!G5872,光放段!$C$4:$C$237,0))</f>
        <v>37055104000</v>
      </c>
      <c r="I5872" s="3" t="str">
        <f t="shared" si="456"/>
        <v>潍烟威2号光缆</v>
      </c>
      <c r="J5872" s="3" t="str">
        <f>INDEX(子缆名称!$B$4:$B$29,纤芯!M5872)</f>
        <v>A缆</v>
      </c>
      <c r="K5872" s="3">
        <v>5</v>
      </c>
      <c r="L5872" s="3">
        <f t="shared" si="457"/>
        <v>5</v>
      </c>
      <c r="M5872" s="3">
        <f t="shared" si="458"/>
        <v>1</v>
      </c>
      <c r="N5872" s="3" t="s">
        <v>128</v>
      </c>
      <c r="O5872" s="3">
        <f>COUNTIF([1]局站!$D$4:$D$172,"="&amp;N5872)</f>
        <v>1</v>
      </c>
      <c r="P5872" s="3">
        <v>0</v>
      </c>
      <c r="Q5872" s="3">
        <v>0</v>
      </c>
      <c r="R5872" s="3">
        <v>0</v>
      </c>
      <c r="S5872" s="3" t="s">
        <v>130</v>
      </c>
      <c r="T5872" s="3">
        <f>COUNTIF([1]局站!$D$4:$D$172,"="&amp;S5872)</f>
        <v>1</v>
      </c>
      <c r="U5872" s="3">
        <v>0</v>
      </c>
      <c r="V5872" s="3">
        <v>0</v>
      </c>
      <c r="W5872" s="3">
        <v>0</v>
      </c>
      <c r="X5872" s="3" t="s">
        <v>1214</v>
      </c>
      <c r="Y5872" s="3" t="s">
        <v>854</v>
      </c>
      <c r="Z5872" s="3" t="str">
        <f>INDEX(业务类型!$C$4:$C$8,MATCH(纤芯!Y5872,业务类型!$B$4:$B$8,0))</f>
        <v>LOCAL</v>
      </c>
      <c r="AA5872" s="3" t="s">
        <v>879</v>
      </c>
    </row>
    <row r="5873" spans="1:27" ht="16.5" x14ac:dyDescent="0.2">
      <c r="A5873" s="3">
        <v>5870</v>
      </c>
      <c r="B5873" s="3">
        <f t="shared" si="459"/>
        <v>37055104006</v>
      </c>
      <c r="C5873" s="3" t="s">
        <v>1166</v>
      </c>
      <c r="D5873" s="3" t="s">
        <v>255</v>
      </c>
      <c r="E5873" s="3" t="str">
        <f>INDEX(光放段!$G$4:$G$237,MATCH(纤芯!G5873,光放段!$C$4:$C$237,0))</f>
        <v>山东二干|潍烟威2号光缆:潍坊四平路-烟台开发区</v>
      </c>
      <c r="F5873" s="3">
        <f>INDEX(光放段!$I$4:$I$237,MATCH(纤芯!H5873,光放段!$B$4:$B$237,0))</f>
        <v>37055100000</v>
      </c>
      <c r="G5873" s="3" t="str">
        <f t="shared" si="455"/>
        <v>山东二干|潍烟威2号光缆:龙口龙口镇-蓬莱老局</v>
      </c>
      <c r="H5873" s="3">
        <f>INDEX(光放段!$B$4:$B$237,MATCH(纤芯!G5873,光放段!$C$4:$C$237,0))</f>
        <v>37055104000</v>
      </c>
      <c r="I5873" s="3" t="str">
        <f t="shared" si="456"/>
        <v>潍烟威2号光缆</v>
      </c>
      <c r="J5873" s="3" t="str">
        <f>INDEX(子缆名称!$B$4:$B$29,纤芯!M5873)</f>
        <v>A缆</v>
      </c>
      <c r="K5873" s="3">
        <v>6</v>
      </c>
      <c r="L5873" s="3">
        <f t="shared" si="457"/>
        <v>6</v>
      </c>
      <c r="M5873" s="3">
        <f t="shared" si="458"/>
        <v>1</v>
      </c>
      <c r="N5873" s="3" t="s">
        <v>128</v>
      </c>
      <c r="O5873" s="3">
        <f>COUNTIF([1]局站!$D$4:$D$172,"="&amp;N5873)</f>
        <v>1</v>
      </c>
      <c r="P5873" s="3">
        <v>0</v>
      </c>
      <c r="Q5873" s="3">
        <v>0</v>
      </c>
      <c r="R5873" s="3">
        <v>0</v>
      </c>
      <c r="S5873" s="3" t="s">
        <v>130</v>
      </c>
      <c r="T5873" s="3">
        <f>COUNTIF([1]局站!$D$4:$D$172,"="&amp;S5873)</f>
        <v>1</v>
      </c>
      <c r="U5873" s="3">
        <v>0</v>
      </c>
      <c r="V5873" s="3">
        <v>0</v>
      </c>
      <c r="W5873" s="3">
        <v>0</v>
      </c>
      <c r="X5873" s="3" t="s">
        <v>1214</v>
      </c>
      <c r="Y5873" s="3" t="s">
        <v>854</v>
      </c>
      <c r="Z5873" s="3" t="str">
        <f>INDEX(业务类型!$C$4:$C$8,MATCH(纤芯!Y5873,业务类型!$B$4:$B$8,0))</f>
        <v>LOCAL</v>
      </c>
      <c r="AA5873" s="3" t="s">
        <v>879</v>
      </c>
    </row>
    <row r="5874" spans="1:27" ht="16.5" x14ac:dyDescent="0.2">
      <c r="A5874" s="3">
        <v>5871</v>
      </c>
      <c r="B5874" s="3">
        <f t="shared" si="459"/>
        <v>37055104007</v>
      </c>
      <c r="C5874" s="3" t="s">
        <v>1166</v>
      </c>
      <c r="D5874" s="3" t="s">
        <v>255</v>
      </c>
      <c r="E5874" s="3" t="str">
        <f>INDEX(光放段!$G$4:$G$237,MATCH(纤芯!G5874,光放段!$C$4:$C$237,0))</f>
        <v>山东二干|潍烟威2号光缆:潍坊四平路-烟台开发区</v>
      </c>
      <c r="F5874" s="3">
        <f>INDEX(光放段!$I$4:$I$237,MATCH(纤芯!H5874,光放段!$B$4:$B$237,0))</f>
        <v>37055100000</v>
      </c>
      <c r="G5874" s="3" t="str">
        <f t="shared" si="455"/>
        <v>山东二干|潍烟威2号光缆:龙口龙口镇-蓬莱老局</v>
      </c>
      <c r="H5874" s="3">
        <f>INDEX(光放段!$B$4:$B$237,MATCH(纤芯!G5874,光放段!$C$4:$C$237,0))</f>
        <v>37055104000</v>
      </c>
      <c r="I5874" s="3" t="str">
        <f t="shared" si="456"/>
        <v>潍烟威2号光缆</v>
      </c>
      <c r="J5874" s="3" t="str">
        <f>INDEX(子缆名称!$B$4:$B$29,纤芯!M5874)</f>
        <v>A缆</v>
      </c>
      <c r="K5874" s="3">
        <v>7</v>
      </c>
      <c r="L5874" s="3">
        <f t="shared" si="457"/>
        <v>7</v>
      </c>
      <c r="M5874" s="3">
        <f t="shared" si="458"/>
        <v>1</v>
      </c>
      <c r="N5874" s="3" t="s">
        <v>128</v>
      </c>
      <c r="O5874" s="3">
        <f>COUNTIF([1]局站!$D$4:$D$172,"="&amp;N5874)</f>
        <v>1</v>
      </c>
      <c r="P5874" s="3">
        <v>0</v>
      </c>
      <c r="Q5874" s="3">
        <v>0</v>
      </c>
      <c r="R5874" s="3">
        <v>0</v>
      </c>
      <c r="S5874" s="3" t="s">
        <v>130</v>
      </c>
      <c r="T5874" s="3">
        <f>COUNTIF([1]局站!$D$4:$D$172,"="&amp;S5874)</f>
        <v>1</v>
      </c>
      <c r="U5874" s="3">
        <v>0</v>
      </c>
      <c r="V5874" s="3">
        <v>0</v>
      </c>
      <c r="W5874" s="3">
        <v>0</v>
      </c>
      <c r="X5874" s="3" t="s">
        <v>1214</v>
      </c>
      <c r="Y5874" s="3" t="s">
        <v>854</v>
      </c>
      <c r="Z5874" s="3" t="str">
        <f>INDEX(业务类型!$C$4:$C$8,MATCH(纤芯!Y5874,业务类型!$B$4:$B$8,0))</f>
        <v>LOCAL</v>
      </c>
      <c r="AA5874" s="3" t="s">
        <v>879</v>
      </c>
    </row>
    <row r="5875" spans="1:27" ht="16.5" x14ac:dyDescent="0.2">
      <c r="A5875" s="3">
        <v>5872</v>
      </c>
      <c r="B5875" s="3">
        <f t="shared" si="459"/>
        <v>37055104008</v>
      </c>
      <c r="C5875" s="3" t="s">
        <v>1166</v>
      </c>
      <c r="D5875" s="3" t="s">
        <v>255</v>
      </c>
      <c r="E5875" s="3" t="str">
        <f>INDEX(光放段!$G$4:$G$237,MATCH(纤芯!G5875,光放段!$C$4:$C$237,0))</f>
        <v>山东二干|潍烟威2号光缆:潍坊四平路-烟台开发区</v>
      </c>
      <c r="F5875" s="3">
        <f>INDEX(光放段!$I$4:$I$237,MATCH(纤芯!H5875,光放段!$B$4:$B$237,0))</f>
        <v>37055100000</v>
      </c>
      <c r="G5875" s="3" t="str">
        <f t="shared" si="455"/>
        <v>山东二干|潍烟威2号光缆:龙口龙口镇-蓬莱老局</v>
      </c>
      <c r="H5875" s="3">
        <f>INDEX(光放段!$B$4:$B$237,MATCH(纤芯!G5875,光放段!$C$4:$C$237,0))</f>
        <v>37055104000</v>
      </c>
      <c r="I5875" s="3" t="str">
        <f t="shared" si="456"/>
        <v>潍烟威2号光缆</v>
      </c>
      <c r="J5875" s="3" t="str">
        <f>INDEX(子缆名称!$B$4:$B$29,纤芯!M5875)</f>
        <v>A缆</v>
      </c>
      <c r="K5875" s="3">
        <v>8</v>
      </c>
      <c r="L5875" s="3">
        <f t="shared" si="457"/>
        <v>8</v>
      </c>
      <c r="M5875" s="3">
        <f t="shared" si="458"/>
        <v>1</v>
      </c>
      <c r="N5875" s="3" t="s">
        <v>128</v>
      </c>
      <c r="O5875" s="3">
        <f>COUNTIF([1]局站!$D$4:$D$172,"="&amp;N5875)</f>
        <v>1</v>
      </c>
      <c r="P5875" s="3">
        <v>0</v>
      </c>
      <c r="Q5875" s="3">
        <v>0</v>
      </c>
      <c r="R5875" s="3">
        <v>0</v>
      </c>
      <c r="S5875" s="3" t="s">
        <v>130</v>
      </c>
      <c r="T5875" s="3">
        <f>COUNTIF([1]局站!$D$4:$D$172,"="&amp;S5875)</f>
        <v>1</v>
      </c>
      <c r="U5875" s="3">
        <v>0</v>
      </c>
      <c r="V5875" s="3">
        <v>0</v>
      </c>
      <c r="W5875" s="3">
        <v>0</v>
      </c>
      <c r="X5875" s="3" t="s">
        <v>1214</v>
      </c>
      <c r="Y5875" s="3" t="s">
        <v>854</v>
      </c>
      <c r="Z5875" s="3" t="str">
        <f>INDEX(业务类型!$C$4:$C$8,MATCH(纤芯!Y5875,业务类型!$B$4:$B$8,0))</f>
        <v>LOCAL</v>
      </c>
      <c r="AA5875" s="3" t="s">
        <v>879</v>
      </c>
    </row>
    <row r="5876" spans="1:27" ht="16.5" x14ac:dyDescent="0.2">
      <c r="A5876" s="3">
        <v>5873</v>
      </c>
      <c r="B5876" s="3">
        <f t="shared" si="459"/>
        <v>37055104009</v>
      </c>
      <c r="C5876" s="3" t="s">
        <v>1166</v>
      </c>
      <c r="D5876" s="3" t="s">
        <v>255</v>
      </c>
      <c r="E5876" s="3" t="str">
        <f>INDEX(光放段!$G$4:$G$237,MATCH(纤芯!G5876,光放段!$C$4:$C$237,0))</f>
        <v>山东二干|潍烟威2号光缆:潍坊四平路-烟台开发区</v>
      </c>
      <c r="F5876" s="3">
        <f>INDEX(光放段!$I$4:$I$237,MATCH(纤芯!H5876,光放段!$B$4:$B$237,0))</f>
        <v>37055100000</v>
      </c>
      <c r="G5876" s="3" t="str">
        <f t="shared" si="455"/>
        <v>山东二干|潍烟威2号光缆:龙口龙口镇-蓬莱老局</v>
      </c>
      <c r="H5876" s="3">
        <f>INDEX(光放段!$B$4:$B$237,MATCH(纤芯!G5876,光放段!$C$4:$C$237,0))</f>
        <v>37055104000</v>
      </c>
      <c r="I5876" s="3" t="str">
        <f t="shared" si="456"/>
        <v>潍烟威2号光缆</v>
      </c>
      <c r="J5876" s="3" t="str">
        <f>INDEX(子缆名称!$B$4:$B$29,纤芯!M5876)</f>
        <v>A缆</v>
      </c>
      <c r="K5876" s="3">
        <v>9</v>
      </c>
      <c r="L5876" s="3">
        <f t="shared" si="457"/>
        <v>9</v>
      </c>
      <c r="M5876" s="3">
        <f t="shared" si="458"/>
        <v>1</v>
      </c>
      <c r="N5876" s="3" t="s">
        <v>128</v>
      </c>
      <c r="O5876" s="3">
        <f>COUNTIF([1]局站!$D$4:$D$172,"="&amp;N5876)</f>
        <v>1</v>
      </c>
      <c r="P5876" s="3">
        <v>0</v>
      </c>
      <c r="Q5876" s="3">
        <v>0</v>
      </c>
      <c r="R5876" s="3">
        <v>0</v>
      </c>
      <c r="S5876" s="3" t="s">
        <v>130</v>
      </c>
      <c r="T5876" s="3">
        <f>COUNTIF([1]局站!$D$4:$D$172,"="&amp;S5876)</f>
        <v>1</v>
      </c>
      <c r="U5876" s="3">
        <v>0</v>
      </c>
      <c r="V5876" s="3">
        <v>0</v>
      </c>
      <c r="W5876" s="3">
        <v>0</v>
      </c>
      <c r="X5876" s="3" t="s">
        <v>1214</v>
      </c>
      <c r="Y5876" s="3" t="s">
        <v>880</v>
      </c>
      <c r="Z5876" s="3" t="str">
        <f>INDEX(业务类型!$C$4:$C$8,MATCH(纤芯!Y5876,业务类型!$B$4:$B$8,0))</f>
        <v>IDLE</v>
      </c>
      <c r="AA5876" s="3"/>
    </row>
    <row r="5877" spans="1:27" ht="16.5" x14ac:dyDescent="0.2">
      <c r="A5877" s="3">
        <v>5874</v>
      </c>
      <c r="B5877" s="3">
        <f t="shared" si="459"/>
        <v>37055104010</v>
      </c>
      <c r="C5877" s="3" t="s">
        <v>1166</v>
      </c>
      <c r="D5877" s="3" t="s">
        <v>255</v>
      </c>
      <c r="E5877" s="3" t="str">
        <f>INDEX(光放段!$G$4:$G$237,MATCH(纤芯!G5877,光放段!$C$4:$C$237,0))</f>
        <v>山东二干|潍烟威2号光缆:潍坊四平路-烟台开发区</v>
      </c>
      <c r="F5877" s="3">
        <f>INDEX(光放段!$I$4:$I$237,MATCH(纤芯!H5877,光放段!$B$4:$B$237,0))</f>
        <v>37055100000</v>
      </c>
      <c r="G5877" s="3" t="str">
        <f t="shared" si="455"/>
        <v>山东二干|潍烟威2号光缆:龙口龙口镇-蓬莱老局</v>
      </c>
      <c r="H5877" s="3">
        <f>INDEX(光放段!$B$4:$B$237,MATCH(纤芯!G5877,光放段!$C$4:$C$237,0))</f>
        <v>37055104000</v>
      </c>
      <c r="I5877" s="3" t="str">
        <f t="shared" si="456"/>
        <v>潍烟威2号光缆</v>
      </c>
      <c r="J5877" s="3" t="str">
        <f>INDEX(子缆名称!$B$4:$B$29,纤芯!M5877)</f>
        <v>A缆</v>
      </c>
      <c r="K5877" s="3">
        <v>10</v>
      </c>
      <c r="L5877" s="3">
        <f t="shared" si="457"/>
        <v>10</v>
      </c>
      <c r="M5877" s="3">
        <f t="shared" si="458"/>
        <v>1</v>
      </c>
      <c r="N5877" s="3" t="s">
        <v>128</v>
      </c>
      <c r="O5877" s="3">
        <f>COUNTIF([1]局站!$D$4:$D$172,"="&amp;N5877)</f>
        <v>1</v>
      </c>
      <c r="P5877" s="3">
        <v>0</v>
      </c>
      <c r="Q5877" s="3">
        <v>0</v>
      </c>
      <c r="R5877" s="3">
        <v>0</v>
      </c>
      <c r="S5877" s="3" t="s">
        <v>130</v>
      </c>
      <c r="T5877" s="3">
        <f>COUNTIF([1]局站!$D$4:$D$172,"="&amp;S5877)</f>
        <v>1</v>
      </c>
      <c r="U5877" s="3">
        <v>0</v>
      </c>
      <c r="V5877" s="3">
        <v>0</v>
      </c>
      <c r="W5877" s="3">
        <v>0</v>
      </c>
      <c r="X5877" s="3" t="s">
        <v>1214</v>
      </c>
      <c r="Y5877" s="3" t="s">
        <v>880</v>
      </c>
      <c r="Z5877" s="3" t="str">
        <f>INDEX(业务类型!$C$4:$C$8,MATCH(纤芯!Y5877,业务类型!$B$4:$B$8,0))</f>
        <v>IDLE</v>
      </c>
      <c r="AA5877" s="3"/>
    </row>
    <row r="5878" spans="1:27" ht="16.5" x14ac:dyDescent="0.2">
      <c r="A5878" s="3">
        <v>5875</v>
      </c>
      <c r="B5878" s="3">
        <f t="shared" si="459"/>
        <v>37055104011</v>
      </c>
      <c r="C5878" s="3" t="s">
        <v>1166</v>
      </c>
      <c r="D5878" s="3" t="s">
        <v>255</v>
      </c>
      <c r="E5878" s="3" t="str">
        <f>INDEX(光放段!$G$4:$G$237,MATCH(纤芯!G5878,光放段!$C$4:$C$237,0))</f>
        <v>山东二干|潍烟威2号光缆:潍坊四平路-烟台开发区</v>
      </c>
      <c r="F5878" s="3">
        <f>INDEX(光放段!$I$4:$I$237,MATCH(纤芯!H5878,光放段!$B$4:$B$237,0))</f>
        <v>37055100000</v>
      </c>
      <c r="G5878" s="3" t="str">
        <f t="shared" si="455"/>
        <v>山东二干|潍烟威2号光缆:龙口龙口镇-蓬莱老局</v>
      </c>
      <c r="H5878" s="3">
        <f>INDEX(光放段!$B$4:$B$237,MATCH(纤芯!G5878,光放段!$C$4:$C$237,0))</f>
        <v>37055104000</v>
      </c>
      <c r="I5878" s="3" t="str">
        <f t="shared" si="456"/>
        <v>潍烟威2号光缆</v>
      </c>
      <c r="J5878" s="3" t="str">
        <f>INDEX(子缆名称!$B$4:$B$29,纤芯!M5878)</f>
        <v>A缆</v>
      </c>
      <c r="K5878" s="3">
        <v>11</v>
      </c>
      <c r="L5878" s="3">
        <f t="shared" si="457"/>
        <v>11</v>
      </c>
      <c r="M5878" s="3">
        <f t="shared" si="458"/>
        <v>1</v>
      </c>
      <c r="N5878" s="3" t="s">
        <v>128</v>
      </c>
      <c r="O5878" s="3">
        <f>COUNTIF([1]局站!$D$4:$D$172,"="&amp;N5878)</f>
        <v>1</v>
      </c>
      <c r="P5878" s="3">
        <v>0</v>
      </c>
      <c r="Q5878" s="3">
        <v>0</v>
      </c>
      <c r="R5878" s="3">
        <v>0</v>
      </c>
      <c r="S5878" s="3" t="s">
        <v>130</v>
      </c>
      <c r="T5878" s="3">
        <f>COUNTIF([1]局站!$D$4:$D$172,"="&amp;S5878)</f>
        <v>1</v>
      </c>
      <c r="U5878" s="3">
        <v>0</v>
      </c>
      <c r="V5878" s="3">
        <v>0</v>
      </c>
      <c r="W5878" s="3">
        <v>0</v>
      </c>
      <c r="X5878" s="3" t="s">
        <v>1214</v>
      </c>
      <c r="Y5878" s="3" t="s">
        <v>880</v>
      </c>
      <c r="Z5878" s="3" t="str">
        <f>INDEX(业务类型!$C$4:$C$8,MATCH(纤芯!Y5878,业务类型!$B$4:$B$8,0))</f>
        <v>IDLE</v>
      </c>
      <c r="AA5878" s="3"/>
    </row>
    <row r="5879" spans="1:27" ht="16.5" x14ac:dyDescent="0.2">
      <c r="A5879" s="3">
        <v>5876</v>
      </c>
      <c r="B5879" s="3">
        <f t="shared" si="459"/>
        <v>37055104012</v>
      </c>
      <c r="C5879" s="3" t="s">
        <v>1166</v>
      </c>
      <c r="D5879" s="3" t="s">
        <v>255</v>
      </c>
      <c r="E5879" s="3" t="str">
        <f>INDEX(光放段!$G$4:$G$237,MATCH(纤芯!G5879,光放段!$C$4:$C$237,0))</f>
        <v>山东二干|潍烟威2号光缆:潍坊四平路-烟台开发区</v>
      </c>
      <c r="F5879" s="3">
        <f>INDEX(光放段!$I$4:$I$237,MATCH(纤芯!H5879,光放段!$B$4:$B$237,0))</f>
        <v>37055100000</v>
      </c>
      <c r="G5879" s="3" t="str">
        <f t="shared" si="455"/>
        <v>山东二干|潍烟威2号光缆:龙口龙口镇-蓬莱老局</v>
      </c>
      <c r="H5879" s="3">
        <f>INDEX(光放段!$B$4:$B$237,MATCH(纤芯!G5879,光放段!$C$4:$C$237,0))</f>
        <v>37055104000</v>
      </c>
      <c r="I5879" s="3" t="str">
        <f t="shared" si="456"/>
        <v>潍烟威2号光缆</v>
      </c>
      <c r="J5879" s="3" t="str">
        <f>INDEX(子缆名称!$B$4:$B$29,纤芯!M5879)</f>
        <v>A缆</v>
      </c>
      <c r="K5879" s="3">
        <v>12</v>
      </c>
      <c r="L5879" s="3">
        <f t="shared" si="457"/>
        <v>12</v>
      </c>
      <c r="M5879" s="3">
        <f t="shared" si="458"/>
        <v>1</v>
      </c>
      <c r="N5879" s="3" t="s">
        <v>128</v>
      </c>
      <c r="O5879" s="3">
        <f>COUNTIF([1]局站!$D$4:$D$172,"="&amp;N5879)</f>
        <v>1</v>
      </c>
      <c r="P5879" s="3">
        <v>0</v>
      </c>
      <c r="Q5879" s="3">
        <v>0</v>
      </c>
      <c r="R5879" s="3">
        <v>0</v>
      </c>
      <c r="S5879" s="3" t="s">
        <v>130</v>
      </c>
      <c r="T5879" s="3">
        <f>COUNTIF([1]局站!$D$4:$D$172,"="&amp;S5879)</f>
        <v>1</v>
      </c>
      <c r="U5879" s="3">
        <v>0</v>
      </c>
      <c r="V5879" s="3">
        <v>0</v>
      </c>
      <c r="W5879" s="3">
        <v>0</v>
      </c>
      <c r="X5879" s="3" t="s">
        <v>1214</v>
      </c>
      <c r="Y5879" s="3" t="s">
        <v>880</v>
      </c>
      <c r="Z5879" s="3" t="str">
        <f>INDEX(业务类型!$C$4:$C$8,MATCH(纤芯!Y5879,业务类型!$B$4:$B$8,0))</f>
        <v>IDLE</v>
      </c>
      <c r="AA5879" s="3"/>
    </row>
    <row r="5880" spans="1:27" ht="16.5" x14ac:dyDescent="0.2">
      <c r="A5880" s="3">
        <v>5877</v>
      </c>
      <c r="B5880" s="3">
        <f t="shared" si="459"/>
        <v>37055104013</v>
      </c>
      <c r="C5880" s="3" t="s">
        <v>1166</v>
      </c>
      <c r="D5880" s="3" t="s">
        <v>255</v>
      </c>
      <c r="E5880" s="3" t="str">
        <f>INDEX(光放段!$G$4:$G$237,MATCH(纤芯!G5880,光放段!$C$4:$C$237,0))</f>
        <v>山东二干|潍烟威2号光缆:潍坊四平路-烟台开发区</v>
      </c>
      <c r="F5880" s="3">
        <f>INDEX(光放段!$I$4:$I$237,MATCH(纤芯!H5880,光放段!$B$4:$B$237,0))</f>
        <v>37055100000</v>
      </c>
      <c r="G5880" s="3" t="str">
        <f t="shared" si="455"/>
        <v>山东二干|潍烟威2号光缆:龙口龙口镇-蓬莱老局</v>
      </c>
      <c r="H5880" s="3">
        <f>INDEX(光放段!$B$4:$B$237,MATCH(纤芯!G5880,光放段!$C$4:$C$237,0))</f>
        <v>37055104000</v>
      </c>
      <c r="I5880" s="3" t="str">
        <f t="shared" si="456"/>
        <v>潍烟威2号光缆</v>
      </c>
      <c r="J5880" s="3" t="str">
        <f>INDEX(子缆名称!$B$4:$B$29,纤芯!M5880)</f>
        <v>B缆</v>
      </c>
      <c r="K5880" s="3">
        <v>13</v>
      </c>
      <c r="L5880" s="3">
        <f t="shared" si="457"/>
        <v>1</v>
      </c>
      <c r="M5880" s="3">
        <f t="shared" si="458"/>
        <v>2</v>
      </c>
      <c r="N5880" s="3" t="s">
        <v>128</v>
      </c>
      <c r="O5880" s="3">
        <f>COUNTIF([1]局站!$D$4:$D$172,"="&amp;N5880)</f>
        <v>1</v>
      </c>
      <c r="P5880" s="3">
        <v>0</v>
      </c>
      <c r="Q5880" s="3">
        <v>0</v>
      </c>
      <c r="R5880" s="3">
        <v>0</v>
      </c>
      <c r="S5880" s="3" t="s">
        <v>130</v>
      </c>
      <c r="T5880" s="3">
        <f>COUNTIF([1]局站!$D$4:$D$172,"="&amp;S5880)</f>
        <v>1</v>
      </c>
      <c r="U5880" s="3">
        <v>0</v>
      </c>
      <c r="V5880" s="3">
        <v>0</v>
      </c>
      <c r="W5880" s="3">
        <v>0</v>
      </c>
      <c r="X5880" s="3" t="s">
        <v>1214</v>
      </c>
      <c r="Y5880" s="3" t="s">
        <v>852</v>
      </c>
      <c r="Z5880" s="3" t="str">
        <f>INDEX(业务类型!$C$4:$C$8,MATCH(纤芯!Y5880,业务类型!$B$4:$B$8,0))</f>
        <v>TWO</v>
      </c>
      <c r="AA5880" s="3" t="s">
        <v>903</v>
      </c>
    </row>
    <row r="5881" spans="1:27" ht="16.5" x14ac:dyDescent="0.2">
      <c r="A5881" s="3">
        <v>5878</v>
      </c>
      <c r="B5881" s="3">
        <f t="shared" si="459"/>
        <v>37055104014</v>
      </c>
      <c r="C5881" s="3" t="s">
        <v>1166</v>
      </c>
      <c r="D5881" s="3" t="s">
        <v>255</v>
      </c>
      <c r="E5881" s="3" t="str">
        <f>INDEX(光放段!$G$4:$G$237,MATCH(纤芯!G5881,光放段!$C$4:$C$237,0))</f>
        <v>山东二干|潍烟威2号光缆:潍坊四平路-烟台开发区</v>
      </c>
      <c r="F5881" s="3">
        <f>INDEX(光放段!$I$4:$I$237,MATCH(纤芯!H5881,光放段!$B$4:$B$237,0))</f>
        <v>37055100000</v>
      </c>
      <c r="G5881" s="3" t="str">
        <f t="shared" si="455"/>
        <v>山东二干|潍烟威2号光缆:龙口龙口镇-蓬莱老局</v>
      </c>
      <c r="H5881" s="3">
        <f>INDEX(光放段!$B$4:$B$237,MATCH(纤芯!G5881,光放段!$C$4:$C$237,0))</f>
        <v>37055104000</v>
      </c>
      <c r="I5881" s="3" t="str">
        <f t="shared" si="456"/>
        <v>潍烟威2号光缆</v>
      </c>
      <c r="J5881" s="3" t="str">
        <f>INDEX(子缆名称!$B$4:$B$29,纤芯!M5881)</f>
        <v>B缆</v>
      </c>
      <c r="K5881" s="3">
        <v>14</v>
      </c>
      <c r="L5881" s="3">
        <f t="shared" si="457"/>
        <v>2</v>
      </c>
      <c r="M5881" s="3">
        <f t="shared" si="458"/>
        <v>2</v>
      </c>
      <c r="N5881" s="3" t="s">
        <v>128</v>
      </c>
      <c r="O5881" s="3">
        <f>COUNTIF([1]局站!$D$4:$D$172,"="&amp;N5881)</f>
        <v>1</v>
      </c>
      <c r="P5881" s="3">
        <v>0</v>
      </c>
      <c r="Q5881" s="3">
        <v>0</v>
      </c>
      <c r="R5881" s="3">
        <v>0</v>
      </c>
      <c r="S5881" s="3" t="s">
        <v>130</v>
      </c>
      <c r="T5881" s="3">
        <f>COUNTIF([1]局站!$D$4:$D$172,"="&amp;S5881)</f>
        <v>1</v>
      </c>
      <c r="U5881" s="3">
        <v>0</v>
      </c>
      <c r="V5881" s="3">
        <v>0</v>
      </c>
      <c r="W5881" s="3">
        <v>0</v>
      </c>
      <c r="X5881" s="3" t="s">
        <v>1214</v>
      </c>
      <c r="Y5881" s="3" t="s">
        <v>852</v>
      </c>
      <c r="Z5881" s="3" t="str">
        <f>INDEX(业务类型!$C$4:$C$8,MATCH(纤芯!Y5881,业务类型!$B$4:$B$8,0))</f>
        <v>TWO</v>
      </c>
      <c r="AA5881" s="3" t="s">
        <v>903</v>
      </c>
    </row>
    <row r="5882" spans="1:27" ht="16.5" x14ac:dyDescent="0.2">
      <c r="A5882" s="3">
        <v>5879</v>
      </c>
      <c r="B5882" s="3">
        <f t="shared" si="459"/>
        <v>37055104015</v>
      </c>
      <c r="C5882" s="3" t="s">
        <v>1166</v>
      </c>
      <c r="D5882" s="3" t="s">
        <v>255</v>
      </c>
      <c r="E5882" s="3" t="str">
        <f>INDEX(光放段!$G$4:$G$237,MATCH(纤芯!G5882,光放段!$C$4:$C$237,0))</f>
        <v>山东二干|潍烟威2号光缆:潍坊四平路-烟台开发区</v>
      </c>
      <c r="F5882" s="3">
        <f>INDEX(光放段!$I$4:$I$237,MATCH(纤芯!H5882,光放段!$B$4:$B$237,0))</f>
        <v>37055100000</v>
      </c>
      <c r="G5882" s="3" t="str">
        <f t="shared" si="455"/>
        <v>山东二干|潍烟威2号光缆:龙口龙口镇-蓬莱老局</v>
      </c>
      <c r="H5882" s="3">
        <f>INDEX(光放段!$B$4:$B$237,MATCH(纤芯!G5882,光放段!$C$4:$C$237,0))</f>
        <v>37055104000</v>
      </c>
      <c r="I5882" s="3" t="str">
        <f t="shared" si="456"/>
        <v>潍烟威2号光缆</v>
      </c>
      <c r="J5882" s="3" t="str">
        <f>INDEX(子缆名称!$B$4:$B$29,纤芯!M5882)</f>
        <v>B缆</v>
      </c>
      <c r="K5882" s="3">
        <v>15</v>
      </c>
      <c r="L5882" s="3">
        <f t="shared" si="457"/>
        <v>3</v>
      </c>
      <c r="M5882" s="3">
        <f t="shared" si="458"/>
        <v>2</v>
      </c>
      <c r="N5882" s="3" t="s">
        <v>128</v>
      </c>
      <c r="O5882" s="3">
        <f>COUNTIF([1]局站!$D$4:$D$172,"="&amp;N5882)</f>
        <v>1</v>
      </c>
      <c r="P5882" s="3">
        <v>0</v>
      </c>
      <c r="Q5882" s="3">
        <v>0</v>
      </c>
      <c r="R5882" s="3">
        <v>0</v>
      </c>
      <c r="S5882" s="3" t="s">
        <v>130</v>
      </c>
      <c r="T5882" s="3">
        <f>COUNTIF([1]局站!$D$4:$D$172,"="&amp;S5882)</f>
        <v>1</v>
      </c>
      <c r="U5882" s="3">
        <v>0</v>
      </c>
      <c r="V5882" s="3">
        <v>0</v>
      </c>
      <c r="W5882" s="3">
        <v>0</v>
      </c>
      <c r="X5882" s="3" t="s">
        <v>1214</v>
      </c>
      <c r="Y5882" s="3" t="s">
        <v>880</v>
      </c>
      <c r="Z5882" s="3" t="str">
        <f>INDEX(业务类型!$C$4:$C$8,MATCH(纤芯!Y5882,业务类型!$B$4:$B$8,0))</f>
        <v>IDLE</v>
      </c>
      <c r="AA5882" s="3"/>
    </row>
    <row r="5883" spans="1:27" ht="16.5" x14ac:dyDescent="0.2">
      <c r="A5883" s="3">
        <v>5880</v>
      </c>
      <c r="B5883" s="3">
        <f t="shared" si="459"/>
        <v>37055104016</v>
      </c>
      <c r="C5883" s="3" t="s">
        <v>1166</v>
      </c>
      <c r="D5883" s="3" t="s">
        <v>255</v>
      </c>
      <c r="E5883" s="3" t="str">
        <f>INDEX(光放段!$G$4:$G$237,MATCH(纤芯!G5883,光放段!$C$4:$C$237,0))</f>
        <v>山东二干|潍烟威2号光缆:潍坊四平路-烟台开发区</v>
      </c>
      <c r="F5883" s="3">
        <f>INDEX(光放段!$I$4:$I$237,MATCH(纤芯!H5883,光放段!$B$4:$B$237,0))</f>
        <v>37055100000</v>
      </c>
      <c r="G5883" s="3" t="str">
        <f t="shared" si="455"/>
        <v>山东二干|潍烟威2号光缆:龙口龙口镇-蓬莱老局</v>
      </c>
      <c r="H5883" s="3">
        <f>INDEX(光放段!$B$4:$B$237,MATCH(纤芯!G5883,光放段!$C$4:$C$237,0))</f>
        <v>37055104000</v>
      </c>
      <c r="I5883" s="3" t="str">
        <f t="shared" si="456"/>
        <v>潍烟威2号光缆</v>
      </c>
      <c r="J5883" s="3" t="str">
        <f>INDEX(子缆名称!$B$4:$B$29,纤芯!M5883)</f>
        <v>B缆</v>
      </c>
      <c r="K5883" s="3">
        <v>16</v>
      </c>
      <c r="L5883" s="3">
        <f t="shared" si="457"/>
        <v>4</v>
      </c>
      <c r="M5883" s="3">
        <f t="shared" si="458"/>
        <v>2</v>
      </c>
      <c r="N5883" s="3" t="s">
        <v>128</v>
      </c>
      <c r="O5883" s="3">
        <f>COUNTIF([1]局站!$D$4:$D$172,"="&amp;N5883)</f>
        <v>1</v>
      </c>
      <c r="P5883" s="3">
        <v>0</v>
      </c>
      <c r="Q5883" s="3">
        <v>0</v>
      </c>
      <c r="R5883" s="3">
        <v>0</v>
      </c>
      <c r="S5883" s="3" t="s">
        <v>130</v>
      </c>
      <c r="T5883" s="3">
        <f>COUNTIF([1]局站!$D$4:$D$172,"="&amp;S5883)</f>
        <v>1</v>
      </c>
      <c r="U5883" s="3">
        <v>0</v>
      </c>
      <c r="V5883" s="3">
        <v>0</v>
      </c>
      <c r="W5883" s="3">
        <v>0</v>
      </c>
      <c r="X5883" s="3" t="s">
        <v>1214</v>
      </c>
      <c r="Y5883" s="3" t="s">
        <v>880</v>
      </c>
      <c r="Z5883" s="3" t="str">
        <f>INDEX(业务类型!$C$4:$C$8,MATCH(纤芯!Y5883,业务类型!$B$4:$B$8,0))</f>
        <v>IDLE</v>
      </c>
      <c r="AA5883" s="3"/>
    </row>
    <row r="5884" spans="1:27" ht="16.5" x14ac:dyDescent="0.2">
      <c r="A5884" s="3">
        <v>5881</v>
      </c>
      <c r="B5884" s="3">
        <f t="shared" si="459"/>
        <v>37055104017</v>
      </c>
      <c r="C5884" s="3" t="s">
        <v>1166</v>
      </c>
      <c r="D5884" s="3" t="s">
        <v>255</v>
      </c>
      <c r="E5884" s="3" t="str">
        <f>INDEX(光放段!$G$4:$G$237,MATCH(纤芯!G5884,光放段!$C$4:$C$237,0))</f>
        <v>山东二干|潍烟威2号光缆:潍坊四平路-烟台开发区</v>
      </c>
      <c r="F5884" s="3">
        <f>INDEX(光放段!$I$4:$I$237,MATCH(纤芯!H5884,光放段!$B$4:$B$237,0))</f>
        <v>37055100000</v>
      </c>
      <c r="G5884" s="3" t="str">
        <f t="shared" si="455"/>
        <v>山东二干|潍烟威2号光缆:龙口龙口镇-蓬莱老局</v>
      </c>
      <c r="H5884" s="3">
        <f>INDEX(光放段!$B$4:$B$237,MATCH(纤芯!G5884,光放段!$C$4:$C$237,0))</f>
        <v>37055104000</v>
      </c>
      <c r="I5884" s="3" t="str">
        <f t="shared" si="456"/>
        <v>潍烟威2号光缆</v>
      </c>
      <c r="J5884" s="3" t="str">
        <f>INDEX(子缆名称!$B$4:$B$29,纤芯!M5884)</f>
        <v>B缆</v>
      </c>
      <c r="K5884" s="3">
        <v>17</v>
      </c>
      <c r="L5884" s="3">
        <f t="shared" si="457"/>
        <v>5</v>
      </c>
      <c r="M5884" s="3">
        <f t="shared" si="458"/>
        <v>2</v>
      </c>
      <c r="N5884" s="3" t="s">
        <v>128</v>
      </c>
      <c r="O5884" s="3">
        <f>COUNTIF([1]局站!$D$4:$D$172,"="&amp;N5884)</f>
        <v>1</v>
      </c>
      <c r="P5884" s="3">
        <v>0</v>
      </c>
      <c r="Q5884" s="3">
        <v>0</v>
      </c>
      <c r="R5884" s="3">
        <v>0</v>
      </c>
      <c r="S5884" s="3" t="s">
        <v>130</v>
      </c>
      <c r="T5884" s="3">
        <f>COUNTIF([1]局站!$D$4:$D$172,"="&amp;S5884)</f>
        <v>1</v>
      </c>
      <c r="U5884" s="3">
        <v>0</v>
      </c>
      <c r="V5884" s="3">
        <v>0</v>
      </c>
      <c r="W5884" s="3">
        <v>0</v>
      </c>
      <c r="X5884" s="3" t="s">
        <v>1214</v>
      </c>
      <c r="Y5884" s="3" t="s">
        <v>880</v>
      </c>
      <c r="Z5884" s="3" t="str">
        <f>INDEX(业务类型!$C$4:$C$8,MATCH(纤芯!Y5884,业务类型!$B$4:$B$8,0))</f>
        <v>IDLE</v>
      </c>
      <c r="AA5884" s="3"/>
    </row>
    <row r="5885" spans="1:27" ht="16.5" x14ac:dyDescent="0.2">
      <c r="A5885" s="3">
        <v>5882</v>
      </c>
      <c r="B5885" s="3">
        <f t="shared" si="459"/>
        <v>37055104018</v>
      </c>
      <c r="C5885" s="3" t="s">
        <v>1166</v>
      </c>
      <c r="D5885" s="3" t="s">
        <v>255</v>
      </c>
      <c r="E5885" s="3" t="str">
        <f>INDEX(光放段!$G$4:$G$237,MATCH(纤芯!G5885,光放段!$C$4:$C$237,0))</f>
        <v>山东二干|潍烟威2号光缆:潍坊四平路-烟台开发区</v>
      </c>
      <c r="F5885" s="3">
        <f>INDEX(光放段!$I$4:$I$237,MATCH(纤芯!H5885,光放段!$B$4:$B$237,0))</f>
        <v>37055100000</v>
      </c>
      <c r="G5885" s="3" t="str">
        <f t="shared" si="455"/>
        <v>山东二干|潍烟威2号光缆:龙口龙口镇-蓬莱老局</v>
      </c>
      <c r="H5885" s="3">
        <f>INDEX(光放段!$B$4:$B$237,MATCH(纤芯!G5885,光放段!$C$4:$C$237,0))</f>
        <v>37055104000</v>
      </c>
      <c r="I5885" s="3" t="str">
        <f t="shared" si="456"/>
        <v>潍烟威2号光缆</v>
      </c>
      <c r="J5885" s="3" t="str">
        <f>INDEX(子缆名称!$B$4:$B$29,纤芯!M5885)</f>
        <v>B缆</v>
      </c>
      <c r="K5885" s="3">
        <v>18</v>
      </c>
      <c r="L5885" s="3">
        <f t="shared" si="457"/>
        <v>6</v>
      </c>
      <c r="M5885" s="3">
        <f t="shared" si="458"/>
        <v>2</v>
      </c>
      <c r="N5885" s="3" t="s">
        <v>128</v>
      </c>
      <c r="O5885" s="3">
        <f>COUNTIF([1]局站!$D$4:$D$172,"="&amp;N5885)</f>
        <v>1</v>
      </c>
      <c r="P5885" s="3">
        <v>0</v>
      </c>
      <c r="Q5885" s="3">
        <v>0</v>
      </c>
      <c r="R5885" s="3">
        <v>0</v>
      </c>
      <c r="S5885" s="3" t="s">
        <v>130</v>
      </c>
      <c r="T5885" s="3">
        <f>COUNTIF([1]局站!$D$4:$D$172,"="&amp;S5885)</f>
        <v>1</v>
      </c>
      <c r="U5885" s="3">
        <v>0</v>
      </c>
      <c r="V5885" s="3">
        <v>0</v>
      </c>
      <c r="W5885" s="3">
        <v>0</v>
      </c>
      <c r="X5885" s="3" t="s">
        <v>1214</v>
      </c>
      <c r="Y5885" s="3" t="s">
        <v>880</v>
      </c>
      <c r="Z5885" s="3" t="str">
        <f>INDEX(业务类型!$C$4:$C$8,MATCH(纤芯!Y5885,业务类型!$B$4:$B$8,0))</f>
        <v>IDLE</v>
      </c>
      <c r="AA5885" s="3"/>
    </row>
    <row r="5886" spans="1:27" ht="16.5" x14ac:dyDescent="0.2">
      <c r="A5886" s="3">
        <v>5883</v>
      </c>
      <c r="B5886" s="3">
        <f t="shared" si="459"/>
        <v>37055104019</v>
      </c>
      <c r="C5886" s="3" t="s">
        <v>1166</v>
      </c>
      <c r="D5886" s="3" t="s">
        <v>255</v>
      </c>
      <c r="E5886" s="3" t="str">
        <f>INDEX(光放段!$G$4:$G$237,MATCH(纤芯!G5886,光放段!$C$4:$C$237,0))</f>
        <v>山东二干|潍烟威2号光缆:潍坊四平路-烟台开发区</v>
      </c>
      <c r="F5886" s="3">
        <f>INDEX(光放段!$I$4:$I$237,MATCH(纤芯!H5886,光放段!$B$4:$B$237,0))</f>
        <v>37055100000</v>
      </c>
      <c r="G5886" s="3" t="str">
        <f t="shared" si="455"/>
        <v>山东二干|潍烟威2号光缆:龙口龙口镇-蓬莱老局</v>
      </c>
      <c r="H5886" s="3">
        <f>INDEX(光放段!$B$4:$B$237,MATCH(纤芯!G5886,光放段!$C$4:$C$237,0))</f>
        <v>37055104000</v>
      </c>
      <c r="I5886" s="3" t="str">
        <f t="shared" si="456"/>
        <v>潍烟威2号光缆</v>
      </c>
      <c r="J5886" s="3" t="str">
        <f>INDEX(子缆名称!$B$4:$B$29,纤芯!M5886)</f>
        <v>B缆</v>
      </c>
      <c r="K5886" s="3">
        <v>19</v>
      </c>
      <c r="L5886" s="3">
        <f t="shared" si="457"/>
        <v>7</v>
      </c>
      <c r="M5886" s="3">
        <f t="shared" si="458"/>
        <v>2</v>
      </c>
      <c r="N5886" s="3" t="s">
        <v>128</v>
      </c>
      <c r="O5886" s="3">
        <f>COUNTIF([1]局站!$D$4:$D$172,"="&amp;N5886)</f>
        <v>1</v>
      </c>
      <c r="P5886" s="3">
        <v>0</v>
      </c>
      <c r="Q5886" s="3">
        <v>0</v>
      </c>
      <c r="R5886" s="3">
        <v>0</v>
      </c>
      <c r="S5886" s="3" t="s">
        <v>130</v>
      </c>
      <c r="T5886" s="3">
        <f>COUNTIF([1]局站!$D$4:$D$172,"="&amp;S5886)</f>
        <v>1</v>
      </c>
      <c r="U5886" s="3">
        <v>0</v>
      </c>
      <c r="V5886" s="3">
        <v>0</v>
      </c>
      <c r="W5886" s="3">
        <v>0</v>
      </c>
      <c r="X5886" s="3" t="s">
        <v>1214</v>
      </c>
      <c r="Y5886" s="3" t="s">
        <v>880</v>
      </c>
      <c r="Z5886" s="3" t="str">
        <f>INDEX(业务类型!$C$4:$C$8,MATCH(纤芯!Y5886,业务类型!$B$4:$B$8,0))</f>
        <v>IDLE</v>
      </c>
      <c r="AA5886" s="3"/>
    </row>
    <row r="5887" spans="1:27" ht="16.5" x14ac:dyDescent="0.2">
      <c r="A5887" s="3">
        <v>5884</v>
      </c>
      <c r="B5887" s="3">
        <f t="shared" si="459"/>
        <v>37055104020</v>
      </c>
      <c r="C5887" s="3" t="s">
        <v>1166</v>
      </c>
      <c r="D5887" s="3" t="s">
        <v>255</v>
      </c>
      <c r="E5887" s="3" t="str">
        <f>INDEX(光放段!$G$4:$G$237,MATCH(纤芯!G5887,光放段!$C$4:$C$237,0))</f>
        <v>山东二干|潍烟威2号光缆:潍坊四平路-烟台开发区</v>
      </c>
      <c r="F5887" s="3">
        <f>INDEX(光放段!$I$4:$I$237,MATCH(纤芯!H5887,光放段!$B$4:$B$237,0))</f>
        <v>37055100000</v>
      </c>
      <c r="G5887" s="3" t="str">
        <f t="shared" si="455"/>
        <v>山东二干|潍烟威2号光缆:龙口龙口镇-蓬莱老局</v>
      </c>
      <c r="H5887" s="3">
        <f>INDEX(光放段!$B$4:$B$237,MATCH(纤芯!G5887,光放段!$C$4:$C$237,0))</f>
        <v>37055104000</v>
      </c>
      <c r="I5887" s="3" t="str">
        <f t="shared" si="456"/>
        <v>潍烟威2号光缆</v>
      </c>
      <c r="J5887" s="3" t="str">
        <f>INDEX(子缆名称!$B$4:$B$29,纤芯!M5887)</f>
        <v>B缆</v>
      </c>
      <c r="K5887" s="3">
        <v>20</v>
      </c>
      <c r="L5887" s="3">
        <f t="shared" si="457"/>
        <v>8</v>
      </c>
      <c r="M5887" s="3">
        <f t="shared" si="458"/>
        <v>2</v>
      </c>
      <c r="N5887" s="3" t="s">
        <v>128</v>
      </c>
      <c r="O5887" s="3">
        <f>COUNTIF([1]局站!$D$4:$D$172,"="&amp;N5887)</f>
        <v>1</v>
      </c>
      <c r="P5887" s="3">
        <v>0</v>
      </c>
      <c r="Q5887" s="3">
        <v>0</v>
      </c>
      <c r="R5887" s="3">
        <v>0</v>
      </c>
      <c r="S5887" s="3" t="s">
        <v>130</v>
      </c>
      <c r="T5887" s="3">
        <f>COUNTIF([1]局站!$D$4:$D$172,"="&amp;S5887)</f>
        <v>1</v>
      </c>
      <c r="U5887" s="3">
        <v>0</v>
      </c>
      <c r="V5887" s="3">
        <v>0</v>
      </c>
      <c r="W5887" s="3">
        <v>0</v>
      </c>
      <c r="X5887" s="3" t="s">
        <v>1214</v>
      </c>
      <c r="Y5887" s="3" t="s">
        <v>880</v>
      </c>
      <c r="Z5887" s="3" t="str">
        <f>INDEX(业务类型!$C$4:$C$8,MATCH(纤芯!Y5887,业务类型!$B$4:$B$8,0))</f>
        <v>IDLE</v>
      </c>
      <c r="AA5887" s="3"/>
    </row>
    <row r="5888" spans="1:27" ht="16.5" x14ac:dyDescent="0.2">
      <c r="A5888" s="3">
        <v>5885</v>
      </c>
      <c r="B5888" s="3">
        <f t="shared" si="459"/>
        <v>37055104021</v>
      </c>
      <c r="C5888" s="3" t="s">
        <v>1166</v>
      </c>
      <c r="D5888" s="3" t="s">
        <v>255</v>
      </c>
      <c r="E5888" s="3" t="str">
        <f>INDEX(光放段!$G$4:$G$237,MATCH(纤芯!G5888,光放段!$C$4:$C$237,0))</f>
        <v>山东二干|潍烟威2号光缆:潍坊四平路-烟台开发区</v>
      </c>
      <c r="F5888" s="3">
        <f>INDEX(光放段!$I$4:$I$237,MATCH(纤芯!H5888,光放段!$B$4:$B$237,0))</f>
        <v>37055100000</v>
      </c>
      <c r="G5888" s="3" t="str">
        <f t="shared" si="455"/>
        <v>山东二干|潍烟威2号光缆:龙口龙口镇-蓬莱老局</v>
      </c>
      <c r="H5888" s="3">
        <f>INDEX(光放段!$B$4:$B$237,MATCH(纤芯!G5888,光放段!$C$4:$C$237,0))</f>
        <v>37055104000</v>
      </c>
      <c r="I5888" s="3" t="str">
        <f t="shared" si="456"/>
        <v>潍烟威2号光缆</v>
      </c>
      <c r="J5888" s="3" t="str">
        <f>INDEX(子缆名称!$B$4:$B$29,纤芯!M5888)</f>
        <v>B缆</v>
      </c>
      <c r="K5888" s="3">
        <v>21</v>
      </c>
      <c r="L5888" s="3">
        <f t="shared" si="457"/>
        <v>9</v>
      </c>
      <c r="M5888" s="3">
        <f t="shared" si="458"/>
        <v>2</v>
      </c>
      <c r="N5888" s="3" t="s">
        <v>128</v>
      </c>
      <c r="O5888" s="3">
        <f>COUNTIF([1]局站!$D$4:$D$172,"="&amp;N5888)</f>
        <v>1</v>
      </c>
      <c r="P5888" s="3">
        <v>0</v>
      </c>
      <c r="Q5888" s="3">
        <v>0</v>
      </c>
      <c r="R5888" s="3">
        <v>0</v>
      </c>
      <c r="S5888" s="3" t="s">
        <v>130</v>
      </c>
      <c r="T5888" s="3">
        <f>COUNTIF([1]局站!$D$4:$D$172,"="&amp;S5888)</f>
        <v>1</v>
      </c>
      <c r="U5888" s="3">
        <v>0</v>
      </c>
      <c r="V5888" s="3">
        <v>0</v>
      </c>
      <c r="W5888" s="3">
        <v>0</v>
      </c>
      <c r="X5888" s="3" t="s">
        <v>1214</v>
      </c>
      <c r="Y5888" s="3" t="s">
        <v>880</v>
      </c>
      <c r="Z5888" s="3" t="str">
        <f>INDEX(业务类型!$C$4:$C$8,MATCH(纤芯!Y5888,业务类型!$B$4:$B$8,0))</f>
        <v>IDLE</v>
      </c>
      <c r="AA5888" s="3"/>
    </row>
    <row r="5889" spans="1:27" ht="16.5" x14ac:dyDescent="0.2">
      <c r="A5889" s="3">
        <v>5886</v>
      </c>
      <c r="B5889" s="3">
        <f t="shared" si="459"/>
        <v>37055104022</v>
      </c>
      <c r="C5889" s="3" t="s">
        <v>1166</v>
      </c>
      <c r="D5889" s="3" t="s">
        <v>255</v>
      </c>
      <c r="E5889" s="3" t="str">
        <f>INDEX(光放段!$G$4:$G$237,MATCH(纤芯!G5889,光放段!$C$4:$C$237,0))</f>
        <v>山东二干|潍烟威2号光缆:潍坊四平路-烟台开发区</v>
      </c>
      <c r="F5889" s="3">
        <f>INDEX(光放段!$I$4:$I$237,MATCH(纤芯!H5889,光放段!$B$4:$B$237,0))</f>
        <v>37055100000</v>
      </c>
      <c r="G5889" s="3" t="str">
        <f t="shared" si="455"/>
        <v>山东二干|潍烟威2号光缆:龙口龙口镇-蓬莱老局</v>
      </c>
      <c r="H5889" s="3">
        <f>INDEX(光放段!$B$4:$B$237,MATCH(纤芯!G5889,光放段!$C$4:$C$237,0))</f>
        <v>37055104000</v>
      </c>
      <c r="I5889" s="3" t="str">
        <f t="shared" si="456"/>
        <v>潍烟威2号光缆</v>
      </c>
      <c r="J5889" s="3" t="str">
        <f>INDEX(子缆名称!$B$4:$B$29,纤芯!M5889)</f>
        <v>B缆</v>
      </c>
      <c r="K5889" s="3">
        <v>22</v>
      </c>
      <c r="L5889" s="3">
        <f t="shared" si="457"/>
        <v>10</v>
      </c>
      <c r="M5889" s="3">
        <f t="shared" si="458"/>
        <v>2</v>
      </c>
      <c r="N5889" s="3" t="s">
        <v>128</v>
      </c>
      <c r="O5889" s="3">
        <f>COUNTIF([1]局站!$D$4:$D$172,"="&amp;N5889)</f>
        <v>1</v>
      </c>
      <c r="P5889" s="3">
        <v>0</v>
      </c>
      <c r="Q5889" s="3">
        <v>0</v>
      </c>
      <c r="R5889" s="3">
        <v>0</v>
      </c>
      <c r="S5889" s="3" t="s">
        <v>130</v>
      </c>
      <c r="T5889" s="3">
        <f>COUNTIF([1]局站!$D$4:$D$172,"="&amp;S5889)</f>
        <v>1</v>
      </c>
      <c r="U5889" s="3">
        <v>0</v>
      </c>
      <c r="V5889" s="3">
        <v>0</v>
      </c>
      <c r="W5889" s="3">
        <v>0</v>
      </c>
      <c r="X5889" s="3" t="s">
        <v>1214</v>
      </c>
      <c r="Y5889" s="3" t="s">
        <v>852</v>
      </c>
      <c r="Z5889" s="3" t="str">
        <f>INDEX(业务类型!$C$4:$C$8,MATCH(纤芯!Y5889,业务类型!$B$4:$B$8,0))</f>
        <v>TWO</v>
      </c>
      <c r="AA5889" s="3" t="s">
        <v>901</v>
      </c>
    </row>
    <row r="5890" spans="1:27" ht="16.5" x14ac:dyDescent="0.2">
      <c r="A5890" s="3">
        <v>5887</v>
      </c>
      <c r="B5890" s="3">
        <f t="shared" si="459"/>
        <v>37055104023</v>
      </c>
      <c r="C5890" s="3" t="s">
        <v>1166</v>
      </c>
      <c r="D5890" s="3" t="s">
        <v>255</v>
      </c>
      <c r="E5890" s="3" t="str">
        <f>INDEX(光放段!$G$4:$G$237,MATCH(纤芯!G5890,光放段!$C$4:$C$237,0))</f>
        <v>山东二干|潍烟威2号光缆:潍坊四平路-烟台开发区</v>
      </c>
      <c r="F5890" s="3">
        <f>INDEX(光放段!$I$4:$I$237,MATCH(纤芯!H5890,光放段!$B$4:$B$237,0))</f>
        <v>37055100000</v>
      </c>
      <c r="G5890" s="3" t="str">
        <f t="shared" si="455"/>
        <v>山东二干|潍烟威2号光缆:龙口龙口镇-蓬莱老局</v>
      </c>
      <c r="H5890" s="3">
        <f>INDEX(光放段!$B$4:$B$237,MATCH(纤芯!G5890,光放段!$C$4:$C$237,0))</f>
        <v>37055104000</v>
      </c>
      <c r="I5890" s="3" t="str">
        <f t="shared" si="456"/>
        <v>潍烟威2号光缆</v>
      </c>
      <c r="J5890" s="3" t="str">
        <f>INDEX(子缆名称!$B$4:$B$29,纤芯!M5890)</f>
        <v>B缆</v>
      </c>
      <c r="K5890" s="3">
        <v>23</v>
      </c>
      <c r="L5890" s="3">
        <f t="shared" si="457"/>
        <v>11</v>
      </c>
      <c r="M5890" s="3">
        <f t="shared" si="458"/>
        <v>2</v>
      </c>
      <c r="N5890" s="3" t="s">
        <v>128</v>
      </c>
      <c r="O5890" s="3">
        <f>COUNTIF([1]局站!$D$4:$D$172,"="&amp;N5890)</f>
        <v>1</v>
      </c>
      <c r="P5890" s="3">
        <v>0</v>
      </c>
      <c r="Q5890" s="3">
        <v>0</v>
      </c>
      <c r="R5890" s="3">
        <v>0</v>
      </c>
      <c r="S5890" s="3" t="s">
        <v>130</v>
      </c>
      <c r="T5890" s="3">
        <f>COUNTIF([1]局站!$D$4:$D$172,"="&amp;S5890)</f>
        <v>1</v>
      </c>
      <c r="U5890" s="3">
        <v>0</v>
      </c>
      <c r="V5890" s="3">
        <v>0</v>
      </c>
      <c r="W5890" s="3">
        <v>0</v>
      </c>
      <c r="X5890" s="3" t="s">
        <v>1214</v>
      </c>
      <c r="Y5890" s="3" t="s">
        <v>852</v>
      </c>
      <c r="Z5890" s="3" t="str">
        <f>INDEX(业务类型!$C$4:$C$8,MATCH(纤芯!Y5890,业务类型!$B$4:$B$8,0))</f>
        <v>TWO</v>
      </c>
      <c r="AA5890" s="3" t="s">
        <v>901</v>
      </c>
    </row>
    <row r="5891" spans="1:27" ht="16.5" x14ac:dyDescent="0.2">
      <c r="A5891" s="3">
        <v>5888</v>
      </c>
      <c r="B5891" s="3">
        <f t="shared" si="459"/>
        <v>37055104024</v>
      </c>
      <c r="C5891" s="3" t="s">
        <v>1166</v>
      </c>
      <c r="D5891" s="3" t="s">
        <v>255</v>
      </c>
      <c r="E5891" s="3" t="str">
        <f>INDEX(光放段!$G$4:$G$237,MATCH(纤芯!G5891,光放段!$C$4:$C$237,0))</f>
        <v>山东二干|潍烟威2号光缆:潍坊四平路-烟台开发区</v>
      </c>
      <c r="F5891" s="3">
        <f>INDEX(光放段!$I$4:$I$237,MATCH(纤芯!H5891,光放段!$B$4:$B$237,0))</f>
        <v>37055100000</v>
      </c>
      <c r="G5891" s="3" t="str">
        <f t="shared" si="455"/>
        <v>山东二干|潍烟威2号光缆:龙口龙口镇-蓬莱老局</v>
      </c>
      <c r="H5891" s="3">
        <f>INDEX(光放段!$B$4:$B$237,MATCH(纤芯!G5891,光放段!$C$4:$C$237,0))</f>
        <v>37055104000</v>
      </c>
      <c r="I5891" s="3" t="str">
        <f t="shared" si="456"/>
        <v>潍烟威2号光缆</v>
      </c>
      <c r="J5891" s="3" t="str">
        <f>INDEX(子缆名称!$B$4:$B$29,纤芯!M5891)</f>
        <v>B缆</v>
      </c>
      <c r="K5891" s="3">
        <v>24</v>
      </c>
      <c r="L5891" s="3">
        <f t="shared" si="457"/>
        <v>12</v>
      </c>
      <c r="M5891" s="3">
        <f t="shared" si="458"/>
        <v>2</v>
      </c>
      <c r="N5891" s="3" t="s">
        <v>128</v>
      </c>
      <c r="O5891" s="3">
        <f>COUNTIF([1]局站!$D$4:$D$172,"="&amp;N5891)</f>
        <v>1</v>
      </c>
      <c r="P5891" s="3">
        <v>0</v>
      </c>
      <c r="Q5891" s="3">
        <v>0</v>
      </c>
      <c r="R5891" s="3">
        <v>0</v>
      </c>
      <c r="S5891" s="3" t="s">
        <v>130</v>
      </c>
      <c r="T5891" s="3">
        <f>COUNTIF([1]局站!$D$4:$D$172,"="&amp;S5891)</f>
        <v>1</v>
      </c>
      <c r="U5891" s="3">
        <v>0</v>
      </c>
      <c r="V5891" s="3">
        <v>0</v>
      </c>
      <c r="W5891" s="3">
        <v>0</v>
      </c>
      <c r="X5891" s="3" t="s">
        <v>1214</v>
      </c>
      <c r="Y5891" s="3" t="s">
        <v>852</v>
      </c>
      <c r="Z5891" s="3" t="str">
        <f>INDEX(业务类型!$C$4:$C$8,MATCH(纤芯!Y5891,业务类型!$B$4:$B$8,0))</f>
        <v>TWO</v>
      </c>
      <c r="AA5891" s="3" t="s">
        <v>905</v>
      </c>
    </row>
    <row r="5892" spans="1:27" ht="16.5" x14ac:dyDescent="0.2">
      <c r="A5892" s="3">
        <v>5889</v>
      </c>
      <c r="B5892" s="3">
        <f t="shared" si="459"/>
        <v>37055104025</v>
      </c>
      <c r="C5892" s="3" t="s">
        <v>1166</v>
      </c>
      <c r="D5892" s="3" t="s">
        <v>255</v>
      </c>
      <c r="E5892" s="3" t="str">
        <f>INDEX(光放段!$G$4:$G$237,MATCH(纤芯!G5892,光放段!$C$4:$C$237,0))</f>
        <v>山东二干|潍烟威2号光缆:潍坊四平路-烟台开发区</v>
      </c>
      <c r="F5892" s="3">
        <f>INDEX(光放段!$I$4:$I$237,MATCH(纤芯!H5892,光放段!$B$4:$B$237,0))</f>
        <v>37055100000</v>
      </c>
      <c r="G5892" s="3" t="str">
        <f t="shared" si="455"/>
        <v>山东二干|潍烟威2号光缆:龙口龙口镇-蓬莱老局</v>
      </c>
      <c r="H5892" s="3">
        <f>INDEX(光放段!$B$4:$B$237,MATCH(纤芯!G5892,光放段!$C$4:$C$237,0))</f>
        <v>37055104000</v>
      </c>
      <c r="I5892" s="3" t="str">
        <f t="shared" si="456"/>
        <v>潍烟威2号光缆</v>
      </c>
      <c r="J5892" s="3" t="str">
        <f>INDEX(子缆名称!$B$4:$B$29,纤芯!M5892)</f>
        <v>C缆</v>
      </c>
      <c r="K5892" s="3">
        <v>25</v>
      </c>
      <c r="L5892" s="3">
        <f t="shared" si="457"/>
        <v>1</v>
      </c>
      <c r="M5892" s="3">
        <f t="shared" si="458"/>
        <v>3</v>
      </c>
      <c r="N5892" s="3" t="s">
        <v>128</v>
      </c>
      <c r="O5892" s="3">
        <f>COUNTIF([1]局站!$D$4:$D$172,"="&amp;N5892)</f>
        <v>1</v>
      </c>
      <c r="P5892" s="3">
        <v>0</v>
      </c>
      <c r="Q5892" s="3">
        <v>0</v>
      </c>
      <c r="R5892" s="3">
        <v>0</v>
      </c>
      <c r="S5892" s="3" t="s">
        <v>130</v>
      </c>
      <c r="T5892" s="3">
        <f>COUNTIF([1]局站!$D$4:$D$172,"="&amp;S5892)</f>
        <v>1</v>
      </c>
      <c r="U5892" s="3">
        <v>0</v>
      </c>
      <c r="V5892" s="3">
        <v>0</v>
      </c>
      <c r="W5892" s="3">
        <v>0</v>
      </c>
      <c r="X5892" s="3" t="s">
        <v>1214</v>
      </c>
      <c r="Y5892" s="3" t="s">
        <v>852</v>
      </c>
      <c r="Z5892" s="3" t="str">
        <f>INDEX(业务类型!$C$4:$C$8,MATCH(纤芯!Y5892,业务类型!$B$4:$B$8,0))</f>
        <v>TWO</v>
      </c>
      <c r="AA5892" s="3" t="s">
        <v>907</v>
      </c>
    </row>
    <row r="5893" spans="1:27" ht="16.5" x14ac:dyDescent="0.2">
      <c r="A5893" s="3">
        <v>5890</v>
      </c>
      <c r="B5893" s="3">
        <f t="shared" si="459"/>
        <v>37055104026</v>
      </c>
      <c r="C5893" s="3" t="s">
        <v>1166</v>
      </c>
      <c r="D5893" s="3" t="s">
        <v>255</v>
      </c>
      <c r="E5893" s="3" t="str">
        <f>INDEX(光放段!$G$4:$G$237,MATCH(纤芯!G5893,光放段!$C$4:$C$237,0))</f>
        <v>山东二干|潍烟威2号光缆:潍坊四平路-烟台开发区</v>
      </c>
      <c r="F5893" s="3">
        <f>INDEX(光放段!$I$4:$I$237,MATCH(纤芯!H5893,光放段!$B$4:$B$237,0))</f>
        <v>37055100000</v>
      </c>
      <c r="G5893" s="3" t="str">
        <f t="shared" ref="G5893:G5956" si="460">C5893&amp;"|"&amp;D5893&amp;":"&amp;N5893&amp;"-"&amp;S5893</f>
        <v>山东二干|潍烟威2号光缆:龙口龙口镇-蓬莱老局</v>
      </c>
      <c r="H5893" s="3">
        <f>INDEX(光放段!$B$4:$B$237,MATCH(纤芯!G5893,光放段!$C$4:$C$237,0))</f>
        <v>37055104000</v>
      </c>
      <c r="I5893" s="3" t="str">
        <f t="shared" ref="I5893:I5956" si="461">D5893</f>
        <v>潍烟威2号光缆</v>
      </c>
      <c r="J5893" s="3" t="str">
        <f>INDEX(子缆名称!$B$4:$B$29,纤芯!M5893)</f>
        <v>C缆</v>
      </c>
      <c r="K5893" s="3">
        <v>26</v>
      </c>
      <c r="L5893" s="3">
        <f t="shared" ref="L5893:L5956" si="462">MOD(K5893-1,12)+1</f>
        <v>2</v>
      </c>
      <c r="M5893" s="3">
        <f t="shared" ref="M5893:M5956" si="463">INT((K5893-1)/12)+1</f>
        <v>3</v>
      </c>
      <c r="N5893" s="3" t="s">
        <v>128</v>
      </c>
      <c r="O5893" s="3">
        <f>COUNTIF([1]局站!$D$4:$D$172,"="&amp;N5893)</f>
        <v>1</v>
      </c>
      <c r="P5893" s="3">
        <v>0</v>
      </c>
      <c r="Q5893" s="3">
        <v>0</v>
      </c>
      <c r="R5893" s="3">
        <v>0</v>
      </c>
      <c r="S5893" s="3" t="s">
        <v>130</v>
      </c>
      <c r="T5893" s="3">
        <f>COUNTIF([1]局站!$D$4:$D$172,"="&amp;S5893)</f>
        <v>1</v>
      </c>
      <c r="U5893" s="3">
        <v>0</v>
      </c>
      <c r="V5893" s="3">
        <v>0</v>
      </c>
      <c r="W5893" s="3">
        <v>0</v>
      </c>
      <c r="X5893" s="3" t="s">
        <v>1214</v>
      </c>
      <c r="Y5893" s="3" t="s">
        <v>852</v>
      </c>
      <c r="Z5893" s="3" t="str">
        <f>INDEX(业务类型!$C$4:$C$8,MATCH(纤芯!Y5893,业务类型!$B$4:$B$8,0))</f>
        <v>TWO</v>
      </c>
      <c r="AA5893" s="3" t="s">
        <v>907</v>
      </c>
    </row>
    <row r="5894" spans="1:27" ht="16.5" x14ac:dyDescent="0.2">
      <c r="A5894" s="3">
        <v>5891</v>
      </c>
      <c r="B5894" s="3">
        <f t="shared" si="459"/>
        <v>37055104027</v>
      </c>
      <c r="C5894" s="3" t="s">
        <v>1166</v>
      </c>
      <c r="D5894" s="3" t="s">
        <v>255</v>
      </c>
      <c r="E5894" s="3" t="str">
        <f>INDEX(光放段!$G$4:$G$237,MATCH(纤芯!G5894,光放段!$C$4:$C$237,0))</f>
        <v>山东二干|潍烟威2号光缆:潍坊四平路-烟台开发区</v>
      </c>
      <c r="F5894" s="3">
        <f>INDEX(光放段!$I$4:$I$237,MATCH(纤芯!H5894,光放段!$B$4:$B$237,0))</f>
        <v>37055100000</v>
      </c>
      <c r="G5894" s="3" t="str">
        <f t="shared" si="460"/>
        <v>山东二干|潍烟威2号光缆:龙口龙口镇-蓬莱老局</v>
      </c>
      <c r="H5894" s="3">
        <f>INDEX(光放段!$B$4:$B$237,MATCH(纤芯!G5894,光放段!$C$4:$C$237,0))</f>
        <v>37055104000</v>
      </c>
      <c r="I5894" s="3" t="str">
        <f t="shared" si="461"/>
        <v>潍烟威2号光缆</v>
      </c>
      <c r="J5894" s="3" t="str">
        <f>INDEX(子缆名称!$B$4:$B$29,纤芯!M5894)</f>
        <v>C缆</v>
      </c>
      <c r="K5894" s="3">
        <v>27</v>
      </c>
      <c r="L5894" s="3">
        <f t="shared" si="462"/>
        <v>3</v>
      </c>
      <c r="M5894" s="3">
        <f t="shared" si="463"/>
        <v>3</v>
      </c>
      <c r="N5894" s="3" t="s">
        <v>128</v>
      </c>
      <c r="O5894" s="3">
        <f>COUNTIF([1]局站!$D$4:$D$172,"="&amp;N5894)</f>
        <v>1</v>
      </c>
      <c r="P5894" s="3">
        <v>0</v>
      </c>
      <c r="Q5894" s="3">
        <v>0</v>
      </c>
      <c r="R5894" s="3">
        <v>0</v>
      </c>
      <c r="S5894" s="3" t="s">
        <v>130</v>
      </c>
      <c r="T5894" s="3">
        <f>COUNTIF([1]局站!$D$4:$D$172,"="&amp;S5894)</f>
        <v>1</v>
      </c>
      <c r="U5894" s="3">
        <v>0</v>
      </c>
      <c r="V5894" s="3">
        <v>0</v>
      </c>
      <c r="W5894" s="3">
        <v>0</v>
      </c>
      <c r="X5894" s="3" t="s">
        <v>1214</v>
      </c>
      <c r="Y5894" s="3" t="s">
        <v>881</v>
      </c>
      <c r="Z5894" s="3" t="str">
        <f>INDEX(业务类型!$C$4:$C$8,MATCH(纤芯!Y5894,业务类型!$B$4:$B$8,0))</f>
        <v>OTHER</v>
      </c>
      <c r="AA5894" s="3" t="s">
        <v>919</v>
      </c>
    </row>
    <row r="5895" spans="1:27" ht="16.5" x14ac:dyDescent="0.2">
      <c r="A5895" s="3">
        <v>5892</v>
      </c>
      <c r="B5895" s="3">
        <f t="shared" si="459"/>
        <v>37055104028</v>
      </c>
      <c r="C5895" s="3" t="s">
        <v>1166</v>
      </c>
      <c r="D5895" s="3" t="s">
        <v>255</v>
      </c>
      <c r="E5895" s="3" t="str">
        <f>INDEX(光放段!$G$4:$G$237,MATCH(纤芯!G5895,光放段!$C$4:$C$237,0))</f>
        <v>山东二干|潍烟威2号光缆:潍坊四平路-烟台开发区</v>
      </c>
      <c r="F5895" s="3">
        <f>INDEX(光放段!$I$4:$I$237,MATCH(纤芯!H5895,光放段!$B$4:$B$237,0))</f>
        <v>37055100000</v>
      </c>
      <c r="G5895" s="3" t="str">
        <f t="shared" si="460"/>
        <v>山东二干|潍烟威2号光缆:龙口龙口镇-蓬莱老局</v>
      </c>
      <c r="H5895" s="3">
        <f>INDEX(光放段!$B$4:$B$237,MATCH(纤芯!G5895,光放段!$C$4:$C$237,0))</f>
        <v>37055104000</v>
      </c>
      <c r="I5895" s="3" t="str">
        <f t="shared" si="461"/>
        <v>潍烟威2号光缆</v>
      </c>
      <c r="J5895" s="3" t="str">
        <f>INDEX(子缆名称!$B$4:$B$29,纤芯!M5895)</f>
        <v>C缆</v>
      </c>
      <c r="K5895" s="3">
        <v>28</v>
      </c>
      <c r="L5895" s="3">
        <f t="shared" si="462"/>
        <v>4</v>
      </c>
      <c r="M5895" s="3">
        <f t="shared" si="463"/>
        <v>3</v>
      </c>
      <c r="N5895" s="3" t="s">
        <v>128</v>
      </c>
      <c r="O5895" s="3">
        <f>COUNTIF([1]局站!$D$4:$D$172,"="&amp;N5895)</f>
        <v>1</v>
      </c>
      <c r="P5895" s="3">
        <v>0</v>
      </c>
      <c r="Q5895" s="3">
        <v>0</v>
      </c>
      <c r="R5895" s="3">
        <v>0</v>
      </c>
      <c r="S5895" s="3" t="s">
        <v>130</v>
      </c>
      <c r="T5895" s="3">
        <f>COUNTIF([1]局站!$D$4:$D$172,"="&amp;S5895)</f>
        <v>1</v>
      </c>
      <c r="U5895" s="3">
        <v>0</v>
      </c>
      <c r="V5895" s="3">
        <v>0</v>
      </c>
      <c r="W5895" s="3">
        <v>0</v>
      </c>
      <c r="X5895" s="3" t="s">
        <v>1214</v>
      </c>
      <c r="Y5895" s="3" t="s">
        <v>881</v>
      </c>
      <c r="Z5895" s="3" t="str">
        <f>INDEX(业务类型!$C$4:$C$8,MATCH(纤芯!Y5895,业务类型!$B$4:$B$8,0))</f>
        <v>OTHER</v>
      </c>
      <c r="AA5895" s="3" t="s">
        <v>919</v>
      </c>
    </row>
    <row r="5896" spans="1:27" ht="16.5" x14ac:dyDescent="0.2">
      <c r="A5896" s="3">
        <v>5893</v>
      </c>
      <c r="B5896" s="3">
        <f t="shared" si="459"/>
        <v>37055104029</v>
      </c>
      <c r="C5896" s="3" t="s">
        <v>1166</v>
      </c>
      <c r="D5896" s="3" t="s">
        <v>255</v>
      </c>
      <c r="E5896" s="3" t="str">
        <f>INDEX(光放段!$G$4:$G$237,MATCH(纤芯!G5896,光放段!$C$4:$C$237,0))</f>
        <v>山东二干|潍烟威2号光缆:潍坊四平路-烟台开发区</v>
      </c>
      <c r="F5896" s="3">
        <f>INDEX(光放段!$I$4:$I$237,MATCH(纤芯!H5896,光放段!$B$4:$B$237,0))</f>
        <v>37055100000</v>
      </c>
      <c r="G5896" s="3" t="str">
        <f t="shared" si="460"/>
        <v>山东二干|潍烟威2号光缆:龙口龙口镇-蓬莱老局</v>
      </c>
      <c r="H5896" s="3">
        <f>INDEX(光放段!$B$4:$B$237,MATCH(纤芯!G5896,光放段!$C$4:$C$237,0))</f>
        <v>37055104000</v>
      </c>
      <c r="I5896" s="3" t="str">
        <f t="shared" si="461"/>
        <v>潍烟威2号光缆</v>
      </c>
      <c r="J5896" s="3" t="str">
        <f>INDEX(子缆名称!$B$4:$B$29,纤芯!M5896)</f>
        <v>C缆</v>
      </c>
      <c r="K5896" s="3">
        <v>29</v>
      </c>
      <c r="L5896" s="3">
        <f t="shared" si="462"/>
        <v>5</v>
      </c>
      <c r="M5896" s="3">
        <f t="shared" si="463"/>
        <v>3</v>
      </c>
      <c r="N5896" s="3" t="s">
        <v>128</v>
      </c>
      <c r="O5896" s="3">
        <f>COUNTIF([1]局站!$D$4:$D$172,"="&amp;N5896)</f>
        <v>1</v>
      </c>
      <c r="P5896" s="3">
        <v>0</v>
      </c>
      <c r="Q5896" s="3">
        <v>0</v>
      </c>
      <c r="R5896" s="3">
        <v>0</v>
      </c>
      <c r="S5896" s="3" t="s">
        <v>130</v>
      </c>
      <c r="T5896" s="3">
        <f>COUNTIF([1]局站!$D$4:$D$172,"="&amp;S5896)</f>
        <v>1</v>
      </c>
      <c r="U5896" s="3">
        <v>0</v>
      </c>
      <c r="V5896" s="3">
        <v>0</v>
      </c>
      <c r="W5896" s="3">
        <v>0</v>
      </c>
      <c r="X5896" s="3" t="s">
        <v>1214</v>
      </c>
      <c r="Y5896" s="3" t="s">
        <v>880</v>
      </c>
      <c r="Z5896" s="3" t="str">
        <f>INDEX(业务类型!$C$4:$C$8,MATCH(纤芯!Y5896,业务类型!$B$4:$B$8,0))</f>
        <v>IDLE</v>
      </c>
      <c r="AA5896" s="3"/>
    </row>
    <row r="5897" spans="1:27" ht="16.5" x14ac:dyDescent="0.2">
      <c r="A5897" s="3">
        <v>5894</v>
      </c>
      <c r="B5897" s="3">
        <f t="shared" si="459"/>
        <v>37055104030</v>
      </c>
      <c r="C5897" s="3" t="s">
        <v>1166</v>
      </c>
      <c r="D5897" s="3" t="s">
        <v>255</v>
      </c>
      <c r="E5897" s="3" t="str">
        <f>INDEX(光放段!$G$4:$G$237,MATCH(纤芯!G5897,光放段!$C$4:$C$237,0))</f>
        <v>山东二干|潍烟威2号光缆:潍坊四平路-烟台开发区</v>
      </c>
      <c r="F5897" s="3">
        <f>INDEX(光放段!$I$4:$I$237,MATCH(纤芯!H5897,光放段!$B$4:$B$237,0))</f>
        <v>37055100000</v>
      </c>
      <c r="G5897" s="3" t="str">
        <f t="shared" si="460"/>
        <v>山东二干|潍烟威2号光缆:龙口龙口镇-蓬莱老局</v>
      </c>
      <c r="H5897" s="3">
        <f>INDEX(光放段!$B$4:$B$237,MATCH(纤芯!G5897,光放段!$C$4:$C$237,0))</f>
        <v>37055104000</v>
      </c>
      <c r="I5897" s="3" t="str">
        <f t="shared" si="461"/>
        <v>潍烟威2号光缆</v>
      </c>
      <c r="J5897" s="3" t="str">
        <f>INDEX(子缆名称!$B$4:$B$29,纤芯!M5897)</f>
        <v>C缆</v>
      </c>
      <c r="K5897" s="3">
        <v>30</v>
      </c>
      <c r="L5897" s="3">
        <f t="shared" si="462"/>
        <v>6</v>
      </c>
      <c r="M5897" s="3">
        <f t="shared" si="463"/>
        <v>3</v>
      </c>
      <c r="N5897" s="3" t="s">
        <v>128</v>
      </c>
      <c r="O5897" s="3">
        <f>COUNTIF([1]局站!$D$4:$D$172,"="&amp;N5897)</f>
        <v>1</v>
      </c>
      <c r="P5897" s="3">
        <v>0</v>
      </c>
      <c r="Q5897" s="3">
        <v>0</v>
      </c>
      <c r="R5897" s="3">
        <v>0</v>
      </c>
      <c r="S5897" s="3" t="s">
        <v>130</v>
      </c>
      <c r="T5897" s="3">
        <f>COUNTIF([1]局站!$D$4:$D$172,"="&amp;S5897)</f>
        <v>1</v>
      </c>
      <c r="U5897" s="3">
        <v>0</v>
      </c>
      <c r="V5897" s="3">
        <v>0</v>
      </c>
      <c r="W5897" s="3">
        <v>0</v>
      </c>
      <c r="X5897" s="3" t="s">
        <v>1214</v>
      </c>
      <c r="Y5897" s="3" t="s">
        <v>880</v>
      </c>
      <c r="Z5897" s="3" t="str">
        <f>INDEX(业务类型!$C$4:$C$8,MATCH(纤芯!Y5897,业务类型!$B$4:$B$8,0))</f>
        <v>IDLE</v>
      </c>
      <c r="AA5897" s="3"/>
    </row>
    <row r="5898" spans="1:27" ht="16.5" x14ac:dyDescent="0.2">
      <c r="A5898" s="3">
        <v>5895</v>
      </c>
      <c r="B5898" s="3">
        <f t="shared" si="459"/>
        <v>37055104031</v>
      </c>
      <c r="C5898" s="3" t="s">
        <v>1166</v>
      </c>
      <c r="D5898" s="3" t="s">
        <v>255</v>
      </c>
      <c r="E5898" s="3" t="str">
        <f>INDEX(光放段!$G$4:$G$237,MATCH(纤芯!G5898,光放段!$C$4:$C$237,0))</f>
        <v>山东二干|潍烟威2号光缆:潍坊四平路-烟台开发区</v>
      </c>
      <c r="F5898" s="3">
        <f>INDEX(光放段!$I$4:$I$237,MATCH(纤芯!H5898,光放段!$B$4:$B$237,0))</f>
        <v>37055100000</v>
      </c>
      <c r="G5898" s="3" t="str">
        <f t="shared" si="460"/>
        <v>山东二干|潍烟威2号光缆:龙口龙口镇-蓬莱老局</v>
      </c>
      <c r="H5898" s="3">
        <f>INDEX(光放段!$B$4:$B$237,MATCH(纤芯!G5898,光放段!$C$4:$C$237,0))</f>
        <v>37055104000</v>
      </c>
      <c r="I5898" s="3" t="str">
        <f t="shared" si="461"/>
        <v>潍烟威2号光缆</v>
      </c>
      <c r="J5898" s="3" t="str">
        <f>INDEX(子缆名称!$B$4:$B$29,纤芯!M5898)</f>
        <v>C缆</v>
      </c>
      <c r="K5898" s="3">
        <v>31</v>
      </c>
      <c r="L5898" s="3">
        <f t="shared" si="462"/>
        <v>7</v>
      </c>
      <c r="M5898" s="3">
        <f t="shared" si="463"/>
        <v>3</v>
      </c>
      <c r="N5898" s="3" t="s">
        <v>128</v>
      </c>
      <c r="O5898" s="3">
        <f>COUNTIF([1]局站!$D$4:$D$172,"="&amp;N5898)</f>
        <v>1</v>
      </c>
      <c r="P5898" s="3">
        <v>0</v>
      </c>
      <c r="Q5898" s="3">
        <v>0</v>
      </c>
      <c r="R5898" s="3">
        <v>0</v>
      </c>
      <c r="S5898" s="3" t="s">
        <v>130</v>
      </c>
      <c r="T5898" s="3">
        <f>COUNTIF([1]局站!$D$4:$D$172,"="&amp;S5898)</f>
        <v>1</v>
      </c>
      <c r="U5898" s="3">
        <v>0</v>
      </c>
      <c r="V5898" s="3">
        <v>0</v>
      </c>
      <c r="W5898" s="3">
        <v>0</v>
      </c>
      <c r="X5898" s="3" t="s">
        <v>1214</v>
      </c>
      <c r="Y5898" s="3" t="s">
        <v>852</v>
      </c>
      <c r="Z5898" s="3" t="str">
        <f>INDEX(业务类型!$C$4:$C$8,MATCH(纤芯!Y5898,业务类型!$B$4:$B$8,0))</f>
        <v>TWO</v>
      </c>
      <c r="AA5898" s="3" t="s">
        <v>905</v>
      </c>
    </row>
    <row r="5899" spans="1:27" ht="16.5" x14ac:dyDescent="0.2">
      <c r="A5899" s="3">
        <v>5896</v>
      </c>
      <c r="B5899" s="3">
        <f t="shared" si="459"/>
        <v>37055104032</v>
      </c>
      <c r="C5899" s="3" t="s">
        <v>1166</v>
      </c>
      <c r="D5899" s="3" t="s">
        <v>255</v>
      </c>
      <c r="E5899" s="3" t="str">
        <f>INDEX(光放段!$G$4:$G$237,MATCH(纤芯!G5899,光放段!$C$4:$C$237,0))</f>
        <v>山东二干|潍烟威2号光缆:潍坊四平路-烟台开发区</v>
      </c>
      <c r="F5899" s="3">
        <f>INDEX(光放段!$I$4:$I$237,MATCH(纤芯!H5899,光放段!$B$4:$B$237,0))</f>
        <v>37055100000</v>
      </c>
      <c r="G5899" s="3" t="str">
        <f t="shared" si="460"/>
        <v>山东二干|潍烟威2号光缆:龙口龙口镇-蓬莱老局</v>
      </c>
      <c r="H5899" s="3">
        <f>INDEX(光放段!$B$4:$B$237,MATCH(纤芯!G5899,光放段!$C$4:$C$237,0))</f>
        <v>37055104000</v>
      </c>
      <c r="I5899" s="3" t="str">
        <f t="shared" si="461"/>
        <v>潍烟威2号光缆</v>
      </c>
      <c r="J5899" s="3" t="str">
        <f>INDEX(子缆名称!$B$4:$B$29,纤芯!M5899)</f>
        <v>C缆</v>
      </c>
      <c r="K5899" s="3">
        <v>32</v>
      </c>
      <c r="L5899" s="3">
        <f t="shared" si="462"/>
        <v>8</v>
      </c>
      <c r="M5899" s="3">
        <f t="shared" si="463"/>
        <v>3</v>
      </c>
      <c r="N5899" s="3" t="s">
        <v>128</v>
      </c>
      <c r="O5899" s="3">
        <f>COUNTIF([1]局站!$D$4:$D$172,"="&amp;N5899)</f>
        <v>1</v>
      </c>
      <c r="P5899" s="3">
        <v>0</v>
      </c>
      <c r="Q5899" s="3">
        <v>0</v>
      </c>
      <c r="R5899" s="3">
        <v>0</v>
      </c>
      <c r="S5899" s="3" t="s">
        <v>130</v>
      </c>
      <c r="T5899" s="3">
        <f>COUNTIF([1]局站!$D$4:$D$172,"="&amp;S5899)</f>
        <v>1</v>
      </c>
      <c r="U5899" s="3">
        <v>0</v>
      </c>
      <c r="V5899" s="3">
        <v>0</v>
      </c>
      <c r="W5899" s="3">
        <v>0</v>
      </c>
      <c r="X5899" s="3" t="s">
        <v>1214</v>
      </c>
      <c r="Y5899" s="3" t="s">
        <v>880</v>
      </c>
      <c r="Z5899" s="3" t="str">
        <f>INDEX(业务类型!$C$4:$C$8,MATCH(纤芯!Y5899,业务类型!$B$4:$B$8,0))</f>
        <v>IDLE</v>
      </c>
      <c r="AA5899" s="3"/>
    </row>
    <row r="5900" spans="1:27" ht="16.5" x14ac:dyDescent="0.2">
      <c r="A5900" s="3">
        <v>5897</v>
      </c>
      <c r="B5900" s="3">
        <f t="shared" si="459"/>
        <v>37055104033</v>
      </c>
      <c r="C5900" s="3" t="s">
        <v>1166</v>
      </c>
      <c r="D5900" s="3" t="s">
        <v>255</v>
      </c>
      <c r="E5900" s="3" t="str">
        <f>INDEX(光放段!$G$4:$G$237,MATCH(纤芯!G5900,光放段!$C$4:$C$237,0))</f>
        <v>山东二干|潍烟威2号光缆:潍坊四平路-烟台开发区</v>
      </c>
      <c r="F5900" s="3">
        <f>INDEX(光放段!$I$4:$I$237,MATCH(纤芯!H5900,光放段!$B$4:$B$237,0))</f>
        <v>37055100000</v>
      </c>
      <c r="G5900" s="3" t="str">
        <f t="shared" si="460"/>
        <v>山东二干|潍烟威2号光缆:龙口龙口镇-蓬莱老局</v>
      </c>
      <c r="H5900" s="3">
        <f>INDEX(光放段!$B$4:$B$237,MATCH(纤芯!G5900,光放段!$C$4:$C$237,0))</f>
        <v>37055104000</v>
      </c>
      <c r="I5900" s="3" t="str">
        <f t="shared" si="461"/>
        <v>潍烟威2号光缆</v>
      </c>
      <c r="J5900" s="3" t="str">
        <f>INDEX(子缆名称!$B$4:$B$29,纤芯!M5900)</f>
        <v>C缆</v>
      </c>
      <c r="K5900" s="3">
        <v>33</v>
      </c>
      <c r="L5900" s="3">
        <f t="shared" si="462"/>
        <v>9</v>
      </c>
      <c r="M5900" s="3">
        <f t="shared" si="463"/>
        <v>3</v>
      </c>
      <c r="N5900" s="3" t="s">
        <v>128</v>
      </c>
      <c r="O5900" s="3">
        <f>COUNTIF([1]局站!$D$4:$D$172,"="&amp;N5900)</f>
        <v>1</v>
      </c>
      <c r="P5900" s="3">
        <v>0</v>
      </c>
      <c r="Q5900" s="3">
        <v>0</v>
      </c>
      <c r="R5900" s="3">
        <v>0</v>
      </c>
      <c r="S5900" s="3" t="s">
        <v>130</v>
      </c>
      <c r="T5900" s="3">
        <f>COUNTIF([1]局站!$D$4:$D$172,"="&amp;S5900)</f>
        <v>1</v>
      </c>
      <c r="U5900" s="3">
        <v>0</v>
      </c>
      <c r="V5900" s="3">
        <v>0</v>
      </c>
      <c r="W5900" s="3">
        <v>0</v>
      </c>
      <c r="X5900" s="3" t="s">
        <v>1214</v>
      </c>
      <c r="Y5900" s="3" t="s">
        <v>880</v>
      </c>
      <c r="Z5900" s="3" t="str">
        <f>INDEX(业务类型!$C$4:$C$8,MATCH(纤芯!Y5900,业务类型!$B$4:$B$8,0))</f>
        <v>IDLE</v>
      </c>
      <c r="AA5900" s="3"/>
    </row>
    <row r="5901" spans="1:27" ht="16.5" x14ac:dyDescent="0.2">
      <c r="A5901" s="3">
        <v>5898</v>
      </c>
      <c r="B5901" s="3">
        <f t="shared" si="459"/>
        <v>37055104034</v>
      </c>
      <c r="C5901" s="3" t="s">
        <v>1166</v>
      </c>
      <c r="D5901" s="3" t="s">
        <v>255</v>
      </c>
      <c r="E5901" s="3" t="str">
        <f>INDEX(光放段!$G$4:$G$237,MATCH(纤芯!G5901,光放段!$C$4:$C$237,0))</f>
        <v>山东二干|潍烟威2号光缆:潍坊四平路-烟台开发区</v>
      </c>
      <c r="F5901" s="3">
        <f>INDEX(光放段!$I$4:$I$237,MATCH(纤芯!H5901,光放段!$B$4:$B$237,0))</f>
        <v>37055100000</v>
      </c>
      <c r="G5901" s="3" t="str">
        <f t="shared" si="460"/>
        <v>山东二干|潍烟威2号光缆:龙口龙口镇-蓬莱老局</v>
      </c>
      <c r="H5901" s="3">
        <f>INDEX(光放段!$B$4:$B$237,MATCH(纤芯!G5901,光放段!$C$4:$C$237,0))</f>
        <v>37055104000</v>
      </c>
      <c r="I5901" s="3" t="str">
        <f t="shared" si="461"/>
        <v>潍烟威2号光缆</v>
      </c>
      <c r="J5901" s="3" t="str">
        <f>INDEX(子缆名称!$B$4:$B$29,纤芯!M5901)</f>
        <v>C缆</v>
      </c>
      <c r="K5901" s="3">
        <v>34</v>
      </c>
      <c r="L5901" s="3">
        <f t="shared" si="462"/>
        <v>10</v>
      </c>
      <c r="M5901" s="3">
        <f t="shared" si="463"/>
        <v>3</v>
      </c>
      <c r="N5901" s="3" t="s">
        <v>128</v>
      </c>
      <c r="O5901" s="3">
        <f>COUNTIF([1]局站!$D$4:$D$172,"="&amp;N5901)</f>
        <v>1</v>
      </c>
      <c r="P5901" s="3">
        <v>0</v>
      </c>
      <c r="Q5901" s="3">
        <v>0</v>
      </c>
      <c r="R5901" s="3">
        <v>0</v>
      </c>
      <c r="S5901" s="3" t="s">
        <v>130</v>
      </c>
      <c r="T5901" s="3">
        <f>COUNTIF([1]局站!$D$4:$D$172,"="&amp;S5901)</f>
        <v>1</v>
      </c>
      <c r="U5901" s="3">
        <v>0</v>
      </c>
      <c r="V5901" s="3">
        <v>0</v>
      </c>
      <c r="W5901" s="3">
        <v>0</v>
      </c>
      <c r="X5901" s="3" t="s">
        <v>1214</v>
      </c>
      <c r="Y5901" s="3" t="s">
        <v>880</v>
      </c>
      <c r="Z5901" s="3" t="str">
        <f>INDEX(业务类型!$C$4:$C$8,MATCH(纤芯!Y5901,业务类型!$B$4:$B$8,0))</f>
        <v>IDLE</v>
      </c>
      <c r="AA5901" s="3"/>
    </row>
    <row r="5902" spans="1:27" ht="16.5" x14ac:dyDescent="0.2">
      <c r="A5902" s="3">
        <v>5899</v>
      </c>
      <c r="B5902" s="3">
        <f t="shared" si="459"/>
        <v>37055104035</v>
      </c>
      <c r="C5902" s="3" t="s">
        <v>1166</v>
      </c>
      <c r="D5902" s="3" t="s">
        <v>255</v>
      </c>
      <c r="E5902" s="3" t="str">
        <f>INDEX(光放段!$G$4:$G$237,MATCH(纤芯!G5902,光放段!$C$4:$C$237,0))</f>
        <v>山东二干|潍烟威2号光缆:潍坊四平路-烟台开发区</v>
      </c>
      <c r="F5902" s="3">
        <f>INDEX(光放段!$I$4:$I$237,MATCH(纤芯!H5902,光放段!$B$4:$B$237,0))</f>
        <v>37055100000</v>
      </c>
      <c r="G5902" s="3" t="str">
        <f t="shared" si="460"/>
        <v>山东二干|潍烟威2号光缆:龙口龙口镇-蓬莱老局</v>
      </c>
      <c r="H5902" s="3">
        <f>INDEX(光放段!$B$4:$B$237,MATCH(纤芯!G5902,光放段!$C$4:$C$237,0))</f>
        <v>37055104000</v>
      </c>
      <c r="I5902" s="3" t="str">
        <f t="shared" si="461"/>
        <v>潍烟威2号光缆</v>
      </c>
      <c r="J5902" s="3" t="str">
        <f>INDEX(子缆名称!$B$4:$B$29,纤芯!M5902)</f>
        <v>C缆</v>
      </c>
      <c r="K5902" s="3">
        <v>35</v>
      </c>
      <c r="L5902" s="3">
        <f t="shared" si="462"/>
        <v>11</v>
      </c>
      <c r="M5902" s="3">
        <f t="shared" si="463"/>
        <v>3</v>
      </c>
      <c r="N5902" s="3" t="s">
        <v>128</v>
      </c>
      <c r="O5902" s="3">
        <f>COUNTIF([1]局站!$D$4:$D$172,"="&amp;N5902)</f>
        <v>1</v>
      </c>
      <c r="P5902" s="3">
        <v>0</v>
      </c>
      <c r="Q5902" s="3">
        <v>0</v>
      </c>
      <c r="R5902" s="3">
        <v>0</v>
      </c>
      <c r="S5902" s="3" t="s">
        <v>130</v>
      </c>
      <c r="T5902" s="3">
        <f>COUNTIF([1]局站!$D$4:$D$172,"="&amp;S5902)</f>
        <v>1</v>
      </c>
      <c r="U5902" s="3">
        <v>0</v>
      </c>
      <c r="V5902" s="3">
        <v>0</v>
      </c>
      <c r="W5902" s="3">
        <v>0</v>
      </c>
      <c r="X5902" s="3" t="s">
        <v>1214</v>
      </c>
      <c r="Y5902" s="3" t="s">
        <v>880</v>
      </c>
      <c r="Z5902" s="3" t="str">
        <f>INDEX(业务类型!$C$4:$C$8,MATCH(纤芯!Y5902,业务类型!$B$4:$B$8,0))</f>
        <v>IDLE</v>
      </c>
      <c r="AA5902" s="3"/>
    </row>
    <row r="5903" spans="1:27" ht="16.5" x14ac:dyDescent="0.2">
      <c r="A5903" s="3">
        <v>5900</v>
      </c>
      <c r="B5903" s="3">
        <f t="shared" si="459"/>
        <v>37055104036</v>
      </c>
      <c r="C5903" s="3" t="s">
        <v>1166</v>
      </c>
      <c r="D5903" s="3" t="s">
        <v>255</v>
      </c>
      <c r="E5903" s="3" t="str">
        <f>INDEX(光放段!$G$4:$G$237,MATCH(纤芯!G5903,光放段!$C$4:$C$237,0))</f>
        <v>山东二干|潍烟威2号光缆:潍坊四平路-烟台开发区</v>
      </c>
      <c r="F5903" s="3">
        <f>INDEX(光放段!$I$4:$I$237,MATCH(纤芯!H5903,光放段!$B$4:$B$237,0))</f>
        <v>37055100000</v>
      </c>
      <c r="G5903" s="3" t="str">
        <f t="shared" si="460"/>
        <v>山东二干|潍烟威2号光缆:龙口龙口镇-蓬莱老局</v>
      </c>
      <c r="H5903" s="3">
        <f>INDEX(光放段!$B$4:$B$237,MATCH(纤芯!G5903,光放段!$C$4:$C$237,0))</f>
        <v>37055104000</v>
      </c>
      <c r="I5903" s="3" t="str">
        <f t="shared" si="461"/>
        <v>潍烟威2号光缆</v>
      </c>
      <c r="J5903" s="3" t="str">
        <f>INDEX(子缆名称!$B$4:$B$29,纤芯!M5903)</f>
        <v>C缆</v>
      </c>
      <c r="K5903" s="3">
        <v>36</v>
      </c>
      <c r="L5903" s="3">
        <f t="shared" si="462"/>
        <v>12</v>
      </c>
      <c r="M5903" s="3">
        <f t="shared" si="463"/>
        <v>3</v>
      </c>
      <c r="N5903" s="3" t="s">
        <v>128</v>
      </c>
      <c r="O5903" s="3">
        <f>COUNTIF([1]局站!$D$4:$D$172,"="&amp;N5903)</f>
        <v>1</v>
      </c>
      <c r="P5903" s="3">
        <v>0</v>
      </c>
      <c r="Q5903" s="3">
        <v>0</v>
      </c>
      <c r="R5903" s="3">
        <v>0</v>
      </c>
      <c r="S5903" s="3" t="s">
        <v>130</v>
      </c>
      <c r="T5903" s="3">
        <f>COUNTIF([1]局站!$D$4:$D$172,"="&amp;S5903)</f>
        <v>1</v>
      </c>
      <c r="U5903" s="3">
        <v>0</v>
      </c>
      <c r="V5903" s="3">
        <v>0</v>
      </c>
      <c r="W5903" s="3">
        <v>0</v>
      </c>
      <c r="X5903" s="3" t="s">
        <v>1214</v>
      </c>
      <c r="Y5903" s="3" t="s">
        <v>880</v>
      </c>
      <c r="Z5903" s="3" t="str">
        <f>INDEX(业务类型!$C$4:$C$8,MATCH(纤芯!Y5903,业务类型!$B$4:$B$8,0))</f>
        <v>IDLE</v>
      </c>
      <c r="AA5903" s="3"/>
    </row>
    <row r="5904" spans="1:27" ht="16.5" x14ac:dyDescent="0.2">
      <c r="A5904" s="3">
        <v>5901</v>
      </c>
      <c r="B5904" s="3">
        <f t="shared" si="459"/>
        <v>37055104037</v>
      </c>
      <c r="C5904" s="3" t="s">
        <v>1166</v>
      </c>
      <c r="D5904" s="3" t="s">
        <v>255</v>
      </c>
      <c r="E5904" s="3" t="str">
        <f>INDEX(光放段!$G$4:$G$237,MATCH(纤芯!G5904,光放段!$C$4:$C$237,0))</f>
        <v>山东二干|潍烟威2号光缆:潍坊四平路-烟台开发区</v>
      </c>
      <c r="F5904" s="3">
        <f>INDEX(光放段!$I$4:$I$237,MATCH(纤芯!H5904,光放段!$B$4:$B$237,0))</f>
        <v>37055100000</v>
      </c>
      <c r="G5904" s="3" t="str">
        <f t="shared" si="460"/>
        <v>山东二干|潍烟威2号光缆:龙口龙口镇-蓬莱老局</v>
      </c>
      <c r="H5904" s="3">
        <f>INDEX(光放段!$B$4:$B$237,MATCH(纤芯!G5904,光放段!$C$4:$C$237,0))</f>
        <v>37055104000</v>
      </c>
      <c r="I5904" s="3" t="str">
        <f t="shared" si="461"/>
        <v>潍烟威2号光缆</v>
      </c>
      <c r="J5904" s="3" t="str">
        <f>INDEX(子缆名称!$B$4:$B$29,纤芯!M5904)</f>
        <v>D缆</v>
      </c>
      <c r="K5904" s="3">
        <v>37</v>
      </c>
      <c r="L5904" s="3">
        <f t="shared" si="462"/>
        <v>1</v>
      </c>
      <c r="M5904" s="3">
        <f t="shared" si="463"/>
        <v>4</v>
      </c>
      <c r="N5904" s="3" t="s">
        <v>128</v>
      </c>
      <c r="O5904" s="3">
        <f>COUNTIF([1]局站!$D$4:$D$172,"="&amp;N5904)</f>
        <v>1</v>
      </c>
      <c r="P5904" s="3">
        <v>0</v>
      </c>
      <c r="Q5904" s="3">
        <v>0</v>
      </c>
      <c r="R5904" s="3">
        <v>0</v>
      </c>
      <c r="S5904" s="3" t="s">
        <v>130</v>
      </c>
      <c r="T5904" s="3">
        <f>COUNTIF([1]局站!$D$4:$D$172,"="&amp;S5904)</f>
        <v>1</v>
      </c>
      <c r="U5904" s="3">
        <v>0</v>
      </c>
      <c r="V5904" s="3">
        <v>0</v>
      </c>
      <c r="W5904" s="3">
        <v>0</v>
      </c>
      <c r="X5904" s="3" t="s">
        <v>1214</v>
      </c>
      <c r="Y5904" s="3" t="s">
        <v>880</v>
      </c>
      <c r="Z5904" s="3" t="str">
        <f>INDEX(业务类型!$C$4:$C$8,MATCH(纤芯!Y5904,业务类型!$B$4:$B$8,0))</f>
        <v>IDLE</v>
      </c>
      <c r="AA5904" s="3"/>
    </row>
    <row r="5905" spans="1:27" ht="16.5" x14ac:dyDescent="0.2">
      <c r="A5905" s="3">
        <v>5902</v>
      </c>
      <c r="B5905" s="3">
        <f t="shared" si="459"/>
        <v>37055104038</v>
      </c>
      <c r="C5905" s="3" t="s">
        <v>1166</v>
      </c>
      <c r="D5905" s="3" t="s">
        <v>255</v>
      </c>
      <c r="E5905" s="3" t="str">
        <f>INDEX(光放段!$G$4:$G$237,MATCH(纤芯!G5905,光放段!$C$4:$C$237,0))</f>
        <v>山东二干|潍烟威2号光缆:潍坊四平路-烟台开发区</v>
      </c>
      <c r="F5905" s="3">
        <f>INDEX(光放段!$I$4:$I$237,MATCH(纤芯!H5905,光放段!$B$4:$B$237,0))</f>
        <v>37055100000</v>
      </c>
      <c r="G5905" s="3" t="str">
        <f t="shared" si="460"/>
        <v>山东二干|潍烟威2号光缆:龙口龙口镇-蓬莱老局</v>
      </c>
      <c r="H5905" s="3">
        <f>INDEX(光放段!$B$4:$B$237,MATCH(纤芯!G5905,光放段!$C$4:$C$237,0))</f>
        <v>37055104000</v>
      </c>
      <c r="I5905" s="3" t="str">
        <f t="shared" si="461"/>
        <v>潍烟威2号光缆</v>
      </c>
      <c r="J5905" s="3" t="str">
        <f>INDEX(子缆名称!$B$4:$B$29,纤芯!M5905)</f>
        <v>D缆</v>
      </c>
      <c r="K5905" s="3">
        <v>38</v>
      </c>
      <c r="L5905" s="3">
        <f t="shared" si="462"/>
        <v>2</v>
      </c>
      <c r="M5905" s="3">
        <f t="shared" si="463"/>
        <v>4</v>
      </c>
      <c r="N5905" s="3" t="s">
        <v>128</v>
      </c>
      <c r="O5905" s="3">
        <f>COUNTIF([1]局站!$D$4:$D$172,"="&amp;N5905)</f>
        <v>1</v>
      </c>
      <c r="P5905" s="3">
        <v>0</v>
      </c>
      <c r="Q5905" s="3">
        <v>0</v>
      </c>
      <c r="R5905" s="3">
        <v>0</v>
      </c>
      <c r="S5905" s="3" t="s">
        <v>130</v>
      </c>
      <c r="T5905" s="3">
        <f>COUNTIF([1]局站!$D$4:$D$172,"="&amp;S5905)</f>
        <v>1</v>
      </c>
      <c r="U5905" s="3">
        <v>0</v>
      </c>
      <c r="V5905" s="3">
        <v>0</v>
      </c>
      <c r="W5905" s="3">
        <v>0</v>
      </c>
      <c r="X5905" s="3" t="s">
        <v>1214</v>
      </c>
      <c r="Y5905" s="3" t="s">
        <v>880</v>
      </c>
      <c r="Z5905" s="3" t="str">
        <f>INDEX(业务类型!$C$4:$C$8,MATCH(纤芯!Y5905,业务类型!$B$4:$B$8,0))</f>
        <v>IDLE</v>
      </c>
      <c r="AA5905" s="3"/>
    </row>
    <row r="5906" spans="1:27" ht="16.5" x14ac:dyDescent="0.2">
      <c r="A5906" s="3">
        <v>5903</v>
      </c>
      <c r="B5906" s="3">
        <f t="shared" si="459"/>
        <v>37055104039</v>
      </c>
      <c r="C5906" s="3" t="s">
        <v>1166</v>
      </c>
      <c r="D5906" s="3" t="s">
        <v>255</v>
      </c>
      <c r="E5906" s="3" t="str">
        <f>INDEX(光放段!$G$4:$G$237,MATCH(纤芯!G5906,光放段!$C$4:$C$237,0))</f>
        <v>山东二干|潍烟威2号光缆:潍坊四平路-烟台开发区</v>
      </c>
      <c r="F5906" s="3">
        <f>INDEX(光放段!$I$4:$I$237,MATCH(纤芯!H5906,光放段!$B$4:$B$237,0))</f>
        <v>37055100000</v>
      </c>
      <c r="G5906" s="3" t="str">
        <f t="shared" si="460"/>
        <v>山东二干|潍烟威2号光缆:龙口龙口镇-蓬莱老局</v>
      </c>
      <c r="H5906" s="3">
        <f>INDEX(光放段!$B$4:$B$237,MATCH(纤芯!G5906,光放段!$C$4:$C$237,0))</f>
        <v>37055104000</v>
      </c>
      <c r="I5906" s="3" t="str">
        <f t="shared" si="461"/>
        <v>潍烟威2号光缆</v>
      </c>
      <c r="J5906" s="3" t="str">
        <f>INDEX(子缆名称!$B$4:$B$29,纤芯!M5906)</f>
        <v>D缆</v>
      </c>
      <c r="K5906" s="3">
        <v>39</v>
      </c>
      <c r="L5906" s="3">
        <f t="shared" si="462"/>
        <v>3</v>
      </c>
      <c r="M5906" s="3">
        <f t="shared" si="463"/>
        <v>4</v>
      </c>
      <c r="N5906" s="3" t="s">
        <v>128</v>
      </c>
      <c r="O5906" s="3">
        <f>COUNTIF([1]局站!$D$4:$D$172,"="&amp;N5906)</f>
        <v>1</v>
      </c>
      <c r="P5906" s="3">
        <v>0</v>
      </c>
      <c r="Q5906" s="3">
        <v>0</v>
      </c>
      <c r="R5906" s="3">
        <v>0</v>
      </c>
      <c r="S5906" s="3" t="s">
        <v>130</v>
      </c>
      <c r="T5906" s="3">
        <f>COUNTIF([1]局站!$D$4:$D$172,"="&amp;S5906)</f>
        <v>1</v>
      </c>
      <c r="U5906" s="3">
        <v>0</v>
      </c>
      <c r="V5906" s="3">
        <v>0</v>
      </c>
      <c r="W5906" s="3">
        <v>0</v>
      </c>
      <c r="X5906" s="3" t="s">
        <v>1214</v>
      </c>
      <c r="Y5906" s="3" t="s">
        <v>880</v>
      </c>
      <c r="Z5906" s="3" t="str">
        <f>INDEX(业务类型!$C$4:$C$8,MATCH(纤芯!Y5906,业务类型!$B$4:$B$8,0))</f>
        <v>IDLE</v>
      </c>
      <c r="AA5906" s="3"/>
    </row>
    <row r="5907" spans="1:27" ht="16.5" x14ac:dyDescent="0.2">
      <c r="A5907" s="3">
        <v>5904</v>
      </c>
      <c r="B5907" s="3">
        <f t="shared" si="459"/>
        <v>37055104040</v>
      </c>
      <c r="C5907" s="3" t="s">
        <v>1166</v>
      </c>
      <c r="D5907" s="3" t="s">
        <v>255</v>
      </c>
      <c r="E5907" s="3" t="str">
        <f>INDEX(光放段!$G$4:$G$237,MATCH(纤芯!G5907,光放段!$C$4:$C$237,0))</f>
        <v>山东二干|潍烟威2号光缆:潍坊四平路-烟台开发区</v>
      </c>
      <c r="F5907" s="3">
        <f>INDEX(光放段!$I$4:$I$237,MATCH(纤芯!H5907,光放段!$B$4:$B$237,0))</f>
        <v>37055100000</v>
      </c>
      <c r="G5907" s="3" t="str">
        <f t="shared" si="460"/>
        <v>山东二干|潍烟威2号光缆:龙口龙口镇-蓬莱老局</v>
      </c>
      <c r="H5907" s="3">
        <f>INDEX(光放段!$B$4:$B$237,MATCH(纤芯!G5907,光放段!$C$4:$C$237,0))</f>
        <v>37055104000</v>
      </c>
      <c r="I5907" s="3" t="str">
        <f t="shared" si="461"/>
        <v>潍烟威2号光缆</v>
      </c>
      <c r="J5907" s="3" t="str">
        <f>INDEX(子缆名称!$B$4:$B$29,纤芯!M5907)</f>
        <v>D缆</v>
      </c>
      <c r="K5907" s="3">
        <v>40</v>
      </c>
      <c r="L5907" s="3">
        <f t="shared" si="462"/>
        <v>4</v>
      </c>
      <c r="M5907" s="3">
        <f t="shared" si="463"/>
        <v>4</v>
      </c>
      <c r="N5907" s="3" t="s">
        <v>128</v>
      </c>
      <c r="O5907" s="3">
        <f>COUNTIF([1]局站!$D$4:$D$172,"="&amp;N5907)</f>
        <v>1</v>
      </c>
      <c r="P5907" s="3">
        <v>0</v>
      </c>
      <c r="Q5907" s="3">
        <v>0</v>
      </c>
      <c r="R5907" s="3">
        <v>0</v>
      </c>
      <c r="S5907" s="3" t="s">
        <v>130</v>
      </c>
      <c r="T5907" s="3">
        <f>COUNTIF([1]局站!$D$4:$D$172,"="&amp;S5907)</f>
        <v>1</v>
      </c>
      <c r="U5907" s="3">
        <v>0</v>
      </c>
      <c r="V5907" s="3">
        <v>0</v>
      </c>
      <c r="W5907" s="3">
        <v>0</v>
      </c>
      <c r="X5907" s="3" t="s">
        <v>1214</v>
      </c>
      <c r="Y5907" s="3" t="s">
        <v>880</v>
      </c>
      <c r="Z5907" s="3" t="str">
        <f>INDEX(业务类型!$C$4:$C$8,MATCH(纤芯!Y5907,业务类型!$B$4:$B$8,0))</f>
        <v>IDLE</v>
      </c>
      <c r="AA5907" s="3"/>
    </row>
    <row r="5908" spans="1:27" ht="16.5" x14ac:dyDescent="0.2">
      <c r="A5908" s="3">
        <v>5905</v>
      </c>
      <c r="B5908" s="3">
        <f t="shared" si="459"/>
        <v>37055104041</v>
      </c>
      <c r="C5908" s="3" t="s">
        <v>1166</v>
      </c>
      <c r="D5908" s="3" t="s">
        <v>255</v>
      </c>
      <c r="E5908" s="3" t="str">
        <f>INDEX(光放段!$G$4:$G$237,MATCH(纤芯!G5908,光放段!$C$4:$C$237,0))</f>
        <v>山东二干|潍烟威2号光缆:潍坊四平路-烟台开发区</v>
      </c>
      <c r="F5908" s="3">
        <f>INDEX(光放段!$I$4:$I$237,MATCH(纤芯!H5908,光放段!$B$4:$B$237,0))</f>
        <v>37055100000</v>
      </c>
      <c r="G5908" s="3" t="str">
        <f t="shared" si="460"/>
        <v>山东二干|潍烟威2号光缆:龙口龙口镇-蓬莱老局</v>
      </c>
      <c r="H5908" s="3">
        <f>INDEX(光放段!$B$4:$B$237,MATCH(纤芯!G5908,光放段!$C$4:$C$237,0))</f>
        <v>37055104000</v>
      </c>
      <c r="I5908" s="3" t="str">
        <f t="shared" si="461"/>
        <v>潍烟威2号光缆</v>
      </c>
      <c r="J5908" s="3" t="str">
        <f>INDEX(子缆名称!$B$4:$B$29,纤芯!M5908)</f>
        <v>D缆</v>
      </c>
      <c r="K5908" s="3">
        <v>41</v>
      </c>
      <c r="L5908" s="3">
        <f t="shared" si="462"/>
        <v>5</v>
      </c>
      <c r="M5908" s="3">
        <f t="shared" si="463"/>
        <v>4</v>
      </c>
      <c r="N5908" s="3" t="s">
        <v>128</v>
      </c>
      <c r="O5908" s="3">
        <f>COUNTIF([1]局站!$D$4:$D$172,"="&amp;N5908)</f>
        <v>1</v>
      </c>
      <c r="P5908" s="3">
        <v>0</v>
      </c>
      <c r="Q5908" s="3">
        <v>0</v>
      </c>
      <c r="R5908" s="3">
        <v>0</v>
      </c>
      <c r="S5908" s="3" t="s">
        <v>130</v>
      </c>
      <c r="T5908" s="3">
        <f>COUNTIF([1]局站!$D$4:$D$172,"="&amp;S5908)</f>
        <v>1</v>
      </c>
      <c r="U5908" s="3">
        <v>0</v>
      </c>
      <c r="V5908" s="3">
        <v>0</v>
      </c>
      <c r="W5908" s="3">
        <v>0</v>
      </c>
      <c r="X5908" s="3" t="s">
        <v>1214</v>
      </c>
      <c r="Y5908" s="3" t="s">
        <v>880</v>
      </c>
      <c r="Z5908" s="3" t="str">
        <f>INDEX(业务类型!$C$4:$C$8,MATCH(纤芯!Y5908,业务类型!$B$4:$B$8,0))</f>
        <v>IDLE</v>
      </c>
      <c r="AA5908" s="3"/>
    </row>
    <row r="5909" spans="1:27" ht="16.5" x14ac:dyDescent="0.2">
      <c r="A5909" s="3">
        <v>5906</v>
      </c>
      <c r="B5909" s="3">
        <f t="shared" ref="B5909:B5972" si="464">H5909+K5909</f>
        <v>37055104042</v>
      </c>
      <c r="C5909" s="3" t="s">
        <v>1166</v>
      </c>
      <c r="D5909" s="3" t="s">
        <v>255</v>
      </c>
      <c r="E5909" s="3" t="str">
        <f>INDEX(光放段!$G$4:$G$237,MATCH(纤芯!G5909,光放段!$C$4:$C$237,0))</f>
        <v>山东二干|潍烟威2号光缆:潍坊四平路-烟台开发区</v>
      </c>
      <c r="F5909" s="3">
        <f>INDEX(光放段!$I$4:$I$237,MATCH(纤芯!H5909,光放段!$B$4:$B$237,0))</f>
        <v>37055100000</v>
      </c>
      <c r="G5909" s="3" t="str">
        <f t="shared" si="460"/>
        <v>山东二干|潍烟威2号光缆:龙口龙口镇-蓬莱老局</v>
      </c>
      <c r="H5909" s="3">
        <f>INDEX(光放段!$B$4:$B$237,MATCH(纤芯!G5909,光放段!$C$4:$C$237,0))</f>
        <v>37055104000</v>
      </c>
      <c r="I5909" s="3" t="str">
        <f t="shared" si="461"/>
        <v>潍烟威2号光缆</v>
      </c>
      <c r="J5909" s="3" t="str">
        <f>INDEX(子缆名称!$B$4:$B$29,纤芯!M5909)</f>
        <v>D缆</v>
      </c>
      <c r="K5909" s="3">
        <v>42</v>
      </c>
      <c r="L5909" s="3">
        <f t="shared" si="462"/>
        <v>6</v>
      </c>
      <c r="M5909" s="3">
        <f t="shared" si="463"/>
        <v>4</v>
      </c>
      <c r="N5909" s="3" t="s">
        <v>128</v>
      </c>
      <c r="O5909" s="3">
        <f>COUNTIF([1]局站!$D$4:$D$172,"="&amp;N5909)</f>
        <v>1</v>
      </c>
      <c r="P5909" s="3">
        <v>0</v>
      </c>
      <c r="Q5909" s="3">
        <v>0</v>
      </c>
      <c r="R5909" s="3">
        <v>0</v>
      </c>
      <c r="S5909" s="3" t="s">
        <v>130</v>
      </c>
      <c r="T5909" s="3">
        <f>COUNTIF([1]局站!$D$4:$D$172,"="&amp;S5909)</f>
        <v>1</v>
      </c>
      <c r="U5909" s="3">
        <v>0</v>
      </c>
      <c r="V5909" s="3">
        <v>0</v>
      </c>
      <c r="W5909" s="3">
        <v>0</v>
      </c>
      <c r="X5909" s="3" t="s">
        <v>1214</v>
      </c>
      <c r="Y5909" s="3" t="s">
        <v>880</v>
      </c>
      <c r="Z5909" s="3" t="str">
        <f>INDEX(业务类型!$C$4:$C$8,MATCH(纤芯!Y5909,业务类型!$B$4:$B$8,0))</f>
        <v>IDLE</v>
      </c>
      <c r="AA5909" s="3"/>
    </row>
    <row r="5910" spans="1:27" ht="16.5" x14ac:dyDescent="0.2">
      <c r="A5910" s="3">
        <v>5907</v>
      </c>
      <c r="B5910" s="3">
        <f t="shared" si="464"/>
        <v>37055104043</v>
      </c>
      <c r="C5910" s="3" t="s">
        <v>1166</v>
      </c>
      <c r="D5910" s="3" t="s">
        <v>255</v>
      </c>
      <c r="E5910" s="3" t="str">
        <f>INDEX(光放段!$G$4:$G$237,MATCH(纤芯!G5910,光放段!$C$4:$C$237,0))</f>
        <v>山东二干|潍烟威2号光缆:潍坊四平路-烟台开发区</v>
      </c>
      <c r="F5910" s="3">
        <f>INDEX(光放段!$I$4:$I$237,MATCH(纤芯!H5910,光放段!$B$4:$B$237,0))</f>
        <v>37055100000</v>
      </c>
      <c r="G5910" s="3" t="str">
        <f t="shared" si="460"/>
        <v>山东二干|潍烟威2号光缆:龙口龙口镇-蓬莱老局</v>
      </c>
      <c r="H5910" s="3">
        <f>INDEX(光放段!$B$4:$B$237,MATCH(纤芯!G5910,光放段!$C$4:$C$237,0))</f>
        <v>37055104000</v>
      </c>
      <c r="I5910" s="3" t="str">
        <f t="shared" si="461"/>
        <v>潍烟威2号光缆</v>
      </c>
      <c r="J5910" s="3" t="str">
        <f>INDEX(子缆名称!$B$4:$B$29,纤芯!M5910)</f>
        <v>D缆</v>
      </c>
      <c r="K5910" s="3">
        <v>43</v>
      </c>
      <c r="L5910" s="3">
        <f t="shared" si="462"/>
        <v>7</v>
      </c>
      <c r="M5910" s="3">
        <f t="shared" si="463"/>
        <v>4</v>
      </c>
      <c r="N5910" s="3" t="s">
        <v>128</v>
      </c>
      <c r="O5910" s="3">
        <f>COUNTIF([1]局站!$D$4:$D$172,"="&amp;N5910)</f>
        <v>1</v>
      </c>
      <c r="P5910" s="3">
        <v>0</v>
      </c>
      <c r="Q5910" s="3">
        <v>0</v>
      </c>
      <c r="R5910" s="3">
        <v>0</v>
      </c>
      <c r="S5910" s="3" t="s">
        <v>130</v>
      </c>
      <c r="T5910" s="3">
        <f>COUNTIF([1]局站!$D$4:$D$172,"="&amp;S5910)</f>
        <v>1</v>
      </c>
      <c r="U5910" s="3">
        <v>0</v>
      </c>
      <c r="V5910" s="3">
        <v>0</v>
      </c>
      <c r="W5910" s="3">
        <v>0</v>
      </c>
      <c r="X5910" s="3" t="s">
        <v>1214</v>
      </c>
      <c r="Y5910" s="3" t="s">
        <v>854</v>
      </c>
      <c r="Z5910" s="3" t="str">
        <f>INDEX(业务类型!$C$4:$C$8,MATCH(纤芯!Y5910,业务类型!$B$4:$B$8,0))</f>
        <v>LOCAL</v>
      </c>
      <c r="AA5910" s="3" t="s">
        <v>879</v>
      </c>
    </row>
    <row r="5911" spans="1:27" ht="16.5" x14ac:dyDescent="0.2">
      <c r="A5911" s="3">
        <v>5908</v>
      </c>
      <c r="B5911" s="3">
        <f t="shared" si="464"/>
        <v>37055104044</v>
      </c>
      <c r="C5911" s="3" t="s">
        <v>1166</v>
      </c>
      <c r="D5911" s="3" t="s">
        <v>255</v>
      </c>
      <c r="E5911" s="3" t="str">
        <f>INDEX(光放段!$G$4:$G$237,MATCH(纤芯!G5911,光放段!$C$4:$C$237,0))</f>
        <v>山东二干|潍烟威2号光缆:潍坊四平路-烟台开发区</v>
      </c>
      <c r="F5911" s="3">
        <f>INDEX(光放段!$I$4:$I$237,MATCH(纤芯!H5911,光放段!$B$4:$B$237,0))</f>
        <v>37055100000</v>
      </c>
      <c r="G5911" s="3" t="str">
        <f t="shared" si="460"/>
        <v>山东二干|潍烟威2号光缆:龙口龙口镇-蓬莱老局</v>
      </c>
      <c r="H5911" s="3">
        <f>INDEX(光放段!$B$4:$B$237,MATCH(纤芯!G5911,光放段!$C$4:$C$237,0))</f>
        <v>37055104000</v>
      </c>
      <c r="I5911" s="3" t="str">
        <f t="shared" si="461"/>
        <v>潍烟威2号光缆</v>
      </c>
      <c r="J5911" s="3" t="str">
        <f>INDEX(子缆名称!$B$4:$B$29,纤芯!M5911)</f>
        <v>D缆</v>
      </c>
      <c r="K5911" s="3">
        <v>44</v>
      </c>
      <c r="L5911" s="3">
        <f t="shared" si="462"/>
        <v>8</v>
      </c>
      <c r="M5911" s="3">
        <f t="shared" si="463"/>
        <v>4</v>
      </c>
      <c r="N5911" s="3" t="s">
        <v>128</v>
      </c>
      <c r="O5911" s="3">
        <f>COUNTIF([1]局站!$D$4:$D$172,"="&amp;N5911)</f>
        <v>1</v>
      </c>
      <c r="P5911" s="3">
        <v>0</v>
      </c>
      <c r="Q5911" s="3">
        <v>0</v>
      </c>
      <c r="R5911" s="3">
        <v>0</v>
      </c>
      <c r="S5911" s="3" t="s">
        <v>130</v>
      </c>
      <c r="T5911" s="3">
        <f>COUNTIF([1]局站!$D$4:$D$172,"="&amp;S5911)</f>
        <v>1</v>
      </c>
      <c r="U5911" s="3">
        <v>0</v>
      </c>
      <c r="V5911" s="3">
        <v>0</v>
      </c>
      <c r="W5911" s="3">
        <v>0</v>
      </c>
      <c r="X5911" s="3" t="s">
        <v>1214</v>
      </c>
      <c r="Y5911" s="3" t="s">
        <v>854</v>
      </c>
      <c r="Z5911" s="3" t="str">
        <f>INDEX(业务类型!$C$4:$C$8,MATCH(纤芯!Y5911,业务类型!$B$4:$B$8,0))</f>
        <v>LOCAL</v>
      </c>
      <c r="AA5911" s="3" t="s">
        <v>879</v>
      </c>
    </row>
    <row r="5912" spans="1:27" ht="16.5" x14ac:dyDescent="0.2">
      <c r="A5912" s="3">
        <v>5909</v>
      </c>
      <c r="B5912" s="3">
        <f t="shared" si="464"/>
        <v>37055104045</v>
      </c>
      <c r="C5912" s="3" t="s">
        <v>1166</v>
      </c>
      <c r="D5912" s="3" t="s">
        <v>255</v>
      </c>
      <c r="E5912" s="3" t="str">
        <f>INDEX(光放段!$G$4:$G$237,MATCH(纤芯!G5912,光放段!$C$4:$C$237,0))</f>
        <v>山东二干|潍烟威2号光缆:潍坊四平路-烟台开发区</v>
      </c>
      <c r="F5912" s="3">
        <f>INDEX(光放段!$I$4:$I$237,MATCH(纤芯!H5912,光放段!$B$4:$B$237,0))</f>
        <v>37055100000</v>
      </c>
      <c r="G5912" s="3" t="str">
        <f t="shared" si="460"/>
        <v>山东二干|潍烟威2号光缆:龙口龙口镇-蓬莱老局</v>
      </c>
      <c r="H5912" s="3">
        <f>INDEX(光放段!$B$4:$B$237,MATCH(纤芯!G5912,光放段!$C$4:$C$237,0))</f>
        <v>37055104000</v>
      </c>
      <c r="I5912" s="3" t="str">
        <f t="shared" si="461"/>
        <v>潍烟威2号光缆</v>
      </c>
      <c r="J5912" s="3" t="str">
        <f>INDEX(子缆名称!$B$4:$B$29,纤芯!M5912)</f>
        <v>D缆</v>
      </c>
      <c r="K5912" s="3">
        <v>45</v>
      </c>
      <c r="L5912" s="3">
        <f t="shared" si="462"/>
        <v>9</v>
      </c>
      <c r="M5912" s="3">
        <f t="shared" si="463"/>
        <v>4</v>
      </c>
      <c r="N5912" s="3" t="s">
        <v>128</v>
      </c>
      <c r="O5912" s="3">
        <f>COUNTIF([1]局站!$D$4:$D$172,"="&amp;N5912)</f>
        <v>1</v>
      </c>
      <c r="P5912" s="3">
        <v>0</v>
      </c>
      <c r="Q5912" s="3">
        <v>0</v>
      </c>
      <c r="R5912" s="3">
        <v>0</v>
      </c>
      <c r="S5912" s="3" t="s">
        <v>130</v>
      </c>
      <c r="T5912" s="3">
        <f>COUNTIF([1]局站!$D$4:$D$172,"="&amp;S5912)</f>
        <v>1</v>
      </c>
      <c r="U5912" s="3">
        <v>0</v>
      </c>
      <c r="V5912" s="3">
        <v>0</v>
      </c>
      <c r="W5912" s="3">
        <v>0</v>
      </c>
      <c r="X5912" s="3" t="s">
        <v>1214</v>
      </c>
      <c r="Y5912" s="3" t="s">
        <v>854</v>
      </c>
      <c r="Z5912" s="3" t="str">
        <f>INDEX(业务类型!$C$4:$C$8,MATCH(纤芯!Y5912,业务类型!$B$4:$B$8,0))</f>
        <v>LOCAL</v>
      </c>
      <c r="AA5912" s="3" t="s">
        <v>879</v>
      </c>
    </row>
    <row r="5913" spans="1:27" ht="16.5" x14ac:dyDescent="0.2">
      <c r="A5913" s="3">
        <v>5910</v>
      </c>
      <c r="B5913" s="3">
        <f t="shared" si="464"/>
        <v>37055104046</v>
      </c>
      <c r="C5913" s="3" t="s">
        <v>1166</v>
      </c>
      <c r="D5913" s="3" t="s">
        <v>255</v>
      </c>
      <c r="E5913" s="3" t="str">
        <f>INDEX(光放段!$G$4:$G$237,MATCH(纤芯!G5913,光放段!$C$4:$C$237,0))</f>
        <v>山东二干|潍烟威2号光缆:潍坊四平路-烟台开发区</v>
      </c>
      <c r="F5913" s="3">
        <f>INDEX(光放段!$I$4:$I$237,MATCH(纤芯!H5913,光放段!$B$4:$B$237,0))</f>
        <v>37055100000</v>
      </c>
      <c r="G5913" s="3" t="str">
        <f t="shared" si="460"/>
        <v>山东二干|潍烟威2号光缆:龙口龙口镇-蓬莱老局</v>
      </c>
      <c r="H5913" s="3">
        <f>INDEX(光放段!$B$4:$B$237,MATCH(纤芯!G5913,光放段!$C$4:$C$237,0))</f>
        <v>37055104000</v>
      </c>
      <c r="I5913" s="3" t="str">
        <f t="shared" si="461"/>
        <v>潍烟威2号光缆</v>
      </c>
      <c r="J5913" s="3" t="str">
        <f>INDEX(子缆名称!$B$4:$B$29,纤芯!M5913)</f>
        <v>D缆</v>
      </c>
      <c r="K5913" s="3">
        <v>46</v>
      </c>
      <c r="L5913" s="3">
        <f t="shared" si="462"/>
        <v>10</v>
      </c>
      <c r="M5913" s="3">
        <f t="shared" si="463"/>
        <v>4</v>
      </c>
      <c r="N5913" s="3" t="s">
        <v>128</v>
      </c>
      <c r="O5913" s="3">
        <f>COUNTIF([1]局站!$D$4:$D$172,"="&amp;N5913)</f>
        <v>1</v>
      </c>
      <c r="P5913" s="3">
        <v>0</v>
      </c>
      <c r="Q5913" s="3">
        <v>0</v>
      </c>
      <c r="R5913" s="3">
        <v>0</v>
      </c>
      <c r="S5913" s="3" t="s">
        <v>130</v>
      </c>
      <c r="T5913" s="3">
        <f>COUNTIF([1]局站!$D$4:$D$172,"="&amp;S5913)</f>
        <v>1</v>
      </c>
      <c r="U5913" s="3">
        <v>0</v>
      </c>
      <c r="V5913" s="3">
        <v>0</v>
      </c>
      <c r="W5913" s="3">
        <v>0</v>
      </c>
      <c r="X5913" s="3" t="s">
        <v>1214</v>
      </c>
      <c r="Y5913" s="3" t="s">
        <v>854</v>
      </c>
      <c r="Z5913" s="3" t="str">
        <f>INDEX(业务类型!$C$4:$C$8,MATCH(纤芯!Y5913,业务类型!$B$4:$B$8,0))</f>
        <v>LOCAL</v>
      </c>
      <c r="AA5913" s="3" t="s">
        <v>879</v>
      </c>
    </row>
    <row r="5914" spans="1:27" ht="16.5" x14ac:dyDescent="0.2">
      <c r="A5914" s="3">
        <v>5911</v>
      </c>
      <c r="B5914" s="3">
        <f t="shared" si="464"/>
        <v>37055104047</v>
      </c>
      <c r="C5914" s="3" t="s">
        <v>1166</v>
      </c>
      <c r="D5914" s="3" t="s">
        <v>255</v>
      </c>
      <c r="E5914" s="3" t="str">
        <f>INDEX(光放段!$G$4:$G$237,MATCH(纤芯!G5914,光放段!$C$4:$C$237,0))</f>
        <v>山东二干|潍烟威2号光缆:潍坊四平路-烟台开发区</v>
      </c>
      <c r="F5914" s="3">
        <f>INDEX(光放段!$I$4:$I$237,MATCH(纤芯!H5914,光放段!$B$4:$B$237,0))</f>
        <v>37055100000</v>
      </c>
      <c r="G5914" s="3" t="str">
        <f t="shared" si="460"/>
        <v>山东二干|潍烟威2号光缆:龙口龙口镇-蓬莱老局</v>
      </c>
      <c r="H5914" s="3">
        <f>INDEX(光放段!$B$4:$B$237,MATCH(纤芯!G5914,光放段!$C$4:$C$237,0))</f>
        <v>37055104000</v>
      </c>
      <c r="I5914" s="3" t="str">
        <f t="shared" si="461"/>
        <v>潍烟威2号光缆</v>
      </c>
      <c r="J5914" s="3" t="str">
        <f>INDEX(子缆名称!$B$4:$B$29,纤芯!M5914)</f>
        <v>D缆</v>
      </c>
      <c r="K5914" s="3">
        <v>47</v>
      </c>
      <c r="L5914" s="3">
        <f t="shared" si="462"/>
        <v>11</v>
      </c>
      <c r="M5914" s="3">
        <f t="shared" si="463"/>
        <v>4</v>
      </c>
      <c r="N5914" s="3" t="s">
        <v>128</v>
      </c>
      <c r="O5914" s="3">
        <f>COUNTIF([1]局站!$D$4:$D$172,"="&amp;N5914)</f>
        <v>1</v>
      </c>
      <c r="P5914" s="3">
        <v>0</v>
      </c>
      <c r="Q5914" s="3">
        <v>0</v>
      </c>
      <c r="R5914" s="3">
        <v>0</v>
      </c>
      <c r="S5914" s="3" t="s">
        <v>130</v>
      </c>
      <c r="T5914" s="3">
        <f>COUNTIF([1]局站!$D$4:$D$172,"="&amp;S5914)</f>
        <v>1</v>
      </c>
      <c r="U5914" s="3">
        <v>0</v>
      </c>
      <c r="V5914" s="3">
        <v>0</v>
      </c>
      <c r="W5914" s="3">
        <v>0</v>
      </c>
      <c r="X5914" s="3" t="s">
        <v>1214</v>
      </c>
      <c r="Y5914" s="3" t="s">
        <v>880</v>
      </c>
      <c r="Z5914" s="3" t="str">
        <f>INDEX(业务类型!$C$4:$C$8,MATCH(纤芯!Y5914,业务类型!$B$4:$B$8,0))</f>
        <v>IDLE</v>
      </c>
      <c r="AA5914" s="3"/>
    </row>
    <row r="5915" spans="1:27" ht="16.5" x14ac:dyDescent="0.2">
      <c r="A5915" s="3">
        <v>5912</v>
      </c>
      <c r="B5915" s="3">
        <f t="shared" si="464"/>
        <v>37055104048</v>
      </c>
      <c r="C5915" s="3" t="s">
        <v>1166</v>
      </c>
      <c r="D5915" s="3" t="s">
        <v>255</v>
      </c>
      <c r="E5915" s="3" t="str">
        <f>INDEX(光放段!$G$4:$G$237,MATCH(纤芯!G5915,光放段!$C$4:$C$237,0))</f>
        <v>山东二干|潍烟威2号光缆:潍坊四平路-烟台开发区</v>
      </c>
      <c r="F5915" s="3">
        <f>INDEX(光放段!$I$4:$I$237,MATCH(纤芯!H5915,光放段!$B$4:$B$237,0))</f>
        <v>37055100000</v>
      </c>
      <c r="G5915" s="3" t="str">
        <f t="shared" si="460"/>
        <v>山东二干|潍烟威2号光缆:龙口龙口镇-蓬莱老局</v>
      </c>
      <c r="H5915" s="3">
        <f>INDEX(光放段!$B$4:$B$237,MATCH(纤芯!G5915,光放段!$C$4:$C$237,0))</f>
        <v>37055104000</v>
      </c>
      <c r="I5915" s="3" t="str">
        <f t="shared" si="461"/>
        <v>潍烟威2号光缆</v>
      </c>
      <c r="J5915" s="3" t="str">
        <f>INDEX(子缆名称!$B$4:$B$29,纤芯!M5915)</f>
        <v>D缆</v>
      </c>
      <c r="K5915" s="3">
        <v>48</v>
      </c>
      <c r="L5915" s="3">
        <f t="shared" si="462"/>
        <v>12</v>
      </c>
      <c r="M5915" s="3">
        <f t="shared" si="463"/>
        <v>4</v>
      </c>
      <c r="N5915" s="3" t="s">
        <v>128</v>
      </c>
      <c r="O5915" s="3">
        <f>COUNTIF([1]局站!$D$4:$D$172,"="&amp;N5915)</f>
        <v>1</v>
      </c>
      <c r="P5915" s="3">
        <v>0</v>
      </c>
      <c r="Q5915" s="3">
        <v>0</v>
      </c>
      <c r="R5915" s="3">
        <v>0</v>
      </c>
      <c r="S5915" s="3" t="s">
        <v>130</v>
      </c>
      <c r="T5915" s="3">
        <f>COUNTIF([1]局站!$D$4:$D$172,"="&amp;S5915)</f>
        <v>1</v>
      </c>
      <c r="U5915" s="3">
        <v>0</v>
      </c>
      <c r="V5915" s="3">
        <v>0</v>
      </c>
      <c r="W5915" s="3">
        <v>0</v>
      </c>
      <c r="X5915" s="3" t="s">
        <v>1214</v>
      </c>
      <c r="Y5915" s="3" t="s">
        <v>880</v>
      </c>
      <c r="Z5915" s="3" t="str">
        <f>INDEX(业务类型!$C$4:$C$8,MATCH(纤芯!Y5915,业务类型!$B$4:$B$8,0))</f>
        <v>IDLE</v>
      </c>
      <c r="AA5915" s="3"/>
    </row>
    <row r="5916" spans="1:27" ht="16.5" x14ac:dyDescent="0.2">
      <c r="A5916" s="3">
        <v>5913</v>
      </c>
      <c r="B5916" s="3">
        <f t="shared" si="464"/>
        <v>37055104049</v>
      </c>
      <c r="C5916" s="3" t="s">
        <v>1166</v>
      </c>
      <c r="D5916" s="3" t="s">
        <v>255</v>
      </c>
      <c r="E5916" s="3" t="str">
        <f>INDEX(光放段!$G$4:$G$237,MATCH(纤芯!G5916,光放段!$C$4:$C$237,0))</f>
        <v>山东二干|潍烟威2号光缆:潍坊四平路-烟台开发区</v>
      </c>
      <c r="F5916" s="3">
        <f>INDEX(光放段!$I$4:$I$237,MATCH(纤芯!H5916,光放段!$B$4:$B$237,0))</f>
        <v>37055100000</v>
      </c>
      <c r="G5916" s="3" t="str">
        <f t="shared" si="460"/>
        <v>山东二干|潍烟威2号光缆:龙口龙口镇-蓬莱老局</v>
      </c>
      <c r="H5916" s="3">
        <f>INDEX(光放段!$B$4:$B$237,MATCH(纤芯!G5916,光放段!$C$4:$C$237,0))</f>
        <v>37055104000</v>
      </c>
      <c r="I5916" s="3" t="str">
        <f t="shared" si="461"/>
        <v>潍烟威2号光缆</v>
      </c>
      <c r="J5916" s="3" t="str">
        <f>INDEX(子缆名称!$B$4:$B$29,纤芯!M5916)</f>
        <v>E缆</v>
      </c>
      <c r="K5916" s="3">
        <v>49</v>
      </c>
      <c r="L5916" s="3">
        <f t="shared" si="462"/>
        <v>1</v>
      </c>
      <c r="M5916" s="3">
        <f t="shared" si="463"/>
        <v>5</v>
      </c>
      <c r="N5916" s="3" t="s">
        <v>128</v>
      </c>
      <c r="O5916" s="3">
        <f>COUNTIF([1]局站!$D$4:$D$172,"="&amp;N5916)</f>
        <v>1</v>
      </c>
      <c r="P5916" s="3">
        <v>0</v>
      </c>
      <c r="Q5916" s="3">
        <v>0</v>
      </c>
      <c r="R5916" s="3">
        <v>0</v>
      </c>
      <c r="S5916" s="3" t="s">
        <v>130</v>
      </c>
      <c r="T5916" s="3">
        <f>COUNTIF([1]局站!$D$4:$D$172,"="&amp;S5916)</f>
        <v>1</v>
      </c>
      <c r="U5916" s="3">
        <v>0</v>
      </c>
      <c r="V5916" s="3">
        <v>0</v>
      </c>
      <c r="W5916" s="3">
        <v>0</v>
      </c>
      <c r="X5916" s="3" t="s">
        <v>1214</v>
      </c>
      <c r="Y5916" s="3" t="s">
        <v>854</v>
      </c>
      <c r="Z5916" s="3" t="str">
        <f>INDEX(业务类型!$C$4:$C$8,MATCH(纤芯!Y5916,业务类型!$B$4:$B$8,0))</f>
        <v>LOCAL</v>
      </c>
      <c r="AA5916" s="3" t="s">
        <v>879</v>
      </c>
    </row>
    <row r="5917" spans="1:27" ht="16.5" x14ac:dyDescent="0.2">
      <c r="A5917" s="3">
        <v>5914</v>
      </c>
      <c r="B5917" s="3">
        <f t="shared" si="464"/>
        <v>37055104050</v>
      </c>
      <c r="C5917" s="3" t="s">
        <v>1166</v>
      </c>
      <c r="D5917" s="3" t="s">
        <v>255</v>
      </c>
      <c r="E5917" s="3" t="str">
        <f>INDEX(光放段!$G$4:$G$237,MATCH(纤芯!G5917,光放段!$C$4:$C$237,0))</f>
        <v>山东二干|潍烟威2号光缆:潍坊四平路-烟台开发区</v>
      </c>
      <c r="F5917" s="3">
        <f>INDEX(光放段!$I$4:$I$237,MATCH(纤芯!H5917,光放段!$B$4:$B$237,0))</f>
        <v>37055100000</v>
      </c>
      <c r="G5917" s="3" t="str">
        <f t="shared" si="460"/>
        <v>山东二干|潍烟威2号光缆:龙口龙口镇-蓬莱老局</v>
      </c>
      <c r="H5917" s="3">
        <f>INDEX(光放段!$B$4:$B$237,MATCH(纤芯!G5917,光放段!$C$4:$C$237,0))</f>
        <v>37055104000</v>
      </c>
      <c r="I5917" s="3" t="str">
        <f t="shared" si="461"/>
        <v>潍烟威2号光缆</v>
      </c>
      <c r="J5917" s="3" t="str">
        <f>INDEX(子缆名称!$B$4:$B$29,纤芯!M5917)</f>
        <v>E缆</v>
      </c>
      <c r="K5917" s="3">
        <v>50</v>
      </c>
      <c r="L5917" s="3">
        <f t="shared" si="462"/>
        <v>2</v>
      </c>
      <c r="M5917" s="3">
        <f t="shared" si="463"/>
        <v>5</v>
      </c>
      <c r="N5917" s="3" t="s">
        <v>128</v>
      </c>
      <c r="O5917" s="3">
        <f>COUNTIF([1]局站!$D$4:$D$172,"="&amp;N5917)</f>
        <v>1</v>
      </c>
      <c r="P5917" s="3">
        <v>0</v>
      </c>
      <c r="Q5917" s="3">
        <v>0</v>
      </c>
      <c r="R5917" s="3">
        <v>0</v>
      </c>
      <c r="S5917" s="3" t="s">
        <v>130</v>
      </c>
      <c r="T5917" s="3">
        <f>COUNTIF([1]局站!$D$4:$D$172,"="&amp;S5917)</f>
        <v>1</v>
      </c>
      <c r="U5917" s="3">
        <v>0</v>
      </c>
      <c r="V5917" s="3">
        <v>0</v>
      </c>
      <c r="W5917" s="3">
        <v>0</v>
      </c>
      <c r="X5917" s="3" t="s">
        <v>1214</v>
      </c>
      <c r="Y5917" s="3" t="s">
        <v>854</v>
      </c>
      <c r="Z5917" s="3" t="str">
        <f>INDEX(业务类型!$C$4:$C$8,MATCH(纤芯!Y5917,业务类型!$B$4:$B$8,0))</f>
        <v>LOCAL</v>
      </c>
      <c r="AA5917" s="3" t="s">
        <v>879</v>
      </c>
    </row>
    <row r="5918" spans="1:27" ht="16.5" x14ac:dyDescent="0.2">
      <c r="A5918" s="3">
        <v>5915</v>
      </c>
      <c r="B5918" s="3">
        <f t="shared" si="464"/>
        <v>37055104051</v>
      </c>
      <c r="C5918" s="3" t="s">
        <v>1166</v>
      </c>
      <c r="D5918" s="3" t="s">
        <v>255</v>
      </c>
      <c r="E5918" s="3" t="str">
        <f>INDEX(光放段!$G$4:$G$237,MATCH(纤芯!G5918,光放段!$C$4:$C$237,0))</f>
        <v>山东二干|潍烟威2号光缆:潍坊四平路-烟台开发区</v>
      </c>
      <c r="F5918" s="3">
        <f>INDEX(光放段!$I$4:$I$237,MATCH(纤芯!H5918,光放段!$B$4:$B$237,0))</f>
        <v>37055100000</v>
      </c>
      <c r="G5918" s="3" t="str">
        <f t="shared" si="460"/>
        <v>山东二干|潍烟威2号光缆:龙口龙口镇-蓬莱老局</v>
      </c>
      <c r="H5918" s="3">
        <f>INDEX(光放段!$B$4:$B$237,MATCH(纤芯!G5918,光放段!$C$4:$C$237,0))</f>
        <v>37055104000</v>
      </c>
      <c r="I5918" s="3" t="str">
        <f t="shared" si="461"/>
        <v>潍烟威2号光缆</v>
      </c>
      <c r="J5918" s="3" t="str">
        <f>INDEX(子缆名称!$B$4:$B$29,纤芯!M5918)</f>
        <v>E缆</v>
      </c>
      <c r="K5918" s="3">
        <v>51</v>
      </c>
      <c r="L5918" s="3">
        <f t="shared" si="462"/>
        <v>3</v>
      </c>
      <c r="M5918" s="3">
        <f t="shared" si="463"/>
        <v>5</v>
      </c>
      <c r="N5918" s="3" t="s">
        <v>128</v>
      </c>
      <c r="O5918" s="3">
        <f>COUNTIF([1]局站!$D$4:$D$172,"="&amp;N5918)</f>
        <v>1</v>
      </c>
      <c r="P5918" s="3">
        <v>0</v>
      </c>
      <c r="Q5918" s="3">
        <v>0</v>
      </c>
      <c r="R5918" s="3">
        <v>0</v>
      </c>
      <c r="S5918" s="3" t="s">
        <v>130</v>
      </c>
      <c r="T5918" s="3">
        <f>COUNTIF([1]局站!$D$4:$D$172,"="&amp;S5918)</f>
        <v>1</v>
      </c>
      <c r="U5918" s="3">
        <v>0</v>
      </c>
      <c r="V5918" s="3">
        <v>0</v>
      </c>
      <c r="W5918" s="3">
        <v>0</v>
      </c>
      <c r="X5918" s="3" t="s">
        <v>1214</v>
      </c>
      <c r="Y5918" s="3" t="s">
        <v>854</v>
      </c>
      <c r="Z5918" s="3" t="str">
        <f>INDEX(业务类型!$C$4:$C$8,MATCH(纤芯!Y5918,业务类型!$B$4:$B$8,0))</f>
        <v>LOCAL</v>
      </c>
      <c r="AA5918" s="3" t="s">
        <v>879</v>
      </c>
    </row>
    <row r="5919" spans="1:27" ht="16.5" x14ac:dyDescent="0.2">
      <c r="A5919" s="3">
        <v>5916</v>
      </c>
      <c r="B5919" s="3">
        <f t="shared" si="464"/>
        <v>37055104052</v>
      </c>
      <c r="C5919" s="3" t="s">
        <v>1166</v>
      </c>
      <c r="D5919" s="3" t="s">
        <v>255</v>
      </c>
      <c r="E5919" s="3" t="str">
        <f>INDEX(光放段!$G$4:$G$237,MATCH(纤芯!G5919,光放段!$C$4:$C$237,0))</f>
        <v>山东二干|潍烟威2号光缆:潍坊四平路-烟台开发区</v>
      </c>
      <c r="F5919" s="3">
        <f>INDEX(光放段!$I$4:$I$237,MATCH(纤芯!H5919,光放段!$B$4:$B$237,0))</f>
        <v>37055100000</v>
      </c>
      <c r="G5919" s="3" t="str">
        <f t="shared" si="460"/>
        <v>山东二干|潍烟威2号光缆:龙口龙口镇-蓬莱老局</v>
      </c>
      <c r="H5919" s="3">
        <f>INDEX(光放段!$B$4:$B$237,MATCH(纤芯!G5919,光放段!$C$4:$C$237,0))</f>
        <v>37055104000</v>
      </c>
      <c r="I5919" s="3" t="str">
        <f t="shared" si="461"/>
        <v>潍烟威2号光缆</v>
      </c>
      <c r="J5919" s="3" t="str">
        <f>INDEX(子缆名称!$B$4:$B$29,纤芯!M5919)</f>
        <v>E缆</v>
      </c>
      <c r="K5919" s="3">
        <v>52</v>
      </c>
      <c r="L5919" s="3">
        <f t="shared" si="462"/>
        <v>4</v>
      </c>
      <c r="M5919" s="3">
        <f t="shared" si="463"/>
        <v>5</v>
      </c>
      <c r="N5919" s="3" t="s">
        <v>128</v>
      </c>
      <c r="O5919" s="3">
        <f>COUNTIF([1]局站!$D$4:$D$172,"="&amp;N5919)</f>
        <v>1</v>
      </c>
      <c r="P5919" s="3">
        <v>0</v>
      </c>
      <c r="Q5919" s="3">
        <v>0</v>
      </c>
      <c r="R5919" s="3">
        <v>0</v>
      </c>
      <c r="S5919" s="3" t="s">
        <v>130</v>
      </c>
      <c r="T5919" s="3">
        <f>COUNTIF([1]局站!$D$4:$D$172,"="&amp;S5919)</f>
        <v>1</v>
      </c>
      <c r="U5919" s="3">
        <v>0</v>
      </c>
      <c r="V5919" s="3">
        <v>0</v>
      </c>
      <c r="W5919" s="3">
        <v>0</v>
      </c>
      <c r="X5919" s="3" t="s">
        <v>1214</v>
      </c>
      <c r="Y5919" s="3" t="s">
        <v>854</v>
      </c>
      <c r="Z5919" s="3" t="str">
        <f>INDEX(业务类型!$C$4:$C$8,MATCH(纤芯!Y5919,业务类型!$B$4:$B$8,0))</f>
        <v>LOCAL</v>
      </c>
      <c r="AA5919" s="3" t="s">
        <v>879</v>
      </c>
    </row>
    <row r="5920" spans="1:27" ht="16.5" x14ac:dyDescent="0.2">
      <c r="A5920" s="3">
        <v>5917</v>
      </c>
      <c r="B5920" s="3">
        <f t="shared" si="464"/>
        <v>37055104053</v>
      </c>
      <c r="C5920" s="3" t="s">
        <v>1166</v>
      </c>
      <c r="D5920" s="3" t="s">
        <v>255</v>
      </c>
      <c r="E5920" s="3" t="str">
        <f>INDEX(光放段!$G$4:$G$237,MATCH(纤芯!G5920,光放段!$C$4:$C$237,0))</f>
        <v>山东二干|潍烟威2号光缆:潍坊四平路-烟台开发区</v>
      </c>
      <c r="F5920" s="3">
        <f>INDEX(光放段!$I$4:$I$237,MATCH(纤芯!H5920,光放段!$B$4:$B$237,0))</f>
        <v>37055100000</v>
      </c>
      <c r="G5920" s="3" t="str">
        <f t="shared" si="460"/>
        <v>山东二干|潍烟威2号光缆:龙口龙口镇-蓬莱老局</v>
      </c>
      <c r="H5920" s="3">
        <f>INDEX(光放段!$B$4:$B$237,MATCH(纤芯!G5920,光放段!$C$4:$C$237,0))</f>
        <v>37055104000</v>
      </c>
      <c r="I5920" s="3" t="str">
        <f t="shared" si="461"/>
        <v>潍烟威2号光缆</v>
      </c>
      <c r="J5920" s="3" t="str">
        <f>INDEX(子缆名称!$B$4:$B$29,纤芯!M5920)</f>
        <v>E缆</v>
      </c>
      <c r="K5920" s="3">
        <v>53</v>
      </c>
      <c r="L5920" s="3">
        <f t="shared" si="462"/>
        <v>5</v>
      </c>
      <c r="M5920" s="3">
        <f t="shared" si="463"/>
        <v>5</v>
      </c>
      <c r="N5920" s="3" t="s">
        <v>128</v>
      </c>
      <c r="O5920" s="3">
        <f>COUNTIF([1]局站!$D$4:$D$172,"="&amp;N5920)</f>
        <v>1</v>
      </c>
      <c r="P5920" s="3">
        <v>0</v>
      </c>
      <c r="Q5920" s="3">
        <v>0</v>
      </c>
      <c r="R5920" s="3">
        <v>0</v>
      </c>
      <c r="S5920" s="3" t="s">
        <v>130</v>
      </c>
      <c r="T5920" s="3">
        <f>COUNTIF([1]局站!$D$4:$D$172,"="&amp;S5920)</f>
        <v>1</v>
      </c>
      <c r="U5920" s="3">
        <v>0</v>
      </c>
      <c r="V5920" s="3">
        <v>0</v>
      </c>
      <c r="W5920" s="3">
        <v>0</v>
      </c>
      <c r="X5920" s="3" t="s">
        <v>1214</v>
      </c>
      <c r="Y5920" s="3" t="s">
        <v>881</v>
      </c>
      <c r="Z5920" s="3" t="str">
        <f>INDEX(业务类型!$C$4:$C$8,MATCH(纤芯!Y5920,业务类型!$B$4:$B$8,0))</f>
        <v>OTHER</v>
      </c>
      <c r="AA5920" s="3" t="s">
        <v>882</v>
      </c>
    </row>
    <row r="5921" spans="1:27" ht="16.5" x14ac:dyDescent="0.2">
      <c r="A5921" s="3">
        <v>5918</v>
      </c>
      <c r="B5921" s="3">
        <f t="shared" si="464"/>
        <v>37055104054</v>
      </c>
      <c r="C5921" s="3" t="s">
        <v>1166</v>
      </c>
      <c r="D5921" s="3" t="s">
        <v>255</v>
      </c>
      <c r="E5921" s="3" t="str">
        <f>INDEX(光放段!$G$4:$G$237,MATCH(纤芯!G5921,光放段!$C$4:$C$237,0))</f>
        <v>山东二干|潍烟威2号光缆:潍坊四平路-烟台开发区</v>
      </c>
      <c r="F5921" s="3">
        <f>INDEX(光放段!$I$4:$I$237,MATCH(纤芯!H5921,光放段!$B$4:$B$237,0))</f>
        <v>37055100000</v>
      </c>
      <c r="G5921" s="3" t="str">
        <f t="shared" si="460"/>
        <v>山东二干|潍烟威2号光缆:龙口龙口镇-蓬莱老局</v>
      </c>
      <c r="H5921" s="3">
        <f>INDEX(光放段!$B$4:$B$237,MATCH(纤芯!G5921,光放段!$C$4:$C$237,0))</f>
        <v>37055104000</v>
      </c>
      <c r="I5921" s="3" t="str">
        <f t="shared" si="461"/>
        <v>潍烟威2号光缆</v>
      </c>
      <c r="J5921" s="3" t="str">
        <f>INDEX(子缆名称!$B$4:$B$29,纤芯!M5921)</f>
        <v>E缆</v>
      </c>
      <c r="K5921" s="3">
        <v>54</v>
      </c>
      <c r="L5921" s="3">
        <f t="shared" si="462"/>
        <v>6</v>
      </c>
      <c r="M5921" s="3">
        <f t="shared" si="463"/>
        <v>5</v>
      </c>
      <c r="N5921" s="3" t="s">
        <v>128</v>
      </c>
      <c r="O5921" s="3">
        <f>COUNTIF([1]局站!$D$4:$D$172,"="&amp;N5921)</f>
        <v>1</v>
      </c>
      <c r="P5921" s="3">
        <v>0</v>
      </c>
      <c r="Q5921" s="3">
        <v>0</v>
      </c>
      <c r="R5921" s="3">
        <v>0</v>
      </c>
      <c r="S5921" s="3" t="s">
        <v>130</v>
      </c>
      <c r="T5921" s="3">
        <f>COUNTIF([1]局站!$D$4:$D$172,"="&amp;S5921)</f>
        <v>1</v>
      </c>
      <c r="U5921" s="3">
        <v>0</v>
      </c>
      <c r="V5921" s="3">
        <v>0</v>
      </c>
      <c r="W5921" s="3">
        <v>0</v>
      </c>
      <c r="X5921" s="3" t="s">
        <v>1214</v>
      </c>
      <c r="Y5921" s="3" t="s">
        <v>881</v>
      </c>
      <c r="Z5921" s="3" t="str">
        <f>INDEX(业务类型!$C$4:$C$8,MATCH(纤芯!Y5921,业务类型!$B$4:$B$8,0))</f>
        <v>OTHER</v>
      </c>
      <c r="AA5921" s="3" t="s">
        <v>882</v>
      </c>
    </row>
    <row r="5922" spans="1:27" ht="16.5" x14ac:dyDescent="0.2">
      <c r="A5922" s="3">
        <v>5919</v>
      </c>
      <c r="B5922" s="3">
        <f t="shared" si="464"/>
        <v>37055104055</v>
      </c>
      <c r="C5922" s="3" t="s">
        <v>1166</v>
      </c>
      <c r="D5922" s="3" t="s">
        <v>255</v>
      </c>
      <c r="E5922" s="3" t="str">
        <f>INDEX(光放段!$G$4:$G$237,MATCH(纤芯!G5922,光放段!$C$4:$C$237,0))</f>
        <v>山东二干|潍烟威2号光缆:潍坊四平路-烟台开发区</v>
      </c>
      <c r="F5922" s="3">
        <f>INDEX(光放段!$I$4:$I$237,MATCH(纤芯!H5922,光放段!$B$4:$B$237,0))</f>
        <v>37055100000</v>
      </c>
      <c r="G5922" s="3" t="str">
        <f t="shared" si="460"/>
        <v>山东二干|潍烟威2号光缆:龙口龙口镇-蓬莱老局</v>
      </c>
      <c r="H5922" s="3">
        <f>INDEX(光放段!$B$4:$B$237,MATCH(纤芯!G5922,光放段!$C$4:$C$237,0))</f>
        <v>37055104000</v>
      </c>
      <c r="I5922" s="3" t="str">
        <f t="shared" si="461"/>
        <v>潍烟威2号光缆</v>
      </c>
      <c r="J5922" s="3" t="str">
        <f>INDEX(子缆名称!$B$4:$B$29,纤芯!M5922)</f>
        <v>E缆</v>
      </c>
      <c r="K5922" s="3">
        <v>55</v>
      </c>
      <c r="L5922" s="3">
        <f t="shared" si="462"/>
        <v>7</v>
      </c>
      <c r="M5922" s="3">
        <f t="shared" si="463"/>
        <v>5</v>
      </c>
      <c r="N5922" s="3" t="s">
        <v>128</v>
      </c>
      <c r="O5922" s="3">
        <f>COUNTIF([1]局站!$D$4:$D$172,"="&amp;N5922)</f>
        <v>1</v>
      </c>
      <c r="P5922" s="3">
        <v>0</v>
      </c>
      <c r="Q5922" s="3">
        <v>0</v>
      </c>
      <c r="R5922" s="3">
        <v>0</v>
      </c>
      <c r="S5922" s="3" t="s">
        <v>130</v>
      </c>
      <c r="T5922" s="3">
        <f>COUNTIF([1]局站!$D$4:$D$172,"="&amp;S5922)</f>
        <v>1</v>
      </c>
      <c r="U5922" s="3">
        <v>0</v>
      </c>
      <c r="V5922" s="3">
        <v>0</v>
      </c>
      <c r="W5922" s="3">
        <v>0</v>
      </c>
      <c r="X5922" s="3" t="s">
        <v>1214</v>
      </c>
      <c r="Y5922" s="3" t="s">
        <v>854</v>
      </c>
      <c r="Z5922" s="3" t="str">
        <f>INDEX(业务类型!$C$4:$C$8,MATCH(纤芯!Y5922,业务类型!$B$4:$B$8,0))</f>
        <v>LOCAL</v>
      </c>
      <c r="AA5922" s="3" t="s">
        <v>879</v>
      </c>
    </row>
    <row r="5923" spans="1:27" ht="16.5" x14ac:dyDescent="0.2">
      <c r="A5923" s="3">
        <v>5920</v>
      </c>
      <c r="B5923" s="3">
        <f t="shared" si="464"/>
        <v>37055104056</v>
      </c>
      <c r="C5923" s="3" t="s">
        <v>1166</v>
      </c>
      <c r="D5923" s="3" t="s">
        <v>255</v>
      </c>
      <c r="E5923" s="3" t="str">
        <f>INDEX(光放段!$G$4:$G$237,MATCH(纤芯!G5923,光放段!$C$4:$C$237,0))</f>
        <v>山东二干|潍烟威2号光缆:潍坊四平路-烟台开发区</v>
      </c>
      <c r="F5923" s="3">
        <f>INDEX(光放段!$I$4:$I$237,MATCH(纤芯!H5923,光放段!$B$4:$B$237,0))</f>
        <v>37055100000</v>
      </c>
      <c r="G5923" s="3" t="str">
        <f t="shared" si="460"/>
        <v>山东二干|潍烟威2号光缆:龙口龙口镇-蓬莱老局</v>
      </c>
      <c r="H5923" s="3">
        <f>INDEX(光放段!$B$4:$B$237,MATCH(纤芯!G5923,光放段!$C$4:$C$237,0))</f>
        <v>37055104000</v>
      </c>
      <c r="I5923" s="3" t="str">
        <f t="shared" si="461"/>
        <v>潍烟威2号光缆</v>
      </c>
      <c r="J5923" s="3" t="str">
        <f>INDEX(子缆名称!$B$4:$B$29,纤芯!M5923)</f>
        <v>E缆</v>
      </c>
      <c r="K5923" s="3">
        <v>56</v>
      </c>
      <c r="L5923" s="3">
        <f t="shared" si="462"/>
        <v>8</v>
      </c>
      <c r="M5923" s="3">
        <f t="shared" si="463"/>
        <v>5</v>
      </c>
      <c r="N5923" s="3" t="s">
        <v>128</v>
      </c>
      <c r="O5923" s="3">
        <f>COUNTIF([1]局站!$D$4:$D$172,"="&amp;N5923)</f>
        <v>1</v>
      </c>
      <c r="P5923" s="3">
        <v>0</v>
      </c>
      <c r="Q5923" s="3">
        <v>0</v>
      </c>
      <c r="R5923" s="3">
        <v>0</v>
      </c>
      <c r="S5923" s="3" t="s">
        <v>130</v>
      </c>
      <c r="T5923" s="3">
        <f>COUNTIF([1]局站!$D$4:$D$172,"="&amp;S5923)</f>
        <v>1</v>
      </c>
      <c r="U5923" s="3">
        <v>0</v>
      </c>
      <c r="V5923" s="3">
        <v>0</v>
      </c>
      <c r="W5923" s="3">
        <v>0</v>
      </c>
      <c r="X5923" s="3" t="s">
        <v>1214</v>
      </c>
      <c r="Y5923" s="3" t="s">
        <v>854</v>
      </c>
      <c r="Z5923" s="3" t="str">
        <f>INDEX(业务类型!$C$4:$C$8,MATCH(纤芯!Y5923,业务类型!$B$4:$B$8,0))</f>
        <v>LOCAL</v>
      </c>
      <c r="AA5923" s="3" t="s">
        <v>879</v>
      </c>
    </row>
    <row r="5924" spans="1:27" ht="16.5" x14ac:dyDescent="0.2">
      <c r="A5924" s="3">
        <v>5921</v>
      </c>
      <c r="B5924" s="3">
        <f t="shared" si="464"/>
        <v>37055104057</v>
      </c>
      <c r="C5924" s="3" t="s">
        <v>1166</v>
      </c>
      <c r="D5924" s="3" t="s">
        <v>255</v>
      </c>
      <c r="E5924" s="3" t="str">
        <f>INDEX(光放段!$G$4:$G$237,MATCH(纤芯!G5924,光放段!$C$4:$C$237,0))</f>
        <v>山东二干|潍烟威2号光缆:潍坊四平路-烟台开发区</v>
      </c>
      <c r="F5924" s="3">
        <f>INDEX(光放段!$I$4:$I$237,MATCH(纤芯!H5924,光放段!$B$4:$B$237,0))</f>
        <v>37055100000</v>
      </c>
      <c r="G5924" s="3" t="str">
        <f t="shared" si="460"/>
        <v>山东二干|潍烟威2号光缆:龙口龙口镇-蓬莱老局</v>
      </c>
      <c r="H5924" s="3">
        <f>INDEX(光放段!$B$4:$B$237,MATCH(纤芯!G5924,光放段!$C$4:$C$237,0))</f>
        <v>37055104000</v>
      </c>
      <c r="I5924" s="3" t="str">
        <f t="shared" si="461"/>
        <v>潍烟威2号光缆</v>
      </c>
      <c r="J5924" s="3" t="str">
        <f>INDEX(子缆名称!$B$4:$B$29,纤芯!M5924)</f>
        <v>E缆</v>
      </c>
      <c r="K5924" s="3">
        <v>57</v>
      </c>
      <c r="L5924" s="3">
        <f t="shared" si="462"/>
        <v>9</v>
      </c>
      <c r="M5924" s="3">
        <f t="shared" si="463"/>
        <v>5</v>
      </c>
      <c r="N5924" s="3" t="s">
        <v>128</v>
      </c>
      <c r="O5924" s="3">
        <f>COUNTIF([1]局站!$D$4:$D$172,"="&amp;N5924)</f>
        <v>1</v>
      </c>
      <c r="P5924" s="3">
        <v>0</v>
      </c>
      <c r="Q5924" s="3">
        <v>0</v>
      </c>
      <c r="R5924" s="3">
        <v>0</v>
      </c>
      <c r="S5924" s="3" t="s">
        <v>130</v>
      </c>
      <c r="T5924" s="3">
        <f>COUNTIF([1]局站!$D$4:$D$172,"="&amp;S5924)</f>
        <v>1</v>
      </c>
      <c r="U5924" s="3">
        <v>0</v>
      </c>
      <c r="V5924" s="3">
        <v>0</v>
      </c>
      <c r="W5924" s="3">
        <v>0</v>
      </c>
      <c r="X5924" s="3" t="s">
        <v>1214</v>
      </c>
      <c r="Y5924" s="3" t="s">
        <v>854</v>
      </c>
      <c r="Z5924" s="3" t="str">
        <f>INDEX(业务类型!$C$4:$C$8,MATCH(纤芯!Y5924,业务类型!$B$4:$B$8,0))</f>
        <v>LOCAL</v>
      </c>
      <c r="AA5924" s="3" t="s">
        <v>879</v>
      </c>
    </row>
    <row r="5925" spans="1:27" ht="16.5" x14ac:dyDescent="0.2">
      <c r="A5925" s="3">
        <v>5922</v>
      </c>
      <c r="B5925" s="3">
        <f t="shared" si="464"/>
        <v>37055104058</v>
      </c>
      <c r="C5925" s="3" t="s">
        <v>1166</v>
      </c>
      <c r="D5925" s="3" t="s">
        <v>255</v>
      </c>
      <c r="E5925" s="3" t="str">
        <f>INDEX(光放段!$G$4:$G$237,MATCH(纤芯!G5925,光放段!$C$4:$C$237,0))</f>
        <v>山东二干|潍烟威2号光缆:潍坊四平路-烟台开发区</v>
      </c>
      <c r="F5925" s="3">
        <f>INDEX(光放段!$I$4:$I$237,MATCH(纤芯!H5925,光放段!$B$4:$B$237,0))</f>
        <v>37055100000</v>
      </c>
      <c r="G5925" s="3" t="str">
        <f t="shared" si="460"/>
        <v>山东二干|潍烟威2号光缆:龙口龙口镇-蓬莱老局</v>
      </c>
      <c r="H5925" s="3">
        <f>INDEX(光放段!$B$4:$B$237,MATCH(纤芯!G5925,光放段!$C$4:$C$237,0))</f>
        <v>37055104000</v>
      </c>
      <c r="I5925" s="3" t="str">
        <f t="shared" si="461"/>
        <v>潍烟威2号光缆</v>
      </c>
      <c r="J5925" s="3" t="str">
        <f>INDEX(子缆名称!$B$4:$B$29,纤芯!M5925)</f>
        <v>E缆</v>
      </c>
      <c r="K5925" s="3">
        <v>58</v>
      </c>
      <c r="L5925" s="3">
        <f t="shared" si="462"/>
        <v>10</v>
      </c>
      <c r="M5925" s="3">
        <f t="shared" si="463"/>
        <v>5</v>
      </c>
      <c r="N5925" s="3" t="s">
        <v>128</v>
      </c>
      <c r="O5925" s="3">
        <f>COUNTIF([1]局站!$D$4:$D$172,"="&amp;N5925)</f>
        <v>1</v>
      </c>
      <c r="P5925" s="3">
        <v>0</v>
      </c>
      <c r="Q5925" s="3">
        <v>0</v>
      </c>
      <c r="R5925" s="3">
        <v>0</v>
      </c>
      <c r="S5925" s="3" t="s">
        <v>130</v>
      </c>
      <c r="T5925" s="3">
        <f>COUNTIF([1]局站!$D$4:$D$172,"="&amp;S5925)</f>
        <v>1</v>
      </c>
      <c r="U5925" s="3">
        <v>0</v>
      </c>
      <c r="V5925" s="3">
        <v>0</v>
      </c>
      <c r="W5925" s="3">
        <v>0</v>
      </c>
      <c r="X5925" s="3" t="s">
        <v>1214</v>
      </c>
      <c r="Y5925" s="3" t="s">
        <v>854</v>
      </c>
      <c r="Z5925" s="3" t="str">
        <f>INDEX(业务类型!$C$4:$C$8,MATCH(纤芯!Y5925,业务类型!$B$4:$B$8,0))</f>
        <v>LOCAL</v>
      </c>
      <c r="AA5925" s="3" t="s">
        <v>879</v>
      </c>
    </row>
    <row r="5926" spans="1:27" ht="16.5" x14ac:dyDescent="0.2">
      <c r="A5926" s="3">
        <v>5923</v>
      </c>
      <c r="B5926" s="3">
        <f t="shared" si="464"/>
        <v>37055104059</v>
      </c>
      <c r="C5926" s="3" t="s">
        <v>1166</v>
      </c>
      <c r="D5926" s="3" t="s">
        <v>255</v>
      </c>
      <c r="E5926" s="3" t="str">
        <f>INDEX(光放段!$G$4:$G$237,MATCH(纤芯!G5926,光放段!$C$4:$C$237,0))</f>
        <v>山东二干|潍烟威2号光缆:潍坊四平路-烟台开发区</v>
      </c>
      <c r="F5926" s="3">
        <f>INDEX(光放段!$I$4:$I$237,MATCH(纤芯!H5926,光放段!$B$4:$B$237,0))</f>
        <v>37055100000</v>
      </c>
      <c r="G5926" s="3" t="str">
        <f t="shared" si="460"/>
        <v>山东二干|潍烟威2号光缆:龙口龙口镇-蓬莱老局</v>
      </c>
      <c r="H5926" s="3">
        <f>INDEX(光放段!$B$4:$B$237,MATCH(纤芯!G5926,光放段!$C$4:$C$237,0))</f>
        <v>37055104000</v>
      </c>
      <c r="I5926" s="3" t="str">
        <f t="shared" si="461"/>
        <v>潍烟威2号光缆</v>
      </c>
      <c r="J5926" s="3" t="str">
        <f>INDEX(子缆名称!$B$4:$B$29,纤芯!M5926)</f>
        <v>E缆</v>
      </c>
      <c r="K5926" s="3">
        <v>59</v>
      </c>
      <c r="L5926" s="3">
        <f t="shared" si="462"/>
        <v>11</v>
      </c>
      <c r="M5926" s="3">
        <f t="shared" si="463"/>
        <v>5</v>
      </c>
      <c r="N5926" s="3" t="s">
        <v>128</v>
      </c>
      <c r="O5926" s="3">
        <f>COUNTIF([1]局站!$D$4:$D$172,"="&amp;N5926)</f>
        <v>1</v>
      </c>
      <c r="P5926" s="3">
        <v>0</v>
      </c>
      <c r="Q5926" s="3">
        <v>0</v>
      </c>
      <c r="R5926" s="3">
        <v>0</v>
      </c>
      <c r="S5926" s="3" t="s">
        <v>130</v>
      </c>
      <c r="T5926" s="3">
        <f>COUNTIF([1]局站!$D$4:$D$172,"="&amp;S5926)</f>
        <v>1</v>
      </c>
      <c r="U5926" s="3">
        <v>0</v>
      </c>
      <c r="V5926" s="3">
        <v>0</v>
      </c>
      <c r="W5926" s="3">
        <v>0</v>
      </c>
      <c r="X5926" s="3" t="s">
        <v>1214</v>
      </c>
      <c r="Y5926" s="3" t="s">
        <v>881</v>
      </c>
      <c r="Z5926" s="3" t="str">
        <f>INDEX(业务类型!$C$4:$C$8,MATCH(纤芯!Y5926,业务类型!$B$4:$B$8,0))</f>
        <v>OTHER</v>
      </c>
      <c r="AA5926" s="3" t="s">
        <v>919</v>
      </c>
    </row>
    <row r="5927" spans="1:27" ht="16.5" x14ac:dyDescent="0.2">
      <c r="A5927" s="3">
        <v>5924</v>
      </c>
      <c r="B5927" s="3">
        <f t="shared" si="464"/>
        <v>37055104060</v>
      </c>
      <c r="C5927" s="3" t="s">
        <v>1166</v>
      </c>
      <c r="D5927" s="3" t="s">
        <v>255</v>
      </c>
      <c r="E5927" s="3" t="str">
        <f>INDEX(光放段!$G$4:$G$237,MATCH(纤芯!G5927,光放段!$C$4:$C$237,0))</f>
        <v>山东二干|潍烟威2号光缆:潍坊四平路-烟台开发区</v>
      </c>
      <c r="F5927" s="3">
        <f>INDEX(光放段!$I$4:$I$237,MATCH(纤芯!H5927,光放段!$B$4:$B$237,0))</f>
        <v>37055100000</v>
      </c>
      <c r="G5927" s="3" t="str">
        <f t="shared" si="460"/>
        <v>山东二干|潍烟威2号光缆:龙口龙口镇-蓬莱老局</v>
      </c>
      <c r="H5927" s="3">
        <f>INDEX(光放段!$B$4:$B$237,MATCH(纤芯!G5927,光放段!$C$4:$C$237,0))</f>
        <v>37055104000</v>
      </c>
      <c r="I5927" s="3" t="str">
        <f t="shared" si="461"/>
        <v>潍烟威2号光缆</v>
      </c>
      <c r="J5927" s="3" t="str">
        <f>INDEX(子缆名称!$B$4:$B$29,纤芯!M5927)</f>
        <v>E缆</v>
      </c>
      <c r="K5927" s="3">
        <v>60</v>
      </c>
      <c r="L5927" s="3">
        <f t="shared" si="462"/>
        <v>12</v>
      </c>
      <c r="M5927" s="3">
        <f t="shared" si="463"/>
        <v>5</v>
      </c>
      <c r="N5927" s="3" t="s">
        <v>128</v>
      </c>
      <c r="O5927" s="3">
        <f>COUNTIF([1]局站!$D$4:$D$172,"="&amp;N5927)</f>
        <v>1</v>
      </c>
      <c r="P5927" s="3">
        <v>0</v>
      </c>
      <c r="Q5927" s="3">
        <v>0</v>
      </c>
      <c r="R5927" s="3">
        <v>0</v>
      </c>
      <c r="S5927" s="3" t="s">
        <v>130</v>
      </c>
      <c r="T5927" s="3">
        <f>COUNTIF([1]局站!$D$4:$D$172,"="&amp;S5927)</f>
        <v>1</v>
      </c>
      <c r="U5927" s="3">
        <v>0</v>
      </c>
      <c r="V5927" s="3">
        <v>0</v>
      </c>
      <c r="W5927" s="3">
        <v>0</v>
      </c>
      <c r="X5927" s="3" t="s">
        <v>1214</v>
      </c>
      <c r="Y5927" s="3" t="s">
        <v>881</v>
      </c>
      <c r="Z5927" s="3" t="str">
        <f>INDEX(业务类型!$C$4:$C$8,MATCH(纤芯!Y5927,业务类型!$B$4:$B$8,0))</f>
        <v>OTHER</v>
      </c>
      <c r="AA5927" s="3" t="s">
        <v>919</v>
      </c>
    </row>
    <row r="5928" spans="1:27" ht="16.5" x14ac:dyDescent="0.2">
      <c r="A5928" s="3">
        <v>5925</v>
      </c>
      <c r="B5928" s="3">
        <f t="shared" si="464"/>
        <v>37055104061</v>
      </c>
      <c r="C5928" s="3" t="s">
        <v>1166</v>
      </c>
      <c r="D5928" s="3" t="s">
        <v>255</v>
      </c>
      <c r="E5928" s="3" t="str">
        <f>INDEX(光放段!$G$4:$G$237,MATCH(纤芯!G5928,光放段!$C$4:$C$237,0))</f>
        <v>山东二干|潍烟威2号光缆:潍坊四平路-烟台开发区</v>
      </c>
      <c r="F5928" s="3">
        <f>INDEX(光放段!$I$4:$I$237,MATCH(纤芯!H5928,光放段!$B$4:$B$237,0))</f>
        <v>37055100000</v>
      </c>
      <c r="G5928" s="3" t="str">
        <f t="shared" si="460"/>
        <v>山东二干|潍烟威2号光缆:龙口龙口镇-蓬莱老局</v>
      </c>
      <c r="H5928" s="3">
        <f>INDEX(光放段!$B$4:$B$237,MATCH(纤芯!G5928,光放段!$C$4:$C$237,0))</f>
        <v>37055104000</v>
      </c>
      <c r="I5928" s="3" t="str">
        <f t="shared" si="461"/>
        <v>潍烟威2号光缆</v>
      </c>
      <c r="J5928" s="3" t="str">
        <f>INDEX(子缆名称!$B$4:$B$29,纤芯!M5928)</f>
        <v>F缆</v>
      </c>
      <c r="K5928" s="3">
        <v>61</v>
      </c>
      <c r="L5928" s="3">
        <f t="shared" si="462"/>
        <v>1</v>
      </c>
      <c r="M5928" s="3">
        <f t="shared" si="463"/>
        <v>6</v>
      </c>
      <c r="N5928" s="3" t="s">
        <v>128</v>
      </c>
      <c r="O5928" s="3">
        <f>COUNTIF([1]局站!$D$4:$D$172,"="&amp;N5928)</f>
        <v>1</v>
      </c>
      <c r="P5928" s="3">
        <v>0</v>
      </c>
      <c r="Q5928" s="3">
        <v>0</v>
      </c>
      <c r="R5928" s="3">
        <v>0</v>
      </c>
      <c r="S5928" s="3" t="s">
        <v>130</v>
      </c>
      <c r="T5928" s="3">
        <f>COUNTIF([1]局站!$D$4:$D$172,"="&amp;S5928)</f>
        <v>1</v>
      </c>
      <c r="U5928" s="3">
        <v>0</v>
      </c>
      <c r="V5928" s="3">
        <v>0</v>
      </c>
      <c r="W5928" s="3">
        <v>0</v>
      </c>
      <c r="X5928" s="3" t="s">
        <v>1214</v>
      </c>
      <c r="Y5928" s="3" t="s">
        <v>854</v>
      </c>
      <c r="Z5928" s="3" t="str">
        <f>INDEX(业务类型!$C$4:$C$8,MATCH(纤芯!Y5928,业务类型!$B$4:$B$8,0))</f>
        <v>LOCAL</v>
      </c>
      <c r="AA5928" s="3" t="s">
        <v>879</v>
      </c>
    </row>
    <row r="5929" spans="1:27" ht="16.5" x14ac:dyDescent="0.2">
      <c r="A5929" s="3">
        <v>5926</v>
      </c>
      <c r="B5929" s="3">
        <f t="shared" si="464"/>
        <v>37055104062</v>
      </c>
      <c r="C5929" s="3" t="s">
        <v>1166</v>
      </c>
      <c r="D5929" s="3" t="s">
        <v>255</v>
      </c>
      <c r="E5929" s="3" t="str">
        <f>INDEX(光放段!$G$4:$G$237,MATCH(纤芯!G5929,光放段!$C$4:$C$237,0))</f>
        <v>山东二干|潍烟威2号光缆:潍坊四平路-烟台开发区</v>
      </c>
      <c r="F5929" s="3">
        <f>INDEX(光放段!$I$4:$I$237,MATCH(纤芯!H5929,光放段!$B$4:$B$237,0))</f>
        <v>37055100000</v>
      </c>
      <c r="G5929" s="3" t="str">
        <f t="shared" si="460"/>
        <v>山东二干|潍烟威2号光缆:龙口龙口镇-蓬莱老局</v>
      </c>
      <c r="H5929" s="3">
        <f>INDEX(光放段!$B$4:$B$237,MATCH(纤芯!G5929,光放段!$C$4:$C$237,0))</f>
        <v>37055104000</v>
      </c>
      <c r="I5929" s="3" t="str">
        <f t="shared" si="461"/>
        <v>潍烟威2号光缆</v>
      </c>
      <c r="J5929" s="3" t="str">
        <f>INDEX(子缆名称!$B$4:$B$29,纤芯!M5929)</f>
        <v>F缆</v>
      </c>
      <c r="K5929" s="3">
        <v>62</v>
      </c>
      <c r="L5929" s="3">
        <f t="shared" si="462"/>
        <v>2</v>
      </c>
      <c r="M5929" s="3">
        <f t="shared" si="463"/>
        <v>6</v>
      </c>
      <c r="N5929" s="3" t="s">
        <v>128</v>
      </c>
      <c r="O5929" s="3">
        <f>COUNTIF([1]局站!$D$4:$D$172,"="&amp;N5929)</f>
        <v>1</v>
      </c>
      <c r="P5929" s="3">
        <v>0</v>
      </c>
      <c r="Q5929" s="3">
        <v>0</v>
      </c>
      <c r="R5929" s="3">
        <v>0</v>
      </c>
      <c r="S5929" s="3" t="s">
        <v>130</v>
      </c>
      <c r="T5929" s="3">
        <f>COUNTIF([1]局站!$D$4:$D$172,"="&amp;S5929)</f>
        <v>1</v>
      </c>
      <c r="U5929" s="3">
        <v>0</v>
      </c>
      <c r="V5929" s="3">
        <v>0</v>
      </c>
      <c r="W5929" s="3">
        <v>0</v>
      </c>
      <c r="X5929" s="3" t="s">
        <v>1214</v>
      </c>
      <c r="Y5929" s="3" t="s">
        <v>854</v>
      </c>
      <c r="Z5929" s="3" t="str">
        <f>INDEX(业务类型!$C$4:$C$8,MATCH(纤芯!Y5929,业务类型!$B$4:$B$8,0))</f>
        <v>LOCAL</v>
      </c>
      <c r="AA5929" s="3" t="s">
        <v>879</v>
      </c>
    </row>
    <row r="5930" spans="1:27" ht="16.5" x14ac:dyDescent="0.2">
      <c r="A5930" s="3">
        <v>5927</v>
      </c>
      <c r="B5930" s="3">
        <f t="shared" si="464"/>
        <v>37055104063</v>
      </c>
      <c r="C5930" s="3" t="s">
        <v>1166</v>
      </c>
      <c r="D5930" s="3" t="s">
        <v>255</v>
      </c>
      <c r="E5930" s="3" t="str">
        <f>INDEX(光放段!$G$4:$G$237,MATCH(纤芯!G5930,光放段!$C$4:$C$237,0))</f>
        <v>山东二干|潍烟威2号光缆:潍坊四平路-烟台开发区</v>
      </c>
      <c r="F5930" s="3">
        <f>INDEX(光放段!$I$4:$I$237,MATCH(纤芯!H5930,光放段!$B$4:$B$237,0))</f>
        <v>37055100000</v>
      </c>
      <c r="G5930" s="3" t="str">
        <f t="shared" si="460"/>
        <v>山东二干|潍烟威2号光缆:龙口龙口镇-蓬莱老局</v>
      </c>
      <c r="H5930" s="3">
        <f>INDEX(光放段!$B$4:$B$237,MATCH(纤芯!G5930,光放段!$C$4:$C$237,0))</f>
        <v>37055104000</v>
      </c>
      <c r="I5930" s="3" t="str">
        <f t="shared" si="461"/>
        <v>潍烟威2号光缆</v>
      </c>
      <c r="J5930" s="3" t="str">
        <f>INDEX(子缆名称!$B$4:$B$29,纤芯!M5930)</f>
        <v>F缆</v>
      </c>
      <c r="K5930" s="3">
        <v>63</v>
      </c>
      <c r="L5930" s="3">
        <f t="shared" si="462"/>
        <v>3</v>
      </c>
      <c r="M5930" s="3">
        <f t="shared" si="463"/>
        <v>6</v>
      </c>
      <c r="N5930" s="3" t="s">
        <v>128</v>
      </c>
      <c r="O5930" s="3">
        <f>COUNTIF([1]局站!$D$4:$D$172,"="&amp;N5930)</f>
        <v>1</v>
      </c>
      <c r="P5930" s="3">
        <v>0</v>
      </c>
      <c r="Q5930" s="3">
        <v>0</v>
      </c>
      <c r="R5930" s="3">
        <v>0</v>
      </c>
      <c r="S5930" s="3" t="s">
        <v>130</v>
      </c>
      <c r="T5930" s="3">
        <f>COUNTIF([1]局站!$D$4:$D$172,"="&amp;S5930)</f>
        <v>1</v>
      </c>
      <c r="U5930" s="3">
        <v>0</v>
      </c>
      <c r="V5930" s="3">
        <v>0</v>
      </c>
      <c r="W5930" s="3">
        <v>0</v>
      </c>
      <c r="X5930" s="3" t="s">
        <v>1214</v>
      </c>
      <c r="Y5930" s="3" t="s">
        <v>854</v>
      </c>
      <c r="Z5930" s="3" t="str">
        <f>INDEX(业务类型!$C$4:$C$8,MATCH(纤芯!Y5930,业务类型!$B$4:$B$8,0))</f>
        <v>LOCAL</v>
      </c>
      <c r="AA5930" s="3" t="s">
        <v>879</v>
      </c>
    </row>
    <row r="5931" spans="1:27" ht="16.5" x14ac:dyDescent="0.2">
      <c r="A5931" s="3">
        <v>5928</v>
      </c>
      <c r="B5931" s="3">
        <f t="shared" si="464"/>
        <v>37055104064</v>
      </c>
      <c r="C5931" s="3" t="s">
        <v>1166</v>
      </c>
      <c r="D5931" s="3" t="s">
        <v>255</v>
      </c>
      <c r="E5931" s="3" t="str">
        <f>INDEX(光放段!$G$4:$G$237,MATCH(纤芯!G5931,光放段!$C$4:$C$237,0))</f>
        <v>山东二干|潍烟威2号光缆:潍坊四平路-烟台开发区</v>
      </c>
      <c r="F5931" s="3">
        <f>INDEX(光放段!$I$4:$I$237,MATCH(纤芯!H5931,光放段!$B$4:$B$237,0))</f>
        <v>37055100000</v>
      </c>
      <c r="G5931" s="3" t="str">
        <f t="shared" si="460"/>
        <v>山东二干|潍烟威2号光缆:龙口龙口镇-蓬莱老局</v>
      </c>
      <c r="H5931" s="3">
        <f>INDEX(光放段!$B$4:$B$237,MATCH(纤芯!G5931,光放段!$C$4:$C$237,0))</f>
        <v>37055104000</v>
      </c>
      <c r="I5931" s="3" t="str">
        <f t="shared" si="461"/>
        <v>潍烟威2号光缆</v>
      </c>
      <c r="J5931" s="3" t="str">
        <f>INDEX(子缆名称!$B$4:$B$29,纤芯!M5931)</f>
        <v>F缆</v>
      </c>
      <c r="K5931" s="3">
        <v>64</v>
      </c>
      <c r="L5931" s="3">
        <f t="shared" si="462"/>
        <v>4</v>
      </c>
      <c r="M5931" s="3">
        <f t="shared" si="463"/>
        <v>6</v>
      </c>
      <c r="N5931" s="3" t="s">
        <v>128</v>
      </c>
      <c r="O5931" s="3">
        <f>COUNTIF([1]局站!$D$4:$D$172,"="&amp;N5931)</f>
        <v>1</v>
      </c>
      <c r="P5931" s="3">
        <v>0</v>
      </c>
      <c r="Q5931" s="3">
        <v>0</v>
      </c>
      <c r="R5931" s="3">
        <v>0</v>
      </c>
      <c r="S5931" s="3" t="s">
        <v>130</v>
      </c>
      <c r="T5931" s="3">
        <f>COUNTIF([1]局站!$D$4:$D$172,"="&amp;S5931)</f>
        <v>1</v>
      </c>
      <c r="U5931" s="3">
        <v>0</v>
      </c>
      <c r="V5931" s="3">
        <v>0</v>
      </c>
      <c r="W5931" s="3">
        <v>0</v>
      </c>
      <c r="X5931" s="3" t="s">
        <v>1214</v>
      </c>
      <c r="Y5931" s="3" t="s">
        <v>854</v>
      </c>
      <c r="Z5931" s="3" t="str">
        <f>INDEX(业务类型!$C$4:$C$8,MATCH(纤芯!Y5931,业务类型!$B$4:$B$8,0))</f>
        <v>LOCAL</v>
      </c>
      <c r="AA5931" s="3" t="s">
        <v>879</v>
      </c>
    </row>
    <row r="5932" spans="1:27" ht="16.5" x14ac:dyDescent="0.2">
      <c r="A5932" s="3">
        <v>5929</v>
      </c>
      <c r="B5932" s="3">
        <f t="shared" si="464"/>
        <v>37055105001</v>
      </c>
      <c r="C5932" s="3" t="s">
        <v>1166</v>
      </c>
      <c r="D5932" s="3" t="s">
        <v>255</v>
      </c>
      <c r="E5932" s="3" t="str">
        <f>INDEX(光放段!$G$4:$G$237,MATCH(纤芯!G5932,光放段!$C$4:$C$237,0))</f>
        <v>山东二干|潍烟威2号光缆:潍坊四平路-烟台开发区</v>
      </c>
      <c r="F5932" s="3">
        <f>INDEX(光放段!$I$4:$I$237,MATCH(纤芯!H5932,光放段!$B$4:$B$237,0))</f>
        <v>37055100000</v>
      </c>
      <c r="G5932" s="3" t="str">
        <f t="shared" si="460"/>
        <v>山东二干|潍烟威2号光缆:蓬莱老局-蓬莱大辛店</v>
      </c>
      <c r="H5932" s="3">
        <f>INDEX(光放段!$B$4:$B$237,MATCH(纤芯!G5932,光放段!$C$4:$C$237,0))</f>
        <v>37055105000</v>
      </c>
      <c r="I5932" s="3" t="str">
        <f t="shared" si="461"/>
        <v>潍烟威2号光缆</v>
      </c>
      <c r="J5932" s="3" t="str">
        <f>INDEX(子缆名称!$B$4:$B$29,纤芯!M5932)</f>
        <v>A缆</v>
      </c>
      <c r="K5932" s="3">
        <v>1</v>
      </c>
      <c r="L5932" s="3">
        <f t="shared" si="462"/>
        <v>1</v>
      </c>
      <c r="M5932" s="3">
        <f t="shared" si="463"/>
        <v>1</v>
      </c>
      <c r="N5932" s="3" t="s">
        <v>130</v>
      </c>
      <c r="O5932" s="3">
        <f>COUNTIF([1]局站!$D$4:$D$172,"="&amp;N5932)</f>
        <v>1</v>
      </c>
      <c r="P5932" s="3">
        <v>0</v>
      </c>
      <c r="Q5932" s="3">
        <v>0</v>
      </c>
      <c r="R5932" s="3">
        <v>0</v>
      </c>
      <c r="S5932" s="3" t="s">
        <v>135</v>
      </c>
      <c r="T5932" s="3">
        <f>COUNTIF([1]局站!$D$4:$D$172,"="&amp;S5932)</f>
        <v>1</v>
      </c>
      <c r="U5932" s="3">
        <v>0</v>
      </c>
      <c r="V5932" s="3">
        <v>0</v>
      </c>
      <c r="W5932" s="3">
        <v>0</v>
      </c>
      <c r="X5932" s="3" t="s">
        <v>1214</v>
      </c>
      <c r="Y5932" s="3" t="s">
        <v>854</v>
      </c>
      <c r="Z5932" s="3" t="str">
        <f>INDEX(业务类型!$C$4:$C$8,MATCH(纤芯!Y5932,业务类型!$B$4:$B$8,0))</f>
        <v>LOCAL</v>
      </c>
      <c r="AA5932" s="3" t="s">
        <v>879</v>
      </c>
    </row>
    <row r="5933" spans="1:27" ht="16.5" x14ac:dyDescent="0.2">
      <c r="A5933" s="3">
        <v>5930</v>
      </c>
      <c r="B5933" s="3">
        <f t="shared" si="464"/>
        <v>37055105002</v>
      </c>
      <c r="C5933" s="3" t="s">
        <v>1166</v>
      </c>
      <c r="D5933" s="3" t="s">
        <v>255</v>
      </c>
      <c r="E5933" s="3" t="str">
        <f>INDEX(光放段!$G$4:$G$237,MATCH(纤芯!G5933,光放段!$C$4:$C$237,0))</f>
        <v>山东二干|潍烟威2号光缆:潍坊四平路-烟台开发区</v>
      </c>
      <c r="F5933" s="3">
        <f>INDEX(光放段!$I$4:$I$237,MATCH(纤芯!H5933,光放段!$B$4:$B$237,0))</f>
        <v>37055100000</v>
      </c>
      <c r="G5933" s="3" t="str">
        <f t="shared" si="460"/>
        <v>山东二干|潍烟威2号光缆:蓬莱老局-蓬莱大辛店</v>
      </c>
      <c r="H5933" s="3">
        <f>INDEX(光放段!$B$4:$B$237,MATCH(纤芯!G5933,光放段!$C$4:$C$237,0))</f>
        <v>37055105000</v>
      </c>
      <c r="I5933" s="3" t="str">
        <f t="shared" si="461"/>
        <v>潍烟威2号光缆</v>
      </c>
      <c r="J5933" s="3" t="str">
        <f>INDEX(子缆名称!$B$4:$B$29,纤芯!M5933)</f>
        <v>A缆</v>
      </c>
      <c r="K5933" s="3">
        <v>2</v>
      </c>
      <c r="L5933" s="3">
        <f t="shared" si="462"/>
        <v>2</v>
      </c>
      <c r="M5933" s="3">
        <f t="shared" si="463"/>
        <v>1</v>
      </c>
      <c r="N5933" s="3" t="s">
        <v>130</v>
      </c>
      <c r="O5933" s="3">
        <f>COUNTIF([1]局站!$D$4:$D$172,"="&amp;N5933)</f>
        <v>1</v>
      </c>
      <c r="P5933" s="3">
        <v>0</v>
      </c>
      <c r="Q5933" s="3">
        <v>0</v>
      </c>
      <c r="R5933" s="3">
        <v>0</v>
      </c>
      <c r="S5933" s="3" t="s">
        <v>135</v>
      </c>
      <c r="T5933" s="3">
        <f>COUNTIF([1]局站!$D$4:$D$172,"="&amp;S5933)</f>
        <v>1</v>
      </c>
      <c r="U5933" s="3">
        <v>0</v>
      </c>
      <c r="V5933" s="3">
        <v>0</v>
      </c>
      <c r="W5933" s="3">
        <v>0</v>
      </c>
      <c r="X5933" s="3" t="s">
        <v>1214</v>
      </c>
      <c r="Y5933" s="3" t="s">
        <v>854</v>
      </c>
      <c r="Z5933" s="3" t="str">
        <f>INDEX(业务类型!$C$4:$C$8,MATCH(纤芯!Y5933,业务类型!$B$4:$B$8,0))</f>
        <v>LOCAL</v>
      </c>
      <c r="AA5933" s="3" t="s">
        <v>879</v>
      </c>
    </row>
    <row r="5934" spans="1:27" ht="16.5" x14ac:dyDescent="0.2">
      <c r="A5934" s="3">
        <v>5931</v>
      </c>
      <c r="B5934" s="3">
        <f t="shared" si="464"/>
        <v>37055105003</v>
      </c>
      <c r="C5934" s="3" t="s">
        <v>1166</v>
      </c>
      <c r="D5934" s="3" t="s">
        <v>255</v>
      </c>
      <c r="E5934" s="3" t="str">
        <f>INDEX(光放段!$G$4:$G$237,MATCH(纤芯!G5934,光放段!$C$4:$C$237,0))</f>
        <v>山东二干|潍烟威2号光缆:潍坊四平路-烟台开发区</v>
      </c>
      <c r="F5934" s="3">
        <f>INDEX(光放段!$I$4:$I$237,MATCH(纤芯!H5934,光放段!$B$4:$B$237,0))</f>
        <v>37055100000</v>
      </c>
      <c r="G5934" s="3" t="str">
        <f t="shared" si="460"/>
        <v>山东二干|潍烟威2号光缆:蓬莱老局-蓬莱大辛店</v>
      </c>
      <c r="H5934" s="3">
        <f>INDEX(光放段!$B$4:$B$237,MATCH(纤芯!G5934,光放段!$C$4:$C$237,0))</f>
        <v>37055105000</v>
      </c>
      <c r="I5934" s="3" t="str">
        <f t="shared" si="461"/>
        <v>潍烟威2号光缆</v>
      </c>
      <c r="J5934" s="3" t="str">
        <f>INDEX(子缆名称!$B$4:$B$29,纤芯!M5934)</f>
        <v>A缆</v>
      </c>
      <c r="K5934" s="3">
        <v>3</v>
      </c>
      <c r="L5934" s="3">
        <f t="shared" si="462"/>
        <v>3</v>
      </c>
      <c r="M5934" s="3">
        <f t="shared" si="463"/>
        <v>1</v>
      </c>
      <c r="N5934" s="3" t="s">
        <v>130</v>
      </c>
      <c r="O5934" s="3">
        <f>COUNTIF([1]局站!$D$4:$D$172,"="&amp;N5934)</f>
        <v>1</v>
      </c>
      <c r="P5934" s="3">
        <v>0</v>
      </c>
      <c r="Q5934" s="3">
        <v>0</v>
      </c>
      <c r="R5934" s="3">
        <v>0</v>
      </c>
      <c r="S5934" s="3" t="s">
        <v>135</v>
      </c>
      <c r="T5934" s="3">
        <f>COUNTIF([1]局站!$D$4:$D$172,"="&amp;S5934)</f>
        <v>1</v>
      </c>
      <c r="U5934" s="3">
        <v>0</v>
      </c>
      <c r="V5934" s="3">
        <v>0</v>
      </c>
      <c r="W5934" s="3">
        <v>0</v>
      </c>
      <c r="X5934" s="3" t="s">
        <v>1214</v>
      </c>
      <c r="Y5934" s="3" t="s">
        <v>880</v>
      </c>
      <c r="Z5934" s="3" t="str">
        <f>INDEX(业务类型!$C$4:$C$8,MATCH(纤芯!Y5934,业务类型!$B$4:$B$8,0))</f>
        <v>IDLE</v>
      </c>
      <c r="AA5934" s="3"/>
    </row>
    <row r="5935" spans="1:27" ht="16.5" x14ac:dyDescent="0.2">
      <c r="A5935" s="3">
        <v>5932</v>
      </c>
      <c r="B5935" s="3">
        <f t="shared" si="464"/>
        <v>37055105004</v>
      </c>
      <c r="C5935" s="3" t="s">
        <v>1166</v>
      </c>
      <c r="D5935" s="3" t="s">
        <v>255</v>
      </c>
      <c r="E5935" s="3" t="str">
        <f>INDEX(光放段!$G$4:$G$237,MATCH(纤芯!G5935,光放段!$C$4:$C$237,0))</f>
        <v>山东二干|潍烟威2号光缆:潍坊四平路-烟台开发区</v>
      </c>
      <c r="F5935" s="3">
        <f>INDEX(光放段!$I$4:$I$237,MATCH(纤芯!H5935,光放段!$B$4:$B$237,0))</f>
        <v>37055100000</v>
      </c>
      <c r="G5935" s="3" t="str">
        <f t="shared" si="460"/>
        <v>山东二干|潍烟威2号光缆:蓬莱老局-蓬莱大辛店</v>
      </c>
      <c r="H5935" s="3">
        <f>INDEX(光放段!$B$4:$B$237,MATCH(纤芯!G5935,光放段!$C$4:$C$237,0))</f>
        <v>37055105000</v>
      </c>
      <c r="I5935" s="3" t="str">
        <f t="shared" si="461"/>
        <v>潍烟威2号光缆</v>
      </c>
      <c r="J5935" s="3" t="str">
        <f>INDEX(子缆名称!$B$4:$B$29,纤芯!M5935)</f>
        <v>A缆</v>
      </c>
      <c r="K5935" s="3">
        <v>4</v>
      </c>
      <c r="L5935" s="3">
        <f t="shared" si="462"/>
        <v>4</v>
      </c>
      <c r="M5935" s="3">
        <f t="shared" si="463"/>
        <v>1</v>
      </c>
      <c r="N5935" s="3" t="s">
        <v>130</v>
      </c>
      <c r="O5935" s="3">
        <f>COUNTIF([1]局站!$D$4:$D$172,"="&amp;N5935)</f>
        <v>1</v>
      </c>
      <c r="P5935" s="3">
        <v>0</v>
      </c>
      <c r="Q5935" s="3">
        <v>0</v>
      </c>
      <c r="R5935" s="3">
        <v>0</v>
      </c>
      <c r="S5935" s="3" t="s">
        <v>135</v>
      </c>
      <c r="T5935" s="3">
        <f>COUNTIF([1]局站!$D$4:$D$172,"="&amp;S5935)</f>
        <v>1</v>
      </c>
      <c r="U5935" s="3">
        <v>0</v>
      </c>
      <c r="V5935" s="3">
        <v>0</v>
      </c>
      <c r="W5935" s="3">
        <v>0</v>
      </c>
      <c r="X5935" s="3" t="s">
        <v>1214</v>
      </c>
      <c r="Y5935" s="3" t="s">
        <v>880</v>
      </c>
      <c r="Z5935" s="3" t="str">
        <f>INDEX(业务类型!$C$4:$C$8,MATCH(纤芯!Y5935,业务类型!$B$4:$B$8,0))</f>
        <v>IDLE</v>
      </c>
      <c r="AA5935" s="3"/>
    </row>
    <row r="5936" spans="1:27" ht="16.5" x14ac:dyDescent="0.2">
      <c r="A5936" s="3">
        <v>5933</v>
      </c>
      <c r="B5936" s="3">
        <f t="shared" si="464"/>
        <v>37055105005</v>
      </c>
      <c r="C5936" s="3" t="s">
        <v>1166</v>
      </c>
      <c r="D5936" s="3" t="s">
        <v>255</v>
      </c>
      <c r="E5936" s="3" t="str">
        <f>INDEX(光放段!$G$4:$G$237,MATCH(纤芯!G5936,光放段!$C$4:$C$237,0))</f>
        <v>山东二干|潍烟威2号光缆:潍坊四平路-烟台开发区</v>
      </c>
      <c r="F5936" s="3">
        <f>INDEX(光放段!$I$4:$I$237,MATCH(纤芯!H5936,光放段!$B$4:$B$237,0))</f>
        <v>37055100000</v>
      </c>
      <c r="G5936" s="3" t="str">
        <f t="shared" si="460"/>
        <v>山东二干|潍烟威2号光缆:蓬莱老局-蓬莱大辛店</v>
      </c>
      <c r="H5936" s="3">
        <f>INDEX(光放段!$B$4:$B$237,MATCH(纤芯!G5936,光放段!$C$4:$C$237,0))</f>
        <v>37055105000</v>
      </c>
      <c r="I5936" s="3" t="str">
        <f t="shared" si="461"/>
        <v>潍烟威2号光缆</v>
      </c>
      <c r="J5936" s="3" t="str">
        <f>INDEX(子缆名称!$B$4:$B$29,纤芯!M5936)</f>
        <v>A缆</v>
      </c>
      <c r="K5936" s="3">
        <v>5</v>
      </c>
      <c r="L5936" s="3">
        <f t="shared" si="462"/>
        <v>5</v>
      </c>
      <c r="M5936" s="3">
        <f t="shared" si="463"/>
        <v>1</v>
      </c>
      <c r="N5936" s="3" t="s">
        <v>130</v>
      </c>
      <c r="O5936" s="3">
        <f>COUNTIF([1]局站!$D$4:$D$172,"="&amp;N5936)</f>
        <v>1</v>
      </c>
      <c r="P5936" s="3">
        <v>0</v>
      </c>
      <c r="Q5936" s="3">
        <v>0</v>
      </c>
      <c r="R5936" s="3">
        <v>0</v>
      </c>
      <c r="S5936" s="3" t="s">
        <v>135</v>
      </c>
      <c r="T5936" s="3">
        <f>COUNTIF([1]局站!$D$4:$D$172,"="&amp;S5936)</f>
        <v>1</v>
      </c>
      <c r="U5936" s="3">
        <v>0</v>
      </c>
      <c r="V5936" s="3">
        <v>0</v>
      </c>
      <c r="W5936" s="3">
        <v>0</v>
      </c>
      <c r="X5936" s="3" t="s">
        <v>1214</v>
      </c>
      <c r="Y5936" s="3" t="s">
        <v>880</v>
      </c>
      <c r="Z5936" s="3" t="str">
        <f>INDEX(业务类型!$C$4:$C$8,MATCH(纤芯!Y5936,业务类型!$B$4:$B$8,0))</f>
        <v>IDLE</v>
      </c>
      <c r="AA5936" s="3"/>
    </row>
    <row r="5937" spans="1:27" ht="16.5" x14ac:dyDescent="0.2">
      <c r="A5937" s="3">
        <v>5934</v>
      </c>
      <c r="B5937" s="3">
        <f t="shared" si="464"/>
        <v>37055105006</v>
      </c>
      <c r="C5937" s="3" t="s">
        <v>1166</v>
      </c>
      <c r="D5937" s="3" t="s">
        <v>255</v>
      </c>
      <c r="E5937" s="3" t="str">
        <f>INDEX(光放段!$G$4:$G$237,MATCH(纤芯!G5937,光放段!$C$4:$C$237,0))</f>
        <v>山东二干|潍烟威2号光缆:潍坊四平路-烟台开发区</v>
      </c>
      <c r="F5937" s="3">
        <f>INDEX(光放段!$I$4:$I$237,MATCH(纤芯!H5937,光放段!$B$4:$B$237,0))</f>
        <v>37055100000</v>
      </c>
      <c r="G5937" s="3" t="str">
        <f t="shared" si="460"/>
        <v>山东二干|潍烟威2号光缆:蓬莱老局-蓬莱大辛店</v>
      </c>
      <c r="H5937" s="3">
        <f>INDEX(光放段!$B$4:$B$237,MATCH(纤芯!G5937,光放段!$C$4:$C$237,0))</f>
        <v>37055105000</v>
      </c>
      <c r="I5937" s="3" t="str">
        <f t="shared" si="461"/>
        <v>潍烟威2号光缆</v>
      </c>
      <c r="J5937" s="3" t="str">
        <f>INDEX(子缆名称!$B$4:$B$29,纤芯!M5937)</f>
        <v>A缆</v>
      </c>
      <c r="K5937" s="3">
        <v>6</v>
      </c>
      <c r="L5937" s="3">
        <f t="shared" si="462"/>
        <v>6</v>
      </c>
      <c r="M5937" s="3">
        <f t="shared" si="463"/>
        <v>1</v>
      </c>
      <c r="N5937" s="3" t="s">
        <v>130</v>
      </c>
      <c r="O5937" s="3">
        <f>COUNTIF([1]局站!$D$4:$D$172,"="&amp;N5937)</f>
        <v>1</v>
      </c>
      <c r="P5937" s="3">
        <v>0</v>
      </c>
      <c r="Q5937" s="3">
        <v>0</v>
      </c>
      <c r="R5937" s="3">
        <v>0</v>
      </c>
      <c r="S5937" s="3" t="s">
        <v>135</v>
      </c>
      <c r="T5937" s="3">
        <f>COUNTIF([1]局站!$D$4:$D$172,"="&amp;S5937)</f>
        <v>1</v>
      </c>
      <c r="U5937" s="3">
        <v>0</v>
      </c>
      <c r="V5937" s="3">
        <v>0</v>
      </c>
      <c r="W5937" s="3">
        <v>0</v>
      </c>
      <c r="X5937" s="3" t="s">
        <v>1214</v>
      </c>
      <c r="Y5937" s="3" t="s">
        <v>880</v>
      </c>
      <c r="Z5937" s="3" t="str">
        <f>INDEX(业务类型!$C$4:$C$8,MATCH(纤芯!Y5937,业务类型!$B$4:$B$8,0))</f>
        <v>IDLE</v>
      </c>
      <c r="AA5937" s="3"/>
    </row>
    <row r="5938" spans="1:27" ht="16.5" x14ac:dyDescent="0.2">
      <c r="A5938" s="3">
        <v>5935</v>
      </c>
      <c r="B5938" s="3">
        <f t="shared" si="464"/>
        <v>37055105007</v>
      </c>
      <c r="C5938" s="3" t="s">
        <v>1166</v>
      </c>
      <c r="D5938" s="3" t="s">
        <v>255</v>
      </c>
      <c r="E5938" s="3" t="str">
        <f>INDEX(光放段!$G$4:$G$237,MATCH(纤芯!G5938,光放段!$C$4:$C$237,0))</f>
        <v>山东二干|潍烟威2号光缆:潍坊四平路-烟台开发区</v>
      </c>
      <c r="F5938" s="3">
        <f>INDEX(光放段!$I$4:$I$237,MATCH(纤芯!H5938,光放段!$B$4:$B$237,0))</f>
        <v>37055100000</v>
      </c>
      <c r="G5938" s="3" t="str">
        <f t="shared" si="460"/>
        <v>山东二干|潍烟威2号光缆:蓬莱老局-蓬莱大辛店</v>
      </c>
      <c r="H5938" s="3">
        <f>INDEX(光放段!$B$4:$B$237,MATCH(纤芯!G5938,光放段!$C$4:$C$237,0))</f>
        <v>37055105000</v>
      </c>
      <c r="I5938" s="3" t="str">
        <f t="shared" si="461"/>
        <v>潍烟威2号光缆</v>
      </c>
      <c r="J5938" s="3" t="str">
        <f>INDEX(子缆名称!$B$4:$B$29,纤芯!M5938)</f>
        <v>A缆</v>
      </c>
      <c r="K5938" s="3">
        <v>7</v>
      </c>
      <c r="L5938" s="3">
        <f t="shared" si="462"/>
        <v>7</v>
      </c>
      <c r="M5938" s="3">
        <f t="shared" si="463"/>
        <v>1</v>
      </c>
      <c r="N5938" s="3" t="s">
        <v>130</v>
      </c>
      <c r="O5938" s="3">
        <f>COUNTIF([1]局站!$D$4:$D$172,"="&amp;N5938)</f>
        <v>1</v>
      </c>
      <c r="P5938" s="3">
        <v>0</v>
      </c>
      <c r="Q5938" s="3">
        <v>0</v>
      </c>
      <c r="R5938" s="3">
        <v>0</v>
      </c>
      <c r="S5938" s="3" t="s">
        <v>135</v>
      </c>
      <c r="T5938" s="3">
        <f>COUNTIF([1]局站!$D$4:$D$172,"="&amp;S5938)</f>
        <v>1</v>
      </c>
      <c r="U5938" s="3">
        <v>0</v>
      </c>
      <c r="V5938" s="3">
        <v>0</v>
      </c>
      <c r="W5938" s="3">
        <v>0</v>
      </c>
      <c r="X5938" s="3" t="s">
        <v>1214</v>
      </c>
      <c r="Y5938" s="3" t="s">
        <v>880</v>
      </c>
      <c r="Z5938" s="3" t="str">
        <f>INDEX(业务类型!$C$4:$C$8,MATCH(纤芯!Y5938,业务类型!$B$4:$B$8,0))</f>
        <v>IDLE</v>
      </c>
      <c r="AA5938" s="3"/>
    </row>
    <row r="5939" spans="1:27" ht="16.5" x14ac:dyDescent="0.2">
      <c r="A5939" s="3">
        <v>5936</v>
      </c>
      <c r="B5939" s="3">
        <f t="shared" si="464"/>
        <v>37055105008</v>
      </c>
      <c r="C5939" s="3" t="s">
        <v>1166</v>
      </c>
      <c r="D5939" s="3" t="s">
        <v>255</v>
      </c>
      <c r="E5939" s="3" t="str">
        <f>INDEX(光放段!$G$4:$G$237,MATCH(纤芯!G5939,光放段!$C$4:$C$237,0))</f>
        <v>山东二干|潍烟威2号光缆:潍坊四平路-烟台开发区</v>
      </c>
      <c r="F5939" s="3">
        <f>INDEX(光放段!$I$4:$I$237,MATCH(纤芯!H5939,光放段!$B$4:$B$237,0))</f>
        <v>37055100000</v>
      </c>
      <c r="G5939" s="3" t="str">
        <f t="shared" si="460"/>
        <v>山东二干|潍烟威2号光缆:蓬莱老局-蓬莱大辛店</v>
      </c>
      <c r="H5939" s="3">
        <f>INDEX(光放段!$B$4:$B$237,MATCH(纤芯!G5939,光放段!$C$4:$C$237,0))</f>
        <v>37055105000</v>
      </c>
      <c r="I5939" s="3" t="str">
        <f t="shared" si="461"/>
        <v>潍烟威2号光缆</v>
      </c>
      <c r="J5939" s="3" t="str">
        <f>INDEX(子缆名称!$B$4:$B$29,纤芯!M5939)</f>
        <v>A缆</v>
      </c>
      <c r="K5939" s="3">
        <v>8</v>
      </c>
      <c r="L5939" s="3">
        <f t="shared" si="462"/>
        <v>8</v>
      </c>
      <c r="M5939" s="3">
        <f t="shared" si="463"/>
        <v>1</v>
      </c>
      <c r="N5939" s="3" t="s">
        <v>130</v>
      </c>
      <c r="O5939" s="3">
        <f>COUNTIF([1]局站!$D$4:$D$172,"="&amp;N5939)</f>
        <v>1</v>
      </c>
      <c r="P5939" s="3">
        <v>0</v>
      </c>
      <c r="Q5939" s="3">
        <v>0</v>
      </c>
      <c r="R5939" s="3">
        <v>0</v>
      </c>
      <c r="S5939" s="3" t="s">
        <v>135</v>
      </c>
      <c r="T5939" s="3">
        <f>COUNTIF([1]局站!$D$4:$D$172,"="&amp;S5939)</f>
        <v>1</v>
      </c>
      <c r="U5939" s="3">
        <v>0</v>
      </c>
      <c r="V5939" s="3">
        <v>0</v>
      </c>
      <c r="W5939" s="3">
        <v>0</v>
      </c>
      <c r="X5939" s="3" t="s">
        <v>1214</v>
      </c>
      <c r="Y5939" s="3" t="s">
        <v>854</v>
      </c>
      <c r="Z5939" s="3" t="str">
        <f>INDEX(业务类型!$C$4:$C$8,MATCH(纤芯!Y5939,业务类型!$B$4:$B$8,0))</f>
        <v>LOCAL</v>
      </c>
      <c r="AA5939" s="3" t="s">
        <v>879</v>
      </c>
    </row>
    <row r="5940" spans="1:27" ht="16.5" x14ac:dyDescent="0.2">
      <c r="A5940" s="3">
        <v>5937</v>
      </c>
      <c r="B5940" s="3">
        <f t="shared" si="464"/>
        <v>37055105009</v>
      </c>
      <c r="C5940" s="3" t="s">
        <v>1166</v>
      </c>
      <c r="D5940" s="3" t="s">
        <v>255</v>
      </c>
      <c r="E5940" s="3" t="str">
        <f>INDEX(光放段!$G$4:$G$237,MATCH(纤芯!G5940,光放段!$C$4:$C$237,0))</f>
        <v>山东二干|潍烟威2号光缆:潍坊四平路-烟台开发区</v>
      </c>
      <c r="F5940" s="3">
        <f>INDEX(光放段!$I$4:$I$237,MATCH(纤芯!H5940,光放段!$B$4:$B$237,0))</f>
        <v>37055100000</v>
      </c>
      <c r="G5940" s="3" t="str">
        <f t="shared" si="460"/>
        <v>山东二干|潍烟威2号光缆:蓬莱老局-蓬莱大辛店</v>
      </c>
      <c r="H5940" s="3">
        <f>INDEX(光放段!$B$4:$B$237,MATCH(纤芯!G5940,光放段!$C$4:$C$237,0))</f>
        <v>37055105000</v>
      </c>
      <c r="I5940" s="3" t="str">
        <f t="shared" si="461"/>
        <v>潍烟威2号光缆</v>
      </c>
      <c r="J5940" s="3" t="str">
        <f>INDEX(子缆名称!$B$4:$B$29,纤芯!M5940)</f>
        <v>A缆</v>
      </c>
      <c r="K5940" s="3">
        <v>9</v>
      </c>
      <c r="L5940" s="3">
        <f t="shared" si="462"/>
        <v>9</v>
      </c>
      <c r="M5940" s="3">
        <f t="shared" si="463"/>
        <v>1</v>
      </c>
      <c r="N5940" s="3" t="s">
        <v>130</v>
      </c>
      <c r="O5940" s="3">
        <f>COUNTIF([1]局站!$D$4:$D$172,"="&amp;N5940)</f>
        <v>1</v>
      </c>
      <c r="P5940" s="3">
        <v>0</v>
      </c>
      <c r="Q5940" s="3">
        <v>0</v>
      </c>
      <c r="R5940" s="3">
        <v>0</v>
      </c>
      <c r="S5940" s="3" t="s">
        <v>135</v>
      </c>
      <c r="T5940" s="3">
        <f>COUNTIF([1]局站!$D$4:$D$172,"="&amp;S5940)</f>
        <v>1</v>
      </c>
      <c r="U5940" s="3">
        <v>0</v>
      </c>
      <c r="V5940" s="3">
        <v>0</v>
      </c>
      <c r="W5940" s="3">
        <v>0</v>
      </c>
      <c r="X5940" s="3" t="s">
        <v>1214</v>
      </c>
      <c r="Y5940" s="3" t="s">
        <v>852</v>
      </c>
      <c r="Z5940" s="3" t="str">
        <f>INDEX(业务类型!$C$4:$C$8,MATCH(纤芯!Y5940,业务类型!$B$4:$B$8,0))</f>
        <v>TWO</v>
      </c>
      <c r="AA5940" s="3" t="s">
        <v>999</v>
      </c>
    </row>
    <row r="5941" spans="1:27" ht="16.5" x14ac:dyDescent="0.2">
      <c r="A5941" s="3">
        <v>5938</v>
      </c>
      <c r="B5941" s="3">
        <f t="shared" si="464"/>
        <v>37055105010</v>
      </c>
      <c r="C5941" s="3" t="s">
        <v>1166</v>
      </c>
      <c r="D5941" s="3" t="s">
        <v>255</v>
      </c>
      <c r="E5941" s="3" t="str">
        <f>INDEX(光放段!$G$4:$G$237,MATCH(纤芯!G5941,光放段!$C$4:$C$237,0))</f>
        <v>山东二干|潍烟威2号光缆:潍坊四平路-烟台开发区</v>
      </c>
      <c r="F5941" s="3">
        <f>INDEX(光放段!$I$4:$I$237,MATCH(纤芯!H5941,光放段!$B$4:$B$237,0))</f>
        <v>37055100000</v>
      </c>
      <c r="G5941" s="3" t="str">
        <f t="shared" si="460"/>
        <v>山东二干|潍烟威2号光缆:蓬莱老局-蓬莱大辛店</v>
      </c>
      <c r="H5941" s="3">
        <f>INDEX(光放段!$B$4:$B$237,MATCH(纤芯!G5941,光放段!$C$4:$C$237,0))</f>
        <v>37055105000</v>
      </c>
      <c r="I5941" s="3" t="str">
        <f t="shared" si="461"/>
        <v>潍烟威2号光缆</v>
      </c>
      <c r="J5941" s="3" t="str">
        <f>INDEX(子缆名称!$B$4:$B$29,纤芯!M5941)</f>
        <v>A缆</v>
      </c>
      <c r="K5941" s="3">
        <v>10</v>
      </c>
      <c r="L5941" s="3">
        <f t="shared" si="462"/>
        <v>10</v>
      </c>
      <c r="M5941" s="3">
        <f t="shared" si="463"/>
        <v>1</v>
      </c>
      <c r="N5941" s="3" t="s">
        <v>130</v>
      </c>
      <c r="O5941" s="3">
        <f>COUNTIF([1]局站!$D$4:$D$172,"="&amp;N5941)</f>
        <v>1</v>
      </c>
      <c r="P5941" s="3">
        <v>0</v>
      </c>
      <c r="Q5941" s="3">
        <v>0</v>
      </c>
      <c r="R5941" s="3">
        <v>0</v>
      </c>
      <c r="S5941" s="3" t="s">
        <v>135</v>
      </c>
      <c r="T5941" s="3">
        <f>COUNTIF([1]局站!$D$4:$D$172,"="&amp;S5941)</f>
        <v>1</v>
      </c>
      <c r="U5941" s="3">
        <v>0</v>
      </c>
      <c r="V5941" s="3">
        <v>0</v>
      </c>
      <c r="W5941" s="3">
        <v>0</v>
      </c>
      <c r="X5941" s="3" t="s">
        <v>1214</v>
      </c>
      <c r="Y5941" s="3" t="s">
        <v>852</v>
      </c>
      <c r="Z5941" s="3" t="str">
        <f>INDEX(业务类型!$C$4:$C$8,MATCH(纤芯!Y5941,业务类型!$B$4:$B$8,0))</f>
        <v>TWO</v>
      </c>
      <c r="AA5941" s="3" t="s">
        <v>999</v>
      </c>
    </row>
    <row r="5942" spans="1:27" ht="16.5" x14ac:dyDescent="0.2">
      <c r="A5942" s="3">
        <v>5939</v>
      </c>
      <c r="B5942" s="3">
        <f t="shared" si="464"/>
        <v>37055105011</v>
      </c>
      <c r="C5942" s="3" t="s">
        <v>1166</v>
      </c>
      <c r="D5942" s="3" t="s">
        <v>255</v>
      </c>
      <c r="E5942" s="3" t="str">
        <f>INDEX(光放段!$G$4:$G$237,MATCH(纤芯!G5942,光放段!$C$4:$C$237,0))</f>
        <v>山东二干|潍烟威2号光缆:潍坊四平路-烟台开发区</v>
      </c>
      <c r="F5942" s="3">
        <f>INDEX(光放段!$I$4:$I$237,MATCH(纤芯!H5942,光放段!$B$4:$B$237,0))</f>
        <v>37055100000</v>
      </c>
      <c r="G5942" s="3" t="str">
        <f t="shared" si="460"/>
        <v>山东二干|潍烟威2号光缆:蓬莱老局-蓬莱大辛店</v>
      </c>
      <c r="H5942" s="3">
        <f>INDEX(光放段!$B$4:$B$237,MATCH(纤芯!G5942,光放段!$C$4:$C$237,0))</f>
        <v>37055105000</v>
      </c>
      <c r="I5942" s="3" t="str">
        <f t="shared" si="461"/>
        <v>潍烟威2号光缆</v>
      </c>
      <c r="J5942" s="3" t="str">
        <f>INDEX(子缆名称!$B$4:$B$29,纤芯!M5942)</f>
        <v>A缆</v>
      </c>
      <c r="K5942" s="3">
        <v>11</v>
      </c>
      <c r="L5942" s="3">
        <f t="shared" si="462"/>
        <v>11</v>
      </c>
      <c r="M5942" s="3">
        <f t="shared" si="463"/>
        <v>1</v>
      </c>
      <c r="N5942" s="3" t="s">
        <v>130</v>
      </c>
      <c r="O5942" s="3">
        <f>COUNTIF([1]局站!$D$4:$D$172,"="&amp;N5942)</f>
        <v>1</v>
      </c>
      <c r="P5942" s="3">
        <v>0</v>
      </c>
      <c r="Q5942" s="3">
        <v>0</v>
      </c>
      <c r="R5942" s="3">
        <v>0</v>
      </c>
      <c r="S5942" s="3" t="s">
        <v>135</v>
      </c>
      <c r="T5942" s="3">
        <f>COUNTIF([1]局站!$D$4:$D$172,"="&amp;S5942)</f>
        <v>1</v>
      </c>
      <c r="U5942" s="3">
        <v>0</v>
      </c>
      <c r="V5942" s="3">
        <v>0</v>
      </c>
      <c r="W5942" s="3">
        <v>0</v>
      </c>
      <c r="X5942" s="3" t="s">
        <v>1214</v>
      </c>
      <c r="Y5942" s="3" t="s">
        <v>854</v>
      </c>
      <c r="Z5942" s="3" t="str">
        <f>INDEX(业务类型!$C$4:$C$8,MATCH(纤芯!Y5942,业务类型!$B$4:$B$8,0))</f>
        <v>LOCAL</v>
      </c>
      <c r="AA5942" s="3" t="s">
        <v>879</v>
      </c>
    </row>
    <row r="5943" spans="1:27" ht="16.5" x14ac:dyDescent="0.2">
      <c r="A5943" s="3">
        <v>5940</v>
      </c>
      <c r="B5943" s="3">
        <f t="shared" si="464"/>
        <v>37055105012</v>
      </c>
      <c r="C5943" s="3" t="s">
        <v>1166</v>
      </c>
      <c r="D5943" s="3" t="s">
        <v>255</v>
      </c>
      <c r="E5943" s="3" t="str">
        <f>INDEX(光放段!$G$4:$G$237,MATCH(纤芯!G5943,光放段!$C$4:$C$237,0))</f>
        <v>山东二干|潍烟威2号光缆:潍坊四平路-烟台开发区</v>
      </c>
      <c r="F5943" s="3">
        <f>INDEX(光放段!$I$4:$I$237,MATCH(纤芯!H5943,光放段!$B$4:$B$237,0))</f>
        <v>37055100000</v>
      </c>
      <c r="G5943" s="3" t="str">
        <f t="shared" si="460"/>
        <v>山东二干|潍烟威2号光缆:蓬莱老局-蓬莱大辛店</v>
      </c>
      <c r="H5943" s="3">
        <f>INDEX(光放段!$B$4:$B$237,MATCH(纤芯!G5943,光放段!$C$4:$C$237,0))</f>
        <v>37055105000</v>
      </c>
      <c r="I5943" s="3" t="str">
        <f t="shared" si="461"/>
        <v>潍烟威2号光缆</v>
      </c>
      <c r="J5943" s="3" t="str">
        <f>INDEX(子缆名称!$B$4:$B$29,纤芯!M5943)</f>
        <v>A缆</v>
      </c>
      <c r="K5943" s="3">
        <v>12</v>
      </c>
      <c r="L5943" s="3">
        <f t="shared" si="462"/>
        <v>12</v>
      </c>
      <c r="M5943" s="3">
        <f t="shared" si="463"/>
        <v>1</v>
      </c>
      <c r="N5943" s="3" t="s">
        <v>130</v>
      </c>
      <c r="O5943" s="3">
        <f>COUNTIF([1]局站!$D$4:$D$172,"="&amp;N5943)</f>
        <v>1</v>
      </c>
      <c r="P5943" s="3">
        <v>0</v>
      </c>
      <c r="Q5943" s="3">
        <v>0</v>
      </c>
      <c r="R5943" s="3">
        <v>0</v>
      </c>
      <c r="S5943" s="3" t="s">
        <v>135</v>
      </c>
      <c r="T5943" s="3">
        <f>COUNTIF([1]局站!$D$4:$D$172,"="&amp;S5943)</f>
        <v>1</v>
      </c>
      <c r="U5943" s="3">
        <v>0</v>
      </c>
      <c r="V5943" s="3">
        <v>0</v>
      </c>
      <c r="W5943" s="3">
        <v>0</v>
      </c>
      <c r="X5943" s="3" t="s">
        <v>1214</v>
      </c>
      <c r="Y5943" s="3" t="s">
        <v>880</v>
      </c>
      <c r="Z5943" s="3" t="str">
        <f>INDEX(业务类型!$C$4:$C$8,MATCH(纤芯!Y5943,业务类型!$B$4:$B$8,0))</f>
        <v>IDLE</v>
      </c>
      <c r="AA5943" s="3"/>
    </row>
    <row r="5944" spans="1:27" ht="16.5" x14ac:dyDescent="0.2">
      <c r="A5944" s="3">
        <v>5941</v>
      </c>
      <c r="B5944" s="3">
        <f t="shared" si="464"/>
        <v>37055105013</v>
      </c>
      <c r="C5944" s="3" t="s">
        <v>1166</v>
      </c>
      <c r="D5944" s="3" t="s">
        <v>255</v>
      </c>
      <c r="E5944" s="3" t="str">
        <f>INDEX(光放段!$G$4:$G$237,MATCH(纤芯!G5944,光放段!$C$4:$C$237,0))</f>
        <v>山东二干|潍烟威2号光缆:潍坊四平路-烟台开发区</v>
      </c>
      <c r="F5944" s="3">
        <f>INDEX(光放段!$I$4:$I$237,MATCH(纤芯!H5944,光放段!$B$4:$B$237,0))</f>
        <v>37055100000</v>
      </c>
      <c r="G5944" s="3" t="str">
        <f t="shared" si="460"/>
        <v>山东二干|潍烟威2号光缆:蓬莱老局-蓬莱大辛店</v>
      </c>
      <c r="H5944" s="3">
        <f>INDEX(光放段!$B$4:$B$237,MATCH(纤芯!G5944,光放段!$C$4:$C$237,0))</f>
        <v>37055105000</v>
      </c>
      <c r="I5944" s="3" t="str">
        <f t="shared" si="461"/>
        <v>潍烟威2号光缆</v>
      </c>
      <c r="J5944" s="3" t="str">
        <f>INDEX(子缆名称!$B$4:$B$29,纤芯!M5944)</f>
        <v>B缆</v>
      </c>
      <c r="K5944" s="3">
        <v>13</v>
      </c>
      <c r="L5944" s="3">
        <f t="shared" si="462"/>
        <v>1</v>
      </c>
      <c r="M5944" s="3">
        <f t="shared" si="463"/>
        <v>2</v>
      </c>
      <c r="N5944" s="3" t="s">
        <v>130</v>
      </c>
      <c r="O5944" s="3">
        <f>COUNTIF([1]局站!$D$4:$D$172,"="&amp;N5944)</f>
        <v>1</v>
      </c>
      <c r="P5944" s="3">
        <v>0</v>
      </c>
      <c r="Q5944" s="3">
        <v>0</v>
      </c>
      <c r="R5944" s="3">
        <v>0</v>
      </c>
      <c r="S5944" s="3" t="s">
        <v>135</v>
      </c>
      <c r="T5944" s="3">
        <f>COUNTIF([1]局站!$D$4:$D$172,"="&amp;S5944)</f>
        <v>1</v>
      </c>
      <c r="U5944" s="3">
        <v>0</v>
      </c>
      <c r="V5944" s="3">
        <v>0</v>
      </c>
      <c r="W5944" s="3">
        <v>0</v>
      </c>
      <c r="X5944" s="3" t="s">
        <v>1214</v>
      </c>
      <c r="Y5944" s="3" t="s">
        <v>880</v>
      </c>
      <c r="Z5944" s="3" t="str">
        <f>INDEX(业务类型!$C$4:$C$8,MATCH(纤芯!Y5944,业务类型!$B$4:$B$8,0))</f>
        <v>IDLE</v>
      </c>
      <c r="AA5944" s="3"/>
    </row>
    <row r="5945" spans="1:27" ht="16.5" x14ac:dyDescent="0.2">
      <c r="A5945" s="3">
        <v>5942</v>
      </c>
      <c r="B5945" s="3">
        <f t="shared" si="464"/>
        <v>37055105014</v>
      </c>
      <c r="C5945" s="3" t="s">
        <v>1166</v>
      </c>
      <c r="D5945" s="3" t="s">
        <v>255</v>
      </c>
      <c r="E5945" s="3" t="str">
        <f>INDEX(光放段!$G$4:$G$237,MATCH(纤芯!G5945,光放段!$C$4:$C$237,0))</f>
        <v>山东二干|潍烟威2号光缆:潍坊四平路-烟台开发区</v>
      </c>
      <c r="F5945" s="3">
        <f>INDEX(光放段!$I$4:$I$237,MATCH(纤芯!H5945,光放段!$B$4:$B$237,0))</f>
        <v>37055100000</v>
      </c>
      <c r="G5945" s="3" t="str">
        <f t="shared" si="460"/>
        <v>山东二干|潍烟威2号光缆:蓬莱老局-蓬莱大辛店</v>
      </c>
      <c r="H5945" s="3">
        <f>INDEX(光放段!$B$4:$B$237,MATCH(纤芯!G5945,光放段!$C$4:$C$237,0))</f>
        <v>37055105000</v>
      </c>
      <c r="I5945" s="3" t="str">
        <f t="shared" si="461"/>
        <v>潍烟威2号光缆</v>
      </c>
      <c r="J5945" s="3" t="str">
        <f>INDEX(子缆名称!$B$4:$B$29,纤芯!M5945)</f>
        <v>B缆</v>
      </c>
      <c r="K5945" s="3">
        <v>14</v>
      </c>
      <c r="L5945" s="3">
        <f t="shared" si="462"/>
        <v>2</v>
      </c>
      <c r="M5945" s="3">
        <f t="shared" si="463"/>
        <v>2</v>
      </c>
      <c r="N5945" s="3" t="s">
        <v>130</v>
      </c>
      <c r="O5945" s="3">
        <f>COUNTIF([1]局站!$D$4:$D$172,"="&amp;N5945)</f>
        <v>1</v>
      </c>
      <c r="P5945" s="3">
        <v>0</v>
      </c>
      <c r="Q5945" s="3">
        <v>0</v>
      </c>
      <c r="R5945" s="3">
        <v>0</v>
      </c>
      <c r="S5945" s="3" t="s">
        <v>135</v>
      </c>
      <c r="T5945" s="3">
        <f>COUNTIF([1]局站!$D$4:$D$172,"="&amp;S5945)</f>
        <v>1</v>
      </c>
      <c r="U5945" s="3">
        <v>0</v>
      </c>
      <c r="V5945" s="3">
        <v>0</v>
      </c>
      <c r="W5945" s="3">
        <v>0</v>
      </c>
      <c r="X5945" s="3" t="s">
        <v>1214</v>
      </c>
      <c r="Y5945" s="3" t="s">
        <v>880</v>
      </c>
      <c r="Z5945" s="3" t="str">
        <f>INDEX(业务类型!$C$4:$C$8,MATCH(纤芯!Y5945,业务类型!$B$4:$B$8,0))</f>
        <v>IDLE</v>
      </c>
      <c r="AA5945" s="3"/>
    </row>
    <row r="5946" spans="1:27" ht="16.5" x14ac:dyDescent="0.2">
      <c r="A5946" s="3">
        <v>5943</v>
      </c>
      <c r="B5946" s="3">
        <f t="shared" si="464"/>
        <v>37055105015</v>
      </c>
      <c r="C5946" s="3" t="s">
        <v>1166</v>
      </c>
      <c r="D5946" s="3" t="s">
        <v>255</v>
      </c>
      <c r="E5946" s="3" t="str">
        <f>INDEX(光放段!$G$4:$G$237,MATCH(纤芯!G5946,光放段!$C$4:$C$237,0))</f>
        <v>山东二干|潍烟威2号光缆:潍坊四平路-烟台开发区</v>
      </c>
      <c r="F5946" s="3">
        <f>INDEX(光放段!$I$4:$I$237,MATCH(纤芯!H5946,光放段!$B$4:$B$237,0))</f>
        <v>37055100000</v>
      </c>
      <c r="G5946" s="3" t="str">
        <f t="shared" si="460"/>
        <v>山东二干|潍烟威2号光缆:蓬莱老局-蓬莱大辛店</v>
      </c>
      <c r="H5946" s="3">
        <f>INDEX(光放段!$B$4:$B$237,MATCH(纤芯!G5946,光放段!$C$4:$C$237,0))</f>
        <v>37055105000</v>
      </c>
      <c r="I5946" s="3" t="str">
        <f t="shared" si="461"/>
        <v>潍烟威2号光缆</v>
      </c>
      <c r="J5946" s="3" t="str">
        <f>INDEX(子缆名称!$B$4:$B$29,纤芯!M5946)</f>
        <v>B缆</v>
      </c>
      <c r="K5946" s="3">
        <v>15</v>
      </c>
      <c r="L5946" s="3">
        <f t="shared" si="462"/>
        <v>3</v>
      </c>
      <c r="M5946" s="3">
        <f t="shared" si="463"/>
        <v>2</v>
      </c>
      <c r="N5946" s="3" t="s">
        <v>130</v>
      </c>
      <c r="O5946" s="3">
        <f>COUNTIF([1]局站!$D$4:$D$172,"="&amp;N5946)</f>
        <v>1</v>
      </c>
      <c r="P5946" s="3">
        <v>0</v>
      </c>
      <c r="Q5946" s="3">
        <v>0</v>
      </c>
      <c r="R5946" s="3">
        <v>0</v>
      </c>
      <c r="S5946" s="3" t="s">
        <v>135</v>
      </c>
      <c r="T5946" s="3">
        <f>COUNTIF([1]局站!$D$4:$D$172,"="&amp;S5946)</f>
        <v>1</v>
      </c>
      <c r="U5946" s="3">
        <v>0</v>
      </c>
      <c r="V5946" s="3">
        <v>0</v>
      </c>
      <c r="W5946" s="3">
        <v>0</v>
      </c>
      <c r="X5946" s="3" t="s">
        <v>1214</v>
      </c>
      <c r="Y5946" s="3" t="s">
        <v>854</v>
      </c>
      <c r="Z5946" s="3" t="str">
        <f>INDEX(业务类型!$C$4:$C$8,MATCH(纤芯!Y5946,业务类型!$B$4:$B$8,0))</f>
        <v>LOCAL</v>
      </c>
      <c r="AA5946" s="3" t="s">
        <v>879</v>
      </c>
    </row>
    <row r="5947" spans="1:27" ht="16.5" x14ac:dyDescent="0.2">
      <c r="A5947" s="3">
        <v>5944</v>
      </c>
      <c r="B5947" s="3">
        <f t="shared" si="464"/>
        <v>37055105016</v>
      </c>
      <c r="C5947" s="3" t="s">
        <v>1166</v>
      </c>
      <c r="D5947" s="3" t="s">
        <v>255</v>
      </c>
      <c r="E5947" s="3" t="str">
        <f>INDEX(光放段!$G$4:$G$237,MATCH(纤芯!G5947,光放段!$C$4:$C$237,0))</f>
        <v>山东二干|潍烟威2号光缆:潍坊四平路-烟台开发区</v>
      </c>
      <c r="F5947" s="3">
        <f>INDEX(光放段!$I$4:$I$237,MATCH(纤芯!H5947,光放段!$B$4:$B$237,0))</f>
        <v>37055100000</v>
      </c>
      <c r="G5947" s="3" t="str">
        <f t="shared" si="460"/>
        <v>山东二干|潍烟威2号光缆:蓬莱老局-蓬莱大辛店</v>
      </c>
      <c r="H5947" s="3">
        <f>INDEX(光放段!$B$4:$B$237,MATCH(纤芯!G5947,光放段!$C$4:$C$237,0))</f>
        <v>37055105000</v>
      </c>
      <c r="I5947" s="3" t="str">
        <f t="shared" si="461"/>
        <v>潍烟威2号光缆</v>
      </c>
      <c r="J5947" s="3" t="str">
        <f>INDEX(子缆名称!$B$4:$B$29,纤芯!M5947)</f>
        <v>B缆</v>
      </c>
      <c r="K5947" s="3">
        <v>16</v>
      </c>
      <c r="L5947" s="3">
        <f t="shared" si="462"/>
        <v>4</v>
      </c>
      <c r="M5947" s="3">
        <f t="shared" si="463"/>
        <v>2</v>
      </c>
      <c r="N5947" s="3" t="s">
        <v>130</v>
      </c>
      <c r="O5947" s="3">
        <f>COUNTIF([1]局站!$D$4:$D$172,"="&amp;N5947)</f>
        <v>1</v>
      </c>
      <c r="P5947" s="3">
        <v>0</v>
      </c>
      <c r="Q5947" s="3">
        <v>0</v>
      </c>
      <c r="R5947" s="3">
        <v>0</v>
      </c>
      <c r="S5947" s="3" t="s">
        <v>135</v>
      </c>
      <c r="T5947" s="3">
        <f>COUNTIF([1]局站!$D$4:$D$172,"="&amp;S5947)</f>
        <v>1</v>
      </c>
      <c r="U5947" s="3">
        <v>0</v>
      </c>
      <c r="V5947" s="3">
        <v>0</v>
      </c>
      <c r="W5947" s="3">
        <v>0</v>
      </c>
      <c r="X5947" s="3" t="s">
        <v>1214</v>
      </c>
      <c r="Y5947" s="3" t="s">
        <v>854</v>
      </c>
      <c r="Z5947" s="3" t="str">
        <f>INDEX(业务类型!$C$4:$C$8,MATCH(纤芯!Y5947,业务类型!$B$4:$B$8,0))</f>
        <v>LOCAL</v>
      </c>
      <c r="AA5947" s="3" t="s">
        <v>879</v>
      </c>
    </row>
    <row r="5948" spans="1:27" ht="16.5" x14ac:dyDescent="0.2">
      <c r="A5948" s="3">
        <v>5945</v>
      </c>
      <c r="B5948" s="3">
        <f t="shared" si="464"/>
        <v>37055105017</v>
      </c>
      <c r="C5948" s="3" t="s">
        <v>1166</v>
      </c>
      <c r="D5948" s="3" t="s">
        <v>255</v>
      </c>
      <c r="E5948" s="3" t="str">
        <f>INDEX(光放段!$G$4:$G$237,MATCH(纤芯!G5948,光放段!$C$4:$C$237,0))</f>
        <v>山东二干|潍烟威2号光缆:潍坊四平路-烟台开发区</v>
      </c>
      <c r="F5948" s="3">
        <f>INDEX(光放段!$I$4:$I$237,MATCH(纤芯!H5948,光放段!$B$4:$B$237,0))</f>
        <v>37055100000</v>
      </c>
      <c r="G5948" s="3" t="str">
        <f t="shared" si="460"/>
        <v>山东二干|潍烟威2号光缆:蓬莱老局-蓬莱大辛店</v>
      </c>
      <c r="H5948" s="3">
        <f>INDEX(光放段!$B$4:$B$237,MATCH(纤芯!G5948,光放段!$C$4:$C$237,0))</f>
        <v>37055105000</v>
      </c>
      <c r="I5948" s="3" t="str">
        <f t="shared" si="461"/>
        <v>潍烟威2号光缆</v>
      </c>
      <c r="J5948" s="3" t="str">
        <f>INDEX(子缆名称!$B$4:$B$29,纤芯!M5948)</f>
        <v>B缆</v>
      </c>
      <c r="K5948" s="3">
        <v>17</v>
      </c>
      <c r="L5948" s="3">
        <f t="shared" si="462"/>
        <v>5</v>
      </c>
      <c r="M5948" s="3">
        <f t="shared" si="463"/>
        <v>2</v>
      </c>
      <c r="N5948" s="3" t="s">
        <v>130</v>
      </c>
      <c r="O5948" s="3">
        <f>COUNTIF([1]局站!$D$4:$D$172,"="&amp;N5948)</f>
        <v>1</v>
      </c>
      <c r="P5948" s="3">
        <v>0</v>
      </c>
      <c r="Q5948" s="3">
        <v>0</v>
      </c>
      <c r="R5948" s="3">
        <v>0</v>
      </c>
      <c r="S5948" s="3" t="s">
        <v>135</v>
      </c>
      <c r="T5948" s="3">
        <f>COUNTIF([1]局站!$D$4:$D$172,"="&amp;S5948)</f>
        <v>1</v>
      </c>
      <c r="U5948" s="3">
        <v>0</v>
      </c>
      <c r="V5948" s="3">
        <v>0</v>
      </c>
      <c r="W5948" s="3">
        <v>0</v>
      </c>
      <c r="X5948" s="3" t="s">
        <v>1214</v>
      </c>
      <c r="Y5948" s="3" t="s">
        <v>880</v>
      </c>
      <c r="Z5948" s="3" t="str">
        <f>INDEX(业务类型!$C$4:$C$8,MATCH(纤芯!Y5948,业务类型!$B$4:$B$8,0))</f>
        <v>IDLE</v>
      </c>
      <c r="AA5948" s="3"/>
    </row>
    <row r="5949" spans="1:27" ht="16.5" x14ac:dyDescent="0.2">
      <c r="A5949" s="3">
        <v>5946</v>
      </c>
      <c r="B5949" s="3">
        <f t="shared" si="464"/>
        <v>37055105018</v>
      </c>
      <c r="C5949" s="3" t="s">
        <v>1166</v>
      </c>
      <c r="D5949" s="3" t="s">
        <v>255</v>
      </c>
      <c r="E5949" s="3" t="str">
        <f>INDEX(光放段!$G$4:$G$237,MATCH(纤芯!G5949,光放段!$C$4:$C$237,0))</f>
        <v>山东二干|潍烟威2号光缆:潍坊四平路-烟台开发区</v>
      </c>
      <c r="F5949" s="3">
        <f>INDEX(光放段!$I$4:$I$237,MATCH(纤芯!H5949,光放段!$B$4:$B$237,0))</f>
        <v>37055100000</v>
      </c>
      <c r="G5949" s="3" t="str">
        <f t="shared" si="460"/>
        <v>山东二干|潍烟威2号光缆:蓬莱老局-蓬莱大辛店</v>
      </c>
      <c r="H5949" s="3">
        <f>INDEX(光放段!$B$4:$B$237,MATCH(纤芯!G5949,光放段!$C$4:$C$237,0))</f>
        <v>37055105000</v>
      </c>
      <c r="I5949" s="3" t="str">
        <f t="shared" si="461"/>
        <v>潍烟威2号光缆</v>
      </c>
      <c r="J5949" s="3" t="str">
        <f>INDEX(子缆名称!$B$4:$B$29,纤芯!M5949)</f>
        <v>B缆</v>
      </c>
      <c r="K5949" s="3">
        <v>18</v>
      </c>
      <c r="L5949" s="3">
        <f t="shared" si="462"/>
        <v>6</v>
      </c>
      <c r="M5949" s="3">
        <f t="shared" si="463"/>
        <v>2</v>
      </c>
      <c r="N5949" s="3" t="s">
        <v>130</v>
      </c>
      <c r="O5949" s="3">
        <f>COUNTIF([1]局站!$D$4:$D$172,"="&amp;N5949)</f>
        <v>1</v>
      </c>
      <c r="P5949" s="3">
        <v>0</v>
      </c>
      <c r="Q5949" s="3">
        <v>0</v>
      </c>
      <c r="R5949" s="3">
        <v>0</v>
      </c>
      <c r="S5949" s="3" t="s">
        <v>135</v>
      </c>
      <c r="T5949" s="3">
        <f>COUNTIF([1]局站!$D$4:$D$172,"="&amp;S5949)</f>
        <v>1</v>
      </c>
      <c r="U5949" s="3">
        <v>0</v>
      </c>
      <c r="V5949" s="3">
        <v>0</v>
      </c>
      <c r="W5949" s="3">
        <v>0</v>
      </c>
      <c r="X5949" s="3" t="s">
        <v>1214</v>
      </c>
      <c r="Y5949" s="3" t="s">
        <v>880</v>
      </c>
      <c r="Z5949" s="3" t="str">
        <f>INDEX(业务类型!$C$4:$C$8,MATCH(纤芯!Y5949,业务类型!$B$4:$B$8,0))</f>
        <v>IDLE</v>
      </c>
      <c r="AA5949" s="3"/>
    </row>
    <row r="5950" spans="1:27" ht="16.5" x14ac:dyDescent="0.2">
      <c r="A5950" s="3">
        <v>5947</v>
      </c>
      <c r="B5950" s="3">
        <f t="shared" si="464"/>
        <v>37055105019</v>
      </c>
      <c r="C5950" s="3" t="s">
        <v>1166</v>
      </c>
      <c r="D5950" s="3" t="s">
        <v>255</v>
      </c>
      <c r="E5950" s="3" t="str">
        <f>INDEX(光放段!$G$4:$G$237,MATCH(纤芯!G5950,光放段!$C$4:$C$237,0))</f>
        <v>山东二干|潍烟威2号光缆:潍坊四平路-烟台开发区</v>
      </c>
      <c r="F5950" s="3">
        <f>INDEX(光放段!$I$4:$I$237,MATCH(纤芯!H5950,光放段!$B$4:$B$237,0))</f>
        <v>37055100000</v>
      </c>
      <c r="G5950" s="3" t="str">
        <f t="shared" si="460"/>
        <v>山东二干|潍烟威2号光缆:蓬莱老局-蓬莱大辛店</v>
      </c>
      <c r="H5950" s="3">
        <f>INDEX(光放段!$B$4:$B$237,MATCH(纤芯!G5950,光放段!$C$4:$C$237,0))</f>
        <v>37055105000</v>
      </c>
      <c r="I5950" s="3" t="str">
        <f t="shared" si="461"/>
        <v>潍烟威2号光缆</v>
      </c>
      <c r="J5950" s="3" t="str">
        <f>INDEX(子缆名称!$B$4:$B$29,纤芯!M5950)</f>
        <v>B缆</v>
      </c>
      <c r="K5950" s="3">
        <v>19</v>
      </c>
      <c r="L5950" s="3">
        <f t="shared" si="462"/>
        <v>7</v>
      </c>
      <c r="M5950" s="3">
        <f t="shared" si="463"/>
        <v>2</v>
      </c>
      <c r="N5950" s="3" t="s">
        <v>130</v>
      </c>
      <c r="O5950" s="3">
        <f>COUNTIF([1]局站!$D$4:$D$172,"="&amp;N5950)</f>
        <v>1</v>
      </c>
      <c r="P5950" s="3">
        <v>0</v>
      </c>
      <c r="Q5950" s="3">
        <v>0</v>
      </c>
      <c r="R5950" s="3">
        <v>0</v>
      </c>
      <c r="S5950" s="3" t="s">
        <v>135</v>
      </c>
      <c r="T5950" s="3">
        <f>COUNTIF([1]局站!$D$4:$D$172,"="&amp;S5950)</f>
        <v>1</v>
      </c>
      <c r="U5950" s="3">
        <v>0</v>
      </c>
      <c r="V5950" s="3">
        <v>0</v>
      </c>
      <c r="W5950" s="3">
        <v>0</v>
      </c>
      <c r="X5950" s="3" t="s">
        <v>1214</v>
      </c>
      <c r="Y5950" s="3" t="s">
        <v>880</v>
      </c>
      <c r="Z5950" s="3" t="str">
        <f>INDEX(业务类型!$C$4:$C$8,MATCH(纤芯!Y5950,业务类型!$B$4:$B$8,0))</f>
        <v>IDLE</v>
      </c>
      <c r="AA5950" s="3"/>
    </row>
    <row r="5951" spans="1:27" ht="16.5" x14ac:dyDescent="0.2">
      <c r="A5951" s="3">
        <v>5948</v>
      </c>
      <c r="B5951" s="3">
        <f t="shared" si="464"/>
        <v>37055105020</v>
      </c>
      <c r="C5951" s="3" t="s">
        <v>1166</v>
      </c>
      <c r="D5951" s="3" t="s">
        <v>255</v>
      </c>
      <c r="E5951" s="3" t="str">
        <f>INDEX(光放段!$G$4:$G$237,MATCH(纤芯!G5951,光放段!$C$4:$C$237,0))</f>
        <v>山东二干|潍烟威2号光缆:潍坊四平路-烟台开发区</v>
      </c>
      <c r="F5951" s="3">
        <f>INDEX(光放段!$I$4:$I$237,MATCH(纤芯!H5951,光放段!$B$4:$B$237,0))</f>
        <v>37055100000</v>
      </c>
      <c r="G5951" s="3" t="str">
        <f t="shared" si="460"/>
        <v>山东二干|潍烟威2号光缆:蓬莱老局-蓬莱大辛店</v>
      </c>
      <c r="H5951" s="3">
        <f>INDEX(光放段!$B$4:$B$237,MATCH(纤芯!G5951,光放段!$C$4:$C$237,0))</f>
        <v>37055105000</v>
      </c>
      <c r="I5951" s="3" t="str">
        <f t="shared" si="461"/>
        <v>潍烟威2号光缆</v>
      </c>
      <c r="J5951" s="3" t="str">
        <f>INDEX(子缆名称!$B$4:$B$29,纤芯!M5951)</f>
        <v>B缆</v>
      </c>
      <c r="K5951" s="3">
        <v>20</v>
      </c>
      <c r="L5951" s="3">
        <f t="shared" si="462"/>
        <v>8</v>
      </c>
      <c r="M5951" s="3">
        <f t="shared" si="463"/>
        <v>2</v>
      </c>
      <c r="N5951" s="3" t="s">
        <v>130</v>
      </c>
      <c r="O5951" s="3">
        <f>COUNTIF([1]局站!$D$4:$D$172,"="&amp;N5951)</f>
        <v>1</v>
      </c>
      <c r="P5951" s="3">
        <v>0</v>
      </c>
      <c r="Q5951" s="3">
        <v>0</v>
      </c>
      <c r="R5951" s="3">
        <v>0</v>
      </c>
      <c r="S5951" s="3" t="s">
        <v>135</v>
      </c>
      <c r="T5951" s="3">
        <f>COUNTIF([1]局站!$D$4:$D$172,"="&amp;S5951)</f>
        <v>1</v>
      </c>
      <c r="U5951" s="3">
        <v>0</v>
      </c>
      <c r="V5951" s="3">
        <v>0</v>
      </c>
      <c r="W5951" s="3">
        <v>0</v>
      </c>
      <c r="X5951" s="3" t="s">
        <v>1214</v>
      </c>
      <c r="Y5951" s="3" t="s">
        <v>880</v>
      </c>
      <c r="Z5951" s="3" t="str">
        <f>INDEX(业务类型!$C$4:$C$8,MATCH(纤芯!Y5951,业务类型!$B$4:$B$8,0))</f>
        <v>IDLE</v>
      </c>
      <c r="AA5951" s="3"/>
    </row>
    <row r="5952" spans="1:27" ht="16.5" x14ac:dyDescent="0.2">
      <c r="A5952" s="3">
        <v>5949</v>
      </c>
      <c r="B5952" s="3">
        <f t="shared" si="464"/>
        <v>37055105021</v>
      </c>
      <c r="C5952" s="3" t="s">
        <v>1166</v>
      </c>
      <c r="D5952" s="3" t="s">
        <v>255</v>
      </c>
      <c r="E5952" s="3" t="str">
        <f>INDEX(光放段!$G$4:$G$237,MATCH(纤芯!G5952,光放段!$C$4:$C$237,0))</f>
        <v>山东二干|潍烟威2号光缆:潍坊四平路-烟台开发区</v>
      </c>
      <c r="F5952" s="3">
        <f>INDEX(光放段!$I$4:$I$237,MATCH(纤芯!H5952,光放段!$B$4:$B$237,0))</f>
        <v>37055100000</v>
      </c>
      <c r="G5952" s="3" t="str">
        <f t="shared" si="460"/>
        <v>山东二干|潍烟威2号光缆:蓬莱老局-蓬莱大辛店</v>
      </c>
      <c r="H5952" s="3">
        <f>INDEX(光放段!$B$4:$B$237,MATCH(纤芯!G5952,光放段!$C$4:$C$237,0))</f>
        <v>37055105000</v>
      </c>
      <c r="I5952" s="3" t="str">
        <f t="shared" si="461"/>
        <v>潍烟威2号光缆</v>
      </c>
      <c r="J5952" s="3" t="str">
        <f>INDEX(子缆名称!$B$4:$B$29,纤芯!M5952)</f>
        <v>B缆</v>
      </c>
      <c r="K5952" s="3">
        <v>21</v>
      </c>
      <c r="L5952" s="3">
        <f t="shared" si="462"/>
        <v>9</v>
      </c>
      <c r="M5952" s="3">
        <f t="shared" si="463"/>
        <v>2</v>
      </c>
      <c r="N5952" s="3" t="s">
        <v>130</v>
      </c>
      <c r="O5952" s="3">
        <f>COUNTIF([1]局站!$D$4:$D$172,"="&amp;N5952)</f>
        <v>1</v>
      </c>
      <c r="P5952" s="3">
        <v>0</v>
      </c>
      <c r="Q5952" s="3">
        <v>0</v>
      </c>
      <c r="R5952" s="3">
        <v>0</v>
      </c>
      <c r="S5952" s="3" t="s">
        <v>135</v>
      </c>
      <c r="T5952" s="3">
        <f>COUNTIF([1]局站!$D$4:$D$172,"="&amp;S5952)</f>
        <v>1</v>
      </c>
      <c r="U5952" s="3">
        <v>0</v>
      </c>
      <c r="V5952" s="3">
        <v>0</v>
      </c>
      <c r="W5952" s="3">
        <v>0</v>
      </c>
      <c r="X5952" s="3" t="s">
        <v>1214</v>
      </c>
      <c r="Y5952" s="3" t="s">
        <v>881</v>
      </c>
      <c r="Z5952" s="3" t="str">
        <f>INDEX(业务类型!$C$4:$C$8,MATCH(纤芯!Y5952,业务类型!$B$4:$B$8,0))</f>
        <v>OTHER</v>
      </c>
      <c r="AA5952" s="3" t="s">
        <v>882</v>
      </c>
    </row>
    <row r="5953" spans="1:27" ht="16.5" x14ac:dyDescent="0.2">
      <c r="A5953" s="3">
        <v>5950</v>
      </c>
      <c r="B5953" s="3">
        <f t="shared" si="464"/>
        <v>37055105022</v>
      </c>
      <c r="C5953" s="3" t="s">
        <v>1166</v>
      </c>
      <c r="D5953" s="3" t="s">
        <v>255</v>
      </c>
      <c r="E5953" s="3" t="str">
        <f>INDEX(光放段!$G$4:$G$237,MATCH(纤芯!G5953,光放段!$C$4:$C$237,0))</f>
        <v>山东二干|潍烟威2号光缆:潍坊四平路-烟台开发区</v>
      </c>
      <c r="F5953" s="3">
        <f>INDEX(光放段!$I$4:$I$237,MATCH(纤芯!H5953,光放段!$B$4:$B$237,0))</f>
        <v>37055100000</v>
      </c>
      <c r="G5953" s="3" t="str">
        <f t="shared" si="460"/>
        <v>山东二干|潍烟威2号光缆:蓬莱老局-蓬莱大辛店</v>
      </c>
      <c r="H5953" s="3">
        <f>INDEX(光放段!$B$4:$B$237,MATCH(纤芯!G5953,光放段!$C$4:$C$237,0))</f>
        <v>37055105000</v>
      </c>
      <c r="I5953" s="3" t="str">
        <f t="shared" si="461"/>
        <v>潍烟威2号光缆</v>
      </c>
      <c r="J5953" s="3" t="str">
        <f>INDEX(子缆名称!$B$4:$B$29,纤芯!M5953)</f>
        <v>B缆</v>
      </c>
      <c r="K5953" s="3">
        <v>22</v>
      </c>
      <c r="L5953" s="3">
        <f t="shared" si="462"/>
        <v>10</v>
      </c>
      <c r="M5953" s="3">
        <f t="shared" si="463"/>
        <v>2</v>
      </c>
      <c r="N5953" s="3" t="s">
        <v>130</v>
      </c>
      <c r="O5953" s="3">
        <f>COUNTIF([1]局站!$D$4:$D$172,"="&amp;N5953)</f>
        <v>1</v>
      </c>
      <c r="P5953" s="3">
        <v>0</v>
      </c>
      <c r="Q5953" s="3">
        <v>0</v>
      </c>
      <c r="R5953" s="3">
        <v>0</v>
      </c>
      <c r="S5953" s="3" t="s">
        <v>135</v>
      </c>
      <c r="T5953" s="3">
        <f>COUNTIF([1]局站!$D$4:$D$172,"="&amp;S5953)</f>
        <v>1</v>
      </c>
      <c r="U5953" s="3">
        <v>0</v>
      </c>
      <c r="V5953" s="3">
        <v>0</v>
      </c>
      <c r="W5953" s="3">
        <v>0</v>
      </c>
      <c r="X5953" s="3" t="s">
        <v>1214</v>
      </c>
      <c r="Y5953" s="3" t="s">
        <v>881</v>
      </c>
      <c r="Z5953" s="3" t="str">
        <f>INDEX(业务类型!$C$4:$C$8,MATCH(纤芯!Y5953,业务类型!$B$4:$B$8,0))</f>
        <v>OTHER</v>
      </c>
      <c r="AA5953" s="3" t="s">
        <v>882</v>
      </c>
    </row>
    <row r="5954" spans="1:27" ht="16.5" x14ac:dyDescent="0.2">
      <c r="A5954" s="3">
        <v>5951</v>
      </c>
      <c r="B5954" s="3">
        <f t="shared" si="464"/>
        <v>37055105023</v>
      </c>
      <c r="C5954" s="3" t="s">
        <v>1166</v>
      </c>
      <c r="D5954" s="3" t="s">
        <v>255</v>
      </c>
      <c r="E5954" s="3" t="str">
        <f>INDEX(光放段!$G$4:$G$237,MATCH(纤芯!G5954,光放段!$C$4:$C$237,0))</f>
        <v>山东二干|潍烟威2号光缆:潍坊四平路-烟台开发区</v>
      </c>
      <c r="F5954" s="3">
        <f>INDEX(光放段!$I$4:$I$237,MATCH(纤芯!H5954,光放段!$B$4:$B$237,0))</f>
        <v>37055100000</v>
      </c>
      <c r="G5954" s="3" t="str">
        <f t="shared" si="460"/>
        <v>山东二干|潍烟威2号光缆:蓬莱老局-蓬莱大辛店</v>
      </c>
      <c r="H5954" s="3">
        <f>INDEX(光放段!$B$4:$B$237,MATCH(纤芯!G5954,光放段!$C$4:$C$237,0))</f>
        <v>37055105000</v>
      </c>
      <c r="I5954" s="3" t="str">
        <f t="shared" si="461"/>
        <v>潍烟威2号光缆</v>
      </c>
      <c r="J5954" s="3" t="str">
        <f>INDEX(子缆名称!$B$4:$B$29,纤芯!M5954)</f>
        <v>B缆</v>
      </c>
      <c r="K5954" s="3">
        <v>23</v>
      </c>
      <c r="L5954" s="3">
        <f t="shared" si="462"/>
        <v>11</v>
      </c>
      <c r="M5954" s="3">
        <f t="shared" si="463"/>
        <v>2</v>
      </c>
      <c r="N5954" s="3" t="s">
        <v>130</v>
      </c>
      <c r="O5954" s="3">
        <f>COUNTIF([1]局站!$D$4:$D$172,"="&amp;N5954)</f>
        <v>1</v>
      </c>
      <c r="P5954" s="3">
        <v>0</v>
      </c>
      <c r="Q5954" s="3">
        <v>0</v>
      </c>
      <c r="R5954" s="3">
        <v>0</v>
      </c>
      <c r="S5954" s="3" t="s">
        <v>135</v>
      </c>
      <c r="T5954" s="3">
        <f>COUNTIF([1]局站!$D$4:$D$172,"="&amp;S5954)</f>
        <v>1</v>
      </c>
      <c r="U5954" s="3">
        <v>0</v>
      </c>
      <c r="V5954" s="3">
        <v>0</v>
      </c>
      <c r="W5954" s="3">
        <v>0</v>
      </c>
      <c r="X5954" s="3" t="s">
        <v>1214</v>
      </c>
      <c r="Y5954" s="3" t="s">
        <v>881</v>
      </c>
      <c r="Z5954" s="3" t="str">
        <f>INDEX(业务类型!$C$4:$C$8,MATCH(纤芯!Y5954,业务类型!$B$4:$B$8,0))</f>
        <v>OTHER</v>
      </c>
      <c r="AA5954" s="3" t="s">
        <v>1131</v>
      </c>
    </row>
    <row r="5955" spans="1:27" ht="16.5" x14ac:dyDescent="0.2">
      <c r="A5955" s="3">
        <v>5952</v>
      </c>
      <c r="B5955" s="3">
        <f t="shared" si="464"/>
        <v>37055105024</v>
      </c>
      <c r="C5955" s="3" t="s">
        <v>1166</v>
      </c>
      <c r="D5955" s="3" t="s">
        <v>255</v>
      </c>
      <c r="E5955" s="3" t="str">
        <f>INDEX(光放段!$G$4:$G$237,MATCH(纤芯!G5955,光放段!$C$4:$C$237,0))</f>
        <v>山东二干|潍烟威2号光缆:潍坊四平路-烟台开发区</v>
      </c>
      <c r="F5955" s="3">
        <f>INDEX(光放段!$I$4:$I$237,MATCH(纤芯!H5955,光放段!$B$4:$B$237,0))</f>
        <v>37055100000</v>
      </c>
      <c r="G5955" s="3" t="str">
        <f t="shared" si="460"/>
        <v>山东二干|潍烟威2号光缆:蓬莱老局-蓬莱大辛店</v>
      </c>
      <c r="H5955" s="3">
        <f>INDEX(光放段!$B$4:$B$237,MATCH(纤芯!G5955,光放段!$C$4:$C$237,0))</f>
        <v>37055105000</v>
      </c>
      <c r="I5955" s="3" t="str">
        <f t="shared" si="461"/>
        <v>潍烟威2号光缆</v>
      </c>
      <c r="J5955" s="3" t="str">
        <f>INDEX(子缆名称!$B$4:$B$29,纤芯!M5955)</f>
        <v>B缆</v>
      </c>
      <c r="K5955" s="3">
        <v>24</v>
      </c>
      <c r="L5955" s="3">
        <f t="shared" si="462"/>
        <v>12</v>
      </c>
      <c r="M5955" s="3">
        <f t="shared" si="463"/>
        <v>2</v>
      </c>
      <c r="N5955" s="3" t="s">
        <v>130</v>
      </c>
      <c r="O5955" s="3">
        <f>COUNTIF([1]局站!$D$4:$D$172,"="&amp;N5955)</f>
        <v>1</v>
      </c>
      <c r="P5955" s="3">
        <v>0</v>
      </c>
      <c r="Q5955" s="3">
        <v>0</v>
      </c>
      <c r="R5955" s="3">
        <v>0</v>
      </c>
      <c r="S5955" s="3" t="s">
        <v>135</v>
      </c>
      <c r="T5955" s="3">
        <f>COUNTIF([1]局站!$D$4:$D$172,"="&amp;S5955)</f>
        <v>1</v>
      </c>
      <c r="U5955" s="3">
        <v>0</v>
      </c>
      <c r="V5955" s="3">
        <v>0</v>
      </c>
      <c r="W5955" s="3">
        <v>0</v>
      </c>
      <c r="X5955" s="3" t="s">
        <v>1214</v>
      </c>
      <c r="Y5955" s="3" t="s">
        <v>880</v>
      </c>
      <c r="Z5955" s="3" t="str">
        <f>INDEX(业务类型!$C$4:$C$8,MATCH(纤芯!Y5955,业务类型!$B$4:$B$8,0))</f>
        <v>IDLE</v>
      </c>
      <c r="AA5955" s="3"/>
    </row>
    <row r="5956" spans="1:27" ht="16.5" x14ac:dyDescent="0.2">
      <c r="A5956" s="3">
        <v>5953</v>
      </c>
      <c r="B5956" s="3">
        <f t="shared" si="464"/>
        <v>37055105025</v>
      </c>
      <c r="C5956" s="3" t="s">
        <v>1166</v>
      </c>
      <c r="D5956" s="3" t="s">
        <v>255</v>
      </c>
      <c r="E5956" s="3" t="str">
        <f>INDEX(光放段!$G$4:$G$237,MATCH(纤芯!G5956,光放段!$C$4:$C$237,0))</f>
        <v>山东二干|潍烟威2号光缆:潍坊四平路-烟台开发区</v>
      </c>
      <c r="F5956" s="3">
        <f>INDEX(光放段!$I$4:$I$237,MATCH(纤芯!H5956,光放段!$B$4:$B$237,0))</f>
        <v>37055100000</v>
      </c>
      <c r="G5956" s="3" t="str">
        <f t="shared" si="460"/>
        <v>山东二干|潍烟威2号光缆:蓬莱老局-蓬莱大辛店</v>
      </c>
      <c r="H5956" s="3">
        <f>INDEX(光放段!$B$4:$B$237,MATCH(纤芯!G5956,光放段!$C$4:$C$237,0))</f>
        <v>37055105000</v>
      </c>
      <c r="I5956" s="3" t="str">
        <f t="shared" si="461"/>
        <v>潍烟威2号光缆</v>
      </c>
      <c r="J5956" s="3" t="str">
        <f>INDEX(子缆名称!$B$4:$B$29,纤芯!M5956)</f>
        <v>C缆</v>
      </c>
      <c r="K5956" s="3">
        <v>25</v>
      </c>
      <c r="L5956" s="3">
        <f t="shared" si="462"/>
        <v>1</v>
      </c>
      <c r="M5956" s="3">
        <f t="shared" si="463"/>
        <v>3</v>
      </c>
      <c r="N5956" s="3" t="s">
        <v>130</v>
      </c>
      <c r="O5956" s="3">
        <f>COUNTIF([1]局站!$D$4:$D$172,"="&amp;N5956)</f>
        <v>1</v>
      </c>
      <c r="P5956" s="3">
        <v>0</v>
      </c>
      <c r="Q5956" s="3">
        <v>0</v>
      </c>
      <c r="R5956" s="3">
        <v>0</v>
      </c>
      <c r="S5956" s="3" t="s">
        <v>135</v>
      </c>
      <c r="T5956" s="3">
        <f>COUNTIF([1]局站!$D$4:$D$172,"="&amp;S5956)</f>
        <v>1</v>
      </c>
      <c r="U5956" s="3">
        <v>0</v>
      </c>
      <c r="V5956" s="3">
        <v>0</v>
      </c>
      <c r="W5956" s="3">
        <v>0</v>
      </c>
      <c r="X5956" s="3" t="s">
        <v>1214</v>
      </c>
      <c r="Y5956" s="3" t="s">
        <v>880</v>
      </c>
      <c r="Z5956" s="3" t="str">
        <f>INDEX(业务类型!$C$4:$C$8,MATCH(纤芯!Y5956,业务类型!$B$4:$B$8,0))</f>
        <v>IDLE</v>
      </c>
      <c r="AA5956" s="3"/>
    </row>
    <row r="5957" spans="1:27" ht="16.5" x14ac:dyDescent="0.2">
      <c r="A5957" s="3">
        <v>5954</v>
      </c>
      <c r="B5957" s="3">
        <f t="shared" si="464"/>
        <v>37055105026</v>
      </c>
      <c r="C5957" s="3" t="s">
        <v>1166</v>
      </c>
      <c r="D5957" s="3" t="s">
        <v>255</v>
      </c>
      <c r="E5957" s="3" t="str">
        <f>INDEX(光放段!$G$4:$G$237,MATCH(纤芯!G5957,光放段!$C$4:$C$237,0))</f>
        <v>山东二干|潍烟威2号光缆:潍坊四平路-烟台开发区</v>
      </c>
      <c r="F5957" s="3">
        <f>INDEX(光放段!$I$4:$I$237,MATCH(纤芯!H5957,光放段!$B$4:$B$237,0))</f>
        <v>37055100000</v>
      </c>
      <c r="G5957" s="3" t="str">
        <f t="shared" ref="G5957:G6020" si="465">C5957&amp;"|"&amp;D5957&amp;":"&amp;N5957&amp;"-"&amp;S5957</f>
        <v>山东二干|潍烟威2号光缆:蓬莱老局-蓬莱大辛店</v>
      </c>
      <c r="H5957" s="3">
        <f>INDEX(光放段!$B$4:$B$237,MATCH(纤芯!G5957,光放段!$C$4:$C$237,0))</f>
        <v>37055105000</v>
      </c>
      <c r="I5957" s="3" t="str">
        <f t="shared" ref="I5957:I6020" si="466">D5957</f>
        <v>潍烟威2号光缆</v>
      </c>
      <c r="J5957" s="3" t="str">
        <f>INDEX(子缆名称!$B$4:$B$29,纤芯!M5957)</f>
        <v>C缆</v>
      </c>
      <c r="K5957" s="3">
        <v>26</v>
      </c>
      <c r="L5957" s="3">
        <f t="shared" ref="L5957:L6020" si="467">MOD(K5957-1,12)+1</f>
        <v>2</v>
      </c>
      <c r="M5957" s="3">
        <f t="shared" ref="M5957:M6020" si="468">INT((K5957-1)/12)+1</f>
        <v>3</v>
      </c>
      <c r="N5957" s="3" t="s">
        <v>130</v>
      </c>
      <c r="O5957" s="3">
        <f>COUNTIF([1]局站!$D$4:$D$172,"="&amp;N5957)</f>
        <v>1</v>
      </c>
      <c r="P5957" s="3">
        <v>0</v>
      </c>
      <c r="Q5957" s="3">
        <v>0</v>
      </c>
      <c r="R5957" s="3">
        <v>0</v>
      </c>
      <c r="S5957" s="3" t="s">
        <v>135</v>
      </c>
      <c r="T5957" s="3">
        <f>COUNTIF([1]局站!$D$4:$D$172,"="&amp;S5957)</f>
        <v>1</v>
      </c>
      <c r="U5957" s="3">
        <v>0</v>
      </c>
      <c r="V5957" s="3">
        <v>0</v>
      </c>
      <c r="W5957" s="3">
        <v>0</v>
      </c>
      <c r="X5957" s="3" t="s">
        <v>1214</v>
      </c>
      <c r="Y5957" s="3" t="s">
        <v>880</v>
      </c>
      <c r="Z5957" s="3" t="str">
        <f>INDEX(业务类型!$C$4:$C$8,MATCH(纤芯!Y5957,业务类型!$B$4:$B$8,0))</f>
        <v>IDLE</v>
      </c>
      <c r="AA5957" s="3"/>
    </row>
    <row r="5958" spans="1:27" ht="16.5" x14ac:dyDescent="0.2">
      <c r="A5958" s="3">
        <v>5955</v>
      </c>
      <c r="B5958" s="3">
        <f t="shared" si="464"/>
        <v>37055105027</v>
      </c>
      <c r="C5958" s="3" t="s">
        <v>1166</v>
      </c>
      <c r="D5958" s="3" t="s">
        <v>255</v>
      </c>
      <c r="E5958" s="3" t="str">
        <f>INDEX(光放段!$G$4:$G$237,MATCH(纤芯!G5958,光放段!$C$4:$C$237,0))</f>
        <v>山东二干|潍烟威2号光缆:潍坊四平路-烟台开发区</v>
      </c>
      <c r="F5958" s="3">
        <f>INDEX(光放段!$I$4:$I$237,MATCH(纤芯!H5958,光放段!$B$4:$B$237,0))</f>
        <v>37055100000</v>
      </c>
      <c r="G5958" s="3" t="str">
        <f t="shared" si="465"/>
        <v>山东二干|潍烟威2号光缆:蓬莱老局-蓬莱大辛店</v>
      </c>
      <c r="H5958" s="3">
        <f>INDEX(光放段!$B$4:$B$237,MATCH(纤芯!G5958,光放段!$C$4:$C$237,0))</f>
        <v>37055105000</v>
      </c>
      <c r="I5958" s="3" t="str">
        <f t="shared" si="466"/>
        <v>潍烟威2号光缆</v>
      </c>
      <c r="J5958" s="3" t="str">
        <f>INDEX(子缆名称!$B$4:$B$29,纤芯!M5958)</f>
        <v>C缆</v>
      </c>
      <c r="K5958" s="3">
        <v>27</v>
      </c>
      <c r="L5958" s="3">
        <f t="shared" si="467"/>
        <v>3</v>
      </c>
      <c r="M5958" s="3">
        <f t="shared" si="468"/>
        <v>3</v>
      </c>
      <c r="N5958" s="3" t="s">
        <v>130</v>
      </c>
      <c r="O5958" s="3">
        <f>COUNTIF([1]局站!$D$4:$D$172,"="&amp;N5958)</f>
        <v>1</v>
      </c>
      <c r="P5958" s="3">
        <v>0</v>
      </c>
      <c r="Q5958" s="3">
        <v>0</v>
      </c>
      <c r="R5958" s="3">
        <v>0</v>
      </c>
      <c r="S5958" s="3" t="s">
        <v>135</v>
      </c>
      <c r="T5958" s="3">
        <f>COUNTIF([1]局站!$D$4:$D$172,"="&amp;S5958)</f>
        <v>1</v>
      </c>
      <c r="U5958" s="3">
        <v>0</v>
      </c>
      <c r="V5958" s="3">
        <v>0</v>
      </c>
      <c r="W5958" s="3">
        <v>0</v>
      </c>
      <c r="X5958" s="3" t="s">
        <v>1214</v>
      </c>
      <c r="Y5958" s="3" t="s">
        <v>880</v>
      </c>
      <c r="Z5958" s="3" t="str">
        <f>INDEX(业务类型!$C$4:$C$8,MATCH(纤芯!Y5958,业务类型!$B$4:$B$8,0))</f>
        <v>IDLE</v>
      </c>
      <c r="AA5958" s="3"/>
    </row>
    <row r="5959" spans="1:27" ht="16.5" x14ac:dyDescent="0.2">
      <c r="A5959" s="3">
        <v>5956</v>
      </c>
      <c r="B5959" s="3">
        <f t="shared" si="464"/>
        <v>37055105028</v>
      </c>
      <c r="C5959" s="3" t="s">
        <v>1166</v>
      </c>
      <c r="D5959" s="3" t="s">
        <v>255</v>
      </c>
      <c r="E5959" s="3" t="str">
        <f>INDEX(光放段!$G$4:$G$237,MATCH(纤芯!G5959,光放段!$C$4:$C$237,0))</f>
        <v>山东二干|潍烟威2号光缆:潍坊四平路-烟台开发区</v>
      </c>
      <c r="F5959" s="3">
        <f>INDEX(光放段!$I$4:$I$237,MATCH(纤芯!H5959,光放段!$B$4:$B$237,0))</f>
        <v>37055100000</v>
      </c>
      <c r="G5959" s="3" t="str">
        <f t="shared" si="465"/>
        <v>山东二干|潍烟威2号光缆:蓬莱老局-蓬莱大辛店</v>
      </c>
      <c r="H5959" s="3">
        <f>INDEX(光放段!$B$4:$B$237,MATCH(纤芯!G5959,光放段!$C$4:$C$237,0))</f>
        <v>37055105000</v>
      </c>
      <c r="I5959" s="3" t="str">
        <f t="shared" si="466"/>
        <v>潍烟威2号光缆</v>
      </c>
      <c r="J5959" s="3" t="str">
        <f>INDEX(子缆名称!$B$4:$B$29,纤芯!M5959)</f>
        <v>C缆</v>
      </c>
      <c r="K5959" s="3">
        <v>28</v>
      </c>
      <c r="L5959" s="3">
        <f t="shared" si="467"/>
        <v>4</v>
      </c>
      <c r="M5959" s="3">
        <f t="shared" si="468"/>
        <v>3</v>
      </c>
      <c r="N5959" s="3" t="s">
        <v>130</v>
      </c>
      <c r="O5959" s="3">
        <f>COUNTIF([1]局站!$D$4:$D$172,"="&amp;N5959)</f>
        <v>1</v>
      </c>
      <c r="P5959" s="3">
        <v>0</v>
      </c>
      <c r="Q5959" s="3">
        <v>0</v>
      </c>
      <c r="R5959" s="3">
        <v>0</v>
      </c>
      <c r="S5959" s="3" t="s">
        <v>135</v>
      </c>
      <c r="T5959" s="3">
        <f>COUNTIF([1]局站!$D$4:$D$172,"="&amp;S5959)</f>
        <v>1</v>
      </c>
      <c r="U5959" s="3">
        <v>0</v>
      </c>
      <c r="V5959" s="3">
        <v>0</v>
      </c>
      <c r="W5959" s="3">
        <v>0</v>
      </c>
      <c r="X5959" s="3" t="s">
        <v>1214</v>
      </c>
      <c r="Y5959" s="3" t="s">
        <v>880</v>
      </c>
      <c r="Z5959" s="3" t="str">
        <f>INDEX(业务类型!$C$4:$C$8,MATCH(纤芯!Y5959,业务类型!$B$4:$B$8,0))</f>
        <v>IDLE</v>
      </c>
      <c r="AA5959" s="3"/>
    </row>
    <row r="5960" spans="1:27" ht="16.5" x14ac:dyDescent="0.2">
      <c r="A5960" s="3">
        <v>5957</v>
      </c>
      <c r="B5960" s="3">
        <f t="shared" si="464"/>
        <v>37055105029</v>
      </c>
      <c r="C5960" s="3" t="s">
        <v>1166</v>
      </c>
      <c r="D5960" s="3" t="s">
        <v>255</v>
      </c>
      <c r="E5960" s="3" t="str">
        <f>INDEX(光放段!$G$4:$G$237,MATCH(纤芯!G5960,光放段!$C$4:$C$237,0))</f>
        <v>山东二干|潍烟威2号光缆:潍坊四平路-烟台开发区</v>
      </c>
      <c r="F5960" s="3">
        <f>INDEX(光放段!$I$4:$I$237,MATCH(纤芯!H5960,光放段!$B$4:$B$237,0))</f>
        <v>37055100000</v>
      </c>
      <c r="G5960" s="3" t="str">
        <f t="shared" si="465"/>
        <v>山东二干|潍烟威2号光缆:蓬莱老局-蓬莱大辛店</v>
      </c>
      <c r="H5960" s="3">
        <f>INDEX(光放段!$B$4:$B$237,MATCH(纤芯!G5960,光放段!$C$4:$C$237,0))</f>
        <v>37055105000</v>
      </c>
      <c r="I5960" s="3" t="str">
        <f t="shared" si="466"/>
        <v>潍烟威2号光缆</v>
      </c>
      <c r="J5960" s="3" t="str">
        <f>INDEX(子缆名称!$B$4:$B$29,纤芯!M5960)</f>
        <v>C缆</v>
      </c>
      <c r="K5960" s="3">
        <v>29</v>
      </c>
      <c r="L5960" s="3">
        <f t="shared" si="467"/>
        <v>5</v>
      </c>
      <c r="M5960" s="3">
        <f t="shared" si="468"/>
        <v>3</v>
      </c>
      <c r="N5960" s="3" t="s">
        <v>130</v>
      </c>
      <c r="O5960" s="3">
        <f>COUNTIF([1]局站!$D$4:$D$172,"="&amp;N5960)</f>
        <v>1</v>
      </c>
      <c r="P5960" s="3">
        <v>0</v>
      </c>
      <c r="Q5960" s="3">
        <v>0</v>
      </c>
      <c r="R5960" s="3">
        <v>0</v>
      </c>
      <c r="S5960" s="3" t="s">
        <v>135</v>
      </c>
      <c r="T5960" s="3">
        <f>COUNTIF([1]局站!$D$4:$D$172,"="&amp;S5960)</f>
        <v>1</v>
      </c>
      <c r="U5960" s="3">
        <v>0</v>
      </c>
      <c r="V5960" s="3">
        <v>0</v>
      </c>
      <c r="W5960" s="3">
        <v>0</v>
      </c>
      <c r="X5960" s="3" t="s">
        <v>1214</v>
      </c>
      <c r="Y5960" s="3" t="s">
        <v>854</v>
      </c>
      <c r="Z5960" s="3" t="str">
        <f>INDEX(业务类型!$C$4:$C$8,MATCH(纤芯!Y5960,业务类型!$B$4:$B$8,0))</f>
        <v>LOCAL</v>
      </c>
      <c r="AA5960" s="3" t="s">
        <v>879</v>
      </c>
    </row>
    <row r="5961" spans="1:27" ht="16.5" x14ac:dyDescent="0.2">
      <c r="A5961" s="3">
        <v>5958</v>
      </c>
      <c r="B5961" s="3">
        <f t="shared" si="464"/>
        <v>37055105030</v>
      </c>
      <c r="C5961" s="3" t="s">
        <v>1166</v>
      </c>
      <c r="D5961" s="3" t="s">
        <v>255</v>
      </c>
      <c r="E5961" s="3" t="str">
        <f>INDEX(光放段!$G$4:$G$237,MATCH(纤芯!G5961,光放段!$C$4:$C$237,0))</f>
        <v>山东二干|潍烟威2号光缆:潍坊四平路-烟台开发区</v>
      </c>
      <c r="F5961" s="3">
        <f>INDEX(光放段!$I$4:$I$237,MATCH(纤芯!H5961,光放段!$B$4:$B$237,0))</f>
        <v>37055100000</v>
      </c>
      <c r="G5961" s="3" t="str">
        <f t="shared" si="465"/>
        <v>山东二干|潍烟威2号光缆:蓬莱老局-蓬莱大辛店</v>
      </c>
      <c r="H5961" s="3">
        <f>INDEX(光放段!$B$4:$B$237,MATCH(纤芯!G5961,光放段!$C$4:$C$237,0))</f>
        <v>37055105000</v>
      </c>
      <c r="I5961" s="3" t="str">
        <f t="shared" si="466"/>
        <v>潍烟威2号光缆</v>
      </c>
      <c r="J5961" s="3" t="str">
        <f>INDEX(子缆名称!$B$4:$B$29,纤芯!M5961)</f>
        <v>C缆</v>
      </c>
      <c r="K5961" s="3">
        <v>30</v>
      </c>
      <c r="L5961" s="3">
        <f t="shared" si="467"/>
        <v>6</v>
      </c>
      <c r="M5961" s="3">
        <f t="shared" si="468"/>
        <v>3</v>
      </c>
      <c r="N5961" s="3" t="s">
        <v>130</v>
      </c>
      <c r="O5961" s="3">
        <f>COUNTIF([1]局站!$D$4:$D$172,"="&amp;N5961)</f>
        <v>1</v>
      </c>
      <c r="P5961" s="3">
        <v>0</v>
      </c>
      <c r="Q5961" s="3">
        <v>0</v>
      </c>
      <c r="R5961" s="3">
        <v>0</v>
      </c>
      <c r="S5961" s="3" t="s">
        <v>135</v>
      </c>
      <c r="T5961" s="3">
        <f>COUNTIF([1]局站!$D$4:$D$172,"="&amp;S5961)</f>
        <v>1</v>
      </c>
      <c r="U5961" s="3">
        <v>0</v>
      </c>
      <c r="V5961" s="3">
        <v>0</v>
      </c>
      <c r="W5961" s="3">
        <v>0</v>
      </c>
      <c r="X5961" s="3" t="s">
        <v>1214</v>
      </c>
      <c r="Y5961" s="3" t="s">
        <v>854</v>
      </c>
      <c r="Z5961" s="3" t="str">
        <f>INDEX(业务类型!$C$4:$C$8,MATCH(纤芯!Y5961,业务类型!$B$4:$B$8,0))</f>
        <v>LOCAL</v>
      </c>
      <c r="AA5961" s="3" t="s">
        <v>879</v>
      </c>
    </row>
    <row r="5962" spans="1:27" ht="16.5" x14ac:dyDescent="0.2">
      <c r="A5962" s="3">
        <v>5959</v>
      </c>
      <c r="B5962" s="3">
        <f t="shared" si="464"/>
        <v>37055105031</v>
      </c>
      <c r="C5962" s="3" t="s">
        <v>1166</v>
      </c>
      <c r="D5962" s="3" t="s">
        <v>255</v>
      </c>
      <c r="E5962" s="3" t="str">
        <f>INDEX(光放段!$G$4:$G$237,MATCH(纤芯!G5962,光放段!$C$4:$C$237,0))</f>
        <v>山东二干|潍烟威2号光缆:潍坊四平路-烟台开发区</v>
      </c>
      <c r="F5962" s="3">
        <f>INDEX(光放段!$I$4:$I$237,MATCH(纤芯!H5962,光放段!$B$4:$B$237,0))</f>
        <v>37055100000</v>
      </c>
      <c r="G5962" s="3" t="str">
        <f t="shared" si="465"/>
        <v>山东二干|潍烟威2号光缆:蓬莱老局-蓬莱大辛店</v>
      </c>
      <c r="H5962" s="3">
        <f>INDEX(光放段!$B$4:$B$237,MATCH(纤芯!G5962,光放段!$C$4:$C$237,0))</f>
        <v>37055105000</v>
      </c>
      <c r="I5962" s="3" t="str">
        <f t="shared" si="466"/>
        <v>潍烟威2号光缆</v>
      </c>
      <c r="J5962" s="3" t="str">
        <f>INDEX(子缆名称!$B$4:$B$29,纤芯!M5962)</f>
        <v>C缆</v>
      </c>
      <c r="K5962" s="3">
        <v>31</v>
      </c>
      <c r="L5962" s="3">
        <f t="shared" si="467"/>
        <v>7</v>
      </c>
      <c r="M5962" s="3">
        <f t="shared" si="468"/>
        <v>3</v>
      </c>
      <c r="N5962" s="3" t="s">
        <v>130</v>
      </c>
      <c r="O5962" s="3">
        <f>COUNTIF([1]局站!$D$4:$D$172,"="&amp;N5962)</f>
        <v>1</v>
      </c>
      <c r="P5962" s="3">
        <v>0</v>
      </c>
      <c r="Q5962" s="3">
        <v>0</v>
      </c>
      <c r="R5962" s="3">
        <v>0</v>
      </c>
      <c r="S5962" s="3" t="s">
        <v>135</v>
      </c>
      <c r="T5962" s="3">
        <f>COUNTIF([1]局站!$D$4:$D$172,"="&amp;S5962)</f>
        <v>1</v>
      </c>
      <c r="U5962" s="3">
        <v>0</v>
      </c>
      <c r="V5962" s="3">
        <v>0</v>
      </c>
      <c r="W5962" s="3">
        <v>0</v>
      </c>
      <c r="X5962" s="3" t="s">
        <v>1214</v>
      </c>
      <c r="Y5962" s="3" t="s">
        <v>880</v>
      </c>
      <c r="Z5962" s="3" t="str">
        <f>INDEX(业务类型!$C$4:$C$8,MATCH(纤芯!Y5962,业务类型!$B$4:$B$8,0))</f>
        <v>IDLE</v>
      </c>
      <c r="AA5962" s="3"/>
    </row>
    <row r="5963" spans="1:27" ht="16.5" x14ac:dyDescent="0.2">
      <c r="A5963" s="3">
        <v>5960</v>
      </c>
      <c r="B5963" s="3">
        <f t="shared" si="464"/>
        <v>37055105032</v>
      </c>
      <c r="C5963" s="3" t="s">
        <v>1166</v>
      </c>
      <c r="D5963" s="3" t="s">
        <v>255</v>
      </c>
      <c r="E5963" s="3" t="str">
        <f>INDEX(光放段!$G$4:$G$237,MATCH(纤芯!G5963,光放段!$C$4:$C$237,0))</f>
        <v>山东二干|潍烟威2号光缆:潍坊四平路-烟台开发区</v>
      </c>
      <c r="F5963" s="3">
        <f>INDEX(光放段!$I$4:$I$237,MATCH(纤芯!H5963,光放段!$B$4:$B$237,0))</f>
        <v>37055100000</v>
      </c>
      <c r="G5963" s="3" t="str">
        <f t="shared" si="465"/>
        <v>山东二干|潍烟威2号光缆:蓬莱老局-蓬莱大辛店</v>
      </c>
      <c r="H5963" s="3">
        <f>INDEX(光放段!$B$4:$B$237,MATCH(纤芯!G5963,光放段!$C$4:$C$237,0))</f>
        <v>37055105000</v>
      </c>
      <c r="I5963" s="3" t="str">
        <f t="shared" si="466"/>
        <v>潍烟威2号光缆</v>
      </c>
      <c r="J5963" s="3" t="str">
        <f>INDEX(子缆名称!$B$4:$B$29,纤芯!M5963)</f>
        <v>C缆</v>
      </c>
      <c r="K5963" s="3">
        <v>32</v>
      </c>
      <c r="L5963" s="3">
        <f t="shared" si="467"/>
        <v>8</v>
      </c>
      <c r="M5963" s="3">
        <f t="shared" si="468"/>
        <v>3</v>
      </c>
      <c r="N5963" s="3" t="s">
        <v>130</v>
      </c>
      <c r="O5963" s="3">
        <f>COUNTIF([1]局站!$D$4:$D$172,"="&amp;N5963)</f>
        <v>1</v>
      </c>
      <c r="P5963" s="3">
        <v>0</v>
      </c>
      <c r="Q5963" s="3">
        <v>0</v>
      </c>
      <c r="R5963" s="3">
        <v>0</v>
      </c>
      <c r="S5963" s="3" t="s">
        <v>135</v>
      </c>
      <c r="T5963" s="3">
        <f>COUNTIF([1]局站!$D$4:$D$172,"="&amp;S5963)</f>
        <v>1</v>
      </c>
      <c r="U5963" s="3">
        <v>0</v>
      </c>
      <c r="V5963" s="3">
        <v>0</v>
      </c>
      <c r="W5963" s="3">
        <v>0</v>
      </c>
      <c r="X5963" s="3" t="s">
        <v>1214</v>
      </c>
      <c r="Y5963" s="3" t="s">
        <v>880</v>
      </c>
      <c r="Z5963" s="3" t="str">
        <f>INDEX(业务类型!$C$4:$C$8,MATCH(纤芯!Y5963,业务类型!$B$4:$B$8,0))</f>
        <v>IDLE</v>
      </c>
      <c r="AA5963" s="3"/>
    </row>
    <row r="5964" spans="1:27" ht="16.5" x14ac:dyDescent="0.2">
      <c r="A5964" s="3">
        <v>5961</v>
      </c>
      <c r="B5964" s="3">
        <f t="shared" si="464"/>
        <v>37055105033</v>
      </c>
      <c r="C5964" s="3" t="s">
        <v>1166</v>
      </c>
      <c r="D5964" s="3" t="s">
        <v>255</v>
      </c>
      <c r="E5964" s="3" t="str">
        <f>INDEX(光放段!$G$4:$G$237,MATCH(纤芯!G5964,光放段!$C$4:$C$237,0))</f>
        <v>山东二干|潍烟威2号光缆:潍坊四平路-烟台开发区</v>
      </c>
      <c r="F5964" s="3">
        <f>INDEX(光放段!$I$4:$I$237,MATCH(纤芯!H5964,光放段!$B$4:$B$237,0))</f>
        <v>37055100000</v>
      </c>
      <c r="G5964" s="3" t="str">
        <f t="shared" si="465"/>
        <v>山东二干|潍烟威2号光缆:蓬莱老局-蓬莱大辛店</v>
      </c>
      <c r="H5964" s="3">
        <f>INDEX(光放段!$B$4:$B$237,MATCH(纤芯!G5964,光放段!$C$4:$C$237,0))</f>
        <v>37055105000</v>
      </c>
      <c r="I5964" s="3" t="str">
        <f t="shared" si="466"/>
        <v>潍烟威2号光缆</v>
      </c>
      <c r="J5964" s="3" t="str">
        <f>INDEX(子缆名称!$B$4:$B$29,纤芯!M5964)</f>
        <v>C缆</v>
      </c>
      <c r="K5964" s="3">
        <v>33</v>
      </c>
      <c r="L5964" s="3">
        <f t="shared" si="467"/>
        <v>9</v>
      </c>
      <c r="M5964" s="3">
        <f t="shared" si="468"/>
        <v>3</v>
      </c>
      <c r="N5964" s="3" t="s">
        <v>130</v>
      </c>
      <c r="O5964" s="3">
        <f>COUNTIF([1]局站!$D$4:$D$172,"="&amp;N5964)</f>
        <v>1</v>
      </c>
      <c r="P5964" s="3">
        <v>0</v>
      </c>
      <c r="Q5964" s="3">
        <v>0</v>
      </c>
      <c r="R5964" s="3">
        <v>0</v>
      </c>
      <c r="S5964" s="3" t="s">
        <v>135</v>
      </c>
      <c r="T5964" s="3">
        <f>COUNTIF([1]局站!$D$4:$D$172,"="&amp;S5964)</f>
        <v>1</v>
      </c>
      <c r="U5964" s="3">
        <v>0</v>
      </c>
      <c r="V5964" s="3">
        <v>0</v>
      </c>
      <c r="W5964" s="3">
        <v>0</v>
      </c>
      <c r="X5964" s="3" t="s">
        <v>1214</v>
      </c>
      <c r="Y5964" s="3" t="s">
        <v>881</v>
      </c>
      <c r="Z5964" s="3" t="str">
        <f>INDEX(业务类型!$C$4:$C$8,MATCH(纤芯!Y5964,业务类型!$B$4:$B$8,0))</f>
        <v>OTHER</v>
      </c>
      <c r="AA5964" s="3" t="s">
        <v>919</v>
      </c>
    </row>
    <row r="5965" spans="1:27" ht="16.5" x14ac:dyDescent="0.2">
      <c r="A5965" s="3">
        <v>5962</v>
      </c>
      <c r="B5965" s="3">
        <f t="shared" si="464"/>
        <v>37055105034</v>
      </c>
      <c r="C5965" s="3" t="s">
        <v>1166</v>
      </c>
      <c r="D5965" s="3" t="s">
        <v>255</v>
      </c>
      <c r="E5965" s="3" t="str">
        <f>INDEX(光放段!$G$4:$G$237,MATCH(纤芯!G5965,光放段!$C$4:$C$237,0))</f>
        <v>山东二干|潍烟威2号光缆:潍坊四平路-烟台开发区</v>
      </c>
      <c r="F5965" s="3">
        <f>INDEX(光放段!$I$4:$I$237,MATCH(纤芯!H5965,光放段!$B$4:$B$237,0))</f>
        <v>37055100000</v>
      </c>
      <c r="G5965" s="3" t="str">
        <f t="shared" si="465"/>
        <v>山东二干|潍烟威2号光缆:蓬莱老局-蓬莱大辛店</v>
      </c>
      <c r="H5965" s="3">
        <f>INDEX(光放段!$B$4:$B$237,MATCH(纤芯!G5965,光放段!$C$4:$C$237,0))</f>
        <v>37055105000</v>
      </c>
      <c r="I5965" s="3" t="str">
        <f t="shared" si="466"/>
        <v>潍烟威2号光缆</v>
      </c>
      <c r="J5965" s="3" t="str">
        <f>INDEX(子缆名称!$B$4:$B$29,纤芯!M5965)</f>
        <v>C缆</v>
      </c>
      <c r="K5965" s="3">
        <v>34</v>
      </c>
      <c r="L5965" s="3">
        <f t="shared" si="467"/>
        <v>10</v>
      </c>
      <c r="M5965" s="3">
        <f t="shared" si="468"/>
        <v>3</v>
      </c>
      <c r="N5965" s="3" t="s">
        <v>130</v>
      </c>
      <c r="O5965" s="3">
        <f>COUNTIF([1]局站!$D$4:$D$172,"="&amp;N5965)</f>
        <v>1</v>
      </c>
      <c r="P5965" s="3">
        <v>0</v>
      </c>
      <c r="Q5965" s="3">
        <v>0</v>
      </c>
      <c r="R5965" s="3">
        <v>0</v>
      </c>
      <c r="S5965" s="3" t="s">
        <v>135</v>
      </c>
      <c r="T5965" s="3">
        <f>COUNTIF([1]局站!$D$4:$D$172,"="&amp;S5965)</f>
        <v>1</v>
      </c>
      <c r="U5965" s="3">
        <v>0</v>
      </c>
      <c r="V5965" s="3">
        <v>0</v>
      </c>
      <c r="W5965" s="3">
        <v>0</v>
      </c>
      <c r="X5965" s="3" t="s">
        <v>1214</v>
      </c>
      <c r="Y5965" s="3" t="s">
        <v>881</v>
      </c>
      <c r="Z5965" s="3" t="str">
        <f>INDEX(业务类型!$C$4:$C$8,MATCH(纤芯!Y5965,业务类型!$B$4:$B$8,0))</f>
        <v>OTHER</v>
      </c>
      <c r="AA5965" s="3" t="s">
        <v>919</v>
      </c>
    </row>
    <row r="5966" spans="1:27" ht="16.5" x14ac:dyDescent="0.2">
      <c r="A5966" s="3">
        <v>5963</v>
      </c>
      <c r="B5966" s="3">
        <f t="shared" si="464"/>
        <v>37055105035</v>
      </c>
      <c r="C5966" s="3" t="s">
        <v>1166</v>
      </c>
      <c r="D5966" s="3" t="s">
        <v>255</v>
      </c>
      <c r="E5966" s="3" t="str">
        <f>INDEX(光放段!$G$4:$G$237,MATCH(纤芯!G5966,光放段!$C$4:$C$237,0))</f>
        <v>山东二干|潍烟威2号光缆:潍坊四平路-烟台开发区</v>
      </c>
      <c r="F5966" s="3">
        <f>INDEX(光放段!$I$4:$I$237,MATCH(纤芯!H5966,光放段!$B$4:$B$237,0))</f>
        <v>37055100000</v>
      </c>
      <c r="G5966" s="3" t="str">
        <f t="shared" si="465"/>
        <v>山东二干|潍烟威2号光缆:蓬莱老局-蓬莱大辛店</v>
      </c>
      <c r="H5966" s="3">
        <f>INDEX(光放段!$B$4:$B$237,MATCH(纤芯!G5966,光放段!$C$4:$C$237,0))</f>
        <v>37055105000</v>
      </c>
      <c r="I5966" s="3" t="str">
        <f t="shared" si="466"/>
        <v>潍烟威2号光缆</v>
      </c>
      <c r="J5966" s="3" t="str">
        <f>INDEX(子缆名称!$B$4:$B$29,纤芯!M5966)</f>
        <v>C缆</v>
      </c>
      <c r="K5966" s="3">
        <v>35</v>
      </c>
      <c r="L5966" s="3">
        <f t="shared" si="467"/>
        <v>11</v>
      </c>
      <c r="M5966" s="3">
        <f t="shared" si="468"/>
        <v>3</v>
      </c>
      <c r="N5966" s="3" t="s">
        <v>130</v>
      </c>
      <c r="O5966" s="3">
        <f>COUNTIF([1]局站!$D$4:$D$172,"="&amp;N5966)</f>
        <v>1</v>
      </c>
      <c r="P5966" s="3">
        <v>0</v>
      </c>
      <c r="Q5966" s="3">
        <v>0</v>
      </c>
      <c r="R5966" s="3">
        <v>0</v>
      </c>
      <c r="S5966" s="3" t="s">
        <v>135</v>
      </c>
      <c r="T5966" s="3">
        <f>COUNTIF([1]局站!$D$4:$D$172,"="&amp;S5966)</f>
        <v>1</v>
      </c>
      <c r="U5966" s="3">
        <v>0</v>
      </c>
      <c r="V5966" s="3">
        <v>0</v>
      </c>
      <c r="W5966" s="3">
        <v>0</v>
      </c>
      <c r="X5966" s="3" t="s">
        <v>1214</v>
      </c>
      <c r="Y5966" s="3" t="s">
        <v>881</v>
      </c>
      <c r="Z5966" s="3" t="str">
        <f>INDEX(业务类型!$C$4:$C$8,MATCH(纤芯!Y5966,业务类型!$B$4:$B$8,0))</f>
        <v>OTHER</v>
      </c>
      <c r="AA5966" s="3" t="s">
        <v>919</v>
      </c>
    </row>
    <row r="5967" spans="1:27" ht="16.5" x14ac:dyDescent="0.2">
      <c r="A5967" s="3">
        <v>5964</v>
      </c>
      <c r="B5967" s="3">
        <f t="shared" si="464"/>
        <v>37055105036</v>
      </c>
      <c r="C5967" s="3" t="s">
        <v>1166</v>
      </c>
      <c r="D5967" s="3" t="s">
        <v>255</v>
      </c>
      <c r="E5967" s="3" t="str">
        <f>INDEX(光放段!$G$4:$G$237,MATCH(纤芯!G5967,光放段!$C$4:$C$237,0))</f>
        <v>山东二干|潍烟威2号光缆:潍坊四平路-烟台开发区</v>
      </c>
      <c r="F5967" s="3">
        <f>INDEX(光放段!$I$4:$I$237,MATCH(纤芯!H5967,光放段!$B$4:$B$237,0))</f>
        <v>37055100000</v>
      </c>
      <c r="G5967" s="3" t="str">
        <f t="shared" si="465"/>
        <v>山东二干|潍烟威2号光缆:蓬莱老局-蓬莱大辛店</v>
      </c>
      <c r="H5967" s="3">
        <f>INDEX(光放段!$B$4:$B$237,MATCH(纤芯!G5967,光放段!$C$4:$C$237,0))</f>
        <v>37055105000</v>
      </c>
      <c r="I5967" s="3" t="str">
        <f t="shared" si="466"/>
        <v>潍烟威2号光缆</v>
      </c>
      <c r="J5967" s="3" t="str">
        <f>INDEX(子缆名称!$B$4:$B$29,纤芯!M5967)</f>
        <v>C缆</v>
      </c>
      <c r="K5967" s="3">
        <v>36</v>
      </c>
      <c r="L5967" s="3">
        <f t="shared" si="467"/>
        <v>12</v>
      </c>
      <c r="M5967" s="3">
        <f t="shared" si="468"/>
        <v>3</v>
      </c>
      <c r="N5967" s="3" t="s">
        <v>130</v>
      </c>
      <c r="O5967" s="3">
        <f>COUNTIF([1]局站!$D$4:$D$172,"="&amp;N5967)</f>
        <v>1</v>
      </c>
      <c r="P5967" s="3">
        <v>0</v>
      </c>
      <c r="Q5967" s="3">
        <v>0</v>
      </c>
      <c r="R5967" s="3">
        <v>0</v>
      </c>
      <c r="S5967" s="3" t="s">
        <v>135</v>
      </c>
      <c r="T5967" s="3">
        <f>COUNTIF([1]局站!$D$4:$D$172,"="&amp;S5967)</f>
        <v>1</v>
      </c>
      <c r="U5967" s="3">
        <v>0</v>
      </c>
      <c r="V5967" s="3">
        <v>0</v>
      </c>
      <c r="W5967" s="3">
        <v>0</v>
      </c>
      <c r="X5967" s="3" t="s">
        <v>1214</v>
      </c>
      <c r="Y5967" s="3" t="s">
        <v>881</v>
      </c>
      <c r="Z5967" s="3" t="str">
        <f>INDEX(业务类型!$C$4:$C$8,MATCH(纤芯!Y5967,业务类型!$B$4:$B$8,0))</f>
        <v>OTHER</v>
      </c>
      <c r="AA5967" s="3" t="s">
        <v>919</v>
      </c>
    </row>
    <row r="5968" spans="1:27" ht="16.5" x14ac:dyDescent="0.2">
      <c r="A5968" s="3">
        <v>5965</v>
      </c>
      <c r="B5968" s="3">
        <f t="shared" si="464"/>
        <v>37055106001</v>
      </c>
      <c r="C5968" s="3" t="s">
        <v>1166</v>
      </c>
      <c r="D5968" s="3" t="s">
        <v>255</v>
      </c>
      <c r="E5968" s="3" t="str">
        <f>INDEX(光放段!$G$4:$G$237,MATCH(纤芯!G5968,光放段!$C$4:$C$237,0))</f>
        <v>山东二干|潍烟威2号光缆:潍坊四平路-烟台开发区</v>
      </c>
      <c r="F5968" s="3">
        <f>INDEX(光放段!$I$4:$I$237,MATCH(纤芯!H5968,光放段!$B$4:$B$237,0))</f>
        <v>37055100000</v>
      </c>
      <c r="G5968" s="3" t="str">
        <f t="shared" si="465"/>
        <v>山东二干|潍烟威2号光缆:蓬莱大辛店-烟台开发区</v>
      </c>
      <c r="H5968" s="3">
        <f>INDEX(光放段!$B$4:$B$237,MATCH(纤芯!G5968,光放段!$C$4:$C$237,0))</f>
        <v>37055106000</v>
      </c>
      <c r="I5968" s="3" t="str">
        <f t="shared" si="466"/>
        <v>潍烟威2号光缆</v>
      </c>
      <c r="J5968" s="3" t="str">
        <f>INDEX(子缆名称!$B$4:$B$29,纤芯!M5968)</f>
        <v>A缆</v>
      </c>
      <c r="K5968" s="3">
        <v>1</v>
      </c>
      <c r="L5968" s="3">
        <f t="shared" si="467"/>
        <v>1</v>
      </c>
      <c r="M5968" s="3">
        <f t="shared" si="468"/>
        <v>1</v>
      </c>
      <c r="N5968" s="3" t="s">
        <v>135</v>
      </c>
      <c r="O5968" s="3">
        <f>COUNTIF([1]局站!$D$4:$D$172,"="&amp;N5968)</f>
        <v>1</v>
      </c>
      <c r="P5968" s="3">
        <v>0</v>
      </c>
      <c r="Q5968" s="3">
        <v>0</v>
      </c>
      <c r="R5968" s="3">
        <v>0</v>
      </c>
      <c r="S5968" s="3" t="s">
        <v>136</v>
      </c>
      <c r="T5968" s="3">
        <f>COUNTIF([1]局站!$D$4:$D$172,"="&amp;S5968)</f>
        <v>1</v>
      </c>
      <c r="U5968" s="3">
        <v>0</v>
      </c>
      <c r="V5968" s="3">
        <v>0</v>
      </c>
      <c r="W5968" s="3">
        <v>0</v>
      </c>
      <c r="X5968" s="3" t="s">
        <v>1214</v>
      </c>
      <c r="Y5968" s="3" t="s">
        <v>854</v>
      </c>
      <c r="Z5968" s="3" t="str">
        <f>INDEX(业务类型!$C$4:$C$8,MATCH(纤芯!Y5968,业务类型!$B$4:$B$8,0))</f>
        <v>LOCAL</v>
      </c>
      <c r="AA5968" s="3" t="s">
        <v>879</v>
      </c>
    </row>
    <row r="5969" spans="1:27" ht="16.5" x14ac:dyDescent="0.2">
      <c r="A5969" s="3">
        <v>5966</v>
      </c>
      <c r="B5969" s="3">
        <f t="shared" si="464"/>
        <v>37055106002</v>
      </c>
      <c r="C5969" s="3" t="s">
        <v>1166</v>
      </c>
      <c r="D5969" s="3" t="s">
        <v>255</v>
      </c>
      <c r="E5969" s="3" t="str">
        <f>INDEX(光放段!$G$4:$G$237,MATCH(纤芯!G5969,光放段!$C$4:$C$237,0))</f>
        <v>山东二干|潍烟威2号光缆:潍坊四平路-烟台开发区</v>
      </c>
      <c r="F5969" s="3">
        <f>INDEX(光放段!$I$4:$I$237,MATCH(纤芯!H5969,光放段!$B$4:$B$237,0))</f>
        <v>37055100000</v>
      </c>
      <c r="G5969" s="3" t="str">
        <f t="shared" si="465"/>
        <v>山东二干|潍烟威2号光缆:蓬莱大辛店-烟台开发区</v>
      </c>
      <c r="H5969" s="3">
        <f>INDEX(光放段!$B$4:$B$237,MATCH(纤芯!G5969,光放段!$C$4:$C$237,0))</f>
        <v>37055106000</v>
      </c>
      <c r="I5969" s="3" t="str">
        <f t="shared" si="466"/>
        <v>潍烟威2号光缆</v>
      </c>
      <c r="J5969" s="3" t="str">
        <f>INDEX(子缆名称!$B$4:$B$29,纤芯!M5969)</f>
        <v>A缆</v>
      </c>
      <c r="K5969" s="3">
        <v>2</v>
      </c>
      <c r="L5969" s="3">
        <f t="shared" si="467"/>
        <v>2</v>
      </c>
      <c r="M5969" s="3">
        <f t="shared" si="468"/>
        <v>1</v>
      </c>
      <c r="N5969" s="3" t="s">
        <v>135</v>
      </c>
      <c r="O5969" s="3">
        <f>COUNTIF([1]局站!$D$4:$D$172,"="&amp;N5969)</f>
        <v>1</v>
      </c>
      <c r="P5969" s="3">
        <v>0</v>
      </c>
      <c r="Q5969" s="3">
        <v>0</v>
      </c>
      <c r="R5969" s="3">
        <v>0</v>
      </c>
      <c r="S5969" s="3" t="s">
        <v>136</v>
      </c>
      <c r="T5969" s="3">
        <f>COUNTIF([1]局站!$D$4:$D$172,"="&amp;S5969)</f>
        <v>1</v>
      </c>
      <c r="U5969" s="3">
        <v>0</v>
      </c>
      <c r="V5969" s="3">
        <v>0</v>
      </c>
      <c r="W5969" s="3">
        <v>0</v>
      </c>
      <c r="X5969" s="3" t="s">
        <v>1214</v>
      </c>
      <c r="Y5969" s="3" t="s">
        <v>854</v>
      </c>
      <c r="Z5969" s="3" t="str">
        <f>INDEX(业务类型!$C$4:$C$8,MATCH(纤芯!Y5969,业务类型!$B$4:$B$8,0))</f>
        <v>LOCAL</v>
      </c>
      <c r="AA5969" s="3" t="s">
        <v>879</v>
      </c>
    </row>
    <row r="5970" spans="1:27" ht="16.5" x14ac:dyDescent="0.2">
      <c r="A5970" s="3">
        <v>5967</v>
      </c>
      <c r="B5970" s="3">
        <f t="shared" si="464"/>
        <v>37055106003</v>
      </c>
      <c r="C5970" s="3" t="s">
        <v>1166</v>
      </c>
      <c r="D5970" s="3" t="s">
        <v>255</v>
      </c>
      <c r="E5970" s="3" t="str">
        <f>INDEX(光放段!$G$4:$G$237,MATCH(纤芯!G5970,光放段!$C$4:$C$237,0))</f>
        <v>山东二干|潍烟威2号光缆:潍坊四平路-烟台开发区</v>
      </c>
      <c r="F5970" s="3">
        <f>INDEX(光放段!$I$4:$I$237,MATCH(纤芯!H5970,光放段!$B$4:$B$237,0))</f>
        <v>37055100000</v>
      </c>
      <c r="G5970" s="3" t="str">
        <f t="shared" si="465"/>
        <v>山东二干|潍烟威2号光缆:蓬莱大辛店-烟台开发区</v>
      </c>
      <c r="H5970" s="3">
        <f>INDEX(光放段!$B$4:$B$237,MATCH(纤芯!G5970,光放段!$C$4:$C$237,0))</f>
        <v>37055106000</v>
      </c>
      <c r="I5970" s="3" t="str">
        <f t="shared" si="466"/>
        <v>潍烟威2号光缆</v>
      </c>
      <c r="J5970" s="3" t="str">
        <f>INDEX(子缆名称!$B$4:$B$29,纤芯!M5970)</f>
        <v>A缆</v>
      </c>
      <c r="K5970" s="3">
        <v>3</v>
      </c>
      <c r="L5970" s="3">
        <f t="shared" si="467"/>
        <v>3</v>
      </c>
      <c r="M5970" s="3">
        <f t="shared" si="468"/>
        <v>1</v>
      </c>
      <c r="N5970" s="3" t="s">
        <v>135</v>
      </c>
      <c r="O5970" s="3">
        <f>COUNTIF([1]局站!$D$4:$D$172,"="&amp;N5970)</f>
        <v>1</v>
      </c>
      <c r="P5970" s="3">
        <v>0</v>
      </c>
      <c r="Q5970" s="3">
        <v>0</v>
      </c>
      <c r="R5970" s="3">
        <v>0</v>
      </c>
      <c r="S5970" s="3" t="s">
        <v>136</v>
      </c>
      <c r="T5970" s="3">
        <f>COUNTIF([1]局站!$D$4:$D$172,"="&amp;S5970)</f>
        <v>1</v>
      </c>
      <c r="U5970" s="3">
        <v>0</v>
      </c>
      <c r="V5970" s="3">
        <v>0</v>
      </c>
      <c r="W5970" s="3">
        <v>0</v>
      </c>
      <c r="X5970" s="3" t="s">
        <v>1214</v>
      </c>
      <c r="Y5970" s="3" t="s">
        <v>854</v>
      </c>
      <c r="Z5970" s="3" t="str">
        <f>INDEX(业务类型!$C$4:$C$8,MATCH(纤芯!Y5970,业务类型!$B$4:$B$8,0))</f>
        <v>LOCAL</v>
      </c>
      <c r="AA5970" s="3" t="s">
        <v>879</v>
      </c>
    </row>
    <row r="5971" spans="1:27" ht="16.5" x14ac:dyDescent="0.2">
      <c r="A5971" s="3">
        <v>5968</v>
      </c>
      <c r="B5971" s="3">
        <f t="shared" si="464"/>
        <v>37055106004</v>
      </c>
      <c r="C5971" s="3" t="s">
        <v>1166</v>
      </c>
      <c r="D5971" s="3" t="s">
        <v>255</v>
      </c>
      <c r="E5971" s="3" t="str">
        <f>INDEX(光放段!$G$4:$G$237,MATCH(纤芯!G5971,光放段!$C$4:$C$237,0))</f>
        <v>山东二干|潍烟威2号光缆:潍坊四平路-烟台开发区</v>
      </c>
      <c r="F5971" s="3">
        <f>INDEX(光放段!$I$4:$I$237,MATCH(纤芯!H5971,光放段!$B$4:$B$237,0))</f>
        <v>37055100000</v>
      </c>
      <c r="G5971" s="3" t="str">
        <f t="shared" si="465"/>
        <v>山东二干|潍烟威2号光缆:蓬莱大辛店-烟台开发区</v>
      </c>
      <c r="H5971" s="3">
        <f>INDEX(光放段!$B$4:$B$237,MATCH(纤芯!G5971,光放段!$C$4:$C$237,0))</f>
        <v>37055106000</v>
      </c>
      <c r="I5971" s="3" t="str">
        <f t="shared" si="466"/>
        <v>潍烟威2号光缆</v>
      </c>
      <c r="J5971" s="3" t="str">
        <f>INDEX(子缆名称!$B$4:$B$29,纤芯!M5971)</f>
        <v>A缆</v>
      </c>
      <c r="K5971" s="3">
        <v>4</v>
      </c>
      <c r="L5971" s="3">
        <f t="shared" si="467"/>
        <v>4</v>
      </c>
      <c r="M5971" s="3">
        <f t="shared" si="468"/>
        <v>1</v>
      </c>
      <c r="N5971" s="3" t="s">
        <v>135</v>
      </c>
      <c r="O5971" s="3">
        <f>COUNTIF([1]局站!$D$4:$D$172,"="&amp;N5971)</f>
        <v>1</v>
      </c>
      <c r="P5971" s="3">
        <v>0</v>
      </c>
      <c r="Q5971" s="3">
        <v>0</v>
      </c>
      <c r="R5971" s="3">
        <v>0</v>
      </c>
      <c r="S5971" s="3" t="s">
        <v>136</v>
      </c>
      <c r="T5971" s="3">
        <f>COUNTIF([1]局站!$D$4:$D$172,"="&amp;S5971)</f>
        <v>1</v>
      </c>
      <c r="U5971" s="3">
        <v>0</v>
      </c>
      <c r="V5971" s="3">
        <v>0</v>
      </c>
      <c r="W5971" s="3">
        <v>0</v>
      </c>
      <c r="X5971" s="3" t="s">
        <v>1214</v>
      </c>
      <c r="Y5971" s="3" t="s">
        <v>854</v>
      </c>
      <c r="Z5971" s="3" t="str">
        <f>INDEX(业务类型!$C$4:$C$8,MATCH(纤芯!Y5971,业务类型!$B$4:$B$8,0))</f>
        <v>LOCAL</v>
      </c>
      <c r="AA5971" s="3" t="s">
        <v>879</v>
      </c>
    </row>
    <row r="5972" spans="1:27" ht="16.5" x14ac:dyDescent="0.2">
      <c r="A5972" s="3">
        <v>5969</v>
      </c>
      <c r="B5972" s="3">
        <f t="shared" si="464"/>
        <v>37055106005</v>
      </c>
      <c r="C5972" s="3" t="s">
        <v>1166</v>
      </c>
      <c r="D5972" s="3" t="s">
        <v>255</v>
      </c>
      <c r="E5972" s="3" t="str">
        <f>INDEX(光放段!$G$4:$G$237,MATCH(纤芯!G5972,光放段!$C$4:$C$237,0))</f>
        <v>山东二干|潍烟威2号光缆:潍坊四平路-烟台开发区</v>
      </c>
      <c r="F5972" s="3">
        <f>INDEX(光放段!$I$4:$I$237,MATCH(纤芯!H5972,光放段!$B$4:$B$237,0))</f>
        <v>37055100000</v>
      </c>
      <c r="G5972" s="3" t="str">
        <f t="shared" si="465"/>
        <v>山东二干|潍烟威2号光缆:蓬莱大辛店-烟台开发区</v>
      </c>
      <c r="H5972" s="3">
        <f>INDEX(光放段!$B$4:$B$237,MATCH(纤芯!G5972,光放段!$C$4:$C$237,0))</f>
        <v>37055106000</v>
      </c>
      <c r="I5972" s="3" t="str">
        <f t="shared" si="466"/>
        <v>潍烟威2号光缆</v>
      </c>
      <c r="J5972" s="3" t="str">
        <f>INDEX(子缆名称!$B$4:$B$29,纤芯!M5972)</f>
        <v>A缆</v>
      </c>
      <c r="K5972" s="3">
        <v>5</v>
      </c>
      <c r="L5972" s="3">
        <f t="shared" si="467"/>
        <v>5</v>
      </c>
      <c r="M5972" s="3">
        <f t="shared" si="468"/>
        <v>1</v>
      </c>
      <c r="N5972" s="3" t="s">
        <v>135</v>
      </c>
      <c r="O5972" s="3">
        <f>COUNTIF([1]局站!$D$4:$D$172,"="&amp;N5972)</f>
        <v>1</v>
      </c>
      <c r="P5972" s="3">
        <v>0</v>
      </c>
      <c r="Q5972" s="3">
        <v>0</v>
      </c>
      <c r="R5972" s="3">
        <v>0</v>
      </c>
      <c r="S5972" s="3" t="s">
        <v>136</v>
      </c>
      <c r="T5972" s="3">
        <f>COUNTIF([1]局站!$D$4:$D$172,"="&amp;S5972)</f>
        <v>1</v>
      </c>
      <c r="U5972" s="3">
        <v>0</v>
      </c>
      <c r="V5972" s="3">
        <v>0</v>
      </c>
      <c r="W5972" s="3">
        <v>0</v>
      </c>
      <c r="X5972" s="3" t="s">
        <v>1214</v>
      </c>
      <c r="Y5972" s="3" t="s">
        <v>854</v>
      </c>
      <c r="Z5972" s="3" t="str">
        <f>INDEX(业务类型!$C$4:$C$8,MATCH(纤芯!Y5972,业务类型!$B$4:$B$8,0))</f>
        <v>LOCAL</v>
      </c>
      <c r="AA5972" s="3" t="s">
        <v>879</v>
      </c>
    </row>
    <row r="5973" spans="1:27" ht="16.5" x14ac:dyDescent="0.2">
      <c r="A5973" s="3">
        <v>5970</v>
      </c>
      <c r="B5973" s="3">
        <f t="shared" ref="B5973:B6036" si="469">H5973+K5973</f>
        <v>37055106006</v>
      </c>
      <c r="C5973" s="3" t="s">
        <v>1166</v>
      </c>
      <c r="D5973" s="3" t="s">
        <v>255</v>
      </c>
      <c r="E5973" s="3" t="str">
        <f>INDEX(光放段!$G$4:$G$237,MATCH(纤芯!G5973,光放段!$C$4:$C$237,0))</f>
        <v>山东二干|潍烟威2号光缆:潍坊四平路-烟台开发区</v>
      </c>
      <c r="F5973" s="3">
        <f>INDEX(光放段!$I$4:$I$237,MATCH(纤芯!H5973,光放段!$B$4:$B$237,0))</f>
        <v>37055100000</v>
      </c>
      <c r="G5973" s="3" t="str">
        <f t="shared" si="465"/>
        <v>山东二干|潍烟威2号光缆:蓬莱大辛店-烟台开发区</v>
      </c>
      <c r="H5973" s="3">
        <f>INDEX(光放段!$B$4:$B$237,MATCH(纤芯!G5973,光放段!$C$4:$C$237,0))</f>
        <v>37055106000</v>
      </c>
      <c r="I5973" s="3" t="str">
        <f t="shared" si="466"/>
        <v>潍烟威2号光缆</v>
      </c>
      <c r="J5973" s="3" t="str">
        <f>INDEX(子缆名称!$B$4:$B$29,纤芯!M5973)</f>
        <v>A缆</v>
      </c>
      <c r="K5973" s="3">
        <v>6</v>
      </c>
      <c r="L5973" s="3">
        <f t="shared" si="467"/>
        <v>6</v>
      </c>
      <c r="M5973" s="3">
        <f t="shared" si="468"/>
        <v>1</v>
      </c>
      <c r="N5973" s="3" t="s">
        <v>135</v>
      </c>
      <c r="O5973" s="3">
        <f>COUNTIF([1]局站!$D$4:$D$172,"="&amp;N5973)</f>
        <v>1</v>
      </c>
      <c r="P5973" s="3">
        <v>0</v>
      </c>
      <c r="Q5973" s="3">
        <v>0</v>
      </c>
      <c r="R5973" s="3">
        <v>0</v>
      </c>
      <c r="S5973" s="3" t="s">
        <v>136</v>
      </c>
      <c r="T5973" s="3">
        <f>COUNTIF([1]局站!$D$4:$D$172,"="&amp;S5973)</f>
        <v>1</v>
      </c>
      <c r="U5973" s="3">
        <v>0</v>
      </c>
      <c r="V5973" s="3">
        <v>0</v>
      </c>
      <c r="W5973" s="3">
        <v>0</v>
      </c>
      <c r="X5973" s="3" t="s">
        <v>1214</v>
      </c>
      <c r="Y5973" s="3" t="s">
        <v>854</v>
      </c>
      <c r="Z5973" s="3" t="str">
        <f>INDEX(业务类型!$C$4:$C$8,MATCH(纤芯!Y5973,业务类型!$B$4:$B$8,0))</f>
        <v>LOCAL</v>
      </c>
      <c r="AA5973" s="3" t="s">
        <v>879</v>
      </c>
    </row>
    <row r="5974" spans="1:27" ht="16.5" x14ac:dyDescent="0.2">
      <c r="A5974" s="3">
        <v>5971</v>
      </c>
      <c r="B5974" s="3">
        <f t="shared" si="469"/>
        <v>37055106007</v>
      </c>
      <c r="C5974" s="3" t="s">
        <v>1166</v>
      </c>
      <c r="D5974" s="3" t="s">
        <v>255</v>
      </c>
      <c r="E5974" s="3" t="str">
        <f>INDEX(光放段!$G$4:$G$237,MATCH(纤芯!G5974,光放段!$C$4:$C$237,0))</f>
        <v>山东二干|潍烟威2号光缆:潍坊四平路-烟台开发区</v>
      </c>
      <c r="F5974" s="3">
        <f>INDEX(光放段!$I$4:$I$237,MATCH(纤芯!H5974,光放段!$B$4:$B$237,0))</f>
        <v>37055100000</v>
      </c>
      <c r="G5974" s="3" t="str">
        <f t="shared" si="465"/>
        <v>山东二干|潍烟威2号光缆:蓬莱大辛店-烟台开发区</v>
      </c>
      <c r="H5974" s="3">
        <f>INDEX(光放段!$B$4:$B$237,MATCH(纤芯!G5974,光放段!$C$4:$C$237,0))</f>
        <v>37055106000</v>
      </c>
      <c r="I5974" s="3" t="str">
        <f t="shared" si="466"/>
        <v>潍烟威2号光缆</v>
      </c>
      <c r="J5974" s="3" t="str">
        <f>INDEX(子缆名称!$B$4:$B$29,纤芯!M5974)</f>
        <v>A缆</v>
      </c>
      <c r="K5974" s="3">
        <v>7</v>
      </c>
      <c r="L5974" s="3">
        <f t="shared" si="467"/>
        <v>7</v>
      </c>
      <c r="M5974" s="3">
        <f t="shared" si="468"/>
        <v>1</v>
      </c>
      <c r="N5974" s="3" t="s">
        <v>135</v>
      </c>
      <c r="O5974" s="3">
        <f>COUNTIF([1]局站!$D$4:$D$172,"="&amp;N5974)</f>
        <v>1</v>
      </c>
      <c r="P5974" s="3">
        <v>0</v>
      </c>
      <c r="Q5974" s="3">
        <v>0</v>
      </c>
      <c r="R5974" s="3">
        <v>0</v>
      </c>
      <c r="S5974" s="3" t="s">
        <v>136</v>
      </c>
      <c r="T5974" s="3">
        <f>COUNTIF([1]局站!$D$4:$D$172,"="&amp;S5974)</f>
        <v>1</v>
      </c>
      <c r="U5974" s="3">
        <v>0</v>
      </c>
      <c r="V5974" s="3">
        <v>0</v>
      </c>
      <c r="W5974" s="3">
        <v>0</v>
      </c>
      <c r="X5974" s="3" t="s">
        <v>1214</v>
      </c>
      <c r="Y5974" s="3" t="s">
        <v>881</v>
      </c>
      <c r="Z5974" s="3" t="str">
        <f>INDEX(业务类型!$C$4:$C$8,MATCH(纤芯!Y5974,业务类型!$B$4:$B$8,0))</f>
        <v>OTHER</v>
      </c>
      <c r="AA5974" s="3" t="s">
        <v>882</v>
      </c>
    </row>
    <row r="5975" spans="1:27" ht="16.5" x14ac:dyDescent="0.2">
      <c r="A5975" s="3">
        <v>5972</v>
      </c>
      <c r="B5975" s="3">
        <f t="shared" si="469"/>
        <v>37055106008</v>
      </c>
      <c r="C5975" s="3" t="s">
        <v>1166</v>
      </c>
      <c r="D5975" s="3" t="s">
        <v>255</v>
      </c>
      <c r="E5975" s="3" t="str">
        <f>INDEX(光放段!$G$4:$G$237,MATCH(纤芯!G5975,光放段!$C$4:$C$237,0))</f>
        <v>山东二干|潍烟威2号光缆:潍坊四平路-烟台开发区</v>
      </c>
      <c r="F5975" s="3">
        <f>INDEX(光放段!$I$4:$I$237,MATCH(纤芯!H5975,光放段!$B$4:$B$237,0))</f>
        <v>37055100000</v>
      </c>
      <c r="G5975" s="3" t="str">
        <f t="shared" si="465"/>
        <v>山东二干|潍烟威2号光缆:蓬莱大辛店-烟台开发区</v>
      </c>
      <c r="H5975" s="3">
        <f>INDEX(光放段!$B$4:$B$237,MATCH(纤芯!G5975,光放段!$C$4:$C$237,0))</f>
        <v>37055106000</v>
      </c>
      <c r="I5975" s="3" t="str">
        <f t="shared" si="466"/>
        <v>潍烟威2号光缆</v>
      </c>
      <c r="J5975" s="3" t="str">
        <f>INDEX(子缆名称!$B$4:$B$29,纤芯!M5975)</f>
        <v>A缆</v>
      </c>
      <c r="K5975" s="3">
        <v>8</v>
      </c>
      <c r="L5975" s="3">
        <f t="shared" si="467"/>
        <v>8</v>
      </c>
      <c r="M5975" s="3">
        <f t="shared" si="468"/>
        <v>1</v>
      </c>
      <c r="N5975" s="3" t="s">
        <v>135</v>
      </c>
      <c r="O5975" s="3">
        <f>COUNTIF([1]局站!$D$4:$D$172,"="&amp;N5975)</f>
        <v>1</v>
      </c>
      <c r="P5975" s="3">
        <v>0</v>
      </c>
      <c r="Q5975" s="3">
        <v>0</v>
      </c>
      <c r="R5975" s="3">
        <v>0</v>
      </c>
      <c r="S5975" s="3" t="s">
        <v>136</v>
      </c>
      <c r="T5975" s="3">
        <f>COUNTIF([1]局站!$D$4:$D$172,"="&amp;S5975)</f>
        <v>1</v>
      </c>
      <c r="U5975" s="3">
        <v>0</v>
      </c>
      <c r="V5975" s="3">
        <v>0</v>
      </c>
      <c r="W5975" s="3">
        <v>0</v>
      </c>
      <c r="X5975" s="3" t="s">
        <v>1214</v>
      </c>
      <c r="Y5975" s="3" t="s">
        <v>881</v>
      </c>
      <c r="Z5975" s="3" t="str">
        <f>INDEX(业务类型!$C$4:$C$8,MATCH(纤芯!Y5975,业务类型!$B$4:$B$8,0))</f>
        <v>OTHER</v>
      </c>
      <c r="AA5975" s="3" t="s">
        <v>882</v>
      </c>
    </row>
    <row r="5976" spans="1:27" ht="16.5" x14ac:dyDescent="0.2">
      <c r="A5976" s="3">
        <v>5973</v>
      </c>
      <c r="B5976" s="3">
        <f t="shared" si="469"/>
        <v>37055106009</v>
      </c>
      <c r="C5976" s="3" t="s">
        <v>1166</v>
      </c>
      <c r="D5976" s="3" t="s">
        <v>255</v>
      </c>
      <c r="E5976" s="3" t="str">
        <f>INDEX(光放段!$G$4:$G$237,MATCH(纤芯!G5976,光放段!$C$4:$C$237,0))</f>
        <v>山东二干|潍烟威2号光缆:潍坊四平路-烟台开发区</v>
      </c>
      <c r="F5976" s="3">
        <f>INDEX(光放段!$I$4:$I$237,MATCH(纤芯!H5976,光放段!$B$4:$B$237,0))</f>
        <v>37055100000</v>
      </c>
      <c r="G5976" s="3" t="str">
        <f t="shared" si="465"/>
        <v>山东二干|潍烟威2号光缆:蓬莱大辛店-烟台开发区</v>
      </c>
      <c r="H5976" s="3">
        <f>INDEX(光放段!$B$4:$B$237,MATCH(纤芯!G5976,光放段!$C$4:$C$237,0))</f>
        <v>37055106000</v>
      </c>
      <c r="I5976" s="3" t="str">
        <f t="shared" si="466"/>
        <v>潍烟威2号光缆</v>
      </c>
      <c r="J5976" s="3" t="str">
        <f>INDEX(子缆名称!$B$4:$B$29,纤芯!M5976)</f>
        <v>A缆</v>
      </c>
      <c r="K5976" s="3">
        <v>9</v>
      </c>
      <c r="L5976" s="3">
        <f t="shared" si="467"/>
        <v>9</v>
      </c>
      <c r="M5976" s="3">
        <f t="shared" si="468"/>
        <v>1</v>
      </c>
      <c r="N5976" s="3" t="s">
        <v>135</v>
      </c>
      <c r="O5976" s="3">
        <f>COUNTIF([1]局站!$D$4:$D$172,"="&amp;N5976)</f>
        <v>1</v>
      </c>
      <c r="P5976" s="3">
        <v>0</v>
      </c>
      <c r="Q5976" s="3">
        <v>0</v>
      </c>
      <c r="R5976" s="3">
        <v>0</v>
      </c>
      <c r="S5976" s="3" t="s">
        <v>136</v>
      </c>
      <c r="T5976" s="3">
        <f>COUNTIF([1]局站!$D$4:$D$172,"="&amp;S5976)</f>
        <v>1</v>
      </c>
      <c r="U5976" s="3">
        <v>0</v>
      </c>
      <c r="V5976" s="3">
        <v>0</v>
      </c>
      <c r="W5976" s="3">
        <v>0</v>
      </c>
      <c r="X5976" s="3" t="s">
        <v>1214</v>
      </c>
      <c r="Y5976" s="3" t="s">
        <v>852</v>
      </c>
      <c r="Z5976" s="3" t="str">
        <f>INDEX(业务类型!$C$4:$C$8,MATCH(纤芯!Y5976,业务类型!$B$4:$B$8,0))</f>
        <v>TWO</v>
      </c>
      <c r="AA5976" s="3" t="s">
        <v>999</v>
      </c>
    </row>
    <row r="5977" spans="1:27" ht="16.5" x14ac:dyDescent="0.2">
      <c r="A5977" s="3">
        <v>5974</v>
      </c>
      <c r="B5977" s="3">
        <f t="shared" si="469"/>
        <v>37055106010</v>
      </c>
      <c r="C5977" s="3" t="s">
        <v>1166</v>
      </c>
      <c r="D5977" s="3" t="s">
        <v>255</v>
      </c>
      <c r="E5977" s="3" t="str">
        <f>INDEX(光放段!$G$4:$G$237,MATCH(纤芯!G5977,光放段!$C$4:$C$237,0))</f>
        <v>山东二干|潍烟威2号光缆:潍坊四平路-烟台开发区</v>
      </c>
      <c r="F5977" s="3">
        <f>INDEX(光放段!$I$4:$I$237,MATCH(纤芯!H5977,光放段!$B$4:$B$237,0))</f>
        <v>37055100000</v>
      </c>
      <c r="G5977" s="3" t="str">
        <f t="shared" si="465"/>
        <v>山东二干|潍烟威2号光缆:蓬莱大辛店-烟台开发区</v>
      </c>
      <c r="H5977" s="3">
        <f>INDEX(光放段!$B$4:$B$237,MATCH(纤芯!G5977,光放段!$C$4:$C$237,0))</f>
        <v>37055106000</v>
      </c>
      <c r="I5977" s="3" t="str">
        <f t="shared" si="466"/>
        <v>潍烟威2号光缆</v>
      </c>
      <c r="J5977" s="3" t="str">
        <f>INDEX(子缆名称!$B$4:$B$29,纤芯!M5977)</f>
        <v>A缆</v>
      </c>
      <c r="K5977" s="3">
        <v>10</v>
      </c>
      <c r="L5977" s="3">
        <f t="shared" si="467"/>
        <v>10</v>
      </c>
      <c r="M5977" s="3">
        <f t="shared" si="468"/>
        <v>1</v>
      </c>
      <c r="N5977" s="3" t="s">
        <v>135</v>
      </c>
      <c r="O5977" s="3">
        <f>COUNTIF([1]局站!$D$4:$D$172,"="&amp;N5977)</f>
        <v>1</v>
      </c>
      <c r="P5977" s="3">
        <v>0</v>
      </c>
      <c r="Q5977" s="3">
        <v>0</v>
      </c>
      <c r="R5977" s="3">
        <v>0</v>
      </c>
      <c r="S5977" s="3" t="s">
        <v>136</v>
      </c>
      <c r="T5977" s="3">
        <f>COUNTIF([1]局站!$D$4:$D$172,"="&amp;S5977)</f>
        <v>1</v>
      </c>
      <c r="U5977" s="3">
        <v>0</v>
      </c>
      <c r="V5977" s="3">
        <v>0</v>
      </c>
      <c r="W5977" s="3">
        <v>0</v>
      </c>
      <c r="X5977" s="3" t="s">
        <v>1214</v>
      </c>
      <c r="Y5977" s="3" t="s">
        <v>852</v>
      </c>
      <c r="Z5977" s="3" t="str">
        <f>INDEX(业务类型!$C$4:$C$8,MATCH(纤芯!Y5977,业务类型!$B$4:$B$8,0))</f>
        <v>TWO</v>
      </c>
      <c r="AA5977" s="3" t="s">
        <v>999</v>
      </c>
    </row>
    <row r="5978" spans="1:27" ht="16.5" x14ac:dyDescent="0.2">
      <c r="A5978" s="3">
        <v>5975</v>
      </c>
      <c r="B5978" s="3">
        <f t="shared" si="469"/>
        <v>37055106011</v>
      </c>
      <c r="C5978" s="3" t="s">
        <v>1166</v>
      </c>
      <c r="D5978" s="3" t="s">
        <v>255</v>
      </c>
      <c r="E5978" s="3" t="str">
        <f>INDEX(光放段!$G$4:$G$237,MATCH(纤芯!G5978,光放段!$C$4:$C$237,0))</f>
        <v>山东二干|潍烟威2号光缆:潍坊四平路-烟台开发区</v>
      </c>
      <c r="F5978" s="3">
        <f>INDEX(光放段!$I$4:$I$237,MATCH(纤芯!H5978,光放段!$B$4:$B$237,0))</f>
        <v>37055100000</v>
      </c>
      <c r="G5978" s="3" t="str">
        <f t="shared" si="465"/>
        <v>山东二干|潍烟威2号光缆:蓬莱大辛店-烟台开发区</v>
      </c>
      <c r="H5978" s="3">
        <f>INDEX(光放段!$B$4:$B$237,MATCH(纤芯!G5978,光放段!$C$4:$C$237,0))</f>
        <v>37055106000</v>
      </c>
      <c r="I5978" s="3" t="str">
        <f t="shared" si="466"/>
        <v>潍烟威2号光缆</v>
      </c>
      <c r="J5978" s="3" t="str">
        <f>INDEX(子缆名称!$B$4:$B$29,纤芯!M5978)</f>
        <v>A缆</v>
      </c>
      <c r="K5978" s="3">
        <v>11</v>
      </c>
      <c r="L5978" s="3">
        <f t="shared" si="467"/>
        <v>11</v>
      </c>
      <c r="M5978" s="3">
        <f t="shared" si="468"/>
        <v>1</v>
      </c>
      <c r="N5978" s="3" t="s">
        <v>135</v>
      </c>
      <c r="O5978" s="3">
        <f>COUNTIF([1]局站!$D$4:$D$172,"="&amp;N5978)</f>
        <v>1</v>
      </c>
      <c r="P5978" s="3">
        <v>0</v>
      </c>
      <c r="Q5978" s="3">
        <v>0</v>
      </c>
      <c r="R5978" s="3">
        <v>0</v>
      </c>
      <c r="S5978" s="3" t="s">
        <v>136</v>
      </c>
      <c r="T5978" s="3">
        <f>COUNTIF([1]局站!$D$4:$D$172,"="&amp;S5978)</f>
        <v>1</v>
      </c>
      <c r="U5978" s="3">
        <v>0</v>
      </c>
      <c r="V5978" s="3">
        <v>0</v>
      </c>
      <c r="W5978" s="3">
        <v>0</v>
      </c>
      <c r="X5978" s="3" t="s">
        <v>1214</v>
      </c>
      <c r="Y5978" s="3" t="s">
        <v>854</v>
      </c>
      <c r="Z5978" s="3" t="str">
        <f>INDEX(业务类型!$C$4:$C$8,MATCH(纤芯!Y5978,业务类型!$B$4:$B$8,0))</f>
        <v>LOCAL</v>
      </c>
      <c r="AA5978" s="3" t="s">
        <v>879</v>
      </c>
    </row>
    <row r="5979" spans="1:27" ht="16.5" x14ac:dyDescent="0.2">
      <c r="A5979" s="3">
        <v>5976</v>
      </c>
      <c r="B5979" s="3">
        <f t="shared" si="469"/>
        <v>37055106012</v>
      </c>
      <c r="C5979" s="3" t="s">
        <v>1166</v>
      </c>
      <c r="D5979" s="3" t="s">
        <v>255</v>
      </c>
      <c r="E5979" s="3" t="str">
        <f>INDEX(光放段!$G$4:$G$237,MATCH(纤芯!G5979,光放段!$C$4:$C$237,0))</f>
        <v>山东二干|潍烟威2号光缆:潍坊四平路-烟台开发区</v>
      </c>
      <c r="F5979" s="3">
        <f>INDEX(光放段!$I$4:$I$237,MATCH(纤芯!H5979,光放段!$B$4:$B$237,0))</f>
        <v>37055100000</v>
      </c>
      <c r="G5979" s="3" t="str">
        <f t="shared" si="465"/>
        <v>山东二干|潍烟威2号光缆:蓬莱大辛店-烟台开发区</v>
      </c>
      <c r="H5979" s="3">
        <f>INDEX(光放段!$B$4:$B$237,MATCH(纤芯!G5979,光放段!$C$4:$C$237,0))</f>
        <v>37055106000</v>
      </c>
      <c r="I5979" s="3" t="str">
        <f t="shared" si="466"/>
        <v>潍烟威2号光缆</v>
      </c>
      <c r="J5979" s="3" t="str">
        <f>INDEX(子缆名称!$B$4:$B$29,纤芯!M5979)</f>
        <v>A缆</v>
      </c>
      <c r="K5979" s="3">
        <v>12</v>
      </c>
      <c r="L5979" s="3">
        <f t="shared" si="467"/>
        <v>12</v>
      </c>
      <c r="M5979" s="3">
        <f t="shared" si="468"/>
        <v>1</v>
      </c>
      <c r="N5979" s="3" t="s">
        <v>135</v>
      </c>
      <c r="O5979" s="3">
        <f>COUNTIF([1]局站!$D$4:$D$172,"="&amp;N5979)</f>
        <v>1</v>
      </c>
      <c r="P5979" s="3">
        <v>0</v>
      </c>
      <c r="Q5979" s="3">
        <v>0</v>
      </c>
      <c r="R5979" s="3">
        <v>0</v>
      </c>
      <c r="S5979" s="3" t="s">
        <v>136</v>
      </c>
      <c r="T5979" s="3">
        <f>COUNTIF([1]局站!$D$4:$D$172,"="&amp;S5979)</f>
        <v>1</v>
      </c>
      <c r="U5979" s="3">
        <v>0</v>
      </c>
      <c r="V5979" s="3">
        <v>0</v>
      </c>
      <c r="W5979" s="3">
        <v>0</v>
      </c>
      <c r="X5979" s="3" t="s">
        <v>1214</v>
      </c>
      <c r="Y5979" s="3" t="s">
        <v>854</v>
      </c>
      <c r="Z5979" s="3" t="str">
        <f>INDEX(业务类型!$C$4:$C$8,MATCH(纤芯!Y5979,业务类型!$B$4:$B$8,0))</f>
        <v>LOCAL</v>
      </c>
      <c r="AA5979" s="3" t="s">
        <v>879</v>
      </c>
    </row>
    <row r="5980" spans="1:27" ht="16.5" x14ac:dyDescent="0.2">
      <c r="A5980" s="3">
        <v>5977</v>
      </c>
      <c r="B5980" s="3">
        <f t="shared" si="469"/>
        <v>37055106013</v>
      </c>
      <c r="C5980" s="3" t="s">
        <v>1166</v>
      </c>
      <c r="D5980" s="3" t="s">
        <v>255</v>
      </c>
      <c r="E5980" s="3" t="str">
        <f>INDEX(光放段!$G$4:$G$237,MATCH(纤芯!G5980,光放段!$C$4:$C$237,0))</f>
        <v>山东二干|潍烟威2号光缆:潍坊四平路-烟台开发区</v>
      </c>
      <c r="F5980" s="3">
        <f>INDEX(光放段!$I$4:$I$237,MATCH(纤芯!H5980,光放段!$B$4:$B$237,0))</f>
        <v>37055100000</v>
      </c>
      <c r="G5980" s="3" t="str">
        <f t="shared" si="465"/>
        <v>山东二干|潍烟威2号光缆:蓬莱大辛店-烟台开发区</v>
      </c>
      <c r="H5980" s="3">
        <f>INDEX(光放段!$B$4:$B$237,MATCH(纤芯!G5980,光放段!$C$4:$C$237,0))</f>
        <v>37055106000</v>
      </c>
      <c r="I5980" s="3" t="str">
        <f t="shared" si="466"/>
        <v>潍烟威2号光缆</v>
      </c>
      <c r="J5980" s="3" t="str">
        <f>INDEX(子缆名称!$B$4:$B$29,纤芯!M5980)</f>
        <v>B缆</v>
      </c>
      <c r="K5980" s="3">
        <v>13</v>
      </c>
      <c r="L5980" s="3">
        <f t="shared" si="467"/>
        <v>1</v>
      </c>
      <c r="M5980" s="3">
        <f t="shared" si="468"/>
        <v>2</v>
      </c>
      <c r="N5980" s="3" t="s">
        <v>135</v>
      </c>
      <c r="O5980" s="3">
        <f>COUNTIF([1]局站!$D$4:$D$172,"="&amp;N5980)</f>
        <v>1</v>
      </c>
      <c r="P5980" s="3">
        <v>0</v>
      </c>
      <c r="Q5980" s="3">
        <v>0</v>
      </c>
      <c r="R5980" s="3">
        <v>0</v>
      </c>
      <c r="S5980" s="3" t="s">
        <v>136</v>
      </c>
      <c r="T5980" s="3">
        <f>COUNTIF([1]局站!$D$4:$D$172,"="&amp;S5980)</f>
        <v>1</v>
      </c>
      <c r="U5980" s="3">
        <v>0</v>
      </c>
      <c r="V5980" s="3">
        <v>0</v>
      </c>
      <c r="W5980" s="3">
        <v>0</v>
      </c>
      <c r="X5980" s="3" t="s">
        <v>1214</v>
      </c>
      <c r="Y5980" s="3" t="s">
        <v>854</v>
      </c>
      <c r="Z5980" s="3" t="str">
        <f>INDEX(业务类型!$C$4:$C$8,MATCH(纤芯!Y5980,业务类型!$B$4:$B$8,0))</f>
        <v>LOCAL</v>
      </c>
      <c r="AA5980" s="3" t="s">
        <v>879</v>
      </c>
    </row>
    <row r="5981" spans="1:27" ht="16.5" x14ac:dyDescent="0.2">
      <c r="A5981" s="3">
        <v>5978</v>
      </c>
      <c r="B5981" s="3">
        <f t="shared" si="469"/>
        <v>37055106014</v>
      </c>
      <c r="C5981" s="3" t="s">
        <v>1166</v>
      </c>
      <c r="D5981" s="3" t="s">
        <v>255</v>
      </c>
      <c r="E5981" s="3" t="str">
        <f>INDEX(光放段!$G$4:$G$237,MATCH(纤芯!G5981,光放段!$C$4:$C$237,0))</f>
        <v>山东二干|潍烟威2号光缆:潍坊四平路-烟台开发区</v>
      </c>
      <c r="F5981" s="3">
        <f>INDEX(光放段!$I$4:$I$237,MATCH(纤芯!H5981,光放段!$B$4:$B$237,0))</f>
        <v>37055100000</v>
      </c>
      <c r="G5981" s="3" t="str">
        <f t="shared" si="465"/>
        <v>山东二干|潍烟威2号光缆:蓬莱大辛店-烟台开发区</v>
      </c>
      <c r="H5981" s="3">
        <f>INDEX(光放段!$B$4:$B$237,MATCH(纤芯!G5981,光放段!$C$4:$C$237,0))</f>
        <v>37055106000</v>
      </c>
      <c r="I5981" s="3" t="str">
        <f t="shared" si="466"/>
        <v>潍烟威2号光缆</v>
      </c>
      <c r="J5981" s="3" t="str">
        <f>INDEX(子缆名称!$B$4:$B$29,纤芯!M5981)</f>
        <v>B缆</v>
      </c>
      <c r="K5981" s="3">
        <v>14</v>
      </c>
      <c r="L5981" s="3">
        <f t="shared" si="467"/>
        <v>2</v>
      </c>
      <c r="M5981" s="3">
        <f t="shared" si="468"/>
        <v>2</v>
      </c>
      <c r="N5981" s="3" t="s">
        <v>135</v>
      </c>
      <c r="O5981" s="3">
        <f>COUNTIF([1]局站!$D$4:$D$172,"="&amp;N5981)</f>
        <v>1</v>
      </c>
      <c r="P5981" s="3">
        <v>0</v>
      </c>
      <c r="Q5981" s="3">
        <v>0</v>
      </c>
      <c r="R5981" s="3">
        <v>0</v>
      </c>
      <c r="S5981" s="3" t="s">
        <v>136</v>
      </c>
      <c r="T5981" s="3">
        <f>COUNTIF([1]局站!$D$4:$D$172,"="&amp;S5981)</f>
        <v>1</v>
      </c>
      <c r="U5981" s="3">
        <v>0</v>
      </c>
      <c r="V5981" s="3">
        <v>0</v>
      </c>
      <c r="W5981" s="3">
        <v>0</v>
      </c>
      <c r="X5981" s="3" t="s">
        <v>1214</v>
      </c>
      <c r="Y5981" s="3" t="s">
        <v>854</v>
      </c>
      <c r="Z5981" s="3" t="str">
        <f>INDEX(业务类型!$C$4:$C$8,MATCH(纤芯!Y5981,业务类型!$B$4:$B$8,0))</f>
        <v>LOCAL</v>
      </c>
      <c r="AA5981" s="3" t="s">
        <v>879</v>
      </c>
    </row>
    <row r="5982" spans="1:27" ht="16.5" x14ac:dyDescent="0.2">
      <c r="A5982" s="3">
        <v>5979</v>
      </c>
      <c r="B5982" s="3">
        <f t="shared" si="469"/>
        <v>37055106015</v>
      </c>
      <c r="C5982" s="3" t="s">
        <v>1166</v>
      </c>
      <c r="D5982" s="3" t="s">
        <v>255</v>
      </c>
      <c r="E5982" s="3" t="str">
        <f>INDEX(光放段!$G$4:$G$237,MATCH(纤芯!G5982,光放段!$C$4:$C$237,0))</f>
        <v>山东二干|潍烟威2号光缆:潍坊四平路-烟台开发区</v>
      </c>
      <c r="F5982" s="3">
        <f>INDEX(光放段!$I$4:$I$237,MATCH(纤芯!H5982,光放段!$B$4:$B$237,0))</f>
        <v>37055100000</v>
      </c>
      <c r="G5982" s="3" t="str">
        <f t="shared" si="465"/>
        <v>山东二干|潍烟威2号光缆:蓬莱大辛店-烟台开发区</v>
      </c>
      <c r="H5982" s="3">
        <f>INDEX(光放段!$B$4:$B$237,MATCH(纤芯!G5982,光放段!$C$4:$C$237,0))</f>
        <v>37055106000</v>
      </c>
      <c r="I5982" s="3" t="str">
        <f t="shared" si="466"/>
        <v>潍烟威2号光缆</v>
      </c>
      <c r="J5982" s="3" t="str">
        <f>INDEX(子缆名称!$B$4:$B$29,纤芯!M5982)</f>
        <v>B缆</v>
      </c>
      <c r="K5982" s="3">
        <v>15</v>
      </c>
      <c r="L5982" s="3">
        <f t="shared" si="467"/>
        <v>3</v>
      </c>
      <c r="M5982" s="3">
        <f t="shared" si="468"/>
        <v>2</v>
      </c>
      <c r="N5982" s="3" t="s">
        <v>135</v>
      </c>
      <c r="O5982" s="3">
        <f>COUNTIF([1]局站!$D$4:$D$172,"="&amp;N5982)</f>
        <v>1</v>
      </c>
      <c r="P5982" s="3">
        <v>0</v>
      </c>
      <c r="Q5982" s="3">
        <v>0</v>
      </c>
      <c r="R5982" s="3">
        <v>0</v>
      </c>
      <c r="S5982" s="3" t="s">
        <v>136</v>
      </c>
      <c r="T5982" s="3">
        <f>COUNTIF([1]局站!$D$4:$D$172,"="&amp;S5982)</f>
        <v>1</v>
      </c>
      <c r="U5982" s="3">
        <v>0</v>
      </c>
      <c r="V5982" s="3">
        <v>0</v>
      </c>
      <c r="W5982" s="3">
        <v>0</v>
      </c>
      <c r="X5982" s="3" t="s">
        <v>1214</v>
      </c>
      <c r="Y5982" s="3" t="s">
        <v>854</v>
      </c>
      <c r="Z5982" s="3" t="str">
        <f>INDEX(业务类型!$C$4:$C$8,MATCH(纤芯!Y5982,业务类型!$B$4:$B$8,0))</f>
        <v>LOCAL</v>
      </c>
      <c r="AA5982" s="3" t="s">
        <v>879</v>
      </c>
    </row>
    <row r="5983" spans="1:27" ht="16.5" x14ac:dyDescent="0.2">
      <c r="A5983" s="3">
        <v>5980</v>
      </c>
      <c r="B5983" s="3">
        <f t="shared" si="469"/>
        <v>37055106016</v>
      </c>
      <c r="C5983" s="3" t="s">
        <v>1166</v>
      </c>
      <c r="D5983" s="3" t="s">
        <v>255</v>
      </c>
      <c r="E5983" s="3" t="str">
        <f>INDEX(光放段!$G$4:$G$237,MATCH(纤芯!G5983,光放段!$C$4:$C$237,0))</f>
        <v>山东二干|潍烟威2号光缆:潍坊四平路-烟台开发区</v>
      </c>
      <c r="F5983" s="3">
        <f>INDEX(光放段!$I$4:$I$237,MATCH(纤芯!H5983,光放段!$B$4:$B$237,0))</f>
        <v>37055100000</v>
      </c>
      <c r="G5983" s="3" t="str">
        <f t="shared" si="465"/>
        <v>山东二干|潍烟威2号光缆:蓬莱大辛店-烟台开发区</v>
      </c>
      <c r="H5983" s="3">
        <f>INDEX(光放段!$B$4:$B$237,MATCH(纤芯!G5983,光放段!$C$4:$C$237,0))</f>
        <v>37055106000</v>
      </c>
      <c r="I5983" s="3" t="str">
        <f t="shared" si="466"/>
        <v>潍烟威2号光缆</v>
      </c>
      <c r="J5983" s="3" t="str">
        <f>INDEX(子缆名称!$B$4:$B$29,纤芯!M5983)</f>
        <v>B缆</v>
      </c>
      <c r="K5983" s="3">
        <v>16</v>
      </c>
      <c r="L5983" s="3">
        <f t="shared" si="467"/>
        <v>4</v>
      </c>
      <c r="M5983" s="3">
        <f t="shared" si="468"/>
        <v>2</v>
      </c>
      <c r="N5983" s="3" t="s">
        <v>135</v>
      </c>
      <c r="O5983" s="3">
        <f>COUNTIF([1]局站!$D$4:$D$172,"="&amp;N5983)</f>
        <v>1</v>
      </c>
      <c r="P5983" s="3">
        <v>0</v>
      </c>
      <c r="Q5983" s="3">
        <v>0</v>
      </c>
      <c r="R5983" s="3">
        <v>0</v>
      </c>
      <c r="S5983" s="3" t="s">
        <v>136</v>
      </c>
      <c r="T5983" s="3">
        <f>COUNTIF([1]局站!$D$4:$D$172,"="&amp;S5983)</f>
        <v>1</v>
      </c>
      <c r="U5983" s="3">
        <v>0</v>
      </c>
      <c r="V5983" s="3">
        <v>0</v>
      </c>
      <c r="W5983" s="3">
        <v>0</v>
      </c>
      <c r="X5983" s="3" t="s">
        <v>1214</v>
      </c>
      <c r="Y5983" s="3" t="s">
        <v>854</v>
      </c>
      <c r="Z5983" s="3" t="str">
        <f>INDEX(业务类型!$C$4:$C$8,MATCH(纤芯!Y5983,业务类型!$B$4:$B$8,0))</f>
        <v>LOCAL</v>
      </c>
      <c r="AA5983" s="3" t="s">
        <v>879</v>
      </c>
    </row>
    <row r="5984" spans="1:27" ht="16.5" x14ac:dyDescent="0.2">
      <c r="A5984" s="3">
        <v>5981</v>
      </c>
      <c r="B5984" s="3">
        <f t="shared" si="469"/>
        <v>37055106017</v>
      </c>
      <c r="C5984" s="3" t="s">
        <v>1166</v>
      </c>
      <c r="D5984" s="3" t="s">
        <v>255</v>
      </c>
      <c r="E5984" s="3" t="str">
        <f>INDEX(光放段!$G$4:$G$237,MATCH(纤芯!G5984,光放段!$C$4:$C$237,0))</f>
        <v>山东二干|潍烟威2号光缆:潍坊四平路-烟台开发区</v>
      </c>
      <c r="F5984" s="3">
        <f>INDEX(光放段!$I$4:$I$237,MATCH(纤芯!H5984,光放段!$B$4:$B$237,0))</f>
        <v>37055100000</v>
      </c>
      <c r="G5984" s="3" t="str">
        <f t="shared" si="465"/>
        <v>山东二干|潍烟威2号光缆:蓬莱大辛店-烟台开发区</v>
      </c>
      <c r="H5984" s="3">
        <f>INDEX(光放段!$B$4:$B$237,MATCH(纤芯!G5984,光放段!$C$4:$C$237,0))</f>
        <v>37055106000</v>
      </c>
      <c r="I5984" s="3" t="str">
        <f t="shared" si="466"/>
        <v>潍烟威2号光缆</v>
      </c>
      <c r="J5984" s="3" t="str">
        <f>INDEX(子缆名称!$B$4:$B$29,纤芯!M5984)</f>
        <v>B缆</v>
      </c>
      <c r="K5984" s="3">
        <v>17</v>
      </c>
      <c r="L5984" s="3">
        <f t="shared" si="467"/>
        <v>5</v>
      </c>
      <c r="M5984" s="3">
        <f t="shared" si="468"/>
        <v>2</v>
      </c>
      <c r="N5984" s="3" t="s">
        <v>135</v>
      </c>
      <c r="O5984" s="3">
        <f>COUNTIF([1]局站!$D$4:$D$172,"="&amp;N5984)</f>
        <v>1</v>
      </c>
      <c r="P5984" s="3">
        <v>0</v>
      </c>
      <c r="Q5984" s="3">
        <v>0</v>
      </c>
      <c r="R5984" s="3">
        <v>0</v>
      </c>
      <c r="S5984" s="3" t="s">
        <v>136</v>
      </c>
      <c r="T5984" s="3">
        <f>COUNTIF([1]局站!$D$4:$D$172,"="&amp;S5984)</f>
        <v>1</v>
      </c>
      <c r="U5984" s="3">
        <v>0</v>
      </c>
      <c r="V5984" s="3">
        <v>0</v>
      </c>
      <c r="W5984" s="3">
        <v>0</v>
      </c>
      <c r="X5984" s="3" t="s">
        <v>1214</v>
      </c>
      <c r="Y5984" s="3" t="s">
        <v>854</v>
      </c>
      <c r="Z5984" s="3" t="str">
        <f>INDEX(业务类型!$C$4:$C$8,MATCH(纤芯!Y5984,业务类型!$B$4:$B$8,0))</f>
        <v>LOCAL</v>
      </c>
      <c r="AA5984" s="3" t="s">
        <v>879</v>
      </c>
    </row>
    <row r="5985" spans="1:27" ht="16.5" x14ac:dyDescent="0.2">
      <c r="A5985" s="3">
        <v>5982</v>
      </c>
      <c r="B5985" s="3">
        <f t="shared" si="469"/>
        <v>37055106018</v>
      </c>
      <c r="C5985" s="3" t="s">
        <v>1166</v>
      </c>
      <c r="D5985" s="3" t="s">
        <v>255</v>
      </c>
      <c r="E5985" s="3" t="str">
        <f>INDEX(光放段!$G$4:$G$237,MATCH(纤芯!G5985,光放段!$C$4:$C$237,0))</f>
        <v>山东二干|潍烟威2号光缆:潍坊四平路-烟台开发区</v>
      </c>
      <c r="F5985" s="3">
        <f>INDEX(光放段!$I$4:$I$237,MATCH(纤芯!H5985,光放段!$B$4:$B$237,0))</f>
        <v>37055100000</v>
      </c>
      <c r="G5985" s="3" t="str">
        <f t="shared" si="465"/>
        <v>山东二干|潍烟威2号光缆:蓬莱大辛店-烟台开发区</v>
      </c>
      <c r="H5985" s="3">
        <f>INDEX(光放段!$B$4:$B$237,MATCH(纤芯!G5985,光放段!$C$4:$C$237,0))</f>
        <v>37055106000</v>
      </c>
      <c r="I5985" s="3" t="str">
        <f t="shared" si="466"/>
        <v>潍烟威2号光缆</v>
      </c>
      <c r="J5985" s="3" t="str">
        <f>INDEX(子缆名称!$B$4:$B$29,纤芯!M5985)</f>
        <v>B缆</v>
      </c>
      <c r="K5985" s="3">
        <v>18</v>
      </c>
      <c r="L5985" s="3">
        <f t="shared" si="467"/>
        <v>6</v>
      </c>
      <c r="M5985" s="3">
        <f t="shared" si="468"/>
        <v>2</v>
      </c>
      <c r="N5985" s="3" t="s">
        <v>135</v>
      </c>
      <c r="O5985" s="3">
        <f>COUNTIF([1]局站!$D$4:$D$172,"="&amp;N5985)</f>
        <v>1</v>
      </c>
      <c r="P5985" s="3">
        <v>0</v>
      </c>
      <c r="Q5985" s="3">
        <v>0</v>
      </c>
      <c r="R5985" s="3">
        <v>0</v>
      </c>
      <c r="S5985" s="3" t="s">
        <v>136</v>
      </c>
      <c r="T5985" s="3">
        <f>COUNTIF([1]局站!$D$4:$D$172,"="&amp;S5985)</f>
        <v>1</v>
      </c>
      <c r="U5985" s="3">
        <v>0</v>
      </c>
      <c r="V5985" s="3">
        <v>0</v>
      </c>
      <c r="W5985" s="3">
        <v>0</v>
      </c>
      <c r="X5985" s="3" t="s">
        <v>1214</v>
      </c>
      <c r="Y5985" s="3" t="s">
        <v>854</v>
      </c>
      <c r="Z5985" s="3" t="str">
        <f>INDEX(业务类型!$C$4:$C$8,MATCH(纤芯!Y5985,业务类型!$B$4:$B$8,0))</f>
        <v>LOCAL</v>
      </c>
      <c r="AA5985" s="3" t="s">
        <v>879</v>
      </c>
    </row>
    <row r="5986" spans="1:27" ht="16.5" x14ac:dyDescent="0.2">
      <c r="A5986" s="3">
        <v>5983</v>
      </c>
      <c r="B5986" s="3">
        <f t="shared" si="469"/>
        <v>37055106019</v>
      </c>
      <c r="C5986" s="3" t="s">
        <v>1166</v>
      </c>
      <c r="D5986" s="3" t="s">
        <v>255</v>
      </c>
      <c r="E5986" s="3" t="str">
        <f>INDEX(光放段!$G$4:$G$237,MATCH(纤芯!G5986,光放段!$C$4:$C$237,0))</f>
        <v>山东二干|潍烟威2号光缆:潍坊四平路-烟台开发区</v>
      </c>
      <c r="F5986" s="3">
        <f>INDEX(光放段!$I$4:$I$237,MATCH(纤芯!H5986,光放段!$B$4:$B$237,0))</f>
        <v>37055100000</v>
      </c>
      <c r="G5986" s="3" t="str">
        <f t="shared" si="465"/>
        <v>山东二干|潍烟威2号光缆:蓬莱大辛店-烟台开发区</v>
      </c>
      <c r="H5986" s="3">
        <f>INDEX(光放段!$B$4:$B$237,MATCH(纤芯!G5986,光放段!$C$4:$C$237,0))</f>
        <v>37055106000</v>
      </c>
      <c r="I5986" s="3" t="str">
        <f t="shared" si="466"/>
        <v>潍烟威2号光缆</v>
      </c>
      <c r="J5986" s="3" t="str">
        <f>INDEX(子缆名称!$B$4:$B$29,纤芯!M5986)</f>
        <v>B缆</v>
      </c>
      <c r="K5986" s="3">
        <v>19</v>
      </c>
      <c r="L5986" s="3">
        <f t="shared" si="467"/>
        <v>7</v>
      </c>
      <c r="M5986" s="3">
        <f t="shared" si="468"/>
        <v>2</v>
      </c>
      <c r="N5986" s="3" t="s">
        <v>135</v>
      </c>
      <c r="O5986" s="3">
        <f>COUNTIF([1]局站!$D$4:$D$172,"="&amp;N5986)</f>
        <v>1</v>
      </c>
      <c r="P5986" s="3">
        <v>0</v>
      </c>
      <c r="Q5986" s="3">
        <v>0</v>
      </c>
      <c r="R5986" s="3">
        <v>0</v>
      </c>
      <c r="S5986" s="3" t="s">
        <v>136</v>
      </c>
      <c r="T5986" s="3">
        <f>COUNTIF([1]局站!$D$4:$D$172,"="&amp;S5986)</f>
        <v>1</v>
      </c>
      <c r="U5986" s="3">
        <v>0</v>
      </c>
      <c r="V5986" s="3">
        <v>0</v>
      </c>
      <c r="W5986" s="3">
        <v>0</v>
      </c>
      <c r="X5986" s="3" t="s">
        <v>1214</v>
      </c>
      <c r="Y5986" s="3" t="s">
        <v>854</v>
      </c>
      <c r="Z5986" s="3" t="str">
        <f>INDEX(业务类型!$C$4:$C$8,MATCH(纤芯!Y5986,业务类型!$B$4:$B$8,0))</f>
        <v>LOCAL</v>
      </c>
      <c r="AA5986" s="3" t="s">
        <v>879</v>
      </c>
    </row>
    <row r="5987" spans="1:27" ht="16.5" x14ac:dyDescent="0.2">
      <c r="A5987" s="3">
        <v>5984</v>
      </c>
      <c r="B5987" s="3">
        <f t="shared" si="469"/>
        <v>37055106020</v>
      </c>
      <c r="C5987" s="3" t="s">
        <v>1166</v>
      </c>
      <c r="D5987" s="3" t="s">
        <v>255</v>
      </c>
      <c r="E5987" s="3" t="str">
        <f>INDEX(光放段!$G$4:$G$237,MATCH(纤芯!G5987,光放段!$C$4:$C$237,0))</f>
        <v>山东二干|潍烟威2号光缆:潍坊四平路-烟台开发区</v>
      </c>
      <c r="F5987" s="3">
        <f>INDEX(光放段!$I$4:$I$237,MATCH(纤芯!H5987,光放段!$B$4:$B$237,0))</f>
        <v>37055100000</v>
      </c>
      <c r="G5987" s="3" t="str">
        <f t="shared" si="465"/>
        <v>山东二干|潍烟威2号光缆:蓬莱大辛店-烟台开发区</v>
      </c>
      <c r="H5987" s="3">
        <f>INDEX(光放段!$B$4:$B$237,MATCH(纤芯!G5987,光放段!$C$4:$C$237,0))</f>
        <v>37055106000</v>
      </c>
      <c r="I5987" s="3" t="str">
        <f t="shared" si="466"/>
        <v>潍烟威2号光缆</v>
      </c>
      <c r="J5987" s="3" t="str">
        <f>INDEX(子缆名称!$B$4:$B$29,纤芯!M5987)</f>
        <v>B缆</v>
      </c>
      <c r="K5987" s="3">
        <v>20</v>
      </c>
      <c r="L5987" s="3">
        <f t="shared" si="467"/>
        <v>8</v>
      </c>
      <c r="M5987" s="3">
        <f t="shared" si="468"/>
        <v>2</v>
      </c>
      <c r="N5987" s="3" t="s">
        <v>135</v>
      </c>
      <c r="O5987" s="3">
        <f>COUNTIF([1]局站!$D$4:$D$172,"="&amp;N5987)</f>
        <v>1</v>
      </c>
      <c r="P5987" s="3">
        <v>0</v>
      </c>
      <c r="Q5987" s="3">
        <v>0</v>
      </c>
      <c r="R5987" s="3">
        <v>0</v>
      </c>
      <c r="S5987" s="3" t="s">
        <v>136</v>
      </c>
      <c r="T5987" s="3">
        <f>COUNTIF([1]局站!$D$4:$D$172,"="&amp;S5987)</f>
        <v>1</v>
      </c>
      <c r="U5987" s="3">
        <v>0</v>
      </c>
      <c r="V5987" s="3">
        <v>0</v>
      </c>
      <c r="W5987" s="3">
        <v>0</v>
      </c>
      <c r="X5987" s="3" t="s">
        <v>1214</v>
      </c>
      <c r="Y5987" s="3" t="s">
        <v>854</v>
      </c>
      <c r="Z5987" s="3" t="str">
        <f>INDEX(业务类型!$C$4:$C$8,MATCH(纤芯!Y5987,业务类型!$B$4:$B$8,0))</f>
        <v>LOCAL</v>
      </c>
      <c r="AA5987" s="3" t="s">
        <v>879</v>
      </c>
    </row>
    <row r="5988" spans="1:27" ht="16.5" x14ac:dyDescent="0.2">
      <c r="A5988" s="3">
        <v>5985</v>
      </c>
      <c r="B5988" s="3">
        <f t="shared" si="469"/>
        <v>37055106021</v>
      </c>
      <c r="C5988" s="3" t="s">
        <v>1166</v>
      </c>
      <c r="D5988" s="3" t="s">
        <v>255</v>
      </c>
      <c r="E5988" s="3" t="str">
        <f>INDEX(光放段!$G$4:$G$237,MATCH(纤芯!G5988,光放段!$C$4:$C$237,0))</f>
        <v>山东二干|潍烟威2号光缆:潍坊四平路-烟台开发区</v>
      </c>
      <c r="F5988" s="3">
        <f>INDEX(光放段!$I$4:$I$237,MATCH(纤芯!H5988,光放段!$B$4:$B$237,0))</f>
        <v>37055100000</v>
      </c>
      <c r="G5988" s="3" t="str">
        <f t="shared" si="465"/>
        <v>山东二干|潍烟威2号光缆:蓬莱大辛店-烟台开发区</v>
      </c>
      <c r="H5988" s="3">
        <f>INDEX(光放段!$B$4:$B$237,MATCH(纤芯!G5988,光放段!$C$4:$C$237,0))</f>
        <v>37055106000</v>
      </c>
      <c r="I5988" s="3" t="str">
        <f t="shared" si="466"/>
        <v>潍烟威2号光缆</v>
      </c>
      <c r="J5988" s="3" t="str">
        <f>INDEX(子缆名称!$B$4:$B$29,纤芯!M5988)</f>
        <v>B缆</v>
      </c>
      <c r="K5988" s="3">
        <v>21</v>
      </c>
      <c r="L5988" s="3">
        <f t="shared" si="467"/>
        <v>9</v>
      </c>
      <c r="M5988" s="3">
        <f t="shared" si="468"/>
        <v>2</v>
      </c>
      <c r="N5988" s="3" t="s">
        <v>135</v>
      </c>
      <c r="O5988" s="3">
        <f>COUNTIF([1]局站!$D$4:$D$172,"="&amp;N5988)</f>
        <v>1</v>
      </c>
      <c r="P5988" s="3">
        <v>0</v>
      </c>
      <c r="Q5988" s="3">
        <v>0</v>
      </c>
      <c r="R5988" s="3">
        <v>0</v>
      </c>
      <c r="S5988" s="3" t="s">
        <v>136</v>
      </c>
      <c r="T5988" s="3">
        <f>COUNTIF([1]局站!$D$4:$D$172,"="&amp;S5988)</f>
        <v>1</v>
      </c>
      <c r="U5988" s="3">
        <v>0</v>
      </c>
      <c r="V5988" s="3">
        <v>0</v>
      </c>
      <c r="W5988" s="3">
        <v>0</v>
      </c>
      <c r="X5988" s="3" t="s">
        <v>1214</v>
      </c>
      <c r="Y5988" s="3" t="s">
        <v>854</v>
      </c>
      <c r="Z5988" s="3" t="str">
        <f>INDEX(业务类型!$C$4:$C$8,MATCH(纤芯!Y5988,业务类型!$B$4:$B$8,0))</f>
        <v>LOCAL</v>
      </c>
      <c r="AA5988" s="3" t="s">
        <v>879</v>
      </c>
    </row>
    <row r="5989" spans="1:27" ht="16.5" x14ac:dyDescent="0.2">
      <c r="A5989" s="3">
        <v>5986</v>
      </c>
      <c r="B5989" s="3">
        <f t="shared" si="469"/>
        <v>37055106022</v>
      </c>
      <c r="C5989" s="3" t="s">
        <v>1166</v>
      </c>
      <c r="D5989" s="3" t="s">
        <v>255</v>
      </c>
      <c r="E5989" s="3" t="str">
        <f>INDEX(光放段!$G$4:$G$237,MATCH(纤芯!G5989,光放段!$C$4:$C$237,0))</f>
        <v>山东二干|潍烟威2号光缆:潍坊四平路-烟台开发区</v>
      </c>
      <c r="F5989" s="3">
        <f>INDEX(光放段!$I$4:$I$237,MATCH(纤芯!H5989,光放段!$B$4:$B$237,0))</f>
        <v>37055100000</v>
      </c>
      <c r="G5989" s="3" t="str">
        <f t="shared" si="465"/>
        <v>山东二干|潍烟威2号光缆:蓬莱大辛店-烟台开发区</v>
      </c>
      <c r="H5989" s="3">
        <f>INDEX(光放段!$B$4:$B$237,MATCH(纤芯!G5989,光放段!$C$4:$C$237,0))</f>
        <v>37055106000</v>
      </c>
      <c r="I5989" s="3" t="str">
        <f t="shared" si="466"/>
        <v>潍烟威2号光缆</v>
      </c>
      <c r="J5989" s="3" t="str">
        <f>INDEX(子缆名称!$B$4:$B$29,纤芯!M5989)</f>
        <v>B缆</v>
      </c>
      <c r="K5989" s="3">
        <v>22</v>
      </c>
      <c r="L5989" s="3">
        <f t="shared" si="467"/>
        <v>10</v>
      </c>
      <c r="M5989" s="3">
        <f t="shared" si="468"/>
        <v>2</v>
      </c>
      <c r="N5989" s="3" t="s">
        <v>135</v>
      </c>
      <c r="O5989" s="3">
        <f>COUNTIF([1]局站!$D$4:$D$172,"="&amp;N5989)</f>
        <v>1</v>
      </c>
      <c r="P5989" s="3">
        <v>0</v>
      </c>
      <c r="Q5989" s="3">
        <v>0</v>
      </c>
      <c r="R5989" s="3">
        <v>0</v>
      </c>
      <c r="S5989" s="3" t="s">
        <v>136</v>
      </c>
      <c r="T5989" s="3">
        <f>COUNTIF([1]局站!$D$4:$D$172,"="&amp;S5989)</f>
        <v>1</v>
      </c>
      <c r="U5989" s="3">
        <v>0</v>
      </c>
      <c r="V5989" s="3">
        <v>0</v>
      </c>
      <c r="W5989" s="3">
        <v>0</v>
      </c>
      <c r="X5989" s="3" t="s">
        <v>1214</v>
      </c>
      <c r="Y5989" s="3" t="s">
        <v>854</v>
      </c>
      <c r="Z5989" s="3" t="str">
        <f>INDEX(业务类型!$C$4:$C$8,MATCH(纤芯!Y5989,业务类型!$B$4:$B$8,0))</f>
        <v>LOCAL</v>
      </c>
      <c r="AA5989" s="3" t="s">
        <v>879</v>
      </c>
    </row>
    <row r="5990" spans="1:27" ht="16.5" x14ac:dyDescent="0.2">
      <c r="A5990" s="3">
        <v>5987</v>
      </c>
      <c r="B5990" s="3">
        <f t="shared" si="469"/>
        <v>37055106023</v>
      </c>
      <c r="C5990" s="3" t="s">
        <v>1166</v>
      </c>
      <c r="D5990" s="3" t="s">
        <v>255</v>
      </c>
      <c r="E5990" s="3" t="str">
        <f>INDEX(光放段!$G$4:$G$237,MATCH(纤芯!G5990,光放段!$C$4:$C$237,0))</f>
        <v>山东二干|潍烟威2号光缆:潍坊四平路-烟台开发区</v>
      </c>
      <c r="F5990" s="3">
        <f>INDEX(光放段!$I$4:$I$237,MATCH(纤芯!H5990,光放段!$B$4:$B$237,0))</f>
        <v>37055100000</v>
      </c>
      <c r="G5990" s="3" t="str">
        <f t="shared" si="465"/>
        <v>山东二干|潍烟威2号光缆:蓬莱大辛店-烟台开发区</v>
      </c>
      <c r="H5990" s="3">
        <f>INDEX(光放段!$B$4:$B$237,MATCH(纤芯!G5990,光放段!$C$4:$C$237,0))</f>
        <v>37055106000</v>
      </c>
      <c r="I5990" s="3" t="str">
        <f t="shared" si="466"/>
        <v>潍烟威2号光缆</v>
      </c>
      <c r="J5990" s="3" t="str">
        <f>INDEX(子缆名称!$B$4:$B$29,纤芯!M5990)</f>
        <v>B缆</v>
      </c>
      <c r="K5990" s="3">
        <v>23</v>
      </c>
      <c r="L5990" s="3">
        <f t="shared" si="467"/>
        <v>11</v>
      </c>
      <c r="M5990" s="3">
        <f t="shared" si="468"/>
        <v>2</v>
      </c>
      <c r="N5990" s="3" t="s">
        <v>135</v>
      </c>
      <c r="O5990" s="3">
        <f>COUNTIF([1]局站!$D$4:$D$172,"="&amp;N5990)</f>
        <v>1</v>
      </c>
      <c r="P5990" s="3">
        <v>0</v>
      </c>
      <c r="Q5990" s="3">
        <v>0</v>
      </c>
      <c r="R5990" s="3">
        <v>0</v>
      </c>
      <c r="S5990" s="3" t="s">
        <v>136</v>
      </c>
      <c r="T5990" s="3">
        <f>COUNTIF([1]局站!$D$4:$D$172,"="&amp;S5990)</f>
        <v>1</v>
      </c>
      <c r="U5990" s="3">
        <v>0</v>
      </c>
      <c r="V5990" s="3">
        <v>0</v>
      </c>
      <c r="W5990" s="3">
        <v>0</v>
      </c>
      <c r="X5990" s="3" t="s">
        <v>1214</v>
      </c>
      <c r="Y5990" s="3" t="s">
        <v>880</v>
      </c>
      <c r="Z5990" s="3" t="str">
        <f>INDEX(业务类型!$C$4:$C$8,MATCH(纤芯!Y5990,业务类型!$B$4:$B$8,0))</f>
        <v>IDLE</v>
      </c>
      <c r="AA5990" s="3"/>
    </row>
    <row r="5991" spans="1:27" ht="16.5" x14ac:dyDescent="0.2">
      <c r="A5991" s="3">
        <v>5988</v>
      </c>
      <c r="B5991" s="3">
        <f t="shared" si="469"/>
        <v>37055106024</v>
      </c>
      <c r="C5991" s="3" t="s">
        <v>1166</v>
      </c>
      <c r="D5991" s="3" t="s">
        <v>255</v>
      </c>
      <c r="E5991" s="3" t="str">
        <f>INDEX(光放段!$G$4:$G$237,MATCH(纤芯!G5991,光放段!$C$4:$C$237,0))</f>
        <v>山东二干|潍烟威2号光缆:潍坊四平路-烟台开发区</v>
      </c>
      <c r="F5991" s="3">
        <f>INDEX(光放段!$I$4:$I$237,MATCH(纤芯!H5991,光放段!$B$4:$B$237,0))</f>
        <v>37055100000</v>
      </c>
      <c r="G5991" s="3" t="str">
        <f t="shared" si="465"/>
        <v>山东二干|潍烟威2号光缆:蓬莱大辛店-烟台开发区</v>
      </c>
      <c r="H5991" s="3">
        <f>INDEX(光放段!$B$4:$B$237,MATCH(纤芯!G5991,光放段!$C$4:$C$237,0))</f>
        <v>37055106000</v>
      </c>
      <c r="I5991" s="3" t="str">
        <f t="shared" si="466"/>
        <v>潍烟威2号光缆</v>
      </c>
      <c r="J5991" s="3" t="str">
        <f>INDEX(子缆名称!$B$4:$B$29,纤芯!M5991)</f>
        <v>B缆</v>
      </c>
      <c r="K5991" s="3">
        <v>24</v>
      </c>
      <c r="L5991" s="3">
        <f t="shared" si="467"/>
        <v>12</v>
      </c>
      <c r="M5991" s="3">
        <f t="shared" si="468"/>
        <v>2</v>
      </c>
      <c r="N5991" s="3" t="s">
        <v>135</v>
      </c>
      <c r="O5991" s="3">
        <f>COUNTIF([1]局站!$D$4:$D$172,"="&amp;N5991)</f>
        <v>1</v>
      </c>
      <c r="P5991" s="3">
        <v>0</v>
      </c>
      <c r="Q5991" s="3">
        <v>0</v>
      </c>
      <c r="R5991" s="3">
        <v>0</v>
      </c>
      <c r="S5991" s="3" t="s">
        <v>136</v>
      </c>
      <c r="T5991" s="3">
        <f>COUNTIF([1]局站!$D$4:$D$172,"="&amp;S5991)</f>
        <v>1</v>
      </c>
      <c r="U5991" s="3">
        <v>0</v>
      </c>
      <c r="V5991" s="3">
        <v>0</v>
      </c>
      <c r="W5991" s="3">
        <v>0</v>
      </c>
      <c r="X5991" s="3" t="s">
        <v>1214</v>
      </c>
      <c r="Y5991" s="3" t="s">
        <v>881</v>
      </c>
      <c r="Z5991" s="3" t="str">
        <f>INDEX(业务类型!$C$4:$C$8,MATCH(纤芯!Y5991,业务类型!$B$4:$B$8,0))</f>
        <v>OTHER</v>
      </c>
      <c r="AA5991" s="3" t="s">
        <v>888</v>
      </c>
    </row>
    <row r="5992" spans="1:27" ht="16.5" x14ac:dyDescent="0.2">
      <c r="A5992" s="3">
        <v>5989</v>
      </c>
      <c r="B5992" s="3">
        <f t="shared" si="469"/>
        <v>37055106025</v>
      </c>
      <c r="C5992" s="3" t="s">
        <v>1166</v>
      </c>
      <c r="D5992" s="3" t="s">
        <v>255</v>
      </c>
      <c r="E5992" s="3" t="str">
        <f>INDEX(光放段!$G$4:$G$237,MATCH(纤芯!G5992,光放段!$C$4:$C$237,0))</f>
        <v>山东二干|潍烟威2号光缆:潍坊四平路-烟台开发区</v>
      </c>
      <c r="F5992" s="3">
        <f>INDEX(光放段!$I$4:$I$237,MATCH(纤芯!H5992,光放段!$B$4:$B$237,0))</f>
        <v>37055100000</v>
      </c>
      <c r="G5992" s="3" t="str">
        <f t="shared" si="465"/>
        <v>山东二干|潍烟威2号光缆:蓬莱大辛店-烟台开发区</v>
      </c>
      <c r="H5992" s="3">
        <f>INDEX(光放段!$B$4:$B$237,MATCH(纤芯!G5992,光放段!$C$4:$C$237,0))</f>
        <v>37055106000</v>
      </c>
      <c r="I5992" s="3" t="str">
        <f t="shared" si="466"/>
        <v>潍烟威2号光缆</v>
      </c>
      <c r="J5992" s="3" t="str">
        <f>INDEX(子缆名称!$B$4:$B$29,纤芯!M5992)</f>
        <v>C缆</v>
      </c>
      <c r="K5992" s="3">
        <v>25</v>
      </c>
      <c r="L5992" s="3">
        <f t="shared" si="467"/>
        <v>1</v>
      </c>
      <c r="M5992" s="3">
        <f t="shared" si="468"/>
        <v>3</v>
      </c>
      <c r="N5992" s="3" t="s">
        <v>135</v>
      </c>
      <c r="O5992" s="3">
        <f>COUNTIF([1]局站!$D$4:$D$172,"="&amp;N5992)</f>
        <v>1</v>
      </c>
      <c r="P5992" s="3">
        <v>0</v>
      </c>
      <c r="Q5992" s="3">
        <v>0</v>
      </c>
      <c r="R5992" s="3">
        <v>0</v>
      </c>
      <c r="S5992" s="3" t="s">
        <v>136</v>
      </c>
      <c r="T5992" s="3">
        <f>COUNTIF([1]局站!$D$4:$D$172,"="&amp;S5992)</f>
        <v>1</v>
      </c>
      <c r="U5992" s="3">
        <v>0</v>
      </c>
      <c r="V5992" s="3">
        <v>0</v>
      </c>
      <c r="W5992" s="3">
        <v>0</v>
      </c>
      <c r="X5992" s="3" t="s">
        <v>1214</v>
      </c>
      <c r="Y5992" s="3" t="s">
        <v>854</v>
      </c>
      <c r="Z5992" s="3" t="str">
        <f>INDEX(业务类型!$C$4:$C$8,MATCH(纤芯!Y5992,业务类型!$B$4:$B$8,0))</f>
        <v>LOCAL</v>
      </c>
      <c r="AA5992" s="3" t="s">
        <v>879</v>
      </c>
    </row>
    <row r="5993" spans="1:27" ht="16.5" x14ac:dyDescent="0.2">
      <c r="A5993" s="3">
        <v>5990</v>
      </c>
      <c r="B5993" s="3">
        <f t="shared" si="469"/>
        <v>37055106026</v>
      </c>
      <c r="C5993" s="3" t="s">
        <v>1166</v>
      </c>
      <c r="D5993" s="3" t="s">
        <v>255</v>
      </c>
      <c r="E5993" s="3" t="str">
        <f>INDEX(光放段!$G$4:$G$237,MATCH(纤芯!G5993,光放段!$C$4:$C$237,0))</f>
        <v>山东二干|潍烟威2号光缆:潍坊四平路-烟台开发区</v>
      </c>
      <c r="F5993" s="3">
        <f>INDEX(光放段!$I$4:$I$237,MATCH(纤芯!H5993,光放段!$B$4:$B$237,0))</f>
        <v>37055100000</v>
      </c>
      <c r="G5993" s="3" t="str">
        <f t="shared" si="465"/>
        <v>山东二干|潍烟威2号光缆:蓬莱大辛店-烟台开发区</v>
      </c>
      <c r="H5993" s="3">
        <f>INDEX(光放段!$B$4:$B$237,MATCH(纤芯!G5993,光放段!$C$4:$C$237,0))</f>
        <v>37055106000</v>
      </c>
      <c r="I5993" s="3" t="str">
        <f t="shared" si="466"/>
        <v>潍烟威2号光缆</v>
      </c>
      <c r="J5993" s="3" t="str">
        <f>INDEX(子缆名称!$B$4:$B$29,纤芯!M5993)</f>
        <v>C缆</v>
      </c>
      <c r="K5993" s="3">
        <v>26</v>
      </c>
      <c r="L5993" s="3">
        <f t="shared" si="467"/>
        <v>2</v>
      </c>
      <c r="M5993" s="3">
        <f t="shared" si="468"/>
        <v>3</v>
      </c>
      <c r="N5993" s="3" t="s">
        <v>135</v>
      </c>
      <c r="O5993" s="3">
        <f>COUNTIF([1]局站!$D$4:$D$172,"="&amp;N5993)</f>
        <v>1</v>
      </c>
      <c r="P5993" s="3">
        <v>0</v>
      </c>
      <c r="Q5993" s="3">
        <v>0</v>
      </c>
      <c r="R5993" s="3">
        <v>0</v>
      </c>
      <c r="S5993" s="3" t="s">
        <v>136</v>
      </c>
      <c r="T5993" s="3">
        <f>COUNTIF([1]局站!$D$4:$D$172,"="&amp;S5993)</f>
        <v>1</v>
      </c>
      <c r="U5993" s="3">
        <v>0</v>
      </c>
      <c r="V5993" s="3">
        <v>0</v>
      </c>
      <c r="W5993" s="3">
        <v>0</v>
      </c>
      <c r="X5993" s="3" t="s">
        <v>1214</v>
      </c>
      <c r="Y5993" s="3" t="s">
        <v>854</v>
      </c>
      <c r="Z5993" s="3" t="str">
        <f>INDEX(业务类型!$C$4:$C$8,MATCH(纤芯!Y5993,业务类型!$B$4:$B$8,0))</f>
        <v>LOCAL</v>
      </c>
      <c r="AA5993" s="3" t="s">
        <v>879</v>
      </c>
    </row>
    <row r="5994" spans="1:27" ht="16.5" x14ac:dyDescent="0.2">
      <c r="A5994" s="3">
        <v>5991</v>
      </c>
      <c r="B5994" s="3">
        <f t="shared" si="469"/>
        <v>37055106027</v>
      </c>
      <c r="C5994" s="3" t="s">
        <v>1166</v>
      </c>
      <c r="D5994" s="3" t="s">
        <v>255</v>
      </c>
      <c r="E5994" s="3" t="str">
        <f>INDEX(光放段!$G$4:$G$237,MATCH(纤芯!G5994,光放段!$C$4:$C$237,0))</f>
        <v>山东二干|潍烟威2号光缆:潍坊四平路-烟台开发区</v>
      </c>
      <c r="F5994" s="3">
        <f>INDEX(光放段!$I$4:$I$237,MATCH(纤芯!H5994,光放段!$B$4:$B$237,0))</f>
        <v>37055100000</v>
      </c>
      <c r="G5994" s="3" t="str">
        <f t="shared" si="465"/>
        <v>山东二干|潍烟威2号光缆:蓬莱大辛店-烟台开发区</v>
      </c>
      <c r="H5994" s="3">
        <f>INDEX(光放段!$B$4:$B$237,MATCH(纤芯!G5994,光放段!$C$4:$C$237,0))</f>
        <v>37055106000</v>
      </c>
      <c r="I5994" s="3" t="str">
        <f t="shared" si="466"/>
        <v>潍烟威2号光缆</v>
      </c>
      <c r="J5994" s="3" t="str">
        <f>INDEX(子缆名称!$B$4:$B$29,纤芯!M5994)</f>
        <v>C缆</v>
      </c>
      <c r="K5994" s="3">
        <v>27</v>
      </c>
      <c r="L5994" s="3">
        <f t="shared" si="467"/>
        <v>3</v>
      </c>
      <c r="M5994" s="3">
        <f t="shared" si="468"/>
        <v>3</v>
      </c>
      <c r="N5994" s="3" t="s">
        <v>135</v>
      </c>
      <c r="O5994" s="3">
        <f>COUNTIF([1]局站!$D$4:$D$172,"="&amp;N5994)</f>
        <v>1</v>
      </c>
      <c r="P5994" s="3">
        <v>0</v>
      </c>
      <c r="Q5994" s="3">
        <v>0</v>
      </c>
      <c r="R5994" s="3">
        <v>0</v>
      </c>
      <c r="S5994" s="3" t="s">
        <v>136</v>
      </c>
      <c r="T5994" s="3">
        <f>COUNTIF([1]局站!$D$4:$D$172,"="&amp;S5994)</f>
        <v>1</v>
      </c>
      <c r="U5994" s="3">
        <v>0</v>
      </c>
      <c r="V5994" s="3">
        <v>0</v>
      </c>
      <c r="W5994" s="3">
        <v>0</v>
      </c>
      <c r="X5994" s="3" t="s">
        <v>1214</v>
      </c>
      <c r="Y5994" s="3" t="s">
        <v>854</v>
      </c>
      <c r="Z5994" s="3" t="str">
        <f>INDEX(业务类型!$C$4:$C$8,MATCH(纤芯!Y5994,业务类型!$B$4:$B$8,0))</f>
        <v>LOCAL</v>
      </c>
      <c r="AA5994" s="3" t="s">
        <v>879</v>
      </c>
    </row>
    <row r="5995" spans="1:27" ht="16.5" x14ac:dyDescent="0.2">
      <c r="A5995" s="3">
        <v>5992</v>
      </c>
      <c r="B5995" s="3">
        <f t="shared" si="469"/>
        <v>37055106028</v>
      </c>
      <c r="C5995" s="3" t="s">
        <v>1166</v>
      </c>
      <c r="D5995" s="3" t="s">
        <v>255</v>
      </c>
      <c r="E5995" s="3" t="str">
        <f>INDEX(光放段!$G$4:$G$237,MATCH(纤芯!G5995,光放段!$C$4:$C$237,0))</f>
        <v>山东二干|潍烟威2号光缆:潍坊四平路-烟台开发区</v>
      </c>
      <c r="F5995" s="3">
        <f>INDEX(光放段!$I$4:$I$237,MATCH(纤芯!H5995,光放段!$B$4:$B$237,0))</f>
        <v>37055100000</v>
      </c>
      <c r="G5995" s="3" t="str">
        <f t="shared" si="465"/>
        <v>山东二干|潍烟威2号光缆:蓬莱大辛店-烟台开发区</v>
      </c>
      <c r="H5995" s="3">
        <f>INDEX(光放段!$B$4:$B$237,MATCH(纤芯!G5995,光放段!$C$4:$C$237,0))</f>
        <v>37055106000</v>
      </c>
      <c r="I5995" s="3" t="str">
        <f t="shared" si="466"/>
        <v>潍烟威2号光缆</v>
      </c>
      <c r="J5995" s="3" t="str">
        <f>INDEX(子缆名称!$B$4:$B$29,纤芯!M5995)</f>
        <v>C缆</v>
      </c>
      <c r="K5995" s="3">
        <v>28</v>
      </c>
      <c r="L5995" s="3">
        <f t="shared" si="467"/>
        <v>4</v>
      </c>
      <c r="M5995" s="3">
        <f t="shared" si="468"/>
        <v>3</v>
      </c>
      <c r="N5995" s="3" t="s">
        <v>135</v>
      </c>
      <c r="O5995" s="3">
        <f>COUNTIF([1]局站!$D$4:$D$172,"="&amp;N5995)</f>
        <v>1</v>
      </c>
      <c r="P5995" s="3">
        <v>0</v>
      </c>
      <c r="Q5995" s="3">
        <v>0</v>
      </c>
      <c r="R5995" s="3">
        <v>0</v>
      </c>
      <c r="S5995" s="3" t="s">
        <v>136</v>
      </c>
      <c r="T5995" s="3">
        <f>COUNTIF([1]局站!$D$4:$D$172,"="&amp;S5995)</f>
        <v>1</v>
      </c>
      <c r="U5995" s="3">
        <v>0</v>
      </c>
      <c r="V5995" s="3">
        <v>0</v>
      </c>
      <c r="W5995" s="3">
        <v>0</v>
      </c>
      <c r="X5995" s="3" t="s">
        <v>1214</v>
      </c>
      <c r="Y5995" s="3" t="s">
        <v>854</v>
      </c>
      <c r="Z5995" s="3" t="str">
        <f>INDEX(业务类型!$C$4:$C$8,MATCH(纤芯!Y5995,业务类型!$B$4:$B$8,0))</f>
        <v>LOCAL</v>
      </c>
      <c r="AA5995" s="3" t="s">
        <v>879</v>
      </c>
    </row>
    <row r="5996" spans="1:27" ht="16.5" x14ac:dyDescent="0.2">
      <c r="A5996" s="3">
        <v>5993</v>
      </c>
      <c r="B5996" s="3">
        <f t="shared" si="469"/>
        <v>37055106029</v>
      </c>
      <c r="C5996" s="3" t="s">
        <v>1166</v>
      </c>
      <c r="D5996" s="3" t="s">
        <v>255</v>
      </c>
      <c r="E5996" s="3" t="str">
        <f>INDEX(光放段!$G$4:$G$237,MATCH(纤芯!G5996,光放段!$C$4:$C$237,0))</f>
        <v>山东二干|潍烟威2号光缆:潍坊四平路-烟台开发区</v>
      </c>
      <c r="F5996" s="3">
        <f>INDEX(光放段!$I$4:$I$237,MATCH(纤芯!H5996,光放段!$B$4:$B$237,0))</f>
        <v>37055100000</v>
      </c>
      <c r="G5996" s="3" t="str">
        <f t="shared" si="465"/>
        <v>山东二干|潍烟威2号光缆:蓬莱大辛店-烟台开发区</v>
      </c>
      <c r="H5996" s="3">
        <f>INDEX(光放段!$B$4:$B$237,MATCH(纤芯!G5996,光放段!$C$4:$C$237,0))</f>
        <v>37055106000</v>
      </c>
      <c r="I5996" s="3" t="str">
        <f t="shared" si="466"/>
        <v>潍烟威2号光缆</v>
      </c>
      <c r="J5996" s="3" t="str">
        <f>INDEX(子缆名称!$B$4:$B$29,纤芯!M5996)</f>
        <v>C缆</v>
      </c>
      <c r="K5996" s="3">
        <v>29</v>
      </c>
      <c r="L5996" s="3">
        <f t="shared" si="467"/>
        <v>5</v>
      </c>
      <c r="M5996" s="3">
        <f t="shared" si="468"/>
        <v>3</v>
      </c>
      <c r="N5996" s="3" t="s">
        <v>135</v>
      </c>
      <c r="O5996" s="3">
        <f>COUNTIF([1]局站!$D$4:$D$172,"="&amp;N5996)</f>
        <v>1</v>
      </c>
      <c r="P5996" s="3">
        <v>0</v>
      </c>
      <c r="Q5996" s="3">
        <v>0</v>
      </c>
      <c r="R5996" s="3">
        <v>0</v>
      </c>
      <c r="S5996" s="3" t="s">
        <v>136</v>
      </c>
      <c r="T5996" s="3">
        <f>COUNTIF([1]局站!$D$4:$D$172,"="&amp;S5996)</f>
        <v>1</v>
      </c>
      <c r="U5996" s="3">
        <v>0</v>
      </c>
      <c r="V5996" s="3">
        <v>0</v>
      </c>
      <c r="W5996" s="3">
        <v>0</v>
      </c>
      <c r="X5996" s="3" t="s">
        <v>1214</v>
      </c>
      <c r="Y5996" s="3" t="s">
        <v>854</v>
      </c>
      <c r="Z5996" s="3" t="str">
        <f>INDEX(业务类型!$C$4:$C$8,MATCH(纤芯!Y5996,业务类型!$B$4:$B$8,0))</f>
        <v>LOCAL</v>
      </c>
      <c r="AA5996" s="3" t="s">
        <v>879</v>
      </c>
    </row>
    <row r="5997" spans="1:27" ht="16.5" x14ac:dyDescent="0.2">
      <c r="A5997" s="3">
        <v>5994</v>
      </c>
      <c r="B5997" s="3">
        <f t="shared" si="469"/>
        <v>37055106030</v>
      </c>
      <c r="C5997" s="3" t="s">
        <v>1166</v>
      </c>
      <c r="D5997" s="3" t="s">
        <v>255</v>
      </c>
      <c r="E5997" s="3" t="str">
        <f>INDEX(光放段!$G$4:$G$237,MATCH(纤芯!G5997,光放段!$C$4:$C$237,0))</f>
        <v>山东二干|潍烟威2号光缆:潍坊四平路-烟台开发区</v>
      </c>
      <c r="F5997" s="3">
        <f>INDEX(光放段!$I$4:$I$237,MATCH(纤芯!H5997,光放段!$B$4:$B$237,0))</f>
        <v>37055100000</v>
      </c>
      <c r="G5997" s="3" t="str">
        <f t="shared" si="465"/>
        <v>山东二干|潍烟威2号光缆:蓬莱大辛店-烟台开发区</v>
      </c>
      <c r="H5997" s="3">
        <f>INDEX(光放段!$B$4:$B$237,MATCH(纤芯!G5997,光放段!$C$4:$C$237,0))</f>
        <v>37055106000</v>
      </c>
      <c r="I5997" s="3" t="str">
        <f t="shared" si="466"/>
        <v>潍烟威2号光缆</v>
      </c>
      <c r="J5997" s="3" t="str">
        <f>INDEX(子缆名称!$B$4:$B$29,纤芯!M5997)</f>
        <v>C缆</v>
      </c>
      <c r="K5997" s="3">
        <v>30</v>
      </c>
      <c r="L5997" s="3">
        <f t="shared" si="467"/>
        <v>6</v>
      </c>
      <c r="M5997" s="3">
        <f t="shared" si="468"/>
        <v>3</v>
      </c>
      <c r="N5997" s="3" t="s">
        <v>135</v>
      </c>
      <c r="O5997" s="3">
        <f>COUNTIF([1]局站!$D$4:$D$172,"="&amp;N5997)</f>
        <v>1</v>
      </c>
      <c r="P5997" s="3">
        <v>0</v>
      </c>
      <c r="Q5997" s="3">
        <v>0</v>
      </c>
      <c r="R5997" s="3">
        <v>0</v>
      </c>
      <c r="S5997" s="3" t="s">
        <v>136</v>
      </c>
      <c r="T5997" s="3">
        <f>COUNTIF([1]局站!$D$4:$D$172,"="&amp;S5997)</f>
        <v>1</v>
      </c>
      <c r="U5997" s="3">
        <v>0</v>
      </c>
      <c r="V5997" s="3">
        <v>0</v>
      </c>
      <c r="W5997" s="3">
        <v>0</v>
      </c>
      <c r="X5997" s="3" t="s">
        <v>1214</v>
      </c>
      <c r="Y5997" s="3" t="s">
        <v>854</v>
      </c>
      <c r="Z5997" s="3" t="str">
        <f>INDEX(业务类型!$C$4:$C$8,MATCH(纤芯!Y5997,业务类型!$B$4:$B$8,0))</f>
        <v>LOCAL</v>
      </c>
      <c r="AA5997" s="3" t="s">
        <v>879</v>
      </c>
    </row>
    <row r="5998" spans="1:27" ht="16.5" x14ac:dyDescent="0.2">
      <c r="A5998" s="3">
        <v>5995</v>
      </c>
      <c r="B5998" s="3">
        <f t="shared" si="469"/>
        <v>37055106031</v>
      </c>
      <c r="C5998" s="3" t="s">
        <v>1166</v>
      </c>
      <c r="D5998" s="3" t="s">
        <v>255</v>
      </c>
      <c r="E5998" s="3" t="str">
        <f>INDEX(光放段!$G$4:$G$237,MATCH(纤芯!G5998,光放段!$C$4:$C$237,0))</f>
        <v>山东二干|潍烟威2号光缆:潍坊四平路-烟台开发区</v>
      </c>
      <c r="F5998" s="3">
        <f>INDEX(光放段!$I$4:$I$237,MATCH(纤芯!H5998,光放段!$B$4:$B$237,0))</f>
        <v>37055100000</v>
      </c>
      <c r="G5998" s="3" t="str">
        <f t="shared" si="465"/>
        <v>山东二干|潍烟威2号光缆:蓬莱大辛店-烟台开发区</v>
      </c>
      <c r="H5998" s="3">
        <f>INDEX(光放段!$B$4:$B$237,MATCH(纤芯!G5998,光放段!$C$4:$C$237,0))</f>
        <v>37055106000</v>
      </c>
      <c r="I5998" s="3" t="str">
        <f t="shared" si="466"/>
        <v>潍烟威2号光缆</v>
      </c>
      <c r="J5998" s="3" t="str">
        <f>INDEX(子缆名称!$B$4:$B$29,纤芯!M5998)</f>
        <v>C缆</v>
      </c>
      <c r="K5998" s="3">
        <v>31</v>
      </c>
      <c r="L5998" s="3">
        <f t="shared" si="467"/>
        <v>7</v>
      </c>
      <c r="M5998" s="3">
        <f t="shared" si="468"/>
        <v>3</v>
      </c>
      <c r="N5998" s="3" t="s">
        <v>135</v>
      </c>
      <c r="O5998" s="3">
        <f>COUNTIF([1]局站!$D$4:$D$172,"="&amp;N5998)</f>
        <v>1</v>
      </c>
      <c r="P5998" s="3">
        <v>0</v>
      </c>
      <c r="Q5998" s="3">
        <v>0</v>
      </c>
      <c r="R5998" s="3">
        <v>0</v>
      </c>
      <c r="S5998" s="3" t="s">
        <v>136</v>
      </c>
      <c r="T5998" s="3">
        <f>COUNTIF([1]局站!$D$4:$D$172,"="&amp;S5998)</f>
        <v>1</v>
      </c>
      <c r="U5998" s="3">
        <v>0</v>
      </c>
      <c r="V5998" s="3">
        <v>0</v>
      </c>
      <c r="W5998" s="3">
        <v>0</v>
      </c>
      <c r="X5998" s="3" t="s">
        <v>1214</v>
      </c>
      <c r="Y5998" s="3" t="s">
        <v>854</v>
      </c>
      <c r="Z5998" s="3" t="str">
        <f>INDEX(业务类型!$C$4:$C$8,MATCH(纤芯!Y5998,业务类型!$B$4:$B$8,0))</f>
        <v>LOCAL</v>
      </c>
      <c r="AA5998" s="3" t="s">
        <v>879</v>
      </c>
    </row>
    <row r="5999" spans="1:27" ht="16.5" x14ac:dyDescent="0.2">
      <c r="A5999" s="3">
        <v>5996</v>
      </c>
      <c r="B5999" s="3">
        <f t="shared" si="469"/>
        <v>37055106032</v>
      </c>
      <c r="C5999" s="3" t="s">
        <v>1166</v>
      </c>
      <c r="D5999" s="3" t="s">
        <v>255</v>
      </c>
      <c r="E5999" s="3" t="str">
        <f>INDEX(光放段!$G$4:$G$237,MATCH(纤芯!G5999,光放段!$C$4:$C$237,0))</f>
        <v>山东二干|潍烟威2号光缆:潍坊四平路-烟台开发区</v>
      </c>
      <c r="F5999" s="3">
        <f>INDEX(光放段!$I$4:$I$237,MATCH(纤芯!H5999,光放段!$B$4:$B$237,0))</f>
        <v>37055100000</v>
      </c>
      <c r="G5999" s="3" t="str">
        <f t="shared" si="465"/>
        <v>山东二干|潍烟威2号光缆:蓬莱大辛店-烟台开发区</v>
      </c>
      <c r="H5999" s="3">
        <f>INDEX(光放段!$B$4:$B$237,MATCH(纤芯!G5999,光放段!$C$4:$C$237,0))</f>
        <v>37055106000</v>
      </c>
      <c r="I5999" s="3" t="str">
        <f t="shared" si="466"/>
        <v>潍烟威2号光缆</v>
      </c>
      <c r="J5999" s="3" t="str">
        <f>INDEX(子缆名称!$B$4:$B$29,纤芯!M5999)</f>
        <v>C缆</v>
      </c>
      <c r="K5999" s="3">
        <v>32</v>
      </c>
      <c r="L5999" s="3">
        <f t="shared" si="467"/>
        <v>8</v>
      </c>
      <c r="M5999" s="3">
        <f t="shared" si="468"/>
        <v>3</v>
      </c>
      <c r="N5999" s="3" t="s">
        <v>135</v>
      </c>
      <c r="O5999" s="3">
        <f>COUNTIF([1]局站!$D$4:$D$172,"="&amp;N5999)</f>
        <v>1</v>
      </c>
      <c r="P5999" s="3">
        <v>0</v>
      </c>
      <c r="Q5999" s="3">
        <v>0</v>
      </c>
      <c r="R5999" s="3">
        <v>0</v>
      </c>
      <c r="S5999" s="3" t="s">
        <v>136</v>
      </c>
      <c r="T5999" s="3">
        <f>COUNTIF([1]局站!$D$4:$D$172,"="&amp;S5999)</f>
        <v>1</v>
      </c>
      <c r="U5999" s="3">
        <v>0</v>
      </c>
      <c r="V5999" s="3">
        <v>0</v>
      </c>
      <c r="W5999" s="3">
        <v>0</v>
      </c>
      <c r="X5999" s="3" t="s">
        <v>1214</v>
      </c>
      <c r="Y5999" s="3" t="s">
        <v>854</v>
      </c>
      <c r="Z5999" s="3" t="str">
        <f>INDEX(业务类型!$C$4:$C$8,MATCH(纤芯!Y5999,业务类型!$B$4:$B$8,0))</f>
        <v>LOCAL</v>
      </c>
      <c r="AA5999" s="3" t="s">
        <v>879</v>
      </c>
    </row>
    <row r="6000" spans="1:27" ht="16.5" x14ac:dyDescent="0.2">
      <c r="A6000" s="3">
        <v>5997</v>
      </c>
      <c r="B6000" s="3">
        <f t="shared" si="469"/>
        <v>37055106033</v>
      </c>
      <c r="C6000" s="3" t="s">
        <v>1166</v>
      </c>
      <c r="D6000" s="3" t="s">
        <v>255</v>
      </c>
      <c r="E6000" s="3" t="str">
        <f>INDEX(光放段!$G$4:$G$237,MATCH(纤芯!G6000,光放段!$C$4:$C$237,0))</f>
        <v>山东二干|潍烟威2号光缆:潍坊四平路-烟台开发区</v>
      </c>
      <c r="F6000" s="3">
        <f>INDEX(光放段!$I$4:$I$237,MATCH(纤芯!H6000,光放段!$B$4:$B$237,0))</f>
        <v>37055100000</v>
      </c>
      <c r="G6000" s="3" t="str">
        <f t="shared" si="465"/>
        <v>山东二干|潍烟威2号光缆:蓬莱大辛店-烟台开发区</v>
      </c>
      <c r="H6000" s="3">
        <f>INDEX(光放段!$B$4:$B$237,MATCH(纤芯!G6000,光放段!$C$4:$C$237,0))</f>
        <v>37055106000</v>
      </c>
      <c r="I6000" s="3" t="str">
        <f t="shared" si="466"/>
        <v>潍烟威2号光缆</v>
      </c>
      <c r="J6000" s="3" t="str">
        <f>INDEX(子缆名称!$B$4:$B$29,纤芯!M6000)</f>
        <v>C缆</v>
      </c>
      <c r="K6000" s="3">
        <v>33</v>
      </c>
      <c r="L6000" s="3">
        <f t="shared" si="467"/>
        <v>9</v>
      </c>
      <c r="M6000" s="3">
        <f t="shared" si="468"/>
        <v>3</v>
      </c>
      <c r="N6000" s="3" t="s">
        <v>135</v>
      </c>
      <c r="O6000" s="3">
        <f>COUNTIF([1]局站!$D$4:$D$172,"="&amp;N6000)</f>
        <v>1</v>
      </c>
      <c r="P6000" s="3">
        <v>0</v>
      </c>
      <c r="Q6000" s="3">
        <v>0</v>
      </c>
      <c r="R6000" s="3">
        <v>0</v>
      </c>
      <c r="S6000" s="3" t="s">
        <v>136</v>
      </c>
      <c r="T6000" s="3">
        <f>COUNTIF([1]局站!$D$4:$D$172,"="&amp;S6000)</f>
        <v>1</v>
      </c>
      <c r="U6000" s="3">
        <v>0</v>
      </c>
      <c r="V6000" s="3">
        <v>0</v>
      </c>
      <c r="W6000" s="3">
        <v>0</v>
      </c>
      <c r="X6000" s="3" t="s">
        <v>1214</v>
      </c>
      <c r="Y6000" s="3" t="s">
        <v>881</v>
      </c>
      <c r="Z6000" s="3" t="str">
        <f>INDEX(业务类型!$C$4:$C$8,MATCH(纤芯!Y6000,业务类型!$B$4:$B$8,0))</f>
        <v>OTHER</v>
      </c>
      <c r="AA6000" s="3" t="s">
        <v>919</v>
      </c>
    </row>
    <row r="6001" spans="1:27" ht="16.5" x14ac:dyDescent="0.2">
      <c r="A6001" s="3">
        <v>5998</v>
      </c>
      <c r="B6001" s="3">
        <f t="shared" si="469"/>
        <v>37055106034</v>
      </c>
      <c r="C6001" s="3" t="s">
        <v>1166</v>
      </c>
      <c r="D6001" s="3" t="s">
        <v>255</v>
      </c>
      <c r="E6001" s="3" t="str">
        <f>INDEX(光放段!$G$4:$G$237,MATCH(纤芯!G6001,光放段!$C$4:$C$237,0))</f>
        <v>山东二干|潍烟威2号光缆:潍坊四平路-烟台开发区</v>
      </c>
      <c r="F6001" s="3">
        <f>INDEX(光放段!$I$4:$I$237,MATCH(纤芯!H6001,光放段!$B$4:$B$237,0))</f>
        <v>37055100000</v>
      </c>
      <c r="G6001" s="3" t="str">
        <f t="shared" si="465"/>
        <v>山东二干|潍烟威2号光缆:蓬莱大辛店-烟台开发区</v>
      </c>
      <c r="H6001" s="3">
        <f>INDEX(光放段!$B$4:$B$237,MATCH(纤芯!G6001,光放段!$C$4:$C$237,0))</f>
        <v>37055106000</v>
      </c>
      <c r="I6001" s="3" t="str">
        <f t="shared" si="466"/>
        <v>潍烟威2号光缆</v>
      </c>
      <c r="J6001" s="3" t="str">
        <f>INDEX(子缆名称!$B$4:$B$29,纤芯!M6001)</f>
        <v>C缆</v>
      </c>
      <c r="K6001" s="3">
        <v>34</v>
      </c>
      <c r="L6001" s="3">
        <f t="shared" si="467"/>
        <v>10</v>
      </c>
      <c r="M6001" s="3">
        <f t="shared" si="468"/>
        <v>3</v>
      </c>
      <c r="N6001" s="3" t="s">
        <v>135</v>
      </c>
      <c r="O6001" s="3">
        <f>COUNTIF([1]局站!$D$4:$D$172,"="&amp;N6001)</f>
        <v>1</v>
      </c>
      <c r="P6001" s="3">
        <v>0</v>
      </c>
      <c r="Q6001" s="3">
        <v>0</v>
      </c>
      <c r="R6001" s="3">
        <v>0</v>
      </c>
      <c r="S6001" s="3" t="s">
        <v>136</v>
      </c>
      <c r="T6001" s="3">
        <f>COUNTIF([1]局站!$D$4:$D$172,"="&amp;S6001)</f>
        <v>1</v>
      </c>
      <c r="U6001" s="3">
        <v>0</v>
      </c>
      <c r="V6001" s="3">
        <v>0</v>
      </c>
      <c r="W6001" s="3">
        <v>0</v>
      </c>
      <c r="X6001" s="3" t="s">
        <v>1214</v>
      </c>
      <c r="Y6001" s="3" t="s">
        <v>881</v>
      </c>
      <c r="Z6001" s="3" t="str">
        <f>INDEX(业务类型!$C$4:$C$8,MATCH(纤芯!Y6001,业务类型!$B$4:$B$8,0))</f>
        <v>OTHER</v>
      </c>
      <c r="AA6001" s="3" t="s">
        <v>919</v>
      </c>
    </row>
    <row r="6002" spans="1:27" ht="16.5" x14ac:dyDescent="0.2">
      <c r="A6002" s="3">
        <v>5999</v>
      </c>
      <c r="B6002" s="3">
        <f t="shared" si="469"/>
        <v>37055106035</v>
      </c>
      <c r="C6002" s="3" t="s">
        <v>1166</v>
      </c>
      <c r="D6002" s="3" t="s">
        <v>255</v>
      </c>
      <c r="E6002" s="3" t="str">
        <f>INDEX(光放段!$G$4:$G$237,MATCH(纤芯!G6002,光放段!$C$4:$C$237,0))</f>
        <v>山东二干|潍烟威2号光缆:潍坊四平路-烟台开发区</v>
      </c>
      <c r="F6002" s="3">
        <f>INDEX(光放段!$I$4:$I$237,MATCH(纤芯!H6002,光放段!$B$4:$B$237,0))</f>
        <v>37055100000</v>
      </c>
      <c r="G6002" s="3" t="str">
        <f t="shared" si="465"/>
        <v>山东二干|潍烟威2号光缆:蓬莱大辛店-烟台开发区</v>
      </c>
      <c r="H6002" s="3">
        <f>INDEX(光放段!$B$4:$B$237,MATCH(纤芯!G6002,光放段!$C$4:$C$237,0))</f>
        <v>37055106000</v>
      </c>
      <c r="I6002" s="3" t="str">
        <f t="shared" si="466"/>
        <v>潍烟威2号光缆</v>
      </c>
      <c r="J6002" s="3" t="str">
        <f>INDEX(子缆名称!$B$4:$B$29,纤芯!M6002)</f>
        <v>C缆</v>
      </c>
      <c r="K6002" s="3">
        <v>35</v>
      </c>
      <c r="L6002" s="3">
        <f t="shared" si="467"/>
        <v>11</v>
      </c>
      <c r="M6002" s="3">
        <f t="shared" si="468"/>
        <v>3</v>
      </c>
      <c r="N6002" s="3" t="s">
        <v>135</v>
      </c>
      <c r="O6002" s="3">
        <f>COUNTIF([1]局站!$D$4:$D$172,"="&amp;N6002)</f>
        <v>1</v>
      </c>
      <c r="P6002" s="3">
        <v>0</v>
      </c>
      <c r="Q6002" s="3">
        <v>0</v>
      </c>
      <c r="R6002" s="3">
        <v>0</v>
      </c>
      <c r="S6002" s="3" t="s">
        <v>136</v>
      </c>
      <c r="T6002" s="3">
        <f>COUNTIF([1]局站!$D$4:$D$172,"="&amp;S6002)</f>
        <v>1</v>
      </c>
      <c r="U6002" s="3">
        <v>0</v>
      </c>
      <c r="V6002" s="3">
        <v>0</v>
      </c>
      <c r="W6002" s="3">
        <v>0</v>
      </c>
      <c r="X6002" s="3" t="s">
        <v>1214</v>
      </c>
      <c r="Y6002" s="3" t="s">
        <v>881</v>
      </c>
      <c r="Z6002" s="3" t="str">
        <f>INDEX(业务类型!$C$4:$C$8,MATCH(纤芯!Y6002,业务类型!$B$4:$B$8,0))</f>
        <v>OTHER</v>
      </c>
      <c r="AA6002" s="3" t="s">
        <v>919</v>
      </c>
    </row>
    <row r="6003" spans="1:27" ht="16.5" x14ac:dyDescent="0.2">
      <c r="A6003" s="3">
        <v>6000</v>
      </c>
      <c r="B6003" s="3">
        <f t="shared" si="469"/>
        <v>37055106036</v>
      </c>
      <c r="C6003" s="3" t="s">
        <v>1166</v>
      </c>
      <c r="D6003" s="3" t="s">
        <v>255</v>
      </c>
      <c r="E6003" s="3" t="str">
        <f>INDEX(光放段!$G$4:$G$237,MATCH(纤芯!G6003,光放段!$C$4:$C$237,0))</f>
        <v>山东二干|潍烟威2号光缆:潍坊四平路-烟台开发区</v>
      </c>
      <c r="F6003" s="3">
        <f>INDEX(光放段!$I$4:$I$237,MATCH(纤芯!H6003,光放段!$B$4:$B$237,0))</f>
        <v>37055100000</v>
      </c>
      <c r="G6003" s="3" t="str">
        <f t="shared" si="465"/>
        <v>山东二干|潍烟威2号光缆:蓬莱大辛店-烟台开发区</v>
      </c>
      <c r="H6003" s="3">
        <f>INDEX(光放段!$B$4:$B$237,MATCH(纤芯!G6003,光放段!$C$4:$C$237,0))</f>
        <v>37055106000</v>
      </c>
      <c r="I6003" s="3" t="str">
        <f t="shared" si="466"/>
        <v>潍烟威2号光缆</v>
      </c>
      <c r="J6003" s="3" t="str">
        <f>INDEX(子缆名称!$B$4:$B$29,纤芯!M6003)</f>
        <v>C缆</v>
      </c>
      <c r="K6003" s="3">
        <v>36</v>
      </c>
      <c r="L6003" s="3">
        <f t="shared" si="467"/>
        <v>12</v>
      </c>
      <c r="M6003" s="3">
        <f t="shared" si="468"/>
        <v>3</v>
      </c>
      <c r="N6003" s="3" t="s">
        <v>135</v>
      </c>
      <c r="O6003" s="3">
        <f>COUNTIF([1]局站!$D$4:$D$172,"="&amp;N6003)</f>
        <v>1</v>
      </c>
      <c r="P6003" s="3">
        <v>0</v>
      </c>
      <c r="Q6003" s="3">
        <v>0</v>
      </c>
      <c r="R6003" s="3">
        <v>0</v>
      </c>
      <c r="S6003" s="3" t="s">
        <v>136</v>
      </c>
      <c r="T6003" s="3">
        <f>COUNTIF([1]局站!$D$4:$D$172,"="&amp;S6003)</f>
        <v>1</v>
      </c>
      <c r="U6003" s="3">
        <v>0</v>
      </c>
      <c r="V6003" s="3">
        <v>0</v>
      </c>
      <c r="W6003" s="3">
        <v>0</v>
      </c>
      <c r="X6003" s="3" t="s">
        <v>1214</v>
      </c>
      <c r="Y6003" s="3" t="s">
        <v>881</v>
      </c>
      <c r="Z6003" s="3" t="str">
        <f>INDEX(业务类型!$C$4:$C$8,MATCH(纤芯!Y6003,业务类型!$B$4:$B$8,0))</f>
        <v>OTHER</v>
      </c>
      <c r="AA6003" s="3" t="s">
        <v>919</v>
      </c>
    </row>
    <row r="6004" spans="1:27" ht="16.5" x14ac:dyDescent="0.2">
      <c r="A6004" s="3">
        <v>6001</v>
      </c>
      <c r="B6004" s="3">
        <f t="shared" si="469"/>
        <v>37055201001</v>
      </c>
      <c r="C6004" s="3" t="s">
        <v>1166</v>
      </c>
      <c r="D6004" s="3" t="s">
        <v>255</v>
      </c>
      <c r="E6004" s="3" t="str">
        <f>INDEX(光放段!$G$4:$G$237,MATCH(纤芯!G6004,光放段!$C$4:$C$237,0))</f>
        <v>山东二干|潍烟威2号光缆:烟台开发区-烟台大海阳</v>
      </c>
      <c r="F6004" s="3">
        <f>INDEX(光放段!$I$4:$I$237,MATCH(纤芯!H6004,光放段!$B$4:$B$237,0))</f>
        <v>37055200000</v>
      </c>
      <c r="G6004" s="3" t="str">
        <f t="shared" si="465"/>
        <v>山东二干|潍烟威2号光缆:烟台开发区-烟台大海阳</v>
      </c>
      <c r="H6004" s="3">
        <f>INDEX(光放段!$B$4:$B$237,MATCH(纤芯!G6004,光放段!$C$4:$C$237,0))</f>
        <v>37055201000</v>
      </c>
      <c r="I6004" s="3" t="str">
        <f t="shared" si="466"/>
        <v>潍烟威2号光缆</v>
      </c>
      <c r="J6004" s="3" t="str">
        <f>INDEX(子缆名称!$B$4:$B$29,纤芯!M6004)</f>
        <v>A缆</v>
      </c>
      <c r="K6004" s="3">
        <v>1</v>
      </c>
      <c r="L6004" s="3">
        <f t="shared" si="467"/>
        <v>1</v>
      </c>
      <c r="M6004" s="3">
        <f t="shared" si="468"/>
        <v>1</v>
      </c>
      <c r="N6004" s="3" t="s">
        <v>136</v>
      </c>
      <c r="O6004" s="3">
        <f>COUNTIF([1]局站!$D$4:$D$172,"="&amp;N6004)</f>
        <v>1</v>
      </c>
      <c r="P6004" s="3">
        <v>0</v>
      </c>
      <c r="Q6004" s="3">
        <v>0</v>
      </c>
      <c r="R6004" s="3">
        <v>0</v>
      </c>
      <c r="S6004" s="3" t="s">
        <v>132</v>
      </c>
      <c r="T6004" s="3">
        <f>COUNTIF([1]局站!$D$4:$D$172,"="&amp;S6004)</f>
        <v>1</v>
      </c>
      <c r="U6004" s="3">
        <v>0</v>
      </c>
      <c r="V6004" s="3">
        <v>0</v>
      </c>
      <c r="W6004" s="3">
        <v>0</v>
      </c>
      <c r="X6004" s="3" t="s">
        <v>1214</v>
      </c>
      <c r="Y6004" s="3" t="s">
        <v>854</v>
      </c>
      <c r="Z6004" s="3" t="str">
        <f>INDEX(业务类型!$C$4:$C$8,MATCH(纤芯!Y6004,业务类型!$B$4:$B$8,0))</f>
        <v>LOCAL</v>
      </c>
      <c r="AA6004" s="3" t="s">
        <v>879</v>
      </c>
    </row>
    <row r="6005" spans="1:27" ht="16.5" x14ac:dyDescent="0.2">
      <c r="A6005" s="3">
        <v>6002</v>
      </c>
      <c r="B6005" s="3">
        <f t="shared" si="469"/>
        <v>37055201002</v>
      </c>
      <c r="C6005" s="3" t="s">
        <v>1166</v>
      </c>
      <c r="D6005" s="3" t="s">
        <v>255</v>
      </c>
      <c r="E6005" s="3" t="str">
        <f>INDEX(光放段!$G$4:$G$237,MATCH(纤芯!G6005,光放段!$C$4:$C$237,0))</f>
        <v>山东二干|潍烟威2号光缆:烟台开发区-烟台大海阳</v>
      </c>
      <c r="F6005" s="3">
        <f>INDEX(光放段!$I$4:$I$237,MATCH(纤芯!H6005,光放段!$B$4:$B$237,0))</f>
        <v>37055200000</v>
      </c>
      <c r="G6005" s="3" t="str">
        <f t="shared" si="465"/>
        <v>山东二干|潍烟威2号光缆:烟台开发区-烟台大海阳</v>
      </c>
      <c r="H6005" s="3">
        <f>INDEX(光放段!$B$4:$B$237,MATCH(纤芯!G6005,光放段!$C$4:$C$237,0))</f>
        <v>37055201000</v>
      </c>
      <c r="I6005" s="3" t="str">
        <f t="shared" si="466"/>
        <v>潍烟威2号光缆</v>
      </c>
      <c r="J6005" s="3" t="str">
        <f>INDEX(子缆名称!$B$4:$B$29,纤芯!M6005)</f>
        <v>A缆</v>
      </c>
      <c r="K6005" s="3">
        <v>2</v>
      </c>
      <c r="L6005" s="3">
        <f t="shared" si="467"/>
        <v>2</v>
      </c>
      <c r="M6005" s="3">
        <f t="shared" si="468"/>
        <v>1</v>
      </c>
      <c r="N6005" s="3" t="s">
        <v>136</v>
      </c>
      <c r="O6005" s="3">
        <f>COUNTIF([1]局站!$D$4:$D$172,"="&amp;N6005)</f>
        <v>1</v>
      </c>
      <c r="P6005" s="3">
        <v>0</v>
      </c>
      <c r="Q6005" s="3">
        <v>0</v>
      </c>
      <c r="R6005" s="3">
        <v>0</v>
      </c>
      <c r="S6005" s="3" t="s">
        <v>132</v>
      </c>
      <c r="T6005" s="3">
        <f>COUNTIF([1]局站!$D$4:$D$172,"="&amp;S6005)</f>
        <v>1</v>
      </c>
      <c r="U6005" s="3">
        <v>0</v>
      </c>
      <c r="V6005" s="3">
        <v>0</v>
      </c>
      <c r="W6005" s="3">
        <v>0</v>
      </c>
      <c r="X6005" s="3" t="s">
        <v>1214</v>
      </c>
      <c r="Y6005" s="3" t="s">
        <v>854</v>
      </c>
      <c r="Z6005" s="3" t="str">
        <f>INDEX(业务类型!$C$4:$C$8,MATCH(纤芯!Y6005,业务类型!$B$4:$B$8,0))</f>
        <v>LOCAL</v>
      </c>
      <c r="AA6005" s="3" t="s">
        <v>879</v>
      </c>
    </row>
    <row r="6006" spans="1:27" ht="16.5" x14ac:dyDescent="0.2">
      <c r="A6006" s="3">
        <v>6003</v>
      </c>
      <c r="B6006" s="3">
        <f t="shared" si="469"/>
        <v>37055201003</v>
      </c>
      <c r="C6006" s="3" t="s">
        <v>1166</v>
      </c>
      <c r="D6006" s="3" t="s">
        <v>255</v>
      </c>
      <c r="E6006" s="3" t="str">
        <f>INDEX(光放段!$G$4:$G$237,MATCH(纤芯!G6006,光放段!$C$4:$C$237,0))</f>
        <v>山东二干|潍烟威2号光缆:烟台开发区-烟台大海阳</v>
      </c>
      <c r="F6006" s="3">
        <f>INDEX(光放段!$I$4:$I$237,MATCH(纤芯!H6006,光放段!$B$4:$B$237,0))</f>
        <v>37055200000</v>
      </c>
      <c r="G6006" s="3" t="str">
        <f t="shared" si="465"/>
        <v>山东二干|潍烟威2号光缆:烟台开发区-烟台大海阳</v>
      </c>
      <c r="H6006" s="3">
        <f>INDEX(光放段!$B$4:$B$237,MATCH(纤芯!G6006,光放段!$C$4:$C$237,0))</f>
        <v>37055201000</v>
      </c>
      <c r="I6006" s="3" t="str">
        <f t="shared" si="466"/>
        <v>潍烟威2号光缆</v>
      </c>
      <c r="J6006" s="3" t="str">
        <f>INDEX(子缆名称!$B$4:$B$29,纤芯!M6006)</f>
        <v>A缆</v>
      </c>
      <c r="K6006" s="3">
        <v>3</v>
      </c>
      <c r="L6006" s="3">
        <f t="shared" si="467"/>
        <v>3</v>
      </c>
      <c r="M6006" s="3">
        <f t="shared" si="468"/>
        <v>1</v>
      </c>
      <c r="N6006" s="3" t="s">
        <v>136</v>
      </c>
      <c r="O6006" s="3">
        <f>COUNTIF([1]局站!$D$4:$D$172,"="&amp;N6006)</f>
        <v>1</v>
      </c>
      <c r="P6006" s="3">
        <v>0</v>
      </c>
      <c r="Q6006" s="3">
        <v>0</v>
      </c>
      <c r="R6006" s="3">
        <v>0</v>
      </c>
      <c r="S6006" s="3" t="s">
        <v>132</v>
      </c>
      <c r="T6006" s="3">
        <f>COUNTIF([1]局站!$D$4:$D$172,"="&amp;S6006)</f>
        <v>1</v>
      </c>
      <c r="U6006" s="3">
        <v>0</v>
      </c>
      <c r="V6006" s="3">
        <v>0</v>
      </c>
      <c r="W6006" s="3">
        <v>0</v>
      </c>
      <c r="X6006" s="3" t="s">
        <v>1214</v>
      </c>
      <c r="Y6006" s="3" t="s">
        <v>854</v>
      </c>
      <c r="Z6006" s="3" t="str">
        <f>INDEX(业务类型!$C$4:$C$8,MATCH(纤芯!Y6006,业务类型!$B$4:$B$8,0))</f>
        <v>LOCAL</v>
      </c>
      <c r="AA6006" s="3" t="s">
        <v>879</v>
      </c>
    </row>
    <row r="6007" spans="1:27" ht="16.5" x14ac:dyDescent="0.2">
      <c r="A6007" s="3">
        <v>6004</v>
      </c>
      <c r="B6007" s="3">
        <f t="shared" si="469"/>
        <v>37055201004</v>
      </c>
      <c r="C6007" s="3" t="s">
        <v>1166</v>
      </c>
      <c r="D6007" s="3" t="s">
        <v>255</v>
      </c>
      <c r="E6007" s="3" t="str">
        <f>INDEX(光放段!$G$4:$G$237,MATCH(纤芯!G6007,光放段!$C$4:$C$237,0))</f>
        <v>山东二干|潍烟威2号光缆:烟台开发区-烟台大海阳</v>
      </c>
      <c r="F6007" s="3">
        <f>INDEX(光放段!$I$4:$I$237,MATCH(纤芯!H6007,光放段!$B$4:$B$237,0))</f>
        <v>37055200000</v>
      </c>
      <c r="G6007" s="3" t="str">
        <f t="shared" si="465"/>
        <v>山东二干|潍烟威2号光缆:烟台开发区-烟台大海阳</v>
      </c>
      <c r="H6007" s="3">
        <f>INDEX(光放段!$B$4:$B$237,MATCH(纤芯!G6007,光放段!$C$4:$C$237,0))</f>
        <v>37055201000</v>
      </c>
      <c r="I6007" s="3" t="str">
        <f t="shared" si="466"/>
        <v>潍烟威2号光缆</v>
      </c>
      <c r="J6007" s="3" t="str">
        <f>INDEX(子缆名称!$B$4:$B$29,纤芯!M6007)</f>
        <v>A缆</v>
      </c>
      <c r="K6007" s="3">
        <v>4</v>
      </c>
      <c r="L6007" s="3">
        <f t="shared" si="467"/>
        <v>4</v>
      </c>
      <c r="M6007" s="3">
        <f t="shared" si="468"/>
        <v>1</v>
      </c>
      <c r="N6007" s="3" t="s">
        <v>136</v>
      </c>
      <c r="O6007" s="3">
        <f>COUNTIF([1]局站!$D$4:$D$172,"="&amp;N6007)</f>
        <v>1</v>
      </c>
      <c r="P6007" s="3">
        <v>0</v>
      </c>
      <c r="Q6007" s="3">
        <v>0</v>
      </c>
      <c r="R6007" s="3">
        <v>0</v>
      </c>
      <c r="S6007" s="3" t="s">
        <v>132</v>
      </c>
      <c r="T6007" s="3">
        <f>COUNTIF([1]局站!$D$4:$D$172,"="&amp;S6007)</f>
        <v>1</v>
      </c>
      <c r="U6007" s="3">
        <v>0</v>
      </c>
      <c r="V6007" s="3">
        <v>0</v>
      </c>
      <c r="W6007" s="3">
        <v>0</v>
      </c>
      <c r="X6007" s="3" t="s">
        <v>1214</v>
      </c>
      <c r="Y6007" s="3" t="s">
        <v>854</v>
      </c>
      <c r="Z6007" s="3" t="str">
        <f>INDEX(业务类型!$C$4:$C$8,MATCH(纤芯!Y6007,业务类型!$B$4:$B$8,0))</f>
        <v>LOCAL</v>
      </c>
      <c r="AA6007" s="3" t="s">
        <v>879</v>
      </c>
    </row>
    <row r="6008" spans="1:27" ht="16.5" x14ac:dyDescent="0.2">
      <c r="A6008" s="3">
        <v>6005</v>
      </c>
      <c r="B6008" s="3">
        <f t="shared" si="469"/>
        <v>37055201005</v>
      </c>
      <c r="C6008" s="3" t="s">
        <v>1166</v>
      </c>
      <c r="D6008" s="3" t="s">
        <v>255</v>
      </c>
      <c r="E6008" s="3" t="str">
        <f>INDEX(光放段!$G$4:$G$237,MATCH(纤芯!G6008,光放段!$C$4:$C$237,0))</f>
        <v>山东二干|潍烟威2号光缆:烟台开发区-烟台大海阳</v>
      </c>
      <c r="F6008" s="3">
        <f>INDEX(光放段!$I$4:$I$237,MATCH(纤芯!H6008,光放段!$B$4:$B$237,0))</f>
        <v>37055200000</v>
      </c>
      <c r="G6008" s="3" t="str">
        <f t="shared" si="465"/>
        <v>山东二干|潍烟威2号光缆:烟台开发区-烟台大海阳</v>
      </c>
      <c r="H6008" s="3">
        <f>INDEX(光放段!$B$4:$B$237,MATCH(纤芯!G6008,光放段!$C$4:$C$237,0))</f>
        <v>37055201000</v>
      </c>
      <c r="I6008" s="3" t="str">
        <f t="shared" si="466"/>
        <v>潍烟威2号光缆</v>
      </c>
      <c r="J6008" s="3" t="str">
        <f>INDEX(子缆名称!$B$4:$B$29,纤芯!M6008)</f>
        <v>A缆</v>
      </c>
      <c r="K6008" s="3">
        <v>5</v>
      </c>
      <c r="L6008" s="3">
        <f t="shared" si="467"/>
        <v>5</v>
      </c>
      <c r="M6008" s="3">
        <f t="shared" si="468"/>
        <v>1</v>
      </c>
      <c r="N6008" s="3" t="s">
        <v>136</v>
      </c>
      <c r="O6008" s="3">
        <f>COUNTIF([1]局站!$D$4:$D$172,"="&amp;N6008)</f>
        <v>1</v>
      </c>
      <c r="P6008" s="3">
        <v>0</v>
      </c>
      <c r="Q6008" s="3">
        <v>0</v>
      </c>
      <c r="R6008" s="3">
        <v>0</v>
      </c>
      <c r="S6008" s="3" t="s">
        <v>132</v>
      </c>
      <c r="T6008" s="3">
        <f>COUNTIF([1]局站!$D$4:$D$172,"="&amp;S6008)</f>
        <v>1</v>
      </c>
      <c r="U6008" s="3">
        <v>0</v>
      </c>
      <c r="V6008" s="3">
        <v>0</v>
      </c>
      <c r="W6008" s="3">
        <v>0</v>
      </c>
      <c r="X6008" s="3" t="s">
        <v>1214</v>
      </c>
      <c r="Y6008" s="3" t="s">
        <v>854</v>
      </c>
      <c r="Z6008" s="3" t="str">
        <f>INDEX(业务类型!$C$4:$C$8,MATCH(纤芯!Y6008,业务类型!$B$4:$B$8,0))</f>
        <v>LOCAL</v>
      </c>
      <c r="AA6008" s="3" t="s">
        <v>879</v>
      </c>
    </row>
    <row r="6009" spans="1:27" ht="16.5" x14ac:dyDescent="0.2">
      <c r="A6009" s="3">
        <v>6006</v>
      </c>
      <c r="B6009" s="3">
        <f t="shared" si="469"/>
        <v>37055201006</v>
      </c>
      <c r="C6009" s="3" t="s">
        <v>1166</v>
      </c>
      <c r="D6009" s="3" t="s">
        <v>255</v>
      </c>
      <c r="E6009" s="3" t="str">
        <f>INDEX(光放段!$G$4:$G$237,MATCH(纤芯!G6009,光放段!$C$4:$C$237,0))</f>
        <v>山东二干|潍烟威2号光缆:烟台开发区-烟台大海阳</v>
      </c>
      <c r="F6009" s="3">
        <f>INDEX(光放段!$I$4:$I$237,MATCH(纤芯!H6009,光放段!$B$4:$B$237,0))</f>
        <v>37055200000</v>
      </c>
      <c r="G6009" s="3" t="str">
        <f t="shared" si="465"/>
        <v>山东二干|潍烟威2号光缆:烟台开发区-烟台大海阳</v>
      </c>
      <c r="H6009" s="3">
        <f>INDEX(光放段!$B$4:$B$237,MATCH(纤芯!G6009,光放段!$C$4:$C$237,0))</f>
        <v>37055201000</v>
      </c>
      <c r="I6009" s="3" t="str">
        <f t="shared" si="466"/>
        <v>潍烟威2号光缆</v>
      </c>
      <c r="J6009" s="3" t="str">
        <f>INDEX(子缆名称!$B$4:$B$29,纤芯!M6009)</f>
        <v>A缆</v>
      </c>
      <c r="K6009" s="3">
        <v>6</v>
      </c>
      <c r="L6009" s="3">
        <f t="shared" si="467"/>
        <v>6</v>
      </c>
      <c r="M6009" s="3">
        <f t="shared" si="468"/>
        <v>1</v>
      </c>
      <c r="N6009" s="3" t="s">
        <v>136</v>
      </c>
      <c r="O6009" s="3">
        <f>COUNTIF([1]局站!$D$4:$D$172,"="&amp;N6009)</f>
        <v>1</v>
      </c>
      <c r="P6009" s="3">
        <v>0</v>
      </c>
      <c r="Q6009" s="3">
        <v>0</v>
      </c>
      <c r="R6009" s="3">
        <v>0</v>
      </c>
      <c r="S6009" s="3" t="s">
        <v>132</v>
      </c>
      <c r="T6009" s="3">
        <f>COUNTIF([1]局站!$D$4:$D$172,"="&amp;S6009)</f>
        <v>1</v>
      </c>
      <c r="U6009" s="3">
        <v>0</v>
      </c>
      <c r="V6009" s="3">
        <v>0</v>
      </c>
      <c r="W6009" s="3">
        <v>0</v>
      </c>
      <c r="X6009" s="3" t="s">
        <v>1214</v>
      </c>
      <c r="Y6009" s="3" t="s">
        <v>854</v>
      </c>
      <c r="Z6009" s="3" t="str">
        <f>INDEX(业务类型!$C$4:$C$8,MATCH(纤芯!Y6009,业务类型!$B$4:$B$8,0))</f>
        <v>LOCAL</v>
      </c>
      <c r="AA6009" s="3" t="s">
        <v>879</v>
      </c>
    </row>
    <row r="6010" spans="1:27" ht="16.5" x14ac:dyDescent="0.2">
      <c r="A6010" s="3">
        <v>6007</v>
      </c>
      <c r="B6010" s="3">
        <f t="shared" si="469"/>
        <v>37055201007</v>
      </c>
      <c r="C6010" s="3" t="s">
        <v>1166</v>
      </c>
      <c r="D6010" s="3" t="s">
        <v>255</v>
      </c>
      <c r="E6010" s="3" t="str">
        <f>INDEX(光放段!$G$4:$G$237,MATCH(纤芯!G6010,光放段!$C$4:$C$237,0))</f>
        <v>山东二干|潍烟威2号光缆:烟台开发区-烟台大海阳</v>
      </c>
      <c r="F6010" s="3">
        <f>INDEX(光放段!$I$4:$I$237,MATCH(纤芯!H6010,光放段!$B$4:$B$237,0))</f>
        <v>37055200000</v>
      </c>
      <c r="G6010" s="3" t="str">
        <f t="shared" si="465"/>
        <v>山东二干|潍烟威2号光缆:烟台开发区-烟台大海阳</v>
      </c>
      <c r="H6010" s="3">
        <f>INDEX(光放段!$B$4:$B$237,MATCH(纤芯!G6010,光放段!$C$4:$C$237,0))</f>
        <v>37055201000</v>
      </c>
      <c r="I6010" s="3" t="str">
        <f t="shared" si="466"/>
        <v>潍烟威2号光缆</v>
      </c>
      <c r="J6010" s="3" t="str">
        <f>INDEX(子缆名称!$B$4:$B$29,纤芯!M6010)</f>
        <v>A缆</v>
      </c>
      <c r="K6010" s="3">
        <v>7</v>
      </c>
      <c r="L6010" s="3">
        <f t="shared" si="467"/>
        <v>7</v>
      </c>
      <c r="M6010" s="3">
        <f t="shared" si="468"/>
        <v>1</v>
      </c>
      <c r="N6010" s="3" t="s">
        <v>136</v>
      </c>
      <c r="O6010" s="3">
        <f>COUNTIF([1]局站!$D$4:$D$172,"="&amp;N6010)</f>
        <v>1</v>
      </c>
      <c r="P6010" s="3">
        <v>0</v>
      </c>
      <c r="Q6010" s="3">
        <v>0</v>
      </c>
      <c r="R6010" s="3">
        <v>0</v>
      </c>
      <c r="S6010" s="3" t="s">
        <v>132</v>
      </c>
      <c r="T6010" s="3">
        <f>COUNTIF([1]局站!$D$4:$D$172,"="&amp;S6010)</f>
        <v>1</v>
      </c>
      <c r="U6010" s="3">
        <v>0</v>
      </c>
      <c r="V6010" s="3">
        <v>0</v>
      </c>
      <c r="W6010" s="3">
        <v>0</v>
      </c>
      <c r="X6010" s="3" t="s">
        <v>1214</v>
      </c>
      <c r="Y6010" s="3" t="s">
        <v>854</v>
      </c>
      <c r="Z6010" s="3" t="str">
        <f>INDEX(业务类型!$C$4:$C$8,MATCH(纤芯!Y6010,业务类型!$B$4:$B$8,0))</f>
        <v>LOCAL</v>
      </c>
      <c r="AA6010" s="3" t="s">
        <v>879</v>
      </c>
    </row>
    <row r="6011" spans="1:27" ht="16.5" x14ac:dyDescent="0.2">
      <c r="A6011" s="3">
        <v>6008</v>
      </c>
      <c r="B6011" s="3">
        <f t="shared" si="469"/>
        <v>37055201008</v>
      </c>
      <c r="C6011" s="3" t="s">
        <v>1166</v>
      </c>
      <c r="D6011" s="3" t="s">
        <v>255</v>
      </c>
      <c r="E6011" s="3" t="str">
        <f>INDEX(光放段!$G$4:$G$237,MATCH(纤芯!G6011,光放段!$C$4:$C$237,0))</f>
        <v>山东二干|潍烟威2号光缆:烟台开发区-烟台大海阳</v>
      </c>
      <c r="F6011" s="3">
        <f>INDEX(光放段!$I$4:$I$237,MATCH(纤芯!H6011,光放段!$B$4:$B$237,0))</f>
        <v>37055200000</v>
      </c>
      <c r="G6011" s="3" t="str">
        <f t="shared" si="465"/>
        <v>山东二干|潍烟威2号光缆:烟台开发区-烟台大海阳</v>
      </c>
      <c r="H6011" s="3">
        <f>INDEX(光放段!$B$4:$B$237,MATCH(纤芯!G6011,光放段!$C$4:$C$237,0))</f>
        <v>37055201000</v>
      </c>
      <c r="I6011" s="3" t="str">
        <f t="shared" si="466"/>
        <v>潍烟威2号光缆</v>
      </c>
      <c r="J6011" s="3" t="str">
        <f>INDEX(子缆名称!$B$4:$B$29,纤芯!M6011)</f>
        <v>A缆</v>
      </c>
      <c r="K6011" s="3">
        <v>8</v>
      </c>
      <c r="L6011" s="3">
        <f t="shared" si="467"/>
        <v>8</v>
      </c>
      <c r="M6011" s="3">
        <f t="shared" si="468"/>
        <v>1</v>
      </c>
      <c r="N6011" s="3" t="s">
        <v>136</v>
      </c>
      <c r="O6011" s="3">
        <f>COUNTIF([1]局站!$D$4:$D$172,"="&amp;N6011)</f>
        <v>1</v>
      </c>
      <c r="P6011" s="3">
        <v>0</v>
      </c>
      <c r="Q6011" s="3">
        <v>0</v>
      </c>
      <c r="R6011" s="3">
        <v>0</v>
      </c>
      <c r="S6011" s="3" t="s">
        <v>132</v>
      </c>
      <c r="T6011" s="3">
        <f>COUNTIF([1]局站!$D$4:$D$172,"="&amp;S6011)</f>
        <v>1</v>
      </c>
      <c r="U6011" s="3">
        <v>0</v>
      </c>
      <c r="V6011" s="3">
        <v>0</v>
      </c>
      <c r="W6011" s="3">
        <v>0</v>
      </c>
      <c r="X6011" s="3" t="s">
        <v>1214</v>
      </c>
      <c r="Y6011" s="3" t="s">
        <v>854</v>
      </c>
      <c r="Z6011" s="3" t="str">
        <f>INDEX(业务类型!$C$4:$C$8,MATCH(纤芯!Y6011,业务类型!$B$4:$B$8,0))</f>
        <v>LOCAL</v>
      </c>
      <c r="AA6011" s="3" t="s">
        <v>879</v>
      </c>
    </row>
    <row r="6012" spans="1:27" ht="16.5" x14ac:dyDescent="0.2">
      <c r="A6012" s="3">
        <v>6009</v>
      </c>
      <c r="B6012" s="3">
        <f t="shared" si="469"/>
        <v>37055201009</v>
      </c>
      <c r="C6012" s="3" t="s">
        <v>1166</v>
      </c>
      <c r="D6012" s="3" t="s">
        <v>255</v>
      </c>
      <c r="E6012" s="3" t="str">
        <f>INDEX(光放段!$G$4:$G$237,MATCH(纤芯!G6012,光放段!$C$4:$C$237,0))</f>
        <v>山东二干|潍烟威2号光缆:烟台开发区-烟台大海阳</v>
      </c>
      <c r="F6012" s="3">
        <f>INDEX(光放段!$I$4:$I$237,MATCH(纤芯!H6012,光放段!$B$4:$B$237,0))</f>
        <v>37055200000</v>
      </c>
      <c r="G6012" s="3" t="str">
        <f t="shared" si="465"/>
        <v>山东二干|潍烟威2号光缆:烟台开发区-烟台大海阳</v>
      </c>
      <c r="H6012" s="3">
        <f>INDEX(光放段!$B$4:$B$237,MATCH(纤芯!G6012,光放段!$C$4:$C$237,0))</f>
        <v>37055201000</v>
      </c>
      <c r="I6012" s="3" t="str">
        <f t="shared" si="466"/>
        <v>潍烟威2号光缆</v>
      </c>
      <c r="J6012" s="3" t="str">
        <f>INDEX(子缆名称!$B$4:$B$29,纤芯!M6012)</f>
        <v>A缆</v>
      </c>
      <c r="K6012" s="3">
        <v>9</v>
      </c>
      <c r="L6012" s="3">
        <f t="shared" si="467"/>
        <v>9</v>
      </c>
      <c r="M6012" s="3">
        <f t="shared" si="468"/>
        <v>1</v>
      </c>
      <c r="N6012" s="3" t="s">
        <v>136</v>
      </c>
      <c r="O6012" s="3">
        <f>COUNTIF([1]局站!$D$4:$D$172,"="&amp;N6012)</f>
        <v>1</v>
      </c>
      <c r="P6012" s="3">
        <v>0</v>
      </c>
      <c r="Q6012" s="3">
        <v>0</v>
      </c>
      <c r="R6012" s="3">
        <v>0</v>
      </c>
      <c r="S6012" s="3" t="s">
        <v>132</v>
      </c>
      <c r="T6012" s="3">
        <f>COUNTIF([1]局站!$D$4:$D$172,"="&amp;S6012)</f>
        <v>1</v>
      </c>
      <c r="U6012" s="3">
        <v>0</v>
      </c>
      <c r="V6012" s="3">
        <v>0</v>
      </c>
      <c r="W6012" s="3">
        <v>0</v>
      </c>
      <c r="X6012" s="3" t="s">
        <v>1214</v>
      </c>
      <c r="Y6012" s="3" t="s">
        <v>852</v>
      </c>
      <c r="Z6012" s="3" t="str">
        <f>INDEX(业务类型!$C$4:$C$8,MATCH(纤芯!Y6012,业务类型!$B$4:$B$8,0))</f>
        <v>TWO</v>
      </c>
      <c r="AA6012" s="3" t="s">
        <v>999</v>
      </c>
    </row>
    <row r="6013" spans="1:27" ht="16.5" x14ac:dyDescent="0.2">
      <c r="A6013" s="3">
        <v>6010</v>
      </c>
      <c r="B6013" s="3">
        <f t="shared" si="469"/>
        <v>37055201010</v>
      </c>
      <c r="C6013" s="3" t="s">
        <v>1166</v>
      </c>
      <c r="D6013" s="3" t="s">
        <v>255</v>
      </c>
      <c r="E6013" s="3" t="str">
        <f>INDEX(光放段!$G$4:$G$237,MATCH(纤芯!G6013,光放段!$C$4:$C$237,0))</f>
        <v>山东二干|潍烟威2号光缆:烟台开发区-烟台大海阳</v>
      </c>
      <c r="F6013" s="3">
        <f>INDEX(光放段!$I$4:$I$237,MATCH(纤芯!H6013,光放段!$B$4:$B$237,0))</f>
        <v>37055200000</v>
      </c>
      <c r="G6013" s="3" t="str">
        <f t="shared" si="465"/>
        <v>山东二干|潍烟威2号光缆:烟台开发区-烟台大海阳</v>
      </c>
      <c r="H6013" s="3">
        <f>INDEX(光放段!$B$4:$B$237,MATCH(纤芯!G6013,光放段!$C$4:$C$237,0))</f>
        <v>37055201000</v>
      </c>
      <c r="I6013" s="3" t="str">
        <f t="shared" si="466"/>
        <v>潍烟威2号光缆</v>
      </c>
      <c r="J6013" s="3" t="str">
        <f>INDEX(子缆名称!$B$4:$B$29,纤芯!M6013)</f>
        <v>A缆</v>
      </c>
      <c r="K6013" s="3">
        <v>10</v>
      </c>
      <c r="L6013" s="3">
        <f t="shared" si="467"/>
        <v>10</v>
      </c>
      <c r="M6013" s="3">
        <f t="shared" si="468"/>
        <v>1</v>
      </c>
      <c r="N6013" s="3" t="s">
        <v>136</v>
      </c>
      <c r="O6013" s="3">
        <f>COUNTIF([1]局站!$D$4:$D$172,"="&amp;N6013)</f>
        <v>1</v>
      </c>
      <c r="P6013" s="3">
        <v>0</v>
      </c>
      <c r="Q6013" s="3">
        <v>0</v>
      </c>
      <c r="R6013" s="3">
        <v>0</v>
      </c>
      <c r="S6013" s="3" t="s">
        <v>132</v>
      </c>
      <c r="T6013" s="3">
        <f>COUNTIF([1]局站!$D$4:$D$172,"="&amp;S6013)</f>
        <v>1</v>
      </c>
      <c r="U6013" s="3">
        <v>0</v>
      </c>
      <c r="V6013" s="3">
        <v>0</v>
      </c>
      <c r="W6013" s="3">
        <v>0</v>
      </c>
      <c r="X6013" s="3" t="s">
        <v>1214</v>
      </c>
      <c r="Y6013" s="3" t="s">
        <v>852</v>
      </c>
      <c r="Z6013" s="3" t="str">
        <f>INDEX(业务类型!$C$4:$C$8,MATCH(纤芯!Y6013,业务类型!$B$4:$B$8,0))</f>
        <v>TWO</v>
      </c>
      <c r="AA6013" s="3" t="s">
        <v>999</v>
      </c>
    </row>
    <row r="6014" spans="1:27" ht="16.5" x14ac:dyDescent="0.2">
      <c r="A6014" s="3">
        <v>6011</v>
      </c>
      <c r="B6014" s="3">
        <f t="shared" si="469"/>
        <v>37055201011</v>
      </c>
      <c r="C6014" s="3" t="s">
        <v>1166</v>
      </c>
      <c r="D6014" s="3" t="s">
        <v>255</v>
      </c>
      <c r="E6014" s="3" t="str">
        <f>INDEX(光放段!$G$4:$G$237,MATCH(纤芯!G6014,光放段!$C$4:$C$237,0))</f>
        <v>山东二干|潍烟威2号光缆:烟台开发区-烟台大海阳</v>
      </c>
      <c r="F6014" s="3">
        <f>INDEX(光放段!$I$4:$I$237,MATCH(纤芯!H6014,光放段!$B$4:$B$237,0))</f>
        <v>37055200000</v>
      </c>
      <c r="G6014" s="3" t="str">
        <f t="shared" si="465"/>
        <v>山东二干|潍烟威2号光缆:烟台开发区-烟台大海阳</v>
      </c>
      <c r="H6014" s="3">
        <f>INDEX(光放段!$B$4:$B$237,MATCH(纤芯!G6014,光放段!$C$4:$C$237,0))</f>
        <v>37055201000</v>
      </c>
      <c r="I6014" s="3" t="str">
        <f t="shared" si="466"/>
        <v>潍烟威2号光缆</v>
      </c>
      <c r="J6014" s="3" t="str">
        <f>INDEX(子缆名称!$B$4:$B$29,纤芯!M6014)</f>
        <v>A缆</v>
      </c>
      <c r="K6014" s="3">
        <v>11</v>
      </c>
      <c r="L6014" s="3">
        <f t="shared" si="467"/>
        <v>11</v>
      </c>
      <c r="M6014" s="3">
        <f t="shared" si="468"/>
        <v>1</v>
      </c>
      <c r="N6014" s="3" t="s">
        <v>136</v>
      </c>
      <c r="O6014" s="3">
        <f>COUNTIF([1]局站!$D$4:$D$172,"="&amp;N6014)</f>
        <v>1</v>
      </c>
      <c r="P6014" s="3">
        <v>0</v>
      </c>
      <c r="Q6014" s="3">
        <v>0</v>
      </c>
      <c r="R6014" s="3">
        <v>0</v>
      </c>
      <c r="S6014" s="3" t="s">
        <v>132</v>
      </c>
      <c r="T6014" s="3">
        <f>COUNTIF([1]局站!$D$4:$D$172,"="&amp;S6014)</f>
        <v>1</v>
      </c>
      <c r="U6014" s="3">
        <v>0</v>
      </c>
      <c r="V6014" s="3">
        <v>0</v>
      </c>
      <c r="W6014" s="3">
        <v>0</v>
      </c>
      <c r="X6014" s="3" t="s">
        <v>1214</v>
      </c>
      <c r="Y6014" s="3" t="s">
        <v>854</v>
      </c>
      <c r="Z6014" s="3" t="str">
        <f>INDEX(业务类型!$C$4:$C$8,MATCH(纤芯!Y6014,业务类型!$B$4:$B$8,0))</f>
        <v>LOCAL</v>
      </c>
      <c r="AA6014" s="3" t="s">
        <v>879</v>
      </c>
    </row>
    <row r="6015" spans="1:27" ht="16.5" x14ac:dyDescent="0.2">
      <c r="A6015" s="3">
        <v>6012</v>
      </c>
      <c r="B6015" s="3">
        <f t="shared" si="469"/>
        <v>37055201012</v>
      </c>
      <c r="C6015" s="3" t="s">
        <v>1166</v>
      </c>
      <c r="D6015" s="3" t="s">
        <v>255</v>
      </c>
      <c r="E6015" s="3" t="str">
        <f>INDEX(光放段!$G$4:$G$237,MATCH(纤芯!G6015,光放段!$C$4:$C$237,0))</f>
        <v>山东二干|潍烟威2号光缆:烟台开发区-烟台大海阳</v>
      </c>
      <c r="F6015" s="3">
        <f>INDEX(光放段!$I$4:$I$237,MATCH(纤芯!H6015,光放段!$B$4:$B$237,0))</f>
        <v>37055200000</v>
      </c>
      <c r="G6015" s="3" t="str">
        <f t="shared" si="465"/>
        <v>山东二干|潍烟威2号光缆:烟台开发区-烟台大海阳</v>
      </c>
      <c r="H6015" s="3">
        <f>INDEX(光放段!$B$4:$B$237,MATCH(纤芯!G6015,光放段!$C$4:$C$237,0))</f>
        <v>37055201000</v>
      </c>
      <c r="I6015" s="3" t="str">
        <f t="shared" si="466"/>
        <v>潍烟威2号光缆</v>
      </c>
      <c r="J6015" s="3" t="str">
        <f>INDEX(子缆名称!$B$4:$B$29,纤芯!M6015)</f>
        <v>A缆</v>
      </c>
      <c r="K6015" s="3">
        <v>12</v>
      </c>
      <c r="L6015" s="3">
        <f t="shared" si="467"/>
        <v>12</v>
      </c>
      <c r="M6015" s="3">
        <f t="shared" si="468"/>
        <v>1</v>
      </c>
      <c r="N6015" s="3" t="s">
        <v>136</v>
      </c>
      <c r="O6015" s="3">
        <f>COUNTIF([1]局站!$D$4:$D$172,"="&amp;N6015)</f>
        <v>1</v>
      </c>
      <c r="P6015" s="3">
        <v>0</v>
      </c>
      <c r="Q6015" s="3">
        <v>0</v>
      </c>
      <c r="R6015" s="3">
        <v>0</v>
      </c>
      <c r="S6015" s="3" t="s">
        <v>132</v>
      </c>
      <c r="T6015" s="3">
        <f>COUNTIF([1]局站!$D$4:$D$172,"="&amp;S6015)</f>
        <v>1</v>
      </c>
      <c r="U6015" s="3">
        <v>0</v>
      </c>
      <c r="V6015" s="3">
        <v>0</v>
      </c>
      <c r="W6015" s="3">
        <v>0</v>
      </c>
      <c r="X6015" s="3" t="s">
        <v>1214</v>
      </c>
      <c r="Y6015" s="3" t="s">
        <v>854</v>
      </c>
      <c r="Z6015" s="3" t="str">
        <f>INDEX(业务类型!$C$4:$C$8,MATCH(纤芯!Y6015,业务类型!$B$4:$B$8,0))</f>
        <v>LOCAL</v>
      </c>
      <c r="AA6015" s="3" t="s">
        <v>879</v>
      </c>
    </row>
    <row r="6016" spans="1:27" ht="16.5" x14ac:dyDescent="0.2">
      <c r="A6016" s="3">
        <v>6013</v>
      </c>
      <c r="B6016" s="3">
        <f t="shared" si="469"/>
        <v>37055201013</v>
      </c>
      <c r="C6016" s="3" t="s">
        <v>1166</v>
      </c>
      <c r="D6016" s="3" t="s">
        <v>255</v>
      </c>
      <c r="E6016" s="3" t="str">
        <f>INDEX(光放段!$G$4:$G$237,MATCH(纤芯!G6016,光放段!$C$4:$C$237,0))</f>
        <v>山东二干|潍烟威2号光缆:烟台开发区-烟台大海阳</v>
      </c>
      <c r="F6016" s="3">
        <f>INDEX(光放段!$I$4:$I$237,MATCH(纤芯!H6016,光放段!$B$4:$B$237,0))</f>
        <v>37055200000</v>
      </c>
      <c r="G6016" s="3" t="str">
        <f t="shared" si="465"/>
        <v>山东二干|潍烟威2号光缆:烟台开发区-烟台大海阳</v>
      </c>
      <c r="H6016" s="3">
        <f>INDEX(光放段!$B$4:$B$237,MATCH(纤芯!G6016,光放段!$C$4:$C$237,0))</f>
        <v>37055201000</v>
      </c>
      <c r="I6016" s="3" t="str">
        <f t="shared" si="466"/>
        <v>潍烟威2号光缆</v>
      </c>
      <c r="J6016" s="3" t="str">
        <f>INDEX(子缆名称!$B$4:$B$29,纤芯!M6016)</f>
        <v>B缆</v>
      </c>
      <c r="K6016" s="3">
        <v>13</v>
      </c>
      <c r="L6016" s="3">
        <f t="shared" si="467"/>
        <v>1</v>
      </c>
      <c r="M6016" s="3">
        <f t="shared" si="468"/>
        <v>2</v>
      </c>
      <c r="N6016" s="3" t="s">
        <v>136</v>
      </c>
      <c r="O6016" s="3">
        <f>COUNTIF([1]局站!$D$4:$D$172,"="&amp;N6016)</f>
        <v>1</v>
      </c>
      <c r="P6016" s="3">
        <v>0</v>
      </c>
      <c r="Q6016" s="3">
        <v>0</v>
      </c>
      <c r="R6016" s="3">
        <v>0</v>
      </c>
      <c r="S6016" s="3" t="s">
        <v>132</v>
      </c>
      <c r="T6016" s="3">
        <f>COUNTIF([1]局站!$D$4:$D$172,"="&amp;S6016)</f>
        <v>1</v>
      </c>
      <c r="U6016" s="3">
        <v>0</v>
      </c>
      <c r="V6016" s="3">
        <v>0</v>
      </c>
      <c r="W6016" s="3">
        <v>0</v>
      </c>
      <c r="X6016" s="3" t="s">
        <v>1214</v>
      </c>
      <c r="Y6016" s="3" t="s">
        <v>881</v>
      </c>
      <c r="Z6016" s="3" t="str">
        <f>INDEX(业务类型!$C$4:$C$8,MATCH(纤芯!Y6016,业务类型!$B$4:$B$8,0))</f>
        <v>OTHER</v>
      </c>
      <c r="AA6016" s="3" t="s">
        <v>882</v>
      </c>
    </row>
    <row r="6017" spans="1:27" ht="16.5" x14ac:dyDescent="0.2">
      <c r="A6017" s="3">
        <v>6014</v>
      </c>
      <c r="B6017" s="3">
        <f t="shared" si="469"/>
        <v>37055201014</v>
      </c>
      <c r="C6017" s="3" t="s">
        <v>1166</v>
      </c>
      <c r="D6017" s="3" t="s">
        <v>255</v>
      </c>
      <c r="E6017" s="3" t="str">
        <f>INDEX(光放段!$G$4:$G$237,MATCH(纤芯!G6017,光放段!$C$4:$C$237,0))</f>
        <v>山东二干|潍烟威2号光缆:烟台开发区-烟台大海阳</v>
      </c>
      <c r="F6017" s="3">
        <f>INDEX(光放段!$I$4:$I$237,MATCH(纤芯!H6017,光放段!$B$4:$B$237,0))</f>
        <v>37055200000</v>
      </c>
      <c r="G6017" s="3" t="str">
        <f t="shared" si="465"/>
        <v>山东二干|潍烟威2号光缆:烟台开发区-烟台大海阳</v>
      </c>
      <c r="H6017" s="3">
        <f>INDEX(光放段!$B$4:$B$237,MATCH(纤芯!G6017,光放段!$C$4:$C$237,0))</f>
        <v>37055201000</v>
      </c>
      <c r="I6017" s="3" t="str">
        <f t="shared" si="466"/>
        <v>潍烟威2号光缆</v>
      </c>
      <c r="J6017" s="3" t="str">
        <f>INDEX(子缆名称!$B$4:$B$29,纤芯!M6017)</f>
        <v>B缆</v>
      </c>
      <c r="K6017" s="3">
        <v>14</v>
      </c>
      <c r="L6017" s="3">
        <f t="shared" si="467"/>
        <v>2</v>
      </c>
      <c r="M6017" s="3">
        <f t="shared" si="468"/>
        <v>2</v>
      </c>
      <c r="N6017" s="3" t="s">
        <v>136</v>
      </c>
      <c r="O6017" s="3">
        <f>COUNTIF([1]局站!$D$4:$D$172,"="&amp;N6017)</f>
        <v>1</v>
      </c>
      <c r="P6017" s="3">
        <v>0</v>
      </c>
      <c r="Q6017" s="3">
        <v>0</v>
      </c>
      <c r="R6017" s="3">
        <v>0</v>
      </c>
      <c r="S6017" s="3" t="s">
        <v>132</v>
      </c>
      <c r="T6017" s="3">
        <f>COUNTIF([1]局站!$D$4:$D$172,"="&amp;S6017)</f>
        <v>1</v>
      </c>
      <c r="U6017" s="3">
        <v>0</v>
      </c>
      <c r="V6017" s="3">
        <v>0</v>
      </c>
      <c r="W6017" s="3">
        <v>0</v>
      </c>
      <c r="X6017" s="3" t="s">
        <v>1214</v>
      </c>
      <c r="Y6017" s="3" t="s">
        <v>880</v>
      </c>
      <c r="Z6017" s="3" t="str">
        <f>INDEX(业务类型!$C$4:$C$8,MATCH(纤芯!Y6017,业务类型!$B$4:$B$8,0))</f>
        <v>IDLE</v>
      </c>
      <c r="AA6017" s="3"/>
    </row>
    <row r="6018" spans="1:27" ht="16.5" x14ac:dyDescent="0.2">
      <c r="A6018" s="3">
        <v>6015</v>
      </c>
      <c r="B6018" s="3">
        <f t="shared" si="469"/>
        <v>37055201015</v>
      </c>
      <c r="C6018" s="3" t="s">
        <v>1166</v>
      </c>
      <c r="D6018" s="3" t="s">
        <v>255</v>
      </c>
      <c r="E6018" s="3" t="str">
        <f>INDEX(光放段!$G$4:$G$237,MATCH(纤芯!G6018,光放段!$C$4:$C$237,0))</f>
        <v>山东二干|潍烟威2号光缆:烟台开发区-烟台大海阳</v>
      </c>
      <c r="F6018" s="3">
        <f>INDEX(光放段!$I$4:$I$237,MATCH(纤芯!H6018,光放段!$B$4:$B$237,0))</f>
        <v>37055200000</v>
      </c>
      <c r="G6018" s="3" t="str">
        <f t="shared" si="465"/>
        <v>山东二干|潍烟威2号光缆:烟台开发区-烟台大海阳</v>
      </c>
      <c r="H6018" s="3">
        <f>INDEX(光放段!$B$4:$B$237,MATCH(纤芯!G6018,光放段!$C$4:$C$237,0))</f>
        <v>37055201000</v>
      </c>
      <c r="I6018" s="3" t="str">
        <f t="shared" si="466"/>
        <v>潍烟威2号光缆</v>
      </c>
      <c r="J6018" s="3" t="str">
        <f>INDEX(子缆名称!$B$4:$B$29,纤芯!M6018)</f>
        <v>B缆</v>
      </c>
      <c r="K6018" s="3">
        <v>15</v>
      </c>
      <c r="L6018" s="3">
        <f t="shared" si="467"/>
        <v>3</v>
      </c>
      <c r="M6018" s="3">
        <f t="shared" si="468"/>
        <v>2</v>
      </c>
      <c r="N6018" s="3" t="s">
        <v>136</v>
      </c>
      <c r="O6018" s="3">
        <f>COUNTIF([1]局站!$D$4:$D$172,"="&amp;N6018)</f>
        <v>1</v>
      </c>
      <c r="P6018" s="3">
        <v>0</v>
      </c>
      <c r="Q6018" s="3">
        <v>0</v>
      </c>
      <c r="R6018" s="3">
        <v>0</v>
      </c>
      <c r="S6018" s="3" t="s">
        <v>132</v>
      </c>
      <c r="T6018" s="3">
        <f>COUNTIF([1]局站!$D$4:$D$172,"="&amp;S6018)</f>
        <v>1</v>
      </c>
      <c r="U6018" s="3">
        <v>0</v>
      </c>
      <c r="V6018" s="3">
        <v>0</v>
      </c>
      <c r="W6018" s="3">
        <v>0</v>
      </c>
      <c r="X6018" s="3" t="s">
        <v>1214</v>
      </c>
      <c r="Y6018" s="3" t="s">
        <v>854</v>
      </c>
      <c r="Z6018" s="3" t="str">
        <f>INDEX(业务类型!$C$4:$C$8,MATCH(纤芯!Y6018,业务类型!$B$4:$B$8,0))</f>
        <v>LOCAL</v>
      </c>
      <c r="AA6018" s="3" t="s">
        <v>879</v>
      </c>
    </row>
    <row r="6019" spans="1:27" ht="16.5" x14ac:dyDescent="0.2">
      <c r="A6019" s="3">
        <v>6016</v>
      </c>
      <c r="B6019" s="3">
        <f t="shared" si="469"/>
        <v>37055201016</v>
      </c>
      <c r="C6019" s="3" t="s">
        <v>1166</v>
      </c>
      <c r="D6019" s="3" t="s">
        <v>255</v>
      </c>
      <c r="E6019" s="3" t="str">
        <f>INDEX(光放段!$G$4:$G$237,MATCH(纤芯!G6019,光放段!$C$4:$C$237,0))</f>
        <v>山东二干|潍烟威2号光缆:烟台开发区-烟台大海阳</v>
      </c>
      <c r="F6019" s="3">
        <f>INDEX(光放段!$I$4:$I$237,MATCH(纤芯!H6019,光放段!$B$4:$B$237,0))</f>
        <v>37055200000</v>
      </c>
      <c r="G6019" s="3" t="str">
        <f t="shared" si="465"/>
        <v>山东二干|潍烟威2号光缆:烟台开发区-烟台大海阳</v>
      </c>
      <c r="H6019" s="3">
        <f>INDEX(光放段!$B$4:$B$237,MATCH(纤芯!G6019,光放段!$C$4:$C$237,0))</f>
        <v>37055201000</v>
      </c>
      <c r="I6019" s="3" t="str">
        <f t="shared" si="466"/>
        <v>潍烟威2号光缆</v>
      </c>
      <c r="J6019" s="3" t="str">
        <f>INDEX(子缆名称!$B$4:$B$29,纤芯!M6019)</f>
        <v>B缆</v>
      </c>
      <c r="K6019" s="3">
        <v>16</v>
      </c>
      <c r="L6019" s="3">
        <f t="shared" si="467"/>
        <v>4</v>
      </c>
      <c r="M6019" s="3">
        <f t="shared" si="468"/>
        <v>2</v>
      </c>
      <c r="N6019" s="3" t="s">
        <v>136</v>
      </c>
      <c r="O6019" s="3">
        <f>COUNTIF([1]局站!$D$4:$D$172,"="&amp;N6019)</f>
        <v>1</v>
      </c>
      <c r="P6019" s="3">
        <v>0</v>
      </c>
      <c r="Q6019" s="3">
        <v>0</v>
      </c>
      <c r="R6019" s="3">
        <v>0</v>
      </c>
      <c r="S6019" s="3" t="s">
        <v>132</v>
      </c>
      <c r="T6019" s="3">
        <f>COUNTIF([1]局站!$D$4:$D$172,"="&amp;S6019)</f>
        <v>1</v>
      </c>
      <c r="U6019" s="3">
        <v>0</v>
      </c>
      <c r="V6019" s="3">
        <v>0</v>
      </c>
      <c r="W6019" s="3">
        <v>0</v>
      </c>
      <c r="X6019" s="3" t="s">
        <v>1214</v>
      </c>
      <c r="Y6019" s="3" t="s">
        <v>854</v>
      </c>
      <c r="Z6019" s="3" t="str">
        <f>INDEX(业务类型!$C$4:$C$8,MATCH(纤芯!Y6019,业务类型!$B$4:$B$8,0))</f>
        <v>LOCAL</v>
      </c>
      <c r="AA6019" s="3" t="s">
        <v>879</v>
      </c>
    </row>
    <row r="6020" spans="1:27" ht="16.5" x14ac:dyDescent="0.2">
      <c r="A6020" s="3">
        <v>6017</v>
      </c>
      <c r="B6020" s="3">
        <f t="shared" si="469"/>
        <v>37055201017</v>
      </c>
      <c r="C6020" s="3" t="s">
        <v>1166</v>
      </c>
      <c r="D6020" s="3" t="s">
        <v>255</v>
      </c>
      <c r="E6020" s="3" t="str">
        <f>INDEX(光放段!$G$4:$G$237,MATCH(纤芯!G6020,光放段!$C$4:$C$237,0))</f>
        <v>山东二干|潍烟威2号光缆:烟台开发区-烟台大海阳</v>
      </c>
      <c r="F6020" s="3">
        <f>INDEX(光放段!$I$4:$I$237,MATCH(纤芯!H6020,光放段!$B$4:$B$237,0))</f>
        <v>37055200000</v>
      </c>
      <c r="G6020" s="3" t="str">
        <f t="shared" si="465"/>
        <v>山东二干|潍烟威2号光缆:烟台开发区-烟台大海阳</v>
      </c>
      <c r="H6020" s="3">
        <f>INDEX(光放段!$B$4:$B$237,MATCH(纤芯!G6020,光放段!$C$4:$C$237,0))</f>
        <v>37055201000</v>
      </c>
      <c r="I6020" s="3" t="str">
        <f t="shared" si="466"/>
        <v>潍烟威2号光缆</v>
      </c>
      <c r="J6020" s="3" t="str">
        <f>INDEX(子缆名称!$B$4:$B$29,纤芯!M6020)</f>
        <v>B缆</v>
      </c>
      <c r="K6020" s="3">
        <v>17</v>
      </c>
      <c r="L6020" s="3">
        <f t="shared" si="467"/>
        <v>5</v>
      </c>
      <c r="M6020" s="3">
        <f t="shared" si="468"/>
        <v>2</v>
      </c>
      <c r="N6020" s="3" t="s">
        <v>136</v>
      </c>
      <c r="O6020" s="3">
        <f>COUNTIF([1]局站!$D$4:$D$172,"="&amp;N6020)</f>
        <v>1</v>
      </c>
      <c r="P6020" s="3">
        <v>0</v>
      </c>
      <c r="Q6020" s="3">
        <v>0</v>
      </c>
      <c r="R6020" s="3">
        <v>0</v>
      </c>
      <c r="S6020" s="3" t="s">
        <v>132</v>
      </c>
      <c r="T6020" s="3">
        <f>COUNTIF([1]局站!$D$4:$D$172,"="&amp;S6020)</f>
        <v>1</v>
      </c>
      <c r="U6020" s="3">
        <v>0</v>
      </c>
      <c r="V6020" s="3">
        <v>0</v>
      </c>
      <c r="W6020" s="3">
        <v>0</v>
      </c>
      <c r="X6020" s="3" t="s">
        <v>1214</v>
      </c>
      <c r="Y6020" s="3" t="s">
        <v>854</v>
      </c>
      <c r="Z6020" s="3" t="str">
        <f>INDEX(业务类型!$C$4:$C$8,MATCH(纤芯!Y6020,业务类型!$B$4:$B$8,0))</f>
        <v>LOCAL</v>
      </c>
      <c r="AA6020" s="3" t="s">
        <v>879</v>
      </c>
    </row>
    <row r="6021" spans="1:27" ht="16.5" x14ac:dyDescent="0.2">
      <c r="A6021" s="3">
        <v>6018</v>
      </c>
      <c r="B6021" s="3">
        <f t="shared" si="469"/>
        <v>37055201018</v>
      </c>
      <c r="C6021" s="3" t="s">
        <v>1166</v>
      </c>
      <c r="D6021" s="3" t="s">
        <v>255</v>
      </c>
      <c r="E6021" s="3" t="str">
        <f>INDEX(光放段!$G$4:$G$237,MATCH(纤芯!G6021,光放段!$C$4:$C$237,0))</f>
        <v>山东二干|潍烟威2号光缆:烟台开发区-烟台大海阳</v>
      </c>
      <c r="F6021" s="3">
        <f>INDEX(光放段!$I$4:$I$237,MATCH(纤芯!H6021,光放段!$B$4:$B$237,0))</f>
        <v>37055200000</v>
      </c>
      <c r="G6021" s="3" t="str">
        <f t="shared" ref="G6021:G6084" si="470">C6021&amp;"|"&amp;D6021&amp;":"&amp;N6021&amp;"-"&amp;S6021</f>
        <v>山东二干|潍烟威2号光缆:烟台开发区-烟台大海阳</v>
      </c>
      <c r="H6021" s="3">
        <f>INDEX(光放段!$B$4:$B$237,MATCH(纤芯!G6021,光放段!$C$4:$C$237,0))</f>
        <v>37055201000</v>
      </c>
      <c r="I6021" s="3" t="str">
        <f t="shared" ref="I6021:I6084" si="471">D6021</f>
        <v>潍烟威2号光缆</v>
      </c>
      <c r="J6021" s="3" t="str">
        <f>INDEX(子缆名称!$B$4:$B$29,纤芯!M6021)</f>
        <v>B缆</v>
      </c>
      <c r="K6021" s="3">
        <v>18</v>
      </c>
      <c r="L6021" s="3">
        <f t="shared" ref="L6021:L6084" si="472">MOD(K6021-1,12)+1</f>
        <v>6</v>
      </c>
      <c r="M6021" s="3">
        <f t="shared" ref="M6021:M6084" si="473">INT((K6021-1)/12)+1</f>
        <v>2</v>
      </c>
      <c r="N6021" s="3" t="s">
        <v>136</v>
      </c>
      <c r="O6021" s="3">
        <f>COUNTIF([1]局站!$D$4:$D$172,"="&amp;N6021)</f>
        <v>1</v>
      </c>
      <c r="P6021" s="3">
        <v>0</v>
      </c>
      <c r="Q6021" s="3">
        <v>0</v>
      </c>
      <c r="R6021" s="3">
        <v>0</v>
      </c>
      <c r="S6021" s="3" t="s">
        <v>132</v>
      </c>
      <c r="T6021" s="3">
        <f>COUNTIF([1]局站!$D$4:$D$172,"="&amp;S6021)</f>
        <v>1</v>
      </c>
      <c r="U6021" s="3">
        <v>0</v>
      </c>
      <c r="V6021" s="3">
        <v>0</v>
      </c>
      <c r="W6021" s="3">
        <v>0</v>
      </c>
      <c r="X6021" s="3" t="s">
        <v>1214</v>
      </c>
      <c r="Y6021" s="3" t="s">
        <v>880</v>
      </c>
      <c r="Z6021" s="3" t="str">
        <f>INDEX(业务类型!$C$4:$C$8,MATCH(纤芯!Y6021,业务类型!$B$4:$B$8,0))</f>
        <v>IDLE</v>
      </c>
      <c r="AA6021" s="3"/>
    </row>
    <row r="6022" spans="1:27" ht="16.5" x14ac:dyDescent="0.2">
      <c r="A6022" s="3">
        <v>6019</v>
      </c>
      <c r="B6022" s="3">
        <f t="shared" si="469"/>
        <v>37055201019</v>
      </c>
      <c r="C6022" s="3" t="s">
        <v>1166</v>
      </c>
      <c r="D6022" s="3" t="s">
        <v>255</v>
      </c>
      <c r="E6022" s="3" t="str">
        <f>INDEX(光放段!$G$4:$G$237,MATCH(纤芯!G6022,光放段!$C$4:$C$237,0))</f>
        <v>山东二干|潍烟威2号光缆:烟台开发区-烟台大海阳</v>
      </c>
      <c r="F6022" s="3">
        <f>INDEX(光放段!$I$4:$I$237,MATCH(纤芯!H6022,光放段!$B$4:$B$237,0))</f>
        <v>37055200000</v>
      </c>
      <c r="G6022" s="3" t="str">
        <f t="shared" si="470"/>
        <v>山东二干|潍烟威2号光缆:烟台开发区-烟台大海阳</v>
      </c>
      <c r="H6022" s="3">
        <f>INDEX(光放段!$B$4:$B$237,MATCH(纤芯!G6022,光放段!$C$4:$C$237,0))</f>
        <v>37055201000</v>
      </c>
      <c r="I6022" s="3" t="str">
        <f t="shared" si="471"/>
        <v>潍烟威2号光缆</v>
      </c>
      <c r="J6022" s="3" t="str">
        <f>INDEX(子缆名称!$B$4:$B$29,纤芯!M6022)</f>
        <v>B缆</v>
      </c>
      <c r="K6022" s="3">
        <v>19</v>
      </c>
      <c r="L6022" s="3">
        <f t="shared" si="472"/>
        <v>7</v>
      </c>
      <c r="M6022" s="3">
        <f t="shared" si="473"/>
        <v>2</v>
      </c>
      <c r="N6022" s="3" t="s">
        <v>136</v>
      </c>
      <c r="O6022" s="3">
        <f>COUNTIF([1]局站!$D$4:$D$172,"="&amp;N6022)</f>
        <v>1</v>
      </c>
      <c r="P6022" s="3">
        <v>0</v>
      </c>
      <c r="Q6022" s="3">
        <v>0</v>
      </c>
      <c r="R6022" s="3">
        <v>0</v>
      </c>
      <c r="S6022" s="3" t="s">
        <v>132</v>
      </c>
      <c r="T6022" s="3">
        <f>COUNTIF([1]局站!$D$4:$D$172,"="&amp;S6022)</f>
        <v>1</v>
      </c>
      <c r="U6022" s="3">
        <v>0</v>
      </c>
      <c r="V6022" s="3">
        <v>0</v>
      </c>
      <c r="W6022" s="3">
        <v>0</v>
      </c>
      <c r="X6022" s="3" t="s">
        <v>1214</v>
      </c>
      <c r="Y6022" s="3" t="s">
        <v>854</v>
      </c>
      <c r="Z6022" s="3" t="str">
        <f>INDEX(业务类型!$C$4:$C$8,MATCH(纤芯!Y6022,业务类型!$B$4:$B$8,0))</f>
        <v>LOCAL</v>
      </c>
      <c r="AA6022" s="3" t="s">
        <v>879</v>
      </c>
    </row>
    <row r="6023" spans="1:27" ht="16.5" x14ac:dyDescent="0.2">
      <c r="A6023" s="3">
        <v>6020</v>
      </c>
      <c r="B6023" s="3">
        <f t="shared" si="469"/>
        <v>37055201020</v>
      </c>
      <c r="C6023" s="3" t="s">
        <v>1166</v>
      </c>
      <c r="D6023" s="3" t="s">
        <v>255</v>
      </c>
      <c r="E6023" s="3" t="str">
        <f>INDEX(光放段!$G$4:$G$237,MATCH(纤芯!G6023,光放段!$C$4:$C$237,0))</f>
        <v>山东二干|潍烟威2号光缆:烟台开发区-烟台大海阳</v>
      </c>
      <c r="F6023" s="3">
        <f>INDEX(光放段!$I$4:$I$237,MATCH(纤芯!H6023,光放段!$B$4:$B$237,0))</f>
        <v>37055200000</v>
      </c>
      <c r="G6023" s="3" t="str">
        <f t="shared" si="470"/>
        <v>山东二干|潍烟威2号光缆:烟台开发区-烟台大海阳</v>
      </c>
      <c r="H6023" s="3">
        <f>INDEX(光放段!$B$4:$B$237,MATCH(纤芯!G6023,光放段!$C$4:$C$237,0))</f>
        <v>37055201000</v>
      </c>
      <c r="I6023" s="3" t="str">
        <f t="shared" si="471"/>
        <v>潍烟威2号光缆</v>
      </c>
      <c r="J6023" s="3" t="str">
        <f>INDEX(子缆名称!$B$4:$B$29,纤芯!M6023)</f>
        <v>B缆</v>
      </c>
      <c r="K6023" s="3">
        <v>20</v>
      </c>
      <c r="L6023" s="3">
        <f t="shared" si="472"/>
        <v>8</v>
      </c>
      <c r="M6023" s="3">
        <f t="shared" si="473"/>
        <v>2</v>
      </c>
      <c r="N6023" s="3" t="s">
        <v>136</v>
      </c>
      <c r="O6023" s="3">
        <f>COUNTIF([1]局站!$D$4:$D$172,"="&amp;N6023)</f>
        <v>1</v>
      </c>
      <c r="P6023" s="3">
        <v>0</v>
      </c>
      <c r="Q6023" s="3">
        <v>0</v>
      </c>
      <c r="R6023" s="3">
        <v>0</v>
      </c>
      <c r="S6023" s="3" t="s">
        <v>132</v>
      </c>
      <c r="T6023" s="3">
        <f>COUNTIF([1]局站!$D$4:$D$172,"="&amp;S6023)</f>
        <v>1</v>
      </c>
      <c r="U6023" s="3">
        <v>0</v>
      </c>
      <c r="V6023" s="3">
        <v>0</v>
      </c>
      <c r="W6023" s="3">
        <v>0</v>
      </c>
      <c r="X6023" s="3" t="s">
        <v>1214</v>
      </c>
      <c r="Y6023" s="3" t="s">
        <v>881</v>
      </c>
      <c r="Z6023" s="3" t="str">
        <f>INDEX(业务类型!$C$4:$C$8,MATCH(纤芯!Y6023,业务类型!$B$4:$B$8,0))</f>
        <v>OTHER</v>
      </c>
      <c r="AA6023" s="3" t="s">
        <v>882</v>
      </c>
    </row>
    <row r="6024" spans="1:27" ht="16.5" x14ac:dyDescent="0.2">
      <c r="A6024" s="3">
        <v>6021</v>
      </c>
      <c r="B6024" s="3">
        <f t="shared" si="469"/>
        <v>37055201021</v>
      </c>
      <c r="C6024" s="3" t="s">
        <v>1166</v>
      </c>
      <c r="D6024" s="3" t="s">
        <v>255</v>
      </c>
      <c r="E6024" s="3" t="str">
        <f>INDEX(光放段!$G$4:$G$237,MATCH(纤芯!G6024,光放段!$C$4:$C$237,0))</f>
        <v>山东二干|潍烟威2号光缆:烟台开发区-烟台大海阳</v>
      </c>
      <c r="F6024" s="3">
        <f>INDEX(光放段!$I$4:$I$237,MATCH(纤芯!H6024,光放段!$B$4:$B$237,0))</f>
        <v>37055200000</v>
      </c>
      <c r="G6024" s="3" t="str">
        <f t="shared" si="470"/>
        <v>山东二干|潍烟威2号光缆:烟台开发区-烟台大海阳</v>
      </c>
      <c r="H6024" s="3">
        <f>INDEX(光放段!$B$4:$B$237,MATCH(纤芯!G6024,光放段!$C$4:$C$237,0))</f>
        <v>37055201000</v>
      </c>
      <c r="I6024" s="3" t="str">
        <f t="shared" si="471"/>
        <v>潍烟威2号光缆</v>
      </c>
      <c r="J6024" s="3" t="str">
        <f>INDEX(子缆名称!$B$4:$B$29,纤芯!M6024)</f>
        <v>B缆</v>
      </c>
      <c r="K6024" s="3">
        <v>21</v>
      </c>
      <c r="L6024" s="3">
        <f t="shared" si="472"/>
        <v>9</v>
      </c>
      <c r="M6024" s="3">
        <f t="shared" si="473"/>
        <v>2</v>
      </c>
      <c r="N6024" s="3" t="s">
        <v>136</v>
      </c>
      <c r="O6024" s="3">
        <f>COUNTIF([1]局站!$D$4:$D$172,"="&amp;N6024)</f>
        <v>1</v>
      </c>
      <c r="P6024" s="3">
        <v>0</v>
      </c>
      <c r="Q6024" s="3">
        <v>0</v>
      </c>
      <c r="R6024" s="3">
        <v>0</v>
      </c>
      <c r="S6024" s="3" t="s">
        <v>132</v>
      </c>
      <c r="T6024" s="3">
        <f>COUNTIF([1]局站!$D$4:$D$172,"="&amp;S6024)</f>
        <v>1</v>
      </c>
      <c r="U6024" s="3">
        <v>0</v>
      </c>
      <c r="V6024" s="3">
        <v>0</v>
      </c>
      <c r="W6024" s="3">
        <v>0</v>
      </c>
      <c r="X6024" s="3" t="s">
        <v>1214</v>
      </c>
      <c r="Y6024" s="3" t="s">
        <v>854</v>
      </c>
      <c r="Z6024" s="3" t="str">
        <f>INDEX(业务类型!$C$4:$C$8,MATCH(纤芯!Y6024,业务类型!$B$4:$B$8,0))</f>
        <v>LOCAL</v>
      </c>
      <c r="AA6024" s="3" t="s">
        <v>879</v>
      </c>
    </row>
    <row r="6025" spans="1:27" ht="16.5" x14ac:dyDescent="0.2">
      <c r="A6025" s="3">
        <v>6022</v>
      </c>
      <c r="B6025" s="3">
        <f t="shared" si="469"/>
        <v>37055201022</v>
      </c>
      <c r="C6025" s="3" t="s">
        <v>1166</v>
      </c>
      <c r="D6025" s="3" t="s">
        <v>255</v>
      </c>
      <c r="E6025" s="3" t="str">
        <f>INDEX(光放段!$G$4:$G$237,MATCH(纤芯!G6025,光放段!$C$4:$C$237,0))</f>
        <v>山东二干|潍烟威2号光缆:烟台开发区-烟台大海阳</v>
      </c>
      <c r="F6025" s="3">
        <f>INDEX(光放段!$I$4:$I$237,MATCH(纤芯!H6025,光放段!$B$4:$B$237,0))</f>
        <v>37055200000</v>
      </c>
      <c r="G6025" s="3" t="str">
        <f t="shared" si="470"/>
        <v>山东二干|潍烟威2号光缆:烟台开发区-烟台大海阳</v>
      </c>
      <c r="H6025" s="3">
        <f>INDEX(光放段!$B$4:$B$237,MATCH(纤芯!G6025,光放段!$C$4:$C$237,0))</f>
        <v>37055201000</v>
      </c>
      <c r="I6025" s="3" t="str">
        <f t="shared" si="471"/>
        <v>潍烟威2号光缆</v>
      </c>
      <c r="J6025" s="3" t="str">
        <f>INDEX(子缆名称!$B$4:$B$29,纤芯!M6025)</f>
        <v>B缆</v>
      </c>
      <c r="K6025" s="3">
        <v>22</v>
      </c>
      <c r="L6025" s="3">
        <f t="shared" si="472"/>
        <v>10</v>
      </c>
      <c r="M6025" s="3">
        <f t="shared" si="473"/>
        <v>2</v>
      </c>
      <c r="N6025" s="3" t="s">
        <v>136</v>
      </c>
      <c r="O6025" s="3">
        <f>COUNTIF([1]局站!$D$4:$D$172,"="&amp;N6025)</f>
        <v>1</v>
      </c>
      <c r="P6025" s="3">
        <v>0</v>
      </c>
      <c r="Q6025" s="3">
        <v>0</v>
      </c>
      <c r="R6025" s="3">
        <v>0</v>
      </c>
      <c r="S6025" s="3" t="s">
        <v>132</v>
      </c>
      <c r="T6025" s="3">
        <f>COUNTIF([1]局站!$D$4:$D$172,"="&amp;S6025)</f>
        <v>1</v>
      </c>
      <c r="U6025" s="3">
        <v>0</v>
      </c>
      <c r="V6025" s="3">
        <v>0</v>
      </c>
      <c r="W6025" s="3">
        <v>0</v>
      </c>
      <c r="X6025" s="3" t="s">
        <v>1214</v>
      </c>
      <c r="Y6025" s="3" t="s">
        <v>854</v>
      </c>
      <c r="Z6025" s="3" t="str">
        <f>INDEX(业务类型!$C$4:$C$8,MATCH(纤芯!Y6025,业务类型!$B$4:$B$8,0))</f>
        <v>LOCAL</v>
      </c>
      <c r="AA6025" s="3" t="s">
        <v>879</v>
      </c>
    </row>
    <row r="6026" spans="1:27" ht="16.5" x14ac:dyDescent="0.2">
      <c r="A6026" s="3">
        <v>6023</v>
      </c>
      <c r="B6026" s="3">
        <f t="shared" si="469"/>
        <v>37055201023</v>
      </c>
      <c r="C6026" s="3" t="s">
        <v>1166</v>
      </c>
      <c r="D6026" s="3" t="s">
        <v>255</v>
      </c>
      <c r="E6026" s="3" t="str">
        <f>INDEX(光放段!$G$4:$G$237,MATCH(纤芯!G6026,光放段!$C$4:$C$237,0))</f>
        <v>山东二干|潍烟威2号光缆:烟台开发区-烟台大海阳</v>
      </c>
      <c r="F6026" s="3">
        <f>INDEX(光放段!$I$4:$I$237,MATCH(纤芯!H6026,光放段!$B$4:$B$237,0))</f>
        <v>37055200000</v>
      </c>
      <c r="G6026" s="3" t="str">
        <f t="shared" si="470"/>
        <v>山东二干|潍烟威2号光缆:烟台开发区-烟台大海阳</v>
      </c>
      <c r="H6026" s="3">
        <f>INDEX(光放段!$B$4:$B$237,MATCH(纤芯!G6026,光放段!$C$4:$C$237,0))</f>
        <v>37055201000</v>
      </c>
      <c r="I6026" s="3" t="str">
        <f t="shared" si="471"/>
        <v>潍烟威2号光缆</v>
      </c>
      <c r="J6026" s="3" t="str">
        <f>INDEX(子缆名称!$B$4:$B$29,纤芯!M6026)</f>
        <v>B缆</v>
      </c>
      <c r="K6026" s="3">
        <v>23</v>
      </c>
      <c r="L6026" s="3">
        <f t="shared" si="472"/>
        <v>11</v>
      </c>
      <c r="M6026" s="3">
        <f t="shared" si="473"/>
        <v>2</v>
      </c>
      <c r="N6026" s="3" t="s">
        <v>136</v>
      </c>
      <c r="O6026" s="3">
        <f>COUNTIF([1]局站!$D$4:$D$172,"="&amp;N6026)</f>
        <v>1</v>
      </c>
      <c r="P6026" s="3">
        <v>0</v>
      </c>
      <c r="Q6026" s="3">
        <v>0</v>
      </c>
      <c r="R6026" s="3">
        <v>0</v>
      </c>
      <c r="S6026" s="3" t="s">
        <v>132</v>
      </c>
      <c r="T6026" s="3">
        <f>COUNTIF([1]局站!$D$4:$D$172,"="&amp;S6026)</f>
        <v>1</v>
      </c>
      <c r="U6026" s="3">
        <v>0</v>
      </c>
      <c r="V6026" s="3">
        <v>0</v>
      </c>
      <c r="W6026" s="3">
        <v>0</v>
      </c>
      <c r="X6026" s="3" t="s">
        <v>1214</v>
      </c>
      <c r="Y6026" s="3" t="s">
        <v>881</v>
      </c>
      <c r="Z6026" s="3" t="str">
        <f>INDEX(业务类型!$C$4:$C$8,MATCH(纤芯!Y6026,业务类型!$B$4:$B$8,0))</f>
        <v>OTHER</v>
      </c>
      <c r="AA6026" s="3" t="s">
        <v>1131</v>
      </c>
    </row>
    <row r="6027" spans="1:27" ht="16.5" x14ac:dyDescent="0.2">
      <c r="A6027" s="3">
        <v>6024</v>
      </c>
      <c r="B6027" s="3">
        <f t="shared" si="469"/>
        <v>37055201024</v>
      </c>
      <c r="C6027" s="3" t="s">
        <v>1166</v>
      </c>
      <c r="D6027" s="3" t="s">
        <v>255</v>
      </c>
      <c r="E6027" s="3" t="str">
        <f>INDEX(光放段!$G$4:$G$237,MATCH(纤芯!G6027,光放段!$C$4:$C$237,0))</f>
        <v>山东二干|潍烟威2号光缆:烟台开发区-烟台大海阳</v>
      </c>
      <c r="F6027" s="3">
        <f>INDEX(光放段!$I$4:$I$237,MATCH(纤芯!H6027,光放段!$B$4:$B$237,0))</f>
        <v>37055200000</v>
      </c>
      <c r="G6027" s="3" t="str">
        <f t="shared" si="470"/>
        <v>山东二干|潍烟威2号光缆:烟台开发区-烟台大海阳</v>
      </c>
      <c r="H6027" s="3">
        <f>INDEX(光放段!$B$4:$B$237,MATCH(纤芯!G6027,光放段!$C$4:$C$237,0))</f>
        <v>37055201000</v>
      </c>
      <c r="I6027" s="3" t="str">
        <f t="shared" si="471"/>
        <v>潍烟威2号光缆</v>
      </c>
      <c r="J6027" s="3" t="str">
        <f>INDEX(子缆名称!$B$4:$B$29,纤芯!M6027)</f>
        <v>B缆</v>
      </c>
      <c r="K6027" s="3">
        <v>24</v>
      </c>
      <c r="L6027" s="3">
        <f t="shared" si="472"/>
        <v>12</v>
      </c>
      <c r="M6027" s="3">
        <f t="shared" si="473"/>
        <v>2</v>
      </c>
      <c r="N6027" s="3" t="s">
        <v>136</v>
      </c>
      <c r="O6027" s="3">
        <f>COUNTIF([1]局站!$D$4:$D$172,"="&amp;N6027)</f>
        <v>1</v>
      </c>
      <c r="P6027" s="3">
        <v>0</v>
      </c>
      <c r="Q6027" s="3">
        <v>0</v>
      </c>
      <c r="R6027" s="3">
        <v>0</v>
      </c>
      <c r="S6027" s="3" t="s">
        <v>132</v>
      </c>
      <c r="T6027" s="3">
        <f>COUNTIF([1]局站!$D$4:$D$172,"="&amp;S6027)</f>
        <v>1</v>
      </c>
      <c r="U6027" s="3">
        <v>0</v>
      </c>
      <c r="V6027" s="3">
        <v>0</v>
      </c>
      <c r="W6027" s="3">
        <v>0</v>
      </c>
      <c r="X6027" s="3" t="s">
        <v>1214</v>
      </c>
      <c r="Y6027" s="3" t="s">
        <v>881</v>
      </c>
      <c r="Z6027" s="3" t="str">
        <f>INDEX(业务类型!$C$4:$C$8,MATCH(纤芯!Y6027,业务类型!$B$4:$B$8,0))</f>
        <v>OTHER</v>
      </c>
      <c r="AA6027" s="3" t="s">
        <v>888</v>
      </c>
    </row>
    <row r="6028" spans="1:27" ht="16.5" x14ac:dyDescent="0.2">
      <c r="A6028" s="3">
        <v>6025</v>
      </c>
      <c r="B6028" s="3">
        <f t="shared" si="469"/>
        <v>37055201025</v>
      </c>
      <c r="C6028" s="3" t="s">
        <v>1166</v>
      </c>
      <c r="D6028" s="3" t="s">
        <v>255</v>
      </c>
      <c r="E6028" s="3" t="str">
        <f>INDEX(光放段!$G$4:$G$237,MATCH(纤芯!G6028,光放段!$C$4:$C$237,0))</f>
        <v>山东二干|潍烟威2号光缆:烟台开发区-烟台大海阳</v>
      </c>
      <c r="F6028" s="3">
        <f>INDEX(光放段!$I$4:$I$237,MATCH(纤芯!H6028,光放段!$B$4:$B$237,0))</f>
        <v>37055200000</v>
      </c>
      <c r="G6028" s="3" t="str">
        <f t="shared" si="470"/>
        <v>山东二干|潍烟威2号光缆:烟台开发区-烟台大海阳</v>
      </c>
      <c r="H6028" s="3">
        <f>INDEX(光放段!$B$4:$B$237,MATCH(纤芯!G6028,光放段!$C$4:$C$237,0))</f>
        <v>37055201000</v>
      </c>
      <c r="I6028" s="3" t="str">
        <f t="shared" si="471"/>
        <v>潍烟威2号光缆</v>
      </c>
      <c r="J6028" s="3" t="str">
        <f>INDEX(子缆名称!$B$4:$B$29,纤芯!M6028)</f>
        <v>C缆</v>
      </c>
      <c r="K6028" s="3">
        <v>25</v>
      </c>
      <c r="L6028" s="3">
        <f t="shared" si="472"/>
        <v>1</v>
      </c>
      <c r="M6028" s="3">
        <f t="shared" si="473"/>
        <v>3</v>
      </c>
      <c r="N6028" s="3" t="s">
        <v>136</v>
      </c>
      <c r="O6028" s="3">
        <f>COUNTIF([1]局站!$D$4:$D$172,"="&amp;N6028)</f>
        <v>1</v>
      </c>
      <c r="P6028" s="3">
        <v>0</v>
      </c>
      <c r="Q6028" s="3">
        <v>0</v>
      </c>
      <c r="R6028" s="3">
        <v>0</v>
      </c>
      <c r="S6028" s="3" t="s">
        <v>132</v>
      </c>
      <c r="T6028" s="3">
        <f>COUNTIF([1]局站!$D$4:$D$172,"="&amp;S6028)</f>
        <v>1</v>
      </c>
      <c r="U6028" s="3">
        <v>0</v>
      </c>
      <c r="V6028" s="3">
        <v>0</v>
      </c>
      <c r="W6028" s="3">
        <v>0</v>
      </c>
      <c r="X6028" s="3" t="s">
        <v>1214</v>
      </c>
      <c r="Y6028" s="3" t="s">
        <v>881</v>
      </c>
      <c r="Z6028" s="3" t="str">
        <f>INDEX(业务类型!$C$4:$C$8,MATCH(纤芯!Y6028,业务类型!$B$4:$B$8,0))</f>
        <v>OTHER</v>
      </c>
      <c r="AA6028" s="3" t="s">
        <v>882</v>
      </c>
    </row>
    <row r="6029" spans="1:27" ht="16.5" x14ac:dyDescent="0.2">
      <c r="A6029" s="3">
        <v>6026</v>
      </c>
      <c r="B6029" s="3">
        <f t="shared" si="469"/>
        <v>37055201026</v>
      </c>
      <c r="C6029" s="3" t="s">
        <v>1166</v>
      </c>
      <c r="D6029" s="3" t="s">
        <v>255</v>
      </c>
      <c r="E6029" s="3" t="str">
        <f>INDEX(光放段!$G$4:$G$237,MATCH(纤芯!G6029,光放段!$C$4:$C$237,0))</f>
        <v>山东二干|潍烟威2号光缆:烟台开发区-烟台大海阳</v>
      </c>
      <c r="F6029" s="3">
        <f>INDEX(光放段!$I$4:$I$237,MATCH(纤芯!H6029,光放段!$B$4:$B$237,0))</f>
        <v>37055200000</v>
      </c>
      <c r="G6029" s="3" t="str">
        <f t="shared" si="470"/>
        <v>山东二干|潍烟威2号光缆:烟台开发区-烟台大海阳</v>
      </c>
      <c r="H6029" s="3">
        <f>INDEX(光放段!$B$4:$B$237,MATCH(纤芯!G6029,光放段!$C$4:$C$237,0))</f>
        <v>37055201000</v>
      </c>
      <c r="I6029" s="3" t="str">
        <f t="shared" si="471"/>
        <v>潍烟威2号光缆</v>
      </c>
      <c r="J6029" s="3" t="str">
        <f>INDEX(子缆名称!$B$4:$B$29,纤芯!M6029)</f>
        <v>C缆</v>
      </c>
      <c r="K6029" s="3">
        <v>26</v>
      </c>
      <c r="L6029" s="3">
        <f t="shared" si="472"/>
        <v>2</v>
      </c>
      <c r="M6029" s="3">
        <f t="shared" si="473"/>
        <v>3</v>
      </c>
      <c r="N6029" s="3" t="s">
        <v>136</v>
      </c>
      <c r="O6029" s="3">
        <f>COUNTIF([1]局站!$D$4:$D$172,"="&amp;N6029)</f>
        <v>1</v>
      </c>
      <c r="P6029" s="3">
        <v>0</v>
      </c>
      <c r="Q6029" s="3">
        <v>0</v>
      </c>
      <c r="R6029" s="3">
        <v>0</v>
      </c>
      <c r="S6029" s="3" t="s">
        <v>132</v>
      </c>
      <c r="T6029" s="3">
        <f>COUNTIF([1]局站!$D$4:$D$172,"="&amp;S6029)</f>
        <v>1</v>
      </c>
      <c r="U6029" s="3">
        <v>0</v>
      </c>
      <c r="V6029" s="3">
        <v>0</v>
      </c>
      <c r="W6029" s="3">
        <v>0</v>
      </c>
      <c r="X6029" s="3" t="s">
        <v>1214</v>
      </c>
      <c r="Y6029" s="3" t="s">
        <v>881</v>
      </c>
      <c r="Z6029" s="3" t="str">
        <f>INDEX(业务类型!$C$4:$C$8,MATCH(纤芯!Y6029,业务类型!$B$4:$B$8,0))</f>
        <v>OTHER</v>
      </c>
      <c r="AA6029" s="3" t="s">
        <v>882</v>
      </c>
    </row>
    <row r="6030" spans="1:27" ht="16.5" x14ac:dyDescent="0.2">
      <c r="A6030" s="3">
        <v>6027</v>
      </c>
      <c r="B6030" s="3">
        <f t="shared" si="469"/>
        <v>37055201027</v>
      </c>
      <c r="C6030" s="3" t="s">
        <v>1166</v>
      </c>
      <c r="D6030" s="3" t="s">
        <v>255</v>
      </c>
      <c r="E6030" s="3" t="str">
        <f>INDEX(光放段!$G$4:$G$237,MATCH(纤芯!G6030,光放段!$C$4:$C$237,0))</f>
        <v>山东二干|潍烟威2号光缆:烟台开发区-烟台大海阳</v>
      </c>
      <c r="F6030" s="3">
        <f>INDEX(光放段!$I$4:$I$237,MATCH(纤芯!H6030,光放段!$B$4:$B$237,0))</f>
        <v>37055200000</v>
      </c>
      <c r="G6030" s="3" t="str">
        <f t="shared" si="470"/>
        <v>山东二干|潍烟威2号光缆:烟台开发区-烟台大海阳</v>
      </c>
      <c r="H6030" s="3">
        <f>INDEX(光放段!$B$4:$B$237,MATCH(纤芯!G6030,光放段!$C$4:$C$237,0))</f>
        <v>37055201000</v>
      </c>
      <c r="I6030" s="3" t="str">
        <f t="shared" si="471"/>
        <v>潍烟威2号光缆</v>
      </c>
      <c r="J6030" s="3" t="str">
        <f>INDEX(子缆名称!$B$4:$B$29,纤芯!M6030)</f>
        <v>C缆</v>
      </c>
      <c r="K6030" s="3">
        <v>27</v>
      </c>
      <c r="L6030" s="3">
        <f t="shared" si="472"/>
        <v>3</v>
      </c>
      <c r="M6030" s="3">
        <f t="shared" si="473"/>
        <v>3</v>
      </c>
      <c r="N6030" s="3" t="s">
        <v>136</v>
      </c>
      <c r="O6030" s="3">
        <f>COUNTIF([1]局站!$D$4:$D$172,"="&amp;N6030)</f>
        <v>1</v>
      </c>
      <c r="P6030" s="3">
        <v>0</v>
      </c>
      <c r="Q6030" s="3">
        <v>0</v>
      </c>
      <c r="R6030" s="3">
        <v>0</v>
      </c>
      <c r="S6030" s="3" t="s">
        <v>132</v>
      </c>
      <c r="T6030" s="3">
        <f>COUNTIF([1]局站!$D$4:$D$172,"="&amp;S6030)</f>
        <v>1</v>
      </c>
      <c r="U6030" s="3">
        <v>0</v>
      </c>
      <c r="V6030" s="3">
        <v>0</v>
      </c>
      <c r="W6030" s="3">
        <v>0</v>
      </c>
      <c r="X6030" s="3" t="s">
        <v>1214</v>
      </c>
      <c r="Y6030" s="3" t="s">
        <v>854</v>
      </c>
      <c r="Z6030" s="3" t="str">
        <f>INDEX(业务类型!$C$4:$C$8,MATCH(纤芯!Y6030,业务类型!$B$4:$B$8,0))</f>
        <v>LOCAL</v>
      </c>
      <c r="AA6030" s="3" t="s">
        <v>879</v>
      </c>
    </row>
    <row r="6031" spans="1:27" ht="16.5" x14ac:dyDescent="0.2">
      <c r="A6031" s="3">
        <v>6028</v>
      </c>
      <c r="B6031" s="3">
        <f t="shared" si="469"/>
        <v>37055201028</v>
      </c>
      <c r="C6031" s="3" t="s">
        <v>1166</v>
      </c>
      <c r="D6031" s="3" t="s">
        <v>255</v>
      </c>
      <c r="E6031" s="3" t="str">
        <f>INDEX(光放段!$G$4:$G$237,MATCH(纤芯!G6031,光放段!$C$4:$C$237,0))</f>
        <v>山东二干|潍烟威2号光缆:烟台开发区-烟台大海阳</v>
      </c>
      <c r="F6031" s="3">
        <f>INDEX(光放段!$I$4:$I$237,MATCH(纤芯!H6031,光放段!$B$4:$B$237,0))</f>
        <v>37055200000</v>
      </c>
      <c r="G6031" s="3" t="str">
        <f t="shared" si="470"/>
        <v>山东二干|潍烟威2号光缆:烟台开发区-烟台大海阳</v>
      </c>
      <c r="H6031" s="3">
        <f>INDEX(光放段!$B$4:$B$237,MATCH(纤芯!G6031,光放段!$C$4:$C$237,0))</f>
        <v>37055201000</v>
      </c>
      <c r="I6031" s="3" t="str">
        <f t="shared" si="471"/>
        <v>潍烟威2号光缆</v>
      </c>
      <c r="J6031" s="3" t="str">
        <f>INDEX(子缆名称!$B$4:$B$29,纤芯!M6031)</f>
        <v>C缆</v>
      </c>
      <c r="K6031" s="3">
        <v>28</v>
      </c>
      <c r="L6031" s="3">
        <f t="shared" si="472"/>
        <v>4</v>
      </c>
      <c r="M6031" s="3">
        <f t="shared" si="473"/>
        <v>3</v>
      </c>
      <c r="N6031" s="3" t="s">
        <v>136</v>
      </c>
      <c r="O6031" s="3">
        <f>COUNTIF([1]局站!$D$4:$D$172,"="&amp;N6031)</f>
        <v>1</v>
      </c>
      <c r="P6031" s="3">
        <v>0</v>
      </c>
      <c r="Q6031" s="3">
        <v>0</v>
      </c>
      <c r="R6031" s="3">
        <v>0</v>
      </c>
      <c r="S6031" s="3" t="s">
        <v>132</v>
      </c>
      <c r="T6031" s="3">
        <f>COUNTIF([1]局站!$D$4:$D$172,"="&amp;S6031)</f>
        <v>1</v>
      </c>
      <c r="U6031" s="3">
        <v>0</v>
      </c>
      <c r="V6031" s="3">
        <v>0</v>
      </c>
      <c r="W6031" s="3">
        <v>0</v>
      </c>
      <c r="X6031" s="3" t="s">
        <v>1214</v>
      </c>
      <c r="Y6031" s="3" t="s">
        <v>854</v>
      </c>
      <c r="Z6031" s="3" t="str">
        <f>INDEX(业务类型!$C$4:$C$8,MATCH(纤芯!Y6031,业务类型!$B$4:$B$8,0))</f>
        <v>LOCAL</v>
      </c>
      <c r="AA6031" s="3" t="s">
        <v>879</v>
      </c>
    </row>
    <row r="6032" spans="1:27" ht="16.5" x14ac:dyDescent="0.2">
      <c r="A6032" s="3">
        <v>6029</v>
      </c>
      <c r="B6032" s="3">
        <f t="shared" si="469"/>
        <v>37055201029</v>
      </c>
      <c r="C6032" s="3" t="s">
        <v>1166</v>
      </c>
      <c r="D6032" s="3" t="s">
        <v>255</v>
      </c>
      <c r="E6032" s="3" t="str">
        <f>INDEX(光放段!$G$4:$G$237,MATCH(纤芯!G6032,光放段!$C$4:$C$237,0))</f>
        <v>山东二干|潍烟威2号光缆:烟台开发区-烟台大海阳</v>
      </c>
      <c r="F6032" s="3">
        <f>INDEX(光放段!$I$4:$I$237,MATCH(纤芯!H6032,光放段!$B$4:$B$237,0))</f>
        <v>37055200000</v>
      </c>
      <c r="G6032" s="3" t="str">
        <f t="shared" si="470"/>
        <v>山东二干|潍烟威2号光缆:烟台开发区-烟台大海阳</v>
      </c>
      <c r="H6032" s="3">
        <f>INDEX(光放段!$B$4:$B$237,MATCH(纤芯!G6032,光放段!$C$4:$C$237,0))</f>
        <v>37055201000</v>
      </c>
      <c r="I6032" s="3" t="str">
        <f t="shared" si="471"/>
        <v>潍烟威2号光缆</v>
      </c>
      <c r="J6032" s="3" t="str">
        <f>INDEX(子缆名称!$B$4:$B$29,纤芯!M6032)</f>
        <v>C缆</v>
      </c>
      <c r="K6032" s="3">
        <v>29</v>
      </c>
      <c r="L6032" s="3">
        <f t="shared" si="472"/>
        <v>5</v>
      </c>
      <c r="M6032" s="3">
        <f t="shared" si="473"/>
        <v>3</v>
      </c>
      <c r="N6032" s="3" t="s">
        <v>136</v>
      </c>
      <c r="O6032" s="3">
        <f>COUNTIF([1]局站!$D$4:$D$172,"="&amp;N6032)</f>
        <v>1</v>
      </c>
      <c r="P6032" s="3">
        <v>0</v>
      </c>
      <c r="Q6032" s="3">
        <v>0</v>
      </c>
      <c r="R6032" s="3">
        <v>0</v>
      </c>
      <c r="S6032" s="3" t="s">
        <v>132</v>
      </c>
      <c r="T6032" s="3">
        <f>COUNTIF([1]局站!$D$4:$D$172,"="&amp;S6032)</f>
        <v>1</v>
      </c>
      <c r="U6032" s="3">
        <v>0</v>
      </c>
      <c r="V6032" s="3">
        <v>0</v>
      </c>
      <c r="W6032" s="3">
        <v>0</v>
      </c>
      <c r="X6032" s="3" t="s">
        <v>1214</v>
      </c>
      <c r="Y6032" s="3" t="s">
        <v>854</v>
      </c>
      <c r="Z6032" s="3" t="str">
        <f>INDEX(业务类型!$C$4:$C$8,MATCH(纤芯!Y6032,业务类型!$B$4:$B$8,0))</f>
        <v>LOCAL</v>
      </c>
      <c r="AA6032" s="3" t="s">
        <v>879</v>
      </c>
    </row>
    <row r="6033" spans="1:27" ht="16.5" x14ac:dyDescent="0.2">
      <c r="A6033" s="3">
        <v>6030</v>
      </c>
      <c r="B6033" s="3">
        <f t="shared" si="469"/>
        <v>37055201030</v>
      </c>
      <c r="C6033" s="3" t="s">
        <v>1166</v>
      </c>
      <c r="D6033" s="3" t="s">
        <v>255</v>
      </c>
      <c r="E6033" s="3" t="str">
        <f>INDEX(光放段!$G$4:$G$237,MATCH(纤芯!G6033,光放段!$C$4:$C$237,0))</f>
        <v>山东二干|潍烟威2号光缆:烟台开发区-烟台大海阳</v>
      </c>
      <c r="F6033" s="3">
        <f>INDEX(光放段!$I$4:$I$237,MATCH(纤芯!H6033,光放段!$B$4:$B$237,0))</f>
        <v>37055200000</v>
      </c>
      <c r="G6033" s="3" t="str">
        <f t="shared" si="470"/>
        <v>山东二干|潍烟威2号光缆:烟台开发区-烟台大海阳</v>
      </c>
      <c r="H6033" s="3">
        <f>INDEX(光放段!$B$4:$B$237,MATCH(纤芯!G6033,光放段!$C$4:$C$237,0))</f>
        <v>37055201000</v>
      </c>
      <c r="I6033" s="3" t="str">
        <f t="shared" si="471"/>
        <v>潍烟威2号光缆</v>
      </c>
      <c r="J6033" s="3" t="str">
        <f>INDEX(子缆名称!$B$4:$B$29,纤芯!M6033)</f>
        <v>C缆</v>
      </c>
      <c r="K6033" s="3">
        <v>30</v>
      </c>
      <c r="L6033" s="3">
        <f t="shared" si="472"/>
        <v>6</v>
      </c>
      <c r="M6033" s="3">
        <f t="shared" si="473"/>
        <v>3</v>
      </c>
      <c r="N6033" s="3" t="s">
        <v>136</v>
      </c>
      <c r="O6033" s="3">
        <f>COUNTIF([1]局站!$D$4:$D$172,"="&amp;N6033)</f>
        <v>1</v>
      </c>
      <c r="P6033" s="3">
        <v>0</v>
      </c>
      <c r="Q6033" s="3">
        <v>0</v>
      </c>
      <c r="R6033" s="3">
        <v>0</v>
      </c>
      <c r="S6033" s="3" t="s">
        <v>132</v>
      </c>
      <c r="T6033" s="3">
        <f>COUNTIF([1]局站!$D$4:$D$172,"="&amp;S6033)</f>
        <v>1</v>
      </c>
      <c r="U6033" s="3">
        <v>0</v>
      </c>
      <c r="V6033" s="3">
        <v>0</v>
      </c>
      <c r="W6033" s="3">
        <v>0</v>
      </c>
      <c r="X6033" s="3" t="s">
        <v>1214</v>
      </c>
      <c r="Y6033" s="3" t="s">
        <v>854</v>
      </c>
      <c r="Z6033" s="3" t="str">
        <f>INDEX(业务类型!$C$4:$C$8,MATCH(纤芯!Y6033,业务类型!$B$4:$B$8,0))</f>
        <v>LOCAL</v>
      </c>
      <c r="AA6033" s="3" t="s">
        <v>879</v>
      </c>
    </row>
    <row r="6034" spans="1:27" ht="16.5" x14ac:dyDescent="0.2">
      <c r="A6034" s="3">
        <v>6031</v>
      </c>
      <c r="B6034" s="3">
        <f t="shared" si="469"/>
        <v>37055201031</v>
      </c>
      <c r="C6034" s="3" t="s">
        <v>1166</v>
      </c>
      <c r="D6034" s="3" t="s">
        <v>255</v>
      </c>
      <c r="E6034" s="3" t="str">
        <f>INDEX(光放段!$G$4:$G$237,MATCH(纤芯!G6034,光放段!$C$4:$C$237,0))</f>
        <v>山东二干|潍烟威2号光缆:烟台开发区-烟台大海阳</v>
      </c>
      <c r="F6034" s="3">
        <f>INDEX(光放段!$I$4:$I$237,MATCH(纤芯!H6034,光放段!$B$4:$B$237,0))</f>
        <v>37055200000</v>
      </c>
      <c r="G6034" s="3" t="str">
        <f t="shared" si="470"/>
        <v>山东二干|潍烟威2号光缆:烟台开发区-烟台大海阳</v>
      </c>
      <c r="H6034" s="3">
        <f>INDEX(光放段!$B$4:$B$237,MATCH(纤芯!G6034,光放段!$C$4:$C$237,0))</f>
        <v>37055201000</v>
      </c>
      <c r="I6034" s="3" t="str">
        <f t="shared" si="471"/>
        <v>潍烟威2号光缆</v>
      </c>
      <c r="J6034" s="3" t="str">
        <f>INDEX(子缆名称!$B$4:$B$29,纤芯!M6034)</f>
        <v>C缆</v>
      </c>
      <c r="K6034" s="3">
        <v>31</v>
      </c>
      <c r="L6034" s="3">
        <f t="shared" si="472"/>
        <v>7</v>
      </c>
      <c r="M6034" s="3">
        <f t="shared" si="473"/>
        <v>3</v>
      </c>
      <c r="N6034" s="3" t="s">
        <v>136</v>
      </c>
      <c r="O6034" s="3">
        <f>COUNTIF([1]局站!$D$4:$D$172,"="&amp;N6034)</f>
        <v>1</v>
      </c>
      <c r="P6034" s="3">
        <v>0</v>
      </c>
      <c r="Q6034" s="3">
        <v>0</v>
      </c>
      <c r="R6034" s="3">
        <v>0</v>
      </c>
      <c r="S6034" s="3" t="s">
        <v>132</v>
      </c>
      <c r="T6034" s="3">
        <f>COUNTIF([1]局站!$D$4:$D$172,"="&amp;S6034)</f>
        <v>1</v>
      </c>
      <c r="U6034" s="3">
        <v>0</v>
      </c>
      <c r="V6034" s="3">
        <v>0</v>
      </c>
      <c r="W6034" s="3">
        <v>0</v>
      </c>
      <c r="X6034" s="3" t="s">
        <v>1214</v>
      </c>
      <c r="Y6034" s="3" t="s">
        <v>854</v>
      </c>
      <c r="Z6034" s="3" t="str">
        <f>INDEX(业务类型!$C$4:$C$8,MATCH(纤芯!Y6034,业务类型!$B$4:$B$8,0))</f>
        <v>LOCAL</v>
      </c>
      <c r="AA6034" s="3" t="s">
        <v>879</v>
      </c>
    </row>
    <row r="6035" spans="1:27" ht="16.5" x14ac:dyDescent="0.2">
      <c r="A6035" s="3">
        <v>6032</v>
      </c>
      <c r="B6035" s="3">
        <f t="shared" si="469"/>
        <v>37055201032</v>
      </c>
      <c r="C6035" s="3" t="s">
        <v>1166</v>
      </c>
      <c r="D6035" s="3" t="s">
        <v>255</v>
      </c>
      <c r="E6035" s="3" t="str">
        <f>INDEX(光放段!$G$4:$G$237,MATCH(纤芯!G6035,光放段!$C$4:$C$237,0))</f>
        <v>山东二干|潍烟威2号光缆:烟台开发区-烟台大海阳</v>
      </c>
      <c r="F6035" s="3">
        <f>INDEX(光放段!$I$4:$I$237,MATCH(纤芯!H6035,光放段!$B$4:$B$237,0))</f>
        <v>37055200000</v>
      </c>
      <c r="G6035" s="3" t="str">
        <f t="shared" si="470"/>
        <v>山东二干|潍烟威2号光缆:烟台开发区-烟台大海阳</v>
      </c>
      <c r="H6035" s="3">
        <f>INDEX(光放段!$B$4:$B$237,MATCH(纤芯!G6035,光放段!$C$4:$C$237,0))</f>
        <v>37055201000</v>
      </c>
      <c r="I6035" s="3" t="str">
        <f t="shared" si="471"/>
        <v>潍烟威2号光缆</v>
      </c>
      <c r="J6035" s="3" t="str">
        <f>INDEX(子缆名称!$B$4:$B$29,纤芯!M6035)</f>
        <v>C缆</v>
      </c>
      <c r="K6035" s="3">
        <v>32</v>
      </c>
      <c r="L6035" s="3">
        <f t="shared" si="472"/>
        <v>8</v>
      </c>
      <c r="M6035" s="3">
        <f t="shared" si="473"/>
        <v>3</v>
      </c>
      <c r="N6035" s="3" t="s">
        <v>136</v>
      </c>
      <c r="O6035" s="3">
        <f>COUNTIF([1]局站!$D$4:$D$172,"="&amp;N6035)</f>
        <v>1</v>
      </c>
      <c r="P6035" s="3">
        <v>0</v>
      </c>
      <c r="Q6035" s="3">
        <v>0</v>
      </c>
      <c r="R6035" s="3">
        <v>0</v>
      </c>
      <c r="S6035" s="3" t="s">
        <v>132</v>
      </c>
      <c r="T6035" s="3">
        <f>COUNTIF([1]局站!$D$4:$D$172,"="&amp;S6035)</f>
        <v>1</v>
      </c>
      <c r="U6035" s="3">
        <v>0</v>
      </c>
      <c r="V6035" s="3">
        <v>0</v>
      </c>
      <c r="W6035" s="3">
        <v>0</v>
      </c>
      <c r="X6035" s="3" t="s">
        <v>1214</v>
      </c>
      <c r="Y6035" s="3" t="s">
        <v>854</v>
      </c>
      <c r="Z6035" s="3" t="str">
        <f>INDEX(业务类型!$C$4:$C$8,MATCH(纤芯!Y6035,业务类型!$B$4:$B$8,0))</f>
        <v>LOCAL</v>
      </c>
      <c r="AA6035" s="3" t="s">
        <v>879</v>
      </c>
    </row>
    <row r="6036" spans="1:27" ht="16.5" x14ac:dyDescent="0.2">
      <c r="A6036" s="3">
        <v>6033</v>
      </c>
      <c r="B6036" s="3">
        <f t="shared" si="469"/>
        <v>37055201033</v>
      </c>
      <c r="C6036" s="3" t="s">
        <v>1166</v>
      </c>
      <c r="D6036" s="3" t="s">
        <v>255</v>
      </c>
      <c r="E6036" s="3" t="str">
        <f>INDEX(光放段!$G$4:$G$237,MATCH(纤芯!G6036,光放段!$C$4:$C$237,0))</f>
        <v>山东二干|潍烟威2号光缆:烟台开发区-烟台大海阳</v>
      </c>
      <c r="F6036" s="3">
        <f>INDEX(光放段!$I$4:$I$237,MATCH(纤芯!H6036,光放段!$B$4:$B$237,0))</f>
        <v>37055200000</v>
      </c>
      <c r="G6036" s="3" t="str">
        <f t="shared" si="470"/>
        <v>山东二干|潍烟威2号光缆:烟台开发区-烟台大海阳</v>
      </c>
      <c r="H6036" s="3">
        <f>INDEX(光放段!$B$4:$B$237,MATCH(纤芯!G6036,光放段!$C$4:$C$237,0))</f>
        <v>37055201000</v>
      </c>
      <c r="I6036" s="3" t="str">
        <f t="shared" si="471"/>
        <v>潍烟威2号光缆</v>
      </c>
      <c r="J6036" s="3" t="str">
        <f>INDEX(子缆名称!$B$4:$B$29,纤芯!M6036)</f>
        <v>C缆</v>
      </c>
      <c r="K6036" s="3">
        <v>33</v>
      </c>
      <c r="L6036" s="3">
        <f t="shared" si="472"/>
        <v>9</v>
      </c>
      <c r="M6036" s="3">
        <f t="shared" si="473"/>
        <v>3</v>
      </c>
      <c r="N6036" s="3" t="s">
        <v>136</v>
      </c>
      <c r="O6036" s="3">
        <f>COUNTIF([1]局站!$D$4:$D$172,"="&amp;N6036)</f>
        <v>1</v>
      </c>
      <c r="P6036" s="3">
        <v>0</v>
      </c>
      <c r="Q6036" s="3">
        <v>0</v>
      </c>
      <c r="R6036" s="3">
        <v>0</v>
      </c>
      <c r="S6036" s="3" t="s">
        <v>132</v>
      </c>
      <c r="T6036" s="3">
        <f>COUNTIF([1]局站!$D$4:$D$172,"="&amp;S6036)</f>
        <v>1</v>
      </c>
      <c r="U6036" s="3">
        <v>0</v>
      </c>
      <c r="V6036" s="3">
        <v>0</v>
      </c>
      <c r="W6036" s="3">
        <v>0</v>
      </c>
      <c r="X6036" s="3" t="s">
        <v>1214</v>
      </c>
      <c r="Y6036" s="3" t="s">
        <v>881</v>
      </c>
      <c r="Z6036" s="3" t="str">
        <f>INDEX(业务类型!$C$4:$C$8,MATCH(纤芯!Y6036,业务类型!$B$4:$B$8,0))</f>
        <v>OTHER</v>
      </c>
      <c r="AA6036" s="3" t="s">
        <v>919</v>
      </c>
    </row>
    <row r="6037" spans="1:27" ht="16.5" x14ac:dyDescent="0.2">
      <c r="A6037" s="3">
        <v>6034</v>
      </c>
      <c r="B6037" s="3">
        <f t="shared" ref="B6037:B6100" si="474">H6037+K6037</f>
        <v>37055201034</v>
      </c>
      <c r="C6037" s="3" t="s">
        <v>1166</v>
      </c>
      <c r="D6037" s="3" t="s">
        <v>255</v>
      </c>
      <c r="E6037" s="3" t="str">
        <f>INDEX(光放段!$G$4:$G$237,MATCH(纤芯!G6037,光放段!$C$4:$C$237,0))</f>
        <v>山东二干|潍烟威2号光缆:烟台开发区-烟台大海阳</v>
      </c>
      <c r="F6037" s="3">
        <f>INDEX(光放段!$I$4:$I$237,MATCH(纤芯!H6037,光放段!$B$4:$B$237,0))</f>
        <v>37055200000</v>
      </c>
      <c r="G6037" s="3" t="str">
        <f t="shared" si="470"/>
        <v>山东二干|潍烟威2号光缆:烟台开发区-烟台大海阳</v>
      </c>
      <c r="H6037" s="3">
        <f>INDEX(光放段!$B$4:$B$237,MATCH(纤芯!G6037,光放段!$C$4:$C$237,0))</f>
        <v>37055201000</v>
      </c>
      <c r="I6037" s="3" t="str">
        <f t="shared" si="471"/>
        <v>潍烟威2号光缆</v>
      </c>
      <c r="J6037" s="3" t="str">
        <f>INDEX(子缆名称!$B$4:$B$29,纤芯!M6037)</f>
        <v>C缆</v>
      </c>
      <c r="K6037" s="3">
        <v>34</v>
      </c>
      <c r="L6037" s="3">
        <f t="shared" si="472"/>
        <v>10</v>
      </c>
      <c r="M6037" s="3">
        <f t="shared" si="473"/>
        <v>3</v>
      </c>
      <c r="N6037" s="3" t="s">
        <v>136</v>
      </c>
      <c r="O6037" s="3">
        <f>COUNTIF([1]局站!$D$4:$D$172,"="&amp;N6037)</f>
        <v>1</v>
      </c>
      <c r="P6037" s="3">
        <v>0</v>
      </c>
      <c r="Q6037" s="3">
        <v>0</v>
      </c>
      <c r="R6037" s="3">
        <v>0</v>
      </c>
      <c r="S6037" s="3" t="s">
        <v>132</v>
      </c>
      <c r="T6037" s="3">
        <f>COUNTIF([1]局站!$D$4:$D$172,"="&amp;S6037)</f>
        <v>1</v>
      </c>
      <c r="U6037" s="3">
        <v>0</v>
      </c>
      <c r="V6037" s="3">
        <v>0</v>
      </c>
      <c r="W6037" s="3">
        <v>0</v>
      </c>
      <c r="X6037" s="3" t="s">
        <v>1214</v>
      </c>
      <c r="Y6037" s="3" t="s">
        <v>881</v>
      </c>
      <c r="Z6037" s="3" t="str">
        <f>INDEX(业务类型!$C$4:$C$8,MATCH(纤芯!Y6037,业务类型!$B$4:$B$8,0))</f>
        <v>OTHER</v>
      </c>
      <c r="AA6037" s="3" t="s">
        <v>919</v>
      </c>
    </row>
    <row r="6038" spans="1:27" ht="16.5" x14ac:dyDescent="0.2">
      <c r="A6038" s="3">
        <v>6035</v>
      </c>
      <c r="B6038" s="3">
        <f t="shared" si="474"/>
        <v>37055201035</v>
      </c>
      <c r="C6038" s="3" t="s">
        <v>1166</v>
      </c>
      <c r="D6038" s="3" t="s">
        <v>255</v>
      </c>
      <c r="E6038" s="3" t="str">
        <f>INDEX(光放段!$G$4:$G$237,MATCH(纤芯!G6038,光放段!$C$4:$C$237,0))</f>
        <v>山东二干|潍烟威2号光缆:烟台开发区-烟台大海阳</v>
      </c>
      <c r="F6038" s="3">
        <f>INDEX(光放段!$I$4:$I$237,MATCH(纤芯!H6038,光放段!$B$4:$B$237,0))</f>
        <v>37055200000</v>
      </c>
      <c r="G6038" s="3" t="str">
        <f t="shared" si="470"/>
        <v>山东二干|潍烟威2号光缆:烟台开发区-烟台大海阳</v>
      </c>
      <c r="H6038" s="3">
        <f>INDEX(光放段!$B$4:$B$237,MATCH(纤芯!G6038,光放段!$C$4:$C$237,0))</f>
        <v>37055201000</v>
      </c>
      <c r="I6038" s="3" t="str">
        <f t="shared" si="471"/>
        <v>潍烟威2号光缆</v>
      </c>
      <c r="J6038" s="3" t="str">
        <f>INDEX(子缆名称!$B$4:$B$29,纤芯!M6038)</f>
        <v>C缆</v>
      </c>
      <c r="K6038" s="3">
        <v>35</v>
      </c>
      <c r="L6038" s="3">
        <f t="shared" si="472"/>
        <v>11</v>
      </c>
      <c r="M6038" s="3">
        <f t="shared" si="473"/>
        <v>3</v>
      </c>
      <c r="N6038" s="3" t="s">
        <v>136</v>
      </c>
      <c r="O6038" s="3">
        <f>COUNTIF([1]局站!$D$4:$D$172,"="&amp;N6038)</f>
        <v>1</v>
      </c>
      <c r="P6038" s="3">
        <v>0</v>
      </c>
      <c r="Q6038" s="3">
        <v>0</v>
      </c>
      <c r="R6038" s="3">
        <v>0</v>
      </c>
      <c r="S6038" s="3" t="s">
        <v>132</v>
      </c>
      <c r="T6038" s="3">
        <f>COUNTIF([1]局站!$D$4:$D$172,"="&amp;S6038)</f>
        <v>1</v>
      </c>
      <c r="U6038" s="3">
        <v>0</v>
      </c>
      <c r="V6038" s="3">
        <v>0</v>
      </c>
      <c r="W6038" s="3">
        <v>0</v>
      </c>
      <c r="X6038" s="3" t="s">
        <v>1214</v>
      </c>
      <c r="Y6038" s="3" t="s">
        <v>881</v>
      </c>
      <c r="Z6038" s="3" t="str">
        <f>INDEX(业务类型!$C$4:$C$8,MATCH(纤芯!Y6038,业务类型!$B$4:$B$8,0))</f>
        <v>OTHER</v>
      </c>
      <c r="AA6038" s="3" t="s">
        <v>919</v>
      </c>
    </row>
    <row r="6039" spans="1:27" ht="16.5" x14ac:dyDescent="0.2">
      <c r="A6039" s="3">
        <v>6036</v>
      </c>
      <c r="B6039" s="3">
        <f t="shared" si="474"/>
        <v>37055201036</v>
      </c>
      <c r="C6039" s="3" t="s">
        <v>1166</v>
      </c>
      <c r="D6039" s="3" t="s">
        <v>255</v>
      </c>
      <c r="E6039" s="3" t="str">
        <f>INDEX(光放段!$G$4:$G$237,MATCH(纤芯!G6039,光放段!$C$4:$C$237,0))</f>
        <v>山东二干|潍烟威2号光缆:烟台开发区-烟台大海阳</v>
      </c>
      <c r="F6039" s="3">
        <f>INDEX(光放段!$I$4:$I$237,MATCH(纤芯!H6039,光放段!$B$4:$B$237,0))</f>
        <v>37055200000</v>
      </c>
      <c r="G6039" s="3" t="str">
        <f t="shared" si="470"/>
        <v>山东二干|潍烟威2号光缆:烟台开发区-烟台大海阳</v>
      </c>
      <c r="H6039" s="3">
        <f>INDEX(光放段!$B$4:$B$237,MATCH(纤芯!G6039,光放段!$C$4:$C$237,0))</f>
        <v>37055201000</v>
      </c>
      <c r="I6039" s="3" t="str">
        <f t="shared" si="471"/>
        <v>潍烟威2号光缆</v>
      </c>
      <c r="J6039" s="3" t="str">
        <f>INDEX(子缆名称!$B$4:$B$29,纤芯!M6039)</f>
        <v>C缆</v>
      </c>
      <c r="K6039" s="3">
        <v>36</v>
      </c>
      <c r="L6039" s="3">
        <f t="shared" si="472"/>
        <v>12</v>
      </c>
      <c r="M6039" s="3">
        <f t="shared" si="473"/>
        <v>3</v>
      </c>
      <c r="N6039" s="3" t="s">
        <v>136</v>
      </c>
      <c r="O6039" s="3">
        <f>COUNTIF([1]局站!$D$4:$D$172,"="&amp;N6039)</f>
        <v>1</v>
      </c>
      <c r="P6039" s="3">
        <v>0</v>
      </c>
      <c r="Q6039" s="3">
        <v>0</v>
      </c>
      <c r="R6039" s="3">
        <v>0</v>
      </c>
      <c r="S6039" s="3" t="s">
        <v>132</v>
      </c>
      <c r="T6039" s="3">
        <f>COUNTIF([1]局站!$D$4:$D$172,"="&amp;S6039)</f>
        <v>1</v>
      </c>
      <c r="U6039" s="3">
        <v>0</v>
      </c>
      <c r="V6039" s="3">
        <v>0</v>
      </c>
      <c r="W6039" s="3">
        <v>0</v>
      </c>
      <c r="X6039" s="3" t="s">
        <v>1214</v>
      </c>
      <c r="Y6039" s="3" t="s">
        <v>881</v>
      </c>
      <c r="Z6039" s="3" t="str">
        <f>INDEX(业务类型!$C$4:$C$8,MATCH(纤芯!Y6039,业务类型!$B$4:$B$8,0))</f>
        <v>OTHER</v>
      </c>
      <c r="AA6039" s="3" t="s">
        <v>919</v>
      </c>
    </row>
    <row r="6040" spans="1:27" ht="16.5" x14ac:dyDescent="0.2">
      <c r="A6040" s="3">
        <v>6037</v>
      </c>
      <c r="B6040" s="3">
        <f t="shared" si="474"/>
        <v>37055201037</v>
      </c>
      <c r="C6040" s="3" t="s">
        <v>1166</v>
      </c>
      <c r="D6040" s="3" t="s">
        <v>255</v>
      </c>
      <c r="E6040" s="3" t="str">
        <f>INDEX(光放段!$G$4:$G$237,MATCH(纤芯!G6040,光放段!$C$4:$C$237,0))</f>
        <v>山东二干|潍烟威2号光缆:烟台开发区-烟台大海阳</v>
      </c>
      <c r="F6040" s="3">
        <f>INDEX(光放段!$I$4:$I$237,MATCH(纤芯!H6040,光放段!$B$4:$B$237,0))</f>
        <v>37055200000</v>
      </c>
      <c r="G6040" s="3" t="str">
        <f t="shared" si="470"/>
        <v>山东二干|潍烟威2号光缆:烟台开发区-烟台大海阳</v>
      </c>
      <c r="H6040" s="3">
        <f>INDEX(光放段!$B$4:$B$237,MATCH(纤芯!G6040,光放段!$C$4:$C$237,0))</f>
        <v>37055201000</v>
      </c>
      <c r="I6040" s="3" t="str">
        <f t="shared" si="471"/>
        <v>潍烟威2号光缆</v>
      </c>
      <c r="J6040" s="3" t="str">
        <f>INDEX(子缆名称!$B$4:$B$29,纤芯!M6040)</f>
        <v>D缆</v>
      </c>
      <c r="K6040" s="3">
        <v>37</v>
      </c>
      <c r="L6040" s="3">
        <f t="shared" si="472"/>
        <v>1</v>
      </c>
      <c r="M6040" s="3">
        <f t="shared" si="473"/>
        <v>4</v>
      </c>
      <c r="N6040" s="3" t="s">
        <v>136</v>
      </c>
      <c r="O6040" s="3">
        <f>COUNTIF([1]局站!$D$4:$D$172,"="&amp;N6040)</f>
        <v>1</v>
      </c>
      <c r="P6040" s="3">
        <v>0</v>
      </c>
      <c r="Q6040" s="3">
        <v>0</v>
      </c>
      <c r="R6040" s="3">
        <v>0</v>
      </c>
      <c r="S6040" s="3" t="s">
        <v>132</v>
      </c>
      <c r="T6040" s="3">
        <f>COUNTIF([1]局站!$D$4:$D$172,"="&amp;S6040)</f>
        <v>1</v>
      </c>
      <c r="U6040" s="3">
        <v>0</v>
      </c>
      <c r="V6040" s="3">
        <v>0</v>
      </c>
      <c r="W6040" s="3">
        <v>0</v>
      </c>
      <c r="X6040" s="3" t="s">
        <v>1214</v>
      </c>
      <c r="Y6040" s="3" t="s">
        <v>854</v>
      </c>
      <c r="Z6040" s="3" t="str">
        <f>INDEX(业务类型!$C$4:$C$8,MATCH(纤芯!Y6040,业务类型!$B$4:$B$8,0))</f>
        <v>LOCAL</v>
      </c>
      <c r="AA6040" s="3" t="s">
        <v>879</v>
      </c>
    </row>
    <row r="6041" spans="1:27" ht="16.5" x14ac:dyDescent="0.2">
      <c r="A6041" s="3">
        <v>6038</v>
      </c>
      <c r="B6041" s="3">
        <f t="shared" si="474"/>
        <v>37055201038</v>
      </c>
      <c r="C6041" s="3" t="s">
        <v>1166</v>
      </c>
      <c r="D6041" s="3" t="s">
        <v>255</v>
      </c>
      <c r="E6041" s="3" t="str">
        <f>INDEX(光放段!$G$4:$G$237,MATCH(纤芯!G6041,光放段!$C$4:$C$237,0))</f>
        <v>山东二干|潍烟威2号光缆:烟台开发区-烟台大海阳</v>
      </c>
      <c r="F6041" s="3">
        <f>INDEX(光放段!$I$4:$I$237,MATCH(纤芯!H6041,光放段!$B$4:$B$237,0))</f>
        <v>37055200000</v>
      </c>
      <c r="G6041" s="3" t="str">
        <f t="shared" si="470"/>
        <v>山东二干|潍烟威2号光缆:烟台开发区-烟台大海阳</v>
      </c>
      <c r="H6041" s="3">
        <f>INDEX(光放段!$B$4:$B$237,MATCH(纤芯!G6041,光放段!$C$4:$C$237,0))</f>
        <v>37055201000</v>
      </c>
      <c r="I6041" s="3" t="str">
        <f t="shared" si="471"/>
        <v>潍烟威2号光缆</v>
      </c>
      <c r="J6041" s="3" t="str">
        <f>INDEX(子缆名称!$B$4:$B$29,纤芯!M6041)</f>
        <v>D缆</v>
      </c>
      <c r="K6041" s="3">
        <v>38</v>
      </c>
      <c r="L6041" s="3">
        <f t="shared" si="472"/>
        <v>2</v>
      </c>
      <c r="M6041" s="3">
        <f t="shared" si="473"/>
        <v>4</v>
      </c>
      <c r="N6041" s="3" t="s">
        <v>136</v>
      </c>
      <c r="O6041" s="3">
        <f>COUNTIF([1]局站!$D$4:$D$172,"="&amp;N6041)</f>
        <v>1</v>
      </c>
      <c r="P6041" s="3">
        <v>0</v>
      </c>
      <c r="Q6041" s="3">
        <v>0</v>
      </c>
      <c r="R6041" s="3">
        <v>0</v>
      </c>
      <c r="S6041" s="3" t="s">
        <v>132</v>
      </c>
      <c r="T6041" s="3">
        <f>COUNTIF([1]局站!$D$4:$D$172,"="&amp;S6041)</f>
        <v>1</v>
      </c>
      <c r="U6041" s="3">
        <v>0</v>
      </c>
      <c r="V6041" s="3">
        <v>0</v>
      </c>
      <c r="W6041" s="3">
        <v>0</v>
      </c>
      <c r="X6041" s="3" t="s">
        <v>1214</v>
      </c>
      <c r="Y6041" s="3" t="s">
        <v>854</v>
      </c>
      <c r="Z6041" s="3" t="str">
        <f>INDEX(业务类型!$C$4:$C$8,MATCH(纤芯!Y6041,业务类型!$B$4:$B$8,0))</f>
        <v>LOCAL</v>
      </c>
      <c r="AA6041" s="3" t="s">
        <v>879</v>
      </c>
    </row>
    <row r="6042" spans="1:27" ht="16.5" x14ac:dyDescent="0.2">
      <c r="A6042" s="3">
        <v>6039</v>
      </c>
      <c r="B6042" s="3">
        <f t="shared" si="474"/>
        <v>37055201039</v>
      </c>
      <c r="C6042" s="3" t="s">
        <v>1166</v>
      </c>
      <c r="D6042" s="3" t="s">
        <v>255</v>
      </c>
      <c r="E6042" s="3" t="str">
        <f>INDEX(光放段!$G$4:$G$237,MATCH(纤芯!G6042,光放段!$C$4:$C$237,0))</f>
        <v>山东二干|潍烟威2号光缆:烟台开发区-烟台大海阳</v>
      </c>
      <c r="F6042" s="3">
        <f>INDEX(光放段!$I$4:$I$237,MATCH(纤芯!H6042,光放段!$B$4:$B$237,0))</f>
        <v>37055200000</v>
      </c>
      <c r="G6042" s="3" t="str">
        <f t="shared" si="470"/>
        <v>山东二干|潍烟威2号光缆:烟台开发区-烟台大海阳</v>
      </c>
      <c r="H6042" s="3">
        <f>INDEX(光放段!$B$4:$B$237,MATCH(纤芯!G6042,光放段!$C$4:$C$237,0))</f>
        <v>37055201000</v>
      </c>
      <c r="I6042" s="3" t="str">
        <f t="shared" si="471"/>
        <v>潍烟威2号光缆</v>
      </c>
      <c r="J6042" s="3" t="str">
        <f>INDEX(子缆名称!$B$4:$B$29,纤芯!M6042)</f>
        <v>D缆</v>
      </c>
      <c r="K6042" s="3">
        <v>39</v>
      </c>
      <c r="L6042" s="3">
        <f t="shared" si="472"/>
        <v>3</v>
      </c>
      <c r="M6042" s="3">
        <f t="shared" si="473"/>
        <v>4</v>
      </c>
      <c r="N6042" s="3" t="s">
        <v>136</v>
      </c>
      <c r="O6042" s="3">
        <f>COUNTIF([1]局站!$D$4:$D$172,"="&amp;N6042)</f>
        <v>1</v>
      </c>
      <c r="P6042" s="3">
        <v>0</v>
      </c>
      <c r="Q6042" s="3">
        <v>0</v>
      </c>
      <c r="R6042" s="3">
        <v>0</v>
      </c>
      <c r="S6042" s="3" t="s">
        <v>132</v>
      </c>
      <c r="T6042" s="3">
        <f>COUNTIF([1]局站!$D$4:$D$172,"="&amp;S6042)</f>
        <v>1</v>
      </c>
      <c r="U6042" s="3">
        <v>0</v>
      </c>
      <c r="V6042" s="3">
        <v>0</v>
      </c>
      <c r="W6042" s="3">
        <v>0</v>
      </c>
      <c r="X6042" s="3" t="s">
        <v>1214</v>
      </c>
      <c r="Y6042" s="3" t="s">
        <v>854</v>
      </c>
      <c r="Z6042" s="3" t="str">
        <f>INDEX(业务类型!$C$4:$C$8,MATCH(纤芯!Y6042,业务类型!$B$4:$B$8,0))</f>
        <v>LOCAL</v>
      </c>
      <c r="AA6042" s="3" t="s">
        <v>879</v>
      </c>
    </row>
    <row r="6043" spans="1:27" ht="16.5" x14ac:dyDescent="0.2">
      <c r="A6043" s="3">
        <v>6040</v>
      </c>
      <c r="B6043" s="3">
        <f t="shared" si="474"/>
        <v>37055201040</v>
      </c>
      <c r="C6043" s="3" t="s">
        <v>1166</v>
      </c>
      <c r="D6043" s="3" t="s">
        <v>255</v>
      </c>
      <c r="E6043" s="3" t="str">
        <f>INDEX(光放段!$G$4:$G$237,MATCH(纤芯!G6043,光放段!$C$4:$C$237,0))</f>
        <v>山东二干|潍烟威2号光缆:烟台开发区-烟台大海阳</v>
      </c>
      <c r="F6043" s="3">
        <f>INDEX(光放段!$I$4:$I$237,MATCH(纤芯!H6043,光放段!$B$4:$B$237,0))</f>
        <v>37055200000</v>
      </c>
      <c r="G6043" s="3" t="str">
        <f t="shared" si="470"/>
        <v>山东二干|潍烟威2号光缆:烟台开发区-烟台大海阳</v>
      </c>
      <c r="H6043" s="3">
        <f>INDEX(光放段!$B$4:$B$237,MATCH(纤芯!G6043,光放段!$C$4:$C$237,0))</f>
        <v>37055201000</v>
      </c>
      <c r="I6043" s="3" t="str">
        <f t="shared" si="471"/>
        <v>潍烟威2号光缆</v>
      </c>
      <c r="J6043" s="3" t="str">
        <f>INDEX(子缆名称!$B$4:$B$29,纤芯!M6043)</f>
        <v>D缆</v>
      </c>
      <c r="K6043" s="3">
        <v>40</v>
      </c>
      <c r="L6043" s="3">
        <f t="shared" si="472"/>
        <v>4</v>
      </c>
      <c r="M6043" s="3">
        <f t="shared" si="473"/>
        <v>4</v>
      </c>
      <c r="N6043" s="3" t="s">
        <v>136</v>
      </c>
      <c r="O6043" s="3">
        <f>COUNTIF([1]局站!$D$4:$D$172,"="&amp;N6043)</f>
        <v>1</v>
      </c>
      <c r="P6043" s="3">
        <v>0</v>
      </c>
      <c r="Q6043" s="3">
        <v>0</v>
      </c>
      <c r="R6043" s="3">
        <v>0</v>
      </c>
      <c r="S6043" s="3" t="s">
        <v>132</v>
      </c>
      <c r="T6043" s="3">
        <f>COUNTIF([1]局站!$D$4:$D$172,"="&amp;S6043)</f>
        <v>1</v>
      </c>
      <c r="U6043" s="3">
        <v>0</v>
      </c>
      <c r="V6043" s="3">
        <v>0</v>
      </c>
      <c r="W6043" s="3">
        <v>0</v>
      </c>
      <c r="X6043" s="3" t="s">
        <v>1214</v>
      </c>
      <c r="Y6043" s="3" t="s">
        <v>854</v>
      </c>
      <c r="Z6043" s="3" t="str">
        <f>INDEX(业务类型!$C$4:$C$8,MATCH(纤芯!Y6043,业务类型!$B$4:$B$8,0))</f>
        <v>LOCAL</v>
      </c>
      <c r="AA6043" s="3" t="s">
        <v>879</v>
      </c>
    </row>
    <row r="6044" spans="1:27" ht="16.5" x14ac:dyDescent="0.2">
      <c r="A6044" s="3">
        <v>6041</v>
      </c>
      <c r="B6044" s="3">
        <f t="shared" si="474"/>
        <v>37055201041</v>
      </c>
      <c r="C6044" s="3" t="s">
        <v>1166</v>
      </c>
      <c r="D6044" s="3" t="s">
        <v>255</v>
      </c>
      <c r="E6044" s="3" t="str">
        <f>INDEX(光放段!$G$4:$G$237,MATCH(纤芯!G6044,光放段!$C$4:$C$237,0))</f>
        <v>山东二干|潍烟威2号光缆:烟台开发区-烟台大海阳</v>
      </c>
      <c r="F6044" s="3">
        <f>INDEX(光放段!$I$4:$I$237,MATCH(纤芯!H6044,光放段!$B$4:$B$237,0))</f>
        <v>37055200000</v>
      </c>
      <c r="G6044" s="3" t="str">
        <f t="shared" si="470"/>
        <v>山东二干|潍烟威2号光缆:烟台开发区-烟台大海阳</v>
      </c>
      <c r="H6044" s="3">
        <f>INDEX(光放段!$B$4:$B$237,MATCH(纤芯!G6044,光放段!$C$4:$C$237,0))</f>
        <v>37055201000</v>
      </c>
      <c r="I6044" s="3" t="str">
        <f t="shared" si="471"/>
        <v>潍烟威2号光缆</v>
      </c>
      <c r="J6044" s="3" t="str">
        <f>INDEX(子缆名称!$B$4:$B$29,纤芯!M6044)</f>
        <v>D缆</v>
      </c>
      <c r="K6044" s="3">
        <v>41</v>
      </c>
      <c r="L6044" s="3">
        <f t="shared" si="472"/>
        <v>5</v>
      </c>
      <c r="M6044" s="3">
        <f t="shared" si="473"/>
        <v>4</v>
      </c>
      <c r="N6044" s="3" t="s">
        <v>136</v>
      </c>
      <c r="O6044" s="3">
        <f>COUNTIF([1]局站!$D$4:$D$172,"="&amp;N6044)</f>
        <v>1</v>
      </c>
      <c r="P6044" s="3">
        <v>0</v>
      </c>
      <c r="Q6044" s="3">
        <v>0</v>
      </c>
      <c r="R6044" s="3">
        <v>0</v>
      </c>
      <c r="S6044" s="3" t="s">
        <v>132</v>
      </c>
      <c r="T6044" s="3">
        <f>COUNTIF([1]局站!$D$4:$D$172,"="&amp;S6044)</f>
        <v>1</v>
      </c>
      <c r="U6044" s="3">
        <v>0</v>
      </c>
      <c r="V6044" s="3">
        <v>0</v>
      </c>
      <c r="W6044" s="3">
        <v>0</v>
      </c>
      <c r="X6044" s="3" t="s">
        <v>1214</v>
      </c>
      <c r="Y6044" s="3" t="s">
        <v>854</v>
      </c>
      <c r="Z6044" s="3" t="str">
        <f>INDEX(业务类型!$C$4:$C$8,MATCH(纤芯!Y6044,业务类型!$B$4:$B$8,0))</f>
        <v>LOCAL</v>
      </c>
      <c r="AA6044" s="3" t="s">
        <v>879</v>
      </c>
    </row>
    <row r="6045" spans="1:27" ht="16.5" x14ac:dyDescent="0.2">
      <c r="A6045" s="3">
        <v>6042</v>
      </c>
      <c r="B6045" s="3">
        <f t="shared" si="474"/>
        <v>37055201042</v>
      </c>
      <c r="C6045" s="3" t="s">
        <v>1166</v>
      </c>
      <c r="D6045" s="3" t="s">
        <v>255</v>
      </c>
      <c r="E6045" s="3" t="str">
        <f>INDEX(光放段!$G$4:$G$237,MATCH(纤芯!G6045,光放段!$C$4:$C$237,0))</f>
        <v>山东二干|潍烟威2号光缆:烟台开发区-烟台大海阳</v>
      </c>
      <c r="F6045" s="3">
        <f>INDEX(光放段!$I$4:$I$237,MATCH(纤芯!H6045,光放段!$B$4:$B$237,0))</f>
        <v>37055200000</v>
      </c>
      <c r="G6045" s="3" t="str">
        <f t="shared" si="470"/>
        <v>山东二干|潍烟威2号光缆:烟台开发区-烟台大海阳</v>
      </c>
      <c r="H6045" s="3">
        <f>INDEX(光放段!$B$4:$B$237,MATCH(纤芯!G6045,光放段!$C$4:$C$237,0))</f>
        <v>37055201000</v>
      </c>
      <c r="I6045" s="3" t="str">
        <f t="shared" si="471"/>
        <v>潍烟威2号光缆</v>
      </c>
      <c r="J6045" s="3" t="str">
        <f>INDEX(子缆名称!$B$4:$B$29,纤芯!M6045)</f>
        <v>D缆</v>
      </c>
      <c r="K6045" s="3">
        <v>42</v>
      </c>
      <c r="L6045" s="3">
        <f t="shared" si="472"/>
        <v>6</v>
      </c>
      <c r="M6045" s="3">
        <f t="shared" si="473"/>
        <v>4</v>
      </c>
      <c r="N6045" s="3" t="s">
        <v>136</v>
      </c>
      <c r="O6045" s="3">
        <f>COUNTIF([1]局站!$D$4:$D$172,"="&amp;N6045)</f>
        <v>1</v>
      </c>
      <c r="P6045" s="3">
        <v>0</v>
      </c>
      <c r="Q6045" s="3">
        <v>0</v>
      </c>
      <c r="R6045" s="3">
        <v>0</v>
      </c>
      <c r="S6045" s="3" t="s">
        <v>132</v>
      </c>
      <c r="T6045" s="3">
        <f>COUNTIF([1]局站!$D$4:$D$172,"="&amp;S6045)</f>
        <v>1</v>
      </c>
      <c r="U6045" s="3">
        <v>0</v>
      </c>
      <c r="V6045" s="3">
        <v>0</v>
      </c>
      <c r="W6045" s="3">
        <v>0</v>
      </c>
      <c r="X6045" s="3" t="s">
        <v>1214</v>
      </c>
      <c r="Y6045" s="3" t="s">
        <v>854</v>
      </c>
      <c r="Z6045" s="3" t="str">
        <f>INDEX(业务类型!$C$4:$C$8,MATCH(纤芯!Y6045,业务类型!$B$4:$B$8,0))</f>
        <v>LOCAL</v>
      </c>
      <c r="AA6045" s="3" t="s">
        <v>879</v>
      </c>
    </row>
    <row r="6046" spans="1:27" ht="16.5" x14ac:dyDescent="0.2">
      <c r="A6046" s="3">
        <v>6043</v>
      </c>
      <c r="B6046" s="3">
        <f t="shared" si="474"/>
        <v>37055201043</v>
      </c>
      <c r="C6046" s="3" t="s">
        <v>1166</v>
      </c>
      <c r="D6046" s="3" t="s">
        <v>255</v>
      </c>
      <c r="E6046" s="3" t="str">
        <f>INDEX(光放段!$G$4:$G$237,MATCH(纤芯!G6046,光放段!$C$4:$C$237,0))</f>
        <v>山东二干|潍烟威2号光缆:烟台开发区-烟台大海阳</v>
      </c>
      <c r="F6046" s="3">
        <f>INDEX(光放段!$I$4:$I$237,MATCH(纤芯!H6046,光放段!$B$4:$B$237,0))</f>
        <v>37055200000</v>
      </c>
      <c r="G6046" s="3" t="str">
        <f t="shared" si="470"/>
        <v>山东二干|潍烟威2号光缆:烟台开发区-烟台大海阳</v>
      </c>
      <c r="H6046" s="3">
        <f>INDEX(光放段!$B$4:$B$237,MATCH(纤芯!G6046,光放段!$C$4:$C$237,0))</f>
        <v>37055201000</v>
      </c>
      <c r="I6046" s="3" t="str">
        <f t="shared" si="471"/>
        <v>潍烟威2号光缆</v>
      </c>
      <c r="J6046" s="3" t="str">
        <f>INDEX(子缆名称!$B$4:$B$29,纤芯!M6046)</f>
        <v>D缆</v>
      </c>
      <c r="K6046" s="3">
        <v>43</v>
      </c>
      <c r="L6046" s="3">
        <f t="shared" si="472"/>
        <v>7</v>
      </c>
      <c r="M6046" s="3">
        <f t="shared" si="473"/>
        <v>4</v>
      </c>
      <c r="N6046" s="3" t="s">
        <v>136</v>
      </c>
      <c r="O6046" s="3">
        <f>COUNTIF([1]局站!$D$4:$D$172,"="&amp;N6046)</f>
        <v>1</v>
      </c>
      <c r="P6046" s="3">
        <v>0</v>
      </c>
      <c r="Q6046" s="3">
        <v>0</v>
      </c>
      <c r="R6046" s="3">
        <v>0</v>
      </c>
      <c r="S6046" s="3" t="s">
        <v>132</v>
      </c>
      <c r="T6046" s="3">
        <f>COUNTIF([1]局站!$D$4:$D$172,"="&amp;S6046)</f>
        <v>1</v>
      </c>
      <c r="U6046" s="3">
        <v>0</v>
      </c>
      <c r="V6046" s="3">
        <v>0</v>
      </c>
      <c r="W6046" s="3">
        <v>0</v>
      </c>
      <c r="X6046" s="3" t="s">
        <v>1214</v>
      </c>
      <c r="Y6046" s="3" t="s">
        <v>854</v>
      </c>
      <c r="Z6046" s="3" t="str">
        <f>INDEX(业务类型!$C$4:$C$8,MATCH(纤芯!Y6046,业务类型!$B$4:$B$8,0))</f>
        <v>LOCAL</v>
      </c>
      <c r="AA6046" s="3" t="s">
        <v>879</v>
      </c>
    </row>
    <row r="6047" spans="1:27" ht="16.5" x14ac:dyDescent="0.2">
      <c r="A6047" s="3">
        <v>6044</v>
      </c>
      <c r="B6047" s="3">
        <f t="shared" si="474"/>
        <v>37055201044</v>
      </c>
      <c r="C6047" s="3" t="s">
        <v>1166</v>
      </c>
      <c r="D6047" s="3" t="s">
        <v>255</v>
      </c>
      <c r="E6047" s="3" t="str">
        <f>INDEX(光放段!$G$4:$G$237,MATCH(纤芯!G6047,光放段!$C$4:$C$237,0))</f>
        <v>山东二干|潍烟威2号光缆:烟台开发区-烟台大海阳</v>
      </c>
      <c r="F6047" s="3">
        <f>INDEX(光放段!$I$4:$I$237,MATCH(纤芯!H6047,光放段!$B$4:$B$237,0))</f>
        <v>37055200000</v>
      </c>
      <c r="G6047" s="3" t="str">
        <f t="shared" si="470"/>
        <v>山东二干|潍烟威2号光缆:烟台开发区-烟台大海阳</v>
      </c>
      <c r="H6047" s="3">
        <f>INDEX(光放段!$B$4:$B$237,MATCH(纤芯!G6047,光放段!$C$4:$C$237,0))</f>
        <v>37055201000</v>
      </c>
      <c r="I6047" s="3" t="str">
        <f t="shared" si="471"/>
        <v>潍烟威2号光缆</v>
      </c>
      <c r="J6047" s="3" t="str">
        <f>INDEX(子缆名称!$B$4:$B$29,纤芯!M6047)</f>
        <v>D缆</v>
      </c>
      <c r="K6047" s="3">
        <v>44</v>
      </c>
      <c r="L6047" s="3">
        <f t="shared" si="472"/>
        <v>8</v>
      </c>
      <c r="M6047" s="3">
        <f t="shared" si="473"/>
        <v>4</v>
      </c>
      <c r="N6047" s="3" t="s">
        <v>136</v>
      </c>
      <c r="O6047" s="3">
        <f>COUNTIF([1]局站!$D$4:$D$172,"="&amp;N6047)</f>
        <v>1</v>
      </c>
      <c r="P6047" s="3">
        <v>0</v>
      </c>
      <c r="Q6047" s="3">
        <v>0</v>
      </c>
      <c r="R6047" s="3">
        <v>0</v>
      </c>
      <c r="S6047" s="3" t="s">
        <v>132</v>
      </c>
      <c r="T6047" s="3">
        <f>COUNTIF([1]局站!$D$4:$D$172,"="&amp;S6047)</f>
        <v>1</v>
      </c>
      <c r="U6047" s="3">
        <v>0</v>
      </c>
      <c r="V6047" s="3">
        <v>0</v>
      </c>
      <c r="W6047" s="3">
        <v>0</v>
      </c>
      <c r="X6047" s="3" t="s">
        <v>1214</v>
      </c>
      <c r="Y6047" s="3" t="s">
        <v>854</v>
      </c>
      <c r="Z6047" s="3" t="str">
        <f>INDEX(业务类型!$C$4:$C$8,MATCH(纤芯!Y6047,业务类型!$B$4:$B$8,0))</f>
        <v>LOCAL</v>
      </c>
      <c r="AA6047" s="3" t="s">
        <v>879</v>
      </c>
    </row>
    <row r="6048" spans="1:27" ht="16.5" x14ac:dyDescent="0.2">
      <c r="A6048" s="3">
        <v>6045</v>
      </c>
      <c r="B6048" s="3">
        <f t="shared" si="474"/>
        <v>37055201045</v>
      </c>
      <c r="C6048" s="3" t="s">
        <v>1166</v>
      </c>
      <c r="D6048" s="3" t="s">
        <v>255</v>
      </c>
      <c r="E6048" s="3" t="str">
        <f>INDEX(光放段!$G$4:$G$237,MATCH(纤芯!G6048,光放段!$C$4:$C$237,0))</f>
        <v>山东二干|潍烟威2号光缆:烟台开发区-烟台大海阳</v>
      </c>
      <c r="F6048" s="3">
        <f>INDEX(光放段!$I$4:$I$237,MATCH(纤芯!H6048,光放段!$B$4:$B$237,0))</f>
        <v>37055200000</v>
      </c>
      <c r="G6048" s="3" t="str">
        <f t="shared" si="470"/>
        <v>山东二干|潍烟威2号光缆:烟台开发区-烟台大海阳</v>
      </c>
      <c r="H6048" s="3">
        <f>INDEX(光放段!$B$4:$B$237,MATCH(纤芯!G6048,光放段!$C$4:$C$237,0))</f>
        <v>37055201000</v>
      </c>
      <c r="I6048" s="3" t="str">
        <f t="shared" si="471"/>
        <v>潍烟威2号光缆</v>
      </c>
      <c r="J6048" s="3" t="str">
        <f>INDEX(子缆名称!$B$4:$B$29,纤芯!M6048)</f>
        <v>D缆</v>
      </c>
      <c r="K6048" s="3">
        <v>45</v>
      </c>
      <c r="L6048" s="3">
        <f t="shared" si="472"/>
        <v>9</v>
      </c>
      <c r="M6048" s="3">
        <f t="shared" si="473"/>
        <v>4</v>
      </c>
      <c r="N6048" s="3" t="s">
        <v>136</v>
      </c>
      <c r="O6048" s="3">
        <f>COUNTIF([1]局站!$D$4:$D$172,"="&amp;N6048)</f>
        <v>1</v>
      </c>
      <c r="P6048" s="3">
        <v>0</v>
      </c>
      <c r="Q6048" s="3">
        <v>0</v>
      </c>
      <c r="R6048" s="3">
        <v>0</v>
      </c>
      <c r="S6048" s="3" t="s">
        <v>132</v>
      </c>
      <c r="T6048" s="3">
        <f>COUNTIF([1]局站!$D$4:$D$172,"="&amp;S6048)</f>
        <v>1</v>
      </c>
      <c r="U6048" s="3">
        <v>0</v>
      </c>
      <c r="V6048" s="3">
        <v>0</v>
      </c>
      <c r="W6048" s="3">
        <v>0</v>
      </c>
      <c r="X6048" s="3" t="s">
        <v>1214</v>
      </c>
      <c r="Y6048" s="3" t="s">
        <v>854</v>
      </c>
      <c r="Z6048" s="3" t="str">
        <f>INDEX(业务类型!$C$4:$C$8,MATCH(纤芯!Y6048,业务类型!$B$4:$B$8,0))</f>
        <v>LOCAL</v>
      </c>
      <c r="AA6048" s="3" t="s">
        <v>879</v>
      </c>
    </row>
    <row r="6049" spans="1:27" ht="16.5" x14ac:dyDescent="0.2">
      <c r="A6049" s="3">
        <v>6046</v>
      </c>
      <c r="B6049" s="3">
        <f t="shared" si="474"/>
        <v>37055201046</v>
      </c>
      <c r="C6049" s="3" t="s">
        <v>1166</v>
      </c>
      <c r="D6049" s="3" t="s">
        <v>255</v>
      </c>
      <c r="E6049" s="3" t="str">
        <f>INDEX(光放段!$G$4:$G$237,MATCH(纤芯!G6049,光放段!$C$4:$C$237,0))</f>
        <v>山东二干|潍烟威2号光缆:烟台开发区-烟台大海阳</v>
      </c>
      <c r="F6049" s="3">
        <f>INDEX(光放段!$I$4:$I$237,MATCH(纤芯!H6049,光放段!$B$4:$B$237,0))</f>
        <v>37055200000</v>
      </c>
      <c r="G6049" s="3" t="str">
        <f t="shared" si="470"/>
        <v>山东二干|潍烟威2号光缆:烟台开发区-烟台大海阳</v>
      </c>
      <c r="H6049" s="3">
        <f>INDEX(光放段!$B$4:$B$237,MATCH(纤芯!G6049,光放段!$C$4:$C$237,0))</f>
        <v>37055201000</v>
      </c>
      <c r="I6049" s="3" t="str">
        <f t="shared" si="471"/>
        <v>潍烟威2号光缆</v>
      </c>
      <c r="J6049" s="3" t="str">
        <f>INDEX(子缆名称!$B$4:$B$29,纤芯!M6049)</f>
        <v>D缆</v>
      </c>
      <c r="K6049" s="3">
        <v>46</v>
      </c>
      <c r="L6049" s="3">
        <f t="shared" si="472"/>
        <v>10</v>
      </c>
      <c r="M6049" s="3">
        <f t="shared" si="473"/>
        <v>4</v>
      </c>
      <c r="N6049" s="3" t="s">
        <v>136</v>
      </c>
      <c r="O6049" s="3">
        <f>COUNTIF([1]局站!$D$4:$D$172,"="&amp;N6049)</f>
        <v>1</v>
      </c>
      <c r="P6049" s="3">
        <v>0</v>
      </c>
      <c r="Q6049" s="3">
        <v>0</v>
      </c>
      <c r="R6049" s="3">
        <v>0</v>
      </c>
      <c r="S6049" s="3" t="s">
        <v>132</v>
      </c>
      <c r="T6049" s="3">
        <f>COUNTIF([1]局站!$D$4:$D$172,"="&amp;S6049)</f>
        <v>1</v>
      </c>
      <c r="U6049" s="3">
        <v>0</v>
      </c>
      <c r="V6049" s="3">
        <v>0</v>
      </c>
      <c r="W6049" s="3">
        <v>0</v>
      </c>
      <c r="X6049" s="3" t="s">
        <v>1214</v>
      </c>
      <c r="Y6049" s="3" t="s">
        <v>854</v>
      </c>
      <c r="Z6049" s="3" t="str">
        <f>INDEX(业务类型!$C$4:$C$8,MATCH(纤芯!Y6049,业务类型!$B$4:$B$8,0))</f>
        <v>LOCAL</v>
      </c>
      <c r="AA6049" s="3" t="s">
        <v>879</v>
      </c>
    </row>
    <row r="6050" spans="1:27" ht="16.5" x14ac:dyDescent="0.2">
      <c r="A6050" s="3">
        <v>6047</v>
      </c>
      <c r="B6050" s="3">
        <f t="shared" si="474"/>
        <v>37055201047</v>
      </c>
      <c r="C6050" s="3" t="s">
        <v>1166</v>
      </c>
      <c r="D6050" s="3" t="s">
        <v>255</v>
      </c>
      <c r="E6050" s="3" t="str">
        <f>INDEX(光放段!$G$4:$G$237,MATCH(纤芯!G6050,光放段!$C$4:$C$237,0))</f>
        <v>山东二干|潍烟威2号光缆:烟台开发区-烟台大海阳</v>
      </c>
      <c r="F6050" s="3">
        <f>INDEX(光放段!$I$4:$I$237,MATCH(纤芯!H6050,光放段!$B$4:$B$237,0))</f>
        <v>37055200000</v>
      </c>
      <c r="G6050" s="3" t="str">
        <f t="shared" si="470"/>
        <v>山东二干|潍烟威2号光缆:烟台开发区-烟台大海阳</v>
      </c>
      <c r="H6050" s="3">
        <f>INDEX(光放段!$B$4:$B$237,MATCH(纤芯!G6050,光放段!$C$4:$C$237,0))</f>
        <v>37055201000</v>
      </c>
      <c r="I6050" s="3" t="str">
        <f t="shared" si="471"/>
        <v>潍烟威2号光缆</v>
      </c>
      <c r="J6050" s="3" t="str">
        <f>INDEX(子缆名称!$B$4:$B$29,纤芯!M6050)</f>
        <v>D缆</v>
      </c>
      <c r="K6050" s="3">
        <v>47</v>
      </c>
      <c r="L6050" s="3">
        <f t="shared" si="472"/>
        <v>11</v>
      </c>
      <c r="M6050" s="3">
        <f t="shared" si="473"/>
        <v>4</v>
      </c>
      <c r="N6050" s="3" t="s">
        <v>136</v>
      </c>
      <c r="O6050" s="3">
        <f>COUNTIF([1]局站!$D$4:$D$172,"="&amp;N6050)</f>
        <v>1</v>
      </c>
      <c r="P6050" s="3">
        <v>0</v>
      </c>
      <c r="Q6050" s="3">
        <v>0</v>
      </c>
      <c r="R6050" s="3">
        <v>0</v>
      </c>
      <c r="S6050" s="3" t="s">
        <v>132</v>
      </c>
      <c r="T6050" s="3">
        <f>COUNTIF([1]局站!$D$4:$D$172,"="&amp;S6050)</f>
        <v>1</v>
      </c>
      <c r="U6050" s="3">
        <v>0</v>
      </c>
      <c r="V6050" s="3">
        <v>0</v>
      </c>
      <c r="W6050" s="3">
        <v>0</v>
      </c>
      <c r="X6050" s="3" t="s">
        <v>1214</v>
      </c>
      <c r="Y6050" s="3" t="s">
        <v>880</v>
      </c>
      <c r="Z6050" s="3" t="str">
        <f>INDEX(业务类型!$C$4:$C$8,MATCH(纤芯!Y6050,业务类型!$B$4:$B$8,0))</f>
        <v>IDLE</v>
      </c>
      <c r="AA6050" s="3"/>
    </row>
    <row r="6051" spans="1:27" ht="16.5" x14ac:dyDescent="0.2">
      <c r="A6051" s="3">
        <v>6048</v>
      </c>
      <c r="B6051" s="3">
        <f t="shared" si="474"/>
        <v>37055201048</v>
      </c>
      <c r="C6051" s="3" t="s">
        <v>1166</v>
      </c>
      <c r="D6051" s="3" t="s">
        <v>255</v>
      </c>
      <c r="E6051" s="3" t="str">
        <f>INDEX(光放段!$G$4:$G$237,MATCH(纤芯!G6051,光放段!$C$4:$C$237,0))</f>
        <v>山东二干|潍烟威2号光缆:烟台开发区-烟台大海阳</v>
      </c>
      <c r="F6051" s="3">
        <f>INDEX(光放段!$I$4:$I$237,MATCH(纤芯!H6051,光放段!$B$4:$B$237,0))</f>
        <v>37055200000</v>
      </c>
      <c r="G6051" s="3" t="str">
        <f t="shared" si="470"/>
        <v>山东二干|潍烟威2号光缆:烟台开发区-烟台大海阳</v>
      </c>
      <c r="H6051" s="3">
        <f>INDEX(光放段!$B$4:$B$237,MATCH(纤芯!G6051,光放段!$C$4:$C$237,0))</f>
        <v>37055201000</v>
      </c>
      <c r="I6051" s="3" t="str">
        <f t="shared" si="471"/>
        <v>潍烟威2号光缆</v>
      </c>
      <c r="J6051" s="3" t="str">
        <f>INDEX(子缆名称!$B$4:$B$29,纤芯!M6051)</f>
        <v>D缆</v>
      </c>
      <c r="K6051" s="3">
        <v>48</v>
      </c>
      <c r="L6051" s="3">
        <f t="shared" si="472"/>
        <v>12</v>
      </c>
      <c r="M6051" s="3">
        <f t="shared" si="473"/>
        <v>4</v>
      </c>
      <c r="N6051" s="3" t="s">
        <v>136</v>
      </c>
      <c r="O6051" s="3">
        <f>COUNTIF([1]局站!$D$4:$D$172,"="&amp;N6051)</f>
        <v>1</v>
      </c>
      <c r="P6051" s="3">
        <v>0</v>
      </c>
      <c r="Q6051" s="3">
        <v>0</v>
      </c>
      <c r="R6051" s="3">
        <v>0</v>
      </c>
      <c r="S6051" s="3" t="s">
        <v>132</v>
      </c>
      <c r="T6051" s="3">
        <f>COUNTIF([1]局站!$D$4:$D$172,"="&amp;S6051)</f>
        <v>1</v>
      </c>
      <c r="U6051" s="3">
        <v>0</v>
      </c>
      <c r="V6051" s="3">
        <v>0</v>
      </c>
      <c r="W6051" s="3">
        <v>0</v>
      </c>
      <c r="X6051" s="3" t="s">
        <v>1214</v>
      </c>
      <c r="Y6051" s="3" t="s">
        <v>854</v>
      </c>
      <c r="Z6051" s="3" t="str">
        <f>INDEX(业务类型!$C$4:$C$8,MATCH(纤芯!Y6051,业务类型!$B$4:$B$8,0))</f>
        <v>LOCAL</v>
      </c>
      <c r="AA6051" s="3" t="s">
        <v>879</v>
      </c>
    </row>
    <row r="6052" spans="1:27" ht="16.5" x14ac:dyDescent="0.2">
      <c r="A6052" s="3">
        <v>6049</v>
      </c>
      <c r="B6052" s="3">
        <f t="shared" si="474"/>
        <v>37055201049</v>
      </c>
      <c r="C6052" s="3" t="s">
        <v>1166</v>
      </c>
      <c r="D6052" s="3" t="s">
        <v>255</v>
      </c>
      <c r="E6052" s="3" t="str">
        <f>INDEX(光放段!$G$4:$G$237,MATCH(纤芯!G6052,光放段!$C$4:$C$237,0))</f>
        <v>山东二干|潍烟威2号光缆:烟台开发区-烟台大海阳</v>
      </c>
      <c r="F6052" s="3">
        <f>INDEX(光放段!$I$4:$I$237,MATCH(纤芯!H6052,光放段!$B$4:$B$237,0))</f>
        <v>37055200000</v>
      </c>
      <c r="G6052" s="3" t="str">
        <f t="shared" si="470"/>
        <v>山东二干|潍烟威2号光缆:烟台开发区-烟台大海阳</v>
      </c>
      <c r="H6052" s="3">
        <f>INDEX(光放段!$B$4:$B$237,MATCH(纤芯!G6052,光放段!$C$4:$C$237,0))</f>
        <v>37055201000</v>
      </c>
      <c r="I6052" s="3" t="str">
        <f t="shared" si="471"/>
        <v>潍烟威2号光缆</v>
      </c>
      <c r="J6052" s="3" t="str">
        <f>INDEX(子缆名称!$B$4:$B$29,纤芯!M6052)</f>
        <v>E缆</v>
      </c>
      <c r="K6052" s="3">
        <v>49</v>
      </c>
      <c r="L6052" s="3">
        <f t="shared" si="472"/>
        <v>1</v>
      </c>
      <c r="M6052" s="3">
        <f t="shared" si="473"/>
        <v>5</v>
      </c>
      <c r="N6052" s="3" t="s">
        <v>136</v>
      </c>
      <c r="O6052" s="3">
        <f>COUNTIF([1]局站!$D$4:$D$172,"="&amp;N6052)</f>
        <v>1</v>
      </c>
      <c r="P6052" s="3">
        <v>0</v>
      </c>
      <c r="Q6052" s="3">
        <v>0</v>
      </c>
      <c r="R6052" s="3">
        <v>0</v>
      </c>
      <c r="S6052" s="3" t="s">
        <v>132</v>
      </c>
      <c r="T6052" s="3">
        <f>COUNTIF([1]局站!$D$4:$D$172,"="&amp;S6052)</f>
        <v>1</v>
      </c>
      <c r="U6052" s="3">
        <v>0</v>
      </c>
      <c r="V6052" s="3">
        <v>0</v>
      </c>
      <c r="W6052" s="3">
        <v>0</v>
      </c>
      <c r="X6052" s="3" t="s">
        <v>1214</v>
      </c>
      <c r="Y6052" s="3" t="s">
        <v>854</v>
      </c>
      <c r="Z6052" s="3" t="str">
        <f>INDEX(业务类型!$C$4:$C$8,MATCH(纤芯!Y6052,业务类型!$B$4:$B$8,0))</f>
        <v>LOCAL</v>
      </c>
      <c r="AA6052" s="3" t="s">
        <v>879</v>
      </c>
    </row>
    <row r="6053" spans="1:27" ht="16.5" x14ac:dyDescent="0.2">
      <c r="A6053" s="3">
        <v>6050</v>
      </c>
      <c r="B6053" s="3">
        <f t="shared" si="474"/>
        <v>37055201050</v>
      </c>
      <c r="C6053" s="3" t="s">
        <v>1166</v>
      </c>
      <c r="D6053" s="3" t="s">
        <v>255</v>
      </c>
      <c r="E6053" s="3" t="str">
        <f>INDEX(光放段!$G$4:$G$237,MATCH(纤芯!G6053,光放段!$C$4:$C$237,0))</f>
        <v>山东二干|潍烟威2号光缆:烟台开发区-烟台大海阳</v>
      </c>
      <c r="F6053" s="3">
        <f>INDEX(光放段!$I$4:$I$237,MATCH(纤芯!H6053,光放段!$B$4:$B$237,0))</f>
        <v>37055200000</v>
      </c>
      <c r="G6053" s="3" t="str">
        <f t="shared" si="470"/>
        <v>山东二干|潍烟威2号光缆:烟台开发区-烟台大海阳</v>
      </c>
      <c r="H6053" s="3">
        <f>INDEX(光放段!$B$4:$B$237,MATCH(纤芯!G6053,光放段!$C$4:$C$237,0))</f>
        <v>37055201000</v>
      </c>
      <c r="I6053" s="3" t="str">
        <f t="shared" si="471"/>
        <v>潍烟威2号光缆</v>
      </c>
      <c r="J6053" s="3" t="str">
        <f>INDEX(子缆名称!$B$4:$B$29,纤芯!M6053)</f>
        <v>E缆</v>
      </c>
      <c r="K6053" s="3">
        <v>50</v>
      </c>
      <c r="L6053" s="3">
        <f t="shared" si="472"/>
        <v>2</v>
      </c>
      <c r="M6053" s="3">
        <f t="shared" si="473"/>
        <v>5</v>
      </c>
      <c r="N6053" s="3" t="s">
        <v>136</v>
      </c>
      <c r="O6053" s="3">
        <f>COUNTIF([1]局站!$D$4:$D$172,"="&amp;N6053)</f>
        <v>1</v>
      </c>
      <c r="P6053" s="3">
        <v>0</v>
      </c>
      <c r="Q6053" s="3">
        <v>0</v>
      </c>
      <c r="R6053" s="3">
        <v>0</v>
      </c>
      <c r="S6053" s="3" t="s">
        <v>132</v>
      </c>
      <c r="T6053" s="3">
        <f>COUNTIF([1]局站!$D$4:$D$172,"="&amp;S6053)</f>
        <v>1</v>
      </c>
      <c r="U6053" s="3">
        <v>0</v>
      </c>
      <c r="V6053" s="3">
        <v>0</v>
      </c>
      <c r="W6053" s="3">
        <v>0</v>
      </c>
      <c r="X6053" s="3" t="s">
        <v>1214</v>
      </c>
      <c r="Y6053" s="3" t="s">
        <v>854</v>
      </c>
      <c r="Z6053" s="3" t="str">
        <f>INDEX(业务类型!$C$4:$C$8,MATCH(纤芯!Y6053,业务类型!$B$4:$B$8,0))</f>
        <v>LOCAL</v>
      </c>
      <c r="AA6053" s="3" t="s">
        <v>879</v>
      </c>
    </row>
    <row r="6054" spans="1:27" ht="16.5" x14ac:dyDescent="0.2">
      <c r="A6054" s="3">
        <v>6051</v>
      </c>
      <c r="B6054" s="3">
        <f t="shared" si="474"/>
        <v>37055201051</v>
      </c>
      <c r="C6054" s="3" t="s">
        <v>1166</v>
      </c>
      <c r="D6054" s="3" t="s">
        <v>255</v>
      </c>
      <c r="E6054" s="3" t="str">
        <f>INDEX(光放段!$G$4:$G$237,MATCH(纤芯!G6054,光放段!$C$4:$C$237,0))</f>
        <v>山东二干|潍烟威2号光缆:烟台开发区-烟台大海阳</v>
      </c>
      <c r="F6054" s="3">
        <f>INDEX(光放段!$I$4:$I$237,MATCH(纤芯!H6054,光放段!$B$4:$B$237,0))</f>
        <v>37055200000</v>
      </c>
      <c r="G6054" s="3" t="str">
        <f t="shared" si="470"/>
        <v>山东二干|潍烟威2号光缆:烟台开发区-烟台大海阳</v>
      </c>
      <c r="H6054" s="3">
        <f>INDEX(光放段!$B$4:$B$237,MATCH(纤芯!G6054,光放段!$C$4:$C$237,0))</f>
        <v>37055201000</v>
      </c>
      <c r="I6054" s="3" t="str">
        <f t="shared" si="471"/>
        <v>潍烟威2号光缆</v>
      </c>
      <c r="J6054" s="3" t="str">
        <f>INDEX(子缆名称!$B$4:$B$29,纤芯!M6054)</f>
        <v>E缆</v>
      </c>
      <c r="K6054" s="3">
        <v>51</v>
      </c>
      <c r="L6054" s="3">
        <f t="shared" si="472"/>
        <v>3</v>
      </c>
      <c r="M6054" s="3">
        <f t="shared" si="473"/>
        <v>5</v>
      </c>
      <c r="N6054" s="3" t="s">
        <v>136</v>
      </c>
      <c r="O6054" s="3">
        <f>COUNTIF([1]局站!$D$4:$D$172,"="&amp;N6054)</f>
        <v>1</v>
      </c>
      <c r="P6054" s="3">
        <v>0</v>
      </c>
      <c r="Q6054" s="3">
        <v>0</v>
      </c>
      <c r="R6054" s="3">
        <v>0</v>
      </c>
      <c r="S6054" s="3" t="s">
        <v>132</v>
      </c>
      <c r="T6054" s="3">
        <f>COUNTIF([1]局站!$D$4:$D$172,"="&amp;S6054)</f>
        <v>1</v>
      </c>
      <c r="U6054" s="3">
        <v>0</v>
      </c>
      <c r="V6054" s="3">
        <v>0</v>
      </c>
      <c r="W6054" s="3">
        <v>0</v>
      </c>
      <c r="X6054" s="3" t="s">
        <v>1214</v>
      </c>
      <c r="Y6054" s="3" t="s">
        <v>854</v>
      </c>
      <c r="Z6054" s="3" t="str">
        <f>INDEX(业务类型!$C$4:$C$8,MATCH(纤芯!Y6054,业务类型!$B$4:$B$8,0))</f>
        <v>LOCAL</v>
      </c>
      <c r="AA6054" s="3" t="s">
        <v>879</v>
      </c>
    </row>
    <row r="6055" spans="1:27" ht="16.5" x14ac:dyDescent="0.2">
      <c r="A6055" s="3">
        <v>6052</v>
      </c>
      <c r="B6055" s="3">
        <f t="shared" si="474"/>
        <v>37055201052</v>
      </c>
      <c r="C6055" s="3" t="s">
        <v>1166</v>
      </c>
      <c r="D6055" s="3" t="s">
        <v>255</v>
      </c>
      <c r="E6055" s="3" t="str">
        <f>INDEX(光放段!$G$4:$G$237,MATCH(纤芯!G6055,光放段!$C$4:$C$237,0))</f>
        <v>山东二干|潍烟威2号光缆:烟台开发区-烟台大海阳</v>
      </c>
      <c r="F6055" s="3">
        <f>INDEX(光放段!$I$4:$I$237,MATCH(纤芯!H6055,光放段!$B$4:$B$237,0))</f>
        <v>37055200000</v>
      </c>
      <c r="G6055" s="3" t="str">
        <f t="shared" si="470"/>
        <v>山东二干|潍烟威2号光缆:烟台开发区-烟台大海阳</v>
      </c>
      <c r="H6055" s="3">
        <f>INDEX(光放段!$B$4:$B$237,MATCH(纤芯!G6055,光放段!$C$4:$C$237,0))</f>
        <v>37055201000</v>
      </c>
      <c r="I6055" s="3" t="str">
        <f t="shared" si="471"/>
        <v>潍烟威2号光缆</v>
      </c>
      <c r="J6055" s="3" t="str">
        <f>INDEX(子缆名称!$B$4:$B$29,纤芯!M6055)</f>
        <v>E缆</v>
      </c>
      <c r="K6055" s="3">
        <v>52</v>
      </c>
      <c r="L6055" s="3">
        <f t="shared" si="472"/>
        <v>4</v>
      </c>
      <c r="M6055" s="3">
        <f t="shared" si="473"/>
        <v>5</v>
      </c>
      <c r="N6055" s="3" t="s">
        <v>136</v>
      </c>
      <c r="O6055" s="3">
        <f>COUNTIF([1]局站!$D$4:$D$172,"="&amp;N6055)</f>
        <v>1</v>
      </c>
      <c r="P6055" s="3">
        <v>0</v>
      </c>
      <c r="Q6055" s="3">
        <v>0</v>
      </c>
      <c r="R6055" s="3">
        <v>0</v>
      </c>
      <c r="S6055" s="3" t="s">
        <v>132</v>
      </c>
      <c r="T6055" s="3">
        <f>COUNTIF([1]局站!$D$4:$D$172,"="&amp;S6055)</f>
        <v>1</v>
      </c>
      <c r="U6055" s="3">
        <v>0</v>
      </c>
      <c r="V6055" s="3">
        <v>0</v>
      </c>
      <c r="W6055" s="3">
        <v>0</v>
      </c>
      <c r="X6055" s="3" t="s">
        <v>1214</v>
      </c>
      <c r="Y6055" s="3" t="s">
        <v>854</v>
      </c>
      <c r="Z6055" s="3" t="str">
        <f>INDEX(业务类型!$C$4:$C$8,MATCH(纤芯!Y6055,业务类型!$B$4:$B$8,0))</f>
        <v>LOCAL</v>
      </c>
      <c r="AA6055" s="3" t="s">
        <v>879</v>
      </c>
    </row>
    <row r="6056" spans="1:27" ht="16.5" x14ac:dyDescent="0.2">
      <c r="A6056" s="3">
        <v>6053</v>
      </c>
      <c r="B6056" s="3">
        <f t="shared" si="474"/>
        <v>37055201053</v>
      </c>
      <c r="C6056" s="3" t="s">
        <v>1166</v>
      </c>
      <c r="D6056" s="3" t="s">
        <v>255</v>
      </c>
      <c r="E6056" s="3" t="str">
        <f>INDEX(光放段!$G$4:$G$237,MATCH(纤芯!G6056,光放段!$C$4:$C$237,0))</f>
        <v>山东二干|潍烟威2号光缆:烟台开发区-烟台大海阳</v>
      </c>
      <c r="F6056" s="3">
        <f>INDEX(光放段!$I$4:$I$237,MATCH(纤芯!H6056,光放段!$B$4:$B$237,0))</f>
        <v>37055200000</v>
      </c>
      <c r="G6056" s="3" t="str">
        <f t="shared" si="470"/>
        <v>山东二干|潍烟威2号光缆:烟台开发区-烟台大海阳</v>
      </c>
      <c r="H6056" s="3">
        <f>INDEX(光放段!$B$4:$B$237,MATCH(纤芯!G6056,光放段!$C$4:$C$237,0))</f>
        <v>37055201000</v>
      </c>
      <c r="I6056" s="3" t="str">
        <f t="shared" si="471"/>
        <v>潍烟威2号光缆</v>
      </c>
      <c r="J6056" s="3" t="str">
        <f>INDEX(子缆名称!$B$4:$B$29,纤芯!M6056)</f>
        <v>E缆</v>
      </c>
      <c r="K6056" s="3">
        <v>53</v>
      </c>
      <c r="L6056" s="3">
        <f t="shared" si="472"/>
        <v>5</v>
      </c>
      <c r="M6056" s="3">
        <f t="shared" si="473"/>
        <v>5</v>
      </c>
      <c r="N6056" s="3" t="s">
        <v>136</v>
      </c>
      <c r="O6056" s="3">
        <f>COUNTIF([1]局站!$D$4:$D$172,"="&amp;N6056)</f>
        <v>1</v>
      </c>
      <c r="P6056" s="3">
        <v>0</v>
      </c>
      <c r="Q6056" s="3">
        <v>0</v>
      </c>
      <c r="R6056" s="3">
        <v>0</v>
      </c>
      <c r="S6056" s="3" t="s">
        <v>132</v>
      </c>
      <c r="T6056" s="3">
        <f>COUNTIF([1]局站!$D$4:$D$172,"="&amp;S6056)</f>
        <v>1</v>
      </c>
      <c r="U6056" s="3">
        <v>0</v>
      </c>
      <c r="V6056" s="3">
        <v>0</v>
      </c>
      <c r="W6056" s="3">
        <v>0</v>
      </c>
      <c r="X6056" s="3" t="s">
        <v>1214</v>
      </c>
      <c r="Y6056" s="3" t="s">
        <v>854</v>
      </c>
      <c r="Z6056" s="3" t="str">
        <f>INDEX(业务类型!$C$4:$C$8,MATCH(纤芯!Y6056,业务类型!$B$4:$B$8,0))</f>
        <v>LOCAL</v>
      </c>
      <c r="AA6056" s="3" t="s">
        <v>879</v>
      </c>
    </row>
    <row r="6057" spans="1:27" ht="16.5" x14ac:dyDescent="0.2">
      <c r="A6057" s="3">
        <v>6054</v>
      </c>
      <c r="B6057" s="3">
        <f t="shared" si="474"/>
        <v>37055201054</v>
      </c>
      <c r="C6057" s="3" t="s">
        <v>1166</v>
      </c>
      <c r="D6057" s="3" t="s">
        <v>255</v>
      </c>
      <c r="E6057" s="3" t="str">
        <f>INDEX(光放段!$G$4:$G$237,MATCH(纤芯!G6057,光放段!$C$4:$C$237,0))</f>
        <v>山东二干|潍烟威2号光缆:烟台开发区-烟台大海阳</v>
      </c>
      <c r="F6057" s="3">
        <f>INDEX(光放段!$I$4:$I$237,MATCH(纤芯!H6057,光放段!$B$4:$B$237,0))</f>
        <v>37055200000</v>
      </c>
      <c r="G6057" s="3" t="str">
        <f t="shared" si="470"/>
        <v>山东二干|潍烟威2号光缆:烟台开发区-烟台大海阳</v>
      </c>
      <c r="H6057" s="3">
        <f>INDEX(光放段!$B$4:$B$237,MATCH(纤芯!G6057,光放段!$C$4:$C$237,0))</f>
        <v>37055201000</v>
      </c>
      <c r="I6057" s="3" t="str">
        <f t="shared" si="471"/>
        <v>潍烟威2号光缆</v>
      </c>
      <c r="J6057" s="3" t="str">
        <f>INDEX(子缆名称!$B$4:$B$29,纤芯!M6057)</f>
        <v>E缆</v>
      </c>
      <c r="K6057" s="3">
        <v>54</v>
      </c>
      <c r="L6057" s="3">
        <f t="shared" si="472"/>
        <v>6</v>
      </c>
      <c r="M6057" s="3">
        <f t="shared" si="473"/>
        <v>5</v>
      </c>
      <c r="N6057" s="3" t="s">
        <v>136</v>
      </c>
      <c r="O6057" s="3">
        <f>COUNTIF([1]局站!$D$4:$D$172,"="&amp;N6057)</f>
        <v>1</v>
      </c>
      <c r="P6057" s="3">
        <v>0</v>
      </c>
      <c r="Q6057" s="3">
        <v>0</v>
      </c>
      <c r="R6057" s="3">
        <v>0</v>
      </c>
      <c r="S6057" s="3" t="s">
        <v>132</v>
      </c>
      <c r="T6057" s="3">
        <f>COUNTIF([1]局站!$D$4:$D$172,"="&amp;S6057)</f>
        <v>1</v>
      </c>
      <c r="U6057" s="3">
        <v>0</v>
      </c>
      <c r="V6057" s="3">
        <v>0</v>
      </c>
      <c r="W6057" s="3">
        <v>0</v>
      </c>
      <c r="X6057" s="3" t="s">
        <v>1214</v>
      </c>
      <c r="Y6057" s="3" t="s">
        <v>854</v>
      </c>
      <c r="Z6057" s="3" t="str">
        <f>INDEX(业务类型!$C$4:$C$8,MATCH(纤芯!Y6057,业务类型!$B$4:$B$8,0))</f>
        <v>LOCAL</v>
      </c>
      <c r="AA6057" s="3" t="s">
        <v>879</v>
      </c>
    </row>
    <row r="6058" spans="1:27" ht="16.5" x14ac:dyDescent="0.2">
      <c r="A6058" s="3">
        <v>6055</v>
      </c>
      <c r="B6058" s="3">
        <f t="shared" si="474"/>
        <v>37055201055</v>
      </c>
      <c r="C6058" s="3" t="s">
        <v>1166</v>
      </c>
      <c r="D6058" s="3" t="s">
        <v>255</v>
      </c>
      <c r="E6058" s="3" t="str">
        <f>INDEX(光放段!$G$4:$G$237,MATCH(纤芯!G6058,光放段!$C$4:$C$237,0))</f>
        <v>山东二干|潍烟威2号光缆:烟台开发区-烟台大海阳</v>
      </c>
      <c r="F6058" s="3">
        <f>INDEX(光放段!$I$4:$I$237,MATCH(纤芯!H6058,光放段!$B$4:$B$237,0))</f>
        <v>37055200000</v>
      </c>
      <c r="G6058" s="3" t="str">
        <f t="shared" si="470"/>
        <v>山东二干|潍烟威2号光缆:烟台开发区-烟台大海阳</v>
      </c>
      <c r="H6058" s="3">
        <f>INDEX(光放段!$B$4:$B$237,MATCH(纤芯!G6058,光放段!$C$4:$C$237,0))</f>
        <v>37055201000</v>
      </c>
      <c r="I6058" s="3" t="str">
        <f t="shared" si="471"/>
        <v>潍烟威2号光缆</v>
      </c>
      <c r="J6058" s="3" t="str">
        <f>INDEX(子缆名称!$B$4:$B$29,纤芯!M6058)</f>
        <v>E缆</v>
      </c>
      <c r="K6058" s="3">
        <v>55</v>
      </c>
      <c r="L6058" s="3">
        <f t="shared" si="472"/>
        <v>7</v>
      </c>
      <c r="M6058" s="3">
        <f t="shared" si="473"/>
        <v>5</v>
      </c>
      <c r="N6058" s="3" t="s">
        <v>136</v>
      </c>
      <c r="O6058" s="3">
        <f>COUNTIF([1]局站!$D$4:$D$172,"="&amp;N6058)</f>
        <v>1</v>
      </c>
      <c r="P6058" s="3">
        <v>0</v>
      </c>
      <c r="Q6058" s="3">
        <v>0</v>
      </c>
      <c r="R6058" s="3">
        <v>0</v>
      </c>
      <c r="S6058" s="3" t="s">
        <v>132</v>
      </c>
      <c r="T6058" s="3">
        <f>COUNTIF([1]局站!$D$4:$D$172,"="&amp;S6058)</f>
        <v>1</v>
      </c>
      <c r="U6058" s="3">
        <v>0</v>
      </c>
      <c r="V6058" s="3">
        <v>0</v>
      </c>
      <c r="W6058" s="3">
        <v>0</v>
      </c>
      <c r="X6058" s="3" t="s">
        <v>1214</v>
      </c>
      <c r="Y6058" s="3" t="s">
        <v>854</v>
      </c>
      <c r="Z6058" s="3" t="str">
        <f>INDEX(业务类型!$C$4:$C$8,MATCH(纤芯!Y6058,业务类型!$B$4:$B$8,0))</f>
        <v>LOCAL</v>
      </c>
      <c r="AA6058" s="3" t="s">
        <v>879</v>
      </c>
    </row>
    <row r="6059" spans="1:27" ht="16.5" x14ac:dyDescent="0.2">
      <c r="A6059" s="3">
        <v>6056</v>
      </c>
      <c r="B6059" s="3">
        <f t="shared" si="474"/>
        <v>37055201056</v>
      </c>
      <c r="C6059" s="3" t="s">
        <v>1166</v>
      </c>
      <c r="D6059" s="3" t="s">
        <v>255</v>
      </c>
      <c r="E6059" s="3" t="str">
        <f>INDEX(光放段!$G$4:$G$237,MATCH(纤芯!G6059,光放段!$C$4:$C$237,0))</f>
        <v>山东二干|潍烟威2号光缆:烟台开发区-烟台大海阳</v>
      </c>
      <c r="F6059" s="3">
        <f>INDEX(光放段!$I$4:$I$237,MATCH(纤芯!H6059,光放段!$B$4:$B$237,0))</f>
        <v>37055200000</v>
      </c>
      <c r="G6059" s="3" t="str">
        <f t="shared" si="470"/>
        <v>山东二干|潍烟威2号光缆:烟台开发区-烟台大海阳</v>
      </c>
      <c r="H6059" s="3">
        <f>INDEX(光放段!$B$4:$B$237,MATCH(纤芯!G6059,光放段!$C$4:$C$237,0))</f>
        <v>37055201000</v>
      </c>
      <c r="I6059" s="3" t="str">
        <f t="shared" si="471"/>
        <v>潍烟威2号光缆</v>
      </c>
      <c r="J6059" s="3" t="str">
        <f>INDEX(子缆名称!$B$4:$B$29,纤芯!M6059)</f>
        <v>E缆</v>
      </c>
      <c r="K6059" s="3">
        <v>56</v>
      </c>
      <c r="L6059" s="3">
        <f t="shared" si="472"/>
        <v>8</v>
      </c>
      <c r="M6059" s="3">
        <f t="shared" si="473"/>
        <v>5</v>
      </c>
      <c r="N6059" s="3" t="s">
        <v>136</v>
      </c>
      <c r="O6059" s="3">
        <f>COUNTIF([1]局站!$D$4:$D$172,"="&amp;N6059)</f>
        <v>1</v>
      </c>
      <c r="P6059" s="3">
        <v>0</v>
      </c>
      <c r="Q6059" s="3">
        <v>0</v>
      </c>
      <c r="R6059" s="3">
        <v>0</v>
      </c>
      <c r="S6059" s="3" t="s">
        <v>132</v>
      </c>
      <c r="T6059" s="3">
        <f>COUNTIF([1]局站!$D$4:$D$172,"="&amp;S6059)</f>
        <v>1</v>
      </c>
      <c r="U6059" s="3">
        <v>0</v>
      </c>
      <c r="V6059" s="3">
        <v>0</v>
      </c>
      <c r="W6059" s="3">
        <v>0</v>
      </c>
      <c r="X6059" s="3" t="s">
        <v>1214</v>
      </c>
      <c r="Y6059" s="3" t="s">
        <v>854</v>
      </c>
      <c r="Z6059" s="3" t="str">
        <f>INDEX(业务类型!$C$4:$C$8,MATCH(纤芯!Y6059,业务类型!$B$4:$B$8,0))</f>
        <v>LOCAL</v>
      </c>
      <c r="AA6059" s="3" t="s">
        <v>879</v>
      </c>
    </row>
    <row r="6060" spans="1:27" ht="16.5" x14ac:dyDescent="0.2">
      <c r="A6060" s="3">
        <v>6057</v>
      </c>
      <c r="B6060" s="3">
        <f t="shared" si="474"/>
        <v>37055201057</v>
      </c>
      <c r="C6060" s="3" t="s">
        <v>1166</v>
      </c>
      <c r="D6060" s="3" t="s">
        <v>255</v>
      </c>
      <c r="E6060" s="3" t="str">
        <f>INDEX(光放段!$G$4:$G$237,MATCH(纤芯!G6060,光放段!$C$4:$C$237,0))</f>
        <v>山东二干|潍烟威2号光缆:烟台开发区-烟台大海阳</v>
      </c>
      <c r="F6060" s="3">
        <f>INDEX(光放段!$I$4:$I$237,MATCH(纤芯!H6060,光放段!$B$4:$B$237,0))</f>
        <v>37055200000</v>
      </c>
      <c r="G6060" s="3" t="str">
        <f t="shared" si="470"/>
        <v>山东二干|潍烟威2号光缆:烟台开发区-烟台大海阳</v>
      </c>
      <c r="H6060" s="3">
        <f>INDEX(光放段!$B$4:$B$237,MATCH(纤芯!G6060,光放段!$C$4:$C$237,0))</f>
        <v>37055201000</v>
      </c>
      <c r="I6060" s="3" t="str">
        <f t="shared" si="471"/>
        <v>潍烟威2号光缆</v>
      </c>
      <c r="J6060" s="3" t="str">
        <f>INDEX(子缆名称!$B$4:$B$29,纤芯!M6060)</f>
        <v>E缆</v>
      </c>
      <c r="K6060" s="3">
        <v>57</v>
      </c>
      <c r="L6060" s="3">
        <f t="shared" si="472"/>
        <v>9</v>
      </c>
      <c r="M6060" s="3">
        <f t="shared" si="473"/>
        <v>5</v>
      </c>
      <c r="N6060" s="3" t="s">
        <v>136</v>
      </c>
      <c r="O6060" s="3">
        <f>COUNTIF([1]局站!$D$4:$D$172,"="&amp;N6060)</f>
        <v>1</v>
      </c>
      <c r="P6060" s="3">
        <v>0</v>
      </c>
      <c r="Q6060" s="3">
        <v>0</v>
      </c>
      <c r="R6060" s="3">
        <v>0</v>
      </c>
      <c r="S6060" s="3" t="s">
        <v>132</v>
      </c>
      <c r="T6060" s="3">
        <f>COUNTIF([1]局站!$D$4:$D$172,"="&amp;S6060)</f>
        <v>1</v>
      </c>
      <c r="U6060" s="3">
        <v>0</v>
      </c>
      <c r="V6060" s="3">
        <v>0</v>
      </c>
      <c r="W6060" s="3">
        <v>0</v>
      </c>
      <c r="X6060" s="3" t="s">
        <v>1214</v>
      </c>
      <c r="Y6060" s="3" t="s">
        <v>854</v>
      </c>
      <c r="Z6060" s="3" t="str">
        <f>INDEX(业务类型!$C$4:$C$8,MATCH(纤芯!Y6060,业务类型!$B$4:$B$8,0))</f>
        <v>LOCAL</v>
      </c>
      <c r="AA6060" s="3" t="s">
        <v>879</v>
      </c>
    </row>
    <row r="6061" spans="1:27" ht="16.5" x14ac:dyDescent="0.2">
      <c r="A6061" s="3">
        <v>6058</v>
      </c>
      <c r="B6061" s="3">
        <f t="shared" si="474"/>
        <v>37055201058</v>
      </c>
      <c r="C6061" s="3" t="s">
        <v>1166</v>
      </c>
      <c r="D6061" s="3" t="s">
        <v>255</v>
      </c>
      <c r="E6061" s="3" t="str">
        <f>INDEX(光放段!$G$4:$G$237,MATCH(纤芯!G6061,光放段!$C$4:$C$237,0))</f>
        <v>山东二干|潍烟威2号光缆:烟台开发区-烟台大海阳</v>
      </c>
      <c r="F6061" s="3">
        <f>INDEX(光放段!$I$4:$I$237,MATCH(纤芯!H6061,光放段!$B$4:$B$237,0))</f>
        <v>37055200000</v>
      </c>
      <c r="G6061" s="3" t="str">
        <f t="shared" si="470"/>
        <v>山东二干|潍烟威2号光缆:烟台开发区-烟台大海阳</v>
      </c>
      <c r="H6061" s="3">
        <f>INDEX(光放段!$B$4:$B$237,MATCH(纤芯!G6061,光放段!$C$4:$C$237,0))</f>
        <v>37055201000</v>
      </c>
      <c r="I6061" s="3" t="str">
        <f t="shared" si="471"/>
        <v>潍烟威2号光缆</v>
      </c>
      <c r="J6061" s="3" t="str">
        <f>INDEX(子缆名称!$B$4:$B$29,纤芯!M6061)</f>
        <v>E缆</v>
      </c>
      <c r="K6061" s="3">
        <v>58</v>
      </c>
      <c r="L6061" s="3">
        <f t="shared" si="472"/>
        <v>10</v>
      </c>
      <c r="M6061" s="3">
        <f t="shared" si="473"/>
        <v>5</v>
      </c>
      <c r="N6061" s="3" t="s">
        <v>136</v>
      </c>
      <c r="O6061" s="3">
        <f>COUNTIF([1]局站!$D$4:$D$172,"="&amp;N6061)</f>
        <v>1</v>
      </c>
      <c r="P6061" s="3">
        <v>0</v>
      </c>
      <c r="Q6061" s="3">
        <v>0</v>
      </c>
      <c r="R6061" s="3">
        <v>0</v>
      </c>
      <c r="S6061" s="3" t="s">
        <v>132</v>
      </c>
      <c r="T6061" s="3">
        <f>COUNTIF([1]局站!$D$4:$D$172,"="&amp;S6061)</f>
        <v>1</v>
      </c>
      <c r="U6061" s="3">
        <v>0</v>
      </c>
      <c r="V6061" s="3">
        <v>0</v>
      </c>
      <c r="W6061" s="3">
        <v>0</v>
      </c>
      <c r="X6061" s="3" t="s">
        <v>1214</v>
      </c>
      <c r="Y6061" s="3" t="s">
        <v>854</v>
      </c>
      <c r="Z6061" s="3" t="str">
        <f>INDEX(业务类型!$C$4:$C$8,MATCH(纤芯!Y6061,业务类型!$B$4:$B$8,0))</f>
        <v>LOCAL</v>
      </c>
      <c r="AA6061" s="3" t="s">
        <v>879</v>
      </c>
    </row>
    <row r="6062" spans="1:27" ht="16.5" x14ac:dyDescent="0.2">
      <c r="A6062" s="3">
        <v>6059</v>
      </c>
      <c r="B6062" s="3">
        <f t="shared" si="474"/>
        <v>37055201059</v>
      </c>
      <c r="C6062" s="3" t="s">
        <v>1166</v>
      </c>
      <c r="D6062" s="3" t="s">
        <v>255</v>
      </c>
      <c r="E6062" s="3" t="str">
        <f>INDEX(光放段!$G$4:$G$237,MATCH(纤芯!G6062,光放段!$C$4:$C$237,0))</f>
        <v>山东二干|潍烟威2号光缆:烟台开发区-烟台大海阳</v>
      </c>
      <c r="F6062" s="3">
        <f>INDEX(光放段!$I$4:$I$237,MATCH(纤芯!H6062,光放段!$B$4:$B$237,0))</f>
        <v>37055200000</v>
      </c>
      <c r="G6062" s="3" t="str">
        <f t="shared" si="470"/>
        <v>山东二干|潍烟威2号光缆:烟台开发区-烟台大海阳</v>
      </c>
      <c r="H6062" s="3">
        <f>INDEX(光放段!$B$4:$B$237,MATCH(纤芯!G6062,光放段!$C$4:$C$237,0))</f>
        <v>37055201000</v>
      </c>
      <c r="I6062" s="3" t="str">
        <f t="shared" si="471"/>
        <v>潍烟威2号光缆</v>
      </c>
      <c r="J6062" s="3" t="str">
        <f>INDEX(子缆名称!$B$4:$B$29,纤芯!M6062)</f>
        <v>E缆</v>
      </c>
      <c r="K6062" s="3">
        <v>59</v>
      </c>
      <c r="L6062" s="3">
        <f t="shared" si="472"/>
        <v>11</v>
      </c>
      <c r="M6062" s="3">
        <f t="shared" si="473"/>
        <v>5</v>
      </c>
      <c r="N6062" s="3" t="s">
        <v>136</v>
      </c>
      <c r="O6062" s="3">
        <f>COUNTIF([1]局站!$D$4:$D$172,"="&amp;N6062)</f>
        <v>1</v>
      </c>
      <c r="P6062" s="3">
        <v>0</v>
      </c>
      <c r="Q6062" s="3">
        <v>0</v>
      </c>
      <c r="R6062" s="3">
        <v>0</v>
      </c>
      <c r="S6062" s="3" t="s">
        <v>132</v>
      </c>
      <c r="T6062" s="3">
        <f>COUNTIF([1]局站!$D$4:$D$172,"="&amp;S6062)</f>
        <v>1</v>
      </c>
      <c r="U6062" s="3">
        <v>0</v>
      </c>
      <c r="V6062" s="3">
        <v>0</v>
      </c>
      <c r="W6062" s="3">
        <v>0</v>
      </c>
      <c r="X6062" s="3" t="s">
        <v>1214</v>
      </c>
      <c r="Y6062" s="3" t="s">
        <v>854</v>
      </c>
      <c r="Z6062" s="3" t="str">
        <f>INDEX(业务类型!$C$4:$C$8,MATCH(纤芯!Y6062,业务类型!$B$4:$B$8,0))</f>
        <v>LOCAL</v>
      </c>
      <c r="AA6062" s="3" t="s">
        <v>879</v>
      </c>
    </row>
    <row r="6063" spans="1:27" ht="16.5" x14ac:dyDescent="0.2">
      <c r="A6063" s="3">
        <v>6060</v>
      </c>
      <c r="B6063" s="3">
        <f t="shared" si="474"/>
        <v>37055201060</v>
      </c>
      <c r="C6063" s="3" t="s">
        <v>1166</v>
      </c>
      <c r="D6063" s="3" t="s">
        <v>255</v>
      </c>
      <c r="E6063" s="3" t="str">
        <f>INDEX(光放段!$G$4:$G$237,MATCH(纤芯!G6063,光放段!$C$4:$C$237,0))</f>
        <v>山东二干|潍烟威2号光缆:烟台开发区-烟台大海阳</v>
      </c>
      <c r="F6063" s="3">
        <f>INDEX(光放段!$I$4:$I$237,MATCH(纤芯!H6063,光放段!$B$4:$B$237,0))</f>
        <v>37055200000</v>
      </c>
      <c r="G6063" s="3" t="str">
        <f t="shared" si="470"/>
        <v>山东二干|潍烟威2号光缆:烟台开发区-烟台大海阳</v>
      </c>
      <c r="H6063" s="3">
        <f>INDEX(光放段!$B$4:$B$237,MATCH(纤芯!G6063,光放段!$C$4:$C$237,0))</f>
        <v>37055201000</v>
      </c>
      <c r="I6063" s="3" t="str">
        <f t="shared" si="471"/>
        <v>潍烟威2号光缆</v>
      </c>
      <c r="J6063" s="3" t="str">
        <f>INDEX(子缆名称!$B$4:$B$29,纤芯!M6063)</f>
        <v>E缆</v>
      </c>
      <c r="K6063" s="3">
        <v>60</v>
      </c>
      <c r="L6063" s="3">
        <f t="shared" si="472"/>
        <v>12</v>
      </c>
      <c r="M6063" s="3">
        <f t="shared" si="473"/>
        <v>5</v>
      </c>
      <c r="N6063" s="3" t="s">
        <v>136</v>
      </c>
      <c r="O6063" s="3">
        <f>COUNTIF([1]局站!$D$4:$D$172,"="&amp;N6063)</f>
        <v>1</v>
      </c>
      <c r="P6063" s="3">
        <v>0</v>
      </c>
      <c r="Q6063" s="3">
        <v>0</v>
      </c>
      <c r="R6063" s="3">
        <v>0</v>
      </c>
      <c r="S6063" s="3" t="s">
        <v>132</v>
      </c>
      <c r="T6063" s="3">
        <f>COUNTIF([1]局站!$D$4:$D$172,"="&amp;S6063)</f>
        <v>1</v>
      </c>
      <c r="U6063" s="3">
        <v>0</v>
      </c>
      <c r="V6063" s="3">
        <v>0</v>
      </c>
      <c r="W6063" s="3">
        <v>0</v>
      </c>
      <c r="X6063" s="3" t="s">
        <v>1214</v>
      </c>
      <c r="Y6063" s="3" t="s">
        <v>854</v>
      </c>
      <c r="Z6063" s="3" t="str">
        <f>INDEX(业务类型!$C$4:$C$8,MATCH(纤芯!Y6063,业务类型!$B$4:$B$8,0))</f>
        <v>LOCAL</v>
      </c>
      <c r="AA6063" s="3" t="s">
        <v>879</v>
      </c>
    </row>
    <row r="6064" spans="1:27" ht="16.5" x14ac:dyDescent="0.2">
      <c r="A6064" s="3">
        <v>6061</v>
      </c>
      <c r="B6064" s="3">
        <f t="shared" si="474"/>
        <v>37055201061</v>
      </c>
      <c r="C6064" s="3" t="s">
        <v>1166</v>
      </c>
      <c r="D6064" s="3" t="s">
        <v>255</v>
      </c>
      <c r="E6064" s="3" t="str">
        <f>INDEX(光放段!$G$4:$G$237,MATCH(纤芯!G6064,光放段!$C$4:$C$237,0))</f>
        <v>山东二干|潍烟威2号光缆:烟台开发区-烟台大海阳</v>
      </c>
      <c r="F6064" s="3">
        <f>INDEX(光放段!$I$4:$I$237,MATCH(纤芯!H6064,光放段!$B$4:$B$237,0))</f>
        <v>37055200000</v>
      </c>
      <c r="G6064" s="3" t="str">
        <f t="shared" si="470"/>
        <v>山东二干|潍烟威2号光缆:烟台开发区-烟台大海阳</v>
      </c>
      <c r="H6064" s="3">
        <f>INDEX(光放段!$B$4:$B$237,MATCH(纤芯!G6064,光放段!$C$4:$C$237,0))</f>
        <v>37055201000</v>
      </c>
      <c r="I6064" s="3" t="str">
        <f t="shared" si="471"/>
        <v>潍烟威2号光缆</v>
      </c>
      <c r="J6064" s="3" t="str">
        <f>INDEX(子缆名称!$B$4:$B$29,纤芯!M6064)</f>
        <v>F缆</v>
      </c>
      <c r="K6064" s="3">
        <v>61</v>
      </c>
      <c r="L6064" s="3">
        <f t="shared" si="472"/>
        <v>1</v>
      </c>
      <c r="M6064" s="3">
        <f t="shared" si="473"/>
        <v>6</v>
      </c>
      <c r="N6064" s="3" t="s">
        <v>136</v>
      </c>
      <c r="O6064" s="3">
        <f>COUNTIF([1]局站!$D$4:$D$172,"="&amp;N6064)</f>
        <v>1</v>
      </c>
      <c r="P6064" s="3">
        <v>0</v>
      </c>
      <c r="Q6064" s="3">
        <v>0</v>
      </c>
      <c r="R6064" s="3">
        <v>0</v>
      </c>
      <c r="S6064" s="3" t="s">
        <v>132</v>
      </c>
      <c r="T6064" s="3">
        <f>COUNTIF([1]局站!$D$4:$D$172,"="&amp;S6064)</f>
        <v>1</v>
      </c>
      <c r="U6064" s="3">
        <v>0</v>
      </c>
      <c r="V6064" s="3">
        <v>0</v>
      </c>
      <c r="W6064" s="3">
        <v>0</v>
      </c>
      <c r="X6064" s="3" t="s">
        <v>1214</v>
      </c>
      <c r="Y6064" s="3" t="s">
        <v>854</v>
      </c>
      <c r="Z6064" s="3" t="str">
        <f>INDEX(业务类型!$C$4:$C$8,MATCH(纤芯!Y6064,业务类型!$B$4:$B$8,0))</f>
        <v>LOCAL</v>
      </c>
      <c r="AA6064" s="3" t="s">
        <v>879</v>
      </c>
    </row>
    <row r="6065" spans="1:27" ht="16.5" x14ac:dyDescent="0.2">
      <c r="A6065" s="3">
        <v>6062</v>
      </c>
      <c r="B6065" s="3">
        <f t="shared" si="474"/>
        <v>37055201062</v>
      </c>
      <c r="C6065" s="3" t="s">
        <v>1166</v>
      </c>
      <c r="D6065" s="3" t="s">
        <v>255</v>
      </c>
      <c r="E6065" s="3" t="str">
        <f>INDEX(光放段!$G$4:$G$237,MATCH(纤芯!G6065,光放段!$C$4:$C$237,0))</f>
        <v>山东二干|潍烟威2号光缆:烟台开发区-烟台大海阳</v>
      </c>
      <c r="F6065" s="3">
        <f>INDEX(光放段!$I$4:$I$237,MATCH(纤芯!H6065,光放段!$B$4:$B$237,0))</f>
        <v>37055200000</v>
      </c>
      <c r="G6065" s="3" t="str">
        <f t="shared" si="470"/>
        <v>山东二干|潍烟威2号光缆:烟台开发区-烟台大海阳</v>
      </c>
      <c r="H6065" s="3">
        <f>INDEX(光放段!$B$4:$B$237,MATCH(纤芯!G6065,光放段!$C$4:$C$237,0))</f>
        <v>37055201000</v>
      </c>
      <c r="I6065" s="3" t="str">
        <f t="shared" si="471"/>
        <v>潍烟威2号光缆</v>
      </c>
      <c r="J6065" s="3" t="str">
        <f>INDEX(子缆名称!$B$4:$B$29,纤芯!M6065)</f>
        <v>F缆</v>
      </c>
      <c r="K6065" s="3">
        <v>62</v>
      </c>
      <c r="L6065" s="3">
        <f t="shared" si="472"/>
        <v>2</v>
      </c>
      <c r="M6065" s="3">
        <f t="shared" si="473"/>
        <v>6</v>
      </c>
      <c r="N6065" s="3" t="s">
        <v>136</v>
      </c>
      <c r="O6065" s="3">
        <f>COUNTIF([1]局站!$D$4:$D$172,"="&amp;N6065)</f>
        <v>1</v>
      </c>
      <c r="P6065" s="3">
        <v>0</v>
      </c>
      <c r="Q6065" s="3">
        <v>0</v>
      </c>
      <c r="R6065" s="3">
        <v>0</v>
      </c>
      <c r="S6065" s="3" t="s">
        <v>132</v>
      </c>
      <c r="T6065" s="3">
        <f>COUNTIF([1]局站!$D$4:$D$172,"="&amp;S6065)</f>
        <v>1</v>
      </c>
      <c r="U6065" s="3">
        <v>0</v>
      </c>
      <c r="V6065" s="3">
        <v>0</v>
      </c>
      <c r="W6065" s="3">
        <v>0</v>
      </c>
      <c r="X6065" s="3" t="s">
        <v>1214</v>
      </c>
      <c r="Y6065" s="3" t="s">
        <v>854</v>
      </c>
      <c r="Z6065" s="3" t="str">
        <f>INDEX(业务类型!$C$4:$C$8,MATCH(纤芯!Y6065,业务类型!$B$4:$B$8,0))</f>
        <v>LOCAL</v>
      </c>
      <c r="AA6065" s="3" t="s">
        <v>879</v>
      </c>
    </row>
    <row r="6066" spans="1:27" ht="16.5" x14ac:dyDescent="0.2">
      <c r="A6066" s="3">
        <v>6063</v>
      </c>
      <c r="B6066" s="3">
        <f t="shared" si="474"/>
        <v>37055201063</v>
      </c>
      <c r="C6066" s="3" t="s">
        <v>1166</v>
      </c>
      <c r="D6066" s="3" t="s">
        <v>255</v>
      </c>
      <c r="E6066" s="3" t="str">
        <f>INDEX(光放段!$G$4:$G$237,MATCH(纤芯!G6066,光放段!$C$4:$C$237,0))</f>
        <v>山东二干|潍烟威2号光缆:烟台开发区-烟台大海阳</v>
      </c>
      <c r="F6066" s="3">
        <f>INDEX(光放段!$I$4:$I$237,MATCH(纤芯!H6066,光放段!$B$4:$B$237,0))</f>
        <v>37055200000</v>
      </c>
      <c r="G6066" s="3" t="str">
        <f t="shared" si="470"/>
        <v>山东二干|潍烟威2号光缆:烟台开发区-烟台大海阳</v>
      </c>
      <c r="H6066" s="3">
        <f>INDEX(光放段!$B$4:$B$237,MATCH(纤芯!G6066,光放段!$C$4:$C$237,0))</f>
        <v>37055201000</v>
      </c>
      <c r="I6066" s="3" t="str">
        <f t="shared" si="471"/>
        <v>潍烟威2号光缆</v>
      </c>
      <c r="J6066" s="3" t="str">
        <f>INDEX(子缆名称!$B$4:$B$29,纤芯!M6066)</f>
        <v>F缆</v>
      </c>
      <c r="K6066" s="3">
        <v>63</v>
      </c>
      <c r="L6066" s="3">
        <f t="shared" si="472"/>
        <v>3</v>
      </c>
      <c r="M6066" s="3">
        <f t="shared" si="473"/>
        <v>6</v>
      </c>
      <c r="N6066" s="3" t="s">
        <v>136</v>
      </c>
      <c r="O6066" s="3">
        <f>COUNTIF([1]局站!$D$4:$D$172,"="&amp;N6066)</f>
        <v>1</v>
      </c>
      <c r="P6066" s="3">
        <v>0</v>
      </c>
      <c r="Q6066" s="3">
        <v>0</v>
      </c>
      <c r="R6066" s="3">
        <v>0</v>
      </c>
      <c r="S6066" s="3" t="s">
        <v>132</v>
      </c>
      <c r="T6066" s="3">
        <f>COUNTIF([1]局站!$D$4:$D$172,"="&amp;S6066)</f>
        <v>1</v>
      </c>
      <c r="U6066" s="3">
        <v>0</v>
      </c>
      <c r="V6066" s="3">
        <v>0</v>
      </c>
      <c r="W6066" s="3">
        <v>0</v>
      </c>
      <c r="X6066" s="3" t="s">
        <v>1214</v>
      </c>
      <c r="Y6066" s="3" t="s">
        <v>854</v>
      </c>
      <c r="Z6066" s="3" t="str">
        <f>INDEX(业务类型!$C$4:$C$8,MATCH(纤芯!Y6066,业务类型!$B$4:$B$8,0))</f>
        <v>LOCAL</v>
      </c>
      <c r="AA6066" s="3" t="s">
        <v>879</v>
      </c>
    </row>
    <row r="6067" spans="1:27" ht="16.5" x14ac:dyDescent="0.2">
      <c r="A6067" s="3">
        <v>6064</v>
      </c>
      <c r="B6067" s="3">
        <f t="shared" si="474"/>
        <v>37055201064</v>
      </c>
      <c r="C6067" s="3" t="s">
        <v>1166</v>
      </c>
      <c r="D6067" s="3" t="s">
        <v>255</v>
      </c>
      <c r="E6067" s="3" t="str">
        <f>INDEX(光放段!$G$4:$G$237,MATCH(纤芯!G6067,光放段!$C$4:$C$237,0))</f>
        <v>山东二干|潍烟威2号光缆:烟台开发区-烟台大海阳</v>
      </c>
      <c r="F6067" s="3">
        <f>INDEX(光放段!$I$4:$I$237,MATCH(纤芯!H6067,光放段!$B$4:$B$237,0))</f>
        <v>37055200000</v>
      </c>
      <c r="G6067" s="3" t="str">
        <f t="shared" si="470"/>
        <v>山东二干|潍烟威2号光缆:烟台开发区-烟台大海阳</v>
      </c>
      <c r="H6067" s="3">
        <f>INDEX(光放段!$B$4:$B$237,MATCH(纤芯!G6067,光放段!$C$4:$C$237,0))</f>
        <v>37055201000</v>
      </c>
      <c r="I6067" s="3" t="str">
        <f t="shared" si="471"/>
        <v>潍烟威2号光缆</v>
      </c>
      <c r="J6067" s="3" t="str">
        <f>INDEX(子缆名称!$B$4:$B$29,纤芯!M6067)</f>
        <v>F缆</v>
      </c>
      <c r="K6067" s="3">
        <v>64</v>
      </c>
      <c r="L6067" s="3">
        <f t="shared" si="472"/>
        <v>4</v>
      </c>
      <c r="M6067" s="3">
        <f t="shared" si="473"/>
        <v>6</v>
      </c>
      <c r="N6067" s="3" t="s">
        <v>136</v>
      </c>
      <c r="O6067" s="3">
        <f>COUNTIF([1]局站!$D$4:$D$172,"="&amp;N6067)</f>
        <v>1</v>
      </c>
      <c r="P6067" s="3">
        <v>0</v>
      </c>
      <c r="Q6067" s="3">
        <v>0</v>
      </c>
      <c r="R6067" s="3">
        <v>0</v>
      </c>
      <c r="S6067" s="3" t="s">
        <v>132</v>
      </c>
      <c r="T6067" s="3">
        <f>COUNTIF([1]局站!$D$4:$D$172,"="&amp;S6067)</f>
        <v>1</v>
      </c>
      <c r="U6067" s="3">
        <v>0</v>
      </c>
      <c r="V6067" s="3">
        <v>0</v>
      </c>
      <c r="W6067" s="3">
        <v>0</v>
      </c>
      <c r="X6067" s="3" t="s">
        <v>1214</v>
      </c>
      <c r="Y6067" s="3" t="s">
        <v>854</v>
      </c>
      <c r="Z6067" s="3" t="str">
        <f>INDEX(业务类型!$C$4:$C$8,MATCH(纤芯!Y6067,业务类型!$B$4:$B$8,0))</f>
        <v>LOCAL</v>
      </c>
      <c r="AA6067" s="3" t="s">
        <v>879</v>
      </c>
    </row>
    <row r="6068" spans="1:27" ht="16.5" x14ac:dyDescent="0.2">
      <c r="A6068" s="3">
        <v>6065</v>
      </c>
      <c r="B6068" s="3">
        <f t="shared" si="474"/>
        <v>37055201065</v>
      </c>
      <c r="C6068" s="3" t="s">
        <v>1166</v>
      </c>
      <c r="D6068" s="3" t="s">
        <v>255</v>
      </c>
      <c r="E6068" s="3" t="str">
        <f>INDEX(光放段!$G$4:$G$237,MATCH(纤芯!G6068,光放段!$C$4:$C$237,0))</f>
        <v>山东二干|潍烟威2号光缆:烟台开发区-烟台大海阳</v>
      </c>
      <c r="F6068" s="3">
        <f>INDEX(光放段!$I$4:$I$237,MATCH(纤芯!H6068,光放段!$B$4:$B$237,0))</f>
        <v>37055200000</v>
      </c>
      <c r="G6068" s="3" t="str">
        <f t="shared" si="470"/>
        <v>山东二干|潍烟威2号光缆:烟台开发区-烟台大海阳</v>
      </c>
      <c r="H6068" s="3">
        <f>INDEX(光放段!$B$4:$B$237,MATCH(纤芯!G6068,光放段!$C$4:$C$237,0))</f>
        <v>37055201000</v>
      </c>
      <c r="I6068" s="3" t="str">
        <f t="shared" si="471"/>
        <v>潍烟威2号光缆</v>
      </c>
      <c r="J6068" s="3" t="str">
        <f>INDEX(子缆名称!$B$4:$B$29,纤芯!M6068)</f>
        <v>F缆</v>
      </c>
      <c r="K6068" s="3">
        <v>65</v>
      </c>
      <c r="L6068" s="3">
        <f t="shared" si="472"/>
        <v>5</v>
      </c>
      <c r="M6068" s="3">
        <f t="shared" si="473"/>
        <v>6</v>
      </c>
      <c r="N6068" s="3" t="s">
        <v>136</v>
      </c>
      <c r="O6068" s="3">
        <f>COUNTIF([1]局站!$D$4:$D$172,"="&amp;N6068)</f>
        <v>1</v>
      </c>
      <c r="P6068" s="3">
        <v>0</v>
      </c>
      <c r="Q6068" s="3">
        <v>0</v>
      </c>
      <c r="R6068" s="3">
        <v>0</v>
      </c>
      <c r="S6068" s="3" t="s">
        <v>132</v>
      </c>
      <c r="T6068" s="3">
        <f>COUNTIF([1]局站!$D$4:$D$172,"="&amp;S6068)</f>
        <v>1</v>
      </c>
      <c r="U6068" s="3">
        <v>0</v>
      </c>
      <c r="V6068" s="3">
        <v>0</v>
      </c>
      <c r="W6068" s="3">
        <v>0</v>
      </c>
      <c r="X6068" s="3" t="s">
        <v>1214</v>
      </c>
      <c r="Y6068" s="3" t="s">
        <v>854</v>
      </c>
      <c r="Z6068" s="3" t="str">
        <f>INDEX(业务类型!$C$4:$C$8,MATCH(纤芯!Y6068,业务类型!$B$4:$B$8,0))</f>
        <v>LOCAL</v>
      </c>
      <c r="AA6068" s="3" t="s">
        <v>879</v>
      </c>
    </row>
    <row r="6069" spans="1:27" ht="16.5" x14ac:dyDescent="0.2">
      <c r="A6069" s="3">
        <v>6066</v>
      </c>
      <c r="B6069" s="3">
        <f t="shared" si="474"/>
        <v>37055201066</v>
      </c>
      <c r="C6069" s="3" t="s">
        <v>1166</v>
      </c>
      <c r="D6069" s="3" t="s">
        <v>255</v>
      </c>
      <c r="E6069" s="3" t="str">
        <f>INDEX(光放段!$G$4:$G$237,MATCH(纤芯!G6069,光放段!$C$4:$C$237,0))</f>
        <v>山东二干|潍烟威2号光缆:烟台开发区-烟台大海阳</v>
      </c>
      <c r="F6069" s="3">
        <f>INDEX(光放段!$I$4:$I$237,MATCH(纤芯!H6069,光放段!$B$4:$B$237,0))</f>
        <v>37055200000</v>
      </c>
      <c r="G6069" s="3" t="str">
        <f t="shared" si="470"/>
        <v>山东二干|潍烟威2号光缆:烟台开发区-烟台大海阳</v>
      </c>
      <c r="H6069" s="3">
        <f>INDEX(光放段!$B$4:$B$237,MATCH(纤芯!G6069,光放段!$C$4:$C$237,0))</f>
        <v>37055201000</v>
      </c>
      <c r="I6069" s="3" t="str">
        <f t="shared" si="471"/>
        <v>潍烟威2号光缆</v>
      </c>
      <c r="J6069" s="3" t="str">
        <f>INDEX(子缆名称!$B$4:$B$29,纤芯!M6069)</f>
        <v>F缆</v>
      </c>
      <c r="K6069" s="3">
        <v>66</v>
      </c>
      <c r="L6069" s="3">
        <f t="shared" si="472"/>
        <v>6</v>
      </c>
      <c r="M6069" s="3">
        <f t="shared" si="473"/>
        <v>6</v>
      </c>
      <c r="N6069" s="3" t="s">
        <v>136</v>
      </c>
      <c r="O6069" s="3">
        <f>COUNTIF([1]局站!$D$4:$D$172,"="&amp;N6069)</f>
        <v>1</v>
      </c>
      <c r="P6069" s="3">
        <v>0</v>
      </c>
      <c r="Q6069" s="3">
        <v>0</v>
      </c>
      <c r="R6069" s="3">
        <v>0</v>
      </c>
      <c r="S6069" s="3" t="s">
        <v>132</v>
      </c>
      <c r="T6069" s="3">
        <f>COUNTIF([1]局站!$D$4:$D$172,"="&amp;S6069)</f>
        <v>1</v>
      </c>
      <c r="U6069" s="3">
        <v>0</v>
      </c>
      <c r="V6069" s="3">
        <v>0</v>
      </c>
      <c r="W6069" s="3">
        <v>0</v>
      </c>
      <c r="X6069" s="3" t="s">
        <v>1214</v>
      </c>
      <c r="Y6069" s="3" t="s">
        <v>854</v>
      </c>
      <c r="Z6069" s="3" t="str">
        <f>INDEX(业务类型!$C$4:$C$8,MATCH(纤芯!Y6069,业务类型!$B$4:$B$8,0))</f>
        <v>LOCAL</v>
      </c>
      <c r="AA6069" s="3" t="s">
        <v>879</v>
      </c>
    </row>
    <row r="6070" spans="1:27" ht="16.5" x14ac:dyDescent="0.2">
      <c r="A6070" s="3">
        <v>6067</v>
      </c>
      <c r="B6070" s="3">
        <f t="shared" si="474"/>
        <v>37055201067</v>
      </c>
      <c r="C6070" s="3" t="s">
        <v>1166</v>
      </c>
      <c r="D6070" s="3" t="s">
        <v>255</v>
      </c>
      <c r="E6070" s="3" t="str">
        <f>INDEX(光放段!$G$4:$G$237,MATCH(纤芯!G6070,光放段!$C$4:$C$237,0))</f>
        <v>山东二干|潍烟威2号光缆:烟台开发区-烟台大海阳</v>
      </c>
      <c r="F6070" s="3">
        <f>INDEX(光放段!$I$4:$I$237,MATCH(纤芯!H6070,光放段!$B$4:$B$237,0))</f>
        <v>37055200000</v>
      </c>
      <c r="G6070" s="3" t="str">
        <f t="shared" si="470"/>
        <v>山东二干|潍烟威2号光缆:烟台开发区-烟台大海阳</v>
      </c>
      <c r="H6070" s="3">
        <f>INDEX(光放段!$B$4:$B$237,MATCH(纤芯!G6070,光放段!$C$4:$C$237,0))</f>
        <v>37055201000</v>
      </c>
      <c r="I6070" s="3" t="str">
        <f t="shared" si="471"/>
        <v>潍烟威2号光缆</v>
      </c>
      <c r="J6070" s="3" t="str">
        <f>INDEX(子缆名称!$B$4:$B$29,纤芯!M6070)</f>
        <v>F缆</v>
      </c>
      <c r="K6070" s="3">
        <v>67</v>
      </c>
      <c r="L6070" s="3">
        <f t="shared" si="472"/>
        <v>7</v>
      </c>
      <c r="M6070" s="3">
        <f t="shared" si="473"/>
        <v>6</v>
      </c>
      <c r="N6070" s="3" t="s">
        <v>136</v>
      </c>
      <c r="O6070" s="3">
        <f>COUNTIF([1]局站!$D$4:$D$172,"="&amp;N6070)</f>
        <v>1</v>
      </c>
      <c r="P6070" s="3">
        <v>0</v>
      </c>
      <c r="Q6070" s="3">
        <v>0</v>
      </c>
      <c r="R6070" s="3">
        <v>0</v>
      </c>
      <c r="S6070" s="3" t="s">
        <v>132</v>
      </c>
      <c r="T6070" s="3">
        <f>COUNTIF([1]局站!$D$4:$D$172,"="&amp;S6070)</f>
        <v>1</v>
      </c>
      <c r="U6070" s="3">
        <v>0</v>
      </c>
      <c r="V6070" s="3">
        <v>0</v>
      </c>
      <c r="W6070" s="3">
        <v>0</v>
      </c>
      <c r="X6070" s="3" t="s">
        <v>1214</v>
      </c>
      <c r="Y6070" s="3" t="s">
        <v>854</v>
      </c>
      <c r="Z6070" s="3" t="str">
        <f>INDEX(业务类型!$C$4:$C$8,MATCH(纤芯!Y6070,业务类型!$B$4:$B$8,0))</f>
        <v>LOCAL</v>
      </c>
      <c r="AA6070" s="3" t="s">
        <v>879</v>
      </c>
    </row>
    <row r="6071" spans="1:27" ht="16.5" x14ac:dyDescent="0.2">
      <c r="A6071" s="3">
        <v>6068</v>
      </c>
      <c r="B6071" s="3">
        <f t="shared" si="474"/>
        <v>37055201068</v>
      </c>
      <c r="C6071" s="3" t="s">
        <v>1166</v>
      </c>
      <c r="D6071" s="3" t="s">
        <v>255</v>
      </c>
      <c r="E6071" s="3" t="str">
        <f>INDEX(光放段!$G$4:$G$237,MATCH(纤芯!G6071,光放段!$C$4:$C$237,0))</f>
        <v>山东二干|潍烟威2号光缆:烟台开发区-烟台大海阳</v>
      </c>
      <c r="F6071" s="3">
        <f>INDEX(光放段!$I$4:$I$237,MATCH(纤芯!H6071,光放段!$B$4:$B$237,0))</f>
        <v>37055200000</v>
      </c>
      <c r="G6071" s="3" t="str">
        <f t="shared" si="470"/>
        <v>山东二干|潍烟威2号光缆:烟台开发区-烟台大海阳</v>
      </c>
      <c r="H6071" s="3">
        <f>INDEX(光放段!$B$4:$B$237,MATCH(纤芯!G6071,光放段!$C$4:$C$237,0))</f>
        <v>37055201000</v>
      </c>
      <c r="I6071" s="3" t="str">
        <f t="shared" si="471"/>
        <v>潍烟威2号光缆</v>
      </c>
      <c r="J6071" s="3" t="str">
        <f>INDEX(子缆名称!$B$4:$B$29,纤芯!M6071)</f>
        <v>F缆</v>
      </c>
      <c r="K6071" s="3">
        <v>68</v>
      </c>
      <c r="L6071" s="3">
        <f t="shared" si="472"/>
        <v>8</v>
      </c>
      <c r="M6071" s="3">
        <f t="shared" si="473"/>
        <v>6</v>
      </c>
      <c r="N6071" s="3" t="s">
        <v>136</v>
      </c>
      <c r="O6071" s="3">
        <f>COUNTIF([1]局站!$D$4:$D$172,"="&amp;N6071)</f>
        <v>1</v>
      </c>
      <c r="P6071" s="3">
        <v>0</v>
      </c>
      <c r="Q6071" s="3">
        <v>0</v>
      </c>
      <c r="R6071" s="3">
        <v>0</v>
      </c>
      <c r="S6071" s="3" t="s">
        <v>132</v>
      </c>
      <c r="T6071" s="3">
        <f>COUNTIF([1]局站!$D$4:$D$172,"="&amp;S6071)</f>
        <v>1</v>
      </c>
      <c r="U6071" s="3">
        <v>0</v>
      </c>
      <c r="V6071" s="3">
        <v>0</v>
      </c>
      <c r="W6071" s="3">
        <v>0</v>
      </c>
      <c r="X6071" s="3" t="s">
        <v>1214</v>
      </c>
      <c r="Y6071" s="3" t="s">
        <v>854</v>
      </c>
      <c r="Z6071" s="3" t="str">
        <f>INDEX(业务类型!$C$4:$C$8,MATCH(纤芯!Y6071,业务类型!$B$4:$B$8,0))</f>
        <v>LOCAL</v>
      </c>
      <c r="AA6071" s="3" t="s">
        <v>879</v>
      </c>
    </row>
    <row r="6072" spans="1:27" ht="16.5" x14ac:dyDescent="0.2">
      <c r="A6072" s="3">
        <v>6069</v>
      </c>
      <c r="B6072" s="3">
        <f t="shared" si="474"/>
        <v>37055201069</v>
      </c>
      <c r="C6072" s="3" t="s">
        <v>1166</v>
      </c>
      <c r="D6072" s="3" t="s">
        <v>255</v>
      </c>
      <c r="E6072" s="3" t="str">
        <f>INDEX(光放段!$G$4:$G$237,MATCH(纤芯!G6072,光放段!$C$4:$C$237,0))</f>
        <v>山东二干|潍烟威2号光缆:烟台开发区-烟台大海阳</v>
      </c>
      <c r="F6072" s="3">
        <f>INDEX(光放段!$I$4:$I$237,MATCH(纤芯!H6072,光放段!$B$4:$B$237,0))</f>
        <v>37055200000</v>
      </c>
      <c r="G6072" s="3" t="str">
        <f t="shared" si="470"/>
        <v>山东二干|潍烟威2号光缆:烟台开发区-烟台大海阳</v>
      </c>
      <c r="H6072" s="3">
        <f>INDEX(光放段!$B$4:$B$237,MATCH(纤芯!G6072,光放段!$C$4:$C$237,0))</f>
        <v>37055201000</v>
      </c>
      <c r="I6072" s="3" t="str">
        <f t="shared" si="471"/>
        <v>潍烟威2号光缆</v>
      </c>
      <c r="J6072" s="3" t="str">
        <f>INDEX(子缆名称!$B$4:$B$29,纤芯!M6072)</f>
        <v>F缆</v>
      </c>
      <c r="K6072" s="3">
        <v>69</v>
      </c>
      <c r="L6072" s="3">
        <f t="shared" si="472"/>
        <v>9</v>
      </c>
      <c r="M6072" s="3">
        <f t="shared" si="473"/>
        <v>6</v>
      </c>
      <c r="N6072" s="3" t="s">
        <v>136</v>
      </c>
      <c r="O6072" s="3">
        <f>COUNTIF([1]局站!$D$4:$D$172,"="&amp;N6072)</f>
        <v>1</v>
      </c>
      <c r="P6072" s="3">
        <v>0</v>
      </c>
      <c r="Q6072" s="3">
        <v>0</v>
      </c>
      <c r="R6072" s="3">
        <v>0</v>
      </c>
      <c r="S6072" s="3" t="s">
        <v>132</v>
      </c>
      <c r="T6072" s="3">
        <f>COUNTIF([1]局站!$D$4:$D$172,"="&amp;S6072)</f>
        <v>1</v>
      </c>
      <c r="U6072" s="3">
        <v>0</v>
      </c>
      <c r="V6072" s="3">
        <v>0</v>
      </c>
      <c r="W6072" s="3">
        <v>0</v>
      </c>
      <c r="X6072" s="3" t="s">
        <v>1214</v>
      </c>
      <c r="Y6072" s="3" t="s">
        <v>854</v>
      </c>
      <c r="Z6072" s="3" t="str">
        <f>INDEX(业务类型!$C$4:$C$8,MATCH(纤芯!Y6072,业务类型!$B$4:$B$8,0))</f>
        <v>LOCAL</v>
      </c>
      <c r="AA6072" s="3" t="s">
        <v>879</v>
      </c>
    </row>
    <row r="6073" spans="1:27" ht="16.5" x14ac:dyDescent="0.2">
      <c r="A6073" s="3">
        <v>6070</v>
      </c>
      <c r="B6073" s="3">
        <f t="shared" si="474"/>
        <v>37055201070</v>
      </c>
      <c r="C6073" s="3" t="s">
        <v>1166</v>
      </c>
      <c r="D6073" s="3" t="s">
        <v>255</v>
      </c>
      <c r="E6073" s="3" t="str">
        <f>INDEX(光放段!$G$4:$G$237,MATCH(纤芯!G6073,光放段!$C$4:$C$237,0))</f>
        <v>山东二干|潍烟威2号光缆:烟台开发区-烟台大海阳</v>
      </c>
      <c r="F6073" s="3">
        <f>INDEX(光放段!$I$4:$I$237,MATCH(纤芯!H6073,光放段!$B$4:$B$237,0))</f>
        <v>37055200000</v>
      </c>
      <c r="G6073" s="3" t="str">
        <f t="shared" si="470"/>
        <v>山东二干|潍烟威2号光缆:烟台开发区-烟台大海阳</v>
      </c>
      <c r="H6073" s="3">
        <f>INDEX(光放段!$B$4:$B$237,MATCH(纤芯!G6073,光放段!$C$4:$C$237,0))</f>
        <v>37055201000</v>
      </c>
      <c r="I6073" s="3" t="str">
        <f t="shared" si="471"/>
        <v>潍烟威2号光缆</v>
      </c>
      <c r="J6073" s="3" t="str">
        <f>INDEX(子缆名称!$B$4:$B$29,纤芯!M6073)</f>
        <v>F缆</v>
      </c>
      <c r="K6073" s="3">
        <v>70</v>
      </c>
      <c r="L6073" s="3">
        <f t="shared" si="472"/>
        <v>10</v>
      </c>
      <c r="M6073" s="3">
        <f t="shared" si="473"/>
        <v>6</v>
      </c>
      <c r="N6073" s="3" t="s">
        <v>136</v>
      </c>
      <c r="O6073" s="3">
        <f>COUNTIF([1]局站!$D$4:$D$172,"="&amp;N6073)</f>
        <v>1</v>
      </c>
      <c r="P6073" s="3">
        <v>0</v>
      </c>
      <c r="Q6073" s="3">
        <v>0</v>
      </c>
      <c r="R6073" s="3">
        <v>0</v>
      </c>
      <c r="S6073" s="3" t="s">
        <v>132</v>
      </c>
      <c r="T6073" s="3">
        <f>COUNTIF([1]局站!$D$4:$D$172,"="&amp;S6073)</f>
        <v>1</v>
      </c>
      <c r="U6073" s="3">
        <v>0</v>
      </c>
      <c r="V6073" s="3">
        <v>0</v>
      </c>
      <c r="W6073" s="3">
        <v>0</v>
      </c>
      <c r="X6073" s="3" t="s">
        <v>1214</v>
      </c>
      <c r="Y6073" s="3" t="s">
        <v>854</v>
      </c>
      <c r="Z6073" s="3" t="str">
        <f>INDEX(业务类型!$C$4:$C$8,MATCH(纤芯!Y6073,业务类型!$B$4:$B$8,0))</f>
        <v>LOCAL</v>
      </c>
      <c r="AA6073" s="3" t="s">
        <v>879</v>
      </c>
    </row>
    <row r="6074" spans="1:27" ht="16.5" x14ac:dyDescent="0.2">
      <c r="A6074" s="3">
        <v>6071</v>
      </c>
      <c r="B6074" s="3">
        <f t="shared" si="474"/>
        <v>37055201071</v>
      </c>
      <c r="C6074" s="3" t="s">
        <v>1166</v>
      </c>
      <c r="D6074" s="3" t="s">
        <v>255</v>
      </c>
      <c r="E6074" s="3" t="str">
        <f>INDEX(光放段!$G$4:$G$237,MATCH(纤芯!G6074,光放段!$C$4:$C$237,0))</f>
        <v>山东二干|潍烟威2号光缆:烟台开发区-烟台大海阳</v>
      </c>
      <c r="F6074" s="3">
        <f>INDEX(光放段!$I$4:$I$237,MATCH(纤芯!H6074,光放段!$B$4:$B$237,0))</f>
        <v>37055200000</v>
      </c>
      <c r="G6074" s="3" t="str">
        <f t="shared" si="470"/>
        <v>山东二干|潍烟威2号光缆:烟台开发区-烟台大海阳</v>
      </c>
      <c r="H6074" s="3">
        <f>INDEX(光放段!$B$4:$B$237,MATCH(纤芯!G6074,光放段!$C$4:$C$237,0))</f>
        <v>37055201000</v>
      </c>
      <c r="I6074" s="3" t="str">
        <f t="shared" si="471"/>
        <v>潍烟威2号光缆</v>
      </c>
      <c r="J6074" s="3" t="str">
        <f>INDEX(子缆名称!$B$4:$B$29,纤芯!M6074)</f>
        <v>F缆</v>
      </c>
      <c r="K6074" s="3">
        <v>71</v>
      </c>
      <c r="L6074" s="3">
        <f t="shared" si="472"/>
        <v>11</v>
      </c>
      <c r="M6074" s="3">
        <f t="shared" si="473"/>
        <v>6</v>
      </c>
      <c r="N6074" s="3" t="s">
        <v>136</v>
      </c>
      <c r="O6074" s="3">
        <f>COUNTIF([1]局站!$D$4:$D$172,"="&amp;N6074)</f>
        <v>1</v>
      </c>
      <c r="P6074" s="3">
        <v>0</v>
      </c>
      <c r="Q6074" s="3">
        <v>0</v>
      </c>
      <c r="R6074" s="3">
        <v>0</v>
      </c>
      <c r="S6074" s="3" t="s">
        <v>132</v>
      </c>
      <c r="T6074" s="3">
        <f>COUNTIF([1]局站!$D$4:$D$172,"="&amp;S6074)</f>
        <v>1</v>
      </c>
      <c r="U6074" s="3">
        <v>0</v>
      </c>
      <c r="V6074" s="3">
        <v>0</v>
      </c>
      <c r="W6074" s="3">
        <v>0</v>
      </c>
      <c r="X6074" s="3" t="s">
        <v>1214</v>
      </c>
      <c r="Y6074" s="3" t="s">
        <v>854</v>
      </c>
      <c r="Z6074" s="3" t="str">
        <f>INDEX(业务类型!$C$4:$C$8,MATCH(纤芯!Y6074,业务类型!$B$4:$B$8,0))</f>
        <v>LOCAL</v>
      </c>
      <c r="AA6074" s="3" t="s">
        <v>879</v>
      </c>
    </row>
    <row r="6075" spans="1:27" ht="16.5" x14ac:dyDescent="0.2">
      <c r="A6075" s="3">
        <v>6072</v>
      </c>
      <c r="B6075" s="3">
        <f t="shared" si="474"/>
        <v>37055201072</v>
      </c>
      <c r="C6075" s="3" t="s">
        <v>1166</v>
      </c>
      <c r="D6075" s="3" t="s">
        <v>255</v>
      </c>
      <c r="E6075" s="3" t="str">
        <f>INDEX(光放段!$G$4:$G$237,MATCH(纤芯!G6075,光放段!$C$4:$C$237,0))</f>
        <v>山东二干|潍烟威2号光缆:烟台开发区-烟台大海阳</v>
      </c>
      <c r="F6075" s="3">
        <f>INDEX(光放段!$I$4:$I$237,MATCH(纤芯!H6075,光放段!$B$4:$B$237,0))</f>
        <v>37055200000</v>
      </c>
      <c r="G6075" s="3" t="str">
        <f t="shared" si="470"/>
        <v>山东二干|潍烟威2号光缆:烟台开发区-烟台大海阳</v>
      </c>
      <c r="H6075" s="3">
        <f>INDEX(光放段!$B$4:$B$237,MATCH(纤芯!G6075,光放段!$C$4:$C$237,0))</f>
        <v>37055201000</v>
      </c>
      <c r="I6075" s="3" t="str">
        <f t="shared" si="471"/>
        <v>潍烟威2号光缆</v>
      </c>
      <c r="J6075" s="3" t="str">
        <f>INDEX(子缆名称!$B$4:$B$29,纤芯!M6075)</f>
        <v>F缆</v>
      </c>
      <c r="K6075" s="3">
        <v>72</v>
      </c>
      <c r="L6075" s="3">
        <f t="shared" si="472"/>
        <v>12</v>
      </c>
      <c r="M6075" s="3">
        <f t="shared" si="473"/>
        <v>6</v>
      </c>
      <c r="N6075" s="3" t="s">
        <v>136</v>
      </c>
      <c r="O6075" s="3">
        <f>COUNTIF([1]局站!$D$4:$D$172,"="&amp;N6075)</f>
        <v>1</v>
      </c>
      <c r="P6075" s="3">
        <v>0</v>
      </c>
      <c r="Q6075" s="3">
        <v>0</v>
      </c>
      <c r="R6075" s="3">
        <v>0</v>
      </c>
      <c r="S6075" s="3" t="s">
        <v>132</v>
      </c>
      <c r="T6075" s="3">
        <f>COUNTIF([1]局站!$D$4:$D$172,"="&amp;S6075)</f>
        <v>1</v>
      </c>
      <c r="U6075" s="3">
        <v>0</v>
      </c>
      <c r="V6075" s="3">
        <v>0</v>
      </c>
      <c r="W6075" s="3">
        <v>0</v>
      </c>
      <c r="X6075" s="3" t="s">
        <v>1214</v>
      </c>
      <c r="Y6075" s="3" t="s">
        <v>854</v>
      </c>
      <c r="Z6075" s="3" t="str">
        <f>INDEX(业务类型!$C$4:$C$8,MATCH(纤芯!Y6075,业务类型!$B$4:$B$8,0))</f>
        <v>LOCAL</v>
      </c>
      <c r="AA6075" s="3" t="s">
        <v>879</v>
      </c>
    </row>
    <row r="6076" spans="1:27" ht="16.5" x14ac:dyDescent="0.2">
      <c r="A6076" s="3">
        <v>6073</v>
      </c>
      <c r="B6076" s="3">
        <f t="shared" si="474"/>
        <v>37055201073</v>
      </c>
      <c r="C6076" s="3" t="s">
        <v>1166</v>
      </c>
      <c r="D6076" s="3" t="s">
        <v>255</v>
      </c>
      <c r="E6076" s="3" t="str">
        <f>INDEX(光放段!$G$4:$G$237,MATCH(纤芯!G6076,光放段!$C$4:$C$237,0))</f>
        <v>山东二干|潍烟威2号光缆:烟台开发区-烟台大海阳</v>
      </c>
      <c r="F6076" s="3">
        <f>INDEX(光放段!$I$4:$I$237,MATCH(纤芯!H6076,光放段!$B$4:$B$237,0))</f>
        <v>37055200000</v>
      </c>
      <c r="G6076" s="3" t="str">
        <f t="shared" si="470"/>
        <v>山东二干|潍烟威2号光缆:烟台开发区-烟台大海阳</v>
      </c>
      <c r="H6076" s="3">
        <f>INDEX(光放段!$B$4:$B$237,MATCH(纤芯!G6076,光放段!$C$4:$C$237,0))</f>
        <v>37055201000</v>
      </c>
      <c r="I6076" s="3" t="str">
        <f t="shared" si="471"/>
        <v>潍烟威2号光缆</v>
      </c>
      <c r="J6076" s="3" t="str">
        <f>INDEX(子缆名称!$B$4:$B$29,纤芯!M6076)</f>
        <v>G缆</v>
      </c>
      <c r="K6076" s="3">
        <v>73</v>
      </c>
      <c r="L6076" s="3">
        <f t="shared" si="472"/>
        <v>1</v>
      </c>
      <c r="M6076" s="3">
        <f t="shared" si="473"/>
        <v>7</v>
      </c>
      <c r="N6076" s="3" t="s">
        <v>136</v>
      </c>
      <c r="O6076" s="3">
        <f>COUNTIF([1]局站!$D$4:$D$172,"="&amp;N6076)</f>
        <v>1</v>
      </c>
      <c r="P6076" s="3">
        <v>0</v>
      </c>
      <c r="Q6076" s="3">
        <v>0</v>
      </c>
      <c r="R6076" s="3">
        <v>0</v>
      </c>
      <c r="S6076" s="3" t="s">
        <v>132</v>
      </c>
      <c r="T6076" s="3">
        <f>COUNTIF([1]局站!$D$4:$D$172,"="&amp;S6076)</f>
        <v>1</v>
      </c>
      <c r="U6076" s="3">
        <v>0</v>
      </c>
      <c r="V6076" s="3">
        <v>0</v>
      </c>
      <c r="W6076" s="3">
        <v>0</v>
      </c>
      <c r="X6076" s="3" t="s">
        <v>1214</v>
      </c>
      <c r="Y6076" s="3" t="s">
        <v>854</v>
      </c>
      <c r="Z6076" s="3" t="str">
        <f>INDEX(业务类型!$C$4:$C$8,MATCH(纤芯!Y6076,业务类型!$B$4:$B$8,0))</f>
        <v>LOCAL</v>
      </c>
      <c r="AA6076" s="3" t="s">
        <v>879</v>
      </c>
    </row>
    <row r="6077" spans="1:27" ht="16.5" x14ac:dyDescent="0.2">
      <c r="A6077" s="3">
        <v>6074</v>
      </c>
      <c r="B6077" s="3">
        <f t="shared" si="474"/>
        <v>37055201074</v>
      </c>
      <c r="C6077" s="3" t="s">
        <v>1166</v>
      </c>
      <c r="D6077" s="3" t="s">
        <v>255</v>
      </c>
      <c r="E6077" s="3" t="str">
        <f>INDEX(光放段!$G$4:$G$237,MATCH(纤芯!G6077,光放段!$C$4:$C$237,0))</f>
        <v>山东二干|潍烟威2号光缆:烟台开发区-烟台大海阳</v>
      </c>
      <c r="F6077" s="3">
        <f>INDEX(光放段!$I$4:$I$237,MATCH(纤芯!H6077,光放段!$B$4:$B$237,0))</f>
        <v>37055200000</v>
      </c>
      <c r="G6077" s="3" t="str">
        <f t="shared" si="470"/>
        <v>山东二干|潍烟威2号光缆:烟台开发区-烟台大海阳</v>
      </c>
      <c r="H6077" s="3">
        <f>INDEX(光放段!$B$4:$B$237,MATCH(纤芯!G6077,光放段!$C$4:$C$237,0))</f>
        <v>37055201000</v>
      </c>
      <c r="I6077" s="3" t="str">
        <f t="shared" si="471"/>
        <v>潍烟威2号光缆</v>
      </c>
      <c r="J6077" s="3" t="str">
        <f>INDEX(子缆名称!$B$4:$B$29,纤芯!M6077)</f>
        <v>G缆</v>
      </c>
      <c r="K6077" s="3">
        <v>74</v>
      </c>
      <c r="L6077" s="3">
        <f t="shared" si="472"/>
        <v>2</v>
      </c>
      <c r="M6077" s="3">
        <f t="shared" si="473"/>
        <v>7</v>
      </c>
      <c r="N6077" s="3" t="s">
        <v>136</v>
      </c>
      <c r="O6077" s="3">
        <f>COUNTIF([1]局站!$D$4:$D$172,"="&amp;N6077)</f>
        <v>1</v>
      </c>
      <c r="P6077" s="3">
        <v>0</v>
      </c>
      <c r="Q6077" s="3">
        <v>0</v>
      </c>
      <c r="R6077" s="3">
        <v>0</v>
      </c>
      <c r="S6077" s="3" t="s">
        <v>132</v>
      </c>
      <c r="T6077" s="3">
        <f>COUNTIF([1]局站!$D$4:$D$172,"="&amp;S6077)</f>
        <v>1</v>
      </c>
      <c r="U6077" s="3">
        <v>0</v>
      </c>
      <c r="V6077" s="3">
        <v>0</v>
      </c>
      <c r="W6077" s="3">
        <v>0</v>
      </c>
      <c r="X6077" s="3" t="s">
        <v>1214</v>
      </c>
      <c r="Y6077" s="3" t="s">
        <v>854</v>
      </c>
      <c r="Z6077" s="3" t="str">
        <f>INDEX(业务类型!$C$4:$C$8,MATCH(纤芯!Y6077,业务类型!$B$4:$B$8,0))</f>
        <v>LOCAL</v>
      </c>
      <c r="AA6077" s="3" t="s">
        <v>879</v>
      </c>
    </row>
    <row r="6078" spans="1:27" ht="16.5" x14ac:dyDescent="0.2">
      <c r="A6078" s="3">
        <v>6075</v>
      </c>
      <c r="B6078" s="3">
        <f t="shared" si="474"/>
        <v>37055201075</v>
      </c>
      <c r="C6078" s="3" t="s">
        <v>1166</v>
      </c>
      <c r="D6078" s="3" t="s">
        <v>255</v>
      </c>
      <c r="E6078" s="3" t="str">
        <f>INDEX(光放段!$G$4:$G$237,MATCH(纤芯!G6078,光放段!$C$4:$C$237,0))</f>
        <v>山东二干|潍烟威2号光缆:烟台开发区-烟台大海阳</v>
      </c>
      <c r="F6078" s="3">
        <f>INDEX(光放段!$I$4:$I$237,MATCH(纤芯!H6078,光放段!$B$4:$B$237,0))</f>
        <v>37055200000</v>
      </c>
      <c r="G6078" s="3" t="str">
        <f t="shared" si="470"/>
        <v>山东二干|潍烟威2号光缆:烟台开发区-烟台大海阳</v>
      </c>
      <c r="H6078" s="3">
        <f>INDEX(光放段!$B$4:$B$237,MATCH(纤芯!G6078,光放段!$C$4:$C$237,0))</f>
        <v>37055201000</v>
      </c>
      <c r="I6078" s="3" t="str">
        <f t="shared" si="471"/>
        <v>潍烟威2号光缆</v>
      </c>
      <c r="J6078" s="3" t="str">
        <f>INDEX(子缆名称!$B$4:$B$29,纤芯!M6078)</f>
        <v>G缆</v>
      </c>
      <c r="K6078" s="3">
        <v>75</v>
      </c>
      <c r="L6078" s="3">
        <f t="shared" si="472"/>
        <v>3</v>
      </c>
      <c r="M6078" s="3">
        <f t="shared" si="473"/>
        <v>7</v>
      </c>
      <c r="N6078" s="3" t="s">
        <v>136</v>
      </c>
      <c r="O6078" s="3">
        <f>COUNTIF([1]局站!$D$4:$D$172,"="&amp;N6078)</f>
        <v>1</v>
      </c>
      <c r="P6078" s="3">
        <v>0</v>
      </c>
      <c r="Q6078" s="3">
        <v>0</v>
      </c>
      <c r="R6078" s="3">
        <v>0</v>
      </c>
      <c r="S6078" s="3" t="s">
        <v>132</v>
      </c>
      <c r="T6078" s="3">
        <f>COUNTIF([1]局站!$D$4:$D$172,"="&amp;S6078)</f>
        <v>1</v>
      </c>
      <c r="U6078" s="3">
        <v>0</v>
      </c>
      <c r="V6078" s="3">
        <v>0</v>
      </c>
      <c r="W6078" s="3">
        <v>0</v>
      </c>
      <c r="X6078" s="3" t="s">
        <v>1214</v>
      </c>
      <c r="Y6078" s="3" t="s">
        <v>854</v>
      </c>
      <c r="Z6078" s="3" t="str">
        <f>INDEX(业务类型!$C$4:$C$8,MATCH(纤芯!Y6078,业务类型!$B$4:$B$8,0))</f>
        <v>LOCAL</v>
      </c>
      <c r="AA6078" s="3" t="s">
        <v>879</v>
      </c>
    </row>
    <row r="6079" spans="1:27" ht="16.5" x14ac:dyDescent="0.2">
      <c r="A6079" s="3">
        <v>6076</v>
      </c>
      <c r="B6079" s="3">
        <f t="shared" si="474"/>
        <v>37055201076</v>
      </c>
      <c r="C6079" s="3" t="s">
        <v>1166</v>
      </c>
      <c r="D6079" s="3" t="s">
        <v>255</v>
      </c>
      <c r="E6079" s="3" t="str">
        <f>INDEX(光放段!$G$4:$G$237,MATCH(纤芯!G6079,光放段!$C$4:$C$237,0))</f>
        <v>山东二干|潍烟威2号光缆:烟台开发区-烟台大海阳</v>
      </c>
      <c r="F6079" s="3">
        <f>INDEX(光放段!$I$4:$I$237,MATCH(纤芯!H6079,光放段!$B$4:$B$237,0))</f>
        <v>37055200000</v>
      </c>
      <c r="G6079" s="3" t="str">
        <f t="shared" si="470"/>
        <v>山东二干|潍烟威2号光缆:烟台开发区-烟台大海阳</v>
      </c>
      <c r="H6079" s="3">
        <f>INDEX(光放段!$B$4:$B$237,MATCH(纤芯!G6079,光放段!$C$4:$C$237,0))</f>
        <v>37055201000</v>
      </c>
      <c r="I6079" s="3" t="str">
        <f t="shared" si="471"/>
        <v>潍烟威2号光缆</v>
      </c>
      <c r="J6079" s="3" t="str">
        <f>INDEX(子缆名称!$B$4:$B$29,纤芯!M6079)</f>
        <v>G缆</v>
      </c>
      <c r="K6079" s="3">
        <v>76</v>
      </c>
      <c r="L6079" s="3">
        <f t="shared" si="472"/>
        <v>4</v>
      </c>
      <c r="M6079" s="3">
        <f t="shared" si="473"/>
        <v>7</v>
      </c>
      <c r="N6079" s="3" t="s">
        <v>136</v>
      </c>
      <c r="O6079" s="3">
        <f>COUNTIF([1]局站!$D$4:$D$172,"="&amp;N6079)</f>
        <v>1</v>
      </c>
      <c r="P6079" s="3">
        <v>0</v>
      </c>
      <c r="Q6079" s="3">
        <v>0</v>
      </c>
      <c r="R6079" s="3">
        <v>0</v>
      </c>
      <c r="S6079" s="3" t="s">
        <v>132</v>
      </c>
      <c r="T6079" s="3">
        <f>COUNTIF([1]局站!$D$4:$D$172,"="&amp;S6079)</f>
        <v>1</v>
      </c>
      <c r="U6079" s="3">
        <v>0</v>
      </c>
      <c r="V6079" s="3">
        <v>0</v>
      </c>
      <c r="W6079" s="3">
        <v>0</v>
      </c>
      <c r="X6079" s="3" t="s">
        <v>1214</v>
      </c>
      <c r="Y6079" s="3" t="s">
        <v>854</v>
      </c>
      <c r="Z6079" s="3" t="str">
        <f>INDEX(业务类型!$C$4:$C$8,MATCH(纤芯!Y6079,业务类型!$B$4:$B$8,0))</f>
        <v>LOCAL</v>
      </c>
      <c r="AA6079" s="3" t="s">
        <v>879</v>
      </c>
    </row>
    <row r="6080" spans="1:27" ht="16.5" x14ac:dyDescent="0.2">
      <c r="A6080" s="3">
        <v>6077</v>
      </c>
      <c r="B6080" s="3">
        <f t="shared" si="474"/>
        <v>37055201077</v>
      </c>
      <c r="C6080" s="3" t="s">
        <v>1166</v>
      </c>
      <c r="D6080" s="3" t="s">
        <v>255</v>
      </c>
      <c r="E6080" s="3" t="str">
        <f>INDEX(光放段!$G$4:$G$237,MATCH(纤芯!G6080,光放段!$C$4:$C$237,0))</f>
        <v>山东二干|潍烟威2号光缆:烟台开发区-烟台大海阳</v>
      </c>
      <c r="F6080" s="3">
        <f>INDEX(光放段!$I$4:$I$237,MATCH(纤芯!H6080,光放段!$B$4:$B$237,0))</f>
        <v>37055200000</v>
      </c>
      <c r="G6080" s="3" t="str">
        <f t="shared" si="470"/>
        <v>山东二干|潍烟威2号光缆:烟台开发区-烟台大海阳</v>
      </c>
      <c r="H6080" s="3">
        <f>INDEX(光放段!$B$4:$B$237,MATCH(纤芯!G6080,光放段!$C$4:$C$237,0))</f>
        <v>37055201000</v>
      </c>
      <c r="I6080" s="3" t="str">
        <f t="shared" si="471"/>
        <v>潍烟威2号光缆</v>
      </c>
      <c r="J6080" s="3" t="str">
        <f>INDEX(子缆名称!$B$4:$B$29,纤芯!M6080)</f>
        <v>G缆</v>
      </c>
      <c r="K6080" s="3">
        <v>77</v>
      </c>
      <c r="L6080" s="3">
        <f t="shared" si="472"/>
        <v>5</v>
      </c>
      <c r="M6080" s="3">
        <f t="shared" si="473"/>
        <v>7</v>
      </c>
      <c r="N6080" s="3" t="s">
        <v>136</v>
      </c>
      <c r="O6080" s="3">
        <f>COUNTIF([1]局站!$D$4:$D$172,"="&amp;N6080)</f>
        <v>1</v>
      </c>
      <c r="P6080" s="3">
        <v>0</v>
      </c>
      <c r="Q6080" s="3">
        <v>0</v>
      </c>
      <c r="R6080" s="3">
        <v>0</v>
      </c>
      <c r="S6080" s="3" t="s">
        <v>132</v>
      </c>
      <c r="T6080" s="3">
        <f>COUNTIF([1]局站!$D$4:$D$172,"="&amp;S6080)</f>
        <v>1</v>
      </c>
      <c r="U6080" s="3">
        <v>0</v>
      </c>
      <c r="V6080" s="3">
        <v>0</v>
      </c>
      <c r="W6080" s="3">
        <v>0</v>
      </c>
      <c r="X6080" s="3" t="s">
        <v>1214</v>
      </c>
      <c r="Y6080" s="3" t="s">
        <v>854</v>
      </c>
      <c r="Z6080" s="3" t="str">
        <f>INDEX(业务类型!$C$4:$C$8,MATCH(纤芯!Y6080,业务类型!$B$4:$B$8,0))</f>
        <v>LOCAL</v>
      </c>
      <c r="AA6080" s="3" t="s">
        <v>879</v>
      </c>
    </row>
    <row r="6081" spans="1:27" ht="16.5" x14ac:dyDescent="0.2">
      <c r="A6081" s="3">
        <v>6078</v>
      </c>
      <c r="B6081" s="3">
        <f t="shared" si="474"/>
        <v>37055201078</v>
      </c>
      <c r="C6081" s="3" t="s">
        <v>1166</v>
      </c>
      <c r="D6081" s="3" t="s">
        <v>255</v>
      </c>
      <c r="E6081" s="3" t="str">
        <f>INDEX(光放段!$G$4:$G$237,MATCH(纤芯!G6081,光放段!$C$4:$C$237,0))</f>
        <v>山东二干|潍烟威2号光缆:烟台开发区-烟台大海阳</v>
      </c>
      <c r="F6081" s="3">
        <f>INDEX(光放段!$I$4:$I$237,MATCH(纤芯!H6081,光放段!$B$4:$B$237,0))</f>
        <v>37055200000</v>
      </c>
      <c r="G6081" s="3" t="str">
        <f t="shared" si="470"/>
        <v>山东二干|潍烟威2号光缆:烟台开发区-烟台大海阳</v>
      </c>
      <c r="H6081" s="3">
        <f>INDEX(光放段!$B$4:$B$237,MATCH(纤芯!G6081,光放段!$C$4:$C$237,0))</f>
        <v>37055201000</v>
      </c>
      <c r="I6081" s="3" t="str">
        <f t="shared" si="471"/>
        <v>潍烟威2号光缆</v>
      </c>
      <c r="J6081" s="3" t="str">
        <f>INDEX(子缆名称!$B$4:$B$29,纤芯!M6081)</f>
        <v>G缆</v>
      </c>
      <c r="K6081" s="3">
        <v>78</v>
      </c>
      <c r="L6081" s="3">
        <f t="shared" si="472"/>
        <v>6</v>
      </c>
      <c r="M6081" s="3">
        <f t="shared" si="473"/>
        <v>7</v>
      </c>
      <c r="N6081" s="3" t="s">
        <v>136</v>
      </c>
      <c r="O6081" s="3">
        <f>COUNTIF([1]局站!$D$4:$D$172,"="&amp;N6081)</f>
        <v>1</v>
      </c>
      <c r="P6081" s="3">
        <v>0</v>
      </c>
      <c r="Q6081" s="3">
        <v>0</v>
      </c>
      <c r="R6081" s="3">
        <v>0</v>
      </c>
      <c r="S6081" s="3" t="s">
        <v>132</v>
      </c>
      <c r="T6081" s="3">
        <f>COUNTIF([1]局站!$D$4:$D$172,"="&amp;S6081)</f>
        <v>1</v>
      </c>
      <c r="U6081" s="3">
        <v>0</v>
      </c>
      <c r="V6081" s="3">
        <v>0</v>
      </c>
      <c r="W6081" s="3">
        <v>0</v>
      </c>
      <c r="X6081" s="3" t="s">
        <v>1214</v>
      </c>
      <c r="Y6081" s="3" t="s">
        <v>854</v>
      </c>
      <c r="Z6081" s="3" t="str">
        <f>INDEX(业务类型!$C$4:$C$8,MATCH(纤芯!Y6081,业务类型!$B$4:$B$8,0))</f>
        <v>LOCAL</v>
      </c>
      <c r="AA6081" s="3" t="s">
        <v>879</v>
      </c>
    </row>
    <row r="6082" spans="1:27" ht="16.5" x14ac:dyDescent="0.2">
      <c r="A6082" s="3">
        <v>6079</v>
      </c>
      <c r="B6082" s="3">
        <f t="shared" si="474"/>
        <v>37055201079</v>
      </c>
      <c r="C6082" s="3" t="s">
        <v>1166</v>
      </c>
      <c r="D6082" s="3" t="s">
        <v>255</v>
      </c>
      <c r="E6082" s="3" t="str">
        <f>INDEX(光放段!$G$4:$G$237,MATCH(纤芯!G6082,光放段!$C$4:$C$237,0))</f>
        <v>山东二干|潍烟威2号光缆:烟台开发区-烟台大海阳</v>
      </c>
      <c r="F6082" s="3">
        <f>INDEX(光放段!$I$4:$I$237,MATCH(纤芯!H6082,光放段!$B$4:$B$237,0))</f>
        <v>37055200000</v>
      </c>
      <c r="G6082" s="3" t="str">
        <f t="shared" si="470"/>
        <v>山东二干|潍烟威2号光缆:烟台开发区-烟台大海阳</v>
      </c>
      <c r="H6082" s="3">
        <f>INDEX(光放段!$B$4:$B$237,MATCH(纤芯!G6082,光放段!$C$4:$C$237,0))</f>
        <v>37055201000</v>
      </c>
      <c r="I6082" s="3" t="str">
        <f t="shared" si="471"/>
        <v>潍烟威2号光缆</v>
      </c>
      <c r="J6082" s="3" t="str">
        <f>INDEX(子缆名称!$B$4:$B$29,纤芯!M6082)</f>
        <v>G缆</v>
      </c>
      <c r="K6082" s="3">
        <v>79</v>
      </c>
      <c r="L6082" s="3">
        <f t="shared" si="472"/>
        <v>7</v>
      </c>
      <c r="M6082" s="3">
        <f t="shared" si="473"/>
        <v>7</v>
      </c>
      <c r="N6082" s="3" t="s">
        <v>136</v>
      </c>
      <c r="O6082" s="3">
        <f>COUNTIF([1]局站!$D$4:$D$172,"="&amp;N6082)</f>
        <v>1</v>
      </c>
      <c r="P6082" s="3">
        <v>0</v>
      </c>
      <c r="Q6082" s="3">
        <v>0</v>
      </c>
      <c r="R6082" s="3">
        <v>0</v>
      </c>
      <c r="S6082" s="3" t="s">
        <v>132</v>
      </c>
      <c r="T6082" s="3">
        <f>COUNTIF([1]局站!$D$4:$D$172,"="&amp;S6082)</f>
        <v>1</v>
      </c>
      <c r="U6082" s="3">
        <v>0</v>
      </c>
      <c r="V6082" s="3">
        <v>0</v>
      </c>
      <c r="W6082" s="3">
        <v>0</v>
      </c>
      <c r="X6082" s="3" t="s">
        <v>1214</v>
      </c>
      <c r="Y6082" s="3" t="s">
        <v>854</v>
      </c>
      <c r="Z6082" s="3" t="str">
        <f>INDEX(业务类型!$C$4:$C$8,MATCH(纤芯!Y6082,业务类型!$B$4:$B$8,0))</f>
        <v>LOCAL</v>
      </c>
      <c r="AA6082" s="3" t="s">
        <v>879</v>
      </c>
    </row>
    <row r="6083" spans="1:27" ht="16.5" x14ac:dyDescent="0.2">
      <c r="A6083" s="3">
        <v>6080</v>
      </c>
      <c r="B6083" s="3">
        <f t="shared" si="474"/>
        <v>37055201080</v>
      </c>
      <c r="C6083" s="3" t="s">
        <v>1166</v>
      </c>
      <c r="D6083" s="3" t="s">
        <v>255</v>
      </c>
      <c r="E6083" s="3" t="str">
        <f>INDEX(光放段!$G$4:$G$237,MATCH(纤芯!G6083,光放段!$C$4:$C$237,0))</f>
        <v>山东二干|潍烟威2号光缆:烟台开发区-烟台大海阳</v>
      </c>
      <c r="F6083" s="3">
        <f>INDEX(光放段!$I$4:$I$237,MATCH(纤芯!H6083,光放段!$B$4:$B$237,0))</f>
        <v>37055200000</v>
      </c>
      <c r="G6083" s="3" t="str">
        <f t="shared" si="470"/>
        <v>山东二干|潍烟威2号光缆:烟台开发区-烟台大海阳</v>
      </c>
      <c r="H6083" s="3">
        <f>INDEX(光放段!$B$4:$B$237,MATCH(纤芯!G6083,光放段!$C$4:$C$237,0))</f>
        <v>37055201000</v>
      </c>
      <c r="I6083" s="3" t="str">
        <f t="shared" si="471"/>
        <v>潍烟威2号光缆</v>
      </c>
      <c r="J6083" s="3" t="str">
        <f>INDEX(子缆名称!$B$4:$B$29,纤芯!M6083)</f>
        <v>G缆</v>
      </c>
      <c r="K6083" s="3">
        <v>80</v>
      </c>
      <c r="L6083" s="3">
        <f t="shared" si="472"/>
        <v>8</v>
      </c>
      <c r="M6083" s="3">
        <f t="shared" si="473"/>
        <v>7</v>
      </c>
      <c r="N6083" s="3" t="s">
        <v>136</v>
      </c>
      <c r="O6083" s="3">
        <f>COUNTIF([1]局站!$D$4:$D$172,"="&amp;N6083)</f>
        <v>1</v>
      </c>
      <c r="P6083" s="3">
        <v>0</v>
      </c>
      <c r="Q6083" s="3">
        <v>0</v>
      </c>
      <c r="R6083" s="3">
        <v>0</v>
      </c>
      <c r="S6083" s="3" t="s">
        <v>132</v>
      </c>
      <c r="T6083" s="3">
        <f>COUNTIF([1]局站!$D$4:$D$172,"="&amp;S6083)</f>
        <v>1</v>
      </c>
      <c r="U6083" s="3">
        <v>0</v>
      </c>
      <c r="V6083" s="3">
        <v>0</v>
      </c>
      <c r="W6083" s="3">
        <v>0</v>
      </c>
      <c r="X6083" s="3" t="s">
        <v>1214</v>
      </c>
      <c r="Y6083" s="3" t="s">
        <v>854</v>
      </c>
      <c r="Z6083" s="3" t="str">
        <f>INDEX(业务类型!$C$4:$C$8,MATCH(纤芯!Y6083,业务类型!$B$4:$B$8,0))</f>
        <v>LOCAL</v>
      </c>
      <c r="AA6083" s="3" t="s">
        <v>879</v>
      </c>
    </row>
    <row r="6084" spans="1:27" ht="16.5" x14ac:dyDescent="0.2">
      <c r="A6084" s="3">
        <v>6081</v>
      </c>
      <c r="B6084" s="3">
        <f t="shared" si="474"/>
        <v>37055201081</v>
      </c>
      <c r="C6084" s="3" t="s">
        <v>1166</v>
      </c>
      <c r="D6084" s="3" t="s">
        <v>255</v>
      </c>
      <c r="E6084" s="3" t="str">
        <f>INDEX(光放段!$G$4:$G$237,MATCH(纤芯!G6084,光放段!$C$4:$C$237,0))</f>
        <v>山东二干|潍烟威2号光缆:烟台开发区-烟台大海阳</v>
      </c>
      <c r="F6084" s="3">
        <f>INDEX(光放段!$I$4:$I$237,MATCH(纤芯!H6084,光放段!$B$4:$B$237,0))</f>
        <v>37055200000</v>
      </c>
      <c r="G6084" s="3" t="str">
        <f t="shared" si="470"/>
        <v>山东二干|潍烟威2号光缆:烟台开发区-烟台大海阳</v>
      </c>
      <c r="H6084" s="3">
        <f>INDEX(光放段!$B$4:$B$237,MATCH(纤芯!G6084,光放段!$C$4:$C$237,0))</f>
        <v>37055201000</v>
      </c>
      <c r="I6084" s="3" t="str">
        <f t="shared" si="471"/>
        <v>潍烟威2号光缆</v>
      </c>
      <c r="J6084" s="3" t="str">
        <f>INDEX(子缆名称!$B$4:$B$29,纤芯!M6084)</f>
        <v>G缆</v>
      </c>
      <c r="K6084" s="3">
        <v>81</v>
      </c>
      <c r="L6084" s="3">
        <f t="shared" si="472"/>
        <v>9</v>
      </c>
      <c r="M6084" s="3">
        <f t="shared" si="473"/>
        <v>7</v>
      </c>
      <c r="N6084" s="3" t="s">
        <v>136</v>
      </c>
      <c r="O6084" s="3">
        <f>COUNTIF([1]局站!$D$4:$D$172,"="&amp;N6084)</f>
        <v>1</v>
      </c>
      <c r="P6084" s="3">
        <v>0</v>
      </c>
      <c r="Q6084" s="3">
        <v>0</v>
      </c>
      <c r="R6084" s="3">
        <v>0</v>
      </c>
      <c r="S6084" s="3" t="s">
        <v>132</v>
      </c>
      <c r="T6084" s="3">
        <f>COUNTIF([1]局站!$D$4:$D$172,"="&amp;S6084)</f>
        <v>1</v>
      </c>
      <c r="U6084" s="3">
        <v>0</v>
      </c>
      <c r="V6084" s="3">
        <v>0</v>
      </c>
      <c r="W6084" s="3">
        <v>0</v>
      </c>
      <c r="X6084" s="3" t="s">
        <v>1214</v>
      </c>
      <c r="Y6084" s="3" t="s">
        <v>854</v>
      </c>
      <c r="Z6084" s="3" t="str">
        <f>INDEX(业务类型!$C$4:$C$8,MATCH(纤芯!Y6084,业务类型!$B$4:$B$8,0))</f>
        <v>LOCAL</v>
      </c>
      <c r="AA6084" s="3" t="s">
        <v>879</v>
      </c>
    </row>
    <row r="6085" spans="1:27" ht="16.5" x14ac:dyDescent="0.2">
      <c r="A6085" s="3">
        <v>6082</v>
      </c>
      <c r="B6085" s="3">
        <f t="shared" si="474"/>
        <v>37055201082</v>
      </c>
      <c r="C6085" s="3" t="s">
        <v>1166</v>
      </c>
      <c r="D6085" s="3" t="s">
        <v>255</v>
      </c>
      <c r="E6085" s="3" t="str">
        <f>INDEX(光放段!$G$4:$G$237,MATCH(纤芯!G6085,光放段!$C$4:$C$237,0))</f>
        <v>山东二干|潍烟威2号光缆:烟台开发区-烟台大海阳</v>
      </c>
      <c r="F6085" s="3">
        <f>INDEX(光放段!$I$4:$I$237,MATCH(纤芯!H6085,光放段!$B$4:$B$237,0))</f>
        <v>37055200000</v>
      </c>
      <c r="G6085" s="3" t="str">
        <f t="shared" ref="G6085:G6148" si="475">C6085&amp;"|"&amp;D6085&amp;":"&amp;N6085&amp;"-"&amp;S6085</f>
        <v>山东二干|潍烟威2号光缆:烟台开发区-烟台大海阳</v>
      </c>
      <c r="H6085" s="3">
        <f>INDEX(光放段!$B$4:$B$237,MATCH(纤芯!G6085,光放段!$C$4:$C$237,0))</f>
        <v>37055201000</v>
      </c>
      <c r="I6085" s="3" t="str">
        <f t="shared" ref="I6085:I6148" si="476">D6085</f>
        <v>潍烟威2号光缆</v>
      </c>
      <c r="J6085" s="3" t="str">
        <f>INDEX(子缆名称!$B$4:$B$29,纤芯!M6085)</f>
        <v>G缆</v>
      </c>
      <c r="K6085" s="3">
        <v>82</v>
      </c>
      <c r="L6085" s="3">
        <f t="shared" ref="L6085:L6148" si="477">MOD(K6085-1,12)+1</f>
        <v>10</v>
      </c>
      <c r="M6085" s="3">
        <f t="shared" ref="M6085:M6148" si="478">INT((K6085-1)/12)+1</f>
        <v>7</v>
      </c>
      <c r="N6085" s="3" t="s">
        <v>136</v>
      </c>
      <c r="O6085" s="3">
        <f>COUNTIF([1]局站!$D$4:$D$172,"="&amp;N6085)</f>
        <v>1</v>
      </c>
      <c r="P6085" s="3">
        <v>0</v>
      </c>
      <c r="Q6085" s="3">
        <v>0</v>
      </c>
      <c r="R6085" s="3">
        <v>0</v>
      </c>
      <c r="S6085" s="3" t="s">
        <v>132</v>
      </c>
      <c r="T6085" s="3">
        <f>COUNTIF([1]局站!$D$4:$D$172,"="&amp;S6085)</f>
        <v>1</v>
      </c>
      <c r="U6085" s="3">
        <v>0</v>
      </c>
      <c r="V6085" s="3">
        <v>0</v>
      </c>
      <c r="W6085" s="3">
        <v>0</v>
      </c>
      <c r="X6085" s="3" t="s">
        <v>1214</v>
      </c>
      <c r="Y6085" s="3" t="s">
        <v>854</v>
      </c>
      <c r="Z6085" s="3" t="str">
        <f>INDEX(业务类型!$C$4:$C$8,MATCH(纤芯!Y6085,业务类型!$B$4:$B$8,0))</f>
        <v>LOCAL</v>
      </c>
      <c r="AA6085" s="3" t="s">
        <v>879</v>
      </c>
    </row>
    <row r="6086" spans="1:27" ht="16.5" x14ac:dyDescent="0.2">
      <c r="A6086" s="3">
        <v>6083</v>
      </c>
      <c r="B6086" s="3">
        <f t="shared" si="474"/>
        <v>37055201083</v>
      </c>
      <c r="C6086" s="3" t="s">
        <v>1166</v>
      </c>
      <c r="D6086" s="3" t="s">
        <v>255</v>
      </c>
      <c r="E6086" s="3" t="str">
        <f>INDEX(光放段!$G$4:$G$237,MATCH(纤芯!G6086,光放段!$C$4:$C$237,0))</f>
        <v>山东二干|潍烟威2号光缆:烟台开发区-烟台大海阳</v>
      </c>
      <c r="F6086" s="3">
        <f>INDEX(光放段!$I$4:$I$237,MATCH(纤芯!H6086,光放段!$B$4:$B$237,0))</f>
        <v>37055200000</v>
      </c>
      <c r="G6086" s="3" t="str">
        <f t="shared" si="475"/>
        <v>山东二干|潍烟威2号光缆:烟台开发区-烟台大海阳</v>
      </c>
      <c r="H6086" s="3">
        <f>INDEX(光放段!$B$4:$B$237,MATCH(纤芯!G6086,光放段!$C$4:$C$237,0))</f>
        <v>37055201000</v>
      </c>
      <c r="I6086" s="3" t="str">
        <f t="shared" si="476"/>
        <v>潍烟威2号光缆</v>
      </c>
      <c r="J6086" s="3" t="str">
        <f>INDEX(子缆名称!$B$4:$B$29,纤芯!M6086)</f>
        <v>G缆</v>
      </c>
      <c r="K6086" s="3">
        <v>83</v>
      </c>
      <c r="L6086" s="3">
        <f t="shared" si="477"/>
        <v>11</v>
      </c>
      <c r="M6086" s="3">
        <f t="shared" si="478"/>
        <v>7</v>
      </c>
      <c r="N6086" s="3" t="s">
        <v>136</v>
      </c>
      <c r="O6086" s="3">
        <f>COUNTIF([1]局站!$D$4:$D$172,"="&amp;N6086)</f>
        <v>1</v>
      </c>
      <c r="P6086" s="3">
        <v>0</v>
      </c>
      <c r="Q6086" s="3">
        <v>0</v>
      </c>
      <c r="R6086" s="3">
        <v>0</v>
      </c>
      <c r="S6086" s="3" t="s">
        <v>132</v>
      </c>
      <c r="T6086" s="3">
        <f>COUNTIF([1]局站!$D$4:$D$172,"="&amp;S6086)</f>
        <v>1</v>
      </c>
      <c r="U6086" s="3">
        <v>0</v>
      </c>
      <c r="V6086" s="3">
        <v>0</v>
      </c>
      <c r="W6086" s="3">
        <v>0</v>
      </c>
      <c r="X6086" s="3" t="s">
        <v>1214</v>
      </c>
      <c r="Y6086" s="3" t="s">
        <v>854</v>
      </c>
      <c r="Z6086" s="3" t="str">
        <f>INDEX(业务类型!$C$4:$C$8,MATCH(纤芯!Y6086,业务类型!$B$4:$B$8,0))</f>
        <v>LOCAL</v>
      </c>
      <c r="AA6086" s="3" t="s">
        <v>879</v>
      </c>
    </row>
    <row r="6087" spans="1:27" ht="16.5" x14ac:dyDescent="0.2">
      <c r="A6087" s="3">
        <v>6084</v>
      </c>
      <c r="B6087" s="3">
        <f t="shared" si="474"/>
        <v>37055201084</v>
      </c>
      <c r="C6087" s="3" t="s">
        <v>1166</v>
      </c>
      <c r="D6087" s="3" t="s">
        <v>255</v>
      </c>
      <c r="E6087" s="3" t="str">
        <f>INDEX(光放段!$G$4:$G$237,MATCH(纤芯!G6087,光放段!$C$4:$C$237,0))</f>
        <v>山东二干|潍烟威2号光缆:烟台开发区-烟台大海阳</v>
      </c>
      <c r="F6087" s="3">
        <f>INDEX(光放段!$I$4:$I$237,MATCH(纤芯!H6087,光放段!$B$4:$B$237,0))</f>
        <v>37055200000</v>
      </c>
      <c r="G6087" s="3" t="str">
        <f t="shared" si="475"/>
        <v>山东二干|潍烟威2号光缆:烟台开发区-烟台大海阳</v>
      </c>
      <c r="H6087" s="3">
        <f>INDEX(光放段!$B$4:$B$237,MATCH(纤芯!G6087,光放段!$C$4:$C$237,0))</f>
        <v>37055201000</v>
      </c>
      <c r="I6087" s="3" t="str">
        <f t="shared" si="476"/>
        <v>潍烟威2号光缆</v>
      </c>
      <c r="J6087" s="3" t="str">
        <f>INDEX(子缆名称!$B$4:$B$29,纤芯!M6087)</f>
        <v>G缆</v>
      </c>
      <c r="K6087" s="3">
        <v>84</v>
      </c>
      <c r="L6087" s="3">
        <f t="shared" si="477"/>
        <v>12</v>
      </c>
      <c r="M6087" s="3">
        <f t="shared" si="478"/>
        <v>7</v>
      </c>
      <c r="N6087" s="3" t="s">
        <v>136</v>
      </c>
      <c r="O6087" s="3">
        <f>COUNTIF([1]局站!$D$4:$D$172,"="&amp;N6087)</f>
        <v>1</v>
      </c>
      <c r="P6087" s="3">
        <v>0</v>
      </c>
      <c r="Q6087" s="3">
        <v>0</v>
      </c>
      <c r="R6087" s="3">
        <v>0</v>
      </c>
      <c r="S6087" s="3" t="s">
        <v>132</v>
      </c>
      <c r="T6087" s="3">
        <f>COUNTIF([1]局站!$D$4:$D$172,"="&amp;S6087)</f>
        <v>1</v>
      </c>
      <c r="U6087" s="3">
        <v>0</v>
      </c>
      <c r="V6087" s="3">
        <v>0</v>
      </c>
      <c r="W6087" s="3">
        <v>0</v>
      </c>
      <c r="X6087" s="3" t="s">
        <v>1214</v>
      </c>
      <c r="Y6087" s="3" t="s">
        <v>854</v>
      </c>
      <c r="Z6087" s="3" t="str">
        <f>INDEX(业务类型!$C$4:$C$8,MATCH(纤芯!Y6087,业务类型!$B$4:$B$8,0))</f>
        <v>LOCAL</v>
      </c>
      <c r="AA6087" s="3" t="s">
        <v>879</v>
      </c>
    </row>
    <row r="6088" spans="1:27" ht="16.5" x14ac:dyDescent="0.2">
      <c r="A6088" s="3">
        <v>6085</v>
      </c>
      <c r="B6088" s="3">
        <f t="shared" si="474"/>
        <v>37055201085</v>
      </c>
      <c r="C6088" s="3" t="s">
        <v>1166</v>
      </c>
      <c r="D6088" s="3" t="s">
        <v>255</v>
      </c>
      <c r="E6088" s="3" t="str">
        <f>INDEX(光放段!$G$4:$G$237,MATCH(纤芯!G6088,光放段!$C$4:$C$237,0))</f>
        <v>山东二干|潍烟威2号光缆:烟台开发区-烟台大海阳</v>
      </c>
      <c r="F6088" s="3">
        <f>INDEX(光放段!$I$4:$I$237,MATCH(纤芯!H6088,光放段!$B$4:$B$237,0))</f>
        <v>37055200000</v>
      </c>
      <c r="G6088" s="3" t="str">
        <f t="shared" si="475"/>
        <v>山东二干|潍烟威2号光缆:烟台开发区-烟台大海阳</v>
      </c>
      <c r="H6088" s="3">
        <f>INDEX(光放段!$B$4:$B$237,MATCH(纤芯!G6088,光放段!$C$4:$C$237,0))</f>
        <v>37055201000</v>
      </c>
      <c r="I6088" s="3" t="str">
        <f t="shared" si="476"/>
        <v>潍烟威2号光缆</v>
      </c>
      <c r="J6088" s="3" t="str">
        <f>INDEX(子缆名称!$B$4:$B$29,纤芯!M6088)</f>
        <v>H缆</v>
      </c>
      <c r="K6088" s="3">
        <v>85</v>
      </c>
      <c r="L6088" s="3">
        <f t="shared" si="477"/>
        <v>1</v>
      </c>
      <c r="M6088" s="3">
        <f t="shared" si="478"/>
        <v>8</v>
      </c>
      <c r="N6088" s="3" t="s">
        <v>136</v>
      </c>
      <c r="O6088" s="3">
        <f>COUNTIF([1]局站!$D$4:$D$172,"="&amp;N6088)</f>
        <v>1</v>
      </c>
      <c r="P6088" s="3">
        <v>0</v>
      </c>
      <c r="Q6088" s="3">
        <v>0</v>
      </c>
      <c r="R6088" s="3">
        <v>0</v>
      </c>
      <c r="S6088" s="3" t="s">
        <v>132</v>
      </c>
      <c r="T6088" s="3">
        <f>COUNTIF([1]局站!$D$4:$D$172,"="&amp;S6088)</f>
        <v>1</v>
      </c>
      <c r="U6088" s="3">
        <v>0</v>
      </c>
      <c r="V6088" s="3">
        <v>0</v>
      </c>
      <c r="W6088" s="3">
        <v>0</v>
      </c>
      <c r="X6088" s="3" t="s">
        <v>1214</v>
      </c>
      <c r="Y6088" s="3" t="s">
        <v>854</v>
      </c>
      <c r="Z6088" s="3" t="str">
        <f>INDEX(业务类型!$C$4:$C$8,MATCH(纤芯!Y6088,业务类型!$B$4:$B$8,0))</f>
        <v>LOCAL</v>
      </c>
      <c r="AA6088" s="3" t="s">
        <v>879</v>
      </c>
    </row>
    <row r="6089" spans="1:27" ht="16.5" x14ac:dyDescent="0.2">
      <c r="A6089" s="3">
        <v>6086</v>
      </c>
      <c r="B6089" s="3">
        <f t="shared" si="474"/>
        <v>37055201086</v>
      </c>
      <c r="C6089" s="3" t="s">
        <v>1166</v>
      </c>
      <c r="D6089" s="3" t="s">
        <v>255</v>
      </c>
      <c r="E6089" s="3" t="str">
        <f>INDEX(光放段!$G$4:$G$237,MATCH(纤芯!G6089,光放段!$C$4:$C$237,0))</f>
        <v>山东二干|潍烟威2号光缆:烟台开发区-烟台大海阳</v>
      </c>
      <c r="F6089" s="3">
        <f>INDEX(光放段!$I$4:$I$237,MATCH(纤芯!H6089,光放段!$B$4:$B$237,0))</f>
        <v>37055200000</v>
      </c>
      <c r="G6089" s="3" t="str">
        <f t="shared" si="475"/>
        <v>山东二干|潍烟威2号光缆:烟台开发区-烟台大海阳</v>
      </c>
      <c r="H6089" s="3">
        <f>INDEX(光放段!$B$4:$B$237,MATCH(纤芯!G6089,光放段!$C$4:$C$237,0))</f>
        <v>37055201000</v>
      </c>
      <c r="I6089" s="3" t="str">
        <f t="shared" si="476"/>
        <v>潍烟威2号光缆</v>
      </c>
      <c r="J6089" s="3" t="str">
        <f>INDEX(子缆名称!$B$4:$B$29,纤芯!M6089)</f>
        <v>H缆</v>
      </c>
      <c r="K6089" s="3">
        <v>86</v>
      </c>
      <c r="L6089" s="3">
        <f t="shared" si="477"/>
        <v>2</v>
      </c>
      <c r="M6089" s="3">
        <f t="shared" si="478"/>
        <v>8</v>
      </c>
      <c r="N6089" s="3" t="s">
        <v>136</v>
      </c>
      <c r="O6089" s="3">
        <f>COUNTIF([1]局站!$D$4:$D$172,"="&amp;N6089)</f>
        <v>1</v>
      </c>
      <c r="P6089" s="3">
        <v>0</v>
      </c>
      <c r="Q6089" s="3">
        <v>0</v>
      </c>
      <c r="R6089" s="3">
        <v>0</v>
      </c>
      <c r="S6089" s="3" t="s">
        <v>132</v>
      </c>
      <c r="T6089" s="3">
        <f>COUNTIF([1]局站!$D$4:$D$172,"="&amp;S6089)</f>
        <v>1</v>
      </c>
      <c r="U6089" s="3">
        <v>0</v>
      </c>
      <c r="V6089" s="3">
        <v>0</v>
      </c>
      <c r="W6089" s="3">
        <v>0</v>
      </c>
      <c r="X6089" s="3" t="s">
        <v>1214</v>
      </c>
      <c r="Y6089" s="3" t="s">
        <v>854</v>
      </c>
      <c r="Z6089" s="3" t="str">
        <f>INDEX(业务类型!$C$4:$C$8,MATCH(纤芯!Y6089,业务类型!$B$4:$B$8,0))</f>
        <v>LOCAL</v>
      </c>
      <c r="AA6089" s="3" t="s">
        <v>879</v>
      </c>
    </row>
    <row r="6090" spans="1:27" ht="16.5" x14ac:dyDescent="0.2">
      <c r="A6090" s="3">
        <v>6087</v>
      </c>
      <c r="B6090" s="3">
        <f t="shared" si="474"/>
        <v>37055201087</v>
      </c>
      <c r="C6090" s="3" t="s">
        <v>1166</v>
      </c>
      <c r="D6090" s="3" t="s">
        <v>255</v>
      </c>
      <c r="E6090" s="3" t="str">
        <f>INDEX(光放段!$G$4:$G$237,MATCH(纤芯!G6090,光放段!$C$4:$C$237,0))</f>
        <v>山东二干|潍烟威2号光缆:烟台开发区-烟台大海阳</v>
      </c>
      <c r="F6090" s="3">
        <f>INDEX(光放段!$I$4:$I$237,MATCH(纤芯!H6090,光放段!$B$4:$B$237,0))</f>
        <v>37055200000</v>
      </c>
      <c r="G6090" s="3" t="str">
        <f t="shared" si="475"/>
        <v>山东二干|潍烟威2号光缆:烟台开发区-烟台大海阳</v>
      </c>
      <c r="H6090" s="3">
        <f>INDEX(光放段!$B$4:$B$237,MATCH(纤芯!G6090,光放段!$C$4:$C$237,0))</f>
        <v>37055201000</v>
      </c>
      <c r="I6090" s="3" t="str">
        <f t="shared" si="476"/>
        <v>潍烟威2号光缆</v>
      </c>
      <c r="J6090" s="3" t="str">
        <f>INDEX(子缆名称!$B$4:$B$29,纤芯!M6090)</f>
        <v>H缆</v>
      </c>
      <c r="K6090" s="3">
        <v>87</v>
      </c>
      <c r="L6090" s="3">
        <f t="shared" si="477"/>
        <v>3</v>
      </c>
      <c r="M6090" s="3">
        <f t="shared" si="478"/>
        <v>8</v>
      </c>
      <c r="N6090" s="3" t="s">
        <v>136</v>
      </c>
      <c r="O6090" s="3">
        <f>COUNTIF([1]局站!$D$4:$D$172,"="&amp;N6090)</f>
        <v>1</v>
      </c>
      <c r="P6090" s="3">
        <v>0</v>
      </c>
      <c r="Q6090" s="3">
        <v>0</v>
      </c>
      <c r="R6090" s="3">
        <v>0</v>
      </c>
      <c r="S6090" s="3" t="s">
        <v>132</v>
      </c>
      <c r="T6090" s="3">
        <f>COUNTIF([1]局站!$D$4:$D$172,"="&amp;S6090)</f>
        <v>1</v>
      </c>
      <c r="U6090" s="3">
        <v>0</v>
      </c>
      <c r="V6090" s="3">
        <v>0</v>
      </c>
      <c r="W6090" s="3">
        <v>0</v>
      </c>
      <c r="X6090" s="3" t="s">
        <v>1214</v>
      </c>
      <c r="Y6090" s="3" t="s">
        <v>854</v>
      </c>
      <c r="Z6090" s="3" t="str">
        <f>INDEX(业务类型!$C$4:$C$8,MATCH(纤芯!Y6090,业务类型!$B$4:$B$8,0))</f>
        <v>LOCAL</v>
      </c>
      <c r="AA6090" s="3" t="s">
        <v>879</v>
      </c>
    </row>
    <row r="6091" spans="1:27" ht="16.5" x14ac:dyDescent="0.2">
      <c r="A6091" s="3">
        <v>6088</v>
      </c>
      <c r="B6091" s="3">
        <f t="shared" si="474"/>
        <v>37055201088</v>
      </c>
      <c r="C6091" s="3" t="s">
        <v>1166</v>
      </c>
      <c r="D6091" s="3" t="s">
        <v>255</v>
      </c>
      <c r="E6091" s="3" t="str">
        <f>INDEX(光放段!$G$4:$G$237,MATCH(纤芯!G6091,光放段!$C$4:$C$237,0))</f>
        <v>山东二干|潍烟威2号光缆:烟台开发区-烟台大海阳</v>
      </c>
      <c r="F6091" s="3">
        <f>INDEX(光放段!$I$4:$I$237,MATCH(纤芯!H6091,光放段!$B$4:$B$237,0))</f>
        <v>37055200000</v>
      </c>
      <c r="G6091" s="3" t="str">
        <f t="shared" si="475"/>
        <v>山东二干|潍烟威2号光缆:烟台开发区-烟台大海阳</v>
      </c>
      <c r="H6091" s="3">
        <f>INDEX(光放段!$B$4:$B$237,MATCH(纤芯!G6091,光放段!$C$4:$C$237,0))</f>
        <v>37055201000</v>
      </c>
      <c r="I6091" s="3" t="str">
        <f t="shared" si="476"/>
        <v>潍烟威2号光缆</v>
      </c>
      <c r="J6091" s="3" t="str">
        <f>INDEX(子缆名称!$B$4:$B$29,纤芯!M6091)</f>
        <v>H缆</v>
      </c>
      <c r="K6091" s="3">
        <v>88</v>
      </c>
      <c r="L6091" s="3">
        <f t="shared" si="477"/>
        <v>4</v>
      </c>
      <c r="M6091" s="3">
        <f t="shared" si="478"/>
        <v>8</v>
      </c>
      <c r="N6091" s="3" t="s">
        <v>136</v>
      </c>
      <c r="O6091" s="3">
        <f>COUNTIF([1]局站!$D$4:$D$172,"="&amp;N6091)</f>
        <v>1</v>
      </c>
      <c r="P6091" s="3">
        <v>0</v>
      </c>
      <c r="Q6091" s="3">
        <v>0</v>
      </c>
      <c r="R6091" s="3">
        <v>0</v>
      </c>
      <c r="S6091" s="3" t="s">
        <v>132</v>
      </c>
      <c r="T6091" s="3">
        <f>COUNTIF([1]局站!$D$4:$D$172,"="&amp;S6091)</f>
        <v>1</v>
      </c>
      <c r="U6091" s="3">
        <v>0</v>
      </c>
      <c r="V6091" s="3">
        <v>0</v>
      </c>
      <c r="W6091" s="3">
        <v>0</v>
      </c>
      <c r="X6091" s="3" t="s">
        <v>1214</v>
      </c>
      <c r="Y6091" s="3" t="s">
        <v>854</v>
      </c>
      <c r="Z6091" s="3" t="str">
        <f>INDEX(业务类型!$C$4:$C$8,MATCH(纤芯!Y6091,业务类型!$B$4:$B$8,0))</f>
        <v>LOCAL</v>
      </c>
      <c r="AA6091" s="3" t="s">
        <v>879</v>
      </c>
    </row>
    <row r="6092" spans="1:27" ht="16.5" x14ac:dyDescent="0.2">
      <c r="A6092" s="3">
        <v>6089</v>
      </c>
      <c r="B6092" s="3">
        <f t="shared" si="474"/>
        <v>37055201089</v>
      </c>
      <c r="C6092" s="3" t="s">
        <v>1166</v>
      </c>
      <c r="D6092" s="3" t="s">
        <v>255</v>
      </c>
      <c r="E6092" s="3" t="str">
        <f>INDEX(光放段!$G$4:$G$237,MATCH(纤芯!G6092,光放段!$C$4:$C$237,0))</f>
        <v>山东二干|潍烟威2号光缆:烟台开发区-烟台大海阳</v>
      </c>
      <c r="F6092" s="3">
        <f>INDEX(光放段!$I$4:$I$237,MATCH(纤芯!H6092,光放段!$B$4:$B$237,0))</f>
        <v>37055200000</v>
      </c>
      <c r="G6092" s="3" t="str">
        <f t="shared" si="475"/>
        <v>山东二干|潍烟威2号光缆:烟台开发区-烟台大海阳</v>
      </c>
      <c r="H6092" s="3">
        <f>INDEX(光放段!$B$4:$B$237,MATCH(纤芯!G6092,光放段!$C$4:$C$237,0))</f>
        <v>37055201000</v>
      </c>
      <c r="I6092" s="3" t="str">
        <f t="shared" si="476"/>
        <v>潍烟威2号光缆</v>
      </c>
      <c r="J6092" s="3" t="str">
        <f>INDEX(子缆名称!$B$4:$B$29,纤芯!M6092)</f>
        <v>H缆</v>
      </c>
      <c r="K6092" s="3">
        <v>89</v>
      </c>
      <c r="L6092" s="3">
        <f t="shared" si="477"/>
        <v>5</v>
      </c>
      <c r="M6092" s="3">
        <f t="shared" si="478"/>
        <v>8</v>
      </c>
      <c r="N6092" s="3" t="s">
        <v>136</v>
      </c>
      <c r="O6092" s="3">
        <f>COUNTIF([1]局站!$D$4:$D$172,"="&amp;N6092)</f>
        <v>1</v>
      </c>
      <c r="P6092" s="3">
        <v>0</v>
      </c>
      <c r="Q6092" s="3">
        <v>0</v>
      </c>
      <c r="R6092" s="3">
        <v>0</v>
      </c>
      <c r="S6092" s="3" t="s">
        <v>132</v>
      </c>
      <c r="T6092" s="3">
        <f>COUNTIF([1]局站!$D$4:$D$172,"="&amp;S6092)</f>
        <v>1</v>
      </c>
      <c r="U6092" s="3">
        <v>0</v>
      </c>
      <c r="V6092" s="3">
        <v>0</v>
      </c>
      <c r="W6092" s="3">
        <v>0</v>
      </c>
      <c r="X6092" s="3" t="s">
        <v>1214</v>
      </c>
      <c r="Y6092" s="3" t="s">
        <v>854</v>
      </c>
      <c r="Z6092" s="3" t="str">
        <f>INDEX(业务类型!$C$4:$C$8,MATCH(纤芯!Y6092,业务类型!$B$4:$B$8,0))</f>
        <v>LOCAL</v>
      </c>
      <c r="AA6092" s="3" t="s">
        <v>879</v>
      </c>
    </row>
    <row r="6093" spans="1:27" ht="16.5" x14ac:dyDescent="0.2">
      <c r="A6093" s="3">
        <v>6090</v>
      </c>
      <c r="B6093" s="3">
        <f t="shared" si="474"/>
        <v>37055201090</v>
      </c>
      <c r="C6093" s="3" t="s">
        <v>1166</v>
      </c>
      <c r="D6093" s="3" t="s">
        <v>255</v>
      </c>
      <c r="E6093" s="3" t="str">
        <f>INDEX(光放段!$G$4:$G$237,MATCH(纤芯!G6093,光放段!$C$4:$C$237,0))</f>
        <v>山东二干|潍烟威2号光缆:烟台开发区-烟台大海阳</v>
      </c>
      <c r="F6093" s="3">
        <f>INDEX(光放段!$I$4:$I$237,MATCH(纤芯!H6093,光放段!$B$4:$B$237,0))</f>
        <v>37055200000</v>
      </c>
      <c r="G6093" s="3" t="str">
        <f t="shared" si="475"/>
        <v>山东二干|潍烟威2号光缆:烟台开发区-烟台大海阳</v>
      </c>
      <c r="H6093" s="3">
        <f>INDEX(光放段!$B$4:$B$237,MATCH(纤芯!G6093,光放段!$C$4:$C$237,0))</f>
        <v>37055201000</v>
      </c>
      <c r="I6093" s="3" t="str">
        <f t="shared" si="476"/>
        <v>潍烟威2号光缆</v>
      </c>
      <c r="J6093" s="3" t="str">
        <f>INDEX(子缆名称!$B$4:$B$29,纤芯!M6093)</f>
        <v>H缆</v>
      </c>
      <c r="K6093" s="3">
        <v>90</v>
      </c>
      <c r="L6093" s="3">
        <f t="shared" si="477"/>
        <v>6</v>
      </c>
      <c r="M6093" s="3">
        <f t="shared" si="478"/>
        <v>8</v>
      </c>
      <c r="N6093" s="3" t="s">
        <v>136</v>
      </c>
      <c r="O6093" s="3">
        <f>COUNTIF([1]局站!$D$4:$D$172,"="&amp;N6093)</f>
        <v>1</v>
      </c>
      <c r="P6093" s="3">
        <v>0</v>
      </c>
      <c r="Q6093" s="3">
        <v>0</v>
      </c>
      <c r="R6093" s="3">
        <v>0</v>
      </c>
      <c r="S6093" s="3" t="s">
        <v>132</v>
      </c>
      <c r="T6093" s="3">
        <f>COUNTIF([1]局站!$D$4:$D$172,"="&amp;S6093)</f>
        <v>1</v>
      </c>
      <c r="U6093" s="3">
        <v>0</v>
      </c>
      <c r="V6093" s="3">
        <v>0</v>
      </c>
      <c r="W6093" s="3">
        <v>0</v>
      </c>
      <c r="X6093" s="3" t="s">
        <v>1214</v>
      </c>
      <c r="Y6093" s="3" t="s">
        <v>854</v>
      </c>
      <c r="Z6093" s="3" t="str">
        <f>INDEX(业务类型!$C$4:$C$8,MATCH(纤芯!Y6093,业务类型!$B$4:$B$8,0))</f>
        <v>LOCAL</v>
      </c>
      <c r="AA6093" s="3" t="s">
        <v>879</v>
      </c>
    </row>
    <row r="6094" spans="1:27" ht="16.5" x14ac:dyDescent="0.2">
      <c r="A6094" s="3">
        <v>6091</v>
      </c>
      <c r="B6094" s="3">
        <f t="shared" si="474"/>
        <v>37055201091</v>
      </c>
      <c r="C6094" s="3" t="s">
        <v>1166</v>
      </c>
      <c r="D6094" s="3" t="s">
        <v>255</v>
      </c>
      <c r="E6094" s="3" t="str">
        <f>INDEX(光放段!$G$4:$G$237,MATCH(纤芯!G6094,光放段!$C$4:$C$237,0))</f>
        <v>山东二干|潍烟威2号光缆:烟台开发区-烟台大海阳</v>
      </c>
      <c r="F6094" s="3">
        <f>INDEX(光放段!$I$4:$I$237,MATCH(纤芯!H6094,光放段!$B$4:$B$237,0))</f>
        <v>37055200000</v>
      </c>
      <c r="G6094" s="3" t="str">
        <f t="shared" si="475"/>
        <v>山东二干|潍烟威2号光缆:烟台开发区-烟台大海阳</v>
      </c>
      <c r="H6094" s="3">
        <f>INDEX(光放段!$B$4:$B$237,MATCH(纤芯!G6094,光放段!$C$4:$C$237,0))</f>
        <v>37055201000</v>
      </c>
      <c r="I6094" s="3" t="str">
        <f t="shared" si="476"/>
        <v>潍烟威2号光缆</v>
      </c>
      <c r="J6094" s="3" t="str">
        <f>INDEX(子缆名称!$B$4:$B$29,纤芯!M6094)</f>
        <v>H缆</v>
      </c>
      <c r="K6094" s="3">
        <v>91</v>
      </c>
      <c r="L6094" s="3">
        <f t="shared" si="477"/>
        <v>7</v>
      </c>
      <c r="M6094" s="3">
        <f t="shared" si="478"/>
        <v>8</v>
      </c>
      <c r="N6094" s="3" t="s">
        <v>136</v>
      </c>
      <c r="O6094" s="3">
        <f>COUNTIF([1]局站!$D$4:$D$172,"="&amp;N6094)</f>
        <v>1</v>
      </c>
      <c r="P6094" s="3">
        <v>0</v>
      </c>
      <c r="Q6094" s="3">
        <v>0</v>
      </c>
      <c r="R6094" s="3">
        <v>0</v>
      </c>
      <c r="S6094" s="3" t="s">
        <v>132</v>
      </c>
      <c r="T6094" s="3">
        <f>COUNTIF([1]局站!$D$4:$D$172,"="&amp;S6094)</f>
        <v>1</v>
      </c>
      <c r="U6094" s="3">
        <v>0</v>
      </c>
      <c r="V6094" s="3">
        <v>0</v>
      </c>
      <c r="W6094" s="3">
        <v>0</v>
      </c>
      <c r="X6094" s="3" t="s">
        <v>1214</v>
      </c>
      <c r="Y6094" s="3" t="s">
        <v>854</v>
      </c>
      <c r="Z6094" s="3" t="str">
        <f>INDEX(业务类型!$C$4:$C$8,MATCH(纤芯!Y6094,业务类型!$B$4:$B$8,0))</f>
        <v>LOCAL</v>
      </c>
      <c r="AA6094" s="3" t="s">
        <v>879</v>
      </c>
    </row>
    <row r="6095" spans="1:27" ht="16.5" x14ac:dyDescent="0.2">
      <c r="A6095" s="3">
        <v>6092</v>
      </c>
      <c r="B6095" s="3">
        <f t="shared" si="474"/>
        <v>37055201092</v>
      </c>
      <c r="C6095" s="3" t="s">
        <v>1166</v>
      </c>
      <c r="D6095" s="3" t="s">
        <v>255</v>
      </c>
      <c r="E6095" s="3" t="str">
        <f>INDEX(光放段!$G$4:$G$237,MATCH(纤芯!G6095,光放段!$C$4:$C$237,0))</f>
        <v>山东二干|潍烟威2号光缆:烟台开发区-烟台大海阳</v>
      </c>
      <c r="F6095" s="3">
        <f>INDEX(光放段!$I$4:$I$237,MATCH(纤芯!H6095,光放段!$B$4:$B$237,0))</f>
        <v>37055200000</v>
      </c>
      <c r="G6095" s="3" t="str">
        <f t="shared" si="475"/>
        <v>山东二干|潍烟威2号光缆:烟台开发区-烟台大海阳</v>
      </c>
      <c r="H6095" s="3">
        <f>INDEX(光放段!$B$4:$B$237,MATCH(纤芯!G6095,光放段!$C$4:$C$237,0))</f>
        <v>37055201000</v>
      </c>
      <c r="I6095" s="3" t="str">
        <f t="shared" si="476"/>
        <v>潍烟威2号光缆</v>
      </c>
      <c r="J6095" s="3" t="str">
        <f>INDEX(子缆名称!$B$4:$B$29,纤芯!M6095)</f>
        <v>H缆</v>
      </c>
      <c r="K6095" s="3">
        <v>92</v>
      </c>
      <c r="L6095" s="3">
        <f t="shared" si="477"/>
        <v>8</v>
      </c>
      <c r="M6095" s="3">
        <f t="shared" si="478"/>
        <v>8</v>
      </c>
      <c r="N6095" s="3" t="s">
        <v>136</v>
      </c>
      <c r="O6095" s="3">
        <f>COUNTIF([1]局站!$D$4:$D$172,"="&amp;N6095)</f>
        <v>1</v>
      </c>
      <c r="P6095" s="3">
        <v>0</v>
      </c>
      <c r="Q6095" s="3">
        <v>0</v>
      </c>
      <c r="R6095" s="3">
        <v>0</v>
      </c>
      <c r="S6095" s="3" t="s">
        <v>132</v>
      </c>
      <c r="T6095" s="3">
        <f>COUNTIF([1]局站!$D$4:$D$172,"="&amp;S6095)</f>
        <v>1</v>
      </c>
      <c r="U6095" s="3">
        <v>0</v>
      </c>
      <c r="V6095" s="3">
        <v>0</v>
      </c>
      <c r="W6095" s="3">
        <v>0</v>
      </c>
      <c r="X6095" s="3" t="s">
        <v>1214</v>
      </c>
      <c r="Y6095" s="3" t="s">
        <v>854</v>
      </c>
      <c r="Z6095" s="3" t="str">
        <f>INDEX(业务类型!$C$4:$C$8,MATCH(纤芯!Y6095,业务类型!$B$4:$B$8,0))</f>
        <v>LOCAL</v>
      </c>
      <c r="AA6095" s="3" t="s">
        <v>879</v>
      </c>
    </row>
    <row r="6096" spans="1:27" ht="16.5" x14ac:dyDescent="0.2">
      <c r="A6096" s="3">
        <v>6093</v>
      </c>
      <c r="B6096" s="3">
        <f t="shared" si="474"/>
        <v>37055201093</v>
      </c>
      <c r="C6096" s="3" t="s">
        <v>1166</v>
      </c>
      <c r="D6096" s="3" t="s">
        <v>255</v>
      </c>
      <c r="E6096" s="3" t="str">
        <f>INDEX(光放段!$G$4:$G$237,MATCH(纤芯!G6096,光放段!$C$4:$C$237,0))</f>
        <v>山东二干|潍烟威2号光缆:烟台开发区-烟台大海阳</v>
      </c>
      <c r="F6096" s="3">
        <f>INDEX(光放段!$I$4:$I$237,MATCH(纤芯!H6096,光放段!$B$4:$B$237,0))</f>
        <v>37055200000</v>
      </c>
      <c r="G6096" s="3" t="str">
        <f t="shared" si="475"/>
        <v>山东二干|潍烟威2号光缆:烟台开发区-烟台大海阳</v>
      </c>
      <c r="H6096" s="3">
        <f>INDEX(光放段!$B$4:$B$237,MATCH(纤芯!G6096,光放段!$C$4:$C$237,0))</f>
        <v>37055201000</v>
      </c>
      <c r="I6096" s="3" t="str">
        <f t="shared" si="476"/>
        <v>潍烟威2号光缆</v>
      </c>
      <c r="J6096" s="3" t="str">
        <f>INDEX(子缆名称!$B$4:$B$29,纤芯!M6096)</f>
        <v>H缆</v>
      </c>
      <c r="K6096" s="3">
        <v>93</v>
      </c>
      <c r="L6096" s="3">
        <f t="shared" si="477"/>
        <v>9</v>
      </c>
      <c r="M6096" s="3">
        <f t="shared" si="478"/>
        <v>8</v>
      </c>
      <c r="N6096" s="3" t="s">
        <v>136</v>
      </c>
      <c r="O6096" s="3">
        <f>COUNTIF([1]局站!$D$4:$D$172,"="&amp;N6096)</f>
        <v>1</v>
      </c>
      <c r="P6096" s="3">
        <v>0</v>
      </c>
      <c r="Q6096" s="3">
        <v>0</v>
      </c>
      <c r="R6096" s="3">
        <v>0</v>
      </c>
      <c r="S6096" s="3" t="s">
        <v>132</v>
      </c>
      <c r="T6096" s="3">
        <f>COUNTIF([1]局站!$D$4:$D$172,"="&amp;S6096)</f>
        <v>1</v>
      </c>
      <c r="U6096" s="3">
        <v>0</v>
      </c>
      <c r="V6096" s="3">
        <v>0</v>
      </c>
      <c r="W6096" s="3">
        <v>0</v>
      </c>
      <c r="X6096" s="3" t="s">
        <v>1214</v>
      </c>
      <c r="Y6096" s="3" t="s">
        <v>854</v>
      </c>
      <c r="Z6096" s="3" t="str">
        <f>INDEX(业务类型!$C$4:$C$8,MATCH(纤芯!Y6096,业务类型!$B$4:$B$8,0))</f>
        <v>LOCAL</v>
      </c>
      <c r="AA6096" s="3" t="s">
        <v>879</v>
      </c>
    </row>
    <row r="6097" spans="1:27" ht="16.5" x14ac:dyDescent="0.2">
      <c r="A6097" s="3">
        <v>6094</v>
      </c>
      <c r="B6097" s="3">
        <f t="shared" si="474"/>
        <v>37055201094</v>
      </c>
      <c r="C6097" s="3" t="s">
        <v>1166</v>
      </c>
      <c r="D6097" s="3" t="s">
        <v>255</v>
      </c>
      <c r="E6097" s="3" t="str">
        <f>INDEX(光放段!$G$4:$G$237,MATCH(纤芯!G6097,光放段!$C$4:$C$237,0))</f>
        <v>山东二干|潍烟威2号光缆:烟台开发区-烟台大海阳</v>
      </c>
      <c r="F6097" s="3">
        <f>INDEX(光放段!$I$4:$I$237,MATCH(纤芯!H6097,光放段!$B$4:$B$237,0))</f>
        <v>37055200000</v>
      </c>
      <c r="G6097" s="3" t="str">
        <f t="shared" si="475"/>
        <v>山东二干|潍烟威2号光缆:烟台开发区-烟台大海阳</v>
      </c>
      <c r="H6097" s="3">
        <f>INDEX(光放段!$B$4:$B$237,MATCH(纤芯!G6097,光放段!$C$4:$C$237,0))</f>
        <v>37055201000</v>
      </c>
      <c r="I6097" s="3" t="str">
        <f t="shared" si="476"/>
        <v>潍烟威2号光缆</v>
      </c>
      <c r="J6097" s="3" t="str">
        <f>INDEX(子缆名称!$B$4:$B$29,纤芯!M6097)</f>
        <v>H缆</v>
      </c>
      <c r="K6097" s="3">
        <v>94</v>
      </c>
      <c r="L6097" s="3">
        <f t="shared" si="477"/>
        <v>10</v>
      </c>
      <c r="M6097" s="3">
        <f t="shared" si="478"/>
        <v>8</v>
      </c>
      <c r="N6097" s="3" t="s">
        <v>136</v>
      </c>
      <c r="O6097" s="3">
        <f>COUNTIF([1]局站!$D$4:$D$172,"="&amp;N6097)</f>
        <v>1</v>
      </c>
      <c r="P6097" s="3">
        <v>0</v>
      </c>
      <c r="Q6097" s="3">
        <v>0</v>
      </c>
      <c r="R6097" s="3">
        <v>0</v>
      </c>
      <c r="S6097" s="3" t="s">
        <v>132</v>
      </c>
      <c r="T6097" s="3">
        <f>COUNTIF([1]局站!$D$4:$D$172,"="&amp;S6097)</f>
        <v>1</v>
      </c>
      <c r="U6097" s="3">
        <v>0</v>
      </c>
      <c r="V6097" s="3">
        <v>0</v>
      </c>
      <c r="W6097" s="3">
        <v>0</v>
      </c>
      <c r="X6097" s="3" t="s">
        <v>1214</v>
      </c>
      <c r="Y6097" s="3" t="s">
        <v>854</v>
      </c>
      <c r="Z6097" s="3" t="str">
        <f>INDEX(业务类型!$C$4:$C$8,MATCH(纤芯!Y6097,业务类型!$B$4:$B$8,0))</f>
        <v>LOCAL</v>
      </c>
      <c r="AA6097" s="3" t="s">
        <v>879</v>
      </c>
    </row>
    <row r="6098" spans="1:27" ht="16.5" x14ac:dyDescent="0.2">
      <c r="A6098" s="3">
        <v>6095</v>
      </c>
      <c r="B6098" s="3">
        <f t="shared" si="474"/>
        <v>37055201095</v>
      </c>
      <c r="C6098" s="3" t="s">
        <v>1166</v>
      </c>
      <c r="D6098" s="3" t="s">
        <v>255</v>
      </c>
      <c r="E6098" s="3" t="str">
        <f>INDEX(光放段!$G$4:$G$237,MATCH(纤芯!G6098,光放段!$C$4:$C$237,0))</f>
        <v>山东二干|潍烟威2号光缆:烟台开发区-烟台大海阳</v>
      </c>
      <c r="F6098" s="3">
        <f>INDEX(光放段!$I$4:$I$237,MATCH(纤芯!H6098,光放段!$B$4:$B$237,0))</f>
        <v>37055200000</v>
      </c>
      <c r="G6098" s="3" t="str">
        <f t="shared" si="475"/>
        <v>山东二干|潍烟威2号光缆:烟台开发区-烟台大海阳</v>
      </c>
      <c r="H6098" s="3">
        <f>INDEX(光放段!$B$4:$B$237,MATCH(纤芯!G6098,光放段!$C$4:$C$237,0))</f>
        <v>37055201000</v>
      </c>
      <c r="I6098" s="3" t="str">
        <f t="shared" si="476"/>
        <v>潍烟威2号光缆</v>
      </c>
      <c r="J6098" s="3" t="str">
        <f>INDEX(子缆名称!$B$4:$B$29,纤芯!M6098)</f>
        <v>H缆</v>
      </c>
      <c r="K6098" s="3">
        <v>95</v>
      </c>
      <c r="L6098" s="3">
        <f t="shared" si="477"/>
        <v>11</v>
      </c>
      <c r="M6098" s="3">
        <f t="shared" si="478"/>
        <v>8</v>
      </c>
      <c r="N6098" s="3" t="s">
        <v>136</v>
      </c>
      <c r="O6098" s="3">
        <f>COUNTIF([1]局站!$D$4:$D$172,"="&amp;N6098)</f>
        <v>1</v>
      </c>
      <c r="P6098" s="3">
        <v>0</v>
      </c>
      <c r="Q6098" s="3">
        <v>0</v>
      </c>
      <c r="R6098" s="3">
        <v>0</v>
      </c>
      <c r="S6098" s="3" t="s">
        <v>132</v>
      </c>
      <c r="T6098" s="3">
        <f>COUNTIF([1]局站!$D$4:$D$172,"="&amp;S6098)</f>
        <v>1</v>
      </c>
      <c r="U6098" s="3">
        <v>0</v>
      </c>
      <c r="V6098" s="3">
        <v>0</v>
      </c>
      <c r="W6098" s="3">
        <v>0</v>
      </c>
      <c r="X6098" s="3" t="s">
        <v>1214</v>
      </c>
      <c r="Y6098" s="3" t="s">
        <v>854</v>
      </c>
      <c r="Z6098" s="3" t="str">
        <f>INDEX(业务类型!$C$4:$C$8,MATCH(纤芯!Y6098,业务类型!$B$4:$B$8,0))</f>
        <v>LOCAL</v>
      </c>
      <c r="AA6098" s="3" t="s">
        <v>879</v>
      </c>
    </row>
    <row r="6099" spans="1:27" ht="16.5" x14ac:dyDescent="0.2">
      <c r="A6099" s="3">
        <v>6096</v>
      </c>
      <c r="B6099" s="3">
        <f t="shared" si="474"/>
        <v>37055201096</v>
      </c>
      <c r="C6099" s="3" t="s">
        <v>1166</v>
      </c>
      <c r="D6099" s="3" t="s">
        <v>255</v>
      </c>
      <c r="E6099" s="3" t="str">
        <f>INDEX(光放段!$G$4:$G$237,MATCH(纤芯!G6099,光放段!$C$4:$C$237,0))</f>
        <v>山东二干|潍烟威2号光缆:烟台开发区-烟台大海阳</v>
      </c>
      <c r="F6099" s="3">
        <f>INDEX(光放段!$I$4:$I$237,MATCH(纤芯!H6099,光放段!$B$4:$B$237,0))</f>
        <v>37055200000</v>
      </c>
      <c r="G6099" s="3" t="str">
        <f t="shared" si="475"/>
        <v>山东二干|潍烟威2号光缆:烟台开发区-烟台大海阳</v>
      </c>
      <c r="H6099" s="3">
        <f>INDEX(光放段!$B$4:$B$237,MATCH(纤芯!G6099,光放段!$C$4:$C$237,0))</f>
        <v>37055201000</v>
      </c>
      <c r="I6099" s="3" t="str">
        <f t="shared" si="476"/>
        <v>潍烟威2号光缆</v>
      </c>
      <c r="J6099" s="3" t="str">
        <f>INDEX(子缆名称!$B$4:$B$29,纤芯!M6099)</f>
        <v>H缆</v>
      </c>
      <c r="K6099" s="3">
        <v>96</v>
      </c>
      <c r="L6099" s="3">
        <f t="shared" si="477"/>
        <v>12</v>
      </c>
      <c r="M6099" s="3">
        <f t="shared" si="478"/>
        <v>8</v>
      </c>
      <c r="N6099" s="3" t="s">
        <v>136</v>
      </c>
      <c r="O6099" s="3">
        <f>COUNTIF([1]局站!$D$4:$D$172,"="&amp;N6099)</f>
        <v>1</v>
      </c>
      <c r="P6099" s="3">
        <v>0</v>
      </c>
      <c r="Q6099" s="3">
        <v>0</v>
      </c>
      <c r="R6099" s="3">
        <v>0</v>
      </c>
      <c r="S6099" s="3" t="s">
        <v>132</v>
      </c>
      <c r="T6099" s="3">
        <f>COUNTIF([1]局站!$D$4:$D$172,"="&amp;S6099)</f>
        <v>1</v>
      </c>
      <c r="U6099" s="3">
        <v>0</v>
      </c>
      <c r="V6099" s="3">
        <v>0</v>
      </c>
      <c r="W6099" s="3">
        <v>0</v>
      </c>
      <c r="X6099" s="3" t="s">
        <v>1214</v>
      </c>
      <c r="Y6099" s="3" t="s">
        <v>854</v>
      </c>
      <c r="Z6099" s="3" t="str">
        <f>INDEX(业务类型!$C$4:$C$8,MATCH(纤芯!Y6099,业务类型!$B$4:$B$8,0))</f>
        <v>LOCAL</v>
      </c>
      <c r="AA6099" s="3" t="s">
        <v>879</v>
      </c>
    </row>
    <row r="6100" spans="1:27" ht="16.5" x14ac:dyDescent="0.2">
      <c r="A6100" s="3">
        <v>6097</v>
      </c>
      <c r="B6100" s="3">
        <f t="shared" si="474"/>
        <v>37056101001</v>
      </c>
      <c r="C6100" s="3" t="s">
        <v>1166</v>
      </c>
      <c r="D6100" s="3" t="s">
        <v>256</v>
      </c>
      <c r="E6100" s="3" t="str">
        <f>INDEX(光放段!$G$4:$G$237,MATCH(纤芯!G6100,光放段!$C$4:$C$237,0))</f>
        <v>山东二干|潍烟威2号光缆延伸:烟台大海阳-栖霞市局</v>
      </c>
      <c r="F6100" s="3">
        <f>INDEX(光放段!$I$4:$I$237,MATCH(纤芯!H6100,光放段!$B$4:$B$237,0))</f>
        <v>37056100000</v>
      </c>
      <c r="G6100" s="3" t="str">
        <f t="shared" si="475"/>
        <v>山东二干|潍烟威2号光缆延伸:烟台大海阳-栖霞市局</v>
      </c>
      <c r="H6100" s="3">
        <f>INDEX(光放段!$B$4:$B$237,MATCH(纤芯!G6100,光放段!$C$4:$C$237,0))</f>
        <v>37056101000</v>
      </c>
      <c r="I6100" s="3" t="str">
        <f t="shared" si="476"/>
        <v>潍烟威2号光缆延伸</v>
      </c>
      <c r="J6100" s="3" t="str">
        <f>INDEX(子缆名称!$B$4:$B$29,纤芯!M6100)</f>
        <v>A缆</v>
      </c>
      <c r="K6100" s="3">
        <v>1</v>
      </c>
      <c r="L6100" s="3">
        <f t="shared" si="477"/>
        <v>1</v>
      </c>
      <c r="M6100" s="3">
        <f t="shared" si="478"/>
        <v>1</v>
      </c>
      <c r="N6100" s="3" t="s">
        <v>132</v>
      </c>
      <c r="O6100" s="3">
        <f>COUNTIF([1]局站!$D$4:$D$172,"="&amp;N6100)</f>
        <v>1</v>
      </c>
      <c r="P6100" s="3">
        <v>0</v>
      </c>
      <c r="Q6100" s="3">
        <v>0</v>
      </c>
      <c r="R6100" s="3">
        <v>0</v>
      </c>
      <c r="S6100" s="3" t="s">
        <v>117</v>
      </c>
      <c r="T6100" s="3">
        <f>COUNTIF([1]局站!$D$4:$D$172,"="&amp;S6100)</f>
        <v>1</v>
      </c>
      <c r="U6100" s="3">
        <v>0</v>
      </c>
      <c r="V6100" s="3">
        <v>0</v>
      </c>
      <c r="W6100" s="3">
        <v>0</v>
      </c>
      <c r="X6100" s="3" t="s">
        <v>1214</v>
      </c>
      <c r="Y6100" s="3" t="s">
        <v>880</v>
      </c>
      <c r="Z6100" s="3" t="str">
        <f>INDEX(业务类型!$C$4:$C$8,MATCH(纤芯!Y6100,业务类型!$B$4:$B$8,0))</f>
        <v>IDLE</v>
      </c>
      <c r="AA6100" s="3"/>
    </row>
    <row r="6101" spans="1:27" ht="16.5" x14ac:dyDescent="0.2">
      <c r="A6101" s="3">
        <v>6098</v>
      </c>
      <c r="B6101" s="3">
        <f t="shared" ref="B6101:B6164" si="479">H6101+K6101</f>
        <v>37056101002</v>
      </c>
      <c r="C6101" s="3" t="s">
        <v>1166</v>
      </c>
      <c r="D6101" s="3" t="s">
        <v>256</v>
      </c>
      <c r="E6101" s="3" t="str">
        <f>INDEX(光放段!$G$4:$G$237,MATCH(纤芯!G6101,光放段!$C$4:$C$237,0))</f>
        <v>山东二干|潍烟威2号光缆延伸:烟台大海阳-栖霞市局</v>
      </c>
      <c r="F6101" s="3">
        <f>INDEX(光放段!$I$4:$I$237,MATCH(纤芯!H6101,光放段!$B$4:$B$237,0))</f>
        <v>37056100000</v>
      </c>
      <c r="G6101" s="3" t="str">
        <f t="shared" si="475"/>
        <v>山东二干|潍烟威2号光缆延伸:烟台大海阳-栖霞市局</v>
      </c>
      <c r="H6101" s="3">
        <f>INDEX(光放段!$B$4:$B$237,MATCH(纤芯!G6101,光放段!$C$4:$C$237,0))</f>
        <v>37056101000</v>
      </c>
      <c r="I6101" s="3" t="str">
        <f t="shared" si="476"/>
        <v>潍烟威2号光缆延伸</v>
      </c>
      <c r="J6101" s="3" t="str">
        <f>INDEX(子缆名称!$B$4:$B$29,纤芯!M6101)</f>
        <v>A缆</v>
      </c>
      <c r="K6101" s="3">
        <v>2</v>
      </c>
      <c r="L6101" s="3">
        <f t="shared" si="477"/>
        <v>2</v>
      </c>
      <c r="M6101" s="3">
        <f t="shared" si="478"/>
        <v>1</v>
      </c>
      <c r="N6101" s="3" t="s">
        <v>132</v>
      </c>
      <c r="O6101" s="3">
        <f>COUNTIF([1]局站!$D$4:$D$172,"="&amp;N6101)</f>
        <v>1</v>
      </c>
      <c r="P6101" s="3">
        <v>0</v>
      </c>
      <c r="Q6101" s="3">
        <v>0</v>
      </c>
      <c r="R6101" s="3">
        <v>0</v>
      </c>
      <c r="S6101" s="3" t="s">
        <v>117</v>
      </c>
      <c r="T6101" s="3">
        <f>COUNTIF([1]局站!$D$4:$D$172,"="&amp;S6101)</f>
        <v>1</v>
      </c>
      <c r="U6101" s="3">
        <v>0</v>
      </c>
      <c r="V6101" s="3">
        <v>0</v>
      </c>
      <c r="W6101" s="3">
        <v>0</v>
      </c>
      <c r="X6101" s="3" t="s">
        <v>1214</v>
      </c>
      <c r="Y6101" s="3" t="s">
        <v>880</v>
      </c>
      <c r="Z6101" s="3" t="str">
        <f>INDEX(业务类型!$C$4:$C$8,MATCH(纤芯!Y6101,业务类型!$B$4:$B$8,0))</f>
        <v>IDLE</v>
      </c>
      <c r="AA6101" s="3"/>
    </row>
    <row r="6102" spans="1:27" ht="16.5" x14ac:dyDescent="0.2">
      <c r="A6102" s="3">
        <v>6099</v>
      </c>
      <c r="B6102" s="3">
        <f t="shared" si="479"/>
        <v>37056101003</v>
      </c>
      <c r="C6102" s="3" t="s">
        <v>1166</v>
      </c>
      <c r="D6102" s="3" t="s">
        <v>256</v>
      </c>
      <c r="E6102" s="3" t="str">
        <f>INDEX(光放段!$G$4:$G$237,MATCH(纤芯!G6102,光放段!$C$4:$C$237,0))</f>
        <v>山东二干|潍烟威2号光缆延伸:烟台大海阳-栖霞市局</v>
      </c>
      <c r="F6102" s="3">
        <f>INDEX(光放段!$I$4:$I$237,MATCH(纤芯!H6102,光放段!$B$4:$B$237,0))</f>
        <v>37056100000</v>
      </c>
      <c r="G6102" s="3" t="str">
        <f t="shared" si="475"/>
        <v>山东二干|潍烟威2号光缆延伸:烟台大海阳-栖霞市局</v>
      </c>
      <c r="H6102" s="3">
        <f>INDEX(光放段!$B$4:$B$237,MATCH(纤芯!G6102,光放段!$C$4:$C$237,0))</f>
        <v>37056101000</v>
      </c>
      <c r="I6102" s="3" t="str">
        <f t="shared" si="476"/>
        <v>潍烟威2号光缆延伸</v>
      </c>
      <c r="J6102" s="3" t="str">
        <f>INDEX(子缆名称!$B$4:$B$29,纤芯!M6102)</f>
        <v>A缆</v>
      </c>
      <c r="K6102" s="3">
        <v>3</v>
      </c>
      <c r="L6102" s="3">
        <f t="shared" si="477"/>
        <v>3</v>
      </c>
      <c r="M6102" s="3">
        <f t="shared" si="478"/>
        <v>1</v>
      </c>
      <c r="N6102" s="3" t="s">
        <v>132</v>
      </c>
      <c r="O6102" s="3">
        <f>COUNTIF([1]局站!$D$4:$D$172,"="&amp;N6102)</f>
        <v>1</v>
      </c>
      <c r="P6102" s="3">
        <v>0</v>
      </c>
      <c r="Q6102" s="3">
        <v>0</v>
      </c>
      <c r="R6102" s="3">
        <v>0</v>
      </c>
      <c r="S6102" s="3" t="s">
        <v>117</v>
      </c>
      <c r="T6102" s="3">
        <f>COUNTIF([1]局站!$D$4:$D$172,"="&amp;S6102)</f>
        <v>1</v>
      </c>
      <c r="U6102" s="3">
        <v>0</v>
      </c>
      <c r="V6102" s="3">
        <v>0</v>
      </c>
      <c r="W6102" s="3">
        <v>0</v>
      </c>
      <c r="X6102" s="3" t="s">
        <v>1214</v>
      </c>
      <c r="Y6102" s="3" t="s">
        <v>880</v>
      </c>
      <c r="Z6102" s="3" t="str">
        <f>INDEX(业务类型!$C$4:$C$8,MATCH(纤芯!Y6102,业务类型!$B$4:$B$8,0))</f>
        <v>IDLE</v>
      </c>
      <c r="AA6102" s="3"/>
    </row>
    <row r="6103" spans="1:27" ht="16.5" x14ac:dyDescent="0.2">
      <c r="A6103" s="3">
        <v>6100</v>
      </c>
      <c r="B6103" s="3">
        <f t="shared" si="479"/>
        <v>37056101004</v>
      </c>
      <c r="C6103" s="3" t="s">
        <v>1166</v>
      </c>
      <c r="D6103" s="3" t="s">
        <v>256</v>
      </c>
      <c r="E6103" s="3" t="str">
        <f>INDEX(光放段!$G$4:$G$237,MATCH(纤芯!G6103,光放段!$C$4:$C$237,0))</f>
        <v>山东二干|潍烟威2号光缆延伸:烟台大海阳-栖霞市局</v>
      </c>
      <c r="F6103" s="3">
        <f>INDEX(光放段!$I$4:$I$237,MATCH(纤芯!H6103,光放段!$B$4:$B$237,0))</f>
        <v>37056100000</v>
      </c>
      <c r="G6103" s="3" t="str">
        <f t="shared" si="475"/>
        <v>山东二干|潍烟威2号光缆延伸:烟台大海阳-栖霞市局</v>
      </c>
      <c r="H6103" s="3">
        <f>INDEX(光放段!$B$4:$B$237,MATCH(纤芯!G6103,光放段!$C$4:$C$237,0))</f>
        <v>37056101000</v>
      </c>
      <c r="I6103" s="3" t="str">
        <f t="shared" si="476"/>
        <v>潍烟威2号光缆延伸</v>
      </c>
      <c r="J6103" s="3" t="str">
        <f>INDEX(子缆名称!$B$4:$B$29,纤芯!M6103)</f>
        <v>A缆</v>
      </c>
      <c r="K6103" s="3">
        <v>4</v>
      </c>
      <c r="L6103" s="3">
        <f t="shared" si="477"/>
        <v>4</v>
      </c>
      <c r="M6103" s="3">
        <f t="shared" si="478"/>
        <v>1</v>
      </c>
      <c r="N6103" s="3" t="s">
        <v>132</v>
      </c>
      <c r="O6103" s="3">
        <f>COUNTIF([1]局站!$D$4:$D$172,"="&amp;N6103)</f>
        <v>1</v>
      </c>
      <c r="P6103" s="3">
        <v>0</v>
      </c>
      <c r="Q6103" s="3">
        <v>0</v>
      </c>
      <c r="R6103" s="3">
        <v>0</v>
      </c>
      <c r="S6103" s="3" t="s">
        <v>117</v>
      </c>
      <c r="T6103" s="3">
        <f>COUNTIF([1]局站!$D$4:$D$172,"="&amp;S6103)</f>
        <v>1</v>
      </c>
      <c r="U6103" s="3">
        <v>0</v>
      </c>
      <c r="V6103" s="3">
        <v>0</v>
      </c>
      <c r="W6103" s="3">
        <v>0</v>
      </c>
      <c r="X6103" s="3" t="s">
        <v>1214</v>
      </c>
      <c r="Y6103" s="3" t="s">
        <v>880</v>
      </c>
      <c r="Z6103" s="3" t="str">
        <f>INDEX(业务类型!$C$4:$C$8,MATCH(纤芯!Y6103,业务类型!$B$4:$B$8,0))</f>
        <v>IDLE</v>
      </c>
      <c r="AA6103" s="3"/>
    </row>
    <row r="6104" spans="1:27" ht="16.5" x14ac:dyDescent="0.2">
      <c r="A6104" s="3">
        <v>6101</v>
      </c>
      <c r="B6104" s="3">
        <f t="shared" si="479"/>
        <v>37056101005</v>
      </c>
      <c r="C6104" s="3" t="s">
        <v>1166</v>
      </c>
      <c r="D6104" s="3" t="s">
        <v>256</v>
      </c>
      <c r="E6104" s="3" t="str">
        <f>INDEX(光放段!$G$4:$G$237,MATCH(纤芯!G6104,光放段!$C$4:$C$237,0))</f>
        <v>山东二干|潍烟威2号光缆延伸:烟台大海阳-栖霞市局</v>
      </c>
      <c r="F6104" s="3">
        <f>INDEX(光放段!$I$4:$I$237,MATCH(纤芯!H6104,光放段!$B$4:$B$237,0))</f>
        <v>37056100000</v>
      </c>
      <c r="G6104" s="3" t="str">
        <f t="shared" si="475"/>
        <v>山东二干|潍烟威2号光缆延伸:烟台大海阳-栖霞市局</v>
      </c>
      <c r="H6104" s="3">
        <f>INDEX(光放段!$B$4:$B$237,MATCH(纤芯!G6104,光放段!$C$4:$C$237,0))</f>
        <v>37056101000</v>
      </c>
      <c r="I6104" s="3" t="str">
        <f t="shared" si="476"/>
        <v>潍烟威2号光缆延伸</v>
      </c>
      <c r="J6104" s="3" t="str">
        <f>INDEX(子缆名称!$B$4:$B$29,纤芯!M6104)</f>
        <v>A缆</v>
      </c>
      <c r="K6104" s="3">
        <v>5</v>
      </c>
      <c r="L6104" s="3">
        <f t="shared" si="477"/>
        <v>5</v>
      </c>
      <c r="M6104" s="3">
        <f t="shared" si="478"/>
        <v>1</v>
      </c>
      <c r="N6104" s="3" t="s">
        <v>132</v>
      </c>
      <c r="O6104" s="3">
        <f>COUNTIF([1]局站!$D$4:$D$172,"="&amp;N6104)</f>
        <v>1</v>
      </c>
      <c r="P6104" s="3">
        <v>0</v>
      </c>
      <c r="Q6104" s="3">
        <v>0</v>
      </c>
      <c r="R6104" s="3">
        <v>0</v>
      </c>
      <c r="S6104" s="3" t="s">
        <v>117</v>
      </c>
      <c r="T6104" s="3">
        <f>COUNTIF([1]局站!$D$4:$D$172,"="&amp;S6104)</f>
        <v>1</v>
      </c>
      <c r="U6104" s="3">
        <v>0</v>
      </c>
      <c r="V6104" s="3">
        <v>0</v>
      </c>
      <c r="W6104" s="3">
        <v>0</v>
      </c>
      <c r="X6104" s="3" t="s">
        <v>1214</v>
      </c>
      <c r="Y6104" s="3" t="s">
        <v>880</v>
      </c>
      <c r="Z6104" s="3" t="str">
        <f>INDEX(业务类型!$C$4:$C$8,MATCH(纤芯!Y6104,业务类型!$B$4:$B$8,0))</f>
        <v>IDLE</v>
      </c>
      <c r="AA6104" s="3"/>
    </row>
    <row r="6105" spans="1:27" ht="16.5" x14ac:dyDescent="0.2">
      <c r="A6105" s="3">
        <v>6102</v>
      </c>
      <c r="B6105" s="3">
        <f t="shared" si="479"/>
        <v>37056101006</v>
      </c>
      <c r="C6105" s="3" t="s">
        <v>1166</v>
      </c>
      <c r="D6105" s="3" t="s">
        <v>256</v>
      </c>
      <c r="E6105" s="3" t="str">
        <f>INDEX(光放段!$G$4:$G$237,MATCH(纤芯!G6105,光放段!$C$4:$C$237,0))</f>
        <v>山东二干|潍烟威2号光缆延伸:烟台大海阳-栖霞市局</v>
      </c>
      <c r="F6105" s="3">
        <f>INDEX(光放段!$I$4:$I$237,MATCH(纤芯!H6105,光放段!$B$4:$B$237,0))</f>
        <v>37056100000</v>
      </c>
      <c r="G6105" s="3" t="str">
        <f t="shared" si="475"/>
        <v>山东二干|潍烟威2号光缆延伸:烟台大海阳-栖霞市局</v>
      </c>
      <c r="H6105" s="3">
        <f>INDEX(光放段!$B$4:$B$237,MATCH(纤芯!G6105,光放段!$C$4:$C$237,0))</f>
        <v>37056101000</v>
      </c>
      <c r="I6105" s="3" t="str">
        <f t="shared" si="476"/>
        <v>潍烟威2号光缆延伸</v>
      </c>
      <c r="J6105" s="3" t="str">
        <f>INDEX(子缆名称!$B$4:$B$29,纤芯!M6105)</f>
        <v>A缆</v>
      </c>
      <c r="K6105" s="3">
        <v>6</v>
      </c>
      <c r="L6105" s="3">
        <f t="shared" si="477"/>
        <v>6</v>
      </c>
      <c r="M6105" s="3">
        <f t="shared" si="478"/>
        <v>1</v>
      </c>
      <c r="N6105" s="3" t="s">
        <v>132</v>
      </c>
      <c r="O6105" s="3">
        <f>COUNTIF([1]局站!$D$4:$D$172,"="&amp;N6105)</f>
        <v>1</v>
      </c>
      <c r="P6105" s="3">
        <v>0</v>
      </c>
      <c r="Q6105" s="3">
        <v>0</v>
      </c>
      <c r="R6105" s="3">
        <v>0</v>
      </c>
      <c r="S6105" s="3" t="s">
        <v>117</v>
      </c>
      <c r="T6105" s="3">
        <f>COUNTIF([1]局站!$D$4:$D$172,"="&amp;S6105)</f>
        <v>1</v>
      </c>
      <c r="U6105" s="3">
        <v>0</v>
      </c>
      <c r="V6105" s="3">
        <v>0</v>
      </c>
      <c r="W6105" s="3">
        <v>0</v>
      </c>
      <c r="X6105" s="3" t="s">
        <v>1214</v>
      </c>
      <c r="Y6105" s="3" t="s">
        <v>880</v>
      </c>
      <c r="Z6105" s="3" t="str">
        <f>INDEX(业务类型!$C$4:$C$8,MATCH(纤芯!Y6105,业务类型!$B$4:$B$8,0))</f>
        <v>IDLE</v>
      </c>
      <c r="AA6105" s="3"/>
    </row>
    <row r="6106" spans="1:27" ht="16.5" x14ac:dyDescent="0.2">
      <c r="A6106" s="3">
        <v>6103</v>
      </c>
      <c r="B6106" s="3">
        <f t="shared" si="479"/>
        <v>37056101007</v>
      </c>
      <c r="C6106" s="3" t="s">
        <v>1166</v>
      </c>
      <c r="D6106" s="3" t="s">
        <v>256</v>
      </c>
      <c r="E6106" s="3" t="str">
        <f>INDEX(光放段!$G$4:$G$237,MATCH(纤芯!G6106,光放段!$C$4:$C$237,0))</f>
        <v>山东二干|潍烟威2号光缆延伸:烟台大海阳-栖霞市局</v>
      </c>
      <c r="F6106" s="3">
        <f>INDEX(光放段!$I$4:$I$237,MATCH(纤芯!H6106,光放段!$B$4:$B$237,0))</f>
        <v>37056100000</v>
      </c>
      <c r="G6106" s="3" t="str">
        <f t="shared" si="475"/>
        <v>山东二干|潍烟威2号光缆延伸:烟台大海阳-栖霞市局</v>
      </c>
      <c r="H6106" s="3">
        <f>INDEX(光放段!$B$4:$B$237,MATCH(纤芯!G6106,光放段!$C$4:$C$237,0))</f>
        <v>37056101000</v>
      </c>
      <c r="I6106" s="3" t="str">
        <f t="shared" si="476"/>
        <v>潍烟威2号光缆延伸</v>
      </c>
      <c r="J6106" s="3" t="str">
        <f>INDEX(子缆名称!$B$4:$B$29,纤芯!M6106)</f>
        <v>A缆</v>
      </c>
      <c r="K6106" s="3">
        <v>7</v>
      </c>
      <c r="L6106" s="3">
        <f t="shared" si="477"/>
        <v>7</v>
      </c>
      <c r="M6106" s="3">
        <f t="shared" si="478"/>
        <v>1</v>
      </c>
      <c r="N6106" s="3" t="s">
        <v>132</v>
      </c>
      <c r="O6106" s="3">
        <f>COUNTIF([1]局站!$D$4:$D$172,"="&amp;N6106)</f>
        <v>1</v>
      </c>
      <c r="P6106" s="3">
        <v>0</v>
      </c>
      <c r="Q6106" s="3">
        <v>0</v>
      </c>
      <c r="R6106" s="3">
        <v>0</v>
      </c>
      <c r="S6106" s="3" t="s">
        <v>117</v>
      </c>
      <c r="T6106" s="3">
        <f>COUNTIF([1]局站!$D$4:$D$172,"="&amp;S6106)</f>
        <v>1</v>
      </c>
      <c r="U6106" s="3">
        <v>0</v>
      </c>
      <c r="V6106" s="3">
        <v>0</v>
      </c>
      <c r="W6106" s="3">
        <v>0</v>
      </c>
      <c r="X6106" s="3" t="s">
        <v>1214</v>
      </c>
      <c r="Y6106" s="3" t="s">
        <v>880</v>
      </c>
      <c r="Z6106" s="3" t="str">
        <f>INDEX(业务类型!$C$4:$C$8,MATCH(纤芯!Y6106,业务类型!$B$4:$B$8,0))</f>
        <v>IDLE</v>
      </c>
      <c r="AA6106" s="3"/>
    </row>
    <row r="6107" spans="1:27" ht="16.5" x14ac:dyDescent="0.2">
      <c r="A6107" s="3">
        <v>6104</v>
      </c>
      <c r="B6107" s="3">
        <f t="shared" si="479"/>
        <v>37056101008</v>
      </c>
      <c r="C6107" s="3" t="s">
        <v>1166</v>
      </c>
      <c r="D6107" s="3" t="s">
        <v>256</v>
      </c>
      <c r="E6107" s="3" t="str">
        <f>INDEX(光放段!$G$4:$G$237,MATCH(纤芯!G6107,光放段!$C$4:$C$237,0))</f>
        <v>山东二干|潍烟威2号光缆延伸:烟台大海阳-栖霞市局</v>
      </c>
      <c r="F6107" s="3">
        <f>INDEX(光放段!$I$4:$I$237,MATCH(纤芯!H6107,光放段!$B$4:$B$237,0))</f>
        <v>37056100000</v>
      </c>
      <c r="G6107" s="3" t="str">
        <f t="shared" si="475"/>
        <v>山东二干|潍烟威2号光缆延伸:烟台大海阳-栖霞市局</v>
      </c>
      <c r="H6107" s="3">
        <f>INDEX(光放段!$B$4:$B$237,MATCH(纤芯!G6107,光放段!$C$4:$C$237,0))</f>
        <v>37056101000</v>
      </c>
      <c r="I6107" s="3" t="str">
        <f t="shared" si="476"/>
        <v>潍烟威2号光缆延伸</v>
      </c>
      <c r="J6107" s="3" t="str">
        <f>INDEX(子缆名称!$B$4:$B$29,纤芯!M6107)</f>
        <v>A缆</v>
      </c>
      <c r="K6107" s="3">
        <v>8</v>
      </c>
      <c r="L6107" s="3">
        <f t="shared" si="477"/>
        <v>8</v>
      </c>
      <c r="M6107" s="3">
        <f t="shared" si="478"/>
        <v>1</v>
      </c>
      <c r="N6107" s="3" t="s">
        <v>132</v>
      </c>
      <c r="O6107" s="3">
        <f>COUNTIF([1]局站!$D$4:$D$172,"="&amp;N6107)</f>
        <v>1</v>
      </c>
      <c r="P6107" s="3">
        <v>0</v>
      </c>
      <c r="Q6107" s="3">
        <v>0</v>
      </c>
      <c r="R6107" s="3">
        <v>0</v>
      </c>
      <c r="S6107" s="3" t="s">
        <v>117</v>
      </c>
      <c r="T6107" s="3">
        <f>COUNTIF([1]局站!$D$4:$D$172,"="&amp;S6107)</f>
        <v>1</v>
      </c>
      <c r="U6107" s="3">
        <v>0</v>
      </c>
      <c r="V6107" s="3">
        <v>0</v>
      </c>
      <c r="W6107" s="3">
        <v>0</v>
      </c>
      <c r="X6107" s="3" t="s">
        <v>1214</v>
      </c>
      <c r="Y6107" s="3" t="s">
        <v>880</v>
      </c>
      <c r="Z6107" s="3" t="str">
        <f>INDEX(业务类型!$C$4:$C$8,MATCH(纤芯!Y6107,业务类型!$B$4:$B$8,0))</f>
        <v>IDLE</v>
      </c>
      <c r="AA6107" s="3"/>
    </row>
    <row r="6108" spans="1:27" ht="16.5" x14ac:dyDescent="0.2">
      <c r="A6108" s="3">
        <v>6105</v>
      </c>
      <c r="B6108" s="3">
        <f t="shared" si="479"/>
        <v>37056101009</v>
      </c>
      <c r="C6108" s="3" t="s">
        <v>1166</v>
      </c>
      <c r="D6108" s="3" t="s">
        <v>256</v>
      </c>
      <c r="E6108" s="3" t="str">
        <f>INDEX(光放段!$G$4:$G$237,MATCH(纤芯!G6108,光放段!$C$4:$C$237,0))</f>
        <v>山东二干|潍烟威2号光缆延伸:烟台大海阳-栖霞市局</v>
      </c>
      <c r="F6108" s="3">
        <f>INDEX(光放段!$I$4:$I$237,MATCH(纤芯!H6108,光放段!$B$4:$B$237,0))</f>
        <v>37056100000</v>
      </c>
      <c r="G6108" s="3" t="str">
        <f t="shared" si="475"/>
        <v>山东二干|潍烟威2号光缆延伸:烟台大海阳-栖霞市局</v>
      </c>
      <c r="H6108" s="3">
        <f>INDEX(光放段!$B$4:$B$237,MATCH(纤芯!G6108,光放段!$C$4:$C$237,0))</f>
        <v>37056101000</v>
      </c>
      <c r="I6108" s="3" t="str">
        <f t="shared" si="476"/>
        <v>潍烟威2号光缆延伸</v>
      </c>
      <c r="J6108" s="3" t="str">
        <f>INDEX(子缆名称!$B$4:$B$29,纤芯!M6108)</f>
        <v>A缆</v>
      </c>
      <c r="K6108" s="3">
        <v>9</v>
      </c>
      <c r="L6108" s="3">
        <f t="shared" si="477"/>
        <v>9</v>
      </c>
      <c r="M6108" s="3">
        <f t="shared" si="478"/>
        <v>1</v>
      </c>
      <c r="N6108" s="3" t="s">
        <v>132</v>
      </c>
      <c r="O6108" s="3">
        <f>COUNTIF([1]局站!$D$4:$D$172,"="&amp;N6108)</f>
        <v>1</v>
      </c>
      <c r="P6108" s="3">
        <v>0</v>
      </c>
      <c r="Q6108" s="3">
        <v>0</v>
      </c>
      <c r="R6108" s="3">
        <v>0</v>
      </c>
      <c r="S6108" s="3" t="s">
        <v>117</v>
      </c>
      <c r="T6108" s="3">
        <f>COUNTIF([1]局站!$D$4:$D$172,"="&amp;S6108)</f>
        <v>1</v>
      </c>
      <c r="U6108" s="3">
        <v>0</v>
      </c>
      <c r="V6108" s="3">
        <v>0</v>
      </c>
      <c r="W6108" s="3">
        <v>0</v>
      </c>
      <c r="X6108" s="3" t="s">
        <v>1214</v>
      </c>
      <c r="Y6108" s="3" t="s">
        <v>880</v>
      </c>
      <c r="Z6108" s="3" t="str">
        <f>INDEX(业务类型!$C$4:$C$8,MATCH(纤芯!Y6108,业务类型!$B$4:$B$8,0))</f>
        <v>IDLE</v>
      </c>
      <c r="AA6108" s="3"/>
    </row>
    <row r="6109" spans="1:27" ht="16.5" x14ac:dyDescent="0.2">
      <c r="A6109" s="3">
        <v>6106</v>
      </c>
      <c r="B6109" s="3">
        <f t="shared" si="479"/>
        <v>37056101010</v>
      </c>
      <c r="C6109" s="3" t="s">
        <v>1166</v>
      </c>
      <c r="D6109" s="3" t="s">
        <v>256</v>
      </c>
      <c r="E6109" s="3" t="str">
        <f>INDEX(光放段!$G$4:$G$237,MATCH(纤芯!G6109,光放段!$C$4:$C$237,0))</f>
        <v>山东二干|潍烟威2号光缆延伸:烟台大海阳-栖霞市局</v>
      </c>
      <c r="F6109" s="3">
        <f>INDEX(光放段!$I$4:$I$237,MATCH(纤芯!H6109,光放段!$B$4:$B$237,0))</f>
        <v>37056100000</v>
      </c>
      <c r="G6109" s="3" t="str">
        <f t="shared" si="475"/>
        <v>山东二干|潍烟威2号光缆延伸:烟台大海阳-栖霞市局</v>
      </c>
      <c r="H6109" s="3">
        <f>INDEX(光放段!$B$4:$B$237,MATCH(纤芯!G6109,光放段!$C$4:$C$237,0))</f>
        <v>37056101000</v>
      </c>
      <c r="I6109" s="3" t="str">
        <f t="shared" si="476"/>
        <v>潍烟威2号光缆延伸</v>
      </c>
      <c r="J6109" s="3" t="str">
        <f>INDEX(子缆名称!$B$4:$B$29,纤芯!M6109)</f>
        <v>A缆</v>
      </c>
      <c r="K6109" s="3">
        <v>10</v>
      </c>
      <c r="L6109" s="3">
        <f t="shared" si="477"/>
        <v>10</v>
      </c>
      <c r="M6109" s="3">
        <f t="shared" si="478"/>
        <v>1</v>
      </c>
      <c r="N6109" s="3" t="s">
        <v>132</v>
      </c>
      <c r="O6109" s="3">
        <f>COUNTIF([1]局站!$D$4:$D$172,"="&amp;N6109)</f>
        <v>1</v>
      </c>
      <c r="P6109" s="3">
        <v>0</v>
      </c>
      <c r="Q6109" s="3">
        <v>0</v>
      </c>
      <c r="R6109" s="3">
        <v>0</v>
      </c>
      <c r="S6109" s="3" t="s">
        <v>117</v>
      </c>
      <c r="T6109" s="3">
        <f>COUNTIF([1]局站!$D$4:$D$172,"="&amp;S6109)</f>
        <v>1</v>
      </c>
      <c r="U6109" s="3">
        <v>0</v>
      </c>
      <c r="V6109" s="3">
        <v>0</v>
      </c>
      <c r="W6109" s="3">
        <v>0</v>
      </c>
      <c r="X6109" s="3" t="s">
        <v>1214</v>
      </c>
      <c r="Y6109" s="3" t="s">
        <v>880</v>
      </c>
      <c r="Z6109" s="3" t="str">
        <f>INDEX(业务类型!$C$4:$C$8,MATCH(纤芯!Y6109,业务类型!$B$4:$B$8,0))</f>
        <v>IDLE</v>
      </c>
      <c r="AA6109" s="3"/>
    </row>
    <row r="6110" spans="1:27" ht="16.5" x14ac:dyDescent="0.2">
      <c r="A6110" s="3">
        <v>6107</v>
      </c>
      <c r="B6110" s="3">
        <f t="shared" si="479"/>
        <v>37056101011</v>
      </c>
      <c r="C6110" s="3" t="s">
        <v>1166</v>
      </c>
      <c r="D6110" s="3" t="s">
        <v>256</v>
      </c>
      <c r="E6110" s="3" t="str">
        <f>INDEX(光放段!$G$4:$G$237,MATCH(纤芯!G6110,光放段!$C$4:$C$237,0))</f>
        <v>山东二干|潍烟威2号光缆延伸:烟台大海阳-栖霞市局</v>
      </c>
      <c r="F6110" s="3">
        <f>INDEX(光放段!$I$4:$I$237,MATCH(纤芯!H6110,光放段!$B$4:$B$237,0))</f>
        <v>37056100000</v>
      </c>
      <c r="G6110" s="3" t="str">
        <f t="shared" si="475"/>
        <v>山东二干|潍烟威2号光缆延伸:烟台大海阳-栖霞市局</v>
      </c>
      <c r="H6110" s="3">
        <f>INDEX(光放段!$B$4:$B$237,MATCH(纤芯!G6110,光放段!$C$4:$C$237,0))</f>
        <v>37056101000</v>
      </c>
      <c r="I6110" s="3" t="str">
        <f t="shared" si="476"/>
        <v>潍烟威2号光缆延伸</v>
      </c>
      <c r="J6110" s="3" t="str">
        <f>INDEX(子缆名称!$B$4:$B$29,纤芯!M6110)</f>
        <v>A缆</v>
      </c>
      <c r="K6110" s="3">
        <v>11</v>
      </c>
      <c r="L6110" s="3">
        <f t="shared" si="477"/>
        <v>11</v>
      </c>
      <c r="M6110" s="3">
        <f t="shared" si="478"/>
        <v>1</v>
      </c>
      <c r="N6110" s="3" t="s">
        <v>132</v>
      </c>
      <c r="O6110" s="3">
        <f>COUNTIF([1]局站!$D$4:$D$172,"="&amp;N6110)</f>
        <v>1</v>
      </c>
      <c r="P6110" s="3">
        <v>0</v>
      </c>
      <c r="Q6110" s="3">
        <v>0</v>
      </c>
      <c r="R6110" s="3">
        <v>0</v>
      </c>
      <c r="S6110" s="3" t="s">
        <v>117</v>
      </c>
      <c r="T6110" s="3">
        <f>COUNTIF([1]局站!$D$4:$D$172,"="&amp;S6110)</f>
        <v>1</v>
      </c>
      <c r="U6110" s="3">
        <v>0</v>
      </c>
      <c r="V6110" s="3">
        <v>0</v>
      </c>
      <c r="W6110" s="3">
        <v>0</v>
      </c>
      <c r="X6110" s="3" t="s">
        <v>1214</v>
      </c>
      <c r="Y6110" s="3" t="s">
        <v>881</v>
      </c>
      <c r="Z6110" s="3" t="str">
        <f>INDEX(业务类型!$C$4:$C$8,MATCH(纤芯!Y6110,业务类型!$B$4:$B$8,0))</f>
        <v>OTHER</v>
      </c>
      <c r="AA6110" s="3" t="s">
        <v>1132</v>
      </c>
    </row>
    <row r="6111" spans="1:27" ht="16.5" x14ac:dyDescent="0.2">
      <c r="A6111" s="3">
        <v>6108</v>
      </c>
      <c r="B6111" s="3">
        <f t="shared" si="479"/>
        <v>37056101012</v>
      </c>
      <c r="C6111" s="3" t="s">
        <v>1166</v>
      </c>
      <c r="D6111" s="3" t="s">
        <v>256</v>
      </c>
      <c r="E6111" s="3" t="str">
        <f>INDEX(光放段!$G$4:$G$237,MATCH(纤芯!G6111,光放段!$C$4:$C$237,0))</f>
        <v>山东二干|潍烟威2号光缆延伸:烟台大海阳-栖霞市局</v>
      </c>
      <c r="F6111" s="3">
        <f>INDEX(光放段!$I$4:$I$237,MATCH(纤芯!H6111,光放段!$B$4:$B$237,0))</f>
        <v>37056100000</v>
      </c>
      <c r="G6111" s="3" t="str">
        <f t="shared" si="475"/>
        <v>山东二干|潍烟威2号光缆延伸:烟台大海阳-栖霞市局</v>
      </c>
      <c r="H6111" s="3">
        <f>INDEX(光放段!$B$4:$B$237,MATCH(纤芯!G6111,光放段!$C$4:$C$237,0))</f>
        <v>37056101000</v>
      </c>
      <c r="I6111" s="3" t="str">
        <f t="shared" si="476"/>
        <v>潍烟威2号光缆延伸</v>
      </c>
      <c r="J6111" s="3" t="str">
        <f>INDEX(子缆名称!$B$4:$B$29,纤芯!M6111)</f>
        <v>A缆</v>
      </c>
      <c r="K6111" s="3">
        <v>12</v>
      </c>
      <c r="L6111" s="3">
        <f t="shared" si="477"/>
        <v>12</v>
      </c>
      <c r="M6111" s="3">
        <f t="shared" si="478"/>
        <v>1</v>
      </c>
      <c r="N6111" s="3" t="s">
        <v>132</v>
      </c>
      <c r="O6111" s="3">
        <f>COUNTIF([1]局站!$D$4:$D$172,"="&amp;N6111)</f>
        <v>1</v>
      </c>
      <c r="P6111" s="3">
        <v>0</v>
      </c>
      <c r="Q6111" s="3">
        <v>0</v>
      </c>
      <c r="R6111" s="3">
        <v>0</v>
      </c>
      <c r="S6111" s="3" t="s">
        <v>117</v>
      </c>
      <c r="T6111" s="3">
        <f>COUNTIF([1]局站!$D$4:$D$172,"="&amp;S6111)</f>
        <v>1</v>
      </c>
      <c r="U6111" s="3">
        <v>0</v>
      </c>
      <c r="V6111" s="3">
        <v>0</v>
      </c>
      <c r="W6111" s="3">
        <v>0</v>
      </c>
      <c r="X6111" s="3" t="s">
        <v>1214</v>
      </c>
      <c r="Y6111" s="3" t="s">
        <v>880</v>
      </c>
      <c r="Z6111" s="3" t="str">
        <f>INDEX(业务类型!$C$4:$C$8,MATCH(纤芯!Y6111,业务类型!$B$4:$B$8,0))</f>
        <v>IDLE</v>
      </c>
      <c r="AA6111" s="3"/>
    </row>
    <row r="6112" spans="1:27" ht="16.5" x14ac:dyDescent="0.2">
      <c r="A6112" s="3">
        <v>6109</v>
      </c>
      <c r="B6112" s="3">
        <f t="shared" si="479"/>
        <v>37056101013</v>
      </c>
      <c r="C6112" s="3" t="s">
        <v>1166</v>
      </c>
      <c r="D6112" s="3" t="s">
        <v>256</v>
      </c>
      <c r="E6112" s="3" t="str">
        <f>INDEX(光放段!$G$4:$G$237,MATCH(纤芯!G6112,光放段!$C$4:$C$237,0))</f>
        <v>山东二干|潍烟威2号光缆延伸:烟台大海阳-栖霞市局</v>
      </c>
      <c r="F6112" s="3">
        <f>INDEX(光放段!$I$4:$I$237,MATCH(纤芯!H6112,光放段!$B$4:$B$237,0))</f>
        <v>37056100000</v>
      </c>
      <c r="G6112" s="3" t="str">
        <f t="shared" si="475"/>
        <v>山东二干|潍烟威2号光缆延伸:烟台大海阳-栖霞市局</v>
      </c>
      <c r="H6112" s="3">
        <f>INDEX(光放段!$B$4:$B$237,MATCH(纤芯!G6112,光放段!$C$4:$C$237,0))</f>
        <v>37056101000</v>
      </c>
      <c r="I6112" s="3" t="str">
        <f t="shared" si="476"/>
        <v>潍烟威2号光缆延伸</v>
      </c>
      <c r="J6112" s="3" t="str">
        <f>INDEX(子缆名称!$B$4:$B$29,纤芯!M6112)</f>
        <v>B缆</v>
      </c>
      <c r="K6112" s="3">
        <v>13</v>
      </c>
      <c r="L6112" s="3">
        <f t="shared" si="477"/>
        <v>1</v>
      </c>
      <c r="M6112" s="3">
        <f t="shared" si="478"/>
        <v>2</v>
      </c>
      <c r="N6112" s="3" t="s">
        <v>132</v>
      </c>
      <c r="O6112" s="3">
        <f>COUNTIF([1]局站!$D$4:$D$172,"="&amp;N6112)</f>
        <v>1</v>
      </c>
      <c r="P6112" s="3">
        <v>0</v>
      </c>
      <c r="Q6112" s="3">
        <v>0</v>
      </c>
      <c r="R6112" s="3">
        <v>0</v>
      </c>
      <c r="S6112" s="3" t="s">
        <v>117</v>
      </c>
      <c r="T6112" s="3">
        <f>COUNTIF([1]局站!$D$4:$D$172,"="&amp;S6112)</f>
        <v>1</v>
      </c>
      <c r="U6112" s="3">
        <v>0</v>
      </c>
      <c r="V6112" s="3">
        <v>0</v>
      </c>
      <c r="W6112" s="3">
        <v>0</v>
      </c>
      <c r="X6112" s="3" t="s">
        <v>1214</v>
      </c>
      <c r="Y6112" s="3" t="s">
        <v>880</v>
      </c>
      <c r="Z6112" s="3" t="str">
        <f>INDEX(业务类型!$C$4:$C$8,MATCH(纤芯!Y6112,业务类型!$B$4:$B$8,0))</f>
        <v>IDLE</v>
      </c>
      <c r="AA6112" s="3"/>
    </row>
    <row r="6113" spans="1:27" ht="16.5" x14ac:dyDescent="0.2">
      <c r="A6113" s="3">
        <v>6110</v>
      </c>
      <c r="B6113" s="3">
        <f t="shared" si="479"/>
        <v>37056101014</v>
      </c>
      <c r="C6113" s="3" t="s">
        <v>1166</v>
      </c>
      <c r="D6113" s="3" t="s">
        <v>256</v>
      </c>
      <c r="E6113" s="3" t="str">
        <f>INDEX(光放段!$G$4:$G$237,MATCH(纤芯!G6113,光放段!$C$4:$C$237,0))</f>
        <v>山东二干|潍烟威2号光缆延伸:烟台大海阳-栖霞市局</v>
      </c>
      <c r="F6113" s="3">
        <f>INDEX(光放段!$I$4:$I$237,MATCH(纤芯!H6113,光放段!$B$4:$B$237,0))</f>
        <v>37056100000</v>
      </c>
      <c r="G6113" s="3" t="str">
        <f t="shared" si="475"/>
        <v>山东二干|潍烟威2号光缆延伸:烟台大海阳-栖霞市局</v>
      </c>
      <c r="H6113" s="3">
        <f>INDEX(光放段!$B$4:$B$237,MATCH(纤芯!G6113,光放段!$C$4:$C$237,0))</f>
        <v>37056101000</v>
      </c>
      <c r="I6113" s="3" t="str">
        <f t="shared" si="476"/>
        <v>潍烟威2号光缆延伸</v>
      </c>
      <c r="J6113" s="3" t="str">
        <f>INDEX(子缆名称!$B$4:$B$29,纤芯!M6113)</f>
        <v>B缆</v>
      </c>
      <c r="K6113" s="3">
        <v>14</v>
      </c>
      <c r="L6113" s="3">
        <f t="shared" si="477"/>
        <v>2</v>
      </c>
      <c r="M6113" s="3">
        <f t="shared" si="478"/>
        <v>2</v>
      </c>
      <c r="N6113" s="3" t="s">
        <v>132</v>
      </c>
      <c r="O6113" s="3">
        <f>COUNTIF([1]局站!$D$4:$D$172,"="&amp;N6113)</f>
        <v>1</v>
      </c>
      <c r="P6113" s="3">
        <v>0</v>
      </c>
      <c r="Q6113" s="3">
        <v>0</v>
      </c>
      <c r="R6113" s="3">
        <v>0</v>
      </c>
      <c r="S6113" s="3" t="s">
        <v>117</v>
      </c>
      <c r="T6113" s="3">
        <f>COUNTIF([1]局站!$D$4:$D$172,"="&amp;S6113)</f>
        <v>1</v>
      </c>
      <c r="U6113" s="3">
        <v>0</v>
      </c>
      <c r="V6113" s="3">
        <v>0</v>
      </c>
      <c r="W6113" s="3">
        <v>0</v>
      </c>
      <c r="X6113" s="3" t="s">
        <v>1214</v>
      </c>
      <c r="Y6113" s="3" t="s">
        <v>880</v>
      </c>
      <c r="Z6113" s="3" t="str">
        <f>INDEX(业务类型!$C$4:$C$8,MATCH(纤芯!Y6113,业务类型!$B$4:$B$8,0))</f>
        <v>IDLE</v>
      </c>
      <c r="AA6113" s="3"/>
    </row>
    <row r="6114" spans="1:27" ht="16.5" x14ac:dyDescent="0.2">
      <c r="A6114" s="3">
        <v>6111</v>
      </c>
      <c r="B6114" s="3">
        <f t="shared" si="479"/>
        <v>37056101015</v>
      </c>
      <c r="C6114" s="3" t="s">
        <v>1166</v>
      </c>
      <c r="D6114" s="3" t="s">
        <v>256</v>
      </c>
      <c r="E6114" s="3" t="str">
        <f>INDEX(光放段!$G$4:$G$237,MATCH(纤芯!G6114,光放段!$C$4:$C$237,0))</f>
        <v>山东二干|潍烟威2号光缆延伸:烟台大海阳-栖霞市局</v>
      </c>
      <c r="F6114" s="3">
        <f>INDEX(光放段!$I$4:$I$237,MATCH(纤芯!H6114,光放段!$B$4:$B$237,0))</f>
        <v>37056100000</v>
      </c>
      <c r="G6114" s="3" t="str">
        <f t="shared" si="475"/>
        <v>山东二干|潍烟威2号光缆延伸:烟台大海阳-栖霞市局</v>
      </c>
      <c r="H6114" s="3">
        <f>INDEX(光放段!$B$4:$B$237,MATCH(纤芯!G6114,光放段!$C$4:$C$237,0))</f>
        <v>37056101000</v>
      </c>
      <c r="I6114" s="3" t="str">
        <f t="shared" si="476"/>
        <v>潍烟威2号光缆延伸</v>
      </c>
      <c r="J6114" s="3" t="str">
        <f>INDEX(子缆名称!$B$4:$B$29,纤芯!M6114)</f>
        <v>B缆</v>
      </c>
      <c r="K6114" s="3">
        <v>15</v>
      </c>
      <c r="L6114" s="3">
        <f t="shared" si="477"/>
        <v>3</v>
      </c>
      <c r="M6114" s="3">
        <f t="shared" si="478"/>
        <v>2</v>
      </c>
      <c r="N6114" s="3" t="s">
        <v>132</v>
      </c>
      <c r="O6114" s="3">
        <f>COUNTIF([1]局站!$D$4:$D$172,"="&amp;N6114)</f>
        <v>1</v>
      </c>
      <c r="P6114" s="3">
        <v>0</v>
      </c>
      <c r="Q6114" s="3">
        <v>0</v>
      </c>
      <c r="R6114" s="3">
        <v>0</v>
      </c>
      <c r="S6114" s="3" t="s">
        <v>117</v>
      </c>
      <c r="T6114" s="3">
        <f>COUNTIF([1]局站!$D$4:$D$172,"="&amp;S6114)</f>
        <v>1</v>
      </c>
      <c r="U6114" s="3">
        <v>0</v>
      </c>
      <c r="V6114" s="3">
        <v>0</v>
      </c>
      <c r="W6114" s="3">
        <v>0</v>
      </c>
      <c r="X6114" s="3" t="s">
        <v>1214</v>
      </c>
      <c r="Y6114" s="3" t="s">
        <v>880</v>
      </c>
      <c r="Z6114" s="3" t="str">
        <f>INDEX(业务类型!$C$4:$C$8,MATCH(纤芯!Y6114,业务类型!$B$4:$B$8,0))</f>
        <v>IDLE</v>
      </c>
      <c r="AA6114" s="3"/>
    </row>
    <row r="6115" spans="1:27" ht="16.5" x14ac:dyDescent="0.2">
      <c r="A6115" s="3">
        <v>6112</v>
      </c>
      <c r="B6115" s="3">
        <f t="shared" si="479"/>
        <v>37056101016</v>
      </c>
      <c r="C6115" s="3" t="s">
        <v>1166</v>
      </c>
      <c r="D6115" s="3" t="s">
        <v>256</v>
      </c>
      <c r="E6115" s="3" t="str">
        <f>INDEX(光放段!$G$4:$G$237,MATCH(纤芯!G6115,光放段!$C$4:$C$237,0))</f>
        <v>山东二干|潍烟威2号光缆延伸:烟台大海阳-栖霞市局</v>
      </c>
      <c r="F6115" s="3">
        <f>INDEX(光放段!$I$4:$I$237,MATCH(纤芯!H6115,光放段!$B$4:$B$237,0))</f>
        <v>37056100000</v>
      </c>
      <c r="G6115" s="3" t="str">
        <f t="shared" si="475"/>
        <v>山东二干|潍烟威2号光缆延伸:烟台大海阳-栖霞市局</v>
      </c>
      <c r="H6115" s="3">
        <f>INDEX(光放段!$B$4:$B$237,MATCH(纤芯!G6115,光放段!$C$4:$C$237,0))</f>
        <v>37056101000</v>
      </c>
      <c r="I6115" s="3" t="str">
        <f t="shared" si="476"/>
        <v>潍烟威2号光缆延伸</v>
      </c>
      <c r="J6115" s="3" t="str">
        <f>INDEX(子缆名称!$B$4:$B$29,纤芯!M6115)</f>
        <v>B缆</v>
      </c>
      <c r="K6115" s="3">
        <v>16</v>
      </c>
      <c r="L6115" s="3">
        <f t="shared" si="477"/>
        <v>4</v>
      </c>
      <c r="M6115" s="3">
        <f t="shared" si="478"/>
        <v>2</v>
      </c>
      <c r="N6115" s="3" t="s">
        <v>132</v>
      </c>
      <c r="O6115" s="3">
        <f>COUNTIF([1]局站!$D$4:$D$172,"="&amp;N6115)</f>
        <v>1</v>
      </c>
      <c r="P6115" s="3">
        <v>0</v>
      </c>
      <c r="Q6115" s="3">
        <v>0</v>
      </c>
      <c r="R6115" s="3">
        <v>0</v>
      </c>
      <c r="S6115" s="3" t="s">
        <v>117</v>
      </c>
      <c r="T6115" s="3">
        <f>COUNTIF([1]局站!$D$4:$D$172,"="&amp;S6115)</f>
        <v>1</v>
      </c>
      <c r="U6115" s="3">
        <v>0</v>
      </c>
      <c r="V6115" s="3">
        <v>0</v>
      </c>
      <c r="W6115" s="3">
        <v>0</v>
      </c>
      <c r="X6115" s="3" t="s">
        <v>1214</v>
      </c>
      <c r="Y6115" s="3" t="s">
        <v>880</v>
      </c>
      <c r="Z6115" s="3" t="str">
        <f>INDEX(业务类型!$C$4:$C$8,MATCH(纤芯!Y6115,业务类型!$B$4:$B$8,0))</f>
        <v>IDLE</v>
      </c>
      <c r="AA6115" s="3"/>
    </row>
    <row r="6116" spans="1:27" ht="16.5" x14ac:dyDescent="0.2">
      <c r="A6116" s="3">
        <v>6113</v>
      </c>
      <c r="B6116" s="3">
        <f t="shared" si="479"/>
        <v>37056101017</v>
      </c>
      <c r="C6116" s="3" t="s">
        <v>1166</v>
      </c>
      <c r="D6116" s="3" t="s">
        <v>256</v>
      </c>
      <c r="E6116" s="3" t="str">
        <f>INDEX(光放段!$G$4:$G$237,MATCH(纤芯!G6116,光放段!$C$4:$C$237,0))</f>
        <v>山东二干|潍烟威2号光缆延伸:烟台大海阳-栖霞市局</v>
      </c>
      <c r="F6116" s="3">
        <f>INDEX(光放段!$I$4:$I$237,MATCH(纤芯!H6116,光放段!$B$4:$B$237,0))</f>
        <v>37056100000</v>
      </c>
      <c r="G6116" s="3" t="str">
        <f t="shared" si="475"/>
        <v>山东二干|潍烟威2号光缆延伸:烟台大海阳-栖霞市局</v>
      </c>
      <c r="H6116" s="3">
        <f>INDEX(光放段!$B$4:$B$237,MATCH(纤芯!G6116,光放段!$C$4:$C$237,0))</f>
        <v>37056101000</v>
      </c>
      <c r="I6116" s="3" t="str">
        <f t="shared" si="476"/>
        <v>潍烟威2号光缆延伸</v>
      </c>
      <c r="J6116" s="3" t="str">
        <f>INDEX(子缆名称!$B$4:$B$29,纤芯!M6116)</f>
        <v>B缆</v>
      </c>
      <c r="K6116" s="3">
        <v>17</v>
      </c>
      <c r="L6116" s="3">
        <f t="shared" si="477"/>
        <v>5</v>
      </c>
      <c r="M6116" s="3">
        <f t="shared" si="478"/>
        <v>2</v>
      </c>
      <c r="N6116" s="3" t="s">
        <v>132</v>
      </c>
      <c r="O6116" s="3">
        <f>COUNTIF([1]局站!$D$4:$D$172,"="&amp;N6116)</f>
        <v>1</v>
      </c>
      <c r="P6116" s="3">
        <v>0</v>
      </c>
      <c r="Q6116" s="3">
        <v>0</v>
      </c>
      <c r="R6116" s="3">
        <v>0</v>
      </c>
      <c r="S6116" s="3" t="s">
        <v>117</v>
      </c>
      <c r="T6116" s="3">
        <f>COUNTIF([1]局站!$D$4:$D$172,"="&amp;S6116)</f>
        <v>1</v>
      </c>
      <c r="U6116" s="3">
        <v>0</v>
      </c>
      <c r="V6116" s="3">
        <v>0</v>
      </c>
      <c r="W6116" s="3">
        <v>0</v>
      </c>
      <c r="X6116" s="3" t="s">
        <v>1214</v>
      </c>
      <c r="Y6116" s="3" t="s">
        <v>880</v>
      </c>
      <c r="Z6116" s="3" t="str">
        <f>INDEX(业务类型!$C$4:$C$8,MATCH(纤芯!Y6116,业务类型!$B$4:$B$8,0))</f>
        <v>IDLE</v>
      </c>
      <c r="AA6116" s="3"/>
    </row>
    <row r="6117" spans="1:27" ht="16.5" x14ac:dyDescent="0.2">
      <c r="A6117" s="3">
        <v>6114</v>
      </c>
      <c r="B6117" s="3">
        <f t="shared" si="479"/>
        <v>37056101018</v>
      </c>
      <c r="C6117" s="3" t="s">
        <v>1166</v>
      </c>
      <c r="D6117" s="3" t="s">
        <v>256</v>
      </c>
      <c r="E6117" s="3" t="str">
        <f>INDEX(光放段!$G$4:$G$237,MATCH(纤芯!G6117,光放段!$C$4:$C$237,0))</f>
        <v>山东二干|潍烟威2号光缆延伸:烟台大海阳-栖霞市局</v>
      </c>
      <c r="F6117" s="3">
        <f>INDEX(光放段!$I$4:$I$237,MATCH(纤芯!H6117,光放段!$B$4:$B$237,0))</f>
        <v>37056100000</v>
      </c>
      <c r="G6117" s="3" t="str">
        <f t="shared" si="475"/>
        <v>山东二干|潍烟威2号光缆延伸:烟台大海阳-栖霞市局</v>
      </c>
      <c r="H6117" s="3">
        <f>INDEX(光放段!$B$4:$B$237,MATCH(纤芯!G6117,光放段!$C$4:$C$237,0))</f>
        <v>37056101000</v>
      </c>
      <c r="I6117" s="3" t="str">
        <f t="shared" si="476"/>
        <v>潍烟威2号光缆延伸</v>
      </c>
      <c r="J6117" s="3" t="str">
        <f>INDEX(子缆名称!$B$4:$B$29,纤芯!M6117)</f>
        <v>B缆</v>
      </c>
      <c r="K6117" s="3">
        <v>18</v>
      </c>
      <c r="L6117" s="3">
        <f t="shared" si="477"/>
        <v>6</v>
      </c>
      <c r="M6117" s="3">
        <f t="shared" si="478"/>
        <v>2</v>
      </c>
      <c r="N6117" s="3" t="s">
        <v>132</v>
      </c>
      <c r="O6117" s="3">
        <f>COUNTIF([1]局站!$D$4:$D$172,"="&amp;N6117)</f>
        <v>1</v>
      </c>
      <c r="P6117" s="3">
        <v>0</v>
      </c>
      <c r="Q6117" s="3">
        <v>0</v>
      </c>
      <c r="R6117" s="3">
        <v>0</v>
      </c>
      <c r="S6117" s="3" t="s">
        <v>117</v>
      </c>
      <c r="T6117" s="3">
        <f>COUNTIF([1]局站!$D$4:$D$172,"="&amp;S6117)</f>
        <v>1</v>
      </c>
      <c r="U6117" s="3">
        <v>0</v>
      </c>
      <c r="V6117" s="3">
        <v>0</v>
      </c>
      <c r="W6117" s="3">
        <v>0</v>
      </c>
      <c r="X6117" s="3" t="s">
        <v>1214</v>
      </c>
      <c r="Y6117" s="3" t="s">
        <v>880</v>
      </c>
      <c r="Z6117" s="3" t="str">
        <f>INDEX(业务类型!$C$4:$C$8,MATCH(纤芯!Y6117,业务类型!$B$4:$B$8,0))</f>
        <v>IDLE</v>
      </c>
      <c r="AA6117" s="3"/>
    </row>
    <row r="6118" spans="1:27" ht="16.5" x14ac:dyDescent="0.2">
      <c r="A6118" s="3">
        <v>6115</v>
      </c>
      <c r="B6118" s="3">
        <f t="shared" si="479"/>
        <v>37056101019</v>
      </c>
      <c r="C6118" s="3" t="s">
        <v>1166</v>
      </c>
      <c r="D6118" s="3" t="s">
        <v>256</v>
      </c>
      <c r="E6118" s="3" t="str">
        <f>INDEX(光放段!$G$4:$G$237,MATCH(纤芯!G6118,光放段!$C$4:$C$237,0))</f>
        <v>山东二干|潍烟威2号光缆延伸:烟台大海阳-栖霞市局</v>
      </c>
      <c r="F6118" s="3">
        <f>INDEX(光放段!$I$4:$I$237,MATCH(纤芯!H6118,光放段!$B$4:$B$237,0))</f>
        <v>37056100000</v>
      </c>
      <c r="G6118" s="3" t="str">
        <f t="shared" si="475"/>
        <v>山东二干|潍烟威2号光缆延伸:烟台大海阳-栖霞市局</v>
      </c>
      <c r="H6118" s="3">
        <f>INDEX(光放段!$B$4:$B$237,MATCH(纤芯!G6118,光放段!$C$4:$C$237,0))</f>
        <v>37056101000</v>
      </c>
      <c r="I6118" s="3" t="str">
        <f t="shared" si="476"/>
        <v>潍烟威2号光缆延伸</v>
      </c>
      <c r="J6118" s="3" t="str">
        <f>INDEX(子缆名称!$B$4:$B$29,纤芯!M6118)</f>
        <v>B缆</v>
      </c>
      <c r="K6118" s="3">
        <v>19</v>
      </c>
      <c r="L6118" s="3">
        <f t="shared" si="477"/>
        <v>7</v>
      </c>
      <c r="M6118" s="3">
        <f t="shared" si="478"/>
        <v>2</v>
      </c>
      <c r="N6118" s="3" t="s">
        <v>132</v>
      </c>
      <c r="O6118" s="3">
        <f>COUNTIF([1]局站!$D$4:$D$172,"="&amp;N6118)</f>
        <v>1</v>
      </c>
      <c r="P6118" s="3">
        <v>0</v>
      </c>
      <c r="Q6118" s="3">
        <v>0</v>
      </c>
      <c r="R6118" s="3">
        <v>0</v>
      </c>
      <c r="S6118" s="3" t="s">
        <v>117</v>
      </c>
      <c r="T6118" s="3">
        <f>COUNTIF([1]局站!$D$4:$D$172,"="&amp;S6118)</f>
        <v>1</v>
      </c>
      <c r="U6118" s="3">
        <v>0</v>
      </c>
      <c r="V6118" s="3">
        <v>0</v>
      </c>
      <c r="W6118" s="3">
        <v>0</v>
      </c>
      <c r="X6118" s="3" t="s">
        <v>1214</v>
      </c>
      <c r="Y6118" s="3" t="s">
        <v>880</v>
      </c>
      <c r="Z6118" s="3" t="str">
        <f>INDEX(业务类型!$C$4:$C$8,MATCH(纤芯!Y6118,业务类型!$B$4:$B$8,0))</f>
        <v>IDLE</v>
      </c>
      <c r="AA6118" s="3"/>
    </row>
    <row r="6119" spans="1:27" ht="16.5" x14ac:dyDescent="0.2">
      <c r="A6119" s="3">
        <v>6116</v>
      </c>
      <c r="B6119" s="3">
        <f t="shared" si="479"/>
        <v>37056101020</v>
      </c>
      <c r="C6119" s="3" t="s">
        <v>1166</v>
      </c>
      <c r="D6119" s="3" t="s">
        <v>256</v>
      </c>
      <c r="E6119" s="3" t="str">
        <f>INDEX(光放段!$G$4:$G$237,MATCH(纤芯!G6119,光放段!$C$4:$C$237,0))</f>
        <v>山东二干|潍烟威2号光缆延伸:烟台大海阳-栖霞市局</v>
      </c>
      <c r="F6119" s="3">
        <f>INDEX(光放段!$I$4:$I$237,MATCH(纤芯!H6119,光放段!$B$4:$B$237,0))</f>
        <v>37056100000</v>
      </c>
      <c r="G6119" s="3" t="str">
        <f t="shared" si="475"/>
        <v>山东二干|潍烟威2号光缆延伸:烟台大海阳-栖霞市局</v>
      </c>
      <c r="H6119" s="3">
        <f>INDEX(光放段!$B$4:$B$237,MATCH(纤芯!G6119,光放段!$C$4:$C$237,0))</f>
        <v>37056101000</v>
      </c>
      <c r="I6119" s="3" t="str">
        <f t="shared" si="476"/>
        <v>潍烟威2号光缆延伸</v>
      </c>
      <c r="J6119" s="3" t="str">
        <f>INDEX(子缆名称!$B$4:$B$29,纤芯!M6119)</f>
        <v>B缆</v>
      </c>
      <c r="K6119" s="3">
        <v>20</v>
      </c>
      <c r="L6119" s="3">
        <f t="shared" si="477"/>
        <v>8</v>
      </c>
      <c r="M6119" s="3">
        <f t="shared" si="478"/>
        <v>2</v>
      </c>
      <c r="N6119" s="3" t="s">
        <v>132</v>
      </c>
      <c r="O6119" s="3">
        <f>COUNTIF([1]局站!$D$4:$D$172,"="&amp;N6119)</f>
        <v>1</v>
      </c>
      <c r="P6119" s="3">
        <v>0</v>
      </c>
      <c r="Q6119" s="3">
        <v>0</v>
      </c>
      <c r="R6119" s="3">
        <v>0</v>
      </c>
      <c r="S6119" s="3" t="s">
        <v>117</v>
      </c>
      <c r="T6119" s="3">
        <f>COUNTIF([1]局站!$D$4:$D$172,"="&amp;S6119)</f>
        <v>1</v>
      </c>
      <c r="U6119" s="3">
        <v>0</v>
      </c>
      <c r="V6119" s="3">
        <v>0</v>
      </c>
      <c r="W6119" s="3">
        <v>0</v>
      </c>
      <c r="X6119" s="3" t="s">
        <v>1214</v>
      </c>
      <c r="Y6119" s="3" t="s">
        <v>880</v>
      </c>
      <c r="Z6119" s="3" t="str">
        <f>INDEX(业务类型!$C$4:$C$8,MATCH(纤芯!Y6119,业务类型!$B$4:$B$8,0))</f>
        <v>IDLE</v>
      </c>
      <c r="AA6119" s="3"/>
    </row>
    <row r="6120" spans="1:27" ht="16.5" x14ac:dyDescent="0.2">
      <c r="A6120" s="3">
        <v>6117</v>
      </c>
      <c r="B6120" s="3">
        <f t="shared" si="479"/>
        <v>37056101021</v>
      </c>
      <c r="C6120" s="3" t="s">
        <v>1166</v>
      </c>
      <c r="D6120" s="3" t="s">
        <v>256</v>
      </c>
      <c r="E6120" s="3" t="str">
        <f>INDEX(光放段!$G$4:$G$237,MATCH(纤芯!G6120,光放段!$C$4:$C$237,0))</f>
        <v>山东二干|潍烟威2号光缆延伸:烟台大海阳-栖霞市局</v>
      </c>
      <c r="F6120" s="3">
        <f>INDEX(光放段!$I$4:$I$237,MATCH(纤芯!H6120,光放段!$B$4:$B$237,0))</f>
        <v>37056100000</v>
      </c>
      <c r="G6120" s="3" t="str">
        <f t="shared" si="475"/>
        <v>山东二干|潍烟威2号光缆延伸:烟台大海阳-栖霞市局</v>
      </c>
      <c r="H6120" s="3">
        <f>INDEX(光放段!$B$4:$B$237,MATCH(纤芯!G6120,光放段!$C$4:$C$237,0))</f>
        <v>37056101000</v>
      </c>
      <c r="I6120" s="3" t="str">
        <f t="shared" si="476"/>
        <v>潍烟威2号光缆延伸</v>
      </c>
      <c r="J6120" s="3" t="str">
        <f>INDEX(子缆名称!$B$4:$B$29,纤芯!M6120)</f>
        <v>B缆</v>
      </c>
      <c r="K6120" s="3">
        <v>21</v>
      </c>
      <c r="L6120" s="3">
        <f t="shared" si="477"/>
        <v>9</v>
      </c>
      <c r="M6120" s="3">
        <f t="shared" si="478"/>
        <v>2</v>
      </c>
      <c r="N6120" s="3" t="s">
        <v>132</v>
      </c>
      <c r="O6120" s="3">
        <f>COUNTIF([1]局站!$D$4:$D$172,"="&amp;N6120)</f>
        <v>1</v>
      </c>
      <c r="P6120" s="3">
        <v>0</v>
      </c>
      <c r="Q6120" s="3">
        <v>0</v>
      </c>
      <c r="R6120" s="3">
        <v>0</v>
      </c>
      <c r="S6120" s="3" t="s">
        <v>117</v>
      </c>
      <c r="T6120" s="3">
        <f>COUNTIF([1]局站!$D$4:$D$172,"="&amp;S6120)</f>
        <v>1</v>
      </c>
      <c r="U6120" s="3">
        <v>0</v>
      </c>
      <c r="V6120" s="3">
        <v>0</v>
      </c>
      <c r="W6120" s="3">
        <v>0</v>
      </c>
      <c r="X6120" s="3" t="s">
        <v>1214</v>
      </c>
      <c r="Y6120" s="3" t="s">
        <v>880</v>
      </c>
      <c r="Z6120" s="3" t="str">
        <f>INDEX(业务类型!$C$4:$C$8,MATCH(纤芯!Y6120,业务类型!$B$4:$B$8,0))</f>
        <v>IDLE</v>
      </c>
      <c r="AA6120" s="3"/>
    </row>
    <row r="6121" spans="1:27" ht="16.5" x14ac:dyDescent="0.2">
      <c r="A6121" s="3">
        <v>6118</v>
      </c>
      <c r="B6121" s="3">
        <f t="shared" si="479"/>
        <v>37056101022</v>
      </c>
      <c r="C6121" s="3" t="s">
        <v>1166</v>
      </c>
      <c r="D6121" s="3" t="s">
        <v>256</v>
      </c>
      <c r="E6121" s="3" t="str">
        <f>INDEX(光放段!$G$4:$G$237,MATCH(纤芯!G6121,光放段!$C$4:$C$237,0))</f>
        <v>山东二干|潍烟威2号光缆延伸:烟台大海阳-栖霞市局</v>
      </c>
      <c r="F6121" s="3">
        <f>INDEX(光放段!$I$4:$I$237,MATCH(纤芯!H6121,光放段!$B$4:$B$237,0))</f>
        <v>37056100000</v>
      </c>
      <c r="G6121" s="3" t="str">
        <f t="shared" si="475"/>
        <v>山东二干|潍烟威2号光缆延伸:烟台大海阳-栖霞市局</v>
      </c>
      <c r="H6121" s="3">
        <f>INDEX(光放段!$B$4:$B$237,MATCH(纤芯!G6121,光放段!$C$4:$C$237,0))</f>
        <v>37056101000</v>
      </c>
      <c r="I6121" s="3" t="str">
        <f t="shared" si="476"/>
        <v>潍烟威2号光缆延伸</v>
      </c>
      <c r="J6121" s="3" t="str">
        <f>INDEX(子缆名称!$B$4:$B$29,纤芯!M6121)</f>
        <v>B缆</v>
      </c>
      <c r="K6121" s="3">
        <v>22</v>
      </c>
      <c r="L6121" s="3">
        <f t="shared" si="477"/>
        <v>10</v>
      </c>
      <c r="M6121" s="3">
        <f t="shared" si="478"/>
        <v>2</v>
      </c>
      <c r="N6121" s="3" t="s">
        <v>132</v>
      </c>
      <c r="O6121" s="3">
        <f>COUNTIF([1]局站!$D$4:$D$172,"="&amp;N6121)</f>
        <v>1</v>
      </c>
      <c r="P6121" s="3">
        <v>0</v>
      </c>
      <c r="Q6121" s="3">
        <v>0</v>
      </c>
      <c r="R6121" s="3">
        <v>0</v>
      </c>
      <c r="S6121" s="3" t="s">
        <v>117</v>
      </c>
      <c r="T6121" s="3">
        <f>COUNTIF([1]局站!$D$4:$D$172,"="&amp;S6121)</f>
        <v>1</v>
      </c>
      <c r="U6121" s="3">
        <v>0</v>
      </c>
      <c r="V6121" s="3">
        <v>0</v>
      </c>
      <c r="W6121" s="3">
        <v>0</v>
      </c>
      <c r="X6121" s="3" t="s">
        <v>1214</v>
      </c>
      <c r="Y6121" s="3" t="s">
        <v>880</v>
      </c>
      <c r="Z6121" s="3" t="str">
        <f>INDEX(业务类型!$C$4:$C$8,MATCH(纤芯!Y6121,业务类型!$B$4:$B$8,0))</f>
        <v>IDLE</v>
      </c>
      <c r="AA6121" s="3"/>
    </row>
    <row r="6122" spans="1:27" ht="16.5" x14ac:dyDescent="0.2">
      <c r="A6122" s="3">
        <v>6119</v>
      </c>
      <c r="B6122" s="3">
        <f t="shared" si="479"/>
        <v>37056101023</v>
      </c>
      <c r="C6122" s="3" t="s">
        <v>1166</v>
      </c>
      <c r="D6122" s="3" t="s">
        <v>256</v>
      </c>
      <c r="E6122" s="3" t="str">
        <f>INDEX(光放段!$G$4:$G$237,MATCH(纤芯!G6122,光放段!$C$4:$C$237,0))</f>
        <v>山东二干|潍烟威2号光缆延伸:烟台大海阳-栖霞市局</v>
      </c>
      <c r="F6122" s="3">
        <f>INDEX(光放段!$I$4:$I$237,MATCH(纤芯!H6122,光放段!$B$4:$B$237,0))</f>
        <v>37056100000</v>
      </c>
      <c r="G6122" s="3" t="str">
        <f t="shared" si="475"/>
        <v>山东二干|潍烟威2号光缆延伸:烟台大海阳-栖霞市局</v>
      </c>
      <c r="H6122" s="3">
        <f>INDEX(光放段!$B$4:$B$237,MATCH(纤芯!G6122,光放段!$C$4:$C$237,0))</f>
        <v>37056101000</v>
      </c>
      <c r="I6122" s="3" t="str">
        <f t="shared" si="476"/>
        <v>潍烟威2号光缆延伸</v>
      </c>
      <c r="J6122" s="3" t="str">
        <f>INDEX(子缆名称!$B$4:$B$29,纤芯!M6122)</f>
        <v>B缆</v>
      </c>
      <c r="K6122" s="3">
        <v>23</v>
      </c>
      <c r="L6122" s="3">
        <f t="shared" si="477"/>
        <v>11</v>
      </c>
      <c r="M6122" s="3">
        <f t="shared" si="478"/>
        <v>2</v>
      </c>
      <c r="N6122" s="3" t="s">
        <v>132</v>
      </c>
      <c r="O6122" s="3">
        <f>COUNTIF([1]局站!$D$4:$D$172,"="&amp;N6122)</f>
        <v>1</v>
      </c>
      <c r="P6122" s="3">
        <v>0</v>
      </c>
      <c r="Q6122" s="3">
        <v>0</v>
      </c>
      <c r="R6122" s="3">
        <v>0</v>
      </c>
      <c r="S6122" s="3" t="s">
        <v>117</v>
      </c>
      <c r="T6122" s="3">
        <f>COUNTIF([1]局站!$D$4:$D$172,"="&amp;S6122)</f>
        <v>1</v>
      </c>
      <c r="U6122" s="3">
        <v>0</v>
      </c>
      <c r="V6122" s="3">
        <v>0</v>
      </c>
      <c r="W6122" s="3">
        <v>0</v>
      </c>
      <c r="X6122" s="3" t="s">
        <v>1214</v>
      </c>
      <c r="Y6122" s="3" t="s">
        <v>880</v>
      </c>
      <c r="Z6122" s="3" t="str">
        <f>INDEX(业务类型!$C$4:$C$8,MATCH(纤芯!Y6122,业务类型!$B$4:$B$8,0))</f>
        <v>IDLE</v>
      </c>
      <c r="AA6122" s="3"/>
    </row>
    <row r="6123" spans="1:27" ht="16.5" x14ac:dyDescent="0.2">
      <c r="A6123" s="3">
        <v>6120</v>
      </c>
      <c r="B6123" s="3">
        <f t="shared" si="479"/>
        <v>37056101024</v>
      </c>
      <c r="C6123" s="3" t="s">
        <v>1166</v>
      </c>
      <c r="D6123" s="3" t="s">
        <v>256</v>
      </c>
      <c r="E6123" s="3" t="str">
        <f>INDEX(光放段!$G$4:$G$237,MATCH(纤芯!G6123,光放段!$C$4:$C$237,0))</f>
        <v>山东二干|潍烟威2号光缆延伸:烟台大海阳-栖霞市局</v>
      </c>
      <c r="F6123" s="3">
        <f>INDEX(光放段!$I$4:$I$237,MATCH(纤芯!H6123,光放段!$B$4:$B$237,0))</f>
        <v>37056100000</v>
      </c>
      <c r="G6123" s="3" t="str">
        <f t="shared" si="475"/>
        <v>山东二干|潍烟威2号光缆延伸:烟台大海阳-栖霞市局</v>
      </c>
      <c r="H6123" s="3">
        <f>INDEX(光放段!$B$4:$B$237,MATCH(纤芯!G6123,光放段!$C$4:$C$237,0))</f>
        <v>37056101000</v>
      </c>
      <c r="I6123" s="3" t="str">
        <f t="shared" si="476"/>
        <v>潍烟威2号光缆延伸</v>
      </c>
      <c r="J6123" s="3" t="str">
        <f>INDEX(子缆名称!$B$4:$B$29,纤芯!M6123)</f>
        <v>B缆</v>
      </c>
      <c r="K6123" s="3">
        <v>24</v>
      </c>
      <c r="L6123" s="3">
        <f t="shared" si="477"/>
        <v>12</v>
      </c>
      <c r="M6123" s="3">
        <f t="shared" si="478"/>
        <v>2</v>
      </c>
      <c r="N6123" s="3" t="s">
        <v>132</v>
      </c>
      <c r="O6123" s="3">
        <f>COUNTIF([1]局站!$D$4:$D$172,"="&amp;N6123)</f>
        <v>1</v>
      </c>
      <c r="P6123" s="3">
        <v>0</v>
      </c>
      <c r="Q6123" s="3">
        <v>0</v>
      </c>
      <c r="R6123" s="3">
        <v>0</v>
      </c>
      <c r="S6123" s="3" t="s">
        <v>117</v>
      </c>
      <c r="T6123" s="3">
        <f>COUNTIF([1]局站!$D$4:$D$172,"="&amp;S6123)</f>
        <v>1</v>
      </c>
      <c r="U6123" s="3">
        <v>0</v>
      </c>
      <c r="V6123" s="3">
        <v>0</v>
      </c>
      <c r="W6123" s="3">
        <v>0</v>
      </c>
      <c r="X6123" s="3" t="s">
        <v>1214</v>
      </c>
      <c r="Y6123" s="3" t="s">
        <v>880</v>
      </c>
      <c r="Z6123" s="3" t="str">
        <f>INDEX(业务类型!$C$4:$C$8,MATCH(纤芯!Y6123,业务类型!$B$4:$B$8,0))</f>
        <v>IDLE</v>
      </c>
      <c r="AA6123" s="3"/>
    </row>
    <row r="6124" spans="1:27" ht="16.5" x14ac:dyDescent="0.2">
      <c r="A6124" s="3">
        <v>6121</v>
      </c>
      <c r="B6124" s="3">
        <f t="shared" si="479"/>
        <v>37056101025</v>
      </c>
      <c r="C6124" s="3" t="s">
        <v>1166</v>
      </c>
      <c r="D6124" s="3" t="s">
        <v>256</v>
      </c>
      <c r="E6124" s="3" t="str">
        <f>INDEX(光放段!$G$4:$G$237,MATCH(纤芯!G6124,光放段!$C$4:$C$237,0))</f>
        <v>山东二干|潍烟威2号光缆延伸:烟台大海阳-栖霞市局</v>
      </c>
      <c r="F6124" s="3">
        <f>INDEX(光放段!$I$4:$I$237,MATCH(纤芯!H6124,光放段!$B$4:$B$237,0))</f>
        <v>37056100000</v>
      </c>
      <c r="G6124" s="3" t="str">
        <f t="shared" si="475"/>
        <v>山东二干|潍烟威2号光缆延伸:烟台大海阳-栖霞市局</v>
      </c>
      <c r="H6124" s="3">
        <f>INDEX(光放段!$B$4:$B$237,MATCH(纤芯!G6124,光放段!$C$4:$C$237,0))</f>
        <v>37056101000</v>
      </c>
      <c r="I6124" s="3" t="str">
        <f t="shared" si="476"/>
        <v>潍烟威2号光缆延伸</v>
      </c>
      <c r="J6124" s="3" t="str">
        <f>INDEX(子缆名称!$B$4:$B$29,纤芯!M6124)</f>
        <v>C缆</v>
      </c>
      <c r="K6124" s="3">
        <v>25</v>
      </c>
      <c r="L6124" s="3">
        <f t="shared" si="477"/>
        <v>1</v>
      </c>
      <c r="M6124" s="3">
        <f t="shared" si="478"/>
        <v>3</v>
      </c>
      <c r="N6124" s="3" t="s">
        <v>132</v>
      </c>
      <c r="O6124" s="3">
        <f>COUNTIF([1]局站!$D$4:$D$172,"="&amp;N6124)</f>
        <v>1</v>
      </c>
      <c r="P6124" s="3">
        <v>0</v>
      </c>
      <c r="Q6124" s="3">
        <v>0</v>
      </c>
      <c r="R6124" s="3">
        <v>0</v>
      </c>
      <c r="S6124" s="3" t="s">
        <v>117</v>
      </c>
      <c r="T6124" s="3">
        <f>COUNTIF([1]局站!$D$4:$D$172,"="&amp;S6124)</f>
        <v>1</v>
      </c>
      <c r="U6124" s="3">
        <v>0</v>
      </c>
      <c r="V6124" s="3">
        <v>0</v>
      </c>
      <c r="W6124" s="3">
        <v>0</v>
      </c>
      <c r="X6124" s="3" t="s">
        <v>1214</v>
      </c>
      <c r="Y6124" s="3" t="s">
        <v>880</v>
      </c>
      <c r="Z6124" s="3" t="str">
        <f>INDEX(业务类型!$C$4:$C$8,MATCH(纤芯!Y6124,业务类型!$B$4:$B$8,0))</f>
        <v>IDLE</v>
      </c>
      <c r="AA6124" s="3"/>
    </row>
    <row r="6125" spans="1:27" ht="16.5" x14ac:dyDescent="0.2">
      <c r="A6125" s="3">
        <v>6122</v>
      </c>
      <c r="B6125" s="3">
        <f t="shared" si="479"/>
        <v>37056101026</v>
      </c>
      <c r="C6125" s="3" t="s">
        <v>1166</v>
      </c>
      <c r="D6125" s="3" t="s">
        <v>256</v>
      </c>
      <c r="E6125" s="3" t="str">
        <f>INDEX(光放段!$G$4:$G$237,MATCH(纤芯!G6125,光放段!$C$4:$C$237,0))</f>
        <v>山东二干|潍烟威2号光缆延伸:烟台大海阳-栖霞市局</v>
      </c>
      <c r="F6125" s="3">
        <f>INDEX(光放段!$I$4:$I$237,MATCH(纤芯!H6125,光放段!$B$4:$B$237,0))</f>
        <v>37056100000</v>
      </c>
      <c r="G6125" s="3" t="str">
        <f t="shared" si="475"/>
        <v>山东二干|潍烟威2号光缆延伸:烟台大海阳-栖霞市局</v>
      </c>
      <c r="H6125" s="3">
        <f>INDEX(光放段!$B$4:$B$237,MATCH(纤芯!G6125,光放段!$C$4:$C$237,0))</f>
        <v>37056101000</v>
      </c>
      <c r="I6125" s="3" t="str">
        <f t="shared" si="476"/>
        <v>潍烟威2号光缆延伸</v>
      </c>
      <c r="J6125" s="3" t="str">
        <f>INDEX(子缆名称!$B$4:$B$29,纤芯!M6125)</f>
        <v>C缆</v>
      </c>
      <c r="K6125" s="3">
        <v>26</v>
      </c>
      <c r="L6125" s="3">
        <f t="shared" si="477"/>
        <v>2</v>
      </c>
      <c r="M6125" s="3">
        <f t="shared" si="478"/>
        <v>3</v>
      </c>
      <c r="N6125" s="3" t="s">
        <v>132</v>
      </c>
      <c r="O6125" s="3">
        <f>COUNTIF([1]局站!$D$4:$D$172,"="&amp;N6125)</f>
        <v>1</v>
      </c>
      <c r="P6125" s="3">
        <v>0</v>
      </c>
      <c r="Q6125" s="3">
        <v>0</v>
      </c>
      <c r="R6125" s="3">
        <v>0</v>
      </c>
      <c r="S6125" s="3" t="s">
        <v>117</v>
      </c>
      <c r="T6125" s="3">
        <f>COUNTIF([1]局站!$D$4:$D$172,"="&amp;S6125)</f>
        <v>1</v>
      </c>
      <c r="U6125" s="3">
        <v>0</v>
      </c>
      <c r="V6125" s="3">
        <v>0</v>
      </c>
      <c r="W6125" s="3">
        <v>0</v>
      </c>
      <c r="X6125" s="3" t="s">
        <v>1214</v>
      </c>
      <c r="Y6125" s="3" t="s">
        <v>880</v>
      </c>
      <c r="Z6125" s="3" t="str">
        <f>INDEX(业务类型!$C$4:$C$8,MATCH(纤芯!Y6125,业务类型!$B$4:$B$8,0))</f>
        <v>IDLE</v>
      </c>
      <c r="AA6125" s="3"/>
    </row>
    <row r="6126" spans="1:27" ht="16.5" x14ac:dyDescent="0.2">
      <c r="A6126" s="3">
        <v>6123</v>
      </c>
      <c r="B6126" s="3">
        <f t="shared" si="479"/>
        <v>37056101027</v>
      </c>
      <c r="C6126" s="3" t="s">
        <v>1166</v>
      </c>
      <c r="D6126" s="3" t="s">
        <v>256</v>
      </c>
      <c r="E6126" s="3" t="str">
        <f>INDEX(光放段!$G$4:$G$237,MATCH(纤芯!G6126,光放段!$C$4:$C$237,0))</f>
        <v>山东二干|潍烟威2号光缆延伸:烟台大海阳-栖霞市局</v>
      </c>
      <c r="F6126" s="3">
        <f>INDEX(光放段!$I$4:$I$237,MATCH(纤芯!H6126,光放段!$B$4:$B$237,0))</f>
        <v>37056100000</v>
      </c>
      <c r="G6126" s="3" t="str">
        <f t="shared" si="475"/>
        <v>山东二干|潍烟威2号光缆延伸:烟台大海阳-栖霞市局</v>
      </c>
      <c r="H6126" s="3">
        <f>INDEX(光放段!$B$4:$B$237,MATCH(纤芯!G6126,光放段!$C$4:$C$237,0))</f>
        <v>37056101000</v>
      </c>
      <c r="I6126" s="3" t="str">
        <f t="shared" si="476"/>
        <v>潍烟威2号光缆延伸</v>
      </c>
      <c r="J6126" s="3" t="str">
        <f>INDEX(子缆名称!$B$4:$B$29,纤芯!M6126)</f>
        <v>C缆</v>
      </c>
      <c r="K6126" s="3">
        <v>27</v>
      </c>
      <c r="L6126" s="3">
        <f t="shared" si="477"/>
        <v>3</v>
      </c>
      <c r="M6126" s="3">
        <f t="shared" si="478"/>
        <v>3</v>
      </c>
      <c r="N6126" s="3" t="s">
        <v>132</v>
      </c>
      <c r="O6126" s="3">
        <f>COUNTIF([1]局站!$D$4:$D$172,"="&amp;N6126)</f>
        <v>1</v>
      </c>
      <c r="P6126" s="3">
        <v>0</v>
      </c>
      <c r="Q6126" s="3">
        <v>0</v>
      </c>
      <c r="R6126" s="3">
        <v>0</v>
      </c>
      <c r="S6126" s="3" t="s">
        <v>117</v>
      </c>
      <c r="T6126" s="3">
        <f>COUNTIF([1]局站!$D$4:$D$172,"="&amp;S6126)</f>
        <v>1</v>
      </c>
      <c r="U6126" s="3">
        <v>0</v>
      </c>
      <c r="V6126" s="3">
        <v>0</v>
      </c>
      <c r="W6126" s="3">
        <v>0</v>
      </c>
      <c r="X6126" s="3" t="s">
        <v>1214</v>
      </c>
      <c r="Y6126" s="3" t="s">
        <v>880</v>
      </c>
      <c r="Z6126" s="3" t="str">
        <f>INDEX(业务类型!$C$4:$C$8,MATCH(纤芯!Y6126,业务类型!$B$4:$B$8,0))</f>
        <v>IDLE</v>
      </c>
      <c r="AA6126" s="3"/>
    </row>
    <row r="6127" spans="1:27" ht="16.5" x14ac:dyDescent="0.2">
      <c r="A6127" s="3">
        <v>6124</v>
      </c>
      <c r="B6127" s="3">
        <f t="shared" si="479"/>
        <v>37056101028</v>
      </c>
      <c r="C6127" s="3" t="s">
        <v>1166</v>
      </c>
      <c r="D6127" s="3" t="s">
        <v>256</v>
      </c>
      <c r="E6127" s="3" t="str">
        <f>INDEX(光放段!$G$4:$G$237,MATCH(纤芯!G6127,光放段!$C$4:$C$237,0))</f>
        <v>山东二干|潍烟威2号光缆延伸:烟台大海阳-栖霞市局</v>
      </c>
      <c r="F6127" s="3">
        <f>INDEX(光放段!$I$4:$I$237,MATCH(纤芯!H6127,光放段!$B$4:$B$237,0))</f>
        <v>37056100000</v>
      </c>
      <c r="G6127" s="3" t="str">
        <f t="shared" si="475"/>
        <v>山东二干|潍烟威2号光缆延伸:烟台大海阳-栖霞市局</v>
      </c>
      <c r="H6127" s="3">
        <f>INDEX(光放段!$B$4:$B$237,MATCH(纤芯!G6127,光放段!$C$4:$C$237,0))</f>
        <v>37056101000</v>
      </c>
      <c r="I6127" s="3" t="str">
        <f t="shared" si="476"/>
        <v>潍烟威2号光缆延伸</v>
      </c>
      <c r="J6127" s="3" t="str">
        <f>INDEX(子缆名称!$B$4:$B$29,纤芯!M6127)</f>
        <v>C缆</v>
      </c>
      <c r="K6127" s="3">
        <v>28</v>
      </c>
      <c r="L6127" s="3">
        <f t="shared" si="477"/>
        <v>4</v>
      </c>
      <c r="M6127" s="3">
        <f t="shared" si="478"/>
        <v>3</v>
      </c>
      <c r="N6127" s="3" t="s">
        <v>132</v>
      </c>
      <c r="O6127" s="3">
        <f>COUNTIF([1]局站!$D$4:$D$172,"="&amp;N6127)</f>
        <v>1</v>
      </c>
      <c r="P6127" s="3">
        <v>0</v>
      </c>
      <c r="Q6127" s="3">
        <v>0</v>
      </c>
      <c r="R6127" s="3">
        <v>0</v>
      </c>
      <c r="S6127" s="3" t="s">
        <v>117</v>
      </c>
      <c r="T6127" s="3">
        <f>COUNTIF([1]局站!$D$4:$D$172,"="&amp;S6127)</f>
        <v>1</v>
      </c>
      <c r="U6127" s="3">
        <v>0</v>
      </c>
      <c r="V6127" s="3">
        <v>0</v>
      </c>
      <c r="W6127" s="3">
        <v>0</v>
      </c>
      <c r="X6127" s="3" t="s">
        <v>1214</v>
      </c>
      <c r="Y6127" s="3" t="s">
        <v>880</v>
      </c>
      <c r="Z6127" s="3" t="str">
        <f>INDEX(业务类型!$C$4:$C$8,MATCH(纤芯!Y6127,业务类型!$B$4:$B$8,0))</f>
        <v>IDLE</v>
      </c>
      <c r="AA6127" s="3"/>
    </row>
    <row r="6128" spans="1:27" ht="16.5" x14ac:dyDescent="0.2">
      <c r="A6128" s="3">
        <v>6125</v>
      </c>
      <c r="B6128" s="3">
        <f t="shared" si="479"/>
        <v>37056101029</v>
      </c>
      <c r="C6128" s="3" t="s">
        <v>1166</v>
      </c>
      <c r="D6128" s="3" t="s">
        <v>256</v>
      </c>
      <c r="E6128" s="3" t="str">
        <f>INDEX(光放段!$G$4:$G$237,MATCH(纤芯!G6128,光放段!$C$4:$C$237,0))</f>
        <v>山东二干|潍烟威2号光缆延伸:烟台大海阳-栖霞市局</v>
      </c>
      <c r="F6128" s="3">
        <f>INDEX(光放段!$I$4:$I$237,MATCH(纤芯!H6128,光放段!$B$4:$B$237,0))</f>
        <v>37056100000</v>
      </c>
      <c r="G6128" s="3" t="str">
        <f t="shared" si="475"/>
        <v>山东二干|潍烟威2号光缆延伸:烟台大海阳-栖霞市局</v>
      </c>
      <c r="H6128" s="3">
        <f>INDEX(光放段!$B$4:$B$237,MATCH(纤芯!G6128,光放段!$C$4:$C$237,0))</f>
        <v>37056101000</v>
      </c>
      <c r="I6128" s="3" t="str">
        <f t="shared" si="476"/>
        <v>潍烟威2号光缆延伸</v>
      </c>
      <c r="J6128" s="3" t="str">
        <f>INDEX(子缆名称!$B$4:$B$29,纤芯!M6128)</f>
        <v>C缆</v>
      </c>
      <c r="K6128" s="3">
        <v>29</v>
      </c>
      <c r="L6128" s="3">
        <f t="shared" si="477"/>
        <v>5</v>
      </c>
      <c r="M6128" s="3">
        <f t="shared" si="478"/>
        <v>3</v>
      </c>
      <c r="N6128" s="3" t="s">
        <v>132</v>
      </c>
      <c r="O6128" s="3">
        <f>COUNTIF([1]局站!$D$4:$D$172,"="&amp;N6128)</f>
        <v>1</v>
      </c>
      <c r="P6128" s="3">
        <v>0</v>
      </c>
      <c r="Q6128" s="3">
        <v>0</v>
      </c>
      <c r="R6128" s="3">
        <v>0</v>
      </c>
      <c r="S6128" s="3" t="s">
        <v>117</v>
      </c>
      <c r="T6128" s="3">
        <f>COUNTIF([1]局站!$D$4:$D$172,"="&amp;S6128)</f>
        <v>1</v>
      </c>
      <c r="U6128" s="3">
        <v>0</v>
      </c>
      <c r="V6128" s="3">
        <v>0</v>
      </c>
      <c r="W6128" s="3">
        <v>0</v>
      </c>
      <c r="X6128" s="3" t="s">
        <v>1214</v>
      </c>
      <c r="Y6128" s="3" t="s">
        <v>880</v>
      </c>
      <c r="Z6128" s="3" t="str">
        <f>INDEX(业务类型!$C$4:$C$8,MATCH(纤芯!Y6128,业务类型!$B$4:$B$8,0))</f>
        <v>IDLE</v>
      </c>
      <c r="AA6128" s="3"/>
    </row>
    <row r="6129" spans="1:27" ht="16.5" x14ac:dyDescent="0.2">
      <c r="A6129" s="3">
        <v>6126</v>
      </c>
      <c r="B6129" s="3">
        <f t="shared" si="479"/>
        <v>37056101030</v>
      </c>
      <c r="C6129" s="3" t="s">
        <v>1166</v>
      </c>
      <c r="D6129" s="3" t="s">
        <v>256</v>
      </c>
      <c r="E6129" s="3" t="str">
        <f>INDEX(光放段!$G$4:$G$237,MATCH(纤芯!G6129,光放段!$C$4:$C$237,0))</f>
        <v>山东二干|潍烟威2号光缆延伸:烟台大海阳-栖霞市局</v>
      </c>
      <c r="F6129" s="3">
        <f>INDEX(光放段!$I$4:$I$237,MATCH(纤芯!H6129,光放段!$B$4:$B$237,0))</f>
        <v>37056100000</v>
      </c>
      <c r="G6129" s="3" t="str">
        <f t="shared" si="475"/>
        <v>山东二干|潍烟威2号光缆延伸:烟台大海阳-栖霞市局</v>
      </c>
      <c r="H6129" s="3">
        <f>INDEX(光放段!$B$4:$B$237,MATCH(纤芯!G6129,光放段!$C$4:$C$237,0))</f>
        <v>37056101000</v>
      </c>
      <c r="I6129" s="3" t="str">
        <f t="shared" si="476"/>
        <v>潍烟威2号光缆延伸</v>
      </c>
      <c r="J6129" s="3" t="str">
        <f>INDEX(子缆名称!$B$4:$B$29,纤芯!M6129)</f>
        <v>C缆</v>
      </c>
      <c r="K6129" s="3">
        <v>30</v>
      </c>
      <c r="L6129" s="3">
        <f t="shared" si="477"/>
        <v>6</v>
      </c>
      <c r="M6129" s="3">
        <f t="shared" si="478"/>
        <v>3</v>
      </c>
      <c r="N6129" s="3" t="s">
        <v>132</v>
      </c>
      <c r="O6129" s="3">
        <f>COUNTIF([1]局站!$D$4:$D$172,"="&amp;N6129)</f>
        <v>1</v>
      </c>
      <c r="P6129" s="3">
        <v>0</v>
      </c>
      <c r="Q6129" s="3">
        <v>0</v>
      </c>
      <c r="R6129" s="3">
        <v>0</v>
      </c>
      <c r="S6129" s="3" t="s">
        <v>117</v>
      </c>
      <c r="T6129" s="3">
        <f>COUNTIF([1]局站!$D$4:$D$172,"="&amp;S6129)</f>
        <v>1</v>
      </c>
      <c r="U6129" s="3">
        <v>0</v>
      </c>
      <c r="V6129" s="3">
        <v>0</v>
      </c>
      <c r="W6129" s="3">
        <v>0</v>
      </c>
      <c r="X6129" s="3" t="s">
        <v>1214</v>
      </c>
      <c r="Y6129" s="3" t="s">
        <v>880</v>
      </c>
      <c r="Z6129" s="3" t="str">
        <f>INDEX(业务类型!$C$4:$C$8,MATCH(纤芯!Y6129,业务类型!$B$4:$B$8,0))</f>
        <v>IDLE</v>
      </c>
      <c r="AA6129" s="3"/>
    </row>
    <row r="6130" spans="1:27" ht="16.5" x14ac:dyDescent="0.2">
      <c r="A6130" s="3">
        <v>6127</v>
      </c>
      <c r="B6130" s="3">
        <f t="shared" si="479"/>
        <v>37056101031</v>
      </c>
      <c r="C6130" s="3" t="s">
        <v>1166</v>
      </c>
      <c r="D6130" s="3" t="s">
        <v>256</v>
      </c>
      <c r="E6130" s="3" t="str">
        <f>INDEX(光放段!$G$4:$G$237,MATCH(纤芯!G6130,光放段!$C$4:$C$237,0))</f>
        <v>山东二干|潍烟威2号光缆延伸:烟台大海阳-栖霞市局</v>
      </c>
      <c r="F6130" s="3">
        <f>INDEX(光放段!$I$4:$I$237,MATCH(纤芯!H6130,光放段!$B$4:$B$237,0))</f>
        <v>37056100000</v>
      </c>
      <c r="G6130" s="3" t="str">
        <f t="shared" si="475"/>
        <v>山东二干|潍烟威2号光缆延伸:烟台大海阳-栖霞市局</v>
      </c>
      <c r="H6130" s="3">
        <f>INDEX(光放段!$B$4:$B$237,MATCH(纤芯!G6130,光放段!$C$4:$C$237,0))</f>
        <v>37056101000</v>
      </c>
      <c r="I6130" s="3" t="str">
        <f t="shared" si="476"/>
        <v>潍烟威2号光缆延伸</v>
      </c>
      <c r="J6130" s="3" t="str">
        <f>INDEX(子缆名称!$B$4:$B$29,纤芯!M6130)</f>
        <v>C缆</v>
      </c>
      <c r="K6130" s="3">
        <v>31</v>
      </c>
      <c r="L6130" s="3">
        <f t="shared" si="477"/>
        <v>7</v>
      </c>
      <c r="M6130" s="3">
        <f t="shared" si="478"/>
        <v>3</v>
      </c>
      <c r="N6130" s="3" t="s">
        <v>132</v>
      </c>
      <c r="O6130" s="3">
        <f>COUNTIF([1]局站!$D$4:$D$172,"="&amp;N6130)</f>
        <v>1</v>
      </c>
      <c r="P6130" s="3">
        <v>0</v>
      </c>
      <c r="Q6130" s="3">
        <v>0</v>
      </c>
      <c r="R6130" s="3">
        <v>0</v>
      </c>
      <c r="S6130" s="3" t="s">
        <v>117</v>
      </c>
      <c r="T6130" s="3">
        <f>COUNTIF([1]局站!$D$4:$D$172,"="&amp;S6130)</f>
        <v>1</v>
      </c>
      <c r="U6130" s="3">
        <v>0</v>
      </c>
      <c r="V6130" s="3">
        <v>0</v>
      </c>
      <c r="W6130" s="3">
        <v>0</v>
      </c>
      <c r="X6130" s="3" t="s">
        <v>1214</v>
      </c>
      <c r="Y6130" s="3" t="s">
        <v>880</v>
      </c>
      <c r="Z6130" s="3" t="str">
        <f>INDEX(业务类型!$C$4:$C$8,MATCH(纤芯!Y6130,业务类型!$B$4:$B$8,0))</f>
        <v>IDLE</v>
      </c>
      <c r="AA6130" s="3"/>
    </row>
    <row r="6131" spans="1:27" ht="16.5" x14ac:dyDescent="0.2">
      <c r="A6131" s="3">
        <v>6128</v>
      </c>
      <c r="B6131" s="3">
        <f t="shared" si="479"/>
        <v>37056101032</v>
      </c>
      <c r="C6131" s="3" t="s">
        <v>1166</v>
      </c>
      <c r="D6131" s="3" t="s">
        <v>256</v>
      </c>
      <c r="E6131" s="3" t="str">
        <f>INDEX(光放段!$G$4:$G$237,MATCH(纤芯!G6131,光放段!$C$4:$C$237,0))</f>
        <v>山东二干|潍烟威2号光缆延伸:烟台大海阳-栖霞市局</v>
      </c>
      <c r="F6131" s="3">
        <f>INDEX(光放段!$I$4:$I$237,MATCH(纤芯!H6131,光放段!$B$4:$B$237,0))</f>
        <v>37056100000</v>
      </c>
      <c r="G6131" s="3" t="str">
        <f t="shared" si="475"/>
        <v>山东二干|潍烟威2号光缆延伸:烟台大海阳-栖霞市局</v>
      </c>
      <c r="H6131" s="3">
        <f>INDEX(光放段!$B$4:$B$237,MATCH(纤芯!G6131,光放段!$C$4:$C$237,0))</f>
        <v>37056101000</v>
      </c>
      <c r="I6131" s="3" t="str">
        <f t="shared" si="476"/>
        <v>潍烟威2号光缆延伸</v>
      </c>
      <c r="J6131" s="3" t="str">
        <f>INDEX(子缆名称!$B$4:$B$29,纤芯!M6131)</f>
        <v>C缆</v>
      </c>
      <c r="K6131" s="3">
        <v>32</v>
      </c>
      <c r="L6131" s="3">
        <f t="shared" si="477"/>
        <v>8</v>
      </c>
      <c r="M6131" s="3">
        <f t="shared" si="478"/>
        <v>3</v>
      </c>
      <c r="N6131" s="3" t="s">
        <v>132</v>
      </c>
      <c r="O6131" s="3">
        <f>COUNTIF([1]局站!$D$4:$D$172,"="&amp;N6131)</f>
        <v>1</v>
      </c>
      <c r="P6131" s="3">
        <v>0</v>
      </c>
      <c r="Q6131" s="3">
        <v>0</v>
      </c>
      <c r="R6131" s="3">
        <v>0</v>
      </c>
      <c r="S6131" s="3" t="s">
        <v>117</v>
      </c>
      <c r="T6131" s="3">
        <f>COUNTIF([1]局站!$D$4:$D$172,"="&amp;S6131)</f>
        <v>1</v>
      </c>
      <c r="U6131" s="3">
        <v>0</v>
      </c>
      <c r="V6131" s="3">
        <v>0</v>
      </c>
      <c r="W6131" s="3">
        <v>0</v>
      </c>
      <c r="X6131" s="3" t="s">
        <v>1214</v>
      </c>
      <c r="Y6131" s="3" t="s">
        <v>880</v>
      </c>
      <c r="Z6131" s="3" t="str">
        <f>INDEX(业务类型!$C$4:$C$8,MATCH(纤芯!Y6131,业务类型!$B$4:$B$8,0))</f>
        <v>IDLE</v>
      </c>
      <c r="AA6131" s="3"/>
    </row>
    <row r="6132" spans="1:27" ht="16.5" x14ac:dyDescent="0.2">
      <c r="A6132" s="3">
        <v>6129</v>
      </c>
      <c r="B6132" s="3">
        <f t="shared" si="479"/>
        <v>37056101033</v>
      </c>
      <c r="C6132" s="3" t="s">
        <v>1166</v>
      </c>
      <c r="D6132" s="3" t="s">
        <v>256</v>
      </c>
      <c r="E6132" s="3" t="str">
        <f>INDEX(光放段!$G$4:$G$237,MATCH(纤芯!G6132,光放段!$C$4:$C$237,0))</f>
        <v>山东二干|潍烟威2号光缆延伸:烟台大海阳-栖霞市局</v>
      </c>
      <c r="F6132" s="3">
        <f>INDEX(光放段!$I$4:$I$237,MATCH(纤芯!H6132,光放段!$B$4:$B$237,0))</f>
        <v>37056100000</v>
      </c>
      <c r="G6132" s="3" t="str">
        <f t="shared" si="475"/>
        <v>山东二干|潍烟威2号光缆延伸:烟台大海阳-栖霞市局</v>
      </c>
      <c r="H6132" s="3">
        <f>INDEX(光放段!$B$4:$B$237,MATCH(纤芯!G6132,光放段!$C$4:$C$237,0))</f>
        <v>37056101000</v>
      </c>
      <c r="I6132" s="3" t="str">
        <f t="shared" si="476"/>
        <v>潍烟威2号光缆延伸</v>
      </c>
      <c r="J6132" s="3" t="str">
        <f>INDEX(子缆名称!$B$4:$B$29,纤芯!M6132)</f>
        <v>C缆</v>
      </c>
      <c r="K6132" s="3">
        <v>33</v>
      </c>
      <c r="L6132" s="3">
        <f t="shared" si="477"/>
        <v>9</v>
      </c>
      <c r="M6132" s="3">
        <f t="shared" si="478"/>
        <v>3</v>
      </c>
      <c r="N6132" s="3" t="s">
        <v>132</v>
      </c>
      <c r="O6132" s="3">
        <f>COUNTIF([1]局站!$D$4:$D$172,"="&amp;N6132)</f>
        <v>1</v>
      </c>
      <c r="P6132" s="3">
        <v>0</v>
      </c>
      <c r="Q6132" s="3">
        <v>0</v>
      </c>
      <c r="R6132" s="3">
        <v>0</v>
      </c>
      <c r="S6132" s="3" t="s">
        <v>117</v>
      </c>
      <c r="T6132" s="3">
        <f>COUNTIF([1]局站!$D$4:$D$172,"="&amp;S6132)</f>
        <v>1</v>
      </c>
      <c r="U6132" s="3">
        <v>0</v>
      </c>
      <c r="V6132" s="3">
        <v>0</v>
      </c>
      <c r="W6132" s="3">
        <v>0</v>
      </c>
      <c r="X6132" s="3" t="s">
        <v>1214</v>
      </c>
      <c r="Y6132" s="3" t="s">
        <v>880</v>
      </c>
      <c r="Z6132" s="3" t="str">
        <f>INDEX(业务类型!$C$4:$C$8,MATCH(纤芯!Y6132,业务类型!$B$4:$B$8,0))</f>
        <v>IDLE</v>
      </c>
      <c r="AA6132" s="3"/>
    </row>
    <row r="6133" spans="1:27" ht="16.5" x14ac:dyDescent="0.2">
      <c r="A6133" s="3">
        <v>6130</v>
      </c>
      <c r="B6133" s="3">
        <f t="shared" si="479"/>
        <v>37056101034</v>
      </c>
      <c r="C6133" s="3" t="s">
        <v>1166</v>
      </c>
      <c r="D6133" s="3" t="s">
        <v>256</v>
      </c>
      <c r="E6133" s="3" t="str">
        <f>INDEX(光放段!$G$4:$G$237,MATCH(纤芯!G6133,光放段!$C$4:$C$237,0))</f>
        <v>山东二干|潍烟威2号光缆延伸:烟台大海阳-栖霞市局</v>
      </c>
      <c r="F6133" s="3">
        <f>INDEX(光放段!$I$4:$I$237,MATCH(纤芯!H6133,光放段!$B$4:$B$237,0))</f>
        <v>37056100000</v>
      </c>
      <c r="G6133" s="3" t="str">
        <f t="shared" si="475"/>
        <v>山东二干|潍烟威2号光缆延伸:烟台大海阳-栖霞市局</v>
      </c>
      <c r="H6133" s="3">
        <f>INDEX(光放段!$B$4:$B$237,MATCH(纤芯!G6133,光放段!$C$4:$C$237,0))</f>
        <v>37056101000</v>
      </c>
      <c r="I6133" s="3" t="str">
        <f t="shared" si="476"/>
        <v>潍烟威2号光缆延伸</v>
      </c>
      <c r="J6133" s="3" t="str">
        <f>INDEX(子缆名称!$B$4:$B$29,纤芯!M6133)</f>
        <v>C缆</v>
      </c>
      <c r="K6133" s="3">
        <v>34</v>
      </c>
      <c r="L6133" s="3">
        <f t="shared" si="477"/>
        <v>10</v>
      </c>
      <c r="M6133" s="3">
        <f t="shared" si="478"/>
        <v>3</v>
      </c>
      <c r="N6133" s="3" t="s">
        <v>132</v>
      </c>
      <c r="O6133" s="3">
        <f>COUNTIF([1]局站!$D$4:$D$172,"="&amp;N6133)</f>
        <v>1</v>
      </c>
      <c r="P6133" s="3">
        <v>0</v>
      </c>
      <c r="Q6133" s="3">
        <v>0</v>
      </c>
      <c r="R6133" s="3">
        <v>0</v>
      </c>
      <c r="S6133" s="3" t="s">
        <v>117</v>
      </c>
      <c r="T6133" s="3">
        <f>COUNTIF([1]局站!$D$4:$D$172,"="&amp;S6133)</f>
        <v>1</v>
      </c>
      <c r="U6133" s="3">
        <v>0</v>
      </c>
      <c r="V6133" s="3">
        <v>0</v>
      </c>
      <c r="W6133" s="3">
        <v>0</v>
      </c>
      <c r="X6133" s="3" t="s">
        <v>1214</v>
      </c>
      <c r="Y6133" s="3" t="s">
        <v>880</v>
      </c>
      <c r="Z6133" s="3" t="str">
        <f>INDEX(业务类型!$C$4:$C$8,MATCH(纤芯!Y6133,业务类型!$B$4:$B$8,0))</f>
        <v>IDLE</v>
      </c>
      <c r="AA6133" s="3"/>
    </row>
    <row r="6134" spans="1:27" ht="16.5" x14ac:dyDescent="0.2">
      <c r="A6134" s="3">
        <v>6131</v>
      </c>
      <c r="B6134" s="3">
        <f t="shared" si="479"/>
        <v>37056101035</v>
      </c>
      <c r="C6134" s="3" t="s">
        <v>1166</v>
      </c>
      <c r="D6134" s="3" t="s">
        <v>256</v>
      </c>
      <c r="E6134" s="3" t="str">
        <f>INDEX(光放段!$G$4:$G$237,MATCH(纤芯!G6134,光放段!$C$4:$C$237,0))</f>
        <v>山东二干|潍烟威2号光缆延伸:烟台大海阳-栖霞市局</v>
      </c>
      <c r="F6134" s="3">
        <f>INDEX(光放段!$I$4:$I$237,MATCH(纤芯!H6134,光放段!$B$4:$B$237,0))</f>
        <v>37056100000</v>
      </c>
      <c r="G6134" s="3" t="str">
        <f t="shared" si="475"/>
        <v>山东二干|潍烟威2号光缆延伸:烟台大海阳-栖霞市局</v>
      </c>
      <c r="H6134" s="3">
        <f>INDEX(光放段!$B$4:$B$237,MATCH(纤芯!G6134,光放段!$C$4:$C$237,0))</f>
        <v>37056101000</v>
      </c>
      <c r="I6134" s="3" t="str">
        <f t="shared" si="476"/>
        <v>潍烟威2号光缆延伸</v>
      </c>
      <c r="J6134" s="3" t="str">
        <f>INDEX(子缆名称!$B$4:$B$29,纤芯!M6134)</f>
        <v>C缆</v>
      </c>
      <c r="K6134" s="3">
        <v>35</v>
      </c>
      <c r="L6134" s="3">
        <f t="shared" si="477"/>
        <v>11</v>
      </c>
      <c r="M6134" s="3">
        <f t="shared" si="478"/>
        <v>3</v>
      </c>
      <c r="N6134" s="3" t="s">
        <v>132</v>
      </c>
      <c r="O6134" s="3">
        <f>COUNTIF([1]局站!$D$4:$D$172,"="&amp;N6134)</f>
        <v>1</v>
      </c>
      <c r="P6134" s="3">
        <v>0</v>
      </c>
      <c r="Q6134" s="3">
        <v>0</v>
      </c>
      <c r="R6134" s="3">
        <v>0</v>
      </c>
      <c r="S6134" s="3" t="s">
        <v>117</v>
      </c>
      <c r="T6134" s="3">
        <f>COUNTIF([1]局站!$D$4:$D$172,"="&amp;S6134)</f>
        <v>1</v>
      </c>
      <c r="U6134" s="3">
        <v>0</v>
      </c>
      <c r="V6134" s="3">
        <v>0</v>
      </c>
      <c r="W6134" s="3">
        <v>0</v>
      </c>
      <c r="X6134" s="3" t="s">
        <v>1214</v>
      </c>
      <c r="Y6134" s="3" t="s">
        <v>880</v>
      </c>
      <c r="Z6134" s="3" t="str">
        <f>INDEX(业务类型!$C$4:$C$8,MATCH(纤芯!Y6134,业务类型!$B$4:$B$8,0))</f>
        <v>IDLE</v>
      </c>
      <c r="AA6134" s="3"/>
    </row>
    <row r="6135" spans="1:27" ht="16.5" x14ac:dyDescent="0.2">
      <c r="A6135" s="3">
        <v>6132</v>
      </c>
      <c r="B6135" s="3">
        <f t="shared" si="479"/>
        <v>37056101036</v>
      </c>
      <c r="C6135" s="3" t="s">
        <v>1166</v>
      </c>
      <c r="D6135" s="3" t="s">
        <v>256</v>
      </c>
      <c r="E6135" s="3" t="str">
        <f>INDEX(光放段!$G$4:$G$237,MATCH(纤芯!G6135,光放段!$C$4:$C$237,0))</f>
        <v>山东二干|潍烟威2号光缆延伸:烟台大海阳-栖霞市局</v>
      </c>
      <c r="F6135" s="3">
        <f>INDEX(光放段!$I$4:$I$237,MATCH(纤芯!H6135,光放段!$B$4:$B$237,0))</f>
        <v>37056100000</v>
      </c>
      <c r="G6135" s="3" t="str">
        <f t="shared" si="475"/>
        <v>山东二干|潍烟威2号光缆延伸:烟台大海阳-栖霞市局</v>
      </c>
      <c r="H6135" s="3">
        <f>INDEX(光放段!$B$4:$B$237,MATCH(纤芯!G6135,光放段!$C$4:$C$237,0))</f>
        <v>37056101000</v>
      </c>
      <c r="I6135" s="3" t="str">
        <f t="shared" si="476"/>
        <v>潍烟威2号光缆延伸</v>
      </c>
      <c r="J6135" s="3" t="str">
        <f>INDEX(子缆名称!$B$4:$B$29,纤芯!M6135)</f>
        <v>C缆</v>
      </c>
      <c r="K6135" s="3">
        <v>36</v>
      </c>
      <c r="L6135" s="3">
        <f t="shared" si="477"/>
        <v>12</v>
      </c>
      <c r="M6135" s="3">
        <f t="shared" si="478"/>
        <v>3</v>
      </c>
      <c r="N6135" s="3" t="s">
        <v>132</v>
      </c>
      <c r="O6135" s="3">
        <f>COUNTIF([1]局站!$D$4:$D$172,"="&amp;N6135)</f>
        <v>1</v>
      </c>
      <c r="P6135" s="3">
        <v>0</v>
      </c>
      <c r="Q6135" s="3">
        <v>0</v>
      </c>
      <c r="R6135" s="3">
        <v>0</v>
      </c>
      <c r="S6135" s="3" t="s">
        <v>117</v>
      </c>
      <c r="T6135" s="3">
        <f>COUNTIF([1]局站!$D$4:$D$172,"="&amp;S6135)</f>
        <v>1</v>
      </c>
      <c r="U6135" s="3">
        <v>0</v>
      </c>
      <c r="V6135" s="3">
        <v>0</v>
      </c>
      <c r="W6135" s="3">
        <v>0</v>
      </c>
      <c r="X6135" s="3" t="s">
        <v>1214</v>
      </c>
      <c r="Y6135" s="3" t="s">
        <v>880</v>
      </c>
      <c r="Z6135" s="3" t="str">
        <f>INDEX(业务类型!$C$4:$C$8,MATCH(纤芯!Y6135,业务类型!$B$4:$B$8,0))</f>
        <v>IDLE</v>
      </c>
      <c r="AA6135" s="3"/>
    </row>
    <row r="6136" spans="1:27" ht="16.5" x14ac:dyDescent="0.2">
      <c r="A6136" s="3">
        <v>6133</v>
      </c>
      <c r="B6136" s="3">
        <f t="shared" si="479"/>
        <v>37056101037</v>
      </c>
      <c r="C6136" s="3" t="s">
        <v>1166</v>
      </c>
      <c r="D6136" s="3" t="s">
        <v>256</v>
      </c>
      <c r="E6136" s="3" t="str">
        <f>INDEX(光放段!$G$4:$G$237,MATCH(纤芯!G6136,光放段!$C$4:$C$237,0))</f>
        <v>山东二干|潍烟威2号光缆延伸:烟台大海阳-栖霞市局</v>
      </c>
      <c r="F6136" s="3">
        <f>INDEX(光放段!$I$4:$I$237,MATCH(纤芯!H6136,光放段!$B$4:$B$237,0))</f>
        <v>37056100000</v>
      </c>
      <c r="G6136" s="3" t="str">
        <f t="shared" si="475"/>
        <v>山东二干|潍烟威2号光缆延伸:烟台大海阳-栖霞市局</v>
      </c>
      <c r="H6136" s="3">
        <f>INDEX(光放段!$B$4:$B$237,MATCH(纤芯!G6136,光放段!$C$4:$C$237,0))</f>
        <v>37056101000</v>
      </c>
      <c r="I6136" s="3" t="str">
        <f t="shared" si="476"/>
        <v>潍烟威2号光缆延伸</v>
      </c>
      <c r="J6136" s="3" t="str">
        <f>INDEX(子缆名称!$B$4:$B$29,纤芯!M6136)</f>
        <v>D缆</v>
      </c>
      <c r="K6136" s="3">
        <v>37</v>
      </c>
      <c r="L6136" s="3">
        <f t="shared" si="477"/>
        <v>1</v>
      </c>
      <c r="M6136" s="3">
        <f t="shared" si="478"/>
        <v>4</v>
      </c>
      <c r="N6136" s="3" t="s">
        <v>132</v>
      </c>
      <c r="O6136" s="3">
        <f>COUNTIF([1]局站!$D$4:$D$172,"="&amp;N6136)</f>
        <v>1</v>
      </c>
      <c r="P6136" s="3">
        <v>0</v>
      </c>
      <c r="Q6136" s="3">
        <v>0</v>
      </c>
      <c r="R6136" s="3">
        <v>0</v>
      </c>
      <c r="S6136" s="3" t="s">
        <v>117</v>
      </c>
      <c r="T6136" s="3">
        <f>COUNTIF([1]局站!$D$4:$D$172,"="&amp;S6136)</f>
        <v>1</v>
      </c>
      <c r="U6136" s="3">
        <v>0</v>
      </c>
      <c r="V6136" s="3">
        <v>0</v>
      </c>
      <c r="W6136" s="3">
        <v>0</v>
      </c>
      <c r="X6136" s="3" t="s">
        <v>1214</v>
      </c>
      <c r="Y6136" s="3" t="s">
        <v>880</v>
      </c>
      <c r="Z6136" s="3" t="str">
        <f>INDEX(业务类型!$C$4:$C$8,MATCH(纤芯!Y6136,业务类型!$B$4:$B$8,0))</f>
        <v>IDLE</v>
      </c>
      <c r="AA6136" s="3"/>
    </row>
    <row r="6137" spans="1:27" ht="16.5" x14ac:dyDescent="0.2">
      <c r="A6137" s="3">
        <v>6134</v>
      </c>
      <c r="B6137" s="3">
        <f t="shared" si="479"/>
        <v>37056101038</v>
      </c>
      <c r="C6137" s="3" t="s">
        <v>1166</v>
      </c>
      <c r="D6137" s="3" t="s">
        <v>256</v>
      </c>
      <c r="E6137" s="3" t="str">
        <f>INDEX(光放段!$G$4:$G$237,MATCH(纤芯!G6137,光放段!$C$4:$C$237,0))</f>
        <v>山东二干|潍烟威2号光缆延伸:烟台大海阳-栖霞市局</v>
      </c>
      <c r="F6137" s="3">
        <f>INDEX(光放段!$I$4:$I$237,MATCH(纤芯!H6137,光放段!$B$4:$B$237,0))</f>
        <v>37056100000</v>
      </c>
      <c r="G6137" s="3" t="str">
        <f t="shared" si="475"/>
        <v>山东二干|潍烟威2号光缆延伸:烟台大海阳-栖霞市局</v>
      </c>
      <c r="H6137" s="3">
        <f>INDEX(光放段!$B$4:$B$237,MATCH(纤芯!G6137,光放段!$C$4:$C$237,0))</f>
        <v>37056101000</v>
      </c>
      <c r="I6137" s="3" t="str">
        <f t="shared" si="476"/>
        <v>潍烟威2号光缆延伸</v>
      </c>
      <c r="J6137" s="3" t="str">
        <f>INDEX(子缆名称!$B$4:$B$29,纤芯!M6137)</f>
        <v>D缆</v>
      </c>
      <c r="K6137" s="3">
        <v>38</v>
      </c>
      <c r="L6137" s="3">
        <f t="shared" si="477"/>
        <v>2</v>
      </c>
      <c r="M6137" s="3">
        <f t="shared" si="478"/>
        <v>4</v>
      </c>
      <c r="N6137" s="3" t="s">
        <v>132</v>
      </c>
      <c r="O6137" s="3">
        <f>COUNTIF([1]局站!$D$4:$D$172,"="&amp;N6137)</f>
        <v>1</v>
      </c>
      <c r="P6137" s="3">
        <v>0</v>
      </c>
      <c r="Q6137" s="3">
        <v>0</v>
      </c>
      <c r="R6137" s="3">
        <v>0</v>
      </c>
      <c r="S6137" s="3" t="s">
        <v>117</v>
      </c>
      <c r="T6137" s="3">
        <f>COUNTIF([1]局站!$D$4:$D$172,"="&amp;S6137)</f>
        <v>1</v>
      </c>
      <c r="U6137" s="3">
        <v>0</v>
      </c>
      <c r="V6137" s="3">
        <v>0</v>
      </c>
      <c r="W6137" s="3">
        <v>0</v>
      </c>
      <c r="X6137" s="3" t="s">
        <v>1214</v>
      </c>
      <c r="Y6137" s="3" t="s">
        <v>880</v>
      </c>
      <c r="Z6137" s="3" t="str">
        <f>INDEX(业务类型!$C$4:$C$8,MATCH(纤芯!Y6137,业务类型!$B$4:$B$8,0))</f>
        <v>IDLE</v>
      </c>
      <c r="AA6137" s="3"/>
    </row>
    <row r="6138" spans="1:27" ht="16.5" x14ac:dyDescent="0.2">
      <c r="A6138" s="3">
        <v>6135</v>
      </c>
      <c r="B6138" s="3">
        <f t="shared" si="479"/>
        <v>37056101039</v>
      </c>
      <c r="C6138" s="3" t="s">
        <v>1166</v>
      </c>
      <c r="D6138" s="3" t="s">
        <v>256</v>
      </c>
      <c r="E6138" s="3" t="str">
        <f>INDEX(光放段!$G$4:$G$237,MATCH(纤芯!G6138,光放段!$C$4:$C$237,0))</f>
        <v>山东二干|潍烟威2号光缆延伸:烟台大海阳-栖霞市局</v>
      </c>
      <c r="F6138" s="3">
        <f>INDEX(光放段!$I$4:$I$237,MATCH(纤芯!H6138,光放段!$B$4:$B$237,0))</f>
        <v>37056100000</v>
      </c>
      <c r="G6138" s="3" t="str">
        <f t="shared" si="475"/>
        <v>山东二干|潍烟威2号光缆延伸:烟台大海阳-栖霞市局</v>
      </c>
      <c r="H6138" s="3">
        <f>INDEX(光放段!$B$4:$B$237,MATCH(纤芯!G6138,光放段!$C$4:$C$237,0))</f>
        <v>37056101000</v>
      </c>
      <c r="I6138" s="3" t="str">
        <f t="shared" si="476"/>
        <v>潍烟威2号光缆延伸</v>
      </c>
      <c r="J6138" s="3" t="str">
        <f>INDEX(子缆名称!$B$4:$B$29,纤芯!M6138)</f>
        <v>D缆</v>
      </c>
      <c r="K6138" s="3">
        <v>39</v>
      </c>
      <c r="L6138" s="3">
        <f t="shared" si="477"/>
        <v>3</v>
      </c>
      <c r="M6138" s="3">
        <f t="shared" si="478"/>
        <v>4</v>
      </c>
      <c r="N6138" s="3" t="s">
        <v>132</v>
      </c>
      <c r="O6138" s="3">
        <f>COUNTIF([1]局站!$D$4:$D$172,"="&amp;N6138)</f>
        <v>1</v>
      </c>
      <c r="P6138" s="3">
        <v>0</v>
      </c>
      <c r="Q6138" s="3">
        <v>0</v>
      </c>
      <c r="R6138" s="3">
        <v>0</v>
      </c>
      <c r="S6138" s="3" t="s">
        <v>117</v>
      </c>
      <c r="T6138" s="3">
        <f>COUNTIF([1]局站!$D$4:$D$172,"="&amp;S6138)</f>
        <v>1</v>
      </c>
      <c r="U6138" s="3">
        <v>0</v>
      </c>
      <c r="V6138" s="3">
        <v>0</v>
      </c>
      <c r="W6138" s="3">
        <v>0</v>
      </c>
      <c r="X6138" s="3" t="s">
        <v>1214</v>
      </c>
      <c r="Y6138" s="3" t="s">
        <v>880</v>
      </c>
      <c r="Z6138" s="3" t="str">
        <f>INDEX(业务类型!$C$4:$C$8,MATCH(纤芯!Y6138,业务类型!$B$4:$B$8,0))</f>
        <v>IDLE</v>
      </c>
      <c r="AA6138" s="3"/>
    </row>
    <row r="6139" spans="1:27" ht="16.5" x14ac:dyDescent="0.2">
      <c r="A6139" s="3">
        <v>6136</v>
      </c>
      <c r="B6139" s="3">
        <f t="shared" si="479"/>
        <v>37056101040</v>
      </c>
      <c r="C6139" s="3" t="s">
        <v>1166</v>
      </c>
      <c r="D6139" s="3" t="s">
        <v>256</v>
      </c>
      <c r="E6139" s="3" t="str">
        <f>INDEX(光放段!$G$4:$G$237,MATCH(纤芯!G6139,光放段!$C$4:$C$237,0))</f>
        <v>山东二干|潍烟威2号光缆延伸:烟台大海阳-栖霞市局</v>
      </c>
      <c r="F6139" s="3">
        <f>INDEX(光放段!$I$4:$I$237,MATCH(纤芯!H6139,光放段!$B$4:$B$237,0))</f>
        <v>37056100000</v>
      </c>
      <c r="G6139" s="3" t="str">
        <f t="shared" si="475"/>
        <v>山东二干|潍烟威2号光缆延伸:烟台大海阳-栖霞市局</v>
      </c>
      <c r="H6139" s="3">
        <f>INDEX(光放段!$B$4:$B$237,MATCH(纤芯!G6139,光放段!$C$4:$C$237,0))</f>
        <v>37056101000</v>
      </c>
      <c r="I6139" s="3" t="str">
        <f t="shared" si="476"/>
        <v>潍烟威2号光缆延伸</v>
      </c>
      <c r="J6139" s="3" t="str">
        <f>INDEX(子缆名称!$B$4:$B$29,纤芯!M6139)</f>
        <v>D缆</v>
      </c>
      <c r="K6139" s="3">
        <v>40</v>
      </c>
      <c r="L6139" s="3">
        <f t="shared" si="477"/>
        <v>4</v>
      </c>
      <c r="M6139" s="3">
        <f t="shared" si="478"/>
        <v>4</v>
      </c>
      <c r="N6139" s="3" t="s">
        <v>132</v>
      </c>
      <c r="O6139" s="3">
        <f>COUNTIF([1]局站!$D$4:$D$172,"="&amp;N6139)</f>
        <v>1</v>
      </c>
      <c r="P6139" s="3">
        <v>0</v>
      </c>
      <c r="Q6139" s="3">
        <v>0</v>
      </c>
      <c r="R6139" s="3">
        <v>0</v>
      </c>
      <c r="S6139" s="3" t="s">
        <v>117</v>
      </c>
      <c r="T6139" s="3">
        <f>COUNTIF([1]局站!$D$4:$D$172,"="&amp;S6139)</f>
        <v>1</v>
      </c>
      <c r="U6139" s="3">
        <v>0</v>
      </c>
      <c r="V6139" s="3">
        <v>0</v>
      </c>
      <c r="W6139" s="3">
        <v>0</v>
      </c>
      <c r="X6139" s="3" t="s">
        <v>1214</v>
      </c>
      <c r="Y6139" s="3" t="s">
        <v>880</v>
      </c>
      <c r="Z6139" s="3" t="str">
        <f>INDEX(业务类型!$C$4:$C$8,MATCH(纤芯!Y6139,业务类型!$B$4:$B$8,0))</f>
        <v>IDLE</v>
      </c>
      <c r="AA6139" s="3"/>
    </row>
    <row r="6140" spans="1:27" ht="16.5" x14ac:dyDescent="0.2">
      <c r="A6140" s="3">
        <v>6137</v>
      </c>
      <c r="B6140" s="3">
        <f t="shared" si="479"/>
        <v>37056101041</v>
      </c>
      <c r="C6140" s="3" t="s">
        <v>1166</v>
      </c>
      <c r="D6140" s="3" t="s">
        <v>256</v>
      </c>
      <c r="E6140" s="3" t="str">
        <f>INDEX(光放段!$G$4:$G$237,MATCH(纤芯!G6140,光放段!$C$4:$C$237,0))</f>
        <v>山东二干|潍烟威2号光缆延伸:烟台大海阳-栖霞市局</v>
      </c>
      <c r="F6140" s="3">
        <f>INDEX(光放段!$I$4:$I$237,MATCH(纤芯!H6140,光放段!$B$4:$B$237,0))</f>
        <v>37056100000</v>
      </c>
      <c r="G6140" s="3" t="str">
        <f t="shared" si="475"/>
        <v>山东二干|潍烟威2号光缆延伸:烟台大海阳-栖霞市局</v>
      </c>
      <c r="H6140" s="3">
        <f>INDEX(光放段!$B$4:$B$237,MATCH(纤芯!G6140,光放段!$C$4:$C$237,0))</f>
        <v>37056101000</v>
      </c>
      <c r="I6140" s="3" t="str">
        <f t="shared" si="476"/>
        <v>潍烟威2号光缆延伸</v>
      </c>
      <c r="J6140" s="3" t="str">
        <f>INDEX(子缆名称!$B$4:$B$29,纤芯!M6140)</f>
        <v>D缆</v>
      </c>
      <c r="K6140" s="3">
        <v>41</v>
      </c>
      <c r="L6140" s="3">
        <f t="shared" si="477"/>
        <v>5</v>
      </c>
      <c r="M6140" s="3">
        <f t="shared" si="478"/>
        <v>4</v>
      </c>
      <c r="N6140" s="3" t="s">
        <v>132</v>
      </c>
      <c r="O6140" s="3">
        <f>COUNTIF([1]局站!$D$4:$D$172,"="&amp;N6140)</f>
        <v>1</v>
      </c>
      <c r="P6140" s="3">
        <v>0</v>
      </c>
      <c r="Q6140" s="3">
        <v>0</v>
      </c>
      <c r="R6140" s="3">
        <v>0</v>
      </c>
      <c r="S6140" s="3" t="s">
        <v>117</v>
      </c>
      <c r="T6140" s="3">
        <f>COUNTIF([1]局站!$D$4:$D$172,"="&amp;S6140)</f>
        <v>1</v>
      </c>
      <c r="U6140" s="3">
        <v>0</v>
      </c>
      <c r="V6140" s="3">
        <v>0</v>
      </c>
      <c r="W6140" s="3">
        <v>0</v>
      </c>
      <c r="X6140" s="3" t="s">
        <v>1214</v>
      </c>
      <c r="Y6140" s="3" t="s">
        <v>880</v>
      </c>
      <c r="Z6140" s="3" t="str">
        <f>INDEX(业务类型!$C$4:$C$8,MATCH(纤芯!Y6140,业务类型!$B$4:$B$8,0))</f>
        <v>IDLE</v>
      </c>
      <c r="AA6140" s="3"/>
    </row>
    <row r="6141" spans="1:27" ht="16.5" x14ac:dyDescent="0.2">
      <c r="A6141" s="3">
        <v>6138</v>
      </c>
      <c r="B6141" s="3">
        <f t="shared" si="479"/>
        <v>37056101042</v>
      </c>
      <c r="C6141" s="3" t="s">
        <v>1166</v>
      </c>
      <c r="D6141" s="3" t="s">
        <v>256</v>
      </c>
      <c r="E6141" s="3" t="str">
        <f>INDEX(光放段!$G$4:$G$237,MATCH(纤芯!G6141,光放段!$C$4:$C$237,0))</f>
        <v>山东二干|潍烟威2号光缆延伸:烟台大海阳-栖霞市局</v>
      </c>
      <c r="F6141" s="3">
        <f>INDEX(光放段!$I$4:$I$237,MATCH(纤芯!H6141,光放段!$B$4:$B$237,0))</f>
        <v>37056100000</v>
      </c>
      <c r="G6141" s="3" t="str">
        <f t="shared" si="475"/>
        <v>山东二干|潍烟威2号光缆延伸:烟台大海阳-栖霞市局</v>
      </c>
      <c r="H6141" s="3">
        <f>INDEX(光放段!$B$4:$B$237,MATCH(纤芯!G6141,光放段!$C$4:$C$237,0))</f>
        <v>37056101000</v>
      </c>
      <c r="I6141" s="3" t="str">
        <f t="shared" si="476"/>
        <v>潍烟威2号光缆延伸</v>
      </c>
      <c r="J6141" s="3" t="str">
        <f>INDEX(子缆名称!$B$4:$B$29,纤芯!M6141)</f>
        <v>D缆</v>
      </c>
      <c r="K6141" s="3">
        <v>42</v>
      </c>
      <c r="L6141" s="3">
        <f t="shared" si="477"/>
        <v>6</v>
      </c>
      <c r="M6141" s="3">
        <f t="shared" si="478"/>
        <v>4</v>
      </c>
      <c r="N6141" s="3" t="s">
        <v>132</v>
      </c>
      <c r="O6141" s="3">
        <f>COUNTIF([1]局站!$D$4:$D$172,"="&amp;N6141)</f>
        <v>1</v>
      </c>
      <c r="P6141" s="3">
        <v>0</v>
      </c>
      <c r="Q6141" s="3">
        <v>0</v>
      </c>
      <c r="R6141" s="3">
        <v>0</v>
      </c>
      <c r="S6141" s="3" t="s">
        <v>117</v>
      </c>
      <c r="T6141" s="3">
        <f>COUNTIF([1]局站!$D$4:$D$172,"="&amp;S6141)</f>
        <v>1</v>
      </c>
      <c r="U6141" s="3">
        <v>0</v>
      </c>
      <c r="V6141" s="3">
        <v>0</v>
      </c>
      <c r="W6141" s="3">
        <v>0</v>
      </c>
      <c r="X6141" s="3" t="s">
        <v>1214</v>
      </c>
      <c r="Y6141" s="3" t="s">
        <v>880</v>
      </c>
      <c r="Z6141" s="3" t="str">
        <f>INDEX(业务类型!$C$4:$C$8,MATCH(纤芯!Y6141,业务类型!$B$4:$B$8,0))</f>
        <v>IDLE</v>
      </c>
      <c r="AA6141" s="3"/>
    </row>
    <row r="6142" spans="1:27" ht="16.5" x14ac:dyDescent="0.2">
      <c r="A6142" s="3">
        <v>6139</v>
      </c>
      <c r="B6142" s="3">
        <f t="shared" si="479"/>
        <v>37056101043</v>
      </c>
      <c r="C6142" s="3" t="s">
        <v>1166</v>
      </c>
      <c r="D6142" s="3" t="s">
        <v>256</v>
      </c>
      <c r="E6142" s="3" t="str">
        <f>INDEX(光放段!$G$4:$G$237,MATCH(纤芯!G6142,光放段!$C$4:$C$237,0))</f>
        <v>山东二干|潍烟威2号光缆延伸:烟台大海阳-栖霞市局</v>
      </c>
      <c r="F6142" s="3">
        <f>INDEX(光放段!$I$4:$I$237,MATCH(纤芯!H6142,光放段!$B$4:$B$237,0))</f>
        <v>37056100000</v>
      </c>
      <c r="G6142" s="3" t="str">
        <f t="shared" si="475"/>
        <v>山东二干|潍烟威2号光缆延伸:烟台大海阳-栖霞市局</v>
      </c>
      <c r="H6142" s="3">
        <f>INDEX(光放段!$B$4:$B$237,MATCH(纤芯!G6142,光放段!$C$4:$C$237,0))</f>
        <v>37056101000</v>
      </c>
      <c r="I6142" s="3" t="str">
        <f t="shared" si="476"/>
        <v>潍烟威2号光缆延伸</v>
      </c>
      <c r="J6142" s="3" t="str">
        <f>INDEX(子缆名称!$B$4:$B$29,纤芯!M6142)</f>
        <v>D缆</v>
      </c>
      <c r="K6142" s="3">
        <v>43</v>
      </c>
      <c r="L6142" s="3">
        <f t="shared" si="477"/>
        <v>7</v>
      </c>
      <c r="M6142" s="3">
        <f t="shared" si="478"/>
        <v>4</v>
      </c>
      <c r="N6142" s="3" t="s">
        <v>132</v>
      </c>
      <c r="O6142" s="3">
        <f>COUNTIF([1]局站!$D$4:$D$172,"="&amp;N6142)</f>
        <v>1</v>
      </c>
      <c r="P6142" s="3">
        <v>0</v>
      </c>
      <c r="Q6142" s="3">
        <v>0</v>
      </c>
      <c r="R6142" s="3">
        <v>0</v>
      </c>
      <c r="S6142" s="3" t="s">
        <v>117</v>
      </c>
      <c r="T6142" s="3">
        <f>COUNTIF([1]局站!$D$4:$D$172,"="&amp;S6142)</f>
        <v>1</v>
      </c>
      <c r="U6142" s="3">
        <v>0</v>
      </c>
      <c r="V6142" s="3">
        <v>0</v>
      </c>
      <c r="W6142" s="3">
        <v>0</v>
      </c>
      <c r="X6142" s="3" t="s">
        <v>1214</v>
      </c>
      <c r="Y6142" s="3" t="s">
        <v>880</v>
      </c>
      <c r="Z6142" s="3" t="str">
        <f>INDEX(业务类型!$C$4:$C$8,MATCH(纤芯!Y6142,业务类型!$B$4:$B$8,0))</f>
        <v>IDLE</v>
      </c>
      <c r="AA6142" s="3"/>
    </row>
    <row r="6143" spans="1:27" ht="16.5" x14ac:dyDescent="0.2">
      <c r="A6143" s="3">
        <v>6140</v>
      </c>
      <c r="B6143" s="3">
        <f t="shared" si="479"/>
        <v>37056101044</v>
      </c>
      <c r="C6143" s="3" t="s">
        <v>1166</v>
      </c>
      <c r="D6143" s="3" t="s">
        <v>256</v>
      </c>
      <c r="E6143" s="3" t="str">
        <f>INDEX(光放段!$G$4:$G$237,MATCH(纤芯!G6143,光放段!$C$4:$C$237,0))</f>
        <v>山东二干|潍烟威2号光缆延伸:烟台大海阳-栖霞市局</v>
      </c>
      <c r="F6143" s="3">
        <f>INDEX(光放段!$I$4:$I$237,MATCH(纤芯!H6143,光放段!$B$4:$B$237,0))</f>
        <v>37056100000</v>
      </c>
      <c r="G6143" s="3" t="str">
        <f t="shared" si="475"/>
        <v>山东二干|潍烟威2号光缆延伸:烟台大海阳-栖霞市局</v>
      </c>
      <c r="H6143" s="3">
        <f>INDEX(光放段!$B$4:$B$237,MATCH(纤芯!G6143,光放段!$C$4:$C$237,0))</f>
        <v>37056101000</v>
      </c>
      <c r="I6143" s="3" t="str">
        <f t="shared" si="476"/>
        <v>潍烟威2号光缆延伸</v>
      </c>
      <c r="J6143" s="3" t="str">
        <f>INDEX(子缆名称!$B$4:$B$29,纤芯!M6143)</f>
        <v>D缆</v>
      </c>
      <c r="K6143" s="3">
        <v>44</v>
      </c>
      <c r="L6143" s="3">
        <f t="shared" si="477"/>
        <v>8</v>
      </c>
      <c r="M6143" s="3">
        <f t="shared" si="478"/>
        <v>4</v>
      </c>
      <c r="N6143" s="3" t="s">
        <v>132</v>
      </c>
      <c r="O6143" s="3">
        <f>COUNTIF([1]局站!$D$4:$D$172,"="&amp;N6143)</f>
        <v>1</v>
      </c>
      <c r="P6143" s="3">
        <v>0</v>
      </c>
      <c r="Q6143" s="3">
        <v>0</v>
      </c>
      <c r="R6143" s="3">
        <v>0</v>
      </c>
      <c r="S6143" s="3" t="s">
        <v>117</v>
      </c>
      <c r="T6143" s="3">
        <f>COUNTIF([1]局站!$D$4:$D$172,"="&amp;S6143)</f>
        <v>1</v>
      </c>
      <c r="U6143" s="3">
        <v>0</v>
      </c>
      <c r="V6143" s="3">
        <v>0</v>
      </c>
      <c r="W6143" s="3">
        <v>0</v>
      </c>
      <c r="X6143" s="3" t="s">
        <v>1214</v>
      </c>
      <c r="Y6143" s="3" t="s">
        <v>880</v>
      </c>
      <c r="Z6143" s="3" t="str">
        <f>INDEX(业务类型!$C$4:$C$8,MATCH(纤芯!Y6143,业务类型!$B$4:$B$8,0))</f>
        <v>IDLE</v>
      </c>
      <c r="AA6143" s="3"/>
    </row>
    <row r="6144" spans="1:27" ht="16.5" x14ac:dyDescent="0.2">
      <c r="A6144" s="3">
        <v>6141</v>
      </c>
      <c r="B6144" s="3">
        <f t="shared" si="479"/>
        <v>37056101045</v>
      </c>
      <c r="C6144" s="3" t="s">
        <v>1166</v>
      </c>
      <c r="D6144" s="3" t="s">
        <v>256</v>
      </c>
      <c r="E6144" s="3" t="str">
        <f>INDEX(光放段!$G$4:$G$237,MATCH(纤芯!G6144,光放段!$C$4:$C$237,0))</f>
        <v>山东二干|潍烟威2号光缆延伸:烟台大海阳-栖霞市局</v>
      </c>
      <c r="F6144" s="3">
        <f>INDEX(光放段!$I$4:$I$237,MATCH(纤芯!H6144,光放段!$B$4:$B$237,0))</f>
        <v>37056100000</v>
      </c>
      <c r="G6144" s="3" t="str">
        <f t="shared" si="475"/>
        <v>山东二干|潍烟威2号光缆延伸:烟台大海阳-栖霞市局</v>
      </c>
      <c r="H6144" s="3">
        <f>INDEX(光放段!$B$4:$B$237,MATCH(纤芯!G6144,光放段!$C$4:$C$237,0))</f>
        <v>37056101000</v>
      </c>
      <c r="I6144" s="3" t="str">
        <f t="shared" si="476"/>
        <v>潍烟威2号光缆延伸</v>
      </c>
      <c r="J6144" s="3" t="str">
        <f>INDEX(子缆名称!$B$4:$B$29,纤芯!M6144)</f>
        <v>D缆</v>
      </c>
      <c r="K6144" s="3">
        <v>45</v>
      </c>
      <c r="L6144" s="3">
        <f t="shared" si="477"/>
        <v>9</v>
      </c>
      <c r="M6144" s="3">
        <f t="shared" si="478"/>
        <v>4</v>
      </c>
      <c r="N6144" s="3" t="s">
        <v>132</v>
      </c>
      <c r="O6144" s="3">
        <f>COUNTIF([1]局站!$D$4:$D$172,"="&amp;N6144)</f>
        <v>1</v>
      </c>
      <c r="P6144" s="3">
        <v>0</v>
      </c>
      <c r="Q6144" s="3">
        <v>0</v>
      </c>
      <c r="R6144" s="3">
        <v>0</v>
      </c>
      <c r="S6144" s="3" t="s">
        <v>117</v>
      </c>
      <c r="T6144" s="3">
        <f>COUNTIF([1]局站!$D$4:$D$172,"="&amp;S6144)</f>
        <v>1</v>
      </c>
      <c r="U6144" s="3">
        <v>0</v>
      </c>
      <c r="V6144" s="3">
        <v>0</v>
      </c>
      <c r="W6144" s="3">
        <v>0</v>
      </c>
      <c r="X6144" s="3" t="s">
        <v>1214</v>
      </c>
      <c r="Y6144" s="3" t="s">
        <v>880</v>
      </c>
      <c r="Z6144" s="3" t="str">
        <f>INDEX(业务类型!$C$4:$C$8,MATCH(纤芯!Y6144,业务类型!$B$4:$B$8,0))</f>
        <v>IDLE</v>
      </c>
      <c r="AA6144" s="3"/>
    </row>
    <row r="6145" spans="1:27" ht="16.5" x14ac:dyDescent="0.2">
      <c r="A6145" s="3">
        <v>6142</v>
      </c>
      <c r="B6145" s="3">
        <f t="shared" si="479"/>
        <v>37056101046</v>
      </c>
      <c r="C6145" s="3" t="s">
        <v>1166</v>
      </c>
      <c r="D6145" s="3" t="s">
        <v>256</v>
      </c>
      <c r="E6145" s="3" t="str">
        <f>INDEX(光放段!$G$4:$G$237,MATCH(纤芯!G6145,光放段!$C$4:$C$237,0))</f>
        <v>山东二干|潍烟威2号光缆延伸:烟台大海阳-栖霞市局</v>
      </c>
      <c r="F6145" s="3">
        <f>INDEX(光放段!$I$4:$I$237,MATCH(纤芯!H6145,光放段!$B$4:$B$237,0))</f>
        <v>37056100000</v>
      </c>
      <c r="G6145" s="3" t="str">
        <f t="shared" si="475"/>
        <v>山东二干|潍烟威2号光缆延伸:烟台大海阳-栖霞市局</v>
      </c>
      <c r="H6145" s="3">
        <f>INDEX(光放段!$B$4:$B$237,MATCH(纤芯!G6145,光放段!$C$4:$C$237,0))</f>
        <v>37056101000</v>
      </c>
      <c r="I6145" s="3" t="str">
        <f t="shared" si="476"/>
        <v>潍烟威2号光缆延伸</v>
      </c>
      <c r="J6145" s="3" t="str">
        <f>INDEX(子缆名称!$B$4:$B$29,纤芯!M6145)</f>
        <v>D缆</v>
      </c>
      <c r="K6145" s="3">
        <v>46</v>
      </c>
      <c r="L6145" s="3">
        <f t="shared" si="477"/>
        <v>10</v>
      </c>
      <c r="M6145" s="3">
        <f t="shared" si="478"/>
        <v>4</v>
      </c>
      <c r="N6145" s="3" t="s">
        <v>132</v>
      </c>
      <c r="O6145" s="3">
        <f>COUNTIF([1]局站!$D$4:$D$172,"="&amp;N6145)</f>
        <v>1</v>
      </c>
      <c r="P6145" s="3">
        <v>0</v>
      </c>
      <c r="Q6145" s="3">
        <v>0</v>
      </c>
      <c r="R6145" s="3">
        <v>0</v>
      </c>
      <c r="S6145" s="3" t="s">
        <v>117</v>
      </c>
      <c r="T6145" s="3">
        <f>COUNTIF([1]局站!$D$4:$D$172,"="&amp;S6145)</f>
        <v>1</v>
      </c>
      <c r="U6145" s="3">
        <v>0</v>
      </c>
      <c r="V6145" s="3">
        <v>0</v>
      </c>
      <c r="W6145" s="3">
        <v>0</v>
      </c>
      <c r="X6145" s="3" t="s">
        <v>1214</v>
      </c>
      <c r="Y6145" s="3" t="s">
        <v>880</v>
      </c>
      <c r="Z6145" s="3" t="str">
        <f>INDEX(业务类型!$C$4:$C$8,MATCH(纤芯!Y6145,业务类型!$B$4:$B$8,0))</f>
        <v>IDLE</v>
      </c>
      <c r="AA6145" s="3"/>
    </row>
    <row r="6146" spans="1:27" ht="16.5" x14ac:dyDescent="0.2">
      <c r="A6146" s="3">
        <v>6143</v>
      </c>
      <c r="B6146" s="3">
        <f t="shared" si="479"/>
        <v>37056101047</v>
      </c>
      <c r="C6146" s="3" t="s">
        <v>1166</v>
      </c>
      <c r="D6146" s="3" t="s">
        <v>256</v>
      </c>
      <c r="E6146" s="3" t="str">
        <f>INDEX(光放段!$G$4:$G$237,MATCH(纤芯!G6146,光放段!$C$4:$C$237,0))</f>
        <v>山东二干|潍烟威2号光缆延伸:烟台大海阳-栖霞市局</v>
      </c>
      <c r="F6146" s="3">
        <f>INDEX(光放段!$I$4:$I$237,MATCH(纤芯!H6146,光放段!$B$4:$B$237,0))</f>
        <v>37056100000</v>
      </c>
      <c r="G6146" s="3" t="str">
        <f t="shared" si="475"/>
        <v>山东二干|潍烟威2号光缆延伸:烟台大海阳-栖霞市局</v>
      </c>
      <c r="H6146" s="3">
        <f>INDEX(光放段!$B$4:$B$237,MATCH(纤芯!G6146,光放段!$C$4:$C$237,0))</f>
        <v>37056101000</v>
      </c>
      <c r="I6146" s="3" t="str">
        <f t="shared" si="476"/>
        <v>潍烟威2号光缆延伸</v>
      </c>
      <c r="J6146" s="3" t="str">
        <f>INDEX(子缆名称!$B$4:$B$29,纤芯!M6146)</f>
        <v>D缆</v>
      </c>
      <c r="K6146" s="3">
        <v>47</v>
      </c>
      <c r="L6146" s="3">
        <f t="shared" si="477"/>
        <v>11</v>
      </c>
      <c r="M6146" s="3">
        <f t="shared" si="478"/>
        <v>4</v>
      </c>
      <c r="N6146" s="3" t="s">
        <v>132</v>
      </c>
      <c r="O6146" s="3">
        <f>COUNTIF([1]局站!$D$4:$D$172,"="&amp;N6146)</f>
        <v>1</v>
      </c>
      <c r="P6146" s="3">
        <v>0</v>
      </c>
      <c r="Q6146" s="3">
        <v>0</v>
      </c>
      <c r="R6146" s="3">
        <v>0</v>
      </c>
      <c r="S6146" s="3" t="s">
        <v>117</v>
      </c>
      <c r="T6146" s="3">
        <f>COUNTIF([1]局站!$D$4:$D$172,"="&amp;S6146)</f>
        <v>1</v>
      </c>
      <c r="U6146" s="3">
        <v>0</v>
      </c>
      <c r="V6146" s="3">
        <v>0</v>
      </c>
      <c r="W6146" s="3">
        <v>0</v>
      </c>
      <c r="X6146" s="3" t="s">
        <v>1214</v>
      </c>
      <c r="Y6146" s="3" t="s">
        <v>880</v>
      </c>
      <c r="Z6146" s="3" t="str">
        <f>INDEX(业务类型!$C$4:$C$8,MATCH(纤芯!Y6146,业务类型!$B$4:$B$8,0))</f>
        <v>IDLE</v>
      </c>
      <c r="AA6146" s="3"/>
    </row>
    <row r="6147" spans="1:27" ht="16.5" x14ac:dyDescent="0.2">
      <c r="A6147" s="3">
        <v>6144</v>
      </c>
      <c r="B6147" s="3">
        <f t="shared" si="479"/>
        <v>37056101048</v>
      </c>
      <c r="C6147" s="3" t="s">
        <v>1166</v>
      </c>
      <c r="D6147" s="3" t="s">
        <v>256</v>
      </c>
      <c r="E6147" s="3" t="str">
        <f>INDEX(光放段!$G$4:$G$237,MATCH(纤芯!G6147,光放段!$C$4:$C$237,0))</f>
        <v>山东二干|潍烟威2号光缆延伸:烟台大海阳-栖霞市局</v>
      </c>
      <c r="F6147" s="3">
        <f>INDEX(光放段!$I$4:$I$237,MATCH(纤芯!H6147,光放段!$B$4:$B$237,0))</f>
        <v>37056100000</v>
      </c>
      <c r="G6147" s="3" t="str">
        <f t="shared" si="475"/>
        <v>山东二干|潍烟威2号光缆延伸:烟台大海阳-栖霞市局</v>
      </c>
      <c r="H6147" s="3">
        <f>INDEX(光放段!$B$4:$B$237,MATCH(纤芯!G6147,光放段!$C$4:$C$237,0))</f>
        <v>37056101000</v>
      </c>
      <c r="I6147" s="3" t="str">
        <f t="shared" si="476"/>
        <v>潍烟威2号光缆延伸</v>
      </c>
      <c r="J6147" s="3" t="str">
        <f>INDEX(子缆名称!$B$4:$B$29,纤芯!M6147)</f>
        <v>D缆</v>
      </c>
      <c r="K6147" s="3">
        <v>48</v>
      </c>
      <c r="L6147" s="3">
        <f t="shared" si="477"/>
        <v>12</v>
      </c>
      <c r="M6147" s="3">
        <f t="shared" si="478"/>
        <v>4</v>
      </c>
      <c r="N6147" s="3" t="s">
        <v>132</v>
      </c>
      <c r="O6147" s="3">
        <f>COUNTIF([1]局站!$D$4:$D$172,"="&amp;N6147)</f>
        <v>1</v>
      </c>
      <c r="P6147" s="3">
        <v>0</v>
      </c>
      <c r="Q6147" s="3">
        <v>0</v>
      </c>
      <c r="R6147" s="3">
        <v>0</v>
      </c>
      <c r="S6147" s="3" t="s">
        <v>117</v>
      </c>
      <c r="T6147" s="3">
        <f>COUNTIF([1]局站!$D$4:$D$172,"="&amp;S6147)</f>
        <v>1</v>
      </c>
      <c r="U6147" s="3">
        <v>0</v>
      </c>
      <c r="V6147" s="3">
        <v>0</v>
      </c>
      <c r="W6147" s="3">
        <v>0</v>
      </c>
      <c r="X6147" s="3" t="s">
        <v>1214</v>
      </c>
      <c r="Y6147" s="3" t="s">
        <v>880</v>
      </c>
      <c r="Z6147" s="3" t="str">
        <f>INDEX(业务类型!$C$4:$C$8,MATCH(纤芯!Y6147,业务类型!$B$4:$B$8,0))</f>
        <v>IDLE</v>
      </c>
      <c r="AA6147" s="3"/>
    </row>
    <row r="6148" spans="1:27" ht="16.5" x14ac:dyDescent="0.2">
      <c r="A6148" s="3">
        <v>6145</v>
      </c>
      <c r="B6148" s="3">
        <f t="shared" si="479"/>
        <v>37056101049</v>
      </c>
      <c r="C6148" s="3" t="s">
        <v>1166</v>
      </c>
      <c r="D6148" s="3" t="s">
        <v>256</v>
      </c>
      <c r="E6148" s="3" t="str">
        <f>INDEX(光放段!$G$4:$G$237,MATCH(纤芯!G6148,光放段!$C$4:$C$237,0))</f>
        <v>山东二干|潍烟威2号光缆延伸:烟台大海阳-栖霞市局</v>
      </c>
      <c r="F6148" s="3">
        <f>INDEX(光放段!$I$4:$I$237,MATCH(纤芯!H6148,光放段!$B$4:$B$237,0))</f>
        <v>37056100000</v>
      </c>
      <c r="G6148" s="3" t="str">
        <f t="shared" si="475"/>
        <v>山东二干|潍烟威2号光缆延伸:烟台大海阳-栖霞市局</v>
      </c>
      <c r="H6148" s="3">
        <f>INDEX(光放段!$B$4:$B$237,MATCH(纤芯!G6148,光放段!$C$4:$C$237,0))</f>
        <v>37056101000</v>
      </c>
      <c r="I6148" s="3" t="str">
        <f t="shared" si="476"/>
        <v>潍烟威2号光缆延伸</v>
      </c>
      <c r="J6148" s="3" t="str">
        <f>INDEX(子缆名称!$B$4:$B$29,纤芯!M6148)</f>
        <v>E缆</v>
      </c>
      <c r="K6148" s="3">
        <v>49</v>
      </c>
      <c r="L6148" s="3">
        <f t="shared" si="477"/>
        <v>1</v>
      </c>
      <c r="M6148" s="3">
        <f t="shared" si="478"/>
        <v>5</v>
      </c>
      <c r="N6148" s="3" t="s">
        <v>132</v>
      </c>
      <c r="O6148" s="3">
        <f>COUNTIF([1]局站!$D$4:$D$172,"="&amp;N6148)</f>
        <v>1</v>
      </c>
      <c r="P6148" s="3">
        <v>0</v>
      </c>
      <c r="Q6148" s="3">
        <v>0</v>
      </c>
      <c r="R6148" s="3">
        <v>0</v>
      </c>
      <c r="S6148" s="3" t="s">
        <v>117</v>
      </c>
      <c r="T6148" s="3">
        <f>COUNTIF([1]局站!$D$4:$D$172,"="&amp;S6148)</f>
        <v>1</v>
      </c>
      <c r="U6148" s="3">
        <v>0</v>
      </c>
      <c r="V6148" s="3">
        <v>0</v>
      </c>
      <c r="W6148" s="3">
        <v>0</v>
      </c>
      <c r="X6148" s="3" t="s">
        <v>1214</v>
      </c>
      <c r="Y6148" s="3" t="s">
        <v>880</v>
      </c>
      <c r="Z6148" s="3" t="str">
        <f>INDEX(业务类型!$C$4:$C$8,MATCH(纤芯!Y6148,业务类型!$B$4:$B$8,0))</f>
        <v>IDLE</v>
      </c>
      <c r="AA6148" s="3"/>
    </row>
    <row r="6149" spans="1:27" ht="16.5" x14ac:dyDescent="0.2">
      <c r="A6149" s="3">
        <v>6146</v>
      </c>
      <c r="B6149" s="3">
        <f t="shared" si="479"/>
        <v>37056101050</v>
      </c>
      <c r="C6149" s="3" t="s">
        <v>1166</v>
      </c>
      <c r="D6149" s="3" t="s">
        <v>256</v>
      </c>
      <c r="E6149" s="3" t="str">
        <f>INDEX(光放段!$G$4:$G$237,MATCH(纤芯!G6149,光放段!$C$4:$C$237,0))</f>
        <v>山东二干|潍烟威2号光缆延伸:烟台大海阳-栖霞市局</v>
      </c>
      <c r="F6149" s="3">
        <f>INDEX(光放段!$I$4:$I$237,MATCH(纤芯!H6149,光放段!$B$4:$B$237,0))</f>
        <v>37056100000</v>
      </c>
      <c r="G6149" s="3" t="str">
        <f t="shared" ref="G6149:G6212" si="480">C6149&amp;"|"&amp;D6149&amp;":"&amp;N6149&amp;"-"&amp;S6149</f>
        <v>山东二干|潍烟威2号光缆延伸:烟台大海阳-栖霞市局</v>
      </c>
      <c r="H6149" s="3">
        <f>INDEX(光放段!$B$4:$B$237,MATCH(纤芯!G6149,光放段!$C$4:$C$237,0))</f>
        <v>37056101000</v>
      </c>
      <c r="I6149" s="3" t="str">
        <f t="shared" ref="I6149:I6212" si="481">D6149</f>
        <v>潍烟威2号光缆延伸</v>
      </c>
      <c r="J6149" s="3" t="str">
        <f>INDEX(子缆名称!$B$4:$B$29,纤芯!M6149)</f>
        <v>E缆</v>
      </c>
      <c r="K6149" s="3">
        <v>50</v>
      </c>
      <c r="L6149" s="3">
        <f t="shared" ref="L6149:L6212" si="482">MOD(K6149-1,12)+1</f>
        <v>2</v>
      </c>
      <c r="M6149" s="3">
        <f t="shared" ref="M6149:M6212" si="483">INT((K6149-1)/12)+1</f>
        <v>5</v>
      </c>
      <c r="N6149" s="3" t="s">
        <v>132</v>
      </c>
      <c r="O6149" s="3">
        <f>COUNTIF([1]局站!$D$4:$D$172,"="&amp;N6149)</f>
        <v>1</v>
      </c>
      <c r="P6149" s="3">
        <v>0</v>
      </c>
      <c r="Q6149" s="3">
        <v>0</v>
      </c>
      <c r="R6149" s="3">
        <v>0</v>
      </c>
      <c r="S6149" s="3" t="s">
        <v>117</v>
      </c>
      <c r="T6149" s="3">
        <f>COUNTIF([1]局站!$D$4:$D$172,"="&amp;S6149)</f>
        <v>1</v>
      </c>
      <c r="U6149" s="3">
        <v>0</v>
      </c>
      <c r="V6149" s="3">
        <v>0</v>
      </c>
      <c r="W6149" s="3">
        <v>0</v>
      </c>
      <c r="X6149" s="3" t="s">
        <v>1214</v>
      </c>
      <c r="Y6149" s="3" t="s">
        <v>880</v>
      </c>
      <c r="Z6149" s="3" t="str">
        <f>INDEX(业务类型!$C$4:$C$8,MATCH(纤芯!Y6149,业务类型!$B$4:$B$8,0))</f>
        <v>IDLE</v>
      </c>
      <c r="AA6149" s="3"/>
    </row>
    <row r="6150" spans="1:27" ht="16.5" x14ac:dyDescent="0.2">
      <c r="A6150" s="3">
        <v>6147</v>
      </c>
      <c r="B6150" s="3">
        <f t="shared" si="479"/>
        <v>37056101051</v>
      </c>
      <c r="C6150" s="3" t="s">
        <v>1166</v>
      </c>
      <c r="D6150" s="3" t="s">
        <v>256</v>
      </c>
      <c r="E6150" s="3" t="str">
        <f>INDEX(光放段!$G$4:$G$237,MATCH(纤芯!G6150,光放段!$C$4:$C$237,0))</f>
        <v>山东二干|潍烟威2号光缆延伸:烟台大海阳-栖霞市局</v>
      </c>
      <c r="F6150" s="3">
        <f>INDEX(光放段!$I$4:$I$237,MATCH(纤芯!H6150,光放段!$B$4:$B$237,0))</f>
        <v>37056100000</v>
      </c>
      <c r="G6150" s="3" t="str">
        <f t="shared" si="480"/>
        <v>山东二干|潍烟威2号光缆延伸:烟台大海阳-栖霞市局</v>
      </c>
      <c r="H6150" s="3">
        <f>INDEX(光放段!$B$4:$B$237,MATCH(纤芯!G6150,光放段!$C$4:$C$237,0))</f>
        <v>37056101000</v>
      </c>
      <c r="I6150" s="3" t="str">
        <f t="shared" si="481"/>
        <v>潍烟威2号光缆延伸</v>
      </c>
      <c r="J6150" s="3" t="str">
        <f>INDEX(子缆名称!$B$4:$B$29,纤芯!M6150)</f>
        <v>E缆</v>
      </c>
      <c r="K6150" s="3">
        <v>51</v>
      </c>
      <c r="L6150" s="3">
        <f t="shared" si="482"/>
        <v>3</v>
      </c>
      <c r="M6150" s="3">
        <f t="shared" si="483"/>
        <v>5</v>
      </c>
      <c r="N6150" s="3" t="s">
        <v>132</v>
      </c>
      <c r="O6150" s="3">
        <f>COUNTIF([1]局站!$D$4:$D$172,"="&amp;N6150)</f>
        <v>1</v>
      </c>
      <c r="P6150" s="3">
        <v>0</v>
      </c>
      <c r="Q6150" s="3">
        <v>0</v>
      </c>
      <c r="R6150" s="3">
        <v>0</v>
      </c>
      <c r="S6150" s="3" t="s">
        <v>117</v>
      </c>
      <c r="T6150" s="3">
        <f>COUNTIF([1]局站!$D$4:$D$172,"="&amp;S6150)</f>
        <v>1</v>
      </c>
      <c r="U6150" s="3">
        <v>0</v>
      </c>
      <c r="V6150" s="3">
        <v>0</v>
      </c>
      <c r="W6150" s="3">
        <v>0</v>
      </c>
      <c r="X6150" s="3" t="s">
        <v>1214</v>
      </c>
      <c r="Y6150" s="3" t="s">
        <v>880</v>
      </c>
      <c r="Z6150" s="3" t="str">
        <f>INDEX(业务类型!$C$4:$C$8,MATCH(纤芯!Y6150,业务类型!$B$4:$B$8,0))</f>
        <v>IDLE</v>
      </c>
      <c r="AA6150" s="3"/>
    </row>
    <row r="6151" spans="1:27" ht="16.5" x14ac:dyDescent="0.2">
      <c r="A6151" s="3">
        <v>6148</v>
      </c>
      <c r="B6151" s="3">
        <f t="shared" si="479"/>
        <v>37056101052</v>
      </c>
      <c r="C6151" s="3" t="s">
        <v>1166</v>
      </c>
      <c r="D6151" s="3" t="s">
        <v>256</v>
      </c>
      <c r="E6151" s="3" t="str">
        <f>INDEX(光放段!$G$4:$G$237,MATCH(纤芯!G6151,光放段!$C$4:$C$237,0))</f>
        <v>山东二干|潍烟威2号光缆延伸:烟台大海阳-栖霞市局</v>
      </c>
      <c r="F6151" s="3">
        <f>INDEX(光放段!$I$4:$I$237,MATCH(纤芯!H6151,光放段!$B$4:$B$237,0))</f>
        <v>37056100000</v>
      </c>
      <c r="G6151" s="3" t="str">
        <f t="shared" si="480"/>
        <v>山东二干|潍烟威2号光缆延伸:烟台大海阳-栖霞市局</v>
      </c>
      <c r="H6151" s="3">
        <f>INDEX(光放段!$B$4:$B$237,MATCH(纤芯!G6151,光放段!$C$4:$C$237,0))</f>
        <v>37056101000</v>
      </c>
      <c r="I6151" s="3" t="str">
        <f t="shared" si="481"/>
        <v>潍烟威2号光缆延伸</v>
      </c>
      <c r="J6151" s="3" t="str">
        <f>INDEX(子缆名称!$B$4:$B$29,纤芯!M6151)</f>
        <v>E缆</v>
      </c>
      <c r="K6151" s="3">
        <v>52</v>
      </c>
      <c r="L6151" s="3">
        <f t="shared" si="482"/>
        <v>4</v>
      </c>
      <c r="M6151" s="3">
        <f t="shared" si="483"/>
        <v>5</v>
      </c>
      <c r="N6151" s="3" t="s">
        <v>132</v>
      </c>
      <c r="O6151" s="3">
        <f>COUNTIF([1]局站!$D$4:$D$172,"="&amp;N6151)</f>
        <v>1</v>
      </c>
      <c r="P6151" s="3">
        <v>0</v>
      </c>
      <c r="Q6151" s="3">
        <v>0</v>
      </c>
      <c r="R6151" s="3">
        <v>0</v>
      </c>
      <c r="S6151" s="3" t="s">
        <v>117</v>
      </c>
      <c r="T6151" s="3">
        <f>COUNTIF([1]局站!$D$4:$D$172,"="&amp;S6151)</f>
        <v>1</v>
      </c>
      <c r="U6151" s="3">
        <v>0</v>
      </c>
      <c r="V6151" s="3">
        <v>0</v>
      </c>
      <c r="W6151" s="3">
        <v>0</v>
      </c>
      <c r="X6151" s="3" t="s">
        <v>1214</v>
      </c>
      <c r="Y6151" s="3" t="s">
        <v>880</v>
      </c>
      <c r="Z6151" s="3" t="str">
        <f>INDEX(业务类型!$C$4:$C$8,MATCH(纤芯!Y6151,业务类型!$B$4:$B$8,0))</f>
        <v>IDLE</v>
      </c>
      <c r="AA6151" s="3"/>
    </row>
    <row r="6152" spans="1:27" ht="16.5" x14ac:dyDescent="0.2">
      <c r="A6152" s="3">
        <v>6149</v>
      </c>
      <c r="B6152" s="3">
        <f t="shared" si="479"/>
        <v>37056101053</v>
      </c>
      <c r="C6152" s="3" t="s">
        <v>1166</v>
      </c>
      <c r="D6152" s="3" t="s">
        <v>256</v>
      </c>
      <c r="E6152" s="3" t="str">
        <f>INDEX(光放段!$G$4:$G$237,MATCH(纤芯!G6152,光放段!$C$4:$C$237,0))</f>
        <v>山东二干|潍烟威2号光缆延伸:烟台大海阳-栖霞市局</v>
      </c>
      <c r="F6152" s="3">
        <f>INDEX(光放段!$I$4:$I$237,MATCH(纤芯!H6152,光放段!$B$4:$B$237,0))</f>
        <v>37056100000</v>
      </c>
      <c r="G6152" s="3" t="str">
        <f t="shared" si="480"/>
        <v>山东二干|潍烟威2号光缆延伸:烟台大海阳-栖霞市局</v>
      </c>
      <c r="H6152" s="3">
        <f>INDEX(光放段!$B$4:$B$237,MATCH(纤芯!G6152,光放段!$C$4:$C$237,0))</f>
        <v>37056101000</v>
      </c>
      <c r="I6152" s="3" t="str">
        <f t="shared" si="481"/>
        <v>潍烟威2号光缆延伸</v>
      </c>
      <c r="J6152" s="3" t="str">
        <f>INDEX(子缆名称!$B$4:$B$29,纤芯!M6152)</f>
        <v>E缆</v>
      </c>
      <c r="K6152" s="3">
        <v>53</v>
      </c>
      <c r="L6152" s="3">
        <f t="shared" si="482"/>
        <v>5</v>
      </c>
      <c r="M6152" s="3">
        <f t="shared" si="483"/>
        <v>5</v>
      </c>
      <c r="N6152" s="3" t="s">
        <v>132</v>
      </c>
      <c r="O6152" s="3">
        <f>COUNTIF([1]局站!$D$4:$D$172,"="&amp;N6152)</f>
        <v>1</v>
      </c>
      <c r="P6152" s="3">
        <v>0</v>
      </c>
      <c r="Q6152" s="3">
        <v>0</v>
      </c>
      <c r="R6152" s="3">
        <v>0</v>
      </c>
      <c r="S6152" s="3" t="s">
        <v>117</v>
      </c>
      <c r="T6152" s="3">
        <f>COUNTIF([1]局站!$D$4:$D$172,"="&amp;S6152)</f>
        <v>1</v>
      </c>
      <c r="U6152" s="3">
        <v>0</v>
      </c>
      <c r="V6152" s="3">
        <v>0</v>
      </c>
      <c r="W6152" s="3">
        <v>0</v>
      </c>
      <c r="X6152" s="3" t="s">
        <v>1214</v>
      </c>
      <c r="Y6152" s="3" t="s">
        <v>880</v>
      </c>
      <c r="Z6152" s="3" t="str">
        <f>INDEX(业务类型!$C$4:$C$8,MATCH(纤芯!Y6152,业务类型!$B$4:$B$8,0))</f>
        <v>IDLE</v>
      </c>
      <c r="AA6152" s="3"/>
    </row>
    <row r="6153" spans="1:27" ht="16.5" x14ac:dyDescent="0.2">
      <c r="A6153" s="3">
        <v>6150</v>
      </c>
      <c r="B6153" s="3">
        <f t="shared" si="479"/>
        <v>37056101054</v>
      </c>
      <c r="C6153" s="3" t="s">
        <v>1166</v>
      </c>
      <c r="D6153" s="3" t="s">
        <v>256</v>
      </c>
      <c r="E6153" s="3" t="str">
        <f>INDEX(光放段!$G$4:$G$237,MATCH(纤芯!G6153,光放段!$C$4:$C$237,0))</f>
        <v>山东二干|潍烟威2号光缆延伸:烟台大海阳-栖霞市局</v>
      </c>
      <c r="F6153" s="3">
        <f>INDEX(光放段!$I$4:$I$237,MATCH(纤芯!H6153,光放段!$B$4:$B$237,0))</f>
        <v>37056100000</v>
      </c>
      <c r="G6153" s="3" t="str">
        <f t="shared" si="480"/>
        <v>山东二干|潍烟威2号光缆延伸:烟台大海阳-栖霞市局</v>
      </c>
      <c r="H6153" s="3">
        <f>INDEX(光放段!$B$4:$B$237,MATCH(纤芯!G6153,光放段!$C$4:$C$237,0))</f>
        <v>37056101000</v>
      </c>
      <c r="I6153" s="3" t="str">
        <f t="shared" si="481"/>
        <v>潍烟威2号光缆延伸</v>
      </c>
      <c r="J6153" s="3" t="str">
        <f>INDEX(子缆名称!$B$4:$B$29,纤芯!M6153)</f>
        <v>E缆</v>
      </c>
      <c r="K6153" s="3">
        <v>54</v>
      </c>
      <c r="L6153" s="3">
        <f t="shared" si="482"/>
        <v>6</v>
      </c>
      <c r="M6153" s="3">
        <f t="shared" si="483"/>
        <v>5</v>
      </c>
      <c r="N6153" s="3" t="s">
        <v>132</v>
      </c>
      <c r="O6153" s="3">
        <f>COUNTIF([1]局站!$D$4:$D$172,"="&amp;N6153)</f>
        <v>1</v>
      </c>
      <c r="P6153" s="3">
        <v>0</v>
      </c>
      <c r="Q6153" s="3">
        <v>0</v>
      </c>
      <c r="R6153" s="3">
        <v>0</v>
      </c>
      <c r="S6153" s="3" t="s">
        <v>117</v>
      </c>
      <c r="T6153" s="3">
        <f>COUNTIF([1]局站!$D$4:$D$172,"="&amp;S6153)</f>
        <v>1</v>
      </c>
      <c r="U6153" s="3">
        <v>0</v>
      </c>
      <c r="V6153" s="3">
        <v>0</v>
      </c>
      <c r="W6153" s="3">
        <v>0</v>
      </c>
      <c r="X6153" s="3" t="s">
        <v>1214</v>
      </c>
      <c r="Y6153" s="3" t="s">
        <v>880</v>
      </c>
      <c r="Z6153" s="3" t="str">
        <f>INDEX(业务类型!$C$4:$C$8,MATCH(纤芯!Y6153,业务类型!$B$4:$B$8,0))</f>
        <v>IDLE</v>
      </c>
      <c r="AA6153" s="3"/>
    </row>
    <row r="6154" spans="1:27" ht="16.5" x14ac:dyDescent="0.2">
      <c r="A6154" s="3">
        <v>6151</v>
      </c>
      <c r="B6154" s="3">
        <f t="shared" si="479"/>
        <v>37056101055</v>
      </c>
      <c r="C6154" s="3" t="s">
        <v>1166</v>
      </c>
      <c r="D6154" s="3" t="s">
        <v>256</v>
      </c>
      <c r="E6154" s="3" t="str">
        <f>INDEX(光放段!$G$4:$G$237,MATCH(纤芯!G6154,光放段!$C$4:$C$237,0))</f>
        <v>山东二干|潍烟威2号光缆延伸:烟台大海阳-栖霞市局</v>
      </c>
      <c r="F6154" s="3">
        <f>INDEX(光放段!$I$4:$I$237,MATCH(纤芯!H6154,光放段!$B$4:$B$237,0))</f>
        <v>37056100000</v>
      </c>
      <c r="G6154" s="3" t="str">
        <f t="shared" si="480"/>
        <v>山东二干|潍烟威2号光缆延伸:烟台大海阳-栖霞市局</v>
      </c>
      <c r="H6154" s="3">
        <f>INDEX(光放段!$B$4:$B$237,MATCH(纤芯!G6154,光放段!$C$4:$C$237,0))</f>
        <v>37056101000</v>
      </c>
      <c r="I6154" s="3" t="str">
        <f t="shared" si="481"/>
        <v>潍烟威2号光缆延伸</v>
      </c>
      <c r="J6154" s="3" t="str">
        <f>INDEX(子缆名称!$B$4:$B$29,纤芯!M6154)</f>
        <v>E缆</v>
      </c>
      <c r="K6154" s="3">
        <v>55</v>
      </c>
      <c r="L6154" s="3">
        <f t="shared" si="482"/>
        <v>7</v>
      </c>
      <c r="M6154" s="3">
        <f t="shared" si="483"/>
        <v>5</v>
      </c>
      <c r="N6154" s="3" t="s">
        <v>132</v>
      </c>
      <c r="O6154" s="3">
        <f>COUNTIF([1]局站!$D$4:$D$172,"="&amp;N6154)</f>
        <v>1</v>
      </c>
      <c r="P6154" s="3">
        <v>0</v>
      </c>
      <c r="Q6154" s="3">
        <v>0</v>
      </c>
      <c r="R6154" s="3">
        <v>0</v>
      </c>
      <c r="S6154" s="3" t="s">
        <v>117</v>
      </c>
      <c r="T6154" s="3">
        <f>COUNTIF([1]局站!$D$4:$D$172,"="&amp;S6154)</f>
        <v>1</v>
      </c>
      <c r="U6154" s="3">
        <v>0</v>
      </c>
      <c r="V6154" s="3">
        <v>0</v>
      </c>
      <c r="W6154" s="3">
        <v>0</v>
      </c>
      <c r="X6154" s="3" t="s">
        <v>1214</v>
      </c>
      <c r="Y6154" s="3" t="s">
        <v>880</v>
      </c>
      <c r="Z6154" s="3" t="str">
        <f>INDEX(业务类型!$C$4:$C$8,MATCH(纤芯!Y6154,业务类型!$B$4:$B$8,0))</f>
        <v>IDLE</v>
      </c>
      <c r="AA6154" s="3"/>
    </row>
    <row r="6155" spans="1:27" ht="16.5" x14ac:dyDescent="0.2">
      <c r="A6155" s="3">
        <v>6152</v>
      </c>
      <c r="B6155" s="3">
        <f t="shared" si="479"/>
        <v>37056101056</v>
      </c>
      <c r="C6155" s="3" t="s">
        <v>1166</v>
      </c>
      <c r="D6155" s="3" t="s">
        <v>256</v>
      </c>
      <c r="E6155" s="3" t="str">
        <f>INDEX(光放段!$G$4:$G$237,MATCH(纤芯!G6155,光放段!$C$4:$C$237,0))</f>
        <v>山东二干|潍烟威2号光缆延伸:烟台大海阳-栖霞市局</v>
      </c>
      <c r="F6155" s="3">
        <f>INDEX(光放段!$I$4:$I$237,MATCH(纤芯!H6155,光放段!$B$4:$B$237,0))</f>
        <v>37056100000</v>
      </c>
      <c r="G6155" s="3" t="str">
        <f t="shared" si="480"/>
        <v>山东二干|潍烟威2号光缆延伸:烟台大海阳-栖霞市局</v>
      </c>
      <c r="H6155" s="3">
        <f>INDEX(光放段!$B$4:$B$237,MATCH(纤芯!G6155,光放段!$C$4:$C$237,0))</f>
        <v>37056101000</v>
      </c>
      <c r="I6155" s="3" t="str">
        <f t="shared" si="481"/>
        <v>潍烟威2号光缆延伸</v>
      </c>
      <c r="J6155" s="3" t="str">
        <f>INDEX(子缆名称!$B$4:$B$29,纤芯!M6155)</f>
        <v>E缆</v>
      </c>
      <c r="K6155" s="3">
        <v>56</v>
      </c>
      <c r="L6155" s="3">
        <f t="shared" si="482"/>
        <v>8</v>
      </c>
      <c r="M6155" s="3">
        <f t="shared" si="483"/>
        <v>5</v>
      </c>
      <c r="N6155" s="3" t="s">
        <v>132</v>
      </c>
      <c r="O6155" s="3">
        <f>COUNTIF([1]局站!$D$4:$D$172,"="&amp;N6155)</f>
        <v>1</v>
      </c>
      <c r="P6155" s="3">
        <v>0</v>
      </c>
      <c r="Q6155" s="3">
        <v>0</v>
      </c>
      <c r="R6155" s="3">
        <v>0</v>
      </c>
      <c r="S6155" s="3" t="s">
        <v>117</v>
      </c>
      <c r="T6155" s="3">
        <f>COUNTIF([1]局站!$D$4:$D$172,"="&amp;S6155)</f>
        <v>1</v>
      </c>
      <c r="U6155" s="3">
        <v>0</v>
      </c>
      <c r="V6155" s="3">
        <v>0</v>
      </c>
      <c r="W6155" s="3">
        <v>0</v>
      </c>
      <c r="X6155" s="3" t="s">
        <v>1214</v>
      </c>
      <c r="Y6155" s="3" t="s">
        <v>880</v>
      </c>
      <c r="Z6155" s="3" t="str">
        <f>INDEX(业务类型!$C$4:$C$8,MATCH(纤芯!Y6155,业务类型!$B$4:$B$8,0))</f>
        <v>IDLE</v>
      </c>
      <c r="AA6155" s="3"/>
    </row>
    <row r="6156" spans="1:27" ht="16.5" x14ac:dyDescent="0.2">
      <c r="A6156" s="3">
        <v>6153</v>
      </c>
      <c r="B6156" s="3">
        <f t="shared" si="479"/>
        <v>37056101057</v>
      </c>
      <c r="C6156" s="3" t="s">
        <v>1166</v>
      </c>
      <c r="D6156" s="3" t="s">
        <v>256</v>
      </c>
      <c r="E6156" s="3" t="str">
        <f>INDEX(光放段!$G$4:$G$237,MATCH(纤芯!G6156,光放段!$C$4:$C$237,0))</f>
        <v>山东二干|潍烟威2号光缆延伸:烟台大海阳-栖霞市局</v>
      </c>
      <c r="F6156" s="3">
        <f>INDEX(光放段!$I$4:$I$237,MATCH(纤芯!H6156,光放段!$B$4:$B$237,0))</f>
        <v>37056100000</v>
      </c>
      <c r="G6156" s="3" t="str">
        <f t="shared" si="480"/>
        <v>山东二干|潍烟威2号光缆延伸:烟台大海阳-栖霞市局</v>
      </c>
      <c r="H6156" s="3">
        <f>INDEX(光放段!$B$4:$B$237,MATCH(纤芯!G6156,光放段!$C$4:$C$237,0))</f>
        <v>37056101000</v>
      </c>
      <c r="I6156" s="3" t="str">
        <f t="shared" si="481"/>
        <v>潍烟威2号光缆延伸</v>
      </c>
      <c r="J6156" s="3" t="str">
        <f>INDEX(子缆名称!$B$4:$B$29,纤芯!M6156)</f>
        <v>E缆</v>
      </c>
      <c r="K6156" s="3">
        <v>57</v>
      </c>
      <c r="L6156" s="3">
        <f t="shared" si="482"/>
        <v>9</v>
      </c>
      <c r="M6156" s="3">
        <f t="shared" si="483"/>
        <v>5</v>
      </c>
      <c r="N6156" s="3" t="s">
        <v>132</v>
      </c>
      <c r="O6156" s="3">
        <f>COUNTIF([1]局站!$D$4:$D$172,"="&amp;N6156)</f>
        <v>1</v>
      </c>
      <c r="P6156" s="3">
        <v>0</v>
      </c>
      <c r="Q6156" s="3">
        <v>0</v>
      </c>
      <c r="R6156" s="3">
        <v>0</v>
      </c>
      <c r="S6156" s="3" t="s">
        <v>117</v>
      </c>
      <c r="T6156" s="3">
        <f>COUNTIF([1]局站!$D$4:$D$172,"="&amp;S6156)</f>
        <v>1</v>
      </c>
      <c r="U6156" s="3">
        <v>0</v>
      </c>
      <c r="V6156" s="3">
        <v>0</v>
      </c>
      <c r="W6156" s="3">
        <v>0</v>
      </c>
      <c r="X6156" s="3" t="s">
        <v>1214</v>
      </c>
      <c r="Y6156" s="3" t="s">
        <v>880</v>
      </c>
      <c r="Z6156" s="3" t="str">
        <f>INDEX(业务类型!$C$4:$C$8,MATCH(纤芯!Y6156,业务类型!$B$4:$B$8,0))</f>
        <v>IDLE</v>
      </c>
      <c r="AA6156" s="3"/>
    </row>
    <row r="6157" spans="1:27" ht="16.5" x14ac:dyDescent="0.2">
      <c r="A6157" s="3">
        <v>6154</v>
      </c>
      <c r="B6157" s="3">
        <f t="shared" si="479"/>
        <v>37056101058</v>
      </c>
      <c r="C6157" s="3" t="s">
        <v>1166</v>
      </c>
      <c r="D6157" s="3" t="s">
        <v>256</v>
      </c>
      <c r="E6157" s="3" t="str">
        <f>INDEX(光放段!$G$4:$G$237,MATCH(纤芯!G6157,光放段!$C$4:$C$237,0))</f>
        <v>山东二干|潍烟威2号光缆延伸:烟台大海阳-栖霞市局</v>
      </c>
      <c r="F6157" s="3">
        <f>INDEX(光放段!$I$4:$I$237,MATCH(纤芯!H6157,光放段!$B$4:$B$237,0))</f>
        <v>37056100000</v>
      </c>
      <c r="G6157" s="3" t="str">
        <f t="shared" si="480"/>
        <v>山东二干|潍烟威2号光缆延伸:烟台大海阳-栖霞市局</v>
      </c>
      <c r="H6157" s="3">
        <f>INDEX(光放段!$B$4:$B$237,MATCH(纤芯!G6157,光放段!$C$4:$C$237,0))</f>
        <v>37056101000</v>
      </c>
      <c r="I6157" s="3" t="str">
        <f t="shared" si="481"/>
        <v>潍烟威2号光缆延伸</v>
      </c>
      <c r="J6157" s="3" t="str">
        <f>INDEX(子缆名称!$B$4:$B$29,纤芯!M6157)</f>
        <v>E缆</v>
      </c>
      <c r="K6157" s="3">
        <v>58</v>
      </c>
      <c r="L6157" s="3">
        <f t="shared" si="482"/>
        <v>10</v>
      </c>
      <c r="M6157" s="3">
        <f t="shared" si="483"/>
        <v>5</v>
      </c>
      <c r="N6157" s="3" t="s">
        <v>132</v>
      </c>
      <c r="O6157" s="3">
        <f>COUNTIF([1]局站!$D$4:$D$172,"="&amp;N6157)</f>
        <v>1</v>
      </c>
      <c r="P6157" s="3">
        <v>0</v>
      </c>
      <c r="Q6157" s="3">
        <v>0</v>
      </c>
      <c r="R6157" s="3">
        <v>0</v>
      </c>
      <c r="S6157" s="3" t="s">
        <v>117</v>
      </c>
      <c r="T6157" s="3">
        <f>COUNTIF([1]局站!$D$4:$D$172,"="&amp;S6157)</f>
        <v>1</v>
      </c>
      <c r="U6157" s="3">
        <v>0</v>
      </c>
      <c r="V6157" s="3">
        <v>0</v>
      </c>
      <c r="W6157" s="3">
        <v>0</v>
      </c>
      <c r="X6157" s="3" t="s">
        <v>1214</v>
      </c>
      <c r="Y6157" s="3" t="s">
        <v>880</v>
      </c>
      <c r="Z6157" s="3" t="str">
        <f>INDEX(业务类型!$C$4:$C$8,MATCH(纤芯!Y6157,业务类型!$B$4:$B$8,0))</f>
        <v>IDLE</v>
      </c>
      <c r="AA6157" s="3"/>
    </row>
    <row r="6158" spans="1:27" ht="16.5" x14ac:dyDescent="0.2">
      <c r="A6158" s="3">
        <v>6155</v>
      </c>
      <c r="B6158" s="3">
        <f t="shared" si="479"/>
        <v>37056101059</v>
      </c>
      <c r="C6158" s="3" t="s">
        <v>1166</v>
      </c>
      <c r="D6158" s="3" t="s">
        <v>256</v>
      </c>
      <c r="E6158" s="3" t="str">
        <f>INDEX(光放段!$G$4:$G$237,MATCH(纤芯!G6158,光放段!$C$4:$C$237,0))</f>
        <v>山东二干|潍烟威2号光缆延伸:烟台大海阳-栖霞市局</v>
      </c>
      <c r="F6158" s="3">
        <f>INDEX(光放段!$I$4:$I$237,MATCH(纤芯!H6158,光放段!$B$4:$B$237,0))</f>
        <v>37056100000</v>
      </c>
      <c r="G6158" s="3" t="str">
        <f t="shared" si="480"/>
        <v>山东二干|潍烟威2号光缆延伸:烟台大海阳-栖霞市局</v>
      </c>
      <c r="H6158" s="3">
        <f>INDEX(光放段!$B$4:$B$237,MATCH(纤芯!G6158,光放段!$C$4:$C$237,0))</f>
        <v>37056101000</v>
      </c>
      <c r="I6158" s="3" t="str">
        <f t="shared" si="481"/>
        <v>潍烟威2号光缆延伸</v>
      </c>
      <c r="J6158" s="3" t="str">
        <f>INDEX(子缆名称!$B$4:$B$29,纤芯!M6158)</f>
        <v>E缆</v>
      </c>
      <c r="K6158" s="3">
        <v>59</v>
      </c>
      <c r="L6158" s="3">
        <f t="shared" si="482"/>
        <v>11</v>
      </c>
      <c r="M6158" s="3">
        <f t="shared" si="483"/>
        <v>5</v>
      </c>
      <c r="N6158" s="3" t="s">
        <v>132</v>
      </c>
      <c r="O6158" s="3">
        <f>COUNTIF([1]局站!$D$4:$D$172,"="&amp;N6158)</f>
        <v>1</v>
      </c>
      <c r="P6158" s="3">
        <v>0</v>
      </c>
      <c r="Q6158" s="3">
        <v>0</v>
      </c>
      <c r="R6158" s="3">
        <v>0</v>
      </c>
      <c r="S6158" s="3" t="s">
        <v>117</v>
      </c>
      <c r="T6158" s="3">
        <f>COUNTIF([1]局站!$D$4:$D$172,"="&amp;S6158)</f>
        <v>1</v>
      </c>
      <c r="U6158" s="3">
        <v>0</v>
      </c>
      <c r="V6158" s="3">
        <v>0</v>
      </c>
      <c r="W6158" s="3">
        <v>0</v>
      </c>
      <c r="X6158" s="3" t="s">
        <v>1214</v>
      </c>
      <c r="Y6158" s="3" t="s">
        <v>880</v>
      </c>
      <c r="Z6158" s="3" t="str">
        <f>INDEX(业务类型!$C$4:$C$8,MATCH(纤芯!Y6158,业务类型!$B$4:$B$8,0))</f>
        <v>IDLE</v>
      </c>
      <c r="AA6158" s="3"/>
    </row>
    <row r="6159" spans="1:27" ht="16.5" x14ac:dyDescent="0.2">
      <c r="A6159" s="3">
        <v>6156</v>
      </c>
      <c r="B6159" s="3">
        <f t="shared" si="479"/>
        <v>37056101060</v>
      </c>
      <c r="C6159" s="3" t="s">
        <v>1166</v>
      </c>
      <c r="D6159" s="3" t="s">
        <v>256</v>
      </c>
      <c r="E6159" s="3" t="str">
        <f>INDEX(光放段!$G$4:$G$237,MATCH(纤芯!G6159,光放段!$C$4:$C$237,0))</f>
        <v>山东二干|潍烟威2号光缆延伸:烟台大海阳-栖霞市局</v>
      </c>
      <c r="F6159" s="3">
        <f>INDEX(光放段!$I$4:$I$237,MATCH(纤芯!H6159,光放段!$B$4:$B$237,0))</f>
        <v>37056100000</v>
      </c>
      <c r="G6159" s="3" t="str">
        <f t="shared" si="480"/>
        <v>山东二干|潍烟威2号光缆延伸:烟台大海阳-栖霞市局</v>
      </c>
      <c r="H6159" s="3">
        <f>INDEX(光放段!$B$4:$B$237,MATCH(纤芯!G6159,光放段!$C$4:$C$237,0))</f>
        <v>37056101000</v>
      </c>
      <c r="I6159" s="3" t="str">
        <f t="shared" si="481"/>
        <v>潍烟威2号光缆延伸</v>
      </c>
      <c r="J6159" s="3" t="str">
        <f>INDEX(子缆名称!$B$4:$B$29,纤芯!M6159)</f>
        <v>E缆</v>
      </c>
      <c r="K6159" s="3">
        <v>60</v>
      </c>
      <c r="L6159" s="3">
        <f t="shared" si="482"/>
        <v>12</v>
      </c>
      <c r="M6159" s="3">
        <f t="shared" si="483"/>
        <v>5</v>
      </c>
      <c r="N6159" s="3" t="s">
        <v>132</v>
      </c>
      <c r="O6159" s="3">
        <f>COUNTIF([1]局站!$D$4:$D$172,"="&amp;N6159)</f>
        <v>1</v>
      </c>
      <c r="P6159" s="3">
        <v>0</v>
      </c>
      <c r="Q6159" s="3">
        <v>0</v>
      </c>
      <c r="R6159" s="3">
        <v>0</v>
      </c>
      <c r="S6159" s="3" t="s">
        <v>117</v>
      </c>
      <c r="T6159" s="3">
        <f>COUNTIF([1]局站!$D$4:$D$172,"="&amp;S6159)</f>
        <v>1</v>
      </c>
      <c r="U6159" s="3">
        <v>0</v>
      </c>
      <c r="V6159" s="3">
        <v>0</v>
      </c>
      <c r="W6159" s="3">
        <v>0</v>
      </c>
      <c r="X6159" s="3" t="s">
        <v>1214</v>
      </c>
      <c r="Y6159" s="3" t="s">
        <v>880</v>
      </c>
      <c r="Z6159" s="3" t="str">
        <f>INDEX(业务类型!$C$4:$C$8,MATCH(纤芯!Y6159,业务类型!$B$4:$B$8,0))</f>
        <v>IDLE</v>
      </c>
      <c r="AA6159" s="3"/>
    </row>
    <row r="6160" spans="1:27" ht="16.5" x14ac:dyDescent="0.2">
      <c r="A6160" s="3">
        <v>6157</v>
      </c>
      <c r="B6160" s="3">
        <f t="shared" si="479"/>
        <v>37056101061</v>
      </c>
      <c r="C6160" s="3" t="s">
        <v>1166</v>
      </c>
      <c r="D6160" s="3" t="s">
        <v>256</v>
      </c>
      <c r="E6160" s="3" t="str">
        <f>INDEX(光放段!$G$4:$G$237,MATCH(纤芯!G6160,光放段!$C$4:$C$237,0))</f>
        <v>山东二干|潍烟威2号光缆延伸:烟台大海阳-栖霞市局</v>
      </c>
      <c r="F6160" s="3">
        <f>INDEX(光放段!$I$4:$I$237,MATCH(纤芯!H6160,光放段!$B$4:$B$237,0))</f>
        <v>37056100000</v>
      </c>
      <c r="G6160" s="3" t="str">
        <f t="shared" si="480"/>
        <v>山东二干|潍烟威2号光缆延伸:烟台大海阳-栖霞市局</v>
      </c>
      <c r="H6160" s="3">
        <f>INDEX(光放段!$B$4:$B$237,MATCH(纤芯!G6160,光放段!$C$4:$C$237,0))</f>
        <v>37056101000</v>
      </c>
      <c r="I6160" s="3" t="str">
        <f t="shared" si="481"/>
        <v>潍烟威2号光缆延伸</v>
      </c>
      <c r="J6160" s="3" t="str">
        <f>INDEX(子缆名称!$B$4:$B$29,纤芯!M6160)</f>
        <v>F缆</v>
      </c>
      <c r="K6160" s="3">
        <v>61</v>
      </c>
      <c r="L6160" s="3">
        <f t="shared" si="482"/>
        <v>1</v>
      </c>
      <c r="M6160" s="3">
        <f t="shared" si="483"/>
        <v>6</v>
      </c>
      <c r="N6160" s="3" t="s">
        <v>132</v>
      </c>
      <c r="O6160" s="3">
        <f>COUNTIF([1]局站!$D$4:$D$172,"="&amp;N6160)</f>
        <v>1</v>
      </c>
      <c r="P6160" s="3">
        <v>0</v>
      </c>
      <c r="Q6160" s="3">
        <v>0</v>
      </c>
      <c r="R6160" s="3">
        <v>0</v>
      </c>
      <c r="S6160" s="3" t="s">
        <v>117</v>
      </c>
      <c r="T6160" s="3">
        <f>COUNTIF([1]局站!$D$4:$D$172,"="&amp;S6160)</f>
        <v>1</v>
      </c>
      <c r="U6160" s="3">
        <v>0</v>
      </c>
      <c r="V6160" s="3">
        <v>0</v>
      </c>
      <c r="W6160" s="3">
        <v>0</v>
      </c>
      <c r="X6160" s="3" t="s">
        <v>1214</v>
      </c>
      <c r="Y6160" s="3" t="s">
        <v>880</v>
      </c>
      <c r="Z6160" s="3" t="str">
        <f>INDEX(业务类型!$C$4:$C$8,MATCH(纤芯!Y6160,业务类型!$B$4:$B$8,0))</f>
        <v>IDLE</v>
      </c>
      <c r="AA6160" s="3"/>
    </row>
    <row r="6161" spans="1:27" ht="16.5" x14ac:dyDescent="0.2">
      <c r="A6161" s="3">
        <v>6158</v>
      </c>
      <c r="B6161" s="3">
        <f t="shared" si="479"/>
        <v>37056101062</v>
      </c>
      <c r="C6161" s="3" t="s">
        <v>1166</v>
      </c>
      <c r="D6161" s="3" t="s">
        <v>256</v>
      </c>
      <c r="E6161" s="3" t="str">
        <f>INDEX(光放段!$G$4:$G$237,MATCH(纤芯!G6161,光放段!$C$4:$C$237,0))</f>
        <v>山东二干|潍烟威2号光缆延伸:烟台大海阳-栖霞市局</v>
      </c>
      <c r="F6161" s="3">
        <f>INDEX(光放段!$I$4:$I$237,MATCH(纤芯!H6161,光放段!$B$4:$B$237,0))</f>
        <v>37056100000</v>
      </c>
      <c r="G6161" s="3" t="str">
        <f t="shared" si="480"/>
        <v>山东二干|潍烟威2号光缆延伸:烟台大海阳-栖霞市局</v>
      </c>
      <c r="H6161" s="3">
        <f>INDEX(光放段!$B$4:$B$237,MATCH(纤芯!G6161,光放段!$C$4:$C$237,0))</f>
        <v>37056101000</v>
      </c>
      <c r="I6161" s="3" t="str">
        <f t="shared" si="481"/>
        <v>潍烟威2号光缆延伸</v>
      </c>
      <c r="J6161" s="3" t="str">
        <f>INDEX(子缆名称!$B$4:$B$29,纤芯!M6161)</f>
        <v>F缆</v>
      </c>
      <c r="K6161" s="3">
        <v>62</v>
      </c>
      <c r="L6161" s="3">
        <f t="shared" si="482"/>
        <v>2</v>
      </c>
      <c r="M6161" s="3">
        <f t="shared" si="483"/>
        <v>6</v>
      </c>
      <c r="N6161" s="3" t="s">
        <v>132</v>
      </c>
      <c r="O6161" s="3">
        <f>COUNTIF([1]局站!$D$4:$D$172,"="&amp;N6161)</f>
        <v>1</v>
      </c>
      <c r="P6161" s="3">
        <v>0</v>
      </c>
      <c r="Q6161" s="3">
        <v>0</v>
      </c>
      <c r="R6161" s="3">
        <v>0</v>
      </c>
      <c r="S6161" s="3" t="s">
        <v>117</v>
      </c>
      <c r="T6161" s="3">
        <f>COUNTIF([1]局站!$D$4:$D$172,"="&amp;S6161)</f>
        <v>1</v>
      </c>
      <c r="U6161" s="3">
        <v>0</v>
      </c>
      <c r="V6161" s="3">
        <v>0</v>
      </c>
      <c r="W6161" s="3">
        <v>0</v>
      </c>
      <c r="X6161" s="3" t="s">
        <v>1214</v>
      </c>
      <c r="Y6161" s="3" t="s">
        <v>880</v>
      </c>
      <c r="Z6161" s="3" t="str">
        <f>INDEX(业务类型!$C$4:$C$8,MATCH(纤芯!Y6161,业务类型!$B$4:$B$8,0))</f>
        <v>IDLE</v>
      </c>
      <c r="AA6161" s="3"/>
    </row>
    <row r="6162" spans="1:27" ht="16.5" x14ac:dyDescent="0.2">
      <c r="A6162" s="3">
        <v>6159</v>
      </c>
      <c r="B6162" s="3">
        <f t="shared" si="479"/>
        <v>37056101063</v>
      </c>
      <c r="C6162" s="3" t="s">
        <v>1166</v>
      </c>
      <c r="D6162" s="3" t="s">
        <v>256</v>
      </c>
      <c r="E6162" s="3" t="str">
        <f>INDEX(光放段!$G$4:$G$237,MATCH(纤芯!G6162,光放段!$C$4:$C$237,0))</f>
        <v>山东二干|潍烟威2号光缆延伸:烟台大海阳-栖霞市局</v>
      </c>
      <c r="F6162" s="3">
        <f>INDEX(光放段!$I$4:$I$237,MATCH(纤芯!H6162,光放段!$B$4:$B$237,0))</f>
        <v>37056100000</v>
      </c>
      <c r="G6162" s="3" t="str">
        <f t="shared" si="480"/>
        <v>山东二干|潍烟威2号光缆延伸:烟台大海阳-栖霞市局</v>
      </c>
      <c r="H6162" s="3">
        <f>INDEX(光放段!$B$4:$B$237,MATCH(纤芯!G6162,光放段!$C$4:$C$237,0))</f>
        <v>37056101000</v>
      </c>
      <c r="I6162" s="3" t="str">
        <f t="shared" si="481"/>
        <v>潍烟威2号光缆延伸</v>
      </c>
      <c r="J6162" s="3" t="str">
        <f>INDEX(子缆名称!$B$4:$B$29,纤芯!M6162)</f>
        <v>F缆</v>
      </c>
      <c r="K6162" s="3">
        <v>63</v>
      </c>
      <c r="L6162" s="3">
        <f t="shared" si="482"/>
        <v>3</v>
      </c>
      <c r="M6162" s="3">
        <f t="shared" si="483"/>
        <v>6</v>
      </c>
      <c r="N6162" s="3" t="s">
        <v>132</v>
      </c>
      <c r="O6162" s="3">
        <f>COUNTIF([1]局站!$D$4:$D$172,"="&amp;N6162)</f>
        <v>1</v>
      </c>
      <c r="P6162" s="3">
        <v>0</v>
      </c>
      <c r="Q6162" s="3">
        <v>0</v>
      </c>
      <c r="R6162" s="3">
        <v>0</v>
      </c>
      <c r="S6162" s="3" t="s">
        <v>117</v>
      </c>
      <c r="T6162" s="3">
        <f>COUNTIF([1]局站!$D$4:$D$172,"="&amp;S6162)</f>
        <v>1</v>
      </c>
      <c r="U6162" s="3">
        <v>0</v>
      </c>
      <c r="V6162" s="3">
        <v>0</v>
      </c>
      <c r="W6162" s="3">
        <v>0</v>
      </c>
      <c r="X6162" s="3" t="s">
        <v>1214</v>
      </c>
      <c r="Y6162" s="3" t="s">
        <v>880</v>
      </c>
      <c r="Z6162" s="3" t="str">
        <f>INDEX(业务类型!$C$4:$C$8,MATCH(纤芯!Y6162,业务类型!$B$4:$B$8,0))</f>
        <v>IDLE</v>
      </c>
      <c r="AA6162" s="3"/>
    </row>
    <row r="6163" spans="1:27" ht="16.5" x14ac:dyDescent="0.2">
      <c r="A6163" s="3">
        <v>6160</v>
      </c>
      <c r="B6163" s="3">
        <f t="shared" si="479"/>
        <v>37056101064</v>
      </c>
      <c r="C6163" s="3" t="s">
        <v>1166</v>
      </c>
      <c r="D6163" s="3" t="s">
        <v>256</v>
      </c>
      <c r="E6163" s="3" t="str">
        <f>INDEX(光放段!$G$4:$G$237,MATCH(纤芯!G6163,光放段!$C$4:$C$237,0))</f>
        <v>山东二干|潍烟威2号光缆延伸:烟台大海阳-栖霞市局</v>
      </c>
      <c r="F6163" s="3">
        <f>INDEX(光放段!$I$4:$I$237,MATCH(纤芯!H6163,光放段!$B$4:$B$237,0))</f>
        <v>37056100000</v>
      </c>
      <c r="G6163" s="3" t="str">
        <f t="shared" si="480"/>
        <v>山东二干|潍烟威2号光缆延伸:烟台大海阳-栖霞市局</v>
      </c>
      <c r="H6163" s="3">
        <f>INDEX(光放段!$B$4:$B$237,MATCH(纤芯!G6163,光放段!$C$4:$C$237,0))</f>
        <v>37056101000</v>
      </c>
      <c r="I6163" s="3" t="str">
        <f t="shared" si="481"/>
        <v>潍烟威2号光缆延伸</v>
      </c>
      <c r="J6163" s="3" t="str">
        <f>INDEX(子缆名称!$B$4:$B$29,纤芯!M6163)</f>
        <v>F缆</v>
      </c>
      <c r="K6163" s="3">
        <v>64</v>
      </c>
      <c r="L6163" s="3">
        <f t="shared" si="482"/>
        <v>4</v>
      </c>
      <c r="M6163" s="3">
        <f t="shared" si="483"/>
        <v>6</v>
      </c>
      <c r="N6163" s="3" t="s">
        <v>132</v>
      </c>
      <c r="O6163" s="3">
        <f>COUNTIF([1]局站!$D$4:$D$172,"="&amp;N6163)</f>
        <v>1</v>
      </c>
      <c r="P6163" s="3">
        <v>0</v>
      </c>
      <c r="Q6163" s="3">
        <v>0</v>
      </c>
      <c r="R6163" s="3">
        <v>0</v>
      </c>
      <c r="S6163" s="3" t="s">
        <v>117</v>
      </c>
      <c r="T6163" s="3">
        <f>COUNTIF([1]局站!$D$4:$D$172,"="&amp;S6163)</f>
        <v>1</v>
      </c>
      <c r="U6163" s="3">
        <v>0</v>
      </c>
      <c r="V6163" s="3">
        <v>0</v>
      </c>
      <c r="W6163" s="3">
        <v>0</v>
      </c>
      <c r="X6163" s="3" t="s">
        <v>1214</v>
      </c>
      <c r="Y6163" s="3" t="s">
        <v>880</v>
      </c>
      <c r="Z6163" s="3" t="str">
        <f>INDEX(业务类型!$C$4:$C$8,MATCH(纤芯!Y6163,业务类型!$B$4:$B$8,0))</f>
        <v>IDLE</v>
      </c>
      <c r="AA6163" s="3"/>
    </row>
    <row r="6164" spans="1:27" ht="16.5" x14ac:dyDescent="0.2">
      <c r="A6164" s="3">
        <v>6161</v>
      </c>
      <c r="B6164" s="3">
        <f t="shared" si="479"/>
        <v>37055301001</v>
      </c>
      <c r="C6164" s="3" t="s">
        <v>1166</v>
      </c>
      <c r="D6164" s="3" t="s">
        <v>255</v>
      </c>
      <c r="E6164" s="3" t="str">
        <f>INDEX(光放段!$G$4:$G$237,MATCH(纤芯!G6164,光放段!$C$4:$C$237,0))</f>
        <v>山东二干|潍烟威2号光缆:烟台大海阳-威海新威路522局</v>
      </c>
      <c r="F6164" s="3">
        <f>INDEX(光放段!$I$4:$I$237,MATCH(纤芯!H6164,光放段!$B$4:$B$237,0))</f>
        <v>37055300000</v>
      </c>
      <c r="G6164" s="3" t="str">
        <f t="shared" si="480"/>
        <v>山东二干|潍烟威2号光缆:烟台大海阳-牟平42局</v>
      </c>
      <c r="H6164" s="3">
        <f>INDEX(光放段!$B$4:$B$237,MATCH(纤芯!G6164,光放段!$C$4:$C$237,0))</f>
        <v>37055301000</v>
      </c>
      <c r="I6164" s="3" t="str">
        <f t="shared" si="481"/>
        <v>潍烟威2号光缆</v>
      </c>
      <c r="J6164" s="3" t="str">
        <f>INDEX(子缆名称!$B$4:$B$29,纤芯!M6164)</f>
        <v>A缆</v>
      </c>
      <c r="K6164" s="3">
        <v>1</v>
      </c>
      <c r="L6164" s="3">
        <f t="shared" si="482"/>
        <v>1</v>
      </c>
      <c r="M6164" s="3">
        <f t="shared" si="483"/>
        <v>1</v>
      </c>
      <c r="N6164" s="3" t="s">
        <v>132</v>
      </c>
      <c r="O6164" s="3">
        <f>COUNTIF([1]局站!$D$4:$D$172,"="&amp;N6164)</f>
        <v>1</v>
      </c>
      <c r="P6164" s="3">
        <v>0</v>
      </c>
      <c r="Q6164" s="3">
        <v>0</v>
      </c>
      <c r="R6164" s="3">
        <v>0</v>
      </c>
      <c r="S6164" s="3" t="s">
        <v>133</v>
      </c>
      <c r="T6164" s="3">
        <f>COUNTIF([1]局站!$D$4:$D$172,"="&amp;S6164)</f>
        <v>1</v>
      </c>
      <c r="U6164" s="3">
        <v>0</v>
      </c>
      <c r="V6164" s="3">
        <v>0</v>
      </c>
      <c r="W6164" s="3">
        <v>0</v>
      </c>
      <c r="X6164" s="3" t="s">
        <v>1214</v>
      </c>
      <c r="Y6164" s="3" t="s">
        <v>881</v>
      </c>
      <c r="Z6164" s="3" t="str">
        <f>INDEX(业务类型!$C$4:$C$8,MATCH(纤芯!Y6164,业务类型!$B$4:$B$8,0))</f>
        <v>OTHER</v>
      </c>
      <c r="AA6164" s="3" t="s">
        <v>919</v>
      </c>
    </row>
    <row r="6165" spans="1:27" ht="16.5" x14ac:dyDescent="0.2">
      <c r="A6165" s="3">
        <v>6162</v>
      </c>
      <c r="B6165" s="3">
        <f t="shared" ref="B6165:B6228" si="484">H6165+K6165</f>
        <v>37055301002</v>
      </c>
      <c r="C6165" s="3" t="s">
        <v>1166</v>
      </c>
      <c r="D6165" s="3" t="s">
        <v>255</v>
      </c>
      <c r="E6165" s="3" t="str">
        <f>INDEX(光放段!$G$4:$G$237,MATCH(纤芯!G6165,光放段!$C$4:$C$237,0))</f>
        <v>山东二干|潍烟威2号光缆:烟台大海阳-威海新威路522局</v>
      </c>
      <c r="F6165" s="3">
        <f>INDEX(光放段!$I$4:$I$237,MATCH(纤芯!H6165,光放段!$B$4:$B$237,0))</f>
        <v>37055300000</v>
      </c>
      <c r="G6165" s="3" t="str">
        <f t="shared" si="480"/>
        <v>山东二干|潍烟威2号光缆:烟台大海阳-牟平42局</v>
      </c>
      <c r="H6165" s="3">
        <f>INDEX(光放段!$B$4:$B$237,MATCH(纤芯!G6165,光放段!$C$4:$C$237,0))</f>
        <v>37055301000</v>
      </c>
      <c r="I6165" s="3" t="str">
        <f t="shared" si="481"/>
        <v>潍烟威2号光缆</v>
      </c>
      <c r="J6165" s="3" t="str">
        <f>INDEX(子缆名称!$B$4:$B$29,纤芯!M6165)</f>
        <v>A缆</v>
      </c>
      <c r="K6165" s="3">
        <v>2</v>
      </c>
      <c r="L6165" s="3">
        <f t="shared" si="482"/>
        <v>2</v>
      </c>
      <c r="M6165" s="3">
        <f t="shared" si="483"/>
        <v>1</v>
      </c>
      <c r="N6165" s="3" t="s">
        <v>132</v>
      </c>
      <c r="O6165" s="3">
        <f>COUNTIF([1]局站!$D$4:$D$172,"="&amp;N6165)</f>
        <v>1</v>
      </c>
      <c r="P6165" s="3">
        <v>0</v>
      </c>
      <c r="Q6165" s="3">
        <v>0</v>
      </c>
      <c r="R6165" s="3">
        <v>0</v>
      </c>
      <c r="S6165" s="3" t="s">
        <v>133</v>
      </c>
      <c r="T6165" s="3">
        <f>COUNTIF([1]局站!$D$4:$D$172,"="&amp;S6165)</f>
        <v>1</v>
      </c>
      <c r="U6165" s="3">
        <v>0</v>
      </c>
      <c r="V6165" s="3">
        <v>0</v>
      </c>
      <c r="W6165" s="3">
        <v>0</v>
      </c>
      <c r="X6165" s="3" t="s">
        <v>1214</v>
      </c>
      <c r="Y6165" s="3" t="s">
        <v>881</v>
      </c>
      <c r="Z6165" s="3" t="str">
        <f>INDEX(业务类型!$C$4:$C$8,MATCH(纤芯!Y6165,业务类型!$B$4:$B$8,0))</f>
        <v>OTHER</v>
      </c>
      <c r="AA6165" s="3" t="s">
        <v>919</v>
      </c>
    </row>
    <row r="6166" spans="1:27" ht="16.5" x14ac:dyDescent="0.2">
      <c r="A6166" s="3">
        <v>6163</v>
      </c>
      <c r="B6166" s="3">
        <f t="shared" si="484"/>
        <v>37055301003</v>
      </c>
      <c r="C6166" s="3" t="s">
        <v>1166</v>
      </c>
      <c r="D6166" s="3" t="s">
        <v>255</v>
      </c>
      <c r="E6166" s="3" t="str">
        <f>INDEX(光放段!$G$4:$G$237,MATCH(纤芯!G6166,光放段!$C$4:$C$237,0))</f>
        <v>山东二干|潍烟威2号光缆:烟台大海阳-威海新威路522局</v>
      </c>
      <c r="F6166" s="3">
        <f>INDEX(光放段!$I$4:$I$237,MATCH(纤芯!H6166,光放段!$B$4:$B$237,0))</f>
        <v>37055300000</v>
      </c>
      <c r="G6166" s="3" t="str">
        <f t="shared" si="480"/>
        <v>山东二干|潍烟威2号光缆:烟台大海阳-牟平42局</v>
      </c>
      <c r="H6166" s="3">
        <f>INDEX(光放段!$B$4:$B$237,MATCH(纤芯!G6166,光放段!$C$4:$C$237,0))</f>
        <v>37055301000</v>
      </c>
      <c r="I6166" s="3" t="str">
        <f t="shared" si="481"/>
        <v>潍烟威2号光缆</v>
      </c>
      <c r="J6166" s="3" t="str">
        <f>INDEX(子缆名称!$B$4:$B$29,纤芯!M6166)</f>
        <v>A缆</v>
      </c>
      <c r="K6166" s="3">
        <v>3</v>
      </c>
      <c r="L6166" s="3">
        <f t="shared" si="482"/>
        <v>3</v>
      </c>
      <c r="M6166" s="3">
        <f t="shared" si="483"/>
        <v>1</v>
      </c>
      <c r="N6166" s="3" t="s">
        <v>132</v>
      </c>
      <c r="O6166" s="3">
        <f>COUNTIF([1]局站!$D$4:$D$172,"="&amp;N6166)</f>
        <v>1</v>
      </c>
      <c r="P6166" s="3">
        <v>0</v>
      </c>
      <c r="Q6166" s="3">
        <v>0</v>
      </c>
      <c r="R6166" s="3">
        <v>0</v>
      </c>
      <c r="S6166" s="3" t="s">
        <v>133</v>
      </c>
      <c r="T6166" s="3">
        <f>COUNTIF([1]局站!$D$4:$D$172,"="&amp;S6166)</f>
        <v>1</v>
      </c>
      <c r="U6166" s="3">
        <v>0</v>
      </c>
      <c r="V6166" s="3">
        <v>0</v>
      </c>
      <c r="W6166" s="3">
        <v>0</v>
      </c>
      <c r="X6166" s="3" t="s">
        <v>1214</v>
      </c>
      <c r="Y6166" s="3" t="s">
        <v>852</v>
      </c>
      <c r="Z6166" s="3" t="str">
        <f>INDEX(业务类型!$C$4:$C$8,MATCH(纤芯!Y6166,业务类型!$B$4:$B$8,0))</f>
        <v>TWO</v>
      </c>
      <c r="AA6166" s="3" t="s">
        <v>999</v>
      </c>
    </row>
    <row r="6167" spans="1:27" ht="16.5" x14ac:dyDescent="0.2">
      <c r="A6167" s="3">
        <v>6164</v>
      </c>
      <c r="B6167" s="3">
        <f t="shared" si="484"/>
        <v>37055301004</v>
      </c>
      <c r="C6167" s="3" t="s">
        <v>1166</v>
      </c>
      <c r="D6167" s="3" t="s">
        <v>255</v>
      </c>
      <c r="E6167" s="3" t="str">
        <f>INDEX(光放段!$G$4:$G$237,MATCH(纤芯!G6167,光放段!$C$4:$C$237,0))</f>
        <v>山东二干|潍烟威2号光缆:烟台大海阳-威海新威路522局</v>
      </c>
      <c r="F6167" s="3">
        <f>INDEX(光放段!$I$4:$I$237,MATCH(纤芯!H6167,光放段!$B$4:$B$237,0))</f>
        <v>37055300000</v>
      </c>
      <c r="G6167" s="3" t="str">
        <f t="shared" si="480"/>
        <v>山东二干|潍烟威2号光缆:烟台大海阳-牟平42局</v>
      </c>
      <c r="H6167" s="3">
        <f>INDEX(光放段!$B$4:$B$237,MATCH(纤芯!G6167,光放段!$C$4:$C$237,0))</f>
        <v>37055301000</v>
      </c>
      <c r="I6167" s="3" t="str">
        <f t="shared" si="481"/>
        <v>潍烟威2号光缆</v>
      </c>
      <c r="J6167" s="3" t="str">
        <f>INDEX(子缆名称!$B$4:$B$29,纤芯!M6167)</f>
        <v>A缆</v>
      </c>
      <c r="K6167" s="3">
        <v>4</v>
      </c>
      <c r="L6167" s="3">
        <f t="shared" si="482"/>
        <v>4</v>
      </c>
      <c r="M6167" s="3">
        <f t="shared" si="483"/>
        <v>1</v>
      </c>
      <c r="N6167" s="3" t="s">
        <v>132</v>
      </c>
      <c r="O6167" s="3">
        <f>COUNTIF([1]局站!$D$4:$D$172,"="&amp;N6167)</f>
        <v>1</v>
      </c>
      <c r="P6167" s="3">
        <v>0</v>
      </c>
      <c r="Q6167" s="3">
        <v>0</v>
      </c>
      <c r="R6167" s="3">
        <v>0</v>
      </c>
      <c r="S6167" s="3" t="s">
        <v>133</v>
      </c>
      <c r="T6167" s="3">
        <f>COUNTIF([1]局站!$D$4:$D$172,"="&amp;S6167)</f>
        <v>1</v>
      </c>
      <c r="U6167" s="3">
        <v>0</v>
      </c>
      <c r="V6167" s="3">
        <v>0</v>
      </c>
      <c r="W6167" s="3">
        <v>0</v>
      </c>
      <c r="X6167" s="3" t="s">
        <v>1214</v>
      </c>
      <c r="Y6167" s="3" t="s">
        <v>852</v>
      </c>
      <c r="Z6167" s="3" t="str">
        <f>INDEX(业务类型!$C$4:$C$8,MATCH(纤芯!Y6167,业务类型!$B$4:$B$8,0))</f>
        <v>TWO</v>
      </c>
      <c r="AA6167" s="3" t="s">
        <v>999</v>
      </c>
    </row>
    <row r="6168" spans="1:27" ht="16.5" x14ac:dyDescent="0.2">
      <c r="A6168" s="3">
        <v>6165</v>
      </c>
      <c r="B6168" s="3">
        <f t="shared" si="484"/>
        <v>37055301005</v>
      </c>
      <c r="C6168" s="3" t="s">
        <v>1166</v>
      </c>
      <c r="D6168" s="3" t="s">
        <v>255</v>
      </c>
      <c r="E6168" s="3" t="str">
        <f>INDEX(光放段!$G$4:$G$237,MATCH(纤芯!G6168,光放段!$C$4:$C$237,0))</f>
        <v>山东二干|潍烟威2号光缆:烟台大海阳-威海新威路522局</v>
      </c>
      <c r="F6168" s="3">
        <f>INDEX(光放段!$I$4:$I$237,MATCH(纤芯!H6168,光放段!$B$4:$B$237,0))</f>
        <v>37055300000</v>
      </c>
      <c r="G6168" s="3" t="str">
        <f t="shared" si="480"/>
        <v>山东二干|潍烟威2号光缆:烟台大海阳-牟平42局</v>
      </c>
      <c r="H6168" s="3">
        <f>INDEX(光放段!$B$4:$B$237,MATCH(纤芯!G6168,光放段!$C$4:$C$237,0))</f>
        <v>37055301000</v>
      </c>
      <c r="I6168" s="3" t="str">
        <f t="shared" si="481"/>
        <v>潍烟威2号光缆</v>
      </c>
      <c r="J6168" s="3" t="str">
        <f>INDEX(子缆名称!$B$4:$B$29,纤芯!M6168)</f>
        <v>A缆</v>
      </c>
      <c r="K6168" s="3">
        <v>5</v>
      </c>
      <c r="L6168" s="3">
        <f t="shared" si="482"/>
        <v>5</v>
      </c>
      <c r="M6168" s="3">
        <f t="shared" si="483"/>
        <v>1</v>
      </c>
      <c r="N6168" s="3" t="s">
        <v>132</v>
      </c>
      <c r="O6168" s="3">
        <f>COUNTIF([1]局站!$D$4:$D$172,"="&amp;N6168)</f>
        <v>1</v>
      </c>
      <c r="P6168" s="3">
        <v>0</v>
      </c>
      <c r="Q6168" s="3">
        <v>0</v>
      </c>
      <c r="R6168" s="3">
        <v>0</v>
      </c>
      <c r="S6168" s="3" t="s">
        <v>133</v>
      </c>
      <c r="T6168" s="3">
        <f>COUNTIF([1]局站!$D$4:$D$172,"="&amp;S6168)</f>
        <v>1</v>
      </c>
      <c r="U6168" s="3">
        <v>0</v>
      </c>
      <c r="V6168" s="3">
        <v>0</v>
      </c>
      <c r="W6168" s="3">
        <v>0</v>
      </c>
      <c r="X6168" s="3" t="s">
        <v>1214</v>
      </c>
      <c r="Y6168" s="3" t="s">
        <v>880</v>
      </c>
      <c r="Z6168" s="3" t="str">
        <f>INDEX(业务类型!$C$4:$C$8,MATCH(纤芯!Y6168,业务类型!$B$4:$B$8,0))</f>
        <v>IDLE</v>
      </c>
      <c r="AA6168" s="3"/>
    </row>
    <row r="6169" spans="1:27" ht="16.5" x14ac:dyDescent="0.2">
      <c r="A6169" s="3">
        <v>6166</v>
      </c>
      <c r="B6169" s="3">
        <f t="shared" si="484"/>
        <v>37055301006</v>
      </c>
      <c r="C6169" s="3" t="s">
        <v>1166</v>
      </c>
      <c r="D6169" s="3" t="s">
        <v>255</v>
      </c>
      <c r="E6169" s="3" t="str">
        <f>INDEX(光放段!$G$4:$G$237,MATCH(纤芯!G6169,光放段!$C$4:$C$237,0))</f>
        <v>山东二干|潍烟威2号光缆:烟台大海阳-威海新威路522局</v>
      </c>
      <c r="F6169" s="3">
        <f>INDEX(光放段!$I$4:$I$237,MATCH(纤芯!H6169,光放段!$B$4:$B$237,0))</f>
        <v>37055300000</v>
      </c>
      <c r="G6169" s="3" t="str">
        <f t="shared" si="480"/>
        <v>山东二干|潍烟威2号光缆:烟台大海阳-牟平42局</v>
      </c>
      <c r="H6169" s="3">
        <f>INDEX(光放段!$B$4:$B$237,MATCH(纤芯!G6169,光放段!$C$4:$C$237,0))</f>
        <v>37055301000</v>
      </c>
      <c r="I6169" s="3" t="str">
        <f t="shared" si="481"/>
        <v>潍烟威2号光缆</v>
      </c>
      <c r="J6169" s="3" t="str">
        <f>INDEX(子缆名称!$B$4:$B$29,纤芯!M6169)</f>
        <v>A缆</v>
      </c>
      <c r="K6169" s="3">
        <v>6</v>
      </c>
      <c r="L6169" s="3">
        <f t="shared" si="482"/>
        <v>6</v>
      </c>
      <c r="M6169" s="3">
        <f t="shared" si="483"/>
        <v>1</v>
      </c>
      <c r="N6169" s="3" t="s">
        <v>132</v>
      </c>
      <c r="O6169" s="3">
        <f>COUNTIF([1]局站!$D$4:$D$172,"="&amp;N6169)</f>
        <v>1</v>
      </c>
      <c r="P6169" s="3">
        <v>0</v>
      </c>
      <c r="Q6169" s="3">
        <v>0</v>
      </c>
      <c r="R6169" s="3">
        <v>0</v>
      </c>
      <c r="S6169" s="3" t="s">
        <v>133</v>
      </c>
      <c r="T6169" s="3">
        <f>COUNTIF([1]局站!$D$4:$D$172,"="&amp;S6169)</f>
        <v>1</v>
      </c>
      <c r="U6169" s="3">
        <v>0</v>
      </c>
      <c r="V6169" s="3">
        <v>0</v>
      </c>
      <c r="W6169" s="3">
        <v>0</v>
      </c>
      <c r="X6169" s="3" t="s">
        <v>1214</v>
      </c>
      <c r="Y6169" s="3" t="s">
        <v>880</v>
      </c>
      <c r="Z6169" s="3" t="str">
        <f>INDEX(业务类型!$C$4:$C$8,MATCH(纤芯!Y6169,业务类型!$B$4:$B$8,0))</f>
        <v>IDLE</v>
      </c>
      <c r="AA6169" s="3"/>
    </row>
    <row r="6170" spans="1:27" ht="16.5" x14ac:dyDescent="0.2">
      <c r="A6170" s="3">
        <v>6167</v>
      </c>
      <c r="B6170" s="3">
        <f t="shared" si="484"/>
        <v>37055301007</v>
      </c>
      <c r="C6170" s="3" t="s">
        <v>1166</v>
      </c>
      <c r="D6170" s="3" t="s">
        <v>255</v>
      </c>
      <c r="E6170" s="3" t="str">
        <f>INDEX(光放段!$G$4:$G$237,MATCH(纤芯!G6170,光放段!$C$4:$C$237,0))</f>
        <v>山东二干|潍烟威2号光缆:烟台大海阳-威海新威路522局</v>
      </c>
      <c r="F6170" s="3">
        <f>INDEX(光放段!$I$4:$I$237,MATCH(纤芯!H6170,光放段!$B$4:$B$237,0))</f>
        <v>37055300000</v>
      </c>
      <c r="G6170" s="3" t="str">
        <f t="shared" si="480"/>
        <v>山东二干|潍烟威2号光缆:烟台大海阳-牟平42局</v>
      </c>
      <c r="H6170" s="3">
        <f>INDEX(光放段!$B$4:$B$237,MATCH(纤芯!G6170,光放段!$C$4:$C$237,0))</f>
        <v>37055301000</v>
      </c>
      <c r="I6170" s="3" t="str">
        <f t="shared" si="481"/>
        <v>潍烟威2号光缆</v>
      </c>
      <c r="J6170" s="3" t="str">
        <f>INDEX(子缆名称!$B$4:$B$29,纤芯!M6170)</f>
        <v>A缆</v>
      </c>
      <c r="K6170" s="3">
        <v>7</v>
      </c>
      <c r="L6170" s="3">
        <f t="shared" si="482"/>
        <v>7</v>
      </c>
      <c r="M6170" s="3">
        <f t="shared" si="483"/>
        <v>1</v>
      </c>
      <c r="N6170" s="3" t="s">
        <v>132</v>
      </c>
      <c r="O6170" s="3">
        <f>COUNTIF([1]局站!$D$4:$D$172,"="&amp;N6170)</f>
        <v>1</v>
      </c>
      <c r="P6170" s="3">
        <v>0</v>
      </c>
      <c r="Q6170" s="3">
        <v>0</v>
      </c>
      <c r="R6170" s="3">
        <v>0</v>
      </c>
      <c r="S6170" s="3" t="s">
        <v>133</v>
      </c>
      <c r="T6170" s="3">
        <f>COUNTIF([1]局站!$D$4:$D$172,"="&amp;S6170)</f>
        <v>1</v>
      </c>
      <c r="U6170" s="3">
        <v>0</v>
      </c>
      <c r="V6170" s="3">
        <v>0</v>
      </c>
      <c r="W6170" s="3">
        <v>0</v>
      </c>
      <c r="X6170" s="3" t="s">
        <v>1214</v>
      </c>
      <c r="Y6170" s="3" t="s">
        <v>880</v>
      </c>
      <c r="Z6170" s="3" t="str">
        <f>INDEX(业务类型!$C$4:$C$8,MATCH(纤芯!Y6170,业务类型!$B$4:$B$8,0))</f>
        <v>IDLE</v>
      </c>
      <c r="AA6170" s="3"/>
    </row>
    <row r="6171" spans="1:27" ht="16.5" x14ac:dyDescent="0.2">
      <c r="A6171" s="3">
        <v>6168</v>
      </c>
      <c r="B6171" s="3">
        <f t="shared" si="484"/>
        <v>37055301008</v>
      </c>
      <c r="C6171" s="3" t="s">
        <v>1166</v>
      </c>
      <c r="D6171" s="3" t="s">
        <v>255</v>
      </c>
      <c r="E6171" s="3" t="str">
        <f>INDEX(光放段!$G$4:$G$237,MATCH(纤芯!G6171,光放段!$C$4:$C$237,0))</f>
        <v>山东二干|潍烟威2号光缆:烟台大海阳-威海新威路522局</v>
      </c>
      <c r="F6171" s="3">
        <f>INDEX(光放段!$I$4:$I$237,MATCH(纤芯!H6171,光放段!$B$4:$B$237,0))</f>
        <v>37055300000</v>
      </c>
      <c r="G6171" s="3" t="str">
        <f t="shared" si="480"/>
        <v>山东二干|潍烟威2号光缆:烟台大海阳-牟平42局</v>
      </c>
      <c r="H6171" s="3">
        <f>INDEX(光放段!$B$4:$B$237,MATCH(纤芯!G6171,光放段!$C$4:$C$237,0))</f>
        <v>37055301000</v>
      </c>
      <c r="I6171" s="3" t="str">
        <f t="shared" si="481"/>
        <v>潍烟威2号光缆</v>
      </c>
      <c r="J6171" s="3" t="str">
        <f>INDEX(子缆名称!$B$4:$B$29,纤芯!M6171)</f>
        <v>A缆</v>
      </c>
      <c r="K6171" s="3">
        <v>8</v>
      </c>
      <c r="L6171" s="3">
        <f t="shared" si="482"/>
        <v>8</v>
      </c>
      <c r="M6171" s="3">
        <f t="shared" si="483"/>
        <v>1</v>
      </c>
      <c r="N6171" s="3" t="s">
        <v>132</v>
      </c>
      <c r="O6171" s="3">
        <f>COUNTIF([1]局站!$D$4:$D$172,"="&amp;N6171)</f>
        <v>1</v>
      </c>
      <c r="P6171" s="3">
        <v>0</v>
      </c>
      <c r="Q6171" s="3">
        <v>0</v>
      </c>
      <c r="R6171" s="3">
        <v>0</v>
      </c>
      <c r="S6171" s="3" t="s">
        <v>133</v>
      </c>
      <c r="T6171" s="3">
        <f>COUNTIF([1]局站!$D$4:$D$172,"="&amp;S6171)</f>
        <v>1</v>
      </c>
      <c r="U6171" s="3">
        <v>0</v>
      </c>
      <c r="V6171" s="3">
        <v>0</v>
      </c>
      <c r="W6171" s="3">
        <v>0</v>
      </c>
      <c r="X6171" s="3" t="s">
        <v>1214</v>
      </c>
      <c r="Y6171" s="3" t="s">
        <v>880</v>
      </c>
      <c r="Z6171" s="3" t="str">
        <f>INDEX(业务类型!$C$4:$C$8,MATCH(纤芯!Y6171,业务类型!$B$4:$B$8,0))</f>
        <v>IDLE</v>
      </c>
      <c r="AA6171" s="3"/>
    </row>
    <row r="6172" spans="1:27" ht="16.5" x14ac:dyDescent="0.2">
      <c r="A6172" s="3">
        <v>6169</v>
      </c>
      <c r="B6172" s="3">
        <f t="shared" si="484"/>
        <v>37055301009</v>
      </c>
      <c r="C6172" s="3" t="s">
        <v>1166</v>
      </c>
      <c r="D6172" s="3" t="s">
        <v>255</v>
      </c>
      <c r="E6172" s="3" t="str">
        <f>INDEX(光放段!$G$4:$G$237,MATCH(纤芯!G6172,光放段!$C$4:$C$237,0))</f>
        <v>山东二干|潍烟威2号光缆:烟台大海阳-威海新威路522局</v>
      </c>
      <c r="F6172" s="3">
        <f>INDEX(光放段!$I$4:$I$237,MATCH(纤芯!H6172,光放段!$B$4:$B$237,0))</f>
        <v>37055300000</v>
      </c>
      <c r="G6172" s="3" t="str">
        <f t="shared" si="480"/>
        <v>山东二干|潍烟威2号光缆:烟台大海阳-牟平42局</v>
      </c>
      <c r="H6172" s="3">
        <f>INDEX(光放段!$B$4:$B$237,MATCH(纤芯!G6172,光放段!$C$4:$C$237,0))</f>
        <v>37055301000</v>
      </c>
      <c r="I6172" s="3" t="str">
        <f t="shared" si="481"/>
        <v>潍烟威2号光缆</v>
      </c>
      <c r="J6172" s="3" t="str">
        <f>INDEX(子缆名称!$B$4:$B$29,纤芯!M6172)</f>
        <v>A缆</v>
      </c>
      <c r="K6172" s="3">
        <v>9</v>
      </c>
      <c r="L6172" s="3">
        <f t="shared" si="482"/>
        <v>9</v>
      </c>
      <c r="M6172" s="3">
        <f t="shared" si="483"/>
        <v>1</v>
      </c>
      <c r="N6172" s="3" t="s">
        <v>132</v>
      </c>
      <c r="O6172" s="3">
        <f>COUNTIF([1]局站!$D$4:$D$172,"="&amp;N6172)</f>
        <v>1</v>
      </c>
      <c r="P6172" s="3">
        <v>0</v>
      </c>
      <c r="Q6172" s="3">
        <v>0</v>
      </c>
      <c r="R6172" s="3">
        <v>0</v>
      </c>
      <c r="S6172" s="3" t="s">
        <v>133</v>
      </c>
      <c r="T6172" s="3">
        <f>COUNTIF([1]局站!$D$4:$D$172,"="&amp;S6172)</f>
        <v>1</v>
      </c>
      <c r="U6172" s="3">
        <v>0</v>
      </c>
      <c r="V6172" s="3">
        <v>0</v>
      </c>
      <c r="W6172" s="3">
        <v>0</v>
      </c>
      <c r="X6172" s="3" t="s">
        <v>1214</v>
      </c>
      <c r="Y6172" s="3" t="s">
        <v>880</v>
      </c>
      <c r="Z6172" s="3" t="str">
        <f>INDEX(业务类型!$C$4:$C$8,MATCH(纤芯!Y6172,业务类型!$B$4:$B$8,0))</f>
        <v>IDLE</v>
      </c>
      <c r="AA6172" s="3"/>
    </row>
    <row r="6173" spans="1:27" ht="16.5" x14ac:dyDescent="0.2">
      <c r="A6173" s="3">
        <v>6170</v>
      </c>
      <c r="B6173" s="3">
        <f t="shared" si="484"/>
        <v>37055301010</v>
      </c>
      <c r="C6173" s="3" t="s">
        <v>1166</v>
      </c>
      <c r="D6173" s="3" t="s">
        <v>255</v>
      </c>
      <c r="E6173" s="3" t="str">
        <f>INDEX(光放段!$G$4:$G$237,MATCH(纤芯!G6173,光放段!$C$4:$C$237,0))</f>
        <v>山东二干|潍烟威2号光缆:烟台大海阳-威海新威路522局</v>
      </c>
      <c r="F6173" s="3">
        <f>INDEX(光放段!$I$4:$I$237,MATCH(纤芯!H6173,光放段!$B$4:$B$237,0))</f>
        <v>37055300000</v>
      </c>
      <c r="G6173" s="3" t="str">
        <f t="shared" si="480"/>
        <v>山东二干|潍烟威2号光缆:烟台大海阳-牟平42局</v>
      </c>
      <c r="H6173" s="3">
        <f>INDEX(光放段!$B$4:$B$237,MATCH(纤芯!G6173,光放段!$C$4:$C$237,0))</f>
        <v>37055301000</v>
      </c>
      <c r="I6173" s="3" t="str">
        <f t="shared" si="481"/>
        <v>潍烟威2号光缆</v>
      </c>
      <c r="J6173" s="3" t="str">
        <f>INDEX(子缆名称!$B$4:$B$29,纤芯!M6173)</f>
        <v>A缆</v>
      </c>
      <c r="K6173" s="3">
        <v>10</v>
      </c>
      <c r="L6173" s="3">
        <f t="shared" si="482"/>
        <v>10</v>
      </c>
      <c r="M6173" s="3">
        <f t="shared" si="483"/>
        <v>1</v>
      </c>
      <c r="N6173" s="3" t="s">
        <v>132</v>
      </c>
      <c r="O6173" s="3">
        <f>COUNTIF([1]局站!$D$4:$D$172,"="&amp;N6173)</f>
        <v>1</v>
      </c>
      <c r="P6173" s="3">
        <v>0</v>
      </c>
      <c r="Q6173" s="3">
        <v>0</v>
      </c>
      <c r="R6173" s="3">
        <v>0</v>
      </c>
      <c r="S6173" s="3" t="s">
        <v>133</v>
      </c>
      <c r="T6173" s="3">
        <f>COUNTIF([1]局站!$D$4:$D$172,"="&amp;S6173)</f>
        <v>1</v>
      </c>
      <c r="U6173" s="3">
        <v>0</v>
      </c>
      <c r="V6173" s="3">
        <v>0</v>
      </c>
      <c r="W6173" s="3">
        <v>0</v>
      </c>
      <c r="X6173" s="3" t="s">
        <v>1214</v>
      </c>
      <c r="Y6173" s="3" t="s">
        <v>880</v>
      </c>
      <c r="Z6173" s="3" t="str">
        <f>INDEX(业务类型!$C$4:$C$8,MATCH(纤芯!Y6173,业务类型!$B$4:$B$8,0))</f>
        <v>IDLE</v>
      </c>
      <c r="AA6173" s="3"/>
    </row>
    <row r="6174" spans="1:27" ht="16.5" x14ac:dyDescent="0.2">
      <c r="A6174" s="3">
        <v>6171</v>
      </c>
      <c r="B6174" s="3">
        <f t="shared" si="484"/>
        <v>37055301011</v>
      </c>
      <c r="C6174" s="3" t="s">
        <v>1166</v>
      </c>
      <c r="D6174" s="3" t="s">
        <v>255</v>
      </c>
      <c r="E6174" s="3" t="str">
        <f>INDEX(光放段!$G$4:$G$237,MATCH(纤芯!G6174,光放段!$C$4:$C$237,0))</f>
        <v>山东二干|潍烟威2号光缆:烟台大海阳-威海新威路522局</v>
      </c>
      <c r="F6174" s="3">
        <f>INDEX(光放段!$I$4:$I$237,MATCH(纤芯!H6174,光放段!$B$4:$B$237,0))</f>
        <v>37055300000</v>
      </c>
      <c r="G6174" s="3" t="str">
        <f t="shared" si="480"/>
        <v>山东二干|潍烟威2号光缆:烟台大海阳-牟平42局</v>
      </c>
      <c r="H6174" s="3">
        <f>INDEX(光放段!$B$4:$B$237,MATCH(纤芯!G6174,光放段!$C$4:$C$237,0))</f>
        <v>37055301000</v>
      </c>
      <c r="I6174" s="3" t="str">
        <f t="shared" si="481"/>
        <v>潍烟威2号光缆</v>
      </c>
      <c r="J6174" s="3" t="str">
        <f>INDEX(子缆名称!$B$4:$B$29,纤芯!M6174)</f>
        <v>A缆</v>
      </c>
      <c r="K6174" s="3">
        <v>11</v>
      </c>
      <c r="L6174" s="3">
        <f t="shared" si="482"/>
        <v>11</v>
      </c>
      <c r="M6174" s="3">
        <f t="shared" si="483"/>
        <v>1</v>
      </c>
      <c r="N6174" s="3" t="s">
        <v>132</v>
      </c>
      <c r="O6174" s="3">
        <f>COUNTIF([1]局站!$D$4:$D$172,"="&amp;N6174)</f>
        <v>1</v>
      </c>
      <c r="P6174" s="3">
        <v>0</v>
      </c>
      <c r="Q6174" s="3">
        <v>0</v>
      </c>
      <c r="R6174" s="3">
        <v>0</v>
      </c>
      <c r="S6174" s="3" t="s">
        <v>133</v>
      </c>
      <c r="T6174" s="3">
        <f>COUNTIF([1]局站!$D$4:$D$172,"="&amp;S6174)</f>
        <v>1</v>
      </c>
      <c r="U6174" s="3">
        <v>0</v>
      </c>
      <c r="V6174" s="3">
        <v>0</v>
      </c>
      <c r="W6174" s="3">
        <v>0</v>
      </c>
      <c r="X6174" s="3" t="s">
        <v>1214</v>
      </c>
      <c r="Y6174" s="3" t="s">
        <v>881</v>
      </c>
      <c r="Z6174" s="3" t="str">
        <f>INDEX(业务类型!$C$4:$C$8,MATCH(纤芯!Y6174,业务类型!$B$4:$B$8,0))</f>
        <v>OTHER</v>
      </c>
      <c r="AA6174" s="3" t="s">
        <v>888</v>
      </c>
    </row>
    <row r="6175" spans="1:27" ht="16.5" x14ac:dyDescent="0.2">
      <c r="A6175" s="3">
        <v>6172</v>
      </c>
      <c r="B6175" s="3">
        <f t="shared" si="484"/>
        <v>37055301012</v>
      </c>
      <c r="C6175" s="3" t="s">
        <v>1166</v>
      </c>
      <c r="D6175" s="3" t="s">
        <v>255</v>
      </c>
      <c r="E6175" s="3" t="str">
        <f>INDEX(光放段!$G$4:$G$237,MATCH(纤芯!G6175,光放段!$C$4:$C$237,0))</f>
        <v>山东二干|潍烟威2号光缆:烟台大海阳-威海新威路522局</v>
      </c>
      <c r="F6175" s="3">
        <f>INDEX(光放段!$I$4:$I$237,MATCH(纤芯!H6175,光放段!$B$4:$B$237,0))</f>
        <v>37055300000</v>
      </c>
      <c r="G6175" s="3" t="str">
        <f t="shared" si="480"/>
        <v>山东二干|潍烟威2号光缆:烟台大海阳-牟平42局</v>
      </c>
      <c r="H6175" s="3">
        <f>INDEX(光放段!$B$4:$B$237,MATCH(纤芯!G6175,光放段!$C$4:$C$237,0))</f>
        <v>37055301000</v>
      </c>
      <c r="I6175" s="3" t="str">
        <f t="shared" si="481"/>
        <v>潍烟威2号光缆</v>
      </c>
      <c r="J6175" s="3" t="str">
        <f>INDEX(子缆名称!$B$4:$B$29,纤芯!M6175)</f>
        <v>A缆</v>
      </c>
      <c r="K6175" s="3">
        <v>12</v>
      </c>
      <c r="L6175" s="3">
        <f t="shared" si="482"/>
        <v>12</v>
      </c>
      <c r="M6175" s="3">
        <f t="shared" si="483"/>
        <v>1</v>
      </c>
      <c r="N6175" s="3" t="s">
        <v>132</v>
      </c>
      <c r="O6175" s="3">
        <f>COUNTIF([1]局站!$D$4:$D$172,"="&amp;N6175)</f>
        <v>1</v>
      </c>
      <c r="P6175" s="3">
        <v>0</v>
      </c>
      <c r="Q6175" s="3">
        <v>0</v>
      </c>
      <c r="R6175" s="3">
        <v>0</v>
      </c>
      <c r="S6175" s="3" t="s">
        <v>133</v>
      </c>
      <c r="T6175" s="3">
        <f>COUNTIF([1]局站!$D$4:$D$172,"="&amp;S6175)</f>
        <v>1</v>
      </c>
      <c r="U6175" s="3">
        <v>0</v>
      </c>
      <c r="V6175" s="3">
        <v>0</v>
      </c>
      <c r="W6175" s="3">
        <v>0</v>
      </c>
      <c r="X6175" s="3" t="s">
        <v>1214</v>
      </c>
      <c r="Y6175" s="3" t="s">
        <v>880</v>
      </c>
      <c r="Z6175" s="3" t="str">
        <f>INDEX(业务类型!$C$4:$C$8,MATCH(纤芯!Y6175,业务类型!$B$4:$B$8,0))</f>
        <v>IDLE</v>
      </c>
      <c r="AA6175" s="3"/>
    </row>
    <row r="6176" spans="1:27" ht="16.5" x14ac:dyDescent="0.2">
      <c r="A6176" s="3">
        <v>6173</v>
      </c>
      <c r="B6176" s="3">
        <f t="shared" si="484"/>
        <v>37055301013</v>
      </c>
      <c r="C6176" s="3" t="s">
        <v>1166</v>
      </c>
      <c r="D6176" s="3" t="s">
        <v>255</v>
      </c>
      <c r="E6176" s="3" t="str">
        <f>INDEX(光放段!$G$4:$G$237,MATCH(纤芯!G6176,光放段!$C$4:$C$237,0))</f>
        <v>山东二干|潍烟威2号光缆:烟台大海阳-威海新威路522局</v>
      </c>
      <c r="F6176" s="3">
        <f>INDEX(光放段!$I$4:$I$237,MATCH(纤芯!H6176,光放段!$B$4:$B$237,0))</f>
        <v>37055300000</v>
      </c>
      <c r="G6176" s="3" t="str">
        <f t="shared" si="480"/>
        <v>山东二干|潍烟威2号光缆:烟台大海阳-牟平42局</v>
      </c>
      <c r="H6176" s="3">
        <f>INDEX(光放段!$B$4:$B$237,MATCH(纤芯!G6176,光放段!$C$4:$C$237,0))</f>
        <v>37055301000</v>
      </c>
      <c r="I6176" s="3" t="str">
        <f t="shared" si="481"/>
        <v>潍烟威2号光缆</v>
      </c>
      <c r="J6176" s="3" t="str">
        <f>INDEX(子缆名称!$B$4:$B$29,纤芯!M6176)</f>
        <v>B缆</v>
      </c>
      <c r="K6176" s="3">
        <v>13</v>
      </c>
      <c r="L6176" s="3">
        <f t="shared" si="482"/>
        <v>1</v>
      </c>
      <c r="M6176" s="3">
        <f t="shared" si="483"/>
        <v>2</v>
      </c>
      <c r="N6176" s="3" t="s">
        <v>132</v>
      </c>
      <c r="O6176" s="3">
        <f>COUNTIF([1]局站!$D$4:$D$172,"="&amp;N6176)</f>
        <v>1</v>
      </c>
      <c r="P6176" s="3">
        <v>0</v>
      </c>
      <c r="Q6176" s="3">
        <v>0</v>
      </c>
      <c r="R6176" s="3">
        <v>0</v>
      </c>
      <c r="S6176" s="3" t="s">
        <v>133</v>
      </c>
      <c r="T6176" s="3">
        <f>COUNTIF([1]局站!$D$4:$D$172,"="&amp;S6176)</f>
        <v>1</v>
      </c>
      <c r="U6176" s="3">
        <v>0</v>
      </c>
      <c r="V6176" s="3">
        <v>0</v>
      </c>
      <c r="W6176" s="3">
        <v>0</v>
      </c>
      <c r="X6176" s="3" t="s">
        <v>1214</v>
      </c>
      <c r="Y6176" s="3" t="s">
        <v>852</v>
      </c>
      <c r="Z6176" s="3" t="str">
        <f>INDEX(业务类型!$C$4:$C$8,MATCH(纤芯!Y6176,业务类型!$B$4:$B$8,0))</f>
        <v>TWO</v>
      </c>
      <c r="AA6176" s="3" t="s">
        <v>905</v>
      </c>
    </row>
    <row r="6177" spans="1:27" ht="16.5" x14ac:dyDescent="0.2">
      <c r="A6177" s="3">
        <v>6174</v>
      </c>
      <c r="B6177" s="3">
        <f t="shared" si="484"/>
        <v>37055301014</v>
      </c>
      <c r="C6177" s="3" t="s">
        <v>1166</v>
      </c>
      <c r="D6177" s="3" t="s">
        <v>255</v>
      </c>
      <c r="E6177" s="3" t="str">
        <f>INDEX(光放段!$G$4:$G$237,MATCH(纤芯!G6177,光放段!$C$4:$C$237,0))</f>
        <v>山东二干|潍烟威2号光缆:烟台大海阳-威海新威路522局</v>
      </c>
      <c r="F6177" s="3">
        <f>INDEX(光放段!$I$4:$I$237,MATCH(纤芯!H6177,光放段!$B$4:$B$237,0))</f>
        <v>37055300000</v>
      </c>
      <c r="G6177" s="3" t="str">
        <f t="shared" si="480"/>
        <v>山东二干|潍烟威2号光缆:烟台大海阳-牟平42局</v>
      </c>
      <c r="H6177" s="3">
        <f>INDEX(光放段!$B$4:$B$237,MATCH(纤芯!G6177,光放段!$C$4:$C$237,0))</f>
        <v>37055301000</v>
      </c>
      <c r="I6177" s="3" t="str">
        <f t="shared" si="481"/>
        <v>潍烟威2号光缆</v>
      </c>
      <c r="J6177" s="3" t="str">
        <f>INDEX(子缆名称!$B$4:$B$29,纤芯!M6177)</f>
        <v>B缆</v>
      </c>
      <c r="K6177" s="3">
        <v>14</v>
      </c>
      <c r="L6177" s="3">
        <f t="shared" si="482"/>
        <v>2</v>
      </c>
      <c r="M6177" s="3">
        <f t="shared" si="483"/>
        <v>2</v>
      </c>
      <c r="N6177" s="3" t="s">
        <v>132</v>
      </c>
      <c r="O6177" s="3">
        <f>COUNTIF([1]局站!$D$4:$D$172,"="&amp;N6177)</f>
        <v>1</v>
      </c>
      <c r="P6177" s="3">
        <v>0</v>
      </c>
      <c r="Q6177" s="3">
        <v>0</v>
      </c>
      <c r="R6177" s="3">
        <v>0</v>
      </c>
      <c r="S6177" s="3" t="s">
        <v>133</v>
      </c>
      <c r="T6177" s="3">
        <f>COUNTIF([1]局站!$D$4:$D$172,"="&amp;S6177)</f>
        <v>1</v>
      </c>
      <c r="U6177" s="3">
        <v>0</v>
      </c>
      <c r="V6177" s="3">
        <v>0</v>
      </c>
      <c r="W6177" s="3">
        <v>0</v>
      </c>
      <c r="X6177" s="3" t="s">
        <v>1214</v>
      </c>
      <c r="Y6177" s="3" t="s">
        <v>852</v>
      </c>
      <c r="Z6177" s="3" t="str">
        <f>INDEX(业务类型!$C$4:$C$8,MATCH(纤芯!Y6177,业务类型!$B$4:$B$8,0))</f>
        <v>TWO</v>
      </c>
      <c r="AA6177" s="3" t="s">
        <v>905</v>
      </c>
    </row>
    <row r="6178" spans="1:27" ht="16.5" x14ac:dyDescent="0.2">
      <c r="A6178" s="3">
        <v>6175</v>
      </c>
      <c r="B6178" s="3">
        <f t="shared" si="484"/>
        <v>37055301015</v>
      </c>
      <c r="C6178" s="3" t="s">
        <v>1166</v>
      </c>
      <c r="D6178" s="3" t="s">
        <v>255</v>
      </c>
      <c r="E6178" s="3" t="str">
        <f>INDEX(光放段!$G$4:$G$237,MATCH(纤芯!G6178,光放段!$C$4:$C$237,0))</f>
        <v>山东二干|潍烟威2号光缆:烟台大海阳-威海新威路522局</v>
      </c>
      <c r="F6178" s="3">
        <f>INDEX(光放段!$I$4:$I$237,MATCH(纤芯!H6178,光放段!$B$4:$B$237,0))</f>
        <v>37055300000</v>
      </c>
      <c r="G6178" s="3" t="str">
        <f t="shared" si="480"/>
        <v>山东二干|潍烟威2号光缆:烟台大海阳-牟平42局</v>
      </c>
      <c r="H6178" s="3">
        <f>INDEX(光放段!$B$4:$B$237,MATCH(纤芯!G6178,光放段!$C$4:$C$237,0))</f>
        <v>37055301000</v>
      </c>
      <c r="I6178" s="3" t="str">
        <f t="shared" si="481"/>
        <v>潍烟威2号光缆</v>
      </c>
      <c r="J6178" s="3" t="str">
        <f>INDEX(子缆名称!$B$4:$B$29,纤芯!M6178)</f>
        <v>B缆</v>
      </c>
      <c r="K6178" s="3">
        <v>15</v>
      </c>
      <c r="L6178" s="3">
        <f t="shared" si="482"/>
        <v>3</v>
      </c>
      <c r="M6178" s="3">
        <f t="shared" si="483"/>
        <v>2</v>
      </c>
      <c r="N6178" s="3" t="s">
        <v>132</v>
      </c>
      <c r="O6178" s="3">
        <f>COUNTIF([1]局站!$D$4:$D$172,"="&amp;N6178)</f>
        <v>1</v>
      </c>
      <c r="P6178" s="3">
        <v>0</v>
      </c>
      <c r="Q6178" s="3">
        <v>0</v>
      </c>
      <c r="R6178" s="3">
        <v>0</v>
      </c>
      <c r="S6178" s="3" t="s">
        <v>133</v>
      </c>
      <c r="T6178" s="3">
        <f>COUNTIF([1]局站!$D$4:$D$172,"="&amp;S6178)</f>
        <v>1</v>
      </c>
      <c r="U6178" s="3">
        <v>0</v>
      </c>
      <c r="V6178" s="3">
        <v>0</v>
      </c>
      <c r="W6178" s="3">
        <v>0</v>
      </c>
      <c r="X6178" s="3" t="s">
        <v>1214</v>
      </c>
      <c r="Y6178" s="3" t="s">
        <v>880</v>
      </c>
      <c r="Z6178" s="3" t="str">
        <f>INDEX(业务类型!$C$4:$C$8,MATCH(纤芯!Y6178,业务类型!$B$4:$B$8,0))</f>
        <v>IDLE</v>
      </c>
      <c r="AA6178" s="3"/>
    </row>
    <row r="6179" spans="1:27" ht="16.5" x14ac:dyDescent="0.2">
      <c r="A6179" s="3">
        <v>6176</v>
      </c>
      <c r="B6179" s="3">
        <f t="shared" si="484"/>
        <v>37055301016</v>
      </c>
      <c r="C6179" s="3" t="s">
        <v>1166</v>
      </c>
      <c r="D6179" s="3" t="s">
        <v>255</v>
      </c>
      <c r="E6179" s="3" t="str">
        <f>INDEX(光放段!$G$4:$G$237,MATCH(纤芯!G6179,光放段!$C$4:$C$237,0))</f>
        <v>山东二干|潍烟威2号光缆:烟台大海阳-威海新威路522局</v>
      </c>
      <c r="F6179" s="3">
        <f>INDEX(光放段!$I$4:$I$237,MATCH(纤芯!H6179,光放段!$B$4:$B$237,0))</f>
        <v>37055300000</v>
      </c>
      <c r="G6179" s="3" t="str">
        <f t="shared" si="480"/>
        <v>山东二干|潍烟威2号光缆:烟台大海阳-牟平42局</v>
      </c>
      <c r="H6179" s="3">
        <f>INDEX(光放段!$B$4:$B$237,MATCH(纤芯!G6179,光放段!$C$4:$C$237,0))</f>
        <v>37055301000</v>
      </c>
      <c r="I6179" s="3" t="str">
        <f t="shared" si="481"/>
        <v>潍烟威2号光缆</v>
      </c>
      <c r="J6179" s="3" t="str">
        <f>INDEX(子缆名称!$B$4:$B$29,纤芯!M6179)</f>
        <v>B缆</v>
      </c>
      <c r="K6179" s="3">
        <v>16</v>
      </c>
      <c r="L6179" s="3">
        <f t="shared" si="482"/>
        <v>4</v>
      </c>
      <c r="M6179" s="3">
        <f t="shared" si="483"/>
        <v>2</v>
      </c>
      <c r="N6179" s="3" t="s">
        <v>132</v>
      </c>
      <c r="O6179" s="3">
        <f>COUNTIF([1]局站!$D$4:$D$172,"="&amp;N6179)</f>
        <v>1</v>
      </c>
      <c r="P6179" s="3">
        <v>0</v>
      </c>
      <c r="Q6179" s="3">
        <v>0</v>
      </c>
      <c r="R6179" s="3">
        <v>0</v>
      </c>
      <c r="S6179" s="3" t="s">
        <v>133</v>
      </c>
      <c r="T6179" s="3">
        <f>COUNTIF([1]局站!$D$4:$D$172,"="&amp;S6179)</f>
        <v>1</v>
      </c>
      <c r="U6179" s="3">
        <v>0</v>
      </c>
      <c r="V6179" s="3">
        <v>0</v>
      </c>
      <c r="W6179" s="3">
        <v>0</v>
      </c>
      <c r="X6179" s="3" t="s">
        <v>1214</v>
      </c>
      <c r="Y6179" s="3" t="s">
        <v>880</v>
      </c>
      <c r="Z6179" s="3" t="str">
        <f>INDEX(业务类型!$C$4:$C$8,MATCH(纤芯!Y6179,业务类型!$B$4:$B$8,0))</f>
        <v>IDLE</v>
      </c>
      <c r="AA6179" s="3"/>
    </row>
    <row r="6180" spans="1:27" ht="16.5" x14ac:dyDescent="0.2">
      <c r="A6180" s="3">
        <v>6177</v>
      </c>
      <c r="B6180" s="3">
        <f t="shared" si="484"/>
        <v>37055301017</v>
      </c>
      <c r="C6180" s="3" t="s">
        <v>1166</v>
      </c>
      <c r="D6180" s="3" t="s">
        <v>255</v>
      </c>
      <c r="E6180" s="3" t="str">
        <f>INDEX(光放段!$G$4:$G$237,MATCH(纤芯!G6180,光放段!$C$4:$C$237,0))</f>
        <v>山东二干|潍烟威2号光缆:烟台大海阳-威海新威路522局</v>
      </c>
      <c r="F6180" s="3">
        <f>INDEX(光放段!$I$4:$I$237,MATCH(纤芯!H6180,光放段!$B$4:$B$237,0))</f>
        <v>37055300000</v>
      </c>
      <c r="G6180" s="3" t="str">
        <f t="shared" si="480"/>
        <v>山东二干|潍烟威2号光缆:烟台大海阳-牟平42局</v>
      </c>
      <c r="H6180" s="3">
        <f>INDEX(光放段!$B$4:$B$237,MATCH(纤芯!G6180,光放段!$C$4:$C$237,0))</f>
        <v>37055301000</v>
      </c>
      <c r="I6180" s="3" t="str">
        <f t="shared" si="481"/>
        <v>潍烟威2号光缆</v>
      </c>
      <c r="J6180" s="3" t="str">
        <f>INDEX(子缆名称!$B$4:$B$29,纤芯!M6180)</f>
        <v>B缆</v>
      </c>
      <c r="K6180" s="3">
        <v>17</v>
      </c>
      <c r="L6180" s="3">
        <f t="shared" si="482"/>
        <v>5</v>
      </c>
      <c r="M6180" s="3">
        <f t="shared" si="483"/>
        <v>2</v>
      </c>
      <c r="N6180" s="3" t="s">
        <v>132</v>
      </c>
      <c r="O6180" s="3">
        <f>COUNTIF([1]局站!$D$4:$D$172,"="&amp;N6180)</f>
        <v>1</v>
      </c>
      <c r="P6180" s="3">
        <v>0</v>
      </c>
      <c r="Q6180" s="3">
        <v>0</v>
      </c>
      <c r="R6180" s="3">
        <v>0</v>
      </c>
      <c r="S6180" s="3" t="s">
        <v>133</v>
      </c>
      <c r="T6180" s="3">
        <f>COUNTIF([1]局站!$D$4:$D$172,"="&amp;S6180)</f>
        <v>1</v>
      </c>
      <c r="U6180" s="3">
        <v>0</v>
      </c>
      <c r="V6180" s="3">
        <v>0</v>
      </c>
      <c r="W6180" s="3">
        <v>0</v>
      </c>
      <c r="X6180" s="3" t="s">
        <v>1214</v>
      </c>
      <c r="Y6180" s="3" t="s">
        <v>880</v>
      </c>
      <c r="Z6180" s="3" t="str">
        <f>INDEX(业务类型!$C$4:$C$8,MATCH(纤芯!Y6180,业务类型!$B$4:$B$8,0))</f>
        <v>IDLE</v>
      </c>
      <c r="AA6180" s="3"/>
    </row>
    <row r="6181" spans="1:27" ht="16.5" x14ac:dyDescent="0.2">
      <c r="A6181" s="3">
        <v>6178</v>
      </c>
      <c r="B6181" s="3">
        <f t="shared" si="484"/>
        <v>37055301018</v>
      </c>
      <c r="C6181" s="3" t="s">
        <v>1166</v>
      </c>
      <c r="D6181" s="3" t="s">
        <v>255</v>
      </c>
      <c r="E6181" s="3" t="str">
        <f>INDEX(光放段!$G$4:$G$237,MATCH(纤芯!G6181,光放段!$C$4:$C$237,0))</f>
        <v>山东二干|潍烟威2号光缆:烟台大海阳-威海新威路522局</v>
      </c>
      <c r="F6181" s="3">
        <f>INDEX(光放段!$I$4:$I$237,MATCH(纤芯!H6181,光放段!$B$4:$B$237,0))</f>
        <v>37055300000</v>
      </c>
      <c r="G6181" s="3" t="str">
        <f t="shared" si="480"/>
        <v>山东二干|潍烟威2号光缆:烟台大海阳-牟平42局</v>
      </c>
      <c r="H6181" s="3">
        <f>INDEX(光放段!$B$4:$B$237,MATCH(纤芯!G6181,光放段!$C$4:$C$237,0))</f>
        <v>37055301000</v>
      </c>
      <c r="I6181" s="3" t="str">
        <f t="shared" si="481"/>
        <v>潍烟威2号光缆</v>
      </c>
      <c r="J6181" s="3" t="str">
        <f>INDEX(子缆名称!$B$4:$B$29,纤芯!M6181)</f>
        <v>B缆</v>
      </c>
      <c r="K6181" s="3">
        <v>18</v>
      </c>
      <c r="L6181" s="3">
        <f t="shared" si="482"/>
        <v>6</v>
      </c>
      <c r="M6181" s="3">
        <f t="shared" si="483"/>
        <v>2</v>
      </c>
      <c r="N6181" s="3" t="s">
        <v>132</v>
      </c>
      <c r="O6181" s="3">
        <f>COUNTIF([1]局站!$D$4:$D$172,"="&amp;N6181)</f>
        <v>1</v>
      </c>
      <c r="P6181" s="3">
        <v>0</v>
      </c>
      <c r="Q6181" s="3">
        <v>0</v>
      </c>
      <c r="R6181" s="3">
        <v>0</v>
      </c>
      <c r="S6181" s="3" t="s">
        <v>133</v>
      </c>
      <c r="T6181" s="3">
        <f>COUNTIF([1]局站!$D$4:$D$172,"="&amp;S6181)</f>
        <v>1</v>
      </c>
      <c r="U6181" s="3">
        <v>0</v>
      </c>
      <c r="V6181" s="3">
        <v>0</v>
      </c>
      <c r="W6181" s="3">
        <v>0</v>
      </c>
      <c r="X6181" s="3" t="s">
        <v>1214</v>
      </c>
      <c r="Y6181" s="3" t="s">
        <v>880</v>
      </c>
      <c r="Z6181" s="3" t="str">
        <f>INDEX(业务类型!$C$4:$C$8,MATCH(纤芯!Y6181,业务类型!$B$4:$B$8,0))</f>
        <v>IDLE</v>
      </c>
      <c r="AA6181" s="3"/>
    </row>
    <row r="6182" spans="1:27" ht="16.5" x14ac:dyDescent="0.2">
      <c r="A6182" s="3">
        <v>6179</v>
      </c>
      <c r="B6182" s="3">
        <f t="shared" si="484"/>
        <v>37055301019</v>
      </c>
      <c r="C6182" s="3" t="s">
        <v>1166</v>
      </c>
      <c r="D6182" s="3" t="s">
        <v>255</v>
      </c>
      <c r="E6182" s="3" t="str">
        <f>INDEX(光放段!$G$4:$G$237,MATCH(纤芯!G6182,光放段!$C$4:$C$237,0))</f>
        <v>山东二干|潍烟威2号光缆:烟台大海阳-威海新威路522局</v>
      </c>
      <c r="F6182" s="3">
        <f>INDEX(光放段!$I$4:$I$237,MATCH(纤芯!H6182,光放段!$B$4:$B$237,0))</f>
        <v>37055300000</v>
      </c>
      <c r="G6182" s="3" t="str">
        <f t="shared" si="480"/>
        <v>山东二干|潍烟威2号光缆:烟台大海阳-牟平42局</v>
      </c>
      <c r="H6182" s="3">
        <f>INDEX(光放段!$B$4:$B$237,MATCH(纤芯!G6182,光放段!$C$4:$C$237,0))</f>
        <v>37055301000</v>
      </c>
      <c r="I6182" s="3" t="str">
        <f t="shared" si="481"/>
        <v>潍烟威2号光缆</v>
      </c>
      <c r="J6182" s="3" t="str">
        <f>INDEX(子缆名称!$B$4:$B$29,纤芯!M6182)</f>
        <v>B缆</v>
      </c>
      <c r="K6182" s="3">
        <v>19</v>
      </c>
      <c r="L6182" s="3">
        <f t="shared" si="482"/>
        <v>7</v>
      </c>
      <c r="M6182" s="3">
        <f t="shared" si="483"/>
        <v>2</v>
      </c>
      <c r="N6182" s="3" t="s">
        <v>132</v>
      </c>
      <c r="O6182" s="3">
        <f>COUNTIF([1]局站!$D$4:$D$172,"="&amp;N6182)</f>
        <v>1</v>
      </c>
      <c r="P6182" s="3">
        <v>0</v>
      </c>
      <c r="Q6182" s="3">
        <v>0</v>
      </c>
      <c r="R6182" s="3">
        <v>0</v>
      </c>
      <c r="S6182" s="3" t="s">
        <v>133</v>
      </c>
      <c r="T6182" s="3">
        <f>COUNTIF([1]局站!$D$4:$D$172,"="&amp;S6182)</f>
        <v>1</v>
      </c>
      <c r="U6182" s="3">
        <v>0</v>
      </c>
      <c r="V6182" s="3">
        <v>0</v>
      </c>
      <c r="W6182" s="3">
        <v>0</v>
      </c>
      <c r="X6182" s="3" t="s">
        <v>1214</v>
      </c>
      <c r="Y6182" s="3" t="s">
        <v>880</v>
      </c>
      <c r="Z6182" s="3" t="str">
        <f>INDEX(业务类型!$C$4:$C$8,MATCH(纤芯!Y6182,业务类型!$B$4:$B$8,0))</f>
        <v>IDLE</v>
      </c>
      <c r="AA6182" s="3"/>
    </row>
    <row r="6183" spans="1:27" ht="16.5" x14ac:dyDescent="0.2">
      <c r="A6183" s="3">
        <v>6180</v>
      </c>
      <c r="B6183" s="3">
        <f t="shared" si="484"/>
        <v>37055301020</v>
      </c>
      <c r="C6183" s="3" t="s">
        <v>1166</v>
      </c>
      <c r="D6183" s="3" t="s">
        <v>255</v>
      </c>
      <c r="E6183" s="3" t="str">
        <f>INDEX(光放段!$G$4:$G$237,MATCH(纤芯!G6183,光放段!$C$4:$C$237,0))</f>
        <v>山东二干|潍烟威2号光缆:烟台大海阳-威海新威路522局</v>
      </c>
      <c r="F6183" s="3">
        <f>INDEX(光放段!$I$4:$I$237,MATCH(纤芯!H6183,光放段!$B$4:$B$237,0))</f>
        <v>37055300000</v>
      </c>
      <c r="G6183" s="3" t="str">
        <f t="shared" si="480"/>
        <v>山东二干|潍烟威2号光缆:烟台大海阳-牟平42局</v>
      </c>
      <c r="H6183" s="3">
        <f>INDEX(光放段!$B$4:$B$237,MATCH(纤芯!G6183,光放段!$C$4:$C$237,0))</f>
        <v>37055301000</v>
      </c>
      <c r="I6183" s="3" t="str">
        <f t="shared" si="481"/>
        <v>潍烟威2号光缆</v>
      </c>
      <c r="J6183" s="3" t="str">
        <f>INDEX(子缆名称!$B$4:$B$29,纤芯!M6183)</f>
        <v>B缆</v>
      </c>
      <c r="K6183" s="3">
        <v>20</v>
      </c>
      <c r="L6183" s="3">
        <f t="shared" si="482"/>
        <v>8</v>
      </c>
      <c r="M6183" s="3">
        <f t="shared" si="483"/>
        <v>2</v>
      </c>
      <c r="N6183" s="3" t="s">
        <v>132</v>
      </c>
      <c r="O6183" s="3">
        <f>COUNTIF([1]局站!$D$4:$D$172,"="&amp;N6183)</f>
        <v>1</v>
      </c>
      <c r="P6183" s="3">
        <v>0</v>
      </c>
      <c r="Q6183" s="3">
        <v>0</v>
      </c>
      <c r="R6183" s="3">
        <v>0</v>
      </c>
      <c r="S6183" s="3" t="s">
        <v>133</v>
      </c>
      <c r="T6183" s="3">
        <f>COUNTIF([1]局站!$D$4:$D$172,"="&amp;S6183)</f>
        <v>1</v>
      </c>
      <c r="U6183" s="3">
        <v>0</v>
      </c>
      <c r="V6183" s="3">
        <v>0</v>
      </c>
      <c r="W6183" s="3">
        <v>0</v>
      </c>
      <c r="X6183" s="3" t="s">
        <v>1214</v>
      </c>
      <c r="Y6183" s="3" t="s">
        <v>880</v>
      </c>
      <c r="Z6183" s="3" t="str">
        <f>INDEX(业务类型!$C$4:$C$8,MATCH(纤芯!Y6183,业务类型!$B$4:$B$8,0))</f>
        <v>IDLE</v>
      </c>
      <c r="AA6183" s="3"/>
    </row>
    <row r="6184" spans="1:27" ht="16.5" x14ac:dyDescent="0.2">
      <c r="A6184" s="3">
        <v>6181</v>
      </c>
      <c r="B6184" s="3">
        <f t="shared" si="484"/>
        <v>37055301021</v>
      </c>
      <c r="C6184" s="3" t="s">
        <v>1166</v>
      </c>
      <c r="D6184" s="3" t="s">
        <v>255</v>
      </c>
      <c r="E6184" s="3" t="str">
        <f>INDEX(光放段!$G$4:$G$237,MATCH(纤芯!G6184,光放段!$C$4:$C$237,0))</f>
        <v>山东二干|潍烟威2号光缆:烟台大海阳-威海新威路522局</v>
      </c>
      <c r="F6184" s="3">
        <f>INDEX(光放段!$I$4:$I$237,MATCH(纤芯!H6184,光放段!$B$4:$B$237,0))</f>
        <v>37055300000</v>
      </c>
      <c r="G6184" s="3" t="str">
        <f t="shared" si="480"/>
        <v>山东二干|潍烟威2号光缆:烟台大海阳-牟平42局</v>
      </c>
      <c r="H6184" s="3">
        <f>INDEX(光放段!$B$4:$B$237,MATCH(纤芯!G6184,光放段!$C$4:$C$237,0))</f>
        <v>37055301000</v>
      </c>
      <c r="I6184" s="3" t="str">
        <f t="shared" si="481"/>
        <v>潍烟威2号光缆</v>
      </c>
      <c r="J6184" s="3" t="str">
        <f>INDEX(子缆名称!$B$4:$B$29,纤芯!M6184)</f>
        <v>B缆</v>
      </c>
      <c r="K6184" s="3">
        <v>21</v>
      </c>
      <c r="L6184" s="3">
        <f t="shared" si="482"/>
        <v>9</v>
      </c>
      <c r="M6184" s="3">
        <f t="shared" si="483"/>
        <v>2</v>
      </c>
      <c r="N6184" s="3" t="s">
        <v>132</v>
      </c>
      <c r="O6184" s="3">
        <f>COUNTIF([1]局站!$D$4:$D$172,"="&amp;N6184)</f>
        <v>1</v>
      </c>
      <c r="P6184" s="3">
        <v>0</v>
      </c>
      <c r="Q6184" s="3">
        <v>0</v>
      </c>
      <c r="R6184" s="3">
        <v>0</v>
      </c>
      <c r="S6184" s="3" t="s">
        <v>133</v>
      </c>
      <c r="T6184" s="3">
        <f>COUNTIF([1]局站!$D$4:$D$172,"="&amp;S6184)</f>
        <v>1</v>
      </c>
      <c r="U6184" s="3">
        <v>0</v>
      </c>
      <c r="V6184" s="3">
        <v>0</v>
      </c>
      <c r="W6184" s="3">
        <v>0</v>
      </c>
      <c r="X6184" s="3" t="s">
        <v>1214</v>
      </c>
      <c r="Y6184" s="3" t="s">
        <v>880</v>
      </c>
      <c r="Z6184" s="3" t="str">
        <f>INDEX(业务类型!$C$4:$C$8,MATCH(纤芯!Y6184,业务类型!$B$4:$B$8,0))</f>
        <v>IDLE</v>
      </c>
      <c r="AA6184" s="3"/>
    </row>
    <row r="6185" spans="1:27" ht="16.5" x14ac:dyDescent="0.2">
      <c r="A6185" s="3">
        <v>6182</v>
      </c>
      <c r="B6185" s="3">
        <f t="shared" si="484"/>
        <v>37055301022</v>
      </c>
      <c r="C6185" s="3" t="s">
        <v>1166</v>
      </c>
      <c r="D6185" s="3" t="s">
        <v>255</v>
      </c>
      <c r="E6185" s="3" t="str">
        <f>INDEX(光放段!$G$4:$G$237,MATCH(纤芯!G6185,光放段!$C$4:$C$237,0))</f>
        <v>山东二干|潍烟威2号光缆:烟台大海阳-威海新威路522局</v>
      </c>
      <c r="F6185" s="3">
        <f>INDEX(光放段!$I$4:$I$237,MATCH(纤芯!H6185,光放段!$B$4:$B$237,0))</f>
        <v>37055300000</v>
      </c>
      <c r="G6185" s="3" t="str">
        <f t="shared" si="480"/>
        <v>山东二干|潍烟威2号光缆:烟台大海阳-牟平42局</v>
      </c>
      <c r="H6185" s="3">
        <f>INDEX(光放段!$B$4:$B$237,MATCH(纤芯!G6185,光放段!$C$4:$C$237,0))</f>
        <v>37055301000</v>
      </c>
      <c r="I6185" s="3" t="str">
        <f t="shared" si="481"/>
        <v>潍烟威2号光缆</v>
      </c>
      <c r="J6185" s="3" t="str">
        <f>INDEX(子缆名称!$B$4:$B$29,纤芯!M6185)</f>
        <v>B缆</v>
      </c>
      <c r="K6185" s="3">
        <v>22</v>
      </c>
      <c r="L6185" s="3">
        <f t="shared" si="482"/>
        <v>10</v>
      </c>
      <c r="M6185" s="3">
        <f t="shared" si="483"/>
        <v>2</v>
      </c>
      <c r="N6185" s="3" t="s">
        <v>132</v>
      </c>
      <c r="O6185" s="3">
        <f>COUNTIF([1]局站!$D$4:$D$172,"="&amp;N6185)</f>
        <v>1</v>
      </c>
      <c r="P6185" s="3">
        <v>0</v>
      </c>
      <c r="Q6185" s="3">
        <v>0</v>
      </c>
      <c r="R6185" s="3">
        <v>0</v>
      </c>
      <c r="S6185" s="3" t="s">
        <v>133</v>
      </c>
      <c r="T6185" s="3">
        <f>COUNTIF([1]局站!$D$4:$D$172,"="&amp;S6185)</f>
        <v>1</v>
      </c>
      <c r="U6185" s="3">
        <v>0</v>
      </c>
      <c r="V6185" s="3">
        <v>0</v>
      </c>
      <c r="W6185" s="3">
        <v>0</v>
      </c>
      <c r="X6185" s="3" t="s">
        <v>1214</v>
      </c>
      <c r="Y6185" s="3" t="s">
        <v>880</v>
      </c>
      <c r="Z6185" s="3" t="str">
        <f>INDEX(业务类型!$C$4:$C$8,MATCH(纤芯!Y6185,业务类型!$B$4:$B$8,0))</f>
        <v>IDLE</v>
      </c>
      <c r="AA6185" s="3"/>
    </row>
    <row r="6186" spans="1:27" ht="16.5" x14ac:dyDescent="0.2">
      <c r="A6186" s="3">
        <v>6183</v>
      </c>
      <c r="B6186" s="3">
        <f t="shared" si="484"/>
        <v>37055301023</v>
      </c>
      <c r="C6186" s="3" t="s">
        <v>1166</v>
      </c>
      <c r="D6186" s="3" t="s">
        <v>255</v>
      </c>
      <c r="E6186" s="3" t="str">
        <f>INDEX(光放段!$G$4:$G$237,MATCH(纤芯!G6186,光放段!$C$4:$C$237,0))</f>
        <v>山东二干|潍烟威2号光缆:烟台大海阳-威海新威路522局</v>
      </c>
      <c r="F6186" s="3">
        <f>INDEX(光放段!$I$4:$I$237,MATCH(纤芯!H6186,光放段!$B$4:$B$237,0))</f>
        <v>37055300000</v>
      </c>
      <c r="G6186" s="3" t="str">
        <f t="shared" si="480"/>
        <v>山东二干|潍烟威2号光缆:烟台大海阳-牟平42局</v>
      </c>
      <c r="H6186" s="3">
        <f>INDEX(光放段!$B$4:$B$237,MATCH(纤芯!G6186,光放段!$C$4:$C$237,0))</f>
        <v>37055301000</v>
      </c>
      <c r="I6186" s="3" t="str">
        <f t="shared" si="481"/>
        <v>潍烟威2号光缆</v>
      </c>
      <c r="J6186" s="3" t="str">
        <f>INDEX(子缆名称!$B$4:$B$29,纤芯!M6186)</f>
        <v>B缆</v>
      </c>
      <c r="K6186" s="3">
        <v>23</v>
      </c>
      <c r="L6186" s="3">
        <f t="shared" si="482"/>
        <v>11</v>
      </c>
      <c r="M6186" s="3">
        <f t="shared" si="483"/>
        <v>2</v>
      </c>
      <c r="N6186" s="3" t="s">
        <v>132</v>
      </c>
      <c r="O6186" s="3">
        <f>COUNTIF([1]局站!$D$4:$D$172,"="&amp;N6186)</f>
        <v>1</v>
      </c>
      <c r="P6186" s="3">
        <v>0</v>
      </c>
      <c r="Q6186" s="3">
        <v>0</v>
      </c>
      <c r="R6186" s="3">
        <v>0</v>
      </c>
      <c r="S6186" s="3" t="s">
        <v>133</v>
      </c>
      <c r="T6186" s="3">
        <f>COUNTIF([1]局站!$D$4:$D$172,"="&amp;S6186)</f>
        <v>1</v>
      </c>
      <c r="U6186" s="3">
        <v>0</v>
      </c>
      <c r="V6186" s="3">
        <v>0</v>
      </c>
      <c r="W6186" s="3">
        <v>0</v>
      </c>
      <c r="X6186" s="3" t="s">
        <v>1214</v>
      </c>
      <c r="Y6186" s="3" t="s">
        <v>880</v>
      </c>
      <c r="Z6186" s="3" t="str">
        <f>INDEX(业务类型!$C$4:$C$8,MATCH(纤芯!Y6186,业务类型!$B$4:$B$8,0))</f>
        <v>IDLE</v>
      </c>
      <c r="AA6186" s="3"/>
    </row>
    <row r="6187" spans="1:27" ht="16.5" x14ac:dyDescent="0.2">
      <c r="A6187" s="3">
        <v>6184</v>
      </c>
      <c r="B6187" s="3">
        <f t="shared" si="484"/>
        <v>37055301024</v>
      </c>
      <c r="C6187" s="3" t="s">
        <v>1166</v>
      </c>
      <c r="D6187" s="3" t="s">
        <v>255</v>
      </c>
      <c r="E6187" s="3" t="str">
        <f>INDEX(光放段!$G$4:$G$237,MATCH(纤芯!G6187,光放段!$C$4:$C$237,0))</f>
        <v>山东二干|潍烟威2号光缆:烟台大海阳-威海新威路522局</v>
      </c>
      <c r="F6187" s="3">
        <f>INDEX(光放段!$I$4:$I$237,MATCH(纤芯!H6187,光放段!$B$4:$B$237,0))</f>
        <v>37055300000</v>
      </c>
      <c r="G6187" s="3" t="str">
        <f t="shared" si="480"/>
        <v>山东二干|潍烟威2号光缆:烟台大海阳-牟平42局</v>
      </c>
      <c r="H6187" s="3">
        <f>INDEX(光放段!$B$4:$B$237,MATCH(纤芯!G6187,光放段!$C$4:$C$237,0))</f>
        <v>37055301000</v>
      </c>
      <c r="I6187" s="3" t="str">
        <f t="shared" si="481"/>
        <v>潍烟威2号光缆</v>
      </c>
      <c r="J6187" s="3" t="str">
        <f>INDEX(子缆名称!$B$4:$B$29,纤芯!M6187)</f>
        <v>B缆</v>
      </c>
      <c r="K6187" s="3">
        <v>24</v>
      </c>
      <c r="L6187" s="3">
        <f t="shared" si="482"/>
        <v>12</v>
      </c>
      <c r="M6187" s="3">
        <f t="shared" si="483"/>
        <v>2</v>
      </c>
      <c r="N6187" s="3" t="s">
        <v>132</v>
      </c>
      <c r="O6187" s="3">
        <f>COUNTIF([1]局站!$D$4:$D$172,"="&amp;N6187)</f>
        <v>1</v>
      </c>
      <c r="P6187" s="3">
        <v>0</v>
      </c>
      <c r="Q6187" s="3">
        <v>0</v>
      </c>
      <c r="R6187" s="3">
        <v>0</v>
      </c>
      <c r="S6187" s="3" t="s">
        <v>133</v>
      </c>
      <c r="T6187" s="3">
        <f>COUNTIF([1]局站!$D$4:$D$172,"="&amp;S6187)</f>
        <v>1</v>
      </c>
      <c r="U6187" s="3">
        <v>0</v>
      </c>
      <c r="V6187" s="3">
        <v>0</v>
      </c>
      <c r="W6187" s="3">
        <v>0</v>
      </c>
      <c r="X6187" s="3" t="s">
        <v>1214</v>
      </c>
      <c r="Y6187" s="3" t="s">
        <v>880</v>
      </c>
      <c r="Z6187" s="3" t="str">
        <f>INDEX(业务类型!$C$4:$C$8,MATCH(纤芯!Y6187,业务类型!$B$4:$B$8,0))</f>
        <v>IDLE</v>
      </c>
      <c r="AA6187" s="3"/>
    </row>
    <row r="6188" spans="1:27" ht="16.5" x14ac:dyDescent="0.2">
      <c r="A6188" s="3">
        <v>6185</v>
      </c>
      <c r="B6188" s="3">
        <f t="shared" si="484"/>
        <v>37055301025</v>
      </c>
      <c r="C6188" s="3" t="s">
        <v>1166</v>
      </c>
      <c r="D6188" s="3" t="s">
        <v>255</v>
      </c>
      <c r="E6188" s="3" t="str">
        <f>INDEX(光放段!$G$4:$G$237,MATCH(纤芯!G6188,光放段!$C$4:$C$237,0))</f>
        <v>山东二干|潍烟威2号光缆:烟台大海阳-威海新威路522局</v>
      </c>
      <c r="F6188" s="3">
        <f>INDEX(光放段!$I$4:$I$237,MATCH(纤芯!H6188,光放段!$B$4:$B$237,0))</f>
        <v>37055300000</v>
      </c>
      <c r="G6188" s="3" t="str">
        <f t="shared" si="480"/>
        <v>山东二干|潍烟威2号光缆:烟台大海阳-牟平42局</v>
      </c>
      <c r="H6188" s="3">
        <f>INDEX(光放段!$B$4:$B$237,MATCH(纤芯!G6188,光放段!$C$4:$C$237,0))</f>
        <v>37055301000</v>
      </c>
      <c r="I6188" s="3" t="str">
        <f t="shared" si="481"/>
        <v>潍烟威2号光缆</v>
      </c>
      <c r="J6188" s="3" t="str">
        <f>INDEX(子缆名称!$B$4:$B$29,纤芯!M6188)</f>
        <v>C缆</v>
      </c>
      <c r="K6188" s="3">
        <v>25</v>
      </c>
      <c r="L6188" s="3">
        <f t="shared" si="482"/>
        <v>1</v>
      </c>
      <c r="M6188" s="3">
        <f t="shared" si="483"/>
        <v>3</v>
      </c>
      <c r="N6188" s="3" t="s">
        <v>132</v>
      </c>
      <c r="O6188" s="3">
        <f>COUNTIF([1]局站!$D$4:$D$172,"="&amp;N6188)</f>
        <v>1</v>
      </c>
      <c r="P6188" s="3">
        <v>0</v>
      </c>
      <c r="Q6188" s="3">
        <v>0</v>
      </c>
      <c r="R6188" s="3">
        <v>0</v>
      </c>
      <c r="S6188" s="3" t="s">
        <v>133</v>
      </c>
      <c r="T6188" s="3">
        <f>COUNTIF([1]局站!$D$4:$D$172,"="&amp;S6188)</f>
        <v>1</v>
      </c>
      <c r="U6188" s="3">
        <v>0</v>
      </c>
      <c r="V6188" s="3">
        <v>0</v>
      </c>
      <c r="W6188" s="3">
        <v>0</v>
      </c>
      <c r="X6188" s="3" t="s">
        <v>1214</v>
      </c>
      <c r="Y6188" s="3" t="s">
        <v>880</v>
      </c>
      <c r="Z6188" s="3" t="str">
        <f>INDEX(业务类型!$C$4:$C$8,MATCH(纤芯!Y6188,业务类型!$B$4:$B$8,0))</f>
        <v>IDLE</v>
      </c>
      <c r="AA6188" s="3"/>
    </row>
    <row r="6189" spans="1:27" ht="16.5" x14ac:dyDescent="0.2">
      <c r="A6189" s="3">
        <v>6186</v>
      </c>
      <c r="B6189" s="3">
        <f t="shared" si="484"/>
        <v>37055301026</v>
      </c>
      <c r="C6189" s="3" t="s">
        <v>1166</v>
      </c>
      <c r="D6189" s="3" t="s">
        <v>255</v>
      </c>
      <c r="E6189" s="3" t="str">
        <f>INDEX(光放段!$G$4:$G$237,MATCH(纤芯!G6189,光放段!$C$4:$C$237,0))</f>
        <v>山东二干|潍烟威2号光缆:烟台大海阳-威海新威路522局</v>
      </c>
      <c r="F6189" s="3">
        <f>INDEX(光放段!$I$4:$I$237,MATCH(纤芯!H6189,光放段!$B$4:$B$237,0))</f>
        <v>37055300000</v>
      </c>
      <c r="G6189" s="3" t="str">
        <f t="shared" si="480"/>
        <v>山东二干|潍烟威2号光缆:烟台大海阳-牟平42局</v>
      </c>
      <c r="H6189" s="3">
        <f>INDEX(光放段!$B$4:$B$237,MATCH(纤芯!G6189,光放段!$C$4:$C$237,0))</f>
        <v>37055301000</v>
      </c>
      <c r="I6189" s="3" t="str">
        <f t="shared" si="481"/>
        <v>潍烟威2号光缆</v>
      </c>
      <c r="J6189" s="3" t="str">
        <f>INDEX(子缆名称!$B$4:$B$29,纤芯!M6189)</f>
        <v>C缆</v>
      </c>
      <c r="K6189" s="3">
        <v>26</v>
      </c>
      <c r="L6189" s="3">
        <f t="shared" si="482"/>
        <v>2</v>
      </c>
      <c r="M6189" s="3">
        <f t="shared" si="483"/>
        <v>3</v>
      </c>
      <c r="N6189" s="3" t="s">
        <v>132</v>
      </c>
      <c r="O6189" s="3">
        <f>COUNTIF([1]局站!$D$4:$D$172,"="&amp;N6189)</f>
        <v>1</v>
      </c>
      <c r="P6189" s="3">
        <v>0</v>
      </c>
      <c r="Q6189" s="3">
        <v>0</v>
      </c>
      <c r="R6189" s="3">
        <v>0</v>
      </c>
      <c r="S6189" s="3" t="s">
        <v>133</v>
      </c>
      <c r="T6189" s="3">
        <f>COUNTIF([1]局站!$D$4:$D$172,"="&amp;S6189)</f>
        <v>1</v>
      </c>
      <c r="U6189" s="3">
        <v>0</v>
      </c>
      <c r="V6189" s="3">
        <v>0</v>
      </c>
      <c r="W6189" s="3">
        <v>0</v>
      </c>
      <c r="X6189" s="3" t="s">
        <v>1214</v>
      </c>
      <c r="Y6189" s="3" t="s">
        <v>880</v>
      </c>
      <c r="Z6189" s="3" t="str">
        <f>INDEX(业务类型!$C$4:$C$8,MATCH(纤芯!Y6189,业务类型!$B$4:$B$8,0))</f>
        <v>IDLE</v>
      </c>
      <c r="AA6189" s="3"/>
    </row>
    <row r="6190" spans="1:27" ht="16.5" x14ac:dyDescent="0.2">
      <c r="A6190" s="3">
        <v>6187</v>
      </c>
      <c r="B6190" s="3">
        <f t="shared" si="484"/>
        <v>37055301027</v>
      </c>
      <c r="C6190" s="3" t="s">
        <v>1166</v>
      </c>
      <c r="D6190" s="3" t="s">
        <v>255</v>
      </c>
      <c r="E6190" s="3" t="str">
        <f>INDEX(光放段!$G$4:$G$237,MATCH(纤芯!G6190,光放段!$C$4:$C$237,0))</f>
        <v>山东二干|潍烟威2号光缆:烟台大海阳-威海新威路522局</v>
      </c>
      <c r="F6190" s="3">
        <f>INDEX(光放段!$I$4:$I$237,MATCH(纤芯!H6190,光放段!$B$4:$B$237,0))</f>
        <v>37055300000</v>
      </c>
      <c r="G6190" s="3" t="str">
        <f t="shared" si="480"/>
        <v>山东二干|潍烟威2号光缆:烟台大海阳-牟平42局</v>
      </c>
      <c r="H6190" s="3">
        <f>INDEX(光放段!$B$4:$B$237,MATCH(纤芯!G6190,光放段!$C$4:$C$237,0))</f>
        <v>37055301000</v>
      </c>
      <c r="I6190" s="3" t="str">
        <f t="shared" si="481"/>
        <v>潍烟威2号光缆</v>
      </c>
      <c r="J6190" s="3" t="str">
        <f>INDEX(子缆名称!$B$4:$B$29,纤芯!M6190)</f>
        <v>C缆</v>
      </c>
      <c r="K6190" s="3">
        <v>27</v>
      </c>
      <c r="L6190" s="3">
        <f t="shared" si="482"/>
        <v>3</v>
      </c>
      <c r="M6190" s="3">
        <f t="shared" si="483"/>
        <v>3</v>
      </c>
      <c r="N6190" s="3" t="s">
        <v>132</v>
      </c>
      <c r="O6190" s="3">
        <f>COUNTIF([1]局站!$D$4:$D$172,"="&amp;N6190)</f>
        <v>1</v>
      </c>
      <c r="P6190" s="3">
        <v>0</v>
      </c>
      <c r="Q6190" s="3">
        <v>0</v>
      </c>
      <c r="R6190" s="3">
        <v>0</v>
      </c>
      <c r="S6190" s="3" t="s">
        <v>133</v>
      </c>
      <c r="T6190" s="3">
        <f>COUNTIF([1]局站!$D$4:$D$172,"="&amp;S6190)</f>
        <v>1</v>
      </c>
      <c r="U6190" s="3">
        <v>0</v>
      </c>
      <c r="V6190" s="3">
        <v>0</v>
      </c>
      <c r="W6190" s="3">
        <v>0</v>
      </c>
      <c r="X6190" s="3" t="s">
        <v>1214</v>
      </c>
      <c r="Y6190" s="3" t="s">
        <v>880</v>
      </c>
      <c r="Z6190" s="3" t="str">
        <f>INDEX(业务类型!$C$4:$C$8,MATCH(纤芯!Y6190,业务类型!$B$4:$B$8,0))</f>
        <v>IDLE</v>
      </c>
      <c r="AA6190" s="3"/>
    </row>
    <row r="6191" spans="1:27" ht="16.5" x14ac:dyDescent="0.2">
      <c r="A6191" s="3">
        <v>6188</v>
      </c>
      <c r="B6191" s="3">
        <f t="shared" si="484"/>
        <v>37055301028</v>
      </c>
      <c r="C6191" s="3" t="s">
        <v>1166</v>
      </c>
      <c r="D6191" s="3" t="s">
        <v>255</v>
      </c>
      <c r="E6191" s="3" t="str">
        <f>INDEX(光放段!$G$4:$G$237,MATCH(纤芯!G6191,光放段!$C$4:$C$237,0))</f>
        <v>山东二干|潍烟威2号光缆:烟台大海阳-威海新威路522局</v>
      </c>
      <c r="F6191" s="3">
        <f>INDEX(光放段!$I$4:$I$237,MATCH(纤芯!H6191,光放段!$B$4:$B$237,0))</f>
        <v>37055300000</v>
      </c>
      <c r="G6191" s="3" t="str">
        <f t="shared" si="480"/>
        <v>山东二干|潍烟威2号光缆:烟台大海阳-牟平42局</v>
      </c>
      <c r="H6191" s="3">
        <f>INDEX(光放段!$B$4:$B$237,MATCH(纤芯!G6191,光放段!$C$4:$C$237,0))</f>
        <v>37055301000</v>
      </c>
      <c r="I6191" s="3" t="str">
        <f t="shared" si="481"/>
        <v>潍烟威2号光缆</v>
      </c>
      <c r="J6191" s="3" t="str">
        <f>INDEX(子缆名称!$B$4:$B$29,纤芯!M6191)</f>
        <v>C缆</v>
      </c>
      <c r="K6191" s="3">
        <v>28</v>
      </c>
      <c r="L6191" s="3">
        <f t="shared" si="482"/>
        <v>4</v>
      </c>
      <c r="M6191" s="3">
        <f t="shared" si="483"/>
        <v>3</v>
      </c>
      <c r="N6191" s="3" t="s">
        <v>132</v>
      </c>
      <c r="O6191" s="3">
        <f>COUNTIF([1]局站!$D$4:$D$172,"="&amp;N6191)</f>
        <v>1</v>
      </c>
      <c r="P6191" s="3">
        <v>0</v>
      </c>
      <c r="Q6191" s="3">
        <v>0</v>
      </c>
      <c r="R6191" s="3">
        <v>0</v>
      </c>
      <c r="S6191" s="3" t="s">
        <v>133</v>
      </c>
      <c r="T6191" s="3">
        <f>COUNTIF([1]局站!$D$4:$D$172,"="&amp;S6191)</f>
        <v>1</v>
      </c>
      <c r="U6191" s="3">
        <v>0</v>
      </c>
      <c r="V6191" s="3">
        <v>0</v>
      </c>
      <c r="W6191" s="3">
        <v>0</v>
      </c>
      <c r="X6191" s="3" t="s">
        <v>1214</v>
      </c>
      <c r="Y6191" s="3" t="s">
        <v>880</v>
      </c>
      <c r="Z6191" s="3" t="str">
        <f>INDEX(业务类型!$C$4:$C$8,MATCH(纤芯!Y6191,业务类型!$B$4:$B$8,0))</f>
        <v>IDLE</v>
      </c>
      <c r="AA6191" s="3"/>
    </row>
    <row r="6192" spans="1:27" ht="16.5" x14ac:dyDescent="0.2">
      <c r="A6192" s="3">
        <v>6189</v>
      </c>
      <c r="B6192" s="3">
        <f t="shared" si="484"/>
        <v>37055301029</v>
      </c>
      <c r="C6192" s="3" t="s">
        <v>1166</v>
      </c>
      <c r="D6192" s="3" t="s">
        <v>255</v>
      </c>
      <c r="E6192" s="3" t="str">
        <f>INDEX(光放段!$G$4:$G$237,MATCH(纤芯!G6192,光放段!$C$4:$C$237,0))</f>
        <v>山东二干|潍烟威2号光缆:烟台大海阳-威海新威路522局</v>
      </c>
      <c r="F6192" s="3">
        <f>INDEX(光放段!$I$4:$I$237,MATCH(纤芯!H6192,光放段!$B$4:$B$237,0))</f>
        <v>37055300000</v>
      </c>
      <c r="G6192" s="3" t="str">
        <f t="shared" si="480"/>
        <v>山东二干|潍烟威2号光缆:烟台大海阳-牟平42局</v>
      </c>
      <c r="H6192" s="3">
        <f>INDEX(光放段!$B$4:$B$237,MATCH(纤芯!G6192,光放段!$C$4:$C$237,0))</f>
        <v>37055301000</v>
      </c>
      <c r="I6192" s="3" t="str">
        <f t="shared" si="481"/>
        <v>潍烟威2号光缆</v>
      </c>
      <c r="J6192" s="3" t="str">
        <f>INDEX(子缆名称!$B$4:$B$29,纤芯!M6192)</f>
        <v>C缆</v>
      </c>
      <c r="K6192" s="3">
        <v>29</v>
      </c>
      <c r="L6192" s="3">
        <f t="shared" si="482"/>
        <v>5</v>
      </c>
      <c r="M6192" s="3">
        <f t="shared" si="483"/>
        <v>3</v>
      </c>
      <c r="N6192" s="3" t="s">
        <v>132</v>
      </c>
      <c r="O6192" s="3">
        <f>COUNTIF([1]局站!$D$4:$D$172,"="&amp;N6192)</f>
        <v>1</v>
      </c>
      <c r="P6192" s="3">
        <v>0</v>
      </c>
      <c r="Q6192" s="3">
        <v>0</v>
      </c>
      <c r="R6192" s="3">
        <v>0</v>
      </c>
      <c r="S6192" s="3" t="s">
        <v>133</v>
      </c>
      <c r="T6192" s="3">
        <f>COUNTIF([1]局站!$D$4:$D$172,"="&amp;S6192)</f>
        <v>1</v>
      </c>
      <c r="U6192" s="3">
        <v>0</v>
      </c>
      <c r="V6192" s="3">
        <v>0</v>
      </c>
      <c r="W6192" s="3">
        <v>0</v>
      </c>
      <c r="X6192" s="3" t="s">
        <v>1214</v>
      </c>
      <c r="Y6192" s="3" t="s">
        <v>881</v>
      </c>
      <c r="Z6192" s="3" t="str">
        <f>INDEX(业务类型!$C$4:$C$8,MATCH(纤芯!Y6192,业务类型!$B$4:$B$8,0))</f>
        <v>OTHER</v>
      </c>
      <c r="AA6192" s="3" t="s">
        <v>882</v>
      </c>
    </row>
    <row r="6193" spans="1:27" ht="16.5" x14ac:dyDescent="0.2">
      <c r="A6193" s="3">
        <v>6190</v>
      </c>
      <c r="B6193" s="3">
        <f t="shared" si="484"/>
        <v>37055301030</v>
      </c>
      <c r="C6193" s="3" t="s">
        <v>1166</v>
      </c>
      <c r="D6193" s="3" t="s">
        <v>255</v>
      </c>
      <c r="E6193" s="3" t="str">
        <f>INDEX(光放段!$G$4:$G$237,MATCH(纤芯!G6193,光放段!$C$4:$C$237,0))</f>
        <v>山东二干|潍烟威2号光缆:烟台大海阳-威海新威路522局</v>
      </c>
      <c r="F6193" s="3">
        <f>INDEX(光放段!$I$4:$I$237,MATCH(纤芯!H6193,光放段!$B$4:$B$237,0))</f>
        <v>37055300000</v>
      </c>
      <c r="G6193" s="3" t="str">
        <f t="shared" si="480"/>
        <v>山东二干|潍烟威2号光缆:烟台大海阳-牟平42局</v>
      </c>
      <c r="H6193" s="3">
        <f>INDEX(光放段!$B$4:$B$237,MATCH(纤芯!G6193,光放段!$C$4:$C$237,0))</f>
        <v>37055301000</v>
      </c>
      <c r="I6193" s="3" t="str">
        <f t="shared" si="481"/>
        <v>潍烟威2号光缆</v>
      </c>
      <c r="J6193" s="3" t="str">
        <f>INDEX(子缆名称!$B$4:$B$29,纤芯!M6193)</f>
        <v>C缆</v>
      </c>
      <c r="K6193" s="3">
        <v>30</v>
      </c>
      <c r="L6193" s="3">
        <f t="shared" si="482"/>
        <v>6</v>
      </c>
      <c r="M6193" s="3">
        <f t="shared" si="483"/>
        <v>3</v>
      </c>
      <c r="N6193" s="3" t="s">
        <v>132</v>
      </c>
      <c r="O6193" s="3">
        <f>COUNTIF([1]局站!$D$4:$D$172,"="&amp;N6193)</f>
        <v>1</v>
      </c>
      <c r="P6193" s="3">
        <v>0</v>
      </c>
      <c r="Q6193" s="3">
        <v>0</v>
      </c>
      <c r="R6193" s="3">
        <v>0</v>
      </c>
      <c r="S6193" s="3" t="s">
        <v>133</v>
      </c>
      <c r="T6193" s="3">
        <f>COUNTIF([1]局站!$D$4:$D$172,"="&amp;S6193)</f>
        <v>1</v>
      </c>
      <c r="U6193" s="3">
        <v>0</v>
      </c>
      <c r="V6193" s="3">
        <v>0</v>
      </c>
      <c r="W6193" s="3">
        <v>0</v>
      </c>
      <c r="X6193" s="3" t="s">
        <v>1214</v>
      </c>
      <c r="Y6193" s="3" t="s">
        <v>881</v>
      </c>
      <c r="Z6193" s="3" t="str">
        <f>INDEX(业务类型!$C$4:$C$8,MATCH(纤芯!Y6193,业务类型!$B$4:$B$8,0))</f>
        <v>OTHER</v>
      </c>
      <c r="AA6193" s="3" t="s">
        <v>882</v>
      </c>
    </row>
    <row r="6194" spans="1:27" ht="16.5" x14ac:dyDescent="0.2">
      <c r="A6194" s="3">
        <v>6191</v>
      </c>
      <c r="B6194" s="3">
        <f t="shared" si="484"/>
        <v>37055301031</v>
      </c>
      <c r="C6194" s="3" t="s">
        <v>1166</v>
      </c>
      <c r="D6194" s="3" t="s">
        <v>255</v>
      </c>
      <c r="E6194" s="3" t="str">
        <f>INDEX(光放段!$G$4:$G$237,MATCH(纤芯!G6194,光放段!$C$4:$C$237,0))</f>
        <v>山东二干|潍烟威2号光缆:烟台大海阳-威海新威路522局</v>
      </c>
      <c r="F6194" s="3">
        <f>INDEX(光放段!$I$4:$I$237,MATCH(纤芯!H6194,光放段!$B$4:$B$237,0))</f>
        <v>37055300000</v>
      </c>
      <c r="G6194" s="3" t="str">
        <f t="shared" si="480"/>
        <v>山东二干|潍烟威2号光缆:烟台大海阳-牟平42局</v>
      </c>
      <c r="H6194" s="3">
        <f>INDEX(光放段!$B$4:$B$237,MATCH(纤芯!G6194,光放段!$C$4:$C$237,0))</f>
        <v>37055301000</v>
      </c>
      <c r="I6194" s="3" t="str">
        <f t="shared" si="481"/>
        <v>潍烟威2号光缆</v>
      </c>
      <c r="J6194" s="3" t="str">
        <f>INDEX(子缆名称!$B$4:$B$29,纤芯!M6194)</f>
        <v>C缆</v>
      </c>
      <c r="K6194" s="3">
        <v>31</v>
      </c>
      <c r="L6194" s="3">
        <f t="shared" si="482"/>
        <v>7</v>
      </c>
      <c r="M6194" s="3">
        <f t="shared" si="483"/>
        <v>3</v>
      </c>
      <c r="N6194" s="3" t="s">
        <v>132</v>
      </c>
      <c r="O6194" s="3">
        <f>COUNTIF([1]局站!$D$4:$D$172,"="&amp;N6194)</f>
        <v>1</v>
      </c>
      <c r="P6194" s="3">
        <v>0</v>
      </c>
      <c r="Q6194" s="3">
        <v>0</v>
      </c>
      <c r="R6194" s="3">
        <v>0</v>
      </c>
      <c r="S6194" s="3" t="s">
        <v>133</v>
      </c>
      <c r="T6194" s="3">
        <f>COUNTIF([1]局站!$D$4:$D$172,"="&amp;S6194)</f>
        <v>1</v>
      </c>
      <c r="U6194" s="3">
        <v>0</v>
      </c>
      <c r="V6194" s="3">
        <v>0</v>
      </c>
      <c r="W6194" s="3">
        <v>0</v>
      </c>
      <c r="X6194" s="3" t="s">
        <v>1214</v>
      </c>
      <c r="Y6194" s="3" t="s">
        <v>881</v>
      </c>
      <c r="Z6194" s="3" t="str">
        <f>INDEX(业务类型!$C$4:$C$8,MATCH(纤芯!Y6194,业务类型!$B$4:$B$8,0))</f>
        <v>OTHER</v>
      </c>
      <c r="AA6194" s="3" t="s">
        <v>919</v>
      </c>
    </row>
    <row r="6195" spans="1:27" ht="16.5" x14ac:dyDescent="0.2">
      <c r="A6195" s="3">
        <v>6192</v>
      </c>
      <c r="B6195" s="3">
        <f t="shared" si="484"/>
        <v>37055301032</v>
      </c>
      <c r="C6195" s="3" t="s">
        <v>1166</v>
      </c>
      <c r="D6195" s="3" t="s">
        <v>255</v>
      </c>
      <c r="E6195" s="3" t="str">
        <f>INDEX(光放段!$G$4:$G$237,MATCH(纤芯!G6195,光放段!$C$4:$C$237,0))</f>
        <v>山东二干|潍烟威2号光缆:烟台大海阳-威海新威路522局</v>
      </c>
      <c r="F6195" s="3">
        <f>INDEX(光放段!$I$4:$I$237,MATCH(纤芯!H6195,光放段!$B$4:$B$237,0))</f>
        <v>37055300000</v>
      </c>
      <c r="G6195" s="3" t="str">
        <f t="shared" si="480"/>
        <v>山东二干|潍烟威2号光缆:烟台大海阳-牟平42局</v>
      </c>
      <c r="H6195" s="3">
        <f>INDEX(光放段!$B$4:$B$237,MATCH(纤芯!G6195,光放段!$C$4:$C$237,0))</f>
        <v>37055301000</v>
      </c>
      <c r="I6195" s="3" t="str">
        <f t="shared" si="481"/>
        <v>潍烟威2号光缆</v>
      </c>
      <c r="J6195" s="3" t="str">
        <f>INDEX(子缆名称!$B$4:$B$29,纤芯!M6195)</f>
        <v>C缆</v>
      </c>
      <c r="K6195" s="3">
        <v>32</v>
      </c>
      <c r="L6195" s="3">
        <f t="shared" si="482"/>
        <v>8</v>
      </c>
      <c r="M6195" s="3">
        <f t="shared" si="483"/>
        <v>3</v>
      </c>
      <c r="N6195" s="3" t="s">
        <v>132</v>
      </c>
      <c r="O6195" s="3">
        <f>COUNTIF([1]局站!$D$4:$D$172,"="&amp;N6195)</f>
        <v>1</v>
      </c>
      <c r="P6195" s="3">
        <v>0</v>
      </c>
      <c r="Q6195" s="3">
        <v>0</v>
      </c>
      <c r="R6195" s="3">
        <v>0</v>
      </c>
      <c r="S6195" s="3" t="s">
        <v>133</v>
      </c>
      <c r="T6195" s="3">
        <f>COUNTIF([1]局站!$D$4:$D$172,"="&amp;S6195)</f>
        <v>1</v>
      </c>
      <c r="U6195" s="3">
        <v>0</v>
      </c>
      <c r="V6195" s="3">
        <v>0</v>
      </c>
      <c r="W6195" s="3">
        <v>0</v>
      </c>
      <c r="X6195" s="3" t="s">
        <v>1214</v>
      </c>
      <c r="Y6195" s="3" t="s">
        <v>881</v>
      </c>
      <c r="Z6195" s="3" t="str">
        <f>INDEX(业务类型!$C$4:$C$8,MATCH(纤芯!Y6195,业务类型!$B$4:$B$8,0))</f>
        <v>OTHER</v>
      </c>
      <c r="AA6195" s="3" t="s">
        <v>919</v>
      </c>
    </row>
    <row r="6196" spans="1:27" ht="16.5" x14ac:dyDescent="0.2">
      <c r="A6196" s="3">
        <v>6193</v>
      </c>
      <c r="B6196" s="3">
        <f t="shared" si="484"/>
        <v>37055301033</v>
      </c>
      <c r="C6196" s="3" t="s">
        <v>1166</v>
      </c>
      <c r="D6196" s="3" t="s">
        <v>255</v>
      </c>
      <c r="E6196" s="3" t="str">
        <f>INDEX(光放段!$G$4:$G$237,MATCH(纤芯!G6196,光放段!$C$4:$C$237,0))</f>
        <v>山东二干|潍烟威2号光缆:烟台大海阳-威海新威路522局</v>
      </c>
      <c r="F6196" s="3">
        <f>INDEX(光放段!$I$4:$I$237,MATCH(纤芯!H6196,光放段!$B$4:$B$237,0))</f>
        <v>37055300000</v>
      </c>
      <c r="G6196" s="3" t="str">
        <f t="shared" si="480"/>
        <v>山东二干|潍烟威2号光缆:烟台大海阳-牟平42局</v>
      </c>
      <c r="H6196" s="3">
        <f>INDEX(光放段!$B$4:$B$237,MATCH(纤芯!G6196,光放段!$C$4:$C$237,0))</f>
        <v>37055301000</v>
      </c>
      <c r="I6196" s="3" t="str">
        <f t="shared" si="481"/>
        <v>潍烟威2号光缆</v>
      </c>
      <c r="J6196" s="3" t="str">
        <f>INDEX(子缆名称!$B$4:$B$29,纤芯!M6196)</f>
        <v>C缆</v>
      </c>
      <c r="K6196" s="3">
        <v>33</v>
      </c>
      <c r="L6196" s="3">
        <f t="shared" si="482"/>
        <v>9</v>
      </c>
      <c r="M6196" s="3">
        <f t="shared" si="483"/>
        <v>3</v>
      </c>
      <c r="N6196" s="3" t="s">
        <v>132</v>
      </c>
      <c r="O6196" s="3">
        <f>COUNTIF([1]局站!$D$4:$D$172,"="&amp;N6196)</f>
        <v>1</v>
      </c>
      <c r="P6196" s="3">
        <v>0</v>
      </c>
      <c r="Q6196" s="3">
        <v>0</v>
      </c>
      <c r="R6196" s="3">
        <v>0</v>
      </c>
      <c r="S6196" s="3" t="s">
        <v>133</v>
      </c>
      <c r="T6196" s="3">
        <f>COUNTIF([1]局站!$D$4:$D$172,"="&amp;S6196)</f>
        <v>1</v>
      </c>
      <c r="U6196" s="3">
        <v>0</v>
      </c>
      <c r="V6196" s="3">
        <v>0</v>
      </c>
      <c r="W6196" s="3">
        <v>0</v>
      </c>
      <c r="X6196" s="3" t="s">
        <v>1214</v>
      </c>
      <c r="Y6196" s="3" t="s">
        <v>854</v>
      </c>
      <c r="Z6196" s="3" t="str">
        <f>INDEX(业务类型!$C$4:$C$8,MATCH(纤芯!Y6196,业务类型!$B$4:$B$8,0))</f>
        <v>LOCAL</v>
      </c>
      <c r="AA6196" s="3" t="s">
        <v>879</v>
      </c>
    </row>
    <row r="6197" spans="1:27" ht="16.5" x14ac:dyDescent="0.2">
      <c r="A6197" s="3">
        <v>6194</v>
      </c>
      <c r="B6197" s="3">
        <f t="shared" si="484"/>
        <v>37055301034</v>
      </c>
      <c r="C6197" s="3" t="s">
        <v>1166</v>
      </c>
      <c r="D6197" s="3" t="s">
        <v>255</v>
      </c>
      <c r="E6197" s="3" t="str">
        <f>INDEX(光放段!$G$4:$G$237,MATCH(纤芯!G6197,光放段!$C$4:$C$237,0))</f>
        <v>山东二干|潍烟威2号光缆:烟台大海阳-威海新威路522局</v>
      </c>
      <c r="F6197" s="3">
        <f>INDEX(光放段!$I$4:$I$237,MATCH(纤芯!H6197,光放段!$B$4:$B$237,0))</f>
        <v>37055300000</v>
      </c>
      <c r="G6197" s="3" t="str">
        <f t="shared" si="480"/>
        <v>山东二干|潍烟威2号光缆:烟台大海阳-牟平42局</v>
      </c>
      <c r="H6197" s="3">
        <f>INDEX(光放段!$B$4:$B$237,MATCH(纤芯!G6197,光放段!$C$4:$C$237,0))</f>
        <v>37055301000</v>
      </c>
      <c r="I6197" s="3" t="str">
        <f t="shared" si="481"/>
        <v>潍烟威2号光缆</v>
      </c>
      <c r="J6197" s="3" t="str">
        <f>INDEX(子缆名称!$B$4:$B$29,纤芯!M6197)</f>
        <v>C缆</v>
      </c>
      <c r="K6197" s="3">
        <v>34</v>
      </c>
      <c r="L6197" s="3">
        <f t="shared" si="482"/>
        <v>10</v>
      </c>
      <c r="M6197" s="3">
        <f t="shared" si="483"/>
        <v>3</v>
      </c>
      <c r="N6197" s="3" t="s">
        <v>132</v>
      </c>
      <c r="O6197" s="3">
        <f>COUNTIF([1]局站!$D$4:$D$172,"="&amp;N6197)</f>
        <v>1</v>
      </c>
      <c r="P6197" s="3">
        <v>0</v>
      </c>
      <c r="Q6197" s="3">
        <v>0</v>
      </c>
      <c r="R6197" s="3">
        <v>0</v>
      </c>
      <c r="S6197" s="3" t="s">
        <v>133</v>
      </c>
      <c r="T6197" s="3">
        <f>COUNTIF([1]局站!$D$4:$D$172,"="&amp;S6197)</f>
        <v>1</v>
      </c>
      <c r="U6197" s="3">
        <v>0</v>
      </c>
      <c r="V6197" s="3">
        <v>0</v>
      </c>
      <c r="W6197" s="3">
        <v>0</v>
      </c>
      <c r="X6197" s="3" t="s">
        <v>1214</v>
      </c>
      <c r="Y6197" s="3" t="s">
        <v>854</v>
      </c>
      <c r="Z6197" s="3" t="str">
        <f>INDEX(业务类型!$C$4:$C$8,MATCH(纤芯!Y6197,业务类型!$B$4:$B$8,0))</f>
        <v>LOCAL</v>
      </c>
      <c r="AA6197" s="3" t="s">
        <v>879</v>
      </c>
    </row>
    <row r="6198" spans="1:27" ht="16.5" x14ac:dyDescent="0.2">
      <c r="A6198" s="3">
        <v>6195</v>
      </c>
      <c r="B6198" s="3">
        <f t="shared" si="484"/>
        <v>37055301035</v>
      </c>
      <c r="C6198" s="3" t="s">
        <v>1166</v>
      </c>
      <c r="D6198" s="3" t="s">
        <v>255</v>
      </c>
      <c r="E6198" s="3" t="str">
        <f>INDEX(光放段!$G$4:$G$237,MATCH(纤芯!G6198,光放段!$C$4:$C$237,0))</f>
        <v>山东二干|潍烟威2号光缆:烟台大海阳-威海新威路522局</v>
      </c>
      <c r="F6198" s="3">
        <f>INDEX(光放段!$I$4:$I$237,MATCH(纤芯!H6198,光放段!$B$4:$B$237,0))</f>
        <v>37055300000</v>
      </c>
      <c r="G6198" s="3" t="str">
        <f t="shared" si="480"/>
        <v>山东二干|潍烟威2号光缆:烟台大海阳-牟平42局</v>
      </c>
      <c r="H6198" s="3">
        <f>INDEX(光放段!$B$4:$B$237,MATCH(纤芯!G6198,光放段!$C$4:$C$237,0))</f>
        <v>37055301000</v>
      </c>
      <c r="I6198" s="3" t="str">
        <f t="shared" si="481"/>
        <v>潍烟威2号光缆</v>
      </c>
      <c r="J6198" s="3" t="str">
        <f>INDEX(子缆名称!$B$4:$B$29,纤芯!M6198)</f>
        <v>C缆</v>
      </c>
      <c r="K6198" s="3">
        <v>35</v>
      </c>
      <c r="L6198" s="3">
        <f t="shared" si="482"/>
        <v>11</v>
      </c>
      <c r="M6198" s="3">
        <f t="shared" si="483"/>
        <v>3</v>
      </c>
      <c r="N6198" s="3" t="s">
        <v>132</v>
      </c>
      <c r="O6198" s="3">
        <f>COUNTIF([1]局站!$D$4:$D$172,"="&amp;N6198)</f>
        <v>1</v>
      </c>
      <c r="P6198" s="3">
        <v>0</v>
      </c>
      <c r="Q6198" s="3">
        <v>0</v>
      </c>
      <c r="R6198" s="3">
        <v>0</v>
      </c>
      <c r="S6198" s="3" t="s">
        <v>133</v>
      </c>
      <c r="T6198" s="3">
        <f>COUNTIF([1]局站!$D$4:$D$172,"="&amp;S6198)</f>
        <v>1</v>
      </c>
      <c r="U6198" s="3">
        <v>0</v>
      </c>
      <c r="V6198" s="3">
        <v>0</v>
      </c>
      <c r="W6198" s="3">
        <v>0</v>
      </c>
      <c r="X6198" s="3" t="s">
        <v>1214</v>
      </c>
      <c r="Y6198" s="3" t="s">
        <v>881</v>
      </c>
      <c r="Z6198" s="3" t="str">
        <f>INDEX(业务类型!$C$4:$C$8,MATCH(纤芯!Y6198,业务类型!$B$4:$B$8,0))</f>
        <v>OTHER</v>
      </c>
      <c r="AA6198" s="3" t="s">
        <v>919</v>
      </c>
    </row>
    <row r="6199" spans="1:27" ht="16.5" x14ac:dyDescent="0.2">
      <c r="A6199" s="3">
        <v>6196</v>
      </c>
      <c r="B6199" s="3">
        <f t="shared" si="484"/>
        <v>37055301036</v>
      </c>
      <c r="C6199" s="3" t="s">
        <v>1166</v>
      </c>
      <c r="D6199" s="3" t="s">
        <v>255</v>
      </c>
      <c r="E6199" s="3" t="str">
        <f>INDEX(光放段!$G$4:$G$237,MATCH(纤芯!G6199,光放段!$C$4:$C$237,0))</f>
        <v>山东二干|潍烟威2号光缆:烟台大海阳-威海新威路522局</v>
      </c>
      <c r="F6199" s="3">
        <f>INDEX(光放段!$I$4:$I$237,MATCH(纤芯!H6199,光放段!$B$4:$B$237,0))</f>
        <v>37055300000</v>
      </c>
      <c r="G6199" s="3" t="str">
        <f t="shared" si="480"/>
        <v>山东二干|潍烟威2号光缆:烟台大海阳-牟平42局</v>
      </c>
      <c r="H6199" s="3">
        <f>INDEX(光放段!$B$4:$B$237,MATCH(纤芯!G6199,光放段!$C$4:$C$237,0))</f>
        <v>37055301000</v>
      </c>
      <c r="I6199" s="3" t="str">
        <f t="shared" si="481"/>
        <v>潍烟威2号光缆</v>
      </c>
      <c r="J6199" s="3" t="str">
        <f>INDEX(子缆名称!$B$4:$B$29,纤芯!M6199)</f>
        <v>C缆</v>
      </c>
      <c r="K6199" s="3">
        <v>36</v>
      </c>
      <c r="L6199" s="3">
        <f t="shared" si="482"/>
        <v>12</v>
      </c>
      <c r="M6199" s="3">
        <f t="shared" si="483"/>
        <v>3</v>
      </c>
      <c r="N6199" s="3" t="s">
        <v>132</v>
      </c>
      <c r="O6199" s="3">
        <f>COUNTIF([1]局站!$D$4:$D$172,"="&amp;N6199)</f>
        <v>1</v>
      </c>
      <c r="P6199" s="3">
        <v>0</v>
      </c>
      <c r="Q6199" s="3">
        <v>0</v>
      </c>
      <c r="R6199" s="3">
        <v>0</v>
      </c>
      <c r="S6199" s="3" t="s">
        <v>133</v>
      </c>
      <c r="T6199" s="3">
        <f>COUNTIF([1]局站!$D$4:$D$172,"="&amp;S6199)</f>
        <v>1</v>
      </c>
      <c r="U6199" s="3">
        <v>0</v>
      </c>
      <c r="V6199" s="3">
        <v>0</v>
      </c>
      <c r="W6199" s="3">
        <v>0</v>
      </c>
      <c r="X6199" s="3" t="s">
        <v>1214</v>
      </c>
      <c r="Y6199" s="3" t="s">
        <v>881</v>
      </c>
      <c r="Z6199" s="3" t="str">
        <f>INDEX(业务类型!$C$4:$C$8,MATCH(纤芯!Y6199,业务类型!$B$4:$B$8,0))</f>
        <v>OTHER</v>
      </c>
      <c r="AA6199" s="3" t="s">
        <v>1133</v>
      </c>
    </row>
    <row r="6200" spans="1:27" ht="16.5" x14ac:dyDescent="0.2">
      <c r="A6200" s="3">
        <v>6197</v>
      </c>
      <c r="B6200" s="3">
        <f t="shared" si="484"/>
        <v>37055301037</v>
      </c>
      <c r="C6200" s="3" t="s">
        <v>1166</v>
      </c>
      <c r="D6200" s="3" t="s">
        <v>255</v>
      </c>
      <c r="E6200" s="3" t="str">
        <f>INDEX(光放段!$G$4:$G$237,MATCH(纤芯!G6200,光放段!$C$4:$C$237,0))</f>
        <v>山东二干|潍烟威2号光缆:烟台大海阳-威海新威路522局</v>
      </c>
      <c r="F6200" s="3">
        <f>INDEX(光放段!$I$4:$I$237,MATCH(纤芯!H6200,光放段!$B$4:$B$237,0))</f>
        <v>37055300000</v>
      </c>
      <c r="G6200" s="3" t="str">
        <f t="shared" si="480"/>
        <v>山东二干|潍烟威2号光缆:烟台大海阳-牟平42局</v>
      </c>
      <c r="H6200" s="3">
        <f>INDEX(光放段!$B$4:$B$237,MATCH(纤芯!G6200,光放段!$C$4:$C$237,0))</f>
        <v>37055301000</v>
      </c>
      <c r="I6200" s="3" t="str">
        <f t="shared" si="481"/>
        <v>潍烟威2号光缆</v>
      </c>
      <c r="J6200" s="3" t="str">
        <f>INDEX(子缆名称!$B$4:$B$29,纤芯!M6200)</f>
        <v>D缆</v>
      </c>
      <c r="K6200" s="3">
        <v>37</v>
      </c>
      <c r="L6200" s="3">
        <f t="shared" si="482"/>
        <v>1</v>
      </c>
      <c r="M6200" s="3">
        <f t="shared" si="483"/>
        <v>4</v>
      </c>
      <c r="N6200" s="3" t="s">
        <v>132</v>
      </c>
      <c r="O6200" s="3">
        <f>COUNTIF([1]局站!$D$4:$D$172,"="&amp;N6200)</f>
        <v>1</v>
      </c>
      <c r="P6200" s="3">
        <v>0</v>
      </c>
      <c r="Q6200" s="3">
        <v>0</v>
      </c>
      <c r="R6200" s="3">
        <v>0</v>
      </c>
      <c r="S6200" s="3" t="s">
        <v>133</v>
      </c>
      <c r="T6200" s="3">
        <f>COUNTIF([1]局站!$D$4:$D$172,"="&amp;S6200)</f>
        <v>1</v>
      </c>
      <c r="U6200" s="3">
        <v>0</v>
      </c>
      <c r="V6200" s="3">
        <v>0</v>
      </c>
      <c r="W6200" s="3">
        <v>0</v>
      </c>
      <c r="X6200" s="3" t="s">
        <v>1214</v>
      </c>
      <c r="Y6200" s="3" t="s">
        <v>880</v>
      </c>
      <c r="Z6200" s="3" t="str">
        <f>INDEX(业务类型!$C$4:$C$8,MATCH(纤芯!Y6200,业务类型!$B$4:$B$8,0))</f>
        <v>IDLE</v>
      </c>
      <c r="AA6200" s="3"/>
    </row>
    <row r="6201" spans="1:27" ht="16.5" x14ac:dyDescent="0.2">
      <c r="A6201" s="3">
        <v>6198</v>
      </c>
      <c r="B6201" s="3">
        <f t="shared" si="484"/>
        <v>37055301038</v>
      </c>
      <c r="C6201" s="3" t="s">
        <v>1166</v>
      </c>
      <c r="D6201" s="3" t="s">
        <v>255</v>
      </c>
      <c r="E6201" s="3" t="str">
        <f>INDEX(光放段!$G$4:$G$237,MATCH(纤芯!G6201,光放段!$C$4:$C$237,0))</f>
        <v>山东二干|潍烟威2号光缆:烟台大海阳-威海新威路522局</v>
      </c>
      <c r="F6201" s="3">
        <f>INDEX(光放段!$I$4:$I$237,MATCH(纤芯!H6201,光放段!$B$4:$B$237,0))</f>
        <v>37055300000</v>
      </c>
      <c r="G6201" s="3" t="str">
        <f t="shared" si="480"/>
        <v>山东二干|潍烟威2号光缆:烟台大海阳-牟平42局</v>
      </c>
      <c r="H6201" s="3">
        <f>INDEX(光放段!$B$4:$B$237,MATCH(纤芯!G6201,光放段!$C$4:$C$237,0))</f>
        <v>37055301000</v>
      </c>
      <c r="I6201" s="3" t="str">
        <f t="shared" si="481"/>
        <v>潍烟威2号光缆</v>
      </c>
      <c r="J6201" s="3" t="str">
        <f>INDEX(子缆名称!$B$4:$B$29,纤芯!M6201)</f>
        <v>D缆</v>
      </c>
      <c r="K6201" s="3">
        <v>38</v>
      </c>
      <c r="L6201" s="3">
        <f t="shared" si="482"/>
        <v>2</v>
      </c>
      <c r="M6201" s="3">
        <f t="shared" si="483"/>
        <v>4</v>
      </c>
      <c r="N6201" s="3" t="s">
        <v>132</v>
      </c>
      <c r="O6201" s="3">
        <f>COUNTIF([1]局站!$D$4:$D$172,"="&amp;N6201)</f>
        <v>1</v>
      </c>
      <c r="P6201" s="3">
        <v>0</v>
      </c>
      <c r="Q6201" s="3">
        <v>0</v>
      </c>
      <c r="R6201" s="3">
        <v>0</v>
      </c>
      <c r="S6201" s="3" t="s">
        <v>133</v>
      </c>
      <c r="T6201" s="3">
        <f>COUNTIF([1]局站!$D$4:$D$172,"="&amp;S6201)</f>
        <v>1</v>
      </c>
      <c r="U6201" s="3">
        <v>0</v>
      </c>
      <c r="V6201" s="3">
        <v>0</v>
      </c>
      <c r="W6201" s="3">
        <v>0</v>
      </c>
      <c r="X6201" s="3" t="s">
        <v>1214</v>
      </c>
      <c r="Y6201" s="3" t="s">
        <v>880</v>
      </c>
      <c r="Z6201" s="3" t="str">
        <f>INDEX(业务类型!$C$4:$C$8,MATCH(纤芯!Y6201,业务类型!$B$4:$B$8,0))</f>
        <v>IDLE</v>
      </c>
      <c r="AA6201" s="3"/>
    </row>
    <row r="6202" spans="1:27" ht="16.5" x14ac:dyDescent="0.2">
      <c r="A6202" s="3">
        <v>6199</v>
      </c>
      <c r="B6202" s="3">
        <f t="shared" si="484"/>
        <v>37055301039</v>
      </c>
      <c r="C6202" s="3" t="s">
        <v>1166</v>
      </c>
      <c r="D6202" s="3" t="s">
        <v>255</v>
      </c>
      <c r="E6202" s="3" t="str">
        <f>INDEX(光放段!$G$4:$G$237,MATCH(纤芯!G6202,光放段!$C$4:$C$237,0))</f>
        <v>山东二干|潍烟威2号光缆:烟台大海阳-威海新威路522局</v>
      </c>
      <c r="F6202" s="3">
        <f>INDEX(光放段!$I$4:$I$237,MATCH(纤芯!H6202,光放段!$B$4:$B$237,0))</f>
        <v>37055300000</v>
      </c>
      <c r="G6202" s="3" t="str">
        <f t="shared" si="480"/>
        <v>山东二干|潍烟威2号光缆:烟台大海阳-牟平42局</v>
      </c>
      <c r="H6202" s="3">
        <f>INDEX(光放段!$B$4:$B$237,MATCH(纤芯!G6202,光放段!$C$4:$C$237,0))</f>
        <v>37055301000</v>
      </c>
      <c r="I6202" s="3" t="str">
        <f t="shared" si="481"/>
        <v>潍烟威2号光缆</v>
      </c>
      <c r="J6202" s="3" t="str">
        <f>INDEX(子缆名称!$B$4:$B$29,纤芯!M6202)</f>
        <v>D缆</v>
      </c>
      <c r="K6202" s="3">
        <v>39</v>
      </c>
      <c r="L6202" s="3">
        <f t="shared" si="482"/>
        <v>3</v>
      </c>
      <c r="M6202" s="3">
        <f t="shared" si="483"/>
        <v>4</v>
      </c>
      <c r="N6202" s="3" t="s">
        <v>132</v>
      </c>
      <c r="O6202" s="3">
        <f>COUNTIF([1]局站!$D$4:$D$172,"="&amp;N6202)</f>
        <v>1</v>
      </c>
      <c r="P6202" s="3">
        <v>0</v>
      </c>
      <c r="Q6202" s="3">
        <v>0</v>
      </c>
      <c r="R6202" s="3">
        <v>0</v>
      </c>
      <c r="S6202" s="3" t="s">
        <v>133</v>
      </c>
      <c r="T6202" s="3">
        <f>COUNTIF([1]局站!$D$4:$D$172,"="&amp;S6202)</f>
        <v>1</v>
      </c>
      <c r="U6202" s="3">
        <v>0</v>
      </c>
      <c r="V6202" s="3">
        <v>0</v>
      </c>
      <c r="W6202" s="3">
        <v>0</v>
      </c>
      <c r="X6202" s="3" t="s">
        <v>1214</v>
      </c>
      <c r="Y6202" s="3" t="s">
        <v>880</v>
      </c>
      <c r="Z6202" s="3" t="str">
        <f>INDEX(业务类型!$C$4:$C$8,MATCH(纤芯!Y6202,业务类型!$B$4:$B$8,0))</f>
        <v>IDLE</v>
      </c>
      <c r="AA6202" s="3"/>
    </row>
    <row r="6203" spans="1:27" ht="16.5" x14ac:dyDescent="0.2">
      <c r="A6203" s="3">
        <v>6200</v>
      </c>
      <c r="B6203" s="3">
        <f t="shared" si="484"/>
        <v>37055301040</v>
      </c>
      <c r="C6203" s="3" t="s">
        <v>1166</v>
      </c>
      <c r="D6203" s="3" t="s">
        <v>255</v>
      </c>
      <c r="E6203" s="3" t="str">
        <f>INDEX(光放段!$G$4:$G$237,MATCH(纤芯!G6203,光放段!$C$4:$C$237,0))</f>
        <v>山东二干|潍烟威2号光缆:烟台大海阳-威海新威路522局</v>
      </c>
      <c r="F6203" s="3">
        <f>INDEX(光放段!$I$4:$I$237,MATCH(纤芯!H6203,光放段!$B$4:$B$237,0))</f>
        <v>37055300000</v>
      </c>
      <c r="G6203" s="3" t="str">
        <f t="shared" si="480"/>
        <v>山东二干|潍烟威2号光缆:烟台大海阳-牟平42局</v>
      </c>
      <c r="H6203" s="3">
        <f>INDEX(光放段!$B$4:$B$237,MATCH(纤芯!G6203,光放段!$C$4:$C$237,0))</f>
        <v>37055301000</v>
      </c>
      <c r="I6203" s="3" t="str">
        <f t="shared" si="481"/>
        <v>潍烟威2号光缆</v>
      </c>
      <c r="J6203" s="3" t="str">
        <f>INDEX(子缆名称!$B$4:$B$29,纤芯!M6203)</f>
        <v>D缆</v>
      </c>
      <c r="K6203" s="3">
        <v>40</v>
      </c>
      <c r="L6203" s="3">
        <f t="shared" si="482"/>
        <v>4</v>
      </c>
      <c r="M6203" s="3">
        <f t="shared" si="483"/>
        <v>4</v>
      </c>
      <c r="N6203" s="3" t="s">
        <v>132</v>
      </c>
      <c r="O6203" s="3">
        <f>COUNTIF([1]局站!$D$4:$D$172,"="&amp;N6203)</f>
        <v>1</v>
      </c>
      <c r="P6203" s="3">
        <v>0</v>
      </c>
      <c r="Q6203" s="3">
        <v>0</v>
      </c>
      <c r="R6203" s="3">
        <v>0</v>
      </c>
      <c r="S6203" s="3" t="s">
        <v>133</v>
      </c>
      <c r="T6203" s="3">
        <f>COUNTIF([1]局站!$D$4:$D$172,"="&amp;S6203)</f>
        <v>1</v>
      </c>
      <c r="U6203" s="3">
        <v>0</v>
      </c>
      <c r="V6203" s="3">
        <v>0</v>
      </c>
      <c r="W6203" s="3">
        <v>0</v>
      </c>
      <c r="X6203" s="3" t="s">
        <v>1214</v>
      </c>
      <c r="Y6203" s="3" t="s">
        <v>880</v>
      </c>
      <c r="Z6203" s="3" t="str">
        <f>INDEX(业务类型!$C$4:$C$8,MATCH(纤芯!Y6203,业务类型!$B$4:$B$8,0))</f>
        <v>IDLE</v>
      </c>
      <c r="AA6203" s="3"/>
    </row>
    <row r="6204" spans="1:27" ht="16.5" x14ac:dyDescent="0.2">
      <c r="A6204" s="3">
        <v>6201</v>
      </c>
      <c r="B6204" s="3">
        <f t="shared" si="484"/>
        <v>37055301041</v>
      </c>
      <c r="C6204" s="3" t="s">
        <v>1166</v>
      </c>
      <c r="D6204" s="3" t="s">
        <v>255</v>
      </c>
      <c r="E6204" s="3" t="str">
        <f>INDEX(光放段!$G$4:$G$237,MATCH(纤芯!G6204,光放段!$C$4:$C$237,0))</f>
        <v>山东二干|潍烟威2号光缆:烟台大海阳-威海新威路522局</v>
      </c>
      <c r="F6204" s="3">
        <f>INDEX(光放段!$I$4:$I$237,MATCH(纤芯!H6204,光放段!$B$4:$B$237,0))</f>
        <v>37055300000</v>
      </c>
      <c r="G6204" s="3" t="str">
        <f t="shared" si="480"/>
        <v>山东二干|潍烟威2号光缆:烟台大海阳-牟平42局</v>
      </c>
      <c r="H6204" s="3">
        <f>INDEX(光放段!$B$4:$B$237,MATCH(纤芯!G6204,光放段!$C$4:$C$237,0))</f>
        <v>37055301000</v>
      </c>
      <c r="I6204" s="3" t="str">
        <f t="shared" si="481"/>
        <v>潍烟威2号光缆</v>
      </c>
      <c r="J6204" s="3" t="str">
        <f>INDEX(子缆名称!$B$4:$B$29,纤芯!M6204)</f>
        <v>D缆</v>
      </c>
      <c r="K6204" s="3">
        <v>41</v>
      </c>
      <c r="L6204" s="3">
        <f t="shared" si="482"/>
        <v>5</v>
      </c>
      <c r="M6204" s="3">
        <f t="shared" si="483"/>
        <v>4</v>
      </c>
      <c r="N6204" s="3" t="s">
        <v>132</v>
      </c>
      <c r="O6204" s="3">
        <f>COUNTIF([1]局站!$D$4:$D$172,"="&amp;N6204)</f>
        <v>1</v>
      </c>
      <c r="P6204" s="3">
        <v>0</v>
      </c>
      <c r="Q6204" s="3">
        <v>0</v>
      </c>
      <c r="R6204" s="3">
        <v>0</v>
      </c>
      <c r="S6204" s="3" t="s">
        <v>133</v>
      </c>
      <c r="T6204" s="3">
        <f>COUNTIF([1]局站!$D$4:$D$172,"="&amp;S6204)</f>
        <v>1</v>
      </c>
      <c r="U6204" s="3">
        <v>0</v>
      </c>
      <c r="V6204" s="3">
        <v>0</v>
      </c>
      <c r="W6204" s="3">
        <v>0</v>
      </c>
      <c r="X6204" s="3" t="s">
        <v>1214</v>
      </c>
      <c r="Y6204" s="3" t="s">
        <v>881</v>
      </c>
      <c r="Z6204" s="3" t="str">
        <f>INDEX(业务类型!$C$4:$C$8,MATCH(纤芯!Y6204,业务类型!$B$4:$B$8,0))</f>
        <v>OTHER</v>
      </c>
      <c r="AA6204" s="3" t="s">
        <v>882</v>
      </c>
    </row>
    <row r="6205" spans="1:27" ht="16.5" x14ac:dyDescent="0.2">
      <c r="A6205" s="3">
        <v>6202</v>
      </c>
      <c r="B6205" s="3">
        <f t="shared" si="484"/>
        <v>37055301042</v>
      </c>
      <c r="C6205" s="3" t="s">
        <v>1166</v>
      </c>
      <c r="D6205" s="3" t="s">
        <v>255</v>
      </c>
      <c r="E6205" s="3" t="str">
        <f>INDEX(光放段!$G$4:$G$237,MATCH(纤芯!G6205,光放段!$C$4:$C$237,0))</f>
        <v>山东二干|潍烟威2号光缆:烟台大海阳-威海新威路522局</v>
      </c>
      <c r="F6205" s="3">
        <f>INDEX(光放段!$I$4:$I$237,MATCH(纤芯!H6205,光放段!$B$4:$B$237,0))</f>
        <v>37055300000</v>
      </c>
      <c r="G6205" s="3" t="str">
        <f t="shared" si="480"/>
        <v>山东二干|潍烟威2号光缆:烟台大海阳-牟平42局</v>
      </c>
      <c r="H6205" s="3">
        <f>INDEX(光放段!$B$4:$B$237,MATCH(纤芯!G6205,光放段!$C$4:$C$237,0))</f>
        <v>37055301000</v>
      </c>
      <c r="I6205" s="3" t="str">
        <f t="shared" si="481"/>
        <v>潍烟威2号光缆</v>
      </c>
      <c r="J6205" s="3" t="str">
        <f>INDEX(子缆名称!$B$4:$B$29,纤芯!M6205)</f>
        <v>D缆</v>
      </c>
      <c r="K6205" s="3">
        <v>42</v>
      </c>
      <c r="L6205" s="3">
        <f t="shared" si="482"/>
        <v>6</v>
      </c>
      <c r="M6205" s="3">
        <f t="shared" si="483"/>
        <v>4</v>
      </c>
      <c r="N6205" s="3" t="s">
        <v>132</v>
      </c>
      <c r="O6205" s="3">
        <f>COUNTIF([1]局站!$D$4:$D$172,"="&amp;N6205)</f>
        <v>1</v>
      </c>
      <c r="P6205" s="3">
        <v>0</v>
      </c>
      <c r="Q6205" s="3">
        <v>0</v>
      </c>
      <c r="R6205" s="3">
        <v>0</v>
      </c>
      <c r="S6205" s="3" t="s">
        <v>133</v>
      </c>
      <c r="T6205" s="3">
        <f>COUNTIF([1]局站!$D$4:$D$172,"="&amp;S6205)</f>
        <v>1</v>
      </c>
      <c r="U6205" s="3">
        <v>0</v>
      </c>
      <c r="V6205" s="3">
        <v>0</v>
      </c>
      <c r="W6205" s="3">
        <v>0</v>
      </c>
      <c r="X6205" s="3" t="s">
        <v>1214</v>
      </c>
      <c r="Y6205" s="3" t="s">
        <v>880</v>
      </c>
      <c r="Z6205" s="3" t="str">
        <f>INDEX(业务类型!$C$4:$C$8,MATCH(纤芯!Y6205,业务类型!$B$4:$B$8,0))</f>
        <v>IDLE</v>
      </c>
      <c r="AA6205" s="3"/>
    </row>
    <row r="6206" spans="1:27" ht="16.5" x14ac:dyDescent="0.2">
      <c r="A6206" s="3">
        <v>6203</v>
      </c>
      <c r="B6206" s="3">
        <f t="shared" si="484"/>
        <v>37055301043</v>
      </c>
      <c r="C6206" s="3" t="s">
        <v>1166</v>
      </c>
      <c r="D6206" s="3" t="s">
        <v>255</v>
      </c>
      <c r="E6206" s="3" t="str">
        <f>INDEX(光放段!$G$4:$G$237,MATCH(纤芯!G6206,光放段!$C$4:$C$237,0))</f>
        <v>山东二干|潍烟威2号光缆:烟台大海阳-威海新威路522局</v>
      </c>
      <c r="F6206" s="3">
        <f>INDEX(光放段!$I$4:$I$237,MATCH(纤芯!H6206,光放段!$B$4:$B$237,0))</f>
        <v>37055300000</v>
      </c>
      <c r="G6206" s="3" t="str">
        <f t="shared" si="480"/>
        <v>山东二干|潍烟威2号光缆:烟台大海阳-牟平42局</v>
      </c>
      <c r="H6206" s="3">
        <f>INDEX(光放段!$B$4:$B$237,MATCH(纤芯!G6206,光放段!$C$4:$C$237,0))</f>
        <v>37055301000</v>
      </c>
      <c r="I6206" s="3" t="str">
        <f t="shared" si="481"/>
        <v>潍烟威2号光缆</v>
      </c>
      <c r="J6206" s="3" t="str">
        <f>INDEX(子缆名称!$B$4:$B$29,纤芯!M6206)</f>
        <v>D缆</v>
      </c>
      <c r="K6206" s="3">
        <v>43</v>
      </c>
      <c r="L6206" s="3">
        <f t="shared" si="482"/>
        <v>7</v>
      </c>
      <c r="M6206" s="3">
        <f t="shared" si="483"/>
        <v>4</v>
      </c>
      <c r="N6206" s="3" t="s">
        <v>132</v>
      </c>
      <c r="O6206" s="3">
        <f>COUNTIF([1]局站!$D$4:$D$172,"="&amp;N6206)</f>
        <v>1</v>
      </c>
      <c r="P6206" s="3">
        <v>0</v>
      </c>
      <c r="Q6206" s="3">
        <v>0</v>
      </c>
      <c r="R6206" s="3">
        <v>0</v>
      </c>
      <c r="S6206" s="3" t="s">
        <v>133</v>
      </c>
      <c r="T6206" s="3">
        <f>COUNTIF([1]局站!$D$4:$D$172,"="&amp;S6206)</f>
        <v>1</v>
      </c>
      <c r="U6206" s="3">
        <v>0</v>
      </c>
      <c r="V6206" s="3">
        <v>0</v>
      </c>
      <c r="W6206" s="3">
        <v>0</v>
      </c>
      <c r="X6206" s="3" t="s">
        <v>1214</v>
      </c>
      <c r="Y6206" s="3" t="s">
        <v>880</v>
      </c>
      <c r="Z6206" s="3" t="str">
        <f>INDEX(业务类型!$C$4:$C$8,MATCH(纤芯!Y6206,业务类型!$B$4:$B$8,0))</f>
        <v>IDLE</v>
      </c>
      <c r="AA6206" s="3"/>
    </row>
    <row r="6207" spans="1:27" ht="16.5" x14ac:dyDescent="0.2">
      <c r="A6207" s="3">
        <v>6204</v>
      </c>
      <c r="B6207" s="3">
        <f t="shared" si="484"/>
        <v>37055301044</v>
      </c>
      <c r="C6207" s="3" t="s">
        <v>1166</v>
      </c>
      <c r="D6207" s="3" t="s">
        <v>255</v>
      </c>
      <c r="E6207" s="3" t="str">
        <f>INDEX(光放段!$G$4:$G$237,MATCH(纤芯!G6207,光放段!$C$4:$C$237,0))</f>
        <v>山东二干|潍烟威2号光缆:烟台大海阳-威海新威路522局</v>
      </c>
      <c r="F6207" s="3">
        <f>INDEX(光放段!$I$4:$I$237,MATCH(纤芯!H6207,光放段!$B$4:$B$237,0))</f>
        <v>37055300000</v>
      </c>
      <c r="G6207" s="3" t="str">
        <f t="shared" si="480"/>
        <v>山东二干|潍烟威2号光缆:烟台大海阳-牟平42局</v>
      </c>
      <c r="H6207" s="3">
        <f>INDEX(光放段!$B$4:$B$237,MATCH(纤芯!G6207,光放段!$C$4:$C$237,0))</f>
        <v>37055301000</v>
      </c>
      <c r="I6207" s="3" t="str">
        <f t="shared" si="481"/>
        <v>潍烟威2号光缆</v>
      </c>
      <c r="J6207" s="3" t="str">
        <f>INDEX(子缆名称!$B$4:$B$29,纤芯!M6207)</f>
        <v>D缆</v>
      </c>
      <c r="K6207" s="3">
        <v>44</v>
      </c>
      <c r="L6207" s="3">
        <f t="shared" si="482"/>
        <v>8</v>
      </c>
      <c r="M6207" s="3">
        <f t="shared" si="483"/>
        <v>4</v>
      </c>
      <c r="N6207" s="3" t="s">
        <v>132</v>
      </c>
      <c r="O6207" s="3">
        <f>COUNTIF([1]局站!$D$4:$D$172,"="&amp;N6207)</f>
        <v>1</v>
      </c>
      <c r="P6207" s="3">
        <v>0</v>
      </c>
      <c r="Q6207" s="3">
        <v>0</v>
      </c>
      <c r="R6207" s="3">
        <v>0</v>
      </c>
      <c r="S6207" s="3" t="s">
        <v>133</v>
      </c>
      <c r="T6207" s="3">
        <f>COUNTIF([1]局站!$D$4:$D$172,"="&amp;S6207)</f>
        <v>1</v>
      </c>
      <c r="U6207" s="3">
        <v>0</v>
      </c>
      <c r="V6207" s="3">
        <v>0</v>
      </c>
      <c r="W6207" s="3">
        <v>0</v>
      </c>
      <c r="X6207" s="3" t="s">
        <v>1214</v>
      </c>
      <c r="Y6207" s="3" t="s">
        <v>880</v>
      </c>
      <c r="Z6207" s="3" t="str">
        <f>INDEX(业务类型!$C$4:$C$8,MATCH(纤芯!Y6207,业务类型!$B$4:$B$8,0))</f>
        <v>IDLE</v>
      </c>
      <c r="AA6207" s="3"/>
    </row>
    <row r="6208" spans="1:27" ht="16.5" x14ac:dyDescent="0.2">
      <c r="A6208" s="3">
        <v>6205</v>
      </c>
      <c r="B6208" s="3">
        <f t="shared" si="484"/>
        <v>37055301045</v>
      </c>
      <c r="C6208" s="3" t="s">
        <v>1166</v>
      </c>
      <c r="D6208" s="3" t="s">
        <v>255</v>
      </c>
      <c r="E6208" s="3" t="str">
        <f>INDEX(光放段!$G$4:$G$237,MATCH(纤芯!G6208,光放段!$C$4:$C$237,0))</f>
        <v>山东二干|潍烟威2号光缆:烟台大海阳-威海新威路522局</v>
      </c>
      <c r="F6208" s="3">
        <f>INDEX(光放段!$I$4:$I$237,MATCH(纤芯!H6208,光放段!$B$4:$B$237,0))</f>
        <v>37055300000</v>
      </c>
      <c r="G6208" s="3" t="str">
        <f t="shared" si="480"/>
        <v>山东二干|潍烟威2号光缆:烟台大海阳-牟平42局</v>
      </c>
      <c r="H6208" s="3">
        <f>INDEX(光放段!$B$4:$B$237,MATCH(纤芯!G6208,光放段!$C$4:$C$237,0))</f>
        <v>37055301000</v>
      </c>
      <c r="I6208" s="3" t="str">
        <f t="shared" si="481"/>
        <v>潍烟威2号光缆</v>
      </c>
      <c r="J6208" s="3" t="str">
        <f>INDEX(子缆名称!$B$4:$B$29,纤芯!M6208)</f>
        <v>D缆</v>
      </c>
      <c r="K6208" s="3">
        <v>45</v>
      </c>
      <c r="L6208" s="3">
        <f t="shared" si="482"/>
        <v>9</v>
      </c>
      <c r="M6208" s="3">
        <f t="shared" si="483"/>
        <v>4</v>
      </c>
      <c r="N6208" s="3" t="s">
        <v>132</v>
      </c>
      <c r="O6208" s="3">
        <f>COUNTIF([1]局站!$D$4:$D$172,"="&amp;N6208)</f>
        <v>1</v>
      </c>
      <c r="P6208" s="3">
        <v>0</v>
      </c>
      <c r="Q6208" s="3">
        <v>0</v>
      </c>
      <c r="R6208" s="3">
        <v>0</v>
      </c>
      <c r="S6208" s="3" t="s">
        <v>133</v>
      </c>
      <c r="T6208" s="3">
        <f>COUNTIF([1]局站!$D$4:$D$172,"="&amp;S6208)</f>
        <v>1</v>
      </c>
      <c r="U6208" s="3">
        <v>0</v>
      </c>
      <c r="V6208" s="3">
        <v>0</v>
      </c>
      <c r="W6208" s="3">
        <v>0</v>
      </c>
      <c r="X6208" s="3" t="s">
        <v>1214</v>
      </c>
      <c r="Y6208" s="3" t="s">
        <v>881</v>
      </c>
      <c r="Z6208" s="3" t="str">
        <f>INDEX(业务类型!$C$4:$C$8,MATCH(纤芯!Y6208,业务类型!$B$4:$B$8,0))</f>
        <v>OTHER</v>
      </c>
      <c r="AA6208" s="3" t="s">
        <v>882</v>
      </c>
    </row>
    <row r="6209" spans="1:27" ht="16.5" x14ac:dyDescent="0.2">
      <c r="A6209" s="3">
        <v>6206</v>
      </c>
      <c r="B6209" s="3">
        <f t="shared" si="484"/>
        <v>37055301046</v>
      </c>
      <c r="C6209" s="3" t="s">
        <v>1166</v>
      </c>
      <c r="D6209" s="3" t="s">
        <v>255</v>
      </c>
      <c r="E6209" s="3" t="str">
        <f>INDEX(光放段!$G$4:$G$237,MATCH(纤芯!G6209,光放段!$C$4:$C$237,0))</f>
        <v>山东二干|潍烟威2号光缆:烟台大海阳-威海新威路522局</v>
      </c>
      <c r="F6209" s="3">
        <f>INDEX(光放段!$I$4:$I$237,MATCH(纤芯!H6209,光放段!$B$4:$B$237,0))</f>
        <v>37055300000</v>
      </c>
      <c r="G6209" s="3" t="str">
        <f t="shared" si="480"/>
        <v>山东二干|潍烟威2号光缆:烟台大海阳-牟平42局</v>
      </c>
      <c r="H6209" s="3">
        <f>INDEX(光放段!$B$4:$B$237,MATCH(纤芯!G6209,光放段!$C$4:$C$237,0))</f>
        <v>37055301000</v>
      </c>
      <c r="I6209" s="3" t="str">
        <f t="shared" si="481"/>
        <v>潍烟威2号光缆</v>
      </c>
      <c r="J6209" s="3" t="str">
        <f>INDEX(子缆名称!$B$4:$B$29,纤芯!M6209)</f>
        <v>D缆</v>
      </c>
      <c r="K6209" s="3">
        <v>46</v>
      </c>
      <c r="L6209" s="3">
        <f t="shared" si="482"/>
        <v>10</v>
      </c>
      <c r="M6209" s="3">
        <f t="shared" si="483"/>
        <v>4</v>
      </c>
      <c r="N6209" s="3" t="s">
        <v>132</v>
      </c>
      <c r="O6209" s="3">
        <f>COUNTIF([1]局站!$D$4:$D$172,"="&amp;N6209)</f>
        <v>1</v>
      </c>
      <c r="P6209" s="3">
        <v>0</v>
      </c>
      <c r="Q6209" s="3">
        <v>0</v>
      </c>
      <c r="R6209" s="3">
        <v>0</v>
      </c>
      <c r="S6209" s="3" t="s">
        <v>133</v>
      </c>
      <c r="T6209" s="3">
        <f>COUNTIF([1]局站!$D$4:$D$172,"="&amp;S6209)</f>
        <v>1</v>
      </c>
      <c r="U6209" s="3">
        <v>0</v>
      </c>
      <c r="V6209" s="3">
        <v>0</v>
      </c>
      <c r="W6209" s="3">
        <v>0</v>
      </c>
      <c r="X6209" s="3" t="s">
        <v>1214</v>
      </c>
      <c r="Y6209" s="3" t="s">
        <v>880</v>
      </c>
      <c r="Z6209" s="3" t="str">
        <f>INDEX(业务类型!$C$4:$C$8,MATCH(纤芯!Y6209,业务类型!$B$4:$B$8,0))</f>
        <v>IDLE</v>
      </c>
      <c r="AA6209" s="3"/>
    </row>
    <row r="6210" spans="1:27" ht="16.5" x14ac:dyDescent="0.2">
      <c r="A6210" s="3">
        <v>6207</v>
      </c>
      <c r="B6210" s="3">
        <f t="shared" si="484"/>
        <v>37055301047</v>
      </c>
      <c r="C6210" s="3" t="s">
        <v>1166</v>
      </c>
      <c r="D6210" s="3" t="s">
        <v>255</v>
      </c>
      <c r="E6210" s="3" t="str">
        <f>INDEX(光放段!$G$4:$G$237,MATCH(纤芯!G6210,光放段!$C$4:$C$237,0))</f>
        <v>山东二干|潍烟威2号光缆:烟台大海阳-威海新威路522局</v>
      </c>
      <c r="F6210" s="3">
        <f>INDEX(光放段!$I$4:$I$237,MATCH(纤芯!H6210,光放段!$B$4:$B$237,0))</f>
        <v>37055300000</v>
      </c>
      <c r="G6210" s="3" t="str">
        <f t="shared" si="480"/>
        <v>山东二干|潍烟威2号光缆:烟台大海阳-牟平42局</v>
      </c>
      <c r="H6210" s="3">
        <f>INDEX(光放段!$B$4:$B$237,MATCH(纤芯!G6210,光放段!$C$4:$C$237,0))</f>
        <v>37055301000</v>
      </c>
      <c r="I6210" s="3" t="str">
        <f t="shared" si="481"/>
        <v>潍烟威2号光缆</v>
      </c>
      <c r="J6210" s="3" t="str">
        <f>INDEX(子缆名称!$B$4:$B$29,纤芯!M6210)</f>
        <v>D缆</v>
      </c>
      <c r="K6210" s="3">
        <v>47</v>
      </c>
      <c r="L6210" s="3">
        <f t="shared" si="482"/>
        <v>11</v>
      </c>
      <c r="M6210" s="3">
        <f t="shared" si="483"/>
        <v>4</v>
      </c>
      <c r="N6210" s="3" t="s">
        <v>132</v>
      </c>
      <c r="O6210" s="3">
        <f>COUNTIF([1]局站!$D$4:$D$172,"="&amp;N6210)</f>
        <v>1</v>
      </c>
      <c r="P6210" s="3">
        <v>0</v>
      </c>
      <c r="Q6210" s="3">
        <v>0</v>
      </c>
      <c r="R6210" s="3">
        <v>0</v>
      </c>
      <c r="S6210" s="3" t="s">
        <v>133</v>
      </c>
      <c r="T6210" s="3">
        <f>COUNTIF([1]局站!$D$4:$D$172,"="&amp;S6210)</f>
        <v>1</v>
      </c>
      <c r="U6210" s="3">
        <v>0</v>
      </c>
      <c r="V6210" s="3">
        <v>0</v>
      </c>
      <c r="W6210" s="3">
        <v>0</v>
      </c>
      <c r="X6210" s="3" t="s">
        <v>1214</v>
      </c>
      <c r="Y6210" s="3" t="s">
        <v>881</v>
      </c>
      <c r="Z6210" s="3" t="str">
        <f>INDEX(业务类型!$C$4:$C$8,MATCH(纤芯!Y6210,业务类型!$B$4:$B$8,0))</f>
        <v>OTHER</v>
      </c>
      <c r="AA6210" s="3" t="s">
        <v>919</v>
      </c>
    </row>
    <row r="6211" spans="1:27" ht="16.5" x14ac:dyDescent="0.2">
      <c r="A6211" s="3">
        <v>6208</v>
      </c>
      <c r="B6211" s="3">
        <f t="shared" si="484"/>
        <v>37055301048</v>
      </c>
      <c r="C6211" s="3" t="s">
        <v>1166</v>
      </c>
      <c r="D6211" s="3" t="s">
        <v>255</v>
      </c>
      <c r="E6211" s="3" t="str">
        <f>INDEX(光放段!$G$4:$G$237,MATCH(纤芯!G6211,光放段!$C$4:$C$237,0))</f>
        <v>山东二干|潍烟威2号光缆:烟台大海阳-威海新威路522局</v>
      </c>
      <c r="F6211" s="3">
        <f>INDEX(光放段!$I$4:$I$237,MATCH(纤芯!H6211,光放段!$B$4:$B$237,0))</f>
        <v>37055300000</v>
      </c>
      <c r="G6211" s="3" t="str">
        <f t="shared" si="480"/>
        <v>山东二干|潍烟威2号光缆:烟台大海阳-牟平42局</v>
      </c>
      <c r="H6211" s="3">
        <f>INDEX(光放段!$B$4:$B$237,MATCH(纤芯!G6211,光放段!$C$4:$C$237,0))</f>
        <v>37055301000</v>
      </c>
      <c r="I6211" s="3" t="str">
        <f t="shared" si="481"/>
        <v>潍烟威2号光缆</v>
      </c>
      <c r="J6211" s="3" t="str">
        <f>INDEX(子缆名称!$B$4:$B$29,纤芯!M6211)</f>
        <v>D缆</v>
      </c>
      <c r="K6211" s="3">
        <v>48</v>
      </c>
      <c r="L6211" s="3">
        <f t="shared" si="482"/>
        <v>12</v>
      </c>
      <c r="M6211" s="3">
        <f t="shared" si="483"/>
        <v>4</v>
      </c>
      <c r="N6211" s="3" t="s">
        <v>132</v>
      </c>
      <c r="O6211" s="3">
        <f>COUNTIF([1]局站!$D$4:$D$172,"="&amp;N6211)</f>
        <v>1</v>
      </c>
      <c r="P6211" s="3">
        <v>0</v>
      </c>
      <c r="Q6211" s="3">
        <v>0</v>
      </c>
      <c r="R6211" s="3">
        <v>0</v>
      </c>
      <c r="S6211" s="3" t="s">
        <v>133</v>
      </c>
      <c r="T6211" s="3">
        <f>COUNTIF([1]局站!$D$4:$D$172,"="&amp;S6211)</f>
        <v>1</v>
      </c>
      <c r="U6211" s="3">
        <v>0</v>
      </c>
      <c r="V6211" s="3">
        <v>0</v>
      </c>
      <c r="W6211" s="3">
        <v>0</v>
      </c>
      <c r="X6211" s="3" t="s">
        <v>1214</v>
      </c>
      <c r="Y6211" s="3" t="s">
        <v>881</v>
      </c>
      <c r="Z6211" s="3" t="str">
        <f>INDEX(业务类型!$C$4:$C$8,MATCH(纤芯!Y6211,业务类型!$B$4:$B$8,0))</f>
        <v>OTHER</v>
      </c>
      <c r="AA6211" s="3" t="s">
        <v>919</v>
      </c>
    </row>
    <row r="6212" spans="1:27" ht="16.5" x14ac:dyDescent="0.2">
      <c r="A6212" s="3">
        <v>6209</v>
      </c>
      <c r="B6212" s="3">
        <f t="shared" si="484"/>
        <v>37055301049</v>
      </c>
      <c r="C6212" s="3" t="s">
        <v>1166</v>
      </c>
      <c r="D6212" s="3" t="s">
        <v>255</v>
      </c>
      <c r="E6212" s="3" t="str">
        <f>INDEX(光放段!$G$4:$G$237,MATCH(纤芯!G6212,光放段!$C$4:$C$237,0))</f>
        <v>山东二干|潍烟威2号光缆:烟台大海阳-威海新威路522局</v>
      </c>
      <c r="F6212" s="3">
        <f>INDEX(光放段!$I$4:$I$237,MATCH(纤芯!H6212,光放段!$B$4:$B$237,0))</f>
        <v>37055300000</v>
      </c>
      <c r="G6212" s="3" t="str">
        <f t="shared" si="480"/>
        <v>山东二干|潍烟威2号光缆:烟台大海阳-牟平42局</v>
      </c>
      <c r="H6212" s="3">
        <f>INDEX(光放段!$B$4:$B$237,MATCH(纤芯!G6212,光放段!$C$4:$C$237,0))</f>
        <v>37055301000</v>
      </c>
      <c r="I6212" s="3" t="str">
        <f t="shared" si="481"/>
        <v>潍烟威2号光缆</v>
      </c>
      <c r="J6212" s="3" t="str">
        <f>INDEX(子缆名称!$B$4:$B$29,纤芯!M6212)</f>
        <v>E缆</v>
      </c>
      <c r="K6212" s="3">
        <v>49</v>
      </c>
      <c r="L6212" s="3">
        <f t="shared" si="482"/>
        <v>1</v>
      </c>
      <c r="M6212" s="3">
        <f t="shared" si="483"/>
        <v>5</v>
      </c>
      <c r="N6212" s="3" t="s">
        <v>132</v>
      </c>
      <c r="O6212" s="3">
        <f>COUNTIF([1]局站!$D$4:$D$172,"="&amp;N6212)</f>
        <v>1</v>
      </c>
      <c r="P6212" s="3">
        <v>0</v>
      </c>
      <c r="Q6212" s="3">
        <v>0</v>
      </c>
      <c r="R6212" s="3">
        <v>0</v>
      </c>
      <c r="S6212" s="3" t="s">
        <v>133</v>
      </c>
      <c r="T6212" s="3">
        <f>COUNTIF([1]局站!$D$4:$D$172,"="&amp;S6212)</f>
        <v>1</v>
      </c>
      <c r="U6212" s="3">
        <v>0</v>
      </c>
      <c r="V6212" s="3">
        <v>0</v>
      </c>
      <c r="W6212" s="3">
        <v>0</v>
      </c>
      <c r="X6212" s="3" t="s">
        <v>1214</v>
      </c>
      <c r="Y6212" s="3" t="s">
        <v>880</v>
      </c>
      <c r="Z6212" s="3" t="str">
        <f>INDEX(业务类型!$C$4:$C$8,MATCH(纤芯!Y6212,业务类型!$B$4:$B$8,0))</f>
        <v>IDLE</v>
      </c>
      <c r="AA6212" s="3"/>
    </row>
    <row r="6213" spans="1:27" ht="16.5" x14ac:dyDescent="0.2">
      <c r="A6213" s="3">
        <v>6210</v>
      </c>
      <c r="B6213" s="3">
        <f t="shared" si="484"/>
        <v>37055301050</v>
      </c>
      <c r="C6213" s="3" t="s">
        <v>1166</v>
      </c>
      <c r="D6213" s="3" t="s">
        <v>255</v>
      </c>
      <c r="E6213" s="3" t="str">
        <f>INDEX(光放段!$G$4:$G$237,MATCH(纤芯!G6213,光放段!$C$4:$C$237,0))</f>
        <v>山东二干|潍烟威2号光缆:烟台大海阳-威海新威路522局</v>
      </c>
      <c r="F6213" s="3">
        <f>INDEX(光放段!$I$4:$I$237,MATCH(纤芯!H6213,光放段!$B$4:$B$237,0))</f>
        <v>37055300000</v>
      </c>
      <c r="G6213" s="3" t="str">
        <f t="shared" ref="G6213:G6276" si="485">C6213&amp;"|"&amp;D6213&amp;":"&amp;N6213&amp;"-"&amp;S6213</f>
        <v>山东二干|潍烟威2号光缆:烟台大海阳-牟平42局</v>
      </c>
      <c r="H6213" s="3">
        <f>INDEX(光放段!$B$4:$B$237,MATCH(纤芯!G6213,光放段!$C$4:$C$237,0))</f>
        <v>37055301000</v>
      </c>
      <c r="I6213" s="3" t="str">
        <f t="shared" ref="I6213:I6276" si="486">D6213</f>
        <v>潍烟威2号光缆</v>
      </c>
      <c r="J6213" s="3" t="str">
        <f>INDEX(子缆名称!$B$4:$B$29,纤芯!M6213)</f>
        <v>E缆</v>
      </c>
      <c r="K6213" s="3">
        <v>50</v>
      </c>
      <c r="L6213" s="3">
        <f t="shared" ref="L6213:L6276" si="487">MOD(K6213-1,12)+1</f>
        <v>2</v>
      </c>
      <c r="M6213" s="3">
        <f t="shared" ref="M6213:M6276" si="488">INT((K6213-1)/12)+1</f>
        <v>5</v>
      </c>
      <c r="N6213" s="3" t="s">
        <v>132</v>
      </c>
      <c r="O6213" s="3">
        <f>COUNTIF([1]局站!$D$4:$D$172,"="&amp;N6213)</f>
        <v>1</v>
      </c>
      <c r="P6213" s="3">
        <v>0</v>
      </c>
      <c r="Q6213" s="3">
        <v>0</v>
      </c>
      <c r="R6213" s="3">
        <v>0</v>
      </c>
      <c r="S6213" s="3" t="s">
        <v>133</v>
      </c>
      <c r="T6213" s="3">
        <f>COUNTIF([1]局站!$D$4:$D$172,"="&amp;S6213)</f>
        <v>1</v>
      </c>
      <c r="U6213" s="3">
        <v>0</v>
      </c>
      <c r="V6213" s="3">
        <v>0</v>
      </c>
      <c r="W6213" s="3">
        <v>0</v>
      </c>
      <c r="X6213" s="3" t="s">
        <v>1214</v>
      </c>
      <c r="Y6213" s="3" t="s">
        <v>880</v>
      </c>
      <c r="Z6213" s="3" t="str">
        <f>INDEX(业务类型!$C$4:$C$8,MATCH(纤芯!Y6213,业务类型!$B$4:$B$8,0))</f>
        <v>IDLE</v>
      </c>
      <c r="AA6213" s="3"/>
    </row>
    <row r="6214" spans="1:27" ht="16.5" x14ac:dyDescent="0.2">
      <c r="A6214" s="3">
        <v>6211</v>
      </c>
      <c r="B6214" s="3">
        <f t="shared" si="484"/>
        <v>37055301051</v>
      </c>
      <c r="C6214" s="3" t="s">
        <v>1166</v>
      </c>
      <c r="D6214" s="3" t="s">
        <v>255</v>
      </c>
      <c r="E6214" s="3" t="str">
        <f>INDEX(光放段!$G$4:$G$237,MATCH(纤芯!G6214,光放段!$C$4:$C$237,0))</f>
        <v>山东二干|潍烟威2号光缆:烟台大海阳-威海新威路522局</v>
      </c>
      <c r="F6214" s="3">
        <f>INDEX(光放段!$I$4:$I$237,MATCH(纤芯!H6214,光放段!$B$4:$B$237,0))</f>
        <v>37055300000</v>
      </c>
      <c r="G6214" s="3" t="str">
        <f t="shared" si="485"/>
        <v>山东二干|潍烟威2号光缆:烟台大海阳-牟平42局</v>
      </c>
      <c r="H6214" s="3">
        <f>INDEX(光放段!$B$4:$B$237,MATCH(纤芯!G6214,光放段!$C$4:$C$237,0))</f>
        <v>37055301000</v>
      </c>
      <c r="I6214" s="3" t="str">
        <f t="shared" si="486"/>
        <v>潍烟威2号光缆</v>
      </c>
      <c r="J6214" s="3" t="str">
        <f>INDEX(子缆名称!$B$4:$B$29,纤芯!M6214)</f>
        <v>E缆</v>
      </c>
      <c r="K6214" s="3">
        <v>51</v>
      </c>
      <c r="L6214" s="3">
        <f t="shared" si="487"/>
        <v>3</v>
      </c>
      <c r="M6214" s="3">
        <f t="shared" si="488"/>
        <v>5</v>
      </c>
      <c r="N6214" s="3" t="s">
        <v>132</v>
      </c>
      <c r="O6214" s="3">
        <f>COUNTIF([1]局站!$D$4:$D$172,"="&amp;N6214)</f>
        <v>1</v>
      </c>
      <c r="P6214" s="3">
        <v>0</v>
      </c>
      <c r="Q6214" s="3">
        <v>0</v>
      </c>
      <c r="R6214" s="3">
        <v>0</v>
      </c>
      <c r="S6214" s="3" t="s">
        <v>133</v>
      </c>
      <c r="T6214" s="3">
        <f>COUNTIF([1]局站!$D$4:$D$172,"="&amp;S6214)</f>
        <v>1</v>
      </c>
      <c r="U6214" s="3">
        <v>0</v>
      </c>
      <c r="V6214" s="3">
        <v>0</v>
      </c>
      <c r="W6214" s="3">
        <v>0</v>
      </c>
      <c r="X6214" s="3" t="s">
        <v>1214</v>
      </c>
      <c r="Y6214" s="3" t="s">
        <v>880</v>
      </c>
      <c r="Z6214" s="3" t="str">
        <f>INDEX(业务类型!$C$4:$C$8,MATCH(纤芯!Y6214,业务类型!$B$4:$B$8,0))</f>
        <v>IDLE</v>
      </c>
      <c r="AA6214" s="3"/>
    </row>
    <row r="6215" spans="1:27" ht="16.5" x14ac:dyDescent="0.2">
      <c r="A6215" s="3">
        <v>6212</v>
      </c>
      <c r="B6215" s="3">
        <f t="shared" si="484"/>
        <v>37055301052</v>
      </c>
      <c r="C6215" s="3" t="s">
        <v>1166</v>
      </c>
      <c r="D6215" s="3" t="s">
        <v>255</v>
      </c>
      <c r="E6215" s="3" t="str">
        <f>INDEX(光放段!$G$4:$G$237,MATCH(纤芯!G6215,光放段!$C$4:$C$237,0))</f>
        <v>山东二干|潍烟威2号光缆:烟台大海阳-威海新威路522局</v>
      </c>
      <c r="F6215" s="3">
        <f>INDEX(光放段!$I$4:$I$237,MATCH(纤芯!H6215,光放段!$B$4:$B$237,0))</f>
        <v>37055300000</v>
      </c>
      <c r="G6215" s="3" t="str">
        <f t="shared" si="485"/>
        <v>山东二干|潍烟威2号光缆:烟台大海阳-牟平42局</v>
      </c>
      <c r="H6215" s="3">
        <f>INDEX(光放段!$B$4:$B$237,MATCH(纤芯!G6215,光放段!$C$4:$C$237,0))</f>
        <v>37055301000</v>
      </c>
      <c r="I6215" s="3" t="str">
        <f t="shared" si="486"/>
        <v>潍烟威2号光缆</v>
      </c>
      <c r="J6215" s="3" t="str">
        <f>INDEX(子缆名称!$B$4:$B$29,纤芯!M6215)</f>
        <v>E缆</v>
      </c>
      <c r="K6215" s="3">
        <v>52</v>
      </c>
      <c r="L6215" s="3">
        <f t="shared" si="487"/>
        <v>4</v>
      </c>
      <c r="M6215" s="3">
        <f t="shared" si="488"/>
        <v>5</v>
      </c>
      <c r="N6215" s="3" t="s">
        <v>132</v>
      </c>
      <c r="O6215" s="3">
        <f>COUNTIF([1]局站!$D$4:$D$172,"="&amp;N6215)</f>
        <v>1</v>
      </c>
      <c r="P6215" s="3">
        <v>0</v>
      </c>
      <c r="Q6215" s="3">
        <v>0</v>
      </c>
      <c r="R6215" s="3">
        <v>0</v>
      </c>
      <c r="S6215" s="3" t="s">
        <v>133</v>
      </c>
      <c r="T6215" s="3">
        <f>COUNTIF([1]局站!$D$4:$D$172,"="&amp;S6215)</f>
        <v>1</v>
      </c>
      <c r="U6215" s="3">
        <v>0</v>
      </c>
      <c r="V6215" s="3">
        <v>0</v>
      </c>
      <c r="W6215" s="3">
        <v>0</v>
      </c>
      <c r="X6215" s="3" t="s">
        <v>1214</v>
      </c>
      <c r="Y6215" s="3" t="s">
        <v>880</v>
      </c>
      <c r="Z6215" s="3" t="str">
        <f>INDEX(业务类型!$C$4:$C$8,MATCH(纤芯!Y6215,业务类型!$B$4:$B$8,0))</f>
        <v>IDLE</v>
      </c>
      <c r="AA6215" s="3"/>
    </row>
    <row r="6216" spans="1:27" ht="16.5" x14ac:dyDescent="0.2">
      <c r="A6216" s="3">
        <v>6213</v>
      </c>
      <c r="B6216" s="3">
        <f t="shared" si="484"/>
        <v>37055301053</v>
      </c>
      <c r="C6216" s="3" t="s">
        <v>1166</v>
      </c>
      <c r="D6216" s="3" t="s">
        <v>255</v>
      </c>
      <c r="E6216" s="3" t="str">
        <f>INDEX(光放段!$G$4:$G$237,MATCH(纤芯!G6216,光放段!$C$4:$C$237,0))</f>
        <v>山东二干|潍烟威2号光缆:烟台大海阳-威海新威路522局</v>
      </c>
      <c r="F6216" s="3">
        <f>INDEX(光放段!$I$4:$I$237,MATCH(纤芯!H6216,光放段!$B$4:$B$237,0))</f>
        <v>37055300000</v>
      </c>
      <c r="G6216" s="3" t="str">
        <f t="shared" si="485"/>
        <v>山东二干|潍烟威2号光缆:烟台大海阳-牟平42局</v>
      </c>
      <c r="H6216" s="3">
        <f>INDEX(光放段!$B$4:$B$237,MATCH(纤芯!G6216,光放段!$C$4:$C$237,0))</f>
        <v>37055301000</v>
      </c>
      <c r="I6216" s="3" t="str">
        <f t="shared" si="486"/>
        <v>潍烟威2号光缆</v>
      </c>
      <c r="J6216" s="3" t="str">
        <f>INDEX(子缆名称!$B$4:$B$29,纤芯!M6216)</f>
        <v>E缆</v>
      </c>
      <c r="K6216" s="3">
        <v>53</v>
      </c>
      <c r="L6216" s="3">
        <f t="shared" si="487"/>
        <v>5</v>
      </c>
      <c r="M6216" s="3">
        <f t="shared" si="488"/>
        <v>5</v>
      </c>
      <c r="N6216" s="3" t="s">
        <v>132</v>
      </c>
      <c r="O6216" s="3">
        <f>COUNTIF([1]局站!$D$4:$D$172,"="&amp;N6216)</f>
        <v>1</v>
      </c>
      <c r="P6216" s="3">
        <v>0</v>
      </c>
      <c r="Q6216" s="3">
        <v>0</v>
      </c>
      <c r="R6216" s="3">
        <v>0</v>
      </c>
      <c r="S6216" s="3" t="s">
        <v>133</v>
      </c>
      <c r="T6216" s="3">
        <f>COUNTIF([1]局站!$D$4:$D$172,"="&amp;S6216)</f>
        <v>1</v>
      </c>
      <c r="U6216" s="3">
        <v>0</v>
      </c>
      <c r="V6216" s="3">
        <v>0</v>
      </c>
      <c r="W6216" s="3">
        <v>0</v>
      </c>
      <c r="X6216" s="3" t="s">
        <v>1214</v>
      </c>
      <c r="Y6216" s="3" t="s">
        <v>852</v>
      </c>
      <c r="Z6216" s="3" t="str">
        <f>INDEX(业务类型!$C$4:$C$8,MATCH(纤芯!Y6216,业务类型!$B$4:$B$8,0))</f>
        <v>TWO</v>
      </c>
      <c r="AA6216" s="3" t="s">
        <v>907</v>
      </c>
    </row>
    <row r="6217" spans="1:27" ht="16.5" x14ac:dyDescent="0.2">
      <c r="A6217" s="3">
        <v>6214</v>
      </c>
      <c r="B6217" s="3">
        <f t="shared" si="484"/>
        <v>37055301054</v>
      </c>
      <c r="C6217" s="3" t="s">
        <v>1166</v>
      </c>
      <c r="D6217" s="3" t="s">
        <v>255</v>
      </c>
      <c r="E6217" s="3" t="str">
        <f>INDEX(光放段!$G$4:$G$237,MATCH(纤芯!G6217,光放段!$C$4:$C$237,0))</f>
        <v>山东二干|潍烟威2号光缆:烟台大海阳-威海新威路522局</v>
      </c>
      <c r="F6217" s="3">
        <f>INDEX(光放段!$I$4:$I$237,MATCH(纤芯!H6217,光放段!$B$4:$B$237,0))</f>
        <v>37055300000</v>
      </c>
      <c r="G6217" s="3" t="str">
        <f t="shared" si="485"/>
        <v>山东二干|潍烟威2号光缆:烟台大海阳-牟平42局</v>
      </c>
      <c r="H6217" s="3">
        <f>INDEX(光放段!$B$4:$B$237,MATCH(纤芯!G6217,光放段!$C$4:$C$237,0))</f>
        <v>37055301000</v>
      </c>
      <c r="I6217" s="3" t="str">
        <f t="shared" si="486"/>
        <v>潍烟威2号光缆</v>
      </c>
      <c r="J6217" s="3" t="str">
        <f>INDEX(子缆名称!$B$4:$B$29,纤芯!M6217)</f>
        <v>E缆</v>
      </c>
      <c r="K6217" s="3">
        <v>54</v>
      </c>
      <c r="L6217" s="3">
        <f t="shared" si="487"/>
        <v>6</v>
      </c>
      <c r="M6217" s="3">
        <f t="shared" si="488"/>
        <v>5</v>
      </c>
      <c r="N6217" s="3" t="s">
        <v>132</v>
      </c>
      <c r="O6217" s="3">
        <f>COUNTIF([1]局站!$D$4:$D$172,"="&amp;N6217)</f>
        <v>1</v>
      </c>
      <c r="P6217" s="3">
        <v>0</v>
      </c>
      <c r="Q6217" s="3">
        <v>0</v>
      </c>
      <c r="R6217" s="3">
        <v>0</v>
      </c>
      <c r="S6217" s="3" t="s">
        <v>133</v>
      </c>
      <c r="T6217" s="3">
        <f>COUNTIF([1]局站!$D$4:$D$172,"="&amp;S6217)</f>
        <v>1</v>
      </c>
      <c r="U6217" s="3">
        <v>0</v>
      </c>
      <c r="V6217" s="3">
        <v>0</v>
      </c>
      <c r="W6217" s="3">
        <v>0</v>
      </c>
      <c r="X6217" s="3" t="s">
        <v>1214</v>
      </c>
      <c r="Y6217" s="3" t="s">
        <v>852</v>
      </c>
      <c r="Z6217" s="3" t="str">
        <f>INDEX(业务类型!$C$4:$C$8,MATCH(纤芯!Y6217,业务类型!$B$4:$B$8,0))</f>
        <v>TWO</v>
      </c>
      <c r="AA6217" s="3" t="s">
        <v>907</v>
      </c>
    </row>
    <row r="6218" spans="1:27" ht="16.5" x14ac:dyDescent="0.2">
      <c r="A6218" s="3">
        <v>6215</v>
      </c>
      <c r="B6218" s="3">
        <f t="shared" si="484"/>
        <v>37055301055</v>
      </c>
      <c r="C6218" s="3" t="s">
        <v>1166</v>
      </c>
      <c r="D6218" s="3" t="s">
        <v>255</v>
      </c>
      <c r="E6218" s="3" t="str">
        <f>INDEX(光放段!$G$4:$G$237,MATCH(纤芯!G6218,光放段!$C$4:$C$237,0))</f>
        <v>山东二干|潍烟威2号光缆:烟台大海阳-威海新威路522局</v>
      </c>
      <c r="F6218" s="3">
        <f>INDEX(光放段!$I$4:$I$237,MATCH(纤芯!H6218,光放段!$B$4:$B$237,0))</f>
        <v>37055300000</v>
      </c>
      <c r="G6218" s="3" t="str">
        <f t="shared" si="485"/>
        <v>山东二干|潍烟威2号光缆:烟台大海阳-牟平42局</v>
      </c>
      <c r="H6218" s="3">
        <f>INDEX(光放段!$B$4:$B$237,MATCH(纤芯!G6218,光放段!$C$4:$C$237,0))</f>
        <v>37055301000</v>
      </c>
      <c r="I6218" s="3" t="str">
        <f t="shared" si="486"/>
        <v>潍烟威2号光缆</v>
      </c>
      <c r="J6218" s="3" t="str">
        <f>INDEX(子缆名称!$B$4:$B$29,纤芯!M6218)</f>
        <v>E缆</v>
      </c>
      <c r="K6218" s="3">
        <v>55</v>
      </c>
      <c r="L6218" s="3">
        <f t="shared" si="487"/>
        <v>7</v>
      </c>
      <c r="M6218" s="3">
        <f t="shared" si="488"/>
        <v>5</v>
      </c>
      <c r="N6218" s="3" t="s">
        <v>132</v>
      </c>
      <c r="O6218" s="3">
        <f>COUNTIF([1]局站!$D$4:$D$172,"="&amp;N6218)</f>
        <v>1</v>
      </c>
      <c r="P6218" s="3">
        <v>0</v>
      </c>
      <c r="Q6218" s="3">
        <v>0</v>
      </c>
      <c r="R6218" s="3">
        <v>0</v>
      </c>
      <c r="S6218" s="3" t="s">
        <v>133</v>
      </c>
      <c r="T6218" s="3">
        <f>COUNTIF([1]局站!$D$4:$D$172,"="&amp;S6218)</f>
        <v>1</v>
      </c>
      <c r="U6218" s="3">
        <v>0</v>
      </c>
      <c r="V6218" s="3">
        <v>0</v>
      </c>
      <c r="W6218" s="3">
        <v>0</v>
      </c>
      <c r="X6218" s="3" t="s">
        <v>1214</v>
      </c>
      <c r="Y6218" s="3" t="s">
        <v>880</v>
      </c>
      <c r="Z6218" s="3" t="str">
        <f>INDEX(业务类型!$C$4:$C$8,MATCH(纤芯!Y6218,业务类型!$B$4:$B$8,0))</f>
        <v>IDLE</v>
      </c>
      <c r="AA6218" s="3"/>
    </row>
    <row r="6219" spans="1:27" ht="16.5" x14ac:dyDescent="0.2">
      <c r="A6219" s="3">
        <v>6216</v>
      </c>
      <c r="B6219" s="3">
        <f t="shared" si="484"/>
        <v>37055301056</v>
      </c>
      <c r="C6219" s="3" t="s">
        <v>1166</v>
      </c>
      <c r="D6219" s="3" t="s">
        <v>255</v>
      </c>
      <c r="E6219" s="3" t="str">
        <f>INDEX(光放段!$G$4:$G$237,MATCH(纤芯!G6219,光放段!$C$4:$C$237,0))</f>
        <v>山东二干|潍烟威2号光缆:烟台大海阳-威海新威路522局</v>
      </c>
      <c r="F6219" s="3">
        <f>INDEX(光放段!$I$4:$I$237,MATCH(纤芯!H6219,光放段!$B$4:$B$237,0))</f>
        <v>37055300000</v>
      </c>
      <c r="G6219" s="3" t="str">
        <f t="shared" si="485"/>
        <v>山东二干|潍烟威2号光缆:烟台大海阳-牟平42局</v>
      </c>
      <c r="H6219" s="3">
        <f>INDEX(光放段!$B$4:$B$237,MATCH(纤芯!G6219,光放段!$C$4:$C$237,0))</f>
        <v>37055301000</v>
      </c>
      <c r="I6219" s="3" t="str">
        <f t="shared" si="486"/>
        <v>潍烟威2号光缆</v>
      </c>
      <c r="J6219" s="3" t="str">
        <f>INDEX(子缆名称!$B$4:$B$29,纤芯!M6219)</f>
        <v>E缆</v>
      </c>
      <c r="K6219" s="3">
        <v>56</v>
      </c>
      <c r="L6219" s="3">
        <f t="shared" si="487"/>
        <v>8</v>
      </c>
      <c r="M6219" s="3">
        <f t="shared" si="488"/>
        <v>5</v>
      </c>
      <c r="N6219" s="3" t="s">
        <v>132</v>
      </c>
      <c r="O6219" s="3">
        <f>COUNTIF([1]局站!$D$4:$D$172,"="&amp;N6219)</f>
        <v>1</v>
      </c>
      <c r="P6219" s="3">
        <v>0</v>
      </c>
      <c r="Q6219" s="3">
        <v>0</v>
      </c>
      <c r="R6219" s="3">
        <v>0</v>
      </c>
      <c r="S6219" s="3" t="s">
        <v>133</v>
      </c>
      <c r="T6219" s="3">
        <f>COUNTIF([1]局站!$D$4:$D$172,"="&amp;S6219)</f>
        <v>1</v>
      </c>
      <c r="U6219" s="3">
        <v>0</v>
      </c>
      <c r="V6219" s="3">
        <v>0</v>
      </c>
      <c r="W6219" s="3">
        <v>0</v>
      </c>
      <c r="X6219" s="3" t="s">
        <v>1214</v>
      </c>
      <c r="Y6219" s="3" t="s">
        <v>880</v>
      </c>
      <c r="Z6219" s="3" t="str">
        <f>INDEX(业务类型!$C$4:$C$8,MATCH(纤芯!Y6219,业务类型!$B$4:$B$8,0))</f>
        <v>IDLE</v>
      </c>
      <c r="AA6219" s="3"/>
    </row>
    <row r="6220" spans="1:27" ht="16.5" x14ac:dyDescent="0.2">
      <c r="A6220" s="3">
        <v>6217</v>
      </c>
      <c r="B6220" s="3">
        <f t="shared" si="484"/>
        <v>37055301057</v>
      </c>
      <c r="C6220" s="3" t="s">
        <v>1166</v>
      </c>
      <c r="D6220" s="3" t="s">
        <v>255</v>
      </c>
      <c r="E6220" s="3" t="str">
        <f>INDEX(光放段!$G$4:$G$237,MATCH(纤芯!G6220,光放段!$C$4:$C$237,0))</f>
        <v>山东二干|潍烟威2号光缆:烟台大海阳-威海新威路522局</v>
      </c>
      <c r="F6220" s="3">
        <f>INDEX(光放段!$I$4:$I$237,MATCH(纤芯!H6220,光放段!$B$4:$B$237,0))</f>
        <v>37055300000</v>
      </c>
      <c r="G6220" s="3" t="str">
        <f t="shared" si="485"/>
        <v>山东二干|潍烟威2号光缆:烟台大海阳-牟平42局</v>
      </c>
      <c r="H6220" s="3">
        <f>INDEX(光放段!$B$4:$B$237,MATCH(纤芯!G6220,光放段!$C$4:$C$237,0))</f>
        <v>37055301000</v>
      </c>
      <c r="I6220" s="3" t="str">
        <f t="shared" si="486"/>
        <v>潍烟威2号光缆</v>
      </c>
      <c r="J6220" s="3" t="str">
        <f>INDEX(子缆名称!$B$4:$B$29,纤芯!M6220)</f>
        <v>E缆</v>
      </c>
      <c r="K6220" s="3">
        <v>57</v>
      </c>
      <c r="L6220" s="3">
        <f t="shared" si="487"/>
        <v>9</v>
      </c>
      <c r="M6220" s="3">
        <f t="shared" si="488"/>
        <v>5</v>
      </c>
      <c r="N6220" s="3" t="s">
        <v>132</v>
      </c>
      <c r="O6220" s="3">
        <f>COUNTIF([1]局站!$D$4:$D$172,"="&amp;N6220)</f>
        <v>1</v>
      </c>
      <c r="P6220" s="3">
        <v>0</v>
      </c>
      <c r="Q6220" s="3">
        <v>0</v>
      </c>
      <c r="R6220" s="3">
        <v>0</v>
      </c>
      <c r="S6220" s="3" t="s">
        <v>133</v>
      </c>
      <c r="T6220" s="3">
        <f>COUNTIF([1]局站!$D$4:$D$172,"="&amp;S6220)</f>
        <v>1</v>
      </c>
      <c r="U6220" s="3">
        <v>0</v>
      </c>
      <c r="V6220" s="3">
        <v>0</v>
      </c>
      <c r="W6220" s="3">
        <v>0</v>
      </c>
      <c r="X6220" s="3" t="s">
        <v>1214</v>
      </c>
      <c r="Y6220" s="3" t="s">
        <v>880</v>
      </c>
      <c r="Z6220" s="3" t="str">
        <f>INDEX(业务类型!$C$4:$C$8,MATCH(纤芯!Y6220,业务类型!$B$4:$B$8,0))</f>
        <v>IDLE</v>
      </c>
      <c r="AA6220" s="3"/>
    </row>
    <row r="6221" spans="1:27" ht="16.5" x14ac:dyDescent="0.2">
      <c r="A6221" s="3">
        <v>6218</v>
      </c>
      <c r="B6221" s="3">
        <f t="shared" si="484"/>
        <v>37055301058</v>
      </c>
      <c r="C6221" s="3" t="s">
        <v>1166</v>
      </c>
      <c r="D6221" s="3" t="s">
        <v>255</v>
      </c>
      <c r="E6221" s="3" t="str">
        <f>INDEX(光放段!$G$4:$G$237,MATCH(纤芯!G6221,光放段!$C$4:$C$237,0))</f>
        <v>山东二干|潍烟威2号光缆:烟台大海阳-威海新威路522局</v>
      </c>
      <c r="F6221" s="3">
        <f>INDEX(光放段!$I$4:$I$237,MATCH(纤芯!H6221,光放段!$B$4:$B$237,0))</f>
        <v>37055300000</v>
      </c>
      <c r="G6221" s="3" t="str">
        <f t="shared" si="485"/>
        <v>山东二干|潍烟威2号光缆:烟台大海阳-牟平42局</v>
      </c>
      <c r="H6221" s="3">
        <f>INDEX(光放段!$B$4:$B$237,MATCH(纤芯!G6221,光放段!$C$4:$C$237,0))</f>
        <v>37055301000</v>
      </c>
      <c r="I6221" s="3" t="str">
        <f t="shared" si="486"/>
        <v>潍烟威2号光缆</v>
      </c>
      <c r="J6221" s="3" t="str">
        <f>INDEX(子缆名称!$B$4:$B$29,纤芯!M6221)</f>
        <v>E缆</v>
      </c>
      <c r="K6221" s="3">
        <v>58</v>
      </c>
      <c r="L6221" s="3">
        <f t="shared" si="487"/>
        <v>10</v>
      </c>
      <c r="M6221" s="3">
        <f t="shared" si="488"/>
        <v>5</v>
      </c>
      <c r="N6221" s="3" t="s">
        <v>132</v>
      </c>
      <c r="O6221" s="3">
        <f>COUNTIF([1]局站!$D$4:$D$172,"="&amp;N6221)</f>
        <v>1</v>
      </c>
      <c r="P6221" s="3">
        <v>0</v>
      </c>
      <c r="Q6221" s="3">
        <v>0</v>
      </c>
      <c r="R6221" s="3">
        <v>0</v>
      </c>
      <c r="S6221" s="3" t="s">
        <v>133</v>
      </c>
      <c r="T6221" s="3">
        <f>COUNTIF([1]局站!$D$4:$D$172,"="&amp;S6221)</f>
        <v>1</v>
      </c>
      <c r="U6221" s="3">
        <v>0</v>
      </c>
      <c r="V6221" s="3">
        <v>0</v>
      </c>
      <c r="W6221" s="3">
        <v>0</v>
      </c>
      <c r="X6221" s="3" t="s">
        <v>1214</v>
      </c>
      <c r="Y6221" s="3" t="s">
        <v>880</v>
      </c>
      <c r="Z6221" s="3" t="str">
        <f>INDEX(业务类型!$C$4:$C$8,MATCH(纤芯!Y6221,业务类型!$B$4:$B$8,0))</f>
        <v>IDLE</v>
      </c>
      <c r="AA6221" s="3"/>
    </row>
    <row r="6222" spans="1:27" ht="16.5" x14ac:dyDescent="0.2">
      <c r="A6222" s="3">
        <v>6219</v>
      </c>
      <c r="B6222" s="3">
        <f t="shared" si="484"/>
        <v>37055301059</v>
      </c>
      <c r="C6222" s="3" t="s">
        <v>1166</v>
      </c>
      <c r="D6222" s="3" t="s">
        <v>255</v>
      </c>
      <c r="E6222" s="3" t="str">
        <f>INDEX(光放段!$G$4:$G$237,MATCH(纤芯!G6222,光放段!$C$4:$C$237,0))</f>
        <v>山东二干|潍烟威2号光缆:烟台大海阳-威海新威路522局</v>
      </c>
      <c r="F6222" s="3">
        <f>INDEX(光放段!$I$4:$I$237,MATCH(纤芯!H6222,光放段!$B$4:$B$237,0))</f>
        <v>37055300000</v>
      </c>
      <c r="G6222" s="3" t="str">
        <f t="shared" si="485"/>
        <v>山东二干|潍烟威2号光缆:烟台大海阳-牟平42局</v>
      </c>
      <c r="H6222" s="3">
        <f>INDEX(光放段!$B$4:$B$237,MATCH(纤芯!G6222,光放段!$C$4:$C$237,0))</f>
        <v>37055301000</v>
      </c>
      <c r="I6222" s="3" t="str">
        <f t="shared" si="486"/>
        <v>潍烟威2号光缆</v>
      </c>
      <c r="J6222" s="3" t="str">
        <f>INDEX(子缆名称!$B$4:$B$29,纤芯!M6222)</f>
        <v>E缆</v>
      </c>
      <c r="K6222" s="3">
        <v>59</v>
      </c>
      <c r="L6222" s="3">
        <f t="shared" si="487"/>
        <v>11</v>
      </c>
      <c r="M6222" s="3">
        <f t="shared" si="488"/>
        <v>5</v>
      </c>
      <c r="N6222" s="3" t="s">
        <v>132</v>
      </c>
      <c r="O6222" s="3">
        <f>COUNTIF([1]局站!$D$4:$D$172,"="&amp;N6222)</f>
        <v>1</v>
      </c>
      <c r="P6222" s="3">
        <v>0</v>
      </c>
      <c r="Q6222" s="3">
        <v>0</v>
      </c>
      <c r="R6222" s="3">
        <v>0</v>
      </c>
      <c r="S6222" s="3" t="s">
        <v>133</v>
      </c>
      <c r="T6222" s="3">
        <f>COUNTIF([1]局站!$D$4:$D$172,"="&amp;S6222)</f>
        <v>1</v>
      </c>
      <c r="U6222" s="3">
        <v>0</v>
      </c>
      <c r="V6222" s="3">
        <v>0</v>
      </c>
      <c r="W6222" s="3">
        <v>0</v>
      </c>
      <c r="X6222" s="3" t="s">
        <v>1214</v>
      </c>
      <c r="Y6222" s="3" t="s">
        <v>880</v>
      </c>
      <c r="Z6222" s="3" t="str">
        <f>INDEX(业务类型!$C$4:$C$8,MATCH(纤芯!Y6222,业务类型!$B$4:$B$8,0))</f>
        <v>IDLE</v>
      </c>
      <c r="AA6222" s="3"/>
    </row>
    <row r="6223" spans="1:27" ht="16.5" x14ac:dyDescent="0.2">
      <c r="A6223" s="3">
        <v>6220</v>
      </c>
      <c r="B6223" s="3">
        <f t="shared" si="484"/>
        <v>37055301060</v>
      </c>
      <c r="C6223" s="3" t="s">
        <v>1166</v>
      </c>
      <c r="D6223" s="3" t="s">
        <v>255</v>
      </c>
      <c r="E6223" s="3" t="str">
        <f>INDEX(光放段!$G$4:$G$237,MATCH(纤芯!G6223,光放段!$C$4:$C$237,0))</f>
        <v>山东二干|潍烟威2号光缆:烟台大海阳-威海新威路522局</v>
      </c>
      <c r="F6223" s="3">
        <f>INDEX(光放段!$I$4:$I$237,MATCH(纤芯!H6223,光放段!$B$4:$B$237,0))</f>
        <v>37055300000</v>
      </c>
      <c r="G6223" s="3" t="str">
        <f t="shared" si="485"/>
        <v>山东二干|潍烟威2号光缆:烟台大海阳-牟平42局</v>
      </c>
      <c r="H6223" s="3">
        <f>INDEX(光放段!$B$4:$B$237,MATCH(纤芯!G6223,光放段!$C$4:$C$237,0))</f>
        <v>37055301000</v>
      </c>
      <c r="I6223" s="3" t="str">
        <f t="shared" si="486"/>
        <v>潍烟威2号光缆</v>
      </c>
      <c r="J6223" s="3" t="str">
        <f>INDEX(子缆名称!$B$4:$B$29,纤芯!M6223)</f>
        <v>E缆</v>
      </c>
      <c r="K6223" s="3">
        <v>60</v>
      </c>
      <c r="L6223" s="3">
        <f t="shared" si="487"/>
        <v>12</v>
      </c>
      <c r="M6223" s="3">
        <f t="shared" si="488"/>
        <v>5</v>
      </c>
      <c r="N6223" s="3" t="s">
        <v>132</v>
      </c>
      <c r="O6223" s="3">
        <f>COUNTIF([1]局站!$D$4:$D$172,"="&amp;N6223)</f>
        <v>1</v>
      </c>
      <c r="P6223" s="3">
        <v>0</v>
      </c>
      <c r="Q6223" s="3">
        <v>0</v>
      </c>
      <c r="R6223" s="3">
        <v>0</v>
      </c>
      <c r="S6223" s="3" t="s">
        <v>133</v>
      </c>
      <c r="T6223" s="3">
        <f>COUNTIF([1]局站!$D$4:$D$172,"="&amp;S6223)</f>
        <v>1</v>
      </c>
      <c r="U6223" s="3">
        <v>0</v>
      </c>
      <c r="V6223" s="3">
        <v>0</v>
      </c>
      <c r="W6223" s="3">
        <v>0</v>
      </c>
      <c r="X6223" s="3" t="s">
        <v>1214</v>
      </c>
      <c r="Y6223" s="3" t="s">
        <v>880</v>
      </c>
      <c r="Z6223" s="3" t="str">
        <f>INDEX(业务类型!$C$4:$C$8,MATCH(纤芯!Y6223,业务类型!$B$4:$B$8,0))</f>
        <v>IDLE</v>
      </c>
      <c r="AA6223" s="3"/>
    </row>
    <row r="6224" spans="1:27" ht="16.5" x14ac:dyDescent="0.2">
      <c r="A6224" s="3">
        <v>6221</v>
      </c>
      <c r="B6224" s="3">
        <f t="shared" si="484"/>
        <v>37055301061</v>
      </c>
      <c r="C6224" s="3" t="s">
        <v>1166</v>
      </c>
      <c r="D6224" s="3" t="s">
        <v>255</v>
      </c>
      <c r="E6224" s="3" t="str">
        <f>INDEX(光放段!$G$4:$G$237,MATCH(纤芯!G6224,光放段!$C$4:$C$237,0))</f>
        <v>山东二干|潍烟威2号光缆:烟台大海阳-威海新威路522局</v>
      </c>
      <c r="F6224" s="3">
        <f>INDEX(光放段!$I$4:$I$237,MATCH(纤芯!H6224,光放段!$B$4:$B$237,0))</f>
        <v>37055300000</v>
      </c>
      <c r="G6224" s="3" t="str">
        <f t="shared" si="485"/>
        <v>山东二干|潍烟威2号光缆:烟台大海阳-牟平42局</v>
      </c>
      <c r="H6224" s="3">
        <f>INDEX(光放段!$B$4:$B$237,MATCH(纤芯!G6224,光放段!$C$4:$C$237,0))</f>
        <v>37055301000</v>
      </c>
      <c r="I6224" s="3" t="str">
        <f t="shared" si="486"/>
        <v>潍烟威2号光缆</v>
      </c>
      <c r="J6224" s="3" t="str">
        <f>INDEX(子缆名称!$B$4:$B$29,纤芯!M6224)</f>
        <v>F缆</v>
      </c>
      <c r="K6224" s="3">
        <v>61</v>
      </c>
      <c r="L6224" s="3">
        <f t="shared" si="487"/>
        <v>1</v>
      </c>
      <c r="M6224" s="3">
        <f t="shared" si="488"/>
        <v>6</v>
      </c>
      <c r="N6224" s="3" t="s">
        <v>132</v>
      </c>
      <c r="O6224" s="3">
        <f>COUNTIF([1]局站!$D$4:$D$172,"="&amp;N6224)</f>
        <v>1</v>
      </c>
      <c r="P6224" s="3">
        <v>0</v>
      </c>
      <c r="Q6224" s="3">
        <v>0</v>
      </c>
      <c r="R6224" s="3">
        <v>0</v>
      </c>
      <c r="S6224" s="3" t="s">
        <v>133</v>
      </c>
      <c r="T6224" s="3">
        <f>COUNTIF([1]局站!$D$4:$D$172,"="&amp;S6224)</f>
        <v>1</v>
      </c>
      <c r="U6224" s="3">
        <v>0</v>
      </c>
      <c r="V6224" s="3">
        <v>0</v>
      </c>
      <c r="W6224" s="3">
        <v>0</v>
      </c>
      <c r="X6224" s="3" t="s">
        <v>1214</v>
      </c>
      <c r="Y6224" s="3" t="s">
        <v>880</v>
      </c>
      <c r="Z6224" s="3" t="str">
        <f>INDEX(业务类型!$C$4:$C$8,MATCH(纤芯!Y6224,业务类型!$B$4:$B$8,0))</f>
        <v>IDLE</v>
      </c>
      <c r="AA6224" s="3"/>
    </row>
    <row r="6225" spans="1:27" ht="16.5" x14ac:dyDescent="0.2">
      <c r="A6225" s="3">
        <v>6222</v>
      </c>
      <c r="B6225" s="3">
        <f t="shared" si="484"/>
        <v>37055301062</v>
      </c>
      <c r="C6225" s="3" t="s">
        <v>1166</v>
      </c>
      <c r="D6225" s="3" t="s">
        <v>255</v>
      </c>
      <c r="E6225" s="3" t="str">
        <f>INDEX(光放段!$G$4:$G$237,MATCH(纤芯!G6225,光放段!$C$4:$C$237,0))</f>
        <v>山东二干|潍烟威2号光缆:烟台大海阳-威海新威路522局</v>
      </c>
      <c r="F6225" s="3">
        <f>INDEX(光放段!$I$4:$I$237,MATCH(纤芯!H6225,光放段!$B$4:$B$237,0))</f>
        <v>37055300000</v>
      </c>
      <c r="G6225" s="3" t="str">
        <f t="shared" si="485"/>
        <v>山东二干|潍烟威2号光缆:烟台大海阳-牟平42局</v>
      </c>
      <c r="H6225" s="3">
        <f>INDEX(光放段!$B$4:$B$237,MATCH(纤芯!G6225,光放段!$C$4:$C$237,0))</f>
        <v>37055301000</v>
      </c>
      <c r="I6225" s="3" t="str">
        <f t="shared" si="486"/>
        <v>潍烟威2号光缆</v>
      </c>
      <c r="J6225" s="3" t="str">
        <f>INDEX(子缆名称!$B$4:$B$29,纤芯!M6225)</f>
        <v>F缆</v>
      </c>
      <c r="K6225" s="3">
        <v>62</v>
      </c>
      <c r="L6225" s="3">
        <f t="shared" si="487"/>
        <v>2</v>
      </c>
      <c r="M6225" s="3">
        <f t="shared" si="488"/>
        <v>6</v>
      </c>
      <c r="N6225" s="3" t="s">
        <v>132</v>
      </c>
      <c r="O6225" s="3">
        <f>COUNTIF([1]局站!$D$4:$D$172,"="&amp;N6225)</f>
        <v>1</v>
      </c>
      <c r="P6225" s="3">
        <v>0</v>
      </c>
      <c r="Q6225" s="3">
        <v>0</v>
      </c>
      <c r="R6225" s="3">
        <v>0</v>
      </c>
      <c r="S6225" s="3" t="s">
        <v>133</v>
      </c>
      <c r="T6225" s="3">
        <f>COUNTIF([1]局站!$D$4:$D$172,"="&amp;S6225)</f>
        <v>1</v>
      </c>
      <c r="U6225" s="3">
        <v>0</v>
      </c>
      <c r="V6225" s="3">
        <v>0</v>
      </c>
      <c r="W6225" s="3">
        <v>0</v>
      </c>
      <c r="X6225" s="3" t="s">
        <v>1214</v>
      </c>
      <c r="Y6225" s="3" t="s">
        <v>880</v>
      </c>
      <c r="Z6225" s="3" t="str">
        <f>INDEX(业务类型!$C$4:$C$8,MATCH(纤芯!Y6225,业务类型!$B$4:$B$8,0))</f>
        <v>IDLE</v>
      </c>
      <c r="AA6225" s="3"/>
    </row>
    <row r="6226" spans="1:27" ht="16.5" x14ac:dyDescent="0.2">
      <c r="A6226" s="3">
        <v>6223</v>
      </c>
      <c r="B6226" s="3">
        <f t="shared" si="484"/>
        <v>37055301063</v>
      </c>
      <c r="C6226" s="3" t="s">
        <v>1166</v>
      </c>
      <c r="D6226" s="3" t="s">
        <v>255</v>
      </c>
      <c r="E6226" s="3" t="str">
        <f>INDEX(光放段!$G$4:$G$237,MATCH(纤芯!G6226,光放段!$C$4:$C$237,0))</f>
        <v>山东二干|潍烟威2号光缆:烟台大海阳-威海新威路522局</v>
      </c>
      <c r="F6226" s="3">
        <f>INDEX(光放段!$I$4:$I$237,MATCH(纤芯!H6226,光放段!$B$4:$B$237,0))</f>
        <v>37055300000</v>
      </c>
      <c r="G6226" s="3" t="str">
        <f t="shared" si="485"/>
        <v>山东二干|潍烟威2号光缆:烟台大海阳-牟平42局</v>
      </c>
      <c r="H6226" s="3">
        <f>INDEX(光放段!$B$4:$B$237,MATCH(纤芯!G6226,光放段!$C$4:$C$237,0))</f>
        <v>37055301000</v>
      </c>
      <c r="I6226" s="3" t="str">
        <f t="shared" si="486"/>
        <v>潍烟威2号光缆</v>
      </c>
      <c r="J6226" s="3" t="str">
        <f>INDEX(子缆名称!$B$4:$B$29,纤芯!M6226)</f>
        <v>F缆</v>
      </c>
      <c r="K6226" s="3">
        <v>63</v>
      </c>
      <c r="L6226" s="3">
        <f t="shared" si="487"/>
        <v>3</v>
      </c>
      <c r="M6226" s="3">
        <f t="shared" si="488"/>
        <v>6</v>
      </c>
      <c r="N6226" s="3" t="s">
        <v>132</v>
      </c>
      <c r="O6226" s="3">
        <f>COUNTIF([1]局站!$D$4:$D$172,"="&amp;N6226)</f>
        <v>1</v>
      </c>
      <c r="P6226" s="3">
        <v>0</v>
      </c>
      <c r="Q6226" s="3">
        <v>0</v>
      </c>
      <c r="R6226" s="3">
        <v>0</v>
      </c>
      <c r="S6226" s="3" t="s">
        <v>133</v>
      </c>
      <c r="T6226" s="3">
        <f>COUNTIF([1]局站!$D$4:$D$172,"="&amp;S6226)</f>
        <v>1</v>
      </c>
      <c r="U6226" s="3">
        <v>0</v>
      </c>
      <c r="V6226" s="3">
        <v>0</v>
      </c>
      <c r="W6226" s="3">
        <v>0</v>
      </c>
      <c r="X6226" s="3" t="s">
        <v>1214</v>
      </c>
      <c r="Y6226" s="3" t="s">
        <v>880</v>
      </c>
      <c r="Z6226" s="3" t="str">
        <f>INDEX(业务类型!$C$4:$C$8,MATCH(纤芯!Y6226,业务类型!$B$4:$B$8,0))</f>
        <v>IDLE</v>
      </c>
      <c r="AA6226" s="3"/>
    </row>
    <row r="6227" spans="1:27" ht="16.5" x14ac:dyDescent="0.2">
      <c r="A6227" s="3">
        <v>6224</v>
      </c>
      <c r="B6227" s="3">
        <f t="shared" si="484"/>
        <v>37055301064</v>
      </c>
      <c r="C6227" s="3" t="s">
        <v>1166</v>
      </c>
      <c r="D6227" s="3" t="s">
        <v>255</v>
      </c>
      <c r="E6227" s="3" t="str">
        <f>INDEX(光放段!$G$4:$G$237,MATCH(纤芯!G6227,光放段!$C$4:$C$237,0))</f>
        <v>山东二干|潍烟威2号光缆:烟台大海阳-威海新威路522局</v>
      </c>
      <c r="F6227" s="3">
        <f>INDEX(光放段!$I$4:$I$237,MATCH(纤芯!H6227,光放段!$B$4:$B$237,0))</f>
        <v>37055300000</v>
      </c>
      <c r="G6227" s="3" t="str">
        <f t="shared" si="485"/>
        <v>山东二干|潍烟威2号光缆:烟台大海阳-牟平42局</v>
      </c>
      <c r="H6227" s="3">
        <f>INDEX(光放段!$B$4:$B$237,MATCH(纤芯!G6227,光放段!$C$4:$C$237,0))</f>
        <v>37055301000</v>
      </c>
      <c r="I6227" s="3" t="str">
        <f t="shared" si="486"/>
        <v>潍烟威2号光缆</v>
      </c>
      <c r="J6227" s="3" t="str">
        <f>INDEX(子缆名称!$B$4:$B$29,纤芯!M6227)</f>
        <v>F缆</v>
      </c>
      <c r="K6227" s="3">
        <v>64</v>
      </c>
      <c r="L6227" s="3">
        <f t="shared" si="487"/>
        <v>4</v>
      </c>
      <c r="M6227" s="3">
        <f t="shared" si="488"/>
        <v>6</v>
      </c>
      <c r="N6227" s="3" t="s">
        <v>132</v>
      </c>
      <c r="O6227" s="3">
        <f>COUNTIF([1]局站!$D$4:$D$172,"="&amp;N6227)</f>
        <v>1</v>
      </c>
      <c r="P6227" s="3">
        <v>0</v>
      </c>
      <c r="Q6227" s="3">
        <v>0</v>
      </c>
      <c r="R6227" s="3">
        <v>0</v>
      </c>
      <c r="S6227" s="3" t="s">
        <v>133</v>
      </c>
      <c r="T6227" s="3">
        <f>COUNTIF([1]局站!$D$4:$D$172,"="&amp;S6227)</f>
        <v>1</v>
      </c>
      <c r="U6227" s="3">
        <v>0</v>
      </c>
      <c r="V6227" s="3">
        <v>0</v>
      </c>
      <c r="W6227" s="3">
        <v>0</v>
      </c>
      <c r="X6227" s="3" t="s">
        <v>1214</v>
      </c>
      <c r="Y6227" s="3" t="s">
        <v>880</v>
      </c>
      <c r="Z6227" s="3" t="str">
        <f>INDEX(业务类型!$C$4:$C$8,MATCH(纤芯!Y6227,业务类型!$B$4:$B$8,0))</f>
        <v>IDLE</v>
      </c>
      <c r="AA6227" s="3"/>
    </row>
    <row r="6228" spans="1:27" ht="16.5" x14ac:dyDescent="0.2">
      <c r="A6228" s="3">
        <v>6225</v>
      </c>
      <c r="B6228" s="3">
        <f t="shared" si="484"/>
        <v>37055302001</v>
      </c>
      <c r="C6228" s="3" t="s">
        <v>1166</v>
      </c>
      <c r="D6228" s="3" t="s">
        <v>255</v>
      </c>
      <c r="E6228" s="3" t="str">
        <f>INDEX(光放段!$G$4:$G$237,MATCH(纤芯!G6228,光放段!$C$4:$C$237,0))</f>
        <v>山东二干|潍烟威2号光缆:烟台大海阳-威海新威路522局</v>
      </c>
      <c r="F6228" s="3">
        <f>INDEX(光放段!$I$4:$I$237,MATCH(纤芯!H6228,光放段!$B$4:$B$237,0))</f>
        <v>37055300000</v>
      </c>
      <c r="G6228" s="3" t="str">
        <f t="shared" si="485"/>
        <v>山东二干|潍烟威2号光缆:牟平42局-威海新威路522局</v>
      </c>
      <c r="H6228" s="3">
        <f>INDEX(光放段!$B$4:$B$237,MATCH(纤芯!G6228,光放段!$C$4:$C$237,0))</f>
        <v>37055302000</v>
      </c>
      <c r="I6228" s="3" t="str">
        <f t="shared" si="486"/>
        <v>潍烟威2号光缆</v>
      </c>
      <c r="J6228" s="3" t="str">
        <f>INDEX(子缆名称!$B$4:$B$29,纤芯!M6228)</f>
        <v>A缆</v>
      </c>
      <c r="K6228" s="3">
        <v>1</v>
      </c>
      <c r="L6228" s="3">
        <f t="shared" si="487"/>
        <v>1</v>
      </c>
      <c r="M6228" s="3">
        <f t="shared" si="488"/>
        <v>1</v>
      </c>
      <c r="N6228" s="3" t="s">
        <v>133</v>
      </c>
      <c r="O6228" s="3">
        <f>COUNTIF([1]局站!$D$4:$D$172,"="&amp;N6228)</f>
        <v>1</v>
      </c>
      <c r="P6228" s="3">
        <v>0</v>
      </c>
      <c r="Q6228" s="3">
        <v>0</v>
      </c>
      <c r="R6228" s="3">
        <v>0</v>
      </c>
      <c r="S6228" s="3" t="s">
        <v>137</v>
      </c>
      <c r="T6228" s="3">
        <f>COUNTIF([1]局站!$D$4:$D$172,"="&amp;S6228)</f>
        <v>1</v>
      </c>
      <c r="U6228" s="3">
        <v>0</v>
      </c>
      <c r="V6228" s="3">
        <v>0</v>
      </c>
      <c r="W6228" s="3">
        <v>0</v>
      </c>
      <c r="X6228" s="3" t="s">
        <v>1214</v>
      </c>
      <c r="Y6228" s="3" t="s">
        <v>880</v>
      </c>
      <c r="Z6228" s="3" t="str">
        <f>INDEX(业务类型!$C$4:$C$8,MATCH(纤芯!Y6228,业务类型!$B$4:$B$8,0))</f>
        <v>IDLE</v>
      </c>
      <c r="AA6228" s="3"/>
    </row>
    <row r="6229" spans="1:27" ht="16.5" x14ac:dyDescent="0.2">
      <c r="A6229" s="3">
        <v>6226</v>
      </c>
      <c r="B6229" s="3">
        <f t="shared" ref="B6229:B6292" si="489">H6229+K6229</f>
        <v>37055302002</v>
      </c>
      <c r="C6229" s="3" t="s">
        <v>1166</v>
      </c>
      <c r="D6229" s="3" t="s">
        <v>255</v>
      </c>
      <c r="E6229" s="3" t="str">
        <f>INDEX(光放段!$G$4:$G$237,MATCH(纤芯!G6229,光放段!$C$4:$C$237,0))</f>
        <v>山东二干|潍烟威2号光缆:烟台大海阳-威海新威路522局</v>
      </c>
      <c r="F6229" s="3">
        <f>INDEX(光放段!$I$4:$I$237,MATCH(纤芯!H6229,光放段!$B$4:$B$237,0))</f>
        <v>37055300000</v>
      </c>
      <c r="G6229" s="3" t="str">
        <f t="shared" si="485"/>
        <v>山东二干|潍烟威2号光缆:牟平42局-威海新威路522局</v>
      </c>
      <c r="H6229" s="3">
        <f>INDEX(光放段!$B$4:$B$237,MATCH(纤芯!G6229,光放段!$C$4:$C$237,0))</f>
        <v>37055302000</v>
      </c>
      <c r="I6229" s="3" t="str">
        <f t="shared" si="486"/>
        <v>潍烟威2号光缆</v>
      </c>
      <c r="J6229" s="3" t="str">
        <f>INDEX(子缆名称!$B$4:$B$29,纤芯!M6229)</f>
        <v>A缆</v>
      </c>
      <c r="K6229" s="3">
        <v>2</v>
      </c>
      <c r="L6229" s="3">
        <f t="shared" si="487"/>
        <v>2</v>
      </c>
      <c r="M6229" s="3">
        <f t="shared" si="488"/>
        <v>1</v>
      </c>
      <c r="N6229" s="3" t="s">
        <v>133</v>
      </c>
      <c r="O6229" s="3">
        <f>COUNTIF([1]局站!$D$4:$D$172,"="&amp;N6229)</f>
        <v>1</v>
      </c>
      <c r="P6229" s="3">
        <v>0</v>
      </c>
      <c r="Q6229" s="3">
        <v>0</v>
      </c>
      <c r="R6229" s="3">
        <v>0</v>
      </c>
      <c r="S6229" s="3" t="s">
        <v>137</v>
      </c>
      <c r="T6229" s="3">
        <f>COUNTIF([1]局站!$D$4:$D$172,"="&amp;S6229)</f>
        <v>1</v>
      </c>
      <c r="U6229" s="3">
        <v>0</v>
      </c>
      <c r="V6229" s="3">
        <v>0</v>
      </c>
      <c r="W6229" s="3">
        <v>0</v>
      </c>
      <c r="X6229" s="3" t="s">
        <v>1214</v>
      </c>
      <c r="Y6229" s="3" t="s">
        <v>880</v>
      </c>
      <c r="Z6229" s="3" t="str">
        <f>INDEX(业务类型!$C$4:$C$8,MATCH(纤芯!Y6229,业务类型!$B$4:$B$8,0))</f>
        <v>IDLE</v>
      </c>
      <c r="AA6229" s="3"/>
    </row>
    <row r="6230" spans="1:27" ht="16.5" x14ac:dyDescent="0.2">
      <c r="A6230" s="3">
        <v>6227</v>
      </c>
      <c r="B6230" s="3">
        <f t="shared" si="489"/>
        <v>37055302003</v>
      </c>
      <c r="C6230" s="3" t="s">
        <v>1166</v>
      </c>
      <c r="D6230" s="3" t="s">
        <v>255</v>
      </c>
      <c r="E6230" s="3" t="str">
        <f>INDEX(光放段!$G$4:$G$237,MATCH(纤芯!G6230,光放段!$C$4:$C$237,0))</f>
        <v>山东二干|潍烟威2号光缆:烟台大海阳-威海新威路522局</v>
      </c>
      <c r="F6230" s="3">
        <f>INDEX(光放段!$I$4:$I$237,MATCH(纤芯!H6230,光放段!$B$4:$B$237,0))</f>
        <v>37055300000</v>
      </c>
      <c r="G6230" s="3" t="str">
        <f t="shared" si="485"/>
        <v>山东二干|潍烟威2号光缆:牟平42局-威海新威路522局</v>
      </c>
      <c r="H6230" s="3">
        <f>INDEX(光放段!$B$4:$B$237,MATCH(纤芯!G6230,光放段!$C$4:$C$237,0))</f>
        <v>37055302000</v>
      </c>
      <c r="I6230" s="3" t="str">
        <f t="shared" si="486"/>
        <v>潍烟威2号光缆</v>
      </c>
      <c r="J6230" s="3" t="str">
        <f>INDEX(子缆名称!$B$4:$B$29,纤芯!M6230)</f>
        <v>A缆</v>
      </c>
      <c r="K6230" s="3">
        <v>3</v>
      </c>
      <c r="L6230" s="3">
        <f t="shared" si="487"/>
        <v>3</v>
      </c>
      <c r="M6230" s="3">
        <f t="shared" si="488"/>
        <v>1</v>
      </c>
      <c r="N6230" s="3" t="s">
        <v>133</v>
      </c>
      <c r="O6230" s="3">
        <f>COUNTIF([1]局站!$D$4:$D$172,"="&amp;N6230)</f>
        <v>1</v>
      </c>
      <c r="P6230" s="3">
        <v>0</v>
      </c>
      <c r="Q6230" s="3">
        <v>0</v>
      </c>
      <c r="R6230" s="3">
        <v>0</v>
      </c>
      <c r="S6230" s="3" t="s">
        <v>137</v>
      </c>
      <c r="T6230" s="3">
        <f>COUNTIF([1]局站!$D$4:$D$172,"="&amp;S6230)</f>
        <v>1</v>
      </c>
      <c r="U6230" s="3">
        <v>0</v>
      </c>
      <c r="V6230" s="3">
        <v>0</v>
      </c>
      <c r="W6230" s="3">
        <v>0</v>
      </c>
      <c r="X6230" s="3" t="s">
        <v>1214</v>
      </c>
      <c r="Y6230" s="3" t="s">
        <v>852</v>
      </c>
      <c r="Z6230" s="3" t="str">
        <f>INDEX(业务类型!$C$4:$C$8,MATCH(纤芯!Y6230,业务类型!$B$4:$B$8,0))</f>
        <v>TWO</v>
      </c>
      <c r="AA6230" s="3" t="s">
        <v>999</v>
      </c>
    </row>
    <row r="6231" spans="1:27" ht="16.5" x14ac:dyDescent="0.2">
      <c r="A6231" s="3">
        <v>6228</v>
      </c>
      <c r="B6231" s="3">
        <f t="shared" si="489"/>
        <v>37055302004</v>
      </c>
      <c r="C6231" s="3" t="s">
        <v>1166</v>
      </c>
      <c r="D6231" s="3" t="s">
        <v>255</v>
      </c>
      <c r="E6231" s="3" t="str">
        <f>INDEX(光放段!$G$4:$G$237,MATCH(纤芯!G6231,光放段!$C$4:$C$237,0))</f>
        <v>山东二干|潍烟威2号光缆:烟台大海阳-威海新威路522局</v>
      </c>
      <c r="F6231" s="3">
        <f>INDEX(光放段!$I$4:$I$237,MATCH(纤芯!H6231,光放段!$B$4:$B$237,0))</f>
        <v>37055300000</v>
      </c>
      <c r="G6231" s="3" t="str">
        <f t="shared" si="485"/>
        <v>山东二干|潍烟威2号光缆:牟平42局-威海新威路522局</v>
      </c>
      <c r="H6231" s="3">
        <f>INDEX(光放段!$B$4:$B$237,MATCH(纤芯!G6231,光放段!$C$4:$C$237,0))</f>
        <v>37055302000</v>
      </c>
      <c r="I6231" s="3" t="str">
        <f t="shared" si="486"/>
        <v>潍烟威2号光缆</v>
      </c>
      <c r="J6231" s="3" t="str">
        <f>INDEX(子缆名称!$B$4:$B$29,纤芯!M6231)</f>
        <v>A缆</v>
      </c>
      <c r="K6231" s="3">
        <v>4</v>
      </c>
      <c r="L6231" s="3">
        <f t="shared" si="487"/>
        <v>4</v>
      </c>
      <c r="M6231" s="3">
        <f t="shared" si="488"/>
        <v>1</v>
      </c>
      <c r="N6231" s="3" t="s">
        <v>133</v>
      </c>
      <c r="O6231" s="3">
        <f>COUNTIF([1]局站!$D$4:$D$172,"="&amp;N6231)</f>
        <v>1</v>
      </c>
      <c r="P6231" s="3">
        <v>0</v>
      </c>
      <c r="Q6231" s="3">
        <v>0</v>
      </c>
      <c r="R6231" s="3">
        <v>0</v>
      </c>
      <c r="S6231" s="3" t="s">
        <v>137</v>
      </c>
      <c r="T6231" s="3">
        <f>COUNTIF([1]局站!$D$4:$D$172,"="&amp;S6231)</f>
        <v>1</v>
      </c>
      <c r="U6231" s="3">
        <v>0</v>
      </c>
      <c r="V6231" s="3">
        <v>0</v>
      </c>
      <c r="W6231" s="3">
        <v>0</v>
      </c>
      <c r="X6231" s="3" t="s">
        <v>1214</v>
      </c>
      <c r="Y6231" s="3" t="s">
        <v>880</v>
      </c>
      <c r="Z6231" s="3" t="str">
        <f>INDEX(业务类型!$C$4:$C$8,MATCH(纤芯!Y6231,业务类型!$B$4:$B$8,0))</f>
        <v>IDLE</v>
      </c>
      <c r="AA6231" s="3"/>
    </row>
    <row r="6232" spans="1:27" ht="16.5" x14ac:dyDescent="0.2">
      <c r="A6232" s="3">
        <v>6229</v>
      </c>
      <c r="B6232" s="3">
        <f t="shared" si="489"/>
        <v>37055302005</v>
      </c>
      <c r="C6232" s="3" t="s">
        <v>1166</v>
      </c>
      <c r="D6232" s="3" t="s">
        <v>255</v>
      </c>
      <c r="E6232" s="3" t="str">
        <f>INDEX(光放段!$G$4:$G$237,MATCH(纤芯!G6232,光放段!$C$4:$C$237,0))</f>
        <v>山东二干|潍烟威2号光缆:烟台大海阳-威海新威路522局</v>
      </c>
      <c r="F6232" s="3">
        <f>INDEX(光放段!$I$4:$I$237,MATCH(纤芯!H6232,光放段!$B$4:$B$237,0))</f>
        <v>37055300000</v>
      </c>
      <c r="G6232" s="3" t="str">
        <f t="shared" si="485"/>
        <v>山东二干|潍烟威2号光缆:牟平42局-威海新威路522局</v>
      </c>
      <c r="H6232" s="3">
        <f>INDEX(光放段!$B$4:$B$237,MATCH(纤芯!G6232,光放段!$C$4:$C$237,0))</f>
        <v>37055302000</v>
      </c>
      <c r="I6232" s="3" t="str">
        <f t="shared" si="486"/>
        <v>潍烟威2号光缆</v>
      </c>
      <c r="J6232" s="3" t="str">
        <f>INDEX(子缆名称!$B$4:$B$29,纤芯!M6232)</f>
        <v>A缆</v>
      </c>
      <c r="K6232" s="3">
        <v>5</v>
      </c>
      <c r="L6232" s="3">
        <f t="shared" si="487"/>
        <v>5</v>
      </c>
      <c r="M6232" s="3">
        <f t="shared" si="488"/>
        <v>1</v>
      </c>
      <c r="N6232" s="3" t="s">
        <v>133</v>
      </c>
      <c r="O6232" s="3">
        <f>COUNTIF([1]局站!$D$4:$D$172,"="&amp;N6232)</f>
        <v>1</v>
      </c>
      <c r="P6232" s="3">
        <v>0</v>
      </c>
      <c r="Q6232" s="3">
        <v>0</v>
      </c>
      <c r="R6232" s="3">
        <v>0</v>
      </c>
      <c r="S6232" s="3" t="s">
        <v>137</v>
      </c>
      <c r="T6232" s="3">
        <f>COUNTIF([1]局站!$D$4:$D$172,"="&amp;S6232)</f>
        <v>1</v>
      </c>
      <c r="U6232" s="3">
        <v>0</v>
      </c>
      <c r="V6232" s="3">
        <v>0</v>
      </c>
      <c r="W6232" s="3">
        <v>0</v>
      </c>
      <c r="X6232" s="3" t="s">
        <v>1214</v>
      </c>
      <c r="Y6232" s="3" t="s">
        <v>881</v>
      </c>
      <c r="Z6232" s="3" t="str">
        <f>INDEX(业务类型!$C$4:$C$8,MATCH(纤芯!Y6232,业务类型!$B$4:$B$8,0))</f>
        <v>OTHER</v>
      </c>
      <c r="AA6232" s="3" t="s">
        <v>1134</v>
      </c>
    </row>
    <row r="6233" spans="1:27" ht="16.5" x14ac:dyDescent="0.2">
      <c r="A6233" s="3">
        <v>6230</v>
      </c>
      <c r="B6233" s="3">
        <f t="shared" si="489"/>
        <v>37055302006</v>
      </c>
      <c r="C6233" s="3" t="s">
        <v>1166</v>
      </c>
      <c r="D6233" s="3" t="s">
        <v>255</v>
      </c>
      <c r="E6233" s="3" t="str">
        <f>INDEX(光放段!$G$4:$G$237,MATCH(纤芯!G6233,光放段!$C$4:$C$237,0))</f>
        <v>山东二干|潍烟威2号光缆:烟台大海阳-威海新威路522局</v>
      </c>
      <c r="F6233" s="3">
        <f>INDEX(光放段!$I$4:$I$237,MATCH(纤芯!H6233,光放段!$B$4:$B$237,0))</f>
        <v>37055300000</v>
      </c>
      <c r="G6233" s="3" t="str">
        <f t="shared" si="485"/>
        <v>山东二干|潍烟威2号光缆:牟平42局-威海新威路522局</v>
      </c>
      <c r="H6233" s="3">
        <f>INDEX(光放段!$B$4:$B$237,MATCH(纤芯!G6233,光放段!$C$4:$C$237,0))</f>
        <v>37055302000</v>
      </c>
      <c r="I6233" s="3" t="str">
        <f t="shared" si="486"/>
        <v>潍烟威2号光缆</v>
      </c>
      <c r="J6233" s="3" t="str">
        <f>INDEX(子缆名称!$B$4:$B$29,纤芯!M6233)</f>
        <v>A缆</v>
      </c>
      <c r="K6233" s="3">
        <v>6</v>
      </c>
      <c r="L6233" s="3">
        <f t="shared" si="487"/>
        <v>6</v>
      </c>
      <c r="M6233" s="3">
        <f t="shared" si="488"/>
        <v>1</v>
      </c>
      <c r="N6233" s="3" t="s">
        <v>133</v>
      </c>
      <c r="O6233" s="3">
        <f>COUNTIF([1]局站!$D$4:$D$172,"="&amp;N6233)</f>
        <v>1</v>
      </c>
      <c r="P6233" s="3">
        <v>0</v>
      </c>
      <c r="Q6233" s="3">
        <v>0</v>
      </c>
      <c r="R6233" s="3">
        <v>0</v>
      </c>
      <c r="S6233" s="3" t="s">
        <v>137</v>
      </c>
      <c r="T6233" s="3">
        <f>COUNTIF([1]局站!$D$4:$D$172,"="&amp;S6233)</f>
        <v>1</v>
      </c>
      <c r="U6233" s="3">
        <v>0</v>
      </c>
      <c r="V6233" s="3">
        <v>0</v>
      </c>
      <c r="W6233" s="3">
        <v>0</v>
      </c>
      <c r="X6233" s="3" t="s">
        <v>1214</v>
      </c>
      <c r="Y6233" s="3" t="s">
        <v>880</v>
      </c>
      <c r="Z6233" s="3" t="str">
        <f>INDEX(业务类型!$C$4:$C$8,MATCH(纤芯!Y6233,业务类型!$B$4:$B$8,0))</f>
        <v>IDLE</v>
      </c>
      <c r="AA6233" s="3"/>
    </row>
    <row r="6234" spans="1:27" ht="16.5" x14ac:dyDescent="0.2">
      <c r="A6234" s="3">
        <v>6231</v>
      </c>
      <c r="B6234" s="3">
        <f t="shared" si="489"/>
        <v>37055302007</v>
      </c>
      <c r="C6234" s="3" t="s">
        <v>1166</v>
      </c>
      <c r="D6234" s="3" t="s">
        <v>255</v>
      </c>
      <c r="E6234" s="3" t="str">
        <f>INDEX(光放段!$G$4:$G$237,MATCH(纤芯!G6234,光放段!$C$4:$C$237,0))</f>
        <v>山东二干|潍烟威2号光缆:烟台大海阳-威海新威路522局</v>
      </c>
      <c r="F6234" s="3">
        <f>INDEX(光放段!$I$4:$I$237,MATCH(纤芯!H6234,光放段!$B$4:$B$237,0))</f>
        <v>37055300000</v>
      </c>
      <c r="G6234" s="3" t="str">
        <f t="shared" si="485"/>
        <v>山东二干|潍烟威2号光缆:牟平42局-威海新威路522局</v>
      </c>
      <c r="H6234" s="3">
        <f>INDEX(光放段!$B$4:$B$237,MATCH(纤芯!G6234,光放段!$C$4:$C$237,0))</f>
        <v>37055302000</v>
      </c>
      <c r="I6234" s="3" t="str">
        <f t="shared" si="486"/>
        <v>潍烟威2号光缆</v>
      </c>
      <c r="J6234" s="3" t="str">
        <f>INDEX(子缆名称!$B$4:$B$29,纤芯!M6234)</f>
        <v>A缆</v>
      </c>
      <c r="K6234" s="3">
        <v>7</v>
      </c>
      <c r="L6234" s="3">
        <f t="shared" si="487"/>
        <v>7</v>
      </c>
      <c r="M6234" s="3">
        <f t="shared" si="488"/>
        <v>1</v>
      </c>
      <c r="N6234" s="3" t="s">
        <v>133</v>
      </c>
      <c r="O6234" s="3">
        <f>COUNTIF([1]局站!$D$4:$D$172,"="&amp;N6234)</f>
        <v>1</v>
      </c>
      <c r="P6234" s="3">
        <v>0</v>
      </c>
      <c r="Q6234" s="3">
        <v>0</v>
      </c>
      <c r="R6234" s="3">
        <v>0</v>
      </c>
      <c r="S6234" s="3" t="s">
        <v>137</v>
      </c>
      <c r="T6234" s="3">
        <f>COUNTIF([1]局站!$D$4:$D$172,"="&amp;S6234)</f>
        <v>1</v>
      </c>
      <c r="U6234" s="3">
        <v>0</v>
      </c>
      <c r="V6234" s="3">
        <v>0</v>
      </c>
      <c r="W6234" s="3">
        <v>0</v>
      </c>
      <c r="X6234" s="3" t="s">
        <v>1214</v>
      </c>
      <c r="Y6234" s="3" t="s">
        <v>881</v>
      </c>
      <c r="Z6234" s="3" t="str">
        <f>INDEX(业务类型!$C$4:$C$8,MATCH(纤芯!Y6234,业务类型!$B$4:$B$8,0))</f>
        <v>OTHER</v>
      </c>
      <c r="AA6234" s="3" t="s">
        <v>882</v>
      </c>
    </row>
    <row r="6235" spans="1:27" ht="16.5" x14ac:dyDescent="0.2">
      <c r="A6235" s="3">
        <v>6232</v>
      </c>
      <c r="B6235" s="3">
        <f t="shared" si="489"/>
        <v>37055302008</v>
      </c>
      <c r="C6235" s="3" t="s">
        <v>1166</v>
      </c>
      <c r="D6235" s="3" t="s">
        <v>255</v>
      </c>
      <c r="E6235" s="3" t="str">
        <f>INDEX(光放段!$G$4:$G$237,MATCH(纤芯!G6235,光放段!$C$4:$C$237,0))</f>
        <v>山东二干|潍烟威2号光缆:烟台大海阳-威海新威路522局</v>
      </c>
      <c r="F6235" s="3">
        <f>INDEX(光放段!$I$4:$I$237,MATCH(纤芯!H6235,光放段!$B$4:$B$237,0))</f>
        <v>37055300000</v>
      </c>
      <c r="G6235" s="3" t="str">
        <f t="shared" si="485"/>
        <v>山东二干|潍烟威2号光缆:牟平42局-威海新威路522局</v>
      </c>
      <c r="H6235" s="3">
        <f>INDEX(光放段!$B$4:$B$237,MATCH(纤芯!G6235,光放段!$C$4:$C$237,0))</f>
        <v>37055302000</v>
      </c>
      <c r="I6235" s="3" t="str">
        <f t="shared" si="486"/>
        <v>潍烟威2号光缆</v>
      </c>
      <c r="J6235" s="3" t="str">
        <f>INDEX(子缆名称!$B$4:$B$29,纤芯!M6235)</f>
        <v>A缆</v>
      </c>
      <c r="K6235" s="3">
        <v>8</v>
      </c>
      <c r="L6235" s="3">
        <f t="shared" si="487"/>
        <v>8</v>
      </c>
      <c r="M6235" s="3">
        <f t="shared" si="488"/>
        <v>1</v>
      </c>
      <c r="N6235" s="3" t="s">
        <v>133</v>
      </c>
      <c r="O6235" s="3">
        <f>COUNTIF([1]局站!$D$4:$D$172,"="&amp;N6235)</f>
        <v>1</v>
      </c>
      <c r="P6235" s="3">
        <v>0</v>
      </c>
      <c r="Q6235" s="3">
        <v>0</v>
      </c>
      <c r="R6235" s="3">
        <v>0</v>
      </c>
      <c r="S6235" s="3" t="s">
        <v>137</v>
      </c>
      <c r="T6235" s="3">
        <f>COUNTIF([1]局站!$D$4:$D$172,"="&amp;S6235)</f>
        <v>1</v>
      </c>
      <c r="U6235" s="3">
        <v>0</v>
      </c>
      <c r="V6235" s="3">
        <v>0</v>
      </c>
      <c r="W6235" s="3">
        <v>0</v>
      </c>
      <c r="X6235" s="3" t="s">
        <v>1214</v>
      </c>
      <c r="Y6235" s="3" t="s">
        <v>881</v>
      </c>
      <c r="Z6235" s="3" t="str">
        <f>INDEX(业务类型!$C$4:$C$8,MATCH(纤芯!Y6235,业务类型!$B$4:$B$8,0))</f>
        <v>OTHER</v>
      </c>
      <c r="AA6235" s="3" t="s">
        <v>882</v>
      </c>
    </row>
    <row r="6236" spans="1:27" ht="16.5" x14ac:dyDescent="0.2">
      <c r="A6236" s="3">
        <v>6233</v>
      </c>
      <c r="B6236" s="3">
        <f t="shared" si="489"/>
        <v>37055302009</v>
      </c>
      <c r="C6236" s="3" t="s">
        <v>1166</v>
      </c>
      <c r="D6236" s="3" t="s">
        <v>255</v>
      </c>
      <c r="E6236" s="3" t="str">
        <f>INDEX(光放段!$G$4:$G$237,MATCH(纤芯!G6236,光放段!$C$4:$C$237,0))</f>
        <v>山东二干|潍烟威2号光缆:烟台大海阳-威海新威路522局</v>
      </c>
      <c r="F6236" s="3">
        <f>INDEX(光放段!$I$4:$I$237,MATCH(纤芯!H6236,光放段!$B$4:$B$237,0))</f>
        <v>37055300000</v>
      </c>
      <c r="G6236" s="3" t="str">
        <f t="shared" si="485"/>
        <v>山东二干|潍烟威2号光缆:牟平42局-威海新威路522局</v>
      </c>
      <c r="H6236" s="3">
        <f>INDEX(光放段!$B$4:$B$237,MATCH(纤芯!G6236,光放段!$C$4:$C$237,0))</f>
        <v>37055302000</v>
      </c>
      <c r="I6236" s="3" t="str">
        <f t="shared" si="486"/>
        <v>潍烟威2号光缆</v>
      </c>
      <c r="J6236" s="3" t="str">
        <f>INDEX(子缆名称!$B$4:$B$29,纤芯!M6236)</f>
        <v>A缆</v>
      </c>
      <c r="K6236" s="3">
        <v>9</v>
      </c>
      <c r="L6236" s="3">
        <f t="shared" si="487"/>
        <v>9</v>
      </c>
      <c r="M6236" s="3">
        <f t="shared" si="488"/>
        <v>1</v>
      </c>
      <c r="N6236" s="3" t="s">
        <v>133</v>
      </c>
      <c r="O6236" s="3">
        <f>COUNTIF([1]局站!$D$4:$D$172,"="&amp;N6236)</f>
        <v>1</v>
      </c>
      <c r="P6236" s="3">
        <v>0</v>
      </c>
      <c r="Q6236" s="3">
        <v>0</v>
      </c>
      <c r="R6236" s="3">
        <v>0</v>
      </c>
      <c r="S6236" s="3" t="s">
        <v>137</v>
      </c>
      <c r="T6236" s="3">
        <f>COUNTIF([1]局站!$D$4:$D$172,"="&amp;S6236)</f>
        <v>1</v>
      </c>
      <c r="U6236" s="3">
        <v>0</v>
      </c>
      <c r="V6236" s="3">
        <v>0</v>
      </c>
      <c r="W6236" s="3">
        <v>0</v>
      </c>
      <c r="X6236" s="3" t="s">
        <v>1214</v>
      </c>
      <c r="Y6236" s="3" t="s">
        <v>880</v>
      </c>
      <c r="Z6236" s="3" t="str">
        <f>INDEX(业务类型!$C$4:$C$8,MATCH(纤芯!Y6236,业务类型!$B$4:$B$8,0))</f>
        <v>IDLE</v>
      </c>
      <c r="AA6236" s="3"/>
    </row>
    <row r="6237" spans="1:27" ht="16.5" x14ac:dyDescent="0.2">
      <c r="A6237" s="3">
        <v>6234</v>
      </c>
      <c r="B6237" s="3">
        <f t="shared" si="489"/>
        <v>37055302010</v>
      </c>
      <c r="C6237" s="3" t="s">
        <v>1166</v>
      </c>
      <c r="D6237" s="3" t="s">
        <v>255</v>
      </c>
      <c r="E6237" s="3" t="str">
        <f>INDEX(光放段!$G$4:$G$237,MATCH(纤芯!G6237,光放段!$C$4:$C$237,0))</f>
        <v>山东二干|潍烟威2号光缆:烟台大海阳-威海新威路522局</v>
      </c>
      <c r="F6237" s="3">
        <f>INDEX(光放段!$I$4:$I$237,MATCH(纤芯!H6237,光放段!$B$4:$B$237,0))</f>
        <v>37055300000</v>
      </c>
      <c r="G6237" s="3" t="str">
        <f t="shared" si="485"/>
        <v>山东二干|潍烟威2号光缆:牟平42局-威海新威路522局</v>
      </c>
      <c r="H6237" s="3">
        <f>INDEX(光放段!$B$4:$B$237,MATCH(纤芯!G6237,光放段!$C$4:$C$237,0))</f>
        <v>37055302000</v>
      </c>
      <c r="I6237" s="3" t="str">
        <f t="shared" si="486"/>
        <v>潍烟威2号光缆</v>
      </c>
      <c r="J6237" s="3" t="str">
        <f>INDEX(子缆名称!$B$4:$B$29,纤芯!M6237)</f>
        <v>A缆</v>
      </c>
      <c r="K6237" s="3">
        <v>10</v>
      </c>
      <c r="L6237" s="3">
        <f t="shared" si="487"/>
        <v>10</v>
      </c>
      <c r="M6237" s="3">
        <f t="shared" si="488"/>
        <v>1</v>
      </c>
      <c r="N6237" s="3" t="s">
        <v>133</v>
      </c>
      <c r="O6237" s="3">
        <f>COUNTIF([1]局站!$D$4:$D$172,"="&amp;N6237)</f>
        <v>1</v>
      </c>
      <c r="P6237" s="3">
        <v>0</v>
      </c>
      <c r="Q6237" s="3">
        <v>0</v>
      </c>
      <c r="R6237" s="3">
        <v>0</v>
      </c>
      <c r="S6237" s="3" t="s">
        <v>137</v>
      </c>
      <c r="T6237" s="3">
        <f>COUNTIF([1]局站!$D$4:$D$172,"="&amp;S6237)</f>
        <v>1</v>
      </c>
      <c r="U6237" s="3">
        <v>0</v>
      </c>
      <c r="V6237" s="3">
        <v>0</v>
      </c>
      <c r="W6237" s="3">
        <v>0</v>
      </c>
      <c r="X6237" s="3" t="s">
        <v>1214</v>
      </c>
      <c r="Y6237" s="3" t="s">
        <v>880</v>
      </c>
      <c r="Z6237" s="3" t="str">
        <f>INDEX(业务类型!$C$4:$C$8,MATCH(纤芯!Y6237,业务类型!$B$4:$B$8,0))</f>
        <v>IDLE</v>
      </c>
      <c r="AA6237" s="3"/>
    </row>
    <row r="6238" spans="1:27" ht="16.5" x14ac:dyDescent="0.2">
      <c r="A6238" s="3">
        <v>6235</v>
      </c>
      <c r="B6238" s="3">
        <f t="shared" si="489"/>
        <v>37055302011</v>
      </c>
      <c r="C6238" s="3" t="s">
        <v>1166</v>
      </c>
      <c r="D6238" s="3" t="s">
        <v>255</v>
      </c>
      <c r="E6238" s="3" t="str">
        <f>INDEX(光放段!$G$4:$G$237,MATCH(纤芯!G6238,光放段!$C$4:$C$237,0))</f>
        <v>山东二干|潍烟威2号光缆:烟台大海阳-威海新威路522局</v>
      </c>
      <c r="F6238" s="3">
        <f>INDEX(光放段!$I$4:$I$237,MATCH(纤芯!H6238,光放段!$B$4:$B$237,0))</f>
        <v>37055300000</v>
      </c>
      <c r="G6238" s="3" t="str">
        <f t="shared" si="485"/>
        <v>山东二干|潍烟威2号光缆:牟平42局-威海新威路522局</v>
      </c>
      <c r="H6238" s="3">
        <f>INDEX(光放段!$B$4:$B$237,MATCH(纤芯!G6238,光放段!$C$4:$C$237,0))</f>
        <v>37055302000</v>
      </c>
      <c r="I6238" s="3" t="str">
        <f t="shared" si="486"/>
        <v>潍烟威2号光缆</v>
      </c>
      <c r="J6238" s="3" t="str">
        <f>INDEX(子缆名称!$B$4:$B$29,纤芯!M6238)</f>
        <v>A缆</v>
      </c>
      <c r="K6238" s="3">
        <v>11</v>
      </c>
      <c r="L6238" s="3">
        <f t="shared" si="487"/>
        <v>11</v>
      </c>
      <c r="M6238" s="3">
        <f t="shared" si="488"/>
        <v>1</v>
      </c>
      <c r="N6238" s="3" t="s">
        <v>133</v>
      </c>
      <c r="O6238" s="3">
        <f>COUNTIF([1]局站!$D$4:$D$172,"="&amp;N6238)</f>
        <v>1</v>
      </c>
      <c r="P6238" s="3">
        <v>0</v>
      </c>
      <c r="Q6238" s="3">
        <v>0</v>
      </c>
      <c r="R6238" s="3">
        <v>0</v>
      </c>
      <c r="S6238" s="3" t="s">
        <v>137</v>
      </c>
      <c r="T6238" s="3">
        <f>COUNTIF([1]局站!$D$4:$D$172,"="&amp;S6238)</f>
        <v>1</v>
      </c>
      <c r="U6238" s="3">
        <v>0</v>
      </c>
      <c r="V6238" s="3">
        <v>0</v>
      </c>
      <c r="W6238" s="3">
        <v>0</v>
      </c>
      <c r="X6238" s="3" t="s">
        <v>1214</v>
      </c>
      <c r="Y6238" s="3" t="s">
        <v>852</v>
      </c>
      <c r="Z6238" s="3" t="str">
        <f>INDEX(业务类型!$C$4:$C$8,MATCH(纤芯!Y6238,业务类型!$B$4:$B$8,0))</f>
        <v>TWO</v>
      </c>
      <c r="AA6238" s="3" t="s">
        <v>905</v>
      </c>
    </row>
    <row r="6239" spans="1:27" ht="16.5" x14ac:dyDescent="0.2">
      <c r="A6239" s="3">
        <v>6236</v>
      </c>
      <c r="B6239" s="3">
        <f t="shared" si="489"/>
        <v>37055302012</v>
      </c>
      <c r="C6239" s="3" t="s">
        <v>1166</v>
      </c>
      <c r="D6239" s="3" t="s">
        <v>255</v>
      </c>
      <c r="E6239" s="3" t="str">
        <f>INDEX(光放段!$G$4:$G$237,MATCH(纤芯!G6239,光放段!$C$4:$C$237,0))</f>
        <v>山东二干|潍烟威2号光缆:烟台大海阳-威海新威路522局</v>
      </c>
      <c r="F6239" s="3">
        <f>INDEX(光放段!$I$4:$I$237,MATCH(纤芯!H6239,光放段!$B$4:$B$237,0))</f>
        <v>37055300000</v>
      </c>
      <c r="G6239" s="3" t="str">
        <f t="shared" si="485"/>
        <v>山东二干|潍烟威2号光缆:牟平42局-威海新威路522局</v>
      </c>
      <c r="H6239" s="3">
        <f>INDEX(光放段!$B$4:$B$237,MATCH(纤芯!G6239,光放段!$C$4:$C$237,0))</f>
        <v>37055302000</v>
      </c>
      <c r="I6239" s="3" t="str">
        <f t="shared" si="486"/>
        <v>潍烟威2号光缆</v>
      </c>
      <c r="J6239" s="3" t="str">
        <f>INDEX(子缆名称!$B$4:$B$29,纤芯!M6239)</f>
        <v>A缆</v>
      </c>
      <c r="K6239" s="3">
        <v>12</v>
      </c>
      <c r="L6239" s="3">
        <f t="shared" si="487"/>
        <v>12</v>
      </c>
      <c r="M6239" s="3">
        <f t="shared" si="488"/>
        <v>1</v>
      </c>
      <c r="N6239" s="3" t="s">
        <v>133</v>
      </c>
      <c r="O6239" s="3">
        <f>COUNTIF([1]局站!$D$4:$D$172,"="&amp;N6239)</f>
        <v>1</v>
      </c>
      <c r="P6239" s="3">
        <v>0</v>
      </c>
      <c r="Q6239" s="3">
        <v>0</v>
      </c>
      <c r="R6239" s="3">
        <v>0</v>
      </c>
      <c r="S6239" s="3" t="s">
        <v>137</v>
      </c>
      <c r="T6239" s="3">
        <f>COUNTIF([1]局站!$D$4:$D$172,"="&amp;S6239)</f>
        <v>1</v>
      </c>
      <c r="U6239" s="3">
        <v>0</v>
      </c>
      <c r="V6239" s="3">
        <v>0</v>
      </c>
      <c r="W6239" s="3">
        <v>0</v>
      </c>
      <c r="X6239" s="3" t="s">
        <v>1214</v>
      </c>
      <c r="Y6239" s="3" t="s">
        <v>852</v>
      </c>
      <c r="Z6239" s="3" t="str">
        <f>INDEX(业务类型!$C$4:$C$8,MATCH(纤芯!Y6239,业务类型!$B$4:$B$8,0))</f>
        <v>TWO</v>
      </c>
      <c r="AA6239" s="3" t="s">
        <v>905</v>
      </c>
    </row>
    <row r="6240" spans="1:27" ht="16.5" x14ac:dyDescent="0.2">
      <c r="A6240" s="3">
        <v>6237</v>
      </c>
      <c r="B6240" s="3">
        <f t="shared" si="489"/>
        <v>37055302013</v>
      </c>
      <c r="C6240" s="3" t="s">
        <v>1166</v>
      </c>
      <c r="D6240" s="3" t="s">
        <v>255</v>
      </c>
      <c r="E6240" s="3" t="str">
        <f>INDEX(光放段!$G$4:$G$237,MATCH(纤芯!G6240,光放段!$C$4:$C$237,0))</f>
        <v>山东二干|潍烟威2号光缆:烟台大海阳-威海新威路522局</v>
      </c>
      <c r="F6240" s="3">
        <f>INDEX(光放段!$I$4:$I$237,MATCH(纤芯!H6240,光放段!$B$4:$B$237,0))</f>
        <v>37055300000</v>
      </c>
      <c r="G6240" s="3" t="str">
        <f t="shared" si="485"/>
        <v>山东二干|潍烟威2号光缆:牟平42局-威海新威路522局</v>
      </c>
      <c r="H6240" s="3">
        <f>INDEX(光放段!$B$4:$B$237,MATCH(纤芯!G6240,光放段!$C$4:$C$237,0))</f>
        <v>37055302000</v>
      </c>
      <c r="I6240" s="3" t="str">
        <f t="shared" si="486"/>
        <v>潍烟威2号光缆</v>
      </c>
      <c r="J6240" s="3" t="str">
        <f>INDEX(子缆名称!$B$4:$B$29,纤芯!M6240)</f>
        <v>B缆</v>
      </c>
      <c r="K6240" s="3">
        <v>13</v>
      </c>
      <c r="L6240" s="3">
        <f t="shared" si="487"/>
        <v>1</v>
      </c>
      <c r="M6240" s="3">
        <f t="shared" si="488"/>
        <v>2</v>
      </c>
      <c r="N6240" s="3" t="s">
        <v>133</v>
      </c>
      <c r="O6240" s="3">
        <f>COUNTIF([1]局站!$D$4:$D$172,"="&amp;N6240)</f>
        <v>1</v>
      </c>
      <c r="P6240" s="3">
        <v>0</v>
      </c>
      <c r="Q6240" s="3">
        <v>0</v>
      </c>
      <c r="R6240" s="3">
        <v>0</v>
      </c>
      <c r="S6240" s="3" t="s">
        <v>137</v>
      </c>
      <c r="T6240" s="3">
        <f>COUNTIF([1]局站!$D$4:$D$172,"="&amp;S6240)</f>
        <v>1</v>
      </c>
      <c r="U6240" s="3">
        <v>0</v>
      </c>
      <c r="V6240" s="3">
        <v>0</v>
      </c>
      <c r="W6240" s="3">
        <v>0</v>
      </c>
      <c r="X6240" s="3" t="s">
        <v>1214</v>
      </c>
      <c r="Y6240" s="3" t="s">
        <v>880</v>
      </c>
      <c r="Z6240" s="3" t="str">
        <f>INDEX(业务类型!$C$4:$C$8,MATCH(纤芯!Y6240,业务类型!$B$4:$B$8,0))</f>
        <v>IDLE</v>
      </c>
      <c r="AA6240" s="3"/>
    </row>
    <row r="6241" spans="1:27" ht="16.5" x14ac:dyDescent="0.2">
      <c r="A6241" s="3">
        <v>6238</v>
      </c>
      <c r="B6241" s="3">
        <f t="shared" si="489"/>
        <v>37055302014</v>
      </c>
      <c r="C6241" s="3" t="s">
        <v>1166</v>
      </c>
      <c r="D6241" s="3" t="s">
        <v>255</v>
      </c>
      <c r="E6241" s="3" t="str">
        <f>INDEX(光放段!$G$4:$G$237,MATCH(纤芯!G6241,光放段!$C$4:$C$237,0))</f>
        <v>山东二干|潍烟威2号光缆:烟台大海阳-威海新威路522局</v>
      </c>
      <c r="F6241" s="3">
        <f>INDEX(光放段!$I$4:$I$237,MATCH(纤芯!H6241,光放段!$B$4:$B$237,0))</f>
        <v>37055300000</v>
      </c>
      <c r="G6241" s="3" t="str">
        <f t="shared" si="485"/>
        <v>山东二干|潍烟威2号光缆:牟平42局-威海新威路522局</v>
      </c>
      <c r="H6241" s="3">
        <f>INDEX(光放段!$B$4:$B$237,MATCH(纤芯!G6241,光放段!$C$4:$C$237,0))</f>
        <v>37055302000</v>
      </c>
      <c r="I6241" s="3" t="str">
        <f t="shared" si="486"/>
        <v>潍烟威2号光缆</v>
      </c>
      <c r="J6241" s="3" t="str">
        <f>INDEX(子缆名称!$B$4:$B$29,纤芯!M6241)</f>
        <v>B缆</v>
      </c>
      <c r="K6241" s="3">
        <v>14</v>
      </c>
      <c r="L6241" s="3">
        <f t="shared" si="487"/>
        <v>2</v>
      </c>
      <c r="M6241" s="3">
        <f t="shared" si="488"/>
        <v>2</v>
      </c>
      <c r="N6241" s="3" t="s">
        <v>133</v>
      </c>
      <c r="O6241" s="3">
        <f>COUNTIF([1]局站!$D$4:$D$172,"="&amp;N6241)</f>
        <v>1</v>
      </c>
      <c r="P6241" s="3">
        <v>0</v>
      </c>
      <c r="Q6241" s="3">
        <v>0</v>
      </c>
      <c r="R6241" s="3">
        <v>0</v>
      </c>
      <c r="S6241" s="3" t="s">
        <v>137</v>
      </c>
      <c r="T6241" s="3">
        <f>COUNTIF([1]局站!$D$4:$D$172,"="&amp;S6241)</f>
        <v>1</v>
      </c>
      <c r="U6241" s="3">
        <v>0</v>
      </c>
      <c r="V6241" s="3">
        <v>0</v>
      </c>
      <c r="W6241" s="3">
        <v>0</v>
      </c>
      <c r="X6241" s="3" t="s">
        <v>1214</v>
      </c>
      <c r="Y6241" s="3" t="s">
        <v>852</v>
      </c>
      <c r="Z6241" s="3" t="str">
        <f>INDEX(业务类型!$C$4:$C$8,MATCH(纤芯!Y6241,业务类型!$B$4:$B$8,0))</f>
        <v>TWO</v>
      </c>
      <c r="AA6241" s="3" t="s">
        <v>999</v>
      </c>
    </row>
    <row r="6242" spans="1:27" ht="16.5" x14ac:dyDescent="0.2">
      <c r="A6242" s="3">
        <v>6239</v>
      </c>
      <c r="B6242" s="3">
        <f t="shared" si="489"/>
        <v>37055302015</v>
      </c>
      <c r="C6242" s="3" t="s">
        <v>1166</v>
      </c>
      <c r="D6242" s="3" t="s">
        <v>255</v>
      </c>
      <c r="E6242" s="3" t="str">
        <f>INDEX(光放段!$G$4:$G$237,MATCH(纤芯!G6242,光放段!$C$4:$C$237,0))</f>
        <v>山东二干|潍烟威2号光缆:烟台大海阳-威海新威路522局</v>
      </c>
      <c r="F6242" s="3">
        <f>INDEX(光放段!$I$4:$I$237,MATCH(纤芯!H6242,光放段!$B$4:$B$237,0))</f>
        <v>37055300000</v>
      </c>
      <c r="G6242" s="3" t="str">
        <f t="shared" si="485"/>
        <v>山东二干|潍烟威2号光缆:牟平42局-威海新威路522局</v>
      </c>
      <c r="H6242" s="3">
        <f>INDEX(光放段!$B$4:$B$237,MATCH(纤芯!G6242,光放段!$C$4:$C$237,0))</f>
        <v>37055302000</v>
      </c>
      <c r="I6242" s="3" t="str">
        <f t="shared" si="486"/>
        <v>潍烟威2号光缆</v>
      </c>
      <c r="J6242" s="3" t="str">
        <f>INDEX(子缆名称!$B$4:$B$29,纤芯!M6242)</f>
        <v>B缆</v>
      </c>
      <c r="K6242" s="3">
        <v>15</v>
      </c>
      <c r="L6242" s="3">
        <f t="shared" si="487"/>
        <v>3</v>
      </c>
      <c r="M6242" s="3">
        <f t="shared" si="488"/>
        <v>2</v>
      </c>
      <c r="N6242" s="3" t="s">
        <v>133</v>
      </c>
      <c r="O6242" s="3">
        <f>COUNTIF([1]局站!$D$4:$D$172,"="&amp;N6242)</f>
        <v>1</v>
      </c>
      <c r="P6242" s="3">
        <v>0</v>
      </c>
      <c r="Q6242" s="3">
        <v>0</v>
      </c>
      <c r="R6242" s="3">
        <v>0</v>
      </c>
      <c r="S6242" s="3" t="s">
        <v>137</v>
      </c>
      <c r="T6242" s="3">
        <f>COUNTIF([1]局站!$D$4:$D$172,"="&amp;S6242)</f>
        <v>1</v>
      </c>
      <c r="U6242" s="3">
        <v>0</v>
      </c>
      <c r="V6242" s="3">
        <v>0</v>
      </c>
      <c r="W6242" s="3">
        <v>0</v>
      </c>
      <c r="X6242" s="3" t="s">
        <v>1214</v>
      </c>
      <c r="Y6242" s="3" t="s">
        <v>880</v>
      </c>
      <c r="Z6242" s="3" t="str">
        <f>INDEX(业务类型!$C$4:$C$8,MATCH(纤芯!Y6242,业务类型!$B$4:$B$8,0))</f>
        <v>IDLE</v>
      </c>
      <c r="AA6242" s="3"/>
    </row>
    <row r="6243" spans="1:27" ht="16.5" x14ac:dyDescent="0.2">
      <c r="A6243" s="3">
        <v>6240</v>
      </c>
      <c r="B6243" s="3">
        <f t="shared" si="489"/>
        <v>37055302016</v>
      </c>
      <c r="C6243" s="3" t="s">
        <v>1166</v>
      </c>
      <c r="D6243" s="3" t="s">
        <v>255</v>
      </c>
      <c r="E6243" s="3" t="str">
        <f>INDEX(光放段!$G$4:$G$237,MATCH(纤芯!G6243,光放段!$C$4:$C$237,0))</f>
        <v>山东二干|潍烟威2号光缆:烟台大海阳-威海新威路522局</v>
      </c>
      <c r="F6243" s="3">
        <f>INDEX(光放段!$I$4:$I$237,MATCH(纤芯!H6243,光放段!$B$4:$B$237,0))</f>
        <v>37055300000</v>
      </c>
      <c r="G6243" s="3" t="str">
        <f t="shared" si="485"/>
        <v>山东二干|潍烟威2号光缆:牟平42局-威海新威路522局</v>
      </c>
      <c r="H6243" s="3">
        <f>INDEX(光放段!$B$4:$B$237,MATCH(纤芯!G6243,光放段!$C$4:$C$237,0))</f>
        <v>37055302000</v>
      </c>
      <c r="I6243" s="3" t="str">
        <f t="shared" si="486"/>
        <v>潍烟威2号光缆</v>
      </c>
      <c r="J6243" s="3" t="str">
        <f>INDEX(子缆名称!$B$4:$B$29,纤芯!M6243)</f>
        <v>B缆</v>
      </c>
      <c r="K6243" s="3">
        <v>16</v>
      </c>
      <c r="L6243" s="3">
        <f t="shared" si="487"/>
        <v>4</v>
      </c>
      <c r="M6243" s="3">
        <f t="shared" si="488"/>
        <v>2</v>
      </c>
      <c r="N6243" s="3" t="s">
        <v>133</v>
      </c>
      <c r="O6243" s="3">
        <f>COUNTIF([1]局站!$D$4:$D$172,"="&amp;N6243)</f>
        <v>1</v>
      </c>
      <c r="P6243" s="3">
        <v>0</v>
      </c>
      <c r="Q6243" s="3">
        <v>0</v>
      </c>
      <c r="R6243" s="3">
        <v>0</v>
      </c>
      <c r="S6243" s="3" t="s">
        <v>137</v>
      </c>
      <c r="T6243" s="3">
        <f>COUNTIF([1]局站!$D$4:$D$172,"="&amp;S6243)</f>
        <v>1</v>
      </c>
      <c r="U6243" s="3">
        <v>0</v>
      </c>
      <c r="V6243" s="3">
        <v>0</v>
      </c>
      <c r="W6243" s="3">
        <v>0</v>
      </c>
      <c r="X6243" s="3" t="s">
        <v>1214</v>
      </c>
      <c r="Y6243" s="3" t="s">
        <v>852</v>
      </c>
      <c r="Z6243" s="3" t="str">
        <f>INDEX(业务类型!$C$4:$C$8,MATCH(纤芯!Y6243,业务类型!$B$4:$B$8,0))</f>
        <v>TWO</v>
      </c>
      <c r="AA6243" s="3" t="s">
        <v>907</v>
      </c>
    </row>
    <row r="6244" spans="1:27" ht="16.5" x14ac:dyDescent="0.2">
      <c r="A6244" s="3">
        <v>6241</v>
      </c>
      <c r="B6244" s="3">
        <f t="shared" si="489"/>
        <v>37055302017</v>
      </c>
      <c r="C6244" s="3" t="s">
        <v>1166</v>
      </c>
      <c r="D6244" s="3" t="s">
        <v>255</v>
      </c>
      <c r="E6244" s="3" t="str">
        <f>INDEX(光放段!$G$4:$G$237,MATCH(纤芯!G6244,光放段!$C$4:$C$237,0))</f>
        <v>山东二干|潍烟威2号光缆:烟台大海阳-威海新威路522局</v>
      </c>
      <c r="F6244" s="3">
        <f>INDEX(光放段!$I$4:$I$237,MATCH(纤芯!H6244,光放段!$B$4:$B$237,0))</f>
        <v>37055300000</v>
      </c>
      <c r="G6244" s="3" t="str">
        <f t="shared" si="485"/>
        <v>山东二干|潍烟威2号光缆:牟平42局-威海新威路522局</v>
      </c>
      <c r="H6244" s="3">
        <f>INDEX(光放段!$B$4:$B$237,MATCH(纤芯!G6244,光放段!$C$4:$C$237,0))</f>
        <v>37055302000</v>
      </c>
      <c r="I6244" s="3" t="str">
        <f t="shared" si="486"/>
        <v>潍烟威2号光缆</v>
      </c>
      <c r="J6244" s="3" t="str">
        <f>INDEX(子缆名称!$B$4:$B$29,纤芯!M6244)</f>
        <v>B缆</v>
      </c>
      <c r="K6244" s="3">
        <v>17</v>
      </c>
      <c r="L6244" s="3">
        <f t="shared" si="487"/>
        <v>5</v>
      </c>
      <c r="M6244" s="3">
        <f t="shared" si="488"/>
        <v>2</v>
      </c>
      <c r="N6244" s="3" t="s">
        <v>133</v>
      </c>
      <c r="O6244" s="3">
        <f>COUNTIF([1]局站!$D$4:$D$172,"="&amp;N6244)</f>
        <v>1</v>
      </c>
      <c r="P6244" s="3">
        <v>0</v>
      </c>
      <c r="Q6244" s="3">
        <v>0</v>
      </c>
      <c r="R6244" s="3">
        <v>0</v>
      </c>
      <c r="S6244" s="3" t="s">
        <v>137</v>
      </c>
      <c r="T6244" s="3">
        <f>COUNTIF([1]局站!$D$4:$D$172,"="&amp;S6244)</f>
        <v>1</v>
      </c>
      <c r="U6244" s="3">
        <v>0</v>
      </c>
      <c r="V6244" s="3">
        <v>0</v>
      </c>
      <c r="W6244" s="3">
        <v>0</v>
      </c>
      <c r="X6244" s="3" t="s">
        <v>1214</v>
      </c>
      <c r="Y6244" s="3" t="s">
        <v>852</v>
      </c>
      <c r="Z6244" s="3" t="str">
        <f>INDEX(业务类型!$C$4:$C$8,MATCH(纤芯!Y6244,业务类型!$B$4:$B$8,0))</f>
        <v>TWO</v>
      </c>
      <c r="AA6244" s="3" t="s">
        <v>907</v>
      </c>
    </row>
    <row r="6245" spans="1:27" ht="16.5" x14ac:dyDescent="0.2">
      <c r="A6245" s="3">
        <v>6242</v>
      </c>
      <c r="B6245" s="3">
        <f t="shared" si="489"/>
        <v>37055302018</v>
      </c>
      <c r="C6245" s="3" t="s">
        <v>1166</v>
      </c>
      <c r="D6245" s="3" t="s">
        <v>255</v>
      </c>
      <c r="E6245" s="3" t="str">
        <f>INDEX(光放段!$G$4:$G$237,MATCH(纤芯!G6245,光放段!$C$4:$C$237,0))</f>
        <v>山东二干|潍烟威2号光缆:烟台大海阳-威海新威路522局</v>
      </c>
      <c r="F6245" s="3">
        <f>INDEX(光放段!$I$4:$I$237,MATCH(纤芯!H6245,光放段!$B$4:$B$237,0))</f>
        <v>37055300000</v>
      </c>
      <c r="G6245" s="3" t="str">
        <f t="shared" si="485"/>
        <v>山东二干|潍烟威2号光缆:牟平42局-威海新威路522局</v>
      </c>
      <c r="H6245" s="3">
        <f>INDEX(光放段!$B$4:$B$237,MATCH(纤芯!G6245,光放段!$C$4:$C$237,0))</f>
        <v>37055302000</v>
      </c>
      <c r="I6245" s="3" t="str">
        <f t="shared" si="486"/>
        <v>潍烟威2号光缆</v>
      </c>
      <c r="J6245" s="3" t="str">
        <f>INDEX(子缆名称!$B$4:$B$29,纤芯!M6245)</f>
        <v>B缆</v>
      </c>
      <c r="K6245" s="3">
        <v>18</v>
      </c>
      <c r="L6245" s="3">
        <f t="shared" si="487"/>
        <v>6</v>
      </c>
      <c r="M6245" s="3">
        <f t="shared" si="488"/>
        <v>2</v>
      </c>
      <c r="N6245" s="3" t="s">
        <v>133</v>
      </c>
      <c r="O6245" s="3">
        <f>COUNTIF([1]局站!$D$4:$D$172,"="&amp;N6245)</f>
        <v>1</v>
      </c>
      <c r="P6245" s="3">
        <v>0</v>
      </c>
      <c r="Q6245" s="3">
        <v>0</v>
      </c>
      <c r="R6245" s="3">
        <v>0</v>
      </c>
      <c r="S6245" s="3" t="s">
        <v>137</v>
      </c>
      <c r="T6245" s="3">
        <f>COUNTIF([1]局站!$D$4:$D$172,"="&amp;S6245)</f>
        <v>1</v>
      </c>
      <c r="U6245" s="3">
        <v>0</v>
      </c>
      <c r="V6245" s="3">
        <v>0</v>
      </c>
      <c r="W6245" s="3">
        <v>0</v>
      </c>
      <c r="X6245" s="3" t="s">
        <v>1214</v>
      </c>
      <c r="Y6245" s="3" t="s">
        <v>880</v>
      </c>
      <c r="Z6245" s="3" t="str">
        <f>INDEX(业务类型!$C$4:$C$8,MATCH(纤芯!Y6245,业务类型!$B$4:$B$8,0))</f>
        <v>IDLE</v>
      </c>
      <c r="AA6245" s="3"/>
    </row>
    <row r="6246" spans="1:27" ht="16.5" x14ac:dyDescent="0.2">
      <c r="A6246" s="3">
        <v>6243</v>
      </c>
      <c r="B6246" s="3">
        <f t="shared" si="489"/>
        <v>37055302019</v>
      </c>
      <c r="C6246" s="3" t="s">
        <v>1166</v>
      </c>
      <c r="D6246" s="3" t="s">
        <v>255</v>
      </c>
      <c r="E6246" s="3" t="str">
        <f>INDEX(光放段!$G$4:$G$237,MATCH(纤芯!G6246,光放段!$C$4:$C$237,0))</f>
        <v>山东二干|潍烟威2号光缆:烟台大海阳-威海新威路522局</v>
      </c>
      <c r="F6246" s="3">
        <f>INDEX(光放段!$I$4:$I$237,MATCH(纤芯!H6246,光放段!$B$4:$B$237,0))</f>
        <v>37055300000</v>
      </c>
      <c r="G6246" s="3" t="str">
        <f t="shared" si="485"/>
        <v>山东二干|潍烟威2号光缆:牟平42局-威海新威路522局</v>
      </c>
      <c r="H6246" s="3">
        <f>INDEX(光放段!$B$4:$B$237,MATCH(纤芯!G6246,光放段!$C$4:$C$237,0))</f>
        <v>37055302000</v>
      </c>
      <c r="I6246" s="3" t="str">
        <f t="shared" si="486"/>
        <v>潍烟威2号光缆</v>
      </c>
      <c r="J6246" s="3" t="str">
        <f>INDEX(子缆名称!$B$4:$B$29,纤芯!M6246)</f>
        <v>B缆</v>
      </c>
      <c r="K6246" s="3">
        <v>19</v>
      </c>
      <c r="L6246" s="3">
        <f t="shared" si="487"/>
        <v>7</v>
      </c>
      <c r="M6246" s="3">
        <f t="shared" si="488"/>
        <v>2</v>
      </c>
      <c r="N6246" s="3" t="s">
        <v>133</v>
      </c>
      <c r="O6246" s="3">
        <f>COUNTIF([1]局站!$D$4:$D$172,"="&amp;N6246)</f>
        <v>1</v>
      </c>
      <c r="P6246" s="3">
        <v>0</v>
      </c>
      <c r="Q6246" s="3">
        <v>0</v>
      </c>
      <c r="R6246" s="3">
        <v>0</v>
      </c>
      <c r="S6246" s="3" t="s">
        <v>137</v>
      </c>
      <c r="T6246" s="3">
        <f>COUNTIF([1]局站!$D$4:$D$172,"="&amp;S6246)</f>
        <v>1</v>
      </c>
      <c r="U6246" s="3">
        <v>0</v>
      </c>
      <c r="V6246" s="3">
        <v>0</v>
      </c>
      <c r="W6246" s="3">
        <v>0</v>
      </c>
      <c r="X6246" s="3" t="s">
        <v>1214</v>
      </c>
      <c r="Y6246" s="3" t="s">
        <v>880</v>
      </c>
      <c r="Z6246" s="3" t="str">
        <f>INDEX(业务类型!$C$4:$C$8,MATCH(纤芯!Y6246,业务类型!$B$4:$B$8,0))</f>
        <v>IDLE</v>
      </c>
      <c r="AA6246" s="3"/>
    </row>
    <row r="6247" spans="1:27" ht="16.5" x14ac:dyDescent="0.2">
      <c r="A6247" s="3">
        <v>6244</v>
      </c>
      <c r="B6247" s="3">
        <f t="shared" si="489"/>
        <v>37055302020</v>
      </c>
      <c r="C6247" s="3" t="s">
        <v>1166</v>
      </c>
      <c r="D6247" s="3" t="s">
        <v>255</v>
      </c>
      <c r="E6247" s="3" t="str">
        <f>INDEX(光放段!$G$4:$G$237,MATCH(纤芯!G6247,光放段!$C$4:$C$237,0))</f>
        <v>山东二干|潍烟威2号光缆:烟台大海阳-威海新威路522局</v>
      </c>
      <c r="F6247" s="3">
        <f>INDEX(光放段!$I$4:$I$237,MATCH(纤芯!H6247,光放段!$B$4:$B$237,0))</f>
        <v>37055300000</v>
      </c>
      <c r="G6247" s="3" t="str">
        <f t="shared" si="485"/>
        <v>山东二干|潍烟威2号光缆:牟平42局-威海新威路522局</v>
      </c>
      <c r="H6247" s="3">
        <f>INDEX(光放段!$B$4:$B$237,MATCH(纤芯!G6247,光放段!$C$4:$C$237,0))</f>
        <v>37055302000</v>
      </c>
      <c r="I6247" s="3" t="str">
        <f t="shared" si="486"/>
        <v>潍烟威2号光缆</v>
      </c>
      <c r="J6247" s="3" t="str">
        <f>INDEX(子缆名称!$B$4:$B$29,纤芯!M6247)</f>
        <v>B缆</v>
      </c>
      <c r="K6247" s="3">
        <v>20</v>
      </c>
      <c r="L6247" s="3">
        <f t="shared" si="487"/>
        <v>8</v>
      </c>
      <c r="M6247" s="3">
        <f t="shared" si="488"/>
        <v>2</v>
      </c>
      <c r="N6247" s="3" t="s">
        <v>133</v>
      </c>
      <c r="O6247" s="3">
        <f>COUNTIF([1]局站!$D$4:$D$172,"="&amp;N6247)</f>
        <v>1</v>
      </c>
      <c r="P6247" s="3">
        <v>0</v>
      </c>
      <c r="Q6247" s="3">
        <v>0</v>
      </c>
      <c r="R6247" s="3">
        <v>0</v>
      </c>
      <c r="S6247" s="3" t="s">
        <v>137</v>
      </c>
      <c r="T6247" s="3">
        <f>COUNTIF([1]局站!$D$4:$D$172,"="&amp;S6247)</f>
        <v>1</v>
      </c>
      <c r="U6247" s="3">
        <v>0</v>
      </c>
      <c r="V6247" s="3">
        <v>0</v>
      </c>
      <c r="W6247" s="3">
        <v>0</v>
      </c>
      <c r="X6247" s="3" t="s">
        <v>1214</v>
      </c>
      <c r="Y6247" s="3" t="s">
        <v>880</v>
      </c>
      <c r="Z6247" s="3" t="str">
        <f>INDEX(业务类型!$C$4:$C$8,MATCH(纤芯!Y6247,业务类型!$B$4:$B$8,0))</f>
        <v>IDLE</v>
      </c>
      <c r="AA6247" s="3"/>
    </row>
    <row r="6248" spans="1:27" ht="16.5" x14ac:dyDescent="0.2">
      <c r="A6248" s="3">
        <v>6245</v>
      </c>
      <c r="B6248" s="3">
        <f t="shared" si="489"/>
        <v>37055302021</v>
      </c>
      <c r="C6248" s="3" t="s">
        <v>1166</v>
      </c>
      <c r="D6248" s="3" t="s">
        <v>255</v>
      </c>
      <c r="E6248" s="3" t="str">
        <f>INDEX(光放段!$G$4:$G$237,MATCH(纤芯!G6248,光放段!$C$4:$C$237,0))</f>
        <v>山东二干|潍烟威2号光缆:烟台大海阳-威海新威路522局</v>
      </c>
      <c r="F6248" s="3">
        <f>INDEX(光放段!$I$4:$I$237,MATCH(纤芯!H6248,光放段!$B$4:$B$237,0))</f>
        <v>37055300000</v>
      </c>
      <c r="G6248" s="3" t="str">
        <f t="shared" si="485"/>
        <v>山东二干|潍烟威2号光缆:牟平42局-威海新威路522局</v>
      </c>
      <c r="H6248" s="3">
        <f>INDEX(光放段!$B$4:$B$237,MATCH(纤芯!G6248,光放段!$C$4:$C$237,0))</f>
        <v>37055302000</v>
      </c>
      <c r="I6248" s="3" t="str">
        <f t="shared" si="486"/>
        <v>潍烟威2号光缆</v>
      </c>
      <c r="J6248" s="3" t="str">
        <f>INDEX(子缆名称!$B$4:$B$29,纤芯!M6248)</f>
        <v>B缆</v>
      </c>
      <c r="K6248" s="3">
        <v>21</v>
      </c>
      <c r="L6248" s="3">
        <f t="shared" si="487"/>
        <v>9</v>
      </c>
      <c r="M6248" s="3">
        <f t="shared" si="488"/>
        <v>2</v>
      </c>
      <c r="N6248" s="3" t="s">
        <v>133</v>
      </c>
      <c r="O6248" s="3">
        <f>COUNTIF([1]局站!$D$4:$D$172,"="&amp;N6248)</f>
        <v>1</v>
      </c>
      <c r="P6248" s="3">
        <v>0</v>
      </c>
      <c r="Q6248" s="3">
        <v>0</v>
      </c>
      <c r="R6248" s="3">
        <v>0</v>
      </c>
      <c r="S6248" s="3" t="s">
        <v>137</v>
      </c>
      <c r="T6248" s="3">
        <f>COUNTIF([1]局站!$D$4:$D$172,"="&amp;S6248)</f>
        <v>1</v>
      </c>
      <c r="U6248" s="3">
        <v>0</v>
      </c>
      <c r="V6248" s="3">
        <v>0</v>
      </c>
      <c r="W6248" s="3">
        <v>0</v>
      </c>
      <c r="X6248" s="3" t="s">
        <v>1214</v>
      </c>
      <c r="Y6248" s="3" t="s">
        <v>880</v>
      </c>
      <c r="Z6248" s="3" t="str">
        <f>INDEX(业务类型!$C$4:$C$8,MATCH(纤芯!Y6248,业务类型!$B$4:$B$8,0))</f>
        <v>IDLE</v>
      </c>
      <c r="AA6248" s="3"/>
    </row>
    <row r="6249" spans="1:27" ht="16.5" x14ac:dyDescent="0.2">
      <c r="A6249" s="3">
        <v>6246</v>
      </c>
      <c r="B6249" s="3">
        <f t="shared" si="489"/>
        <v>37055302022</v>
      </c>
      <c r="C6249" s="3" t="s">
        <v>1166</v>
      </c>
      <c r="D6249" s="3" t="s">
        <v>255</v>
      </c>
      <c r="E6249" s="3" t="str">
        <f>INDEX(光放段!$G$4:$G$237,MATCH(纤芯!G6249,光放段!$C$4:$C$237,0))</f>
        <v>山东二干|潍烟威2号光缆:烟台大海阳-威海新威路522局</v>
      </c>
      <c r="F6249" s="3">
        <f>INDEX(光放段!$I$4:$I$237,MATCH(纤芯!H6249,光放段!$B$4:$B$237,0))</f>
        <v>37055300000</v>
      </c>
      <c r="G6249" s="3" t="str">
        <f t="shared" si="485"/>
        <v>山东二干|潍烟威2号光缆:牟平42局-威海新威路522局</v>
      </c>
      <c r="H6249" s="3">
        <f>INDEX(光放段!$B$4:$B$237,MATCH(纤芯!G6249,光放段!$C$4:$C$237,0))</f>
        <v>37055302000</v>
      </c>
      <c r="I6249" s="3" t="str">
        <f t="shared" si="486"/>
        <v>潍烟威2号光缆</v>
      </c>
      <c r="J6249" s="3" t="str">
        <f>INDEX(子缆名称!$B$4:$B$29,纤芯!M6249)</f>
        <v>B缆</v>
      </c>
      <c r="K6249" s="3">
        <v>22</v>
      </c>
      <c r="L6249" s="3">
        <f t="shared" si="487"/>
        <v>10</v>
      </c>
      <c r="M6249" s="3">
        <f t="shared" si="488"/>
        <v>2</v>
      </c>
      <c r="N6249" s="3" t="s">
        <v>133</v>
      </c>
      <c r="O6249" s="3">
        <f>COUNTIF([1]局站!$D$4:$D$172,"="&amp;N6249)</f>
        <v>1</v>
      </c>
      <c r="P6249" s="3">
        <v>0</v>
      </c>
      <c r="Q6249" s="3">
        <v>0</v>
      </c>
      <c r="R6249" s="3">
        <v>0</v>
      </c>
      <c r="S6249" s="3" t="s">
        <v>137</v>
      </c>
      <c r="T6249" s="3">
        <f>COUNTIF([1]局站!$D$4:$D$172,"="&amp;S6249)</f>
        <v>1</v>
      </c>
      <c r="U6249" s="3">
        <v>0</v>
      </c>
      <c r="V6249" s="3">
        <v>0</v>
      </c>
      <c r="W6249" s="3">
        <v>0</v>
      </c>
      <c r="X6249" s="3" t="s">
        <v>1214</v>
      </c>
      <c r="Y6249" s="3" t="s">
        <v>880</v>
      </c>
      <c r="Z6249" s="3" t="str">
        <f>INDEX(业务类型!$C$4:$C$8,MATCH(纤芯!Y6249,业务类型!$B$4:$B$8,0))</f>
        <v>IDLE</v>
      </c>
      <c r="AA6249" s="3"/>
    </row>
    <row r="6250" spans="1:27" ht="16.5" x14ac:dyDescent="0.2">
      <c r="A6250" s="3">
        <v>6247</v>
      </c>
      <c r="B6250" s="3">
        <f t="shared" si="489"/>
        <v>37055302023</v>
      </c>
      <c r="C6250" s="3" t="s">
        <v>1166</v>
      </c>
      <c r="D6250" s="3" t="s">
        <v>255</v>
      </c>
      <c r="E6250" s="3" t="str">
        <f>INDEX(光放段!$G$4:$G$237,MATCH(纤芯!G6250,光放段!$C$4:$C$237,0))</f>
        <v>山东二干|潍烟威2号光缆:烟台大海阳-威海新威路522局</v>
      </c>
      <c r="F6250" s="3">
        <f>INDEX(光放段!$I$4:$I$237,MATCH(纤芯!H6250,光放段!$B$4:$B$237,0))</f>
        <v>37055300000</v>
      </c>
      <c r="G6250" s="3" t="str">
        <f t="shared" si="485"/>
        <v>山东二干|潍烟威2号光缆:牟平42局-威海新威路522局</v>
      </c>
      <c r="H6250" s="3">
        <f>INDEX(光放段!$B$4:$B$237,MATCH(纤芯!G6250,光放段!$C$4:$C$237,0))</f>
        <v>37055302000</v>
      </c>
      <c r="I6250" s="3" t="str">
        <f t="shared" si="486"/>
        <v>潍烟威2号光缆</v>
      </c>
      <c r="J6250" s="3" t="str">
        <f>INDEX(子缆名称!$B$4:$B$29,纤芯!M6250)</f>
        <v>B缆</v>
      </c>
      <c r="K6250" s="3">
        <v>23</v>
      </c>
      <c r="L6250" s="3">
        <f t="shared" si="487"/>
        <v>11</v>
      </c>
      <c r="M6250" s="3">
        <f t="shared" si="488"/>
        <v>2</v>
      </c>
      <c r="N6250" s="3" t="s">
        <v>133</v>
      </c>
      <c r="O6250" s="3">
        <f>COUNTIF([1]局站!$D$4:$D$172,"="&amp;N6250)</f>
        <v>1</v>
      </c>
      <c r="P6250" s="3">
        <v>0</v>
      </c>
      <c r="Q6250" s="3">
        <v>0</v>
      </c>
      <c r="R6250" s="3">
        <v>0</v>
      </c>
      <c r="S6250" s="3" t="s">
        <v>137</v>
      </c>
      <c r="T6250" s="3">
        <f>COUNTIF([1]局站!$D$4:$D$172,"="&amp;S6250)</f>
        <v>1</v>
      </c>
      <c r="U6250" s="3">
        <v>0</v>
      </c>
      <c r="V6250" s="3">
        <v>0</v>
      </c>
      <c r="W6250" s="3">
        <v>0</v>
      </c>
      <c r="X6250" s="3" t="s">
        <v>1214</v>
      </c>
      <c r="Y6250" s="3" t="s">
        <v>881</v>
      </c>
      <c r="Z6250" s="3" t="str">
        <f>INDEX(业务类型!$C$4:$C$8,MATCH(纤芯!Y6250,业务类型!$B$4:$B$8,0))</f>
        <v>OTHER</v>
      </c>
      <c r="AA6250" s="3" t="s">
        <v>1133</v>
      </c>
    </row>
    <row r="6251" spans="1:27" ht="16.5" x14ac:dyDescent="0.2">
      <c r="A6251" s="3">
        <v>6248</v>
      </c>
      <c r="B6251" s="3">
        <f t="shared" si="489"/>
        <v>37055302024</v>
      </c>
      <c r="C6251" s="3" t="s">
        <v>1166</v>
      </c>
      <c r="D6251" s="3" t="s">
        <v>255</v>
      </c>
      <c r="E6251" s="3" t="str">
        <f>INDEX(光放段!$G$4:$G$237,MATCH(纤芯!G6251,光放段!$C$4:$C$237,0))</f>
        <v>山东二干|潍烟威2号光缆:烟台大海阳-威海新威路522局</v>
      </c>
      <c r="F6251" s="3">
        <f>INDEX(光放段!$I$4:$I$237,MATCH(纤芯!H6251,光放段!$B$4:$B$237,0))</f>
        <v>37055300000</v>
      </c>
      <c r="G6251" s="3" t="str">
        <f t="shared" si="485"/>
        <v>山东二干|潍烟威2号光缆:牟平42局-威海新威路522局</v>
      </c>
      <c r="H6251" s="3">
        <f>INDEX(光放段!$B$4:$B$237,MATCH(纤芯!G6251,光放段!$C$4:$C$237,0))</f>
        <v>37055302000</v>
      </c>
      <c r="I6251" s="3" t="str">
        <f t="shared" si="486"/>
        <v>潍烟威2号光缆</v>
      </c>
      <c r="J6251" s="3" t="str">
        <f>INDEX(子缆名称!$B$4:$B$29,纤芯!M6251)</f>
        <v>B缆</v>
      </c>
      <c r="K6251" s="3">
        <v>24</v>
      </c>
      <c r="L6251" s="3">
        <f t="shared" si="487"/>
        <v>12</v>
      </c>
      <c r="M6251" s="3">
        <f t="shared" si="488"/>
        <v>2</v>
      </c>
      <c r="N6251" s="3" t="s">
        <v>133</v>
      </c>
      <c r="O6251" s="3">
        <f>COUNTIF([1]局站!$D$4:$D$172,"="&amp;N6251)</f>
        <v>1</v>
      </c>
      <c r="P6251" s="3">
        <v>0</v>
      </c>
      <c r="Q6251" s="3">
        <v>0</v>
      </c>
      <c r="R6251" s="3">
        <v>0</v>
      </c>
      <c r="S6251" s="3" t="s">
        <v>137</v>
      </c>
      <c r="T6251" s="3">
        <f>COUNTIF([1]局站!$D$4:$D$172,"="&amp;S6251)</f>
        <v>1</v>
      </c>
      <c r="U6251" s="3">
        <v>0</v>
      </c>
      <c r="V6251" s="3">
        <v>0</v>
      </c>
      <c r="W6251" s="3">
        <v>0</v>
      </c>
      <c r="X6251" s="3" t="s">
        <v>1214</v>
      </c>
      <c r="Y6251" s="3" t="s">
        <v>880</v>
      </c>
      <c r="Z6251" s="3" t="str">
        <f>INDEX(业务类型!$C$4:$C$8,MATCH(纤芯!Y6251,业务类型!$B$4:$B$8,0))</f>
        <v>IDLE</v>
      </c>
      <c r="AA6251" s="3"/>
    </row>
    <row r="6252" spans="1:27" ht="16.5" x14ac:dyDescent="0.2">
      <c r="A6252" s="3">
        <v>6249</v>
      </c>
      <c r="B6252" s="3">
        <f t="shared" si="489"/>
        <v>37055302025</v>
      </c>
      <c r="C6252" s="3" t="s">
        <v>1166</v>
      </c>
      <c r="D6252" s="3" t="s">
        <v>255</v>
      </c>
      <c r="E6252" s="3" t="str">
        <f>INDEX(光放段!$G$4:$G$237,MATCH(纤芯!G6252,光放段!$C$4:$C$237,0))</f>
        <v>山东二干|潍烟威2号光缆:烟台大海阳-威海新威路522局</v>
      </c>
      <c r="F6252" s="3">
        <f>INDEX(光放段!$I$4:$I$237,MATCH(纤芯!H6252,光放段!$B$4:$B$237,0))</f>
        <v>37055300000</v>
      </c>
      <c r="G6252" s="3" t="str">
        <f t="shared" si="485"/>
        <v>山东二干|潍烟威2号光缆:牟平42局-威海新威路522局</v>
      </c>
      <c r="H6252" s="3">
        <f>INDEX(光放段!$B$4:$B$237,MATCH(纤芯!G6252,光放段!$C$4:$C$237,0))</f>
        <v>37055302000</v>
      </c>
      <c r="I6252" s="3" t="str">
        <f t="shared" si="486"/>
        <v>潍烟威2号光缆</v>
      </c>
      <c r="J6252" s="3" t="str">
        <f>INDEX(子缆名称!$B$4:$B$29,纤芯!M6252)</f>
        <v>C缆</v>
      </c>
      <c r="K6252" s="3">
        <v>25</v>
      </c>
      <c r="L6252" s="3">
        <f t="shared" si="487"/>
        <v>1</v>
      </c>
      <c r="M6252" s="3">
        <f t="shared" si="488"/>
        <v>3</v>
      </c>
      <c r="N6252" s="3" t="s">
        <v>133</v>
      </c>
      <c r="O6252" s="3">
        <f>COUNTIF([1]局站!$D$4:$D$172,"="&amp;N6252)</f>
        <v>1</v>
      </c>
      <c r="P6252" s="3">
        <v>0</v>
      </c>
      <c r="Q6252" s="3">
        <v>0</v>
      </c>
      <c r="R6252" s="3">
        <v>0</v>
      </c>
      <c r="S6252" s="3" t="s">
        <v>137</v>
      </c>
      <c r="T6252" s="3">
        <f>COUNTIF([1]局站!$D$4:$D$172,"="&amp;S6252)</f>
        <v>1</v>
      </c>
      <c r="U6252" s="3">
        <v>0</v>
      </c>
      <c r="V6252" s="3">
        <v>0</v>
      </c>
      <c r="W6252" s="3">
        <v>0</v>
      </c>
      <c r="X6252" s="3" t="s">
        <v>1214</v>
      </c>
      <c r="Y6252" s="3" t="s">
        <v>880</v>
      </c>
      <c r="Z6252" s="3" t="str">
        <f>INDEX(业务类型!$C$4:$C$8,MATCH(纤芯!Y6252,业务类型!$B$4:$B$8,0))</f>
        <v>IDLE</v>
      </c>
      <c r="AA6252" s="3"/>
    </row>
    <row r="6253" spans="1:27" ht="16.5" x14ac:dyDescent="0.2">
      <c r="A6253" s="3">
        <v>6250</v>
      </c>
      <c r="B6253" s="3">
        <f t="shared" si="489"/>
        <v>37055302026</v>
      </c>
      <c r="C6253" s="3" t="s">
        <v>1166</v>
      </c>
      <c r="D6253" s="3" t="s">
        <v>255</v>
      </c>
      <c r="E6253" s="3" t="str">
        <f>INDEX(光放段!$G$4:$G$237,MATCH(纤芯!G6253,光放段!$C$4:$C$237,0))</f>
        <v>山东二干|潍烟威2号光缆:烟台大海阳-威海新威路522局</v>
      </c>
      <c r="F6253" s="3">
        <f>INDEX(光放段!$I$4:$I$237,MATCH(纤芯!H6253,光放段!$B$4:$B$237,0))</f>
        <v>37055300000</v>
      </c>
      <c r="G6253" s="3" t="str">
        <f t="shared" si="485"/>
        <v>山东二干|潍烟威2号光缆:牟平42局-威海新威路522局</v>
      </c>
      <c r="H6253" s="3">
        <f>INDEX(光放段!$B$4:$B$237,MATCH(纤芯!G6253,光放段!$C$4:$C$237,0))</f>
        <v>37055302000</v>
      </c>
      <c r="I6253" s="3" t="str">
        <f t="shared" si="486"/>
        <v>潍烟威2号光缆</v>
      </c>
      <c r="J6253" s="3" t="str">
        <f>INDEX(子缆名称!$B$4:$B$29,纤芯!M6253)</f>
        <v>C缆</v>
      </c>
      <c r="K6253" s="3">
        <v>26</v>
      </c>
      <c r="L6253" s="3">
        <f t="shared" si="487"/>
        <v>2</v>
      </c>
      <c r="M6253" s="3">
        <f t="shared" si="488"/>
        <v>3</v>
      </c>
      <c r="N6253" s="3" t="s">
        <v>133</v>
      </c>
      <c r="O6253" s="3">
        <f>COUNTIF([1]局站!$D$4:$D$172,"="&amp;N6253)</f>
        <v>1</v>
      </c>
      <c r="P6253" s="3">
        <v>0</v>
      </c>
      <c r="Q6253" s="3">
        <v>0</v>
      </c>
      <c r="R6253" s="3">
        <v>0</v>
      </c>
      <c r="S6253" s="3" t="s">
        <v>137</v>
      </c>
      <c r="T6253" s="3">
        <f>COUNTIF([1]局站!$D$4:$D$172,"="&amp;S6253)</f>
        <v>1</v>
      </c>
      <c r="U6253" s="3">
        <v>0</v>
      </c>
      <c r="V6253" s="3">
        <v>0</v>
      </c>
      <c r="W6253" s="3">
        <v>0</v>
      </c>
      <c r="X6253" s="3" t="s">
        <v>1214</v>
      </c>
      <c r="Y6253" s="3" t="s">
        <v>880</v>
      </c>
      <c r="Z6253" s="3" t="str">
        <f>INDEX(业务类型!$C$4:$C$8,MATCH(纤芯!Y6253,业务类型!$B$4:$B$8,0))</f>
        <v>IDLE</v>
      </c>
      <c r="AA6253" s="3"/>
    </row>
    <row r="6254" spans="1:27" ht="16.5" x14ac:dyDescent="0.2">
      <c r="A6254" s="3">
        <v>6251</v>
      </c>
      <c r="B6254" s="3">
        <f t="shared" si="489"/>
        <v>37055302027</v>
      </c>
      <c r="C6254" s="3" t="s">
        <v>1166</v>
      </c>
      <c r="D6254" s="3" t="s">
        <v>255</v>
      </c>
      <c r="E6254" s="3" t="str">
        <f>INDEX(光放段!$G$4:$G$237,MATCH(纤芯!G6254,光放段!$C$4:$C$237,0))</f>
        <v>山东二干|潍烟威2号光缆:烟台大海阳-威海新威路522局</v>
      </c>
      <c r="F6254" s="3">
        <f>INDEX(光放段!$I$4:$I$237,MATCH(纤芯!H6254,光放段!$B$4:$B$237,0))</f>
        <v>37055300000</v>
      </c>
      <c r="G6254" s="3" t="str">
        <f t="shared" si="485"/>
        <v>山东二干|潍烟威2号光缆:牟平42局-威海新威路522局</v>
      </c>
      <c r="H6254" s="3">
        <f>INDEX(光放段!$B$4:$B$237,MATCH(纤芯!G6254,光放段!$C$4:$C$237,0))</f>
        <v>37055302000</v>
      </c>
      <c r="I6254" s="3" t="str">
        <f t="shared" si="486"/>
        <v>潍烟威2号光缆</v>
      </c>
      <c r="J6254" s="3" t="str">
        <f>INDEX(子缆名称!$B$4:$B$29,纤芯!M6254)</f>
        <v>C缆</v>
      </c>
      <c r="K6254" s="3">
        <v>27</v>
      </c>
      <c r="L6254" s="3">
        <f t="shared" si="487"/>
        <v>3</v>
      </c>
      <c r="M6254" s="3">
        <f t="shared" si="488"/>
        <v>3</v>
      </c>
      <c r="N6254" s="3" t="s">
        <v>133</v>
      </c>
      <c r="O6254" s="3">
        <f>COUNTIF([1]局站!$D$4:$D$172,"="&amp;N6254)</f>
        <v>1</v>
      </c>
      <c r="P6254" s="3">
        <v>0</v>
      </c>
      <c r="Q6254" s="3">
        <v>0</v>
      </c>
      <c r="R6254" s="3">
        <v>0</v>
      </c>
      <c r="S6254" s="3" t="s">
        <v>137</v>
      </c>
      <c r="T6254" s="3">
        <f>COUNTIF([1]局站!$D$4:$D$172,"="&amp;S6254)</f>
        <v>1</v>
      </c>
      <c r="U6254" s="3">
        <v>0</v>
      </c>
      <c r="V6254" s="3">
        <v>0</v>
      </c>
      <c r="W6254" s="3">
        <v>0</v>
      </c>
      <c r="X6254" s="3" t="s">
        <v>1214</v>
      </c>
      <c r="Y6254" s="3" t="s">
        <v>880</v>
      </c>
      <c r="Z6254" s="3" t="str">
        <f>INDEX(业务类型!$C$4:$C$8,MATCH(纤芯!Y6254,业务类型!$B$4:$B$8,0))</f>
        <v>IDLE</v>
      </c>
      <c r="AA6254" s="3"/>
    </row>
    <row r="6255" spans="1:27" ht="16.5" x14ac:dyDescent="0.2">
      <c r="A6255" s="3">
        <v>6252</v>
      </c>
      <c r="B6255" s="3">
        <f t="shared" si="489"/>
        <v>37055302028</v>
      </c>
      <c r="C6255" s="3" t="s">
        <v>1166</v>
      </c>
      <c r="D6255" s="3" t="s">
        <v>255</v>
      </c>
      <c r="E6255" s="3" t="str">
        <f>INDEX(光放段!$G$4:$G$237,MATCH(纤芯!G6255,光放段!$C$4:$C$237,0))</f>
        <v>山东二干|潍烟威2号光缆:烟台大海阳-威海新威路522局</v>
      </c>
      <c r="F6255" s="3">
        <f>INDEX(光放段!$I$4:$I$237,MATCH(纤芯!H6255,光放段!$B$4:$B$237,0))</f>
        <v>37055300000</v>
      </c>
      <c r="G6255" s="3" t="str">
        <f t="shared" si="485"/>
        <v>山东二干|潍烟威2号光缆:牟平42局-威海新威路522局</v>
      </c>
      <c r="H6255" s="3">
        <f>INDEX(光放段!$B$4:$B$237,MATCH(纤芯!G6255,光放段!$C$4:$C$237,0))</f>
        <v>37055302000</v>
      </c>
      <c r="I6255" s="3" t="str">
        <f t="shared" si="486"/>
        <v>潍烟威2号光缆</v>
      </c>
      <c r="J6255" s="3" t="str">
        <f>INDEX(子缆名称!$B$4:$B$29,纤芯!M6255)</f>
        <v>C缆</v>
      </c>
      <c r="K6255" s="3">
        <v>28</v>
      </c>
      <c r="L6255" s="3">
        <f t="shared" si="487"/>
        <v>4</v>
      </c>
      <c r="M6255" s="3">
        <f t="shared" si="488"/>
        <v>3</v>
      </c>
      <c r="N6255" s="3" t="s">
        <v>133</v>
      </c>
      <c r="O6255" s="3">
        <f>COUNTIF([1]局站!$D$4:$D$172,"="&amp;N6255)</f>
        <v>1</v>
      </c>
      <c r="P6255" s="3">
        <v>0</v>
      </c>
      <c r="Q6255" s="3">
        <v>0</v>
      </c>
      <c r="R6255" s="3">
        <v>0</v>
      </c>
      <c r="S6255" s="3" t="s">
        <v>137</v>
      </c>
      <c r="T6255" s="3">
        <f>COUNTIF([1]局站!$D$4:$D$172,"="&amp;S6255)</f>
        <v>1</v>
      </c>
      <c r="U6255" s="3">
        <v>0</v>
      </c>
      <c r="V6255" s="3">
        <v>0</v>
      </c>
      <c r="W6255" s="3">
        <v>0</v>
      </c>
      <c r="X6255" s="3" t="s">
        <v>1214</v>
      </c>
      <c r="Y6255" s="3" t="s">
        <v>880</v>
      </c>
      <c r="Z6255" s="3" t="str">
        <f>INDEX(业务类型!$C$4:$C$8,MATCH(纤芯!Y6255,业务类型!$B$4:$B$8,0))</f>
        <v>IDLE</v>
      </c>
      <c r="AA6255" s="3"/>
    </row>
    <row r="6256" spans="1:27" ht="16.5" x14ac:dyDescent="0.2">
      <c r="A6256" s="3">
        <v>6253</v>
      </c>
      <c r="B6256" s="3">
        <f t="shared" si="489"/>
        <v>37055302029</v>
      </c>
      <c r="C6256" s="3" t="s">
        <v>1166</v>
      </c>
      <c r="D6256" s="3" t="s">
        <v>255</v>
      </c>
      <c r="E6256" s="3" t="str">
        <f>INDEX(光放段!$G$4:$G$237,MATCH(纤芯!G6256,光放段!$C$4:$C$237,0))</f>
        <v>山东二干|潍烟威2号光缆:烟台大海阳-威海新威路522局</v>
      </c>
      <c r="F6256" s="3">
        <f>INDEX(光放段!$I$4:$I$237,MATCH(纤芯!H6256,光放段!$B$4:$B$237,0))</f>
        <v>37055300000</v>
      </c>
      <c r="G6256" s="3" t="str">
        <f t="shared" si="485"/>
        <v>山东二干|潍烟威2号光缆:牟平42局-威海新威路522局</v>
      </c>
      <c r="H6256" s="3">
        <f>INDEX(光放段!$B$4:$B$237,MATCH(纤芯!G6256,光放段!$C$4:$C$237,0))</f>
        <v>37055302000</v>
      </c>
      <c r="I6256" s="3" t="str">
        <f t="shared" si="486"/>
        <v>潍烟威2号光缆</v>
      </c>
      <c r="J6256" s="3" t="str">
        <f>INDEX(子缆名称!$B$4:$B$29,纤芯!M6256)</f>
        <v>C缆</v>
      </c>
      <c r="K6256" s="3">
        <v>29</v>
      </c>
      <c r="L6256" s="3">
        <f t="shared" si="487"/>
        <v>5</v>
      </c>
      <c r="M6256" s="3">
        <f t="shared" si="488"/>
        <v>3</v>
      </c>
      <c r="N6256" s="3" t="s">
        <v>133</v>
      </c>
      <c r="O6256" s="3">
        <f>COUNTIF([1]局站!$D$4:$D$172,"="&amp;N6256)</f>
        <v>1</v>
      </c>
      <c r="P6256" s="3">
        <v>0</v>
      </c>
      <c r="Q6256" s="3">
        <v>0</v>
      </c>
      <c r="R6256" s="3">
        <v>0</v>
      </c>
      <c r="S6256" s="3" t="s">
        <v>137</v>
      </c>
      <c r="T6256" s="3">
        <f>COUNTIF([1]局站!$D$4:$D$172,"="&amp;S6256)</f>
        <v>1</v>
      </c>
      <c r="U6256" s="3">
        <v>0</v>
      </c>
      <c r="V6256" s="3">
        <v>0</v>
      </c>
      <c r="W6256" s="3">
        <v>0</v>
      </c>
      <c r="X6256" s="3" t="s">
        <v>1214</v>
      </c>
      <c r="Y6256" s="3" t="s">
        <v>880</v>
      </c>
      <c r="Z6256" s="3" t="str">
        <f>INDEX(业务类型!$C$4:$C$8,MATCH(纤芯!Y6256,业务类型!$B$4:$B$8,0))</f>
        <v>IDLE</v>
      </c>
      <c r="AA6256" s="3"/>
    </row>
    <row r="6257" spans="1:27" ht="16.5" x14ac:dyDescent="0.2">
      <c r="A6257" s="3">
        <v>6254</v>
      </c>
      <c r="B6257" s="3">
        <f t="shared" si="489"/>
        <v>37055302030</v>
      </c>
      <c r="C6257" s="3" t="s">
        <v>1166</v>
      </c>
      <c r="D6257" s="3" t="s">
        <v>255</v>
      </c>
      <c r="E6257" s="3" t="str">
        <f>INDEX(光放段!$G$4:$G$237,MATCH(纤芯!G6257,光放段!$C$4:$C$237,0))</f>
        <v>山东二干|潍烟威2号光缆:烟台大海阳-威海新威路522局</v>
      </c>
      <c r="F6257" s="3">
        <f>INDEX(光放段!$I$4:$I$237,MATCH(纤芯!H6257,光放段!$B$4:$B$237,0))</f>
        <v>37055300000</v>
      </c>
      <c r="G6257" s="3" t="str">
        <f t="shared" si="485"/>
        <v>山东二干|潍烟威2号光缆:牟平42局-威海新威路522局</v>
      </c>
      <c r="H6257" s="3">
        <f>INDEX(光放段!$B$4:$B$237,MATCH(纤芯!G6257,光放段!$C$4:$C$237,0))</f>
        <v>37055302000</v>
      </c>
      <c r="I6257" s="3" t="str">
        <f t="shared" si="486"/>
        <v>潍烟威2号光缆</v>
      </c>
      <c r="J6257" s="3" t="str">
        <f>INDEX(子缆名称!$B$4:$B$29,纤芯!M6257)</f>
        <v>C缆</v>
      </c>
      <c r="K6257" s="3">
        <v>30</v>
      </c>
      <c r="L6257" s="3">
        <f t="shared" si="487"/>
        <v>6</v>
      </c>
      <c r="M6257" s="3">
        <f t="shared" si="488"/>
        <v>3</v>
      </c>
      <c r="N6257" s="3" t="s">
        <v>133</v>
      </c>
      <c r="O6257" s="3">
        <f>COUNTIF([1]局站!$D$4:$D$172,"="&amp;N6257)</f>
        <v>1</v>
      </c>
      <c r="P6257" s="3">
        <v>0</v>
      </c>
      <c r="Q6257" s="3">
        <v>0</v>
      </c>
      <c r="R6257" s="3">
        <v>0</v>
      </c>
      <c r="S6257" s="3" t="s">
        <v>137</v>
      </c>
      <c r="T6257" s="3">
        <f>COUNTIF([1]局站!$D$4:$D$172,"="&amp;S6257)</f>
        <v>1</v>
      </c>
      <c r="U6257" s="3">
        <v>0</v>
      </c>
      <c r="V6257" s="3">
        <v>0</v>
      </c>
      <c r="W6257" s="3">
        <v>0</v>
      </c>
      <c r="X6257" s="3" t="s">
        <v>1214</v>
      </c>
      <c r="Y6257" s="3" t="s">
        <v>880</v>
      </c>
      <c r="Z6257" s="3" t="str">
        <f>INDEX(业务类型!$C$4:$C$8,MATCH(纤芯!Y6257,业务类型!$B$4:$B$8,0))</f>
        <v>IDLE</v>
      </c>
      <c r="AA6257" s="3"/>
    </row>
    <row r="6258" spans="1:27" ht="16.5" x14ac:dyDescent="0.2">
      <c r="A6258" s="3">
        <v>6255</v>
      </c>
      <c r="B6258" s="3">
        <f t="shared" si="489"/>
        <v>37055302031</v>
      </c>
      <c r="C6258" s="3" t="s">
        <v>1166</v>
      </c>
      <c r="D6258" s="3" t="s">
        <v>255</v>
      </c>
      <c r="E6258" s="3" t="str">
        <f>INDEX(光放段!$G$4:$G$237,MATCH(纤芯!G6258,光放段!$C$4:$C$237,0))</f>
        <v>山东二干|潍烟威2号光缆:烟台大海阳-威海新威路522局</v>
      </c>
      <c r="F6258" s="3">
        <f>INDEX(光放段!$I$4:$I$237,MATCH(纤芯!H6258,光放段!$B$4:$B$237,0))</f>
        <v>37055300000</v>
      </c>
      <c r="G6258" s="3" t="str">
        <f t="shared" si="485"/>
        <v>山东二干|潍烟威2号光缆:牟平42局-威海新威路522局</v>
      </c>
      <c r="H6258" s="3">
        <f>INDEX(光放段!$B$4:$B$237,MATCH(纤芯!G6258,光放段!$C$4:$C$237,0))</f>
        <v>37055302000</v>
      </c>
      <c r="I6258" s="3" t="str">
        <f t="shared" si="486"/>
        <v>潍烟威2号光缆</v>
      </c>
      <c r="J6258" s="3" t="str">
        <f>INDEX(子缆名称!$B$4:$B$29,纤芯!M6258)</f>
        <v>C缆</v>
      </c>
      <c r="K6258" s="3">
        <v>31</v>
      </c>
      <c r="L6258" s="3">
        <f t="shared" si="487"/>
        <v>7</v>
      </c>
      <c r="M6258" s="3">
        <f t="shared" si="488"/>
        <v>3</v>
      </c>
      <c r="N6258" s="3" t="s">
        <v>133</v>
      </c>
      <c r="O6258" s="3">
        <f>COUNTIF([1]局站!$D$4:$D$172,"="&amp;N6258)</f>
        <v>1</v>
      </c>
      <c r="P6258" s="3">
        <v>0</v>
      </c>
      <c r="Q6258" s="3">
        <v>0</v>
      </c>
      <c r="R6258" s="3">
        <v>0</v>
      </c>
      <c r="S6258" s="3" t="s">
        <v>137</v>
      </c>
      <c r="T6258" s="3">
        <f>COUNTIF([1]局站!$D$4:$D$172,"="&amp;S6258)</f>
        <v>1</v>
      </c>
      <c r="U6258" s="3">
        <v>0</v>
      </c>
      <c r="V6258" s="3">
        <v>0</v>
      </c>
      <c r="W6258" s="3">
        <v>0</v>
      </c>
      <c r="X6258" s="3" t="s">
        <v>1214</v>
      </c>
      <c r="Y6258" s="3" t="s">
        <v>880</v>
      </c>
      <c r="Z6258" s="3" t="str">
        <f>INDEX(业务类型!$C$4:$C$8,MATCH(纤芯!Y6258,业务类型!$B$4:$B$8,0))</f>
        <v>IDLE</v>
      </c>
      <c r="AA6258" s="3"/>
    </row>
    <row r="6259" spans="1:27" ht="16.5" x14ac:dyDescent="0.2">
      <c r="A6259" s="3">
        <v>6256</v>
      </c>
      <c r="B6259" s="3">
        <f t="shared" si="489"/>
        <v>37055302032</v>
      </c>
      <c r="C6259" s="3" t="s">
        <v>1166</v>
      </c>
      <c r="D6259" s="3" t="s">
        <v>255</v>
      </c>
      <c r="E6259" s="3" t="str">
        <f>INDEX(光放段!$G$4:$G$237,MATCH(纤芯!G6259,光放段!$C$4:$C$237,0))</f>
        <v>山东二干|潍烟威2号光缆:烟台大海阳-威海新威路522局</v>
      </c>
      <c r="F6259" s="3">
        <f>INDEX(光放段!$I$4:$I$237,MATCH(纤芯!H6259,光放段!$B$4:$B$237,0))</f>
        <v>37055300000</v>
      </c>
      <c r="G6259" s="3" t="str">
        <f t="shared" si="485"/>
        <v>山东二干|潍烟威2号光缆:牟平42局-威海新威路522局</v>
      </c>
      <c r="H6259" s="3">
        <f>INDEX(光放段!$B$4:$B$237,MATCH(纤芯!G6259,光放段!$C$4:$C$237,0))</f>
        <v>37055302000</v>
      </c>
      <c r="I6259" s="3" t="str">
        <f t="shared" si="486"/>
        <v>潍烟威2号光缆</v>
      </c>
      <c r="J6259" s="3" t="str">
        <f>INDEX(子缆名称!$B$4:$B$29,纤芯!M6259)</f>
        <v>C缆</v>
      </c>
      <c r="K6259" s="3">
        <v>32</v>
      </c>
      <c r="L6259" s="3">
        <f t="shared" si="487"/>
        <v>8</v>
      </c>
      <c r="M6259" s="3">
        <f t="shared" si="488"/>
        <v>3</v>
      </c>
      <c r="N6259" s="3" t="s">
        <v>133</v>
      </c>
      <c r="O6259" s="3">
        <f>COUNTIF([1]局站!$D$4:$D$172,"="&amp;N6259)</f>
        <v>1</v>
      </c>
      <c r="P6259" s="3">
        <v>0</v>
      </c>
      <c r="Q6259" s="3">
        <v>0</v>
      </c>
      <c r="R6259" s="3">
        <v>0</v>
      </c>
      <c r="S6259" s="3" t="s">
        <v>137</v>
      </c>
      <c r="T6259" s="3">
        <f>COUNTIF([1]局站!$D$4:$D$172,"="&amp;S6259)</f>
        <v>1</v>
      </c>
      <c r="U6259" s="3">
        <v>0</v>
      </c>
      <c r="V6259" s="3">
        <v>0</v>
      </c>
      <c r="W6259" s="3">
        <v>0</v>
      </c>
      <c r="X6259" s="3" t="s">
        <v>1214</v>
      </c>
      <c r="Y6259" s="3" t="s">
        <v>880</v>
      </c>
      <c r="Z6259" s="3" t="str">
        <f>INDEX(业务类型!$C$4:$C$8,MATCH(纤芯!Y6259,业务类型!$B$4:$B$8,0))</f>
        <v>IDLE</v>
      </c>
      <c r="AA6259" s="3"/>
    </row>
    <row r="6260" spans="1:27" ht="16.5" x14ac:dyDescent="0.2">
      <c r="A6260" s="3">
        <v>6257</v>
      </c>
      <c r="B6260" s="3">
        <f t="shared" si="489"/>
        <v>37055302033</v>
      </c>
      <c r="C6260" s="3" t="s">
        <v>1166</v>
      </c>
      <c r="D6260" s="3" t="s">
        <v>255</v>
      </c>
      <c r="E6260" s="3" t="str">
        <f>INDEX(光放段!$G$4:$G$237,MATCH(纤芯!G6260,光放段!$C$4:$C$237,0))</f>
        <v>山东二干|潍烟威2号光缆:烟台大海阳-威海新威路522局</v>
      </c>
      <c r="F6260" s="3">
        <f>INDEX(光放段!$I$4:$I$237,MATCH(纤芯!H6260,光放段!$B$4:$B$237,0))</f>
        <v>37055300000</v>
      </c>
      <c r="G6260" s="3" t="str">
        <f t="shared" si="485"/>
        <v>山东二干|潍烟威2号光缆:牟平42局-威海新威路522局</v>
      </c>
      <c r="H6260" s="3">
        <f>INDEX(光放段!$B$4:$B$237,MATCH(纤芯!G6260,光放段!$C$4:$C$237,0))</f>
        <v>37055302000</v>
      </c>
      <c r="I6260" s="3" t="str">
        <f t="shared" si="486"/>
        <v>潍烟威2号光缆</v>
      </c>
      <c r="J6260" s="3" t="str">
        <f>INDEX(子缆名称!$B$4:$B$29,纤芯!M6260)</f>
        <v>C缆</v>
      </c>
      <c r="K6260" s="3">
        <v>33</v>
      </c>
      <c r="L6260" s="3">
        <f t="shared" si="487"/>
        <v>9</v>
      </c>
      <c r="M6260" s="3">
        <f t="shared" si="488"/>
        <v>3</v>
      </c>
      <c r="N6260" s="3" t="s">
        <v>133</v>
      </c>
      <c r="O6260" s="3">
        <f>COUNTIF([1]局站!$D$4:$D$172,"="&amp;N6260)</f>
        <v>1</v>
      </c>
      <c r="P6260" s="3">
        <v>0</v>
      </c>
      <c r="Q6260" s="3">
        <v>0</v>
      </c>
      <c r="R6260" s="3">
        <v>0</v>
      </c>
      <c r="S6260" s="3" t="s">
        <v>137</v>
      </c>
      <c r="T6260" s="3">
        <f>COUNTIF([1]局站!$D$4:$D$172,"="&amp;S6260)</f>
        <v>1</v>
      </c>
      <c r="U6260" s="3">
        <v>0</v>
      </c>
      <c r="V6260" s="3">
        <v>0</v>
      </c>
      <c r="W6260" s="3">
        <v>0</v>
      </c>
      <c r="X6260" s="3" t="s">
        <v>1214</v>
      </c>
      <c r="Y6260" s="3" t="s">
        <v>881</v>
      </c>
      <c r="Z6260" s="3" t="str">
        <f>INDEX(业务类型!$C$4:$C$8,MATCH(纤芯!Y6260,业务类型!$B$4:$B$8,0))</f>
        <v>OTHER</v>
      </c>
      <c r="AA6260" s="3" t="s">
        <v>919</v>
      </c>
    </row>
    <row r="6261" spans="1:27" ht="16.5" x14ac:dyDescent="0.2">
      <c r="A6261" s="3">
        <v>6258</v>
      </c>
      <c r="B6261" s="3">
        <f t="shared" si="489"/>
        <v>37055302034</v>
      </c>
      <c r="C6261" s="3" t="s">
        <v>1166</v>
      </c>
      <c r="D6261" s="3" t="s">
        <v>255</v>
      </c>
      <c r="E6261" s="3" t="str">
        <f>INDEX(光放段!$G$4:$G$237,MATCH(纤芯!G6261,光放段!$C$4:$C$237,0))</f>
        <v>山东二干|潍烟威2号光缆:烟台大海阳-威海新威路522局</v>
      </c>
      <c r="F6261" s="3">
        <f>INDEX(光放段!$I$4:$I$237,MATCH(纤芯!H6261,光放段!$B$4:$B$237,0))</f>
        <v>37055300000</v>
      </c>
      <c r="G6261" s="3" t="str">
        <f t="shared" si="485"/>
        <v>山东二干|潍烟威2号光缆:牟平42局-威海新威路522局</v>
      </c>
      <c r="H6261" s="3">
        <f>INDEX(光放段!$B$4:$B$237,MATCH(纤芯!G6261,光放段!$C$4:$C$237,0))</f>
        <v>37055302000</v>
      </c>
      <c r="I6261" s="3" t="str">
        <f t="shared" si="486"/>
        <v>潍烟威2号光缆</v>
      </c>
      <c r="J6261" s="3" t="str">
        <f>INDEX(子缆名称!$B$4:$B$29,纤芯!M6261)</f>
        <v>C缆</v>
      </c>
      <c r="K6261" s="3">
        <v>34</v>
      </c>
      <c r="L6261" s="3">
        <f t="shared" si="487"/>
        <v>10</v>
      </c>
      <c r="M6261" s="3">
        <f t="shared" si="488"/>
        <v>3</v>
      </c>
      <c r="N6261" s="3" t="s">
        <v>133</v>
      </c>
      <c r="O6261" s="3">
        <f>COUNTIF([1]局站!$D$4:$D$172,"="&amp;N6261)</f>
        <v>1</v>
      </c>
      <c r="P6261" s="3">
        <v>0</v>
      </c>
      <c r="Q6261" s="3">
        <v>0</v>
      </c>
      <c r="R6261" s="3">
        <v>0</v>
      </c>
      <c r="S6261" s="3" t="s">
        <v>137</v>
      </c>
      <c r="T6261" s="3">
        <f>COUNTIF([1]局站!$D$4:$D$172,"="&amp;S6261)</f>
        <v>1</v>
      </c>
      <c r="U6261" s="3">
        <v>0</v>
      </c>
      <c r="V6261" s="3">
        <v>0</v>
      </c>
      <c r="W6261" s="3">
        <v>0</v>
      </c>
      <c r="X6261" s="3" t="s">
        <v>1214</v>
      </c>
      <c r="Y6261" s="3" t="s">
        <v>881</v>
      </c>
      <c r="Z6261" s="3" t="str">
        <f>INDEX(业务类型!$C$4:$C$8,MATCH(纤芯!Y6261,业务类型!$B$4:$B$8,0))</f>
        <v>OTHER</v>
      </c>
      <c r="AA6261" s="3" t="s">
        <v>919</v>
      </c>
    </row>
    <row r="6262" spans="1:27" ht="16.5" x14ac:dyDescent="0.2">
      <c r="A6262" s="3">
        <v>6259</v>
      </c>
      <c r="B6262" s="3">
        <f t="shared" si="489"/>
        <v>37055302035</v>
      </c>
      <c r="C6262" s="3" t="s">
        <v>1166</v>
      </c>
      <c r="D6262" s="3" t="s">
        <v>255</v>
      </c>
      <c r="E6262" s="3" t="str">
        <f>INDEX(光放段!$G$4:$G$237,MATCH(纤芯!G6262,光放段!$C$4:$C$237,0))</f>
        <v>山东二干|潍烟威2号光缆:烟台大海阳-威海新威路522局</v>
      </c>
      <c r="F6262" s="3">
        <f>INDEX(光放段!$I$4:$I$237,MATCH(纤芯!H6262,光放段!$B$4:$B$237,0))</f>
        <v>37055300000</v>
      </c>
      <c r="G6262" s="3" t="str">
        <f t="shared" si="485"/>
        <v>山东二干|潍烟威2号光缆:牟平42局-威海新威路522局</v>
      </c>
      <c r="H6262" s="3">
        <f>INDEX(光放段!$B$4:$B$237,MATCH(纤芯!G6262,光放段!$C$4:$C$237,0))</f>
        <v>37055302000</v>
      </c>
      <c r="I6262" s="3" t="str">
        <f t="shared" si="486"/>
        <v>潍烟威2号光缆</v>
      </c>
      <c r="J6262" s="3" t="str">
        <f>INDEX(子缆名称!$B$4:$B$29,纤芯!M6262)</f>
        <v>C缆</v>
      </c>
      <c r="K6262" s="3">
        <v>35</v>
      </c>
      <c r="L6262" s="3">
        <f t="shared" si="487"/>
        <v>11</v>
      </c>
      <c r="M6262" s="3">
        <f t="shared" si="488"/>
        <v>3</v>
      </c>
      <c r="N6262" s="3" t="s">
        <v>133</v>
      </c>
      <c r="O6262" s="3">
        <f>COUNTIF([1]局站!$D$4:$D$172,"="&amp;N6262)</f>
        <v>1</v>
      </c>
      <c r="P6262" s="3">
        <v>0</v>
      </c>
      <c r="Q6262" s="3">
        <v>0</v>
      </c>
      <c r="R6262" s="3">
        <v>0</v>
      </c>
      <c r="S6262" s="3" t="s">
        <v>137</v>
      </c>
      <c r="T6262" s="3">
        <f>COUNTIF([1]局站!$D$4:$D$172,"="&amp;S6262)</f>
        <v>1</v>
      </c>
      <c r="U6262" s="3">
        <v>0</v>
      </c>
      <c r="V6262" s="3">
        <v>0</v>
      </c>
      <c r="W6262" s="3">
        <v>0</v>
      </c>
      <c r="X6262" s="3" t="s">
        <v>1214</v>
      </c>
      <c r="Y6262" s="3" t="s">
        <v>881</v>
      </c>
      <c r="Z6262" s="3" t="str">
        <f>INDEX(业务类型!$C$4:$C$8,MATCH(纤芯!Y6262,业务类型!$B$4:$B$8,0))</f>
        <v>OTHER</v>
      </c>
      <c r="AA6262" s="3" t="s">
        <v>919</v>
      </c>
    </row>
    <row r="6263" spans="1:27" ht="16.5" x14ac:dyDescent="0.2">
      <c r="A6263" s="3">
        <v>6260</v>
      </c>
      <c r="B6263" s="3">
        <f t="shared" si="489"/>
        <v>37055302036</v>
      </c>
      <c r="C6263" s="3" t="s">
        <v>1166</v>
      </c>
      <c r="D6263" s="3" t="s">
        <v>255</v>
      </c>
      <c r="E6263" s="3" t="str">
        <f>INDEX(光放段!$G$4:$G$237,MATCH(纤芯!G6263,光放段!$C$4:$C$237,0))</f>
        <v>山东二干|潍烟威2号光缆:烟台大海阳-威海新威路522局</v>
      </c>
      <c r="F6263" s="3">
        <f>INDEX(光放段!$I$4:$I$237,MATCH(纤芯!H6263,光放段!$B$4:$B$237,0))</f>
        <v>37055300000</v>
      </c>
      <c r="G6263" s="3" t="str">
        <f t="shared" si="485"/>
        <v>山东二干|潍烟威2号光缆:牟平42局-威海新威路522局</v>
      </c>
      <c r="H6263" s="3">
        <f>INDEX(光放段!$B$4:$B$237,MATCH(纤芯!G6263,光放段!$C$4:$C$237,0))</f>
        <v>37055302000</v>
      </c>
      <c r="I6263" s="3" t="str">
        <f t="shared" si="486"/>
        <v>潍烟威2号光缆</v>
      </c>
      <c r="J6263" s="3" t="str">
        <f>INDEX(子缆名称!$B$4:$B$29,纤芯!M6263)</f>
        <v>C缆</v>
      </c>
      <c r="K6263" s="3">
        <v>36</v>
      </c>
      <c r="L6263" s="3">
        <f t="shared" si="487"/>
        <v>12</v>
      </c>
      <c r="M6263" s="3">
        <f t="shared" si="488"/>
        <v>3</v>
      </c>
      <c r="N6263" s="3" t="s">
        <v>133</v>
      </c>
      <c r="O6263" s="3">
        <f>COUNTIF([1]局站!$D$4:$D$172,"="&amp;N6263)</f>
        <v>1</v>
      </c>
      <c r="P6263" s="3">
        <v>0</v>
      </c>
      <c r="Q6263" s="3">
        <v>0</v>
      </c>
      <c r="R6263" s="3">
        <v>0</v>
      </c>
      <c r="S6263" s="3" t="s">
        <v>137</v>
      </c>
      <c r="T6263" s="3">
        <f>COUNTIF([1]局站!$D$4:$D$172,"="&amp;S6263)</f>
        <v>1</v>
      </c>
      <c r="U6263" s="3">
        <v>0</v>
      </c>
      <c r="V6263" s="3">
        <v>0</v>
      </c>
      <c r="W6263" s="3">
        <v>0</v>
      </c>
      <c r="X6263" s="3" t="s">
        <v>1214</v>
      </c>
      <c r="Y6263" s="3" t="s">
        <v>881</v>
      </c>
      <c r="Z6263" s="3" t="str">
        <f>INDEX(业务类型!$C$4:$C$8,MATCH(纤芯!Y6263,业务类型!$B$4:$B$8,0))</f>
        <v>OTHER</v>
      </c>
      <c r="AA6263" s="3" t="s">
        <v>919</v>
      </c>
    </row>
    <row r="6264" spans="1:27" ht="16.5" x14ac:dyDescent="0.2">
      <c r="A6264" s="3">
        <v>6261</v>
      </c>
      <c r="B6264" s="3">
        <f t="shared" si="489"/>
        <v>37055401001</v>
      </c>
      <c r="C6264" s="3" t="s">
        <v>1166</v>
      </c>
      <c r="D6264" s="3" t="s">
        <v>255</v>
      </c>
      <c r="E6264" s="3" t="str">
        <f>INDEX(光放段!$G$4:$G$237,MATCH(纤芯!G6264,光放段!$C$4:$C$237,0))</f>
        <v>山东二干|潍烟威2号光缆:威海新威路522局-威海南竹岛</v>
      </c>
      <c r="F6264" s="3">
        <f>INDEX(光放段!$I$4:$I$237,MATCH(纤芯!H6264,光放段!$B$4:$B$237,0))</f>
        <v>37055400000</v>
      </c>
      <c r="G6264" s="3" t="str">
        <f t="shared" si="485"/>
        <v>山东二干|潍烟威2号光缆:威海新威路522局-威海南竹岛</v>
      </c>
      <c r="H6264" s="3">
        <f>INDEX(光放段!$B$4:$B$237,MATCH(纤芯!G6264,光放段!$C$4:$C$237,0))</f>
        <v>37055401000</v>
      </c>
      <c r="I6264" s="3" t="str">
        <f t="shared" si="486"/>
        <v>潍烟威2号光缆</v>
      </c>
      <c r="J6264" s="3" t="str">
        <f>INDEX(子缆名称!$B$4:$B$29,纤芯!M6264)</f>
        <v>A缆</v>
      </c>
      <c r="K6264" s="3">
        <v>1</v>
      </c>
      <c r="L6264" s="3">
        <f t="shared" si="487"/>
        <v>1</v>
      </c>
      <c r="M6264" s="3">
        <f t="shared" si="488"/>
        <v>1</v>
      </c>
      <c r="N6264" s="3" t="s">
        <v>137</v>
      </c>
      <c r="O6264" s="3">
        <f>COUNTIF([1]局站!$D$4:$D$172,"="&amp;N6264)</f>
        <v>1</v>
      </c>
      <c r="P6264" s="3">
        <v>0</v>
      </c>
      <c r="Q6264" s="3">
        <v>0</v>
      </c>
      <c r="R6264" s="3">
        <v>0</v>
      </c>
      <c r="S6264" s="3" t="s">
        <v>148</v>
      </c>
      <c r="T6264" s="3">
        <f>COUNTIF([1]局站!$D$4:$D$172,"="&amp;S6264)</f>
        <v>1</v>
      </c>
      <c r="U6264" s="3">
        <v>0</v>
      </c>
      <c r="V6264" s="3">
        <v>0</v>
      </c>
      <c r="W6264" s="3">
        <v>0</v>
      </c>
      <c r="X6264" s="3" t="s">
        <v>1214</v>
      </c>
      <c r="Y6264" s="3" t="s">
        <v>854</v>
      </c>
      <c r="Z6264" s="3" t="str">
        <f>INDEX(业务类型!$C$4:$C$8,MATCH(纤芯!Y6264,业务类型!$B$4:$B$8,0))</f>
        <v>LOCAL</v>
      </c>
      <c r="AA6264" s="3" t="s">
        <v>1135</v>
      </c>
    </row>
    <row r="6265" spans="1:27" ht="16.5" x14ac:dyDescent="0.2">
      <c r="A6265" s="3">
        <v>6262</v>
      </c>
      <c r="B6265" s="3">
        <f t="shared" si="489"/>
        <v>37055401002</v>
      </c>
      <c r="C6265" s="3" t="s">
        <v>1166</v>
      </c>
      <c r="D6265" s="3" t="s">
        <v>255</v>
      </c>
      <c r="E6265" s="3" t="str">
        <f>INDEX(光放段!$G$4:$G$237,MATCH(纤芯!G6265,光放段!$C$4:$C$237,0))</f>
        <v>山东二干|潍烟威2号光缆:威海新威路522局-威海南竹岛</v>
      </c>
      <c r="F6265" s="3">
        <f>INDEX(光放段!$I$4:$I$237,MATCH(纤芯!H6265,光放段!$B$4:$B$237,0))</f>
        <v>37055400000</v>
      </c>
      <c r="G6265" s="3" t="str">
        <f t="shared" si="485"/>
        <v>山东二干|潍烟威2号光缆:威海新威路522局-威海南竹岛</v>
      </c>
      <c r="H6265" s="3">
        <f>INDEX(光放段!$B$4:$B$237,MATCH(纤芯!G6265,光放段!$C$4:$C$237,0))</f>
        <v>37055401000</v>
      </c>
      <c r="I6265" s="3" t="str">
        <f t="shared" si="486"/>
        <v>潍烟威2号光缆</v>
      </c>
      <c r="J6265" s="3" t="str">
        <f>INDEX(子缆名称!$B$4:$B$29,纤芯!M6265)</f>
        <v>A缆</v>
      </c>
      <c r="K6265" s="3">
        <v>2</v>
      </c>
      <c r="L6265" s="3">
        <f t="shared" si="487"/>
        <v>2</v>
      </c>
      <c r="M6265" s="3">
        <f t="shared" si="488"/>
        <v>1</v>
      </c>
      <c r="N6265" s="3" t="s">
        <v>137</v>
      </c>
      <c r="O6265" s="3">
        <f>COUNTIF([1]局站!$D$4:$D$172,"="&amp;N6265)</f>
        <v>1</v>
      </c>
      <c r="P6265" s="3">
        <v>0</v>
      </c>
      <c r="Q6265" s="3">
        <v>0</v>
      </c>
      <c r="R6265" s="3">
        <v>0</v>
      </c>
      <c r="S6265" s="3" t="s">
        <v>148</v>
      </c>
      <c r="T6265" s="3">
        <f>COUNTIF([1]局站!$D$4:$D$172,"="&amp;S6265)</f>
        <v>1</v>
      </c>
      <c r="U6265" s="3">
        <v>0</v>
      </c>
      <c r="V6265" s="3">
        <v>0</v>
      </c>
      <c r="W6265" s="3">
        <v>0</v>
      </c>
      <c r="X6265" s="3" t="s">
        <v>1214</v>
      </c>
      <c r="Y6265" s="3" t="s">
        <v>854</v>
      </c>
      <c r="Z6265" s="3" t="str">
        <f>INDEX(业务类型!$C$4:$C$8,MATCH(纤芯!Y6265,业务类型!$B$4:$B$8,0))</f>
        <v>LOCAL</v>
      </c>
      <c r="AA6265" s="3" t="s">
        <v>1135</v>
      </c>
    </row>
    <row r="6266" spans="1:27" ht="16.5" x14ac:dyDescent="0.2">
      <c r="A6266" s="3">
        <v>6263</v>
      </c>
      <c r="B6266" s="3">
        <f t="shared" si="489"/>
        <v>37055401003</v>
      </c>
      <c r="C6266" s="3" t="s">
        <v>1166</v>
      </c>
      <c r="D6266" s="3" t="s">
        <v>255</v>
      </c>
      <c r="E6266" s="3" t="str">
        <f>INDEX(光放段!$G$4:$G$237,MATCH(纤芯!G6266,光放段!$C$4:$C$237,0))</f>
        <v>山东二干|潍烟威2号光缆:威海新威路522局-威海南竹岛</v>
      </c>
      <c r="F6266" s="3">
        <f>INDEX(光放段!$I$4:$I$237,MATCH(纤芯!H6266,光放段!$B$4:$B$237,0))</f>
        <v>37055400000</v>
      </c>
      <c r="G6266" s="3" t="str">
        <f t="shared" si="485"/>
        <v>山东二干|潍烟威2号光缆:威海新威路522局-威海南竹岛</v>
      </c>
      <c r="H6266" s="3">
        <f>INDEX(光放段!$B$4:$B$237,MATCH(纤芯!G6266,光放段!$C$4:$C$237,0))</f>
        <v>37055401000</v>
      </c>
      <c r="I6266" s="3" t="str">
        <f t="shared" si="486"/>
        <v>潍烟威2号光缆</v>
      </c>
      <c r="J6266" s="3" t="str">
        <f>INDEX(子缆名称!$B$4:$B$29,纤芯!M6266)</f>
        <v>A缆</v>
      </c>
      <c r="K6266" s="3">
        <v>3</v>
      </c>
      <c r="L6266" s="3">
        <f t="shared" si="487"/>
        <v>3</v>
      </c>
      <c r="M6266" s="3">
        <f t="shared" si="488"/>
        <v>1</v>
      </c>
      <c r="N6266" s="3" t="s">
        <v>137</v>
      </c>
      <c r="O6266" s="3">
        <f>COUNTIF([1]局站!$D$4:$D$172,"="&amp;N6266)</f>
        <v>1</v>
      </c>
      <c r="P6266" s="3">
        <v>0</v>
      </c>
      <c r="Q6266" s="3">
        <v>0</v>
      </c>
      <c r="R6266" s="3">
        <v>0</v>
      </c>
      <c r="S6266" s="3" t="s">
        <v>148</v>
      </c>
      <c r="T6266" s="3">
        <f>COUNTIF([1]局站!$D$4:$D$172,"="&amp;S6266)</f>
        <v>1</v>
      </c>
      <c r="U6266" s="3">
        <v>0</v>
      </c>
      <c r="V6266" s="3">
        <v>0</v>
      </c>
      <c r="W6266" s="3">
        <v>0</v>
      </c>
      <c r="X6266" s="3" t="s">
        <v>1214</v>
      </c>
      <c r="Y6266" s="3" t="s">
        <v>852</v>
      </c>
      <c r="Z6266" s="3" t="str">
        <f>INDEX(业务类型!$C$4:$C$8,MATCH(纤芯!Y6266,业务类型!$B$4:$B$8,0))</f>
        <v>TWO</v>
      </c>
      <c r="AA6266" s="3" t="s">
        <v>999</v>
      </c>
    </row>
    <row r="6267" spans="1:27" ht="16.5" x14ac:dyDescent="0.2">
      <c r="A6267" s="3">
        <v>6264</v>
      </c>
      <c r="B6267" s="3">
        <f t="shared" si="489"/>
        <v>37055401004</v>
      </c>
      <c r="C6267" s="3" t="s">
        <v>1166</v>
      </c>
      <c r="D6267" s="3" t="s">
        <v>255</v>
      </c>
      <c r="E6267" s="3" t="str">
        <f>INDEX(光放段!$G$4:$G$237,MATCH(纤芯!G6267,光放段!$C$4:$C$237,0))</f>
        <v>山东二干|潍烟威2号光缆:威海新威路522局-威海南竹岛</v>
      </c>
      <c r="F6267" s="3">
        <f>INDEX(光放段!$I$4:$I$237,MATCH(纤芯!H6267,光放段!$B$4:$B$237,0))</f>
        <v>37055400000</v>
      </c>
      <c r="G6267" s="3" t="str">
        <f t="shared" si="485"/>
        <v>山东二干|潍烟威2号光缆:威海新威路522局-威海南竹岛</v>
      </c>
      <c r="H6267" s="3">
        <f>INDEX(光放段!$B$4:$B$237,MATCH(纤芯!G6267,光放段!$C$4:$C$237,0))</f>
        <v>37055401000</v>
      </c>
      <c r="I6267" s="3" t="str">
        <f t="shared" si="486"/>
        <v>潍烟威2号光缆</v>
      </c>
      <c r="J6267" s="3" t="str">
        <f>INDEX(子缆名称!$B$4:$B$29,纤芯!M6267)</f>
        <v>A缆</v>
      </c>
      <c r="K6267" s="3">
        <v>4</v>
      </c>
      <c r="L6267" s="3">
        <f t="shared" si="487"/>
        <v>4</v>
      </c>
      <c r="M6267" s="3">
        <f t="shared" si="488"/>
        <v>1</v>
      </c>
      <c r="N6267" s="3" t="s">
        <v>137</v>
      </c>
      <c r="O6267" s="3">
        <f>COUNTIF([1]局站!$D$4:$D$172,"="&amp;N6267)</f>
        <v>1</v>
      </c>
      <c r="P6267" s="3">
        <v>0</v>
      </c>
      <c r="Q6267" s="3">
        <v>0</v>
      </c>
      <c r="R6267" s="3">
        <v>0</v>
      </c>
      <c r="S6267" s="3" t="s">
        <v>148</v>
      </c>
      <c r="T6267" s="3">
        <f>COUNTIF([1]局站!$D$4:$D$172,"="&amp;S6267)</f>
        <v>1</v>
      </c>
      <c r="U6267" s="3">
        <v>0</v>
      </c>
      <c r="V6267" s="3">
        <v>0</v>
      </c>
      <c r="W6267" s="3">
        <v>0</v>
      </c>
      <c r="X6267" s="3" t="s">
        <v>1214</v>
      </c>
      <c r="Y6267" s="3" t="s">
        <v>852</v>
      </c>
      <c r="Z6267" s="3" t="str">
        <f>INDEX(业务类型!$C$4:$C$8,MATCH(纤芯!Y6267,业务类型!$B$4:$B$8,0))</f>
        <v>TWO</v>
      </c>
      <c r="AA6267" s="3" t="s">
        <v>999</v>
      </c>
    </row>
    <row r="6268" spans="1:27" ht="16.5" x14ac:dyDescent="0.2">
      <c r="A6268" s="3">
        <v>6265</v>
      </c>
      <c r="B6268" s="3">
        <f t="shared" si="489"/>
        <v>37055401005</v>
      </c>
      <c r="C6268" s="3" t="s">
        <v>1166</v>
      </c>
      <c r="D6268" s="3" t="s">
        <v>255</v>
      </c>
      <c r="E6268" s="3" t="str">
        <f>INDEX(光放段!$G$4:$G$237,MATCH(纤芯!G6268,光放段!$C$4:$C$237,0))</f>
        <v>山东二干|潍烟威2号光缆:威海新威路522局-威海南竹岛</v>
      </c>
      <c r="F6268" s="3">
        <f>INDEX(光放段!$I$4:$I$237,MATCH(纤芯!H6268,光放段!$B$4:$B$237,0))</f>
        <v>37055400000</v>
      </c>
      <c r="G6268" s="3" t="str">
        <f t="shared" si="485"/>
        <v>山东二干|潍烟威2号光缆:威海新威路522局-威海南竹岛</v>
      </c>
      <c r="H6268" s="3">
        <f>INDEX(光放段!$B$4:$B$237,MATCH(纤芯!G6268,光放段!$C$4:$C$237,0))</f>
        <v>37055401000</v>
      </c>
      <c r="I6268" s="3" t="str">
        <f t="shared" si="486"/>
        <v>潍烟威2号光缆</v>
      </c>
      <c r="J6268" s="3" t="str">
        <f>INDEX(子缆名称!$B$4:$B$29,纤芯!M6268)</f>
        <v>A缆</v>
      </c>
      <c r="K6268" s="3">
        <v>5</v>
      </c>
      <c r="L6268" s="3">
        <f t="shared" si="487"/>
        <v>5</v>
      </c>
      <c r="M6268" s="3">
        <f t="shared" si="488"/>
        <v>1</v>
      </c>
      <c r="N6268" s="3" t="s">
        <v>137</v>
      </c>
      <c r="O6268" s="3">
        <f>COUNTIF([1]局站!$D$4:$D$172,"="&amp;N6268)</f>
        <v>1</v>
      </c>
      <c r="P6268" s="3">
        <v>0</v>
      </c>
      <c r="Q6268" s="3">
        <v>0</v>
      </c>
      <c r="R6268" s="3">
        <v>0</v>
      </c>
      <c r="S6268" s="3" t="s">
        <v>148</v>
      </c>
      <c r="T6268" s="3">
        <f>COUNTIF([1]局站!$D$4:$D$172,"="&amp;S6268)</f>
        <v>1</v>
      </c>
      <c r="U6268" s="3">
        <v>0</v>
      </c>
      <c r="V6268" s="3">
        <v>0</v>
      </c>
      <c r="W6268" s="3">
        <v>0</v>
      </c>
      <c r="X6268" s="3" t="s">
        <v>1214</v>
      </c>
      <c r="Y6268" s="3" t="s">
        <v>854</v>
      </c>
      <c r="Z6268" s="3" t="str">
        <f>INDEX(业务类型!$C$4:$C$8,MATCH(纤芯!Y6268,业务类型!$B$4:$B$8,0))</f>
        <v>LOCAL</v>
      </c>
      <c r="AA6268" s="3" t="s">
        <v>1136</v>
      </c>
    </row>
    <row r="6269" spans="1:27" ht="16.5" x14ac:dyDescent="0.2">
      <c r="A6269" s="3">
        <v>6266</v>
      </c>
      <c r="B6269" s="3">
        <f t="shared" si="489"/>
        <v>37055401006</v>
      </c>
      <c r="C6269" s="3" t="s">
        <v>1166</v>
      </c>
      <c r="D6269" s="3" t="s">
        <v>255</v>
      </c>
      <c r="E6269" s="3" t="str">
        <f>INDEX(光放段!$G$4:$G$237,MATCH(纤芯!G6269,光放段!$C$4:$C$237,0))</f>
        <v>山东二干|潍烟威2号光缆:威海新威路522局-威海南竹岛</v>
      </c>
      <c r="F6269" s="3">
        <f>INDEX(光放段!$I$4:$I$237,MATCH(纤芯!H6269,光放段!$B$4:$B$237,0))</f>
        <v>37055400000</v>
      </c>
      <c r="G6269" s="3" t="str">
        <f t="shared" si="485"/>
        <v>山东二干|潍烟威2号光缆:威海新威路522局-威海南竹岛</v>
      </c>
      <c r="H6269" s="3">
        <f>INDEX(光放段!$B$4:$B$237,MATCH(纤芯!G6269,光放段!$C$4:$C$237,0))</f>
        <v>37055401000</v>
      </c>
      <c r="I6269" s="3" t="str">
        <f t="shared" si="486"/>
        <v>潍烟威2号光缆</v>
      </c>
      <c r="J6269" s="3" t="str">
        <f>INDEX(子缆名称!$B$4:$B$29,纤芯!M6269)</f>
        <v>A缆</v>
      </c>
      <c r="K6269" s="3">
        <v>6</v>
      </c>
      <c r="L6269" s="3">
        <f t="shared" si="487"/>
        <v>6</v>
      </c>
      <c r="M6269" s="3">
        <f t="shared" si="488"/>
        <v>1</v>
      </c>
      <c r="N6269" s="3" t="s">
        <v>137</v>
      </c>
      <c r="O6269" s="3">
        <f>COUNTIF([1]局站!$D$4:$D$172,"="&amp;N6269)</f>
        <v>1</v>
      </c>
      <c r="P6269" s="3">
        <v>0</v>
      </c>
      <c r="Q6269" s="3">
        <v>0</v>
      </c>
      <c r="R6269" s="3">
        <v>0</v>
      </c>
      <c r="S6269" s="3" t="s">
        <v>148</v>
      </c>
      <c r="T6269" s="3">
        <f>COUNTIF([1]局站!$D$4:$D$172,"="&amp;S6269)</f>
        <v>1</v>
      </c>
      <c r="U6269" s="3">
        <v>0</v>
      </c>
      <c r="V6269" s="3">
        <v>0</v>
      </c>
      <c r="W6269" s="3">
        <v>0</v>
      </c>
      <c r="X6269" s="3" t="s">
        <v>1214</v>
      </c>
      <c r="Y6269" s="3" t="s">
        <v>854</v>
      </c>
      <c r="Z6269" s="3" t="str">
        <f>INDEX(业务类型!$C$4:$C$8,MATCH(纤芯!Y6269,业务类型!$B$4:$B$8,0))</f>
        <v>LOCAL</v>
      </c>
      <c r="AA6269" s="3" t="s">
        <v>1136</v>
      </c>
    </row>
    <row r="6270" spans="1:27" ht="16.5" x14ac:dyDescent="0.2">
      <c r="A6270" s="3">
        <v>6267</v>
      </c>
      <c r="B6270" s="3">
        <f t="shared" si="489"/>
        <v>37055401007</v>
      </c>
      <c r="C6270" s="3" t="s">
        <v>1166</v>
      </c>
      <c r="D6270" s="3" t="s">
        <v>255</v>
      </c>
      <c r="E6270" s="3" t="str">
        <f>INDEX(光放段!$G$4:$G$237,MATCH(纤芯!G6270,光放段!$C$4:$C$237,0))</f>
        <v>山东二干|潍烟威2号光缆:威海新威路522局-威海南竹岛</v>
      </c>
      <c r="F6270" s="3">
        <f>INDEX(光放段!$I$4:$I$237,MATCH(纤芯!H6270,光放段!$B$4:$B$237,0))</f>
        <v>37055400000</v>
      </c>
      <c r="G6270" s="3" t="str">
        <f t="shared" si="485"/>
        <v>山东二干|潍烟威2号光缆:威海新威路522局-威海南竹岛</v>
      </c>
      <c r="H6270" s="3">
        <f>INDEX(光放段!$B$4:$B$237,MATCH(纤芯!G6270,光放段!$C$4:$C$237,0))</f>
        <v>37055401000</v>
      </c>
      <c r="I6270" s="3" t="str">
        <f t="shared" si="486"/>
        <v>潍烟威2号光缆</v>
      </c>
      <c r="J6270" s="3" t="str">
        <f>INDEX(子缆名称!$B$4:$B$29,纤芯!M6270)</f>
        <v>A缆</v>
      </c>
      <c r="K6270" s="3">
        <v>7</v>
      </c>
      <c r="L6270" s="3">
        <f t="shared" si="487"/>
        <v>7</v>
      </c>
      <c r="M6270" s="3">
        <f t="shared" si="488"/>
        <v>1</v>
      </c>
      <c r="N6270" s="3" t="s">
        <v>137</v>
      </c>
      <c r="O6270" s="3">
        <f>COUNTIF([1]局站!$D$4:$D$172,"="&amp;N6270)</f>
        <v>1</v>
      </c>
      <c r="P6270" s="3">
        <v>0</v>
      </c>
      <c r="Q6270" s="3">
        <v>0</v>
      </c>
      <c r="R6270" s="3">
        <v>0</v>
      </c>
      <c r="S6270" s="3" t="s">
        <v>148</v>
      </c>
      <c r="T6270" s="3">
        <f>COUNTIF([1]局站!$D$4:$D$172,"="&amp;S6270)</f>
        <v>1</v>
      </c>
      <c r="U6270" s="3">
        <v>0</v>
      </c>
      <c r="V6270" s="3">
        <v>0</v>
      </c>
      <c r="W6270" s="3">
        <v>0</v>
      </c>
      <c r="X6270" s="3" t="s">
        <v>1214</v>
      </c>
      <c r="Y6270" s="3" t="s">
        <v>852</v>
      </c>
      <c r="Z6270" s="3" t="str">
        <f>INDEX(业务类型!$C$4:$C$8,MATCH(纤芯!Y6270,业务类型!$B$4:$B$8,0))</f>
        <v>TWO</v>
      </c>
      <c r="AA6270" s="3" t="s">
        <v>907</v>
      </c>
    </row>
    <row r="6271" spans="1:27" ht="16.5" x14ac:dyDescent="0.2">
      <c r="A6271" s="3">
        <v>6268</v>
      </c>
      <c r="B6271" s="3">
        <f t="shared" si="489"/>
        <v>37055401008</v>
      </c>
      <c r="C6271" s="3" t="s">
        <v>1166</v>
      </c>
      <c r="D6271" s="3" t="s">
        <v>255</v>
      </c>
      <c r="E6271" s="3" t="str">
        <f>INDEX(光放段!$G$4:$G$237,MATCH(纤芯!G6271,光放段!$C$4:$C$237,0))</f>
        <v>山东二干|潍烟威2号光缆:威海新威路522局-威海南竹岛</v>
      </c>
      <c r="F6271" s="3">
        <f>INDEX(光放段!$I$4:$I$237,MATCH(纤芯!H6271,光放段!$B$4:$B$237,0))</f>
        <v>37055400000</v>
      </c>
      <c r="G6271" s="3" t="str">
        <f t="shared" si="485"/>
        <v>山东二干|潍烟威2号光缆:威海新威路522局-威海南竹岛</v>
      </c>
      <c r="H6271" s="3">
        <f>INDEX(光放段!$B$4:$B$237,MATCH(纤芯!G6271,光放段!$C$4:$C$237,0))</f>
        <v>37055401000</v>
      </c>
      <c r="I6271" s="3" t="str">
        <f t="shared" si="486"/>
        <v>潍烟威2号光缆</v>
      </c>
      <c r="J6271" s="3" t="str">
        <f>INDEX(子缆名称!$B$4:$B$29,纤芯!M6271)</f>
        <v>A缆</v>
      </c>
      <c r="K6271" s="3">
        <v>8</v>
      </c>
      <c r="L6271" s="3">
        <f t="shared" si="487"/>
        <v>8</v>
      </c>
      <c r="M6271" s="3">
        <f t="shared" si="488"/>
        <v>1</v>
      </c>
      <c r="N6271" s="3" t="s">
        <v>137</v>
      </c>
      <c r="O6271" s="3">
        <f>COUNTIF([1]局站!$D$4:$D$172,"="&amp;N6271)</f>
        <v>1</v>
      </c>
      <c r="P6271" s="3">
        <v>0</v>
      </c>
      <c r="Q6271" s="3">
        <v>0</v>
      </c>
      <c r="R6271" s="3">
        <v>0</v>
      </c>
      <c r="S6271" s="3" t="s">
        <v>148</v>
      </c>
      <c r="T6271" s="3">
        <f>COUNTIF([1]局站!$D$4:$D$172,"="&amp;S6271)</f>
        <v>1</v>
      </c>
      <c r="U6271" s="3">
        <v>0</v>
      </c>
      <c r="V6271" s="3">
        <v>0</v>
      </c>
      <c r="W6271" s="3">
        <v>0</v>
      </c>
      <c r="X6271" s="3" t="s">
        <v>1214</v>
      </c>
      <c r="Y6271" s="3" t="s">
        <v>852</v>
      </c>
      <c r="Z6271" s="3" t="str">
        <f>INDEX(业务类型!$C$4:$C$8,MATCH(纤芯!Y6271,业务类型!$B$4:$B$8,0))</f>
        <v>TWO</v>
      </c>
      <c r="AA6271" s="3" t="s">
        <v>907</v>
      </c>
    </row>
    <row r="6272" spans="1:27" ht="16.5" x14ac:dyDescent="0.2">
      <c r="A6272" s="3">
        <v>6269</v>
      </c>
      <c r="B6272" s="3">
        <f t="shared" si="489"/>
        <v>37055401009</v>
      </c>
      <c r="C6272" s="3" t="s">
        <v>1166</v>
      </c>
      <c r="D6272" s="3" t="s">
        <v>255</v>
      </c>
      <c r="E6272" s="3" t="str">
        <f>INDEX(光放段!$G$4:$G$237,MATCH(纤芯!G6272,光放段!$C$4:$C$237,0))</f>
        <v>山东二干|潍烟威2号光缆:威海新威路522局-威海南竹岛</v>
      </c>
      <c r="F6272" s="3">
        <f>INDEX(光放段!$I$4:$I$237,MATCH(纤芯!H6272,光放段!$B$4:$B$237,0))</f>
        <v>37055400000</v>
      </c>
      <c r="G6272" s="3" t="str">
        <f t="shared" si="485"/>
        <v>山东二干|潍烟威2号光缆:威海新威路522局-威海南竹岛</v>
      </c>
      <c r="H6272" s="3">
        <f>INDEX(光放段!$B$4:$B$237,MATCH(纤芯!G6272,光放段!$C$4:$C$237,0))</f>
        <v>37055401000</v>
      </c>
      <c r="I6272" s="3" t="str">
        <f t="shared" si="486"/>
        <v>潍烟威2号光缆</v>
      </c>
      <c r="J6272" s="3" t="str">
        <f>INDEX(子缆名称!$B$4:$B$29,纤芯!M6272)</f>
        <v>A缆</v>
      </c>
      <c r="K6272" s="3">
        <v>9</v>
      </c>
      <c r="L6272" s="3">
        <f t="shared" si="487"/>
        <v>9</v>
      </c>
      <c r="M6272" s="3">
        <f t="shared" si="488"/>
        <v>1</v>
      </c>
      <c r="N6272" s="3" t="s">
        <v>137</v>
      </c>
      <c r="O6272" s="3">
        <f>COUNTIF([1]局站!$D$4:$D$172,"="&amp;N6272)</f>
        <v>1</v>
      </c>
      <c r="P6272" s="3">
        <v>0</v>
      </c>
      <c r="Q6272" s="3">
        <v>0</v>
      </c>
      <c r="R6272" s="3">
        <v>0</v>
      </c>
      <c r="S6272" s="3" t="s">
        <v>148</v>
      </c>
      <c r="T6272" s="3">
        <f>COUNTIF([1]局站!$D$4:$D$172,"="&amp;S6272)</f>
        <v>1</v>
      </c>
      <c r="U6272" s="3">
        <v>0</v>
      </c>
      <c r="V6272" s="3">
        <v>0</v>
      </c>
      <c r="W6272" s="3">
        <v>0</v>
      </c>
      <c r="X6272" s="3" t="s">
        <v>1214</v>
      </c>
      <c r="Y6272" s="3" t="s">
        <v>854</v>
      </c>
      <c r="Z6272" s="3" t="str">
        <f>INDEX(业务类型!$C$4:$C$8,MATCH(纤芯!Y6272,业务类型!$B$4:$B$8,0))</f>
        <v>LOCAL</v>
      </c>
      <c r="AA6272" s="3" t="s">
        <v>1137</v>
      </c>
    </row>
    <row r="6273" spans="1:27" ht="16.5" x14ac:dyDescent="0.2">
      <c r="A6273" s="3">
        <v>6270</v>
      </c>
      <c r="B6273" s="3">
        <f t="shared" si="489"/>
        <v>37055401010</v>
      </c>
      <c r="C6273" s="3" t="s">
        <v>1166</v>
      </c>
      <c r="D6273" s="3" t="s">
        <v>255</v>
      </c>
      <c r="E6273" s="3" t="str">
        <f>INDEX(光放段!$G$4:$G$237,MATCH(纤芯!G6273,光放段!$C$4:$C$237,0))</f>
        <v>山东二干|潍烟威2号光缆:威海新威路522局-威海南竹岛</v>
      </c>
      <c r="F6273" s="3">
        <f>INDEX(光放段!$I$4:$I$237,MATCH(纤芯!H6273,光放段!$B$4:$B$237,0))</f>
        <v>37055400000</v>
      </c>
      <c r="G6273" s="3" t="str">
        <f t="shared" si="485"/>
        <v>山东二干|潍烟威2号光缆:威海新威路522局-威海南竹岛</v>
      </c>
      <c r="H6273" s="3">
        <f>INDEX(光放段!$B$4:$B$237,MATCH(纤芯!G6273,光放段!$C$4:$C$237,0))</f>
        <v>37055401000</v>
      </c>
      <c r="I6273" s="3" t="str">
        <f t="shared" si="486"/>
        <v>潍烟威2号光缆</v>
      </c>
      <c r="J6273" s="3" t="str">
        <f>INDEX(子缆名称!$B$4:$B$29,纤芯!M6273)</f>
        <v>A缆</v>
      </c>
      <c r="K6273" s="3">
        <v>10</v>
      </c>
      <c r="L6273" s="3">
        <f t="shared" si="487"/>
        <v>10</v>
      </c>
      <c r="M6273" s="3">
        <f t="shared" si="488"/>
        <v>1</v>
      </c>
      <c r="N6273" s="3" t="s">
        <v>137</v>
      </c>
      <c r="O6273" s="3">
        <f>COUNTIF([1]局站!$D$4:$D$172,"="&amp;N6273)</f>
        <v>1</v>
      </c>
      <c r="P6273" s="3">
        <v>0</v>
      </c>
      <c r="Q6273" s="3">
        <v>0</v>
      </c>
      <c r="R6273" s="3">
        <v>0</v>
      </c>
      <c r="S6273" s="3" t="s">
        <v>148</v>
      </c>
      <c r="T6273" s="3">
        <f>COUNTIF([1]局站!$D$4:$D$172,"="&amp;S6273)</f>
        <v>1</v>
      </c>
      <c r="U6273" s="3">
        <v>0</v>
      </c>
      <c r="V6273" s="3">
        <v>0</v>
      </c>
      <c r="W6273" s="3">
        <v>0</v>
      </c>
      <c r="X6273" s="3" t="s">
        <v>1214</v>
      </c>
      <c r="Y6273" s="3" t="s">
        <v>854</v>
      </c>
      <c r="Z6273" s="3" t="str">
        <f>INDEX(业务类型!$C$4:$C$8,MATCH(纤芯!Y6273,业务类型!$B$4:$B$8,0))</f>
        <v>LOCAL</v>
      </c>
      <c r="AA6273" s="3" t="s">
        <v>1137</v>
      </c>
    </row>
    <row r="6274" spans="1:27" ht="16.5" x14ac:dyDescent="0.2">
      <c r="A6274" s="3">
        <v>6271</v>
      </c>
      <c r="B6274" s="3">
        <f t="shared" si="489"/>
        <v>37055401011</v>
      </c>
      <c r="C6274" s="3" t="s">
        <v>1166</v>
      </c>
      <c r="D6274" s="3" t="s">
        <v>255</v>
      </c>
      <c r="E6274" s="3" t="str">
        <f>INDEX(光放段!$G$4:$G$237,MATCH(纤芯!G6274,光放段!$C$4:$C$237,0))</f>
        <v>山东二干|潍烟威2号光缆:威海新威路522局-威海南竹岛</v>
      </c>
      <c r="F6274" s="3">
        <f>INDEX(光放段!$I$4:$I$237,MATCH(纤芯!H6274,光放段!$B$4:$B$237,0))</f>
        <v>37055400000</v>
      </c>
      <c r="G6274" s="3" t="str">
        <f t="shared" si="485"/>
        <v>山东二干|潍烟威2号光缆:威海新威路522局-威海南竹岛</v>
      </c>
      <c r="H6274" s="3">
        <f>INDEX(光放段!$B$4:$B$237,MATCH(纤芯!G6274,光放段!$C$4:$C$237,0))</f>
        <v>37055401000</v>
      </c>
      <c r="I6274" s="3" t="str">
        <f t="shared" si="486"/>
        <v>潍烟威2号光缆</v>
      </c>
      <c r="J6274" s="3" t="str">
        <f>INDEX(子缆名称!$B$4:$B$29,纤芯!M6274)</f>
        <v>A缆</v>
      </c>
      <c r="K6274" s="3">
        <v>11</v>
      </c>
      <c r="L6274" s="3">
        <f t="shared" si="487"/>
        <v>11</v>
      </c>
      <c r="M6274" s="3">
        <f t="shared" si="488"/>
        <v>1</v>
      </c>
      <c r="N6274" s="3" t="s">
        <v>137</v>
      </c>
      <c r="O6274" s="3">
        <f>COUNTIF([1]局站!$D$4:$D$172,"="&amp;N6274)</f>
        <v>1</v>
      </c>
      <c r="P6274" s="3">
        <v>0</v>
      </c>
      <c r="Q6274" s="3">
        <v>0</v>
      </c>
      <c r="R6274" s="3">
        <v>0</v>
      </c>
      <c r="S6274" s="3" t="s">
        <v>148</v>
      </c>
      <c r="T6274" s="3">
        <f>COUNTIF([1]局站!$D$4:$D$172,"="&amp;S6274)</f>
        <v>1</v>
      </c>
      <c r="U6274" s="3">
        <v>0</v>
      </c>
      <c r="V6274" s="3">
        <v>0</v>
      </c>
      <c r="W6274" s="3">
        <v>0</v>
      </c>
      <c r="X6274" s="3" t="s">
        <v>1214</v>
      </c>
      <c r="Y6274" s="3" t="s">
        <v>881</v>
      </c>
      <c r="Z6274" s="3" t="str">
        <f>INDEX(业务类型!$C$4:$C$8,MATCH(纤芯!Y6274,业务类型!$B$4:$B$8,0))</f>
        <v>OTHER</v>
      </c>
      <c r="AA6274" s="3" t="s">
        <v>888</v>
      </c>
    </row>
    <row r="6275" spans="1:27" ht="16.5" x14ac:dyDescent="0.2">
      <c r="A6275" s="3">
        <v>6272</v>
      </c>
      <c r="B6275" s="3">
        <f t="shared" si="489"/>
        <v>37055401012</v>
      </c>
      <c r="C6275" s="3" t="s">
        <v>1166</v>
      </c>
      <c r="D6275" s="3" t="s">
        <v>255</v>
      </c>
      <c r="E6275" s="3" t="str">
        <f>INDEX(光放段!$G$4:$G$237,MATCH(纤芯!G6275,光放段!$C$4:$C$237,0))</f>
        <v>山东二干|潍烟威2号光缆:威海新威路522局-威海南竹岛</v>
      </c>
      <c r="F6275" s="3">
        <f>INDEX(光放段!$I$4:$I$237,MATCH(纤芯!H6275,光放段!$B$4:$B$237,0))</f>
        <v>37055400000</v>
      </c>
      <c r="G6275" s="3" t="str">
        <f t="shared" si="485"/>
        <v>山东二干|潍烟威2号光缆:威海新威路522局-威海南竹岛</v>
      </c>
      <c r="H6275" s="3">
        <f>INDEX(光放段!$B$4:$B$237,MATCH(纤芯!G6275,光放段!$C$4:$C$237,0))</f>
        <v>37055401000</v>
      </c>
      <c r="I6275" s="3" t="str">
        <f t="shared" si="486"/>
        <v>潍烟威2号光缆</v>
      </c>
      <c r="J6275" s="3" t="str">
        <f>INDEX(子缆名称!$B$4:$B$29,纤芯!M6275)</f>
        <v>A缆</v>
      </c>
      <c r="K6275" s="3">
        <v>12</v>
      </c>
      <c r="L6275" s="3">
        <f t="shared" si="487"/>
        <v>12</v>
      </c>
      <c r="M6275" s="3">
        <f t="shared" si="488"/>
        <v>1</v>
      </c>
      <c r="N6275" s="3" t="s">
        <v>137</v>
      </c>
      <c r="O6275" s="3">
        <f>COUNTIF([1]局站!$D$4:$D$172,"="&amp;N6275)</f>
        <v>1</v>
      </c>
      <c r="P6275" s="3">
        <v>0</v>
      </c>
      <c r="Q6275" s="3">
        <v>0</v>
      </c>
      <c r="R6275" s="3">
        <v>0</v>
      </c>
      <c r="S6275" s="3" t="s">
        <v>148</v>
      </c>
      <c r="T6275" s="3">
        <f>COUNTIF([1]局站!$D$4:$D$172,"="&amp;S6275)</f>
        <v>1</v>
      </c>
      <c r="U6275" s="3">
        <v>0</v>
      </c>
      <c r="V6275" s="3">
        <v>0</v>
      </c>
      <c r="W6275" s="3">
        <v>0</v>
      </c>
      <c r="X6275" s="3" t="s">
        <v>1214</v>
      </c>
      <c r="Y6275" s="3" t="s">
        <v>880</v>
      </c>
      <c r="Z6275" s="3" t="str">
        <f>INDEX(业务类型!$C$4:$C$8,MATCH(纤芯!Y6275,业务类型!$B$4:$B$8,0))</f>
        <v>IDLE</v>
      </c>
      <c r="AA6275" s="3"/>
    </row>
    <row r="6276" spans="1:27" ht="16.5" x14ac:dyDescent="0.2">
      <c r="A6276" s="3">
        <v>6273</v>
      </c>
      <c r="B6276" s="3">
        <f t="shared" si="489"/>
        <v>37055401013</v>
      </c>
      <c r="C6276" s="3" t="s">
        <v>1166</v>
      </c>
      <c r="D6276" s="3" t="s">
        <v>255</v>
      </c>
      <c r="E6276" s="3" t="str">
        <f>INDEX(光放段!$G$4:$G$237,MATCH(纤芯!G6276,光放段!$C$4:$C$237,0))</f>
        <v>山东二干|潍烟威2号光缆:威海新威路522局-威海南竹岛</v>
      </c>
      <c r="F6276" s="3">
        <f>INDEX(光放段!$I$4:$I$237,MATCH(纤芯!H6276,光放段!$B$4:$B$237,0))</f>
        <v>37055400000</v>
      </c>
      <c r="G6276" s="3" t="str">
        <f t="shared" si="485"/>
        <v>山东二干|潍烟威2号光缆:威海新威路522局-威海南竹岛</v>
      </c>
      <c r="H6276" s="3">
        <f>INDEX(光放段!$B$4:$B$237,MATCH(纤芯!G6276,光放段!$C$4:$C$237,0))</f>
        <v>37055401000</v>
      </c>
      <c r="I6276" s="3" t="str">
        <f t="shared" si="486"/>
        <v>潍烟威2号光缆</v>
      </c>
      <c r="J6276" s="3" t="str">
        <f>INDEX(子缆名称!$B$4:$B$29,纤芯!M6276)</f>
        <v>B缆</v>
      </c>
      <c r="K6276" s="3">
        <v>13</v>
      </c>
      <c r="L6276" s="3">
        <f t="shared" si="487"/>
        <v>1</v>
      </c>
      <c r="M6276" s="3">
        <f t="shared" si="488"/>
        <v>2</v>
      </c>
      <c r="N6276" s="3" t="s">
        <v>137</v>
      </c>
      <c r="O6276" s="3">
        <f>COUNTIF([1]局站!$D$4:$D$172,"="&amp;N6276)</f>
        <v>1</v>
      </c>
      <c r="P6276" s="3">
        <v>0</v>
      </c>
      <c r="Q6276" s="3">
        <v>0</v>
      </c>
      <c r="R6276" s="3">
        <v>0</v>
      </c>
      <c r="S6276" s="3" t="s">
        <v>148</v>
      </c>
      <c r="T6276" s="3">
        <f>COUNTIF([1]局站!$D$4:$D$172,"="&amp;S6276)</f>
        <v>1</v>
      </c>
      <c r="U6276" s="3">
        <v>0</v>
      </c>
      <c r="V6276" s="3">
        <v>0</v>
      </c>
      <c r="W6276" s="3">
        <v>0</v>
      </c>
      <c r="X6276" s="3" t="s">
        <v>1214</v>
      </c>
      <c r="Y6276" s="3" t="s">
        <v>880</v>
      </c>
      <c r="Z6276" s="3" t="str">
        <f>INDEX(业务类型!$C$4:$C$8,MATCH(纤芯!Y6276,业务类型!$B$4:$B$8,0))</f>
        <v>IDLE</v>
      </c>
      <c r="AA6276" s="3"/>
    </row>
    <row r="6277" spans="1:27" ht="16.5" x14ac:dyDescent="0.2">
      <c r="A6277" s="3">
        <v>6274</v>
      </c>
      <c r="B6277" s="3">
        <f t="shared" si="489"/>
        <v>37055401014</v>
      </c>
      <c r="C6277" s="3" t="s">
        <v>1166</v>
      </c>
      <c r="D6277" s="3" t="s">
        <v>255</v>
      </c>
      <c r="E6277" s="3" t="str">
        <f>INDEX(光放段!$G$4:$G$237,MATCH(纤芯!G6277,光放段!$C$4:$C$237,0))</f>
        <v>山东二干|潍烟威2号光缆:威海新威路522局-威海南竹岛</v>
      </c>
      <c r="F6277" s="3">
        <f>INDEX(光放段!$I$4:$I$237,MATCH(纤芯!H6277,光放段!$B$4:$B$237,0))</f>
        <v>37055400000</v>
      </c>
      <c r="G6277" s="3" t="str">
        <f t="shared" ref="G6277:G6340" si="490">C6277&amp;"|"&amp;D6277&amp;":"&amp;N6277&amp;"-"&amp;S6277</f>
        <v>山东二干|潍烟威2号光缆:威海新威路522局-威海南竹岛</v>
      </c>
      <c r="H6277" s="3">
        <f>INDEX(光放段!$B$4:$B$237,MATCH(纤芯!G6277,光放段!$C$4:$C$237,0))</f>
        <v>37055401000</v>
      </c>
      <c r="I6277" s="3" t="str">
        <f t="shared" ref="I6277:I6340" si="491">D6277</f>
        <v>潍烟威2号光缆</v>
      </c>
      <c r="J6277" s="3" t="str">
        <f>INDEX(子缆名称!$B$4:$B$29,纤芯!M6277)</f>
        <v>B缆</v>
      </c>
      <c r="K6277" s="3">
        <v>14</v>
      </c>
      <c r="L6277" s="3">
        <f t="shared" ref="L6277:L6340" si="492">MOD(K6277-1,12)+1</f>
        <v>2</v>
      </c>
      <c r="M6277" s="3">
        <f t="shared" ref="M6277:M6340" si="493">INT((K6277-1)/12)+1</f>
        <v>2</v>
      </c>
      <c r="N6277" s="3" t="s">
        <v>137</v>
      </c>
      <c r="O6277" s="3">
        <f>COUNTIF([1]局站!$D$4:$D$172,"="&amp;N6277)</f>
        <v>1</v>
      </c>
      <c r="P6277" s="3">
        <v>0</v>
      </c>
      <c r="Q6277" s="3">
        <v>0</v>
      </c>
      <c r="R6277" s="3">
        <v>0</v>
      </c>
      <c r="S6277" s="3" t="s">
        <v>148</v>
      </c>
      <c r="T6277" s="3">
        <f>COUNTIF([1]局站!$D$4:$D$172,"="&amp;S6277)</f>
        <v>1</v>
      </c>
      <c r="U6277" s="3">
        <v>0</v>
      </c>
      <c r="V6277" s="3">
        <v>0</v>
      </c>
      <c r="W6277" s="3">
        <v>0</v>
      </c>
      <c r="X6277" s="3" t="s">
        <v>1214</v>
      </c>
      <c r="Y6277" s="3" t="s">
        <v>880</v>
      </c>
      <c r="Z6277" s="3" t="str">
        <f>INDEX(业务类型!$C$4:$C$8,MATCH(纤芯!Y6277,业务类型!$B$4:$B$8,0))</f>
        <v>IDLE</v>
      </c>
      <c r="AA6277" s="3"/>
    </row>
    <row r="6278" spans="1:27" ht="16.5" x14ac:dyDescent="0.2">
      <c r="A6278" s="3">
        <v>6275</v>
      </c>
      <c r="B6278" s="3">
        <f t="shared" si="489"/>
        <v>37055401015</v>
      </c>
      <c r="C6278" s="3" t="s">
        <v>1166</v>
      </c>
      <c r="D6278" s="3" t="s">
        <v>255</v>
      </c>
      <c r="E6278" s="3" t="str">
        <f>INDEX(光放段!$G$4:$G$237,MATCH(纤芯!G6278,光放段!$C$4:$C$237,0))</f>
        <v>山东二干|潍烟威2号光缆:威海新威路522局-威海南竹岛</v>
      </c>
      <c r="F6278" s="3">
        <f>INDEX(光放段!$I$4:$I$237,MATCH(纤芯!H6278,光放段!$B$4:$B$237,0))</f>
        <v>37055400000</v>
      </c>
      <c r="G6278" s="3" t="str">
        <f t="shared" si="490"/>
        <v>山东二干|潍烟威2号光缆:威海新威路522局-威海南竹岛</v>
      </c>
      <c r="H6278" s="3">
        <f>INDEX(光放段!$B$4:$B$237,MATCH(纤芯!G6278,光放段!$C$4:$C$237,0))</f>
        <v>37055401000</v>
      </c>
      <c r="I6278" s="3" t="str">
        <f t="shared" si="491"/>
        <v>潍烟威2号光缆</v>
      </c>
      <c r="J6278" s="3" t="str">
        <f>INDEX(子缆名称!$B$4:$B$29,纤芯!M6278)</f>
        <v>B缆</v>
      </c>
      <c r="K6278" s="3">
        <v>15</v>
      </c>
      <c r="L6278" s="3">
        <f t="shared" si="492"/>
        <v>3</v>
      </c>
      <c r="M6278" s="3">
        <f t="shared" si="493"/>
        <v>2</v>
      </c>
      <c r="N6278" s="3" t="s">
        <v>137</v>
      </c>
      <c r="O6278" s="3">
        <f>COUNTIF([1]局站!$D$4:$D$172,"="&amp;N6278)</f>
        <v>1</v>
      </c>
      <c r="P6278" s="3">
        <v>0</v>
      </c>
      <c r="Q6278" s="3">
        <v>0</v>
      </c>
      <c r="R6278" s="3">
        <v>0</v>
      </c>
      <c r="S6278" s="3" t="s">
        <v>148</v>
      </c>
      <c r="T6278" s="3">
        <f>COUNTIF([1]局站!$D$4:$D$172,"="&amp;S6278)</f>
        <v>1</v>
      </c>
      <c r="U6278" s="3">
        <v>0</v>
      </c>
      <c r="V6278" s="3">
        <v>0</v>
      </c>
      <c r="W6278" s="3">
        <v>0</v>
      </c>
      <c r="X6278" s="3" t="s">
        <v>1214</v>
      </c>
      <c r="Y6278" s="3" t="s">
        <v>880</v>
      </c>
      <c r="Z6278" s="3" t="str">
        <f>INDEX(业务类型!$C$4:$C$8,MATCH(纤芯!Y6278,业务类型!$B$4:$B$8,0))</f>
        <v>IDLE</v>
      </c>
      <c r="AA6278" s="3"/>
    </row>
    <row r="6279" spans="1:27" ht="16.5" x14ac:dyDescent="0.2">
      <c r="A6279" s="3">
        <v>6276</v>
      </c>
      <c r="B6279" s="3">
        <f t="shared" si="489"/>
        <v>37055401016</v>
      </c>
      <c r="C6279" s="3" t="s">
        <v>1166</v>
      </c>
      <c r="D6279" s="3" t="s">
        <v>255</v>
      </c>
      <c r="E6279" s="3" t="str">
        <f>INDEX(光放段!$G$4:$G$237,MATCH(纤芯!G6279,光放段!$C$4:$C$237,0))</f>
        <v>山东二干|潍烟威2号光缆:威海新威路522局-威海南竹岛</v>
      </c>
      <c r="F6279" s="3">
        <f>INDEX(光放段!$I$4:$I$237,MATCH(纤芯!H6279,光放段!$B$4:$B$237,0))</f>
        <v>37055400000</v>
      </c>
      <c r="G6279" s="3" t="str">
        <f t="shared" si="490"/>
        <v>山东二干|潍烟威2号光缆:威海新威路522局-威海南竹岛</v>
      </c>
      <c r="H6279" s="3">
        <f>INDEX(光放段!$B$4:$B$237,MATCH(纤芯!G6279,光放段!$C$4:$C$237,0))</f>
        <v>37055401000</v>
      </c>
      <c r="I6279" s="3" t="str">
        <f t="shared" si="491"/>
        <v>潍烟威2号光缆</v>
      </c>
      <c r="J6279" s="3" t="str">
        <f>INDEX(子缆名称!$B$4:$B$29,纤芯!M6279)</f>
        <v>B缆</v>
      </c>
      <c r="K6279" s="3">
        <v>16</v>
      </c>
      <c r="L6279" s="3">
        <f t="shared" si="492"/>
        <v>4</v>
      </c>
      <c r="M6279" s="3">
        <f t="shared" si="493"/>
        <v>2</v>
      </c>
      <c r="N6279" s="3" t="s">
        <v>137</v>
      </c>
      <c r="O6279" s="3">
        <f>COUNTIF([1]局站!$D$4:$D$172,"="&amp;N6279)</f>
        <v>1</v>
      </c>
      <c r="P6279" s="3">
        <v>0</v>
      </c>
      <c r="Q6279" s="3">
        <v>0</v>
      </c>
      <c r="R6279" s="3">
        <v>0</v>
      </c>
      <c r="S6279" s="3" t="s">
        <v>148</v>
      </c>
      <c r="T6279" s="3">
        <f>COUNTIF([1]局站!$D$4:$D$172,"="&amp;S6279)</f>
        <v>1</v>
      </c>
      <c r="U6279" s="3">
        <v>0</v>
      </c>
      <c r="V6279" s="3">
        <v>0</v>
      </c>
      <c r="W6279" s="3">
        <v>0</v>
      </c>
      <c r="X6279" s="3" t="s">
        <v>1214</v>
      </c>
      <c r="Y6279" s="3" t="s">
        <v>880</v>
      </c>
      <c r="Z6279" s="3" t="str">
        <f>INDEX(业务类型!$C$4:$C$8,MATCH(纤芯!Y6279,业务类型!$B$4:$B$8,0))</f>
        <v>IDLE</v>
      </c>
      <c r="AA6279" s="3"/>
    </row>
    <row r="6280" spans="1:27" ht="16.5" x14ac:dyDescent="0.2">
      <c r="A6280" s="3">
        <v>6277</v>
      </c>
      <c r="B6280" s="3">
        <f t="shared" si="489"/>
        <v>37055401017</v>
      </c>
      <c r="C6280" s="3" t="s">
        <v>1166</v>
      </c>
      <c r="D6280" s="3" t="s">
        <v>255</v>
      </c>
      <c r="E6280" s="3" t="str">
        <f>INDEX(光放段!$G$4:$G$237,MATCH(纤芯!G6280,光放段!$C$4:$C$237,0))</f>
        <v>山东二干|潍烟威2号光缆:威海新威路522局-威海南竹岛</v>
      </c>
      <c r="F6280" s="3">
        <f>INDEX(光放段!$I$4:$I$237,MATCH(纤芯!H6280,光放段!$B$4:$B$237,0))</f>
        <v>37055400000</v>
      </c>
      <c r="G6280" s="3" t="str">
        <f t="shared" si="490"/>
        <v>山东二干|潍烟威2号光缆:威海新威路522局-威海南竹岛</v>
      </c>
      <c r="H6280" s="3">
        <f>INDEX(光放段!$B$4:$B$237,MATCH(纤芯!G6280,光放段!$C$4:$C$237,0))</f>
        <v>37055401000</v>
      </c>
      <c r="I6280" s="3" t="str">
        <f t="shared" si="491"/>
        <v>潍烟威2号光缆</v>
      </c>
      <c r="J6280" s="3" t="str">
        <f>INDEX(子缆名称!$B$4:$B$29,纤芯!M6280)</f>
        <v>B缆</v>
      </c>
      <c r="K6280" s="3">
        <v>17</v>
      </c>
      <c r="L6280" s="3">
        <f t="shared" si="492"/>
        <v>5</v>
      </c>
      <c r="M6280" s="3">
        <f t="shared" si="493"/>
        <v>2</v>
      </c>
      <c r="N6280" s="3" t="s">
        <v>137</v>
      </c>
      <c r="O6280" s="3">
        <f>COUNTIF([1]局站!$D$4:$D$172,"="&amp;N6280)</f>
        <v>1</v>
      </c>
      <c r="P6280" s="3">
        <v>0</v>
      </c>
      <c r="Q6280" s="3">
        <v>0</v>
      </c>
      <c r="R6280" s="3">
        <v>0</v>
      </c>
      <c r="S6280" s="3" t="s">
        <v>148</v>
      </c>
      <c r="T6280" s="3">
        <f>COUNTIF([1]局站!$D$4:$D$172,"="&amp;S6280)</f>
        <v>1</v>
      </c>
      <c r="U6280" s="3">
        <v>0</v>
      </c>
      <c r="V6280" s="3">
        <v>0</v>
      </c>
      <c r="W6280" s="3">
        <v>0</v>
      </c>
      <c r="X6280" s="3" t="s">
        <v>1214</v>
      </c>
      <c r="Y6280" s="3" t="s">
        <v>880</v>
      </c>
      <c r="Z6280" s="3" t="str">
        <f>INDEX(业务类型!$C$4:$C$8,MATCH(纤芯!Y6280,业务类型!$B$4:$B$8,0))</f>
        <v>IDLE</v>
      </c>
      <c r="AA6280" s="3"/>
    </row>
    <row r="6281" spans="1:27" ht="16.5" x14ac:dyDescent="0.2">
      <c r="A6281" s="3">
        <v>6278</v>
      </c>
      <c r="B6281" s="3">
        <f t="shared" si="489"/>
        <v>37055401018</v>
      </c>
      <c r="C6281" s="3" t="s">
        <v>1166</v>
      </c>
      <c r="D6281" s="3" t="s">
        <v>255</v>
      </c>
      <c r="E6281" s="3" t="str">
        <f>INDEX(光放段!$G$4:$G$237,MATCH(纤芯!G6281,光放段!$C$4:$C$237,0))</f>
        <v>山东二干|潍烟威2号光缆:威海新威路522局-威海南竹岛</v>
      </c>
      <c r="F6281" s="3">
        <f>INDEX(光放段!$I$4:$I$237,MATCH(纤芯!H6281,光放段!$B$4:$B$237,0))</f>
        <v>37055400000</v>
      </c>
      <c r="G6281" s="3" t="str">
        <f t="shared" si="490"/>
        <v>山东二干|潍烟威2号光缆:威海新威路522局-威海南竹岛</v>
      </c>
      <c r="H6281" s="3">
        <f>INDEX(光放段!$B$4:$B$237,MATCH(纤芯!G6281,光放段!$C$4:$C$237,0))</f>
        <v>37055401000</v>
      </c>
      <c r="I6281" s="3" t="str">
        <f t="shared" si="491"/>
        <v>潍烟威2号光缆</v>
      </c>
      <c r="J6281" s="3" t="str">
        <f>INDEX(子缆名称!$B$4:$B$29,纤芯!M6281)</f>
        <v>B缆</v>
      </c>
      <c r="K6281" s="3">
        <v>18</v>
      </c>
      <c r="L6281" s="3">
        <f t="shared" si="492"/>
        <v>6</v>
      </c>
      <c r="M6281" s="3">
        <f t="shared" si="493"/>
        <v>2</v>
      </c>
      <c r="N6281" s="3" t="s">
        <v>137</v>
      </c>
      <c r="O6281" s="3">
        <f>COUNTIF([1]局站!$D$4:$D$172,"="&amp;N6281)</f>
        <v>1</v>
      </c>
      <c r="P6281" s="3">
        <v>0</v>
      </c>
      <c r="Q6281" s="3">
        <v>0</v>
      </c>
      <c r="R6281" s="3">
        <v>0</v>
      </c>
      <c r="S6281" s="3" t="s">
        <v>148</v>
      </c>
      <c r="T6281" s="3">
        <f>COUNTIF([1]局站!$D$4:$D$172,"="&amp;S6281)</f>
        <v>1</v>
      </c>
      <c r="U6281" s="3">
        <v>0</v>
      </c>
      <c r="V6281" s="3">
        <v>0</v>
      </c>
      <c r="W6281" s="3">
        <v>0</v>
      </c>
      <c r="X6281" s="3" t="s">
        <v>1214</v>
      </c>
      <c r="Y6281" s="3" t="s">
        <v>880</v>
      </c>
      <c r="Z6281" s="3" t="str">
        <f>INDEX(业务类型!$C$4:$C$8,MATCH(纤芯!Y6281,业务类型!$B$4:$B$8,0))</f>
        <v>IDLE</v>
      </c>
      <c r="AA6281" s="3"/>
    </row>
    <row r="6282" spans="1:27" ht="16.5" x14ac:dyDescent="0.2">
      <c r="A6282" s="3">
        <v>6279</v>
      </c>
      <c r="B6282" s="3">
        <f t="shared" si="489"/>
        <v>37055401019</v>
      </c>
      <c r="C6282" s="3" t="s">
        <v>1166</v>
      </c>
      <c r="D6282" s="3" t="s">
        <v>255</v>
      </c>
      <c r="E6282" s="3" t="str">
        <f>INDEX(光放段!$G$4:$G$237,MATCH(纤芯!G6282,光放段!$C$4:$C$237,0))</f>
        <v>山东二干|潍烟威2号光缆:威海新威路522局-威海南竹岛</v>
      </c>
      <c r="F6282" s="3">
        <f>INDEX(光放段!$I$4:$I$237,MATCH(纤芯!H6282,光放段!$B$4:$B$237,0))</f>
        <v>37055400000</v>
      </c>
      <c r="G6282" s="3" t="str">
        <f t="shared" si="490"/>
        <v>山东二干|潍烟威2号光缆:威海新威路522局-威海南竹岛</v>
      </c>
      <c r="H6282" s="3">
        <f>INDEX(光放段!$B$4:$B$237,MATCH(纤芯!G6282,光放段!$C$4:$C$237,0))</f>
        <v>37055401000</v>
      </c>
      <c r="I6282" s="3" t="str">
        <f t="shared" si="491"/>
        <v>潍烟威2号光缆</v>
      </c>
      <c r="J6282" s="3" t="str">
        <f>INDEX(子缆名称!$B$4:$B$29,纤芯!M6282)</f>
        <v>B缆</v>
      </c>
      <c r="K6282" s="3">
        <v>19</v>
      </c>
      <c r="L6282" s="3">
        <f t="shared" si="492"/>
        <v>7</v>
      </c>
      <c r="M6282" s="3">
        <f t="shared" si="493"/>
        <v>2</v>
      </c>
      <c r="N6282" s="3" t="s">
        <v>137</v>
      </c>
      <c r="O6282" s="3">
        <f>COUNTIF([1]局站!$D$4:$D$172,"="&amp;N6282)</f>
        <v>1</v>
      </c>
      <c r="P6282" s="3">
        <v>0</v>
      </c>
      <c r="Q6282" s="3">
        <v>0</v>
      </c>
      <c r="R6282" s="3">
        <v>0</v>
      </c>
      <c r="S6282" s="3" t="s">
        <v>148</v>
      </c>
      <c r="T6282" s="3">
        <f>COUNTIF([1]局站!$D$4:$D$172,"="&amp;S6282)</f>
        <v>1</v>
      </c>
      <c r="U6282" s="3">
        <v>0</v>
      </c>
      <c r="V6282" s="3">
        <v>0</v>
      </c>
      <c r="W6282" s="3">
        <v>0</v>
      </c>
      <c r="X6282" s="3" t="s">
        <v>1214</v>
      </c>
      <c r="Y6282" s="3" t="s">
        <v>880</v>
      </c>
      <c r="Z6282" s="3" t="str">
        <f>INDEX(业务类型!$C$4:$C$8,MATCH(纤芯!Y6282,业务类型!$B$4:$B$8,0))</f>
        <v>IDLE</v>
      </c>
      <c r="AA6282" s="3"/>
    </row>
    <row r="6283" spans="1:27" ht="16.5" x14ac:dyDescent="0.2">
      <c r="A6283" s="3">
        <v>6280</v>
      </c>
      <c r="B6283" s="3">
        <f t="shared" si="489"/>
        <v>37055401020</v>
      </c>
      <c r="C6283" s="3" t="s">
        <v>1166</v>
      </c>
      <c r="D6283" s="3" t="s">
        <v>255</v>
      </c>
      <c r="E6283" s="3" t="str">
        <f>INDEX(光放段!$G$4:$G$237,MATCH(纤芯!G6283,光放段!$C$4:$C$237,0))</f>
        <v>山东二干|潍烟威2号光缆:威海新威路522局-威海南竹岛</v>
      </c>
      <c r="F6283" s="3">
        <f>INDEX(光放段!$I$4:$I$237,MATCH(纤芯!H6283,光放段!$B$4:$B$237,0))</f>
        <v>37055400000</v>
      </c>
      <c r="G6283" s="3" t="str">
        <f t="shared" si="490"/>
        <v>山东二干|潍烟威2号光缆:威海新威路522局-威海南竹岛</v>
      </c>
      <c r="H6283" s="3">
        <f>INDEX(光放段!$B$4:$B$237,MATCH(纤芯!G6283,光放段!$C$4:$C$237,0))</f>
        <v>37055401000</v>
      </c>
      <c r="I6283" s="3" t="str">
        <f t="shared" si="491"/>
        <v>潍烟威2号光缆</v>
      </c>
      <c r="J6283" s="3" t="str">
        <f>INDEX(子缆名称!$B$4:$B$29,纤芯!M6283)</f>
        <v>B缆</v>
      </c>
      <c r="K6283" s="3">
        <v>20</v>
      </c>
      <c r="L6283" s="3">
        <f t="shared" si="492"/>
        <v>8</v>
      </c>
      <c r="M6283" s="3">
        <f t="shared" si="493"/>
        <v>2</v>
      </c>
      <c r="N6283" s="3" t="s">
        <v>137</v>
      </c>
      <c r="O6283" s="3">
        <f>COUNTIF([1]局站!$D$4:$D$172,"="&amp;N6283)</f>
        <v>1</v>
      </c>
      <c r="P6283" s="3">
        <v>0</v>
      </c>
      <c r="Q6283" s="3">
        <v>0</v>
      </c>
      <c r="R6283" s="3">
        <v>0</v>
      </c>
      <c r="S6283" s="3" t="s">
        <v>148</v>
      </c>
      <c r="T6283" s="3">
        <f>COUNTIF([1]局站!$D$4:$D$172,"="&amp;S6283)</f>
        <v>1</v>
      </c>
      <c r="U6283" s="3">
        <v>0</v>
      </c>
      <c r="V6283" s="3">
        <v>0</v>
      </c>
      <c r="W6283" s="3">
        <v>0</v>
      </c>
      <c r="X6283" s="3" t="s">
        <v>1214</v>
      </c>
      <c r="Y6283" s="3" t="s">
        <v>880</v>
      </c>
      <c r="Z6283" s="3" t="str">
        <f>INDEX(业务类型!$C$4:$C$8,MATCH(纤芯!Y6283,业务类型!$B$4:$B$8,0))</f>
        <v>IDLE</v>
      </c>
      <c r="AA6283" s="3"/>
    </row>
    <row r="6284" spans="1:27" ht="16.5" x14ac:dyDescent="0.2">
      <c r="A6284" s="3">
        <v>6281</v>
      </c>
      <c r="B6284" s="3">
        <f t="shared" si="489"/>
        <v>37055401021</v>
      </c>
      <c r="C6284" s="3" t="s">
        <v>1166</v>
      </c>
      <c r="D6284" s="3" t="s">
        <v>255</v>
      </c>
      <c r="E6284" s="3" t="str">
        <f>INDEX(光放段!$G$4:$G$237,MATCH(纤芯!G6284,光放段!$C$4:$C$237,0))</f>
        <v>山东二干|潍烟威2号光缆:威海新威路522局-威海南竹岛</v>
      </c>
      <c r="F6284" s="3">
        <f>INDEX(光放段!$I$4:$I$237,MATCH(纤芯!H6284,光放段!$B$4:$B$237,0))</f>
        <v>37055400000</v>
      </c>
      <c r="G6284" s="3" t="str">
        <f t="shared" si="490"/>
        <v>山东二干|潍烟威2号光缆:威海新威路522局-威海南竹岛</v>
      </c>
      <c r="H6284" s="3">
        <f>INDEX(光放段!$B$4:$B$237,MATCH(纤芯!G6284,光放段!$C$4:$C$237,0))</f>
        <v>37055401000</v>
      </c>
      <c r="I6284" s="3" t="str">
        <f t="shared" si="491"/>
        <v>潍烟威2号光缆</v>
      </c>
      <c r="J6284" s="3" t="str">
        <f>INDEX(子缆名称!$B$4:$B$29,纤芯!M6284)</f>
        <v>B缆</v>
      </c>
      <c r="K6284" s="3">
        <v>21</v>
      </c>
      <c r="L6284" s="3">
        <f t="shared" si="492"/>
        <v>9</v>
      </c>
      <c r="M6284" s="3">
        <f t="shared" si="493"/>
        <v>2</v>
      </c>
      <c r="N6284" s="3" t="s">
        <v>137</v>
      </c>
      <c r="O6284" s="3">
        <f>COUNTIF([1]局站!$D$4:$D$172,"="&amp;N6284)</f>
        <v>1</v>
      </c>
      <c r="P6284" s="3">
        <v>0</v>
      </c>
      <c r="Q6284" s="3">
        <v>0</v>
      </c>
      <c r="R6284" s="3">
        <v>0</v>
      </c>
      <c r="S6284" s="3" t="s">
        <v>148</v>
      </c>
      <c r="T6284" s="3">
        <f>COUNTIF([1]局站!$D$4:$D$172,"="&amp;S6284)</f>
        <v>1</v>
      </c>
      <c r="U6284" s="3">
        <v>0</v>
      </c>
      <c r="V6284" s="3">
        <v>0</v>
      </c>
      <c r="W6284" s="3">
        <v>0</v>
      </c>
      <c r="X6284" s="3" t="s">
        <v>1214</v>
      </c>
      <c r="Y6284" s="3" t="s">
        <v>880</v>
      </c>
      <c r="Z6284" s="3" t="str">
        <f>INDEX(业务类型!$C$4:$C$8,MATCH(纤芯!Y6284,业务类型!$B$4:$B$8,0))</f>
        <v>IDLE</v>
      </c>
      <c r="AA6284" s="3"/>
    </row>
    <row r="6285" spans="1:27" ht="16.5" x14ac:dyDescent="0.2">
      <c r="A6285" s="3">
        <v>6282</v>
      </c>
      <c r="B6285" s="3">
        <f t="shared" si="489"/>
        <v>37055401022</v>
      </c>
      <c r="C6285" s="3" t="s">
        <v>1166</v>
      </c>
      <c r="D6285" s="3" t="s">
        <v>255</v>
      </c>
      <c r="E6285" s="3" t="str">
        <f>INDEX(光放段!$G$4:$G$237,MATCH(纤芯!G6285,光放段!$C$4:$C$237,0))</f>
        <v>山东二干|潍烟威2号光缆:威海新威路522局-威海南竹岛</v>
      </c>
      <c r="F6285" s="3">
        <f>INDEX(光放段!$I$4:$I$237,MATCH(纤芯!H6285,光放段!$B$4:$B$237,0))</f>
        <v>37055400000</v>
      </c>
      <c r="G6285" s="3" t="str">
        <f t="shared" si="490"/>
        <v>山东二干|潍烟威2号光缆:威海新威路522局-威海南竹岛</v>
      </c>
      <c r="H6285" s="3">
        <f>INDEX(光放段!$B$4:$B$237,MATCH(纤芯!G6285,光放段!$C$4:$C$237,0))</f>
        <v>37055401000</v>
      </c>
      <c r="I6285" s="3" t="str">
        <f t="shared" si="491"/>
        <v>潍烟威2号光缆</v>
      </c>
      <c r="J6285" s="3" t="str">
        <f>INDEX(子缆名称!$B$4:$B$29,纤芯!M6285)</f>
        <v>B缆</v>
      </c>
      <c r="K6285" s="3">
        <v>22</v>
      </c>
      <c r="L6285" s="3">
        <f t="shared" si="492"/>
        <v>10</v>
      </c>
      <c r="M6285" s="3">
        <f t="shared" si="493"/>
        <v>2</v>
      </c>
      <c r="N6285" s="3" t="s">
        <v>137</v>
      </c>
      <c r="O6285" s="3">
        <f>COUNTIF([1]局站!$D$4:$D$172,"="&amp;N6285)</f>
        <v>1</v>
      </c>
      <c r="P6285" s="3">
        <v>0</v>
      </c>
      <c r="Q6285" s="3">
        <v>0</v>
      </c>
      <c r="R6285" s="3">
        <v>0</v>
      </c>
      <c r="S6285" s="3" t="s">
        <v>148</v>
      </c>
      <c r="T6285" s="3">
        <f>COUNTIF([1]局站!$D$4:$D$172,"="&amp;S6285)</f>
        <v>1</v>
      </c>
      <c r="U6285" s="3">
        <v>0</v>
      </c>
      <c r="V6285" s="3">
        <v>0</v>
      </c>
      <c r="W6285" s="3">
        <v>0</v>
      </c>
      <c r="X6285" s="3" t="s">
        <v>1214</v>
      </c>
      <c r="Y6285" s="3" t="s">
        <v>880</v>
      </c>
      <c r="Z6285" s="3" t="str">
        <f>INDEX(业务类型!$C$4:$C$8,MATCH(纤芯!Y6285,业务类型!$B$4:$B$8,0))</f>
        <v>IDLE</v>
      </c>
      <c r="AA6285" s="3"/>
    </row>
    <row r="6286" spans="1:27" ht="16.5" x14ac:dyDescent="0.2">
      <c r="A6286" s="3">
        <v>6283</v>
      </c>
      <c r="B6286" s="3">
        <f t="shared" si="489"/>
        <v>37055401023</v>
      </c>
      <c r="C6286" s="3" t="s">
        <v>1166</v>
      </c>
      <c r="D6286" s="3" t="s">
        <v>255</v>
      </c>
      <c r="E6286" s="3" t="str">
        <f>INDEX(光放段!$G$4:$G$237,MATCH(纤芯!G6286,光放段!$C$4:$C$237,0))</f>
        <v>山东二干|潍烟威2号光缆:威海新威路522局-威海南竹岛</v>
      </c>
      <c r="F6286" s="3">
        <f>INDEX(光放段!$I$4:$I$237,MATCH(纤芯!H6286,光放段!$B$4:$B$237,0))</f>
        <v>37055400000</v>
      </c>
      <c r="G6286" s="3" t="str">
        <f t="shared" si="490"/>
        <v>山东二干|潍烟威2号光缆:威海新威路522局-威海南竹岛</v>
      </c>
      <c r="H6286" s="3">
        <f>INDEX(光放段!$B$4:$B$237,MATCH(纤芯!G6286,光放段!$C$4:$C$237,0))</f>
        <v>37055401000</v>
      </c>
      <c r="I6286" s="3" t="str">
        <f t="shared" si="491"/>
        <v>潍烟威2号光缆</v>
      </c>
      <c r="J6286" s="3" t="str">
        <f>INDEX(子缆名称!$B$4:$B$29,纤芯!M6286)</f>
        <v>B缆</v>
      </c>
      <c r="K6286" s="3">
        <v>23</v>
      </c>
      <c r="L6286" s="3">
        <f t="shared" si="492"/>
        <v>11</v>
      </c>
      <c r="M6286" s="3">
        <f t="shared" si="493"/>
        <v>2</v>
      </c>
      <c r="N6286" s="3" t="s">
        <v>137</v>
      </c>
      <c r="O6286" s="3">
        <f>COUNTIF([1]局站!$D$4:$D$172,"="&amp;N6286)</f>
        <v>1</v>
      </c>
      <c r="P6286" s="3">
        <v>0</v>
      </c>
      <c r="Q6286" s="3">
        <v>0</v>
      </c>
      <c r="R6286" s="3">
        <v>0</v>
      </c>
      <c r="S6286" s="3" t="s">
        <v>148</v>
      </c>
      <c r="T6286" s="3">
        <f>COUNTIF([1]局站!$D$4:$D$172,"="&amp;S6286)</f>
        <v>1</v>
      </c>
      <c r="U6286" s="3">
        <v>0</v>
      </c>
      <c r="V6286" s="3">
        <v>0</v>
      </c>
      <c r="W6286" s="3">
        <v>0</v>
      </c>
      <c r="X6286" s="3" t="s">
        <v>1214</v>
      </c>
      <c r="Y6286" s="3" t="s">
        <v>852</v>
      </c>
      <c r="Z6286" s="3" t="str">
        <f>INDEX(业务类型!$C$4:$C$8,MATCH(纤芯!Y6286,业务类型!$B$4:$B$8,0))</f>
        <v>TWO</v>
      </c>
      <c r="AA6286" s="3" t="s">
        <v>905</v>
      </c>
    </row>
    <row r="6287" spans="1:27" ht="16.5" x14ac:dyDescent="0.2">
      <c r="A6287" s="3">
        <v>6284</v>
      </c>
      <c r="B6287" s="3">
        <f t="shared" si="489"/>
        <v>37055401024</v>
      </c>
      <c r="C6287" s="3" t="s">
        <v>1166</v>
      </c>
      <c r="D6287" s="3" t="s">
        <v>255</v>
      </c>
      <c r="E6287" s="3" t="str">
        <f>INDEX(光放段!$G$4:$G$237,MATCH(纤芯!G6287,光放段!$C$4:$C$237,0))</f>
        <v>山东二干|潍烟威2号光缆:威海新威路522局-威海南竹岛</v>
      </c>
      <c r="F6287" s="3">
        <f>INDEX(光放段!$I$4:$I$237,MATCH(纤芯!H6287,光放段!$B$4:$B$237,0))</f>
        <v>37055400000</v>
      </c>
      <c r="G6287" s="3" t="str">
        <f t="shared" si="490"/>
        <v>山东二干|潍烟威2号光缆:威海新威路522局-威海南竹岛</v>
      </c>
      <c r="H6287" s="3">
        <f>INDEX(光放段!$B$4:$B$237,MATCH(纤芯!G6287,光放段!$C$4:$C$237,0))</f>
        <v>37055401000</v>
      </c>
      <c r="I6287" s="3" t="str">
        <f t="shared" si="491"/>
        <v>潍烟威2号光缆</v>
      </c>
      <c r="J6287" s="3" t="str">
        <f>INDEX(子缆名称!$B$4:$B$29,纤芯!M6287)</f>
        <v>B缆</v>
      </c>
      <c r="K6287" s="3">
        <v>24</v>
      </c>
      <c r="L6287" s="3">
        <f t="shared" si="492"/>
        <v>12</v>
      </c>
      <c r="M6287" s="3">
        <f t="shared" si="493"/>
        <v>2</v>
      </c>
      <c r="N6287" s="3" t="s">
        <v>137</v>
      </c>
      <c r="O6287" s="3">
        <f>COUNTIF([1]局站!$D$4:$D$172,"="&amp;N6287)</f>
        <v>1</v>
      </c>
      <c r="P6287" s="3">
        <v>0</v>
      </c>
      <c r="Q6287" s="3">
        <v>0</v>
      </c>
      <c r="R6287" s="3">
        <v>0</v>
      </c>
      <c r="S6287" s="3" t="s">
        <v>148</v>
      </c>
      <c r="T6287" s="3">
        <f>COUNTIF([1]局站!$D$4:$D$172,"="&amp;S6287)</f>
        <v>1</v>
      </c>
      <c r="U6287" s="3">
        <v>0</v>
      </c>
      <c r="V6287" s="3">
        <v>0</v>
      </c>
      <c r="W6287" s="3">
        <v>0</v>
      </c>
      <c r="X6287" s="3" t="s">
        <v>1214</v>
      </c>
      <c r="Y6287" s="3" t="s">
        <v>852</v>
      </c>
      <c r="Z6287" s="3" t="str">
        <f>INDEX(业务类型!$C$4:$C$8,MATCH(纤芯!Y6287,业务类型!$B$4:$B$8,0))</f>
        <v>TWO</v>
      </c>
      <c r="AA6287" s="3" t="s">
        <v>905</v>
      </c>
    </row>
    <row r="6288" spans="1:27" ht="16.5" x14ac:dyDescent="0.2">
      <c r="A6288" s="3">
        <v>6285</v>
      </c>
      <c r="B6288" s="3">
        <f t="shared" si="489"/>
        <v>37055401025</v>
      </c>
      <c r="C6288" s="3" t="s">
        <v>1166</v>
      </c>
      <c r="D6288" s="3" t="s">
        <v>255</v>
      </c>
      <c r="E6288" s="3" t="str">
        <f>INDEX(光放段!$G$4:$G$237,MATCH(纤芯!G6288,光放段!$C$4:$C$237,0))</f>
        <v>山东二干|潍烟威2号光缆:威海新威路522局-威海南竹岛</v>
      </c>
      <c r="F6288" s="3">
        <f>INDEX(光放段!$I$4:$I$237,MATCH(纤芯!H6288,光放段!$B$4:$B$237,0))</f>
        <v>37055400000</v>
      </c>
      <c r="G6288" s="3" t="str">
        <f t="shared" si="490"/>
        <v>山东二干|潍烟威2号光缆:威海新威路522局-威海南竹岛</v>
      </c>
      <c r="H6288" s="3">
        <f>INDEX(光放段!$B$4:$B$237,MATCH(纤芯!G6288,光放段!$C$4:$C$237,0))</f>
        <v>37055401000</v>
      </c>
      <c r="I6288" s="3" t="str">
        <f t="shared" si="491"/>
        <v>潍烟威2号光缆</v>
      </c>
      <c r="J6288" s="3" t="str">
        <f>INDEX(子缆名称!$B$4:$B$29,纤芯!M6288)</f>
        <v>C缆</v>
      </c>
      <c r="K6288" s="3">
        <v>25</v>
      </c>
      <c r="L6288" s="3">
        <f t="shared" si="492"/>
        <v>1</v>
      </c>
      <c r="M6288" s="3">
        <f t="shared" si="493"/>
        <v>3</v>
      </c>
      <c r="N6288" s="3" t="s">
        <v>137</v>
      </c>
      <c r="O6288" s="3">
        <f>COUNTIF([1]局站!$D$4:$D$172,"="&amp;N6288)</f>
        <v>1</v>
      </c>
      <c r="P6288" s="3">
        <v>0</v>
      </c>
      <c r="Q6288" s="3">
        <v>0</v>
      </c>
      <c r="R6288" s="3">
        <v>0</v>
      </c>
      <c r="S6288" s="3" t="s">
        <v>148</v>
      </c>
      <c r="T6288" s="3">
        <f>COUNTIF([1]局站!$D$4:$D$172,"="&amp;S6288)</f>
        <v>1</v>
      </c>
      <c r="U6288" s="3">
        <v>0</v>
      </c>
      <c r="V6288" s="3">
        <v>0</v>
      </c>
      <c r="W6288" s="3">
        <v>0</v>
      </c>
      <c r="X6288" s="3" t="s">
        <v>1214</v>
      </c>
      <c r="Y6288" s="3" t="s">
        <v>880</v>
      </c>
      <c r="Z6288" s="3" t="str">
        <f>INDEX(业务类型!$C$4:$C$8,MATCH(纤芯!Y6288,业务类型!$B$4:$B$8,0))</f>
        <v>IDLE</v>
      </c>
      <c r="AA6288" s="3"/>
    </row>
    <row r="6289" spans="1:27" ht="16.5" x14ac:dyDescent="0.2">
      <c r="A6289" s="3">
        <v>6286</v>
      </c>
      <c r="B6289" s="3">
        <f t="shared" si="489"/>
        <v>37055401026</v>
      </c>
      <c r="C6289" s="3" t="s">
        <v>1166</v>
      </c>
      <c r="D6289" s="3" t="s">
        <v>255</v>
      </c>
      <c r="E6289" s="3" t="str">
        <f>INDEX(光放段!$G$4:$G$237,MATCH(纤芯!G6289,光放段!$C$4:$C$237,0))</f>
        <v>山东二干|潍烟威2号光缆:威海新威路522局-威海南竹岛</v>
      </c>
      <c r="F6289" s="3">
        <f>INDEX(光放段!$I$4:$I$237,MATCH(纤芯!H6289,光放段!$B$4:$B$237,0))</f>
        <v>37055400000</v>
      </c>
      <c r="G6289" s="3" t="str">
        <f t="shared" si="490"/>
        <v>山东二干|潍烟威2号光缆:威海新威路522局-威海南竹岛</v>
      </c>
      <c r="H6289" s="3">
        <f>INDEX(光放段!$B$4:$B$237,MATCH(纤芯!G6289,光放段!$C$4:$C$237,0))</f>
        <v>37055401000</v>
      </c>
      <c r="I6289" s="3" t="str">
        <f t="shared" si="491"/>
        <v>潍烟威2号光缆</v>
      </c>
      <c r="J6289" s="3" t="str">
        <f>INDEX(子缆名称!$B$4:$B$29,纤芯!M6289)</f>
        <v>C缆</v>
      </c>
      <c r="K6289" s="3">
        <v>26</v>
      </c>
      <c r="L6289" s="3">
        <f t="shared" si="492"/>
        <v>2</v>
      </c>
      <c r="M6289" s="3">
        <f t="shared" si="493"/>
        <v>3</v>
      </c>
      <c r="N6289" s="3" t="s">
        <v>137</v>
      </c>
      <c r="O6289" s="3">
        <f>COUNTIF([1]局站!$D$4:$D$172,"="&amp;N6289)</f>
        <v>1</v>
      </c>
      <c r="P6289" s="3">
        <v>0</v>
      </c>
      <c r="Q6289" s="3">
        <v>0</v>
      </c>
      <c r="R6289" s="3">
        <v>0</v>
      </c>
      <c r="S6289" s="3" t="s">
        <v>148</v>
      </c>
      <c r="T6289" s="3">
        <f>COUNTIF([1]局站!$D$4:$D$172,"="&amp;S6289)</f>
        <v>1</v>
      </c>
      <c r="U6289" s="3">
        <v>0</v>
      </c>
      <c r="V6289" s="3">
        <v>0</v>
      </c>
      <c r="W6289" s="3">
        <v>0</v>
      </c>
      <c r="X6289" s="3" t="s">
        <v>1214</v>
      </c>
      <c r="Y6289" s="3" t="s">
        <v>880</v>
      </c>
      <c r="Z6289" s="3" t="str">
        <f>INDEX(业务类型!$C$4:$C$8,MATCH(纤芯!Y6289,业务类型!$B$4:$B$8,0))</f>
        <v>IDLE</v>
      </c>
      <c r="AA6289" s="3"/>
    </row>
    <row r="6290" spans="1:27" ht="16.5" x14ac:dyDescent="0.2">
      <c r="A6290" s="3">
        <v>6287</v>
      </c>
      <c r="B6290" s="3">
        <f t="shared" si="489"/>
        <v>37055401027</v>
      </c>
      <c r="C6290" s="3" t="s">
        <v>1166</v>
      </c>
      <c r="D6290" s="3" t="s">
        <v>255</v>
      </c>
      <c r="E6290" s="3" t="str">
        <f>INDEX(光放段!$G$4:$G$237,MATCH(纤芯!G6290,光放段!$C$4:$C$237,0))</f>
        <v>山东二干|潍烟威2号光缆:威海新威路522局-威海南竹岛</v>
      </c>
      <c r="F6290" s="3">
        <f>INDEX(光放段!$I$4:$I$237,MATCH(纤芯!H6290,光放段!$B$4:$B$237,0))</f>
        <v>37055400000</v>
      </c>
      <c r="G6290" s="3" t="str">
        <f t="shared" si="490"/>
        <v>山东二干|潍烟威2号光缆:威海新威路522局-威海南竹岛</v>
      </c>
      <c r="H6290" s="3">
        <f>INDEX(光放段!$B$4:$B$237,MATCH(纤芯!G6290,光放段!$C$4:$C$237,0))</f>
        <v>37055401000</v>
      </c>
      <c r="I6290" s="3" t="str">
        <f t="shared" si="491"/>
        <v>潍烟威2号光缆</v>
      </c>
      <c r="J6290" s="3" t="str">
        <f>INDEX(子缆名称!$B$4:$B$29,纤芯!M6290)</f>
        <v>C缆</v>
      </c>
      <c r="K6290" s="3">
        <v>27</v>
      </c>
      <c r="L6290" s="3">
        <f t="shared" si="492"/>
        <v>3</v>
      </c>
      <c r="M6290" s="3">
        <f t="shared" si="493"/>
        <v>3</v>
      </c>
      <c r="N6290" s="3" t="s">
        <v>137</v>
      </c>
      <c r="O6290" s="3">
        <f>COUNTIF([1]局站!$D$4:$D$172,"="&amp;N6290)</f>
        <v>1</v>
      </c>
      <c r="P6290" s="3">
        <v>0</v>
      </c>
      <c r="Q6290" s="3">
        <v>0</v>
      </c>
      <c r="R6290" s="3">
        <v>0</v>
      </c>
      <c r="S6290" s="3" t="s">
        <v>148</v>
      </c>
      <c r="T6290" s="3">
        <f>COUNTIF([1]局站!$D$4:$D$172,"="&amp;S6290)</f>
        <v>1</v>
      </c>
      <c r="U6290" s="3">
        <v>0</v>
      </c>
      <c r="V6290" s="3">
        <v>0</v>
      </c>
      <c r="W6290" s="3">
        <v>0</v>
      </c>
      <c r="X6290" s="3" t="s">
        <v>1214</v>
      </c>
      <c r="Y6290" s="3" t="s">
        <v>880</v>
      </c>
      <c r="Z6290" s="3" t="str">
        <f>INDEX(业务类型!$C$4:$C$8,MATCH(纤芯!Y6290,业务类型!$B$4:$B$8,0))</f>
        <v>IDLE</v>
      </c>
      <c r="AA6290" s="3"/>
    </row>
    <row r="6291" spans="1:27" ht="16.5" x14ac:dyDescent="0.2">
      <c r="A6291" s="3">
        <v>6288</v>
      </c>
      <c r="B6291" s="3">
        <f t="shared" si="489"/>
        <v>37055401028</v>
      </c>
      <c r="C6291" s="3" t="s">
        <v>1166</v>
      </c>
      <c r="D6291" s="3" t="s">
        <v>255</v>
      </c>
      <c r="E6291" s="3" t="str">
        <f>INDEX(光放段!$G$4:$G$237,MATCH(纤芯!G6291,光放段!$C$4:$C$237,0))</f>
        <v>山东二干|潍烟威2号光缆:威海新威路522局-威海南竹岛</v>
      </c>
      <c r="F6291" s="3">
        <f>INDEX(光放段!$I$4:$I$237,MATCH(纤芯!H6291,光放段!$B$4:$B$237,0))</f>
        <v>37055400000</v>
      </c>
      <c r="G6291" s="3" t="str">
        <f t="shared" si="490"/>
        <v>山东二干|潍烟威2号光缆:威海新威路522局-威海南竹岛</v>
      </c>
      <c r="H6291" s="3">
        <f>INDEX(光放段!$B$4:$B$237,MATCH(纤芯!G6291,光放段!$C$4:$C$237,0))</f>
        <v>37055401000</v>
      </c>
      <c r="I6291" s="3" t="str">
        <f t="shared" si="491"/>
        <v>潍烟威2号光缆</v>
      </c>
      <c r="J6291" s="3" t="str">
        <f>INDEX(子缆名称!$B$4:$B$29,纤芯!M6291)</f>
        <v>C缆</v>
      </c>
      <c r="K6291" s="3">
        <v>28</v>
      </c>
      <c r="L6291" s="3">
        <f t="shared" si="492"/>
        <v>4</v>
      </c>
      <c r="M6291" s="3">
        <f t="shared" si="493"/>
        <v>3</v>
      </c>
      <c r="N6291" s="3" t="s">
        <v>137</v>
      </c>
      <c r="O6291" s="3">
        <f>COUNTIF([1]局站!$D$4:$D$172,"="&amp;N6291)</f>
        <v>1</v>
      </c>
      <c r="P6291" s="3">
        <v>0</v>
      </c>
      <c r="Q6291" s="3">
        <v>0</v>
      </c>
      <c r="R6291" s="3">
        <v>0</v>
      </c>
      <c r="S6291" s="3" t="s">
        <v>148</v>
      </c>
      <c r="T6291" s="3">
        <f>COUNTIF([1]局站!$D$4:$D$172,"="&amp;S6291)</f>
        <v>1</v>
      </c>
      <c r="U6291" s="3">
        <v>0</v>
      </c>
      <c r="V6291" s="3">
        <v>0</v>
      </c>
      <c r="W6291" s="3">
        <v>0</v>
      </c>
      <c r="X6291" s="3" t="s">
        <v>1214</v>
      </c>
      <c r="Y6291" s="3" t="s">
        <v>880</v>
      </c>
      <c r="Z6291" s="3" t="str">
        <f>INDEX(业务类型!$C$4:$C$8,MATCH(纤芯!Y6291,业务类型!$B$4:$B$8,0))</f>
        <v>IDLE</v>
      </c>
      <c r="AA6291" s="3"/>
    </row>
    <row r="6292" spans="1:27" ht="16.5" x14ac:dyDescent="0.2">
      <c r="A6292" s="3">
        <v>6289</v>
      </c>
      <c r="B6292" s="3">
        <f t="shared" si="489"/>
        <v>37055401029</v>
      </c>
      <c r="C6292" s="3" t="s">
        <v>1166</v>
      </c>
      <c r="D6292" s="3" t="s">
        <v>255</v>
      </c>
      <c r="E6292" s="3" t="str">
        <f>INDEX(光放段!$G$4:$G$237,MATCH(纤芯!G6292,光放段!$C$4:$C$237,0))</f>
        <v>山东二干|潍烟威2号光缆:威海新威路522局-威海南竹岛</v>
      </c>
      <c r="F6292" s="3">
        <f>INDEX(光放段!$I$4:$I$237,MATCH(纤芯!H6292,光放段!$B$4:$B$237,0))</f>
        <v>37055400000</v>
      </c>
      <c r="G6292" s="3" t="str">
        <f t="shared" si="490"/>
        <v>山东二干|潍烟威2号光缆:威海新威路522局-威海南竹岛</v>
      </c>
      <c r="H6292" s="3">
        <f>INDEX(光放段!$B$4:$B$237,MATCH(纤芯!G6292,光放段!$C$4:$C$237,0))</f>
        <v>37055401000</v>
      </c>
      <c r="I6292" s="3" t="str">
        <f t="shared" si="491"/>
        <v>潍烟威2号光缆</v>
      </c>
      <c r="J6292" s="3" t="str">
        <f>INDEX(子缆名称!$B$4:$B$29,纤芯!M6292)</f>
        <v>C缆</v>
      </c>
      <c r="K6292" s="3">
        <v>29</v>
      </c>
      <c r="L6292" s="3">
        <f t="shared" si="492"/>
        <v>5</v>
      </c>
      <c r="M6292" s="3">
        <f t="shared" si="493"/>
        <v>3</v>
      </c>
      <c r="N6292" s="3" t="s">
        <v>137</v>
      </c>
      <c r="O6292" s="3">
        <f>COUNTIF([1]局站!$D$4:$D$172,"="&amp;N6292)</f>
        <v>1</v>
      </c>
      <c r="P6292" s="3">
        <v>0</v>
      </c>
      <c r="Q6292" s="3">
        <v>0</v>
      </c>
      <c r="R6292" s="3">
        <v>0</v>
      </c>
      <c r="S6292" s="3" t="s">
        <v>148</v>
      </c>
      <c r="T6292" s="3">
        <f>COUNTIF([1]局站!$D$4:$D$172,"="&amp;S6292)</f>
        <v>1</v>
      </c>
      <c r="U6292" s="3">
        <v>0</v>
      </c>
      <c r="V6292" s="3">
        <v>0</v>
      </c>
      <c r="W6292" s="3">
        <v>0</v>
      </c>
      <c r="X6292" s="3" t="s">
        <v>1214</v>
      </c>
      <c r="Y6292" s="3" t="s">
        <v>854</v>
      </c>
      <c r="Z6292" s="3" t="str">
        <f>INDEX(业务类型!$C$4:$C$8,MATCH(纤芯!Y6292,业务类型!$B$4:$B$8,0))</f>
        <v>LOCAL</v>
      </c>
      <c r="AA6292" s="3" t="s">
        <v>1138</v>
      </c>
    </row>
    <row r="6293" spans="1:27" ht="16.5" x14ac:dyDescent="0.2">
      <c r="A6293" s="3">
        <v>6290</v>
      </c>
      <c r="B6293" s="3">
        <f t="shared" ref="B6293:B6356" si="494">H6293+K6293</f>
        <v>37055401030</v>
      </c>
      <c r="C6293" s="3" t="s">
        <v>1166</v>
      </c>
      <c r="D6293" s="3" t="s">
        <v>255</v>
      </c>
      <c r="E6293" s="3" t="str">
        <f>INDEX(光放段!$G$4:$G$237,MATCH(纤芯!G6293,光放段!$C$4:$C$237,0))</f>
        <v>山东二干|潍烟威2号光缆:威海新威路522局-威海南竹岛</v>
      </c>
      <c r="F6293" s="3">
        <f>INDEX(光放段!$I$4:$I$237,MATCH(纤芯!H6293,光放段!$B$4:$B$237,0))</f>
        <v>37055400000</v>
      </c>
      <c r="G6293" s="3" t="str">
        <f t="shared" si="490"/>
        <v>山东二干|潍烟威2号光缆:威海新威路522局-威海南竹岛</v>
      </c>
      <c r="H6293" s="3">
        <f>INDEX(光放段!$B$4:$B$237,MATCH(纤芯!G6293,光放段!$C$4:$C$237,0))</f>
        <v>37055401000</v>
      </c>
      <c r="I6293" s="3" t="str">
        <f t="shared" si="491"/>
        <v>潍烟威2号光缆</v>
      </c>
      <c r="J6293" s="3" t="str">
        <f>INDEX(子缆名称!$B$4:$B$29,纤芯!M6293)</f>
        <v>C缆</v>
      </c>
      <c r="K6293" s="3">
        <v>30</v>
      </c>
      <c r="L6293" s="3">
        <f t="shared" si="492"/>
        <v>6</v>
      </c>
      <c r="M6293" s="3">
        <f t="shared" si="493"/>
        <v>3</v>
      </c>
      <c r="N6293" s="3" t="s">
        <v>137</v>
      </c>
      <c r="O6293" s="3">
        <f>COUNTIF([1]局站!$D$4:$D$172,"="&amp;N6293)</f>
        <v>1</v>
      </c>
      <c r="P6293" s="3">
        <v>0</v>
      </c>
      <c r="Q6293" s="3">
        <v>0</v>
      </c>
      <c r="R6293" s="3">
        <v>0</v>
      </c>
      <c r="S6293" s="3" t="s">
        <v>148</v>
      </c>
      <c r="T6293" s="3">
        <f>COUNTIF([1]局站!$D$4:$D$172,"="&amp;S6293)</f>
        <v>1</v>
      </c>
      <c r="U6293" s="3">
        <v>0</v>
      </c>
      <c r="V6293" s="3">
        <v>0</v>
      </c>
      <c r="W6293" s="3">
        <v>0</v>
      </c>
      <c r="X6293" s="3" t="s">
        <v>1214</v>
      </c>
      <c r="Y6293" s="3" t="s">
        <v>854</v>
      </c>
      <c r="Z6293" s="3" t="str">
        <f>INDEX(业务类型!$C$4:$C$8,MATCH(纤芯!Y6293,业务类型!$B$4:$B$8,0))</f>
        <v>LOCAL</v>
      </c>
      <c r="AA6293" s="3" t="s">
        <v>1138</v>
      </c>
    </row>
    <row r="6294" spans="1:27" ht="16.5" x14ac:dyDescent="0.2">
      <c r="A6294" s="3">
        <v>6291</v>
      </c>
      <c r="B6294" s="3">
        <f t="shared" si="494"/>
        <v>37055401031</v>
      </c>
      <c r="C6294" s="3" t="s">
        <v>1166</v>
      </c>
      <c r="D6294" s="3" t="s">
        <v>255</v>
      </c>
      <c r="E6294" s="3" t="str">
        <f>INDEX(光放段!$G$4:$G$237,MATCH(纤芯!G6294,光放段!$C$4:$C$237,0))</f>
        <v>山东二干|潍烟威2号光缆:威海新威路522局-威海南竹岛</v>
      </c>
      <c r="F6294" s="3">
        <f>INDEX(光放段!$I$4:$I$237,MATCH(纤芯!H6294,光放段!$B$4:$B$237,0))</f>
        <v>37055400000</v>
      </c>
      <c r="G6294" s="3" t="str">
        <f t="shared" si="490"/>
        <v>山东二干|潍烟威2号光缆:威海新威路522局-威海南竹岛</v>
      </c>
      <c r="H6294" s="3">
        <f>INDEX(光放段!$B$4:$B$237,MATCH(纤芯!G6294,光放段!$C$4:$C$237,0))</f>
        <v>37055401000</v>
      </c>
      <c r="I6294" s="3" t="str">
        <f t="shared" si="491"/>
        <v>潍烟威2号光缆</v>
      </c>
      <c r="J6294" s="3" t="str">
        <f>INDEX(子缆名称!$B$4:$B$29,纤芯!M6294)</f>
        <v>C缆</v>
      </c>
      <c r="K6294" s="3">
        <v>31</v>
      </c>
      <c r="L6294" s="3">
        <f t="shared" si="492"/>
        <v>7</v>
      </c>
      <c r="M6294" s="3">
        <f t="shared" si="493"/>
        <v>3</v>
      </c>
      <c r="N6294" s="3" t="s">
        <v>137</v>
      </c>
      <c r="O6294" s="3">
        <f>COUNTIF([1]局站!$D$4:$D$172,"="&amp;N6294)</f>
        <v>1</v>
      </c>
      <c r="P6294" s="3">
        <v>0</v>
      </c>
      <c r="Q6294" s="3">
        <v>0</v>
      </c>
      <c r="R6294" s="3">
        <v>0</v>
      </c>
      <c r="S6294" s="3" t="s">
        <v>148</v>
      </c>
      <c r="T6294" s="3">
        <f>COUNTIF([1]局站!$D$4:$D$172,"="&amp;S6294)</f>
        <v>1</v>
      </c>
      <c r="U6294" s="3">
        <v>0</v>
      </c>
      <c r="V6294" s="3">
        <v>0</v>
      </c>
      <c r="W6294" s="3">
        <v>0</v>
      </c>
      <c r="X6294" s="3" t="s">
        <v>1214</v>
      </c>
      <c r="Y6294" s="3" t="s">
        <v>854</v>
      </c>
      <c r="Z6294" s="3" t="str">
        <f>INDEX(业务类型!$C$4:$C$8,MATCH(纤芯!Y6294,业务类型!$B$4:$B$8,0))</f>
        <v>LOCAL</v>
      </c>
      <c r="AA6294" s="3" t="s">
        <v>1139</v>
      </c>
    </row>
    <row r="6295" spans="1:27" ht="16.5" x14ac:dyDescent="0.2">
      <c r="A6295" s="3">
        <v>6292</v>
      </c>
      <c r="B6295" s="3">
        <f t="shared" si="494"/>
        <v>37055401032</v>
      </c>
      <c r="C6295" s="3" t="s">
        <v>1166</v>
      </c>
      <c r="D6295" s="3" t="s">
        <v>255</v>
      </c>
      <c r="E6295" s="3" t="str">
        <f>INDEX(光放段!$G$4:$G$237,MATCH(纤芯!G6295,光放段!$C$4:$C$237,0))</f>
        <v>山东二干|潍烟威2号光缆:威海新威路522局-威海南竹岛</v>
      </c>
      <c r="F6295" s="3">
        <f>INDEX(光放段!$I$4:$I$237,MATCH(纤芯!H6295,光放段!$B$4:$B$237,0))</f>
        <v>37055400000</v>
      </c>
      <c r="G6295" s="3" t="str">
        <f t="shared" si="490"/>
        <v>山东二干|潍烟威2号光缆:威海新威路522局-威海南竹岛</v>
      </c>
      <c r="H6295" s="3">
        <f>INDEX(光放段!$B$4:$B$237,MATCH(纤芯!G6295,光放段!$C$4:$C$237,0))</f>
        <v>37055401000</v>
      </c>
      <c r="I6295" s="3" t="str">
        <f t="shared" si="491"/>
        <v>潍烟威2号光缆</v>
      </c>
      <c r="J6295" s="3" t="str">
        <f>INDEX(子缆名称!$B$4:$B$29,纤芯!M6295)</f>
        <v>C缆</v>
      </c>
      <c r="K6295" s="3">
        <v>32</v>
      </c>
      <c r="L6295" s="3">
        <f t="shared" si="492"/>
        <v>8</v>
      </c>
      <c r="M6295" s="3">
        <f t="shared" si="493"/>
        <v>3</v>
      </c>
      <c r="N6295" s="3" t="s">
        <v>137</v>
      </c>
      <c r="O6295" s="3">
        <f>COUNTIF([1]局站!$D$4:$D$172,"="&amp;N6295)</f>
        <v>1</v>
      </c>
      <c r="P6295" s="3">
        <v>0</v>
      </c>
      <c r="Q6295" s="3">
        <v>0</v>
      </c>
      <c r="R6295" s="3">
        <v>0</v>
      </c>
      <c r="S6295" s="3" t="s">
        <v>148</v>
      </c>
      <c r="T6295" s="3">
        <f>COUNTIF([1]局站!$D$4:$D$172,"="&amp;S6295)</f>
        <v>1</v>
      </c>
      <c r="U6295" s="3">
        <v>0</v>
      </c>
      <c r="V6295" s="3">
        <v>0</v>
      </c>
      <c r="W6295" s="3">
        <v>0</v>
      </c>
      <c r="X6295" s="3" t="s">
        <v>1214</v>
      </c>
      <c r="Y6295" s="3" t="s">
        <v>854</v>
      </c>
      <c r="Z6295" s="3" t="str">
        <f>INDEX(业务类型!$C$4:$C$8,MATCH(纤芯!Y6295,业务类型!$B$4:$B$8,0))</f>
        <v>LOCAL</v>
      </c>
      <c r="AA6295" s="3" t="s">
        <v>1139</v>
      </c>
    </row>
    <row r="6296" spans="1:27" ht="16.5" x14ac:dyDescent="0.2">
      <c r="A6296" s="3">
        <v>6293</v>
      </c>
      <c r="B6296" s="3">
        <f t="shared" si="494"/>
        <v>37055401033</v>
      </c>
      <c r="C6296" s="3" t="s">
        <v>1166</v>
      </c>
      <c r="D6296" s="3" t="s">
        <v>255</v>
      </c>
      <c r="E6296" s="3" t="str">
        <f>INDEX(光放段!$G$4:$G$237,MATCH(纤芯!G6296,光放段!$C$4:$C$237,0))</f>
        <v>山东二干|潍烟威2号光缆:威海新威路522局-威海南竹岛</v>
      </c>
      <c r="F6296" s="3">
        <f>INDEX(光放段!$I$4:$I$237,MATCH(纤芯!H6296,光放段!$B$4:$B$237,0))</f>
        <v>37055400000</v>
      </c>
      <c r="G6296" s="3" t="str">
        <f t="shared" si="490"/>
        <v>山东二干|潍烟威2号光缆:威海新威路522局-威海南竹岛</v>
      </c>
      <c r="H6296" s="3">
        <f>INDEX(光放段!$B$4:$B$237,MATCH(纤芯!G6296,光放段!$C$4:$C$237,0))</f>
        <v>37055401000</v>
      </c>
      <c r="I6296" s="3" t="str">
        <f t="shared" si="491"/>
        <v>潍烟威2号光缆</v>
      </c>
      <c r="J6296" s="3" t="str">
        <f>INDEX(子缆名称!$B$4:$B$29,纤芯!M6296)</f>
        <v>C缆</v>
      </c>
      <c r="K6296" s="3">
        <v>33</v>
      </c>
      <c r="L6296" s="3">
        <f t="shared" si="492"/>
        <v>9</v>
      </c>
      <c r="M6296" s="3">
        <f t="shared" si="493"/>
        <v>3</v>
      </c>
      <c r="N6296" s="3" t="s">
        <v>137</v>
      </c>
      <c r="O6296" s="3">
        <f>COUNTIF([1]局站!$D$4:$D$172,"="&amp;N6296)</f>
        <v>1</v>
      </c>
      <c r="P6296" s="3">
        <v>0</v>
      </c>
      <c r="Q6296" s="3">
        <v>0</v>
      </c>
      <c r="R6296" s="3">
        <v>0</v>
      </c>
      <c r="S6296" s="3" t="s">
        <v>148</v>
      </c>
      <c r="T6296" s="3">
        <f>COUNTIF([1]局站!$D$4:$D$172,"="&amp;S6296)</f>
        <v>1</v>
      </c>
      <c r="U6296" s="3">
        <v>0</v>
      </c>
      <c r="V6296" s="3">
        <v>0</v>
      </c>
      <c r="W6296" s="3">
        <v>0</v>
      </c>
      <c r="X6296" s="3" t="s">
        <v>1214</v>
      </c>
      <c r="Y6296" s="3" t="s">
        <v>880</v>
      </c>
      <c r="Z6296" s="3" t="str">
        <f>INDEX(业务类型!$C$4:$C$8,MATCH(纤芯!Y6296,业务类型!$B$4:$B$8,0))</f>
        <v>IDLE</v>
      </c>
      <c r="AA6296" s="3"/>
    </row>
    <row r="6297" spans="1:27" ht="16.5" x14ac:dyDescent="0.2">
      <c r="A6297" s="3">
        <v>6294</v>
      </c>
      <c r="B6297" s="3">
        <f t="shared" si="494"/>
        <v>37055401034</v>
      </c>
      <c r="C6297" s="3" t="s">
        <v>1166</v>
      </c>
      <c r="D6297" s="3" t="s">
        <v>255</v>
      </c>
      <c r="E6297" s="3" t="str">
        <f>INDEX(光放段!$G$4:$G$237,MATCH(纤芯!G6297,光放段!$C$4:$C$237,0))</f>
        <v>山东二干|潍烟威2号光缆:威海新威路522局-威海南竹岛</v>
      </c>
      <c r="F6297" s="3">
        <f>INDEX(光放段!$I$4:$I$237,MATCH(纤芯!H6297,光放段!$B$4:$B$237,0))</f>
        <v>37055400000</v>
      </c>
      <c r="G6297" s="3" t="str">
        <f t="shared" si="490"/>
        <v>山东二干|潍烟威2号光缆:威海新威路522局-威海南竹岛</v>
      </c>
      <c r="H6297" s="3">
        <f>INDEX(光放段!$B$4:$B$237,MATCH(纤芯!G6297,光放段!$C$4:$C$237,0))</f>
        <v>37055401000</v>
      </c>
      <c r="I6297" s="3" t="str">
        <f t="shared" si="491"/>
        <v>潍烟威2号光缆</v>
      </c>
      <c r="J6297" s="3" t="str">
        <f>INDEX(子缆名称!$B$4:$B$29,纤芯!M6297)</f>
        <v>C缆</v>
      </c>
      <c r="K6297" s="3">
        <v>34</v>
      </c>
      <c r="L6297" s="3">
        <f t="shared" si="492"/>
        <v>10</v>
      </c>
      <c r="M6297" s="3">
        <f t="shared" si="493"/>
        <v>3</v>
      </c>
      <c r="N6297" s="3" t="s">
        <v>137</v>
      </c>
      <c r="O6297" s="3">
        <f>COUNTIF([1]局站!$D$4:$D$172,"="&amp;N6297)</f>
        <v>1</v>
      </c>
      <c r="P6297" s="3">
        <v>0</v>
      </c>
      <c r="Q6297" s="3">
        <v>0</v>
      </c>
      <c r="R6297" s="3">
        <v>0</v>
      </c>
      <c r="S6297" s="3" t="s">
        <v>148</v>
      </c>
      <c r="T6297" s="3">
        <f>COUNTIF([1]局站!$D$4:$D$172,"="&amp;S6297)</f>
        <v>1</v>
      </c>
      <c r="U6297" s="3">
        <v>0</v>
      </c>
      <c r="V6297" s="3">
        <v>0</v>
      </c>
      <c r="W6297" s="3">
        <v>0</v>
      </c>
      <c r="X6297" s="3" t="s">
        <v>1214</v>
      </c>
      <c r="Y6297" s="3" t="s">
        <v>880</v>
      </c>
      <c r="Z6297" s="3" t="str">
        <f>INDEX(业务类型!$C$4:$C$8,MATCH(纤芯!Y6297,业务类型!$B$4:$B$8,0))</f>
        <v>IDLE</v>
      </c>
      <c r="AA6297" s="3"/>
    </row>
    <row r="6298" spans="1:27" ht="16.5" x14ac:dyDescent="0.2">
      <c r="A6298" s="3">
        <v>6295</v>
      </c>
      <c r="B6298" s="3">
        <f t="shared" si="494"/>
        <v>37055401035</v>
      </c>
      <c r="C6298" s="3" t="s">
        <v>1166</v>
      </c>
      <c r="D6298" s="3" t="s">
        <v>255</v>
      </c>
      <c r="E6298" s="3" t="str">
        <f>INDEX(光放段!$G$4:$G$237,MATCH(纤芯!G6298,光放段!$C$4:$C$237,0))</f>
        <v>山东二干|潍烟威2号光缆:威海新威路522局-威海南竹岛</v>
      </c>
      <c r="F6298" s="3">
        <f>INDEX(光放段!$I$4:$I$237,MATCH(纤芯!H6298,光放段!$B$4:$B$237,0))</f>
        <v>37055400000</v>
      </c>
      <c r="G6298" s="3" t="str">
        <f t="shared" si="490"/>
        <v>山东二干|潍烟威2号光缆:威海新威路522局-威海南竹岛</v>
      </c>
      <c r="H6298" s="3">
        <f>INDEX(光放段!$B$4:$B$237,MATCH(纤芯!G6298,光放段!$C$4:$C$237,0))</f>
        <v>37055401000</v>
      </c>
      <c r="I6298" s="3" t="str">
        <f t="shared" si="491"/>
        <v>潍烟威2号光缆</v>
      </c>
      <c r="J6298" s="3" t="str">
        <f>INDEX(子缆名称!$B$4:$B$29,纤芯!M6298)</f>
        <v>C缆</v>
      </c>
      <c r="K6298" s="3">
        <v>35</v>
      </c>
      <c r="L6298" s="3">
        <f t="shared" si="492"/>
        <v>11</v>
      </c>
      <c r="M6298" s="3">
        <f t="shared" si="493"/>
        <v>3</v>
      </c>
      <c r="N6298" s="3" t="s">
        <v>137</v>
      </c>
      <c r="O6298" s="3">
        <f>COUNTIF([1]局站!$D$4:$D$172,"="&amp;N6298)</f>
        <v>1</v>
      </c>
      <c r="P6298" s="3">
        <v>0</v>
      </c>
      <c r="Q6298" s="3">
        <v>0</v>
      </c>
      <c r="R6298" s="3">
        <v>0</v>
      </c>
      <c r="S6298" s="3" t="s">
        <v>148</v>
      </c>
      <c r="T6298" s="3">
        <f>COUNTIF([1]局站!$D$4:$D$172,"="&amp;S6298)</f>
        <v>1</v>
      </c>
      <c r="U6298" s="3">
        <v>0</v>
      </c>
      <c r="V6298" s="3">
        <v>0</v>
      </c>
      <c r="W6298" s="3">
        <v>0</v>
      </c>
      <c r="X6298" s="3" t="s">
        <v>1214</v>
      </c>
      <c r="Y6298" s="3" t="s">
        <v>854</v>
      </c>
      <c r="Z6298" s="3" t="str">
        <f>INDEX(业务类型!$C$4:$C$8,MATCH(纤芯!Y6298,业务类型!$B$4:$B$8,0))</f>
        <v>LOCAL</v>
      </c>
      <c r="AA6298" s="3" t="s">
        <v>1140</v>
      </c>
    </row>
    <row r="6299" spans="1:27" ht="16.5" x14ac:dyDescent="0.2">
      <c r="A6299" s="3">
        <v>6296</v>
      </c>
      <c r="B6299" s="3">
        <f t="shared" si="494"/>
        <v>37055401036</v>
      </c>
      <c r="C6299" s="3" t="s">
        <v>1166</v>
      </c>
      <c r="D6299" s="3" t="s">
        <v>255</v>
      </c>
      <c r="E6299" s="3" t="str">
        <f>INDEX(光放段!$G$4:$G$237,MATCH(纤芯!G6299,光放段!$C$4:$C$237,0))</f>
        <v>山东二干|潍烟威2号光缆:威海新威路522局-威海南竹岛</v>
      </c>
      <c r="F6299" s="3">
        <f>INDEX(光放段!$I$4:$I$237,MATCH(纤芯!H6299,光放段!$B$4:$B$237,0))</f>
        <v>37055400000</v>
      </c>
      <c r="G6299" s="3" t="str">
        <f t="shared" si="490"/>
        <v>山东二干|潍烟威2号光缆:威海新威路522局-威海南竹岛</v>
      </c>
      <c r="H6299" s="3">
        <f>INDEX(光放段!$B$4:$B$237,MATCH(纤芯!G6299,光放段!$C$4:$C$237,0))</f>
        <v>37055401000</v>
      </c>
      <c r="I6299" s="3" t="str">
        <f t="shared" si="491"/>
        <v>潍烟威2号光缆</v>
      </c>
      <c r="J6299" s="3" t="str">
        <f>INDEX(子缆名称!$B$4:$B$29,纤芯!M6299)</f>
        <v>C缆</v>
      </c>
      <c r="K6299" s="3">
        <v>36</v>
      </c>
      <c r="L6299" s="3">
        <f t="shared" si="492"/>
        <v>12</v>
      </c>
      <c r="M6299" s="3">
        <f t="shared" si="493"/>
        <v>3</v>
      </c>
      <c r="N6299" s="3" t="s">
        <v>137</v>
      </c>
      <c r="O6299" s="3">
        <f>COUNTIF([1]局站!$D$4:$D$172,"="&amp;N6299)</f>
        <v>1</v>
      </c>
      <c r="P6299" s="3">
        <v>0</v>
      </c>
      <c r="Q6299" s="3">
        <v>0</v>
      </c>
      <c r="R6299" s="3">
        <v>0</v>
      </c>
      <c r="S6299" s="3" t="s">
        <v>148</v>
      </c>
      <c r="T6299" s="3">
        <f>COUNTIF([1]局站!$D$4:$D$172,"="&amp;S6299)</f>
        <v>1</v>
      </c>
      <c r="U6299" s="3">
        <v>0</v>
      </c>
      <c r="V6299" s="3">
        <v>0</v>
      </c>
      <c r="W6299" s="3">
        <v>0</v>
      </c>
      <c r="X6299" s="3" t="s">
        <v>1214</v>
      </c>
      <c r="Y6299" s="3" t="s">
        <v>854</v>
      </c>
      <c r="Z6299" s="3" t="str">
        <f>INDEX(业务类型!$C$4:$C$8,MATCH(纤芯!Y6299,业务类型!$B$4:$B$8,0))</f>
        <v>LOCAL</v>
      </c>
      <c r="AA6299" s="3" t="s">
        <v>1140</v>
      </c>
    </row>
    <row r="6300" spans="1:27" ht="16.5" x14ac:dyDescent="0.2">
      <c r="A6300" s="3">
        <v>6297</v>
      </c>
      <c r="B6300" s="3">
        <f t="shared" si="494"/>
        <v>37057101001</v>
      </c>
      <c r="C6300" s="3" t="s">
        <v>1166</v>
      </c>
      <c r="D6300" s="3" t="s">
        <v>257</v>
      </c>
      <c r="E6300" s="3" t="str">
        <f>INDEX(光放段!$G$4:$G$237,MATCH(纤芯!G6300,光放段!$C$4:$C$237,0))</f>
        <v>山东二干|薛城临沂光缆:薛城441局-枣庄振兴路</v>
      </c>
      <c r="F6300" s="3">
        <f>INDEX(光放段!$I$4:$I$237,MATCH(纤芯!H6300,光放段!$B$4:$B$237,0))</f>
        <v>37057100000</v>
      </c>
      <c r="G6300" s="3" t="str">
        <f t="shared" si="490"/>
        <v>山东二干|薛城临沂光缆:薛城441局-枣庄振兴路</v>
      </c>
      <c r="H6300" s="3">
        <f>INDEX(光放段!$B$4:$B$237,MATCH(纤芯!G6300,光放段!$C$4:$C$237,0))</f>
        <v>37057101000</v>
      </c>
      <c r="I6300" s="3" t="str">
        <f t="shared" si="491"/>
        <v>薛城临沂光缆</v>
      </c>
      <c r="J6300" s="3" t="str">
        <f>INDEX(子缆名称!$B$4:$B$29,纤芯!M6300)</f>
        <v>A缆</v>
      </c>
      <c r="K6300" s="3">
        <v>1</v>
      </c>
      <c r="L6300" s="3">
        <f t="shared" si="492"/>
        <v>1</v>
      </c>
      <c r="M6300" s="3">
        <f t="shared" si="493"/>
        <v>1</v>
      </c>
      <c r="N6300" s="3" t="s">
        <v>78</v>
      </c>
      <c r="O6300" s="3">
        <f>COUNTIF([1]局站!$D$4:$D$172,"="&amp;N6300)</f>
        <v>1</v>
      </c>
      <c r="P6300" s="3">
        <v>0</v>
      </c>
      <c r="Q6300" s="3">
        <v>0</v>
      </c>
      <c r="R6300" s="3">
        <v>0</v>
      </c>
      <c r="S6300" s="3" t="s">
        <v>138</v>
      </c>
      <c r="T6300" s="3">
        <f>COUNTIF([1]局站!$D$4:$D$172,"="&amp;S6300)</f>
        <v>1</v>
      </c>
      <c r="U6300" s="3">
        <v>0</v>
      </c>
      <c r="V6300" s="3">
        <v>0</v>
      </c>
      <c r="W6300" s="3">
        <v>0</v>
      </c>
      <c r="X6300" s="3" t="s">
        <v>1214</v>
      </c>
      <c r="Y6300" s="3" t="s">
        <v>852</v>
      </c>
      <c r="Z6300" s="3" t="str">
        <f>INDEX(业务类型!$C$4:$C$8,MATCH(纤芯!Y6300,业务类型!$B$4:$B$8,0))</f>
        <v>TWO</v>
      </c>
      <c r="AA6300" s="3" t="s">
        <v>891</v>
      </c>
    </row>
    <row r="6301" spans="1:27" ht="16.5" x14ac:dyDescent="0.2">
      <c r="A6301" s="3">
        <v>6298</v>
      </c>
      <c r="B6301" s="3">
        <f t="shared" si="494"/>
        <v>37057101002</v>
      </c>
      <c r="C6301" s="3" t="s">
        <v>1166</v>
      </c>
      <c r="D6301" s="3" t="s">
        <v>257</v>
      </c>
      <c r="E6301" s="3" t="str">
        <f>INDEX(光放段!$G$4:$G$237,MATCH(纤芯!G6301,光放段!$C$4:$C$237,0))</f>
        <v>山东二干|薛城临沂光缆:薛城441局-枣庄振兴路</v>
      </c>
      <c r="F6301" s="3">
        <f>INDEX(光放段!$I$4:$I$237,MATCH(纤芯!H6301,光放段!$B$4:$B$237,0))</f>
        <v>37057100000</v>
      </c>
      <c r="G6301" s="3" t="str">
        <f t="shared" si="490"/>
        <v>山东二干|薛城临沂光缆:薛城441局-枣庄振兴路</v>
      </c>
      <c r="H6301" s="3">
        <f>INDEX(光放段!$B$4:$B$237,MATCH(纤芯!G6301,光放段!$C$4:$C$237,0))</f>
        <v>37057101000</v>
      </c>
      <c r="I6301" s="3" t="str">
        <f t="shared" si="491"/>
        <v>薛城临沂光缆</v>
      </c>
      <c r="J6301" s="3" t="str">
        <f>INDEX(子缆名称!$B$4:$B$29,纤芯!M6301)</f>
        <v>A缆</v>
      </c>
      <c r="K6301" s="3">
        <v>2</v>
      </c>
      <c r="L6301" s="3">
        <f t="shared" si="492"/>
        <v>2</v>
      </c>
      <c r="M6301" s="3">
        <f t="shared" si="493"/>
        <v>1</v>
      </c>
      <c r="N6301" s="3" t="s">
        <v>78</v>
      </c>
      <c r="O6301" s="3">
        <f>COUNTIF([1]局站!$D$4:$D$172,"="&amp;N6301)</f>
        <v>1</v>
      </c>
      <c r="P6301" s="3">
        <v>0</v>
      </c>
      <c r="Q6301" s="3">
        <v>0</v>
      </c>
      <c r="R6301" s="3">
        <v>0</v>
      </c>
      <c r="S6301" s="3" t="s">
        <v>138</v>
      </c>
      <c r="T6301" s="3">
        <f>COUNTIF([1]局站!$D$4:$D$172,"="&amp;S6301)</f>
        <v>1</v>
      </c>
      <c r="U6301" s="3">
        <v>0</v>
      </c>
      <c r="V6301" s="3">
        <v>0</v>
      </c>
      <c r="W6301" s="3">
        <v>0</v>
      </c>
      <c r="X6301" s="3" t="s">
        <v>1214</v>
      </c>
      <c r="Y6301" s="3" t="s">
        <v>880</v>
      </c>
      <c r="Z6301" s="3" t="str">
        <f>INDEX(业务类型!$C$4:$C$8,MATCH(纤芯!Y6301,业务类型!$B$4:$B$8,0))</f>
        <v>IDLE</v>
      </c>
      <c r="AA6301" s="3"/>
    </row>
    <row r="6302" spans="1:27" ht="16.5" x14ac:dyDescent="0.2">
      <c r="A6302" s="3">
        <v>6299</v>
      </c>
      <c r="B6302" s="3">
        <f t="shared" si="494"/>
        <v>37057101003</v>
      </c>
      <c r="C6302" s="3" t="s">
        <v>1166</v>
      </c>
      <c r="D6302" s="3" t="s">
        <v>257</v>
      </c>
      <c r="E6302" s="3" t="str">
        <f>INDEX(光放段!$G$4:$G$237,MATCH(纤芯!G6302,光放段!$C$4:$C$237,0))</f>
        <v>山东二干|薛城临沂光缆:薛城441局-枣庄振兴路</v>
      </c>
      <c r="F6302" s="3">
        <f>INDEX(光放段!$I$4:$I$237,MATCH(纤芯!H6302,光放段!$B$4:$B$237,0))</f>
        <v>37057100000</v>
      </c>
      <c r="G6302" s="3" t="str">
        <f t="shared" si="490"/>
        <v>山东二干|薛城临沂光缆:薛城441局-枣庄振兴路</v>
      </c>
      <c r="H6302" s="3">
        <f>INDEX(光放段!$B$4:$B$237,MATCH(纤芯!G6302,光放段!$C$4:$C$237,0))</f>
        <v>37057101000</v>
      </c>
      <c r="I6302" s="3" t="str">
        <f t="shared" si="491"/>
        <v>薛城临沂光缆</v>
      </c>
      <c r="J6302" s="3" t="str">
        <f>INDEX(子缆名称!$B$4:$B$29,纤芯!M6302)</f>
        <v>A缆</v>
      </c>
      <c r="K6302" s="3">
        <v>3</v>
      </c>
      <c r="L6302" s="3">
        <f t="shared" si="492"/>
        <v>3</v>
      </c>
      <c r="M6302" s="3">
        <f t="shared" si="493"/>
        <v>1</v>
      </c>
      <c r="N6302" s="3" t="s">
        <v>78</v>
      </c>
      <c r="O6302" s="3">
        <f>COUNTIF([1]局站!$D$4:$D$172,"="&amp;N6302)</f>
        <v>1</v>
      </c>
      <c r="P6302" s="3">
        <v>0</v>
      </c>
      <c r="Q6302" s="3">
        <v>0</v>
      </c>
      <c r="R6302" s="3">
        <v>0</v>
      </c>
      <c r="S6302" s="3" t="s">
        <v>138</v>
      </c>
      <c r="T6302" s="3">
        <f>COUNTIF([1]局站!$D$4:$D$172,"="&amp;S6302)</f>
        <v>1</v>
      </c>
      <c r="U6302" s="3">
        <v>0</v>
      </c>
      <c r="V6302" s="3">
        <v>0</v>
      </c>
      <c r="W6302" s="3">
        <v>0</v>
      </c>
      <c r="X6302" s="3" t="s">
        <v>1214</v>
      </c>
      <c r="Y6302" s="3" t="s">
        <v>880</v>
      </c>
      <c r="Z6302" s="3" t="str">
        <f>INDEX(业务类型!$C$4:$C$8,MATCH(纤芯!Y6302,业务类型!$B$4:$B$8,0))</f>
        <v>IDLE</v>
      </c>
      <c r="AA6302" s="3"/>
    </row>
    <row r="6303" spans="1:27" ht="16.5" x14ac:dyDescent="0.2">
      <c r="A6303" s="3">
        <v>6300</v>
      </c>
      <c r="B6303" s="3">
        <f t="shared" si="494"/>
        <v>37057101004</v>
      </c>
      <c r="C6303" s="3" t="s">
        <v>1166</v>
      </c>
      <c r="D6303" s="3" t="s">
        <v>257</v>
      </c>
      <c r="E6303" s="3" t="str">
        <f>INDEX(光放段!$G$4:$G$237,MATCH(纤芯!G6303,光放段!$C$4:$C$237,0))</f>
        <v>山东二干|薛城临沂光缆:薛城441局-枣庄振兴路</v>
      </c>
      <c r="F6303" s="3">
        <f>INDEX(光放段!$I$4:$I$237,MATCH(纤芯!H6303,光放段!$B$4:$B$237,0))</f>
        <v>37057100000</v>
      </c>
      <c r="G6303" s="3" t="str">
        <f t="shared" si="490"/>
        <v>山东二干|薛城临沂光缆:薛城441局-枣庄振兴路</v>
      </c>
      <c r="H6303" s="3">
        <f>INDEX(光放段!$B$4:$B$237,MATCH(纤芯!G6303,光放段!$C$4:$C$237,0))</f>
        <v>37057101000</v>
      </c>
      <c r="I6303" s="3" t="str">
        <f t="shared" si="491"/>
        <v>薛城临沂光缆</v>
      </c>
      <c r="J6303" s="3" t="str">
        <f>INDEX(子缆名称!$B$4:$B$29,纤芯!M6303)</f>
        <v>A缆</v>
      </c>
      <c r="K6303" s="3">
        <v>4</v>
      </c>
      <c r="L6303" s="3">
        <f t="shared" si="492"/>
        <v>4</v>
      </c>
      <c r="M6303" s="3">
        <f t="shared" si="493"/>
        <v>1</v>
      </c>
      <c r="N6303" s="3" t="s">
        <v>78</v>
      </c>
      <c r="O6303" s="3">
        <f>COUNTIF([1]局站!$D$4:$D$172,"="&amp;N6303)</f>
        <v>1</v>
      </c>
      <c r="P6303" s="3">
        <v>0</v>
      </c>
      <c r="Q6303" s="3">
        <v>0</v>
      </c>
      <c r="R6303" s="3">
        <v>0</v>
      </c>
      <c r="S6303" s="3" t="s">
        <v>138</v>
      </c>
      <c r="T6303" s="3">
        <f>COUNTIF([1]局站!$D$4:$D$172,"="&amp;S6303)</f>
        <v>1</v>
      </c>
      <c r="U6303" s="3">
        <v>0</v>
      </c>
      <c r="V6303" s="3">
        <v>0</v>
      </c>
      <c r="W6303" s="3">
        <v>0</v>
      </c>
      <c r="X6303" s="3" t="s">
        <v>1214</v>
      </c>
      <c r="Y6303" s="3" t="s">
        <v>852</v>
      </c>
      <c r="Z6303" s="3" t="str">
        <f>INDEX(业务类型!$C$4:$C$8,MATCH(纤芯!Y6303,业务类型!$B$4:$B$8,0))</f>
        <v>TWO</v>
      </c>
      <c r="AA6303" s="3" t="s">
        <v>891</v>
      </c>
    </row>
    <row r="6304" spans="1:27" ht="16.5" x14ac:dyDescent="0.2">
      <c r="A6304" s="3">
        <v>6301</v>
      </c>
      <c r="B6304" s="3">
        <f t="shared" si="494"/>
        <v>37057101005</v>
      </c>
      <c r="C6304" s="3" t="s">
        <v>1166</v>
      </c>
      <c r="D6304" s="3" t="s">
        <v>257</v>
      </c>
      <c r="E6304" s="3" t="str">
        <f>INDEX(光放段!$G$4:$G$237,MATCH(纤芯!G6304,光放段!$C$4:$C$237,0))</f>
        <v>山东二干|薛城临沂光缆:薛城441局-枣庄振兴路</v>
      </c>
      <c r="F6304" s="3">
        <f>INDEX(光放段!$I$4:$I$237,MATCH(纤芯!H6304,光放段!$B$4:$B$237,0))</f>
        <v>37057100000</v>
      </c>
      <c r="G6304" s="3" t="str">
        <f t="shared" si="490"/>
        <v>山东二干|薛城临沂光缆:薛城441局-枣庄振兴路</v>
      </c>
      <c r="H6304" s="3">
        <f>INDEX(光放段!$B$4:$B$237,MATCH(纤芯!G6304,光放段!$C$4:$C$237,0))</f>
        <v>37057101000</v>
      </c>
      <c r="I6304" s="3" t="str">
        <f t="shared" si="491"/>
        <v>薛城临沂光缆</v>
      </c>
      <c r="J6304" s="3" t="str">
        <f>INDEX(子缆名称!$B$4:$B$29,纤芯!M6304)</f>
        <v>A缆</v>
      </c>
      <c r="K6304" s="3">
        <v>5</v>
      </c>
      <c r="L6304" s="3">
        <f t="shared" si="492"/>
        <v>5</v>
      </c>
      <c r="M6304" s="3">
        <f t="shared" si="493"/>
        <v>1</v>
      </c>
      <c r="N6304" s="3" t="s">
        <v>78</v>
      </c>
      <c r="O6304" s="3">
        <f>COUNTIF([1]局站!$D$4:$D$172,"="&amp;N6304)</f>
        <v>1</v>
      </c>
      <c r="P6304" s="3">
        <v>0</v>
      </c>
      <c r="Q6304" s="3">
        <v>0</v>
      </c>
      <c r="R6304" s="3">
        <v>0</v>
      </c>
      <c r="S6304" s="3" t="s">
        <v>138</v>
      </c>
      <c r="T6304" s="3">
        <f>COUNTIF([1]局站!$D$4:$D$172,"="&amp;S6304)</f>
        <v>1</v>
      </c>
      <c r="U6304" s="3">
        <v>0</v>
      </c>
      <c r="V6304" s="3">
        <v>0</v>
      </c>
      <c r="W6304" s="3">
        <v>0</v>
      </c>
      <c r="X6304" s="3" t="s">
        <v>1214</v>
      </c>
      <c r="Y6304" s="3" t="s">
        <v>880</v>
      </c>
      <c r="Z6304" s="3" t="str">
        <f>INDEX(业务类型!$C$4:$C$8,MATCH(纤芯!Y6304,业务类型!$B$4:$B$8,0))</f>
        <v>IDLE</v>
      </c>
      <c r="AA6304" s="3"/>
    </row>
    <row r="6305" spans="1:27" ht="16.5" x14ac:dyDescent="0.2">
      <c r="A6305" s="3">
        <v>6302</v>
      </c>
      <c r="B6305" s="3">
        <f t="shared" si="494"/>
        <v>37057101006</v>
      </c>
      <c r="C6305" s="3" t="s">
        <v>1166</v>
      </c>
      <c r="D6305" s="3" t="s">
        <v>257</v>
      </c>
      <c r="E6305" s="3" t="str">
        <f>INDEX(光放段!$G$4:$G$237,MATCH(纤芯!G6305,光放段!$C$4:$C$237,0))</f>
        <v>山东二干|薛城临沂光缆:薛城441局-枣庄振兴路</v>
      </c>
      <c r="F6305" s="3">
        <f>INDEX(光放段!$I$4:$I$237,MATCH(纤芯!H6305,光放段!$B$4:$B$237,0))</f>
        <v>37057100000</v>
      </c>
      <c r="G6305" s="3" t="str">
        <f t="shared" si="490"/>
        <v>山东二干|薛城临沂光缆:薛城441局-枣庄振兴路</v>
      </c>
      <c r="H6305" s="3">
        <f>INDEX(光放段!$B$4:$B$237,MATCH(纤芯!G6305,光放段!$C$4:$C$237,0))</f>
        <v>37057101000</v>
      </c>
      <c r="I6305" s="3" t="str">
        <f t="shared" si="491"/>
        <v>薛城临沂光缆</v>
      </c>
      <c r="J6305" s="3" t="str">
        <f>INDEX(子缆名称!$B$4:$B$29,纤芯!M6305)</f>
        <v>A缆</v>
      </c>
      <c r="K6305" s="3">
        <v>6</v>
      </c>
      <c r="L6305" s="3">
        <f t="shared" si="492"/>
        <v>6</v>
      </c>
      <c r="M6305" s="3">
        <f t="shared" si="493"/>
        <v>1</v>
      </c>
      <c r="N6305" s="3" t="s">
        <v>78</v>
      </c>
      <c r="O6305" s="3">
        <f>COUNTIF([1]局站!$D$4:$D$172,"="&amp;N6305)</f>
        <v>1</v>
      </c>
      <c r="P6305" s="3">
        <v>0</v>
      </c>
      <c r="Q6305" s="3">
        <v>0</v>
      </c>
      <c r="R6305" s="3">
        <v>0</v>
      </c>
      <c r="S6305" s="3" t="s">
        <v>138</v>
      </c>
      <c r="T6305" s="3">
        <f>COUNTIF([1]局站!$D$4:$D$172,"="&amp;S6305)</f>
        <v>1</v>
      </c>
      <c r="U6305" s="3">
        <v>0</v>
      </c>
      <c r="V6305" s="3">
        <v>0</v>
      </c>
      <c r="W6305" s="3">
        <v>0</v>
      </c>
      <c r="X6305" s="3" t="s">
        <v>1214</v>
      </c>
      <c r="Y6305" s="3" t="s">
        <v>880</v>
      </c>
      <c r="Z6305" s="3" t="str">
        <f>INDEX(业务类型!$C$4:$C$8,MATCH(纤芯!Y6305,业务类型!$B$4:$B$8,0))</f>
        <v>IDLE</v>
      </c>
      <c r="AA6305" s="3"/>
    </row>
    <row r="6306" spans="1:27" ht="16.5" x14ac:dyDescent="0.2">
      <c r="A6306" s="3">
        <v>6303</v>
      </c>
      <c r="B6306" s="3">
        <f t="shared" si="494"/>
        <v>37057101007</v>
      </c>
      <c r="C6306" s="3" t="s">
        <v>1166</v>
      </c>
      <c r="D6306" s="3" t="s">
        <v>257</v>
      </c>
      <c r="E6306" s="3" t="str">
        <f>INDEX(光放段!$G$4:$G$237,MATCH(纤芯!G6306,光放段!$C$4:$C$237,0))</f>
        <v>山东二干|薛城临沂光缆:薛城441局-枣庄振兴路</v>
      </c>
      <c r="F6306" s="3">
        <f>INDEX(光放段!$I$4:$I$237,MATCH(纤芯!H6306,光放段!$B$4:$B$237,0))</f>
        <v>37057100000</v>
      </c>
      <c r="G6306" s="3" t="str">
        <f t="shared" si="490"/>
        <v>山东二干|薛城临沂光缆:薛城441局-枣庄振兴路</v>
      </c>
      <c r="H6306" s="3">
        <f>INDEX(光放段!$B$4:$B$237,MATCH(纤芯!G6306,光放段!$C$4:$C$237,0))</f>
        <v>37057101000</v>
      </c>
      <c r="I6306" s="3" t="str">
        <f t="shared" si="491"/>
        <v>薛城临沂光缆</v>
      </c>
      <c r="J6306" s="3" t="str">
        <f>INDEX(子缆名称!$B$4:$B$29,纤芯!M6306)</f>
        <v>A缆</v>
      </c>
      <c r="K6306" s="3">
        <v>7</v>
      </c>
      <c r="L6306" s="3">
        <f t="shared" si="492"/>
        <v>7</v>
      </c>
      <c r="M6306" s="3">
        <f t="shared" si="493"/>
        <v>1</v>
      </c>
      <c r="N6306" s="3" t="s">
        <v>78</v>
      </c>
      <c r="O6306" s="3">
        <f>COUNTIF([1]局站!$D$4:$D$172,"="&amp;N6306)</f>
        <v>1</v>
      </c>
      <c r="P6306" s="3">
        <v>0</v>
      </c>
      <c r="Q6306" s="3">
        <v>0</v>
      </c>
      <c r="R6306" s="3">
        <v>0</v>
      </c>
      <c r="S6306" s="3" t="s">
        <v>138</v>
      </c>
      <c r="T6306" s="3">
        <f>COUNTIF([1]局站!$D$4:$D$172,"="&amp;S6306)</f>
        <v>1</v>
      </c>
      <c r="U6306" s="3">
        <v>0</v>
      </c>
      <c r="V6306" s="3">
        <v>0</v>
      </c>
      <c r="W6306" s="3">
        <v>0</v>
      </c>
      <c r="X6306" s="3" t="s">
        <v>1214</v>
      </c>
      <c r="Y6306" s="3" t="s">
        <v>852</v>
      </c>
      <c r="Z6306" s="3" t="str">
        <f>INDEX(业务类型!$C$4:$C$8,MATCH(纤芯!Y6306,业务类型!$B$4:$B$8,0))</f>
        <v>TWO</v>
      </c>
      <c r="AA6306" s="3" t="s">
        <v>954</v>
      </c>
    </row>
    <row r="6307" spans="1:27" ht="16.5" x14ac:dyDescent="0.2">
      <c r="A6307" s="3">
        <v>6304</v>
      </c>
      <c r="B6307" s="3">
        <f t="shared" si="494"/>
        <v>37057101008</v>
      </c>
      <c r="C6307" s="3" t="s">
        <v>1166</v>
      </c>
      <c r="D6307" s="3" t="s">
        <v>257</v>
      </c>
      <c r="E6307" s="3" t="str">
        <f>INDEX(光放段!$G$4:$G$237,MATCH(纤芯!G6307,光放段!$C$4:$C$237,0))</f>
        <v>山东二干|薛城临沂光缆:薛城441局-枣庄振兴路</v>
      </c>
      <c r="F6307" s="3">
        <f>INDEX(光放段!$I$4:$I$237,MATCH(纤芯!H6307,光放段!$B$4:$B$237,0))</f>
        <v>37057100000</v>
      </c>
      <c r="G6307" s="3" t="str">
        <f t="shared" si="490"/>
        <v>山东二干|薛城临沂光缆:薛城441局-枣庄振兴路</v>
      </c>
      <c r="H6307" s="3">
        <f>INDEX(光放段!$B$4:$B$237,MATCH(纤芯!G6307,光放段!$C$4:$C$237,0))</f>
        <v>37057101000</v>
      </c>
      <c r="I6307" s="3" t="str">
        <f t="shared" si="491"/>
        <v>薛城临沂光缆</v>
      </c>
      <c r="J6307" s="3" t="str">
        <f>INDEX(子缆名称!$B$4:$B$29,纤芯!M6307)</f>
        <v>A缆</v>
      </c>
      <c r="K6307" s="3">
        <v>8</v>
      </c>
      <c r="L6307" s="3">
        <f t="shared" si="492"/>
        <v>8</v>
      </c>
      <c r="M6307" s="3">
        <f t="shared" si="493"/>
        <v>1</v>
      </c>
      <c r="N6307" s="3" t="s">
        <v>78</v>
      </c>
      <c r="O6307" s="3">
        <f>COUNTIF([1]局站!$D$4:$D$172,"="&amp;N6307)</f>
        <v>1</v>
      </c>
      <c r="P6307" s="3">
        <v>0</v>
      </c>
      <c r="Q6307" s="3">
        <v>0</v>
      </c>
      <c r="R6307" s="3">
        <v>0</v>
      </c>
      <c r="S6307" s="3" t="s">
        <v>138</v>
      </c>
      <c r="T6307" s="3">
        <f>COUNTIF([1]局站!$D$4:$D$172,"="&amp;S6307)</f>
        <v>1</v>
      </c>
      <c r="U6307" s="3">
        <v>0</v>
      </c>
      <c r="V6307" s="3">
        <v>0</v>
      </c>
      <c r="W6307" s="3">
        <v>0</v>
      </c>
      <c r="X6307" s="3" t="s">
        <v>1214</v>
      </c>
      <c r="Y6307" s="3" t="s">
        <v>852</v>
      </c>
      <c r="Z6307" s="3" t="str">
        <f>INDEX(业务类型!$C$4:$C$8,MATCH(纤芯!Y6307,业务类型!$B$4:$B$8,0))</f>
        <v>TWO</v>
      </c>
      <c r="AA6307" s="3" t="s">
        <v>954</v>
      </c>
    </row>
    <row r="6308" spans="1:27" ht="16.5" x14ac:dyDescent="0.2">
      <c r="A6308" s="3">
        <v>6305</v>
      </c>
      <c r="B6308" s="3">
        <f t="shared" si="494"/>
        <v>37057101009</v>
      </c>
      <c r="C6308" s="3" t="s">
        <v>1166</v>
      </c>
      <c r="D6308" s="3" t="s">
        <v>257</v>
      </c>
      <c r="E6308" s="3" t="str">
        <f>INDEX(光放段!$G$4:$G$237,MATCH(纤芯!G6308,光放段!$C$4:$C$237,0))</f>
        <v>山东二干|薛城临沂光缆:薛城441局-枣庄振兴路</v>
      </c>
      <c r="F6308" s="3">
        <f>INDEX(光放段!$I$4:$I$237,MATCH(纤芯!H6308,光放段!$B$4:$B$237,0))</f>
        <v>37057100000</v>
      </c>
      <c r="G6308" s="3" t="str">
        <f t="shared" si="490"/>
        <v>山东二干|薛城临沂光缆:薛城441局-枣庄振兴路</v>
      </c>
      <c r="H6308" s="3">
        <f>INDEX(光放段!$B$4:$B$237,MATCH(纤芯!G6308,光放段!$C$4:$C$237,0))</f>
        <v>37057101000</v>
      </c>
      <c r="I6308" s="3" t="str">
        <f t="shared" si="491"/>
        <v>薛城临沂光缆</v>
      </c>
      <c r="J6308" s="3" t="str">
        <f>INDEX(子缆名称!$B$4:$B$29,纤芯!M6308)</f>
        <v>A缆</v>
      </c>
      <c r="K6308" s="3">
        <v>9</v>
      </c>
      <c r="L6308" s="3">
        <f t="shared" si="492"/>
        <v>9</v>
      </c>
      <c r="M6308" s="3">
        <f t="shared" si="493"/>
        <v>1</v>
      </c>
      <c r="N6308" s="3" t="s">
        <v>78</v>
      </c>
      <c r="O6308" s="3">
        <f>COUNTIF([1]局站!$D$4:$D$172,"="&amp;N6308)</f>
        <v>1</v>
      </c>
      <c r="P6308" s="3">
        <v>0</v>
      </c>
      <c r="Q6308" s="3">
        <v>0</v>
      </c>
      <c r="R6308" s="3">
        <v>0</v>
      </c>
      <c r="S6308" s="3" t="s">
        <v>138</v>
      </c>
      <c r="T6308" s="3">
        <f>COUNTIF([1]局站!$D$4:$D$172,"="&amp;S6308)</f>
        <v>1</v>
      </c>
      <c r="U6308" s="3">
        <v>0</v>
      </c>
      <c r="V6308" s="3">
        <v>0</v>
      </c>
      <c r="W6308" s="3">
        <v>0</v>
      </c>
      <c r="X6308" s="3" t="s">
        <v>1215</v>
      </c>
      <c r="Y6308" s="3" t="s">
        <v>880</v>
      </c>
      <c r="Z6308" s="3" t="str">
        <f>INDEX(业务类型!$C$4:$C$8,MATCH(纤芯!Y6308,业务类型!$B$4:$B$8,0))</f>
        <v>IDLE</v>
      </c>
      <c r="AA6308" s="3"/>
    </row>
    <row r="6309" spans="1:27" ht="16.5" x14ac:dyDescent="0.2">
      <c r="A6309" s="3">
        <v>6306</v>
      </c>
      <c r="B6309" s="3">
        <f t="shared" si="494"/>
        <v>37057101010</v>
      </c>
      <c r="C6309" s="3" t="s">
        <v>1166</v>
      </c>
      <c r="D6309" s="3" t="s">
        <v>257</v>
      </c>
      <c r="E6309" s="3" t="str">
        <f>INDEX(光放段!$G$4:$G$237,MATCH(纤芯!G6309,光放段!$C$4:$C$237,0))</f>
        <v>山东二干|薛城临沂光缆:薛城441局-枣庄振兴路</v>
      </c>
      <c r="F6309" s="3">
        <f>INDEX(光放段!$I$4:$I$237,MATCH(纤芯!H6309,光放段!$B$4:$B$237,0))</f>
        <v>37057100000</v>
      </c>
      <c r="G6309" s="3" t="str">
        <f t="shared" si="490"/>
        <v>山东二干|薛城临沂光缆:薛城441局-枣庄振兴路</v>
      </c>
      <c r="H6309" s="3">
        <f>INDEX(光放段!$B$4:$B$237,MATCH(纤芯!G6309,光放段!$C$4:$C$237,0))</f>
        <v>37057101000</v>
      </c>
      <c r="I6309" s="3" t="str">
        <f t="shared" si="491"/>
        <v>薛城临沂光缆</v>
      </c>
      <c r="J6309" s="3" t="str">
        <f>INDEX(子缆名称!$B$4:$B$29,纤芯!M6309)</f>
        <v>A缆</v>
      </c>
      <c r="K6309" s="3">
        <v>10</v>
      </c>
      <c r="L6309" s="3">
        <f t="shared" si="492"/>
        <v>10</v>
      </c>
      <c r="M6309" s="3">
        <f t="shared" si="493"/>
        <v>1</v>
      </c>
      <c r="N6309" s="3" t="s">
        <v>78</v>
      </c>
      <c r="O6309" s="3">
        <f>COUNTIF([1]局站!$D$4:$D$172,"="&amp;N6309)</f>
        <v>1</v>
      </c>
      <c r="P6309" s="3">
        <v>0</v>
      </c>
      <c r="Q6309" s="3">
        <v>0</v>
      </c>
      <c r="R6309" s="3">
        <v>0</v>
      </c>
      <c r="S6309" s="3" t="s">
        <v>138</v>
      </c>
      <c r="T6309" s="3">
        <f>COUNTIF([1]局站!$D$4:$D$172,"="&amp;S6309)</f>
        <v>1</v>
      </c>
      <c r="U6309" s="3">
        <v>0</v>
      </c>
      <c r="V6309" s="3">
        <v>0</v>
      </c>
      <c r="W6309" s="3">
        <v>0</v>
      </c>
      <c r="X6309" s="3" t="s">
        <v>1215</v>
      </c>
      <c r="Y6309" s="3" t="s">
        <v>880</v>
      </c>
      <c r="Z6309" s="3" t="str">
        <f>INDEX(业务类型!$C$4:$C$8,MATCH(纤芯!Y6309,业务类型!$B$4:$B$8,0))</f>
        <v>IDLE</v>
      </c>
      <c r="AA6309" s="3"/>
    </row>
    <row r="6310" spans="1:27" ht="16.5" x14ac:dyDescent="0.2">
      <c r="A6310" s="3">
        <v>6307</v>
      </c>
      <c r="B6310" s="3">
        <f t="shared" si="494"/>
        <v>37057101011</v>
      </c>
      <c r="C6310" s="3" t="s">
        <v>1166</v>
      </c>
      <c r="D6310" s="3" t="s">
        <v>257</v>
      </c>
      <c r="E6310" s="3" t="str">
        <f>INDEX(光放段!$G$4:$G$237,MATCH(纤芯!G6310,光放段!$C$4:$C$237,0))</f>
        <v>山东二干|薛城临沂光缆:薛城441局-枣庄振兴路</v>
      </c>
      <c r="F6310" s="3">
        <f>INDEX(光放段!$I$4:$I$237,MATCH(纤芯!H6310,光放段!$B$4:$B$237,0))</f>
        <v>37057100000</v>
      </c>
      <c r="G6310" s="3" t="str">
        <f t="shared" si="490"/>
        <v>山东二干|薛城临沂光缆:薛城441局-枣庄振兴路</v>
      </c>
      <c r="H6310" s="3">
        <f>INDEX(光放段!$B$4:$B$237,MATCH(纤芯!G6310,光放段!$C$4:$C$237,0))</f>
        <v>37057101000</v>
      </c>
      <c r="I6310" s="3" t="str">
        <f t="shared" si="491"/>
        <v>薛城临沂光缆</v>
      </c>
      <c r="J6310" s="3" t="str">
        <f>INDEX(子缆名称!$B$4:$B$29,纤芯!M6310)</f>
        <v>A缆</v>
      </c>
      <c r="K6310" s="3">
        <v>11</v>
      </c>
      <c r="L6310" s="3">
        <f t="shared" si="492"/>
        <v>11</v>
      </c>
      <c r="M6310" s="3">
        <f t="shared" si="493"/>
        <v>1</v>
      </c>
      <c r="N6310" s="3" t="s">
        <v>78</v>
      </c>
      <c r="O6310" s="3">
        <f>COUNTIF([1]局站!$D$4:$D$172,"="&amp;N6310)</f>
        <v>1</v>
      </c>
      <c r="P6310" s="3">
        <v>0</v>
      </c>
      <c r="Q6310" s="3">
        <v>0</v>
      </c>
      <c r="R6310" s="3">
        <v>0</v>
      </c>
      <c r="S6310" s="3" t="s">
        <v>138</v>
      </c>
      <c r="T6310" s="3">
        <f>COUNTIF([1]局站!$D$4:$D$172,"="&amp;S6310)</f>
        <v>1</v>
      </c>
      <c r="U6310" s="3">
        <v>0</v>
      </c>
      <c r="V6310" s="3">
        <v>0</v>
      </c>
      <c r="W6310" s="3">
        <v>0</v>
      </c>
      <c r="X6310" s="3" t="s">
        <v>1215</v>
      </c>
      <c r="Y6310" s="3" t="s">
        <v>881</v>
      </c>
      <c r="Z6310" s="3" t="str">
        <f>INDEX(业务类型!$C$4:$C$8,MATCH(纤芯!Y6310,业务类型!$B$4:$B$8,0))</f>
        <v>OTHER</v>
      </c>
      <c r="AA6310" s="3" t="s">
        <v>882</v>
      </c>
    </row>
    <row r="6311" spans="1:27" ht="16.5" x14ac:dyDescent="0.2">
      <c r="A6311" s="3">
        <v>6308</v>
      </c>
      <c r="B6311" s="3">
        <f t="shared" si="494"/>
        <v>37057101012</v>
      </c>
      <c r="C6311" s="3" t="s">
        <v>1166</v>
      </c>
      <c r="D6311" s="3" t="s">
        <v>257</v>
      </c>
      <c r="E6311" s="3" t="str">
        <f>INDEX(光放段!$G$4:$G$237,MATCH(纤芯!G6311,光放段!$C$4:$C$237,0))</f>
        <v>山东二干|薛城临沂光缆:薛城441局-枣庄振兴路</v>
      </c>
      <c r="F6311" s="3">
        <f>INDEX(光放段!$I$4:$I$237,MATCH(纤芯!H6311,光放段!$B$4:$B$237,0))</f>
        <v>37057100000</v>
      </c>
      <c r="G6311" s="3" t="str">
        <f t="shared" si="490"/>
        <v>山东二干|薛城临沂光缆:薛城441局-枣庄振兴路</v>
      </c>
      <c r="H6311" s="3">
        <f>INDEX(光放段!$B$4:$B$237,MATCH(纤芯!G6311,光放段!$C$4:$C$237,0))</f>
        <v>37057101000</v>
      </c>
      <c r="I6311" s="3" t="str">
        <f t="shared" si="491"/>
        <v>薛城临沂光缆</v>
      </c>
      <c r="J6311" s="3" t="str">
        <f>INDEX(子缆名称!$B$4:$B$29,纤芯!M6311)</f>
        <v>A缆</v>
      </c>
      <c r="K6311" s="3">
        <v>12</v>
      </c>
      <c r="L6311" s="3">
        <f t="shared" si="492"/>
        <v>12</v>
      </c>
      <c r="M6311" s="3">
        <f t="shared" si="493"/>
        <v>1</v>
      </c>
      <c r="N6311" s="3" t="s">
        <v>78</v>
      </c>
      <c r="O6311" s="3">
        <f>COUNTIF([1]局站!$D$4:$D$172,"="&amp;N6311)</f>
        <v>1</v>
      </c>
      <c r="P6311" s="3">
        <v>0</v>
      </c>
      <c r="Q6311" s="3">
        <v>0</v>
      </c>
      <c r="R6311" s="3">
        <v>0</v>
      </c>
      <c r="S6311" s="3" t="s">
        <v>138</v>
      </c>
      <c r="T6311" s="3">
        <f>COUNTIF([1]局站!$D$4:$D$172,"="&amp;S6311)</f>
        <v>1</v>
      </c>
      <c r="U6311" s="3">
        <v>0</v>
      </c>
      <c r="V6311" s="3">
        <v>0</v>
      </c>
      <c r="W6311" s="3">
        <v>0</v>
      </c>
      <c r="X6311" s="3" t="s">
        <v>1215</v>
      </c>
      <c r="Y6311" s="3" t="s">
        <v>881</v>
      </c>
      <c r="Z6311" s="3" t="str">
        <f>INDEX(业务类型!$C$4:$C$8,MATCH(纤芯!Y6311,业务类型!$B$4:$B$8,0))</f>
        <v>OTHER</v>
      </c>
      <c r="AA6311" s="3" t="s">
        <v>882</v>
      </c>
    </row>
    <row r="6312" spans="1:27" ht="16.5" x14ac:dyDescent="0.2">
      <c r="A6312" s="3">
        <v>6309</v>
      </c>
      <c r="B6312" s="3">
        <f t="shared" si="494"/>
        <v>37057101013</v>
      </c>
      <c r="C6312" s="3" t="s">
        <v>1166</v>
      </c>
      <c r="D6312" s="3" t="s">
        <v>257</v>
      </c>
      <c r="E6312" s="3" t="str">
        <f>INDEX(光放段!$G$4:$G$237,MATCH(纤芯!G6312,光放段!$C$4:$C$237,0))</f>
        <v>山东二干|薛城临沂光缆:薛城441局-枣庄振兴路</v>
      </c>
      <c r="F6312" s="3">
        <f>INDEX(光放段!$I$4:$I$237,MATCH(纤芯!H6312,光放段!$B$4:$B$237,0))</f>
        <v>37057100000</v>
      </c>
      <c r="G6312" s="3" t="str">
        <f t="shared" si="490"/>
        <v>山东二干|薛城临沂光缆:薛城441局-枣庄振兴路</v>
      </c>
      <c r="H6312" s="3">
        <f>INDEX(光放段!$B$4:$B$237,MATCH(纤芯!G6312,光放段!$C$4:$C$237,0))</f>
        <v>37057101000</v>
      </c>
      <c r="I6312" s="3" t="str">
        <f t="shared" si="491"/>
        <v>薛城临沂光缆</v>
      </c>
      <c r="J6312" s="3" t="str">
        <f>INDEX(子缆名称!$B$4:$B$29,纤芯!M6312)</f>
        <v>B缆</v>
      </c>
      <c r="K6312" s="3">
        <v>13</v>
      </c>
      <c r="L6312" s="3">
        <f t="shared" si="492"/>
        <v>1</v>
      </c>
      <c r="M6312" s="3">
        <f t="shared" si="493"/>
        <v>2</v>
      </c>
      <c r="N6312" s="3" t="s">
        <v>78</v>
      </c>
      <c r="O6312" s="3">
        <f>COUNTIF([1]局站!$D$4:$D$172,"="&amp;N6312)</f>
        <v>1</v>
      </c>
      <c r="P6312" s="3">
        <v>0</v>
      </c>
      <c r="Q6312" s="3">
        <v>0</v>
      </c>
      <c r="R6312" s="3">
        <v>0</v>
      </c>
      <c r="S6312" s="3" t="s">
        <v>138</v>
      </c>
      <c r="T6312" s="3">
        <f>COUNTIF([1]局站!$D$4:$D$172,"="&amp;S6312)</f>
        <v>1</v>
      </c>
      <c r="U6312" s="3">
        <v>0</v>
      </c>
      <c r="V6312" s="3">
        <v>0</v>
      </c>
      <c r="W6312" s="3">
        <v>0</v>
      </c>
      <c r="X6312" s="3" t="s">
        <v>1215</v>
      </c>
      <c r="Y6312" s="3" t="s">
        <v>880</v>
      </c>
      <c r="Z6312" s="3" t="str">
        <f>INDEX(业务类型!$C$4:$C$8,MATCH(纤芯!Y6312,业务类型!$B$4:$B$8,0))</f>
        <v>IDLE</v>
      </c>
      <c r="AA6312" s="3"/>
    </row>
    <row r="6313" spans="1:27" ht="16.5" x14ac:dyDescent="0.2">
      <c r="A6313" s="3">
        <v>6310</v>
      </c>
      <c r="B6313" s="3">
        <f t="shared" si="494"/>
        <v>37057101014</v>
      </c>
      <c r="C6313" s="3" t="s">
        <v>1166</v>
      </c>
      <c r="D6313" s="3" t="s">
        <v>257</v>
      </c>
      <c r="E6313" s="3" t="str">
        <f>INDEX(光放段!$G$4:$G$237,MATCH(纤芯!G6313,光放段!$C$4:$C$237,0))</f>
        <v>山东二干|薛城临沂光缆:薛城441局-枣庄振兴路</v>
      </c>
      <c r="F6313" s="3">
        <f>INDEX(光放段!$I$4:$I$237,MATCH(纤芯!H6313,光放段!$B$4:$B$237,0))</f>
        <v>37057100000</v>
      </c>
      <c r="G6313" s="3" t="str">
        <f t="shared" si="490"/>
        <v>山东二干|薛城临沂光缆:薛城441局-枣庄振兴路</v>
      </c>
      <c r="H6313" s="3">
        <f>INDEX(光放段!$B$4:$B$237,MATCH(纤芯!G6313,光放段!$C$4:$C$237,0))</f>
        <v>37057101000</v>
      </c>
      <c r="I6313" s="3" t="str">
        <f t="shared" si="491"/>
        <v>薛城临沂光缆</v>
      </c>
      <c r="J6313" s="3" t="str">
        <f>INDEX(子缆名称!$B$4:$B$29,纤芯!M6313)</f>
        <v>B缆</v>
      </c>
      <c r="K6313" s="3">
        <v>14</v>
      </c>
      <c r="L6313" s="3">
        <f t="shared" si="492"/>
        <v>2</v>
      </c>
      <c r="M6313" s="3">
        <f t="shared" si="493"/>
        <v>2</v>
      </c>
      <c r="N6313" s="3" t="s">
        <v>78</v>
      </c>
      <c r="O6313" s="3">
        <f>COUNTIF([1]局站!$D$4:$D$172,"="&amp;N6313)</f>
        <v>1</v>
      </c>
      <c r="P6313" s="3">
        <v>0</v>
      </c>
      <c r="Q6313" s="3">
        <v>0</v>
      </c>
      <c r="R6313" s="3">
        <v>0</v>
      </c>
      <c r="S6313" s="3" t="s">
        <v>138</v>
      </c>
      <c r="T6313" s="3">
        <f>COUNTIF([1]局站!$D$4:$D$172,"="&amp;S6313)</f>
        <v>1</v>
      </c>
      <c r="U6313" s="3">
        <v>0</v>
      </c>
      <c r="V6313" s="3">
        <v>0</v>
      </c>
      <c r="W6313" s="3">
        <v>0</v>
      </c>
      <c r="X6313" s="3" t="s">
        <v>1215</v>
      </c>
      <c r="Y6313" s="3" t="s">
        <v>880</v>
      </c>
      <c r="Z6313" s="3" t="str">
        <f>INDEX(业务类型!$C$4:$C$8,MATCH(纤芯!Y6313,业务类型!$B$4:$B$8,0))</f>
        <v>IDLE</v>
      </c>
      <c r="AA6313" s="3"/>
    </row>
    <row r="6314" spans="1:27" ht="16.5" x14ac:dyDescent="0.2">
      <c r="A6314" s="3">
        <v>6311</v>
      </c>
      <c r="B6314" s="3">
        <f t="shared" si="494"/>
        <v>37057101015</v>
      </c>
      <c r="C6314" s="3" t="s">
        <v>1166</v>
      </c>
      <c r="D6314" s="3" t="s">
        <v>257</v>
      </c>
      <c r="E6314" s="3" t="str">
        <f>INDEX(光放段!$G$4:$G$237,MATCH(纤芯!G6314,光放段!$C$4:$C$237,0))</f>
        <v>山东二干|薛城临沂光缆:薛城441局-枣庄振兴路</v>
      </c>
      <c r="F6314" s="3">
        <f>INDEX(光放段!$I$4:$I$237,MATCH(纤芯!H6314,光放段!$B$4:$B$237,0))</f>
        <v>37057100000</v>
      </c>
      <c r="G6314" s="3" t="str">
        <f t="shared" si="490"/>
        <v>山东二干|薛城临沂光缆:薛城441局-枣庄振兴路</v>
      </c>
      <c r="H6314" s="3">
        <f>INDEX(光放段!$B$4:$B$237,MATCH(纤芯!G6314,光放段!$C$4:$C$237,0))</f>
        <v>37057101000</v>
      </c>
      <c r="I6314" s="3" t="str">
        <f t="shared" si="491"/>
        <v>薛城临沂光缆</v>
      </c>
      <c r="J6314" s="3" t="str">
        <f>INDEX(子缆名称!$B$4:$B$29,纤芯!M6314)</f>
        <v>B缆</v>
      </c>
      <c r="K6314" s="3">
        <v>15</v>
      </c>
      <c r="L6314" s="3">
        <f t="shared" si="492"/>
        <v>3</v>
      </c>
      <c r="M6314" s="3">
        <f t="shared" si="493"/>
        <v>2</v>
      </c>
      <c r="N6314" s="3" t="s">
        <v>78</v>
      </c>
      <c r="O6314" s="3">
        <f>COUNTIF([1]局站!$D$4:$D$172,"="&amp;N6314)</f>
        <v>1</v>
      </c>
      <c r="P6314" s="3">
        <v>0</v>
      </c>
      <c r="Q6314" s="3">
        <v>0</v>
      </c>
      <c r="R6314" s="3">
        <v>0</v>
      </c>
      <c r="S6314" s="3" t="s">
        <v>138</v>
      </c>
      <c r="T6314" s="3">
        <f>COUNTIF([1]局站!$D$4:$D$172,"="&amp;S6314)</f>
        <v>1</v>
      </c>
      <c r="U6314" s="3">
        <v>0</v>
      </c>
      <c r="V6314" s="3">
        <v>0</v>
      </c>
      <c r="W6314" s="3">
        <v>0</v>
      </c>
      <c r="X6314" s="3" t="s">
        <v>1215</v>
      </c>
      <c r="Y6314" s="3" t="s">
        <v>852</v>
      </c>
      <c r="Z6314" s="3" t="str">
        <f>INDEX(业务类型!$C$4:$C$8,MATCH(纤芯!Y6314,业务类型!$B$4:$B$8,0))</f>
        <v>TWO</v>
      </c>
      <c r="AA6314" s="3" t="s">
        <v>956</v>
      </c>
    </row>
    <row r="6315" spans="1:27" ht="16.5" x14ac:dyDescent="0.2">
      <c r="A6315" s="3">
        <v>6312</v>
      </c>
      <c r="B6315" s="3">
        <f t="shared" si="494"/>
        <v>37057101016</v>
      </c>
      <c r="C6315" s="3" t="s">
        <v>1166</v>
      </c>
      <c r="D6315" s="3" t="s">
        <v>257</v>
      </c>
      <c r="E6315" s="3" t="str">
        <f>INDEX(光放段!$G$4:$G$237,MATCH(纤芯!G6315,光放段!$C$4:$C$237,0))</f>
        <v>山东二干|薛城临沂光缆:薛城441局-枣庄振兴路</v>
      </c>
      <c r="F6315" s="3">
        <f>INDEX(光放段!$I$4:$I$237,MATCH(纤芯!H6315,光放段!$B$4:$B$237,0))</f>
        <v>37057100000</v>
      </c>
      <c r="G6315" s="3" t="str">
        <f t="shared" si="490"/>
        <v>山东二干|薛城临沂光缆:薛城441局-枣庄振兴路</v>
      </c>
      <c r="H6315" s="3">
        <f>INDEX(光放段!$B$4:$B$237,MATCH(纤芯!G6315,光放段!$C$4:$C$237,0))</f>
        <v>37057101000</v>
      </c>
      <c r="I6315" s="3" t="str">
        <f t="shared" si="491"/>
        <v>薛城临沂光缆</v>
      </c>
      <c r="J6315" s="3" t="str">
        <f>INDEX(子缆名称!$B$4:$B$29,纤芯!M6315)</f>
        <v>B缆</v>
      </c>
      <c r="K6315" s="3">
        <v>16</v>
      </c>
      <c r="L6315" s="3">
        <f t="shared" si="492"/>
        <v>4</v>
      </c>
      <c r="M6315" s="3">
        <f t="shared" si="493"/>
        <v>2</v>
      </c>
      <c r="N6315" s="3" t="s">
        <v>78</v>
      </c>
      <c r="O6315" s="3">
        <f>COUNTIF([1]局站!$D$4:$D$172,"="&amp;N6315)</f>
        <v>1</v>
      </c>
      <c r="P6315" s="3">
        <v>0</v>
      </c>
      <c r="Q6315" s="3">
        <v>0</v>
      </c>
      <c r="R6315" s="3">
        <v>0</v>
      </c>
      <c r="S6315" s="3" t="s">
        <v>138</v>
      </c>
      <c r="T6315" s="3">
        <f>COUNTIF([1]局站!$D$4:$D$172,"="&amp;S6315)</f>
        <v>1</v>
      </c>
      <c r="U6315" s="3">
        <v>0</v>
      </c>
      <c r="V6315" s="3">
        <v>0</v>
      </c>
      <c r="W6315" s="3">
        <v>0</v>
      </c>
      <c r="X6315" s="3" t="s">
        <v>1215</v>
      </c>
      <c r="Y6315" s="3" t="s">
        <v>852</v>
      </c>
      <c r="Z6315" s="3" t="str">
        <f>INDEX(业务类型!$C$4:$C$8,MATCH(纤芯!Y6315,业务类型!$B$4:$B$8,0))</f>
        <v>TWO</v>
      </c>
      <c r="AA6315" s="3" t="s">
        <v>956</v>
      </c>
    </row>
    <row r="6316" spans="1:27" ht="16.5" x14ac:dyDescent="0.2">
      <c r="A6316" s="3">
        <v>6313</v>
      </c>
      <c r="B6316" s="3">
        <f t="shared" si="494"/>
        <v>37057101017</v>
      </c>
      <c r="C6316" s="3" t="s">
        <v>1166</v>
      </c>
      <c r="D6316" s="3" t="s">
        <v>257</v>
      </c>
      <c r="E6316" s="3" t="str">
        <f>INDEX(光放段!$G$4:$G$237,MATCH(纤芯!G6316,光放段!$C$4:$C$237,0))</f>
        <v>山东二干|薛城临沂光缆:薛城441局-枣庄振兴路</v>
      </c>
      <c r="F6316" s="3">
        <f>INDEX(光放段!$I$4:$I$237,MATCH(纤芯!H6316,光放段!$B$4:$B$237,0))</f>
        <v>37057100000</v>
      </c>
      <c r="G6316" s="3" t="str">
        <f t="shared" si="490"/>
        <v>山东二干|薛城临沂光缆:薛城441局-枣庄振兴路</v>
      </c>
      <c r="H6316" s="3">
        <f>INDEX(光放段!$B$4:$B$237,MATCH(纤芯!G6316,光放段!$C$4:$C$237,0))</f>
        <v>37057101000</v>
      </c>
      <c r="I6316" s="3" t="str">
        <f t="shared" si="491"/>
        <v>薛城临沂光缆</v>
      </c>
      <c r="J6316" s="3" t="str">
        <f>INDEX(子缆名称!$B$4:$B$29,纤芯!M6316)</f>
        <v>B缆</v>
      </c>
      <c r="K6316" s="3">
        <v>17</v>
      </c>
      <c r="L6316" s="3">
        <f t="shared" si="492"/>
        <v>5</v>
      </c>
      <c r="M6316" s="3">
        <f t="shared" si="493"/>
        <v>2</v>
      </c>
      <c r="N6316" s="3" t="s">
        <v>78</v>
      </c>
      <c r="O6316" s="3">
        <f>COUNTIF([1]局站!$D$4:$D$172,"="&amp;N6316)</f>
        <v>1</v>
      </c>
      <c r="P6316" s="3">
        <v>0</v>
      </c>
      <c r="Q6316" s="3">
        <v>0</v>
      </c>
      <c r="R6316" s="3">
        <v>0</v>
      </c>
      <c r="S6316" s="3" t="s">
        <v>138</v>
      </c>
      <c r="T6316" s="3">
        <f>COUNTIF([1]局站!$D$4:$D$172,"="&amp;S6316)</f>
        <v>1</v>
      </c>
      <c r="U6316" s="3">
        <v>0</v>
      </c>
      <c r="V6316" s="3">
        <v>0</v>
      </c>
      <c r="W6316" s="3">
        <v>0</v>
      </c>
      <c r="X6316" s="3" t="s">
        <v>1215</v>
      </c>
      <c r="Y6316" s="3" t="s">
        <v>852</v>
      </c>
      <c r="Z6316" s="3" t="str">
        <f>INDEX(业务类型!$C$4:$C$8,MATCH(纤芯!Y6316,业务类型!$B$4:$B$8,0))</f>
        <v>TWO</v>
      </c>
      <c r="AA6316" s="3" t="s">
        <v>955</v>
      </c>
    </row>
    <row r="6317" spans="1:27" ht="16.5" x14ac:dyDescent="0.2">
      <c r="A6317" s="3">
        <v>6314</v>
      </c>
      <c r="B6317" s="3">
        <f t="shared" si="494"/>
        <v>37057101018</v>
      </c>
      <c r="C6317" s="3" t="s">
        <v>1166</v>
      </c>
      <c r="D6317" s="3" t="s">
        <v>257</v>
      </c>
      <c r="E6317" s="3" t="str">
        <f>INDEX(光放段!$G$4:$G$237,MATCH(纤芯!G6317,光放段!$C$4:$C$237,0))</f>
        <v>山东二干|薛城临沂光缆:薛城441局-枣庄振兴路</v>
      </c>
      <c r="F6317" s="3">
        <f>INDEX(光放段!$I$4:$I$237,MATCH(纤芯!H6317,光放段!$B$4:$B$237,0))</f>
        <v>37057100000</v>
      </c>
      <c r="G6317" s="3" t="str">
        <f t="shared" si="490"/>
        <v>山东二干|薛城临沂光缆:薛城441局-枣庄振兴路</v>
      </c>
      <c r="H6317" s="3">
        <f>INDEX(光放段!$B$4:$B$237,MATCH(纤芯!G6317,光放段!$C$4:$C$237,0))</f>
        <v>37057101000</v>
      </c>
      <c r="I6317" s="3" t="str">
        <f t="shared" si="491"/>
        <v>薛城临沂光缆</v>
      </c>
      <c r="J6317" s="3" t="str">
        <f>INDEX(子缆名称!$B$4:$B$29,纤芯!M6317)</f>
        <v>B缆</v>
      </c>
      <c r="K6317" s="3">
        <v>18</v>
      </c>
      <c r="L6317" s="3">
        <f t="shared" si="492"/>
        <v>6</v>
      </c>
      <c r="M6317" s="3">
        <f t="shared" si="493"/>
        <v>2</v>
      </c>
      <c r="N6317" s="3" t="s">
        <v>78</v>
      </c>
      <c r="O6317" s="3">
        <f>COUNTIF([1]局站!$D$4:$D$172,"="&amp;N6317)</f>
        <v>1</v>
      </c>
      <c r="P6317" s="3">
        <v>0</v>
      </c>
      <c r="Q6317" s="3">
        <v>0</v>
      </c>
      <c r="R6317" s="3">
        <v>0</v>
      </c>
      <c r="S6317" s="3" t="s">
        <v>138</v>
      </c>
      <c r="T6317" s="3">
        <f>COUNTIF([1]局站!$D$4:$D$172,"="&amp;S6317)</f>
        <v>1</v>
      </c>
      <c r="U6317" s="3">
        <v>0</v>
      </c>
      <c r="V6317" s="3">
        <v>0</v>
      </c>
      <c r="W6317" s="3">
        <v>0</v>
      </c>
      <c r="X6317" s="3" t="s">
        <v>1215</v>
      </c>
      <c r="Y6317" s="3" t="s">
        <v>880</v>
      </c>
      <c r="Z6317" s="3" t="str">
        <f>INDEX(业务类型!$C$4:$C$8,MATCH(纤芯!Y6317,业务类型!$B$4:$B$8,0))</f>
        <v>IDLE</v>
      </c>
      <c r="AA6317" s="3"/>
    </row>
    <row r="6318" spans="1:27" ht="16.5" x14ac:dyDescent="0.2">
      <c r="A6318" s="3">
        <v>6315</v>
      </c>
      <c r="B6318" s="3">
        <f t="shared" si="494"/>
        <v>37057101019</v>
      </c>
      <c r="C6318" s="3" t="s">
        <v>1166</v>
      </c>
      <c r="D6318" s="3" t="s">
        <v>257</v>
      </c>
      <c r="E6318" s="3" t="str">
        <f>INDEX(光放段!$G$4:$G$237,MATCH(纤芯!G6318,光放段!$C$4:$C$237,0))</f>
        <v>山东二干|薛城临沂光缆:薛城441局-枣庄振兴路</v>
      </c>
      <c r="F6318" s="3">
        <f>INDEX(光放段!$I$4:$I$237,MATCH(纤芯!H6318,光放段!$B$4:$B$237,0))</f>
        <v>37057100000</v>
      </c>
      <c r="G6318" s="3" t="str">
        <f t="shared" si="490"/>
        <v>山东二干|薛城临沂光缆:薛城441局-枣庄振兴路</v>
      </c>
      <c r="H6318" s="3">
        <f>INDEX(光放段!$B$4:$B$237,MATCH(纤芯!G6318,光放段!$C$4:$C$237,0))</f>
        <v>37057101000</v>
      </c>
      <c r="I6318" s="3" t="str">
        <f t="shared" si="491"/>
        <v>薛城临沂光缆</v>
      </c>
      <c r="J6318" s="3" t="str">
        <f>INDEX(子缆名称!$B$4:$B$29,纤芯!M6318)</f>
        <v>B缆</v>
      </c>
      <c r="K6318" s="3">
        <v>19</v>
      </c>
      <c r="L6318" s="3">
        <f t="shared" si="492"/>
        <v>7</v>
      </c>
      <c r="M6318" s="3">
        <f t="shared" si="493"/>
        <v>2</v>
      </c>
      <c r="N6318" s="3" t="s">
        <v>78</v>
      </c>
      <c r="O6318" s="3">
        <f>COUNTIF([1]局站!$D$4:$D$172,"="&amp;N6318)</f>
        <v>1</v>
      </c>
      <c r="P6318" s="3">
        <v>0</v>
      </c>
      <c r="Q6318" s="3">
        <v>0</v>
      </c>
      <c r="R6318" s="3">
        <v>0</v>
      </c>
      <c r="S6318" s="3" t="s">
        <v>138</v>
      </c>
      <c r="T6318" s="3">
        <f>COUNTIF([1]局站!$D$4:$D$172,"="&amp;S6318)</f>
        <v>1</v>
      </c>
      <c r="U6318" s="3">
        <v>0</v>
      </c>
      <c r="V6318" s="3">
        <v>0</v>
      </c>
      <c r="W6318" s="3">
        <v>0</v>
      </c>
      <c r="X6318" s="3" t="s">
        <v>1215</v>
      </c>
      <c r="Y6318" s="3" t="s">
        <v>880</v>
      </c>
      <c r="Z6318" s="3" t="str">
        <f>INDEX(业务类型!$C$4:$C$8,MATCH(纤芯!Y6318,业务类型!$B$4:$B$8,0))</f>
        <v>IDLE</v>
      </c>
      <c r="AA6318" s="3"/>
    </row>
    <row r="6319" spans="1:27" ht="16.5" x14ac:dyDescent="0.2">
      <c r="A6319" s="3">
        <v>6316</v>
      </c>
      <c r="B6319" s="3">
        <f t="shared" si="494"/>
        <v>37057101020</v>
      </c>
      <c r="C6319" s="3" t="s">
        <v>1166</v>
      </c>
      <c r="D6319" s="3" t="s">
        <v>257</v>
      </c>
      <c r="E6319" s="3" t="str">
        <f>INDEX(光放段!$G$4:$G$237,MATCH(纤芯!G6319,光放段!$C$4:$C$237,0))</f>
        <v>山东二干|薛城临沂光缆:薛城441局-枣庄振兴路</v>
      </c>
      <c r="F6319" s="3">
        <f>INDEX(光放段!$I$4:$I$237,MATCH(纤芯!H6319,光放段!$B$4:$B$237,0))</f>
        <v>37057100000</v>
      </c>
      <c r="G6319" s="3" t="str">
        <f t="shared" si="490"/>
        <v>山东二干|薛城临沂光缆:薛城441局-枣庄振兴路</v>
      </c>
      <c r="H6319" s="3">
        <f>INDEX(光放段!$B$4:$B$237,MATCH(纤芯!G6319,光放段!$C$4:$C$237,0))</f>
        <v>37057101000</v>
      </c>
      <c r="I6319" s="3" t="str">
        <f t="shared" si="491"/>
        <v>薛城临沂光缆</v>
      </c>
      <c r="J6319" s="3" t="str">
        <f>INDEX(子缆名称!$B$4:$B$29,纤芯!M6319)</f>
        <v>B缆</v>
      </c>
      <c r="K6319" s="3">
        <v>20</v>
      </c>
      <c r="L6319" s="3">
        <f t="shared" si="492"/>
        <v>8</v>
      </c>
      <c r="M6319" s="3">
        <f t="shared" si="493"/>
        <v>2</v>
      </c>
      <c r="N6319" s="3" t="s">
        <v>78</v>
      </c>
      <c r="O6319" s="3">
        <f>COUNTIF([1]局站!$D$4:$D$172,"="&amp;N6319)</f>
        <v>1</v>
      </c>
      <c r="P6319" s="3">
        <v>0</v>
      </c>
      <c r="Q6319" s="3">
        <v>0</v>
      </c>
      <c r="R6319" s="3">
        <v>0</v>
      </c>
      <c r="S6319" s="3" t="s">
        <v>138</v>
      </c>
      <c r="T6319" s="3">
        <f>COUNTIF([1]局站!$D$4:$D$172,"="&amp;S6319)</f>
        <v>1</v>
      </c>
      <c r="U6319" s="3">
        <v>0</v>
      </c>
      <c r="V6319" s="3">
        <v>0</v>
      </c>
      <c r="W6319" s="3">
        <v>0</v>
      </c>
      <c r="X6319" s="3" t="s">
        <v>1215</v>
      </c>
      <c r="Y6319" s="3" t="s">
        <v>852</v>
      </c>
      <c r="Z6319" s="3" t="str">
        <f>INDEX(业务类型!$C$4:$C$8,MATCH(纤芯!Y6319,业务类型!$B$4:$B$8,0))</f>
        <v>TWO</v>
      </c>
      <c r="AA6319" s="3" t="s">
        <v>955</v>
      </c>
    </row>
    <row r="6320" spans="1:27" ht="16.5" x14ac:dyDescent="0.2">
      <c r="A6320" s="3">
        <v>6317</v>
      </c>
      <c r="B6320" s="3">
        <f t="shared" si="494"/>
        <v>37057101021</v>
      </c>
      <c r="C6320" s="3" t="s">
        <v>1166</v>
      </c>
      <c r="D6320" s="3" t="s">
        <v>257</v>
      </c>
      <c r="E6320" s="3" t="str">
        <f>INDEX(光放段!$G$4:$G$237,MATCH(纤芯!G6320,光放段!$C$4:$C$237,0))</f>
        <v>山东二干|薛城临沂光缆:薛城441局-枣庄振兴路</v>
      </c>
      <c r="F6320" s="3">
        <f>INDEX(光放段!$I$4:$I$237,MATCH(纤芯!H6320,光放段!$B$4:$B$237,0))</f>
        <v>37057100000</v>
      </c>
      <c r="G6320" s="3" t="str">
        <f t="shared" si="490"/>
        <v>山东二干|薛城临沂光缆:薛城441局-枣庄振兴路</v>
      </c>
      <c r="H6320" s="3">
        <f>INDEX(光放段!$B$4:$B$237,MATCH(纤芯!G6320,光放段!$C$4:$C$237,0))</f>
        <v>37057101000</v>
      </c>
      <c r="I6320" s="3" t="str">
        <f t="shared" si="491"/>
        <v>薛城临沂光缆</v>
      </c>
      <c r="J6320" s="3" t="str">
        <f>INDEX(子缆名称!$B$4:$B$29,纤芯!M6320)</f>
        <v>B缆</v>
      </c>
      <c r="K6320" s="3">
        <v>21</v>
      </c>
      <c r="L6320" s="3">
        <f t="shared" si="492"/>
        <v>9</v>
      </c>
      <c r="M6320" s="3">
        <f t="shared" si="493"/>
        <v>2</v>
      </c>
      <c r="N6320" s="3" t="s">
        <v>78</v>
      </c>
      <c r="O6320" s="3">
        <f>COUNTIF([1]局站!$D$4:$D$172,"="&amp;N6320)</f>
        <v>1</v>
      </c>
      <c r="P6320" s="3">
        <v>0</v>
      </c>
      <c r="Q6320" s="3">
        <v>0</v>
      </c>
      <c r="R6320" s="3">
        <v>0</v>
      </c>
      <c r="S6320" s="3" t="s">
        <v>138</v>
      </c>
      <c r="T6320" s="3">
        <f>COUNTIF([1]局站!$D$4:$D$172,"="&amp;S6320)</f>
        <v>1</v>
      </c>
      <c r="U6320" s="3">
        <v>0</v>
      </c>
      <c r="V6320" s="3">
        <v>0</v>
      </c>
      <c r="W6320" s="3">
        <v>0</v>
      </c>
      <c r="X6320" s="3" t="s">
        <v>1215</v>
      </c>
      <c r="Y6320" s="3" t="s">
        <v>880</v>
      </c>
      <c r="Z6320" s="3" t="str">
        <f>INDEX(业务类型!$C$4:$C$8,MATCH(纤芯!Y6320,业务类型!$B$4:$B$8,0))</f>
        <v>IDLE</v>
      </c>
      <c r="AA6320" s="3"/>
    </row>
    <row r="6321" spans="1:27" ht="16.5" x14ac:dyDescent="0.2">
      <c r="A6321" s="3">
        <v>6318</v>
      </c>
      <c r="B6321" s="3">
        <f t="shared" si="494"/>
        <v>37057101022</v>
      </c>
      <c r="C6321" s="3" t="s">
        <v>1166</v>
      </c>
      <c r="D6321" s="3" t="s">
        <v>257</v>
      </c>
      <c r="E6321" s="3" t="str">
        <f>INDEX(光放段!$G$4:$G$237,MATCH(纤芯!G6321,光放段!$C$4:$C$237,0))</f>
        <v>山东二干|薛城临沂光缆:薛城441局-枣庄振兴路</v>
      </c>
      <c r="F6321" s="3">
        <f>INDEX(光放段!$I$4:$I$237,MATCH(纤芯!H6321,光放段!$B$4:$B$237,0))</f>
        <v>37057100000</v>
      </c>
      <c r="G6321" s="3" t="str">
        <f t="shared" si="490"/>
        <v>山东二干|薛城临沂光缆:薛城441局-枣庄振兴路</v>
      </c>
      <c r="H6321" s="3">
        <f>INDEX(光放段!$B$4:$B$237,MATCH(纤芯!G6321,光放段!$C$4:$C$237,0))</f>
        <v>37057101000</v>
      </c>
      <c r="I6321" s="3" t="str">
        <f t="shared" si="491"/>
        <v>薛城临沂光缆</v>
      </c>
      <c r="J6321" s="3" t="str">
        <f>INDEX(子缆名称!$B$4:$B$29,纤芯!M6321)</f>
        <v>B缆</v>
      </c>
      <c r="K6321" s="3">
        <v>22</v>
      </c>
      <c r="L6321" s="3">
        <f t="shared" si="492"/>
        <v>10</v>
      </c>
      <c r="M6321" s="3">
        <f t="shared" si="493"/>
        <v>2</v>
      </c>
      <c r="N6321" s="3" t="s">
        <v>78</v>
      </c>
      <c r="O6321" s="3">
        <f>COUNTIF([1]局站!$D$4:$D$172,"="&amp;N6321)</f>
        <v>1</v>
      </c>
      <c r="P6321" s="3">
        <v>0</v>
      </c>
      <c r="Q6321" s="3">
        <v>0</v>
      </c>
      <c r="R6321" s="3">
        <v>0</v>
      </c>
      <c r="S6321" s="3" t="s">
        <v>138</v>
      </c>
      <c r="T6321" s="3">
        <f>COUNTIF([1]局站!$D$4:$D$172,"="&amp;S6321)</f>
        <v>1</v>
      </c>
      <c r="U6321" s="3">
        <v>0</v>
      </c>
      <c r="V6321" s="3">
        <v>0</v>
      </c>
      <c r="W6321" s="3">
        <v>0</v>
      </c>
      <c r="X6321" s="3" t="s">
        <v>1215</v>
      </c>
      <c r="Y6321" s="3" t="s">
        <v>880</v>
      </c>
      <c r="Z6321" s="3" t="str">
        <f>INDEX(业务类型!$C$4:$C$8,MATCH(纤芯!Y6321,业务类型!$B$4:$B$8,0))</f>
        <v>IDLE</v>
      </c>
      <c r="AA6321" s="3"/>
    </row>
    <row r="6322" spans="1:27" ht="16.5" x14ac:dyDescent="0.2">
      <c r="A6322" s="3">
        <v>6319</v>
      </c>
      <c r="B6322" s="3">
        <f t="shared" si="494"/>
        <v>37057101023</v>
      </c>
      <c r="C6322" s="3" t="s">
        <v>1166</v>
      </c>
      <c r="D6322" s="3" t="s">
        <v>257</v>
      </c>
      <c r="E6322" s="3" t="str">
        <f>INDEX(光放段!$G$4:$G$237,MATCH(纤芯!G6322,光放段!$C$4:$C$237,0))</f>
        <v>山东二干|薛城临沂光缆:薛城441局-枣庄振兴路</v>
      </c>
      <c r="F6322" s="3">
        <f>INDEX(光放段!$I$4:$I$237,MATCH(纤芯!H6322,光放段!$B$4:$B$237,0))</f>
        <v>37057100000</v>
      </c>
      <c r="G6322" s="3" t="str">
        <f t="shared" si="490"/>
        <v>山东二干|薛城临沂光缆:薛城441局-枣庄振兴路</v>
      </c>
      <c r="H6322" s="3">
        <f>INDEX(光放段!$B$4:$B$237,MATCH(纤芯!G6322,光放段!$C$4:$C$237,0))</f>
        <v>37057101000</v>
      </c>
      <c r="I6322" s="3" t="str">
        <f t="shared" si="491"/>
        <v>薛城临沂光缆</v>
      </c>
      <c r="J6322" s="3" t="str">
        <f>INDEX(子缆名称!$B$4:$B$29,纤芯!M6322)</f>
        <v>B缆</v>
      </c>
      <c r="K6322" s="3">
        <v>23</v>
      </c>
      <c r="L6322" s="3">
        <f t="shared" si="492"/>
        <v>11</v>
      </c>
      <c r="M6322" s="3">
        <f t="shared" si="493"/>
        <v>2</v>
      </c>
      <c r="N6322" s="3" t="s">
        <v>78</v>
      </c>
      <c r="O6322" s="3">
        <f>COUNTIF([1]局站!$D$4:$D$172,"="&amp;N6322)</f>
        <v>1</v>
      </c>
      <c r="P6322" s="3">
        <v>0</v>
      </c>
      <c r="Q6322" s="3">
        <v>0</v>
      </c>
      <c r="R6322" s="3">
        <v>0</v>
      </c>
      <c r="S6322" s="3" t="s">
        <v>138</v>
      </c>
      <c r="T6322" s="3">
        <f>COUNTIF([1]局站!$D$4:$D$172,"="&amp;S6322)</f>
        <v>1</v>
      </c>
      <c r="U6322" s="3">
        <v>0</v>
      </c>
      <c r="V6322" s="3">
        <v>0</v>
      </c>
      <c r="W6322" s="3">
        <v>0</v>
      </c>
      <c r="X6322" s="3" t="s">
        <v>1215</v>
      </c>
      <c r="Y6322" s="3" t="s">
        <v>881</v>
      </c>
      <c r="Z6322" s="3" t="str">
        <f>INDEX(业务类型!$C$4:$C$8,MATCH(纤芯!Y6322,业务类型!$B$4:$B$8,0))</f>
        <v>OTHER</v>
      </c>
      <c r="AA6322" s="3" t="s">
        <v>896</v>
      </c>
    </row>
    <row r="6323" spans="1:27" ht="16.5" x14ac:dyDescent="0.2">
      <c r="A6323" s="3">
        <v>6320</v>
      </c>
      <c r="B6323" s="3">
        <f t="shared" si="494"/>
        <v>37057101024</v>
      </c>
      <c r="C6323" s="3" t="s">
        <v>1166</v>
      </c>
      <c r="D6323" s="3" t="s">
        <v>257</v>
      </c>
      <c r="E6323" s="3" t="str">
        <f>INDEX(光放段!$G$4:$G$237,MATCH(纤芯!G6323,光放段!$C$4:$C$237,0))</f>
        <v>山东二干|薛城临沂光缆:薛城441局-枣庄振兴路</v>
      </c>
      <c r="F6323" s="3">
        <f>INDEX(光放段!$I$4:$I$237,MATCH(纤芯!H6323,光放段!$B$4:$B$237,0))</f>
        <v>37057100000</v>
      </c>
      <c r="G6323" s="3" t="str">
        <f t="shared" si="490"/>
        <v>山东二干|薛城临沂光缆:薛城441局-枣庄振兴路</v>
      </c>
      <c r="H6323" s="3">
        <f>INDEX(光放段!$B$4:$B$237,MATCH(纤芯!G6323,光放段!$C$4:$C$237,0))</f>
        <v>37057101000</v>
      </c>
      <c r="I6323" s="3" t="str">
        <f t="shared" si="491"/>
        <v>薛城临沂光缆</v>
      </c>
      <c r="J6323" s="3" t="str">
        <f>INDEX(子缆名称!$B$4:$B$29,纤芯!M6323)</f>
        <v>B缆</v>
      </c>
      <c r="K6323" s="3">
        <v>24</v>
      </c>
      <c r="L6323" s="3">
        <f t="shared" si="492"/>
        <v>12</v>
      </c>
      <c r="M6323" s="3">
        <f t="shared" si="493"/>
        <v>2</v>
      </c>
      <c r="N6323" s="3" t="s">
        <v>78</v>
      </c>
      <c r="O6323" s="3">
        <f>COUNTIF([1]局站!$D$4:$D$172,"="&amp;N6323)</f>
        <v>1</v>
      </c>
      <c r="P6323" s="3">
        <v>0</v>
      </c>
      <c r="Q6323" s="3">
        <v>0</v>
      </c>
      <c r="R6323" s="3">
        <v>0</v>
      </c>
      <c r="S6323" s="3" t="s">
        <v>138</v>
      </c>
      <c r="T6323" s="3">
        <f>COUNTIF([1]局站!$D$4:$D$172,"="&amp;S6323)</f>
        <v>1</v>
      </c>
      <c r="U6323" s="3">
        <v>0</v>
      </c>
      <c r="V6323" s="3">
        <v>0</v>
      </c>
      <c r="W6323" s="3">
        <v>0</v>
      </c>
      <c r="X6323" s="3" t="s">
        <v>1215</v>
      </c>
      <c r="Y6323" s="3" t="s">
        <v>881</v>
      </c>
      <c r="Z6323" s="3" t="str">
        <f>INDEX(业务类型!$C$4:$C$8,MATCH(纤芯!Y6323,业务类型!$B$4:$B$8,0))</f>
        <v>OTHER</v>
      </c>
      <c r="AA6323" s="3" t="s">
        <v>896</v>
      </c>
    </row>
    <row r="6324" spans="1:27" ht="16.5" x14ac:dyDescent="0.2">
      <c r="A6324" s="3">
        <v>6321</v>
      </c>
      <c r="B6324" s="3">
        <f t="shared" si="494"/>
        <v>37057201001</v>
      </c>
      <c r="C6324" s="3" t="s">
        <v>1166</v>
      </c>
      <c r="D6324" s="3" t="s">
        <v>257</v>
      </c>
      <c r="E6324" s="3" t="str">
        <f>INDEX(光放段!$G$4:$G$237,MATCH(纤芯!G6324,光放段!$C$4:$C$237,0))</f>
        <v>山东二干|薛城临沂光缆:枣庄振兴路-临沂金雀山</v>
      </c>
      <c r="F6324" s="3">
        <f>INDEX(光放段!$I$4:$I$237,MATCH(纤芯!H6324,光放段!$B$4:$B$237,0))</f>
        <v>37057200000</v>
      </c>
      <c r="G6324" s="3" t="str">
        <f t="shared" si="490"/>
        <v>山东二干|薛城临沂光缆:枣庄振兴路-苍山塔山路</v>
      </c>
      <c r="H6324" s="3">
        <f>INDEX(光放段!$B$4:$B$237,MATCH(纤芯!G6324,光放段!$C$4:$C$237,0))</f>
        <v>37057201000</v>
      </c>
      <c r="I6324" s="3" t="str">
        <f t="shared" si="491"/>
        <v>薛城临沂光缆</v>
      </c>
      <c r="J6324" s="3" t="str">
        <f>INDEX(子缆名称!$B$4:$B$29,纤芯!M6324)</f>
        <v>A缆</v>
      </c>
      <c r="K6324" s="3">
        <v>1</v>
      </c>
      <c r="L6324" s="3">
        <f t="shared" si="492"/>
        <v>1</v>
      </c>
      <c r="M6324" s="3">
        <f t="shared" si="493"/>
        <v>1</v>
      </c>
      <c r="N6324" s="3" t="s">
        <v>138</v>
      </c>
      <c r="O6324" s="3">
        <f>COUNTIF([1]局站!$D$4:$D$172,"="&amp;N6324)</f>
        <v>1</v>
      </c>
      <c r="P6324" s="3">
        <v>0</v>
      </c>
      <c r="Q6324" s="3">
        <v>0</v>
      </c>
      <c r="R6324" s="3">
        <v>0</v>
      </c>
      <c r="S6324" s="3" t="s">
        <v>98</v>
      </c>
      <c r="T6324" s="3">
        <f>COUNTIF([1]局站!$D$4:$D$172,"="&amp;S6324)</f>
        <v>1</v>
      </c>
      <c r="U6324" s="3">
        <v>0</v>
      </c>
      <c r="V6324" s="3">
        <v>0</v>
      </c>
      <c r="W6324" s="3">
        <v>0</v>
      </c>
      <c r="X6324" s="3" t="s">
        <v>1214</v>
      </c>
      <c r="Y6324" s="3" t="s">
        <v>852</v>
      </c>
      <c r="Z6324" s="3" t="str">
        <f>INDEX(业务类型!$C$4:$C$8,MATCH(纤芯!Y6324,业务类型!$B$4:$B$8,0))</f>
        <v>TWO</v>
      </c>
      <c r="AA6324" s="3" t="s">
        <v>955</v>
      </c>
    </row>
    <row r="6325" spans="1:27" ht="16.5" x14ac:dyDescent="0.2">
      <c r="A6325" s="3">
        <v>6322</v>
      </c>
      <c r="B6325" s="3">
        <f t="shared" si="494"/>
        <v>37057201002</v>
      </c>
      <c r="C6325" s="3" t="s">
        <v>1166</v>
      </c>
      <c r="D6325" s="3" t="s">
        <v>257</v>
      </c>
      <c r="E6325" s="3" t="str">
        <f>INDEX(光放段!$G$4:$G$237,MATCH(纤芯!G6325,光放段!$C$4:$C$237,0))</f>
        <v>山东二干|薛城临沂光缆:枣庄振兴路-临沂金雀山</v>
      </c>
      <c r="F6325" s="3">
        <f>INDEX(光放段!$I$4:$I$237,MATCH(纤芯!H6325,光放段!$B$4:$B$237,0))</f>
        <v>37057200000</v>
      </c>
      <c r="G6325" s="3" t="str">
        <f t="shared" si="490"/>
        <v>山东二干|薛城临沂光缆:枣庄振兴路-苍山塔山路</v>
      </c>
      <c r="H6325" s="3">
        <f>INDEX(光放段!$B$4:$B$237,MATCH(纤芯!G6325,光放段!$C$4:$C$237,0))</f>
        <v>37057201000</v>
      </c>
      <c r="I6325" s="3" t="str">
        <f t="shared" si="491"/>
        <v>薛城临沂光缆</v>
      </c>
      <c r="J6325" s="3" t="str">
        <f>INDEX(子缆名称!$B$4:$B$29,纤芯!M6325)</f>
        <v>A缆</v>
      </c>
      <c r="K6325" s="3">
        <v>2</v>
      </c>
      <c r="L6325" s="3">
        <f t="shared" si="492"/>
        <v>2</v>
      </c>
      <c r="M6325" s="3">
        <f t="shared" si="493"/>
        <v>1</v>
      </c>
      <c r="N6325" s="3" t="s">
        <v>138</v>
      </c>
      <c r="O6325" s="3">
        <f>COUNTIF([1]局站!$D$4:$D$172,"="&amp;N6325)</f>
        <v>1</v>
      </c>
      <c r="P6325" s="3">
        <v>0</v>
      </c>
      <c r="Q6325" s="3">
        <v>0</v>
      </c>
      <c r="R6325" s="3">
        <v>0</v>
      </c>
      <c r="S6325" s="3" t="s">
        <v>98</v>
      </c>
      <c r="T6325" s="3">
        <f>COUNTIF([1]局站!$D$4:$D$172,"="&amp;S6325)</f>
        <v>1</v>
      </c>
      <c r="U6325" s="3">
        <v>0</v>
      </c>
      <c r="V6325" s="3">
        <v>0</v>
      </c>
      <c r="W6325" s="3">
        <v>0</v>
      </c>
      <c r="X6325" s="3" t="s">
        <v>1214</v>
      </c>
      <c r="Y6325" s="3" t="s">
        <v>880</v>
      </c>
      <c r="Z6325" s="3" t="str">
        <f>INDEX(业务类型!$C$4:$C$8,MATCH(纤芯!Y6325,业务类型!$B$4:$B$8,0))</f>
        <v>IDLE</v>
      </c>
      <c r="AA6325" s="3"/>
    </row>
    <row r="6326" spans="1:27" ht="16.5" x14ac:dyDescent="0.2">
      <c r="A6326" s="3">
        <v>6323</v>
      </c>
      <c r="B6326" s="3">
        <f t="shared" si="494"/>
        <v>37057201003</v>
      </c>
      <c r="C6326" s="3" t="s">
        <v>1166</v>
      </c>
      <c r="D6326" s="3" t="s">
        <v>257</v>
      </c>
      <c r="E6326" s="3" t="str">
        <f>INDEX(光放段!$G$4:$G$237,MATCH(纤芯!G6326,光放段!$C$4:$C$237,0))</f>
        <v>山东二干|薛城临沂光缆:枣庄振兴路-临沂金雀山</v>
      </c>
      <c r="F6326" s="3">
        <f>INDEX(光放段!$I$4:$I$237,MATCH(纤芯!H6326,光放段!$B$4:$B$237,0))</f>
        <v>37057200000</v>
      </c>
      <c r="G6326" s="3" t="str">
        <f t="shared" si="490"/>
        <v>山东二干|薛城临沂光缆:枣庄振兴路-苍山塔山路</v>
      </c>
      <c r="H6326" s="3">
        <f>INDEX(光放段!$B$4:$B$237,MATCH(纤芯!G6326,光放段!$C$4:$C$237,0))</f>
        <v>37057201000</v>
      </c>
      <c r="I6326" s="3" t="str">
        <f t="shared" si="491"/>
        <v>薛城临沂光缆</v>
      </c>
      <c r="J6326" s="3" t="str">
        <f>INDEX(子缆名称!$B$4:$B$29,纤芯!M6326)</f>
        <v>A缆</v>
      </c>
      <c r="K6326" s="3">
        <v>3</v>
      </c>
      <c r="L6326" s="3">
        <f t="shared" si="492"/>
        <v>3</v>
      </c>
      <c r="M6326" s="3">
        <f t="shared" si="493"/>
        <v>1</v>
      </c>
      <c r="N6326" s="3" t="s">
        <v>138</v>
      </c>
      <c r="O6326" s="3">
        <f>COUNTIF([1]局站!$D$4:$D$172,"="&amp;N6326)</f>
        <v>1</v>
      </c>
      <c r="P6326" s="3">
        <v>0</v>
      </c>
      <c r="Q6326" s="3">
        <v>0</v>
      </c>
      <c r="R6326" s="3">
        <v>0</v>
      </c>
      <c r="S6326" s="3" t="s">
        <v>98</v>
      </c>
      <c r="T6326" s="3">
        <f>COUNTIF([1]局站!$D$4:$D$172,"="&amp;S6326)</f>
        <v>1</v>
      </c>
      <c r="U6326" s="3">
        <v>0</v>
      </c>
      <c r="V6326" s="3">
        <v>0</v>
      </c>
      <c r="W6326" s="3">
        <v>0</v>
      </c>
      <c r="X6326" s="3" t="s">
        <v>1214</v>
      </c>
      <c r="Y6326" s="3" t="s">
        <v>852</v>
      </c>
      <c r="Z6326" s="3" t="str">
        <f>INDEX(业务类型!$C$4:$C$8,MATCH(纤芯!Y6326,业务类型!$B$4:$B$8,0))</f>
        <v>TWO</v>
      </c>
      <c r="AA6326" s="3" t="s">
        <v>993</v>
      </c>
    </row>
    <row r="6327" spans="1:27" ht="16.5" x14ac:dyDescent="0.2">
      <c r="A6327" s="3">
        <v>6324</v>
      </c>
      <c r="B6327" s="3">
        <f t="shared" si="494"/>
        <v>37057201004</v>
      </c>
      <c r="C6327" s="3" t="s">
        <v>1166</v>
      </c>
      <c r="D6327" s="3" t="s">
        <v>257</v>
      </c>
      <c r="E6327" s="3" t="str">
        <f>INDEX(光放段!$G$4:$G$237,MATCH(纤芯!G6327,光放段!$C$4:$C$237,0))</f>
        <v>山东二干|薛城临沂光缆:枣庄振兴路-临沂金雀山</v>
      </c>
      <c r="F6327" s="3">
        <f>INDEX(光放段!$I$4:$I$237,MATCH(纤芯!H6327,光放段!$B$4:$B$237,0))</f>
        <v>37057200000</v>
      </c>
      <c r="G6327" s="3" t="str">
        <f t="shared" si="490"/>
        <v>山东二干|薛城临沂光缆:枣庄振兴路-苍山塔山路</v>
      </c>
      <c r="H6327" s="3">
        <f>INDEX(光放段!$B$4:$B$237,MATCH(纤芯!G6327,光放段!$C$4:$C$237,0))</f>
        <v>37057201000</v>
      </c>
      <c r="I6327" s="3" t="str">
        <f t="shared" si="491"/>
        <v>薛城临沂光缆</v>
      </c>
      <c r="J6327" s="3" t="str">
        <f>INDEX(子缆名称!$B$4:$B$29,纤芯!M6327)</f>
        <v>A缆</v>
      </c>
      <c r="K6327" s="3">
        <v>4</v>
      </c>
      <c r="L6327" s="3">
        <f t="shared" si="492"/>
        <v>4</v>
      </c>
      <c r="M6327" s="3">
        <f t="shared" si="493"/>
        <v>1</v>
      </c>
      <c r="N6327" s="3" t="s">
        <v>138</v>
      </c>
      <c r="O6327" s="3">
        <f>COUNTIF([1]局站!$D$4:$D$172,"="&amp;N6327)</f>
        <v>1</v>
      </c>
      <c r="P6327" s="3">
        <v>0</v>
      </c>
      <c r="Q6327" s="3">
        <v>0</v>
      </c>
      <c r="R6327" s="3">
        <v>0</v>
      </c>
      <c r="S6327" s="3" t="s">
        <v>98</v>
      </c>
      <c r="T6327" s="3">
        <f>COUNTIF([1]局站!$D$4:$D$172,"="&amp;S6327)</f>
        <v>1</v>
      </c>
      <c r="U6327" s="3">
        <v>0</v>
      </c>
      <c r="V6327" s="3">
        <v>0</v>
      </c>
      <c r="W6327" s="3">
        <v>0</v>
      </c>
      <c r="X6327" s="3" t="s">
        <v>1214</v>
      </c>
      <c r="Y6327" s="3" t="s">
        <v>852</v>
      </c>
      <c r="Z6327" s="3" t="str">
        <f>INDEX(业务类型!$C$4:$C$8,MATCH(纤芯!Y6327,业务类型!$B$4:$B$8,0))</f>
        <v>TWO</v>
      </c>
      <c r="AA6327" s="3" t="s">
        <v>993</v>
      </c>
    </row>
    <row r="6328" spans="1:27" ht="16.5" x14ac:dyDescent="0.2">
      <c r="A6328" s="3">
        <v>6325</v>
      </c>
      <c r="B6328" s="3">
        <f t="shared" si="494"/>
        <v>37057201005</v>
      </c>
      <c r="C6328" s="3" t="s">
        <v>1166</v>
      </c>
      <c r="D6328" s="3" t="s">
        <v>257</v>
      </c>
      <c r="E6328" s="3" t="str">
        <f>INDEX(光放段!$G$4:$G$237,MATCH(纤芯!G6328,光放段!$C$4:$C$237,0))</f>
        <v>山东二干|薛城临沂光缆:枣庄振兴路-临沂金雀山</v>
      </c>
      <c r="F6328" s="3">
        <f>INDEX(光放段!$I$4:$I$237,MATCH(纤芯!H6328,光放段!$B$4:$B$237,0))</f>
        <v>37057200000</v>
      </c>
      <c r="G6328" s="3" t="str">
        <f t="shared" si="490"/>
        <v>山东二干|薛城临沂光缆:枣庄振兴路-苍山塔山路</v>
      </c>
      <c r="H6328" s="3">
        <f>INDEX(光放段!$B$4:$B$237,MATCH(纤芯!G6328,光放段!$C$4:$C$237,0))</f>
        <v>37057201000</v>
      </c>
      <c r="I6328" s="3" t="str">
        <f t="shared" si="491"/>
        <v>薛城临沂光缆</v>
      </c>
      <c r="J6328" s="3" t="str">
        <f>INDEX(子缆名称!$B$4:$B$29,纤芯!M6328)</f>
        <v>A缆</v>
      </c>
      <c r="K6328" s="3">
        <v>5</v>
      </c>
      <c r="L6328" s="3">
        <f t="shared" si="492"/>
        <v>5</v>
      </c>
      <c r="M6328" s="3">
        <f t="shared" si="493"/>
        <v>1</v>
      </c>
      <c r="N6328" s="3" t="s">
        <v>138</v>
      </c>
      <c r="O6328" s="3">
        <f>COUNTIF([1]局站!$D$4:$D$172,"="&amp;N6328)</f>
        <v>1</v>
      </c>
      <c r="P6328" s="3">
        <v>0</v>
      </c>
      <c r="Q6328" s="3">
        <v>0</v>
      </c>
      <c r="R6328" s="3">
        <v>0</v>
      </c>
      <c r="S6328" s="3" t="s">
        <v>98</v>
      </c>
      <c r="T6328" s="3">
        <f>COUNTIF([1]局站!$D$4:$D$172,"="&amp;S6328)</f>
        <v>1</v>
      </c>
      <c r="U6328" s="3">
        <v>0</v>
      </c>
      <c r="V6328" s="3">
        <v>0</v>
      </c>
      <c r="W6328" s="3">
        <v>0</v>
      </c>
      <c r="X6328" s="3" t="s">
        <v>1214</v>
      </c>
      <c r="Y6328" s="3" t="s">
        <v>852</v>
      </c>
      <c r="Z6328" s="3" t="str">
        <f>INDEX(业务类型!$C$4:$C$8,MATCH(纤芯!Y6328,业务类型!$B$4:$B$8,0))</f>
        <v>TWO</v>
      </c>
      <c r="AA6328" s="3" t="s">
        <v>956</v>
      </c>
    </row>
    <row r="6329" spans="1:27" ht="16.5" x14ac:dyDescent="0.2">
      <c r="A6329" s="3">
        <v>6326</v>
      </c>
      <c r="B6329" s="3">
        <f t="shared" si="494"/>
        <v>37057201006</v>
      </c>
      <c r="C6329" s="3" t="s">
        <v>1166</v>
      </c>
      <c r="D6329" s="3" t="s">
        <v>257</v>
      </c>
      <c r="E6329" s="3" t="str">
        <f>INDEX(光放段!$G$4:$G$237,MATCH(纤芯!G6329,光放段!$C$4:$C$237,0))</f>
        <v>山东二干|薛城临沂光缆:枣庄振兴路-临沂金雀山</v>
      </c>
      <c r="F6329" s="3">
        <f>INDEX(光放段!$I$4:$I$237,MATCH(纤芯!H6329,光放段!$B$4:$B$237,0))</f>
        <v>37057200000</v>
      </c>
      <c r="G6329" s="3" t="str">
        <f t="shared" si="490"/>
        <v>山东二干|薛城临沂光缆:枣庄振兴路-苍山塔山路</v>
      </c>
      <c r="H6329" s="3">
        <f>INDEX(光放段!$B$4:$B$237,MATCH(纤芯!G6329,光放段!$C$4:$C$237,0))</f>
        <v>37057201000</v>
      </c>
      <c r="I6329" s="3" t="str">
        <f t="shared" si="491"/>
        <v>薛城临沂光缆</v>
      </c>
      <c r="J6329" s="3" t="str">
        <f>INDEX(子缆名称!$B$4:$B$29,纤芯!M6329)</f>
        <v>A缆</v>
      </c>
      <c r="K6329" s="3">
        <v>6</v>
      </c>
      <c r="L6329" s="3">
        <f t="shared" si="492"/>
        <v>6</v>
      </c>
      <c r="M6329" s="3">
        <f t="shared" si="493"/>
        <v>1</v>
      </c>
      <c r="N6329" s="3" t="s">
        <v>138</v>
      </c>
      <c r="O6329" s="3">
        <f>COUNTIF([1]局站!$D$4:$D$172,"="&amp;N6329)</f>
        <v>1</v>
      </c>
      <c r="P6329" s="3">
        <v>0</v>
      </c>
      <c r="Q6329" s="3">
        <v>0</v>
      </c>
      <c r="R6329" s="3">
        <v>0</v>
      </c>
      <c r="S6329" s="3" t="s">
        <v>98</v>
      </c>
      <c r="T6329" s="3">
        <f>COUNTIF([1]局站!$D$4:$D$172,"="&amp;S6329)</f>
        <v>1</v>
      </c>
      <c r="U6329" s="3">
        <v>0</v>
      </c>
      <c r="V6329" s="3">
        <v>0</v>
      </c>
      <c r="W6329" s="3">
        <v>0</v>
      </c>
      <c r="X6329" s="3" t="s">
        <v>1214</v>
      </c>
      <c r="Y6329" s="3" t="s">
        <v>852</v>
      </c>
      <c r="Z6329" s="3" t="str">
        <f>INDEX(业务类型!$C$4:$C$8,MATCH(纤芯!Y6329,业务类型!$B$4:$B$8,0))</f>
        <v>TWO</v>
      </c>
      <c r="AA6329" s="3" t="s">
        <v>956</v>
      </c>
    </row>
    <row r="6330" spans="1:27" ht="16.5" x14ac:dyDescent="0.2">
      <c r="A6330" s="3">
        <v>6327</v>
      </c>
      <c r="B6330" s="3">
        <f t="shared" si="494"/>
        <v>37057201007</v>
      </c>
      <c r="C6330" s="3" t="s">
        <v>1166</v>
      </c>
      <c r="D6330" s="3" t="s">
        <v>257</v>
      </c>
      <c r="E6330" s="3" t="str">
        <f>INDEX(光放段!$G$4:$G$237,MATCH(纤芯!G6330,光放段!$C$4:$C$237,0))</f>
        <v>山东二干|薛城临沂光缆:枣庄振兴路-临沂金雀山</v>
      </c>
      <c r="F6330" s="3">
        <f>INDEX(光放段!$I$4:$I$237,MATCH(纤芯!H6330,光放段!$B$4:$B$237,0))</f>
        <v>37057200000</v>
      </c>
      <c r="G6330" s="3" t="str">
        <f t="shared" si="490"/>
        <v>山东二干|薛城临沂光缆:枣庄振兴路-苍山塔山路</v>
      </c>
      <c r="H6330" s="3">
        <f>INDEX(光放段!$B$4:$B$237,MATCH(纤芯!G6330,光放段!$C$4:$C$237,0))</f>
        <v>37057201000</v>
      </c>
      <c r="I6330" s="3" t="str">
        <f t="shared" si="491"/>
        <v>薛城临沂光缆</v>
      </c>
      <c r="J6330" s="3" t="str">
        <f>INDEX(子缆名称!$B$4:$B$29,纤芯!M6330)</f>
        <v>A缆</v>
      </c>
      <c r="K6330" s="3">
        <v>7</v>
      </c>
      <c r="L6330" s="3">
        <f t="shared" si="492"/>
        <v>7</v>
      </c>
      <c r="M6330" s="3">
        <f t="shared" si="493"/>
        <v>1</v>
      </c>
      <c r="N6330" s="3" t="s">
        <v>138</v>
      </c>
      <c r="O6330" s="3">
        <f>COUNTIF([1]局站!$D$4:$D$172,"="&amp;N6330)</f>
        <v>1</v>
      </c>
      <c r="P6330" s="3">
        <v>0</v>
      </c>
      <c r="Q6330" s="3">
        <v>0</v>
      </c>
      <c r="R6330" s="3">
        <v>0</v>
      </c>
      <c r="S6330" s="3" t="s">
        <v>98</v>
      </c>
      <c r="T6330" s="3">
        <f>COUNTIF([1]局站!$D$4:$D$172,"="&amp;S6330)</f>
        <v>1</v>
      </c>
      <c r="U6330" s="3">
        <v>0</v>
      </c>
      <c r="V6330" s="3">
        <v>0</v>
      </c>
      <c r="W6330" s="3">
        <v>0</v>
      </c>
      <c r="X6330" s="3" t="s">
        <v>1214</v>
      </c>
      <c r="Y6330" s="3" t="s">
        <v>852</v>
      </c>
      <c r="Z6330" s="3" t="str">
        <f>INDEX(业务类型!$C$4:$C$8,MATCH(纤芯!Y6330,业务类型!$B$4:$B$8,0))</f>
        <v>TWO</v>
      </c>
      <c r="AA6330" s="3" t="s">
        <v>955</v>
      </c>
    </row>
    <row r="6331" spans="1:27" ht="16.5" x14ac:dyDescent="0.2">
      <c r="A6331" s="3">
        <v>6328</v>
      </c>
      <c r="B6331" s="3">
        <f t="shared" si="494"/>
        <v>37057201008</v>
      </c>
      <c r="C6331" s="3" t="s">
        <v>1166</v>
      </c>
      <c r="D6331" s="3" t="s">
        <v>257</v>
      </c>
      <c r="E6331" s="3" t="str">
        <f>INDEX(光放段!$G$4:$G$237,MATCH(纤芯!G6331,光放段!$C$4:$C$237,0))</f>
        <v>山东二干|薛城临沂光缆:枣庄振兴路-临沂金雀山</v>
      </c>
      <c r="F6331" s="3">
        <f>INDEX(光放段!$I$4:$I$237,MATCH(纤芯!H6331,光放段!$B$4:$B$237,0))</f>
        <v>37057200000</v>
      </c>
      <c r="G6331" s="3" t="str">
        <f t="shared" si="490"/>
        <v>山东二干|薛城临沂光缆:枣庄振兴路-苍山塔山路</v>
      </c>
      <c r="H6331" s="3">
        <f>INDEX(光放段!$B$4:$B$237,MATCH(纤芯!G6331,光放段!$C$4:$C$237,0))</f>
        <v>37057201000</v>
      </c>
      <c r="I6331" s="3" t="str">
        <f t="shared" si="491"/>
        <v>薛城临沂光缆</v>
      </c>
      <c r="J6331" s="3" t="str">
        <f>INDEX(子缆名称!$B$4:$B$29,纤芯!M6331)</f>
        <v>A缆</v>
      </c>
      <c r="K6331" s="3">
        <v>8</v>
      </c>
      <c r="L6331" s="3">
        <f t="shared" si="492"/>
        <v>8</v>
      </c>
      <c r="M6331" s="3">
        <f t="shared" si="493"/>
        <v>1</v>
      </c>
      <c r="N6331" s="3" t="s">
        <v>138</v>
      </c>
      <c r="O6331" s="3">
        <f>COUNTIF([1]局站!$D$4:$D$172,"="&amp;N6331)</f>
        <v>1</v>
      </c>
      <c r="P6331" s="3">
        <v>0</v>
      </c>
      <c r="Q6331" s="3">
        <v>0</v>
      </c>
      <c r="R6331" s="3">
        <v>0</v>
      </c>
      <c r="S6331" s="3" t="s">
        <v>98</v>
      </c>
      <c r="T6331" s="3">
        <f>COUNTIF([1]局站!$D$4:$D$172,"="&amp;S6331)</f>
        <v>1</v>
      </c>
      <c r="U6331" s="3">
        <v>0</v>
      </c>
      <c r="V6331" s="3">
        <v>0</v>
      </c>
      <c r="W6331" s="3">
        <v>0</v>
      </c>
      <c r="X6331" s="3" t="s">
        <v>1214</v>
      </c>
      <c r="Y6331" s="3" t="s">
        <v>880</v>
      </c>
      <c r="Z6331" s="3" t="str">
        <f>INDEX(业务类型!$C$4:$C$8,MATCH(纤芯!Y6331,业务类型!$B$4:$B$8,0))</f>
        <v>IDLE</v>
      </c>
      <c r="AA6331" s="3"/>
    </row>
    <row r="6332" spans="1:27" ht="16.5" x14ac:dyDescent="0.2">
      <c r="A6332" s="3">
        <v>6329</v>
      </c>
      <c r="B6332" s="3">
        <f t="shared" si="494"/>
        <v>37057201009</v>
      </c>
      <c r="C6332" s="3" t="s">
        <v>1166</v>
      </c>
      <c r="D6332" s="3" t="s">
        <v>257</v>
      </c>
      <c r="E6332" s="3" t="str">
        <f>INDEX(光放段!$G$4:$G$237,MATCH(纤芯!G6332,光放段!$C$4:$C$237,0))</f>
        <v>山东二干|薛城临沂光缆:枣庄振兴路-临沂金雀山</v>
      </c>
      <c r="F6332" s="3">
        <f>INDEX(光放段!$I$4:$I$237,MATCH(纤芯!H6332,光放段!$B$4:$B$237,0))</f>
        <v>37057200000</v>
      </c>
      <c r="G6332" s="3" t="str">
        <f t="shared" si="490"/>
        <v>山东二干|薛城临沂光缆:枣庄振兴路-苍山塔山路</v>
      </c>
      <c r="H6332" s="3">
        <f>INDEX(光放段!$B$4:$B$237,MATCH(纤芯!G6332,光放段!$C$4:$C$237,0))</f>
        <v>37057201000</v>
      </c>
      <c r="I6332" s="3" t="str">
        <f t="shared" si="491"/>
        <v>薛城临沂光缆</v>
      </c>
      <c r="J6332" s="3" t="str">
        <f>INDEX(子缆名称!$B$4:$B$29,纤芯!M6332)</f>
        <v>A缆</v>
      </c>
      <c r="K6332" s="3">
        <v>9</v>
      </c>
      <c r="L6332" s="3">
        <f t="shared" si="492"/>
        <v>9</v>
      </c>
      <c r="M6332" s="3">
        <f t="shared" si="493"/>
        <v>1</v>
      </c>
      <c r="N6332" s="3" t="s">
        <v>138</v>
      </c>
      <c r="O6332" s="3">
        <f>COUNTIF([1]局站!$D$4:$D$172,"="&amp;N6332)</f>
        <v>1</v>
      </c>
      <c r="P6332" s="3">
        <v>0</v>
      </c>
      <c r="Q6332" s="3">
        <v>0</v>
      </c>
      <c r="R6332" s="3">
        <v>0</v>
      </c>
      <c r="S6332" s="3" t="s">
        <v>98</v>
      </c>
      <c r="T6332" s="3">
        <f>COUNTIF([1]局站!$D$4:$D$172,"="&amp;S6332)</f>
        <v>1</v>
      </c>
      <c r="U6332" s="3">
        <v>0</v>
      </c>
      <c r="V6332" s="3">
        <v>0</v>
      </c>
      <c r="W6332" s="3">
        <v>0</v>
      </c>
      <c r="X6332" s="3" t="s">
        <v>1215</v>
      </c>
      <c r="Y6332" s="3" t="s">
        <v>881</v>
      </c>
      <c r="Z6332" s="3" t="str">
        <f>INDEX(业务类型!$C$4:$C$8,MATCH(纤芯!Y6332,业务类型!$B$4:$B$8,0))</f>
        <v>OTHER</v>
      </c>
      <c r="AA6332" s="3" t="s">
        <v>1141</v>
      </c>
    </row>
    <row r="6333" spans="1:27" ht="16.5" x14ac:dyDescent="0.2">
      <c r="A6333" s="3">
        <v>6330</v>
      </c>
      <c r="B6333" s="3">
        <f t="shared" si="494"/>
        <v>37057201010</v>
      </c>
      <c r="C6333" s="3" t="s">
        <v>1166</v>
      </c>
      <c r="D6333" s="3" t="s">
        <v>257</v>
      </c>
      <c r="E6333" s="3" t="str">
        <f>INDEX(光放段!$G$4:$G$237,MATCH(纤芯!G6333,光放段!$C$4:$C$237,0))</f>
        <v>山东二干|薛城临沂光缆:枣庄振兴路-临沂金雀山</v>
      </c>
      <c r="F6333" s="3">
        <f>INDEX(光放段!$I$4:$I$237,MATCH(纤芯!H6333,光放段!$B$4:$B$237,0))</f>
        <v>37057200000</v>
      </c>
      <c r="G6333" s="3" t="str">
        <f t="shared" si="490"/>
        <v>山东二干|薛城临沂光缆:枣庄振兴路-苍山塔山路</v>
      </c>
      <c r="H6333" s="3">
        <f>INDEX(光放段!$B$4:$B$237,MATCH(纤芯!G6333,光放段!$C$4:$C$237,0))</f>
        <v>37057201000</v>
      </c>
      <c r="I6333" s="3" t="str">
        <f t="shared" si="491"/>
        <v>薛城临沂光缆</v>
      </c>
      <c r="J6333" s="3" t="str">
        <f>INDEX(子缆名称!$B$4:$B$29,纤芯!M6333)</f>
        <v>A缆</v>
      </c>
      <c r="K6333" s="3">
        <v>10</v>
      </c>
      <c r="L6333" s="3">
        <f t="shared" si="492"/>
        <v>10</v>
      </c>
      <c r="M6333" s="3">
        <f t="shared" si="493"/>
        <v>1</v>
      </c>
      <c r="N6333" s="3" t="s">
        <v>138</v>
      </c>
      <c r="O6333" s="3">
        <f>COUNTIF([1]局站!$D$4:$D$172,"="&amp;N6333)</f>
        <v>1</v>
      </c>
      <c r="P6333" s="3">
        <v>0</v>
      </c>
      <c r="Q6333" s="3">
        <v>0</v>
      </c>
      <c r="R6333" s="3">
        <v>0</v>
      </c>
      <c r="S6333" s="3" t="s">
        <v>98</v>
      </c>
      <c r="T6333" s="3">
        <f>COUNTIF([1]局站!$D$4:$D$172,"="&amp;S6333)</f>
        <v>1</v>
      </c>
      <c r="U6333" s="3">
        <v>0</v>
      </c>
      <c r="V6333" s="3">
        <v>0</v>
      </c>
      <c r="W6333" s="3">
        <v>0</v>
      </c>
      <c r="X6333" s="3" t="s">
        <v>1215</v>
      </c>
      <c r="Y6333" s="3" t="s">
        <v>880</v>
      </c>
      <c r="Z6333" s="3" t="str">
        <f>INDEX(业务类型!$C$4:$C$8,MATCH(纤芯!Y6333,业务类型!$B$4:$B$8,0))</f>
        <v>IDLE</v>
      </c>
      <c r="AA6333" s="3"/>
    </row>
    <row r="6334" spans="1:27" ht="16.5" x14ac:dyDescent="0.2">
      <c r="A6334" s="3">
        <v>6331</v>
      </c>
      <c r="B6334" s="3">
        <f t="shared" si="494"/>
        <v>37057201011</v>
      </c>
      <c r="C6334" s="3" t="s">
        <v>1166</v>
      </c>
      <c r="D6334" s="3" t="s">
        <v>257</v>
      </c>
      <c r="E6334" s="3" t="str">
        <f>INDEX(光放段!$G$4:$G$237,MATCH(纤芯!G6334,光放段!$C$4:$C$237,0))</f>
        <v>山东二干|薛城临沂光缆:枣庄振兴路-临沂金雀山</v>
      </c>
      <c r="F6334" s="3">
        <f>INDEX(光放段!$I$4:$I$237,MATCH(纤芯!H6334,光放段!$B$4:$B$237,0))</f>
        <v>37057200000</v>
      </c>
      <c r="G6334" s="3" t="str">
        <f t="shared" si="490"/>
        <v>山东二干|薛城临沂光缆:枣庄振兴路-苍山塔山路</v>
      </c>
      <c r="H6334" s="3">
        <f>INDEX(光放段!$B$4:$B$237,MATCH(纤芯!G6334,光放段!$C$4:$C$237,0))</f>
        <v>37057201000</v>
      </c>
      <c r="I6334" s="3" t="str">
        <f t="shared" si="491"/>
        <v>薛城临沂光缆</v>
      </c>
      <c r="J6334" s="3" t="str">
        <f>INDEX(子缆名称!$B$4:$B$29,纤芯!M6334)</f>
        <v>A缆</v>
      </c>
      <c r="K6334" s="3">
        <v>11</v>
      </c>
      <c r="L6334" s="3">
        <f t="shared" si="492"/>
        <v>11</v>
      </c>
      <c r="M6334" s="3">
        <f t="shared" si="493"/>
        <v>1</v>
      </c>
      <c r="N6334" s="3" t="s">
        <v>138</v>
      </c>
      <c r="O6334" s="3">
        <f>COUNTIF([1]局站!$D$4:$D$172,"="&amp;N6334)</f>
        <v>1</v>
      </c>
      <c r="P6334" s="3">
        <v>0</v>
      </c>
      <c r="Q6334" s="3">
        <v>0</v>
      </c>
      <c r="R6334" s="3">
        <v>0</v>
      </c>
      <c r="S6334" s="3" t="s">
        <v>98</v>
      </c>
      <c r="T6334" s="3">
        <f>COUNTIF([1]局站!$D$4:$D$172,"="&amp;S6334)</f>
        <v>1</v>
      </c>
      <c r="U6334" s="3">
        <v>0</v>
      </c>
      <c r="V6334" s="3">
        <v>0</v>
      </c>
      <c r="W6334" s="3">
        <v>0</v>
      </c>
      <c r="X6334" s="3" t="s">
        <v>1215</v>
      </c>
      <c r="Y6334" s="3" t="s">
        <v>852</v>
      </c>
      <c r="Z6334" s="3" t="str">
        <f>INDEX(业务类型!$C$4:$C$8,MATCH(纤芯!Y6334,业务类型!$B$4:$B$8,0))</f>
        <v>TWO</v>
      </c>
      <c r="AA6334" s="3" t="s">
        <v>954</v>
      </c>
    </row>
    <row r="6335" spans="1:27" ht="16.5" x14ac:dyDescent="0.2">
      <c r="A6335" s="3">
        <v>6332</v>
      </c>
      <c r="B6335" s="3">
        <f t="shared" si="494"/>
        <v>37057201012</v>
      </c>
      <c r="C6335" s="3" t="s">
        <v>1166</v>
      </c>
      <c r="D6335" s="3" t="s">
        <v>257</v>
      </c>
      <c r="E6335" s="3" t="str">
        <f>INDEX(光放段!$G$4:$G$237,MATCH(纤芯!G6335,光放段!$C$4:$C$237,0))</f>
        <v>山东二干|薛城临沂光缆:枣庄振兴路-临沂金雀山</v>
      </c>
      <c r="F6335" s="3">
        <f>INDEX(光放段!$I$4:$I$237,MATCH(纤芯!H6335,光放段!$B$4:$B$237,0))</f>
        <v>37057200000</v>
      </c>
      <c r="G6335" s="3" t="str">
        <f t="shared" si="490"/>
        <v>山东二干|薛城临沂光缆:枣庄振兴路-苍山塔山路</v>
      </c>
      <c r="H6335" s="3">
        <f>INDEX(光放段!$B$4:$B$237,MATCH(纤芯!G6335,光放段!$C$4:$C$237,0))</f>
        <v>37057201000</v>
      </c>
      <c r="I6335" s="3" t="str">
        <f t="shared" si="491"/>
        <v>薛城临沂光缆</v>
      </c>
      <c r="J6335" s="3" t="str">
        <f>INDEX(子缆名称!$B$4:$B$29,纤芯!M6335)</f>
        <v>A缆</v>
      </c>
      <c r="K6335" s="3">
        <v>12</v>
      </c>
      <c r="L6335" s="3">
        <f t="shared" si="492"/>
        <v>12</v>
      </c>
      <c r="M6335" s="3">
        <f t="shared" si="493"/>
        <v>1</v>
      </c>
      <c r="N6335" s="3" t="s">
        <v>138</v>
      </c>
      <c r="O6335" s="3">
        <f>COUNTIF([1]局站!$D$4:$D$172,"="&amp;N6335)</f>
        <v>1</v>
      </c>
      <c r="P6335" s="3">
        <v>0</v>
      </c>
      <c r="Q6335" s="3">
        <v>0</v>
      </c>
      <c r="R6335" s="3">
        <v>0</v>
      </c>
      <c r="S6335" s="3" t="s">
        <v>98</v>
      </c>
      <c r="T6335" s="3">
        <f>COUNTIF([1]局站!$D$4:$D$172,"="&amp;S6335)</f>
        <v>1</v>
      </c>
      <c r="U6335" s="3">
        <v>0</v>
      </c>
      <c r="V6335" s="3">
        <v>0</v>
      </c>
      <c r="W6335" s="3">
        <v>0</v>
      </c>
      <c r="X6335" s="3" t="s">
        <v>1215</v>
      </c>
      <c r="Y6335" s="3" t="s">
        <v>852</v>
      </c>
      <c r="Z6335" s="3" t="str">
        <f>INDEX(业务类型!$C$4:$C$8,MATCH(纤芯!Y6335,业务类型!$B$4:$B$8,0))</f>
        <v>TWO</v>
      </c>
      <c r="AA6335" s="3" t="s">
        <v>954</v>
      </c>
    </row>
    <row r="6336" spans="1:27" ht="16.5" x14ac:dyDescent="0.2">
      <c r="A6336" s="3">
        <v>6333</v>
      </c>
      <c r="B6336" s="3">
        <f t="shared" si="494"/>
        <v>37057201013</v>
      </c>
      <c r="C6336" s="3" t="s">
        <v>1166</v>
      </c>
      <c r="D6336" s="3" t="s">
        <v>257</v>
      </c>
      <c r="E6336" s="3" t="str">
        <f>INDEX(光放段!$G$4:$G$237,MATCH(纤芯!G6336,光放段!$C$4:$C$237,0))</f>
        <v>山东二干|薛城临沂光缆:枣庄振兴路-临沂金雀山</v>
      </c>
      <c r="F6336" s="3">
        <f>INDEX(光放段!$I$4:$I$237,MATCH(纤芯!H6336,光放段!$B$4:$B$237,0))</f>
        <v>37057200000</v>
      </c>
      <c r="G6336" s="3" t="str">
        <f t="shared" si="490"/>
        <v>山东二干|薛城临沂光缆:枣庄振兴路-苍山塔山路</v>
      </c>
      <c r="H6336" s="3">
        <f>INDEX(光放段!$B$4:$B$237,MATCH(纤芯!G6336,光放段!$C$4:$C$237,0))</f>
        <v>37057201000</v>
      </c>
      <c r="I6336" s="3" t="str">
        <f t="shared" si="491"/>
        <v>薛城临沂光缆</v>
      </c>
      <c r="J6336" s="3" t="str">
        <f>INDEX(子缆名称!$B$4:$B$29,纤芯!M6336)</f>
        <v>B缆</v>
      </c>
      <c r="K6336" s="3">
        <v>13</v>
      </c>
      <c r="L6336" s="3">
        <f t="shared" si="492"/>
        <v>1</v>
      </c>
      <c r="M6336" s="3">
        <f t="shared" si="493"/>
        <v>2</v>
      </c>
      <c r="N6336" s="3" t="s">
        <v>138</v>
      </c>
      <c r="O6336" s="3">
        <f>COUNTIF([1]局站!$D$4:$D$172,"="&amp;N6336)</f>
        <v>1</v>
      </c>
      <c r="P6336" s="3">
        <v>0</v>
      </c>
      <c r="Q6336" s="3">
        <v>0</v>
      </c>
      <c r="R6336" s="3">
        <v>0</v>
      </c>
      <c r="S6336" s="3" t="s">
        <v>98</v>
      </c>
      <c r="T6336" s="3">
        <f>COUNTIF([1]局站!$D$4:$D$172,"="&amp;S6336)</f>
        <v>1</v>
      </c>
      <c r="U6336" s="3">
        <v>0</v>
      </c>
      <c r="V6336" s="3">
        <v>0</v>
      </c>
      <c r="W6336" s="3">
        <v>0</v>
      </c>
      <c r="X6336" s="3" t="s">
        <v>1215</v>
      </c>
      <c r="Y6336" s="3" t="s">
        <v>880</v>
      </c>
      <c r="Z6336" s="3" t="str">
        <f>INDEX(业务类型!$C$4:$C$8,MATCH(纤芯!Y6336,业务类型!$B$4:$B$8,0))</f>
        <v>IDLE</v>
      </c>
      <c r="AA6336" s="3"/>
    </row>
    <row r="6337" spans="1:27" ht="16.5" x14ac:dyDescent="0.2">
      <c r="A6337" s="3">
        <v>6334</v>
      </c>
      <c r="B6337" s="3">
        <f t="shared" si="494"/>
        <v>37057201014</v>
      </c>
      <c r="C6337" s="3" t="s">
        <v>1166</v>
      </c>
      <c r="D6337" s="3" t="s">
        <v>257</v>
      </c>
      <c r="E6337" s="3" t="str">
        <f>INDEX(光放段!$G$4:$G$237,MATCH(纤芯!G6337,光放段!$C$4:$C$237,0))</f>
        <v>山东二干|薛城临沂光缆:枣庄振兴路-临沂金雀山</v>
      </c>
      <c r="F6337" s="3">
        <f>INDEX(光放段!$I$4:$I$237,MATCH(纤芯!H6337,光放段!$B$4:$B$237,0))</f>
        <v>37057200000</v>
      </c>
      <c r="G6337" s="3" t="str">
        <f t="shared" si="490"/>
        <v>山东二干|薛城临沂光缆:枣庄振兴路-苍山塔山路</v>
      </c>
      <c r="H6337" s="3">
        <f>INDEX(光放段!$B$4:$B$237,MATCH(纤芯!G6337,光放段!$C$4:$C$237,0))</f>
        <v>37057201000</v>
      </c>
      <c r="I6337" s="3" t="str">
        <f t="shared" si="491"/>
        <v>薛城临沂光缆</v>
      </c>
      <c r="J6337" s="3" t="str">
        <f>INDEX(子缆名称!$B$4:$B$29,纤芯!M6337)</f>
        <v>B缆</v>
      </c>
      <c r="K6337" s="3">
        <v>14</v>
      </c>
      <c r="L6337" s="3">
        <f t="shared" si="492"/>
        <v>2</v>
      </c>
      <c r="M6337" s="3">
        <f t="shared" si="493"/>
        <v>2</v>
      </c>
      <c r="N6337" s="3" t="s">
        <v>138</v>
      </c>
      <c r="O6337" s="3">
        <f>COUNTIF([1]局站!$D$4:$D$172,"="&amp;N6337)</f>
        <v>1</v>
      </c>
      <c r="P6337" s="3">
        <v>0</v>
      </c>
      <c r="Q6337" s="3">
        <v>0</v>
      </c>
      <c r="R6337" s="3">
        <v>0</v>
      </c>
      <c r="S6337" s="3" t="s">
        <v>98</v>
      </c>
      <c r="T6337" s="3">
        <f>COUNTIF([1]局站!$D$4:$D$172,"="&amp;S6337)</f>
        <v>1</v>
      </c>
      <c r="U6337" s="3">
        <v>0</v>
      </c>
      <c r="V6337" s="3">
        <v>0</v>
      </c>
      <c r="W6337" s="3">
        <v>0</v>
      </c>
      <c r="X6337" s="3" t="s">
        <v>1215</v>
      </c>
      <c r="Y6337" s="3" t="s">
        <v>880</v>
      </c>
      <c r="Z6337" s="3" t="str">
        <f>INDEX(业务类型!$C$4:$C$8,MATCH(纤芯!Y6337,业务类型!$B$4:$B$8,0))</f>
        <v>IDLE</v>
      </c>
      <c r="AA6337" s="3"/>
    </row>
    <row r="6338" spans="1:27" ht="16.5" x14ac:dyDescent="0.2">
      <c r="A6338" s="3">
        <v>6335</v>
      </c>
      <c r="B6338" s="3">
        <f t="shared" si="494"/>
        <v>37057201015</v>
      </c>
      <c r="C6338" s="3" t="s">
        <v>1166</v>
      </c>
      <c r="D6338" s="3" t="s">
        <v>257</v>
      </c>
      <c r="E6338" s="3" t="str">
        <f>INDEX(光放段!$G$4:$G$237,MATCH(纤芯!G6338,光放段!$C$4:$C$237,0))</f>
        <v>山东二干|薛城临沂光缆:枣庄振兴路-临沂金雀山</v>
      </c>
      <c r="F6338" s="3">
        <f>INDEX(光放段!$I$4:$I$237,MATCH(纤芯!H6338,光放段!$B$4:$B$237,0))</f>
        <v>37057200000</v>
      </c>
      <c r="G6338" s="3" t="str">
        <f t="shared" si="490"/>
        <v>山东二干|薛城临沂光缆:枣庄振兴路-苍山塔山路</v>
      </c>
      <c r="H6338" s="3">
        <f>INDEX(光放段!$B$4:$B$237,MATCH(纤芯!G6338,光放段!$C$4:$C$237,0))</f>
        <v>37057201000</v>
      </c>
      <c r="I6338" s="3" t="str">
        <f t="shared" si="491"/>
        <v>薛城临沂光缆</v>
      </c>
      <c r="J6338" s="3" t="str">
        <f>INDEX(子缆名称!$B$4:$B$29,纤芯!M6338)</f>
        <v>B缆</v>
      </c>
      <c r="K6338" s="3">
        <v>15</v>
      </c>
      <c r="L6338" s="3">
        <f t="shared" si="492"/>
        <v>3</v>
      </c>
      <c r="M6338" s="3">
        <f t="shared" si="493"/>
        <v>2</v>
      </c>
      <c r="N6338" s="3" t="s">
        <v>138</v>
      </c>
      <c r="O6338" s="3">
        <f>COUNTIF([1]局站!$D$4:$D$172,"="&amp;N6338)</f>
        <v>1</v>
      </c>
      <c r="P6338" s="3">
        <v>0</v>
      </c>
      <c r="Q6338" s="3">
        <v>0</v>
      </c>
      <c r="R6338" s="3">
        <v>0</v>
      </c>
      <c r="S6338" s="3" t="s">
        <v>98</v>
      </c>
      <c r="T6338" s="3">
        <f>COUNTIF([1]局站!$D$4:$D$172,"="&amp;S6338)</f>
        <v>1</v>
      </c>
      <c r="U6338" s="3">
        <v>0</v>
      </c>
      <c r="V6338" s="3">
        <v>0</v>
      </c>
      <c r="W6338" s="3">
        <v>0</v>
      </c>
      <c r="X6338" s="3" t="s">
        <v>1215</v>
      </c>
      <c r="Y6338" s="3" t="s">
        <v>881</v>
      </c>
      <c r="Z6338" s="3" t="str">
        <f>INDEX(业务类型!$C$4:$C$8,MATCH(纤芯!Y6338,业务类型!$B$4:$B$8,0))</f>
        <v>OTHER</v>
      </c>
      <c r="AA6338" s="3" t="s">
        <v>882</v>
      </c>
    </row>
    <row r="6339" spans="1:27" ht="16.5" x14ac:dyDescent="0.2">
      <c r="A6339" s="3">
        <v>6336</v>
      </c>
      <c r="B6339" s="3">
        <f t="shared" si="494"/>
        <v>37057201016</v>
      </c>
      <c r="C6339" s="3" t="s">
        <v>1166</v>
      </c>
      <c r="D6339" s="3" t="s">
        <v>257</v>
      </c>
      <c r="E6339" s="3" t="str">
        <f>INDEX(光放段!$G$4:$G$237,MATCH(纤芯!G6339,光放段!$C$4:$C$237,0))</f>
        <v>山东二干|薛城临沂光缆:枣庄振兴路-临沂金雀山</v>
      </c>
      <c r="F6339" s="3">
        <f>INDEX(光放段!$I$4:$I$237,MATCH(纤芯!H6339,光放段!$B$4:$B$237,0))</f>
        <v>37057200000</v>
      </c>
      <c r="G6339" s="3" t="str">
        <f t="shared" si="490"/>
        <v>山东二干|薛城临沂光缆:枣庄振兴路-苍山塔山路</v>
      </c>
      <c r="H6339" s="3">
        <f>INDEX(光放段!$B$4:$B$237,MATCH(纤芯!G6339,光放段!$C$4:$C$237,0))</f>
        <v>37057201000</v>
      </c>
      <c r="I6339" s="3" t="str">
        <f t="shared" si="491"/>
        <v>薛城临沂光缆</v>
      </c>
      <c r="J6339" s="3" t="str">
        <f>INDEX(子缆名称!$B$4:$B$29,纤芯!M6339)</f>
        <v>B缆</v>
      </c>
      <c r="K6339" s="3">
        <v>16</v>
      </c>
      <c r="L6339" s="3">
        <f t="shared" si="492"/>
        <v>4</v>
      </c>
      <c r="M6339" s="3">
        <f t="shared" si="493"/>
        <v>2</v>
      </c>
      <c r="N6339" s="3" t="s">
        <v>138</v>
      </c>
      <c r="O6339" s="3">
        <f>COUNTIF([1]局站!$D$4:$D$172,"="&amp;N6339)</f>
        <v>1</v>
      </c>
      <c r="P6339" s="3">
        <v>0</v>
      </c>
      <c r="Q6339" s="3">
        <v>0</v>
      </c>
      <c r="R6339" s="3">
        <v>0</v>
      </c>
      <c r="S6339" s="3" t="s">
        <v>98</v>
      </c>
      <c r="T6339" s="3">
        <f>COUNTIF([1]局站!$D$4:$D$172,"="&amp;S6339)</f>
        <v>1</v>
      </c>
      <c r="U6339" s="3">
        <v>0</v>
      </c>
      <c r="V6339" s="3">
        <v>0</v>
      </c>
      <c r="W6339" s="3">
        <v>0</v>
      </c>
      <c r="X6339" s="3" t="s">
        <v>1215</v>
      </c>
      <c r="Y6339" s="3" t="s">
        <v>881</v>
      </c>
      <c r="Z6339" s="3" t="str">
        <f>INDEX(业务类型!$C$4:$C$8,MATCH(纤芯!Y6339,业务类型!$B$4:$B$8,0))</f>
        <v>OTHER</v>
      </c>
      <c r="AA6339" s="3" t="s">
        <v>1142</v>
      </c>
    </row>
    <row r="6340" spans="1:27" ht="16.5" x14ac:dyDescent="0.2">
      <c r="A6340" s="3">
        <v>6337</v>
      </c>
      <c r="B6340" s="3">
        <f t="shared" si="494"/>
        <v>37057201017</v>
      </c>
      <c r="C6340" s="3" t="s">
        <v>1166</v>
      </c>
      <c r="D6340" s="3" t="s">
        <v>257</v>
      </c>
      <c r="E6340" s="3" t="str">
        <f>INDEX(光放段!$G$4:$G$237,MATCH(纤芯!G6340,光放段!$C$4:$C$237,0))</f>
        <v>山东二干|薛城临沂光缆:枣庄振兴路-临沂金雀山</v>
      </c>
      <c r="F6340" s="3">
        <f>INDEX(光放段!$I$4:$I$237,MATCH(纤芯!H6340,光放段!$B$4:$B$237,0))</f>
        <v>37057200000</v>
      </c>
      <c r="G6340" s="3" t="str">
        <f t="shared" si="490"/>
        <v>山东二干|薛城临沂光缆:枣庄振兴路-苍山塔山路</v>
      </c>
      <c r="H6340" s="3">
        <f>INDEX(光放段!$B$4:$B$237,MATCH(纤芯!G6340,光放段!$C$4:$C$237,0))</f>
        <v>37057201000</v>
      </c>
      <c r="I6340" s="3" t="str">
        <f t="shared" si="491"/>
        <v>薛城临沂光缆</v>
      </c>
      <c r="J6340" s="3" t="str">
        <f>INDEX(子缆名称!$B$4:$B$29,纤芯!M6340)</f>
        <v>B缆</v>
      </c>
      <c r="K6340" s="3">
        <v>17</v>
      </c>
      <c r="L6340" s="3">
        <f t="shared" si="492"/>
        <v>5</v>
      </c>
      <c r="M6340" s="3">
        <f t="shared" si="493"/>
        <v>2</v>
      </c>
      <c r="N6340" s="3" t="s">
        <v>138</v>
      </c>
      <c r="O6340" s="3">
        <f>COUNTIF([1]局站!$D$4:$D$172,"="&amp;N6340)</f>
        <v>1</v>
      </c>
      <c r="P6340" s="3">
        <v>0</v>
      </c>
      <c r="Q6340" s="3">
        <v>0</v>
      </c>
      <c r="R6340" s="3">
        <v>0</v>
      </c>
      <c r="S6340" s="3" t="s">
        <v>98</v>
      </c>
      <c r="T6340" s="3">
        <f>COUNTIF([1]局站!$D$4:$D$172,"="&amp;S6340)</f>
        <v>1</v>
      </c>
      <c r="U6340" s="3">
        <v>0</v>
      </c>
      <c r="V6340" s="3">
        <v>0</v>
      </c>
      <c r="W6340" s="3">
        <v>0</v>
      </c>
      <c r="X6340" s="3" t="s">
        <v>1215</v>
      </c>
      <c r="Y6340" s="3" t="s">
        <v>852</v>
      </c>
      <c r="Z6340" s="3" t="str">
        <f>INDEX(业务类型!$C$4:$C$8,MATCH(纤芯!Y6340,业务类型!$B$4:$B$8,0))</f>
        <v>TWO</v>
      </c>
      <c r="AA6340" s="3" t="s">
        <v>891</v>
      </c>
    </row>
    <row r="6341" spans="1:27" ht="16.5" x14ac:dyDescent="0.2">
      <c r="A6341" s="3">
        <v>6338</v>
      </c>
      <c r="B6341" s="3">
        <f t="shared" si="494"/>
        <v>37057201018</v>
      </c>
      <c r="C6341" s="3" t="s">
        <v>1166</v>
      </c>
      <c r="D6341" s="3" t="s">
        <v>257</v>
      </c>
      <c r="E6341" s="3" t="str">
        <f>INDEX(光放段!$G$4:$G$237,MATCH(纤芯!G6341,光放段!$C$4:$C$237,0))</f>
        <v>山东二干|薛城临沂光缆:枣庄振兴路-临沂金雀山</v>
      </c>
      <c r="F6341" s="3">
        <f>INDEX(光放段!$I$4:$I$237,MATCH(纤芯!H6341,光放段!$B$4:$B$237,0))</f>
        <v>37057200000</v>
      </c>
      <c r="G6341" s="3" t="str">
        <f t="shared" ref="G6341:G6404" si="495">C6341&amp;"|"&amp;D6341&amp;":"&amp;N6341&amp;"-"&amp;S6341</f>
        <v>山东二干|薛城临沂光缆:枣庄振兴路-苍山塔山路</v>
      </c>
      <c r="H6341" s="3">
        <f>INDEX(光放段!$B$4:$B$237,MATCH(纤芯!G6341,光放段!$C$4:$C$237,0))</f>
        <v>37057201000</v>
      </c>
      <c r="I6341" s="3" t="str">
        <f t="shared" ref="I6341:I6404" si="496">D6341</f>
        <v>薛城临沂光缆</v>
      </c>
      <c r="J6341" s="3" t="str">
        <f>INDEX(子缆名称!$B$4:$B$29,纤芯!M6341)</f>
        <v>B缆</v>
      </c>
      <c r="K6341" s="3">
        <v>18</v>
      </c>
      <c r="L6341" s="3">
        <f t="shared" ref="L6341:L6404" si="497">MOD(K6341-1,12)+1</f>
        <v>6</v>
      </c>
      <c r="M6341" s="3">
        <f t="shared" ref="M6341:M6404" si="498">INT((K6341-1)/12)+1</f>
        <v>2</v>
      </c>
      <c r="N6341" s="3" t="s">
        <v>138</v>
      </c>
      <c r="O6341" s="3">
        <f>COUNTIF([1]局站!$D$4:$D$172,"="&amp;N6341)</f>
        <v>1</v>
      </c>
      <c r="P6341" s="3">
        <v>0</v>
      </c>
      <c r="Q6341" s="3">
        <v>0</v>
      </c>
      <c r="R6341" s="3">
        <v>0</v>
      </c>
      <c r="S6341" s="3" t="s">
        <v>98</v>
      </c>
      <c r="T6341" s="3">
        <f>COUNTIF([1]局站!$D$4:$D$172,"="&amp;S6341)</f>
        <v>1</v>
      </c>
      <c r="U6341" s="3">
        <v>0</v>
      </c>
      <c r="V6341" s="3">
        <v>0</v>
      </c>
      <c r="W6341" s="3">
        <v>0</v>
      </c>
      <c r="X6341" s="3" t="s">
        <v>1215</v>
      </c>
      <c r="Y6341" s="3" t="s">
        <v>852</v>
      </c>
      <c r="Z6341" s="3" t="str">
        <f>INDEX(业务类型!$C$4:$C$8,MATCH(纤芯!Y6341,业务类型!$B$4:$B$8,0))</f>
        <v>TWO</v>
      </c>
      <c r="AA6341" s="3" t="s">
        <v>891</v>
      </c>
    </row>
    <row r="6342" spans="1:27" ht="16.5" x14ac:dyDescent="0.2">
      <c r="A6342" s="3">
        <v>6339</v>
      </c>
      <c r="B6342" s="3">
        <f t="shared" si="494"/>
        <v>37057201019</v>
      </c>
      <c r="C6342" s="3" t="s">
        <v>1166</v>
      </c>
      <c r="D6342" s="3" t="s">
        <v>257</v>
      </c>
      <c r="E6342" s="3" t="str">
        <f>INDEX(光放段!$G$4:$G$237,MATCH(纤芯!G6342,光放段!$C$4:$C$237,0))</f>
        <v>山东二干|薛城临沂光缆:枣庄振兴路-临沂金雀山</v>
      </c>
      <c r="F6342" s="3">
        <f>INDEX(光放段!$I$4:$I$237,MATCH(纤芯!H6342,光放段!$B$4:$B$237,0))</f>
        <v>37057200000</v>
      </c>
      <c r="G6342" s="3" t="str">
        <f t="shared" si="495"/>
        <v>山东二干|薛城临沂光缆:枣庄振兴路-苍山塔山路</v>
      </c>
      <c r="H6342" s="3">
        <f>INDEX(光放段!$B$4:$B$237,MATCH(纤芯!G6342,光放段!$C$4:$C$237,0))</f>
        <v>37057201000</v>
      </c>
      <c r="I6342" s="3" t="str">
        <f t="shared" si="496"/>
        <v>薛城临沂光缆</v>
      </c>
      <c r="J6342" s="3" t="str">
        <f>INDEX(子缆名称!$B$4:$B$29,纤芯!M6342)</f>
        <v>B缆</v>
      </c>
      <c r="K6342" s="3">
        <v>19</v>
      </c>
      <c r="L6342" s="3">
        <f t="shared" si="497"/>
        <v>7</v>
      </c>
      <c r="M6342" s="3">
        <f t="shared" si="498"/>
        <v>2</v>
      </c>
      <c r="N6342" s="3" t="s">
        <v>138</v>
      </c>
      <c r="O6342" s="3">
        <f>COUNTIF([1]局站!$D$4:$D$172,"="&amp;N6342)</f>
        <v>1</v>
      </c>
      <c r="P6342" s="3">
        <v>0</v>
      </c>
      <c r="Q6342" s="3">
        <v>0</v>
      </c>
      <c r="R6342" s="3">
        <v>0</v>
      </c>
      <c r="S6342" s="3" t="s">
        <v>98</v>
      </c>
      <c r="T6342" s="3">
        <f>COUNTIF([1]局站!$D$4:$D$172,"="&amp;S6342)</f>
        <v>1</v>
      </c>
      <c r="U6342" s="3">
        <v>0</v>
      </c>
      <c r="V6342" s="3">
        <v>0</v>
      </c>
      <c r="W6342" s="3">
        <v>0</v>
      </c>
      <c r="X6342" s="3" t="s">
        <v>1215</v>
      </c>
      <c r="Y6342" s="3" t="s">
        <v>880</v>
      </c>
      <c r="Z6342" s="3" t="str">
        <f>INDEX(业务类型!$C$4:$C$8,MATCH(纤芯!Y6342,业务类型!$B$4:$B$8,0))</f>
        <v>IDLE</v>
      </c>
      <c r="AA6342" s="3"/>
    </row>
    <row r="6343" spans="1:27" ht="16.5" x14ac:dyDescent="0.2">
      <c r="A6343" s="3">
        <v>6340</v>
      </c>
      <c r="B6343" s="3">
        <f t="shared" si="494"/>
        <v>37057201020</v>
      </c>
      <c r="C6343" s="3" t="s">
        <v>1166</v>
      </c>
      <c r="D6343" s="3" t="s">
        <v>257</v>
      </c>
      <c r="E6343" s="3" t="str">
        <f>INDEX(光放段!$G$4:$G$237,MATCH(纤芯!G6343,光放段!$C$4:$C$237,0))</f>
        <v>山东二干|薛城临沂光缆:枣庄振兴路-临沂金雀山</v>
      </c>
      <c r="F6343" s="3">
        <f>INDEX(光放段!$I$4:$I$237,MATCH(纤芯!H6343,光放段!$B$4:$B$237,0))</f>
        <v>37057200000</v>
      </c>
      <c r="G6343" s="3" t="str">
        <f t="shared" si="495"/>
        <v>山东二干|薛城临沂光缆:枣庄振兴路-苍山塔山路</v>
      </c>
      <c r="H6343" s="3">
        <f>INDEX(光放段!$B$4:$B$237,MATCH(纤芯!G6343,光放段!$C$4:$C$237,0))</f>
        <v>37057201000</v>
      </c>
      <c r="I6343" s="3" t="str">
        <f t="shared" si="496"/>
        <v>薛城临沂光缆</v>
      </c>
      <c r="J6343" s="3" t="str">
        <f>INDEX(子缆名称!$B$4:$B$29,纤芯!M6343)</f>
        <v>B缆</v>
      </c>
      <c r="K6343" s="3">
        <v>20</v>
      </c>
      <c r="L6343" s="3">
        <f t="shared" si="497"/>
        <v>8</v>
      </c>
      <c r="M6343" s="3">
        <f t="shared" si="498"/>
        <v>2</v>
      </c>
      <c r="N6343" s="3" t="s">
        <v>138</v>
      </c>
      <c r="O6343" s="3">
        <f>COUNTIF([1]局站!$D$4:$D$172,"="&amp;N6343)</f>
        <v>1</v>
      </c>
      <c r="P6343" s="3">
        <v>0</v>
      </c>
      <c r="Q6343" s="3">
        <v>0</v>
      </c>
      <c r="R6343" s="3">
        <v>0</v>
      </c>
      <c r="S6343" s="3" t="s">
        <v>98</v>
      </c>
      <c r="T6343" s="3">
        <f>COUNTIF([1]局站!$D$4:$D$172,"="&amp;S6343)</f>
        <v>1</v>
      </c>
      <c r="U6343" s="3">
        <v>0</v>
      </c>
      <c r="V6343" s="3">
        <v>0</v>
      </c>
      <c r="W6343" s="3">
        <v>0</v>
      </c>
      <c r="X6343" s="3" t="s">
        <v>1215</v>
      </c>
      <c r="Y6343" s="3" t="s">
        <v>880</v>
      </c>
      <c r="Z6343" s="3" t="str">
        <f>INDEX(业务类型!$C$4:$C$8,MATCH(纤芯!Y6343,业务类型!$B$4:$B$8,0))</f>
        <v>IDLE</v>
      </c>
      <c r="AA6343" s="3"/>
    </row>
    <row r="6344" spans="1:27" ht="16.5" x14ac:dyDescent="0.2">
      <c r="A6344" s="3">
        <v>6341</v>
      </c>
      <c r="B6344" s="3">
        <f t="shared" si="494"/>
        <v>37057201021</v>
      </c>
      <c r="C6344" s="3" t="s">
        <v>1166</v>
      </c>
      <c r="D6344" s="3" t="s">
        <v>257</v>
      </c>
      <c r="E6344" s="3" t="str">
        <f>INDEX(光放段!$G$4:$G$237,MATCH(纤芯!G6344,光放段!$C$4:$C$237,0))</f>
        <v>山东二干|薛城临沂光缆:枣庄振兴路-临沂金雀山</v>
      </c>
      <c r="F6344" s="3">
        <f>INDEX(光放段!$I$4:$I$237,MATCH(纤芯!H6344,光放段!$B$4:$B$237,0))</f>
        <v>37057200000</v>
      </c>
      <c r="G6344" s="3" t="str">
        <f t="shared" si="495"/>
        <v>山东二干|薛城临沂光缆:枣庄振兴路-苍山塔山路</v>
      </c>
      <c r="H6344" s="3">
        <f>INDEX(光放段!$B$4:$B$237,MATCH(纤芯!G6344,光放段!$C$4:$C$237,0))</f>
        <v>37057201000</v>
      </c>
      <c r="I6344" s="3" t="str">
        <f t="shared" si="496"/>
        <v>薛城临沂光缆</v>
      </c>
      <c r="J6344" s="3" t="str">
        <f>INDEX(子缆名称!$B$4:$B$29,纤芯!M6344)</f>
        <v>B缆</v>
      </c>
      <c r="K6344" s="3">
        <v>21</v>
      </c>
      <c r="L6344" s="3">
        <f t="shared" si="497"/>
        <v>9</v>
      </c>
      <c r="M6344" s="3">
        <f t="shared" si="498"/>
        <v>2</v>
      </c>
      <c r="N6344" s="3" t="s">
        <v>138</v>
      </c>
      <c r="O6344" s="3">
        <f>COUNTIF([1]局站!$D$4:$D$172,"="&amp;N6344)</f>
        <v>1</v>
      </c>
      <c r="P6344" s="3">
        <v>0</v>
      </c>
      <c r="Q6344" s="3">
        <v>0</v>
      </c>
      <c r="R6344" s="3">
        <v>0</v>
      </c>
      <c r="S6344" s="3" t="s">
        <v>98</v>
      </c>
      <c r="T6344" s="3">
        <f>COUNTIF([1]局站!$D$4:$D$172,"="&amp;S6344)</f>
        <v>1</v>
      </c>
      <c r="U6344" s="3">
        <v>0</v>
      </c>
      <c r="V6344" s="3">
        <v>0</v>
      </c>
      <c r="W6344" s="3">
        <v>0</v>
      </c>
      <c r="X6344" s="3" t="s">
        <v>1215</v>
      </c>
      <c r="Y6344" s="3" t="s">
        <v>881</v>
      </c>
      <c r="Z6344" s="3" t="str">
        <f>INDEX(业务类型!$C$4:$C$8,MATCH(纤芯!Y6344,业务类型!$B$4:$B$8,0))</f>
        <v>OTHER</v>
      </c>
      <c r="AA6344" s="3" t="s">
        <v>896</v>
      </c>
    </row>
    <row r="6345" spans="1:27" ht="16.5" x14ac:dyDescent="0.2">
      <c r="A6345" s="3">
        <v>6342</v>
      </c>
      <c r="B6345" s="3">
        <f t="shared" si="494"/>
        <v>37057201022</v>
      </c>
      <c r="C6345" s="3" t="s">
        <v>1166</v>
      </c>
      <c r="D6345" s="3" t="s">
        <v>257</v>
      </c>
      <c r="E6345" s="3" t="str">
        <f>INDEX(光放段!$G$4:$G$237,MATCH(纤芯!G6345,光放段!$C$4:$C$237,0))</f>
        <v>山东二干|薛城临沂光缆:枣庄振兴路-临沂金雀山</v>
      </c>
      <c r="F6345" s="3">
        <f>INDEX(光放段!$I$4:$I$237,MATCH(纤芯!H6345,光放段!$B$4:$B$237,0))</f>
        <v>37057200000</v>
      </c>
      <c r="G6345" s="3" t="str">
        <f t="shared" si="495"/>
        <v>山东二干|薛城临沂光缆:枣庄振兴路-苍山塔山路</v>
      </c>
      <c r="H6345" s="3">
        <f>INDEX(光放段!$B$4:$B$237,MATCH(纤芯!G6345,光放段!$C$4:$C$237,0))</f>
        <v>37057201000</v>
      </c>
      <c r="I6345" s="3" t="str">
        <f t="shared" si="496"/>
        <v>薛城临沂光缆</v>
      </c>
      <c r="J6345" s="3" t="str">
        <f>INDEX(子缆名称!$B$4:$B$29,纤芯!M6345)</f>
        <v>B缆</v>
      </c>
      <c r="K6345" s="3">
        <v>22</v>
      </c>
      <c r="L6345" s="3">
        <f t="shared" si="497"/>
        <v>10</v>
      </c>
      <c r="M6345" s="3">
        <f t="shared" si="498"/>
        <v>2</v>
      </c>
      <c r="N6345" s="3" t="s">
        <v>138</v>
      </c>
      <c r="O6345" s="3">
        <f>COUNTIF([1]局站!$D$4:$D$172,"="&amp;N6345)</f>
        <v>1</v>
      </c>
      <c r="P6345" s="3">
        <v>0</v>
      </c>
      <c r="Q6345" s="3">
        <v>0</v>
      </c>
      <c r="R6345" s="3">
        <v>0</v>
      </c>
      <c r="S6345" s="3" t="s">
        <v>98</v>
      </c>
      <c r="T6345" s="3">
        <f>COUNTIF([1]局站!$D$4:$D$172,"="&amp;S6345)</f>
        <v>1</v>
      </c>
      <c r="U6345" s="3">
        <v>0</v>
      </c>
      <c r="V6345" s="3">
        <v>0</v>
      </c>
      <c r="W6345" s="3">
        <v>0</v>
      </c>
      <c r="X6345" s="3" t="s">
        <v>1215</v>
      </c>
      <c r="Y6345" s="3" t="s">
        <v>881</v>
      </c>
      <c r="Z6345" s="3" t="str">
        <f>INDEX(业务类型!$C$4:$C$8,MATCH(纤芯!Y6345,业务类型!$B$4:$B$8,0))</f>
        <v>OTHER</v>
      </c>
      <c r="AA6345" s="3" t="s">
        <v>896</v>
      </c>
    </row>
    <row r="6346" spans="1:27" ht="16.5" x14ac:dyDescent="0.2">
      <c r="A6346" s="3">
        <v>6343</v>
      </c>
      <c r="B6346" s="3">
        <f t="shared" si="494"/>
        <v>37057201023</v>
      </c>
      <c r="C6346" s="3" t="s">
        <v>1166</v>
      </c>
      <c r="D6346" s="3" t="s">
        <v>257</v>
      </c>
      <c r="E6346" s="3" t="str">
        <f>INDEX(光放段!$G$4:$G$237,MATCH(纤芯!G6346,光放段!$C$4:$C$237,0))</f>
        <v>山东二干|薛城临沂光缆:枣庄振兴路-临沂金雀山</v>
      </c>
      <c r="F6346" s="3">
        <f>INDEX(光放段!$I$4:$I$237,MATCH(纤芯!H6346,光放段!$B$4:$B$237,0))</f>
        <v>37057200000</v>
      </c>
      <c r="G6346" s="3" t="str">
        <f t="shared" si="495"/>
        <v>山东二干|薛城临沂光缆:枣庄振兴路-苍山塔山路</v>
      </c>
      <c r="H6346" s="3">
        <f>INDEX(光放段!$B$4:$B$237,MATCH(纤芯!G6346,光放段!$C$4:$C$237,0))</f>
        <v>37057201000</v>
      </c>
      <c r="I6346" s="3" t="str">
        <f t="shared" si="496"/>
        <v>薛城临沂光缆</v>
      </c>
      <c r="J6346" s="3" t="str">
        <f>INDEX(子缆名称!$B$4:$B$29,纤芯!M6346)</f>
        <v>B缆</v>
      </c>
      <c r="K6346" s="3">
        <v>23</v>
      </c>
      <c r="L6346" s="3">
        <f t="shared" si="497"/>
        <v>11</v>
      </c>
      <c r="M6346" s="3">
        <f t="shared" si="498"/>
        <v>2</v>
      </c>
      <c r="N6346" s="3" t="s">
        <v>138</v>
      </c>
      <c r="O6346" s="3">
        <f>COUNTIF([1]局站!$D$4:$D$172,"="&amp;N6346)</f>
        <v>1</v>
      </c>
      <c r="P6346" s="3">
        <v>0</v>
      </c>
      <c r="Q6346" s="3">
        <v>0</v>
      </c>
      <c r="R6346" s="3">
        <v>0</v>
      </c>
      <c r="S6346" s="3" t="s">
        <v>98</v>
      </c>
      <c r="T6346" s="3">
        <f>COUNTIF([1]局站!$D$4:$D$172,"="&amp;S6346)</f>
        <v>1</v>
      </c>
      <c r="U6346" s="3">
        <v>0</v>
      </c>
      <c r="V6346" s="3">
        <v>0</v>
      </c>
      <c r="W6346" s="3">
        <v>0</v>
      </c>
      <c r="X6346" s="3" t="s">
        <v>1215</v>
      </c>
      <c r="Y6346" s="3" t="s">
        <v>852</v>
      </c>
      <c r="Z6346" s="3" t="str">
        <f>INDEX(业务类型!$C$4:$C$8,MATCH(纤芯!Y6346,业务类型!$B$4:$B$8,0))</f>
        <v>TWO</v>
      </c>
      <c r="AA6346" s="3" t="s">
        <v>1001</v>
      </c>
    </row>
    <row r="6347" spans="1:27" ht="16.5" x14ac:dyDescent="0.2">
      <c r="A6347" s="3">
        <v>6344</v>
      </c>
      <c r="B6347" s="3">
        <f t="shared" si="494"/>
        <v>37057201024</v>
      </c>
      <c r="C6347" s="3" t="s">
        <v>1166</v>
      </c>
      <c r="D6347" s="3" t="s">
        <v>257</v>
      </c>
      <c r="E6347" s="3" t="str">
        <f>INDEX(光放段!$G$4:$G$237,MATCH(纤芯!G6347,光放段!$C$4:$C$237,0))</f>
        <v>山东二干|薛城临沂光缆:枣庄振兴路-临沂金雀山</v>
      </c>
      <c r="F6347" s="3">
        <f>INDEX(光放段!$I$4:$I$237,MATCH(纤芯!H6347,光放段!$B$4:$B$237,0))</f>
        <v>37057200000</v>
      </c>
      <c r="G6347" s="3" t="str">
        <f t="shared" si="495"/>
        <v>山东二干|薛城临沂光缆:枣庄振兴路-苍山塔山路</v>
      </c>
      <c r="H6347" s="3">
        <f>INDEX(光放段!$B$4:$B$237,MATCH(纤芯!G6347,光放段!$C$4:$C$237,0))</f>
        <v>37057201000</v>
      </c>
      <c r="I6347" s="3" t="str">
        <f t="shared" si="496"/>
        <v>薛城临沂光缆</v>
      </c>
      <c r="J6347" s="3" t="str">
        <f>INDEX(子缆名称!$B$4:$B$29,纤芯!M6347)</f>
        <v>B缆</v>
      </c>
      <c r="K6347" s="3">
        <v>24</v>
      </c>
      <c r="L6347" s="3">
        <f t="shared" si="497"/>
        <v>12</v>
      </c>
      <c r="M6347" s="3">
        <f t="shared" si="498"/>
        <v>2</v>
      </c>
      <c r="N6347" s="3" t="s">
        <v>138</v>
      </c>
      <c r="O6347" s="3">
        <f>COUNTIF([1]局站!$D$4:$D$172,"="&amp;N6347)</f>
        <v>1</v>
      </c>
      <c r="P6347" s="3">
        <v>0</v>
      </c>
      <c r="Q6347" s="3">
        <v>0</v>
      </c>
      <c r="R6347" s="3">
        <v>0</v>
      </c>
      <c r="S6347" s="3" t="s">
        <v>98</v>
      </c>
      <c r="T6347" s="3">
        <f>COUNTIF([1]局站!$D$4:$D$172,"="&amp;S6347)</f>
        <v>1</v>
      </c>
      <c r="U6347" s="3">
        <v>0</v>
      </c>
      <c r="V6347" s="3">
        <v>0</v>
      </c>
      <c r="W6347" s="3">
        <v>0</v>
      </c>
      <c r="X6347" s="3" t="s">
        <v>1215</v>
      </c>
      <c r="Y6347" s="3" t="s">
        <v>881</v>
      </c>
      <c r="Z6347" s="3" t="str">
        <f>INDEX(业务类型!$C$4:$C$8,MATCH(纤芯!Y6347,业务类型!$B$4:$B$8,0))</f>
        <v>OTHER</v>
      </c>
      <c r="AA6347" s="3" t="s">
        <v>1143</v>
      </c>
    </row>
    <row r="6348" spans="1:27" ht="16.5" x14ac:dyDescent="0.2">
      <c r="A6348" s="3">
        <v>6345</v>
      </c>
      <c r="B6348" s="3">
        <f t="shared" si="494"/>
        <v>37057202001</v>
      </c>
      <c r="C6348" s="3" t="s">
        <v>1166</v>
      </c>
      <c r="D6348" s="3" t="s">
        <v>257</v>
      </c>
      <c r="E6348" s="3" t="str">
        <f>INDEX(光放段!$G$4:$G$237,MATCH(纤芯!G6348,光放段!$C$4:$C$237,0))</f>
        <v>山东二干|薛城临沂光缆:枣庄振兴路-临沂金雀山</v>
      </c>
      <c r="F6348" s="3">
        <f>INDEX(光放段!$I$4:$I$237,MATCH(纤芯!H6348,光放段!$B$4:$B$237,0))</f>
        <v>37057200000</v>
      </c>
      <c r="G6348" s="3" t="str">
        <f t="shared" si="495"/>
        <v>山东二干|薛城临沂光缆:苍山塔山路-临沂金雀山</v>
      </c>
      <c r="H6348" s="3">
        <f>INDEX(光放段!$B$4:$B$237,MATCH(纤芯!G6348,光放段!$C$4:$C$237,0))</f>
        <v>37057202000</v>
      </c>
      <c r="I6348" s="3" t="str">
        <f t="shared" si="496"/>
        <v>薛城临沂光缆</v>
      </c>
      <c r="J6348" s="3" t="str">
        <f>INDEX(子缆名称!$B$4:$B$29,纤芯!M6348)</f>
        <v>A缆</v>
      </c>
      <c r="K6348" s="3">
        <v>1</v>
      </c>
      <c r="L6348" s="3">
        <f t="shared" si="497"/>
        <v>1</v>
      </c>
      <c r="M6348" s="3">
        <f t="shared" si="498"/>
        <v>1</v>
      </c>
      <c r="N6348" s="3" t="s">
        <v>98</v>
      </c>
      <c r="O6348" s="3">
        <f>COUNTIF([1]局站!$D$4:$D$172,"="&amp;N6348)</f>
        <v>1</v>
      </c>
      <c r="P6348" s="3">
        <v>0</v>
      </c>
      <c r="Q6348" s="3">
        <v>0</v>
      </c>
      <c r="R6348" s="3">
        <v>0</v>
      </c>
      <c r="S6348" s="3" t="s">
        <v>91</v>
      </c>
      <c r="T6348" s="3">
        <f>COUNTIF([1]局站!$D$4:$D$172,"="&amp;S6348)</f>
        <v>1</v>
      </c>
      <c r="U6348" s="3">
        <v>0</v>
      </c>
      <c r="V6348" s="3">
        <v>0</v>
      </c>
      <c r="W6348" s="3">
        <v>0</v>
      </c>
      <c r="X6348" s="3" t="s">
        <v>1214</v>
      </c>
      <c r="Y6348" s="3" t="s">
        <v>852</v>
      </c>
      <c r="Z6348" s="3" t="str">
        <f>INDEX(业务类型!$C$4:$C$8,MATCH(纤芯!Y6348,业务类型!$B$4:$B$8,0))</f>
        <v>TWO</v>
      </c>
      <c r="AA6348" s="3" t="s">
        <v>993</v>
      </c>
    </row>
    <row r="6349" spans="1:27" ht="16.5" x14ac:dyDescent="0.2">
      <c r="A6349" s="3">
        <v>6346</v>
      </c>
      <c r="B6349" s="3">
        <f t="shared" si="494"/>
        <v>37057202002</v>
      </c>
      <c r="C6349" s="3" t="s">
        <v>1166</v>
      </c>
      <c r="D6349" s="3" t="s">
        <v>257</v>
      </c>
      <c r="E6349" s="3" t="str">
        <f>INDEX(光放段!$G$4:$G$237,MATCH(纤芯!G6349,光放段!$C$4:$C$237,0))</f>
        <v>山东二干|薛城临沂光缆:枣庄振兴路-临沂金雀山</v>
      </c>
      <c r="F6349" s="3">
        <f>INDEX(光放段!$I$4:$I$237,MATCH(纤芯!H6349,光放段!$B$4:$B$237,0))</f>
        <v>37057200000</v>
      </c>
      <c r="G6349" s="3" t="str">
        <f t="shared" si="495"/>
        <v>山东二干|薛城临沂光缆:苍山塔山路-临沂金雀山</v>
      </c>
      <c r="H6349" s="3">
        <f>INDEX(光放段!$B$4:$B$237,MATCH(纤芯!G6349,光放段!$C$4:$C$237,0))</f>
        <v>37057202000</v>
      </c>
      <c r="I6349" s="3" t="str">
        <f t="shared" si="496"/>
        <v>薛城临沂光缆</v>
      </c>
      <c r="J6349" s="3" t="str">
        <f>INDEX(子缆名称!$B$4:$B$29,纤芯!M6349)</f>
        <v>A缆</v>
      </c>
      <c r="K6349" s="3">
        <v>2</v>
      </c>
      <c r="L6349" s="3">
        <f t="shared" si="497"/>
        <v>2</v>
      </c>
      <c r="M6349" s="3">
        <f t="shared" si="498"/>
        <v>1</v>
      </c>
      <c r="N6349" s="3" t="s">
        <v>98</v>
      </c>
      <c r="O6349" s="3">
        <f>COUNTIF([1]局站!$D$4:$D$172,"="&amp;N6349)</f>
        <v>1</v>
      </c>
      <c r="P6349" s="3">
        <v>0</v>
      </c>
      <c r="Q6349" s="3">
        <v>0</v>
      </c>
      <c r="R6349" s="3">
        <v>0</v>
      </c>
      <c r="S6349" s="3" t="s">
        <v>91</v>
      </c>
      <c r="T6349" s="3">
        <f>COUNTIF([1]局站!$D$4:$D$172,"="&amp;S6349)</f>
        <v>1</v>
      </c>
      <c r="U6349" s="3">
        <v>0</v>
      </c>
      <c r="V6349" s="3">
        <v>0</v>
      </c>
      <c r="W6349" s="3">
        <v>0</v>
      </c>
      <c r="X6349" s="3" t="s">
        <v>1214</v>
      </c>
      <c r="Y6349" s="3" t="s">
        <v>852</v>
      </c>
      <c r="Z6349" s="3" t="str">
        <f>INDEX(业务类型!$C$4:$C$8,MATCH(纤芯!Y6349,业务类型!$B$4:$B$8,0))</f>
        <v>TWO</v>
      </c>
      <c r="AA6349" s="3" t="s">
        <v>993</v>
      </c>
    </row>
    <row r="6350" spans="1:27" ht="16.5" x14ac:dyDescent="0.2">
      <c r="A6350" s="3">
        <v>6347</v>
      </c>
      <c r="B6350" s="3">
        <f t="shared" si="494"/>
        <v>37057202003</v>
      </c>
      <c r="C6350" s="3" t="s">
        <v>1166</v>
      </c>
      <c r="D6350" s="3" t="s">
        <v>257</v>
      </c>
      <c r="E6350" s="3" t="str">
        <f>INDEX(光放段!$G$4:$G$237,MATCH(纤芯!G6350,光放段!$C$4:$C$237,0))</f>
        <v>山东二干|薛城临沂光缆:枣庄振兴路-临沂金雀山</v>
      </c>
      <c r="F6350" s="3">
        <f>INDEX(光放段!$I$4:$I$237,MATCH(纤芯!H6350,光放段!$B$4:$B$237,0))</f>
        <v>37057200000</v>
      </c>
      <c r="G6350" s="3" t="str">
        <f t="shared" si="495"/>
        <v>山东二干|薛城临沂光缆:苍山塔山路-临沂金雀山</v>
      </c>
      <c r="H6350" s="3">
        <f>INDEX(光放段!$B$4:$B$237,MATCH(纤芯!G6350,光放段!$C$4:$C$237,0))</f>
        <v>37057202000</v>
      </c>
      <c r="I6350" s="3" t="str">
        <f t="shared" si="496"/>
        <v>薛城临沂光缆</v>
      </c>
      <c r="J6350" s="3" t="str">
        <f>INDEX(子缆名称!$B$4:$B$29,纤芯!M6350)</f>
        <v>A缆</v>
      </c>
      <c r="K6350" s="3">
        <v>3</v>
      </c>
      <c r="L6350" s="3">
        <f t="shared" si="497"/>
        <v>3</v>
      </c>
      <c r="M6350" s="3">
        <f t="shared" si="498"/>
        <v>1</v>
      </c>
      <c r="N6350" s="3" t="s">
        <v>98</v>
      </c>
      <c r="O6350" s="3">
        <f>COUNTIF([1]局站!$D$4:$D$172,"="&amp;N6350)</f>
        <v>1</v>
      </c>
      <c r="P6350" s="3">
        <v>0</v>
      </c>
      <c r="Q6350" s="3">
        <v>0</v>
      </c>
      <c r="R6350" s="3">
        <v>0</v>
      </c>
      <c r="S6350" s="3" t="s">
        <v>91</v>
      </c>
      <c r="T6350" s="3">
        <f>COUNTIF([1]局站!$D$4:$D$172,"="&amp;S6350)</f>
        <v>1</v>
      </c>
      <c r="U6350" s="3">
        <v>0</v>
      </c>
      <c r="V6350" s="3">
        <v>0</v>
      </c>
      <c r="W6350" s="3">
        <v>0</v>
      </c>
      <c r="X6350" s="3" t="s">
        <v>1214</v>
      </c>
      <c r="Y6350" s="3" t="s">
        <v>852</v>
      </c>
      <c r="Z6350" s="3" t="str">
        <f>INDEX(业务类型!$C$4:$C$8,MATCH(纤芯!Y6350,业务类型!$B$4:$B$8,0))</f>
        <v>TWO</v>
      </c>
      <c r="AA6350" s="3" t="s">
        <v>955</v>
      </c>
    </row>
    <row r="6351" spans="1:27" ht="16.5" x14ac:dyDescent="0.2">
      <c r="A6351" s="3">
        <v>6348</v>
      </c>
      <c r="B6351" s="3">
        <f t="shared" si="494"/>
        <v>37057202004</v>
      </c>
      <c r="C6351" s="3" t="s">
        <v>1166</v>
      </c>
      <c r="D6351" s="3" t="s">
        <v>257</v>
      </c>
      <c r="E6351" s="3" t="str">
        <f>INDEX(光放段!$G$4:$G$237,MATCH(纤芯!G6351,光放段!$C$4:$C$237,0))</f>
        <v>山东二干|薛城临沂光缆:枣庄振兴路-临沂金雀山</v>
      </c>
      <c r="F6351" s="3">
        <f>INDEX(光放段!$I$4:$I$237,MATCH(纤芯!H6351,光放段!$B$4:$B$237,0))</f>
        <v>37057200000</v>
      </c>
      <c r="G6351" s="3" t="str">
        <f t="shared" si="495"/>
        <v>山东二干|薛城临沂光缆:苍山塔山路-临沂金雀山</v>
      </c>
      <c r="H6351" s="3">
        <f>INDEX(光放段!$B$4:$B$237,MATCH(纤芯!G6351,光放段!$C$4:$C$237,0))</f>
        <v>37057202000</v>
      </c>
      <c r="I6351" s="3" t="str">
        <f t="shared" si="496"/>
        <v>薛城临沂光缆</v>
      </c>
      <c r="J6351" s="3" t="str">
        <f>INDEX(子缆名称!$B$4:$B$29,纤芯!M6351)</f>
        <v>A缆</v>
      </c>
      <c r="K6351" s="3">
        <v>4</v>
      </c>
      <c r="L6351" s="3">
        <f t="shared" si="497"/>
        <v>4</v>
      </c>
      <c r="M6351" s="3">
        <f t="shared" si="498"/>
        <v>1</v>
      </c>
      <c r="N6351" s="3" t="s">
        <v>98</v>
      </c>
      <c r="O6351" s="3">
        <f>COUNTIF([1]局站!$D$4:$D$172,"="&amp;N6351)</f>
        <v>1</v>
      </c>
      <c r="P6351" s="3">
        <v>0</v>
      </c>
      <c r="Q6351" s="3">
        <v>0</v>
      </c>
      <c r="R6351" s="3">
        <v>0</v>
      </c>
      <c r="S6351" s="3" t="s">
        <v>91</v>
      </c>
      <c r="T6351" s="3">
        <f>COUNTIF([1]局站!$D$4:$D$172,"="&amp;S6351)</f>
        <v>1</v>
      </c>
      <c r="U6351" s="3">
        <v>0</v>
      </c>
      <c r="V6351" s="3">
        <v>0</v>
      </c>
      <c r="W6351" s="3">
        <v>0</v>
      </c>
      <c r="X6351" s="3" t="s">
        <v>1214</v>
      </c>
      <c r="Y6351" s="3" t="s">
        <v>880</v>
      </c>
      <c r="Z6351" s="3" t="str">
        <f>INDEX(业务类型!$C$4:$C$8,MATCH(纤芯!Y6351,业务类型!$B$4:$B$8,0))</f>
        <v>IDLE</v>
      </c>
      <c r="AA6351" s="3"/>
    </row>
    <row r="6352" spans="1:27" ht="16.5" x14ac:dyDescent="0.2">
      <c r="A6352" s="3">
        <v>6349</v>
      </c>
      <c r="B6352" s="3">
        <f t="shared" si="494"/>
        <v>37057202005</v>
      </c>
      <c r="C6352" s="3" t="s">
        <v>1166</v>
      </c>
      <c r="D6352" s="3" t="s">
        <v>257</v>
      </c>
      <c r="E6352" s="3" t="str">
        <f>INDEX(光放段!$G$4:$G$237,MATCH(纤芯!G6352,光放段!$C$4:$C$237,0))</f>
        <v>山东二干|薛城临沂光缆:枣庄振兴路-临沂金雀山</v>
      </c>
      <c r="F6352" s="3">
        <f>INDEX(光放段!$I$4:$I$237,MATCH(纤芯!H6352,光放段!$B$4:$B$237,0))</f>
        <v>37057200000</v>
      </c>
      <c r="G6352" s="3" t="str">
        <f t="shared" si="495"/>
        <v>山东二干|薛城临沂光缆:苍山塔山路-临沂金雀山</v>
      </c>
      <c r="H6352" s="3">
        <f>INDEX(光放段!$B$4:$B$237,MATCH(纤芯!G6352,光放段!$C$4:$C$237,0))</f>
        <v>37057202000</v>
      </c>
      <c r="I6352" s="3" t="str">
        <f t="shared" si="496"/>
        <v>薛城临沂光缆</v>
      </c>
      <c r="J6352" s="3" t="str">
        <f>INDEX(子缆名称!$B$4:$B$29,纤芯!M6352)</f>
        <v>A缆</v>
      </c>
      <c r="K6352" s="3">
        <v>5</v>
      </c>
      <c r="L6352" s="3">
        <f t="shared" si="497"/>
        <v>5</v>
      </c>
      <c r="M6352" s="3">
        <f t="shared" si="498"/>
        <v>1</v>
      </c>
      <c r="N6352" s="3" t="s">
        <v>98</v>
      </c>
      <c r="O6352" s="3">
        <f>COUNTIF([1]局站!$D$4:$D$172,"="&amp;N6352)</f>
        <v>1</v>
      </c>
      <c r="P6352" s="3">
        <v>0</v>
      </c>
      <c r="Q6352" s="3">
        <v>0</v>
      </c>
      <c r="R6352" s="3">
        <v>0</v>
      </c>
      <c r="S6352" s="3" t="s">
        <v>91</v>
      </c>
      <c r="T6352" s="3">
        <f>COUNTIF([1]局站!$D$4:$D$172,"="&amp;S6352)</f>
        <v>1</v>
      </c>
      <c r="U6352" s="3">
        <v>0</v>
      </c>
      <c r="V6352" s="3">
        <v>0</v>
      </c>
      <c r="W6352" s="3">
        <v>0</v>
      </c>
      <c r="X6352" s="3" t="s">
        <v>1214</v>
      </c>
      <c r="Y6352" s="3" t="s">
        <v>880</v>
      </c>
      <c r="Z6352" s="3" t="str">
        <f>INDEX(业务类型!$C$4:$C$8,MATCH(纤芯!Y6352,业务类型!$B$4:$B$8,0))</f>
        <v>IDLE</v>
      </c>
      <c r="AA6352" s="3"/>
    </row>
    <row r="6353" spans="1:27" ht="16.5" x14ac:dyDescent="0.2">
      <c r="A6353" s="3">
        <v>6350</v>
      </c>
      <c r="B6353" s="3">
        <f t="shared" si="494"/>
        <v>37057202006</v>
      </c>
      <c r="C6353" s="3" t="s">
        <v>1166</v>
      </c>
      <c r="D6353" s="3" t="s">
        <v>257</v>
      </c>
      <c r="E6353" s="3" t="str">
        <f>INDEX(光放段!$G$4:$G$237,MATCH(纤芯!G6353,光放段!$C$4:$C$237,0))</f>
        <v>山东二干|薛城临沂光缆:枣庄振兴路-临沂金雀山</v>
      </c>
      <c r="F6353" s="3">
        <f>INDEX(光放段!$I$4:$I$237,MATCH(纤芯!H6353,光放段!$B$4:$B$237,0))</f>
        <v>37057200000</v>
      </c>
      <c r="G6353" s="3" t="str">
        <f t="shared" si="495"/>
        <v>山东二干|薛城临沂光缆:苍山塔山路-临沂金雀山</v>
      </c>
      <c r="H6353" s="3">
        <f>INDEX(光放段!$B$4:$B$237,MATCH(纤芯!G6353,光放段!$C$4:$C$237,0))</f>
        <v>37057202000</v>
      </c>
      <c r="I6353" s="3" t="str">
        <f t="shared" si="496"/>
        <v>薛城临沂光缆</v>
      </c>
      <c r="J6353" s="3" t="str">
        <f>INDEX(子缆名称!$B$4:$B$29,纤芯!M6353)</f>
        <v>A缆</v>
      </c>
      <c r="K6353" s="3">
        <v>6</v>
      </c>
      <c r="L6353" s="3">
        <f t="shared" si="497"/>
        <v>6</v>
      </c>
      <c r="M6353" s="3">
        <f t="shared" si="498"/>
        <v>1</v>
      </c>
      <c r="N6353" s="3" t="s">
        <v>98</v>
      </c>
      <c r="O6353" s="3">
        <f>COUNTIF([1]局站!$D$4:$D$172,"="&amp;N6353)</f>
        <v>1</v>
      </c>
      <c r="P6353" s="3">
        <v>0</v>
      </c>
      <c r="Q6353" s="3">
        <v>0</v>
      </c>
      <c r="R6353" s="3">
        <v>0</v>
      </c>
      <c r="S6353" s="3" t="s">
        <v>91</v>
      </c>
      <c r="T6353" s="3">
        <f>COUNTIF([1]局站!$D$4:$D$172,"="&amp;S6353)</f>
        <v>1</v>
      </c>
      <c r="U6353" s="3">
        <v>0</v>
      </c>
      <c r="V6353" s="3">
        <v>0</v>
      </c>
      <c r="W6353" s="3">
        <v>0</v>
      </c>
      <c r="X6353" s="3" t="s">
        <v>1214</v>
      </c>
      <c r="Y6353" s="3" t="s">
        <v>852</v>
      </c>
      <c r="Z6353" s="3" t="str">
        <f>INDEX(业务类型!$C$4:$C$8,MATCH(纤芯!Y6353,业务类型!$B$4:$B$8,0))</f>
        <v>TWO</v>
      </c>
      <c r="AA6353" s="3" t="s">
        <v>955</v>
      </c>
    </row>
    <row r="6354" spans="1:27" ht="16.5" x14ac:dyDescent="0.2">
      <c r="A6354" s="3">
        <v>6351</v>
      </c>
      <c r="B6354" s="3">
        <f t="shared" si="494"/>
        <v>37057202007</v>
      </c>
      <c r="C6354" s="3" t="s">
        <v>1166</v>
      </c>
      <c r="D6354" s="3" t="s">
        <v>257</v>
      </c>
      <c r="E6354" s="3" t="str">
        <f>INDEX(光放段!$G$4:$G$237,MATCH(纤芯!G6354,光放段!$C$4:$C$237,0))</f>
        <v>山东二干|薛城临沂光缆:枣庄振兴路-临沂金雀山</v>
      </c>
      <c r="F6354" s="3">
        <f>INDEX(光放段!$I$4:$I$237,MATCH(纤芯!H6354,光放段!$B$4:$B$237,0))</f>
        <v>37057200000</v>
      </c>
      <c r="G6354" s="3" t="str">
        <f t="shared" si="495"/>
        <v>山东二干|薛城临沂光缆:苍山塔山路-临沂金雀山</v>
      </c>
      <c r="H6354" s="3">
        <f>INDEX(光放段!$B$4:$B$237,MATCH(纤芯!G6354,光放段!$C$4:$C$237,0))</f>
        <v>37057202000</v>
      </c>
      <c r="I6354" s="3" t="str">
        <f t="shared" si="496"/>
        <v>薛城临沂光缆</v>
      </c>
      <c r="J6354" s="3" t="str">
        <f>INDEX(子缆名称!$B$4:$B$29,纤芯!M6354)</f>
        <v>A缆</v>
      </c>
      <c r="K6354" s="3">
        <v>7</v>
      </c>
      <c r="L6354" s="3">
        <f t="shared" si="497"/>
        <v>7</v>
      </c>
      <c r="M6354" s="3">
        <f t="shared" si="498"/>
        <v>1</v>
      </c>
      <c r="N6354" s="3" t="s">
        <v>98</v>
      </c>
      <c r="O6354" s="3">
        <f>COUNTIF([1]局站!$D$4:$D$172,"="&amp;N6354)</f>
        <v>1</v>
      </c>
      <c r="P6354" s="3">
        <v>0</v>
      </c>
      <c r="Q6354" s="3">
        <v>0</v>
      </c>
      <c r="R6354" s="3">
        <v>0</v>
      </c>
      <c r="S6354" s="3" t="s">
        <v>91</v>
      </c>
      <c r="T6354" s="3">
        <f>COUNTIF([1]局站!$D$4:$D$172,"="&amp;S6354)</f>
        <v>1</v>
      </c>
      <c r="U6354" s="3">
        <v>0</v>
      </c>
      <c r="V6354" s="3">
        <v>0</v>
      </c>
      <c r="W6354" s="3">
        <v>0</v>
      </c>
      <c r="X6354" s="3" t="s">
        <v>1214</v>
      </c>
      <c r="Y6354" s="3" t="s">
        <v>880</v>
      </c>
      <c r="Z6354" s="3" t="str">
        <f>INDEX(业务类型!$C$4:$C$8,MATCH(纤芯!Y6354,业务类型!$B$4:$B$8,0))</f>
        <v>IDLE</v>
      </c>
      <c r="AA6354" s="3"/>
    </row>
    <row r="6355" spans="1:27" ht="16.5" x14ac:dyDescent="0.2">
      <c r="A6355" s="3">
        <v>6352</v>
      </c>
      <c r="B6355" s="3">
        <f t="shared" si="494"/>
        <v>37057202008</v>
      </c>
      <c r="C6355" s="3" t="s">
        <v>1166</v>
      </c>
      <c r="D6355" s="3" t="s">
        <v>257</v>
      </c>
      <c r="E6355" s="3" t="str">
        <f>INDEX(光放段!$G$4:$G$237,MATCH(纤芯!G6355,光放段!$C$4:$C$237,0))</f>
        <v>山东二干|薛城临沂光缆:枣庄振兴路-临沂金雀山</v>
      </c>
      <c r="F6355" s="3">
        <f>INDEX(光放段!$I$4:$I$237,MATCH(纤芯!H6355,光放段!$B$4:$B$237,0))</f>
        <v>37057200000</v>
      </c>
      <c r="G6355" s="3" t="str">
        <f t="shared" si="495"/>
        <v>山东二干|薛城临沂光缆:苍山塔山路-临沂金雀山</v>
      </c>
      <c r="H6355" s="3">
        <f>INDEX(光放段!$B$4:$B$237,MATCH(纤芯!G6355,光放段!$C$4:$C$237,0))</f>
        <v>37057202000</v>
      </c>
      <c r="I6355" s="3" t="str">
        <f t="shared" si="496"/>
        <v>薛城临沂光缆</v>
      </c>
      <c r="J6355" s="3" t="str">
        <f>INDEX(子缆名称!$B$4:$B$29,纤芯!M6355)</f>
        <v>A缆</v>
      </c>
      <c r="K6355" s="3">
        <v>8</v>
      </c>
      <c r="L6355" s="3">
        <f t="shared" si="497"/>
        <v>8</v>
      </c>
      <c r="M6355" s="3">
        <f t="shared" si="498"/>
        <v>1</v>
      </c>
      <c r="N6355" s="3" t="s">
        <v>98</v>
      </c>
      <c r="O6355" s="3">
        <f>COUNTIF([1]局站!$D$4:$D$172,"="&amp;N6355)</f>
        <v>1</v>
      </c>
      <c r="P6355" s="3">
        <v>0</v>
      </c>
      <c r="Q6355" s="3">
        <v>0</v>
      </c>
      <c r="R6355" s="3">
        <v>0</v>
      </c>
      <c r="S6355" s="3" t="s">
        <v>91</v>
      </c>
      <c r="T6355" s="3">
        <f>COUNTIF([1]局站!$D$4:$D$172,"="&amp;S6355)</f>
        <v>1</v>
      </c>
      <c r="U6355" s="3">
        <v>0</v>
      </c>
      <c r="V6355" s="3">
        <v>0</v>
      </c>
      <c r="W6355" s="3">
        <v>0</v>
      </c>
      <c r="X6355" s="3" t="s">
        <v>1214</v>
      </c>
      <c r="Y6355" s="3" t="s">
        <v>881</v>
      </c>
      <c r="Z6355" s="3" t="str">
        <f>INDEX(业务类型!$C$4:$C$8,MATCH(纤芯!Y6355,业务类型!$B$4:$B$8,0))</f>
        <v>OTHER</v>
      </c>
      <c r="AA6355" s="3" t="s">
        <v>896</v>
      </c>
    </row>
    <row r="6356" spans="1:27" ht="16.5" x14ac:dyDescent="0.2">
      <c r="A6356" s="3">
        <v>6353</v>
      </c>
      <c r="B6356" s="3">
        <f t="shared" si="494"/>
        <v>37057202009</v>
      </c>
      <c r="C6356" s="3" t="s">
        <v>1166</v>
      </c>
      <c r="D6356" s="3" t="s">
        <v>257</v>
      </c>
      <c r="E6356" s="3" t="str">
        <f>INDEX(光放段!$G$4:$G$237,MATCH(纤芯!G6356,光放段!$C$4:$C$237,0))</f>
        <v>山东二干|薛城临沂光缆:枣庄振兴路-临沂金雀山</v>
      </c>
      <c r="F6356" s="3">
        <f>INDEX(光放段!$I$4:$I$237,MATCH(纤芯!H6356,光放段!$B$4:$B$237,0))</f>
        <v>37057200000</v>
      </c>
      <c r="G6356" s="3" t="str">
        <f t="shared" si="495"/>
        <v>山东二干|薛城临沂光缆:苍山塔山路-临沂金雀山</v>
      </c>
      <c r="H6356" s="3">
        <f>INDEX(光放段!$B$4:$B$237,MATCH(纤芯!G6356,光放段!$C$4:$C$237,0))</f>
        <v>37057202000</v>
      </c>
      <c r="I6356" s="3" t="str">
        <f t="shared" si="496"/>
        <v>薛城临沂光缆</v>
      </c>
      <c r="J6356" s="3" t="str">
        <f>INDEX(子缆名称!$B$4:$B$29,纤芯!M6356)</f>
        <v>A缆</v>
      </c>
      <c r="K6356" s="3">
        <v>9</v>
      </c>
      <c r="L6356" s="3">
        <f t="shared" si="497"/>
        <v>9</v>
      </c>
      <c r="M6356" s="3">
        <f t="shared" si="498"/>
        <v>1</v>
      </c>
      <c r="N6356" s="3" t="s">
        <v>98</v>
      </c>
      <c r="O6356" s="3">
        <f>COUNTIF([1]局站!$D$4:$D$172,"="&amp;N6356)</f>
        <v>1</v>
      </c>
      <c r="P6356" s="3">
        <v>0</v>
      </c>
      <c r="Q6356" s="3">
        <v>0</v>
      </c>
      <c r="R6356" s="3">
        <v>0</v>
      </c>
      <c r="S6356" s="3" t="s">
        <v>91</v>
      </c>
      <c r="T6356" s="3">
        <f>COUNTIF([1]局站!$D$4:$D$172,"="&amp;S6356)</f>
        <v>1</v>
      </c>
      <c r="U6356" s="3">
        <v>0</v>
      </c>
      <c r="V6356" s="3">
        <v>0</v>
      </c>
      <c r="W6356" s="3">
        <v>0</v>
      </c>
      <c r="X6356" s="3" t="s">
        <v>1215</v>
      </c>
      <c r="Y6356" s="3" t="s">
        <v>880</v>
      </c>
      <c r="Z6356" s="3" t="str">
        <f>INDEX(业务类型!$C$4:$C$8,MATCH(纤芯!Y6356,业务类型!$B$4:$B$8,0))</f>
        <v>IDLE</v>
      </c>
      <c r="AA6356" s="3"/>
    </row>
    <row r="6357" spans="1:27" ht="16.5" x14ac:dyDescent="0.2">
      <c r="A6357" s="3">
        <v>6354</v>
      </c>
      <c r="B6357" s="3">
        <f t="shared" ref="B6357:B6420" si="499">H6357+K6357</f>
        <v>37057202010</v>
      </c>
      <c r="C6357" s="3" t="s">
        <v>1166</v>
      </c>
      <c r="D6357" s="3" t="s">
        <v>257</v>
      </c>
      <c r="E6357" s="3" t="str">
        <f>INDEX(光放段!$G$4:$G$237,MATCH(纤芯!G6357,光放段!$C$4:$C$237,0))</f>
        <v>山东二干|薛城临沂光缆:枣庄振兴路-临沂金雀山</v>
      </c>
      <c r="F6357" s="3">
        <f>INDEX(光放段!$I$4:$I$237,MATCH(纤芯!H6357,光放段!$B$4:$B$237,0))</f>
        <v>37057200000</v>
      </c>
      <c r="G6357" s="3" t="str">
        <f t="shared" si="495"/>
        <v>山东二干|薛城临沂光缆:苍山塔山路-临沂金雀山</v>
      </c>
      <c r="H6357" s="3">
        <f>INDEX(光放段!$B$4:$B$237,MATCH(纤芯!G6357,光放段!$C$4:$C$237,0))</f>
        <v>37057202000</v>
      </c>
      <c r="I6357" s="3" t="str">
        <f t="shared" si="496"/>
        <v>薛城临沂光缆</v>
      </c>
      <c r="J6357" s="3" t="str">
        <f>INDEX(子缆名称!$B$4:$B$29,纤芯!M6357)</f>
        <v>A缆</v>
      </c>
      <c r="K6357" s="3">
        <v>10</v>
      </c>
      <c r="L6357" s="3">
        <f t="shared" si="497"/>
        <v>10</v>
      </c>
      <c r="M6357" s="3">
        <f t="shared" si="498"/>
        <v>1</v>
      </c>
      <c r="N6357" s="3" t="s">
        <v>98</v>
      </c>
      <c r="O6357" s="3">
        <f>COUNTIF([1]局站!$D$4:$D$172,"="&amp;N6357)</f>
        <v>1</v>
      </c>
      <c r="P6357" s="3">
        <v>0</v>
      </c>
      <c r="Q6357" s="3">
        <v>0</v>
      </c>
      <c r="R6357" s="3">
        <v>0</v>
      </c>
      <c r="S6357" s="3" t="s">
        <v>91</v>
      </c>
      <c r="T6357" s="3">
        <f>COUNTIF([1]局站!$D$4:$D$172,"="&amp;S6357)</f>
        <v>1</v>
      </c>
      <c r="U6357" s="3">
        <v>0</v>
      </c>
      <c r="V6357" s="3">
        <v>0</v>
      </c>
      <c r="W6357" s="3">
        <v>0</v>
      </c>
      <c r="X6357" s="3" t="s">
        <v>1215</v>
      </c>
      <c r="Y6357" s="3" t="s">
        <v>852</v>
      </c>
      <c r="Z6357" s="3" t="str">
        <f>INDEX(业务类型!$C$4:$C$8,MATCH(纤芯!Y6357,业务类型!$B$4:$B$8,0))</f>
        <v>TWO</v>
      </c>
      <c r="AA6357" s="3" t="s">
        <v>891</v>
      </c>
    </row>
    <row r="6358" spans="1:27" ht="16.5" x14ac:dyDescent="0.2">
      <c r="A6358" s="3">
        <v>6355</v>
      </c>
      <c r="B6358" s="3">
        <f t="shared" si="499"/>
        <v>37057202011</v>
      </c>
      <c r="C6358" s="3" t="s">
        <v>1166</v>
      </c>
      <c r="D6358" s="3" t="s">
        <v>257</v>
      </c>
      <c r="E6358" s="3" t="str">
        <f>INDEX(光放段!$G$4:$G$237,MATCH(纤芯!G6358,光放段!$C$4:$C$237,0))</f>
        <v>山东二干|薛城临沂光缆:枣庄振兴路-临沂金雀山</v>
      </c>
      <c r="F6358" s="3">
        <f>INDEX(光放段!$I$4:$I$237,MATCH(纤芯!H6358,光放段!$B$4:$B$237,0))</f>
        <v>37057200000</v>
      </c>
      <c r="G6358" s="3" t="str">
        <f t="shared" si="495"/>
        <v>山东二干|薛城临沂光缆:苍山塔山路-临沂金雀山</v>
      </c>
      <c r="H6358" s="3">
        <f>INDEX(光放段!$B$4:$B$237,MATCH(纤芯!G6358,光放段!$C$4:$C$237,0))</f>
        <v>37057202000</v>
      </c>
      <c r="I6358" s="3" t="str">
        <f t="shared" si="496"/>
        <v>薛城临沂光缆</v>
      </c>
      <c r="J6358" s="3" t="str">
        <f>INDEX(子缆名称!$B$4:$B$29,纤芯!M6358)</f>
        <v>A缆</v>
      </c>
      <c r="K6358" s="3">
        <v>11</v>
      </c>
      <c r="L6358" s="3">
        <f t="shared" si="497"/>
        <v>11</v>
      </c>
      <c r="M6358" s="3">
        <f t="shared" si="498"/>
        <v>1</v>
      </c>
      <c r="N6358" s="3" t="s">
        <v>98</v>
      </c>
      <c r="O6358" s="3">
        <f>COUNTIF([1]局站!$D$4:$D$172,"="&amp;N6358)</f>
        <v>1</v>
      </c>
      <c r="P6358" s="3">
        <v>0</v>
      </c>
      <c r="Q6358" s="3">
        <v>0</v>
      </c>
      <c r="R6358" s="3">
        <v>0</v>
      </c>
      <c r="S6358" s="3" t="s">
        <v>91</v>
      </c>
      <c r="T6358" s="3">
        <f>COUNTIF([1]局站!$D$4:$D$172,"="&amp;S6358)</f>
        <v>1</v>
      </c>
      <c r="U6358" s="3">
        <v>0</v>
      </c>
      <c r="V6358" s="3">
        <v>0</v>
      </c>
      <c r="W6358" s="3">
        <v>0</v>
      </c>
      <c r="X6358" s="3" t="s">
        <v>1215</v>
      </c>
      <c r="Y6358" s="3" t="s">
        <v>852</v>
      </c>
      <c r="Z6358" s="3" t="str">
        <f>INDEX(业务类型!$C$4:$C$8,MATCH(纤芯!Y6358,业务类型!$B$4:$B$8,0))</f>
        <v>TWO</v>
      </c>
      <c r="AA6358" s="3" t="s">
        <v>954</v>
      </c>
    </row>
    <row r="6359" spans="1:27" ht="16.5" x14ac:dyDescent="0.2">
      <c r="A6359" s="3">
        <v>6356</v>
      </c>
      <c r="B6359" s="3">
        <f t="shared" si="499"/>
        <v>37057202012</v>
      </c>
      <c r="C6359" s="3" t="s">
        <v>1166</v>
      </c>
      <c r="D6359" s="3" t="s">
        <v>257</v>
      </c>
      <c r="E6359" s="3" t="str">
        <f>INDEX(光放段!$G$4:$G$237,MATCH(纤芯!G6359,光放段!$C$4:$C$237,0))</f>
        <v>山东二干|薛城临沂光缆:枣庄振兴路-临沂金雀山</v>
      </c>
      <c r="F6359" s="3">
        <f>INDEX(光放段!$I$4:$I$237,MATCH(纤芯!H6359,光放段!$B$4:$B$237,0))</f>
        <v>37057200000</v>
      </c>
      <c r="G6359" s="3" t="str">
        <f t="shared" si="495"/>
        <v>山东二干|薛城临沂光缆:苍山塔山路-临沂金雀山</v>
      </c>
      <c r="H6359" s="3">
        <f>INDEX(光放段!$B$4:$B$237,MATCH(纤芯!G6359,光放段!$C$4:$C$237,0))</f>
        <v>37057202000</v>
      </c>
      <c r="I6359" s="3" t="str">
        <f t="shared" si="496"/>
        <v>薛城临沂光缆</v>
      </c>
      <c r="J6359" s="3" t="str">
        <f>INDEX(子缆名称!$B$4:$B$29,纤芯!M6359)</f>
        <v>A缆</v>
      </c>
      <c r="K6359" s="3">
        <v>12</v>
      </c>
      <c r="L6359" s="3">
        <f t="shared" si="497"/>
        <v>12</v>
      </c>
      <c r="M6359" s="3">
        <f t="shared" si="498"/>
        <v>1</v>
      </c>
      <c r="N6359" s="3" t="s">
        <v>98</v>
      </c>
      <c r="O6359" s="3">
        <f>COUNTIF([1]局站!$D$4:$D$172,"="&amp;N6359)</f>
        <v>1</v>
      </c>
      <c r="P6359" s="3">
        <v>0</v>
      </c>
      <c r="Q6359" s="3">
        <v>0</v>
      </c>
      <c r="R6359" s="3">
        <v>0</v>
      </c>
      <c r="S6359" s="3" t="s">
        <v>91</v>
      </c>
      <c r="T6359" s="3">
        <f>COUNTIF([1]局站!$D$4:$D$172,"="&amp;S6359)</f>
        <v>1</v>
      </c>
      <c r="U6359" s="3">
        <v>0</v>
      </c>
      <c r="V6359" s="3">
        <v>0</v>
      </c>
      <c r="W6359" s="3">
        <v>0</v>
      </c>
      <c r="X6359" s="3" t="s">
        <v>1215</v>
      </c>
      <c r="Y6359" s="3" t="s">
        <v>852</v>
      </c>
      <c r="Z6359" s="3" t="str">
        <f>INDEX(业务类型!$C$4:$C$8,MATCH(纤芯!Y6359,业务类型!$B$4:$B$8,0))</f>
        <v>TWO</v>
      </c>
      <c r="AA6359" s="3" t="s">
        <v>954</v>
      </c>
    </row>
    <row r="6360" spans="1:27" ht="16.5" x14ac:dyDescent="0.2">
      <c r="A6360" s="3">
        <v>6357</v>
      </c>
      <c r="B6360" s="3">
        <f t="shared" si="499"/>
        <v>37057202013</v>
      </c>
      <c r="C6360" s="3" t="s">
        <v>1166</v>
      </c>
      <c r="D6360" s="3" t="s">
        <v>257</v>
      </c>
      <c r="E6360" s="3" t="str">
        <f>INDEX(光放段!$G$4:$G$237,MATCH(纤芯!G6360,光放段!$C$4:$C$237,0))</f>
        <v>山东二干|薛城临沂光缆:枣庄振兴路-临沂金雀山</v>
      </c>
      <c r="F6360" s="3">
        <f>INDEX(光放段!$I$4:$I$237,MATCH(纤芯!H6360,光放段!$B$4:$B$237,0))</f>
        <v>37057200000</v>
      </c>
      <c r="G6360" s="3" t="str">
        <f t="shared" si="495"/>
        <v>山东二干|薛城临沂光缆:苍山塔山路-临沂金雀山</v>
      </c>
      <c r="H6360" s="3">
        <f>INDEX(光放段!$B$4:$B$237,MATCH(纤芯!G6360,光放段!$C$4:$C$237,0))</f>
        <v>37057202000</v>
      </c>
      <c r="I6360" s="3" t="str">
        <f t="shared" si="496"/>
        <v>薛城临沂光缆</v>
      </c>
      <c r="J6360" s="3" t="str">
        <f>INDEX(子缆名称!$B$4:$B$29,纤芯!M6360)</f>
        <v>B缆</v>
      </c>
      <c r="K6360" s="3">
        <v>13</v>
      </c>
      <c r="L6360" s="3">
        <f t="shared" si="497"/>
        <v>1</v>
      </c>
      <c r="M6360" s="3">
        <f t="shared" si="498"/>
        <v>2</v>
      </c>
      <c r="N6360" s="3" t="s">
        <v>98</v>
      </c>
      <c r="O6360" s="3">
        <f>COUNTIF([1]局站!$D$4:$D$172,"="&amp;N6360)</f>
        <v>1</v>
      </c>
      <c r="P6360" s="3">
        <v>0</v>
      </c>
      <c r="Q6360" s="3">
        <v>0</v>
      </c>
      <c r="R6360" s="3">
        <v>0</v>
      </c>
      <c r="S6360" s="3" t="s">
        <v>91</v>
      </c>
      <c r="T6360" s="3">
        <f>COUNTIF([1]局站!$D$4:$D$172,"="&amp;S6360)</f>
        <v>1</v>
      </c>
      <c r="U6360" s="3">
        <v>0</v>
      </c>
      <c r="V6360" s="3">
        <v>0</v>
      </c>
      <c r="W6360" s="3">
        <v>0</v>
      </c>
      <c r="X6360" s="3" t="s">
        <v>1215</v>
      </c>
      <c r="Y6360" s="3" t="s">
        <v>880</v>
      </c>
      <c r="Z6360" s="3" t="str">
        <f>INDEX(业务类型!$C$4:$C$8,MATCH(纤芯!Y6360,业务类型!$B$4:$B$8,0))</f>
        <v>IDLE</v>
      </c>
      <c r="AA6360" s="3"/>
    </row>
    <row r="6361" spans="1:27" ht="16.5" x14ac:dyDescent="0.2">
      <c r="A6361" s="3">
        <v>6358</v>
      </c>
      <c r="B6361" s="3">
        <f t="shared" si="499"/>
        <v>37057202014</v>
      </c>
      <c r="C6361" s="3" t="s">
        <v>1166</v>
      </c>
      <c r="D6361" s="3" t="s">
        <v>257</v>
      </c>
      <c r="E6361" s="3" t="str">
        <f>INDEX(光放段!$G$4:$G$237,MATCH(纤芯!G6361,光放段!$C$4:$C$237,0))</f>
        <v>山东二干|薛城临沂光缆:枣庄振兴路-临沂金雀山</v>
      </c>
      <c r="F6361" s="3">
        <f>INDEX(光放段!$I$4:$I$237,MATCH(纤芯!H6361,光放段!$B$4:$B$237,0))</f>
        <v>37057200000</v>
      </c>
      <c r="G6361" s="3" t="str">
        <f t="shared" si="495"/>
        <v>山东二干|薛城临沂光缆:苍山塔山路-临沂金雀山</v>
      </c>
      <c r="H6361" s="3">
        <f>INDEX(光放段!$B$4:$B$237,MATCH(纤芯!G6361,光放段!$C$4:$C$237,0))</f>
        <v>37057202000</v>
      </c>
      <c r="I6361" s="3" t="str">
        <f t="shared" si="496"/>
        <v>薛城临沂光缆</v>
      </c>
      <c r="J6361" s="3" t="str">
        <f>INDEX(子缆名称!$B$4:$B$29,纤芯!M6361)</f>
        <v>B缆</v>
      </c>
      <c r="K6361" s="3">
        <v>14</v>
      </c>
      <c r="L6361" s="3">
        <f t="shared" si="497"/>
        <v>2</v>
      </c>
      <c r="M6361" s="3">
        <f t="shared" si="498"/>
        <v>2</v>
      </c>
      <c r="N6361" s="3" t="s">
        <v>98</v>
      </c>
      <c r="O6361" s="3">
        <f>COUNTIF([1]局站!$D$4:$D$172,"="&amp;N6361)</f>
        <v>1</v>
      </c>
      <c r="P6361" s="3">
        <v>0</v>
      </c>
      <c r="Q6361" s="3">
        <v>0</v>
      </c>
      <c r="R6361" s="3">
        <v>0</v>
      </c>
      <c r="S6361" s="3" t="s">
        <v>91</v>
      </c>
      <c r="T6361" s="3">
        <f>COUNTIF([1]局站!$D$4:$D$172,"="&amp;S6361)</f>
        <v>1</v>
      </c>
      <c r="U6361" s="3">
        <v>0</v>
      </c>
      <c r="V6361" s="3">
        <v>0</v>
      </c>
      <c r="W6361" s="3">
        <v>0</v>
      </c>
      <c r="X6361" s="3" t="s">
        <v>1215</v>
      </c>
      <c r="Y6361" s="3" t="s">
        <v>852</v>
      </c>
      <c r="Z6361" s="3" t="str">
        <f>INDEX(业务类型!$C$4:$C$8,MATCH(纤芯!Y6361,业务类型!$B$4:$B$8,0))</f>
        <v>TWO</v>
      </c>
      <c r="AA6361" s="3" t="s">
        <v>956</v>
      </c>
    </row>
    <row r="6362" spans="1:27" ht="16.5" x14ac:dyDescent="0.2">
      <c r="A6362" s="3">
        <v>6359</v>
      </c>
      <c r="B6362" s="3">
        <f t="shared" si="499"/>
        <v>37057202015</v>
      </c>
      <c r="C6362" s="3" t="s">
        <v>1166</v>
      </c>
      <c r="D6362" s="3" t="s">
        <v>257</v>
      </c>
      <c r="E6362" s="3" t="str">
        <f>INDEX(光放段!$G$4:$G$237,MATCH(纤芯!G6362,光放段!$C$4:$C$237,0))</f>
        <v>山东二干|薛城临沂光缆:枣庄振兴路-临沂金雀山</v>
      </c>
      <c r="F6362" s="3">
        <f>INDEX(光放段!$I$4:$I$237,MATCH(纤芯!H6362,光放段!$B$4:$B$237,0))</f>
        <v>37057200000</v>
      </c>
      <c r="G6362" s="3" t="str">
        <f t="shared" si="495"/>
        <v>山东二干|薛城临沂光缆:苍山塔山路-临沂金雀山</v>
      </c>
      <c r="H6362" s="3">
        <f>INDEX(光放段!$B$4:$B$237,MATCH(纤芯!G6362,光放段!$C$4:$C$237,0))</f>
        <v>37057202000</v>
      </c>
      <c r="I6362" s="3" t="str">
        <f t="shared" si="496"/>
        <v>薛城临沂光缆</v>
      </c>
      <c r="J6362" s="3" t="str">
        <f>INDEX(子缆名称!$B$4:$B$29,纤芯!M6362)</f>
        <v>B缆</v>
      </c>
      <c r="K6362" s="3">
        <v>15</v>
      </c>
      <c r="L6362" s="3">
        <f t="shared" si="497"/>
        <v>3</v>
      </c>
      <c r="M6362" s="3">
        <f t="shared" si="498"/>
        <v>2</v>
      </c>
      <c r="N6362" s="3" t="s">
        <v>98</v>
      </c>
      <c r="O6362" s="3">
        <f>COUNTIF([1]局站!$D$4:$D$172,"="&amp;N6362)</f>
        <v>1</v>
      </c>
      <c r="P6362" s="3">
        <v>0</v>
      </c>
      <c r="Q6362" s="3">
        <v>0</v>
      </c>
      <c r="R6362" s="3">
        <v>0</v>
      </c>
      <c r="S6362" s="3" t="s">
        <v>91</v>
      </c>
      <c r="T6362" s="3">
        <f>COUNTIF([1]局站!$D$4:$D$172,"="&amp;S6362)</f>
        <v>1</v>
      </c>
      <c r="U6362" s="3">
        <v>0</v>
      </c>
      <c r="V6362" s="3">
        <v>0</v>
      </c>
      <c r="W6362" s="3">
        <v>0</v>
      </c>
      <c r="X6362" s="3" t="s">
        <v>1215</v>
      </c>
      <c r="Y6362" s="3" t="s">
        <v>880</v>
      </c>
      <c r="Z6362" s="3" t="str">
        <f>INDEX(业务类型!$C$4:$C$8,MATCH(纤芯!Y6362,业务类型!$B$4:$B$8,0))</f>
        <v>IDLE</v>
      </c>
      <c r="AA6362" s="3"/>
    </row>
    <row r="6363" spans="1:27" ht="16.5" x14ac:dyDescent="0.2">
      <c r="A6363" s="3">
        <v>6360</v>
      </c>
      <c r="B6363" s="3">
        <f t="shared" si="499"/>
        <v>37057202016</v>
      </c>
      <c r="C6363" s="3" t="s">
        <v>1166</v>
      </c>
      <c r="D6363" s="3" t="s">
        <v>257</v>
      </c>
      <c r="E6363" s="3" t="str">
        <f>INDEX(光放段!$G$4:$G$237,MATCH(纤芯!G6363,光放段!$C$4:$C$237,0))</f>
        <v>山东二干|薛城临沂光缆:枣庄振兴路-临沂金雀山</v>
      </c>
      <c r="F6363" s="3">
        <f>INDEX(光放段!$I$4:$I$237,MATCH(纤芯!H6363,光放段!$B$4:$B$237,0))</f>
        <v>37057200000</v>
      </c>
      <c r="G6363" s="3" t="str">
        <f t="shared" si="495"/>
        <v>山东二干|薛城临沂光缆:苍山塔山路-临沂金雀山</v>
      </c>
      <c r="H6363" s="3">
        <f>INDEX(光放段!$B$4:$B$237,MATCH(纤芯!G6363,光放段!$C$4:$C$237,0))</f>
        <v>37057202000</v>
      </c>
      <c r="I6363" s="3" t="str">
        <f t="shared" si="496"/>
        <v>薛城临沂光缆</v>
      </c>
      <c r="J6363" s="3" t="str">
        <f>INDEX(子缆名称!$B$4:$B$29,纤芯!M6363)</f>
        <v>B缆</v>
      </c>
      <c r="K6363" s="3">
        <v>16</v>
      </c>
      <c r="L6363" s="3">
        <f t="shared" si="497"/>
        <v>4</v>
      </c>
      <c r="M6363" s="3">
        <f t="shared" si="498"/>
        <v>2</v>
      </c>
      <c r="N6363" s="3" t="s">
        <v>98</v>
      </c>
      <c r="O6363" s="3">
        <f>COUNTIF([1]局站!$D$4:$D$172,"="&amp;N6363)</f>
        <v>1</v>
      </c>
      <c r="P6363" s="3">
        <v>0</v>
      </c>
      <c r="Q6363" s="3">
        <v>0</v>
      </c>
      <c r="R6363" s="3">
        <v>0</v>
      </c>
      <c r="S6363" s="3" t="s">
        <v>91</v>
      </c>
      <c r="T6363" s="3">
        <f>COUNTIF([1]局站!$D$4:$D$172,"="&amp;S6363)</f>
        <v>1</v>
      </c>
      <c r="U6363" s="3">
        <v>0</v>
      </c>
      <c r="V6363" s="3">
        <v>0</v>
      </c>
      <c r="W6363" s="3">
        <v>0</v>
      </c>
      <c r="X6363" s="3" t="s">
        <v>1215</v>
      </c>
      <c r="Y6363" s="3" t="s">
        <v>852</v>
      </c>
      <c r="Z6363" s="3" t="str">
        <f>INDEX(业务类型!$C$4:$C$8,MATCH(纤芯!Y6363,业务类型!$B$4:$B$8,0))</f>
        <v>TWO</v>
      </c>
      <c r="AA6363" s="3" t="s">
        <v>891</v>
      </c>
    </row>
    <row r="6364" spans="1:27" ht="16.5" x14ac:dyDescent="0.2">
      <c r="A6364" s="3">
        <v>6361</v>
      </c>
      <c r="B6364" s="3">
        <f t="shared" si="499"/>
        <v>37057202017</v>
      </c>
      <c r="C6364" s="3" t="s">
        <v>1166</v>
      </c>
      <c r="D6364" s="3" t="s">
        <v>257</v>
      </c>
      <c r="E6364" s="3" t="str">
        <f>INDEX(光放段!$G$4:$G$237,MATCH(纤芯!G6364,光放段!$C$4:$C$237,0))</f>
        <v>山东二干|薛城临沂光缆:枣庄振兴路-临沂金雀山</v>
      </c>
      <c r="F6364" s="3">
        <f>INDEX(光放段!$I$4:$I$237,MATCH(纤芯!H6364,光放段!$B$4:$B$237,0))</f>
        <v>37057200000</v>
      </c>
      <c r="G6364" s="3" t="str">
        <f t="shared" si="495"/>
        <v>山东二干|薛城临沂光缆:苍山塔山路-临沂金雀山</v>
      </c>
      <c r="H6364" s="3">
        <f>INDEX(光放段!$B$4:$B$237,MATCH(纤芯!G6364,光放段!$C$4:$C$237,0))</f>
        <v>37057202000</v>
      </c>
      <c r="I6364" s="3" t="str">
        <f t="shared" si="496"/>
        <v>薛城临沂光缆</v>
      </c>
      <c r="J6364" s="3" t="str">
        <f>INDEX(子缆名称!$B$4:$B$29,纤芯!M6364)</f>
        <v>B缆</v>
      </c>
      <c r="K6364" s="3">
        <v>17</v>
      </c>
      <c r="L6364" s="3">
        <f t="shared" si="497"/>
        <v>5</v>
      </c>
      <c r="M6364" s="3">
        <f t="shared" si="498"/>
        <v>2</v>
      </c>
      <c r="N6364" s="3" t="s">
        <v>98</v>
      </c>
      <c r="O6364" s="3">
        <f>COUNTIF([1]局站!$D$4:$D$172,"="&amp;N6364)</f>
        <v>1</v>
      </c>
      <c r="P6364" s="3">
        <v>0</v>
      </c>
      <c r="Q6364" s="3">
        <v>0</v>
      </c>
      <c r="R6364" s="3">
        <v>0</v>
      </c>
      <c r="S6364" s="3" t="s">
        <v>91</v>
      </c>
      <c r="T6364" s="3">
        <f>COUNTIF([1]局站!$D$4:$D$172,"="&amp;S6364)</f>
        <v>1</v>
      </c>
      <c r="U6364" s="3">
        <v>0</v>
      </c>
      <c r="V6364" s="3">
        <v>0</v>
      </c>
      <c r="W6364" s="3">
        <v>0</v>
      </c>
      <c r="X6364" s="3" t="s">
        <v>1215</v>
      </c>
      <c r="Y6364" s="3" t="s">
        <v>880</v>
      </c>
      <c r="Z6364" s="3" t="str">
        <f>INDEX(业务类型!$C$4:$C$8,MATCH(纤芯!Y6364,业务类型!$B$4:$B$8,0))</f>
        <v>IDLE</v>
      </c>
      <c r="AA6364" s="3"/>
    </row>
    <row r="6365" spans="1:27" ht="16.5" x14ac:dyDescent="0.2">
      <c r="A6365" s="3">
        <v>6362</v>
      </c>
      <c r="B6365" s="3">
        <f t="shared" si="499"/>
        <v>37057202018</v>
      </c>
      <c r="C6365" s="3" t="s">
        <v>1166</v>
      </c>
      <c r="D6365" s="3" t="s">
        <v>257</v>
      </c>
      <c r="E6365" s="3" t="str">
        <f>INDEX(光放段!$G$4:$G$237,MATCH(纤芯!G6365,光放段!$C$4:$C$237,0))</f>
        <v>山东二干|薛城临沂光缆:枣庄振兴路-临沂金雀山</v>
      </c>
      <c r="F6365" s="3">
        <f>INDEX(光放段!$I$4:$I$237,MATCH(纤芯!H6365,光放段!$B$4:$B$237,0))</f>
        <v>37057200000</v>
      </c>
      <c r="G6365" s="3" t="str">
        <f t="shared" si="495"/>
        <v>山东二干|薛城临沂光缆:苍山塔山路-临沂金雀山</v>
      </c>
      <c r="H6365" s="3">
        <f>INDEX(光放段!$B$4:$B$237,MATCH(纤芯!G6365,光放段!$C$4:$C$237,0))</f>
        <v>37057202000</v>
      </c>
      <c r="I6365" s="3" t="str">
        <f t="shared" si="496"/>
        <v>薛城临沂光缆</v>
      </c>
      <c r="J6365" s="3" t="str">
        <f>INDEX(子缆名称!$B$4:$B$29,纤芯!M6365)</f>
        <v>B缆</v>
      </c>
      <c r="K6365" s="3">
        <v>18</v>
      </c>
      <c r="L6365" s="3">
        <f t="shared" si="497"/>
        <v>6</v>
      </c>
      <c r="M6365" s="3">
        <f t="shared" si="498"/>
        <v>2</v>
      </c>
      <c r="N6365" s="3" t="s">
        <v>98</v>
      </c>
      <c r="O6365" s="3">
        <f>COUNTIF([1]局站!$D$4:$D$172,"="&amp;N6365)</f>
        <v>1</v>
      </c>
      <c r="P6365" s="3">
        <v>0</v>
      </c>
      <c r="Q6365" s="3">
        <v>0</v>
      </c>
      <c r="R6365" s="3">
        <v>0</v>
      </c>
      <c r="S6365" s="3" t="s">
        <v>91</v>
      </c>
      <c r="T6365" s="3">
        <f>COUNTIF([1]局站!$D$4:$D$172,"="&amp;S6365)</f>
        <v>1</v>
      </c>
      <c r="U6365" s="3">
        <v>0</v>
      </c>
      <c r="V6365" s="3">
        <v>0</v>
      </c>
      <c r="W6365" s="3">
        <v>0</v>
      </c>
      <c r="X6365" s="3" t="s">
        <v>1215</v>
      </c>
      <c r="Y6365" s="3" t="s">
        <v>852</v>
      </c>
      <c r="Z6365" s="3" t="str">
        <f>INDEX(业务类型!$C$4:$C$8,MATCH(纤芯!Y6365,业务类型!$B$4:$B$8,0))</f>
        <v>TWO</v>
      </c>
      <c r="AA6365" s="3" t="s">
        <v>956</v>
      </c>
    </row>
    <row r="6366" spans="1:27" ht="16.5" x14ac:dyDescent="0.2">
      <c r="A6366" s="3">
        <v>6363</v>
      </c>
      <c r="B6366" s="3">
        <f t="shared" si="499"/>
        <v>37057202019</v>
      </c>
      <c r="C6366" s="3" t="s">
        <v>1166</v>
      </c>
      <c r="D6366" s="3" t="s">
        <v>257</v>
      </c>
      <c r="E6366" s="3" t="str">
        <f>INDEX(光放段!$G$4:$G$237,MATCH(纤芯!G6366,光放段!$C$4:$C$237,0))</f>
        <v>山东二干|薛城临沂光缆:枣庄振兴路-临沂金雀山</v>
      </c>
      <c r="F6366" s="3">
        <f>INDEX(光放段!$I$4:$I$237,MATCH(纤芯!H6366,光放段!$B$4:$B$237,0))</f>
        <v>37057200000</v>
      </c>
      <c r="G6366" s="3" t="str">
        <f t="shared" si="495"/>
        <v>山东二干|薛城临沂光缆:苍山塔山路-临沂金雀山</v>
      </c>
      <c r="H6366" s="3">
        <f>INDEX(光放段!$B$4:$B$237,MATCH(纤芯!G6366,光放段!$C$4:$C$237,0))</f>
        <v>37057202000</v>
      </c>
      <c r="I6366" s="3" t="str">
        <f t="shared" si="496"/>
        <v>薛城临沂光缆</v>
      </c>
      <c r="J6366" s="3" t="str">
        <f>INDEX(子缆名称!$B$4:$B$29,纤芯!M6366)</f>
        <v>B缆</v>
      </c>
      <c r="K6366" s="3">
        <v>19</v>
      </c>
      <c r="L6366" s="3">
        <f t="shared" si="497"/>
        <v>7</v>
      </c>
      <c r="M6366" s="3">
        <f t="shared" si="498"/>
        <v>2</v>
      </c>
      <c r="N6366" s="3" t="s">
        <v>98</v>
      </c>
      <c r="O6366" s="3">
        <f>COUNTIF([1]局站!$D$4:$D$172,"="&amp;N6366)</f>
        <v>1</v>
      </c>
      <c r="P6366" s="3">
        <v>0</v>
      </c>
      <c r="Q6366" s="3">
        <v>0</v>
      </c>
      <c r="R6366" s="3">
        <v>0</v>
      </c>
      <c r="S6366" s="3" t="s">
        <v>91</v>
      </c>
      <c r="T6366" s="3">
        <f>COUNTIF([1]局站!$D$4:$D$172,"="&amp;S6366)</f>
        <v>1</v>
      </c>
      <c r="U6366" s="3">
        <v>0</v>
      </c>
      <c r="V6366" s="3">
        <v>0</v>
      </c>
      <c r="W6366" s="3">
        <v>0</v>
      </c>
      <c r="X6366" s="3" t="s">
        <v>1215</v>
      </c>
      <c r="Y6366" s="3" t="s">
        <v>880</v>
      </c>
      <c r="Z6366" s="3" t="str">
        <f>INDEX(业务类型!$C$4:$C$8,MATCH(纤芯!Y6366,业务类型!$B$4:$B$8,0))</f>
        <v>IDLE</v>
      </c>
      <c r="AA6366" s="3"/>
    </row>
    <row r="6367" spans="1:27" ht="16.5" x14ac:dyDescent="0.2">
      <c r="A6367" s="3">
        <v>6364</v>
      </c>
      <c r="B6367" s="3">
        <f t="shared" si="499"/>
        <v>37057202020</v>
      </c>
      <c r="C6367" s="3" t="s">
        <v>1166</v>
      </c>
      <c r="D6367" s="3" t="s">
        <v>257</v>
      </c>
      <c r="E6367" s="3" t="str">
        <f>INDEX(光放段!$G$4:$G$237,MATCH(纤芯!G6367,光放段!$C$4:$C$237,0))</f>
        <v>山东二干|薛城临沂光缆:枣庄振兴路-临沂金雀山</v>
      </c>
      <c r="F6367" s="3">
        <f>INDEX(光放段!$I$4:$I$237,MATCH(纤芯!H6367,光放段!$B$4:$B$237,0))</f>
        <v>37057200000</v>
      </c>
      <c r="G6367" s="3" t="str">
        <f t="shared" si="495"/>
        <v>山东二干|薛城临沂光缆:苍山塔山路-临沂金雀山</v>
      </c>
      <c r="H6367" s="3">
        <f>INDEX(光放段!$B$4:$B$237,MATCH(纤芯!G6367,光放段!$C$4:$C$237,0))</f>
        <v>37057202000</v>
      </c>
      <c r="I6367" s="3" t="str">
        <f t="shared" si="496"/>
        <v>薛城临沂光缆</v>
      </c>
      <c r="J6367" s="3" t="str">
        <f>INDEX(子缆名称!$B$4:$B$29,纤芯!M6367)</f>
        <v>B缆</v>
      </c>
      <c r="K6367" s="3">
        <v>20</v>
      </c>
      <c r="L6367" s="3">
        <f t="shared" si="497"/>
        <v>8</v>
      </c>
      <c r="M6367" s="3">
        <f t="shared" si="498"/>
        <v>2</v>
      </c>
      <c r="N6367" s="3" t="s">
        <v>98</v>
      </c>
      <c r="O6367" s="3">
        <f>COUNTIF([1]局站!$D$4:$D$172,"="&amp;N6367)</f>
        <v>1</v>
      </c>
      <c r="P6367" s="3">
        <v>0</v>
      </c>
      <c r="Q6367" s="3">
        <v>0</v>
      </c>
      <c r="R6367" s="3">
        <v>0</v>
      </c>
      <c r="S6367" s="3" t="s">
        <v>91</v>
      </c>
      <c r="T6367" s="3">
        <f>COUNTIF([1]局站!$D$4:$D$172,"="&amp;S6367)</f>
        <v>1</v>
      </c>
      <c r="U6367" s="3">
        <v>0</v>
      </c>
      <c r="V6367" s="3">
        <v>0</v>
      </c>
      <c r="W6367" s="3">
        <v>0</v>
      </c>
      <c r="X6367" s="3" t="s">
        <v>1215</v>
      </c>
      <c r="Y6367" s="3" t="s">
        <v>880</v>
      </c>
      <c r="Z6367" s="3" t="str">
        <f>INDEX(业务类型!$C$4:$C$8,MATCH(纤芯!Y6367,业务类型!$B$4:$B$8,0))</f>
        <v>IDLE</v>
      </c>
      <c r="AA6367" s="3"/>
    </row>
    <row r="6368" spans="1:27" ht="16.5" x14ac:dyDescent="0.2">
      <c r="A6368" s="3">
        <v>6365</v>
      </c>
      <c r="B6368" s="3">
        <f t="shared" si="499"/>
        <v>37057202021</v>
      </c>
      <c r="C6368" s="3" t="s">
        <v>1166</v>
      </c>
      <c r="D6368" s="3" t="s">
        <v>257</v>
      </c>
      <c r="E6368" s="3" t="str">
        <f>INDEX(光放段!$G$4:$G$237,MATCH(纤芯!G6368,光放段!$C$4:$C$237,0))</f>
        <v>山东二干|薛城临沂光缆:枣庄振兴路-临沂金雀山</v>
      </c>
      <c r="F6368" s="3">
        <f>INDEX(光放段!$I$4:$I$237,MATCH(纤芯!H6368,光放段!$B$4:$B$237,0))</f>
        <v>37057200000</v>
      </c>
      <c r="G6368" s="3" t="str">
        <f t="shared" si="495"/>
        <v>山东二干|薛城临沂光缆:苍山塔山路-临沂金雀山</v>
      </c>
      <c r="H6368" s="3">
        <f>INDEX(光放段!$B$4:$B$237,MATCH(纤芯!G6368,光放段!$C$4:$C$237,0))</f>
        <v>37057202000</v>
      </c>
      <c r="I6368" s="3" t="str">
        <f t="shared" si="496"/>
        <v>薛城临沂光缆</v>
      </c>
      <c r="J6368" s="3" t="str">
        <f>INDEX(子缆名称!$B$4:$B$29,纤芯!M6368)</f>
        <v>B缆</v>
      </c>
      <c r="K6368" s="3">
        <v>21</v>
      </c>
      <c r="L6368" s="3">
        <f t="shared" si="497"/>
        <v>9</v>
      </c>
      <c r="M6368" s="3">
        <f t="shared" si="498"/>
        <v>2</v>
      </c>
      <c r="N6368" s="3" t="s">
        <v>98</v>
      </c>
      <c r="O6368" s="3">
        <f>COUNTIF([1]局站!$D$4:$D$172,"="&amp;N6368)</f>
        <v>1</v>
      </c>
      <c r="P6368" s="3">
        <v>0</v>
      </c>
      <c r="Q6368" s="3">
        <v>0</v>
      </c>
      <c r="R6368" s="3">
        <v>0</v>
      </c>
      <c r="S6368" s="3" t="s">
        <v>91</v>
      </c>
      <c r="T6368" s="3">
        <f>COUNTIF([1]局站!$D$4:$D$172,"="&amp;S6368)</f>
        <v>1</v>
      </c>
      <c r="U6368" s="3">
        <v>0</v>
      </c>
      <c r="V6368" s="3">
        <v>0</v>
      </c>
      <c r="W6368" s="3">
        <v>0</v>
      </c>
      <c r="X6368" s="3" t="s">
        <v>1215</v>
      </c>
      <c r="Y6368" s="3" t="s">
        <v>880</v>
      </c>
      <c r="Z6368" s="3" t="str">
        <f>INDEX(业务类型!$C$4:$C$8,MATCH(纤芯!Y6368,业务类型!$B$4:$B$8,0))</f>
        <v>IDLE</v>
      </c>
      <c r="AA6368" s="3"/>
    </row>
    <row r="6369" spans="1:27" ht="16.5" x14ac:dyDescent="0.2">
      <c r="A6369" s="3">
        <v>6366</v>
      </c>
      <c r="B6369" s="3">
        <f t="shared" si="499"/>
        <v>37057202022</v>
      </c>
      <c r="C6369" s="3" t="s">
        <v>1166</v>
      </c>
      <c r="D6369" s="3" t="s">
        <v>257</v>
      </c>
      <c r="E6369" s="3" t="str">
        <f>INDEX(光放段!$G$4:$G$237,MATCH(纤芯!G6369,光放段!$C$4:$C$237,0))</f>
        <v>山东二干|薛城临沂光缆:枣庄振兴路-临沂金雀山</v>
      </c>
      <c r="F6369" s="3">
        <f>INDEX(光放段!$I$4:$I$237,MATCH(纤芯!H6369,光放段!$B$4:$B$237,0))</f>
        <v>37057200000</v>
      </c>
      <c r="G6369" s="3" t="str">
        <f t="shared" si="495"/>
        <v>山东二干|薛城临沂光缆:苍山塔山路-临沂金雀山</v>
      </c>
      <c r="H6369" s="3">
        <f>INDEX(光放段!$B$4:$B$237,MATCH(纤芯!G6369,光放段!$C$4:$C$237,0))</f>
        <v>37057202000</v>
      </c>
      <c r="I6369" s="3" t="str">
        <f t="shared" si="496"/>
        <v>薛城临沂光缆</v>
      </c>
      <c r="J6369" s="3" t="str">
        <f>INDEX(子缆名称!$B$4:$B$29,纤芯!M6369)</f>
        <v>B缆</v>
      </c>
      <c r="K6369" s="3">
        <v>22</v>
      </c>
      <c r="L6369" s="3">
        <f t="shared" si="497"/>
        <v>10</v>
      </c>
      <c r="M6369" s="3">
        <f t="shared" si="498"/>
        <v>2</v>
      </c>
      <c r="N6369" s="3" t="s">
        <v>98</v>
      </c>
      <c r="O6369" s="3">
        <f>COUNTIF([1]局站!$D$4:$D$172,"="&amp;N6369)</f>
        <v>1</v>
      </c>
      <c r="P6369" s="3">
        <v>0</v>
      </c>
      <c r="Q6369" s="3">
        <v>0</v>
      </c>
      <c r="R6369" s="3">
        <v>0</v>
      </c>
      <c r="S6369" s="3" t="s">
        <v>91</v>
      </c>
      <c r="T6369" s="3">
        <f>COUNTIF([1]局站!$D$4:$D$172,"="&amp;S6369)</f>
        <v>1</v>
      </c>
      <c r="U6369" s="3">
        <v>0</v>
      </c>
      <c r="V6369" s="3">
        <v>0</v>
      </c>
      <c r="W6369" s="3">
        <v>0</v>
      </c>
      <c r="X6369" s="3" t="s">
        <v>1215</v>
      </c>
      <c r="Y6369" s="3" t="s">
        <v>880</v>
      </c>
      <c r="Z6369" s="3" t="str">
        <f>INDEX(业务类型!$C$4:$C$8,MATCH(纤芯!Y6369,业务类型!$B$4:$B$8,0))</f>
        <v>IDLE</v>
      </c>
      <c r="AA6369" s="3"/>
    </row>
    <row r="6370" spans="1:27" ht="16.5" x14ac:dyDescent="0.2">
      <c r="A6370" s="3">
        <v>6367</v>
      </c>
      <c r="B6370" s="3">
        <f t="shared" si="499"/>
        <v>37057202023</v>
      </c>
      <c r="C6370" s="3" t="s">
        <v>1166</v>
      </c>
      <c r="D6370" s="3" t="s">
        <v>257</v>
      </c>
      <c r="E6370" s="3" t="str">
        <f>INDEX(光放段!$G$4:$G$237,MATCH(纤芯!G6370,光放段!$C$4:$C$237,0))</f>
        <v>山东二干|薛城临沂光缆:枣庄振兴路-临沂金雀山</v>
      </c>
      <c r="F6370" s="3">
        <f>INDEX(光放段!$I$4:$I$237,MATCH(纤芯!H6370,光放段!$B$4:$B$237,0))</f>
        <v>37057200000</v>
      </c>
      <c r="G6370" s="3" t="str">
        <f t="shared" si="495"/>
        <v>山东二干|薛城临沂光缆:苍山塔山路-临沂金雀山</v>
      </c>
      <c r="H6370" s="3">
        <f>INDEX(光放段!$B$4:$B$237,MATCH(纤芯!G6370,光放段!$C$4:$C$237,0))</f>
        <v>37057202000</v>
      </c>
      <c r="I6370" s="3" t="str">
        <f t="shared" si="496"/>
        <v>薛城临沂光缆</v>
      </c>
      <c r="J6370" s="3" t="str">
        <f>INDEX(子缆名称!$B$4:$B$29,纤芯!M6370)</f>
        <v>B缆</v>
      </c>
      <c r="K6370" s="3">
        <v>23</v>
      </c>
      <c r="L6370" s="3">
        <f t="shared" si="497"/>
        <v>11</v>
      </c>
      <c r="M6370" s="3">
        <f t="shared" si="498"/>
        <v>2</v>
      </c>
      <c r="N6370" s="3" t="s">
        <v>98</v>
      </c>
      <c r="O6370" s="3">
        <f>COUNTIF([1]局站!$D$4:$D$172,"="&amp;N6370)</f>
        <v>1</v>
      </c>
      <c r="P6370" s="3">
        <v>0</v>
      </c>
      <c r="Q6370" s="3">
        <v>0</v>
      </c>
      <c r="R6370" s="3">
        <v>0</v>
      </c>
      <c r="S6370" s="3" t="s">
        <v>91</v>
      </c>
      <c r="T6370" s="3">
        <f>COUNTIF([1]局站!$D$4:$D$172,"="&amp;S6370)</f>
        <v>1</v>
      </c>
      <c r="U6370" s="3">
        <v>0</v>
      </c>
      <c r="V6370" s="3">
        <v>0</v>
      </c>
      <c r="W6370" s="3">
        <v>0</v>
      </c>
      <c r="X6370" s="3" t="s">
        <v>1215</v>
      </c>
      <c r="Y6370" s="3" t="s">
        <v>880</v>
      </c>
      <c r="Z6370" s="3" t="str">
        <f>INDEX(业务类型!$C$4:$C$8,MATCH(纤芯!Y6370,业务类型!$B$4:$B$8,0))</f>
        <v>IDLE</v>
      </c>
      <c r="AA6370" s="3"/>
    </row>
    <row r="6371" spans="1:27" ht="16.5" x14ac:dyDescent="0.2">
      <c r="A6371" s="3">
        <v>6368</v>
      </c>
      <c r="B6371" s="3">
        <f t="shared" si="499"/>
        <v>37057202024</v>
      </c>
      <c r="C6371" s="3" t="s">
        <v>1166</v>
      </c>
      <c r="D6371" s="3" t="s">
        <v>257</v>
      </c>
      <c r="E6371" s="3" t="str">
        <f>INDEX(光放段!$G$4:$G$237,MATCH(纤芯!G6371,光放段!$C$4:$C$237,0))</f>
        <v>山东二干|薛城临沂光缆:枣庄振兴路-临沂金雀山</v>
      </c>
      <c r="F6371" s="3">
        <f>INDEX(光放段!$I$4:$I$237,MATCH(纤芯!H6371,光放段!$B$4:$B$237,0))</f>
        <v>37057200000</v>
      </c>
      <c r="G6371" s="3" t="str">
        <f t="shared" si="495"/>
        <v>山东二干|薛城临沂光缆:苍山塔山路-临沂金雀山</v>
      </c>
      <c r="H6371" s="3">
        <f>INDEX(光放段!$B$4:$B$237,MATCH(纤芯!G6371,光放段!$C$4:$C$237,0))</f>
        <v>37057202000</v>
      </c>
      <c r="I6371" s="3" t="str">
        <f t="shared" si="496"/>
        <v>薛城临沂光缆</v>
      </c>
      <c r="J6371" s="3" t="str">
        <f>INDEX(子缆名称!$B$4:$B$29,纤芯!M6371)</f>
        <v>B缆</v>
      </c>
      <c r="K6371" s="3">
        <v>24</v>
      </c>
      <c r="L6371" s="3">
        <f t="shared" si="497"/>
        <v>12</v>
      </c>
      <c r="M6371" s="3">
        <f t="shared" si="498"/>
        <v>2</v>
      </c>
      <c r="N6371" s="3" t="s">
        <v>98</v>
      </c>
      <c r="O6371" s="3">
        <f>COUNTIF([1]局站!$D$4:$D$172,"="&amp;N6371)</f>
        <v>1</v>
      </c>
      <c r="P6371" s="3">
        <v>0</v>
      </c>
      <c r="Q6371" s="3">
        <v>0</v>
      </c>
      <c r="R6371" s="3">
        <v>0</v>
      </c>
      <c r="S6371" s="3" t="s">
        <v>91</v>
      </c>
      <c r="T6371" s="3">
        <f>COUNTIF([1]局站!$D$4:$D$172,"="&amp;S6371)</f>
        <v>1</v>
      </c>
      <c r="U6371" s="3">
        <v>0</v>
      </c>
      <c r="V6371" s="3">
        <v>0</v>
      </c>
      <c r="W6371" s="3">
        <v>0</v>
      </c>
      <c r="X6371" s="3" t="s">
        <v>1215</v>
      </c>
      <c r="Y6371" s="3" t="s">
        <v>880</v>
      </c>
      <c r="Z6371" s="3" t="str">
        <f>INDEX(业务类型!$C$4:$C$8,MATCH(纤芯!Y6371,业务类型!$B$4:$B$8,0))</f>
        <v>IDLE</v>
      </c>
      <c r="AA6371" s="3"/>
    </row>
    <row r="6372" spans="1:27" ht="16.5" x14ac:dyDescent="0.2">
      <c r="A6372" s="3">
        <v>6369</v>
      </c>
      <c r="B6372" s="3">
        <f t="shared" si="499"/>
        <v>37058101001</v>
      </c>
      <c r="C6372" s="3" t="s">
        <v>1166</v>
      </c>
      <c r="D6372" s="3" t="s">
        <v>258</v>
      </c>
      <c r="E6372" s="3" t="str">
        <f>INDEX(光放段!$G$4:$G$237,MATCH(纤芯!G6372,光放段!$C$4:$C$237,0))</f>
        <v>山东二干|烟台日照光缆:烟台大海阳-青岛山东路</v>
      </c>
      <c r="F6372" s="3">
        <f>INDEX(光放段!$I$4:$I$237,MATCH(纤芯!H6372,光放段!$B$4:$B$237,0))</f>
        <v>37058100000</v>
      </c>
      <c r="G6372" s="3" t="str">
        <f t="shared" si="495"/>
        <v>山东二干|烟台日照光缆:烟台大海阳-栖霞桃村</v>
      </c>
      <c r="H6372" s="3">
        <f>INDEX(光放段!$B$4:$B$237,MATCH(纤芯!G6372,光放段!$C$4:$C$237,0))</f>
        <v>37058101000</v>
      </c>
      <c r="I6372" s="3" t="str">
        <f t="shared" si="496"/>
        <v>烟台日照光缆</v>
      </c>
      <c r="J6372" s="3" t="str">
        <f>INDEX(子缆名称!$B$4:$B$29,纤芯!M6372)</f>
        <v>A缆</v>
      </c>
      <c r="K6372" s="3">
        <v>1</v>
      </c>
      <c r="L6372" s="3">
        <f t="shared" si="497"/>
        <v>1</v>
      </c>
      <c r="M6372" s="3">
        <f t="shared" si="498"/>
        <v>1</v>
      </c>
      <c r="N6372" s="3" t="s">
        <v>132</v>
      </c>
      <c r="O6372" s="3">
        <f>COUNTIF([1]局站!$D$4:$D$172,"="&amp;N6372)</f>
        <v>1</v>
      </c>
      <c r="P6372" s="3">
        <v>0</v>
      </c>
      <c r="Q6372" s="3">
        <v>0</v>
      </c>
      <c r="R6372" s="3">
        <v>0</v>
      </c>
      <c r="S6372" s="3" t="s">
        <v>80</v>
      </c>
      <c r="T6372" s="3">
        <f>COUNTIF([1]局站!$D$4:$D$172,"="&amp;S6372)</f>
        <v>1</v>
      </c>
      <c r="U6372" s="3">
        <v>0</v>
      </c>
      <c r="V6372" s="3">
        <v>0</v>
      </c>
      <c r="W6372" s="3">
        <v>0</v>
      </c>
      <c r="X6372" s="3" t="s">
        <v>1215</v>
      </c>
      <c r="Y6372" s="3" t="s">
        <v>880</v>
      </c>
      <c r="Z6372" s="3" t="str">
        <f>INDEX(业务类型!$C$4:$C$8,MATCH(纤芯!Y6372,业务类型!$B$4:$B$8,0))</f>
        <v>IDLE</v>
      </c>
      <c r="AA6372" s="3"/>
    </row>
    <row r="6373" spans="1:27" ht="16.5" x14ac:dyDescent="0.2">
      <c r="A6373" s="3">
        <v>6370</v>
      </c>
      <c r="B6373" s="3">
        <f t="shared" si="499"/>
        <v>37058101002</v>
      </c>
      <c r="C6373" s="3" t="s">
        <v>1166</v>
      </c>
      <c r="D6373" s="3" t="s">
        <v>258</v>
      </c>
      <c r="E6373" s="3" t="str">
        <f>INDEX(光放段!$G$4:$G$237,MATCH(纤芯!G6373,光放段!$C$4:$C$237,0))</f>
        <v>山东二干|烟台日照光缆:烟台大海阳-青岛山东路</v>
      </c>
      <c r="F6373" s="3">
        <f>INDEX(光放段!$I$4:$I$237,MATCH(纤芯!H6373,光放段!$B$4:$B$237,0))</f>
        <v>37058100000</v>
      </c>
      <c r="G6373" s="3" t="str">
        <f t="shared" si="495"/>
        <v>山东二干|烟台日照光缆:烟台大海阳-栖霞桃村</v>
      </c>
      <c r="H6373" s="3">
        <f>INDEX(光放段!$B$4:$B$237,MATCH(纤芯!G6373,光放段!$C$4:$C$237,0))</f>
        <v>37058101000</v>
      </c>
      <c r="I6373" s="3" t="str">
        <f t="shared" si="496"/>
        <v>烟台日照光缆</v>
      </c>
      <c r="J6373" s="3" t="str">
        <f>INDEX(子缆名称!$B$4:$B$29,纤芯!M6373)</f>
        <v>A缆</v>
      </c>
      <c r="K6373" s="3">
        <v>2</v>
      </c>
      <c r="L6373" s="3">
        <f t="shared" si="497"/>
        <v>2</v>
      </c>
      <c r="M6373" s="3">
        <f t="shared" si="498"/>
        <v>1</v>
      </c>
      <c r="N6373" s="3" t="s">
        <v>132</v>
      </c>
      <c r="O6373" s="3">
        <f>COUNTIF([1]局站!$D$4:$D$172,"="&amp;N6373)</f>
        <v>1</v>
      </c>
      <c r="P6373" s="3">
        <v>0</v>
      </c>
      <c r="Q6373" s="3">
        <v>0</v>
      </c>
      <c r="R6373" s="3">
        <v>0</v>
      </c>
      <c r="S6373" s="3" t="s">
        <v>80</v>
      </c>
      <c r="T6373" s="3">
        <f>COUNTIF([1]局站!$D$4:$D$172,"="&amp;S6373)</f>
        <v>1</v>
      </c>
      <c r="U6373" s="3">
        <v>0</v>
      </c>
      <c r="V6373" s="3">
        <v>0</v>
      </c>
      <c r="W6373" s="3">
        <v>0</v>
      </c>
      <c r="X6373" s="3" t="s">
        <v>1215</v>
      </c>
      <c r="Y6373" s="3" t="s">
        <v>880</v>
      </c>
      <c r="Z6373" s="3" t="str">
        <f>INDEX(业务类型!$C$4:$C$8,MATCH(纤芯!Y6373,业务类型!$B$4:$B$8,0))</f>
        <v>IDLE</v>
      </c>
      <c r="AA6373" s="3"/>
    </row>
    <row r="6374" spans="1:27" ht="16.5" x14ac:dyDescent="0.2">
      <c r="A6374" s="3">
        <v>6371</v>
      </c>
      <c r="B6374" s="3">
        <f t="shared" si="499"/>
        <v>37058101003</v>
      </c>
      <c r="C6374" s="3" t="s">
        <v>1166</v>
      </c>
      <c r="D6374" s="3" t="s">
        <v>258</v>
      </c>
      <c r="E6374" s="3" t="str">
        <f>INDEX(光放段!$G$4:$G$237,MATCH(纤芯!G6374,光放段!$C$4:$C$237,0))</f>
        <v>山东二干|烟台日照光缆:烟台大海阳-青岛山东路</v>
      </c>
      <c r="F6374" s="3">
        <f>INDEX(光放段!$I$4:$I$237,MATCH(纤芯!H6374,光放段!$B$4:$B$237,0))</f>
        <v>37058100000</v>
      </c>
      <c r="G6374" s="3" t="str">
        <f t="shared" si="495"/>
        <v>山东二干|烟台日照光缆:烟台大海阳-栖霞桃村</v>
      </c>
      <c r="H6374" s="3">
        <f>INDEX(光放段!$B$4:$B$237,MATCH(纤芯!G6374,光放段!$C$4:$C$237,0))</f>
        <v>37058101000</v>
      </c>
      <c r="I6374" s="3" t="str">
        <f t="shared" si="496"/>
        <v>烟台日照光缆</v>
      </c>
      <c r="J6374" s="3" t="str">
        <f>INDEX(子缆名称!$B$4:$B$29,纤芯!M6374)</f>
        <v>A缆</v>
      </c>
      <c r="K6374" s="3">
        <v>3</v>
      </c>
      <c r="L6374" s="3">
        <f t="shared" si="497"/>
        <v>3</v>
      </c>
      <c r="M6374" s="3">
        <f t="shared" si="498"/>
        <v>1</v>
      </c>
      <c r="N6374" s="3" t="s">
        <v>132</v>
      </c>
      <c r="O6374" s="3">
        <f>COUNTIF([1]局站!$D$4:$D$172,"="&amp;N6374)</f>
        <v>1</v>
      </c>
      <c r="P6374" s="3">
        <v>0</v>
      </c>
      <c r="Q6374" s="3">
        <v>0</v>
      </c>
      <c r="R6374" s="3">
        <v>0</v>
      </c>
      <c r="S6374" s="3" t="s">
        <v>80</v>
      </c>
      <c r="T6374" s="3">
        <f>COUNTIF([1]局站!$D$4:$D$172,"="&amp;S6374)</f>
        <v>1</v>
      </c>
      <c r="U6374" s="3">
        <v>0</v>
      </c>
      <c r="V6374" s="3">
        <v>0</v>
      </c>
      <c r="W6374" s="3">
        <v>0</v>
      </c>
      <c r="X6374" s="3" t="s">
        <v>1215</v>
      </c>
      <c r="Y6374" s="3" t="s">
        <v>881</v>
      </c>
      <c r="Z6374" s="3" t="str">
        <f>INDEX(业务类型!$C$4:$C$8,MATCH(纤芯!Y6374,业务类型!$B$4:$B$8,0))</f>
        <v>OTHER</v>
      </c>
      <c r="AA6374" s="3" t="s">
        <v>888</v>
      </c>
    </row>
    <row r="6375" spans="1:27" ht="16.5" x14ac:dyDescent="0.2">
      <c r="A6375" s="3">
        <v>6372</v>
      </c>
      <c r="B6375" s="3">
        <f t="shared" si="499"/>
        <v>37058101004</v>
      </c>
      <c r="C6375" s="3" t="s">
        <v>1166</v>
      </c>
      <c r="D6375" s="3" t="s">
        <v>258</v>
      </c>
      <c r="E6375" s="3" t="str">
        <f>INDEX(光放段!$G$4:$G$237,MATCH(纤芯!G6375,光放段!$C$4:$C$237,0))</f>
        <v>山东二干|烟台日照光缆:烟台大海阳-青岛山东路</v>
      </c>
      <c r="F6375" s="3">
        <f>INDEX(光放段!$I$4:$I$237,MATCH(纤芯!H6375,光放段!$B$4:$B$237,0))</f>
        <v>37058100000</v>
      </c>
      <c r="G6375" s="3" t="str">
        <f t="shared" si="495"/>
        <v>山东二干|烟台日照光缆:烟台大海阳-栖霞桃村</v>
      </c>
      <c r="H6375" s="3">
        <f>INDEX(光放段!$B$4:$B$237,MATCH(纤芯!G6375,光放段!$C$4:$C$237,0))</f>
        <v>37058101000</v>
      </c>
      <c r="I6375" s="3" t="str">
        <f t="shared" si="496"/>
        <v>烟台日照光缆</v>
      </c>
      <c r="J6375" s="3" t="str">
        <f>INDEX(子缆名称!$B$4:$B$29,纤芯!M6375)</f>
        <v>A缆</v>
      </c>
      <c r="K6375" s="3">
        <v>4</v>
      </c>
      <c r="L6375" s="3">
        <f t="shared" si="497"/>
        <v>4</v>
      </c>
      <c r="M6375" s="3">
        <f t="shared" si="498"/>
        <v>1</v>
      </c>
      <c r="N6375" s="3" t="s">
        <v>132</v>
      </c>
      <c r="O6375" s="3">
        <f>COUNTIF([1]局站!$D$4:$D$172,"="&amp;N6375)</f>
        <v>1</v>
      </c>
      <c r="P6375" s="3">
        <v>0</v>
      </c>
      <c r="Q6375" s="3">
        <v>0</v>
      </c>
      <c r="R6375" s="3">
        <v>0</v>
      </c>
      <c r="S6375" s="3" t="s">
        <v>80</v>
      </c>
      <c r="T6375" s="3">
        <f>COUNTIF([1]局站!$D$4:$D$172,"="&amp;S6375)</f>
        <v>1</v>
      </c>
      <c r="U6375" s="3">
        <v>0</v>
      </c>
      <c r="V6375" s="3">
        <v>0</v>
      </c>
      <c r="W6375" s="3">
        <v>0</v>
      </c>
      <c r="X6375" s="3" t="s">
        <v>1215</v>
      </c>
      <c r="Y6375" s="3" t="s">
        <v>881</v>
      </c>
      <c r="Z6375" s="3" t="str">
        <f>INDEX(业务类型!$C$4:$C$8,MATCH(纤芯!Y6375,业务类型!$B$4:$B$8,0))</f>
        <v>OTHER</v>
      </c>
      <c r="AA6375" s="3" t="s">
        <v>888</v>
      </c>
    </row>
    <row r="6376" spans="1:27" ht="16.5" x14ac:dyDescent="0.2">
      <c r="A6376" s="3">
        <v>6373</v>
      </c>
      <c r="B6376" s="3">
        <f t="shared" si="499"/>
        <v>37058101005</v>
      </c>
      <c r="C6376" s="3" t="s">
        <v>1166</v>
      </c>
      <c r="D6376" s="3" t="s">
        <v>258</v>
      </c>
      <c r="E6376" s="3" t="str">
        <f>INDEX(光放段!$G$4:$G$237,MATCH(纤芯!G6376,光放段!$C$4:$C$237,0))</f>
        <v>山东二干|烟台日照光缆:烟台大海阳-青岛山东路</v>
      </c>
      <c r="F6376" s="3">
        <f>INDEX(光放段!$I$4:$I$237,MATCH(纤芯!H6376,光放段!$B$4:$B$237,0))</f>
        <v>37058100000</v>
      </c>
      <c r="G6376" s="3" t="str">
        <f t="shared" si="495"/>
        <v>山东二干|烟台日照光缆:烟台大海阳-栖霞桃村</v>
      </c>
      <c r="H6376" s="3">
        <f>INDEX(光放段!$B$4:$B$237,MATCH(纤芯!G6376,光放段!$C$4:$C$237,0))</f>
        <v>37058101000</v>
      </c>
      <c r="I6376" s="3" t="str">
        <f t="shared" si="496"/>
        <v>烟台日照光缆</v>
      </c>
      <c r="J6376" s="3" t="str">
        <f>INDEX(子缆名称!$B$4:$B$29,纤芯!M6376)</f>
        <v>A缆</v>
      </c>
      <c r="K6376" s="3">
        <v>5</v>
      </c>
      <c r="L6376" s="3">
        <f t="shared" si="497"/>
        <v>5</v>
      </c>
      <c r="M6376" s="3">
        <f t="shared" si="498"/>
        <v>1</v>
      </c>
      <c r="N6376" s="3" t="s">
        <v>132</v>
      </c>
      <c r="O6376" s="3">
        <f>COUNTIF([1]局站!$D$4:$D$172,"="&amp;N6376)</f>
        <v>1</v>
      </c>
      <c r="P6376" s="3">
        <v>0</v>
      </c>
      <c r="Q6376" s="3">
        <v>0</v>
      </c>
      <c r="R6376" s="3">
        <v>0</v>
      </c>
      <c r="S6376" s="3" t="s">
        <v>80</v>
      </c>
      <c r="T6376" s="3">
        <f>COUNTIF([1]局站!$D$4:$D$172,"="&amp;S6376)</f>
        <v>1</v>
      </c>
      <c r="U6376" s="3">
        <v>0</v>
      </c>
      <c r="V6376" s="3">
        <v>0</v>
      </c>
      <c r="W6376" s="3">
        <v>0</v>
      </c>
      <c r="X6376" s="3" t="s">
        <v>1215</v>
      </c>
      <c r="Y6376" s="3" t="s">
        <v>852</v>
      </c>
      <c r="Z6376" s="3" t="str">
        <f>INDEX(业务类型!$C$4:$C$8,MATCH(纤芯!Y6376,业务类型!$B$4:$B$8,0))</f>
        <v>TWO</v>
      </c>
      <c r="AA6376" s="3" t="s">
        <v>901</v>
      </c>
    </row>
    <row r="6377" spans="1:27" ht="16.5" x14ac:dyDescent="0.2">
      <c r="A6377" s="3">
        <v>6374</v>
      </c>
      <c r="B6377" s="3">
        <f t="shared" si="499"/>
        <v>37058101006</v>
      </c>
      <c r="C6377" s="3" t="s">
        <v>1166</v>
      </c>
      <c r="D6377" s="3" t="s">
        <v>258</v>
      </c>
      <c r="E6377" s="3" t="str">
        <f>INDEX(光放段!$G$4:$G$237,MATCH(纤芯!G6377,光放段!$C$4:$C$237,0))</f>
        <v>山东二干|烟台日照光缆:烟台大海阳-青岛山东路</v>
      </c>
      <c r="F6377" s="3">
        <f>INDEX(光放段!$I$4:$I$237,MATCH(纤芯!H6377,光放段!$B$4:$B$237,0))</f>
        <v>37058100000</v>
      </c>
      <c r="G6377" s="3" t="str">
        <f t="shared" si="495"/>
        <v>山东二干|烟台日照光缆:烟台大海阳-栖霞桃村</v>
      </c>
      <c r="H6377" s="3">
        <f>INDEX(光放段!$B$4:$B$237,MATCH(纤芯!G6377,光放段!$C$4:$C$237,0))</f>
        <v>37058101000</v>
      </c>
      <c r="I6377" s="3" t="str">
        <f t="shared" si="496"/>
        <v>烟台日照光缆</v>
      </c>
      <c r="J6377" s="3" t="str">
        <f>INDEX(子缆名称!$B$4:$B$29,纤芯!M6377)</f>
        <v>A缆</v>
      </c>
      <c r="K6377" s="3">
        <v>6</v>
      </c>
      <c r="L6377" s="3">
        <f t="shared" si="497"/>
        <v>6</v>
      </c>
      <c r="M6377" s="3">
        <f t="shared" si="498"/>
        <v>1</v>
      </c>
      <c r="N6377" s="3" t="s">
        <v>132</v>
      </c>
      <c r="O6377" s="3">
        <f>COUNTIF([1]局站!$D$4:$D$172,"="&amp;N6377)</f>
        <v>1</v>
      </c>
      <c r="P6377" s="3">
        <v>0</v>
      </c>
      <c r="Q6377" s="3">
        <v>0</v>
      </c>
      <c r="R6377" s="3">
        <v>0</v>
      </c>
      <c r="S6377" s="3" t="s">
        <v>80</v>
      </c>
      <c r="T6377" s="3">
        <f>COUNTIF([1]局站!$D$4:$D$172,"="&amp;S6377)</f>
        <v>1</v>
      </c>
      <c r="U6377" s="3">
        <v>0</v>
      </c>
      <c r="V6377" s="3">
        <v>0</v>
      </c>
      <c r="W6377" s="3">
        <v>0</v>
      </c>
      <c r="X6377" s="3" t="s">
        <v>1215</v>
      </c>
      <c r="Y6377" s="3" t="s">
        <v>852</v>
      </c>
      <c r="Z6377" s="3" t="str">
        <f>INDEX(业务类型!$C$4:$C$8,MATCH(纤芯!Y6377,业务类型!$B$4:$B$8,0))</f>
        <v>TWO</v>
      </c>
      <c r="AA6377" s="3" t="s">
        <v>901</v>
      </c>
    </row>
    <row r="6378" spans="1:27" ht="16.5" x14ac:dyDescent="0.2">
      <c r="A6378" s="3">
        <v>6375</v>
      </c>
      <c r="B6378" s="3">
        <f t="shared" si="499"/>
        <v>37058101007</v>
      </c>
      <c r="C6378" s="3" t="s">
        <v>1166</v>
      </c>
      <c r="D6378" s="3" t="s">
        <v>258</v>
      </c>
      <c r="E6378" s="3" t="str">
        <f>INDEX(光放段!$G$4:$G$237,MATCH(纤芯!G6378,光放段!$C$4:$C$237,0))</f>
        <v>山东二干|烟台日照光缆:烟台大海阳-青岛山东路</v>
      </c>
      <c r="F6378" s="3">
        <f>INDEX(光放段!$I$4:$I$237,MATCH(纤芯!H6378,光放段!$B$4:$B$237,0))</f>
        <v>37058100000</v>
      </c>
      <c r="G6378" s="3" t="str">
        <f t="shared" si="495"/>
        <v>山东二干|烟台日照光缆:烟台大海阳-栖霞桃村</v>
      </c>
      <c r="H6378" s="3">
        <f>INDEX(光放段!$B$4:$B$237,MATCH(纤芯!G6378,光放段!$C$4:$C$237,0))</f>
        <v>37058101000</v>
      </c>
      <c r="I6378" s="3" t="str">
        <f t="shared" si="496"/>
        <v>烟台日照光缆</v>
      </c>
      <c r="J6378" s="3" t="str">
        <f>INDEX(子缆名称!$B$4:$B$29,纤芯!M6378)</f>
        <v>A缆</v>
      </c>
      <c r="K6378" s="3">
        <v>7</v>
      </c>
      <c r="L6378" s="3">
        <f t="shared" si="497"/>
        <v>7</v>
      </c>
      <c r="M6378" s="3">
        <f t="shared" si="498"/>
        <v>1</v>
      </c>
      <c r="N6378" s="3" t="s">
        <v>132</v>
      </c>
      <c r="O6378" s="3">
        <f>COUNTIF([1]局站!$D$4:$D$172,"="&amp;N6378)</f>
        <v>1</v>
      </c>
      <c r="P6378" s="3">
        <v>0</v>
      </c>
      <c r="Q6378" s="3">
        <v>0</v>
      </c>
      <c r="R6378" s="3">
        <v>0</v>
      </c>
      <c r="S6378" s="3" t="s">
        <v>80</v>
      </c>
      <c r="T6378" s="3">
        <f>COUNTIF([1]局站!$D$4:$D$172,"="&amp;S6378)</f>
        <v>1</v>
      </c>
      <c r="U6378" s="3">
        <v>0</v>
      </c>
      <c r="V6378" s="3">
        <v>0</v>
      </c>
      <c r="W6378" s="3">
        <v>0</v>
      </c>
      <c r="X6378" s="3" t="s">
        <v>1215</v>
      </c>
      <c r="Y6378" s="3" t="s">
        <v>854</v>
      </c>
      <c r="Z6378" s="3" t="str">
        <f>INDEX(业务类型!$C$4:$C$8,MATCH(纤芯!Y6378,业务类型!$B$4:$B$8,0))</f>
        <v>LOCAL</v>
      </c>
      <c r="AA6378" s="3" t="s">
        <v>879</v>
      </c>
    </row>
    <row r="6379" spans="1:27" ht="16.5" x14ac:dyDescent="0.2">
      <c r="A6379" s="3">
        <v>6376</v>
      </c>
      <c r="B6379" s="3">
        <f t="shared" si="499"/>
        <v>37058101008</v>
      </c>
      <c r="C6379" s="3" t="s">
        <v>1166</v>
      </c>
      <c r="D6379" s="3" t="s">
        <v>258</v>
      </c>
      <c r="E6379" s="3" t="str">
        <f>INDEX(光放段!$G$4:$G$237,MATCH(纤芯!G6379,光放段!$C$4:$C$237,0))</f>
        <v>山东二干|烟台日照光缆:烟台大海阳-青岛山东路</v>
      </c>
      <c r="F6379" s="3">
        <f>INDEX(光放段!$I$4:$I$237,MATCH(纤芯!H6379,光放段!$B$4:$B$237,0))</f>
        <v>37058100000</v>
      </c>
      <c r="G6379" s="3" t="str">
        <f t="shared" si="495"/>
        <v>山东二干|烟台日照光缆:烟台大海阳-栖霞桃村</v>
      </c>
      <c r="H6379" s="3">
        <f>INDEX(光放段!$B$4:$B$237,MATCH(纤芯!G6379,光放段!$C$4:$C$237,0))</f>
        <v>37058101000</v>
      </c>
      <c r="I6379" s="3" t="str">
        <f t="shared" si="496"/>
        <v>烟台日照光缆</v>
      </c>
      <c r="J6379" s="3" t="str">
        <f>INDEX(子缆名称!$B$4:$B$29,纤芯!M6379)</f>
        <v>A缆</v>
      </c>
      <c r="K6379" s="3">
        <v>8</v>
      </c>
      <c r="L6379" s="3">
        <f t="shared" si="497"/>
        <v>8</v>
      </c>
      <c r="M6379" s="3">
        <f t="shared" si="498"/>
        <v>1</v>
      </c>
      <c r="N6379" s="3" t="s">
        <v>132</v>
      </c>
      <c r="O6379" s="3">
        <f>COUNTIF([1]局站!$D$4:$D$172,"="&amp;N6379)</f>
        <v>1</v>
      </c>
      <c r="P6379" s="3">
        <v>0</v>
      </c>
      <c r="Q6379" s="3">
        <v>0</v>
      </c>
      <c r="R6379" s="3">
        <v>0</v>
      </c>
      <c r="S6379" s="3" t="s">
        <v>80</v>
      </c>
      <c r="T6379" s="3">
        <f>COUNTIF([1]局站!$D$4:$D$172,"="&amp;S6379)</f>
        <v>1</v>
      </c>
      <c r="U6379" s="3">
        <v>0</v>
      </c>
      <c r="V6379" s="3">
        <v>0</v>
      </c>
      <c r="W6379" s="3">
        <v>0</v>
      </c>
      <c r="X6379" s="3" t="s">
        <v>1215</v>
      </c>
      <c r="Y6379" s="3" t="s">
        <v>881</v>
      </c>
      <c r="Z6379" s="3" t="str">
        <f>INDEX(业务类型!$C$4:$C$8,MATCH(纤芯!Y6379,业务类型!$B$4:$B$8,0))</f>
        <v>OTHER</v>
      </c>
      <c r="AA6379" s="3" t="s">
        <v>1144</v>
      </c>
    </row>
    <row r="6380" spans="1:27" ht="16.5" x14ac:dyDescent="0.2">
      <c r="A6380" s="3">
        <v>6377</v>
      </c>
      <c r="B6380" s="3">
        <f t="shared" si="499"/>
        <v>37058101009</v>
      </c>
      <c r="C6380" s="3" t="s">
        <v>1166</v>
      </c>
      <c r="D6380" s="3" t="s">
        <v>258</v>
      </c>
      <c r="E6380" s="3" t="str">
        <f>INDEX(光放段!$G$4:$G$237,MATCH(纤芯!G6380,光放段!$C$4:$C$237,0))</f>
        <v>山东二干|烟台日照光缆:烟台大海阳-青岛山东路</v>
      </c>
      <c r="F6380" s="3">
        <f>INDEX(光放段!$I$4:$I$237,MATCH(纤芯!H6380,光放段!$B$4:$B$237,0))</f>
        <v>37058100000</v>
      </c>
      <c r="G6380" s="3" t="str">
        <f t="shared" si="495"/>
        <v>山东二干|烟台日照光缆:烟台大海阳-栖霞桃村</v>
      </c>
      <c r="H6380" s="3">
        <f>INDEX(光放段!$B$4:$B$237,MATCH(纤芯!G6380,光放段!$C$4:$C$237,0))</f>
        <v>37058101000</v>
      </c>
      <c r="I6380" s="3" t="str">
        <f t="shared" si="496"/>
        <v>烟台日照光缆</v>
      </c>
      <c r="J6380" s="3" t="str">
        <f>INDEX(子缆名称!$B$4:$B$29,纤芯!M6380)</f>
        <v>A缆</v>
      </c>
      <c r="K6380" s="3">
        <v>9</v>
      </c>
      <c r="L6380" s="3">
        <f t="shared" si="497"/>
        <v>9</v>
      </c>
      <c r="M6380" s="3">
        <f t="shared" si="498"/>
        <v>1</v>
      </c>
      <c r="N6380" s="3" t="s">
        <v>132</v>
      </c>
      <c r="O6380" s="3">
        <f>COUNTIF([1]局站!$D$4:$D$172,"="&amp;N6380)</f>
        <v>1</v>
      </c>
      <c r="P6380" s="3">
        <v>0</v>
      </c>
      <c r="Q6380" s="3">
        <v>0</v>
      </c>
      <c r="R6380" s="3">
        <v>0</v>
      </c>
      <c r="S6380" s="3" t="s">
        <v>80</v>
      </c>
      <c r="T6380" s="3">
        <f>COUNTIF([1]局站!$D$4:$D$172,"="&amp;S6380)</f>
        <v>1</v>
      </c>
      <c r="U6380" s="3">
        <v>0</v>
      </c>
      <c r="V6380" s="3">
        <v>0</v>
      </c>
      <c r="W6380" s="3">
        <v>0</v>
      </c>
      <c r="X6380" s="3" t="s">
        <v>1215</v>
      </c>
      <c r="Y6380" s="3" t="s">
        <v>852</v>
      </c>
      <c r="Z6380" s="3" t="str">
        <f>INDEX(业务类型!$C$4:$C$8,MATCH(纤芯!Y6380,业务类型!$B$4:$B$8,0))</f>
        <v>TWO</v>
      </c>
      <c r="AA6380" s="3" t="s">
        <v>903</v>
      </c>
    </row>
    <row r="6381" spans="1:27" ht="16.5" x14ac:dyDescent="0.2">
      <c r="A6381" s="3">
        <v>6378</v>
      </c>
      <c r="B6381" s="3">
        <f t="shared" si="499"/>
        <v>37058101010</v>
      </c>
      <c r="C6381" s="3" t="s">
        <v>1166</v>
      </c>
      <c r="D6381" s="3" t="s">
        <v>258</v>
      </c>
      <c r="E6381" s="3" t="str">
        <f>INDEX(光放段!$G$4:$G$237,MATCH(纤芯!G6381,光放段!$C$4:$C$237,0))</f>
        <v>山东二干|烟台日照光缆:烟台大海阳-青岛山东路</v>
      </c>
      <c r="F6381" s="3">
        <f>INDEX(光放段!$I$4:$I$237,MATCH(纤芯!H6381,光放段!$B$4:$B$237,0))</f>
        <v>37058100000</v>
      </c>
      <c r="G6381" s="3" t="str">
        <f t="shared" si="495"/>
        <v>山东二干|烟台日照光缆:烟台大海阳-栖霞桃村</v>
      </c>
      <c r="H6381" s="3">
        <f>INDEX(光放段!$B$4:$B$237,MATCH(纤芯!G6381,光放段!$C$4:$C$237,0))</f>
        <v>37058101000</v>
      </c>
      <c r="I6381" s="3" t="str">
        <f t="shared" si="496"/>
        <v>烟台日照光缆</v>
      </c>
      <c r="J6381" s="3" t="str">
        <f>INDEX(子缆名称!$B$4:$B$29,纤芯!M6381)</f>
        <v>A缆</v>
      </c>
      <c r="K6381" s="3">
        <v>10</v>
      </c>
      <c r="L6381" s="3">
        <f t="shared" si="497"/>
        <v>10</v>
      </c>
      <c r="M6381" s="3">
        <f t="shared" si="498"/>
        <v>1</v>
      </c>
      <c r="N6381" s="3" t="s">
        <v>132</v>
      </c>
      <c r="O6381" s="3">
        <f>COUNTIF([1]局站!$D$4:$D$172,"="&amp;N6381)</f>
        <v>1</v>
      </c>
      <c r="P6381" s="3">
        <v>0</v>
      </c>
      <c r="Q6381" s="3">
        <v>0</v>
      </c>
      <c r="R6381" s="3">
        <v>0</v>
      </c>
      <c r="S6381" s="3" t="s">
        <v>80</v>
      </c>
      <c r="T6381" s="3">
        <f>COUNTIF([1]局站!$D$4:$D$172,"="&amp;S6381)</f>
        <v>1</v>
      </c>
      <c r="U6381" s="3">
        <v>0</v>
      </c>
      <c r="V6381" s="3">
        <v>0</v>
      </c>
      <c r="W6381" s="3">
        <v>0</v>
      </c>
      <c r="X6381" s="3" t="s">
        <v>1215</v>
      </c>
      <c r="Y6381" s="3" t="s">
        <v>852</v>
      </c>
      <c r="Z6381" s="3" t="str">
        <f>INDEX(业务类型!$C$4:$C$8,MATCH(纤芯!Y6381,业务类型!$B$4:$B$8,0))</f>
        <v>TWO</v>
      </c>
      <c r="AA6381" s="3" t="s">
        <v>903</v>
      </c>
    </row>
    <row r="6382" spans="1:27" ht="16.5" x14ac:dyDescent="0.2">
      <c r="A6382" s="3">
        <v>6379</v>
      </c>
      <c r="B6382" s="3">
        <f t="shared" si="499"/>
        <v>37058101011</v>
      </c>
      <c r="C6382" s="3" t="s">
        <v>1166</v>
      </c>
      <c r="D6382" s="3" t="s">
        <v>258</v>
      </c>
      <c r="E6382" s="3" t="str">
        <f>INDEX(光放段!$G$4:$G$237,MATCH(纤芯!G6382,光放段!$C$4:$C$237,0))</f>
        <v>山东二干|烟台日照光缆:烟台大海阳-青岛山东路</v>
      </c>
      <c r="F6382" s="3">
        <f>INDEX(光放段!$I$4:$I$237,MATCH(纤芯!H6382,光放段!$B$4:$B$237,0))</f>
        <v>37058100000</v>
      </c>
      <c r="G6382" s="3" t="str">
        <f t="shared" si="495"/>
        <v>山东二干|烟台日照光缆:烟台大海阳-栖霞桃村</v>
      </c>
      <c r="H6382" s="3">
        <f>INDEX(光放段!$B$4:$B$237,MATCH(纤芯!G6382,光放段!$C$4:$C$237,0))</f>
        <v>37058101000</v>
      </c>
      <c r="I6382" s="3" t="str">
        <f t="shared" si="496"/>
        <v>烟台日照光缆</v>
      </c>
      <c r="J6382" s="3" t="str">
        <f>INDEX(子缆名称!$B$4:$B$29,纤芯!M6382)</f>
        <v>A缆</v>
      </c>
      <c r="K6382" s="3">
        <v>11</v>
      </c>
      <c r="L6382" s="3">
        <f t="shared" si="497"/>
        <v>11</v>
      </c>
      <c r="M6382" s="3">
        <f t="shared" si="498"/>
        <v>1</v>
      </c>
      <c r="N6382" s="3" t="s">
        <v>132</v>
      </c>
      <c r="O6382" s="3">
        <f>COUNTIF([1]局站!$D$4:$D$172,"="&amp;N6382)</f>
        <v>1</v>
      </c>
      <c r="P6382" s="3">
        <v>0</v>
      </c>
      <c r="Q6382" s="3">
        <v>0</v>
      </c>
      <c r="R6382" s="3">
        <v>0</v>
      </c>
      <c r="S6382" s="3" t="s">
        <v>80</v>
      </c>
      <c r="T6382" s="3">
        <f>COUNTIF([1]局站!$D$4:$D$172,"="&amp;S6382)</f>
        <v>1</v>
      </c>
      <c r="U6382" s="3">
        <v>0</v>
      </c>
      <c r="V6382" s="3">
        <v>0</v>
      </c>
      <c r="W6382" s="3">
        <v>0</v>
      </c>
      <c r="X6382" s="3" t="s">
        <v>1215</v>
      </c>
      <c r="Y6382" s="3" t="s">
        <v>854</v>
      </c>
      <c r="Z6382" s="3" t="str">
        <f>INDEX(业务类型!$C$4:$C$8,MATCH(纤芯!Y6382,业务类型!$B$4:$B$8,0))</f>
        <v>LOCAL</v>
      </c>
      <c r="AA6382" s="3" t="s">
        <v>879</v>
      </c>
    </row>
    <row r="6383" spans="1:27" ht="16.5" x14ac:dyDescent="0.2">
      <c r="A6383" s="3">
        <v>6380</v>
      </c>
      <c r="B6383" s="3">
        <f t="shared" si="499"/>
        <v>37058101012</v>
      </c>
      <c r="C6383" s="3" t="s">
        <v>1166</v>
      </c>
      <c r="D6383" s="3" t="s">
        <v>258</v>
      </c>
      <c r="E6383" s="3" t="str">
        <f>INDEX(光放段!$G$4:$G$237,MATCH(纤芯!G6383,光放段!$C$4:$C$237,0))</f>
        <v>山东二干|烟台日照光缆:烟台大海阳-青岛山东路</v>
      </c>
      <c r="F6383" s="3">
        <f>INDEX(光放段!$I$4:$I$237,MATCH(纤芯!H6383,光放段!$B$4:$B$237,0))</f>
        <v>37058100000</v>
      </c>
      <c r="G6383" s="3" t="str">
        <f t="shared" si="495"/>
        <v>山东二干|烟台日照光缆:烟台大海阳-栖霞桃村</v>
      </c>
      <c r="H6383" s="3">
        <f>INDEX(光放段!$B$4:$B$237,MATCH(纤芯!G6383,光放段!$C$4:$C$237,0))</f>
        <v>37058101000</v>
      </c>
      <c r="I6383" s="3" t="str">
        <f t="shared" si="496"/>
        <v>烟台日照光缆</v>
      </c>
      <c r="J6383" s="3" t="str">
        <f>INDEX(子缆名称!$B$4:$B$29,纤芯!M6383)</f>
        <v>A缆</v>
      </c>
      <c r="K6383" s="3">
        <v>12</v>
      </c>
      <c r="L6383" s="3">
        <f t="shared" si="497"/>
        <v>12</v>
      </c>
      <c r="M6383" s="3">
        <f t="shared" si="498"/>
        <v>1</v>
      </c>
      <c r="N6383" s="3" t="s">
        <v>132</v>
      </c>
      <c r="O6383" s="3">
        <f>COUNTIF([1]局站!$D$4:$D$172,"="&amp;N6383)</f>
        <v>1</v>
      </c>
      <c r="P6383" s="3">
        <v>0</v>
      </c>
      <c r="Q6383" s="3">
        <v>0</v>
      </c>
      <c r="R6383" s="3">
        <v>0</v>
      </c>
      <c r="S6383" s="3" t="s">
        <v>80</v>
      </c>
      <c r="T6383" s="3">
        <f>COUNTIF([1]局站!$D$4:$D$172,"="&amp;S6383)</f>
        <v>1</v>
      </c>
      <c r="U6383" s="3">
        <v>0</v>
      </c>
      <c r="V6383" s="3">
        <v>0</v>
      </c>
      <c r="W6383" s="3">
        <v>0</v>
      </c>
      <c r="X6383" s="3" t="s">
        <v>1215</v>
      </c>
      <c r="Y6383" s="3" t="s">
        <v>854</v>
      </c>
      <c r="Z6383" s="3" t="str">
        <f>INDEX(业务类型!$C$4:$C$8,MATCH(纤芯!Y6383,业务类型!$B$4:$B$8,0))</f>
        <v>LOCAL</v>
      </c>
      <c r="AA6383" s="3" t="s">
        <v>879</v>
      </c>
    </row>
    <row r="6384" spans="1:27" ht="16.5" x14ac:dyDescent="0.2">
      <c r="A6384" s="3">
        <v>6381</v>
      </c>
      <c r="B6384" s="3">
        <f t="shared" si="499"/>
        <v>37058102001</v>
      </c>
      <c r="C6384" s="3" t="s">
        <v>1166</v>
      </c>
      <c r="D6384" s="3" t="s">
        <v>258</v>
      </c>
      <c r="E6384" s="3" t="str">
        <f>INDEX(光放段!$G$4:$G$237,MATCH(纤芯!G6384,光放段!$C$4:$C$237,0))</f>
        <v>山东二干|烟台日照光缆:烟台大海阳-青岛山东路</v>
      </c>
      <c r="F6384" s="3">
        <f>INDEX(光放段!$I$4:$I$237,MATCH(纤芯!H6384,光放段!$B$4:$B$237,0))</f>
        <v>37058100000</v>
      </c>
      <c r="G6384" s="3" t="str">
        <f t="shared" si="495"/>
        <v>山东二干|烟台日照光缆:栖霞桃村-莱阳旌旗路</v>
      </c>
      <c r="H6384" s="3">
        <f>INDEX(光放段!$B$4:$B$237,MATCH(纤芯!G6384,光放段!$C$4:$C$237,0))</f>
        <v>37058102000</v>
      </c>
      <c r="I6384" s="3" t="str">
        <f t="shared" si="496"/>
        <v>烟台日照光缆</v>
      </c>
      <c r="J6384" s="3" t="str">
        <f>INDEX(子缆名称!$B$4:$B$29,纤芯!M6384)</f>
        <v>A缆</v>
      </c>
      <c r="K6384" s="3">
        <v>1</v>
      </c>
      <c r="L6384" s="3">
        <f t="shared" si="497"/>
        <v>1</v>
      </c>
      <c r="M6384" s="3">
        <f t="shared" si="498"/>
        <v>1</v>
      </c>
      <c r="N6384" s="3" t="s">
        <v>80</v>
      </c>
      <c r="O6384" s="3">
        <f>COUNTIF([1]局站!$D$4:$D$172,"="&amp;N6384)</f>
        <v>1</v>
      </c>
      <c r="P6384" s="3">
        <v>0</v>
      </c>
      <c r="Q6384" s="3">
        <v>0</v>
      </c>
      <c r="R6384" s="3">
        <v>0</v>
      </c>
      <c r="S6384" s="3" t="s">
        <v>116</v>
      </c>
      <c r="T6384" s="3">
        <f>COUNTIF([1]局站!$D$4:$D$172,"="&amp;S6384)</f>
        <v>1</v>
      </c>
      <c r="U6384" s="3">
        <v>0</v>
      </c>
      <c r="V6384" s="3">
        <v>0</v>
      </c>
      <c r="W6384" s="3">
        <v>0</v>
      </c>
      <c r="X6384" s="3" t="s">
        <v>1215</v>
      </c>
      <c r="Y6384" s="3" t="s">
        <v>852</v>
      </c>
      <c r="Z6384" s="3" t="str">
        <f>INDEX(业务类型!$C$4:$C$8,MATCH(纤芯!Y6384,业务类型!$B$4:$B$8,0))</f>
        <v>TWO</v>
      </c>
      <c r="AA6384" s="3" t="s">
        <v>901</v>
      </c>
    </row>
    <row r="6385" spans="1:27" ht="16.5" x14ac:dyDescent="0.2">
      <c r="A6385" s="3">
        <v>6382</v>
      </c>
      <c r="B6385" s="3">
        <f t="shared" si="499"/>
        <v>37058102002</v>
      </c>
      <c r="C6385" s="3" t="s">
        <v>1166</v>
      </c>
      <c r="D6385" s="3" t="s">
        <v>258</v>
      </c>
      <c r="E6385" s="3" t="str">
        <f>INDEX(光放段!$G$4:$G$237,MATCH(纤芯!G6385,光放段!$C$4:$C$237,0))</f>
        <v>山东二干|烟台日照光缆:烟台大海阳-青岛山东路</v>
      </c>
      <c r="F6385" s="3">
        <f>INDEX(光放段!$I$4:$I$237,MATCH(纤芯!H6385,光放段!$B$4:$B$237,0))</f>
        <v>37058100000</v>
      </c>
      <c r="G6385" s="3" t="str">
        <f t="shared" si="495"/>
        <v>山东二干|烟台日照光缆:栖霞桃村-莱阳旌旗路</v>
      </c>
      <c r="H6385" s="3">
        <f>INDEX(光放段!$B$4:$B$237,MATCH(纤芯!G6385,光放段!$C$4:$C$237,0))</f>
        <v>37058102000</v>
      </c>
      <c r="I6385" s="3" t="str">
        <f t="shared" si="496"/>
        <v>烟台日照光缆</v>
      </c>
      <c r="J6385" s="3" t="str">
        <f>INDEX(子缆名称!$B$4:$B$29,纤芯!M6385)</f>
        <v>A缆</v>
      </c>
      <c r="K6385" s="3">
        <v>2</v>
      </c>
      <c r="L6385" s="3">
        <f t="shared" si="497"/>
        <v>2</v>
      </c>
      <c r="M6385" s="3">
        <f t="shared" si="498"/>
        <v>1</v>
      </c>
      <c r="N6385" s="3" t="s">
        <v>80</v>
      </c>
      <c r="O6385" s="3">
        <f>COUNTIF([1]局站!$D$4:$D$172,"="&amp;N6385)</f>
        <v>1</v>
      </c>
      <c r="P6385" s="3">
        <v>0</v>
      </c>
      <c r="Q6385" s="3">
        <v>0</v>
      </c>
      <c r="R6385" s="3">
        <v>0</v>
      </c>
      <c r="S6385" s="3" t="s">
        <v>116</v>
      </c>
      <c r="T6385" s="3">
        <f>COUNTIF([1]局站!$D$4:$D$172,"="&amp;S6385)</f>
        <v>1</v>
      </c>
      <c r="U6385" s="3">
        <v>0</v>
      </c>
      <c r="V6385" s="3">
        <v>0</v>
      </c>
      <c r="W6385" s="3">
        <v>0</v>
      </c>
      <c r="X6385" s="3" t="s">
        <v>1215</v>
      </c>
      <c r="Y6385" s="3" t="s">
        <v>881</v>
      </c>
      <c r="Z6385" s="3" t="str">
        <f>INDEX(业务类型!$C$4:$C$8,MATCH(纤芯!Y6385,业务类型!$B$4:$B$8,0))</f>
        <v>OTHER</v>
      </c>
      <c r="AA6385" s="3" t="s">
        <v>1144</v>
      </c>
    </row>
    <row r="6386" spans="1:27" ht="16.5" x14ac:dyDescent="0.2">
      <c r="A6386" s="3">
        <v>6383</v>
      </c>
      <c r="B6386" s="3">
        <f t="shared" si="499"/>
        <v>37058102003</v>
      </c>
      <c r="C6386" s="3" t="s">
        <v>1166</v>
      </c>
      <c r="D6386" s="3" t="s">
        <v>258</v>
      </c>
      <c r="E6386" s="3" t="str">
        <f>INDEX(光放段!$G$4:$G$237,MATCH(纤芯!G6386,光放段!$C$4:$C$237,0))</f>
        <v>山东二干|烟台日照光缆:烟台大海阳-青岛山东路</v>
      </c>
      <c r="F6386" s="3">
        <f>INDEX(光放段!$I$4:$I$237,MATCH(纤芯!H6386,光放段!$B$4:$B$237,0))</f>
        <v>37058100000</v>
      </c>
      <c r="G6386" s="3" t="str">
        <f t="shared" si="495"/>
        <v>山东二干|烟台日照光缆:栖霞桃村-莱阳旌旗路</v>
      </c>
      <c r="H6386" s="3">
        <f>INDEX(光放段!$B$4:$B$237,MATCH(纤芯!G6386,光放段!$C$4:$C$237,0))</f>
        <v>37058102000</v>
      </c>
      <c r="I6386" s="3" t="str">
        <f t="shared" si="496"/>
        <v>烟台日照光缆</v>
      </c>
      <c r="J6386" s="3" t="str">
        <f>INDEX(子缆名称!$B$4:$B$29,纤芯!M6386)</f>
        <v>A缆</v>
      </c>
      <c r="K6386" s="3">
        <v>3</v>
      </c>
      <c r="L6386" s="3">
        <f t="shared" si="497"/>
        <v>3</v>
      </c>
      <c r="M6386" s="3">
        <f t="shared" si="498"/>
        <v>1</v>
      </c>
      <c r="N6386" s="3" t="s">
        <v>80</v>
      </c>
      <c r="O6386" s="3">
        <f>COUNTIF([1]局站!$D$4:$D$172,"="&amp;N6386)</f>
        <v>1</v>
      </c>
      <c r="P6386" s="3">
        <v>0</v>
      </c>
      <c r="Q6386" s="3">
        <v>0</v>
      </c>
      <c r="R6386" s="3">
        <v>0</v>
      </c>
      <c r="S6386" s="3" t="s">
        <v>116</v>
      </c>
      <c r="T6386" s="3">
        <f>COUNTIF([1]局站!$D$4:$D$172,"="&amp;S6386)</f>
        <v>1</v>
      </c>
      <c r="U6386" s="3">
        <v>0</v>
      </c>
      <c r="V6386" s="3">
        <v>0</v>
      </c>
      <c r="W6386" s="3">
        <v>0</v>
      </c>
      <c r="X6386" s="3" t="s">
        <v>1215</v>
      </c>
      <c r="Y6386" s="3" t="s">
        <v>852</v>
      </c>
      <c r="Z6386" s="3" t="str">
        <f>INDEX(业务类型!$C$4:$C$8,MATCH(纤芯!Y6386,业务类型!$B$4:$B$8,0))</f>
        <v>TWO</v>
      </c>
      <c r="AA6386" s="3" t="s">
        <v>903</v>
      </c>
    </row>
    <row r="6387" spans="1:27" ht="16.5" x14ac:dyDescent="0.2">
      <c r="A6387" s="3">
        <v>6384</v>
      </c>
      <c r="B6387" s="3">
        <f t="shared" si="499"/>
        <v>37058102004</v>
      </c>
      <c r="C6387" s="3" t="s">
        <v>1166</v>
      </c>
      <c r="D6387" s="3" t="s">
        <v>258</v>
      </c>
      <c r="E6387" s="3" t="str">
        <f>INDEX(光放段!$G$4:$G$237,MATCH(纤芯!G6387,光放段!$C$4:$C$237,0))</f>
        <v>山东二干|烟台日照光缆:烟台大海阳-青岛山东路</v>
      </c>
      <c r="F6387" s="3">
        <f>INDEX(光放段!$I$4:$I$237,MATCH(纤芯!H6387,光放段!$B$4:$B$237,0))</f>
        <v>37058100000</v>
      </c>
      <c r="G6387" s="3" t="str">
        <f t="shared" si="495"/>
        <v>山东二干|烟台日照光缆:栖霞桃村-莱阳旌旗路</v>
      </c>
      <c r="H6387" s="3">
        <f>INDEX(光放段!$B$4:$B$237,MATCH(纤芯!G6387,光放段!$C$4:$C$237,0))</f>
        <v>37058102000</v>
      </c>
      <c r="I6387" s="3" t="str">
        <f t="shared" si="496"/>
        <v>烟台日照光缆</v>
      </c>
      <c r="J6387" s="3" t="str">
        <f>INDEX(子缆名称!$B$4:$B$29,纤芯!M6387)</f>
        <v>A缆</v>
      </c>
      <c r="K6387" s="3">
        <v>4</v>
      </c>
      <c r="L6387" s="3">
        <f t="shared" si="497"/>
        <v>4</v>
      </c>
      <c r="M6387" s="3">
        <f t="shared" si="498"/>
        <v>1</v>
      </c>
      <c r="N6387" s="3" t="s">
        <v>80</v>
      </c>
      <c r="O6387" s="3">
        <f>COUNTIF([1]局站!$D$4:$D$172,"="&amp;N6387)</f>
        <v>1</v>
      </c>
      <c r="P6387" s="3">
        <v>0</v>
      </c>
      <c r="Q6387" s="3">
        <v>0</v>
      </c>
      <c r="R6387" s="3">
        <v>0</v>
      </c>
      <c r="S6387" s="3" t="s">
        <v>116</v>
      </c>
      <c r="T6387" s="3">
        <f>COUNTIF([1]局站!$D$4:$D$172,"="&amp;S6387)</f>
        <v>1</v>
      </c>
      <c r="U6387" s="3">
        <v>0</v>
      </c>
      <c r="V6387" s="3">
        <v>0</v>
      </c>
      <c r="W6387" s="3">
        <v>0</v>
      </c>
      <c r="X6387" s="3" t="s">
        <v>1215</v>
      </c>
      <c r="Y6387" s="3" t="s">
        <v>852</v>
      </c>
      <c r="Z6387" s="3" t="str">
        <f>INDEX(业务类型!$C$4:$C$8,MATCH(纤芯!Y6387,业务类型!$B$4:$B$8,0))</f>
        <v>TWO</v>
      </c>
      <c r="AA6387" s="3" t="s">
        <v>901</v>
      </c>
    </row>
    <row r="6388" spans="1:27" ht="16.5" x14ac:dyDescent="0.2">
      <c r="A6388" s="3">
        <v>6385</v>
      </c>
      <c r="B6388" s="3">
        <f t="shared" si="499"/>
        <v>37058102005</v>
      </c>
      <c r="C6388" s="3" t="s">
        <v>1166</v>
      </c>
      <c r="D6388" s="3" t="s">
        <v>258</v>
      </c>
      <c r="E6388" s="3" t="str">
        <f>INDEX(光放段!$G$4:$G$237,MATCH(纤芯!G6388,光放段!$C$4:$C$237,0))</f>
        <v>山东二干|烟台日照光缆:烟台大海阳-青岛山东路</v>
      </c>
      <c r="F6388" s="3">
        <f>INDEX(光放段!$I$4:$I$237,MATCH(纤芯!H6388,光放段!$B$4:$B$237,0))</f>
        <v>37058100000</v>
      </c>
      <c r="G6388" s="3" t="str">
        <f t="shared" si="495"/>
        <v>山东二干|烟台日照光缆:栖霞桃村-莱阳旌旗路</v>
      </c>
      <c r="H6388" s="3">
        <f>INDEX(光放段!$B$4:$B$237,MATCH(纤芯!G6388,光放段!$C$4:$C$237,0))</f>
        <v>37058102000</v>
      </c>
      <c r="I6388" s="3" t="str">
        <f t="shared" si="496"/>
        <v>烟台日照光缆</v>
      </c>
      <c r="J6388" s="3" t="str">
        <f>INDEX(子缆名称!$B$4:$B$29,纤芯!M6388)</f>
        <v>A缆</v>
      </c>
      <c r="K6388" s="3">
        <v>5</v>
      </c>
      <c r="L6388" s="3">
        <f t="shared" si="497"/>
        <v>5</v>
      </c>
      <c r="M6388" s="3">
        <f t="shared" si="498"/>
        <v>1</v>
      </c>
      <c r="N6388" s="3" t="s">
        <v>80</v>
      </c>
      <c r="O6388" s="3">
        <f>COUNTIF([1]局站!$D$4:$D$172,"="&amp;N6388)</f>
        <v>1</v>
      </c>
      <c r="P6388" s="3">
        <v>0</v>
      </c>
      <c r="Q6388" s="3">
        <v>0</v>
      </c>
      <c r="R6388" s="3">
        <v>0</v>
      </c>
      <c r="S6388" s="3" t="s">
        <v>116</v>
      </c>
      <c r="T6388" s="3">
        <f>COUNTIF([1]局站!$D$4:$D$172,"="&amp;S6388)</f>
        <v>1</v>
      </c>
      <c r="U6388" s="3">
        <v>0</v>
      </c>
      <c r="V6388" s="3">
        <v>0</v>
      </c>
      <c r="W6388" s="3">
        <v>0</v>
      </c>
      <c r="X6388" s="3" t="s">
        <v>1215</v>
      </c>
      <c r="Y6388" s="3" t="s">
        <v>880</v>
      </c>
      <c r="Z6388" s="3" t="str">
        <f>INDEX(业务类型!$C$4:$C$8,MATCH(纤芯!Y6388,业务类型!$B$4:$B$8,0))</f>
        <v>IDLE</v>
      </c>
      <c r="AA6388" s="3"/>
    </row>
    <row r="6389" spans="1:27" ht="16.5" x14ac:dyDescent="0.2">
      <c r="A6389" s="3">
        <v>6386</v>
      </c>
      <c r="B6389" s="3">
        <f t="shared" si="499"/>
        <v>37058102006</v>
      </c>
      <c r="C6389" s="3" t="s">
        <v>1166</v>
      </c>
      <c r="D6389" s="3" t="s">
        <v>258</v>
      </c>
      <c r="E6389" s="3" t="str">
        <f>INDEX(光放段!$G$4:$G$237,MATCH(纤芯!G6389,光放段!$C$4:$C$237,0))</f>
        <v>山东二干|烟台日照光缆:烟台大海阳-青岛山东路</v>
      </c>
      <c r="F6389" s="3">
        <f>INDEX(光放段!$I$4:$I$237,MATCH(纤芯!H6389,光放段!$B$4:$B$237,0))</f>
        <v>37058100000</v>
      </c>
      <c r="G6389" s="3" t="str">
        <f t="shared" si="495"/>
        <v>山东二干|烟台日照光缆:栖霞桃村-莱阳旌旗路</v>
      </c>
      <c r="H6389" s="3">
        <f>INDEX(光放段!$B$4:$B$237,MATCH(纤芯!G6389,光放段!$C$4:$C$237,0))</f>
        <v>37058102000</v>
      </c>
      <c r="I6389" s="3" t="str">
        <f t="shared" si="496"/>
        <v>烟台日照光缆</v>
      </c>
      <c r="J6389" s="3" t="str">
        <f>INDEX(子缆名称!$B$4:$B$29,纤芯!M6389)</f>
        <v>A缆</v>
      </c>
      <c r="K6389" s="3">
        <v>6</v>
      </c>
      <c r="L6389" s="3">
        <f t="shared" si="497"/>
        <v>6</v>
      </c>
      <c r="M6389" s="3">
        <f t="shared" si="498"/>
        <v>1</v>
      </c>
      <c r="N6389" s="3" t="s">
        <v>80</v>
      </c>
      <c r="O6389" s="3">
        <f>COUNTIF([1]局站!$D$4:$D$172,"="&amp;N6389)</f>
        <v>1</v>
      </c>
      <c r="P6389" s="3">
        <v>0</v>
      </c>
      <c r="Q6389" s="3">
        <v>0</v>
      </c>
      <c r="R6389" s="3">
        <v>0</v>
      </c>
      <c r="S6389" s="3" t="s">
        <v>116</v>
      </c>
      <c r="T6389" s="3">
        <f>COUNTIF([1]局站!$D$4:$D$172,"="&amp;S6389)</f>
        <v>1</v>
      </c>
      <c r="U6389" s="3">
        <v>0</v>
      </c>
      <c r="V6389" s="3">
        <v>0</v>
      </c>
      <c r="W6389" s="3">
        <v>0</v>
      </c>
      <c r="X6389" s="3" t="s">
        <v>1215</v>
      </c>
      <c r="Y6389" s="3" t="s">
        <v>880</v>
      </c>
      <c r="Z6389" s="3" t="str">
        <f>INDEX(业务类型!$C$4:$C$8,MATCH(纤芯!Y6389,业务类型!$B$4:$B$8,0))</f>
        <v>IDLE</v>
      </c>
      <c r="AA6389" s="3"/>
    </row>
    <row r="6390" spans="1:27" ht="16.5" x14ac:dyDescent="0.2">
      <c r="A6390" s="3">
        <v>6387</v>
      </c>
      <c r="B6390" s="3">
        <f t="shared" si="499"/>
        <v>37058102007</v>
      </c>
      <c r="C6390" s="3" t="s">
        <v>1166</v>
      </c>
      <c r="D6390" s="3" t="s">
        <v>258</v>
      </c>
      <c r="E6390" s="3" t="str">
        <f>INDEX(光放段!$G$4:$G$237,MATCH(纤芯!G6390,光放段!$C$4:$C$237,0))</f>
        <v>山东二干|烟台日照光缆:烟台大海阳-青岛山东路</v>
      </c>
      <c r="F6390" s="3">
        <f>INDEX(光放段!$I$4:$I$237,MATCH(纤芯!H6390,光放段!$B$4:$B$237,0))</f>
        <v>37058100000</v>
      </c>
      <c r="G6390" s="3" t="str">
        <f t="shared" si="495"/>
        <v>山东二干|烟台日照光缆:栖霞桃村-莱阳旌旗路</v>
      </c>
      <c r="H6390" s="3">
        <f>INDEX(光放段!$B$4:$B$237,MATCH(纤芯!G6390,光放段!$C$4:$C$237,0))</f>
        <v>37058102000</v>
      </c>
      <c r="I6390" s="3" t="str">
        <f t="shared" si="496"/>
        <v>烟台日照光缆</v>
      </c>
      <c r="J6390" s="3" t="str">
        <f>INDEX(子缆名称!$B$4:$B$29,纤芯!M6390)</f>
        <v>A缆</v>
      </c>
      <c r="K6390" s="3">
        <v>7</v>
      </c>
      <c r="L6390" s="3">
        <f t="shared" si="497"/>
        <v>7</v>
      </c>
      <c r="M6390" s="3">
        <f t="shared" si="498"/>
        <v>1</v>
      </c>
      <c r="N6390" s="3" t="s">
        <v>80</v>
      </c>
      <c r="O6390" s="3">
        <f>COUNTIF([1]局站!$D$4:$D$172,"="&amp;N6390)</f>
        <v>1</v>
      </c>
      <c r="P6390" s="3">
        <v>0</v>
      </c>
      <c r="Q6390" s="3">
        <v>0</v>
      </c>
      <c r="R6390" s="3">
        <v>0</v>
      </c>
      <c r="S6390" s="3" t="s">
        <v>116</v>
      </c>
      <c r="T6390" s="3">
        <f>COUNTIF([1]局站!$D$4:$D$172,"="&amp;S6390)</f>
        <v>1</v>
      </c>
      <c r="U6390" s="3">
        <v>0</v>
      </c>
      <c r="V6390" s="3">
        <v>0</v>
      </c>
      <c r="W6390" s="3">
        <v>0</v>
      </c>
      <c r="X6390" s="3" t="s">
        <v>1215</v>
      </c>
      <c r="Y6390" s="3" t="s">
        <v>881</v>
      </c>
      <c r="Z6390" s="3" t="str">
        <f>INDEX(业务类型!$C$4:$C$8,MATCH(纤芯!Y6390,业务类型!$B$4:$B$8,0))</f>
        <v>OTHER</v>
      </c>
      <c r="AA6390" s="3" t="s">
        <v>888</v>
      </c>
    </row>
    <row r="6391" spans="1:27" ht="16.5" x14ac:dyDescent="0.2">
      <c r="A6391" s="3">
        <v>6388</v>
      </c>
      <c r="B6391" s="3">
        <f t="shared" si="499"/>
        <v>37058102008</v>
      </c>
      <c r="C6391" s="3" t="s">
        <v>1166</v>
      </c>
      <c r="D6391" s="3" t="s">
        <v>258</v>
      </c>
      <c r="E6391" s="3" t="str">
        <f>INDEX(光放段!$G$4:$G$237,MATCH(纤芯!G6391,光放段!$C$4:$C$237,0))</f>
        <v>山东二干|烟台日照光缆:烟台大海阳-青岛山东路</v>
      </c>
      <c r="F6391" s="3">
        <f>INDEX(光放段!$I$4:$I$237,MATCH(纤芯!H6391,光放段!$B$4:$B$237,0))</f>
        <v>37058100000</v>
      </c>
      <c r="G6391" s="3" t="str">
        <f t="shared" si="495"/>
        <v>山东二干|烟台日照光缆:栖霞桃村-莱阳旌旗路</v>
      </c>
      <c r="H6391" s="3">
        <f>INDEX(光放段!$B$4:$B$237,MATCH(纤芯!G6391,光放段!$C$4:$C$237,0))</f>
        <v>37058102000</v>
      </c>
      <c r="I6391" s="3" t="str">
        <f t="shared" si="496"/>
        <v>烟台日照光缆</v>
      </c>
      <c r="J6391" s="3" t="str">
        <f>INDEX(子缆名称!$B$4:$B$29,纤芯!M6391)</f>
        <v>A缆</v>
      </c>
      <c r="K6391" s="3">
        <v>8</v>
      </c>
      <c r="L6391" s="3">
        <f t="shared" si="497"/>
        <v>8</v>
      </c>
      <c r="M6391" s="3">
        <f t="shared" si="498"/>
        <v>1</v>
      </c>
      <c r="N6391" s="3" t="s">
        <v>80</v>
      </c>
      <c r="O6391" s="3">
        <f>COUNTIF([1]局站!$D$4:$D$172,"="&amp;N6391)</f>
        <v>1</v>
      </c>
      <c r="P6391" s="3">
        <v>0</v>
      </c>
      <c r="Q6391" s="3">
        <v>0</v>
      </c>
      <c r="R6391" s="3">
        <v>0</v>
      </c>
      <c r="S6391" s="3" t="s">
        <v>116</v>
      </c>
      <c r="T6391" s="3">
        <f>COUNTIF([1]局站!$D$4:$D$172,"="&amp;S6391)</f>
        <v>1</v>
      </c>
      <c r="U6391" s="3">
        <v>0</v>
      </c>
      <c r="V6391" s="3">
        <v>0</v>
      </c>
      <c r="W6391" s="3">
        <v>0</v>
      </c>
      <c r="X6391" s="3" t="s">
        <v>1215</v>
      </c>
      <c r="Y6391" s="3" t="s">
        <v>881</v>
      </c>
      <c r="Z6391" s="3" t="str">
        <f>INDEX(业务类型!$C$4:$C$8,MATCH(纤芯!Y6391,业务类型!$B$4:$B$8,0))</f>
        <v>OTHER</v>
      </c>
      <c r="AA6391" s="3" t="s">
        <v>888</v>
      </c>
    </row>
    <row r="6392" spans="1:27" ht="16.5" x14ac:dyDescent="0.2">
      <c r="A6392" s="3">
        <v>6389</v>
      </c>
      <c r="B6392" s="3">
        <f t="shared" si="499"/>
        <v>37058102009</v>
      </c>
      <c r="C6392" s="3" t="s">
        <v>1166</v>
      </c>
      <c r="D6392" s="3" t="s">
        <v>258</v>
      </c>
      <c r="E6392" s="3" t="str">
        <f>INDEX(光放段!$G$4:$G$237,MATCH(纤芯!G6392,光放段!$C$4:$C$237,0))</f>
        <v>山东二干|烟台日照光缆:烟台大海阳-青岛山东路</v>
      </c>
      <c r="F6392" s="3">
        <f>INDEX(光放段!$I$4:$I$237,MATCH(纤芯!H6392,光放段!$B$4:$B$237,0))</f>
        <v>37058100000</v>
      </c>
      <c r="G6392" s="3" t="str">
        <f t="shared" si="495"/>
        <v>山东二干|烟台日照光缆:栖霞桃村-莱阳旌旗路</v>
      </c>
      <c r="H6392" s="3">
        <f>INDEX(光放段!$B$4:$B$237,MATCH(纤芯!G6392,光放段!$C$4:$C$237,0))</f>
        <v>37058102000</v>
      </c>
      <c r="I6392" s="3" t="str">
        <f t="shared" si="496"/>
        <v>烟台日照光缆</v>
      </c>
      <c r="J6392" s="3" t="str">
        <f>INDEX(子缆名称!$B$4:$B$29,纤芯!M6392)</f>
        <v>A缆</v>
      </c>
      <c r="K6392" s="3">
        <v>9</v>
      </c>
      <c r="L6392" s="3">
        <f t="shared" si="497"/>
        <v>9</v>
      </c>
      <c r="M6392" s="3">
        <f t="shared" si="498"/>
        <v>1</v>
      </c>
      <c r="N6392" s="3" t="s">
        <v>80</v>
      </c>
      <c r="O6392" s="3">
        <f>COUNTIF([1]局站!$D$4:$D$172,"="&amp;N6392)</f>
        <v>1</v>
      </c>
      <c r="P6392" s="3">
        <v>0</v>
      </c>
      <c r="Q6392" s="3">
        <v>0</v>
      </c>
      <c r="R6392" s="3">
        <v>0</v>
      </c>
      <c r="S6392" s="3" t="s">
        <v>116</v>
      </c>
      <c r="T6392" s="3">
        <f>COUNTIF([1]局站!$D$4:$D$172,"="&amp;S6392)</f>
        <v>1</v>
      </c>
      <c r="U6392" s="3">
        <v>0</v>
      </c>
      <c r="V6392" s="3">
        <v>0</v>
      </c>
      <c r="W6392" s="3">
        <v>0</v>
      </c>
      <c r="X6392" s="3" t="s">
        <v>1215</v>
      </c>
      <c r="Y6392" s="3" t="s">
        <v>880</v>
      </c>
      <c r="Z6392" s="3" t="str">
        <f>INDEX(业务类型!$C$4:$C$8,MATCH(纤芯!Y6392,业务类型!$B$4:$B$8,0))</f>
        <v>IDLE</v>
      </c>
      <c r="AA6392" s="3"/>
    </row>
    <row r="6393" spans="1:27" ht="16.5" x14ac:dyDescent="0.2">
      <c r="A6393" s="3">
        <v>6390</v>
      </c>
      <c r="B6393" s="3">
        <f t="shared" si="499"/>
        <v>37058102010</v>
      </c>
      <c r="C6393" s="3" t="s">
        <v>1166</v>
      </c>
      <c r="D6393" s="3" t="s">
        <v>258</v>
      </c>
      <c r="E6393" s="3" t="str">
        <f>INDEX(光放段!$G$4:$G$237,MATCH(纤芯!G6393,光放段!$C$4:$C$237,0))</f>
        <v>山东二干|烟台日照光缆:烟台大海阳-青岛山东路</v>
      </c>
      <c r="F6393" s="3">
        <f>INDEX(光放段!$I$4:$I$237,MATCH(纤芯!H6393,光放段!$B$4:$B$237,0))</f>
        <v>37058100000</v>
      </c>
      <c r="G6393" s="3" t="str">
        <f t="shared" si="495"/>
        <v>山东二干|烟台日照光缆:栖霞桃村-莱阳旌旗路</v>
      </c>
      <c r="H6393" s="3">
        <f>INDEX(光放段!$B$4:$B$237,MATCH(纤芯!G6393,光放段!$C$4:$C$237,0))</f>
        <v>37058102000</v>
      </c>
      <c r="I6393" s="3" t="str">
        <f t="shared" si="496"/>
        <v>烟台日照光缆</v>
      </c>
      <c r="J6393" s="3" t="str">
        <f>INDEX(子缆名称!$B$4:$B$29,纤芯!M6393)</f>
        <v>A缆</v>
      </c>
      <c r="K6393" s="3">
        <v>10</v>
      </c>
      <c r="L6393" s="3">
        <f t="shared" si="497"/>
        <v>10</v>
      </c>
      <c r="M6393" s="3">
        <f t="shared" si="498"/>
        <v>1</v>
      </c>
      <c r="N6393" s="3" t="s">
        <v>80</v>
      </c>
      <c r="O6393" s="3">
        <f>COUNTIF([1]局站!$D$4:$D$172,"="&amp;N6393)</f>
        <v>1</v>
      </c>
      <c r="P6393" s="3">
        <v>0</v>
      </c>
      <c r="Q6393" s="3">
        <v>0</v>
      </c>
      <c r="R6393" s="3">
        <v>0</v>
      </c>
      <c r="S6393" s="3" t="s">
        <v>116</v>
      </c>
      <c r="T6393" s="3">
        <f>COUNTIF([1]局站!$D$4:$D$172,"="&amp;S6393)</f>
        <v>1</v>
      </c>
      <c r="U6393" s="3">
        <v>0</v>
      </c>
      <c r="V6393" s="3">
        <v>0</v>
      </c>
      <c r="W6393" s="3">
        <v>0</v>
      </c>
      <c r="X6393" s="3" t="s">
        <v>1215</v>
      </c>
      <c r="Y6393" s="3" t="s">
        <v>852</v>
      </c>
      <c r="Z6393" s="3" t="str">
        <f>INDEX(业务类型!$C$4:$C$8,MATCH(纤芯!Y6393,业务类型!$B$4:$B$8,0))</f>
        <v>TWO</v>
      </c>
      <c r="AA6393" s="3" t="s">
        <v>903</v>
      </c>
    </row>
    <row r="6394" spans="1:27" ht="16.5" x14ac:dyDescent="0.2">
      <c r="A6394" s="3">
        <v>6391</v>
      </c>
      <c r="B6394" s="3">
        <f t="shared" si="499"/>
        <v>37058102011</v>
      </c>
      <c r="C6394" s="3" t="s">
        <v>1166</v>
      </c>
      <c r="D6394" s="3" t="s">
        <v>258</v>
      </c>
      <c r="E6394" s="3" t="str">
        <f>INDEX(光放段!$G$4:$G$237,MATCH(纤芯!G6394,光放段!$C$4:$C$237,0))</f>
        <v>山东二干|烟台日照光缆:烟台大海阳-青岛山东路</v>
      </c>
      <c r="F6394" s="3">
        <f>INDEX(光放段!$I$4:$I$237,MATCH(纤芯!H6394,光放段!$B$4:$B$237,0))</f>
        <v>37058100000</v>
      </c>
      <c r="G6394" s="3" t="str">
        <f t="shared" si="495"/>
        <v>山东二干|烟台日照光缆:栖霞桃村-莱阳旌旗路</v>
      </c>
      <c r="H6394" s="3">
        <f>INDEX(光放段!$B$4:$B$237,MATCH(纤芯!G6394,光放段!$C$4:$C$237,0))</f>
        <v>37058102000</v>
      </c>
      <c r="I6394" s="3" t="str">
        <f t="shared" si="496"/>
        <v>烟台日照光缆</v>
      </c>
      <c r="J6394" s="3" t="str">
        <f>INDEX(子缆名称!$B$4:$B$29,纤芯!M6394)</f>
        <v>A缆</v>
      </c>
      <c r="K6394" s="3">
        <v>11</v>
      </c>
      <c r="L6394" s="3">
        <f t="shared" si="497"/>
        <v>11</v>
      </c>
      <c r="M6394" s="3">
        <f t="shared" si="498"/>
        <v>1</v>
      </c>
      <c r="N6394" s="3" t="s">
        <v>80</v>
      </c>
      <c r="O6394" s="3">
        <f>COUNTIF([1]局站!$D$4:$D$172,"="&amp;N6394)</f>
        <v>1</v>
      </c>
      <c r="P6394" s="3">
        <v>0</v>
      </c>
      <c r="Q6394" s="3">
        <v>0</v>
      </c>
      <c r="R6394" s="3">
        <v>0</v>
      </c>
      <c r="S6394" s="3" t="s">
        <v>116</v>
      </c>
      <c r="T6394" s="3">
        <f>COUNTIF([1]局站!$D$4:$D$172,"="&amp;S6394)</f>
        <v>1</v>
      </c>
      <c r="U6394" s="3">
        <v>0</v>
      </c>
      <c r="V6394" s="3">
        <v>0</v>
      </c>
      <c r="W6394" s="3">
        <v>0</v>
      </c>
      <c r="X6394" s="3" t="s">
        <v>1215</v>
      </c>
      <c r="Y6394" s="3" t="s">
        <v>880</v>
      </c>
      <c r="Z6394" s="3" t="str">
        <f>INDEX(业务类型!$C$4:$C$8,MATCH(纤芯!Y6394,业务类型!$B$4:$B$8,0))</f>
        <v>IDLE</v>
      </c>
      <c r="AA6394" s="3"/>
    </row>
    <row r="6395" spans="1:27" ht="16.5" x14ac:dyDescent="0.2">
      <c r="A6395" s="3">
        <v>6392</v>
      </c>
      <c r="B6395" s="3">
        <f t="shared" si="499"/>
        <v>37058102012</v>
      </c>
      <c r="C6395" s="3" t="s">
        <v>1166</v>
      </c>
      <c r="D6395" s="3" t="s">
        <v>258</v>
      </c>
      <c r="E6395" s="3" t="str">
        <f>INDEX(光放段!$G$4:$G$237,MATCH(纤芯!G6395,光放段!$C$4:$C$237,0))</f>
        <v>山东二干|烟台日照光缆:烟台大海阳-青岛山东路</v>
      </c>
      <c r="F6395" s="3">
        <f>INDEX(光放段!$I$4:$I$237,MATCH(纤芯!H6395,光放段!$B$4:$B$237,0))</f>
        <v>37058100000</v>
      </c>
      <c r="G6395" s="3" t="str">
        <f t="shared" si="495"/>
        <v>山东二干|烟台日照光缆:栖霞桃村-莱阳旌旗路</v>
      </c>
      <c r="H6395" s="3">
        <f>INDEX(光放段!$B$4:$B$237,MATCH(纤芯!G6395,光放段!$C$4:$C$237,0))</f>
        <v>37058102000</v>
      </c>
      <c r="I6395" s="3" t="str">
        <f t="shared" si="496"/>
        <v>烟台日照光缆</v>
      </c>
      <c r="J6395" s="3" t="str">
        <f>INDEX(子缆名称!$B$4:$B$29,纤芯!M6395)</f>
        <v>A缆</v>
      </c>
      <c r="K6395" s="3">
        <v>12</v>
      </c>
      <c r="L6395" s="3">
        <f t="shared" si="497"/>
        <v>12</v>
      </c>
      <c r="M6395" s="3">
        <f t="shared" si="498"/>
        <v>1</v>
      </c>
      <c r="N6395" s="3" t="s">
        <v>80</v>
      </c>
      <c r="O6395" s="3">
        <f>COUNTIF([1]局站!$D$4:$D$172,"="&amp;N6395)</f>
        <v>1</v>
      </c>
      <c r="P6395" s="3">
        <v>0</v>
      </c>
      <c r="Q6395" s="3">
        <v>0</v>
      </c>
      <c r="R6395" s="3">
        <v>0</v>
      </c>
      <c r="S6395" s="3" t="s">
        <v>116</v>
      </c>
      <c r="T6395" s="3">
        <f>COUNTIF([1]局站!$D$4:$D$172,"="&amp;S6395)</f>
        <v>1</v>
      </c>
      <c r="U6395" s="3">
        <v>0</v>
      </c>
      <c r="V6395" s="3">
        <v>0</v>
      </c>
      <c r="W6395" s="3">
        <v>0</v>
      </c>
      <c r="X6395" s="3" t="s">
        <v>1215</v>
      </c>
      <c r="Y6395" s="3" t="s">
        <v>880</v>
      </c>
      <c r="Z6395" s="3" t="str">
        <f>INDEX(业务类型!$C$4:$C$8,MATCH(纤芯!Y6395,业务类型!$B$4:$B$8,0))</f>
        <v>IDLE</v>
      </c>
      <c r="AA6395" s="3"/>
    </row>
    <row r="6396" spans="1:27" ht="16.5" x14ac:dyDescent="0.2">
      <c r="A6396" s="3">
        <v>6393</v>
      </c>
      <c r="B6396" s="3">
        <f t="shared" si="499"/>
        <v>37058103001</v>
      </c>
      <c r="C6396" s="3" t="s">
        <v>1166</v>
      </c>
      <c r="D6396" s="3" t="s">
        <v>258</v>
      </c>
      <c r="E6396" s="3" t="str">
        <f>INDEX(光放段!$G$4:$G$237,MATCH(纤芯!G6396,光放段!$C$4:$C$237,0))</f>
        <v>山东二干|烟台日照光缆:烟台大海阳-青岛山东路</v>
      </c>
      <c r="F6396" s="3">
        <f>INDEX(光放段!$I$4:$I$237,MATCH(纤芯!H6396,光放段!$B$4:$B$237,0))</f>
        <v>37058100000</v>
      </c>
      <c r="G6396" s="3" t="str">
        <f t="shared" si="495"/>
        <v>山东二干|烟台日照光缆:莱阳旌旗路-莱西威海中路</v>
      </c>
      <c r="H6396" s="3">
        <f>INDEX(光放段!$B$4:$B$237,MATCH(纤芯!G6396,光放段!$C$4:$C$237,0))</f>
        <v>37058103000</v>
      </c>
      <c r="I6396" s="3" t="str">
        <f t="shared" si="496"/>
        <v>烟台日照光缆</v>
      </c>
      <c r="J6396" s="3" t="str">
        <f>INDEX(子缆名称!$B$4:$B$29,纤芯!M6396)</f>
        <v>A缆</v>
      </c>
      <c r="K6396" s="3">
        <v>1</v>
      </c>
      <c r="L6396" s="3">
        <f t="shared" si="497"/>
        <v>1</v>
      </c>
      <c r="M6396" s="3">
        <f t="shared" si="498"/>
        <v>1</v>
      </c>
      <c r="N6396" s="3" t="s">
        <v>116</v>
      </c>
      <c r="O6396" s="3">
        <f>COUNTIF([1]局站!$D$4:$D$172,"="&amp;N6396)</f>
        <v>1</v>
      </c>
      <c r="P6396" s="3">
        <v>0</v>
      </c>
      <c r="Q6396" s="3">
        <v>0</v>
      </c>
      <c r="R6396" s="3">
        <v>0</v>
      </c>
      <c r="S6396" s="3" t="s">
        <v>139</v>
      </c>
      <c r="T6396" s="3">
        <f>COUNTIF([1]局站!$D$4:$D$172,"="&amp;S6396)</f>
        <v>1</v>
      </c>
      <c r="U6396" s="3">
        <v>0</v>
      </c>
      <c r="V6396" s="3">
        <v>0</v>
      </c>
      <c r="W6396" s="3">
        <v>0</v>
      </c>
      <c r="X6396" s="3" t="s">
        <v>1215</v>
      </c>
      <c r="Y6396" s="3" t="s">
        <v>852</v>
      </c>
      <c r="Z6396" s="3" t="str">
        <f>INDEX(业务类型!$C$4:$C$8,MATCH(纤芯!Y6396,业务类型!$B$4:$B$8,0))</f>
        <v>TWO</v>
      </c>
      <c r="AA6396" s="3" t="s">
        <v>901</v>
      </c>
    </row>
    <row r="6397" spans="1:27" ht="16.5" x14ac:dyDescent="0.2">
      <c r="A6397" s="3">
        <v>6394</v>
      </c>
      <c r="B6397" s="3">
        <f t="shared" si="499"/>
        <v>37058103002</v>
      </c>
      <c r="C6397" s="3" t="s">
        <v>1166</v>
      </c>
      <c r="D6397" s="3" t="s">
        <v>258</v>
      </c>
      <c r="E6397" s="3" t="str">
        <f>INDEX(光放段!$G$4:$G$237,MATCH(纤芯!G6397,光放段!$C$4:$C$237,0))</f>
        <v>山东二干|烟台日照光缆:烟台大海阳-青岛山东路</v>
      </c>
      <c r="F6397" s="3">
        <f>INDEX(光放段!$I$4:$I$237,MATCH(纤芯!H6397,光放段!$B$4:$B$237,0))</f>
        <v>37058100000</v>
      </c>
      <c r="G6397" s="3" t="str">
        <f t="shared" si="495"/>
        <v>山东二干|烟台日照光缆:莱阳旌旗路-莱西威海中路</v>
      </c>
      <c r="H6397" s="3">
        <f>INDEX(光放段!$B$4:$B$237,MATCH(纤芯!G6397,光放段!$C$4:$C$237,0))</f>
        <v>37058103000</v>
      </c>
      <c r="I6397" s="3" t="str">
        <f t="shared" si="496"/>
        <v>烟台日照光缆</v>
      </c>
      <c r="J6397" s="3" t="str">
        <f>INDEX(子缆名称!$B$4:$B$29,纤芯!M6397)</f>
        <v>A缆</v>
      </c>
      <c r="K6397" s="3">
        <v>2</v>
      </c>
      <c r="L6397" s="3">
        <f t="shared" si="497"/>
        <v>2</v>
      </c>
      <c r="M6397" s="3">
        <f t="shared" si="498"/>
        <v>1</v>
      </c>
      <c r="N6397" s="3" t="s">
        <v>116</v>
      </c>
      <c r="O6397" s="3">
        <f>COUNTIF([1]局站!$D$4:$D$172,"="&amp;N6397)</f>
        <v>1</v>
      </c>
      <c r="P6397" s="3">
        <v>0</v>
      </c>
      <c r="Q6397" s="3">
        <v>0</v>
      </c>
      <c r="R6397" s="3">
        <v>0</v>
      </c>
      <c r="S6397" s="3" t="s">
        <v>139</v>
      </c>
      <c r="T6397" s="3">
        <f>COUNTIF([1]局站!$D$4:$D$172,"="&amp;S6397)</f>
        <v>1</v>
      </c>
      <c r="U6397" s="3">
        <v>0</v>
      </c>
      <c r="V6397" s="3">
        <v>0</v>
      </c>
      <c r="W6397" s="3">
        <v>0</v>
      </c>
      <c r="X6397" s="3" t="s">
        <v>1215</v>
      </c>
      <c r="Y6397" s="3" t="s">
        <v>852</v>
      </c>
      <c r="Z6397" s="3" t="str">
        <f>INDEX(业务类型!$C$4:$C$8,MATCH(纤芯!Y6397,业务类型!$B$4:$B$8,0))</f>
        <v>TWO</v>
      </c>
      <c r="AA6397" s="3" t="s">
        <v>901</v>
      </c>
    </row>
    <row r="6398" spans="1:27" ht="16.5" x14ac:dyDescent="0.2">
      <c r="A6398" s="3">
        <v>6395</v>
      </c>
      <c r="B6398" s="3">
        <f t="shared" si="499"/>
        <v>37058103003</v>
      </c>
      <c r="C6398" s="3" t="s">
        <v>1166</v>
      </c>
      <c r="D6398" s="3" t="s">
        <v>258</v>
      </c>
      <c r="E6398" s="3" t="str">
        <f>INDEX(光放段!$G$4:$G$237,MATCH(纤芯!G6398,光放段!$C$4:$C$237,0))</f>
        <v>山东二干|烟台日照光缆:烟台大海阳-青岛山东路</v>
      </c>
      <c r="F6398" s="3">
        <f>INDEX(光放段!$I$4:$I$237,MATCH(纤芯!H6398,光放段!$B$4:$B$237,0))</f>
        <v>37058100000</v>
      </c>
      <c r="G6398" s="3" t="str">
        <f t="shared" si="495"/>
        <v>山东二干|烟台日照光缆:莱阳旌旗路-莱西威海中路</v>
      </c>
      <c r="H6398" s="3">
        <f>INDEX(光放段!$B$4:$B$237,MATCH(纤芯!G6398,光放段!$C$4:$C$237,0))</f>
        <v>37058103000</v>
      </c>
      <c r="I6398" s="3" t="str">
        <f t="shared" si="496"/>
        <v>烟台日照光缆</v>
      </c>
      <c r="J6398" s="3" t="str">
        <f>INDEX(子缆名称!$B$4:$B$29,纤芯!M6398)</f>
        <v>A缆</v>
      </c>
      <c r="K6398" s="3">
        <v>3</v>
      </c>
      <c r="L6398" s="3">
        <f t="shared" si="497"/>
        <v>3</v>
      </c>
      <c r="M6398" s="3">
        <f t="shared" si="498"/>
        <v>1</v>
      </c>
      <c r="N6398" s="3" t="s">
        <v>116</v>
      </c>
      <c r="O6398" s="3">
        <f>COUNTIF([1]局站!$D$4:$D$172,"="&amp;N6398)</f>
        <v>1</v>
      </c>
      <c r="P6398" s="3">
        <v>0</v>
      </c>
      <c r="Q6398" s="3">
        <v>0</v>
      </c>
      <c r="R6398" s="3">
        <v>0</v>
      </c>
      <c r="S6398" s="3" t="s">
        <v>139</v>
      </c>
      <c r="T6398" s="3">
        <f>COUNTIF([1]局站!$D$4:$D$172,"="&amp;S6398)</f>
        <v>1</v>
      </c>
      <c r="U6398" s="3">
        <v>0</v>
      </c>
      <c r="V6398" s="3">
        <v>0</v>
      </c>
      <c r="W6398" s="3">
        <v>0</v>
      </c>
      <c r="X6398" s="3" t="s">
        <v>1215</v>
      </c>
      <c r="Y6398" s="3" t="s">
        <v>880</v>
      </c>
      <c r="Z6398" s="3" t="str">
        <f>INDEX(业务类型!$C$4:$C$8,MATCH(纤芯!Y6398,业务类型!$B$4:$B$8,0))</f>
        <v>IDLE</v>
      </c>
      <c r="AA6398" s="3"/>
    </row>
    <row r="6399" spans="1:27" ht="16.5" x14ac:dyDescent="0.2">
      <c r="A6399" s="3">
        <v>6396</v>
      </c>
      <c r="B6399" s="3">
        <f t="shared" si="499"/>
        <v>37058103004</v>
      </c>
      <c r="C6399" s="3" t="s">
        <v>1166</v>
      </c>
      <c r="D6399" s="3" t="s">
        <v>258</v>
      </c>
      <c r="E6399" s="3" t="str">
        <f>INDEX(光放段!$G$4:$G$237,MATCH(纤芯!G6399,光放段!$C$4:$C$237,0))</f>
        <v>山东二干|烟台日照光缆:烟台大海阳-青岛山东路</v>
      </c>
      <c r="F6399" s="3">
        <f>INDEX(光放段!$I$4:$I$237,MATCH(纤芯!H6399,光放段!$B$4:$B$237,0))</f>
        <v>37058100000</v>
      </c>
      <c r="G6399" s="3" t="str">
        <f t="shared" si="495"/>
        <v>山东二干|烟台日照光缆:莱阳旌旗路-莱西威海中路</v>
      </c>
      <c r="H6399" s="3">
        <f>INDEX(光放段!$B$4:$B$237,MATCH(纤芯!G6399,光放段!$C$4:$C$237,0))</f>
        <v>37058103000</v>
      </c>
      <c r="I6399" s="3" t="str">
        <f t="shared" si="496"/>
        <v>烟台日照光缆</v>
      </c>
      <c r="J6399" s="3" t="str">
        <f>INDEX(子缆名称!$B$4:$B$29,纤芯!M6399)</f>
        <v>A缆</v>
      </c>
      <c r="K6399" s="3">
        <v>4</v>
      </c>
      <c r="L6399" s="3">
        <f t="shared" si="497"/>
        <v>4</v>
      </c>
      <c r="M6399" s="3">
        <f t="shared" si="498"/>
        <v>1</v>
      </c>
      <c r="N6399" s="3" t="s">
        <v>116</v>
      </c>
      <c r="O6399" s="3">
        <f>COUNTIF([1]局站!$D$4:$D$172,"="&amp;N6399)</f>
        <v>1</v>
      </c>
      <c r="P6399" s="3">
        <v>0</v>
      </c>
      <c r="Q6399" s="3">
        <v>0</v>
      </c>
      <c r="R6399" s="3">
        <v>0</v>
      </c>
      <c r="S6399" s="3" t="s">
        <v>139</v>
      </c>
      <c r="T6399" s="3">
        <f>COUNTIF([1]局站!$D$4:$D$172,"="&amp;S6399)</f>
        <v>1</v>
      </c>
      <c r="U6399" s="3">
        <v>0</v>
      </c>
      <c r="V6399" s="3">
        <v>0</v>
      </c>
      <c r="W6399" s="3">
        <v>0</v>
      </c>
      <c r="X6399" s="3" t="s">
        <v>1215</v>
      </c>
      <c r="Y6399" s="3" t="s">
        <v>880</v>
      </c>
      <c r="Z6399" s="3" t="str">
        <f>INDEX(业务类型!$C$4:$C$8,MATCH(纤芯!Y6399,业务类型!$B$4:$B$8,0))</f>
        <v>IDLE</v>
      </c>
      <c r="AA6399" s="3"/>
    </row>
    <row r="6400" spans="1:27" ht="16.5" x14ac:dyDescent="0.2">
      <c r="A6400" s="3">
        <v>6397</v>
      </c>
      <c r="B6400" s="3">
        <f t="shared" si="499"/>
        <v>37058103005</v>
      </c>
      <c r="C6400" s="3" t="s">
        <v>1166</v>
      </c>
      <c r="D6400" s="3" t="s">
        <v>258</v>
      </c>
      <c r="E6400" s="3" t="str">
        <f>INDEX(光放段!$G$4:$G$237,MATCH(纤芯!G6400,光放段!$C$4:$C$237,0))</f>
        <v>山东二干|烟台日照光缆:烟台大海阳-青岛山东路</v>
      </c>
      <c r="F6400" s="3">
        <f>INDEX(光放段!$I$4:$I$237,MATCH(纤芯!H6400,光放段!$B$4:$B$237,0))</f>
        <v>37058100000</v>
      </c>
      <c r="G6400" s="3" t="str">
        <f t="shared" si="495"/>
        <v>山东二干|烟台日照光缆:莱阳旌旗路-莱西威海中路</v>
      </c>
      <c r="H6400" s="3">
        <f>INDEX(光放段!$B$4:$B$237,MATCH(纤芯!G6400,光放段!$C$4:$C$237,0))</f>
        <v>37058103000</v>
      </c>
      <c r="I6400" s="3" t="str">
        <f t="shared" si="496"/>
        <v>烟台日照光缆</v>
      </c>
      <c r="J6400" s="3" t="str">
        <f>INDEX(子缆名称!$B$4:$B$29,纤芯!M6400)</f>
        <v>A缆</v>
      </c>
      <c r="K6400" s="3">
        <v>5</v>
      </c>
      <c r="L6400" s="3">
        <f t="shared" si="497"/>
        <v>5</v>
      </c>
      <c r="M6400" s="3">
        <f t="shared" si="498"/>
        <v>1</v>
      </c>
      <c r="N6400" s="3" t="s">
        <v>116</v>
      </c>
      <c r="O6400" s="3">
        <f>COUNTIF([1]局站!$D$4:$D$172,"="&amp;N6400)</f>
        <v>1</v>
      </c>
      <c r="P6400" s="3">
        <v>0</v>
      </c>
      <c r="Q6400" s="3">
        <v>0</v>
      </c>
      <c r="R6400" s="3">
        <v>0</v>
      </c>
      <c r="S6400" s="3" t="s">
        <v>139</v>
      </c>
      <c r="T6400" s="3">
        <f>COUNTIF([1]局站!$D$4:$D$172,"="&amp;S6400)</f>
        <v>1</v>
      </c>
      <c r="U6400" s="3">
        <v>0</v>
      </c>
      <c r="V6400" s="3">
        <v>0</v>
      </c>
      <c r="W6400" s="3">
        <v>0</v>
      </c>
      <c r="X6400" s="3" t="s">
        <v>1215</v>
      </c>
      <c r="Y6400" s="3" t="s">
        <v>880</v>
      </c>
      <c r="Z6400" s="3" t="str">
        <f>INDEX(业务类型!$C$4:$C$8,MATCH(纤芯!Y6400,业务类型!$B$4:$B$8,0))</f>
        <v>IDLE</v>
      </c>
      <c r="AA6400" s="3"/>
    </row>
    <row r="6401" spans="1:27" ht="16.5" x14ac:dyDescent="0.2">
      <c r="A6401" s="3">
        <v>6398</v>
      </c>
      <c r="B6401" s="3">
        <f t="shared" si="499"/>
        <v>37058103006</v>
      </c>
      <c r="C6401" s="3" t="s">
        <v>1166</v>
      </c>
      <c r="D6401" s="3" t="s">
        <v>258</v>
      </c>
      <c r="E6401" s="3" t="str">
        <f>INDEX(光放段!$G$4:$G$237,MATCH(纤芯!G6401,光放段!$C$4:$C$237,0))</f>
        <v>山东二干|烟台日照光缆:烟台大海阳-青岛山东路</v>
      </c>
      <c r="F6401" s="3">
        <f>INDEX(光放段!$I$4:$I$237,MATCH(纤芯!H6401,光放段!$B$4:$B$237,0))</f>
        <v>37058100000</v>
      </c>
      <c r="G6401" s="3" t="str">
        <f t="shared" si="495"/>
        <v>山东二干|烟台日照光缆:莱阳旌旗路-莱西威海中路</v>
      </c>
      <c r="H6401" s="3">
        <f>INDEX(光放段!$B$4:$B$237,MATCH(纤芯!G6401,光放段!$C$4:$C$237,0))</f>
        <v>37058103000</v>
      </c>
      <c r="I6401" s="3" t="str">
        <f t="shared" si="496"/>
        <v>烟台日照光缆</v>
      </c>
      <c r="J6401" s="3" t="str">
        <f>INDEX(子缆名称!$B$4:$B$29,纤芯!M6401)</f>
        <v>A缆</v>
      </c>
      <c r="K6401" s="3">
        <v>6</v>
      </c>
      <c r="L6401" s="3">
        <f t="shared" si="497"/>
        <v>6</v>
      </c>
      <c r="M6401" s="3">
        <f t="shared" si="498"/>
        <v>1</v>
      </c>
      <c r="N6401" s="3" t="s">
        <v>116</v>
      </c>
      <c r="O6401" s="3">
        <f>COUNTIF([1]局站!$D$4:$D$172,"="&amp;N6401)</f>
        <v>1</v>
      </c>
      <c r="P6401" s="3">
        <v>0</v>
      </c>
      <c r="Q6401" s="3">
        <v>0</v>
      </c>
      <c r="R6401" s="3">
        <v>0</v>
      </c>
      <c r="S6401" s="3" t="s">
        <v>139</v>
      </c>
      <c r="T6401" s="3">
        <f>COUNTIF([1]局站!$D$4:$D$172,"="&amp;S6401)</f>
        <v>1</v>
      </c>
      <c r="U6401" s="3">
        <v>0</v>
      </c>
      <c r="V6401" s="3">
        <v>0</v>
      </c>
      <c r="W6401" s="3">
        <v>0</v>
      </c>
      <c r="X6401" s="3" t="s">
        <v>1215</v>
      </c>
      <c r="Y6401" s="3" t="s">
        <v>880</v>
      </c>
      <c r="Z6401" s="3" t="str">
        <f>INDEX(业务类型!$C$4:$C$8,MATCH(纤芯!Y6401,业务类型!$B$4:$B$8,0))</f>
        <v>IDLE</v>
      </c>
      <c r="AA6401" s="3"/>
    </row>
    <row r="6402" spans="1:27" ht="16.5" x14ac:dyDescent="0.2">
      <c r="A6402" s="3">
        <v>6399</v>
      </c>
      <c r="B6402" s="3">
        <f t="shared" si="499"/>
        <v>37058103007</v>
      </c>
      <c r="C6402" s="3" t="s">
        <v>1166</v>
      </c>
      <c r="D6402" s="3" t="s">
        <v>258</v>
      </c>
      <c r="E6402" s="3" t="str">
        <f>INDEX(光放段!$G$4:$G$237,MATCH(纤芯!G6402,光放段!$C$4:$C$237,0))</f>
        <v>山东二干|烟台日照光缆:烟台大海阳-青岛山东路</v>
      </c>
      <c r="F6402" s="3">
        <f>INDEX(光放段!$I$4:$I$237,MATCH(纤芯!H6402,光放段!$B$4:$B$237,0))</f>
        <v>37058100000</v>
      </c>
      <c r="G6402" s="3" t="str">
        <f t="shared" si="495"/>
        <v>山东二干|烟台日照光缆:莱阳旌旗路-莱西威海中路</v>
      </c>
      <c r="H6402" s="3">
        <f>INDEX(光放段!$B$4:$B$237,MATCH(纤芯!G6402,光放段!$C$4:$C$237,0))</f>
        <v>37058103000</v>
      </c>
      <c r="I6402" s="3" t="str">
        <f t="shared" si="496"/>
        <v>烟台日照光缆</v>
      </c>
      <c r="J6402" s="3" t="str">
        <f>INDEX(子缆名称!$B$4:$B$29,纤芯!M6402)</f>
        <v>A缆</v>
      </c>
      <c r="K6402" s="3">
        <v>7</v>
      </c>
      <c r="L6402" s="3">
        <f t="shared" si="497"/>
        <v>7</v>
      </c>
      <c r="M6402" s="3">
        <f t="shared" si="498"/>
        <v>1</v>
      </c>
      <c r="N6402" s="3" t="s">
        <v>116</v>
      </c>
      <c r="O6402" s="3">
        <f>COUNTIF([1]局站!$D$4:$D$172,"="&amp;N6402)</f>
        <v>1</v>
      </c>
      <c r="P6402" s="3">
        <v>0</v>
      </c>
      <c r="Q6402" s="3">
        <v>0</v>
      </c>
      <c r="R6402" s="3">
        <v>0</v>
      </c>
      <c r="S6402" s="3" t="s">
        <v>139</v>
      </c>
      <c r="T6402" s="3">
        <f>COUNTIF([1]局站!$D$4:$D$172,"="&amp;S6402)</f>
        <v>1</v>
      </c>
      <c r="U6402" s="3">
        <v>0</v>
      </c>
      <c r="V6402" s="3">
        <v>0</v>
      </c>
      <c r="W6402" s="3">
        <v>0</v>
      </c>
      <c r="X6402" s="3" t="s">
        <v>1215</v>
      </c>
      <c r="Y6402" s="3" t="s">
        <v>881</v>
      </c>
      <c r="Z6402" s="3" t="str">
        <f>INDEX(业务类型!$C$4:$C$8,MATCH(纤芯!Y6402,业务类型!$B$4:$B$8,0))</f>
        <v>OTHER</v>
      </c>
      <c r="AA6402" s="3" t="s">
        <v>888</v>
      </c>
    </row>
    <row r="6403" spans="1:27" ht="16.5" x14ac:dyDescent="0.2">
      <c r="A6403" s="3">
        <v>6400</v>
      </c>
      <c r="B6403" s="3">
        <f t="shared" si="499"/>
        <v>37058103008</v>
      </c>
      <c r="C6403" s="3" t="s">
        <v>1166</v>
      </c>
      <c r="D6403" s="3" t="s">
        <v>258</v>
      </c>
      <c r="E6403" s="3" t="str">
        <f>INDEX(光放段!$G$4:$G$237,MATCH(纤芯!G6403,光放段!$C$4:$C$237,0))</f>
        <v>山东二干|烟台日照光缆:烟台大海阳-青岛山东路</v>
      </c>
      <c r="F6403" s="3">
        <f>INDEX(光放段!$I$4:$I$237,MATCH(纤芯!H6403,光放段!$B$4:$B$237,0))</f>
        <v>37058100000</v>
      </c>
      <c r="G6403" s="3" t="str">
        <f t="shared" si="495"/>
        <v>山东二干|烟台日照光缆:莱阳旌旗路-莱西威海中路</v>
      </c>
      <c r="H6403" s="3">
        <f>INDEX(光放段!$B$4:$B$237,MATCH(纤芯!G6403,光放段!$C$4:$C$237,0))</f>
        <v>37058103000</v>
      </c>
      <c r="I6403" s="3" t="str">
        <f t="shared" si="496"/>
        <v>烟台日照光缆</v>
      </c>
      <c r="J6403" s="3" t="str">
        <f>INDEX(子缆名称!$B$4:$B$29,纤芯!M6403)</f>
        <v>A缆</v>
      </c>
      <c r="K6403" s="3">
        <v>8</v>
      </c>
      <c r="L6403" s="3">
        <f t="shared" si="497"/>
        <v>8</v>
      </c>
      <c r="M6403" s="3">
        <f t="shared" si="498"/>
        <v>1</v>
      </c>
      <c r="N6403" s="3" t="s">
        <v>116</v>
      </c>
      <c r="O6403" s="3">
        <f>COUNTIF([1]局站!$D$4:$D$172,"="&amp;N6403)</f>
        <v>1</v>
      </c>
      <c r="P6403" s="3">
        <v>0</v>
      </c>
      <c r="Q6403" s="3">
        <v>0</v>
      </c>
      <c r="R6403" s="3">
        <v>0</v>
      </c>
      <c r="S6403" s="3" t="s">
        <v>139</v>
      </c>
      <c r="T6403" s="3">
        <f>COUNTIF([1]局站!$D$4:$D$172,"="&amp;S6403)</f>
        <v>1</v>
      </c>
      <c r="U6403" s="3">
        <v>0</v>
      </c>
      <c r="V6403" s="3">
        <v>0</v>
      </c>
      <c r="W6403" s="3">
        <v>0</v>
      </c>
      <c r="X6403" s="3" t="s">
        <v>1215</v>
      </c>
      <c r="Y6403" s="3" t="s">
        <v>880</v>
      </c>
      <c r="Z6403" s="3" t="str">
        <f>INDEX(业务类型!$C$4:$C$8,MATCH(纤芯!Y6403,业务类型!$B$4:$B$8,0))</f>
        <v>IDLE</v>
      </c>
      <c r="AA6403" s="3"/>
    </row>
    <row r="6404" spans="1:27" ht="16.5" x14ac:dyDescent="0.2">
      <c r="A6404" s="3">
        <v>6401</v>
      </c>
      <c r="B6404" s="3">
        <f t="shared" si="499"/>
        <v>37058103009</v>
      </c>
      <c r="C6404" s="3" t="s">
        <v>1166</v>
      </c>
      <c r="D6404" s="3" t="s">
        <v>258</v>
      </c>
      <c r="E6404" s="3" t="str">
        <f>INDEX(光放段!$G$4:$G$237,MATCH(纤芯!G6404,光放段!$C$4:$C$237,0))</f>
        <v>山东二干|烟台日照光缆:烟台大海阳-青岛山东路</v>
      </c>
      <c r="F6404" s="3">
        <f>INDEX(光放段!$I$4:$I$237,MATCH(纤芯!H6404,光放段!$B$4:$B$237,0))</f>
        <v>37058100000</v>
      </c>
      <c r="G6404" s="3" t="str">
        <f t="shared" si="495"/>
        <v>山东二干|烟台日照光缆:莱阳旌旗路-莱西威海中路</v>
      </c>
      <c r="H6404" s="3">
        <f>INDEX(光放段!$B$4:$B$237,MATCH(纤芯!G6404,光放段!$C$4:$C$237,0))</f>
        <v>37058103000</v>
      </c>
      <c r="I6404" s="3" t="str">
        <f t="shared" si="496"/>
        <v>烟台日照光缆</v>
      </c>
      <c r="J6404" s="3" t="str">
        <f>INDEX(子缆名称!$B$4:$B$29,纤芯!M6404)</f>
        <v>A缆</v>
      </c>
      <c r="K6404" s="3">
        <v>9</v>
      </c>
      <c r="L6404" s="3">
        <f t="shared" si="497"/>
        <v>9</v>
      </c>
      <c r="M6404" s="3">
        <f t="shared" si="498"/>
        <v>1</v>
      </c>
      <c r="N6404" s="3" t="s">
        <v>116</v>
      </c>
      <c r="O6404" s="3">
        <f>COUNTIF([1]局站!$D$4:$D$172,"="&amp;N6404)</f>
        <v>1</v>
      </c>
      <c r="P6404" s="3">
        <v>0</v>
      </c>
      <c r="Q6404" s="3">
        <v>0</v>
      </c>
      <c r="R6404" s="3">
        <v>0</v>
      </c>
      <c r="S6404" s="3" t="s">
        <v>139</v>
      </c>
      <c r="T6404" s="3">
        <f>COUNTIF([1]局站!$D$4:$D$172,"="&amp;S6404)</f>
        <v>1</v>
      </c>
      <c r="U6404" s="3">
        <v>0</v>
      </c>
      <c r="V6404" s="3">
        <v>0</v>
      </c>
      <c r="W6404" s="3">
        <v>0</v>
      </c>
      <c r="X6404" s="3" t="s">
        <v>1215</v>
      </c>
      <c r="Y6404" s="3" t="s">
        <v>852</v>
      </c>
      <c r="Z6404" s="3" t="str">
        <f>INDEX(业务类型!$C$4:$C$8,MATCH(纤芯!Y6404,业务类型!$B$4:$B$8,0))</f>
        <v>TWO</v>
      </c>
      <c r="AA6404" s="3" t="s">
        <v>903</v>
      </c>
    </row>
    <row r="6405" spans="1:27" ht="16.5" x14ac:dyDescent="0.2">
      <c r="A6405" s="3">
        <v>6402</v>
      </c>
      <c r="B6405" s="3">
        <f t="shared" si="499"/>
        <v>37058103010</v>
      </c>
      <c r="C6405" s="3" t="s">
        <v>1166</v>
      </c>
      <c r="D6405" s="3" t="s">
        <v>258</v>
      </c>
      <c r="E6405" s="3" t="str">
        <f>INDEX(光放段!$G$4:$G$237,MATCH(纤芯!G6405,光放段!$C$4:$C$237,0))</f>
        <v>山东二干|烟台日照光缆:烟台大海阳-青岛山东路</v>
      </c>
      <c r="F6405" s="3">
        <f>INDEX(光放段!$I$4:$I$237,MATCH(纤芯!H6405,光放段!$B$4:$B$237,0))</f>
        <v>37058100000</v>
      </c>
      <c r="G6405" s="3" t="str">
        <f t="shared" ref="G6405:G6468" si="500">C6405&amp;"|"&amp;D6405&amp;":"&amp;N6405&amp;"-"&amp;S6405</f>
        <v>山东二干|烟台日照光缆:莱阳旌旗路-莱西威海中路</v>
      </c>
      <c r="H6405" s="3">
        <f>INDEX(光放段!$B$4:$B$237,MATCH(纤芯!G6405,光放段!$C$4:$C$237,0))</f>
        <v>37058103000</v>
      </c>
      <c r="I6405" s="3" t="str">
        <f t="shared" ref="I6405:I6468" si="501">D6405</f>
        <v>烟台日照光缆</v>
      </c>
      <c r="J6405" s="3" t="str">
        <f>INDEX(子缆名称!$B$4:$B$29,纤芯!M6405)</f>
        <v>A缆</v>
      </c>
      <c r="K6405" s="3">
        <v>10</v>
      </c>
      <c r="L6405" s="3">
        <f t="shared" ref="L6405:L6468" si="502">MOD(K6405-1,12)+1</f>
        <v>10</v>
      </c>
      <c r="M6405" s="3">
        <f t="shared" ref="M6405:M6468" si="503">INT((K6405-1)/12)+1</f>
        <v>1</v>
      </c>
      <c r="N6405" s="3" t="s">
        <v>116</v>
      </c>
      <c r="O6405" s="3">
        <f>COUNTIF([1]局站!$D$4:$D$172,"="&amp;N6405)</f>
        <v>1</v>
      </c>
      <c r="P6405" s="3">
        <v>0</v>
      </c>
      <c r="Q6405" s="3">
        <v>0</v>
      </c>
      <c r="R6405" s="3">
        <v>0</v>
      </c>
      <c r="S6405" s="3" t="s">
        <v>139</v>
      </c>
      <c r="T6405" s="3">
        <f>COUNTIF([1]局站!$D$4:$D$172,"="&amp;S6405)</f>
        <v>1</v>
      </c>
      <c r="U6405" s="3">
        <v>0</v>
      </c>
      <c r="V6405" s="3">
        <v>0</v>
      </c>
      <c r="W6405" s="3">
        <v>0</v>
      </c>
      <c r="X6405" s="3" t="s">
        <v>1215</v>
      </c>
      <c r="Y6405" s="3" t="s">
        <v>852</v>
      </c>
      <c r="Z6405" s="3" t="str">
        <f>INDEX(业务类型!$C$4:$C$8,MATCH(纤芯!Y6405,业务类型!$B$4:$B$8,0))</f>
        <v>TWO</v>
      </c>
      <c r="AA6405" s="3" t="s">
        <v>903</v>
      </c>
    </row>
    <row r="6406" spans="1:27" ht="16.5" x14ac:dyDescent="0.2">
      <c r="A6406" s="3">
        <v>6403</v>
      </c>
      <c r="B6406" s="3">
        <f t="shared" si="499"/>
        <v>37058103011</v>
      </c>
      <c r="C6406" s="3" t="s">
        <v>1166</v>
      </c>
      <c r="D6406" s="3" t="s">
        <v>258</v>
      </c>
      <c r="E6406" s="3" t="str">
        <f>INDEX(光放段!$G$4:$G$237,MATCH(纤芯!G6406,光放段!$C$4:$C$237,0))</f>
        <v>山东二干|烟台日照光缆:烟台大海阳-青岛山东路</v>
      </c>
      <c r="F6406" s="3">
        <f>INDEX(光放段!$I$4:$I$237,MATCH(纤芯!H6406,光放段!$B$4:$B$237,0))</f>
        <v>37058100000</v>
      </c>
      <c r="G6406" s="3" t="str">
        <f t="shared" si="500"/>
        <v>山东二干|烟台日照光缆:莱阳旌旗路-莱西威海中路</v>
      </c>
      <c r="H6406" s="3">
        <f>INDEX(光放段!$B$4:$B$237,MATCH(纤芯!G6406,光放段!$C$4:$C$237,0))</f>
        <v>37058103000</v>
      </c>
      <c r="I6406" s="3" t="str">
        <f t="shared" si="501"/>
        <v>烟台日照光缆</v>
      </c>
      <c r="J6406" s="3" t="str">
        <f>INDEX(子缆名称!$B$4:$B$29,纤芯!M6406)</f>
        <v>A缆</v>
      </c>
      <c r="K6406" s="3">
        <v>11</v>
      </c>
      <c r="L6406" s="3">
        <f t="shared" si="502"/>
        <v>11</v>
      </c>
      <c r="M6406" s="3">
        <f t="shared" si="503"/>
        <v>1</v>
      </c>
      <c r="N6406" s="3" t="s">
        <v>116</v>
      </c>
      <c r="O6406" s="3">
        <f>COUNTIF([1]局站!$D$4:$D$172,"="&amp;N6406)</f>
        <v>1</v>
      </c>
      <c r="P6406" s="3">
        <v>0</v>
      </c>
      <c r="Q6406" s="3">
        <v>0</v>
      </c>
      <c r="R6406" s="3">
        <v>0</v>
      </c>
      <c r="S6406" s="3" t="s">
        <v>139</v>
      </c>
      <c r="T6406" s="3">
        <f>COUNTIF([1]局站!$D$4:$D$172,"="&amp;S6406)</f>
        <v>1</v>
      </c>
      <c r="U6406" s="3">
        <v>0</v>
      </c>
      <c r="V6406" s="3">
        <v>0</v>
      </c>
      <c r="W6406" s="3">
        <v>0</v>
      </c>
      <c r="X6406" s="3" t="s">
        <v>1215</v>
      </c>
      <c r="Y6406" s="3" t="s">
        <v>880</v>
      </c>
      <c r="Z6406" s="3" t="str">
        <f>INDEX(业务类型!$C$4:$C$8,MATCH(纤芯!Y6406,业务类型!$B$4:$B$8,0))</f>
        <v>IDLE</v>
      </c>
      <c r="AA6406" s="3"/>
    </row>
    <row r="6407" spans="1:27" ht="16.5" x14ac:dyDescent="0.2">
      <c r="A6407" s="3">
        <v>6404</v>
      </c>
      <c r="B6407" s="3">
        <f t="shared" si="499"/>
        <v>37058103012</v>
      </c>
      <c r="C6407" s="3" t="s">
        <v>1166</v>
      </c>
      <c r="D6407" s="3" t="s">
        <v>258</v>
      </c>
      <c r="E6407" s="3" t="str">
        <f>INDEX(光放段!$G$4:$G$237,MATCH(纤芯!G6407,光放段!$C$4:$C$237,0))</f>
        <v>山东二干|烟台日照光缆:烟台大海阳-青岛山东路</v>
      </c>
      <c r="F6407" s="3">
        <f>INDEX(光放段!$I$4:$I$237,MATCH(纤芯!H6407,光放段!$B$4:$B$237,0))</f>
        <v>37058100000</v>
      </c>
      <c r="G6407" s="3" t="str">
        <f t="shared" si="500"/>
        <v>山东二干|烟台日照光缆:莱阳旌旗路-莱西威海中路</v>
      </c>
      <c r="H6407" s="3">
        <f>INDEX(光放段!$B$4:$B$237,MATCH(纤芯!G6407,光放段!$C$4:$C$237,0))</f>
        <v>37058103000</v>
      </c>
      <c r="I6407" s="3" t="str">
        <f t="shared" si="501"/>
        <v>烟台日照光缆</v>
      </c>
      <c r="J6407" s="3" t="str">
        <f>INDEX(子缆名称!$B$4:$B$29,纤芯!M6407)</f>
        <v>A缆</v>
      </c>
      <c r="K6407" s="3">
        <v>12</v>
      </c>
      <c r="L6407" s="3">
        <f t="shared" si="502"/>
        <v>12</v>
      </c>
      <c r="M6407" s="3">
        <f t="shared" si="503"/>
        <v>1</v>
      </c>
      <c r="N6407" s="3" t="s">
        <v>116</v>
      </c>
      <c r="O6407" s="3">
        <f>COUNTIF([1]局站!$D$4:$D$172,"="&amp;N6407)</f>
        <v>1</v>
      </c>
      <c r="P6407" s="3">
        <v>0</v>
      </c>
      <c r="Q6407" s="3">
        <v>0</v>
      </c>
      <c r="R6407" s="3">
        <v>0</v>
      </c>
      <c r="S6407" s="3" t="s">
        <v>139</v>
      </c>
      <c r="T6407" s="3">
        <f>COUNTIF([1]局站!$D$4:$D$172,"="&amp;S6407)</f>
        <v>1</v>
      </c>
      <c r="U6407" s="3">
        <v>0</v>
      </c>
      <c r="V6407" s="3">
        <v>0</v>
      </c>
      <c r="W6407" s="3">
        <v>0</v>
      </c>
      <c r="X6407" s="3" t="s">
        <v>1215</v>
      </c>
      <c r="Y6407" s="3" t="s">
        <v>880</v>
      </c>
      <c r="Z6407" s="3" t="str">
        <f>INDEX(业务类型!$C$4:$C$8,MATCH(纤芯!Y6407,业务类型!$B$4:$B$8,0))</f>
        <v>IDLE</v>
      </c>
      <c r="AA6407" s="3"/>
    </row>
    <row r="6408" spans="1:27" ht="16.5" x14ac:dyDescent="0.2">
      <c r="A6408" s="3">
        <v>6405</v>
      </c>
      <c r="B6408" s="3">
        <f t="shared" si="499"/>
        <v>37058104001</v>
      </c>
      <c r="C6408" s="3" t="s">
        <v>1166</v>
      </c>
      <c r="D6408" s="3" t="s">
        <v>258</v>
      </c>
      <c r="E6408" s="3" t="str">
        <f>INDEX(光放段!$G$4:$G$237,MATCH(纤芯!G6408,光放段!$C$4:$C$237,0))</f>
        <v>山东二干|烟台日照光缆:烟台大海阳-青岛山东路</v>
      </c>
      <c r="F6408" s="3">
        <f>INDEX(光放段!$I$4:$I$237,MATCH(纤芯!H6408,光放段!$B$4:$B$237,0))</f>
        <v>37058100000</v>
      </c>
      <c r="G6408" s="3" t="str">
        <f t="shared" si="500"/>
        <v>山东二干|烟台日照光缆:莱西威海中路-即墨振华街</v>
      </c>
      <c r="H6408" s="3">
        <f>INDEX(光放段!$B$4:$B$237,MATCH(纤芯!G6408,光放段!$C$4:$C$237,0))</f>
        <v>37058104000</v>
      </c>
      <c r="I6408" s="3" t="str">
        <f t="shared" si="501"/>
        <v>烟台日照光缆</v>
      </c>
      <c r="J6408" s="3" t="str">
        <f>INDEX(子缆名称!$B$4:$B$29,纤芯!M6408)</f>
        <v>A缆</v>
      </c>
      <c r="K6408" s="3">
        <v>1</v>
      </c>
      <c r="L6408" s="3">
        <f t="shared" si="502"/>
        <v>1</v>
      </c>
      <c r="M6408" s="3">
        <f t="shared" si="503"/>
        <v>1</v>
      </c>
      <c r="N6408" s="3" t="s">
        <v>139</v>
      </c>
      <c r="O6408" s="3">
        <f>COUNTIF([1]局站!$D$4:$D$172,"="&amp;N6408)</f>
        <v>1</v>
      </c>
      <c r="P6408" s="3">
        <v>0</v>
      </c>
      <c r="Q6408" s="3">
        <v>0</v>
      </c>
      <c r="R6408" s="3">
        <v>0</v>
      </c>
      <c r="S6408" s="3" t="s">
        <v>105</v>
      </c>
      <c r="T6408" s="3">
        <f>COUNTIF([1]局站!$D$4:$D$172,"="&amp;S6408)</f>
        <v>1</v>
      </c>
      <c r="U6408" s="3">
        <v>0</v>
      </c>
      <c r="V6408" s="3">
        <v>0</v>
      </c>
      <c r="W6408" s="3">
        <v>0</v>
      </c>
      <c r="X6408" s="3" t="s">
        <v>1215</v>
      </c>
      <c r="Y6408" s="3" t="s">
        <v>880</v>
      </c>
      <c r="Z6408" s="3" t="str">
        <f>INDEX(业务类型!$C$4:$C$8,MATCH(纤芯!Y6408,业务类型!$B$4:$B$8,0))</f>
        <v>IDLE</v>
      </c>
      <c r="AA6408" s="3"/>
    </row>
    <row r="6409" spans="1:27" ht="16.5" x14ac:dyDescent="0.2">
      <c r="A6409" s="3">
        <v>6406</v>
      </c>
      <c r="B6409" s="3">
        <f t="shared" si="499"/>
        <v>37058104002</v>
      </c>
      <c r="C6409" s="3" t="s">
        <v>1166</v>
      </c>
      <c r="D6409" s="3" t="s">
        <v>258</v>
      </c>
      <c r="E6409" s="3" t="str">
        <f>INDEX(光放段!$G$4:$G$237,MATCH(纤芯!G6409,光放段!$C$4:$C$237,0))</f>
        <v>山东二干|烟台日照光缆:烟台大海阳-青岛山东路</v>
      </c>
      <c r="F6409" s="3">
        <f>INDEX(光放段!$I$4:$I$237,MATCH(纤芯!H6409,光放段!$B$4:$B$237,0))</f>
        <v>37058100000</v>
      </c>
      <c r="G6409" s="3" t="str">
        <f t="shared" si="500"/>
        <v>山东二干|烟台日照光缆:莱西威海中路-即墨振华街</v>
      </c>
      <c r="H6409" s="3">
        <f>INDEX(光放段!$B$4:$B$237,MATCH(纤芯!G6409,光放段!$C$4:$C$237,0))</f>
        <v>37058104000</v>
      </c>
      <c r="I6409" s="3" t="str">
        <f t="shared" si="501"/>
        <v>烟台日照光缆</v>
      </c>
      <c r="J6409" s="3" t="str">
        <f>INDEX(子缆名称!$B$4:$B$29,纤芯!M6409)</f>
        <v>A缆</v>
      </c>
      <c r="K6409" s="3">
        <v>2</v>
      </c>
      <c r="L6409" s="3">
        <f t="shared" si="502"/>
        <v>2</v>
      </c>
      <c r="M6409" s="3">
        <f t="shared" si="503"/>
        <v>1</v>
      </c>
      <c r="N6409" s="3" t="s">
        <v>139</v>
      </c>
      <c r="O6409" s="3">
        <f>COUNTIF([1]局站!$D$4:$D$172,"="&amp;N6409)</f>
        <v>1</v>
      </c>
      <c r="P6409" s="3">
        <v>0</v>
      </c>
      <c r="Q6409" s="3">
        <v>0</v>
      </c>
      <c r="R6409" s="3">
        <v>0</v>
      </c>
      <c r="S6409" s="3" t="s">
        <v>105</v>
      </c>
      <c r="T6409" s="3">
        <f>COUNTIF([1]局站!$D$4:$D$172,"="&amp;S6409)</f>
        <v>1</v>
      </c>
      <c r="U6409" s="3">
        <v>0</v>
      </c>
      <c r="V6409" s="3">
        <v>0</v>
      </c>
      <c r="W6409" s="3">
        <v>0</v>
      </c>
      <c r="X6409" s="3" t="s">
        <v>1215</v>
      </c>
      <c r="Y6409" s="3" t="s">
        <v>880</v>
      </c>
      <c r="Z6409" s="3" t="str">
        <f>INDEX(业务类型!$C$4:$C$8,MATCH(纤芯!Y6409,业务类型!$B$4:$B$8,0))</f>
        <v>IDLE</v>
      </c>
      <c r="AA6409" s="3"/>
    </row>
    <row r="6410" spans="1:27" ht="16.5" x14ac:dyDescent="0.2">
      <c r="A6410" s="3">
        <v>6407</v>
      </c>
      <c r="B6410" s="3">
        <f t="shared" si="499"/>
        <v>37058104003</v>
      </c>
      <c r="C6410" s="3" t="s">
        <v>1166</v>
      </c>
      <c r="D6410" s="3" t="s">
        <v>258</v>
      </c>
      <c r="E6410" s="3" t="str">
        <f>INDEX(光放段!$G$4:$G$237,MATCH(纤芯!G6410,光放段!$C$4:$C$237,0))</f>
        <v>山东二干|烟台日照光缆:烟台大海阳-青岛山东路</v>
      </c>
      <c r="F6410" s="3">
        <f>INDEX(光放段!$I$4:$I$237,MATCH(纤芯!H6410,光放段!$B$4:$B$237,0))</f>
        <v>37058100000</v>
      </c>
      <c r="G6410" s="3" t="str">
        <f t="shared" si="500"/>
        <v>山东二干|烟台日照光缆:莱西威海中路-即墨振华街</v>
      </c>
      <c r="H6410" s="3">
        <f>INDEX(光放段!$B$4:$B$237,MATCH(纤芯!G6410,光放段!$C$4:$C$237,0))</f>
        <v>37058104000</v>
      </c>
      <c r="I6410" s="3" t="str">
        <f t="shared" si="501"/>
        <v>烟台日照光缆</v>
      </c>
      <c r="J6410" s="3" t="str">
        <f>INDEX(子缆名称!$B$4:$B$29,纤芯!M6410)</f>
        <v>A缆</v>
      </c>
      <c r="K6410" s="3">
        <v>3</v>
      </c>
      <c r="L6410" s="3">
        <f t="shared" si="502"/>
        <v>3</v>
      </c>
      <c r="M6410" s="3">
        <f t="shared" si="503"/>
        <v>1</v>
      </c>
      <c r="N6410" s="3" t="s">
        <v>139</v>
      </c>
      <c r="O6410" s="3">
        <f>COUNTIF([1]局站!$D$4:$D$172,"="&amp;N6410)</f>
        <v>1</v>
      </c>
      <c r="P6410" s="3">
        <v>0</v>
      </c>
      <c r="Q6410" s="3">
        <v>0</v>
      </c>
      <c r="R6410" s="3">
        <v>0</v>
      </c>
      <c r="S6410" s="3" t="s">
        <v>105</v>
      </c>
      <c r="T6410" s="3">
        <f>COUNTIF([1]局站!$D$4:$D$172,"="&amp;S6410)</f>
        <v>1</v>
      </c>
      <c r="U6410" s="3">
        <v>0</v>
      </c>
      <c r="V6410" s="3">
        <v>0</v>
      </c>
      <c r="W6410" s="3">
        <v>0</v>
      </c>
      <c r="X6410" s="3" t="s">
        <v>1215</v>
      </c>
      <c r="Y6410" s="3" t="s">
        <v>852</v>
      </c>
      <c r="Z6410" s="3" t="str">
        <f>INDEX(业务类型!$C$4:$C$8,MATCH(纤芯!Y6410,业务类型!$B$4:$B$8,0))</f>
        <v>TWO</v>
      </c>
      <c r="AA6410" s="3" t="s">
        <v>901</v>
      </c>
    </row>
    <row r="6411" spans="1:27" ht="16.5" x14ac:dyDescent="0.2">
      <c r="A6411" s="3">
        <v>6408</v>
      </c>
      <c r="B6411" s="3">
        <f t="shared" si="499"/>
        <v>37058104004</v>
      </c>
      <c r="C6411" s="3" t="s">
        <v>1166</v>
      </c>
      <c r="D6411" s="3" t="s">
        <v>258</v>
      </c>
      <c r="E6411" s="3" t="str">
        <f>INDEX(光放段!$G$4:$G$237,MATCH(纤芯!G6411,光放段!$C$4:$C$237,0))</f>
        <v>山东二干|烟台日照光缆:烟台大海阳-青岛山东路</v>
      </c>
      <c r="F6411" s="3">
        <f>INDEX(光放段!$I$4:$I$237,MATCH(纤芯!H6411,光放段!$B$4:$B$237,0))</f>
        <v>37058100000</v>
      </c>
      <c r="G6411" s="3" t="str">
        <f t="shared" si="500"/>
        <v>山东二干|烟台日照光缆:莱西威海中路-即墨振华街</v>
      </c>
      <c r="H6411" s="3">
        <f>INDEX(光放段!$B$4:$B$237,MATCH(纤芯!G6411,光放段!$C$4:$C$237,0))</f>
        <v>37058104000</v>
      </c>
      <c r="I6411" s="3" t="str">
        <f t="shared" si="501"/>
        <v>烟台日照光缆</v>
      </c>
      <c r="J6411" s="3" t="str">
        <f>INDEX(子缆名称!$B$4:$B$29,纤芯!M6411)</f>
        <v>A缆</v>
      </c>
      <c r="K6411" s="3">
        <v>4</v>
      </c>
      <c r="L6411" s="3">
        <f t="shared" si="502"/>
        <v>4</v>
      </c>
      <c r="M6411" s="3">
        <f t="shared" si="503"/>
        <v>1</v>
      </c>
      <c r="N6411" s="3" t="s">
        <v>139</v>
      </c>
      <c r="O6411" s="3">
        <f>COUNTIF([1]局站!$D$4:$D$172,"="&amp;N6411)</f>
        <v>1</v>
      </c>
      <c r="P6411" s="3">
        <v>0</v>
      </c>
      <c r="Q6411" s="3">
        <v>0</v>
      </c>
      <c r="R6411" s="3">
        <v>0</v>
      </c>
      <c r="S6411" s="3" t="s">
        <v>105</v>
      </c>
      <c r="T6411" s="3">
        <f>COUNTIF([1]局站!$D$4:$D$172,"="&amp;S6411)</f>
        <v>1</v>
      </c>
      <c r="U6411" s="3">
        <v>0</v>
      </c>
      <c r="V6411" s="3">
        <v>0</v>
      </c>
      <c r="W6411" s="3">
        <v>0</v>
      </c>
      <c r="X6411" s="3" t="s">
        <v>1215</v>
      </c>
      <c r="Y6411" s="3" t="s">
        <v>852</v>
      </c>
      <c r="Z6411" s="3" t="str">
        <f>INDEX(业务类型!$C$4:$C$8,MATCH(纤芯!Y6411,业务类型!$B$4:$B$8,0))</f>
        <v>TWO</v>
      </c>
      <c r="AA6411" s="3" t="s">
        <v>901</v>
      </c>
    </row>
    <row r="6412" spans="1:27" ht="16.5" x14ac:dyDescent="0.2">
      <c r="A6412" s="3">
        <v>6409</v>
      </c>
      <c r="B6412" s="3">
        <f t="shared" si="499"/>
        <v>37058104005</v>
      </c>
      <c r="C6412" s="3" t="s">
        <v>1166</v>
      </c>
      <c r="D6412" s="3" t="s">
        <v>258</v>
      </c>
      <c r="E6412" s="3" t="str">
        <f>INDEX(光放段!$G$4:$G$237,MATCH(纤芯!G6412,光放段!$C$4:$C$237,0))</f>
        <v>山东二干|烟台日照光缆:烟台大海阳-青岛山东路</v>
      </c>
      <c r="F6412" s="3">
        <f>INDEX(光放段!$I$4:$I$237,MATCH(纤芯!H6412,光放段!$B$4:$B$237,0))</f>
        <v>37058100000</v>
      </c>
      <c r="G6412" s="3" t="str">
        <f t="shared" si="500"/>
        <v>山东二干|烟台日照光缆:莱西威海中路-即墨振华街</v>
      </c>
      <c r="H6412" s="3">
        <f>INDEX(光放段!$B$4:$B$237,MATCH(纤芯!G6412,光放段!$C$4:$C$237,0))</f>
        <v>37058104000</v>
      </c>
      <c r="I6412" s="3" t="str">
        <f t="shared" si="501"/>
        <v>烟台日照光缆</v>
      </c>
      <c r="J6412" s="3" t="str">
        <f>INDEX(子缆名称!$B$4:$B$29,纤芯!M6412)</f>
        <v>A缆</v>
      </c>
      <c r="K6412" s="3">
        <v>5</v>
      </c>
      <c r="L6412" s="3">
        <f t="shared" si="502"/>
        <v>5</v>
      </c>
      <c r="M6412" s="3">
        <f t="shared" si="503"/>
        <v>1</v>
      </c>
      <c r="N6412" s="3" t="s">
        <v>139</v>
      </c>
      <c r="O6412" s="3">
        <f>COUNTIF([1]局站!$D$4:$D$172,"="&amp;N6412)</f>
        <v>1</v>
      </c>
      <c r="P6412" s="3">
        <v>0</v>
      </c>
      <c r="Q6412" s="3">
        <v>0</v>
      </c>
      <c r="R6412" s="3">
        <v>0</v>
      </c>
      <c r="S6412" s="3" t="s">
        <v>105</v>
      </c>
      <c r="T6412" s="3">
        <f>COUNTIF([1]局站!$D$4:$D$172,"="&amp;S6412)</f>
        <v>1</v>
      </c>
      <c r="U6412" s="3">
        <v>0</v>
      </c>
      <c r="V6412" s="3">
        <v>0</v>
      </c>
      <c r="W6412" s="3">
        <v>0</v>
      </c>
      <c r="X6412" s="3" t="s">
        <v>1215</v>
      </c>
      <c r="Y6412" s="3" t="s">
        <v>881</v>
      </c>
      <c r="Z6412" s="3" t="str">
        <f>INDEX(业务类型!$C$4:$C$8,MATCH(纤芯!Y6412,业务类型!$B$4:$B$8,0))</f>
        <v>OTHER</v>
      </c>
      <c r="AA6412" s="3" t="s">
        <v>882</v>
      </c>
    </row>
    <row r="6413" spans="1:27" ht="16.5" x14ac:dyDescent="0.2">
      <c r="A6413" s="3">
        <v>6410</v>
      </c>
      <c r="B6413" s="3">
        <f t="shared" si="499"/>
        <v>37058104006</v>
      </c>
      <c r="C6413" s="3" t="s">
        <v>1166</v>
      </c>
      <c r="D6413" s="3" t="s">
        <v>258</v>
      </c>
      <c r="E6413" s="3" t="str">
        <f>INDEX(光放段!$G$4:$G$237,MATCH(纤芯!G6413,光放段!$C$4:$C$237,0))</f>
        <v>山东二干|烟台日照光缆:烟台大海阳-青岛山东路</v>
      </c>
      <c r="F6413" s="3">
        <f>INDEX(光放段!$I$4:$I$237,MATCH(纤芯!H6413,光放段!$B$4:$B$237,0))</f>
        <v>37058100000</v>
      </c>
      <c r="G6413" s="3" t="str">
        <f t="shared" si="500"/>
        <v>山东二干|烟台日照光缆:莱西威海中路-即墨振华街</v>
      </c>
      <c r="H6413" s="3">
        <f>INDEX(光放段!$B$4:$B$237,MATCH(纤芯!G6413,光放段!$C$4:$C$237,0))</f>
        <v>37058104000</v>
      </c>
      <c r="I6413" s="3" t="str">
        <f t="shared" si="501"/>
        <v>烟台日照光缆</v>
      </c>
      <c r="J6413" s="3" t="str">
        <f>INDEX(子缆名称!$B$4:$B$29,纤芯!M6413)</f>
        <v>A缆</v>
      </c>
      <c r="K6413" s="3">
        <v>6</v>
      </c>
      <c r="L6413" s="3">
        <f t="shared" si="502"/>
        <v>6</v>
      </c>
      <c r="M6413" s="3">
        <f t="shared" si="503"/>
        <v>1</v>
      </c>
      <c r="N6413" s="3" t="s">
        <v>139</v>
      </c>
      <c r="O6413" s="3">
        <f>COUNTIF([1]局站!$D$4:$D$172,"="&amp;N6413)</f>
        <v>1</v>
      </c>
      <c r="P6413" s="3">
        <v>0</v>
      </c>
      <c r="Q6413" s="3">
        <v>0</v>
      </c>
      <c r="R6413" s="3">
        <v>0</v>
      </c>
      <c r="S6413" s="3" t="s">
        <v>105</v>
      </c>
      <c r="T6413" s="3">
        <f>COUNTIF([1]局站!$D$4:$D$172,"="&amp;S6413)</f>
        <v>1</v>
      </c>
      <c r="U6413" s="3">
        <v>0</v>
      </c>
      <c r="V6413" s="3">
        <v>0</v>
      </c>
      <c r="W6413" s="3">
        <v>0</v>
      </c>
      <c r="X6413" s="3" t="s">
        <v>1215</v>
      </c>
      <c r="Y6413" s="3" t="s">
        <v>881</v>
      </c>
      <c r="Z6413" s="3" t="str">
        <f>INDEX(业务类型!$C$4:$C$8,MATCH(纤芯!Y6413,业务类型!$B$4:$B$8,0))</f>
        <v>OTHER</v>
      </c>
      <c r="AA6413" s="3" t="s">
        <v>882</v>
      </c>
    </row>
    <row r="6414" spans="1:27" ht="16.5" x14ac:dyDescent="0.2">
      <c r="A6414" s="3">
        <v>6411</v>
      </c>
      <c r="B6414" s="3">
        <f t="shared" si="499"/>
        <v>37058104007</v>
      </c>
      <c r="C6414" s="3" t="s">
        <v>1166</v>
      </c>
      <c r="D6414" s="3" t="s">
        <v>258</v>
      </c>
      <c r="E6414" s="3" t="str">
        <f>INDEX(光放段!$G$4:$G$237,MATCH(纤芯!G6414,光放段!$C$4:$C$237,0))</f>
        <v>山东二干|烟台日照光缆:烟台大海阳-青岛山东路</v>
      </c>
      <c r="F6414" s="3">
        <f>INDEX(光放段!$I$4:$I$237,MATCH(纤芯!H6414,光放段!$B$4:$B$237,0))</f>
        <v>37058100000</v>
      </c>
      <c r="G6414" s="3" t="str">
        <f t="shared" si="500"/>
        <v>山东二干|烟台日照光缆:莱西威海中路-即墨振华街</v>
      </c>
      <c r="H6414" s="3">
        <f>INDEX(光放段!$B$4:$B$237,MATCH(纤芯!G6414,光放段!$C$4:$C$237,0))</f>
        <v>37058104000</v>
      </c>
      <c r="I6414" s="3" t="str">
        <f t="shared" si="501"/>
        <v>烟台日照光缆</v>
      </c>
      <c r="J6414" s="3" t="str">
        <f>INDEX(子缆名称!$B$4:$B$29,纤芯!M6414)</f>
        <v>A缆</v>
      </c>
      <c r="K6414" s="3">
        <v>7</v>
      </c>
      <c r="L6414" s="3">
        <f t="shared" si="502"/>
        <v>7</v>
      </c>
      <c r="M6414" s="3">
        <f t="shared" si="503"/>
        <v>1</v>
      </c>
      <c r="N6414" s="3" t="s">
        <v>139</v>
      </c>
      <c r="O6414" s="3">
        <f>COUNTIF([1]局站!$D$4:$D$172,"="&amp;N6414)</f>
        <v>1</v>
      </c>
      <c r="P6414" s="3">
        <v>0</v>
      </c>
      <c r="Q6414" s="3">
        <v>0</v>
      </c>
      <c r="R6414" s="3">
        <v>0</v>
      </c>
      <c r="S6414" s="3" t="s">
        <v>105</v>
      </c>
      <c r="T6414" s="3">
        <f>COUNTIF([1]局站!$D$4:$D$172,"="&amp;S6414)</f>
        <v>1</v>
      </c>
      <c r="U6414" s="3">
        <v>0</v>
      </c>
      <c r="V6414" s="3">
        <v>0</v>
      </c>
      <c r="W6414" s="3">
        <v>0</v>
      </c>
      <c r="X6414" s="3" t="s">
        <v>1215</v>
      </c>
      <c r="Y6414" s="3" t="s">
        <v>852</v>
      </c>
      <c r="Z6414" s="3" t="str">
        <f>INDEX(业务类型!$C$4:$C$8,MATCH(纤芯!Y6414,业务类型!$B$4:$B$8,0))</f>
        <v>TWO</v>
      </c>
      <c r="AA6414" s="3" t="s">
        <v>903</v>
      </c>
    </row>
    <row r="6415" spans="1:27" ht="16.5" x14ac:dyDescent="0.2">
      <c r="A6415" s="3">
        <v>6412</v>
      </c>
      <c r="B6415" s="3">
        <f t="shared" si="499"/>
        <v>37058104008</v>
      </c>
      <c r="C6415" s="3" t="s">
        <v>1166</v>
      </c>
      <c r="D6415" s="3" t="s">
        <v>258</v>
      </c>
      <c r="E6415" s="3" t="str">
        <f>INDEX(光放段!$G$4:$G$237,MATCH(纤芯!G6415,光放段!$C$4:$C$237,0))</f>
        <v>山东二干|烟台日照光缆:烟台大海阳-青岛山东路</v>
      </c>
      <c r="F6415" s="3">
        <f>INDEX(光放段!$I$4:$I$237,MATCH(纤芯!H6415,光放段!$B$4:$B$237,0))</f>
        <v>37058100000</v>
      </c>
      <c r="G6415" s="3" t="str">
        <f t="shared" si="500"/>
        <v>山东二干|烟台日照光缆:莱西威海中路-即墨振华街</v>
      </c>
      <c r="H6415" s="3">
        <f>INDEX(光放段!$B$4:$B$237,MATCH(纤芯!G6415,光放段!$C$4:$C$237,0))</f>
        <v>37058104000</v>
      </c>
      <c r="I6415" s="3" t="str">
        <f t="shared" si="501"/>
        <v>烟台日照光缆</v>
      </c>
      <c r="J6415" s="3" t="str">
        <f>INDEX(子缆名称!$B$4:$B$29,纤芯!M6415)</f>
        <v>A缆</v>
      </c>
      <c r="K6415" s="3">
        <v>8</v>
      </c>
      <c r="L6415" s="3">
        <f t="shared" si="502"/>
        <v>8</v>
      </c>
      <c r="M6415" s="3">
        <f t="shared" si="503"/>
        <v>1</v>
      </c>
      <c r="N6415" s="3" t="s">
        <v>139</v>
      </c>
      <c r="O6415" s="3">
        <f>COUNTIF([1]局站!$D$4:$D$172,"="&amp;N6415)</f>
        <v>1</v>
      </c>
      <c r="P6415" s="3">
        <v>0</v>
      </c>
      <c r="Q6415" s="3">
        <v>0</v>
      </c>
      <c r="R6415" s="3">
        <v>0</v>
      </c>
      <c r="S6415" s="3" t="s">
        <v>105</v>
      </c>
      <c r="T6415" s="3">
        <f>COUNTIF([1]局站!$D$4:$D$172,"="&amp;S6415)</f>
        <v>1</v>
      </c>
      <c r="U6415" s="3">
        <v>0</v>
      </c>
      <c r="V6415" s="3">
        <v>0</v>
      </c>
      <c r="W6415" s="3">
        <v>0</v>
      </c>
      <c r="X6415" s="3" t="s">
        <v>1215</v>
      </c>
      <c r="Y6415" s="3" t="s">
        <v>881</v>
      </c>
      <c r="Z6415" s="3" t="str">
        <f>INDEX(业务类型!$C$4:$C$8,MATCH(纤芯!Y6415,业务类型!$B$4:$B$8,0))</f>
        <v>OTHER</v>
      </c>
      <c r="AA6415" s="3" t="s">
        <v>888</v>
      </c>
    </row>
    <row r="6416" spans="1:27" ht="16.5" x14ac:dyDescent="0.2">
      <c r="A6416" s="3">
        <v>6413</v>
      </c>
      <c r="B6416" s="3">
        <f t="shared" si="499"/>
        <v>37058104009</v>
      </c>
      <c r="C6416" s="3" t="s">
        <v>1166</v>
      </c>
      <c r="D6416" s="3" t="s">
        <v>258</v>
      </c>
      <c r="E6416" s="3" t="str">
        <f>INDEX(光放段!$G$4:$G$237,MATCH(纤芯!G6416,光放段!$C$4:$C$237,0))</f>
        <v>山东二干|烟台日照光缆:烟台大海阳-青岛山东路</v>
      </c>
      <c r="F6416" s="3">
        <f>INDEX(光放段!$I$4:$I$237,MATCH(纤芯!H6416,光放段!$B$4:$B$237,0))</f>
        <v>37058100000</v>
      </c>
      <c r="G6416" s="3" t="str">
        <f t="shared" si="500"/>
        <v>山东二干|烟台日照光缆:莱西威海中路-即墨振华街</v>
      </c>
      <c r="H6416" s="3">
        <f>INDEX(光放段!$B$4:$B$237,MATCH(纤芯!G6416,光放段!$C$4:$C$237,0))</f>
        <v>37058104000</v>
      </c>
      <c r="I6416" s="3" t="str">
        <f t="shared" si="501"/>
        <v>烟台日照光缆</v>
      </c>
      <c r="J6416" s="3" t="str">
        <f>INDEX(子缆名称!$B$4:$B$29,纤芯!M6416)</f>
        <v>A缆</v>
      </c>
      <c r="K6416" s="3">
        <v>9</v>
      </c>
      <c r="L6416" s="3">
        <f t="shared" si="502"/>
        <v>9</v>
      </c>
      <c r="M6416" s="3">
        <f t="shared" si="503"/>
        <v>1</v>
      </c>
      <c r="N6416" s="3" t="s">
        <v>139</v>
      </c>
      <c r="O6416" s="3">
        <f>COUNTIF([1]局站!$D$4:$D$172,"="&amp;N6416)</f>
        <v>1</v>
      </c>
      <c r="P6416" s="3">
        <v>0</v>
      </c>
      <c r="Q6416" s="3">
        <v>0</v>
      </c>
      <c r="R6416" s="3">
        <v>0</v>
      </c>
      <c r="S6416" s="3" t="s">
        <v>105</v>
      </c>
      <c r="T6416" s="3">
        <f>COUNTIF([1]局站!$D$4:$D$172,"="&amp;S6416)</f>
        <v>1</v>
      </c>
      <c r="U6416" s="3">
        <v>0</v>
      </c>
      <c r="V6416" s="3">
        <v>0</v>
      </c>
      <c r="W6416" s="3">
        <v>0</v>
      </c>
      <c r="X6416" s="3" t="s">
        <v>1215</v>
      </c>
      <c r="Y6416" s="3" t="s">
        <v>881</v>
      </c>
      <c r="Z6416" s="3" t="str">
        <f>INDEX(业务类型!$C$4:$C$8,MATCH(纤芯!Y6416,业务类型!$B$4:$B$8,0))</f>
        <v>OTHER</v>
      </c>
      <c r="AA6416" s="3" t="s">
        <v>888</v>
      </c>
    </row>
    <row r="6417" spans="1:27" ht="16.5" x14ac:dyDescent="0.2">
      <c r="A6417" s="3">
        <v>6414</v>
      </c>
      <c r="B6417" s="3">
        <f t="shared" si="499"/>
        <v>37058104010</v>
      </c>
      <c r="C6417" s="3" t="s">
        <v>1166</v>
      </c>
      <c r="D6417" s="3" t="s">
        <v>258</v>
      </c>
      <c r="E6417" s="3" t="str">
        <f>INDEX(光放段!$G$4:$G$237,MATCH(纤芯!G6417,光放段!$C$4:$C$237,0))</f>
        <v>山东二干|烟台日照光缆:烟台大海阳-青岛山东路</v>
      </c>
      <c r="F6417" s="3">
        <f>INDEX(光放段!$I$4:$I$237,MATCH(纤芯!H6417,光放段!$B$4:$B$237,0))</f>
        <v>37058100000</v>
      </c>
      <c r="G6417" s="3" t="str">
        <f t="shared" si="500"/>
        <v>山东二干|烟台日照光缆:莱西威海中路-即墨振华街</v>
      </c>
      <c r="H6417" s="3">
        <f>INDEX(光放段!$B$4:$B$237,MATCH(纤芯!G6417,光放段!$C$4:$C$237,0))</f>
        <v>37058104000</v>
      </c>
      <c r="I6417" s="3" t="str">
        <f t="shared" si="501"/>
        <v>烟台日照光缆</v>
      </c>
      <c r="J6417" s="3" t="str">
        <f>INDEX(子缆名称!$B$4:$B$29,纤芯!M6417)</f>
        <v>A缆</v>
      </c>
      <c r="K6417" s="3">
        <v>10</v>
      </c>
      <c r="L6417" s="3">
        <f t="shared" si="502"/>
        <v>10</v>
      </c>
      <c r="M6417" s="3">
        <f t="shared" si="503"/>
        <v>1</v>
      </c>
      <c r="N6417" s="3" t="s">
        <v>139</v>
      </c>
      <c r="O6417" s="3">
        <f>COUNTIF([1]局站!$D$4:$D$172,"="&amp;N6417)</f>
        <v>1</v>
      </c>
      <c r="P6417" s="3">
        <v>0</v>
      </c>
      <c r="Q6417" s="3">
        <v>0</v>
      </c>
      <c r="R6417" s="3">
        <v>0</v>
      </c>
      <c r="S6417" s="3" t="s">
        <v>105</v>
      </c>
      <c r="T6417" s="3">
        <f>COUNTIF([1]局站!$D$4:$D$172,"="&amp;S6417)</f>
        <v>1</v>
      </c>
      <c r="U6417" s="3">
        <v>0</v>
      </c>
      <c r="V6417" s="3">
        <v>0</v>
      </c>
      <c r="W6417" s="3">
        <v>0</v>
      </c>
      <c r="X6417" s="3" t="s">
        <v>1215</v>
      </c>
      <c r="Y6417" s="3" t="s">
        <v>852</v>
      </c>
      <c r="Z6417" s="3" t="str">
        <f>INDEX(业务类型!$C$4:$C$8,MATCH(纤芯!Y6417,业务类型!$B$4:$B$8,0))</f>
        <v>TWO</v>
      </c>
      <c r="AA6417" s="3" t="s">
        <v>903</v>
      </c>
    </row>
    <row r="6418" spans="1:27" ht="16.5" x14ac:dyDescent="0.2">
      <c r="A6418" s="3">
        <v>6415</v>
      </c>
      <c r="B6418" s="3">
        <f t="shared" si="499"/>
        <v>37058104011</v>
      </c>
      <c r="C6418" s="3" t="s">
        <v>1166</v>
      </c>
      <c r="D6418" s="3" t="s">
        <v>258</v>
      </c>
      <c r="E6418" s="3" t="str">
        <f>INDEX(光放段!$G$4:$G$237,MATCH(纤芯!G6418,光放段!$C$4:$C$237,0))</f>
        <v>山东二干|烟台日照光缆:烟台大海阳-青岛山东路</v>
      </c>
      <c r="F6418" s="3">
        <f>INDEX(光放段!$I$4:$I$237,MATCH(纤芯!H6418,光放段!$B$4:$B$237,0))</f>
        <v>37058100000</v>
      </c>
      <c r="G6418" s="3" t="str">
        <f t="shared" si="500"/>
        <v>山东二干|烟台日照光缆:莱西威海中路-即墨振华街</v>
      </c>
      <c r="H6418" s="3">
        <f>INDEX(光放段!$B$4:$B$237,MATCH(纤芯!G6418,光放段!$C$4:$C$237,0))</f>
        <v>37058104000</v>
      </c>
      <c r="I6418" s="3" t="str">
        <f t="shared" si="501"/>
        <v>烟台日照光缆</v>
      </c>
      <c r="J6418" s="3" t="str">
        <f>INDEX(子缆名称!$B$4:$B$29,纤芯!M6418)</f>
        <v>A缆</v>
      </c>
      <c r="K6418" s="3">
        <v>11</v>
      </c>
      <c r="L6418" s="3">
        <f t="shared" si="502"/>
        <v>11</v>
      </c>
      <c r="M6418" s="3">
        <f t="shared" si="503"/>
        <v>1</v>
      </c>
      <c r="N6418" s="3" t="s">
        <v>139</v>
      </c>
      <c r="O6418" s="3">
        <f>COUNTIF([1]局站!$D$4:$D$172,"="&amp;N6418)</f>
        <v>1</v>
      </c>
      <c r="P6418" s="3">
        <v>0</v>
      </c>
      <c r="Q6418" s="3">
        <v>0</v>
      </c>
      <c r="R6418" s="3">
        <v>0</v>
      </c>
      <c r="S6418" s="3" t="s">
        <v>105</v>
      </c>
      <c r="T6418" s="3">
        <f>COUNTIF([1]局站!$D$4:$D$172,"="&amp;S6418)</f>
        <v>1</v>
      </c>
      <c r="U6418" s="3">
        <v>0</v>
      </c>
      <c r="V6418" s="3">
        <v>0</v>
      </c>
      <c r="W6418" s="3">
        <v>0</v>
      </c>
      <c r="X6418" s="3" t="s">
        <v>1215</v>
      </c>
      <c r="Y6418" s="3" t="s">
        <v>880</v>
      </c>
      <c r="Z6418" s="3" t="str">
        <f>INDEX(业务类型!$C$4:$C$8,MATCH(纤芯!Y6418,业务类型!$B$4:$B$8,0))</f>
        <v>IDLE</v>
      </c>
      <c r="AA6418" s="3"/>
    </row>
    <row r="6419" spans="1:27" ht="16.5" x14ac:dyDescent="0.2">
      <c r="A6419" s="3">
        <v>6416</v>
      </c>
      <c r="B6419" s="3">
        <f t="shared" si="499"/>
        <v>37058104012</v>
      </c>
      <c r="C6419" s="3" t="s">
        <v>1166</v>
      </c>
      <c r="D6419" s="3" t="s">
        <v>258</v>
      </c>
      <c r="E6419" s="3" t="str">
        <f>INDEX(光放段!$G$4:$G$237,MATCH(纤芯!G6419,光放段!$C$4:$C$237,0))</f>
        <v>山东二干|烟台日照光缆:烟台大海阳-青岛山东路</v>
      </c>
      <c r="F6419" s="3">
        <f>INDEX(光放段!$I$4:$I$237,MATCH(纤芯!H6419,光放段!$B$4:$B$237,0))</f>
        <v>37058100000</v>
      </c>
      <c r="G6419" s="3" t="str">
        <f t="shared" si="500"/>
        <v>山东二干|烟台日照光缆:莱西威海中路-即墨振华街</v>
      </c>
      <c r="H6419" s="3">
        <f>INDEX(光放段!$B$4:$B$237,MATCH(纤芯!G6419,光放段!$C$4:$C$237,0))</f>
        <v>37058104000</v>
      </c>
      <c r="I6419" s="3" t="str">
        <f t="shared" si="501"/>
        <v>烟台日照光缆</v>
      </c>
      <c r="J6419" s="3" t="str">
        <f>INDEX(子缆名称!$B$4:$B$29,纤芯!M6419)</f>
        <v>A缆</v>
      </c>
      <c r="K6419" s="3">
        <v>12</v>
      </c>
      <c r="L6419" s="3">
        <f t="shared" si="502"/>
        <v>12</v>
      </c>
      <c r="M6419" s="3">
        <f t="shared" si="503"/>
        <v>1</v>
      </c>
      <c r="N6419" s="3" t="s">
        <v>139</v>
      </c>
      <c r="O6419" s="3">
        <f>COUNTIF([1]局站!$D$4:$D$172,"="&amp;N6419)</f>
        <v>1</v>
      </c>
      <c r="P6419" s="3">
        <v>0</v>
      </c>
      <c r="Q6419" s="3">
        <v>0</v>
      </c>
      <c r="R6419" s="3">
        <v>0</v>
      </c>
      <c r="S6419" s="3" t="s">
        <v>105</v>
      </c>
      <c r="T6419" s="3">
        <f>COUNTIF([1]局站!$D$4:$D$172,"="&amp;S6419)</f>
        <v>1</v>
      </c>
      <c r="U6419" s="3">
        <v>0</v>
      </c>
      <c r="V6419" s="3">
        <v>0</v>
      </c>
      <c r="W6419" s="3">
        <v>0</v>
      </c>
      <c r="X6419" s="3" t="s">
        <v>1215</v>
      </c>
      <c r="Y6419" s="3" t="s">
        <v>880</v>
      </c>
      <c r="Z6419" s="3" t="str">
        <f>INDEX(业务类型!$C$4:$C$8,MATCH(纤芯!Y6419,业务类型!$B$4:$B$8,0))</f>
        <v>IDLE</v>
      </c>
      <c r="AA6419" s="3"/>
    </row>
    <row r="6420" spans="1:27" ht="16.5" x14ac:dyDescent="0.2">
      <c r="A6420" s="3">
        <v>6417</v>
      </c>
      <c r="B6420" s="3">
        <f t="shared" si="499"/>
        <v>37058105001</v>
      </c>
      <c r="C6420" s="3" t="s">
        <v>1166</v>
      </c>
      <c r="D6420" s="3" t="s">
        <v>258</v>
      </c>
      <c r="E6420" s="3" t="str">
        <f>INDEX(光放段!$G$4:$G$237,MATCH(纤芯!G6420,光放段!$C$4:$C$237,0))</f>
        <v>山东二干|烟台日照光缆:烟台大海阳-青岛山东路</v>
      </c>
      <c r="F6420" s="3">
        <f>INDEX(光放段!$I$4:$I$237,MATCH(纤芯!H6420,光放段!$B$4:$B$237,0))</f>
        <v>37058100000</v>
      </c>
      <c r="G6420" s="3" t="str">
        <f t="shared" si="500"/>
        <v>山东二干|烟台日照光缆:即墨振华街-青岛山东路</v>
      </c>
      <c r="H6420" s="3">
        <f>INDEX(光放段!$B$4:$B$237,MATCH(纤芯!G6420,光放段!$C$4:$C$237,0))</f>
        <v>37058105000</v>
      </c>
      <c r="I6420" s="3" t="str">
        <f t="shared" si="501"/>
        <v>烟台日照光缆</v>
      </c>
      <c r="J6420" s="3" t="str">
        <f>INDEX(子缆名称!$B$4:$B$29,纤芯!M6420)</f>
        <v>A缆</v>
      </c>
      <c r="K6420" s="3">
        <v>1</v>
      </c>
      <c r="L6420" s="3">
        <f t="shared" si="502"/>
        <v>1</v>
      </c>
      <c r="M6420" s="3">
        <f t="shared" si="503"/>
        <v>1</v>
      </c>
      <c r="N6420" s="3" t="s">
        <v>105</v>
      </c>
      <c r="O6420" s="3">
        <f>COUNTIF([1]局站!$D$4:$D$172,"="&amp;N6420)</f>
        <v>1</v>
      </c>
      <c r="P6420" s="3">
        <v>0</v>
      </c>
      <c r="Q6420" s="3">
        <v>0</v>
      </c>
      <c r="R6420" s="3">
        <v>0</v>
      </c>
      <c r="S6420" s="3" t="s">
        <v>140</v>
      </c>
      <c r="T6420" s="3">
        <f>COUNTIF([1]局站!$D$4:$D$172,"="&amp;S6420)</f>
        <v>1</v>
      </c>
      <c r="U6420" s="3">
        <v>0</v>
      </c>
      <c r="V6420" s="3">
        <v>0</v>
      </c>
      <c r="W6420" s="3">
        <v>0</v>
      </c>
      <c r="X6420" s="3" t="s">
        <v>1215</v>
      </c>
      <c r="Y6420" s="3" t="s">
        <v>880</v>
      </c>
      <c r="Z6420" s="3" t="str">
        <f>INDEX(业务类型!$C$4:$C$8,MATCH(纤芯!Y6420,业务类型!$B$4:$B$8,0))</f>
        <v>IDLE</v>
      </c>
      <c r="AA6420" s="3"/>
    </row>
    <row r="6421" spans="1:27" ht="16.5" x14ac:dyDescent="0.2">
      <c r="A6421" s="3">
        <v>6418</v>
      </c>
      <c r="B6421" s="3">
        <f t="shared" ref="B6421:B6484" si="504">H6421+K6421</f>
        <v>37058105002</v>
      </c>
      <c r="C6421" s="3" t="s">
        <v>1166</v>
      </c>
      <c r="D6421" s="3" t="s">
        <v>258</v>
      </c>
      <c r="E6421" s="3" t="str">
        <f>INDEX(光放段!$G$4:$G$237,MATCH(纤芯!G6421,光放段!$C$4:$C$237,0))</f>
        <v>山东二干|烟台日照光缆:烟台大海阳-青岛山东路</v>
      </c>
      <c r="F6421" s="3">
        <f>INDEX(光放段!$I$4:$I$237,MATCH(纤芯!H6421,光放段!$B$4:$B$237,0))</f>
        <v>37058100000</v>
      </c>
      <c r="G6421" s="3" t="str">
        <f t="shared" si="500"/>
        <v>山东二干|烟台日照光缆:即墨振华街-青岛山东路</v>
      </c>
      <c r="H6421" s="3">
        <f>INDEX(光放段!$B$4:$B$237,MATCH(纤芯!G6421,光放段!$C$4:$C$237,0))</f>
        <v>37058105000</v>
      </c>
      <c r="I6421" s="3" t="str">
        <f t="shared" si="501"/>
        <v>烟台日照光缆</v>
      </c>
      <c r="J6421" s="3" t="str">
        <f>INDEX(子缆名称!$B$4:$B$29,纤芯!M6421)</f>
        <v>A缆</v>
      </c>
      <c r="K6421" s="3">
        <v>2</v>
      </c>
      <c r="L6421" s="3">
        <f t="shared" si="502"/>
        <v>2</v>
      </c>
      <c r="M6421" s="3">
        <f t="shared" si="503"/>
        <v>1</v>
      </c>
      <c r="N6421" s="3" t="s">
        <v>105</v>
      </c>
      <c r="O6421" s="3">
        <f>COUNTIF([1]局站!$D$4:$D$172,"="&amp;N6421)</f>
        <v>1</v>
      </c>
      <c r="P6421" s="3">
        <v>0</v>
      </c>
      <c r="Q6421" s="3">
        <v>0</v>
      </c>
      <c r="R6421" s="3">
        <v>0</v>
      </c>
      <c r="S6421" s="3" t="s">
        <v>140</v>
      </c>
      <c r="T6421" s="3">
        <f>COUNTIF([1]局站!$D$4:$D$172,"="&amp;S6421)</f>
        <v>1</v>
      </c>
      <c r="U6421" s="3">
        <v>0</v>
      </c>
      <c r="V6421" s="3">
        <v>0</v>
      </c>
      <c r="W6421" s="3">
        <v>0</v>
      </c>
      <c r="X6421" s="3" t="s">
        <v>1215</v>
      </c>
      <c r="Y6421" s="3" t="s">
        <v>880</v>
      </c>
      <c r="Z6421" s="3" t="str">
        <f>INDEX(业务类型!$C$4:$C$8,MATCH(纤芯!Y6421,业务类型!$B$4:$B$8,0))</f>
        <v>IDLE</v>
      </c>
      <c r="AA6421" s="3"/>
    </row>
    <row r="6422" spans="1:27" ht="16.5" x14ac:dyDescent="0.2">
      <c r="A6422" s="3">
        <v>6419</v>
      </c>
      <c r="B6422" s="3">
        <f t="shared" si="504"/>
        <v>37058105003</v>
      </c>
      <c r="C6422" s="3" t="s">
        <v>1166</v>
      </c>
      <c r="D6422" s="3" t="s">
        <v>258</v>
      </c>
      <c r="E6422" s="3" t="str">
        <f>INDEX(光放段!$G$4:$G$237,MATCH(纤芯!G6422,光放段!$C$4:$C$237,0))</f>
        <v>山东二干|烟台日照光缆:烟台大海阳-青岛山东路</v>
      </c>
      <c r="F6422" s="3">
        <f>INDEX(光放段!$I$4:$I$237,MATCH(纤芯!H6422,光放段!$B$4:$B$237,0))</f>
        <v>37058100000</v>
      </c>
      <c r="G6422" s="3" t="str">
        <f t="shared" si="500"/>
        <v>山东二干|烟台日照光缆:即墨振华街-青岛山东路</v>
      </c>
      <c r="H6422" s="3">
        <f>INDEX(光放段!$B$4:$B$237,MATCH(纤芯!G6422,光放段!$C$4:$C$237,0))</f>
        <v>37058105000</v>
      </c>
      <c r="I6422" s="3" t="str">
        <f t="shared" si="501"/>
        <v>烟台日照光缆</v>
      </c>
      <c r="J6422" s="3" t="str">
        <f>INDEX(子缆名称!$B$4:$B$29,纤芯!M6422)</f>
        <v>A缆</v>
      </c>
      <c r="K6422" s="3">
        <v>3</v>
      </c>
      <c r="L6422" s="3">
        <f t="shared" si="502"/>
        <v>3</v>
      </c>
      <c r="M6422" s="3">
        <f t="shared" si="503"/>
        <v>1</v>
      </c>
      <c r="N6422" s="3" t="s">
        <v>105</v>
      </c>
      <c r="O6422" s="3">
        <f>COUNTIF([1]局站!$D$4:$D$172,"="&amp;N6422)</f>
        <v>1</v>
      </c>
      <c r="P6422" s="3">
        <v>0</v>
      </c>
      <c r="Q6422" s="3">
        <v>0</v>
      </c>
      <c r="R6422" s="3">
        <v>0</v>
      </c>
      <c r="S6422" s="3" t="s">
        <v>140</v>
      </c>
      <c r="T6422" s="3">
        <f>COUNTIF([1]局站!$D$4:$D$172,"="&amp;S6422)</f>
        <v>1</v>
      </c>
      <c r="U6422" s="3">
        <v>0</v>
      </c>
      <c r="V6422" s="3">
        <v>0</v>
      </c>
      <c r="W6422" s="3">
        <v>0</v>
      </c>
      <c r="X6422" s="3" t="s">
        <v>1215</v>
      </c>
      <c r="Y6422" s="3" t="s">
        <v>881</v>
      </c>
      <c r="Z6422" s="3" t="str">
        <f>INDEX(业务类型!$C$4:$C$8,MATCH(纤芯!Y6422,业务类型!$B$4:$B$8,0))</f>
        <v>OTHER</v>
      </c>
      <c r="AA6422" s="3" t="s">
        <v>882</v>
      </c>
    </row>
    <row r="6423" spans="1:27" ht="16.5" x14ac:dyDescent="0.2">
      <c r="A6423" s="3">
        <v>6420</v>
      </c>
      <c r="B6423" s="3">
        <f t="shared" si="504"/>
        <v>37058105004</v>
      </c>
      <c r="C6423" s="3" t="s">
        <v>1166</v>
      </c>
      <c r="D6423" s="3" t="s">
        <v>258</v>
      </c>
      <c r="E6423" s="3" t="str">
        <f>INDEX(光放段!$G$4:$G$237,MATCH(纤芯!G6423,光放段!$C$4:$C$237,0))</f>
        <v>山东二干|烟台日照光缆:烟台大海阳-青岛山东路</v>
      </c>
      <c r="F6423" s="3">
        <f>INDEX(光放段!$I$4:$I$237,MATCH(纤芯!H6423,光放段!$B$4:$B$237,0))</f>
        <v>37058100000</v>
      </c>
      <c r="G6423" s="3" t="str">
        <f t="shared" si="500"/>
        <v>山东二干|烟台日照光缆:即墨振华街-青岛山东路</v>
      </c>
      <c r="H6423" s="3">
        <f>INDEX(光放段!$B$4:$B$237,MATCH(纤芯!G6423,光放段!$C$4:$C$237,0))</f>
        <v>37058105000</v>
      </c>
      <c r="I6423" s="3" t="str">
        <f t="shared" si="501"/>
        <v>烟台日照光缆</v>
      </c>
      <c r="J6423" s="3" t="str">
        <f>INDEX(子缆名称!$B$4:$B$29,纤芯!M6423)</f>
        <v>A缆</v>
      </c>
      <c r="K6423" s="3">
        <v>4</v>
      </c>
      <c r="L6423" s="3">
        <f t="shared" si="502"/>
        <v>4</v>
      </c>
      <c r="M6423" s="3">
        <f t="shared" si="503"/>
        <v>1</v>
      </c>
      <c r="N6423" s="3" t="s">
        <v>105</v>
      </c>
      <c r="O6423" s="3">
        <f>COUNTIF([1]局站!$D$4:$D$172,"="&amp;N6423)</f>
        <v>1</v>
      </c>
      <c r="P6423" s="3">
        <v>0</v>
      </c>
      <c r="Q6423" s="3">
        <v>0</v>
      </c>
      <c r="R6423" s="3">
        <v>0</v>
      </c>
      <c r="S6423" s="3" t="s">
        <v>140</v>
      </c>
      <c r="T6423" s="3">
        <f>COUNTIF([1]局站!$D$4:$D$172,"="&amp;S6423)</f>
        <v>1</v>
      </c>
      <c r="U6423" s="3">
        <v>0</v>
      </c>
      <c r="V6423" s="3">
        <v>0</v>
      </c>
      <c r="W6423" s="3">
        <v>0</v>
      </c>
      <c r="X6423" s="3" t="s">
        <v>1215</v>
      </c>
      <c r="Y6423" s="3" t="s">
        <v>852</v>
      </c>
      <c r="Z6423" s="3" t="str">
        <f>INDEX(业务类型!$C$4:$C$8,MATCH(纤芯!Y6423,业务类型!$B$4:$B$8,0))</f>
        <v>TWO</v>
      </c>
      <c r="AA6423" s="3" t="s">
        <v>905</v>
      </c>
    </row>
    <row r="6424" spans="1:27" ht="16.5" x14ac:dyDescent="0.2">
      <c r="A6424" s="3">
        <v>6421</v>
      </c>
      <c r="B6424" s="3">
        <f t="shared" si="504"/>
        <v>37058105005</v>
      </c>
      <c r="C6424" s="3" t="s">
        <v>1166</v>
      </c>
      <c r="D6424" s="3" t="s">
        <v>258</v>
      </c>
      <c r="E6424" s="3" t="str">
        <f>INDEX(光放段!$G$4:$G$237,MATCH(纤芯!G6424,光放段!$C$4:$C$237,0))</f>
        <v>山东二干|烟台日照光缆:烟台大海阳-青岛山东路</v>
      </c>
      <c r="F6424" s="3">
        <f>INDEX(光放段!$I$4:$I$237,MATCH(纤芯!H6424,光放段!$B$4:$B$237,0))</f>
        <v>37058100000</v>
      </c>
      <c r="G6424" s="3" t="str">
        <f t="shared" si="500"/>
        <v>山东二干|烟台日照光缆:即墨振华街-青岛山东路</v>
      </c>
      <c r="H6424" s="3">
        <f>INDEX(光放段!$B$4:$B$237,MATCH(纤芯!G6424,光放段!$C$4:$C$237,0))</f>
        <v>37058105000</v>
      </c>
      <c r="I6424" s="3" t="str">
        <f t="shared" si="501"/>
        <v>烟台日照光缆</v>
      </c>
      <c r="J6424" s="3" t="str">
        <f>INDEX(子缆名称!$B$4:$B$29,纤芯!M6424)</f>
        <v>A缆</v>
      </c>
      <c r="K6424" s="3">
        <v>5</v>
      </c>
      <c r="L6424" s="3">
        <f t="shared" si="502"/>
        <v>5</v>
      </c>
      <c r="M6424" s="3">
        <f t="shared" si="503"/>
        <v>1</v>
      </c>
      <c r="N6424" s="3" t="s">
        <v>105</v>
      </c>
      <c r="O6424" s="3">
        <f>COUNTIF([1]局站!$D$4:$D$172,"="&amp;N6424)</f>
        <v>1</v>
      </c>
      <c r="P6424" s="3">
        <v>0</v>
      </c>
      <c r="Q6424" s="3">
        <v>0</v>
      </c>
      <c r="R6424" s="3">
        <v>0</v>
      </c>
      <c r="S6424" s="3" t="s">
        <v>140</v>
      </c>
      <c r="T6424" s="3">
        <f>COUNTIF([1]局站!$D$4:$D$172,"="&amp;S6424)</f>
        <v>1</v>
      </c>
      <c r="U6424" s="3">
        <v>0</v>
      </c>
      <c r="V6424" s="3">
        <v>0</v>
      </c>
      <c r="W6424" s="3">
        <v>0</v>
      </c>
      <c r="X6424" s="3" t="s">
        <v>1215</v>
      </c>
      <c r="Y6424" s="3" t="s">
        <v>880</v>
      </c>
      <c r="Z6424" s="3" t="str">
        <f>INDEX(业务类型!$C$4:$C$8,MATCH(纤芯!Y6424,业务类型!$B$4:$B$8,0))</f>
        <v>IDLE</v>
      </c>
      <c r="AA6424" s="3"/>
    </row>
    <row r="6425" spans="1:27" ht="16.5" x14ac:dyDescent="0.2">
      <c r="A6425" s="3">
        <v>6422</v>
      </c>
      <c r="B6425" s="3">
        <f t="shared" si="504"/>
        <v>37058105006</v>
      </c>
      <c r="C6425" s="3" t="s">
        <v>1166</v>
      </c>
      <c r="D6425" s="3" t="s">
        <v>258</v>
      </c>
      <c r="E6425" s="3" t="str">
        <f>INDEX(光放段!$G$4:$G$237,MATCH(纤芯!G6425,光放段!$C$4:$C$237,0))</f>
        <v>山东二干|烟台日照光缆:烟台大海阳-青岛山东路</v>
      </c>
      <c r="F6425" s="3">
        <f>INDEX(光放段!$I$4:$I$237,MATCH(纤芯!H6425,光放段!$B$4:$B$237,0))</f>
        <v>37058100000</v>
      </c>
      <c r="G6425" s="3" t="str">
        <f t="shared" si="500"/>
        <v>山东二干|烟台日照光缆:即墨振华街-青岛山东路</v>
      </c>
      <c r="H6425" s="3">
        <f>INDEX(光放段!$B$4:$B$237,MATCH(纤芯!G6425,光放段!$C$4:$C$237,0))</f>
        <v>37058105000</v>
      </c>
      <c r="I6425" s="3" t="str">
        <f t="shared" si="501"/>
        <v>烟台日照光缆</v>
      </c>
      <c r="J6425" s="3" t="str">
        <f>INDEX(子缆名称!$B$4:$B$29,纤芯!M6425)</f>
        <v>A缆</v>
      </c>
      <c r="K6425" s="3">
        <v>6</v>
      </c>
      <c r="L6425" s="3">
        <f t="shared" si="502"/>
        <v>6</v>
      </c>
      <c r="M6425" s="3">
        <f t="shared" si="503"/>
        <v>1</v>
      </c>
      <c r="N6425" s="3" t="s">
        <v>105</v>
      </c>
      <c r="O6425" s="3">
        <f>COUNTIF([1]局站!$D$4:$D$172,"="&amp;N6425)</f>
        <v>1</v>
      </c>
      <c r="P6425" s="3">
        <v>0</v>
      </c>
      <c r="Q6425" s="3">
        <v>0</v>
      </c>
      <c r="R6425" s="3">
        <v>0</v>
      </c>
      <c r="S6425" s="3" t="s">
        <v>140</v>
      </c>
      <c r="T6425" s="3">
        <f>COUNTIF([1]局站!$D$4:$D$172,"="&amp;S6425)</f>
        <v>1</v>
      </c>
      <c r="U6425" s="3">
        <v>0</v>
      </c>
      <c r="V6425" s="3">
        <v>0</v>
      </c>
      <c r="W6425" s="3">
        <v>0</v>
      </c>
      <c r="X6425" s="3" t="s">
        <v>1215</v>
      </c>
      <c r="Y6425" s="3" t="s">
        <v>880</v>
      </c>
      <c r="Z6425" s="3" t="str">
        <f>INDEX(业务类型!$C$4:$C$8,MATCH(纤芯!Y6425,业务类型!$B$4:$B$8,0))</f>
        <v>IDLE</v>
      </c>
      <c r="AA6425" s="3"/>
    </row>
    <row r="6426" spans="1:27" ht="16.5" x14ac:dyDescent="0.2">
      <c r="A6426" s="3">
        <v>6423</v>
      </c>
      <c r="B6426" s="3">
        <f t="shared" si="504"/>
        <v>37058105007</v>
      </c>
      <c r="C6426" s="3" t="s">
        <v>1166</v>
      </c>
      <c r="D6426" s="3" t="s">
        <v>258</v>
      </c>
      <c r="E6426" s="3" t="str">
        <f>INDEX(光放段!$G$4:$G$237,MATCH(纤芯!G6426,光放段!$C$4:$C$237,0))</f>
        <v>山东二干|烟台日照光缆:烟台大海阳-青岛山东路</v>
      </c>
      <c r="F6426" s="3">
        <f>INDEX(光放段!$I$4:$I$237,MATCH(纤芯!H6426,光放段!$B$4:$B$237,0))</f>
        <v>37058100000</v>
      </c>
      <c r="G6426" s="3" t="str">
        <f t="shared" si="500"/>
        <v>山东二干|烟台日照光缆:即墨振华街-青岛山东路</v>
      </c>
      <c r="H6426" s="3">
        <f>INDEX(光放段!$B$4:$B$237,MATCH(纤芯!G6426,光放段!$C$4:$C$237,0))</f>
        <v>37058105000</v>
      </c>
      <c r="I6426" s="3" t="str">
        <f t="shared" si="501"/>
        <v>烟台日照光缆</v>
      </c>
      <c r="J6426" s="3" t="str">
        <f>INDEX(子缆名称!$B$4:$B$29,纤芯!M6426)</f>
        <v>A缆</v>
      </c>
      <c r="K6426" s="3">
        <v>7</v>
      </c>
      <c r="L6426" s="3">
        <f t="shared" si="502"/>
        <v>7</v>
      </c>
      <c r="M6426" s="3">
        <f t="shared" si="503"/>
        <v>1</v>
      </c>
      <c r="N6426" s="3" t="s">
        <v>105</v>
      </c>
      <c r="O6426" s="3">
        <f>COUNTIF([1]局站!$D$4:$D$172,"="&amp;N6426)</f>
        <v>1</v>
      </c>
      <c r="P6426" s="3">
        <v>0</v>
      </c>
      <c r="Q6426" s="3">
        <v>0</v>
      </c>
      <c r="R6426" s="3">
        <v>0</v>
      </c>
      <c r="S6426" s="3" t="s">
        <v>140</v>
      </c>
      <c r="T6426" s="3">
        <f>COUNTIF([1]局站!$D$4:$D$172,"="&amp;S6426)</f>
        <v>1</v>
      </c>
      <c r="U6426" s="3">
        <v>0</v>
      </c>
      <c r="V6426" s="3">
        <v>0</v>
      </c>
      <c r="W6426" s="3">
        <v>0</v>
      </c>
      <c r="X6426" s="3" t="s">
        <v>1215</v>
      </c>
      <c r="Y6426" s="3" t="s">
        <v>852</v>
      </c>
      <c r="Z6426" s="3" t="str">
        <f>INDEX(业务类型!$C$4:$C$8,MATCH(纤芯!Y6426,业务类型!$B$4:$B$8,0))</f>
        <v>TWO</v>
      </c>
      <c r="AA6426" s="3" t="s">
        <v>905</v>
      </c>
    </row>
    <row r="6427" spans="1:27" ht="16.5" x14ac:dyDescent="0.2">
      <c r="A6427" s="3">
        <v>6424</v>
      </c>
      <c r="B6427" s="3">
        <f t="shared" si="504"/>
        <v>37058105008</v>
      </c>
      <c r="C6427" s="3" t="s">
        <v>1166</v>
      </c>
      <c r="D6427" s="3" t="s">
        <v>258</v>
      </c>
      <c r="E6427" s="3" t="str">
        <f>INDEX(光放段!$G$4:$G$237,MATCH(纤芯!G6427,光放段!$C$4:$C$237,0))</f>
        <v>山东二干|烟台日照光缆:烟台大海阳-青岛山东路</v>
      </c>
      <c r="F6427" s="3">
        <f>INDEX(光放段!$I$4:$I$237,MATCH(纤芯!H6427,光放段!$B$4:$B$237,0))</f>
        <v>37058100000</v>
      </c>
      <c r="G6427" s="3" t="str">
        <f t="shared" si="500"/>
        <v>山东二干|烟台日照光缆:即墨振华街-青岛山东路</v>
      </c>
      <c r="H6427" s="3">
        <f>INDEX(光放段!$B$4:$B$237,MATCH(纤芯!G6427,光放段!$C$4:$C$237,0))</f>
        <v>37058105000</v>
      </c>
      <c r="I6427" s="3" t="str">
        <f t="shared" si="501"/>
        <v>烟台日照光缆</v>
      </c>
      <c r="J6427" s="3" t="str">
        <f>INDEX(子缆名称!$B$4:$B$29,纤芯!M6427)</f>
        <v>A缆</v>
      </c>
      <c r="K6427" s="3">
        <v>8</v>
      </c>
      <c r="L6427" s="3">
        <f t="shared" si="502"/>
        <v>8</v>
      </c>
      <c r="M6427" s="3">
        <f t="shared" si="503"/>
        <v>1</v>
      </c>
      <c r="N6427" s="3" t="s">
        <v>105</v>
      </c>
      <c r="O6427" s="3">
        <f>COUNTIF([1]局站!$D$4:$D$172,"="&amp;N6427)</f>
        <v>1</v>
      </c>
      <c r="P6427" s="3">
        <v>0</v>
      </c>
      <c r="Q6427" s="3">
        <v>0</v>
      </c>
      <c r="R6427" s="3">
        <v>0</v>
      </c>
      <c r="S6427" s="3" t="s">
        <v>140</v>
      </c>
      <c r="T6427" s="3">
        <f>COUNTIF([1]局站!$D$4:$D$172,"="&amp;S6427)</f>
        <v>1</v>
      </c>
      <c r="U6427" s="3">
        <v>0</v>
      </c>
      <c r="V6427" s="3">
        <v>0</v>
      </c>
      <c r="W6427" s="3">
        <v>0</v>
      </c>
      <c r="X6427" s="3" t="s">
        <v>1215</v>
      </c>
      <c r="Y6427" s="3" t="s">
        <v>852</v>
      </c>
      <c r="Z6427" s="3" t="str">
        <f>INDEX(业务类型!$C$4:$C$8,MATCH(纤芯!Y6427,业务类型!$B$4:$B$8,0))</f>
        <v>TWO</v>
      </c>
      <c r="AA6427" s="3" t="s">
        <v>903</v>
      </c>
    </row>
    <row r="6428" spans="1:27" ht="16.5" x14ac:dyDescent="0.2">
      <c r="A6428" s="3">
        <v>6425</v>
      </c>
      <c r="B6428" s="3">
        <f t="shared" si="504"/>
        <v>37058105009</v>
      </c>
      <c r="C6428" s="3" t="s">
        <v>1166</v>
      </c>
      <c r="D6428" s="3" t="s">
        <v>258</v>
      </c>
      <c r="E6428" s="3" t="str">
        <f>INDEX(光放段!$G$4:$G$237,MATCH(纤芯!G6428,光放段!$C$4:$C$237,0))</f>
        <v>山东二干|烟台日照光缆:烟台大海阳-青岛山东路</v>
      </c>
      <c r="F6428" s="3">
        <f>INDEX(光放段!$I$4:$I$237,MATCH(纤芯!H6428,光放段!$B$4:$B$237,0))</f>
        <v>37058100000</v>
      </c>
      <c r="G6428" s="3" t="str">
        <f t="shared" si="500"/>
        <v>山东二干|烟台日照光缆:即墨振华街-青岛山东路</v>
      </c>
      <c r="H6428" s="3">
        <f>INDEX(光放段!$B$4:$B$237,MATCH(纤芯!G6428,光放段!$C$4:$C$237,0))</f>
        <v>37058105000</v>
      </c>
      <c r="I6428" s="3" t="str">
        <f t="shared" si="501"/>
        <v>烟台日照光缆</v>
      </c>
      <c r="J6428" s="3" t="str">
        <f>INDEX(子缆名称!$B$4:$B$29,纤芯!M6428)</f>
        <v>A缆</v>
      </c>
      <c r="K6428" s="3">
        <v>9</v>
      </c>
      <c r="L6428" s="3">
        <f t="shared" si="502"/>
        <v>9</v>
      </c>
      <c r="M6428" s="3">
        <f t="shared" si="503"/>
        <v>1</v>
      </c>
      <c r="N6428" s="3" t="s">
        <v>105</v>
      </c>
      <c r="O6428" s="3">
        <f>COUNTIF([1]局站!$D$4:$D$172,"="&amp;N6428)</f>
        <v>1</v>
      </c>
      <c r="P6428" s="3">
        <v>0</v>
      </c>
      <c r="Q6428" s="3">
        <v>0</v>
      </c>
      <c r="R6428" s="3">
        <v>0</v>
      </c>
      <c r="S6428" s="3" t="s">
        <v>140</v>
      </c>
      <c r="T6428" s="3">
        <f>COUNTIF([1]局站!$D$4:$D$172,"="&amp;S6428)</f>
        <v>1</v>
      </c>
      <c r="U6428" s="3">
        <v>0</v>
      </c>
      <c r="V6428" s="3">
        <v>0</v>
      </c>
      <c r="W6428" s="3">
        <v>0</v>
      </c>
      <c r="X6428" s="3" t="s">
        <v>1215</v>
      </c>
      <c r="Y6428" s="3" t="s">
        <v>880</v>
      </c>
      <c r="Z6428" s="3" t="str">
        <f>INDEX(业务类型!$C$4:$C$8,MATCH(纤芯!Y6428,业务类型!$B$4:$B$8,0))</f>
        <v>IDLE</v>
      </c>
      <c r="AA6428" s="3"/>
    </row>
    <row r="6429" spans="1:27" ht="16.5" x14ac:dyDescent="0.2">
      <c r="A6429" s="3">
        <v>6426</v>
      </c>
      <c r="B6429" s="3">
        <f t="shared" si="504"/>
        <v>37058105010</v>
      </c>
      <c r="C6429" s="3" t="s">
        <v>1166</v>
      </c>
      <c r="D6429" s="3" t="s">
        <v>258</v>
      </c>
      <c r="E6429" s="3" t="str">
        <f>INDEX(光放段!$G$4:$G$237,MATCH(纤芯!G6429,光放段!$C$4:$C$237,0))</f>
        <v>山东二干|烟台日照光缆:烟台大海阳-青岛山东路</v>
      </c>
      <c r="F6429" s="3">
        <f>INDEX(光放段!$I$4:$I$237,MATCH(纤芯!H6429,光放段!$B$4:$B$237,0))</f>
        <v>37058100000</v>
      </c>
      <c r="G6429" s="3" t="str">
        <f t="shared" si="500"/>
        <v>山东二干|烟台日照光缆:即墨振华街-青岛山东路</v>
      </c>
      <c r="H6429" s="3">
        <f>INDEX(光放段!$B$4:$B$237,MATCH(纤芯!G6429,光放段!$C$4:$C$237,0))</f>
        <v>37058105000</v>
      </c>
      <c r="I6429" s="3" t="str">
        <f t="shared" si="501"/>
        <v>烟台日照光缆</v>
      </c>
      <c r="J6429" s="3" t="str">
        <f>INDEX(子缆名称!$B$4:$B$29,纤芯!M6429)</f>
        <v>A缆</v>
      </c>
      <c r="K6429" s="3">
        <v>10</v>
      </c>
      <c r="L6429" s="3">
        <f t="shared" si="502"/>
        <v>10</v>
      </c>
      <c r="M6429" s="3">
        <f t="shared" si="503"/>
        <v>1</v>
      </c>
      <c r="N6429" s="3" t="s">
        <v>105</v>
      </c>
      <c r="O6429" s="3">
        <f>COUNTIF([1]局站!$D$4:$D$172,"="&amp;N6429)</f>
        <v>1</v>
      </c>
      <c r="P6429" s="3">
        <v>0</v>
      </c>
      <c r="Q6429" s="3">
        <v>0</v>
      </c>
      <c r="R6429" s="3">
        <v>0</v>
      </c>
      <c r="S6429" s="3" t="s">
        <v>140</v>
      </c>
      <c r="T6429" s="3">
        <f>COUNTIF([1]局站!$D$4:$D$172,"="&amp;S6429)</f>
        <v>1</v>
      </c>
      <c r="U6429" s="3">
        <v>0</v>
      </c>
      <c r="V6429" s="3">
        <v>0</v>
      </c>
      <c r="W6429" s="3">
        <v>0</v>
      </c>
      <c r="X6429" s="3" t="s">
        <v>1215</v>
      </c>
      <c r="Y6429" s="3" t="s">
        <v>881</v>
      </c>
      <c r="Z6429" s="3" t="str">
        <f>INDEX(业务类型!$C$4:$C$8,MATCH(纤芯!Y6429,业务类型!$B$4:$B$8,0))</f>
        <v>OTHER</v>
      </c>
      <c r="AA6429" s="3" t="s">
        <v>882</v>
      </c>
    </row>
    <row r="6430" spans="1:27" ht="16.5" x14ac:dyDescent="0.2">
      <c r="A6430" s="3">
        <v>6427</v>
      </c>
      <c r="B6430" s="3">
        <f t="shared" si="504"/>
        <v>37058105011</v>
      </c>
      <c r="C6430" s="3" t="s">
        <v>1166</v>
      </c>
      <c r="D6430" s="3" t="s">
        <v>258</v>
      </c>
      <c r="E6430" s="3" t="str">
        <f>INDEX(光放段!$G$4:$G$237,MATCH(纤芯!G6430,光放段!$C$4:$C$237,0))</f>
        <v>山东二干|烟台日照光缆:烟台大海阳-青岛山东路</v>
      </c>
      <c r="F6430" s="3">
        <f>INDEX(光放段!$I$4:$I$237,MATCH(纤芯!H6430,光放段!$B$4:$B$237,0))</f>
        <v>37058100000</v>
      </c>
      <c r="G6430" s="3" t="str">
        <f t="shared" si="500"/>
        <v>山东二干|烟台日照光缆:即墨振华街-青岛山东路</v>
      </c>
      <c r="H6430" s="3">
        <f>INDEX(光放段!$B$4:$B$237,MATCH(纤芯!G6430,光放段!$C$4:$C$237,0))</f>
        <v>37058105000</v>
      </c>
      <c r="I6430" s="3" t="str">
        <f t="shared" si="501"/>
        <v>烟台日照光缆</v>
      </c>
      <c r="J6430" s="3" t="str">
        <f>INDEX(子缆名称!$B$4:$B$29,纤芯!M6430)</f>
        <v>A缆</v>
      </c>
      <c r="K6430" s="3">
        <v>11</v>
      </c>
      <c r="L6430" s="3">
        <f t="shared" si="502"/>
        <v>11</v>
      </c>
      <c r="M6430" s="3">
        <f t="shared" si="503"/>
        <v>1</v>
      </c>
      <c r="N6430" s="3" t="s">
        <v>105</v>
      </c>
      <c r="O6430" s="3">
        <f>COUNTIF([1]局站!$D$4:$D$172,"="&amp;N6430)</f>
        <v>1</v>
      </c>
      <c r="P6430" s="3">
        <v>0</v>
      </c>
      <c r="Q6430" s="3">
        <v>0</v>
      </c>
      <c r="R6430" s="3">
        <v>0</v>
      </c>
      <c r="S6430" s="3" t="s">
        <v>140</v>
      </c>
      <c r="T6430" s="3">
        <f>COUNTIF([1]局站!$D$4:$D$172,"="&amp;S6430)</f>
        <v>1</v>
      </c>
      <c r="U6430" s="3">
        <v>0</v>
      </c>
      <c r="V6430" s="3">
        <v>0</v>
      </c>
      <c r="W6430" s="3">
        <v>0</v>
      </c>
      <c r="X6430" s="3" t="s">
        <v>1215</v>
      </c>
      <c r="Y6430" s="3" t="s">
        <v>852</v>
      </c>
      <c r="Z6430" s="3" t="str">
        <f>INDEX(业务类型!$C$4:$C$8,MATCH(纤芯!Y6430,业务类型!$B$4:$B$8,0))</f>
        <v>TWO</v>
      </c>
      <c r="AA6430" s="3" t="s">
        <v>903</v>
      </c>
    </row>
    <row r="6431" spans="1:27" ht="16.5" x14ac:dyDescent="0.2">
      <c r="A6431" s="3">
        <v>6428</v>
      </c>
      <c r="B6431" s="3">
        <f t="shared" si="504"/>
        <v>37058105012</v>
      </c>
      <c r="C6431" s="3" t="s">
        <v>1166</v>
      </c>
      <c r="D6431" s="3" t="s">
        <v>258</v>
      </c>
      <c r="E6431" s="3" t="str">
        <f>INDEX(光放段!$G$4:$G$237,MATCH(纤芯!G6431,光放段!$C$4:$C$237,0))</f>
        <v>山东二干|烟台日照光缆:烟台大海阳-青岛山东路</v>
      </c>
      <c r="F6431" s="3">
        <f>INDEX(光放段!$I$4:$I$237,MATCH(纤芯!H6431,光放段!$B$4:$B$237,0))</f>
        <v>37058100000</v>
      </c>
      <c r="G6431" s="3" t="str">
        <f t="shared" si="500"/>
        <v>山东二干|烟台日照光缆:即墨振华街-青岛山东路</v>
      </c>
      <c r="H6431" s="3">
        <f>INDEX(光放段!$B$4:$B$237,MATCH(纤芯!G6431,光放段!$C$4:$C$237,0))</f>
        <v>37058105000</v>
      </c>
      <c r="I6431" s="3" t="str">
        <f t="shared" si="501"/>
        <v>烟台日照光缆</v>
      </c>
      <c r="J6431" s="3" t="str">
        <f>INDEX(子缆名称!$B$4:$B$29,纤芯!M6431)</f>
        <v>A缆</v>
      </c>
      <c r="K6431" s="3">
        <v>12</v>
      </c>
      <c r="L6431" s="3">
        <f t="shared" si="502"/>
        <v>12</v>
      </c>
      <c r="M6431" s="3">
        <f t="shared" si="503"/>
        <v>1</v>
      </c>
      <c r="N6431" s="3" t="s">
        <v>105</v>
      </c>
      <c r="O6431" s="3">
        <f>COUNTIF([1]局站!$D$4:$D$172,"="&amp;N6431)</f>
        <v>1</v>
      </c>
      <c r="P6431" s="3">
        <v>0</v>
      </c>
      <c r="Q6431" s="3">
        <v>0</v>
      </c>
      <c r="R6431" s="3">
        <v>0</v>
      </c>
      <c r="S6431" s="3" t="s">
        <v>140</v>
      </c>
      <c r="T6431" s="3">
        <f>COUNTIF([1]局站!$D$4:$D$172,"="&amp;S6431)</f>
        <v>1</v>
      </c>
      <c r="U6431" s="3">
        <v>0</v>
      </c>
      <c r="V6431" s="3">
        <v>0</v>
      </c>
      <c r="W6431" s="3">
        <v>0</v>
      </c>
      <c r="X6431" s="3" t="s">
        <v>1215</v>
      </c>
      <c r="Y6431" s="3" t="s">
        <v>880</v>
      </c>
      <c r="Z6431" s="3" t="str">
        <f>INDEX(业务类型!$C$4:$C$8,MATCH(纤芯!Y6431,业务类型!$B$4:$B$8,0))</f>
        <v>IDLE</v>
      </c>
      <c r="AA6431" s="3"/>
    </row>
    <row r="6432" spans="1:27" ht="16.5" x14ac:dyDescent="0.2">
      <c r="A6432" s="3">
        <v>6429</v>
      </c>
      <c r="B6432" s="3">
        <f t="shared" si="504"/>
        <v>37058105013</v>
      </c>
      <c r="C6432" s="3" t="s">
        <v>1166</v>
      </c>
      <c r="D6432" s="3" t="s">
        <v>258</v>
      </c>
      <c r="E6432" s="3" t="str">
        <f>INDEX(光放段!$G$4:$G$237,MATCH(纤芯!G6432,光放段!$C$4:$C$237,0))</f>
        <v>山东二干|烟台日照光缆:烟台大海阳-青岛山东路</v>
      </c>
      <c r="F6432" s="3">
        <f>INDEX(光放段!$I$4:$I$237,MATCH(纤芯!H6432,光放段!$B$4:$B$237,0))</f>
        <v>37058100000</v>
      </c>
      <c r="G6432" s="3" t="str">
        <f t="shared" si="500"/>
        <v>山东二干|烟台日照光缆:即墨振华街-青岛山东路</v>
      </c>
      <c r="H6432" s="3">
        <f>INDEX(光放段!$B$4:$B$237,MATCH(纤芯!G6432,光放段!$C$4:$C$237,0))</f>
        <v>37058105000</v>
      </c>
      <c r="I6432" s="3" t="str">
        <f t="shared" si="501"/>
        <v>烟台日照光缆</v>
      </c>
      <c r="J6432" s="3" t="str">
        <f>INDEX(子缆名称!$B$4:$B$29,纤芯!M6432)</f>
        <v>B缆</v>
      </c>
      <c r="K6432" s="3">
        <v>13</v>
      </c>
      <c r="L6432" s="3">
        <f t="shared" si="502"/>
        <v>1</v>
      </c>
      <c r="M6432" s="3">
        <f t="shared" si="503"/>
        <v>2</v>
      </c>
      <c r="N6432" s="3" t="s">
        <v>105</v>
      </c>
      <c r="O6432" s="3">
        <f>COUNTIF([1]局站!$D$4:$D$172,"="&amp;N6432)</f>
        <v>1</v>
      </c>
      <c r="P6432" s="3">
        <v>0</v>
      </c>
      <c r="Q6432" s="3">
        <v>0</v>
      </c>
      <c r="R6432" s="3">
        <v>0</v>
      </c>
      <c r="S6432" s="3" t="s">
        <v>140</v>
      </c>
      <c r="T6432" s="3">
        <f>COUNTIF([1]局站!$D$4:$D$172,"="&amp;S6432)</f>
        <v>1</v>
      </c>
      <c r="U6432" s="3">
        <v>0</v>
      </c>
      <c r="V6432" s="3">
        <v>0</v>
      </c>
      <c r="W6432" s="3">
        <v>0</v>
      </c>
      <c r="X6432" s="3" t="s">
        <v>1215</v>
      </c>
      <c r="Y6432" s="3" t="s">
        <v>880</v>
      </c>
      <c r="Z6432" s="3" t="str">
        <f>INDEX(业务类型!$C$4:$C$8,MATCH(纤芯!Y6432,业务类型!$B$4:$B$8,0))</f>
        <v>IDLE</v>
      </c>
      <c r="AA6432" s="3"/>
    </row>
    <row r="6433" spans="1:27" ht="16.5" x14ac:dyDescent="0.2">
      <c r="A6433" s="3">
        <v>6430</v>
      </c>
      <c r="B6433" s="3">
        <f t="shared" si="504"/>
        <v>37058105014</v>
      </c>
      <c r="C6433" s="3" t="s">
        <v>1166</v>
      </c>
      <c r="D6433" s="3" t="s">
        <v>258</v>
      </c>
      <c r="E6433" s="3" t="str">
        <f>INDEX(光放段!$G$4:$G$237,MATCH(纤芯!G6433,光放段!$C$4:$C$237,0))</f>
        <v>山东二干|烟台日照光缆:烟台大海阳-青岛山东路</v>
      </c>
      <c r="F6433" s="3">
        <f>INDEX(光放段!$I$4:$I$237,MATCH(纤芯!H6433,光放段!$B$4:$B$237,0))</f>
        <v>37058100000</v>
      </c>
      <c r="G6433" s="3" t="str">
        <f t="shared" si="500"/>
        <v>山东二干|烟台日照光缆:即墨振华街-青岛山东路</v>
      </c>
      <c r="H6433" s="3">
        <f>INDEX(光放段!$B$4:$B$237,MATCH(纤芯!G6433,光放段!$C$4:$C$237,0))</f>
        <v>37058105000</v>
      </c>
      <c r="I6433" s="3" t="str">
        <f t="shared" si="501"/>
        <v>烟台日照光缆</v>
      </c>
      <c r="J6433" s="3" t="str">
        <f>INDEX(子缆名称!$B$4:$B$29,纤芯!M6433)</f>
        <v>B缆</v>
      </c>
      <c r="K6433" s="3">
        <v>14</v>
      </c>
      <c r="L6433" s="3">
        <f t="shared" si="502"/>
        <v>2</v>
      </c>
      <c r="M6433" s="3">
        <f t="shared" si="503"/>
        <v>2</v>
      </c>
      <c r="N6433" s="3" t="s">
        <v>105</v>
      </c>
      <c r="O6433" s="3">
        <f>COUNTIF([1]局站!$D$4:$D$172,"="&amp;N6433)</f>
        <v>1</v>
      </c>
      <c r="P6433" s="3">
        <v>0</v>
      </c>
      <c r="Q6433" s="3">
        <v>0</v>
      </c>
      <c r="R6433" s="3">
        <v>0</v>
      </c>
      <c r="S6433" s="3" t="s">
        <v>140</v>
      </c>
      <c r="T6433" s="3">
        <f>COUNTIF([1]局站!$D$4:$D$172,"="&amp;S6433)</f>
        <v>1</v>
      </c>
      <c r="U6433" s="3">
        <v>0</v>
      </c>
      <c r="V6433" s="3">
        <v>0</v>
      </c>
      <c r="W6433" s="3">
        <v>0</v>
      </c>
      <c r="X6433" s="3" t="s">
        <v>1215</v>
      </c>
      <c r="Y6433" s="3" t="s">
        <v>881</v>
      </c>
      <c r="Z6433" s="3" t="str">
        <f>INDEX(业务类型!$C$4:$C$8,MATCH(纤芯!Y6433,业务类型!$B$4:$B$8,0))</f>
        <v>OTHER</v>
      </c>
      <c r="AA6433" s="3" t="s">
        <v>888</v>
      </c>
    </row>
    <row r="6434" spans="1:27" ht="16.5" x14ac:dyDescent="0.2">
      <c r="A6434" s="3">
        <v>6431</v>
      </c>
      <c r="B6434" s="3">
        <f t="shared" si="504"/>
        <v>37058105015</v>
      </c>
      <c r="C6434" s="3" t="s">
        <v>1166</v>
      </c>
      <c r="D6434" s="3" t="s">
        <v>258</v>
      </c>
      <c r="E6434" s="3" t="str">
        <f>INDEX(光放段!$G$4:$G$237,MATCH(纤芯!G6434,光放段!$C$4:$C$237,0))</f>
        <v>山东二干|烟台日照光缆:烟台大海阳-青岛山东路</v>
      </c>
      <c r="F6434" s="3">
        <f>INDEX(光放段!$I$4:$I$237,MATCH(纤芯!H6434,光放段!$B$4:$B$237,0))</f>
        <v>37058100000</v>
      </c>
      <c r="G6434" s="3" t="str">
        <f t="shared" si="500"/>
        <v>山东二干|烟台日照光缆:即墨振华街-青岛山东路</v>
      </c>
      <c r="H6434" s="3">
        <f>INDEX(光放段!$B$4:$B$237,MATCH(纤芯!G6434,光放段!$C$4:$C$237,0))</f>
        <v>37058105000</v>
      </c>
      <c r="I6434" s="3" t="str">
        <f t="shared" si="501"/>
        <v>烟台日照光缆</v>
      </c>
      <c r="J6434" s="3" t="str">
        <f>INDEX(子缆名称!$B$4:$B$29,纤芯!M6434)</f>
        <v>B缆</v>
      </c>
      <c r="K6434" s="3">
        <v>15</v>
      </c>
      <c r="L6434" s="3">
        <f t="shared" si="502"/>
        <v>3</v>
      </c>
      <c r="M6434" s="3">
        <f t="shared" si="503"/>
        <v>2</v>
      </c>
      <c r="N6434" s="3" t="s">
        <v>105</v>
      </c>
      <c r="O6434" s="3">
        <f>COUNTIF([1]局站!$D$4:$D$172,"="&amp;N6434)</f>
        <v>1</v>
      </c>
      <c r="P6434" s="3">
        <v>0</v>
      </c>
      <c r="Q6434" s="3">
        <v>0</v>
      </c>
      <c r="R6434" s="3">
        <v>0</v>
      </c>
      <c r="S6434" s="3" t="s">
        <v>140</v>
      </c>
      <c r="T6434" s="3">
        <f>COUNTIF([1]局站!$D$4:$D$172,"="&amp;S6434)</f>
        <v>1</v>
      </c>
      <c r="U6434" s="3">
        <v>0</v>
      </c>
      <c r="V6434" s="3">
        <v>0</v>
      </c>
      <c r="W6434" s="3">
        <v>0</v>
      </c>
      <c r="X6434" s="3" t="s">
        <v>1215</v>
      </c>
      <c r="Y6434" s="3" t="s">
        <v>880</v>
      </c>
      <c r="Z6434" s="3" t="str">
        <f>INDEX(业务类型!$C$4:$C$8,MATCH(纤芯!Y6434,业务类型!$B$4:$B$8,0))</f>
        <v>IDLE</v>
      </c>
      <c r="AA6434" s="3"/>
    </row>
    <row r="6435" spans="1:27" ht="16.5" x14ac:dyDescent="0.2">
      <c r="A6435" s="3">
        <v>6432</v>
      </c>
      <c r="B6435" s="3">
        <f t="shared" si="504"/>
        <v>37058105016</v>
      </c>
      <c r="C6435" s="3" t="s">
        <v>1166</v>
      </c>
      <c r="D6435" s="3" t="s">
        <v>258</v>
      </c>
      <c r="E6435" s="3" t="str">
        <f>INDEX(光放段!$G$4:$G$237,MATCH(纤芯!G6435,光放段!$C$4:$C$237,0))</f>
        <v>山东二干|烟台日照光缆:烟台大海阳-青岛山东路</v>
      </c>
      <c r="F6435" s="3">
        <f>INDEX(光放段!$I$4:$I$237,MATCH(纤芯!H6435,光放段!$B$4:$B$237,0))</f>
        <v>37058100000</v>
      </c>
      <c r="G6435" s="3" t="str">
        <f t="shared" si="500"/>
        <v>山东二干|烟台日照光缆:即墨振华街-青岛山东路</v>
      </c>
      <c r="H6435" s="3">
        <f>INDEX(光放段!$B$4:$B$237,MATCH(纤芯!G6435,光放段!$C$4:$C$237,0))</f>
        <v>37058105000</v>
      </c>
      <c r="I6435" s="3" t="str">
        <f t="shared" si="501"/>
        <v>烟台日照光缆</v>
      </c>
      <c r="J6435" s="3" t="str">
        <f>INDEX(子缆名称!$B$4:$B$29,纤芯!M6435)</f>
        <v>B缆</v>
      </c>
      <c r="K6435" s="3">
        <v>16</v>
      </c>
      <c r="L6435" s="3">
        <f t="shared" si="502"/>
        <v>4</v>
      </c>
      <c r="M6435" s="3">
        <f t="shared" si="503"/>
        <v>2</v>
      </c>
      <c r="N6435" s="3" t="s">
        <v>105</v>
      </c>
      <c r="O6435" s="3">
        <f>COUNTIF([1]局站!$D$4:$D$172,"="&amp;N6435)</f>
        <v>1</v>
      </c>
      <c r="P6435" s="3">
        <v>0</v>
      </c>
      <c r="Q6435" s="3">
        <v>0</v>
      </c>
      <c r="R6435" s="3">
        <v>0</v>
      </c>
      <c r="S6435" s="3" t="s">
        <v>140</v>
      </c>
      <c r="T6435" s="3">
        <f>COUNTIF([1]局站!$D$4:$D$172,"="&amp;S6435)</f>
        <v>1</v>
      </c>
      <c r="U6435" s="3">
        <v>0</v>
      </c>
      <c r="V6435" s="3">
        <v>0</v>
      </c>
      <c r="W6435" s="3">
        <v>0</v>
      </c>
      <c r="X6435" s="3" t="s">
        <v>1215</v>
      </c>
      <c r="Y6435" s="3" t="s">
        <v>881</v>
      </c>
      <c r="Z6435" s="3" t="str">
        <f>INDEX(业务类型!$C$4:$C$8,MATCH(纤芯!Y6435,业务类型!$B$4:$B$8,0))</f>
        <v>OTHER</v>
      </c>
      <c r="AA6435" s="3" t="s">
        <v>888</v>
      </c>
    </row>
    <row r="6436" spans="1:27" ht="16.5" x14ac:dyDescent="0.2">
      <c r="A6436" s="3">
        <v>6433</v>
      </c>
      <c r="B6436" s="3">
        <f t="shared" si="504"/>
        <v>37058105017</v>
      </c>
      <c r="C6436" s="3" t="s">
        <v>1166</v>
      </c>
      <c r="D6436" s="3" t="s">
        <v>258</v>
      </c>
      <c r="E6436" s="3" t="str">
        <f>INDEX(光放段!$G$4:$G$237,MATCH(纤芯!G6436,光放段!$C$4:$C$237,0))</f>
        <v>山东二干|烟台日照光缆:烟台大海阳-青岛山东路</v>
      </c>
      <c r="F6436" s="3">
        <f>INDEX(光放段!$I$4:$I$237,MATCH(纤芯!H6436,光放段!$B$4:$B$237,0))</f>
        <v>37058100000</v>
      </c>
      <c r="G6436" s="3" t="str">
        <f t="shared" si="500"/>
        <v>山东二干|烟台日照光缆:即墨振华街-青岛山东路</v>
      </c>
      <c r="H6436" s="3">
        <f>INDEX(光放段!$B$4:$B$237,MATCH(纤芯!G6436,光放段!$C$4:$C$237,0))</f>
        <v>37058105000</v>
      </c>
      <c r="I6436" s="3" t="str">
        <f t="shared" si="501"/>
        <v>烟台日照光缆</v>
      </c>
      <c r="J6436" s="3" t="str">
        <f>INDEX(子缆名称!$B$4:$B$29,纤芯!M6436)</f>
        <v>B缆</v>
      </c>
      <c r="K6436" s="3">
        <v>17</v>
      </c>
      <c r="L6436" s="3">
        <f t="shared" si="502"/>
        <v>5</v>
      </c>
      <c r="M6436" s="3">
        <f t="shared" si="503"/>
        <v>2</v>
      </c>
      <c r="N6436" s="3" t="s">
        <v>105</v>
      </c>
      <c r="O6436" s="3">
        <f>COUNTIF([1]局站!$D$4:$D$172,"="&amp;N6436)</f>
        <v>1</v>
      </c>
      <c r="P6436" s="3">
        <v>0</v>
      </c>
      <c r="Q6436" s="3">
        <v>0</v>
      </c>
      <c r="R6436" s="3">
        <v>0</v>
      </c>
      <c r="S6436" s="3" t="s">
        <v>140</v>
      </c>
      <c r="T6436" s="3">
        <f>COUNTIF([1]局站!$D$4:$D$172,"="&amp;S6436)</f>
        <v>1</v>
      </c>
      <c r="U6436" s="3">
        <v>0</v>
      </c>
      <c r="V6436" s="3">
        <v>0</v>
      </c>
      <c r="W6436" s="3">
        <v>0</v>
      </c>
      <c r="X6436" s="3" t="s">
        <v>1215</v>
      </c>
      <c r="Y6436" s="3" t="s">
        <v>881</v>
      </c>
      <c r="Z6436" s="3" t="str">
        <f>INDEX(业务类型!$C$4:$C$8,MATCH(纤芯!Y6436,业务类型!$B$4:$B$8,0))</f>
        <v>OTHER</v>
      </c>
      <c r="AA6436" s="3" t="s">
        <v>888</v>
      </c>
    </row>
    <row r="6437" spans="1:27" ht="16.5" x14ac:dyDescent="0.2">
      <c r="A6437" s="3">
        <v>6434</v>
      </c>
      <c r="B6437" s="3">
        <f t="shared" si="504"/>
        <v>37058105018</v>
      </c>
      <c r="C6437" s="3" t="s">
        <v>1166</v>
      </c>
      <c r="D6437" s="3" t="s">
        <v>258</v>
      </c>
      <c r="E6437" s="3" t="str">
        <f>INDEX(光放段!$G$4:$G$237,MATCH(纤芯!G6437,光放段!$C$4:$C$237,0))</f>
        <v>山东二干|烟台日照光缆:烟台大海阳-青岛山东路</v>
      </c>
      <c r="F6437" s="3">
        <f>INDEX(光放段!$I$4:$I$237,MATCH(纤芯!H6437,光放段!$B$4:$B$237,0))</f>
        <v>37058100000</v>
      </c>
      <c r="G6437" s="3" t="str">
        <f t="shared" si="500"/>
        <v>山东二干|烟台日照光缆:即墨振华街-青岛山东路</v>
      </c>
      <c r="H6437" s="3">
        <f>INDEX(光放段!$B$4:$B$237,MATCH(纤芯!G6437,光放段!$C$4:$C$237,0))</f>
        <v>37058105000</v>
      </c>
      <c r="I6437" s="3" t="str">
        <f t="shared" si="501"/>
        <v>烟台日照光缆</v>
      </c>
      <c r="J6437" s="3" t="str">
        <f>INDEX(子缆名称!$B$4:$B$29,纤芯!M6437)</f>
        <v>B缆</v>
      </c>
      <c r="K6437" s="3">
        <v>18</v>
      </c>
      <c r="L6437" s="3">
        <f t="shared" si="502"/>
        <v>6</v>
      </c>
      <c r="M6437" s="3">
        <f t="shared" si="503"/>
        <v>2</v>
      </c>
      <c r="N6437" s="3" t="s">
        <v>105</v>
      </c>
      <c r="O6437" s="3">
        <f>COUNTIF([1]局站!$D$4:$D$172,"="&amp;N6437)</f>
        <v>1</v>
      </c>
      <c r="P6437" s="3">
        <v>0</v>
      </c>
      <c r="Q6437" s="3">
        <v>0</v>
      </c>
      <c r="R6437" s="3">
        <v>0</v>
      </c>
      <c r="S6437" s="3" t="s">
        <v>140</v>
      </c>
      <c r="T6437" s="3">
        <f>COUNTIF([1]局站!$D$4:$D$172,"="&amp;S6437)</f>
        <v>1</v>
      </c>
      <c r="U6437" s="3">
        <v>0</v>
      </c>
      <c r="V6437" s="3">
        <v>0</v>
      </c>
      <c r="W6437" s="3">
        <v>0</v>
      </c>
      <c r="X6437" s="3" t="s">
        <v>1215</v>
      </c>
      <c r="Y6437" s="3" t="s">
        <v>852</v>
      </c>
      <c r="Z6437" s="3" t="str">
        <f>INDEX(业务类型!$C$4:$C$8,MATCH(纤芯!Y6437,业务类型!$B$4:$B$8,0))</f>
        <v>TWO</v>
      </c>
      <c r="AA6437" s="3" t="s">
        <v>999</v>
      </c>
    </row>
    <row r="6438" spans="1:27" ht="16.5" x14ac:dyDescent="0.2">
      <c r="A6438" s="3">
        <v>6435</v>
      </c>
      <c r="B6438" s="3">
        <f t="shared" si="504"/>
        <v>37058105019</v>
      </c>
      <c r="C6438" s="3" t="s">
        <v>1166</v>
      </c>
      <c r="D6438" s="3" t="s">
        <v>258</v>
      </c>
      <c r="E6438" s="3" t="str">
        <f>INDEX(光放段!$G$4:$G$237,MATCH(纤芯!G6438,光放段!$C$4:$C$237,0))</f>
        <v>山东二干|烟台日照光缆:烟台大海阳-青岛山东路</v>
      </c>
      <c r="F6438" s="3">
        <f>INDEX(光放段!$I$4:$I$237,MATCH(纤芯!H6438,光放段!$B$4:$B$237,0))</f>
        <v>37058100000</v>
      </c>
      <c r="G6438" s="3" t="str">
        <f t="shared" si="500"/>
        <v>山东二干|烟台日照光缆:即墨振华街-青岛山东路</v>
      </c>
      <c r="H6438" s="3">
        <f>INDEX(光放段!$B$4:$B$237,MATCH(纤芯!G6438,光放段!$C$4:$C$237,0))</f>
        <v>37058105000</v>
      </c>
      <c r="I6438" s="3" t="str">
        <f t="shared" si="501"/>
        <v>烟台日照光缆</v>
      </c>
      <c r="J6438" s="3" t="str">
        <f>INDEX(子缆名称!$B$4:$B$29,纤芯!M6438)</f>
        <v>B缆</v>
      </c>
      <c r="K6438" s="3">
        <v>19</v>
      </c>
      <c r="L6438" s="3">
        <f t="shared" si="502"/>
        <v>7</v>
      </c>
      <c r="M6438" s="3">
        <f t="shared" si="503"/>
        <v>2</v>
      </c>
      <c r="N6438" s="3" t="s">
        <v>105</v>
      </c>
      <c r="O6438" s="3">
        <f>COUNTIF([1]局站!$D$4:$D$172,"="&amp;N6438)</f>
        <v>1</v>
      </c>
      <c r="P6438" s="3">
        <v>0</v>
      </c>
      <c r="Q6438" s="3">
        <v>0</v>
      </c>
      <c r="R6438" s="3">
        <v>0</v>
      </c>
      <c r="S6438" s="3" t="s">
        <v>140</v>
      </c>
      <c r="T6438" s="3">
        <f>COUNTIF([1]局站!$D$4:$D$172,"="&amp;S6438)</f>
        <v>1</v>
      </c>
      <c r="U6438" s="3">
        <v>0</v>
      </c>
      <c r="V6438" s="3">
        <v>0</v>
      </c>
      <c r="W6438" s="3">
        <v>0</v>
      </c>
      <c r="X6438" s="3" t="s">
        <v>1215</v>
      </c>
      <c r="Y6438" s="3" t="s">
        <v>852</v>
      </c>
      <c r="Z6438" s="3" t="str">
        <f>INDEX(业务类型!$C$4:$C$8,MATCH(纤芯!Y6438,业务类型!$B$4:$B$8,0))</f>
        <v>TWO</v>
      </c>
      <c r="AA6438" s="3" t="s">
        <v>999</v>
      </c>
    </row>
    <row r="6439" spans="1:27" ht="16.5" x14ac:dyDescent="0.2">
      <c r="A6439" s="3">
        <v>6436</v>
      </c>
      <c r="B6439" s="3">
        <f t="shared" si="504"/>
        <v>37058105020</v>
      </c>
      <c r="C6439" s="3" t="s">
        <v>1166</v>
      </c>
      <c r="D6439" s="3" t="s">
        <v>258</v>
      </c>
      <c r="E6439" s="3" t="str">
        <f>INDEX(光放段!$G$4:$G$237,MATCH(纤芯!G6439,光放段!$C$4:$C$237,0))</f>
        <v>山东二干|烟台日照光缆:烟台大海阳-青岛山东路</v>
      </c>
      <c r="F6439" s="3">
        <f>INDEX(光放段!$I$4:$I$237,MATCH(纤芯!H6439,光放段!$B$4:$B$237,0))</f>
        <v>37058100000</v>
      </c>
      <c r="G6439" s="3" t="str">
        <f t="shared" si="500"/>
        <v>山东二干|烟台日照光缆:即墨振华街-青岛山东路</v>
      </c>
      <c r="H6439" s="3">
        <f>INDEX(光放段!$B$4:$B$237,MATCH(纤芯!G6439,光放段!$C$4:$C$237,0))</f>
        <v>37058105000</v>
      </c>
      <c r="I6439" s="3" t="str">
        <f t="shared" si="501"/>
        <v>烟台日照光缆</v>
      </c>
      <c r="J6439" s="3" t="str">
        <f>INDEX(子缆名称!$B$4:$B$29,纤芯!M6439)</f>
        <v>B缆</v>
      </c>
      <c r="K6439" s="3">
        <v>20</v>
      </c>
      <c r="L6439" s="3">
        <f t="shared" si="502"/>
        <v>8</v>
      </c>
      <c r="M6439" s="3">
        <f t="shared" si="503"/>
        <v>2</v>
      </c>
      <c r="N6439" s="3" t="s">
        <v>105</v>
      </c>
      <c r="O6439" s="3">
        <f>COUNTIF([1]局站!$D$4:$D$172,"="&amp;N6439)</f>
        <v>1</v>
      </c>
      <c r="P6439" s="3">
        <v>0</v>
      </c>
      <c r="Q6439" s="3">
        <v>0</v>
      </c>
      <c r="R6439" s="3">
        <v>0</v>
      </c>
      <c r="S6439" s="3" t="s">
        <v>140</v>
      </c>
      <c r="T6439" s="3">
        <f>COUNTIF([1]局站!$D$4:$D$172,"="&amp;S6439)</f>
        <v>1</v>
      </c>
      <c r="U6439" s="3">
        <v>0</v>
      </c>
      <c r="V6439" s="3">
        <v>0</v>
      </c>
      <c r="W6439" s="3">
        <v>0</v>
      </c>
      <c r="X6439" s="3" t="s">
        <v>1215</v>
      </c>
      <c r="Y6439" s="3" t="s">
        <v>880</v>
      </c>
      <c r="Z6439" s="3" t="str">
        <f>INDEX(业务类型!$C$4:$C$8,MATCH(纤芯!Y6439,业务类型!$B$4:$B$8,0))</f>
        <v>IDLE</v>
      </c>
      <c r="AA6439" s="3"/>
    </row>
    <row r="6440" spans="1:27" ht="16.5" x14ac:dyDescent="0.2">
      <c r="A6440" s="3">
        <v>6437</v>
      </c>
      <c r="B6440" s="3">
        <f t="shared" si="504"/>
        <v>37058105021</v>
      </c>
      <c r="C6440" s="3" t="s">
        <v>1166</v>
      </c>
      <c r="D6440" s="3" t="s">
        <v>258</v>
      </c>
      <c r="E6440" s="3" t="str">
        <f>INDEX(光放段!$G$4:$G$237,MATCH(纤芯!G6440,光放段!$C$4:$C$237,0))</f>
        <v>山东二干|烟台日照光缆:烟台大海阳-青岛山东路</v>
      </c>
      <c r="F6440" s="3">
        <f>INDEX(光放段!$I$4:$I$237,MATCH(纤芯!H6440,光放段!$B$4:$B$237,0))</f>
        <v>37058100000</v>
      </c>
      <c r="G6440" s="3" t="str">
        <f t="shared" si="500"/>
        <v>山东二干|烟台日照光缆:即墨振华街-青岛山东路</v>
      </c>
      <c r="H6440" s="3">
        <f>INDEX(光放段!$B$4:$B$237,MATCH(纤芯!G6440,光放段!$C$4:$C$237,0))</f>
        <v>37058105000</v>
      </c>
      <c r="I6440" s="3" t="str">
        <f t="shared" si="501"/>
        <v>烟台日照光缆</v>
      </c>
      <c r="J6440" s="3" t="str">
        <f>INDEX(子缆名称!$B$4:$B$29,纤芯!M6440)</f>
        <v>B缆</v>
      </c>
      <c r="K6440" s="3">
        <v>21</v>
      </c>
      <c r="L6440" s="3">
        <f t="shared" si="502"/>
        <v>9</v>
      </c>
      <c r="M6440" s="3">
        <f t="shared" si="503"/>
        <v>2</v>
      </c>
      <c r="N6440" s="3" t="s">
        <v>105</v>
      </c>
      <c r="O6440" s="3">
        <f>COUNTIF([1]局站!$D$4:$D$172,"="&amp;N6440)</f>
        <v>1</v>
      </c>
      <c r="P6440" s="3">
        <v>0</v>
      </c>
      <c r="Q6440" s="3">
        <v>0</v>
      </c>
      <c r="R6440" s="3">
        <v>0</v>
      </c>
      <c r="S6440" s="3" t="s">
        <v>140</v>
      </c>
      <c r="T6440" s="3">
        <f>COUNTIF([1]局站!$D$4:$D$172,"="&amp;S6440)</f>
        <v>1</v>
      </c>
      <c r="U6440" s="3">
        <v>0</v>
      </c>
      <c r="V6440" s="3">
        <v>0</v>
      </c>
      <c r="W6440" s="3">
        <v>0</v>
      </c>
      <c r="X6440" s="3" t="s">
        <v>1215</v>
      </c>
      <c r="Y6440" s="3" t="s">
        <v>881</v>
      </c>
      <c r="Z6440" s="3" t="str">
        <f>INDEX(业务类型!$C$4:$C$8,MATCH(纤芯!Y6440,业务类型!$B$4:$B$8,0))</f>
        <v>OTHER</v>
      </c>
      <c r="AA6440" s="3" t="s">
        <v>919</v>
      </c>
    </row>
    <row r="6441" spans="1:27" ht="16.5" x14ac:dyDescent="0.2">
      <c r="A6441" s="3">
        <v>6438</v>
      </c>
      <c r="B6441" s="3">
        <f t="shared" si="504"/>
        <v>37058105022</v>
      </c>
      <c r="C6441" s="3" t="s">
        <v>1166</v>
      </c>
      <c r="D6441" s="3" t="s">
        <v>258</v>
      </c>
      <c r="E6441" s="3" t="str">
        <f>INDEX(光放段!$G$4:$G$237,MATCH(纤芯!G6441,光放段!$C$4:$C$237,0))</f>
        <v>山东二干|烟台日照光缆:烟台大海阳-青岛山东路</v>
      </c>
      <c r="F6441" s="3">
        <f>INDEX(光放段!$I$4:$I$237,MATCH(纤芯!H6441,光放段!$B$4:$B$237,0))</f>
        <v>37058100000</v>
      </c>
      <c r="G6441" s="3" t="str">
        <f t="shared" si="500"/>
        <v>山东二干|烟台日照光缆:即墨振华街-青岛山东路</v>
      </c>
      <c r="H6441" s="3">
        <f>INDEX(光放段!$B$4:$B$237,MATCH(纤芯!G6441,光放段!$C$4:$C$237,0))</f>
        <v>37058105000</v>
      </c>
      <c r="I6441" s="3" t="str">
        <f t="shared" si="501"/>
        <v>烟台日照光缆</v>
      </c>
      <c r="J6441" s="3" t="str">
        <f>INDEX(子缆名称!$B$4:$B$29,纤芯!M6441)</f>
        <v>B缆</v>
      </c>
      <c r="K6441" s="3">
        <v>22</v>
      </c>
      <c r="L6441" s="3">
        <f t="shared" si="502"/>
        <v>10</v>
      </c>
      <c r="M6441" s="3">
        <f t="shared" si="503"/>
        <v>2</v>
      </c>
      <c r="N6441" s="3" t="s">
        <v>105</v>
      </c>
      <c r="O6441" s="3">
        <f>COUNTIF([1]局站!$D$4:$D$172,"="&amp;N6441)</f>
        <v>1</v>
      </c>
      <c r="P6441" s="3">
        <v>0</v>
      </c>
      <c r="Q6441" s="3">
        <v>0</v>
      </c>
      <c r="R6441" s="3">
        <v>0</v>
      </c>
      <c r="S6441" s="3" t="s">
        <v>140</v>
      </c>
      <c r="T6441" s="3">
        <f>COUNTIF([1]局站!$D$4:$D$172,"="&amp;S6441)</f>
        <v>1</v>
      </c>
      <c r="U6441" s="3">
        <v>0</v>
      </c>
      <c r="V6441" s="3">
        <v>0</v>
      </c>
      <c r="W6441" s="3">
        <v>0</v>
      </c>
      <c r="X6441" s="3" t="s">
        <v>1215</v>
      </c>
      <c r="Y6441" s="3" t="s">
        <v>881</v>
      </c>
      <c r="Z6441" s="3" t="str">
        <f>INDEX(业务类型!$C$4:$C$8,MATCH(纤芯!Y6441,业务类型!$B$4:$B$8,0))</f>
        <v>OTHER</v>
      </c>
      <c r="AA6441" s="3" t="s">
        <v>919</v>
      </c>
    </row>
    <row r="6442" spans="1:27" ht="16.5" x14ac:dyDescent="0.2">
      <c r="A6442" s="3">
        <v>6439</v>
      </c>
      <c r="B6442" s="3">
        <f t="shared" si="504"/>
        <v>37058105023</v>
      </c>
      <c r="C6442" s="3" t="s">
        <v>1166</v>
      </c>
      <c r="D6442" s="3" t="s">
        <v>258</v>
      </c>
      <c r="E6442" s="3" t="str">
        <f>INDEX(光放段!$G$4:$G$237,MATCH(纤芯!G6442,光放段!$C$4:$C$237,0))</f>
        <v>山东二干|烟台日照光缆:烟台大海阳-青岛山东路</v>
      </c>
      <c r="F6442" s="3">
        <f>INDEX(光放段!$I$4:$I$237,MATCH(纤芯!H6442,光放段!$B$4:$B$237,0))</f>
        <v>37058100000</v>
      </c>
      <c r="G6442" s="3" t="str">
        <f t="shared" si="500"/>
        <v>山东二干|烟台日照光缆:即墨振华街-青岛山东路</v>
      </c>
      <c r="H6442" s="3">
        <f>INDEX(光放段!$B$4:$B$237,MATCH(纤芯!G6442,光放段!$C$4:$C$237,0))</f>
        <v>37058105000</v>
      </c>
      <c r="I6442" s="3" t="str">
        <f t="shared" si="501"/>
        <v>烟台日照光缆</v>
      </c>
      <c r="J6442" s="3" t="str">
        <f>INDEX(子缆名称!$B$4:$B$29,纤芯!M6442)</f>
        <v>B缆</v>
      </c>
      <c r="K6442" s="3">
        <v>23</v>
      </c>
      <c r="L6442" s="3">
        <f t="shared" si="502"/>
        <v>11</v>
      </c>
      <c r="M6442" s="3">
        <f t="shared" si="503"/>
        <v>2</v>
      </c>
      <c r="N6442" s="3" t="s">
        <v>105</v>
      </c>
      <c r="O6442" s="3">
        <f>COUNTIF([1]局站!$D$4:$D$172,"="&amp;N6442)</f>
        <v>1</v>
      </c>
      <c r="P6442" s="3">
        <v>0</v>
      </c>
      <c r="Q6442" s="3">
        <v>0</v>
      </c>
      <c r="R6442" s="3">
        <v>0</v>
      </c>
      <c r="S6442" s="3" t="s">
        <v>140</v>
      </c>
      <c r="T6442" s="3">
        <f>COUNTIF([1]局站!$D$4:$D$172,"="&amp;S6442)</f>
        <v>1</v>
      </c>
      <c r="U6442" s="3">
        <v>0</v>
      </c>
      <c r="V6442" s="3">
        <v>0</v>
      </c>
      <c r="W6442" s="3">
        <v>0</v>
      </c>
      <c r="X6442" s="3" t="s">
        <v>1215</v>
      </c>
      <c r="Y6442" s="3" t="s">
        <v>880</v>
      </c>
      <c r="Z6442" s="3" t="str">
        <f>INDEX(业务类型!$C$4:$C$8,MATCH(纤芯!Y6442,业务类型!$B$4:$B$8,0))</f>
        <v>IDLE</v>
      </c>
      <c r="AA6442" s="3"/>
    </row>
    <row r="6443" spans="1:27" ht="16.5" x14ac:dyDescent="0.2">
      <c r="A6443" s="3">
        <v>6440</v>
      </c>
      <c r="B6443" s="3">
        <f t="shared" si="504"/>
        <v>37058105024</v>
      </c>
      <c r="C6443" s="3" t="s">
        <v>1166</v>
      </c>
      <c r="D6443" s="3" t="s">
        <v>258</v>
      </c>
      <c r="E6443" s="3" t="str">
        <f>INDEX(光放段!$G$4:$G$237,MATCH(纤芯!G6443,光放段!$C$4:$C$237,0))</f>
        <v>山东二干|烟台日照光缆:烟台大海阳-青岛山东路</v>
      </c>
      <c r="F6443" s="3">
        <f>INDEX(光放段!$I$4:$I$237,MATCH(纤芯!H6443,光放段!$B$4:$B$237,0))</f>
        <v>37058100000</v>
      </c>
      <c r="G6443" s="3" t="str">
        <f t="shared" si="500"/>
        <v>山东二干|烟台日照光缆:即墨振华街-青岛山东路</v>
      </c>
      <c r="H6443" s="3">
        <f>INDEX(光放段!$B$4:$B$237,MATCH(纤芯!G6443,光放段!$C$4:$C$237,0))</f>
        <v>37058105000</v>
      </c>
      <c r="I6443" s="3" t="str">
        <f t="shared" si="501"/>
        <v>烟台日照光缆</v>
      </c>
      <c r="J6443" s="3" t="str">
        <f>INDEX(子缆名称!$B$4:$B$29,纤芯!M6443)</f>
        <v>B缆</v>
      </c>
      <c r="K6443" s="3">
        <v>24</v>
      </c>
      <c r="L6443" s="3">
        <f t="shared" si="502"/>
        <v>12</v>
      </c>
      <c r="M6443" s="3">
        <f t="shared" si="503"/>
        <v>2</v>
      </c>
      <c r="N6443" s="3" t="s">
        <v>105</v>
      </c>
      <c r="O6443" s="3">
        <f>COUNTIF([1]局站!$D$4:$D$172,"="&amp;N6443)</f>
        <v>1</v>
      </c>
      <c r="P6443" s="3">
        <v>0</v>
      </c>
      <c r="Q6443" s="3">
        <v>0</v>
      </c>
      <c r="R6443" s="3">
        <v>0</v>
      </c>
      <c r="S6443" s="3" t="s">
        <v>140</v>
      </c>
      <c r="T6443" s="3">
        <f>COUNTIF([1]局站!$D$4:$D$172,"="&amp;S6443)</f>
        <v>1</v>
      </c>
      <c r="U6443" s="3">
        <v>0</v>
      </c>
      <c r="V6443" s="3">
        <v>0</v>
      </c>
      <c r="W6443" s="3">
        <v>0</v>
      </c>
      <c r="X6443" s="3" t="s">
        <v>1215</v>
      </c>
      <c r="Y6443" s="3" t="s">
        <v>880</v>
      </c>
      <c r="Z6443" s="3" t="str">
        <f>INDEX(业务类型!$C$4:$C$8,MATCH(纤芯!Y6443,业务类型!$B$4:$B$8,0))</f>
        <v>IDLE</v>
      </c>
      <c r="AA6443" s="3"/>
    </row>
    <row r="6444" spans="1:27" ht="16.5" x14ac:dyDescent="0.2">
      <c r="A6444" s="3">
        <v>6441</v>
      </c>
      <c r="B6444" s="3">
        <f t="shared" si="504"/>
        <v>37058105025</v>
      </c>
      <c r="C6444" s="3" t="s">
        <v>1166</v>
      </c>
      <c r="D6444" s="3" t="s">
        <v>258</v>
      </c>
      <c r="E6444" s="3" t="str">
        <f>INDEX(光放段!$G$4:$G$237,MATCH(纤芯!G6444,光放段!$C$4:$C$237,0))</f>
        <v>山东二干|烟台日照光缆:烟台大海阳-青岛山东路</v>
      </c>
      <c r="F6444" s="3">
        <f>INDEX(光放段!$I$4:$I$237,MATCH(纤芯!H6444,光放段!$B$4:$B$237,0))</f>
        <v>37058100000</v>
      </c>
      <c r="G6444" s="3" t="str">
        <f t="shared" si="500"/>
        <v>山东二干|烟台日照光缆:即墨振华街-青岛山东路</v>
      </c>
      <c r="H6444" s="3">
        <f>INDEX(光放段!$B$4:$B$237,MATCH(纤芯!G6444,光放段!$C$4:$C$237,0))</f>
        <v>37058105000</v>
      </c>
      <c r="I6444" s="3" t="str">
        <f t="shared" si="501"/>
        <v>烟台日照光缆</v>
      </c>
      <c r="J6444" s="3" t="str">
        <f>INDEX(子缆名称!$B$4:$B$29,纤芯!M6444)</f>
        <v>C缆</v>
      </c>
      <c r="K6444" s="3">
        <v>25</v>
      </c>
      <c r="L6444" s="3">
        <f t="shared" si="502"/>
        <v>1</v>
      </c>
      <c r="M6444" s="3">
        <f t="shared" si="503"/>
        <v>3</v>
      </c>
      <c r="N6444" s="3" t="s">
        <v>105</v>
      </c>
      <c r="O6444" s="3">
        <f>COUNTIF([1]局站!$D$4:$D$172,"="&amp;N6444)</f>
        <v>1</v>
      </c>
      <c r="P6444" s="3">
        <v>0</v>
      </c>
      <c r="Q6444" s="3">
        <v>0</v>
      </c>
      <c r="R6444" s="3">
        <v>0</v>
      </c>
      <c r="S6444" s="3" t="s">
        <v>140</v>
      </c>
      <c r="T6444" s="3">
        <f>COUNTIF([1]局站!$D$4:$D$172,"="&amp;S6444)</f>
        <v>1</v>
      </c>
      <c r="U6444" s="3">
        <v>0</v>
      </c>
      <c r="V6444" s="3">
        <v>0</v>
      </c>
      <c r="W6444" s="3">
        <v>0</v>
      </c>
      <c r="X6444" s="3" t="s">
        <v>1215</v>
      </c>
      <c r="Y6444" s="3" t="s">
        <v>880</v>
      </c>
      <c r="Z6444" s="3" t="str">
        <f>INDEX(业务类型!$C$4:$C$8,MATCH(纤芯!Y6444,业务类型!$B$4:$B$8,0))</f>
        <v>IDLE</v>
      </c>
      <c r="AA6444" s="3"/>
    </row>
    <row r="6445" spans="1:27" ht="16.5" x14ac:dyDescent="0.2">
      <c r="A6445" s="3">
        <v>6442</v>
      </c>
      <c r="B6445" s="3">
        <f t="shared" si="504"/>
        <v>37058105026</v>
      </c>
      <c r="C6445" s="3" t="s">
        <v>1166</v>
      </c>
      <c r="D6445" s="3" t="s">
        <v>258</v>
      </c>
      <c r="E6445" s="3" t="str">
        <f>INDEX(光放段!$G$4:$G$237,MATCH(纤芯!G6445,光放段!$C$4:$C$237,0))</f>
        <v>山东二干|烟台日照光缆:烟台大海阳-青岛山东路</v>
      </c>
      <c r="F6445" s="3">
        <f>INDEX(光放段!$I$4:$I$237,MATCH(纤芯!H6445,光放段!$B$4:$B$237,0))</f>
        <v>37058100000</v>
      </c>
      <c r="G6445" s="3" t="str">
        <f t="shared" si="500"/>
        <v>山东二干|烟台日照光缆:即墨振华街-青岛山东路</v>
      </c>
      <c r="H6445" s="3">
        <f>INDEX(光放段!$B$4:$B$237,MATCH(纤芯!G6445,光放段!$C$4:$C$237,0))</f>
        <v>37058105000</v>
      </c>
      <c r="I6445" s="3" t="str">
        <f t="shared" si="501"/>
        <v>烟台日照光缆</v>
      </c>
      <c r="J6445" s="3" t="str">
        <f>INDEX(子缆名称!$B$4:$B$29,纤芯!M6445)</f>
        <v>C缆</v>
      </c>
      <c r="K6445" s="3">
        <v>26</v>
      </c>
      <c r="L6445" s="3">
        <f t="shared" si="502"/>
        <v>2</v>
      </c>
      <c r="M6445" s="3">
        <f t="shared" si="503"/>
        <v>3</v>
      </c>
      <c r="N6445" s="3" t="s">
        <v>105</v>
      </c>
      <c r="O6445" s="3">
        <f>COUNTIF([1]局站!$D$4:$D$172,"="&amp;N6445)</f>
        <v>1</v>
      </c>
      <c r="P6445" s="3">
        <v>0</v>
      </c>
      <c r="Q6445" s="3">
        <v>0</v>
      </c>
      <c r="R6445" s="3">
        <v>0</v>
      </c>
      <c r="S6445" s="3" t="s">
        <v>140</v>
      </c>
      <c r="T6445" s="3">
        <f>COUNTIF([1]局站!$D$4:$D$172,"="&amp;S6445)</f>
        <v>1</v>
      </c>
      <c r="U6445" s="3">
        <v>0</v>
      </c>
      <c r="V6445" s="3">
        <v>0</v>
      </c>
      <c r="W6445" s="3">
        <v>0</v>
      </c>
      <c r="X6445" s="3" t="s">
        <v>1215</v>
      </c>
      <c r="Y6445" s="3" t="s">
        <v>880</v>
      </c>
      <c r="Z6445" s="3" t="str">
        <f>INDEX(业务类型!$C$4:$C$8,MATCH(纤芯!Y6445,业务类型!$B$4:$B$8,0))</f>
        <v>IDLE</v>
      </c>
      <c r="AA6445" s="3"/>
    </row>
    <row r="6446" spans="1:27" ht="16.5" x14ac:dyDescent="0.2">
      <c r="A6446" s="3">
        <v>6443</v>
      </c>
      <c r="B6446" s="3">
        <f t="shared" si="504"/>
        <v>37058105027</v>
      </c>
      <c r="C6446" s="3" t="s">
        <v>1166</v>
      </c>
      <c r="D6446" s="3" t="s">
        <v>258</v>
      </c>
      <c r="E6446" s="3" t="str">
        <f>INDEX(光放段!$G$4:$G$237,MATCH(纤芯!G6446,光放段!$C$4:$C$237,0))</f>
        <v>山东二干|烟台日照光缆:烟台大海阳-青岛山东路</v>
      </c>
      <c r="F6446" s="3">
        <f>INDEX(光放段!$I$4:$I$237,MATCH(纤芯!H6446,光放段!$B$4:$B$237,0))</f>
        <v>37058100000</v>
      </c>
      <c r="G6446" s="3" t="str">
        <f t="shared" si="500"/>
        <v>山东二干|烟台日照光缆:即墨振华街-青岛山东路</v>
      </c>
      <c r="H6446" s="3">
        <f>INDEX(光放段!$B$4:$B$237,MATCH(纤芯!G6446,光放段!$C$4:$C$237,0))</f>
        <v>37058105000</v>
      </c>
      <c r="I6446" s="3" t="str">
        <f t="shared" si="501"/>
        <v>烟台日照光缆</v>
      </c>
      <c r="J6446" s="3" t="str">
        <f>INDEX(子缆名称!$B$4:$B$29,纤芯!M6446)</f>
        <v>C缆</v>
      </c>
      <c r="K6446" s="3">
        <v>27</v>
      </c>
      <c r="L6446" s="3">
        <f t="shared" si="502"/>
        <v>3</v>
      </c>
      <c r="M6446" s="3">
        <f t="shared" si="503"/>
        <v>3</v>
      </c>
      <c r="N6446" s="3" t="s">
        <v>105</v>
      </c>
      <c r="O6446" s="3">
        <f>COUNTIF([1]局站!$D$4:$D$172,"="&amp;N6446)</f>
        <v>1</v>
      </c>
      <c r="P6446" s="3">
        <v>0</v>
      </c>
      <c r="Q6446" s="3">
        <v>0</v>
      </c>
      <c r="R6446" s="3">
        <v>0</v>
      </c>
      <c r="S6446" s="3" t="s">
        <v>140</v>
      </c>
      <c r="T6446" s="3">
        <f>COUNTIF([1]局站!$D$4:$D$172,"="&amp;S6446)</f>
        <v>1</v>
      </c>
      <c r="U6446" s="3">
        <v>0</v>
      </c>
      <c r="V6446" s="3">
        <v>0</v>
      </c>
      <c r="W6446" s="3">
        <v>0</v>
      </c>
      <c r="X6446" s="3" t="s">
        <v>1215</v>
      </c>
      <c r="Y6446" s="3" t="s">
        <v>880</v>
      </c>
      <c r="Z6446" s="3" t="str">
        <f>INDEX(业务类型!$C$4:$C$8,MATCH(纤芯!Y6446,业务类型!$B$4:$B$8,0))</f>
        <v>IDLE</v>
      </c>
      <c r="AA6446" s="3"/>
    </row>
    <row r="6447" spans="1:27" ht="16.5" x14ac:dyDescent="0.2">
      <c r="A6447" s="3">
        <v>6444</v>
      </c>
      <c r="B6447" s="3">
        <f t="shared" si="504"/>
        <v>37058105028</v>
      </c>
      <c r="C6447" s="3" t="s">
        <v>1166</v>
      </c>
      <c r="D6447" s="3" t="s">
        <v>258</v>
      </c>
      <c r="E6447" s="3" t="str">
        <f>INDEX(光放段!$G$4:$G$237,MATCH(纤芯!G6447,光放段!$C$4:$C$237,0))</f>
        <v>山东二干|烟台日照光缆:烟台大海阳-青岛山东路</v>
      </c>
      <c r="F6447" s="3">
        <f>INDEX(光放段!$I$4:$I$237,MATCH(纤芯!H6447,光放段!$B$4:$B$237,0))</f>
        <v>37058100000</v>
      </c>
      <c r="G6447" s="3" t="str">
        <f t="shared" si="500"/>
        <v>山东二干|烟台日照光缆:即墨振华街-青岛山东路</v>
      </c>
      <c r="H6447" s="3">
        <f>INDEX(光放段!$B$4:$B$237,MATCH(纤芯!G6447,光放段!$C$4:$C$237,0))</f>
        <v>37058105000</v>
      </c>
      <c r="I6447" s="3" t="str">
        <f t="shared" si="501"/>
        <v>烟台日照光缆</v>
      </c>
      <c r="J6447" s="3" t="str">
        <f>INDEX(子缆名称!$B$4:$B$29,纤芯!M6447)</f>
        <v>C缆</v>
      </c>
      <c r="K6447" s="3">
        <v>28</v>
      </c>
      <c r="L6447" s="3">
        <f t="shared" si="502"/>
        <v>4</v>
      </c>
      <c r="M6447" s="3">
        <f t="shared" si="503"/>
        <v>3</v>
      </c>
      <c r="N6447" s="3" t="s">
        <v>105</v>
      </c>
      <c r="O6447" s="3">
        <f>COUNTIF([1]局站!$D$4:$D$172,"="&amp;N6447)</f>
        <v>1</v>
      </c>
      <c r="P6447" s="3">
        <v>0</v>
      </c>
      <c r="Q6447" s="3">
        <v>0</v>
      </c>
      <c r="R6447" s="3">
        <v>0</v>
      </c>
      <c r="S6447" s="3" t="s">
        <v>140</v>
      </c>
      <c r="T6447" s="3">
        <f>COUNTIF([1]局站!$D$4:$D$172,"="&amp;S6447)</f>
        <v>1</v>
      </c>
      <c r="U6447" s="3">
        <v>0</v>
      </c>
      <c r="V6447" s="3">
        <v>0</v>
      </c>
      <c r="W6447" s="3">
        <v>0</v>
      </c>
      <c r="X6447" s="3" t="s">
        <v>1215</v>
      </c>
      <c r="Y6447" s="3" t="s">
        <v>880</v>
      </c>
      <c r="Z6447" s="3" t="str">
        <f>INDEX(业务类型!$C$4:$C$8,MATCH(纤芯!Y6447,业务类型!$B$4:$B$8,0))</f>
        <v>IDLE</v>
      </c>
      <c r="AA6447" s="3"/>
    </row>
    <row r="6448" spans="1:27" ht="16.5" x14ac:dyDescent="0.2">
      <c r="A6448" s="3">
        <v>6445</v>
      </c>
      <c r="B6448" s="3">
        <f t="shared" si="504"/>
        <v>37058105029</v>
      </c>
      <c r="C6448" s="3" t="s">
        <v>1166</v>
      </c>
      <c r="D6448" s="3" t="s">
        <v>258</v>
      </c>
      <c r="E6448" s="3" t="str">
        <f>INDEX(光放段!$G$4:$G$237,MATCH(纤芯!G6448,光放段!$C$4:$C$237,0))</f>
        <v>山东二干|烟台日照光缆:烟台大海阳-青岛山东路</v>
      </c>
      <c r="F6448" s="3">
        <f>INDEX(光放段!$I$4:$I$237,MATCH(纤芯!H6448,光放段!$B$4:$B$237,0))</f>
        <v>37058100000</v>
      </c>
      <c r="G6448" s="3" t="str">
        <f t="shared" si="500"/>
        <v>山东二干|烟台日照光缆:即墨振华街-青岛山东路</v>
      </c>
      <c r="H6448" s="3">
        <f>INDEX(光放段!$B$4:$B$237,MATCH(纤芯!G6448,光放段!$C$4:$C$237,0))</f>
        <v>37058105000</v>
      </c>
      <c r="I6448" s="3" t="str">
        <f t="shared" si="501"/>
        <v>烟台日照光缆</v>
      </c>
      <c r="J6448" s="3" t="str">
        <f>INDEX(子缆名称!$B$4:$B$29,纤芯!M6448)</f>
        <v>C缆</v>
      </c>
      <c r="K6448" s="3">
        <v>29</v>
      </c>
      <c r="L6448" s="3">
        <f t="shared" si="502"/>
        <v>5</v>
      </c>
      <c r="M6448" s="3">
        <f t="shared" si="503"/>
        <v>3</v>
      </c>
      <c r="N6448" s="3" t="s">
        <v>105</v>
      </c>
      <c r="O6448" s="3">
        <f>COUNTIF([1]局站!$D$4:$D$172,"="&amp;N6448)</f>
        <v>1</v>
      </c>
      <c r="P6448" s="3">
        <v>0</v>
      </c>
      <c r="Q6448" s="3">
        <v>0</v>
      </c>
      <c r="R6448" s="3">
        <v>0</v>
      </c>
      <c r="S6448" s="3" t="s">
        <v>140</v>
      </c>
      <c r="T6448" s="3">
        <f>COUNTIF([1]局站!$D$4:$D$172,"="&amp;S6448)</f>
        <v>1</v>
      </c>
      <c r="U6448" s="3">
        <v>0</v>
      </c>
      <c r="V6448" s="3">
        <v>0</v>
      </c>
      <c r="W6448" s="3">
        <v>0</v>
      </c>
      <c r="X6448" s="3" t="s">
        <v>1215</v>
      </c>
      <c r="Y6448" s="3" t="s">
        <v>854</v>
      </c>
      <c r="Z6448" s="3" t="str">
        <f>INDEX(业务类型!$C$4:$C$8,MATCH(纤芯!Y6448,业务类型!$B$4:$B$8,0))</f>
        <v>LOCAL</v>
      </c>
      <c r="AA6448" s="3" t="s">
        <v>879</v>
      </c>
    </row>
    <row r="6449" spans="1:27" ht="16.5" x14ac:dyDescent="0.2">
      <c r="A6449" s="3">
        <v>6446</v>
      </c>
      <c r="B6449" s="3">
        <f t="shared" si="504"/>
        <v>37058105030</v>
      </c>
      <c r="C6449" s="3" t="s">
        <v>1166</v>
      </c>
      <c r="D6449" s="3" t="s">
        <v>258</v>
      </c>
      <c r="E6449" s="3" t="str">
        <f>INDEX(光放段!$G$4:$G$237,MATCH(纤芯!G6449,光放段!$C$4:$C$237,0))</f>
        <v>山东二干|烟台日照光缆:烟台大海阳-青岛山东路</v>
      </c>
      <c r="F6449" s="3">
        <f>INDEX(光放段!$I$4:$I$237,MATCH(纤芯!H6449,光放段!$B$4:$B$237,0))</f>
        <v>37058100000</v>
      </c>
      <c r="G6449" s="3" t="str">
        <f t="shared" si="500"/>
        <v>山东二干|烟台日照光缆:即墨振华街-青岛山东路</v>
      </c>
      <c r="H6449" s="3">
        <f>INDEX(光放段!$B$4:$B$237,MATCH(纤芯!G6449,光放段!$C$4:$C$237,0))</f>
        <v>37058105000</v>
      </c>
      <c r="I6449" s="3" t="str">
        <f t="shared" si="501"/>
        <v>烟台日照光缆</v>
      </c>
      <c r="J6449" s="3" t="str">
        <f>INDEX(子缆名称!$B$4:$B$29,纤芯!M6449)</f>
        <v>C缆</v>
      </c>
      <c r="K6449" s="3">
        <v>30</v>
      </c>
      <c r="L6449" s="3">
        <f t="shared" si="502"/>
        <v>6</v>
      </c>
      <c r="M6449" s="3">
        <f t="shared" si="503"/>
        <v>3</v>
      </c>
      <c r="N6449" s="3" t="s">
        <v>105</v>
      </c>
      <c r="O6449" s="3">
        <f>COUNTIF([1]局站!$D$4:$D$172,"="&amp;N6449)</f>
        <v>1</v>
      </c>
      <c r="P6449" s="3">
        <v>0</v>
      </c>
      <c r="Q6449" s="3">
        <v>0</v>
      </c>
      <c r="R6449" s="3">
        <v>0</v>
      </c>
      <c r="S6449" s="3" t="s">
        <v>140</v>
      </c>
      <c r="T6449" s="3">
        <f>COUNTIF([1]局站!$D$4:$D$172,"="&amp;S6449)</f>
        <v>1</v>
      </c>
      <c r="U6449" s="3">
        <v>0</v>
      </c>
      <c r="V6449" s="3">
        <v>0</v>
      </c>
      <c r="W6449" s="3">
        <v>0</v>
      </c>
      <c r="X6449" s="3" t="s">
        <v>1215</v>
      </c>
      <c r="Y6449" s="3" t="s">
        <v>854</v>
      </c>
      <c r="Z6449" s="3" t="str">
        <f>INDEX(业务类型!$C$4:$C$8,MATCH(纤芯!Y6449,业务类型!$B$4:$B$8,0))</f>
        <v>LOCAL</v>
      </c>
      <c r="AA6449" s="3" t="s">
        <v>879</v>
      </c>
    </row>
    <row r="6450" spans="1:27" ht="16.5" x14ac:dyDescent="0.2">
      <c r="A6450" s="3">
        <v>6447</v>
      </c>
      <c r="B6450" s="3">
        <f t="shared" si="504"/>
        <v>37058105031</v>
      </c>
      <c r="C6450" s="3" t="s">
        <v>1166</v>
      </c>
      <c r="D6450" s="3" t="s">
        <v>258</v>
      </c>
      <c r="E6450" s="3" t="str">
        <f>INDEX(光放段!$G$4:$G$237,MATCH(纤芯!G6450,光放段!$C$4:$C$237,0))</f>
        <v>山东二干|烟台日照光缆:烟台大海阳-青岛山东路</v>
      </c>
      <c r="F6450" s="3">
        <f>INDEX(光放段!$I$4:$I$237,MATCH(纤芯!H6450,光放段!$B$4:$B$237,0))</f>
        <v>37058100000</v>
      </c>
      <c r="G6450" s="3" t="str">
        <f t="shared" si="500"/>
        <v>山东二干|烟台日照光缆:即墨振华街-青岛山东路</v>
      </c>
      <c r="H6450" s="3">
        <f>INDEX(光放段!$B$4:$B$237,MATCH(纤芯!G6450,光放段!$C$4:$C$237,0))</f>
        <v>37058105000</v>
      </c>
      <c r="I6450" s="3" t="str">
        <f t="shared" si="501"/>
        <v>烟台日照光缆</v>
      </c>
      <c r="J6450" s="3" t="str">
        <f>INDEX(子缆名称!$B$4:$B$29,纤芯!M6450)</f>
        <v>C缆</v>
      </c>
      <c r="K6450" s="3">
        <v>31</v>
      </c>
      <c r="L6450" s="3">
        <f t="shared" si="502"/>
        <v>7</v>
      </c>
      <c r="M6450" s="3">
        <f t="shared" si="503"/>
        <v>3</v>
      </c>
      <c r="N6450" s="3" t="s">
        <v>105</v>
      </c>
      <c r="O6450" s="3">
        <f>COUNTIF([1]局站!$D$4:$D$172,"="&amp;N6450)</f>
        <v>1</v>
      </c>
      <c r="P6450" s="3">
        <v>0</v>
      </c>
      <c r="Q6450" s="3">
        <v>0</v>
      </c>
      <c r="R6450" s="3">
        <v>0</v>
      </c>
      <c r="S6450" s="3" t="s">
        <v>140</v>
      </c>
      <c r="T6450" s="3">
        <f>COUNTIF([1]局站!$D$4:$D$172,"="&amp;S6450)</f>
        <v>1</v>
      </c>
      <c r="U6450" s="3">
        <v>0</v>
      </c>
      <c r="V6450" s="3">
        <v>0</v>
      </c>
      <c r="W6450" s="3">
        <v>0</v>
      </c>
      <c r="X6450" s="3" t="s">
        <v>1215</v>
      </c>
      <c r="Y6450" s="3" t="s">
        <v>880</v>
      </c>
      <c r="Z6450" s="3" t="str">
        <f>INDEX(业务类型!$C$4:$C$8,MATCH(纤芯!Y6450,业务类型!$B$4:$B$8,0))</f>
        <v>IDLE</v>
      </c>
      <c r="AA6450" s="3"/>
    </row>
    <row r="6451" spans="1:27" ht="16.5" x14ac:dyDescent="0.2">
      <c r="A6451" s="3">
        <v>6448</v>
      </c>
      <c r="B6451" s="3">
        <f t="shared" si="504"/>
        <v>37058105032</v>
      </c>
      <c r="C6451" s="3" t="s">
        <v>1166</v>
      </c>
      <c r="D6451" s="3" t="s">
        <v>258</v>
      </c>
      <c r="E6451" s="3" t="str">
        <f>INDEX(光放段!$G$4:$G$237,MATCH(纤芯!G6451,光放段!$C$4:$C$237,0))</f>
        <v>山东二干|烟台日照光缆:烟台大海阳-青岛山东路</v>
      </c>
      <c r="F6451" s="3">
        <f>INDEX(光放段!$I$4:$I$237,MATCH(纤芯!H6451,光放段!$B$4:$B$237,0))</f>
        <v>37058100000</v>
      </c>
      <c r="G6451" s="3" t="str">
        <f t="shared" si="500"/>
        <v>山东二干|烟台日照光缆:即墨振华街-青岛山东路</v>
      </c>
      <c r="H6451" s="3">
        <f>INDEX(光放段!$B$4:$B$237,MATCH(纤芯!G6451,光放段!$C$4:$C$237,0))</f>
        <v>37058105000</v>
      </c>
      <c r="I6451" s="3" t="str">
        <f t="shared" si="501"/>
        <v>烟台日照光缆</v>
      </c>
      <c r="J6451" s="3" t="str">
        <f>INDEX(子缆名称!$B$4:$B$29,纤芯!M6451)</f>
        <v>C缆</v>
      </c>
      <c r="K6451" s="3">
        <v>32</v>
      </c>
      <c r="L6451" s="3">
        <f t="shared" si="502"/>
        <v>8</v>
      </c>
      <c r="M6451" s="3">
        <f t="shared" si="503"/>
        <v>3</v>
      </c>
      <c r="N6451" s="3" t="s">
        <v>105</v>
      </c>
      <c r="O6451" s="3">
        <f>COUNTIF([1]局站!$D$4:$D$172,"="&amp;N6451)</f>
        <v>1</v>
      </c>
      <c r="P6451" s="3">
        <v>0</v>
      </c>
      <c r="Q6451" s="3">
        <v>0</v>
      </c>
      <c r="R6451" s="3">
        <v>0</v>
      </c>
      <c r="S6451" s="3" t="s">
        <v>140</v>
      </c>
      <c r="T6451" s="3">
        <f>COUNTIF([1]局站!$D$4:$D$172,"="&amp;S6451)</f>
        <v>1</v>
      </c>
      <c r="U6451" s="3">
        <v>0</v>
      </c>
      <c r="V6451" s="3">
        <v>0</v>
      </c>
      <c r="W6451" s="3">
        <v>0</v>
      </c>
      <c r="X6451" s="3" t="s">
        <v>1215</v>
      </c>
      <c r="Y6451" s="3" t="s">
        <v>852</v>
      </c>
      <c r="Z6451" s="3" t="str">
        <f>INDEX(业务类型!$C$4:$C$8,MATCH(纤芯!Y6451,业务类型!$B$4:$B$8,0))</f>
        <v>TWO</v>
      </c>
      <c r="AA6451" s="3" t="s">
        <v>901</v>
      </c>
    </row>
    <row r="6452" spans="1:27" ht="16.5" x14ac:dyDescent="0.2">
      <c r="A6452" s="3">
        <v>6449</v>
      </c>
      <c r="B6452" s="3">
        <f t="shared" si="504"/>
        <v>37058105033</v>
      </c>
      <c r="C6452" s="3" t="s">
        <v>1166</v>
      </c>
      <c r="D6452" s="3" t="s">
        <v>258</v>
      </c>
      <c r="E6452" s="3" t="str">
        <f>INDEX(光放段!$G$4:$G$237,MATCH(纤芯!G6452,光放段!$C$4:$C$237,0))</f>
        <v>山东二干|烟台日照光缆:烟台大海阳-青岛山东路</v>
      </c>
      <c r="F6452" s="3">
        <f>INDEX(光放段!$I$4:$I$237,MATCH(纤芯!H6452,光放段!$B$4:$B$237,0))</f>
        <v>37058100000</v>
      </c>
      <c r="G6452" s="3" t="str">
        <f t="shared" si="500"/>
        <v>山东二干|烟台日照光缆:即墨振华街-青岛山东路</v>
      </c>
      <c r="H6452" s="3">
        <f>INDEX(光放段!$B$4:$B$237,MATCH(纤芯!G6452,光放段!$C$4:$C$237,0))</f>
        <v>37058105000</v>
      </c>
      <c r="I6452" s="3" t="str">
        <f t="shared" si="501"/>
        <v>烟台日照光缆</v>
      </c>
      <c r="J6452" s="3" t="str">
        <f>INDEX(子缆名称!$B$4:$B$29,纤芯!M6452)</f>
        <v>C缆</v>
      </c>
      <c r="K6452" s="3">
        <v>33</v>
      </c>
      <c r="L6452" s="3">
        <f t="shared" si="502"/>
        <v>9</v>
      </c>
      <c r="M6452" s="3">
        <f t="shared" si="503"/>
        <v>3</v>
      </c>
      <c r="N6452" s="3" t="s">
        <v>105</v>
      </c>
      <c r="O6452" s="3">
        <f>COUNTIF([1]局站!$D$4:$D$172,"="&amp;N6452)</f>
        <v>1</v>
      </c>
      <c r="P6452" s="3">
        <v>0</v>
      </c>
      <c r="Q6452" s="3">
        <v>0</v>
      </c>
      <c r="R6452" s="3">
        <v>0</v>
      </c>
      <c r="S6452" s="3" t="s">
        <v>140</v>
      </c>
      <c r="T6452" s="3">
        <f>COUNTIF([1]局站!$D$4:$D$172,"="&amp;S6452)</f>
        <v>1</v>
      </c>
      <c r="U6452" s="3">
        <v>0</v>
      </c>
      <c r="V6452" s="3">
        <v>0</v>
      </c>
      <c r="W6452" s="3">
        <v>0</v>
      </c>
      <c r="X6452" s="3" t="s">
        <v>1215</v>
      </c>
      <c r="Y6452" s="3" t="s">
        <v>852</v>
      </c>
      <c r="Z6452" s="3" t="str">
        <f>INDEX(业务类型!$C$4:$C$8,MATCH(纤芯!Y6452,业务类型!$B$4:$B$8,0))</f>
        <v>TWO</v>
      </c>
      <c r="AA6452" s="3" t="s">
        <v>907</v>
      </c>
    </row>
    <row r="6453" spans="1:27" ht="16.5" x14ac:dyDescent="0.2">
      <c r="A6453" s="3">
        <v>6450</v>
      </c>
      <c r="B6453" s="3">
        <f t="shared" si="504"/>
        <v>37058105034</v>
      </c>
      <c r="C6453" s="3" t="s">
        <v>1166</v>
      </c>
      <c r="D6453" s="3" t="s">
        <v>258</v>
      </c>
      <c r="E6453" s="3" t="str">
        <f>INDEX(光放段!$G$4:$G$237,MATCH(纤芯!G6453,光放段!$C$4:$C$237,0))</f>
        <v>山东二干|烟台日照光缆:烟台大海阳-青岛山东路</v>
      </c>
      <c r="F6453" s="3">
        <f>INDEX(光放段!$I$4:$I$237,MATCH(纤芯!H6453,光放段!$B$4:$B$237,0))</f>
        <v>37058100000</v>
      </c>
      <c r="G6453" s="3" t="str">
        <f t="shared" si="500"/>
        <v>山东二干|烟台日照光缆:即墨振华街-青岛山东路</v>
      </c>
      <c r="H6453" s="3">
        <f>INDEX(光放段!$B$4:$B$237,MATCH(纤芯!G6453,光放段!$C$4:$C$237,0))</f>
        <v>37058105000</v>
      </c>
      <c r="I6453" s="3" t="str">
        <f t="shared" si="501"/>
        <v>烟台日照光缆</v>
      </c>
      <c r="J6453" s="3" t="str">
        <f>INDEX(子缆名称!$B$4:$B$29,纤芯!M6453)</f>
        <v>C缆</v>
      </c>
      <c r="K6453" s="3">
        <v>34</v>
      </c>
      <c r="L6453" s="3">
        <f t="shared" si="502"/>
        <v>10</v>
      </c>
      <c r="M6453" s="3">
        <f t="shared" si="503"/>
        <v>3</v>
      </c>
      <c r="N6453" s="3" t="s">
        <v>105</v>
      </c>
      <c r="O6453" s="3">
        <f>COUNTIF([1]局站!$D$4:$D$172,"="&amp;N6453)</f>
        <v>1</v>
      </c>
      <c r="P6453" s="3">
        <v>0</v>
      </c>
      <c r="Q6453" s="3">
        <v>0</v>
      </c>
      <c r="R6453" s="3">
        <v>0</v>
      </c>
      <c r="S6453" s="3" t="s">
        <v>140</v>
      </c>
      <c r="T6453" s="3">
        <f>COUNTIF([1]局站!$D$4:$D$172,"="&amp;S6453)</f>
        <v>1</v>
      </c>
      <c r="U6453" s="3">
        <v>0</v>
      </c>
      <c r="V6453" s="3">
        <v>0</v>
      </c>
      <c r="W6453" s="3">
        <v>0</v>
      </c>
      <c r="X6453" s="3" t="s">
        <v>1215</v>
      </c>
      <c r="Y6453" s="3" t="s">
        <v>852</v>
      </c>
      <c r="Z6453" s="3" t="str">
        <f>INDEX(业务类型!$C$4:$C$8,MATCH(纤芯!Y6453,业务类型!$B$4:$B$8,0))</f>
        <v>TWO</v>
      </c>
      <c r="AA6453" s="3" t="s">
        <v>901</v>
      </c>
    </row>
    <row r="6454" spans="1:27" ht="16.5" x14ac:dyDescent="0.2">
      <c r="A6454" s="3">
        <v>6451</v>
      </c>
      <c r="B6454" s="3">
        <f t="shared" si="504"/>
        <v>37058105035</v>
      </c>
      <c r="C6454" s="3" t="s">
        <v>1166</v>
      </c>
      <c r="D6454" s="3" t="s">
        <v>258</v>
      </c>
      <c r="E6454" s="3" t="str">
        <f>INDEX(光放段!$G$4:$G$237,MATCH(纤芯!G6454,光放段!$C$4:$C$237,0))</f>
        <v>山东二干|烟台日照光缆:烟台大海阳-青岛山东路</v>
      </c>
      <c r="F6454" s="3">
        <f>INDEX(光放段!$I$4:$I$237,MATCH(纤芯!H6454,光放段!$B$4:$B$237,0))</f>
        <v>37058100000</v>
      </c>
      <c r="G6454" s="3" t="str">
        <f t="shared" si="500"/>
        <v>山东二干|烟台日照光缆:即墨振华街-青岛山东路</v>
      </c>
      <c r="H6454" s="3">
        <f>INDEX(光放段!$B$4:$B$237,MATCH(纤芯!G6454,光放段!$C$4:$C$237,0))</f>
        <v>37058105000</v>
      </c>
      <c r="I6454" s="3" t="str">
        <f t="shared" si="501"/>
        <v>烟台日照光缆</v>
      </c>
      <c r="J6454" s="3" t="str">
        <f>INDEX(子缆名称!$B$4:$B$29,纤芯!M6454)</f>
        <v>C缆</v>
      </c>
      <c r="K6454" s="3">
        <v>35</v>
      </c>
      <c r="L6454" s="3">
        <f t="shared" si="502"/>
        <v>11</v>
      </c>
      <c r="M6454" s="3">
        <f t="shared" si="503"/>
        <v>3</v>
      </c>
      <c r="N6454" s="3" t="s">
        <v>105</v>
      </c>
      <c r="O6454" s="3">
        <f>COUNTIF([1]局站!$D$4:$D$172,"="&amp;N6454)</f>
        <v>1</v>
      </c>
      <c r="P6454" s="3">
        <v>0</v>
      </c>
      <c r="Q6454" s="3">
        <v>0</v>
      </c>
      <c r="R6454" s="3">
        <v>0</v>
      </c>
      <c r="S6454" s="3" t="s">
        <v>140</v>
      </c>
      <c r="T6454" s="3">
        <f>COUNTIF([1]局站!$D$4:$D$172,"="&amp;S6454)</f>
        <v>1</v>
      </c>
      <c r="U6454" s="3">
        <v>0</v>
      </c>
      <c r="V6454" s="3">
        <v>0</v>
      </c>
      <c r="W6454" s="3">
        <v>0</v>
      </c>
      <c r="X6454" s="3" t="s">
        <v>1215</v>
      </c>
      <c r="Y6454" s="3" t="s">
        <v>880</v>
      </c>
      <c r="Z6454" s="3" t="str">
        <f>INDEX(业务类型!$C$4:$C$8,MATCH(纤芯!Y6454,业务类型!$B$4:$B$8,0))</f>
        <v>IDLE</v>
      </c>
      <c r="AA6454" s="3"/>
    </row>
    <row r="6455" spans="1:27" ht="16.5" x14ac:dyDescent="0.2">
      <c r="A6455" s="3">
        <v>6452</v>
      </c>
      <c r="B6455" s="3">
        <f t="shared" si="504"/>
        <v>37058105036</v>
      </c>
      <c r="C6455" s="3" t="s">
        <v>1166</v>
      </c>
      <c r="D6455" s="3" t="s">
        <v>258</v>
      </c>
      <c r="E6455" s="3" t="str">
        <f>INDEX(光放段!$G$4:$G$237,MATCH(纤芯!G6455,光放段!$C$4:$C$237,0))</f>
        <v>山东二干|烟台日照光缆:烟台大海阳-青岛山东路</v>
      </c>
      <c r="F6455" s="3">
        <f>INDEX(光放段!$I$4:$I$237,MATCH(纤芯!H6455,光放段!$B$4:$B$237,0))</f>
        <v>37058100000</v>
      </c>
      <c r="G6455" s="3" t="str">
        <f t="shared" si="500"/>
        <v>山东二干|烟台日照光缆:即墨振华街-青岛山东路</v>
      </c>
      <c r="H6455" s="3">
        <f>INDEX(光放段!$B$4:$B$237,MATCH(纤芯!G6455,光放段!$C$4:$C$237,0))</f>
        <v>37058105000</v>
      </c>
      <c r="I6455" s="3" t="str">
        <f t="shared" si="501"/>
        <v>烟台日照光缆</v>
      </c>
      <c r="J6455" s="3" t="str">
        <f>INDEX(子缆名称!$B$4:$B$29,纤芯!M6455)</f>
        <v>C缆</v>
      </c>
      <c r="K6455" s="3">
        <v>36</v>
      </c>
      <c r="L6455" s="3">
        <f t="shared" si="502"/>
        <v>12</v>
      </c>
      <c r="M6455" s="3">
        <f t="shared" si="503"/>
        <v>3</v>
      </c>
      <c r="N6455" s="3" t="s">
        <v>105</v>
      </c>
      <c r="O6455" s="3">
        <f>COUNTIF([1]局站!$D$4:$D$172,"="&amp;N6455)</f>
        <v>1</v>
      </c>
      <c r="P6455" s="3">
        <v>0</v>
      </c>
      <c r="Q6455" s="3">
        <v>0</v>
      </c>
      <c r="R6455" s="3">
        <v>0</v>
      </c>
      <c r="S6455" s="3" t="s">
        <v>140</v>
      </c>
      <c r="T6455" s="3">
        <f>COUNTIF([1]局站!$D$4:$D$172,"="&amp;S6455)</f>
        <v>1</v>
      </c>
      <c r="U6455" s="3">
        <v>0</v>
      </c>
      <c r="V6455" s="3">
        <v>0</v>
      </c>
      <c r="W6455" s="3">
        <v>0</v>
      </c>
      <c r="X6455" s="3" t="s">
        <v>1215</v>
      </c>
      <c r="Y6455" s="3" t="s">
        <v>852</v>
      </c>
      <c r="Z6455" s="3" t="str">
        <f>INDEX(业务类型!$C$4:$C$8,MATCH(纤芯!Y6455,业务类型!$B$4:$B$8,0))</f>
        <v>TWO</v>
      </c>
      <c r="AA6455" s="3" t="s">
        <v>907</v>
      </c>
    </row>
    <row r="6456" spans="1:27" ht="16.5" x14ac:dyDescent="0.2">
      <c r="A6456" s="3">
        <v>6453</v>
      </c>
      <c r="B6456" s="3">
        <f t="shared" si="504"/>
        <v>37058201001</v>
      </c>
      <c r="C6456" s="3" t="s">
        <v>1166</v>
      </c>
      <c r="D6456" s="3" t="s">
        <v>258</v>
      </c>
      <c r="E6456" s="3" t="str">
        <f>INDEX(光放段!$G$4:$G$237,MATCH(纤芯!G6456,光放段!$C$4:$C$237,0))</f>
        <v>山东二干|烟台日照光缆:青岛山东路-青岛香江路</v>
      </c>
      <c r="F6456" s="3">
        <f>INDEX(光放段!$I$4:$I$237,MATCH(纤芯!H6456,光放段!$B$4:$B$237,0))</f>
        <v>37058200000</v>
      </c>
      <c r="G6456" s="3" t="str">
        <f t="shared" si="500"/>
        <v>山东二干|烟台日照光缆:青岛山东路-胶州营房</v>
      </c>
      <c r="H6456" s="3">
        <f>INDEX(光放段!$B$4:$B$237,MATCH(纤芯!G6456,光放段!$C$4:$C$237,0))</f>
        <v>37058201000</v>
      </c>
      <c r="I6456" s="3" t="str">
        <f t="shared" si="501"/>
        <v>烟台日照光缆</v>
      </c>
      <c r="J6456" s="3" t="str">
        <f>INDEX(子缆名称!$B$4:$B$29,纤芯!M6456)</f>
        <v>A缆</v>
      </c>
      <c r="K6456" s="3">
        <v>1</v>
      </c>
      <c r="L6456" s="3">
        <f t="shared" si="502"/>
        <v>1</v>
      </c>
      <c r="M6456" s="3">
        <f t="shared" si="503"/>
        <v>1</v>
      </c>
      <c r="N6456" s="3" t="s">
        <v>140</v>
      </c>
      <c r="O6456" s="3">
        <f>COUNTIF([1]局站!$D$4:$D$172,"="&amp;N6456)</f>
        <v>1</v>
      </c>
      <c r="P6456" s="3">
        <v>0</v>
      </c>
      <c r="Q6456" s="3">
        <v>0</v>
      </c>
      <c r="R6456" s="3">
        <v>0</v>
      </c>
      <c r="S6456" s="3" t="s">
        <v>88</v>
      </c>
      <c r="T6456" s="3">
        <f>COUNTIF([1]局站!$D$4:$D$172,"="&amp;S6456)</f>
        <v>1</v>
      </c>
      <c r="U6456" s="3">
        <v>0</v>
      </c>
      <c r="V6456" s="3">
        <v>0</v>
      </c>
      <c r="W6456" s="3">
        <v>0</v>
      </c>
      <c r="X6456" s="3" t="s">
        <v>1215</v>
      </c>
      <c r="Y6456" s="3" t="s">
        <v>852</v>
      </c>
      <c r="Z6456" s="3" t="str">
        <f>INDEX(业务类型!$C$4:$C$8,MATCH(纤芯!Y6456,业务类型!$B$4:$B$8,0))</f>
        <v>TWO</v>
      </c>
      <c r="AA6456" s="3" t="s">
        <v>955</v>
      </c>
    </row>
    <row r="6457" spans="1:27" ht="16.5" x14ac:dyDescent="0.2">
      <c r="A6457" s="3">
        <v>6454</v>
      </c>
      <c r="B6457" s="3">
        <f t="shared" si="504"/>
        <v>37058201002</v>
      </c>
      <c r="C6457" s="3" t="s">
        <v>1166</v>
      </c>
      <c r="D6457" s="3" t="s">
        <v>258</v>
      </c>
      <c r="E6457" s="3" t="str">
        <f>INDEX(光放段!$G$4:$G$237,MATCH(纤芯!G6457,光放段!$C$4:$C$237,0))</f>
        <v>山东二干|烟台日照光缆:青岛山东路-青岛香江路</v>
      </c>
      <c r="F6457" s="3">
        <f>INDEX(光放段!$I$4:$I$237,MATCH(纤芯!H6457,光放段!$B$4:$B$237,0))</f>
        <v>37058200000</v>
      </c>
      <c r="G6457" s="3" t="str">
        <f t="shared" si="500"/>
        <v>山东二干|烟台日照光缆:青岛山东路-胶州营房</v>
      </c>
      <c r="H6457" s="3">
        <f>INDEX(光放段!$B$4:$B$237,MATCH(纤芯!G6457,光放段!$C$4:$C$237,0))</f>
        <v>37058201000</v>
      </c>
      <c r="I6457" s="3" t="str">
        <f t="shared" si="501"/>
        <v>烟台日照光缆</v>
      </c>
      <c r="J6457" s="3" t="str">
        <f>INDEX(子缆名称!$B$4:$B$29,纤芯!M6457)</f>
        <v>A缆</v>
      </c>
      <c r="K6457" s="3">
        <v>2</v>
      </c>
      <c r="L6457" s="3">
        <f t="shared" si="502"/>
        <v>2</v>
      </c>
      <c r="M6457" s="3">
        <f t="shared" si="503"/>
        <v>1</v>
      </c>
      <c r="N6457" s="3" t="s">
        <v>140</v>
      </c>
      <c r="O6457" s="3">
        <f>COUNTIF([1]局站!$D$4:$D$172,"="&amp;N6457)</f>
        <v>1</v>
      </c>
      <c r="P6457" s="3">
        <v>0</v>
      </c>
      <c r="Q6457" s="3">
        <v>0</v>
      </c>
      <c r="R6457" s="3">
        <v>0</v>
      </c>
      <c r="S6457" s="3" t="s">
        <v>88</v>
      </c>
      <c r="T6457" s="3">
        <f>COUNTIF([1]局站!$D$4:$D$172,"="&amp;S6457)</f>
        <v>1</v>
      </c>
      <c r="U6457" s="3">
        <v>0</v>
      </c>
      <c r="V6457" s="3">
        <v>0</v>
      </c>
      <c r="W6457" s="3">
        <v>0</v>
      </c>
      <c r="X6457" s="3" t="s">
        <v>1215</v>
      </c>
      <c r="Y6457" s="3" t="s">
        <v>852</v>
      </c>
      <c r="Z6457" s="3" t="str">
        <f>INDEX(业务类型!$C$4:$C$8,MATCH(纤芯!Y6457,业务类型!$B$4:$B$8,0))</f>
        <v>TWO</v>
      </c>
      <c r="AA6457" s="3" t="s">
        <v>955</v>
      </c>
    </row>
    <row r="6458" spans="1:27" ht="16.5" x14ac:dyDescent="0.2">
      <c r="A6458" s="3">
        <v>6455</v>
      </c>
      <c r="B6458" s="3">
        <f t="shared" si="504"/>
        <v>37058201003</v>
      </c>
      <c r="C6458" s="3" t="s">
        <v>1166</v>
      </c>
      <c r="D6458" s="3" t="s">
        <v>258</v>
      </c>
      <c r="E6458" s="3" t="str">
        <f>INDEX(光放段!$G$4:$G$237,MATCH(纤芯!G6458,光放段!$C$4:$C$237,0))</f>
        <v>山东二干|烟台日照光缆:青岛山东路-青岛香江路</v>
      </c>
      <c r="F6458" s="3">
        <f>INDEX(光放段!$I$4:$I$237,MATCH(纤芯!H6458,光放段!$B$4:$B$237,0))</f>
        <v>37058200000</v>
      </c>
      <c r="G6458" s="3" t="str">
        <f t="shared" si="500"/>
        <v>山东二干|烟台日照光缆:青岛山东路-胶州营房</v>
      </c>
      <c r="H6458" s="3">
        <f>INDEX(光放段!$B$4:$B$237,MATCH(纤芯!G6458,光放段!$C$4:$C$237,0))</f>
        <v>37058201000</v>
      </c>
      <c r="I6458" s="3" t="str">
        <f t="shared" si="501"/>
        <v>烟台日照光缆</v>
      </c>
      <c r="J6458" s="3" t="str">
        <f>INDEX(子缆名称!$B$4:$B$29,纤芯!M6458)</f>
        <v>A缆</v>
      </c>
      <c r="K6458" s="3">
        <v>3</v>
      </c>
      <c r="L6458" s="3">
        <f t="shared" si="502"/>
        <v>3</v>
      </c>
      <c r="M6458" s="3">
        <f t="shared" si="503"/>
        <v>1</v>
      </c>
      <c r="N6458" s="3" t="s">
        <v>140</v>
      </c>
      <c r="O6458" s="3">
        <f>COUNTIF([1]局站!$D$4:$D$172,"="&amp;N6458)</f>
        <v>1</v>
      </c>
      <c r="P6458" s="3">
        <v>0</v>
      </c>
      <c r="Q6458" s="3">
        <v>0</v>
      </c>
      <c r="R6458" s="3">
        <v>0</v>
      </c>
      <c r="S6458" s="3" t="s">
        <v>88</v>
      </c>
      <c r="T6458" s="3">
        <f>COUNTIF([1]局站!$D$4:$D$172,"="&amp;S6458)</f>
        <v>1</v>
      </c>
      <c r="U6458" s="3">
        <v>0</v>
      </c>
      <c r="V6458" s="3">
        <v>0</v>
      </c>
      <c r="W6458" s="3">
        <v>0</v>
      </c>
      <c r="X6458" s="3" t="s">
        <v>1215</v>
      </c>
      <c r="Y6458" s="3" t="s">
        <v>881</v>
      </c>
      <c r="Z6458" s="3" t="str">
        <f>INDEX(业务类型!$C$4:$C$8,MATCH(纤芯!Y6458,业务类型!$B$4:$B$8,0))</f>
        <v>OTHER</v>
      </c>
      <c r="AA6458" s="3" t="s">
        <v>1145</v>
      </c>
    </row>
    <row r="6459" spans="1:27" ht="16.5" x14ac:dyDescent="0.2">
      <c r="A6459" s="3">
        <v>6456</v>
      </c>
      <c r="B6459" s="3">
        <f t="shared" si="504"/>
        <v>37058201004</v>
      </c>
      <c r="C6459" s="3" t="s">
        <v>1166</v>
      </c>
      <c r="D6459" s="3" t="s">
        <v>258</v>
      </c>
      <c r="E6459" s="3" t="str">
        <f>INDEX(光放段!$G$4:$G$237,MATCH(纤芯!G6459,光放段!$C$4:$C$237,0))</f>
        <v>山东二干|烟台日照光缆:青岛山东路-青岛香江路</v>
      </c>
      <c r="F6459" s="3">
        <f>INDEX(光放段!$I$4:$I$237,MATCH(纤芯!H6459,光放段!$B$4:$B$237,0))</f>
        <v>37058200000</v>
      </c>
      <c r="G6459" s="3" t="str">
        <f t="shared" si="500"/>
        <v>山东二干|烟台日照光缆:青岛山东路-胶州营房</v>
      </c>
      <c r="H6459" s="3">
        <f>INDEX(光放段!$B$4:$B$237,MATCH(纤芯!G6459,光放段!$C$4:$C$237,0))</f>
        <v>37058201000</v>
      </c>
      <c r="I6459" s="3" t="str">
        <f t="shared" si="501"/>
        <v>烟台日照光缆</v>
      </c>
      <c r="J6459" s="3" t="str">
        <f>INDEX(子缆名称!$B$4:$B$29,纤芯!M6459)</f>
        <v>A缆</v>
      </c>
      <c r="K6459" s="3">
        <v>4</v>
      </c>
      <c r="L6459" s="3">
        <f t="shared" si="502"/>
        <v>4</v>
      </c>
      <c r="M6459" s="3">
        <f t="shared" si="503"/>
        <v>1</v>
      </c>
      <c r="N6459" s="3" t="s">
        <v>140</v>
      </c>
      <c r="O6459" s="3">
        <f>COUNTIF([1]局站!$D$4:$D$172,"="&amp;N6459)</f>
        <v>1</v>
      </c>
      <c r="P6459" s="3">
        <v>0</v>
      </c>
      <c r="Q6459" s="3">
        <v>0</v>
      </c>
      <c r="R6459" s="3">
        <v>0</v>
      </c>
      <c r="S6459" s="3" t="s">
        <v>88</v>
      </c>
      <c r="T6459" s="3">
        <f>COUNTIF([1]局站!$D$4:$D$172,"="&amp;S6459)</f>
        <v>1</v>
      </c>
      <c r="U6459" s="3">
        <v>0</v>
      </c>
      <c r="V6459" s="3">
        <v>0</v>
      </c>
      <c r="W6459" s="3">
        <v>0</v>
      </c>
      <c r="X6459" s="3" t="s">
        <v>1215</v>
      </c>
      <c r="Y6459" s="3" t="s">
        <v>880</v>
      </c>
      <c r="Z6459" s="3" t="str">
        <f>INDEX(业务类型!$C$4:$C$8,MATCH(纤芯!Y6459,业务类型!$B$4:$B$8,0))</f>
        <v>IDLE</v>
      </c>
      <c r="AA6459" s="3"/>
    </row>
    <row r="6460" spans="1:27" ht="16.5" x14ac:dyDescent="0.2">
      <c r="A6460" s="3">
        <v>6457</v>
      </c>
      <c r="B6460" s="3">
        <f t="shared" si="504"/>
        <v>37058201005</v>
      </c>
      <c r="C6460" s="3" t="s">
        <v>1166</v>
      </c>
      <c r="D6460" s="3" t="s">
        <v>258</v>
      </c>
      <c r="E6460" s="3" t="str">
        <f>INDEX(光放段!$G$4:$G$237,MATCH(纤芯!G6460,光放段!$C$4:$C$237,0))</f>
        <v>山东二干|烟台日照光缆:青岛山东路-青岛香江路</v>
      </c>
      <c r="F6460" s="3">
        <f>INDEX(光放段!$I$4:$I$237,MATCH(纤芯!H6460,光放段!$B$4:$B$237,0))</f>
        <v>37058200000</v>
      </c>
      <c r="G6460" s="3" t="str">
        <f t="shared" si="500"/>
        <v>山东二干|烟台日照光缆:青岛山东路-胶州营房</v>
      </c>
      <c r="H6460" s="3">
        <f>INDEX(光放段!$B$4:$B$237,MATCH(纤芯!G6460,光放段!$C$4:$C$237,0))</f>
        <v>37058201000</v>
      </c>
      <c r="I6460" s="3" t="str">
        <f t="shared" si="501"/>
        <v>烟台日照光缆</v>
      </c>
      <c r="J6460" s="3" t="str">
        <f>INDEX(子缆名称!$B$4:$B$29,纤芯!M6460)</f>
        <v>A缆</v>
      </c>
      <c r="K6460" s="3">
        <v>5</v>
      </c>
      <c r="L6460" s="3">
        <f t="shared" si="502"/>
        <v>5</v>
      </c>
      <c r="M6460" s="3">
        <f t="shared" si="503"/>
        <v>1</v>
      </c>
      <c r="N6460" s="3" t="s">
        <v>140</v>
      </c>
      <c r="O6460" s="3">
        <f>COUNTIF([1]局站!$D$4:$D$172,"="&amp;N6460)</f>
        <v>1</v>
      </c>
      <c r="P6460" s="3">
        <v>0</v>
      </c>
      <c r="Q6460" s="3">
        <v>0</v>
      </c>
      <c r="R6460" s="3">
        <v>0</v>
      </c>
      <c r="S6460" s="3" t="s">
        <v>88</v>
      </c>
      <c r="T6460" s="3">
        <f>COUNTIF([1]局站!$D$4:$D$172,"="&amp;S6460)</f>
        <v>1</v>
      </c>
      <c r="U6460" s="3">
        <v>0</v>
      </c>
      <c r="V6460" s="3">
        <v>0</v>
      </c>
      <c r="W6460" s="3">
        <v>0</v>
      </c>
      <c r="X6460" s="3" t="s">
        <v>1215</v>
      </c>
      <c r="Y6460" s="3" t="s">
        <v>880</v>
      </c>
      <c r="Z6460" s="3" t="str">
        <f>INDEX(业务类型!$C$4:$C$8,MATCH(纤芯!Y6460,业务类型!$B$4:$B$8,0))</f>
        <v>IDLE</v>
      </c>
      <c r="AA6460" s="3"/>
    </row>
    <row r="6461" spans="1:27" ht="16.5" x14ac:dyDescent="0.2">
      <c r="A6461" s="3">
        <v>6458</v>
      </c>
      <c r="B6461" s="3">
        <f t="shared" si="504"/>
        <v>37058201006</v>
      </c>
      <c r="C6461" s="3" t="s">
        <v>1166</v>
      </c>
      <c r="D6461" s="3" t="s">
        <v>258</v>
      </c>
      <c r="E6461" s="3" t="str">
        <f>INDEX(光放段!$G$4:$G$237,MATCH(纤芯!G6461,光放段!$C$4:$C$237,0))</f>
        <v>山东二干|烟台日照光缆:青岛山东路-青岛香江路</v>
      </c>
      <c r="F6461" s="3">
        <f>INDEX(光放段!$I$4:$I$237,MATCH(纤芯!H6461,光放段!$B$4:$B$237,0))</f>
        <v>37058200000</v>
      </c>
      <c r="G6461" s="3" t="str">
        <f t="shared" si="500"/>
        <v>山东二干|烟台日照光缆:青岛山东路-胶州营房</v>
      </c>
      <c r="H6461" s="3">
        <f>INDEX(光放段!$B$4:$B$237,MATCH(纤芯!G6461,光放段!$C$4:$C$237,0))</f>
        <v>37058201000</v>
      </c>
      <c r="I6461" s="3" t="str">
        <f t="shared" si="501"/>
        <v>烟台日照光缆</v>
      </c>
      <c r="J6461" s="3" t="str">
        <f>INDEX(子缆名称!$B$4:$B$29,纤芯!M6461)</f>
        <v>A缆</v>
      </c>
      <c r="K6461" s="3">
        <v>6</v>
      </c>
      <c r="L6461" s="3">
        <f t="shared" si="502"/>
        <v>6</v>
      </c>
      <c r="M6461" s="3">
        <f t="shared" si="503"/>
        <v>1</v>
      </c>
      <c r="N6461" s="3" t="s">
        <v>140</v>
      </c>
      <c r="O6461" s="3">
        <f>COUNTIF([1]局站!$D$4:$D$172,"="&amp;N6461)</f>
        <v>1</v>
      </c>
      <c r="P6461" s="3">
        <v>0</v>
      </c>
      <c r="Q6461" s="3">
        <v>0</v>
      </c>
      <c r="R6461" s="3">
        <v>0</v>
      </c>
      <c r="S6461" s="3" t="s">
        <v>88</v>
      </c>
      <c r="T6461" s="3">
        <f>COUNTIF([1]局站!$D$4:$D$172,"="&amp;S6461)</f>
        <v>1</v>
      </c>
      <c r="U6461" s="3">
        <v>0</v>
      </c>
      <c r="V6461" s="3">
        <v>0</v>
      </c>
      <c r="W6461" s="3">
        <v>0</v>
      </c>
      <c r="X6461" s="3" t="s">
        <v>1215</v>
      </c>
      <c r="Y6461" s="3" t="s">
        <v>880</v>
      </c>
      <c r="Z6461" s="3" t="str">
        <f>INDEX(业务类型!$C$4:$C$8,MATCH(纤芯!Y6461,业务类型!$B$4:$B$8,0))</f>
        <v>IDLE</v>
      </c>
      <c r="AA6461" s="3"/>
    </row>
    <row r="6462" spans="1:27" ht="16.5" x14ac:dyDescent="0.2">
      <c r="A6462" s="3">
        <v>6459</v>
      </c>
      <c r="B6462" s="3">
        <f t="shared" si="504"/>
        <v>37058201007</v>
      </c>
      <c r="C6462" s="3" t="s">
        <v>1166</v>
      </c>
      <c r="D6462" s="3" t="s">
        <v>258</v>
      </c>
      <c r="E6462" s="3" t="str">
        <f>INDEX(光放段!$G$4:$G$237,MATCH(纤芯!G6462,光放段!$C$4:$C$237,0))</f>
        <v>山东二干|烟台日照光缆:青岛山东路-青岛香江路</v>
      </c>
      <c r="F6462" s="3">
        <f>INDEX(光放段!$I$4:$I$237,MATCH(纤芯!H6462,光放段!$B$4:$B$237,0))</f>
        <v>37058200000</v>
      </c>
      <c r="G6462" s="3" t="str">
        <f t="shared" si="500"/>
        <v>山东二干|烟台日照光缆:青岛山东路-胶州营房</v>
      </c>
      <c r="H6462" s="3">
        <f>INDEX(光放段!$B$4:$B$237,MATCH(纤芯!G6462,光放段!$C$4:$C$237,0))</f>
        <v>37058201000</v>
      </c>
      <c r="I6462" s="3" t="str">
        <f t="shared" si="501"/>
        <v>烟台日照光缆</v>
      </c>
      <c r="J6462" s="3" t="str">
        <f>INDEX(子缆名称!$B$4:$B$29,纤芯!M6462)</f>
        <v>A缆</v>
      </c>
      <c r="K6462" s="3">
        <v>7</v>
      </c>
      <c r="L6462" s="3">
        <f t="shared" si="502"/>
        <v>7</v>
      </c>
      <c r="M6462" s="3">
        <f t="shared" si="503"/>
        <v>1</v>
      </c>
      <c r="N6462" s="3" t="s">
        <v>140</v>
      </c>
      <c r="O6462" s="3">
        <f>COUNTIF([1]局站!$D$4:$D$172,"="&amp;N6462)</f>
        <v>1</v>
      </c>
      <c r="P6462" s="3">
        <v>0</v>
      </c>
      <c r="Q6462" s="3">
        <v>0</v>
      </c>
      <c r="R6462" s="3">
        <v>0</v>
      </c>
      <c r="S6462" s="3" t="s">
        <v>88</v>
      </c>
      <c r="T6462" s="3">
        <f>COUNTIF([1]局站!$D$4:$D$172,"="&amp;S6462)</f>
        <v>1</v>
      </c>
      <c r="U6462" s="3">
        <v>0</v>
      </c>
      <c r="V6462" s="3">
        <v>0</v>
      </c>
      <c r="W6462" s="3">
        <v>0</v>
      </c>
      <c r="X6462" s="3" t="s">
        <v>1215</v>
      </c>
      <c r="Y6462" s="3" t="s">
        <v>880</v>
      </c>
      <c r="Z6462" s="3" t="str">
        <f>INDEX(业务类型!$C$4:$C$8,MATCH(纤芯!Y6462,业务类型!$B$4:$B$8,0))</f>
        <v>IDLE</v>
      </c>
      <c r="AA6462" s="3"/>
    </row>
    <row r="6463" spans="1:27" ht="16.5" x14ac:dyDescent="0.2">
      <c r="A6463" s="3">
        <v>6460</v>
      </c>
      <c r="B6463" s="3">
        <f t="shared" si="504"/>
        <v>37058201008</v>
      </c>
      <c r="C6463" s="3" t="s">
        <v>1166</v>
      </c>
      <c r="D6463" s="3" t="s">
        <v>258</v>
      </c>
      <c r="E6463" s="3" t="str">
        <f>INDEX(光放段!$G$4:$G$237,MATCH(纤芯!G6463,光放段!$C$4:$C$237,0))</f>
        <v>山东二干|烟台日照光缆:青岛山东路-青岛香江路</v>
      </c>
      <c r="F6463" s="3">
        <f>INDEX(光放段!$I$4:$I$237,MATCH(纤芯!H6463,光放段!$B$4:$B$237,0))</f>
        <v>37058200000</v>
      </c>
      <c r="G6463" s="3" t="str">
        <f t="shared" si="500"/>
        <v>山东二干|烟台日照光缆:青岛山东路-胶州营房</v>
      </c>
      <c r="H6463" s="3">
        <f>INDEX(光放段!$B$4:$B$237,MATCH(纤芯!G6463,光放段!$C$4:$C$237,0))</f>
        <v>37058201000</v>
      </c>
      <c r="I6463" s="3" t="str">
        <f t="shared" si="501"/>
        <v>烟台日照光缆</v>
      </c>
      <c r="J6463" s="3" t="str">
        <f>INDEX(子缆名称!$B$4:$B$29,纤芯!M6463)</f>
        <v>A缆</v>
      </c>
      <c r="K6463" s="3">
        <v>8</v>
      </c>
      <c r="L6463" s="3">
        <f t="shared" si="502"/>
        <v>8</v>
      </c>
      <c r="M6463" s="3">
        <f t="shared" si="503"/>
        <v>1</v>
      </c>
      <c r="N6463" s="3" t="s">
        <v>140</v>
      </c>
      <c r="O6463" s="3">
        <f>COUNTIF([1]局站!$D$4:$D$172,"="&amp;N6463)</f>
        <v>1</v>
      </c>
      <c r="P6463" s="3">
        <v>0</v>
      </c>
      <c r="Q6463" s="3">
        <v>0</v>
      </c>
      <c r="R6463" s="3">
        <v>0</v>
      </c>
      <c r="S6463" s="3" t="s">
        <v>88</v>
      </c>
      <c r="T6463" s="3">
        <f>COUNTIF([1]局站!$D$4:$D$172,"="&amp;S6463)</f>
        <v>1</v>
      </c>
      <c r="U6463" s="3">
        <v>0</v>
      </c>
      <c r="V6463" s="3">
        <v>0</v>
      </c>
      <c r="W6463" s="3">
        <v>0</v>
      </c>
      <c r="X6463" s="3" t="s">
        <v>1215</v>
      </c>
      <c r="Y6463" s="3" t="s">
        <v>852</v>
      </c>
      <c r="Z6463" s="3" t="str">
        <f>INDEX(业务类型!$C$4:$C$8,MATCH(纤芯!Y6463,业务类型!$B$4:$B$8,0))</f>
        <v>TWO</v>
      </c>
      <c r="AA6463" s="3" t="s">
        <v>986</v>
      </c>
    </row>
    <row r="6464" spans="1:27" ht="16.5" x14ac:dyDescent="0.2">
      <c r="A6464" s="3">
        <v>6461</v>
      </c>
      <c r="B6464" s="3">
        <f t="shared" si="504"/>
        <v>37058201009</v>
      </c>
      <c r="C6464" s="3" t="s">
        <v>1166</v>
      </c>
      <c r="D6464" s="3" t="s">
        <v>258</v>
      </c>
      <c r="E6464" s="3" t="str">
        <f>INDEX(光放段!$G$4:$G$237,MATCH(纤芯!G6464,光放段!$C$4:$C$237,0))</f>
        <v>山东二干|烟台日照光缆:青岛山东路-青岛香江路</v>
      </c>
      <c r="F6464" s="3">
        <f>INDEX(光放段!$I$4:$I$237,MATCH(纤芯!H6464,光放段!$B$4:$B$237,0))</f>
        <v>37058200000</v>
      </c>
      <c r="G6464" s="3" t="str">
        <f t="shared" si="500"/>
        <v>山东二干|烟台日照光缆:青岛山东路-胶州营房</v>
      </c>
      <c r="H6464" s="3">
        <f>INDEX(光放段!$B$4:$B$237,MATCH(纤芯!G6464,光放段!$C$4:$C$237,0))</f>
        <v>37058201000</v>
      </c>
      <c r="I6464" s="3" t="str">
        <f t="shared" si="501"/>
        <v>烟台日照光缆</v>
      </c>
      <c r="J6464" s="3" t="str">
        <f>INDEX(子缆名称!$B$4:$B$29,纤芯!M6464)</f>
        <v>A缆</v>
      </c>
      <c r="K6464" s="3">
        <v>9</v>
      </c>
      <c r="L6464" s="3">
        <f t="shared" si="502"/>
        <v>9</v>
      </c>
      <c r="M6464" s="3">
        <f t="shared" si="503"/>
        <v>1</v>
      </c>
      <c r="N6464" s="3" t="s">
        <v>140</v>
      </c>
      <c r="O6464" s="3">
        <f>COUNTIF([1]局站!$D$4:$D$172,"="&amp;N6464)</f>
        <v>1</v>
      </c>
      <c r="P6464" s="3">
        <v>0</v>
      </c>
      <c r="Q6464" s="3">
        <v>0</v>
      </c>
      <c r="R6464" s="3">
        <v>0</v>
      </c>
      <c r="S6464" s="3" t="s">
        <v>88</v>
      </c>
      <c r="T6464" s="3">
        <f>COUNTIF([1]局站!$D$4:$D$172,"="&amp;S6464)</f>
        <v>1</v>
      </c>
      <c r="U6464" s="3">
        <v>0</v>
      </c>
      <c r="V6464" s="3">
        <v>0</v>
      </c>
      <c r="W6464" s="3">
        <v>0</v>
      </c>
      <c r="X6464" s="3" t="s">
        <v>1215</v>
      </c>
      <c r="Y6464" s="3" t="s">
        <v>881</v>
      </c>
      <c r="Z6464" s="3" t="str">
        <f>INDEX(业务类型!$C$4:$C$8,MATCH(纤芯!Y6464,业务类型!$B$4:$B$8,0))</f>
        <v>OTHER</v>
      </c>
      <c r="AA6464" s="3" t="s">
        <v>882</v>
      </c>
    </row>
    <row r="6465" spans="1:27" ht="16.5" x14ac:dyDescent="0.2">
      <c r="A6465" s="3">
        <v>6462</v>
      </c>
      <c r="B6465" s="3">
        <f t="shared" si="504"/>
        <v>37058201010</v>
      </c>
      <c r="C6465" s="3" t="s">
        <v>1166</v>
      </c>
      <c r="D6465" s="3" t="s">
        <v>258</v>
      </c>
      <c r="E6465" s="3" t="str">
        <f>INDEX(光放段!$G$4:$G$237,MATCH(纤芯!G6465,光放段!$C$4:$C$237,0))</f>
        <v>山东二干|烟台日照光缆:青岛山东路-青岛香江路</v>
      </c>
      <c r="F6465" s="3">
        <f>INDEX(光放段!$I$4:$I$237,MATCH(纤芯!H6465,光放段!$B$4:$B$237,0))</f>
        <v>37058200000</v>
      </c>
      <c r="G6465" s="3" t="str">
        <f t="shared" si="500"/>
        <v>山东二干|烟台日照光缆:青岛山东路-胶州营房</v>
      </c>
      <c r="H6465" s="3">
        <f>INDEX(光放段!$B$4:$B$237,MATCH(纤芯!G6465,光放段!$C$4:$C$237,0))</f>
        <v>37058201000</v>
      </c>
      <c r="I6465" s="3" t="str">
        <f t="shared" si="501"/>
        <v>烟台日照光缆</v>
      </c>
      <c r="J6465" s="3" t="str">
        <f>INDEX(子缆名称!$B$4:$B$29,纤芯!M6465)</f>
        <v>A缆</v>
      </c>
      <c r="K6465" s="3">
        <v>10</v>
      </c>
      <c r="L6465" s="3">
        <f t="shared" si="502"/>
        <v>10</v>
      </c>
      <c r="M6465" s="3">
        <f t="shared" si="503"/>
        <v>1</v>
      </c>
      <c r="N6465" s="3" t="s">
        <v>140</v>
      </c>
      <c r="O6465" s="3">
        <f>COUNTIF([1]局站!$D$4:$D$172,"="&amp;N6465)</f>
        <v>1</v>
      </c>
      <c r="P6465" s="3">
        <v>0</v>
      </c>
      <c r="Q6465" s="3">
        <v>0</v>
      </c>
      <c r="R6465" s="3">
        <v>0</v>
      </c>
      <c r="S6465" s="3" t="s">
        <v>88</v>
      </c>
      <c r="T6465" s="3">
        <f>COUNTIF([1]局站!$D$4:$D$172,"="&amp;S6465)</f>
        <v>1</v>
      </c>
      <c r="U6465" s="3">
        <v>0</v>
      </c>
      <c r="V6465" s="3">
        <v>0</v>
      </c>
      <c r="W6465" s="3">
        <v>0</v>
      </c>
      <c r="X6465" s="3" t="s">
        <v>1215</v>
      </c>
      <c r="Y6465" s="3" t="s">
        <v>881</v>
      </c>
      <c r="Z6465" s="3" t="str">
        <f>INDEX(业务类型!$C$4:$C$8,MATCH(纤芯!Y6465,业务类型!$B$4:$B$8,0))</f>
        <v>OTHER</v>
      </c>
      <c r="AA6465" s="3" t="s">
        <v>882</v>
      </c>
    </row>
    <row r="6466" spans="1:27" ht="16.5" x14ac:dyDescent="0.2">
      <c r="A6466" s="3">
        <v>6463</v>
      </c>
      <c r="B6466" s="3">
        <f t="shared" si="504"/>
        <v>37058201011</v>
      </c>
      <c r="C6466" s="3" t="s">
        <v>1166</v>
      </c>
      <c r="D6466" s="3" t="s">
        <v>258</v>
      </c>
      <c r="E6466" s="3" t="str">
        <f>INDEX(光放段!$G$4:$G$237,MATCH(纤芯!G6466,光放段!$C$4:$C$237,0))</f>
        <v>山东二干|烟台日照光缆:青岛山东路-青岛香江路</v>
      </c>
      <c r="F6466" s="3">
        <f>INDEX(光放段!$I$4:$I$237,MATCH(纤芯!H6466,光放段!$B$4:$B$237,0))</f>
        <v>37058200000</v>
      </c>
      <c r="G6466" s="3" t="str">
        <f t="shared" si="500"/>
        <v>山东二干|烟台日照光缆:青岛山东路-胶州营房</v>
      </c>
      <c r="H6466" s="3">
        <f>INDEX(光放段!$B$4:$B$237,MATCH(纤芯!G6466,光放段!$C$4:$C$237,0))</f>
        <v>37058201000</v>
      </c>
      <c r="I6466" s="3" t="str">
        <f t="shared" si="501"/>
        <v>烟台日照光缆</v>
      </c>
      <c r="J6466" s="3" t="str">
        <f>INDEX(子缆名称!$B$4:$B$29,纤芯!M6466)</f>
        <v>A缆</v>
      </c>
      <c r="K6466" s="3">
        <v>11</v>
      </c>
      <c r="L6466" s="3">
        <f t="shared" si="502"/>
        <v>11</v>
      </c>
      <c r="M6466" s="3">
        <f t="shared" si="503"/>
        <v>1</v>
      </c>
      <c r="N6466" s="3" t="s">
        <v>140</v>
      </c>
      <c r="O6466" s="3">
        <f>COUNTIF([1]局站!$D$4:$D$172,"="&amp;N6466)</f>
        <v>1</v>
      </c>
      <c r="P6466" s="3">
        <v>0</v>
      </c>
      <c r="Q6466" s="3">
        <v>0</v>
      </c>
      <c r="R6466" s="3">
        <v>0</v>
      </c>
      <c r="S6466" s="3" t="s">
        <v>88</v>
      </c>
      <c r="T6466" s="3">
        <f>COUNTIF([1]局站!$D$4:$D$172,"="&amp;S6466)</f>
        <v>1</v>
      </c>
      <c r="U6466" s="3">
        <v>0</v>
      </c>
      <c r="V6466" s="3">
        <v>0</v>
      </c>
      <c r="W6466" s="3">
        <v>0</v>
      </c>
      <c r="X6466" s="3" t="s">
        <v>1215</v>
      </c>
      <c r="Y6466" s="3" t="s">
        <v>852</v>
      </c>
      <c r="Z6466" s="3" t="str">
        <f>INDEX(业务类型!$C$4:$C$8,MATCH(纤芯!Y6466,业务类型!$B$4:$B$8,0))</f>
        <v>TWO</v>
      </c>
      <c r="AA6466" s="3" t="s">
        <v>954</v>
      </c>
    </row>
    <row r="6467" spans="1:27" ht="16.5" x14ac:dyDescent="0.2">
      <c r="A6467" s="3">
        <v>6464</v>
      </c>
      <c r="B6467" s="3">
        <f t="shared" si="504"/>
        <v>37058201012</v>
      </c>
      <c r="C6467" s="3" t="s">
        <v>1166</v>
      </c>
      <c r="D6467" s="3" t="s">
        <v>258</v>
      </c>
      <c r="E6467" s="3" t="str">
        <f>INDEX(光放段!$G$4:$G$237,MATCH(纤芯!G6467,光放段!$C$4:$C$237,0))</f>
        <v>山东二干|烟台日照光缆:青岛山东路-青岛香江路</v>
      </c>
      <c r="F6467" s="3">
        <f>INDEX(光放段!$I$4:$I$237,MATCH(纤芯!H6467,光放段!$B$4:$B$237,0))</f>
        <v>37058200000</v>
      </c>
      <c r="G6467" s="3" t="str">
        <f t="shared" si="500"/>
        <v>山东二干|烟台日照光缆:青岛山东路-胶州营房</v>
      </c>
      <c r="H6467" s="3">
        <f>INDEX(光放段!$B$4:$B$237,MATCH(纤芯!G6467,光放段!$C$4:$C$237,0))</f>
        <v>37058201000</v>
      </c>
      <c r="I6467" s="3" t="str">
        <f t="shared" si="501"/>
        <v>烟台日照光缆</v>
      </c>
      <c r="J6467" s="3" t="str">
        <f>INDEX(子缆名称!$B$4:$B$29,纤芯!M6467)</f>
        <v>A缆</v>
      </c>
      <c r="K6467" s="3">
        <v>12</v>
      </c>
      <c r="L6467" s="3">
        <f t="shared" si="502"/>
        <v>12</v>
      </c>
      <c r="M6467" s="3">
        <f t="shared" si="503"/>
        <v>1</v>
      </c>
      <c r="N6467" s="3" t="s">
        <v>140</v>
      </c>
      <c r="O6467" s="3">
        <f>COUNTIF([1]局站!$D$4:$D$172,"="&amp;N6467)</f>
        <v>1</v>
      </c>
      <c r="P6467" s="3">
        <v>0</v>
      </c>
      <c r="Q6467" s="3">
        <v>0</v>
      </c>
      <c r="R6467" s="3">
        <v>0</v>
      </c>
      <c r="S6467" s="3" t="s">
        <v>88</v>
      </c>
      <c r="T6467" s="3">
        <f>COUNTIF([1]局站!$D$4:$D$172,"="&amp;S6467)</f>
        <v>1</v>
      </c>
      <c r="U6467" s="3">
        <v>0</v>
      </c>
      <c r="V6467" s="3">
        <v>0</v>
      </c>
      <c r="W6467" s="3">
        <v>0</v>
      </c>
      <c r="X6467" s="3" t="s">
        <v>1215</v>
      </c>
      <c r="Y6467" s="3" t="s">
        <v>852</v>
      </c>
      <c r="Z6467" s="3" t="str">
        <f>INDEX(业务类型!$C$4:$C$8,MATCH(纤芯!Y6467,业务类型!$B$4:$B$8,0))</f>
        <v>TWO</v>
      </c>
      <c r="AA6467" s="3" t="s">
        <v>954</v>
      </c>
    </row>
    <row r="6468" spans="1:27" ht="16.5" x14ac:dyDescent="0.2">
      <c r="A6468" s="3">
        <v>6465</v>
      </c>
      <c r="B6468" s="3">
        <f t="shared" si="504"/>
        <v>37058202001</v>
      </c>
      <c r="C6468" s="3" t="s">
        <v>1166</v>
      </c>
      <c r="D6468" s="3" t="s">
        <v>258</v>
      </c>
      <c r="E6468" s="3" t="str">
        <f>INDEX(光放段!$G$4:$G$237,MATCH(纤芯!G6468,光放段!$C$4:$C$237,0))</f>
        <v>山东二干|烟台日照光缆:青岛山东路-青岛香江路</v>
      </c>
      <c r="F6468" s="3">
        <f>INDEX(光放段!$I$4:$I$237,MATCH(纤芯!H6468,光放段!$B$4:$B$237,0))</f>
        <v>37058200000</v>
      </c>
      <c r="G6468" s="3" t="str">
        <f t="shared" si="500"/>
        <v>山东二干|烟台日照光缆:胶州营房-青岛香江路</v>
      </c>
      <c r="H6468" s="3">
        <f>INDEX(光放段!$B$4:$B$237,MATCH(纤芯!G6468,光放段!$C$4:$C$237,0))</f>
        <v>37058202000</v>
      </c>
      <c r="I6468" s="3" t="str">
        <f t="shared" si="501"/>
        <v>烟台日照光缆</v>
      </c>
      <c r="J6468" s="3" t="str">
        <f>INDEX(子缆名称!$B$4:$B$29,纤芯!M6468)</f>
        <v>A缆</v>
      </c>
      <c r="K6468" s="3">
        <v>1</v>
      </c>
      <c r="L6468" s="3">
        <f t="shared" si="502"/>
        <v>1</v>
      </c>
      <c r="M6468" s="3">
        <f t="shared" si="503"/>
        <v>1</v>
      </c>
      <c r="N6468" s="3" t="s">
        <v>88</v>
      </c>
      <c r="O6468" s="3">
        <f>COUNTIF([1]局站!$D$4:$D$172,"="&amp;N6468)</f>
        <v>1</v>
      </c>
      <c r="P6468" s="3">
        <v>0</v>
      </c>
      <c r="Q6468" s="3">
        <v>0</v>
      </c>
      <c r="R6468" s="3">
        <v>0</v>
      </c>
      <c r="S6468" s="3" t="s">
        <v>141</v>
      </c>
      <c r="T6468" s="3">
        <f>COUNTIF([1]局站!$D$4:$D$172,"="&amp;S6468)</f>
        <v>1</v>
      </c>
      <c r="U6468" s="3">
        <v>0</v>
      </c>
      <c r="V6468" s="3">
        <v>0</v>
      </c>
      <c r="W6468" s="3">
        <v>0</v>
      </c>
      <c r="X6468" s="3" t="s">
        <v>1215</v>
      </c>
      <c r="Y6468" s="3" t="s">
        <v>852</v>
      </c>
      <c r="Z6468" s="3" t="str">
        <f>INDEX(业务类型!$C$4:$C$8,MATCH(纤芯!Y6468,业务类型!$B$4:$B$8,0))</f>
        <v>TWO</v>
      </c>
      <c r="AA6468" s="3" t="s">
        <v>955</v>
      </c>
    </row>
    <row r="6469" spans="1:27" ht="16.5" x14ac:dyDescent="0.2">
      <c r="A6469" s="3">
        <v>6466</v>
      </c>
      <c r="B6469" s="3">
        <f t="shared" si="504"/>
        <v>37058202002</v>
      </c>
      <c r="C6469" s="3" t="s">
        <v>1166</v>
      </c>
      <c r="D6469" s="3" t="s">
        <v>258</v>
      </c>
      <c r="E6469" s="3" t="str">
        <f>INDEX(光放段!$G$4:$G$237,MATCH(纤芯!G6469,光放段!$C$4:$C$237,0))</f>
        <v>山东二干|烟台日照光缆:青岛山东路-青岛香江路</v>
      </c>
      <c r="F6469" s="3">
        <f>INDEX(光放段!$I$4:$I$237,MATCH(纤芯!H6469,光放段!$B$4:$B$237,0))</f>
        <v>37058200000</v>
      </c>
      <c r="G6469" s="3" t="str">
        <f t="shared" ref="G6469:G6532" si="505">C6469&amp;"|"&amp;D6469&amp;":"&amp;N6469&amp;"-"&amp;S6469</f>
        <v>山东二干|烟台日照光缆:胶州营房-青岛香江路</v>
      </c>
      <c r="H6469" s="3">
        <f>INDEX(光放段!$B$4:$B$237,MATCH(纤芯!G6469,光放段!$C$4:$C$237,0))</f>
        <v>37058202000</v>
      </c>
      <c r="I6469" s="3" t="str">
        <f t="shared" ref="I6469:I6532" si="506">D6469</f>
        <v>烟台日照光缆</v>
      </c>
      <c r="J6469" s="3" t="str">
        <f>INDEX(子缆名称!$B$4:$B$29,纤芯!M6469)</f>
        <v>A缆</v>
      </c>
      <c r="K6469" s="3">
        <v>2</v>
      </c>
      <c r="L6469" s="3">
        <f t="shared" ref="L6469:L6532" si="507">MOD(K6469-1,12)+1</f>
        <v>2</v>
      </c>
      <c r="M6469" s="3">
        <f t="shared" ref="M6469:M6532" si="508">INT((K6469-1)/12)+1</f>
        <v>1</v>
      </c>
      <c r="N6469" s="3" t="s">
        <v>88</v>
      </c>
      <c r="O6469" s="3">
        <f>COUNTIF([1]局站!$D$4:$D$172,"="&amp;N6469)</f>
        <v>1</v>
      </c>
      <c r="P6469" s="3">
        <v>0</v>
      </c>
      <c r="Q6469" s="3">
        <v>0</v>
      </c>
      <c r="R6469" s="3">
        <v>0</v>
      </c>
      <c r="S6469" s="3" t="s">
        <v>141</v>
      </c>
      <c r="T6469" s="3">
        <f>COUNTIF([1]局站!$D$4:$D$172,"="&amp;S6469)</f>
        <v>1</v>
      </c>
      <c r="U6469" s="3">
        <v>0</v>
      </c>
      <c r="V6469" s="3">
        <v>0</v>
      </c>
      <c r="W6469" s="3">
        <v>0</v>
      </c>
      <c r="X6469" s="3" t="s">
        <v>1215</v>
      </c>
      <c r="Y6469" s="3" t="s">
        <v>852</v>
      </c>
      <c r="Z6469" s="3" t="str">
        <f>INDEX(业务类型!$C$4:$C$8,MATCH(纤芯!Y6469,业务类型!$B$4:$B$8,0))</f>
        <v>TWO</v>
      </c>
      <c r="AA6469" s="3" t="s">
        <v>955</v>
      </c>
    </row>
    <row r="6470" spans="1:27" ht="16.5" x14ac:dyDescent="0.2">
      <c r="A6470" s="3">
        <v>6467</v>
      </c>
      <c r="B6470" s="3">
        <f t="shared" si="504"/>
        <v>37058202003</v>
      </c>
      <c r="C6470" s="3" t="s">
        <v>1166</v>
      </c>
      <c r="D6470" s="3" t="s">
        <v>258</v>
      </c>
      <c r="E6470" s="3" t="str">
        <f>INDEX(光放段!$G$4:$G$237,MATCH(纤芯!G6470,光放段!$C$4:$C$237,0))</f>
        <v>山东二干|烟台日照光缆:青岛山东路-青岛香江路</v>
      </c>
      <c r="F6470" s="3">
        <f>INDEX(光放段!$I$4:$I$237,MATCH(纤芯!H6470,光放段!$B$4:$B$237,0))</f>
        <v>37058200000</v>
      </c>
      <c r="G6470" s="3" t="str">
        <f t="shared" si="505"/>
        <v>山东二干|烟台日照光缆:胶州营房-青岛香江路</v>
      </c>
      <c r="H6470" s="3">
        <f>INDEX(光放段!$B$4:$B$237,MATCH(纤芯!G6470,光放段!$C$4:$C$237,0))</f>
        <v>37058202000</v>
      </c>
      <c r="I6470" s="3" t="str">
        <f t="shared" si="506"/>
        <v>烟台日照光缆</v>
      </c>
      <c r="J6470" s="3" t="str">
        <f>INDEX(子缆名称!$B$4:$B$29,纤芯!M6470)</f>
        <v>A缆</v>
      </c>
      <c r="K6470" s="3">
        <v>3</v>
      </c>
      <c r="L6470" s="3">
        <f t="shared" si="507"/>
        <v>3</v>
      </c>
      <c r="M6470" s="3">
        <f t="shared" si="508"/>
        <v>1</v>
      </c>
      <c r="N6470" s="3" t="s">
        <v>88</v>
      </c>
      <c r="O6470" s="3">
        <f>COUNTIF([1]局站!$D$4:$D$172,"="&amp;N6470)</f>
        <v>1</v>
      </c>
      <c r="P6470" s="3">
        <v>0</v>
      </c>
      <c r="Q6470" s="3">
        <v>0</v>
      </c>
      <c r="R6470" s="3">
        <v>0</v>
      </c>
      <c r="S6470" s="3" t="s">
        <v>141</v>
      </c>
      <c r="T6470" s="3">
        <f>COUNTIF([1]局站!$D$4:$D$172,"="&amp;S6470)</f>
        <v>1</v>
      </c>
      <c r="U6470" s="3">
        <v>0</v>
      </c>
      <c r="V6470" s="3">
        <v>0</v>
      </c>
      <c r="W6470" s="3">
        <v>0</v>
      </c>
      <c r="X6470" s="3" t="s">
        <v>1215</v>
      </c>
      <c r="Y6470" s="3" t="s">
        <v>880</v>
      </c>
      <c r="Z6470" s="3" t="str">
        <f>INDEX(业务类型!$C$4:$C$8,MATCH(纤芯!Y6470,业务类型!$B$4:$B$8,0))</f>
        <v>IDLE</v>
      </c>
      <c r="AA6470" s="3"/>
    </row>
    <row r="6471" spans="1:27" ht="16.5" x14ac:dyDescent="0.2">
      <c r="A6471" s="3">
        <v>6468</v>
      </c>
      <c r="B6471" s="3">
        <f t="shared" si="504"/>
        <v>37058202004</v>
      </c>
      <c r="C6471" s="3" t="s">
        <v>1166</v>
      </c>
      <c r="D6471" s="3" t="s">
        <v>258</v>
      </c>
      <c r="E6471" s="3" t="str">
        <f>INDEX(光放段!$G$4:$G$237,MATCH(纤芯!G6471,光放段!$C$4:$C$237,0))</f>
        <v>山东二干|烟台日照光缆:青岛山东路-青岛香江路</v>
      </c>
      <c r="F6471" s="3">
        <f>INDEX(光放段!$I$4:$I$237,MATCH(纤芯!H6471,光放段!$B$4:$B$237,0))</f>
        <v>37058200000</v>
      </c>
      <c r="G6471" s="3" t="str">
        <f t="shared" si="505"/>
        <v>山东二干|烟台日照光缆:胶州营房-青岛香江路</v>
      </c>
      <c r="H6471" s="3">
        <f>INDEX(光放段!$B$4:$B$237,MATCH(纤芯!G6471,光放段!$C$4:$C$237,0))</f>
        <v>37058202000</v>
      </c>
      <c r="I6471" s="3" t="str">
        <f t="shared" si="506"/>
        <v>烟台日照光缆</v>
      </c>
      <c r="J6471" s="3" t="str">
        <f>INDEX(子缆名称!$B$4:$B$29,纤芯!M6471)</f>
        <v>A缆</v>
      </c>
      <c r="K6471" s="3">
        <v>4</v>
      </c>
      <c r="L6471" s="3">
        <f t="shared" si="507"/>
        <v>4</v>
      </c>
      <c r="M6471" s="3">
        <f t="shared" si="508"/>
        <v>1</v>
      </c>
      <c r="N6471" s="3" t="s">
        <v>88</v>
      </c>
      <c r="O6471" s="3">
        <f>COUNTIF([1]局站!$D$4:$D$172,"="&amp;N6471)</f>
        <v>1</v>
      </c>
      <c r="P6471" s="3">
        <v>0</v>
      </c>
      <c r="Q6471" s="3">
        <v>0</v>
      </c>
      <c r="R6471" s="3">
        <v>0</v>
      </c>
      <c r="S6471" s="3" t="s">
        <v>141</v>
      </c>
      <c r="T6471" s="3">
        <f>COUNTIF([1]局站!$D$4:$D$172,"="&amp;S6471)</f>
        <v>1</v>
      </c>
      <c r="U6471" s="3">
        <v>0</v>
      </c>
      <c r="V6471" s="3">
        <v>0</v>
      </c>
      <c r="W6471" s="3">
        <v>0</v>
      </c>
      <c r="X6471" s="3" t="s">
        <v>1215</v>
      </c>
      <c r="Y6471" s="3" t="s">
        <v>880</v>
      </c>
      <c r="Z6471" s="3" t="str">
        <f>INDEX(业务类型!$C$4:$C$8,MATCH(纤芯!Y6471,业务类型!$B$4:$B$8,0))</f>
        <v>IDLE</v>
      </c>
      <c r="AA6471" s="3"/>
    </row>
    <row r="6472" spans="1:27" ht="16.5" x14ac:dyDescent="0.2">
      <c r="A6472" s="3">
        <v>6469</v>
      </c>
      <c r="B6472" s="3">
        <f t="shared" si="504"/>
        <v>37058202005</v>
      </c>
      <c r="C6472" s="3" t="s">
        <v>1166</v>
      </c>
      <c r="D6472" s="3" t="s">
        <v>258</v>
      </c>
      <c r="E6472" s="3" t="str">
        <f>INDEX(光放段!$G$4:$G$237,MATCH(纤芯!G6472,光放段!$C$4:$C$237,0))</f>
        <v>山东二干|烟台日照光缆:青岛山东路-青岛香江路</v>
      </c>
      <c r="F6472" s="3">
        <f>INDEX(光放段!$I$4:$I$237,MATCH(纤芯!H6472,光放段!$B$4:$B$237,0))</f>
        <v>37058200000</v>
      </c>
      <c r="G6472" s="3" t="str">
        <f t="shared" si="505"/>
        <v>山东二干|烟台日照光缆:胶州营房-青岛香江路</v>
      </c>
      <c r="H6472" s="3">
        <f>INDEX(光放段!$B$4:$B$237,MATCH(纤芯!G6472,光放段!$C$4:$C$237,0))</f>
        <v>37058202000</v>
      </c>
      <c r="I6472" s="3" t="str">
        <f t="shared" si="506"/>
        <v>烟台日照光缆</v>
      </c>
      <c r="J6472" s="3" t="str">
        <f>INDEX(子缆名称!$B$4:$B$29,纤芯!M6472)</f>
        <v>A缆</v>
      </c>
      <c r="K6472" s="3">
        <v>5</v>
      </c>
      <c r="L6472" s="3">
        <f t="shared" si="507"/>
        <v>5</v>
      </c>
      <c r="M6472" s="3">
        <f t="shared" si="508"/>
        <v>1</v>
      </c>
      <c r="N6472" s="3" t="s">
        <v>88</v>
      </c>
      <c r="O6472" s="3">
        <f>COUNTIF([1]局站!$D$4:$D$172,"="&amp;N6472)</f>
        <v>1</v>
      </c>
      <c r="P6472" s="3">
        <v>0</v>
      </c>
      <c r="Q6472" s="3">
        <v>0</v>
      </c>
      <c r="R6472" s="3">
        <v>0</v>
      </c>
      <c r="S6472" s="3" t="s">
        <v>141</v>
      </c>
      <c r="T6472" s="3">
        <f>COUNTIF([1]局站!$D$4:$D$172,"="&amp;S6472)</f>
        <v>1</v>
      </c>
      <c r="U6472" s="3">
        <v>0</v>
      </c>
      <c r="V6472" s="3">
        <v>0</v>
      </c>
      <c r="W6472" s="3">
        <v>0</v>
      </c>
      <c r="X6472" s="3" t="s">
        <v>1215</v>
      </c>
      <c r="Y6472" s="3" t="s">
        <v>880</v>
      </c>
      <c r="Z6472" s="3" t="str">
        <f>INDEX(业务类型!$C$4:$C$8,MATCH(纤芯!Y6472,业务类型!$B$4:$B$8,0))</f>
        <v>IDLE</v>
      </c>
      <c r="AA6472" s="3"/>
    </row>
    <row r="6473" spans="1:27" ht="16.5" x14ac:dyDescent="0.2">
      <c r="A6473" s="3">
        <v>6470</v>
      </c>
      <c r="B6473" s="3">
        <f t="shared" si="504"/>
        <v>37058202006</v>
      </c>
      <c r="C6473" s="3" t="s">
        <v>1166</v>
      </c>
      <c r="D6473" s="3" t="s">
        <v>258</v>
      </c>
      <c r="E6473" s="3" t="str">
        <f>INDEX(光放段!$G$4:$G$237,MATCH(纤芯!G6473,光放段!$C$4:$C$237,0))</f>
        <v>山东二干|烟台日照光缆:青岛山东路-青岛香江路</v>
      </c>
      <c r="F6473" s="3">
        <f>INDEX(光放段!$I$4:$I$237,MATCH(纤芯!H6473,光放段!$B$4:$B$237,0))</f>
        <v>37058200000</v>
      </c>
      <c r="G6473" s="3" t="str">
        <f t="shared" si="505"/>
        <v>山东二干|烟台日照光缆:胶州营房-青岛香江路</v>
      </c>
      <c r="H6473" s="3">
        <f>INDEX(光放段!$B$4:$B$237,MATCH(纤芯!G6473,光放段!$C$4:$C$237,0))</f>
        <v>37058202000</v>
      </c>
      <c r="I6473" s="3" t="str">
        <f t="shared" si="506"/>
        <v>烟台日照光缆</v>
      </c>
      <c r="J6473" s="3" t="str">
        <f>INDEX(子缆名称!$B$4:$B$29,纤芯!M6473)</f>
        <v>A缆</v>
      </c>
      <c r="K6473" s="3">
        <v>6</v>
      </c>
      <c r="L6473" s="3">
        <f t="shared" si="507"/>
        <v>6</v>
      </c>
      <c r="M6473" s="3">
        <f t="shared" si="508"/>
        <v>1</v>
      </c>
      <c r="N6473" s="3" t="s">
        <v>88</v>
      </c>
      <c r="O6473" s="3">
        <f>COUNTIF([1]局站!$D$4:$D$172,"="&amp;N6473)</f>
        <v>1</v>
      </c>
      <c r="P6473" s="3">
        <v>0</v>
      </c>
      <c r="Q6473" s="3">
        <v>0</v>
      </c>
      <c r="R6473" s="3">
        <v>0</v>
      </c>
      <c r="S6473" s="3" t="s">
        <v>141</v>
      </c>
      <c r="T6473" s="3">
        <f>COUNTIF([1]局站!$D$4:$D$172,"="&amp;S6473)</f>
        <v>1</v>
      </c>
      <c r="U6473" s="3">
        <v>0</v>
      </c>
      <c r="V6473" s="3">
        <v>0</v>
      </c>
      <c r="W6473" s="3">
        <v>0</v>
      </c>
      <c r="X6473" s="3" t="s">
        <v>1215</v>
      </c>
      <c r="Y6473" s="3" t="s">
        <v>881</v>
      </c>
      <c r="Z6473" s="3" t="str">
        <f>INDEX(业务类型!$C$4:$C$8,MATCH(纤芯!Y6473,业务类型!$B$4:$B$8,0))</f>
        <v>OTHER</v>
      </c>
      <c r="AA6473" s="3" t="s">
        <v>888</v>
      </c>
    </row>
    <row r="6474" spans="1:27" ht="16.5" x14ac:dyDescent="0.2">
      <c r="A6474" s="3">
        <v>6471</v>
      </c>
      <c r="B6474" s="3">
        <f t="shared" si="504"/>
        <v>37058202007</v>
      </c>
      <c r="C6474" s="3" t="s">
        <v>1166</v>
      </c>
      <c r="D6474" s="3" t="s">
        <v>258</v>
      </c>
      <c r="E6474" s="3" t="str">
        <f>INDEX(光放段!$G$4:$G$237,MATCH(纤芯!G6474,光放段!$C$4:$C$237,0))</f>
        <v>山东二干|烟台日照光缆:青岛山东路-青岛香江路</v>
      </c>
      <c r="F6474" s="3">
        <f>INDEX(光放段!$I$4:$I$237,MATCH(纤芯!H6474,光放段!$B$4:$B$237,0))</f>
        <v>37058200000</v>
      </c>
      <c r="G6474" s="3" t="str">
        <f t="shared" si="505"/>
        <v>山东二干|烟台日照光缆:胶州营房-青岛香江路</v>
      </c>
      <c r="H6474" s="3">
        <f>INDEX(光放段!$B$4:$B$237,MATCH(纤芯!G6474,光放段!$C$4:$C$237,0))</f>
        <v>37058202000</v>
      </c>
      <c r="I6474" s="3" t="str">
        <f t="shared" si="506"/>
        <v>烟台日照光缆</v>
      </c>
      <c r="J6474" s="3" t="str">
        <f>INDEX(子缆名称!$B$4:$B$29,纤芯!M6474)</f>
        <v>A缆</v>
      </c>
      <c r="K6474" s="3">
        <v>7</v>
      </c>
      <c r="L6474" s="3">
        <f t="shared" si="507"/>
        <v>7</v>
      </c>
      <c r="M6474" s="3">
        <f t="shared" si="508"/>
        <v>1</v>
      </c>
      <c r="N6474" s="3" t="s">
        <v>88</v>
      </c>
      <c r="O6474" s="3">
        <f>COUNTIF([1]局站!$D$4:$D$172,"="&amp;N6474)</f>
        <v>1</v>
      </c>
      <c r="P6474" s="3">
        <v>0</v>
      </c>
      <c r="Q6474" s="3">
        <v>0</v>
      </c>
      <c r="R6474" s="3">
        <v>0</v>
      </c>
      <c r="S6474" s="3" t="s">
        <v>141</v>
      </c>
      <c r="T6474" s="3">
        <f>COUNTIF([1]局站!$D$4:$D$172,"="&amp;S6474)</f>
        <v>1</v>
      </c>
      <c r="U6474" s="3">
        <v>0</v>
      </c>
      <c r="V6474" s="3">
        <v>0</v>
      </c>
      <c r="W6474" s="3">
        <v>0</v>
      </c>
      <c r="X6474" s="3" t="s">
        <v>1215</v>
      </c>
      <c r="Y6474" s="3" t="s">
        <v>852</v>
      </c>
      <c r="Z6474" s="3" t="str">
        <f>INDEX(业务类型!$C$4:$C$8,MATCH(纤芯!Y6474,业务类型!$B$4:$B$8,0))</f>
        <v>TWO</v>
      </c>
      <c r="AA6474" s="3" t="s">
        <v>986</v>
      </c>
    </row>
    <row r="6475" spans="1:27" ht="16.5" x14ac:dyDescent="0.2">
      <c r="A6475" s="3">
        <v>6472</v>
      </c>
      <c r="B6475" s="3">
        <f t="shared" si="504"/>
        <v>37058202008</v>
      </c>
      <c r="C6475" s="3" t="s">
        <v>1166</v>
      </c>
      <c r="D6475" s="3" t="s">
        <v>258</v>
      </c>
      <c r="E6475" s="3" t="str">
        <f>INDEX(光放段!$G$4:$G$237,MATCH(纤芯!G6475,光放段!$C$4:$C$237,0))</f>
        <v>山东二干|烟台日照光缆:青岛山东路-青岛香江路</v>
      </c>
      <c r="F6475" s="3">
        <f>INDEX(光放段!$I$4:$I$237,MATCH(纤芯!H6475,光放段!$B$4:$B$237,0))</f>
        <v>37058200000</v>
      </c>
      <c r="G6475" s="3" t="str">
        <f t="shared" si="505"/>
        <v>山东二干|烟台日照光缆:胶州营房-青岛香江路</v>
      </c>
      <c r="H6475" s="3">
        <f>INDEX(光放段!$B$4:$B$237,MATCH(纤芯!G6475,光放段!$C$4:$C$237,0))</f>
        <v>37058202000</v>
      </c>
      <c r="I6475" s="3" t="str">
        <f t="shared" si="506"/>
        <v>烟台日照光缆</v>
      </c>
      <c r="J6475" s="3" t="str">
        <f>INDEX(子缆名称!$B$4:$B$29,纤芯!M6475)</f>
        <v>A缆</v>
      </c>
      <c r="K6475" s="3">
        <v>8</v>
      </c>
      <c r="L6475" s="3">
        <f t="shared" si="507"/>
        <v>8</v>
      </c>
      <c r="M6475" s="3">
        <f t="shared" si="508"/>
        <v>1</v>
      </c>
      <c r="N6475" s="3" t="s">
        <v>88</v>
      </c>
      <c r="O6475" s="3">
        <f>COUNTIF([1]局站!$D$4:$D$172,"="&amp;N6475)</f>
        <v>1</v>
      </c>
      <c r="P6475" s="3">
        <v>0</v>
      </c>
      <c r="Q6475" s="3">
        <v>0</v>
      </c>
      <c r="R6475" s="3">
        <v>0</v>
      </c>
      <c r="S6475" s="3" t="s">
        <v>141</v>
      </c>
      <c r="T6475" s="3">
        <f>COUNTIF([1]局站!$D$4:$D$172,"="&amp;S6475)</f>
        <v>1</v>
      </c>
      <c r="U6475" s="3">
        <v>0</v>
      </c>
      <c r="V6475" s="3">
        <v>0</v>
      </c>
      <c r="W6475" s="3">
        <v>0</v>
      </c>
      <c r="X6475" s="3" t="s">
        <v>1215</v>
      </c>
      <c r="Y6475" s="3" t="s">
        <v>852</v>
      </c>
      <c r="Z6475" s="3" t="str">
        <f>INDEX(业务类型!$C$4:$C$8,MATCH(纤芯!Y6475,业务类型!$B$4:$B$8,0))</f>
        <v>TWO</v>
      </c>
      <c r="AA6475" s="3" t="s">
        <v>986</v>
      </c>
    </row>
    <row r="6476" spans="1:27" ht="16.5" x14ac:dyDescent="0.2">
      <c r="A6476" s="3">
        <v>6473</v>
      </c>
      <c r="B6476" s="3">
        <f t="shared" si="504"/>
        <v>37058202009</v>
      </c>
      <c r="C6476" s="3" t="s">
        <v>1166</v>
      </c>
      <c r="D6476" s="3" t="s">
        <v>258</v>
      </c>
      <c r="E6476" s="3" t="str">
        <f>INDEX(光放段!$G$4:$G$237,MATCH(纤芯!G6476,光放段!$C$4:$C$237,0))</f>
        <v>山东二干|烟台日照光缆:青岛山东路-青岛香江路</v>
      </c>
      <c r="F6476" s="3">
        <f>INDEX(光放段!$I$4:$I$237,MATCH(纤芯!H6476,光放段!$B$4:$B$237,0))</f>
        <v>37058200000</v>
      </c>
      <c r="G6476" s="3" t="str">
        <f t="shared" si="505"/>
        <v>山东二干|烟台日照光缆:胶州营房-青岛香江路</v>
      </c>
      <c r="H6476" s="3">
        <f>INDEX(光放段!$B$4:$B$237,MATCH(纤芯!G6476,光放段!$C$4:$C$237,0))</f>
        <v>37058202000</v>
      </c>
      <c r="I6476" s="3" t="str">
        <f t="shared" si="506"/>
        <v>烟台日照光缆</v>
      </c>
      <c r="J6476" s="3" t="str">
        <f>INDEX(子缆名称!$B$4:$B$29,纤芯!M6476)</f>
        <v>A缆</v>
      </c>
      <c r="K6476" s="3">
        <v>9</v>
      </c>
      <c r="L6476" s="3">
        <f t="shared" si="507"/>
        <v>9</v>
      </c>
      <c r="M6476" s="3">
        <f t="shared" si="508"/>
        <v>1</v>
      </c>
      <c r="N6476" s="3" t="s">
        <v>88</v>
      </c>
      <c r="O6476" s="3">
        <f>COUNTIF([1]局站!$D$4:$D$172,"="&amp;N6476)</f>
        <v>1</v>
      </c>
      <c r="P6476" s="3">
        <v>0</v>
      </c>
      <c r="Q6476" s="3">
        <v>0</v>
      </c>
      <c r="R6476" s="3">
        <v>0</v>
      </c>
      <c r="S6476" s="3" t="s">
        <v>141</v>
      </c>
      <c r="T6476" s="3">
        <f>COUNTIF([1]局站!$D$4:$D$172,"="&amp;S6476)</f>
        <v>1</v>
      </c>
      <c r="U6476" s="3">
        <v>0</v>
      </c>
      <c r="V6476" s="3">
        <v>0</v>
      </c>
      <c r="W6476" s="3">
        <v>0</v>
      </c>
      <c r="X6476" s="3" t="s">
        <v>1215</v>
      </c>
      <c r="Y6476" s="3" t="s">
        <v>881</v>
      </c>
      <c r="Z6476" s="3" t="str">
        <f>INDEX(业务类型!$C$4:$C$8,MATCH(纤芯!Y6476,业务类型!$B$4:$B$8,0))</f>
        <v>OTHER</v>
      </c>
      <c r="AA6476" s="3" t="s">
        <v>882</v>
      </c>
    </row>
    <row r="6477" spans="1:27" ht="16.5" x14ac:dyDescent="0.2">
      <c r="A6477" s="3">
        <v>6474</v>
      </c>
      <c r="B6477" s="3">
        <f t="shared" si="504"/>
        <v>37058202010</v>
      </c>
      <c r="C6477" s="3" t="s">
        <v>1166</v>
      </c>
      <c r="D6477" s="3" t="s">
        <v>258</v>
      </c>
      <c r="E6477" s="3" t="str">
        <f>INDEX(光放段!$G$4:$G$237,MATCH(纤芯!G6477,光放段!$C$4:$C$237,0))</f>
        <v>山东二干|烟台日照光缆:青岛山东路-青岛香江路</v>
      </c>
      <c r="F6477" s="3">
        <f>INDEX(光放段!$I$4:$I$237,MATCH(纤芯!H6477,光放段!$B$4:$B$237,0))</f>
        <v>37058200000</v>
      </c>
      <c r="G6477" s="3" t="str">
        <f t="shared" si="505"/>
        <v>山东二干|烟台日照光缆:胶州营房-青岛香江路</v>
      </c>
      <c r="H6477" s="3">
        <f>INDEX(光放段!$B$4:$B$237,MATCH(纤芯!G6477,光放段!$C$4:$C$237,0))</f>
        <v>37058202000</v>
      </c>
      <c r="I6477" s="3" t="str">
        <f t="shared" si="506"/>
        <v>烟台日照光缆</v>
      </c>
      <c r="J6477" s="3" t="str">
        <f>INDEX(子缆名称!$B$4:$B$29,纤芯!M6477)</f>
        <v>A缆</v>
      </c>
      <c r="K6477" s="3">
        <v>10</v>
      </c>
      <c r="L6477" s="3">
        <f t="shared" si="507"/>
        <v>10</v>
      </c>
      <c r="M6477" s="3">
        <f t="shared" si="508"/>
        <v>1</v>
      </c>
      <c r="N6477" s="3" t="s">
        <v>88</v>
      </c>
      <c r="O6477" s="3">
        <f>COUNTIF([1]局站!$D$4:$D$172,"="&amp;N6477)</f>
        <v>1</v>
      </c>
      <c r="P6477" s="3">
        <v>0</v>
      </c>
      <c r="Q6477" s="3">
        <v>0</v>
      </c>
      <c r="R6477" s="3">
        <v>0</v>
      </c>
      <c r="S6477" s="3" t="s">
        <v>141</v>
      </c>
      <c r="T6477" s="3">
        <f>COUNTIF([1]局站!$D$4:$D$172,"="&amp;S6477)</f>
        <v>1</v>
      </c>
      <c r="U6477" s="3">
        <v>0</v>
      </c>
      <c r="V6477" s="3">
        <v>0</v>
      </c>
      <c r="W6477" s="3">
        <v>0</v>
      </c>
      <c r="X6477" s="3" t="s">
        <v>1215</v>
      </c>
      <c r="Y6477" s="3" t="s">
        <v>881</v>
      </c>
      <c r="Z6477" s="3" t="str">
        <f>INDEX(业务类型!$C$4:$C$8,MATCH(纤芯!Y6477,业务类型!$B$4:$B$8,0))</f>
        <v>OTHER</v>
      </c>
      <c r="AA6477" s="3" t="s">
        <v>882</v>
      </c>
    </row>
    <row r="6478" spans="1:27" ht="16.5" x14ac:dyDescent="0.2">
      <c r="A6478" s="3">
        <v>6475</v>
      </c>
      <c r="B6478" s="3">
        <f t="shared" si="504"/>
        <v>37058202011</v>
      </c>
      <c r="C6478" s="3" t="s">
        <v>1166</v>
      </c>
      <c r="D6478" s="3" t="s">
        <v>258</v>
      </c>
      <c r="E6478" s="3" t="str">
        <f>INDEX(光放段!$G$4:$G$237,MATCH(纤芯!G6478,光放段!$C$4:$C$237,0))</f>
        <v>山东二干|烟台日照光缆:青岛山东路-青岛香江路</v>
      </c>
      <c r="F6478" s="3">
        <f>INDEX(光放段!$I$4:$I$237,MATCH(纤芯!H6478,光放段!$B$4:$B$237,0))</f>
        <v>37058200000</v>
      </c>
      <c r="G6478" s="3" t="str">
        <f t="shared" si="505"/>
        <v>山东二干|烟台日照光缆:胶州营房-青岛香江路</v>
      </c>
      <c r="H6478" s="3">
        <f>INDEX(光放段!$B$4:$B$237,MATCH(纤芯!G6478,光放段!$C$4:$C$237,0))</f>
        <v>37058202000</v>
      </c>
      <c r="I6478" s="3" t="str">
        <f t="shared" si="506"/>
        <v>烟台日照光缆</v>
      </c>
      <c r="J6478" s="3" t="str">
        <f>INDEX(子缆名称!$B$4:$B$29,纤芯!M6478)</f>
        <v>A缆</v>
      </c>
      <c r="K6478" s="3">
        <v>11</v>
      </c>
      <c r="L6478" s="3">
        <f t="shared" si="507"/>
        <v>11</v>
      </c>
      <c r="M6478" s="3">
        <f t="shared" si="508"/>
        <v>1</v>
      </c>
      <c r="N6478" s="3" t="s">
        <v>88</v>
      </c>
      <c r="O6478" s="3">
        <f>COUNTIF([1]局站!$D$4:$D$172,"="&amp;N6478)</f>
        <v>1</v>
      </c>
      <c r="P6478" s="3">
        <v>0</v>
      </c>
      <c r="Q6478" s="3">
        <v>0</v>
      </c>
      <c r="R6478" s="3">
        <v>0</v>
      </c>
      <c r="S6478" s="3" t="s">
        <v>141</v>
      </c>
      <c r="T6478" s="3">
        <f>COUNTIF([1]局站!$D$4:$D$172,"="&amp;S6478)</f>
        <v>1</v>
      </c>
      <c r="U6478" s="3">
        <v>0</v>
      </c>
      <c r="V6478" s="3">
        <v>0</v>
      </c>
      <c r="W6478" s="3">
        <v>0</v>
      </c>
      <c r="X6478" s="3" t="s">
        <v>1215</v>
      </c>
      <c r="Y6478" s="3" t="s">
        <v>852</v>
      </c>
      <c r="Z6478" s="3" t="str">
        <f>INDEX(业务类型!$C$4:$C$8,MATCH(纤芯!Y6478,业务类型!$B$4:$B$8,0))</f>
        <v>TWO</v>
      </c>
      <c r="AA6478" s="3" t="s">
        <v>954</v>
      </c>
    </row>
    <row r="6479" spans="1:27" ht="16.5" x14ac:dyDescent="0.2">
      <c r="A6479" s="3">
        <v>6476</v>
      </c>
      <c r="B6479" s="3">
        <f t="shared" si="504"/>
        <v>37058202012</v>
      </c>
      <c r="C6479" s="3" t="s">
        <v>1166</v>
      </c>
      <c r="D6479" s="3" t="s">
        <v>258</v>
      </c>
      <c r="E6479" s="3" t="str">
        <f>INDEX(光放段!$G$4:$G$237,MATCH(纤芯!G6479,光放段!$C$4:$C$237,0))</f>
        <v>山东二干|烟台日照光缆:青岛山东路-青岛香江路</v>
      </c>
      <c r="F6479" s="3">
        <f>INDEX(光放段!$I$4:$I$237,MATCH(纤芯!H6479,光放段!$B$4:$B$237,0))</f>
        <v>37058200000</v>
      </c>
      <c r="G6479" s="3" t="str">
        <f t="shared" si="505"/>
        <v>山东二干|烟台日照光缆:胶州营房-青岛香江路</v>
      </c>
      <c r="H6479" s="3">
        <f>INDEX(光放段!$B$4:$B$237,MATCH(纤芯!G6479,光放段!$C$4:$C$237,0))</f>
        <v>37058202000</v>
      </c>
      <c r="I6479" s="3" t="str">
        <f t="shared" si="506"/>
        <v>烟台日照光缆</v>
      </c>
      <c r="J6479" s="3" t="str">
        <f>INDEX(子缆名称!$B$4:$B$29,纤芯!M6479)</f>
        <v>A缆</v>
      </c>
      <c r="K6479" s="3">
        <v>12</v>
      </c>
      <c r="L6479" s="3">
        <f t="shared" si="507"/>
        <v>12</v>
      </c>
      <c r="M6479" s="3">
        <f t="shared" si="508"/>
        <v>1</v>
      </c>
      <c r="N6479" s="3" t="s">
        <v>88</v>
      </c>
      <c r="O6479" s="3">
        <f>COUNTIF([1]局站!$D$4:$D$172,"="&amp;N6479)</f>
        <v>1</v>
      </c>
      <c r="P6479" s="3">
        <v>0</v>
      </c>
      <c r="Q6479" s="3">
        <v>0</v>
      </c>
      <c r="R6479" s="3">
        <v>0</v>
      </c>
      <c r="S6479" s="3" t="s">
        <v>141</v>
      </c>
      <c r="T6479" s="3">
        <f>COUNTIF([1]局站!$D$4:$D$172,"="&amp;S6479)</f>
        <v>1</v>
      </c>
      <c r="U6479" s="3">
        <v>0</v>
      </c>
      <c r="V6479" s="3">
        <v>0</v>
      </c>
      <c r="W6479" s="3">
        <v>0</v>
      </c>
      <c r="X6479" s="3" t="s">
        <v>1215</v>
      </c>
      <c r="Y6479" s="3" t="s">
        <v>852</v>
      </c>
      <c r="Z6479" s="3" t="str">
        <f>INDEX(业务类型!$C$4:$C$8,MATCH(纤芯!Y6479,业务类型!$B$4:$B$8,0))</f>
        <v>TWO</v>
      </c>
      <c r="AA6479" s="3" t="s">
        <v>954</v>
      </c>
    </row>
    <row r="6480" spans="1:27" ht="16.5" x14ac:dyDescent="0.2">
      <c r="A6480" s="3">
        <v>6477</v>
      </c>
      <c r="B6480" s="3">
        <f t="shared" si="504"/>
        <v>37058301001</v>
      </c>
      <c r="C6480" s="3" t="s">
        <v>1166</v>
      </c>
      <c r="D6480" s="3" t="s">
        <v>258</v>
      </c>
      <c r="E6480" s="3" t="str">
        <f>INDEX(光放段!$G$4:$G$237,MATCH(纤芯!G6480,光放段!$C$4:$C$237,0))</f>
        <v>山东二干|烟台日照光缆:青岛香江路-日照正阳路</v>
      </c>
      <c r="F6480" s="3">
        <f>INDEX(光放段!$I$4:$I$237,MATCH(纤芯!H6480,光放段!$B$4:$B$237,0))</f>
        <v>37058300000</v>
      </c>
      <c r="G6480" s="3" t="str">
        <f t="shared" si="505"/>
        <v>山东二干|烟台日照光缆:青岛香江路-胶南珠海中路</v>
      </c>
      <c r="H6480" s="3">
        <f>INDEX(光放段!$B$4:$B$237,MATCH(纤芯!G6480,光放段!$C$4:$C$237,0))</f>
        <v>37058301000</v>
      </c>
      <c r="I6480" s="3" t="str">
        <f t="shared" si="506"/>
        <v>烟台日照光缆</v>
      </c>
      <c r="J6480" s="3" t="str">
        <f>INDEX(子缆名称!$B$4:$B$29,纤芯!M6480)</f>
        <v>A缆</v>
      </c>
      <c r="K6480" s="3">
        <v>1</v>
      </c>
      <c r="L6480" s="3">
        <f t="shared" si="507"/>
        <v>1</v>
      </c>
      <c r="M6480" s="3">
        <f t="shared" si="508"/>
        <v>1</v>
      </c>
      <c r="N6480" s="3" t="s">
        <v>141</v>
      </c>
      <c r="O6480" s="3">
        <f>COUNTIF([1]局站!$D$4:$D$172,"="&amp;N6480)</f>
        <v>1</v>
      </c>
      <c r="P6480" s="3">
        <v>0</v>
      </c>
      <c r="Q6480" s="3">
        <v>0</v>
      </c>
      <c r="R6480" s="3">
        <v>0</v>
      </c>
      <c r="S6480" s="3" t="s">
        <v>142</v>
      </c>
      <c r="T6480" s="3">
        <f>COUNTIF([1]局站!$D$4:$D$172,"="&amp;S6480)</f>
        <v>1</v>
      </c>
      <c r="U6480" s="3">
        <v>0</v>
      </c>
      <c r="V6480" s="3">
        <v>0</v>
      </c>
      <c r="W6480" s="3">
        <v>0</v>
      </c>
      <c r="X6480" s="3" t="s">
        <v>1215</v>
      </c>
      <c r="Y6480" s="3" t="s">
        <v>852</v>
      </c>
      <c r="Z6480" s="3" t="str">
        <f>INDEX(业务类型!$C$4:$C$8,MATCH(纤芯!Y6480,业务类型!$B$4:$B$8,0))</f>
        <v>TWO</v>
      </c>
      <c r="AA6480" s="3" t="s">
        <v>955</v>
      </c>
    </row>
    <row r="6481" spans="1:27" ht="16.5" x14ac:dyDescent="0.2">
      <c r="A6481" s="3">
        <v>6478</v>
      </c>
      <c r="B6481" s="3">
        <f t="shared" si="504"/>
        <v>37058301002</v>
      </c>
      <c r="C6481" s="3" t="s">
        <v>1166</v>
      </c>
      <c r="D6481" s="3" t="s">
        <v>258</v>
      </c>
      <c r="E6481" s="3" t="str">
        <f>INDEX(光放段!$G$4:$G$237,MATCH(纤芯!G6481,光放段!$C$4:$C$237,0))</f>
        <v>山东二干|烟台日照光缆:青岛香江路-日照正阳路</v>
      </c>
      <c r="F6481" s="3">
        <f>INDEX(光放段!$I$4:$I$237,MATCH(纤芯!H6481,光放段!$B$4:$B$237,0))</f>
        <v>37058300000</v>
      </c>
      <c r="G6481" s="3" t="str">
        <f t="shared" si="505"/>
        <v>山东二干|烟台日照光缆:青岛香江路-胶南珠海中路</v>
      </c>
      <c r="H6481" s="3">
        <f>INDEX(光放段!$B$4:$B$237,MATCH(纤芯!G6481,光放段!$C$4:$C$237,0))</f>
        <v>37058301000</v>
      </c>
      <c r="I6481" s="3" t="str">
        <f t="shared" si="506"/>
        <v>烟台日照光缆</v>
      </c>
      <c r="J6481" s="3" t="str">
        <f>INDEX(子缆名称!$B$4:$B$29,纤芯!M6481)</f>
        <v>A缆</v>
      </c>
      <c r="K6481" s="3">
        <v>2</v>
      </c>
      <c r="L6481" s="3">
        <f t="shared" si="507"/>
        <v>2</v>
      </c>
      <c r="M6481" s="3">
        <f t="shared" si="508"/>
        <v>1</v>
      </c>
      <c r="N6481" s="3" t="s">
        <v>141</v>
      </c>
      <c r="O6481" s="3">
        <f>COUNTIF([1]局站!$D$4:$D$172,"="&amp;N6481)</f>
        <v>1</v>
      </c>
      <c r="P6481" s="3">
        <v>0</v>
      </c>
      <c r="Q6481" s="3">
        <v>0</v>
      </c>
      <c r="R6481" s="3">
        <v>0</v>
      </c>
      <c r="S6481" s="3" t="s">
        <v>142</v>
      </c>
      <c r="T6481" s="3">
        <f>COUNTIF([1]局站!$D$4:$D$172,"="&amp;S6481)</f>
        <v>1</v>
      </c>
      <c r="U6481" s="3">
        <v>0</v>
      </c>
      <c r="V6481" s="3">
        <v>0</v>
      </c>
      <c r="W6481" s="3">
        <v>0</v>
      </c>
      <c r="X6481" s="3" t="s">
        <v>1215</v>
      </c>
      <c r="Y6481" s="3" t="s">
        <v>852</v>
      </c>
      <c r="Z6481" s="3" t="str">
        <f>INDEX(业务类型!$C$4:$C$8,MATCH(纤芯!Y6481,业务类型!$B$4:$B$8,0))</f>
        <v>TWO</v>
      </c>
      <c r="AA6481" s="3" t="s">
        <v>955</v>
      </c>
    </row>
    <row r="6482" spans="1:27" ht="16.5" x14ac:dyDescent="0.2">
      <c r="A6482" s="3">
        <v>6479</v>
      </c>
      <c r="B6482" s="3">
        <f t="shared" si="504"/>
        <v>37058301003</v>
      </c>
      <c r="C6482" s="3" t="s">
        <v>1166</v>
      </c>
      <c r="D6482" s="3" t="s">
        <v>258</v>
      </c>
      <c r="E6482" s="3" t="str">
        <f>INDEX(光放段!$G$4:$G$237,MATCH(纤芯!G6482,光放段!$C$4:$C$237,0))</f>
        <v>山东二干|烟台日照光缆:青岛香江路-日照正阳路</v>
      </c>
      <c r="F6482" s="3">
        <f>INDEX(光放段!$I$4:$I$237,MATCH(纤芯!H6482,光放段!$B$4:$B$237,0))</f>
        <v>37058300000</v>
      </c>
      <c r="G6482" s="3" t="str">
        <f t="shared" si="505"/>
        <v>山东二干|烟台日照光缆:青岛香江路-胶南珠海中路</v>
      </c>
      <c r="H6482" s="3">
        <f>INDEX(光放段!$B$4:$B$237,MATCH(纤芯!G6482,光放段!$C$4:$C$237,0))</f>
        <v>37058301000</v>
      </c>
      <c r="I6482" s="3" t="str">
        <f t="shared" si="506"/>
        <v>烟台日照光缆</v>
      </c>
      <c r="J6482" s="3" t="str">
        <f>INDEX(子缆名称!$B$4:$B$29,纤芯!M6482)</f>
        <v>A缆</v>
      </c>
      <c r="K6482" s="3">
        <v>3</v>
      </c>
      <c r="L6482" s="3">
        <f t="shared" si="507"/>
        <v>3</v>
      </c>
      <c r="M6482" s="3">
        <f t="shared" si="508"/>
        <v>1</v>
      </c>
      <c r="N6482" s="3" t="s">
        <v>141</v>
      </c>
      <c r="O6482" s="3">
        <f>COUNTIF([1]局站!$D$4:$D$172,"="&amp;N6482)</f>
        <v>1</v>
      </c>
      <c r="P6482" s="3">
        <v>0</v>
      </c>
      <c r="Q6482" s="3">
        <v>0</v>
      </c>
      <c r="R6482" s="3">
        <v>0</v>
      </c>
      <c r="S6482" s="3" t="s">
        <v>142</v>
      </c>
      <c r="T6482" s="3">
        <f>COUNTIF([1]局站!$D$4:$D$172,"="&amp;S6482)</f>
        <v>1</v>
      </c>
      <c r="U6482" s="3">
        <v>0</v>
      </c>
      <c r="V6482" s="3">
        <v>0</v>
      </c>
      <c r="W6482" s="3">
        <v>0</v>
      </c>
      <c r="X6482" s="3" t="s">
        <v>1215</v>
      </c>
      <c r="Y6482" s="3" t="s">
        <v>852</v>
      </c>
      <c r="Z6482" s="3" t="str">
        <f>INDEX(业务类型!$C$4:$C$8,MATCH(纤芯!Y6482,业务类型!$B$4:$B$8,0))</f>
        <v>TWO</v>
      </c>
      <c r="AA6482" s="3" t="s">
        <v>954</v>
      </c>
    </row>
    <row r="6483" spans="1:27" ht="16.5" x14ac:dyDescent="0.2">
      <c r="A6483" s="3">
        <v>6480</v>
      </c>
      <c r="B6483" s="3">
        <f t="shared" si="504"/>
        <v>37058301004</v>
      </c>
      <c r="C6483" s="3" t="s">
        <v>1166</v>
      </c>
      <c r="D6483" s="3" t="s">
        <v>258</v>
      </c>
      <c r="E6483" s="3" t="str">
        <f>INDEX(光放段!$G$4:$G$237,MATCH(纤芯!G6483,光放段!$C$4:$C$237,0))</f>
        <v>山东二干|烟台日照光缆:青岛香江路-日照正阳路</v>
      </c>
      <c r="F6483" s="3">
        <f>INDEX(光放段!$I$4:$I$237,MATCH(纤芯!H6483,光放段!$B$4:$B$237,0))</f>
        <v>37058300000</v>
      </c>
      <c r="G6483" s="3" t="str">
        <f t="shared" si="505"/>
        <v>山东二干|烟台日照光缆:青岛香江路-胶南珠海中路</v>
      </c>
      <c r="H6483" s="3">
        <f>INDEX(光放段!$B$4:$B$237,MATCH(纤芯!G6483,光放段!$C$4:$C$237,0))</f>
        <v>37058301000</v>
      </c>
      <c r="I6483" s="3" t="str">
        <f t="shared" si="506"/>
        <v>烟台日照光缆</v>
      </c>
      <c r="J6483" s="3" t="str">
        <f>INDEX(子缆名称!$B$4:$B$29,纤芯!M6483)</f>
        <v>A缆</v>
      </c>
      <c r="K6483" s="3">
        <v>4</v>
      </c>
      <c r="L6483" s="3">
        <f t="shared" si="507"/>
        <v>4</v>
      </c>
      <c r="M6483" s="3">
        <f t="shared" si="508"/>
        <v>1</v>
      </c>
      <c r="N6483" s="3" t="s">
        <v>141</v>
      </c>
      <c r="O6483" s="3">
        <f>COUNTIF([1]局站!$D$4:$D$172,"="&amp;N6483)</f>
        <v>1</v>
      </c>
      <c r="P6483" s="3">
        <v>0</v>
      </c>
      <c r="Q6483" s="3">
        <v>0</v>
      </c>
      <c r="R6483" s="3">
        <v>0</v>
      </c>
      <c r="S6483" s="3" t="s">
        <v>142</v>
      </c>
      <c r="T6483" s="3">
        <f>COUNTIF([1]局站!$D$4:$D$172,"="&amp;S6483)</f>
        <v>1</v>
      </c>
      <c r="U6483" s="3">
        <v>0</v>
      </c>
      <c r="V6483" s="3">
        <v>0</v>
      </c>
      <c r="W6483" s="3">
        <v>0</v>
      </c>
      <c r="X6483" s="3" t="s">
        <v>1215</v>
      </c>
      <c r="Y6483" s="3" t="s">
        <v>852</v>
      </c>
      <c r="Z6483" s="3" t="str">
        <f>INDEX(业务类型!$C$4:$C$8,MATCH(纤芯!Y6483,业务类型!$B$4:$B$8,0))</f>
        <v>TWO</v>
      </c>
      <c r="AA6483" s="3" t="s">
        <v>954</v>
      </c>
    </row>
    <row r="6484" spans="1:27" ht="16.5" x14ac:dyDescent="0.2">
      <c r="A6484" s="3">
        <v>6481</v>
      </c>
      <c r="B6484" s="3">
        <f t="shared" si="504"/>
        <v>37058301005</v>
      </c>
      <c r="C6484" s="3" t="s">
        <v>1166</v>
      </c>
      <c r="D6484" s="3" t="s">
        <v>258</v>
      </c>
      <c r="E6484" s="3" t="str">
        <f>INDEX(光放段!$G$4:$G$237,MATCH(纤芯!G6484,光放段!$C$4:$C$237,0))</f>
        <v>山东二干|烟台日照光缆:青岛香江路-日照正阳路</v>
      </c>
      <c r="F6484" s="3">
        <f>INDEX(光放段!$I$4:$I$237,MATCH(纤芯!H6484,光放段!$B$4:$B$237,0))</f>
        <v>37058300000</v>
      </c>
      <c r="G6484" s="3" t="str">
        <f t="shared" si="505"/>
        <v>山东二干|烟台日照光缆:青岛香江路-胶南珠海中路</v>
      </c>
      <c r="H6484" s="3">
        <f>INDEX(光放段!$B$4:$B$237,MATCH(纤芯!G6484,光放段!$C$4:$C$237,0))</f>
        <v>37058301000</v>
      </c>
      <c r="I6484" s="3" t="str">
        <f t="shared" si="506"/>
        <v>烟台日照光缆</v>
      </c>
      <c r="J6484" s="3" t="str">
        <f>INDEX(子缆名称!$B$4:$B$29,纤芯!M6484)</f>
        <v>A缆</v>
      </c>
      <c r="K6484" s="3">
        <v>5</v>
      </c>
      <c r="L6484" s="3">
        <f t="shared" si="507"/>
        <v>5</v>
      </c>
      <c r="M6484" s="3">
        <f t="shared" si="508"/>
        <v>1</v>
      </c>
      <c r="N6484" s="3" t="s">
        <v>141</v>
      </c>
      <c r="O6484" s="3">
        <f>COUNTIF([1]局站!$D$4:$D$172,"="&amp;N6484)</f>
        <v>1</v>
      </c>
      <c r="P6484" s="3">
        <v>0</v>
      </c>
      <c r="Q6484" s="3">
        <v>0</v>
      </c>
      <c r="R6484" s="3">
        <v>0</v>
      </c>
      <c r="S6484" s="3" t="s">
        <v>142</v>
      </c>
      <c r="T6484" s="3">
        <f>COUNTIF([1]局站!$D$4:$D$172,"="&amp;S6484)</f>
        <v>1</v>
      </c>
      <c r="U6484" s="3">
        <v>0</v>
      </c>
      <c r="V6484" s="3">
        <v>0</v>
      </c>
      <c r="W6484" s="3">
        <v>0</v>
      </c>
      <c r="X6484" s="3" t="s">
        <v>1215</v>
      </c>
      <c r="Y6484" s="3" t="s">
        <v>881</v>
      </c>
      <c r="Z6484" s="3" t="str">
        <f>INDEX(业务类型!$C$4:$C$8,MATCH(纤芯!Y6484,业务类型!$B$4:$B$8,0))</f>
        <v>OTHER</v>
      </c>
      <c r="AA6484" s="3" t="s">
        <v>882</v>
      </c>
    </row>
    <row r="6485" spans="1:27" ht="16.5" x14ac:dyDescent="0.2">
      <c r="A6485" s="3">
        <v>6482</v>
      </c>
      <c r="B6485" s="3">
        <f t="shared" ref="B6485:B6548" si="509">H6485+K6485</f>
        <v>37058301006</v>
      </c>
      <c r="C6485" s="3" t="s">
        <v>1166</v>
      </c>
      <c r="D6485" s="3" t="s">
        <v>258</v>
      </c>
      <c r="E6485" s="3" t="str">
        <f>INDEX(光放段!$G$4:$G$237,MATCH(纤芯!G6485,光放段!$C$4:$C$237,0))</f>
        <v>山东二干|烟台日照光缆:青岛香江路-日照正阳路</v>
      </c>
      <c r="F6485" s="3">
        <f>INDEX(光放段!$I$4:$I$237,MATCH(纤芯!H6485,光放段!$B$4:$B$237,0))</f>
        <v>37058300000</v>
      </c>
      <c r="G6485" s="3" t="str">
        <f t="shared" si="505"/>
        <v>山东二干|烟台日照光缆:青岛香江路-胶南珠海中路</v>
      </c>
      <c r="H6485" s="3">
        <f>INDEX(光放段!$B$4:$B$237,MATCH(纤芯!G6485,光放段!$C$4:$C$237,0))</f>
        <v>37058301000</v>
      </c>
      <c r="I6485" s="3" t="str">
        <f t="shared" si="506"/>
        <v>烟台日照光缆</v>
      </c>
      <c r="J6485" s="3" t="str">
        <f>INDEX(子缆名称!$B$4:$B$29,纤芯!M6485)</f>
        <v>A缆</v>
      </c>
      <c r="K6485" s="3">
        <v>6</v>
      </c>
      <c r="L6485" s="3">
        <f t="shared" si="507"/>
        <v>6</v>
      </c>
      <c r="M6485" s="3">
        <f t="shared" si="508"/>
        <v>1</v>
      </c>
      <c r="N6485" s="3" t="s">
        <v>141</v>
      </c>
      <c r="O6485" s="3">
        <f>COUNTIF([1]局站!$D$4:$D$172,"="&amp;N6485)</f>
        <v>1</v>
      </c>
      <c r="P6485" s="3">
        <v>0</v>
      </c>
      <c r="Q6485" s="3">
        <v>0</v>
      </c>
      <c r="R6485" s="3">
        <v>0</v>
      </c>
      <c r="S6485" s="3" t="s">
        <v>142</v>
      </c>
      <c r="T6485" s="3">
        <f>COUNTIF([1]局站!$D$4:$D$172,"="&amp;S6485)</f>
        <v>1</v>
      </c>
      <c r="U6485" s="3">
        <v>0</v>
      </c>
      <c r="V6485" s="3">
        <v>0</v>
      </c>
      <c r="W6485" s="3">
        <v>0</v>
      </c>
      <c r="X6485" s="3" t="s">
        <v>1215</v>
      </c>
      <c r="Y6485" s="3" t="s">
        <v>880</v>
      </c>
      <c r="Z6485" s="3" t="str">
        <f>INDEX(业务类型!$C$4:$C$8,MATCH(纤芯!Y6485,业务类型!$B$4:$B$8,0))</f>
        <v>IDLE</v>
      </c>
      <c r="AA6485" s="3"/>
    </row>
    <row r="6486" spans="1:27" ht="16.5" x14ac:dyDescent="0.2">
      <c r="A6486" s="3">
        <v>6483</v>
      </c>
      <c r="B6486" s="3">
        <f t="shared" si="509"/>
        <v>37058301007</v>
      </c>
      <c r="C6486" s="3" t="s">
        <v>1166</v>
      </c>
      <c r="D6486" s="3" t="s">
        <v>258</v>
      </c>
      <c r="E6486" s="3" t="str">
        <f>INDEX(光放段!$G$4:$G$237,MATCH(纤芯!G6486,光放段!$C$4:$C$237,0))</f>
        <v>山东二干|烟台日照光缆:青岛香江路-日照正阳路</v>
      </c>
      <c r="F6486" s="3">
        <f>INDEX(光放段!$I$4:$I$237,MATCH(纤芯!H6486,光放段!$B$4:$B$237,0))</f>
        <v>37058300000</v>
      </c>
      <c r="G6486" s="3" t="str">
        <f t="shared" si="505"/>
        <v>山东二干|烟台日照光缆:青岛香江路-胶南珠海中路</v>
      </c>
      <c r="H6486" s="3">
        <f>INDEX(光放段!$B$4:$B$237,MATCH(纤芯!G6486,光放段!$C$4:$C$237,0))</f>
        <v>37058301000</v>
      </c>
      <c r="I6486" s="3" t="str">
        <f t="shared" si="506"/>
        <v>烟台日照光缆</v>
      </c>
      <c r="J6486" s="3" t="str">
        <f>INDEX(子缆名称!$B$4:$B$29,纤芯!M6486)</f>
        <v>A缆</v>
      </c>
      <c r="K6486" s="3">
        <v>7</v>
      </c>
      <c r="L6486" s="3">
        <f t="shared" si="507"/>
        <v>7</v>
      </c>
      <c r="M6486" s="3">
        <f t="shared" si="508"/>
        <v>1</v>
      </c>
      <c r="N6486" s="3" t="s">
        <v>141</v>
      </c>
      <c r="O6486" s="3">
        <f>COUNTIF([1]局站!$D$4:$D$172,"="&amp;N6486)</f>
        <v>1</v>
      </c>
      <c r="P6486" s="3">
        <v>0</v>
      </c>
      <c r="Q6486" s="3">
        <v>0</v>
      </c>
      <c r="R6486" s="3">
        <v>0</v>
      </c>
      <c r="S6486" s="3" t="s">
        <v>142</v>
      </c>
      <c r="T6486" s="3">
        <f>COUNTIF([1]局站!$D$4:$D$172,"="&amp;S6486)</f>
        <v>1</v>
      </c>
      <c r="U6486" s="3">
        <v>0</v>
      </c>
      <c r="V6486" s="3">
        <v>0</v>
      </c>
      <c r="W6486" s="3">
        <v>0</v>
      </c>
      <c r="X6486" s="3" t="s">
        <v>1215</v>
      </c>
      <c r="Y6486" s="3" t="s">
        <v>852</v>
      </c>
      <c r="Z6486" s="3" t="str">
        <f>INDEX(业务类型!$C$4:$C$8,MATCH(纤芯!Y6486,业务类型!$B$4:$B$8,0))</f>
        <v>TWO</v>
      </c>
      <c r="AA6486" s="3" t="s">
        <v>986</v>
      </c>
    </row>
    <row r="6487" spans="1:27" ht="16.5" x14ac:dyDescent="0.2">
      <c r="A6487" s="3">
        <v>6484</v>
      </c>
      <c r="B6487" s="3">
        <f t="shared" si="509"/>
        <v>37058301008</v>
      </c>
      <c r="C6487" s="3" t="s">
        <v>1166</v>
      </c>
      <c r="D6487" s="3" t="s">
        <v>258</v>
      </c>
      <c r="E6487" s="3" t="str">
        <f>INDEX(光放段!$G$4:$G$237,MATCH(纤芯!G6487,光放段!$C$4:$C$237,0))</f>
        <v>山东二干|烟台日照光缆:青岛香江路-日照正阳路</v>
      </c>
      <c r="F6487" s="3">
        <f>INDEX(光放段!$I$4:$I$237,MATCH(纤芯!H6487,光放段!$B$4:$B$237,0))</f>
        <v>37058300000</v>
      </c>
      <c r="G6487" s="3" t="str">
        <f t="shared" si="505"/>
        <v>山东二干|烟台日照光缆:青岛香江路-胶南珠海中路</v>
      </c>
      <c r="H6487" s="3">
        <f>INDEX(光放段!$B$4:$B$237,MATCH(纤芯!G6487,光放段!$C$4:$C$237,0))</f>
        <v>37058301000</v>
      </c>
      <c r="I6487" s="3" t="str">
        <f t="shared" si="506"/>
        <v>烟台日照光缆</v>
      </c>
      <c r="J6487" s="3" t="str">
        <f>INDEX(子缆名称!$B$4:$B$29,纤芯!M6487)</f>
        <v>A缆</v>
      </c>
      <c r="K6487" s="3">
        <v>8</v>
      </c>
      <c r="L6487" s="3">
        <f t="shared" si="507"/>
        <v>8</v>
      </c>
      <c r="M6487" s="3">
        <f t="shared" si="508"/>
        <v>1</v>
      </c>
      <c r="N6487" s="3" t="s">
        <v>141</v>
      </c>
      <c r="O6487" s="3">
        <f>COUNTIF([1]局站!$D$4:$D$172,"="&amp;N6487)</f>
        <v>1</v>
      </c>
      <c r="P6487" s="3">
        <v>0</v>
      </c>
      <c r="Q6487" s="3">
        <v>0</v>
      </c>
      <c r="R6487" s="3">
        <v>0</v>
      </c>
      <c r="S6487" s="3" t="s">
        <v>142</v>
      </c>
      <c r="T6487" s="3">
        <f>COUNTIF([1]局站!$D$4:$D$172,"="&amp;S6487)</f>
        <v>1</v>
      </c>
      <c r="U6487" s="3">
        <v>0</v>
      </c>
      <c r="V6487" s="3">
        <v>0</v>
      </c>
      <c r="W6487" s="3">
        <v>0</v>
      </c>
      <c r="X6487" s="3" t="s">
        <v>1215</v>
      </c>
      <c r="Y6487" s="3" t="s">
        <v>852</v>
      </c>
      <c r="Z6487" s="3" t="str">
        <f>INDEX(业务类型!$C$4:$C$8,MATCH(纤芯!Y6487,业务类型!$B$4:$B$8,0))</f>
        <v>TWO</v>
      </c>
      <c r="AA6487" s="3" t="s">
        <v>986</v>
      </c>
    </row>
    <row r="6488" spans="1:27" ht="16.5" x14ac:dyDescent="0.2">
      <c r="A6488" s="3">
        <v>6485</v>
      </c>
      <c r="B6488" s="3">
        <f t="shared" si="509"/>
        <v>37058301009</v>
      </c>
      <c r="C6488" s="3" t="s">
        <v>1166</v>
      </c>
      <c r="D6488" s="3" t="s">
        <v>258</v>
      </c>
      <c r="E6488" s="3" t="str">
        <f>INDEX(光放段!$G$4:$G$237,MATCH(纤芯!G6488,光放段!$C$4:$C$237,0))</f>
        <v>山东二干|烟台日照光缆:青岛香江路-日照正阳路</v>
      </c>
      <c r="F6488" s="3">
        <f>INDEX(光放段!$I$4:$I$237,MATCH(纤芯!H6488,光放段!$B$4:$B$237,0))</f>
        <v>37058300000</v>
      </c>
      <c r="G6488" s="3" t="str">
        <f t="shared" si="505"/>
        <v>山东二干|烟台日照光缆:青岛香江路-胶南珠海中路</v>
      </c>
      <c r="H6488" s="3">
        <f>INDEX(光放段!$B$4:$B$237,MATCH(纤芯!G6488,光放段!$C$4:$C$237,0))</f>
        <v>37058301000</v>
      </c>
      <c r="I6488" s="3" t="str">
        <f t="shared" si="506"/>
        <v>烟台日照光缆</v>
      </c>
      <c r="J6488" s="3" t="str">
        <f>INDEX(子缆名称!$B$4:$B$29,纤芯!M6488)</f>
        <v>A缆</v>
      </c>
      <c r="K6488" s="3">
        <v>9</v>
      </c>
      <c r="L6488" s="3">
        <f t="shared" si="507"/>
        <v>9</v>
      </c>
      <c r="M6488" s="3">
        <f t="shared" si="508"/>
        <v>1</v>
      </c>
      <c r="N6488" s="3" t="s">
        <v>141</v>
      </c>
      <c r="O6488" s="3">
        <f>COUNTIF([1]局站!$D$4:$D$172,"="&amp;N6488)</f>
        <v>1</v>
      </c>
      <c r="P6488" s="3">
        <v>0</v>
      </c>
      <c r="Q6488" s="3">
        <v>0</v>
      </c>
      <c r="R6488" s="3">
        <v>0</v>
      </c>
      <c r="S6488" s="3" t="s">
        <v>142</v>
      </c>
      <c r="T6488" s="3">
        <f>COUNTIF([1]局站!$D$4:$D$172,"="&amp;S6488)</f>
        <v>1</v>
      </c>
      <c r="U6488" s="3">
        <v>0</v>
      </c>
      <c r="V6488" s="3">
        <v>0</v>
      </c>
      <c r="W6488" s="3">
        <v>0</v>
      </c>
      <c r="X6488" s="3" t="s">
        <v>1215</v>
      </c>
      <c r="Y6488" s="3" t="s">
        <v>881</v>
      </c>
      <c r="Z6488" s="3" t="str">
        <f>INDEX(业务类型!$C$4:$C$8,MATCH(纤芯!Y6488,业务类型!$B$4:$B$8,0))</f>
        <v>OTHER</v>
      </c>
      <c r="AA6488" s="3" t="s">
        <v>882</v>
      </c>
    </row>
    <row r="6489" spans="1:27" ht="16.5" x14ac:dyDescent="0.2">
      <c r="A6489" s="3">
        <v>6486</v>
      </c>
      <c r="B6489" s="3">
        <f t="shared" si="509"/>
        <v>37058301010</v>
      </c>
      <c r="C6489" s="3" t="s">
        <v>1166</v>
      </c>
      <c r="D6489" s="3" t="s">
        <v>258</v>
      </c>
      <c r="E6489" s="3" t="str">
        <f>INDEX(光放段!$G$4:$G$237,MATCH(纤芯!G6489,光放段!$C$4:$C$237,0))</f>
        <v>山东二干|烟台日照光缆:青岛香江路-日照正阳路</v>
      </c>
      <c r="F6489" s="3">
        <f>INDEX(光放段!$I$4:$I$237,MATCH(纤芯!H6489,光放段!$B$4:$B$237,0))</f>
        <v>37058300000</v>
      </c>
      <c r="G6489" s="3" t="str">
        <f t="shared" si="505"/>
        <v>山东二干|烟台日照光缆:青岛香江路-胶南珠海中路</v>
      </c>
      <c r="H6489" s="3">
        <f>INDEX(光放段!$B$4:$B$237,MATCH(纤芯!G6489,光放段!$C$4:$C$237,0))</f>
        <v>37058301000</v>
      </c>
      <c r="I6489" s="3" t="str">
        <f t="shared" si="506"/>
        <v>烟台日照光缆</v>
      </c>
      <c r="J6489" s="3" t="str">
        <f>INDEX(子缆名称!$B$4:$B$29,纤芯!M6489)</f>
        <v>A缆</v>
      </c>
      <c r="K6489" s="3">
        <v>10</v>
      </c>
      <c r="L6489" s="3">
        <f t="shared" si="507"/>
        <v>10</v>
      </c>
      <c r="M6489" s="3">
        <f t="shared" si="508"/>
        <v>1</v>
      </c>
      <c r="N6489" s="3" t="s">
        <v>141</v>
      </c>
      <c r="O6489" s="3">
        <f>COUNTIF([1]局站!$D$4:$D$172,"="&amp;N6489)</f>
        <v>1</v>
      </c>
      <c r="P6489" s="3">
        <v>0</v>
      </c>
      <c r="Q6489" s="3">
        <v>0</v>
      </c>
      <c r="R6489" s="3">
        <v>0</v>
      </c>
      <c r="S6489" s="3" t="s">
        <v>142</v>
      </c>
      <c r="T6489" s="3">
        <f>COUNTIF([1]局站!$D$4:$D$172,"="&amp;S6489)</f>
        <v>1</v>
      </c>
      <c r="U6489" s="3">
        <v>0</v>
      </c>
      <c r="V6489" s="3">
        <v>0</v>
      </c>
      <c r="W6489" s="3">
        <v>0</v>
      </c>
      <c r="X6489" s="3" t="s">
        <v>1215</v>
      </c>
      <c r="Y6489" s="3" t="s">
        <v>880</v>
      </c>
      <c r="Z6489" s="3" t="str">
        <f>INDEX(业务类型!$C$4:$C$8,MATCH(纤芯!Y6489,业务类型!$B$4:$B$8,0))</f>
        <v>IDLE</v>
      </c>
      <c r="AA6489" s="3"/>
    </row>
    <row r="6490" spans="1:27" ht="16.5" x14ac:dyDescent="0.2">
      <c r="A6490" s="3">
        <v>6487</v>
      </c>
      <c r="B6490" s="3">
        <f t="shared" si="509"/>
        <v>37058301011</v>
      </c>
      <c r="C6490" s="3" t="s">
        <v>1166</v>
      </c>
      <c r="D6490" s="3" t="s">
        <v>258</v>
      </c>
      <c r="E6490" s="3" t="str">
        <f>INDEX(光放段!$G$4:$G$237,MATCH(纤芯!G6490,光放段!$C$4:$C$237,0))</f>
        <v>山东二干|烟台日照光缆:青岛香江路-日照正阳路</v>
      </c>
      <c r="F6490" s="3">
        <f>INDEX(光放段!$I$4:$I$237,MATCH(纤芯!H6490,光放段!$B$4:$B$237,0))</f>
        <v>37058300000</v>
      </c>
      <c r="G6490" s="3" t="str">
        <f t="shared" si="505"/>
        <v>山东二干|烟台日照光缆:青岛香江路-胶南珠海中路</v>
      </c>
      <c r="H6490" s="3">
        <f>INDEX(光放段!$B$4:$B$237,MATCH(纤芯!G6490,光放段!$C$4:$C$237,0))</f>
        <v>37058301000</v>
      </c>
      <c r="I6490" s="3" t="str">
        <f t="shared" si="506"/>
        <v>烟台日照光缆</v>
      </c>
      <c r="J6490" s="3" t="str">
        <f>INDEX(子缆名称!$B$4:$B$29,纤芯!M6490)</f>
        <v>A缆</v>
      </c>
      <c r="K6490" s="3">
        <v>11</v>
      </c>
      <c r="L6490" s="3">
        <f t="shared" si="507"/>
        <v>11</v>
      </c>
      <c r="M6490" s="3">
        <f t="shared" si="508"/>
        <v>1</v>
      </c>
      <c r="N6490" s="3" t="s">
        <v>141</v>
      </c>
      <c r="O6490" s="3">
        <f>COUNTIF([1]局站!$D$4:$D$172,"="&amp;N6490)</f>
        <v>1</v>
      </c>
      <c r="P6490" s="3">
        <v>0</v>
      </c>
      <c r="Q6490" s="3">
        <v>0</v>
      </c>
      <c r="R6490" s="3">
        <v>0</v>
      </c>
      <c r="S6490" s="3" t="s">
        <v>142</v>
      </c>
      <c r="T6490" s="3">
        <f>COUNTIF([1]局站!$D$4:$D$172,"="&amp;S6490)</f>
        <v>1</v>
      </c>
      <c r="U6490" s="3">
        <v>0</v>
      </c>
      <c r="V6490" s="3">
        <v>0</v>
      </c>
      <c r="W6490" s="3">
        <v>0</v>
      </c>
      <c r="X6490" s="3" t="s">
        <v>1215</v>
      </c>
      <c r="Y6490" s="3" t="s">
        <v>880</v>
      </c>
      <c r="Z6490" s="3" t="str">
        <f>INDEX(业务类型!$C$4:$C$8,MATCH(纤芯!Y6490,业务类型!$B$4:$B$8,0))</f>
        <v>IDLE</v>
      </c>
      <c r="AA6490" s="3"/>
    </row>
    <row r="6491" spans="1:27" ht="16.5" x14ac:dyDescent="0.2">
      <c r="A6491" s="3">
        <v>6488</v>
      </c>
      <c r="B6491" s="3">
        <f t="shared" si="509"/>
        <v>37058301012</v>
      </c>
      <c r="C6491" s="3" t="s">
        <v>1166</v>
      </c>
      <c r="D6491" s="3" t="s">
        <v>258</v>
      </c>
      <c r="E6491" s="3" t="str">
        <f>INDEX(光放段!$G$4:$G$237,MATCH(纤芯!G6491,光放段!$C$4:$C$237,0))</f>
        <v>山东二干|烟台日照光缆:青岛香江路-日照正阳路</v>
      </c>
      <c r="F6491" s="3">
        <f>INDEX(光放段!$I$4:$I$237,MATCH(纤芯!H6491,光放段!$B$4:$B$237,0))</f>
        <v>37058300000</v>
      </c>
      <c r="G6491" s="3" t="str">
        <f t="shared" si="505"/>
        <v>山东二干|烟台日照光缆:青岛香江路-胶南珠海中路</v>
      </c>
      <c r="H6491" s="3">
        <f>INDEX(光放段!$B$4:$B$237,MATCH(纤芯!G6491,光放段!$C$4:$C$237,0))</f>
        <v>37058301000</v>
      </c>
      <c r="I6491" s="3" t="str">
        <f t="shared" si="506"/>
        <v>烟台日照光缆</v>
      </c>
      <c r="J6491" s="3" t="str">
        <f>INDEX(子缆名称!$B$4:$B$29,纤芯!M6491)</f>
        <v>A缆</v>
      </c>
      <c r="K6491" s="3">
        <v>12</v>
      </c>
      <c r="L6491" s="3">
        <f t="shared" si="507"/>
        <v>12</v>
      </c>
      <c r="M6491" s="3">
        <f t="shared" si="508"/>
        <v>1</v>
      </c>
      <c r="N6491" s="3" t="s">
        <v>141</v>
      </c>
      <c r="O6491" s="3">
        <f>COUNTIF([1]局站!$D$4:$D$172,"="&amp;N6491)</f>
        <v>1</v>
      </c>
      <c r="P6491" s="3">
        <v>0</v>
      </c>
      <c r="Q6491" s="3">
        <v>0</v>
      </c>
      <c r="R6491" s="3">
        <v>0</v>
      </c>
      <c r="S6491" s="3" t="s">
        <v>142</v>
      </c>
      <c r="T6491" s="3">
        <f>COUNTIF([1]局站!$D$4:$D$172,"="&amp;S6491)</f>
        <v>1</v>
      </c>
      <c r="U6491" s="3">
        <v>0</v>
      </c>
      <c r="V6491" s="3">
        <v>0</v>
      </c>
      <c r="W6491" s="3">
        <v>0</v>
      </c>
      <c r="X6491" s="3" t="s">
        <v>1215</v>
      </c>
      <c r="Y6491" s="3" t="s">
        <v>880</v>
      </c>
      <c r="Z6491" s="3" t="str">
        <f>INDEX(业务类型!$C$4:$C$8,MATCH(纤芯!Y6491,业务类型!$B$4:$B$8,0))</f>
        <v>IDLE</v>
      </c>
      <c r="AA6491" s="3"/>
    </row>
    <row r="6492" spans="1:27" ht="16.5" x14ac:dyDescent="0.2">
      <c r="A6492" s="3">
        <v>6489</v>
      </c>
      <c r="B6492" s="3">
        <f t="shared" si="509"/>
        <v>37058302001</v>
      </c>
      <c r="C6492" s="3" t="s">
        <v>1166</v>
      </c>
      <c r="D6492" s="3" t="s">
        <v>258</v>
      </c>
      <c r="E6492" s="3" t="str">
        <f>INDEX(光放段!$G$4:$G$237,MATCH(纤芯!G6492,光放段!$C$4:$C$237,0))</f>
        <v>山东二干|烟台日照光缆:青岛香江路-日照正阳路</v>
      </c>
      <c r="F6492" s="3">
        <f>INDEX(光放段!$I$4:$I$237,MATCH(纤芯!H6492,光放段!$B$4:$B$237,0))</f>
        <v>37058300000</v>
      </c>
      <c r="G6492" s="3" t="str">
        <f t="shared" si="505"/>
        <v>山东二干|烟台日照光缆:胶南珠海中路-胶南泊里</v>
      </c>
      <c r="H6492" s="3">
        <f>INDEX(光放段!$B$4:$B$237,MATCH(纤芯!G6492,光放段!$C$4:$C$237,0))</f>
        <v>37058302000</v>
      </c>
      <c r="I6492" s="3" t="str">
        <f t="shared" si="506"/>
        <v>烟台日照光缆</v>
      </c>
      <c r="J6492" s="3" t="str">
        <f>INDEX(子缆名称!$B$4:$B$29,纤芯!M6492)</f>
        <v>A缆</v>
      </c>
      <c r="K6492" s="3">
        <v>1</v>
      </c>
      <c r="L6492" s="3">
        <f t="shared" si="507"/>
        <v>1</v>
      </c>
      <c r="M6492" s="3">
        <f t="shared" si="508"/>
        <v>1</v>
      </c>
      <c r="N6492" s="3" t="s">
        <v>142</v>
      </c>
      <c r="O6492" s="3">
        <f>COUNTIF([1]局站!$D$4:$D$172,"="&amp;N6492)</f>
        <v>1</v>
      </c>
      <c r="P6492" s="3">
        <v>0</v>
      </c>
      <c r="Q6492" s="3">
        <v>0</v>
      </c>
      <c r="R6492" s="3">
        <v>0</v>
      </c>
      <c r="S6492" s="3" t="s">
        <v>143</v>
      </c>
      <c r="T6492" s="3">
        <f>COUNTIF([1]局站!$D$4:$D$172,"="&amp;S6492)</f>
        <v>1</v>
      </c>
      <c r="U6492" s="3">
        <v>0</v>
      </c>
      <c r="V6492" s="3">
        <v>0</v>
      </c>
      <c r="W6492" s="3">
        <v>0</v>
      </c>
      <c r="X6492" s="3" t="s">
        <v>1215</v>
      </c>
      <c r="Y6492" s="3" t="s">
        <v>852</v>
      </c>
      <c r="Z6492" s="3" t="str">
        <f>INDEX(业务类型!$C$4:$C$8,MATCH(纤芯!Y6492,业务类型!$B$4:$B$8,0))</f>
        <v>TWO</v>
      </c>
      <c r="AA6492" s="3" t="s">
        <v>955</v>
      </c>
    </row>
    <row r="6493" spans="1:27" ht="16.5" x14ac:dyDescent="0.2">
      <c r="A6493" s="3">
        <v>6490</v>
      </c>
      <c r="B6493" s="3">
        <f t="shared" si="509"/>
        <v>37058302002</v>
      </c>
      <c r="C6493" s="3" t="s">
        <v>1166</v>
      </c>
      <c r="D6493" s="3" t="s">
        <v>258</v>
      </c>
      <c r="E6493" s="3" t="str">
        <f>INDEX(光放段!$G$4:$G$237,MATCH(纤芯!G6493,光放段!$C$4:$C$237,0))</f>
        <v>山东二干|烟台日照光缆:青岛香江路-日照正阳路</v>
      </c>
      <c r="F6493" s="3">
        <f>INDEX(光放段!$I$4:$I$237,MATCH(纤芯!H6493,光放段!$B$4:$B$237,0))</f>
        <v>37058300000</v>
      </c>
      <c r="G6493" s="3" t="str">
        <f t="shared" si="505"/>
        <v>山东二干|烟台日照光缆:胶南珠海中路-胶南泊里</v>
      </c>
      <c r="H6493" s="3">
        <f>INDEX(光放段!$B$4:$B$237,MATCH(纤芯!G6493,光放段!$C$4:$C$237,0))</f>
        <v>37058302000</v>
      </c>
      <c r="I6493" s="3" t="str">
        <f t="shared" si="506"/>
        <v>烟台日照光缆</v>
      </c>
      <c r="J6493" s="3" t="str">
        <f>INDEX(子缆名称!$B$4:$B$29,纤芯!M6493)</f>
        <v>A缆</v>
      </c>
      <c r="K6493" s="3">
        <v>2</v>
      </c>
      <c r="L6493" s="3">
        <f t="shared" si="507"/>
        <v>2</v>
      </c>
      <c r="M6493" s="3">
        <f t="shared" si="508"/>
        <v>1</v>
      </c>
      <c r="N6493" s="3" t="s">
        <v>142</v>
      </c>
      <c r="O6493" s="3">
        <f>COUNTIF([1]局站!$D$4:$D$172,"="&amp;N6493)</f>
        <v>1</v>
      </c>
      <c r="P6493" s="3">
        <v>0</v>
      </c>
      <c r="Q6493" s="3">
        <v>0</v>
      </c>
      <c r="R6493" s="3">
        <v>0</v>
      </c>
      <c r="S6493" s="3" t="s">
        <v>143</v>
      </c>
      <c r="T6493" s="3">
        <f>COUNTIF([1]局站!$D$4:$D$172,"="&amp;S6493)</f>
        <v>1</v>
      </c>
      <c r="U6493" s="3">
        <v>0</v>
      </c>
      <c r="V6493" s="3">
        <v>0</v>
      </c>
      <c r="W6493" s="3">
        <v>0</v>
      </c>
      <c r="X6493" s="3" t="s">
        <v>1215</v>
      </c>
      <c r="Y6493" s="3" t="s">
        <v>852</v>
      </c>
      <c r="Z6493" s="3" t="str">
        <f>INDEX(业务类型!$C$4:$C$8,MATCH(纤芯!Y6493,业务类型!$B$4:$B$8,0))</f>
        <v>TWO</v>
      </c>
      <c r="AA6493" s="3" t="s">
        <v>955</v>
      </c>
    </row>
    <row r="6494" spans="1:27" ht="16.5" x14ac:dyDescent="0.2">
      <c r="A6494" s="3">
        <v>6491</v>
      </c>
      <c r="B6494" s="3">
        <f t="shared" si="509"/>
        <v>37058302003</v>
      </c>
      <c r="C6494" s="3" t="s">
        <v>1166</v>
      </c>
      <c r="D6494" s="3" t="s">
        <v>258</v>
      </c>
      <c r="E6494" s="3" t="str">
        <f>INDEX(光放段!$G$4:$G$237,MATCH(纤芯!G6494,光放段!$C$4:$C$237,0))</f>
        <v>山东二干|烟台日照光缆:青岛香江路-日照正阳路</v>
      </c>
      <c r="F6494" s="3">
        <f>INDEX(光放段!$I$4:$I$237,MATCH(纤芯!H6494,光放段!$B$4:$B$237,0))</f>
        <v>37058300000</v>
      </c>
      <c r="G6494" s="3" t="str">
        <f t="shared" si="505"/>
        <v>山东二干|烟台日照光缆:胶南珠海中路-胶南泊里</v>
      </c>
      <c r="H6494" s="3">
        <f>INDEX(光放段!$B$4:$B$237,MATCH(纤芯!G6494,光放段!$C$4:$C$237,0))</f>
        <v>37058302000</v>
      </c>
      <c r="I6494" s="3" t="str">
        <f t="shared" si="506"/>
        <v>烟台日照光缆</v>
      </c>
      <c r="J6494" s="3" t="str">
        <f>INDEX(子缆名称!$B$4:$B$29,纤芯!M6494)</f>
        <v>A缆</v>
      </c>
      <c r="K6494" s="3">
        <v>3</v>
      </c>
      <c r="L6494" s="3">
        <f t="shared" si="507"/>
        <v>3</v>
      </c>
      <c r="M6494" s="3">
        <f t="shared" si="508"/>
        <v>1</v>
      </c>
      <c r="N6494" s="3" t="s">
        <v>142</v>
      </c>
      <c r="O6494" s="3">
        <f>COUNTIF([1]局站!$D$4:$D$172,"="&amp;N6494)</f>
        <v>1</v>
      </c>
      <c r="P6494" s="3">
        <v>0</v>
      </c>
      <c r="Q6494" s="3">
        <v>0</v>
      </c>
      <c r="R6494" s="3">
        <v>0</v>
      </c>
      <c r="S6494" s="3" t="s">
        <v>143</v>
      </c>
      <c r="T6494" s="3">
        <f>COUNTIF([1]局站!$D$4:$D$172,"="&amp;S6494)</f>
        <v>1</v>
      </c>
      <c r="U6494" s="3">
        <v>0</v>
      </c>
      <c r="V6494" s="3">
        <v>0</v>
      </c>
      <c r="W6494" s="3">
        <v>0</v>
      </c>
      <c r="X6494" s="3" t="s">
        <v>1215</v>
      </c>
      <c r="Y6494" s="3" t="s">
        <v>852</v>
      </c>
      <c r="Z6494" s="3" t="str">
        <f>INDEX(业务类型!$C$4:$C$8,MATCH(纤芯!Y6494,业务类型!$B$4:$B$8,0))</f>
        <v>TWO</v>
      </c>
      <c r="AA6494" s="3" t="s">
        <v>954</v>
      </c>
    </row>
    <row r="6495" spans="1:27" ht="16.5" x14ac:dyDescent="0.2">
      <c r="A6495" s="3">
        <v>6492</v>
      </c>
      <c r="B6495" s="3">
        <f t="shared" si="509"/>
        <v>37058302004</v>
      </c>
      <c r="C6495" s="3" t="s">
        <v>1166</v>
      </c>
      <c r="D6495" s="3" t="s">
        <v>258</v>
      </c>
      <c r="E6495" s="3" t="str">
        <f>INDEX(光放段!$G$4:$G$237,MATCH(纤芯!G6495,光放段!$C$4:$C$237,0))</f>
        <v>山东二干|烟台日照光缆:青岛香江路-日照正阳路</v>
      </c>
      <c r="F6495" s="3">
        <f>INDEX(光放段!$I$4:$I$237,MATCH(纤芯!H6495,光放段!$B$4:$B$237,0))</f>
        <v>37058300000</v>
      </c>
      <c r="G6495" s="3" t="str">
        <f t="shared" si="505"/>
        <v>山东二干|烟台日照光缆:胶南珠海中路-胶南泊里</v>
      </c>
      <c r="H6495" s="3">
        <f>INDEX(光放段!$B$4:$B$237,MATCH(纤芯!G6495,光放段!$C$4:$C$237,0))</f>
        <v>37058302000</v>
      </c>
      <c r="I6495" s="3" t="str">
        <f t="shared" si="506"/>
        <v>烟台日照光缆</v>
      </c>
      <c r="J6495" s="3" t="str">
        <f>INDEX(子缆名称!$B$4:$B$29,纤芯!M6495)</f>
        <v>A缆</v>
      </c>
      <c r="K6495" s="3">
        <v>4</v>
      </c>
      <c r="L6495" s="3">
        <f t="shared" si="507"/>
        <v>4</v>
      </c>
      <c r="M6495" s="3">
        <f t="shared" si="508"/>
        <v>1</v>
      </c>
      <c r="N6495" s="3" t="s">
        <v>142</v>
      </c>
      <c r="O6495" s="3">
        <f>COUNTIF([1]局站!$D$4:$D$172,"="&amp;N6495)</f>
        <v>1</v>
      </c>
      <c r="P6495" s="3">
        <v>0</v>
      </c>
      <c r="Q6495" s="3">
        <v>0</v>
      </c>
      <c r="R6495" s="3">
        <v>0</v>
      </c>
      <c r="S6495" s="3" t="s">
        <v>143</v>
      </c>
      <c r="T6495" s="3">
        <f>COUNTIF([1]局站!$D$4:$D$172,"="&amp;S6495)</f>
        <v>1</v>
      </c>
      <c r="U6495" s="3">
        <v>0</v>
      </c>
      <c r="V6495" s="3">
        <v>0</v>
      </c>
      <c r="W6495" s="3">
        <v>0</v>
      </c>
      <c r="X6495" s="3" t="s">
        <v>1215</v>
      </c>
      <c r="Y6495" s="3" t="s">
        <v>852</v>
      </c>
      <c r="Z6495" s="3" t="str">
        <f>INDEX(业务类型!$C$4:$C$8,MATCH(纤芯!Y6495,业务类型!$B$4:$B$8,0))</f>
        <v>TWO</v>
      </c>
      <c r="AA6495" s="3" t="s">
        <v>954</v>
      </c>
    </row>
    <row r="6496" spans="1:27" ht="16.5" x14ac:dyDescent="0.2">
      <c r="A6496" s="3">
        <v>6493</v>
      </c>
      <c r="B6496" s="3">
        <f t="shared" si="509"/>
        <v>37058302005</v>
      </c>
      <c r="C6496" s="3" t="s">
        <v>1166</v>
      </c>
      <c r="D6496" s="3" t="s">
        <v>258</v>
      </c>
      <c r="E6496" s="3" t="str">
        <f>INDEX(光放段!$G$4:$G$237,MATCH(纤芯!G6496,光放段!$C$4:$C$237,0))</f>
        <v>山东二干|烟台日照光缆:青岛香江路-日照正阳路</v>
      </c>
      <c r="F6496" s="3">
        <f>INDEX(光放段!$I$4:$I$237,MATCH(纤芯!H6496,光放段!$B$4:$B$237,0))</f>
        <v>37058300000</v>
      </c>
      <c r="G6496" s="3" t="str">
        <f t="shared" si="505"/>
        <v>山东二干|烟台日照光缆:胶南珠海中路-胶南泊里</v>
      </c>
      <c r="H6496" s="3">
        <f>INDEX(光放段!$B$4:$B$237,MATCH(纤芯!G6496,光放段!$C$4:$C$237,0))</f>
        <v>37058302000</v>
      </c>
      <c r="I6496" s="3" t="str">
        <f t="shared" si="506"/>
        <v>烟台日照光缆</v>
      </c>
      <c r="J6496" s="3" t="str">
        <f>INDEX(子缆名称!$B$4:$B$29,纤芯!M6496)</f>
        <v>A缆</v>
      </c>
      <c r="K6496" s="3">
        <v>5</v>
      </c>
      <c r="L6496" s="3">
        <f t="shared" si="507"/>
        <v>5</v>
      </c>
      <c r="M6496" s="3">
        <f t="shared" si="508"/>
        <v>1</v>
      </c>
      <c r="N6496" s="3" t="s">
        <v>142</v>
      </c>
      <c r="O6496" s="3">
        <f>COUNTIF([1]局站!$D$4:$D$172,"="&amp;N6496)</f>
        <v>1</v>
      </c>
      <c r="P6496" s="3">
        <v>0</v>
      </c>
      <c r="Q6496" s="3">
        <v>0</v>
      </c>
      <c r="R6496" s="3">
        <v>0</v>
      </c>
      <c r="S6496" s="3" t="s">
        <v>143</v>
      </c>
      <c r="T6496" s="3">
        <f>COUNTIF([1]局站!$D$4:$D$172,"="&amp;S6496)</f>
        <v>1</v>
      </c>
      <c r="U6496" s="3">
        <v>0</v>
      </c>
      <c r="V6496" s="3">
        <v>0</v>
      </c>
      <c r="W6496" s="3">
        <v>0</v>
      </c>
      <c r="X6496" s="3" t="s">
        <v>1215</v>
      </c>
      <c r="Y6496" s="3" t="s">
        <v>880</v>
      </c>
      <c r="Z6496" s="3" t="str">
        <f>INDEX(业务类型!$C$4:$C$8,MATCH(纤芯!Y6496,业务类型!$B$4:$B$8,0))</f>
        <v>IDLE</v>
      </c>
      <c r="AA6496" s="3"/>
    </row>
    <row r="6497" spans="1:27" ht="16.5" x14ac:dyDescent="0.2">
      <c r="A6497" s="3">
        <v>6494</v>
      </c>
      <c r="B6497" s="3">
        <f t="shared" si="509"/>
        <v>37058302006</v>
      </c>
      <c r="C6497" s="3" t="s">
        <v>1166</v>
      </c>
      <c r="D6497" s="3" t="s">
        <v>258</v>
      </c>
      <c r="E6497" s="3" t="str">
        <f>INDEX(光放段!$G$4:$G$237,MATCH(纤芯!G6497,光放段!$C$4:$C$237,0))</f>
        <v>山东二干|烟台日照光缆:青岛香江路-日照正阳路</v>
      </c>
      <c r="F6497" s="3">
        <f>INDEX(光放段!$I$4:$I$237,MATCH(纤芯!H6497,光放段!$B$4:$B$237,0))</f>
        <v>37058300000</v>
      </c>
      <c r="G6497" s="3" t="str">
        <f t="shared" si="505"/>
        <v>山东二干|烟台日照光缆:胶南珠海中路-胶南泊里</v>
      </c>
      <c r="H6497" s="3">
        <f>INDEX(光放段!$B$4:$B$237,MATCH(纤芯!G6497,光放段!$C$4:$C$237,0))</f>
        <v>37058302000</v>
      </c>
      <c r="I6497" s="3" t="str">
        <f t="shared" si="506"/>
        <v>烟台日照光缆</v>
      </c>
      <c r="J6497" s="3" t="str">
        <f>INDEX(子缆名称!$B$4:$B$29,纤芯!M6497)</f>
        <v>A缆</v>
      </c>
      <c r="K6497" s="3">
        <v>6</v>
      </c>
      <c r="L6497" s="3">
        <f t="shared" si="507"/>
        <v>6</v>
      </c>
      <c r="M6497" s="3">
        <f t="shared" si="508"/>
        <v>1</v>
      </c>
      <c r="N6497" s="3" t="s">
        <v>142</v>
      </c>
      <c r="O6497" s="3">
        <f>COUNTIF([1]局站!$D$4:$D$172,"="&amp;N6497)</f>
        <v>1</v>
      </c>
      <c r="P6497" s="3">
        <v>0</v>
      </c>
      <c r="Q6497" s="3">
        <v>0</v>
      </c>
      <c r="R6497" s="3">
        <v>0</v>
      </c>
      <c r="S6497" s="3" t="s">
        <v>143</v>
      </c>
      <c r="T6497" s="3">
        <f>COUNTIF([1]局站!$D$4:$D$172,"="&amp;S6497)</f>
        <v>1</v>
      </c>
      <c r="U6497" s="3">
        <v>0</v>
      </c>
      <c r="V6497" s="3">
        <v>0</v>
      </c>
      <c r="W6497" s="3">
        <v>0</v>
      </c>
      <c r="X6497" s="3" t="s">
        <v>1215</v>
      </c>
      <c r="Y6497" s="3" t="s">
        <v>880</v>
      </c>
      <c r="Z6497" s="3" t="str">
        <f>INDEX(业务类型!$C$4:$C$8,MATCH(纤芯!Y6497,业务类型!$B$4:$B$8,0))</f>
        <v>IDLE</v>
      </c>
      <c r="AA6497" s="3"/>
    </row>
    <row r="6498" spans="1:27" ht="16.5" x14ac:dyDescent="0.2">
      <c r="A6498" s="3">
        <v>6495</v>
      </c>
      <c r="B6498" s="3">
        <f t="shared" si="509"/>
        <v>37058302007</v>
      </c>
      <c r="C6498" s="3" t="s">
        <v>1166</v>
      </c>
      <c r="D6498" s="3" t="s">
        <v>258</v>
      </c>
      <c r="E6498" s="3" t="str">
        <f>INDEX(光放段!$G$4:$G$237,MATCH(纤芯!G6498,光放段!$C$4:$C$237,0))</f>
        <v>山东二干|烟台日照光缆:青岛香江路-日照正阳路</v>
      </c>
      <c r="F6498" s="3">
        <f>INDEX(光放段!$I$4:$I$237,MATCH(纤芯!H6498,光放段!$B$4:$B$237,0))</f>
        <v>37058300000</v>
      </c>
      <c r="G6498" s="3" t="str">
        <f t="shared" si="505"/>
        <v>山东二干|烟台日照光缆:胶南珠海中路-胶南泊里</v>
      </c>
      <c r="H6498" s="3">
        <f>INDEX(光放段!$B$4:$B$237,MATCH(纤芯!G6498,光放段!$C$4:$C$237,0))</f>
        <v>37058302000</v>
      </c>
      <c r="I6498" s="3" t="str">
        <f t="shared" si="506"/>
        <v>烟台日照光缆</v>
      </c>
      <c r="J6498" s="3" t="str">
        <f>INDEX(子缆名称!$B$4:$B$29,纤芯!M6498)</f>
        <v>A缆</v>
      </c>
      <c r="K6498" s="3">
        <v>7</v>
      </c>
      <c r="L6498" s="3">
        <f t="shared" si="507"/>
        <v>7</v>
      </c>
      <c r="M6498" s="3">
        <f t="shared" si="508"/>
        <v>1</v>
      </c>
      <c r="N6498" s="3" t="s">
        <v>142</v>
      </c>
      <c r="O6498" s="3">
        <f>COUNTIF([1]局站!$D$4:$D$172,"="&amp;N6498)</f>
        <v>1</v>
      </c>
      <c r="P6498" s="3">
        <v>0</v>
      </c>
      <c r="Q6498" s="3">
        <v>0</v>
      </c>
      <c r="R6498" s="3">
        <v>0</v>
      </c>
      <c r="S6498" s="3" t="s">
        <v>143</v>
      </c>
      <c r="T6498" s="3">
        <f>COUNTIF([1]局站!$D$4:$D$172,"="&amp;S6498)</f>
        <v>1</v>
      </c>
      <c r="U6498" s="3">
        <v>0</v>
      </c>
      <c r="V6498" s="3">
        <v>0</v>
      </c>
      <c r="W6498" s="3">
        <v>0</v>
      </c>
      <c r="X6498" s="3" t="s">
        <v>1215</v>
      </c>
      <c r="Y6498" s="3" t="s">
        <v>852</v>
      </c>
      <c r="Z6498" s="3" t="str">
        <f>INDEX(业务类型!$C$4:$C$8,MATCH(纤芯!Y6498,业务类型!$B$4:$B$8,0))</f>
        <v>TWO</v>
      </c>
      <c r="AA6498" s="3" t="s">
        <v>1063</v>
      </c>
    </row>
    <row r="6499" spans="1:27" ht="16.5" x14ac:dyDescent="0.2">
      <c r="A6499" s="3">
        <v>6496</v>
      </c>
      <c r="B6499" s="3">
        <f t="shared" si="509"/>
        <v>37058302008</v>
      </c>
      <c r="C6499" s="3" t="s">
        <v>1166</v>
      </c>
      <c r="D6499" s="3" t="s">
        <v>258</v>
      </c>
      <c r="E6499" s="3" t="str">
        <f>INDEX(光放段!$G$4:$G$237,MATCH(纤芯!G6499,光放段!$C$4:$C$237,0))</f>
        <v>山东二干|烟台日照光缆:青岛香江路-日照正阳路</v>
      </c>
      <c r="F6499" s="3">
        <f>INDEX(光放段!$I$4:$I$237,MATCH(纤芯!H6499,光放段!$B$4:$B$237,0))</f>
        <v>37058300000</v>
      </c>
      <c r="G6499" s="3" t="str">
        <f t="shared" si="505"/>
        <v>山东二干|烟台日照光缆:胶南珠海中路-胶南泊里</v>
      </c>
      <c r="H6499" s="3">
        <f>INDEX(光放段!$B$4:$B$237,MATCH(纤芯!G6499,光放段!$C$4:$C$237,0))</f>
        <v>37058302000</v>
      </c>
      <c r="I6499" s="3" t="str">
        <f t="shared" si="506"/>
        <v>烟台日照光缆</v>
      </c>
      <c r="J6499" s="3" t="str">
        <f>INDEX(子缆名称!$B$4:$B$29,纤芯!M6499)</f>
        <v>A缆</v>
      </c>
      <c r="K6499" s="3">
        <v>8</v>
      </c>
      <c r="L6499" s="3">
        <f t="shared" si="507"/>
        <v>8</v>
      </c>
      <c r="M6499" s="3">
        <f t="shared" si="508"/>
        <v>1</v>
      </c>
      <c r="N6499" s="3" t="s">
        <v>142</v>
      </c>
      <c r="O6499" s="3">
        <f>COUNTIF([1]局站!$D$4:$D$172,"="&amp;N6499)</f>
        <v>1</v>
      </c>
      <c r="P6499" s="3">
        <v>0</v>
      </c>
      <c r="Q6499" s="3">
        <v>0</v>
      </c>
      <c r="R6499" s="3">
        <v>0</v>
      </c>
      <c r="S6499" s="3" t="s">
        <v>143</v>
      </c>
      <c r="T6499" s="3">
        <f>COUNTIF([1]局站!$D$4:$D$172,"="&amp;S6499)</f>
        <v>1</v>
      </c>
      <c r="U6499" s="3">
        <v>0</v>
      </c>
      <c r="V6499" s="3">
        <v>0</v>
      </c>
      <c r="W6499" s="3">
        <v>0</v>
      </c>
      <c r="X6499" s="3" t="s">
        <v>1215</v>
      </c>
      <c r="Y6499" s="3" t="s">
        <v>852</v>
      </c>
      <c r="Z6499" s="3" t="str">
        <f>INDEX(业务类型!$C$4:$C$8,MATCH(纤芯!Y6499,业务类型!$B$4:$B$8,0))</f>
        <v>TWO</v>
      </c>
      <c r="AA6499" s="3" t="s">
        <v>1063</v>
      </c>
    </row>
    <row r="6500" spans="1:27" ht="16.5" x14ac:dyDescent="0.2">
      <c r="A6500" s="3">
        <v>6497</v>
      </c>
      <c r="B6500" s="3">
        <f t="shared" si="509"/>
        <v>37058302009</v>
      </c>
      <c r="C6500" s="3" t="s">
        <v>1166</v>
      </c>
      <c r="D6500" s="3" t="s">
        <v>258</v>
      </c>
      <c r="E6500" s="3" t="str">
        <f>INDEX(光放段!$G$4:$G$237,MATCH(纤芯!G6500,光放段!$C$4:$C$237,0))</f>
        <v>山东二干|烟台日照光缆:青岛香江路-日照正阳路</v>
      </c>
      <c r="F6500" s="3">
        <f>INDEX(光放段!$I$4:$I$237,MATCH(纤芯!H6500,光放段!$B$4:$B$237,0))</f>
        <v>37058300000</v>
      </c>
      <c r="G6500" s="3" t="str">
        <f t="shared" si="505"/>
        <v>山东二干|烟台日照光缆:胶南珠海中路-胶南泊里</v>
      </c>
      <c r="H6500" s="3">
        <f>INDEX(光放段!$B$4:$B$237,MATCH(纤芯!G6500,光放段!$C$4:$C$237,0))</f>
        <v>37058302000</v>
      </c>
      <c r="I6500" s="3" t="str">
        <f t="shared" si="506"/>
        <v>烟台日照光缆</v>
      </c>
      <c r="J6500" s="3" t="str">
        <f>INDEX(子缆名称!$B$4:$B$29,纤芯!M6500)</f>
        <v>A缆</v>
      </c>
      <c r="K6500" s="3">
        <v>9</v>
      </c>
      <c r="L6500" s="3">
        <f t="shared" si="507"/>
        <v>9</v>
      </c>
      <c r="M6500" s="3">
        <f t="shared" si="508"/>
        <v>1</v>
      </c>
      <c r="N6500" s="3" t="s">
        <v>142</v>
      </c>
      <c r="O6500" s="3">
        <f>COUNTIF([1]局站!$D$4:$D$172,"="&amp;N6500)</f>
        <v>1</v>
      </c>
      <c r="P6500" s="3">
        <v>0</v>
      </c>
      <c r="Q6500" s="3">
        <v>0</v>
      </c>
      <c r="R6500" s="3">
        <v>0</v>
      </c>
      <c r="S6500" s="3" t="s">
        <v>143</v>
      </c>
      <c r="T6500" s="3">
        <f>COUNTIF([1]局站!$D$4:$D$172,"="&amp;S6500)</f>
        <v>1</v>
      </c>
      <c r="U6500" s="3">
        <v>0</v>
      </c>
      <c r="V6500" s="3">
        <v>0</v>
      </c>
      <c r="W6500" s="3">
        <v>0</v>
      </c>
      <c r="X6500" s="3" t="s">
        <v>1215</v>
      </c>
      <c r="Y6500" s="3" t="s">
        <v>881</v>
      </c>
      <c r="Z6500" s="3" t="str">
        <f>INDEX(业务类型!$C$4:$C$8,MATCH(纤芯!Y6500,业务类型!$B$4:$B$8,0))</f>
        <v>OTHER</v>
      </c>
      <c r="AA6500" s="3" t="s">
        <v>882</v>
      </c>
    </row>
    <row r="6501" spans="1:27" ht="16.5" x14ac:dyDescent="0.2">
      <c r="A6501" s="3">
        <v>6498</v>
      </c>
      <c r="B6501" s="3">
        <f t="shared" si="509"/>
        <v>37058302010</v>
      </c>
      <c r="C6501" s="3" t="s">
        <v>1166</v>
      </c>
      <c r="D6501" s="3" t="s">
        <v>258</v>
      </c>
      <c r="E6501" s="3" t="str">
        <f>INDEX(光放段!$G$4:$G$237,MATCH(纤芯!G6501,光放段!$C$4:$C$237,0))</f>
        <v>山东二干|烟台日照光缆:青岛香江路-日照正阳路</v>
      </c>
      <c r="F6501" s="3">
        <f>INDEX(光放段!$I$4:$I$237,MATCH(纤芯!H6501,光放段!$B$4:$B$237,0))</f>
        <v>37058300000</v>
      </c>
      <c r="G6501" s="3" t="str">
        <f t="shared" si="505"/>
        <v>山东二干|烟台日照光缆:胶南珠海中路-胶南泊里</v>
      </c>
      <c r="H6501" s="3">
        <f>INDEX(光放段!$B$4:$B$237,MATCH(纤芯!G6501,光放段!$C$4:$C$237,0))</f>
        <v>37058302000</v>
      </c>
      <c r="I6501" s="3" t="str">
        <f t="shared" si="506"/>
        <v>烟台日照光缆</v>
      </c>
      <c r="J6501" s="3" t="str">
        <f>INDEX(子缆名称!$B$4:$B$29,纤芯!M6501)</f>
        <v>A缆</v>
      </c>
      <c r="K6501" s="3">
        <v>10</v>
      </c>
      <c r="L6501" s="3">
        <f t="shared" si="507"/>
        <v>10</v>
      </c>
      <c r="M6501" s="3">
        <f t="shared" si="508"/>
        <v>1</v>
      </c>
      <c r="N6501" s="3" t="s">
        <v>142</v>
      </c>
      <c r="O6501" s="3">
        <f>COUNTIF([1]局站!$D$4:$D$172,"="&amp;N6501)</f>
        <v>1</v>
      </c>
      <c r="P6501" s="3">
        <v>0</v>
      </c>
      <c r="Q6501" s="3">
        <v>0</v>
      </c>
      <c r="R6501" s="3">
        <v>0</v>
      </c>
      <c r="S6501" s="3" t="s">
        <v>143</v>
      </c>
      <c r="T6501" s="3">
        <f>COUNTIF([1]局站!$D$4:$D$172,"="&amp;S6501)</f>
        <v>1</v>
      </c>
      <c r="U6501" s="3">
        <v>0</v>
      </c>
      <c r="V6501" s="3">
        <v>0</v>
      </c>
      <c r="W6501" s="3">
        <v>0</v>
      </c>
      <c r="X6501" s="3" t="s">
        <v>1215</v>
      </c>
      <c r="Y6501" s="3" t="s">
        <v>881</v>
      </c>
      <c r="Z6501" s="3" t="str">
        <f>INDEX(业务类型!$C$4:$C$8,MATCH(纤芯!Y6501,业务类型!$B$4:$B$8,0))</f>
        <v>OTHER</v>
      </c>
      <c r="AA6501" s="3" t="s">
        <v>882</v>
      </c>
    </row>
    <row r="6502" spans="1:27" ht="16.5" x14ac:dyDescent="0.2">
      <c r="A6502" s="3">
        <v>6499</v>
      </c>
      <c r="B6502" s="3">
        <f t="shared" si="509"/>
        <v>37058302011</v>
      </c>
      <c r="C6502" s="3" t="s">
        <v>1166</v>
      </c>
      <c r="D6502" s="3" t="s">
        <v>258</v>
      </c>
      <c r="E6502" s="3" t="str">
        <f>INDEX(光放段!$G$4:$G$237,MATCH(纤芯!G6502,光放段!$C$4:$C$237,0))</f>
        <v>山东二干|烟台日照光缆:青岛香江路-日照正阳路</v>
      </c>
      <c r="F6502" s="3">
        <f>INDEX(光放段!$I$4:$I$237,MATCH(纤芯!H6502,光放段!$B$4:$B$237,0))</f>
        <v>37058300000</v>
      </c>
      <c r="G6502" s="3" t="str">
        <f t="shared" si="505"/>
        <v>山东二干|烟台日照光缆:胶南珠海中路-胶南泊里</v>
      </c>
      <c r="H6502" s="3">
        <f>INDEX(光放段!$B$4:$B$237,MATCH(纤芯!G6502,光放段!$C$4:$C$237,0))</f>
        <v>37058302000</v>
      </c>
      <c r="I6502" s="3" t="str">
        <f t="shared" si="506"/>
        <v>烟台日照光缆</v>
      </c>
      <c r="J6502" s="3" t="str">
        <f>INDEX(子缆名称!$B$4:$B$29,纤芯!M6502)</f>
        <v>A缆</v>
      </c>
      <c r="K6502" s="3">
        <v>11</v>
      </c>
      <c r="L6502" s="3">
        <f t="shared" si="507"/>
        <v>11</v>
      </c>
      <c r="M6502" s="3">
        <f t="shared" si="508"/>
        <v>1</v>
      </c>
      <c r="N6502" s="3" t="s">
        <v>142</v>
      </c>
      <c r="O6502" s="3">
        <f>COUNTIF([1]局站!$D$4:$D$172,"="&amp;N6502)</f>
        <v>1</v>
      </c>
      <c r="P6502" s="3">
        <v>0</v>
      </c>
      <c r="Q6502" s="3">
        <v>0</v>
      </c>
      <c r="R6502" s="3">
        <v>0</v>
      </c>
      <c r="S6502" s="3" t="s">
        <v>143</v>
      </c>
      <c r="T6502" s="3">
        <f>COUNTIF([1]局站!$D$4:$D$172,"="&amp;S6502)</f>
        <v>1</v>
      </c>
      <c r="U6502" s="3">
        <v>0</v>
      </c>
      <c r="V6502" s="3">
        <v>0</v>
      </c>
      <c r="W6502" s="3">
        <v>0</v>
      </c>
      <c r="X6502" s="3" t="s">
        <v>1215</v>
      </c>
      <c r="Y6502" s="3" t="s">
        <v>880</v>
      </c>
      <c r="Z6502" s="3" t="str">
        <f>INDEX(业务类型!$C$4:$C$8,MATCH(纤芯!Y6502,业务类型!$B$4:$B$8,0))</f>
        <v>IDLE</v>
      </c>
      <c r="AA6502" s="3"/>
    </row>
    <row r="6503" spans="1:27" ht="16.5" x14ac:dyDescent="0.2">
      <c r="A6503" s="3">
        <v>6500</v>
      </c>
      <c r="B6503" s="3">
        <f t="shared" si="509"/>
        <v>37058302012</v>
      </c>
      <c r="C6503" s="3" t="s">
        <v>1166</v>
      </c>
      <c r="D6503" s="3" t="s">
        <v>258</v>
      </c>
      <c r="E6503" s="3" t="str">
        <f>INDEX(光放段!$G$4:$G$237,MATCH(纤芯!G6503,光放段!$C$4:$C$237,0))</f>
        <v>山东二干|烟台日照光缆:青岛香江路-日照正阳路</v>
      </c>
      <c r="F6503" s="3">
        <f>INDEX(光放段!$I$4:$I$237,MATCH(纤芯!H6503,光放段!$B$4:$B$237,0))</f>
        <v>37058300000</v>
      </c>
      <c r="G6503" s="3" t="str">
        <f t="shared" si="505"/>
        <v>山东二干|烟台日照光缆:胶南珠海中路-胶南泊里</v>
      </c>
      <c r="H6503" s="3">
        <f>INDEX(光放段!$B$4:$B$237,MATCH(纤芯!G6503,光放段!$C$4:$C$237,0))</f>
        <v>37058302000</v>
      </c>
      <c r="I6503" s="3" t="str">
        <f t="shared" si="506"/>
        <v>烟台日照光缆</v>
      </c>
      <c r="J6503" s="3" t="str">
        <f>INDEX(子缆名称!$B$4:$B$29,纤芯!M6503)</f>
        <v>A缆</v>
      </c>
      <c r="K6503" s="3">
        <v>12</v>
      </c>
      <c r="L6503" s="3">
        <f t="shared" si="507"/>
        <v>12</v>
      </c>
      <c r="M6503" s="3">
        <f t="shared" si="508"/>
        <v>1</v>
      </c>
      <c r="N6503" s="3" t="s">
        <v>142</v>
      </c>
      <c r="O6503" s="3">
        <f>COUNTIF([1]局站!$D$4:$D$172,"="&amp;N6503)</f>
        <v>1</v>
      </c>
      <c r="P6503" s="3">
        <v>0</v>
      </c>
      <c r="Q6503" s="3">
        <v>0</v>
      </c>
      <c r="R6503" s="3">
        <v>0</v>
      </c>
      <c r="S6503" s="3" t="s">
        <v>143</v>
      </c>
      <c r="T6503" s="3">
        <f>COUNTIF([1]局站!$D$4:$D$172,"="&amp;S6503)</f>
        <v>1</v>
      </c>
      <c r="U6503" s="3">
        <v>0</v>
      </c>
      <c r="V6503" s="3">
        <v>0</v>
      </c>
      <c r="W6503" s="3">
        <v>0</v>
      </c>
      <c r="X6503" s="3" t="s">
        <v>1215</v>
      </c>
      <c r="Y6503" s="3" t="s">
        <v>880</v>
      </c>
      <c r="Z6503" s="3" t="str">
        <f>INDEX(业务类型!$C$4:$C$8,MATCH(纤芯!Y6503,业务类型!$B$4:$B$8,0))</f>
        <v>IDLE</v>
      </c>
      <c r="AA6503" s="3"/>
    </row>
    <row r="6504" spans="1:27" ht="16.5" x14ac:dyDescent="0.2">
      <c r="A6504" s="3">
        <v>6501</v>
      </c>
      <c r="B6504" s="3">
        <f t="shared" si="509"/>
        <v>37058303001</v>
      </c>
      <c r="C6504" s="3" t="s">
        <v>1166</v>
      </c>
      <c r="D6504" s="3" t="s">
        <v>258</v>
      </c>
      <c r="E6504" s="3" t="str">
        <f>INDEX(光放段!$G$4:$G$237,MATCH(纤芯!G6504,光放段!$C$4:$C$237,0))</f>
        <v>山东二干|烟台日照光缆:青岛香江路-日照正阳路</v>
      </c>
      <c r="F6504" s="3">
        <f>INDEX(光放段!$I$4:$I$237,MATCH(纤芯!H6504,光放段!$B$4:$B$237,0))</f>
        <v>37058300000</v>
      </c>
      <c r="G6504" s="3" t="str">
        <f t="shared" si="505"/>
        <v>山东二干|烟台日照光缆:胶南泊里-日照正阳路</v>
      </c>
      <c r="H6504" s="3">
        <f>INDEX(光放段!$B$4:$B$237,MATCH(纤芯!G6504,光放段!$C$4:$C$237,0))</f>
        <v>37058303000</v>
      </c>
      <c r="I6504" s="3" t="str">
        <f t="shared" si="506"/>
        <v>烟台日照光缆</v>
      </c>
      <c r="J6504" s="3" t="str">
        <f>INDEX(子缆名称!$B$4:$B$29,纤芯!M6504)</f>
        <v>A缆</v>
      </c>
      <c r="K6504" s="3">
        <v>1</v>
      </c>
      <c r="L6504" s="3">
        <f t="shared" si="507"/>
        <v>1</v>
      </c>
      <c r="M6504" s="3">
        <f t="shared" si="508"/>
        <v>1</v>
      </c>
      <c r="N6504" s="3" t="s">
        <v>143</v>
      </c>
      <c r="O6504" s="3">
        <f>COUNTIF([1]局站!$D$4:$D$172,"="&amp;N6504)</f>
        <v>1</v>
      </c>
      <c r="P6504" s="3">
        <v>0</v>
      </c>
      <c r="Q6504" s="3">
        <v>0</v>
      </c>
      <c r="R6504" s="3">
        <v>0</v>
      </c>
      <c r="S6504" s="3" t="s">
        <v>156</v>
      </c>
      <c r="T6504" s="3">
        <f>COUNTIF([1]局站!$D$4:$D$172,"="&amp;S6504)</f>
        <v>1</v>
      </c>
      <c r="U6504" s="3">
        <v>0</v>
      </c>
      <c r="V6504" s="3">
        <v>0</v>
      </c>
      <c r="W6504" s="3">
        <v>0</v>
      </c>
      <c r="X6504" s="3" t="s">
        <v>1215</v>
      </c>
      <c r="Y6504" s="3" t="s">
        <v>852</v>
      </c>
      <c r="Z6504" s="3" t="str">
        <f>INDEX(业务类型!$C$4:$C$8,MATCH(纤芯!Y6504,业务类型!$B$4:$B$8,0))</f>
        <v>TWO</v>
      </c>
      <c r="AA6504" s="3" t="s">
        <v>955</v>
      </c>
    </row>
    <row r="6505" spans="1:27" ht="16.5" x14ac:dyDescent="0.2">
      <c r="A6505" s="3">
        <v>6502</v>
      </c>
      <c r="B6505" s="3">
        <f t="shared" si="509"/>
        <v>37058303002</v>
      </c>
      <c r="C6505" s="3" t="s">
        <v>1166</v>
      </c>
      <c r="D6505" s="3" t="s">
        <v>258</v>
      </c>
      <c r="E6505" s="3" t="str">
        <f>INDEX(光放段!$G$4:$G$237,MATCH(纤芯!G6505,光放段!$C$4:$C$237,0))</f>
        <v>山东二干|烟台日照光缆:青岛香江路-日照正阳路</v>
      </c>
      <c r="F6505" s="3">
        <f>INDEX(光放段!$I$4:$I$237,MATCH(纤芯!H6505,光放段!$B$4:$B$237,0))</f>
        <v>37058300000</v>
      </c>
      <c r="G6505" s="3" t="str">
        <f t="shared" si="505"/>
        <v>山东二干|烟台日照光缆:胶南泊里-日照正阳路</v>
      </c>
      <c r="H6505" s="3">
        <f>INDEX(光放段!$B$4:$B$237,MATCH(纤芯!G6505,光放段!$C$4:$C$237,0))</f>
        <v>37058303000</v>
      </c>
      <c r="I6505" s="3" t="str">
        <f t="shared" si="506"/>
        <v>烟台日照光缆</v>
      </c>
      <c r="J6505" s="3" t="str">
        <f>INDEX(子缆名称!$B$4:$B$29,纤芯!M6505)</f>
        <v>A缆</v>
      </c>
      <c r="K6505" s="3">
        <v>2</v>
      </c>
      <c r="L6505" s="3">
        <f t="shared" si="507"/>
        <v>2</v>
      </c>
      <c r="M6505" s="3">
        <f t="shared" si="508"/>
        <v>1</v>
      </c>
      <c r="N6505" s="3" t="s">
        <v>143</v>
      </c>
      <c r="O6505" s="3">
        <f>COUNTIF([1]局站!$D$4:$D$172,"="&amp;N6505)</f>
        <v>1</v>
      </c>
      <c r="P6505" s="3">
        <v>0</v>
      </c>
      <c r="Q6505" s="3">
        <v>0</v>
      </c>
      <c r="R6505" s="3">
        <v>0</v>
      </c>
      <c r="S6505" s="3" t="s">
        <v>156</v>
      </c>
      <c r="T6505" s="3">
        <f>COUNTIF([1]局站!$D$4:$D$172,"="&amp;S6505)</f>
        <v>1</v>
      </c>
      <c r="U6505" s="3">
        <v>0</v>
      </c>
      <c r="V6505" s="3">
        <v>0</v>
      </c>
      <c r="W6505" s="3">
        <v>0</v>
      </c>
      <c r="X6505" s="3" t="s">
        <v>1215</v>
      </c>
      <c r="Y6505" s="3" t="s">
        <v>852</v>
      </c>
      <c r="Z6505" s="3" t="str">
        <f>INDEX(业务类型!$C$4:$C$8,MATCH(纤芯!Y6505,业务类型!$B$4:$B$8,0))</f>
        <v>TWO</v>
      </c>
      <c r="AA6505" s="3" t="s">
        <v>955</v>
      </c>
    </row>
    <row r="6506" spans="1:27" ht="16.5" x14ac:dyDescent="0.2">
      <c r="A6506" s="3">
        <v>6503</v>
      </c>
      <c r="B6506" s="3">
        <f t="shared" si="509"/>
        <v>37058303003</v>
      </c>
      <c r="C6506" s="3" t="s">
        <v>1166</v>
      </c>
      <c r="D6506" s="3" t="s">
        <v>258</v>
      </c>
      <c r="E6506" s="3" t="str">
        <f>INDEX(光放段!$G$4:$G$237,MATCH(纤芯!G6506,光放段!$C$4:$C$237,0))</f>
        <v>山东二干|烟台日照光缆:青岛香江路-日照正阳路</v>
      </c>
      <c r="F6506" s="3">
        <f>INDEX(光放段!$I$4:$I$237,MATCH(纤芯!H6506,光放段!$B$4:$B$237,0))</f>
        <v>37058300000</v>
      </c>
      <c r="G6506" s="3" t="str">
        <f t="shared" si="505"/>
        <v>山东二干|烟台日照光缆:胶南泊里-日照正阳路</v>
      </c>
      <c r="H6506" s="3">
        <f>INDEX(光放段!$B$4:$B$237,MATCH(纤芯!G6506,光放段!$C$4:$C$237,0))</f>
        <v>37058303000</v>
      </c>
      <c r="I6506" s="3" t="str">
        <f t="shared" si="506"/>
        <v>烟台日照光缆</v>
      </c>
      <c r="J6506" s="3" t="str">
        <f>INDEX(子缆名称!$B$4:$B$29,纤芯!M6506)</f>
        <v>A缆</v>
      </c>
      <c r="K6506" s="3">
        <v>3</v>
      </c>
      <c r="L6506" s="3">
        <f t="shared" si="507"/>
        <v>3</v>
      </c>
      <c r="M6506" s="3">
        <f t="shared" si="508"/>
        <v>1</v>
      </c>
      <c r="N6506" s="3" t="s">
        <v>143</v>
      </c>
      <c r="O6506" s="3">
        <f>COUNTIF([1]局站!$D$4:$D$172,"="&amp;N6506)</f>
        <v>1</v>
      </c>
      <c r="P6506" s="3">
        <v>0</v>
      </c>
      <c r="Q6506" s="3">
        <v>0</v>
      </c>
      <c r="R6506" s="3">
        <v>0</v>
      </c>
      <c r="S6506" s="3" t="s">
        <v>156</v>
      </c>
      <c r="T6506" s="3">
        <f>COUNTIF([1]局站!$D$4:$D$172,"="&amp;S6506)</f>
        <v>1</v>
      </c>
      <c r="U6506" s="3">
        <v>0</v>
      </c>
      <c r="V6506" s="3">
        <v>0</v>
      </c>
      <c r="W6506" s="3">
        <v>0</v>
      </c>
      <c r="X6506" s="3" t="s">
        <v>1215</v>
      </c>
      <c r="Y6506" s="3" t="s">
        <v>880</v>
      </c>
      <c r="Z6506" s="3" t="str">
        <f>INDEX(业务类型!$C$4:$C$8,MATCH(纤芯!Y6506,业务类型!$B$4:$B$8,0))</f>
        <v>IDLE</v>
      </c>
      <c r="AA6506" s="3"/>
    </row>
    <row r="6507" spans="1:27" ht="16.5" x14ac:dyDescent="0.2">
      <c r="A6507" s="3">
        <v>6504</v>
      </c>
      <c r="B6507" s="3">
        <f t="shared" si="509"/>
        <v>37058303004</v>
      </c>
      <c r="C6507" s="3" t="s">
        <v>1166</v>
      </c>
      <c r="D6507" s="3" t="s">
        <v>258</v>
      </c>
      <c r="E6507" s="3" t="str">
        <f>INDEX(光放段!$G$4:$G$237,MATCH(纤芯!G6507,光放段!$C$4:$C$237,0))</f>
        <v>山东二干|烟台日照光缆:青岛香江路-日照正阳路</v>
      </c>
      <c r="F6507" s="3">
        <f>INDEX(光放段!$I$4:$I$237,MATCH(纤芯!H6507,光放段!$B$4:$B$237,0))</f>
        <v>37058300000</v>
      </c>
      <c r="G6507" s="3" t="str">
        <f t="shared" si="505"/>
        <v>山东二干|烟台日照光缆:胶南泊里-日照正阳路</v>
      </c>
      <c r="H6507" s="3">
        <f>INDEX(光放段!$B$4:$B$237,MATCH(纤芯!G6507,光放段!$C$4:$C$237,0))</f>
        <v>37058303000</v>
      </c>
      <c r="I6507" s="3" t="str">
        <f t="shared" si="506"/>
        <v>烟台日照光缆</v>
      </c>
      <c r="J6507" s="3" t="str">
        <f>INDEX(子缆名称!$B$4:$B$29,纤芯!M6507)</f>
        <v>A缆</v>
      </c>
      <c r="K6507" s="3">
        <v>4</v>
      </c>
      <c r="L6507" s="3">
        <f t="shared" si="507"/>
        <v>4</v>
      </c>
      <c r="M6507" s="3">
        <f t="shared" si="508"/>
        <v>1</v>
      </c>
      <c r="N6507" s="3" t="s">
        <v>143</v>
      </c>
      <c r="O6507" s="3">
        <f>COUNTIF([1]局站!$D$4:$D$172,"="&amp;N6507)</f>
        <v>1</v>
      </c>
      <c r="P6507" s="3">
        <v>0</v>
      </c>
      <c r="Q6507" s="3">
        <v>0</v>
      </c>
      <c r="R6507" s="3">
        <v>0</v>
      </c>
      <c r="S6507" s="3" t="s">
        <v>156</v>
      </c>
      <c r="T6507" s="3">
        <f>COUNTIF([1]局站!$D$4:$D$172,"="&amp;S6507)</f>
        <v>1</v>
      </c>
      <c r="U6507" s="3">
        <v>0</v>
      </c>
      <c r="V6507" s="3">
        <v>0</v>
      </c>
      <c r="W6507" s="3">
        <v>0</v>
      </c>
      <c r="X6507" s="3" t="s">
        <v>1215</v>
      </c>
      <c r="Y6507" s="3" t="s">
        <v>880</v>
      </c>
      <c r="Z6507" s="3" t="str">
        <f>INDEX(业务类型!$C$4:$C$8,MATCH(纤芯!Y6507,业务类型!$B$4:$B$8,0))</f>
        <v>IDLE</v>
      </c>
      <c r="AA6507" s="3"/>
    </row>
    <row r="6508" spans="1:27" ht="16.5" x14ac:dyDescent="0.2">
      <c r="A6508" s="3">
        <v>6505</v>
      </c>
      <c r="B6508" s="3">
        <f t="shared" si="509"/>
        <v>37058303005</v>
      </c>
      <c r="C6508" s="3" t="s">
        <v>1166</v>
      </c>
      <c r="D6508" s="3" t="s">
        <v>258</v>
      </c>
      <c r="E6508" s="3" t="str">
        <f>INDEX(光放段!$G$4:$G$237,MATCH(纤芯!G6508,光放段!$C$4:$C$237,0))</f>
        <v>山东二干|烟台日照光缆:青岛香江路-日照正阳路</v>
      </c>
      <c r="F6508" s="3">
        <f>INDEX(光放段!$I$4:$I$237,MATCH(纤芯!H6508,光放段!$B$4:$B$237,0))</f>
        <v>37058300000</v>
      </c>
      <c r="G6508" s="3" t="str">
        <f t="shared" si="505"/>
        <v>山东二干|烟台日照光缆:胶南泊里-日照正阳路</v>
      </c>
      <c r="H6508" s="3">
        <f>INDEX(光放段!$B$4:$B$237,MATCH(纤芯!G6508,光放段!$C$4:$C$237,0))</f>
        <v>37058303000</v>
      </c>
      <c r="I6508" s="3" t="str">
        <f t="shared" si="506"/>
        <v>烟台日照光缆</v>
      </c>
      <c r="J6508" s="3" t="str">
        <f>INDEX(子缆名称!$B$4:$B$29,纤芯!M6508)</f>
        <v>A缆</v>
      </c>
      <c r="K6508" s="3">
        <v>5</v>
      </c>
      <c r="L6508" s="3">
        <f t="shared" si="507"/>
        <v>5</v>
      </c>
      <c r="M6508" s="3">
        <f t="shared" si="508"/>
        <v>1</v>
      </c>
      <c r="N6508" s="3" t="s">
        <v>143</v>
      </c>
      <c r="O6508" s="3">
        <f>COUNTIF([1]局站!$D$4:$D$172,"="&amp;N6508)</f>
        <v>1</v>
      </c>
      <c r="P6508" s="3">
        <v>0</v>
      </c>
      <c r="Q6508" s="3">
        <v>0</v>
      </c>
      <c r="R6508" s="3">
        <v>0</v>
      </c>
      <c r="S6508" s="3" t="s">
        <v>156</v>
      </c>
      <c r="T6508" s="3">
        <f>COUNTIF([1]局站!$D$4:$D$172,"="&amp;S6508)</f>
        <v>1</v>
      </c>
      <c r="U6508" s="3">
        <v>0</v>
      </c>
      <c r="V6508" s="3">
        <v>0</v>
      </c>
      <c r="W6508" s="3">
        <v>0</v>
      </c>
      <c r="X6508" s="3" t="s">
        <v>1215</v>
      </c>
      <c r="Y6508" s="3" t="s">
        <v>852</v>
      </c>
      <c r="Z6508" s="3" t="str">
        <f>INDEX(业务类型!$C$4:$C$8,MATCH(纤芯!Y6508,业务类型!$B$4:$B$8,0))</f>
        <v>TWO</v>
      </c>
      <c r="AA6508" s="3" t="s">
        <v>954</v>
      </c>
    </row>
    <row r="6509" spans="1:27" ht="16.5" x14ac:dyDescent="0.2">
      <c r="A6509" s="3">
        <v>6506</v>
      </c>
      <c r="B6509" s="3">
        <f t="shared" si="509"/>
        <v>37058303006</v>
      </c>
      <c r="C6509" s="3" t="s">
        <v>1166</v>
      </c>
      <c r="D6509" s="3" t="s">
        <v>258</v>
      </c>
      <c r="E6509" s="3" t="str">
        <f>INDEX(光放段!$G$4:$G$237,MATCH(纤芯!G6509,光放段!$C$4:$C$237,0))</f>
        <v>山东二干|烟台日照光缆:青岛香江路-日照正阳路</v>
      </c>
      <c r="F6509" s="3">
        <f>INDEX(光放段!$I$4:$I$237,MATCH(纤芯!H6509,光放段!$B$4:$B$237,0))</f>
        <v>37058300000</v>
      </c>
      <c r="G6509" s="3" t="str">
        <f t="shared" si="505"/>
        <v>山东二干|烟台日照光缆:胶南泊里-日照正阳路</v>
      </c>
      <c r="H6509" s="3">
        <f>INDEX(光放段!$B$4:$B$237,MATCH(纤芯!G6509,光放段!$C$4:$C$237,0))</f>
        <v>37058303000</v>
      </c>
      <c r="I6509" s="3" t="str">
        <f t="shared" si="506"/>
        <v>烟台日照光缆</v>
      </c>
      <c r="J6509" s="3" t="str">
        <f>INDEX(子缆名称!$B$4:$B$29,纤芯!M6509)</f>
        <v>A缆</v>
      </c>
      <c r="K6509" s="3">
        <v>6</v>
      </c>
      <c r="L6509" s="3">
        <f t="shared" si="507"/>
        <v>6</v>
      </c>
      <c r="M6509" s="3">
        <f t="shared" si="508"/>
        <v>1</v>
      </c>
      <c r="N6509" s="3" t="s">
        <v>143</v>
      </c>
      <c r="O6509" s="3">
        <f>COUNTIF([1]局站!$D$4:$D$172,"="&amp;N6509)</f>
        <v>1</v>
      </c>
      <c r="P6509" s="3">
        <v>0</v>
      </c>
      <c r="Q6509" s="3">
        <v>0</v>
      </c>
      <c r="R6509" s="3">
        <v>0</v>
      </c>
      <c r="S6509" s="3" t="s">
        <v>156</v>
      </c>
      <c r="T6509" s="3">
        <f>COUNTIF([1]局站!$D$4:$D$172,"="&amp;S6509)</f>
        <v>1</v>
      </c>
      <c r="U6509" s="3">
        <v>0</v>
      </c>
      <c r="V6509" s="3">
        <v>0</v>
      </c>
      <c r="W6509" s="3">
        <v>0</v>
      </c>
      <c r="X6509" s="3" t="s">
        <v>1215</v>
      </c>
      <c r="Y6509" s="3" t="s">
        <v>852</v>
      </c>
      <c r="Z6509" s="3" t="str">
        <f>INDEX(业务类型!$C$4:$C$8,MATCH(纤芯!Y6509,业务类型!$B$4:$B$8,0))</f>
        <v>TWO</v>
      </c>
      <c r="AA6509" s="3" t="s">
        <v>954</v>
      </c>
    </row>
    <row r="6510" spans="1:27" ht="16.5" x14ac:dyDescent="0.2">
      <c r="A6510" s="3">
        <v>6507</v>
      </c>
      <c r="B6510" s="3">
        <f t="shared" si="509"/>
        <v>37058303007</v>
      </c>
      <c r="C6510" s="3" t="s">
        <v>1166</v>
      </c>
      <c r="D6510" s="3" t="s">
        <v>258</v>
      </c>
      <c r="E6510" s="3" t="str">
        <f>INDEX(光放段!$G$4:$G$237,MATCH(纤芯!G6510,光放段!$C$4:$C$237,0))</f>
        <v>山东二干|烟台日照光缆:青岛香江路-日照正阳路</v>
      </c>
      <c r="F6510" s="3">
        <f>INDEX(光放段!$I$4:$I$237,MATCH(纤芯!H6510,光放段!$B$4:$B$237,0))</f>
        <v>37058300000</v>
      </c>
      <c r="G6510" s="3" t="str">
        <f t="shared" si="505"/>
        <v>山东二干|烟台日照光缆:胶南泊里-日照正阳路</v>
      </c>
      <c r="H6510" s="3">
        <f>INDEX(光放段!$B$4:$B$237,MATCH(纤芯!G6510,光放段!$C$4:$C$237,0))</f>
        <v>37058303000</v>
      </c>
      <c r="I6510" s="3" t="str">
        <f t="shared" si="506"/>
        <v>烟台日照光缆</v>
      </c>
      <c r="J6510" s="3" t="str">
        <f>INDEX(子缆名称!$B$4:$B$29,纤芯!M6510)</f>
        <v>A缆</v>
      </c>
      <c r="K6510" s="3">
        <v>7</v>
      </c>
      <c r="L6510" s="3">
        <f t="shared" si="507"/>
        <v>7</v>
      </c>
      <c r="M6510" s="3">
        <f t="shared" si="508"/>
        <v>1</v>
      </c>
      <c r="N6510" s="3" t="s">
        <v>143</v>
      </c>
      <c r="O6510" s="3">
        <f>COUNTIF([1]局站!$D$4:$D$172,"="&amp;N6510)</f>
        <v>1</v>
      </c>
      <c r="P6510" s="3">
        <v>0</v>
      </c>
      <c r="Q6510" s="3">
        <v>0</v>
      </c>
      <c r="R6510" s="3">
        <v>0</v>
      </c>
      <c r="S6510" s="3" t="s">
        <v>156</v>
      </c>
      <c r="T6510" s="3">
        <f>COUNTIF([1]局站!$D$4:$D$172,"="&amp;S6510)</f>
        <v>1</v>
      </c>
      <c r="U6510" s="3">
        <v>0</v>
      </c>
      <c r="V6510" s="3">
        <v>0</v>
      </c>
      <c r="W6510" s="3">
        <v>0</v>
      </c>
      <c r="X6510" s="3" t="s">
        <v>1215</v>
      </c>
      <c r="Y6510" s="3" t="s">
        <v>852</v>
      </c>
      <c r="Z6510" s="3" t="str">
        <f>INDEX(业务类型!$C$4:$C$8,MATCH(纤芯!Y6510,业务类型!$B$4:$B$8,0))</f>
        <v>TWO</v>
      </c>
      <c r="AA6510" s="3" t="s">
        <v>1063</v>
      </c>
    </row>
    <row r="6511" spans="1:27" ht="16.5" x14ac:dyDescent="0.2">
      <c r="A6511" s="3">
        <v>6508</v>
      </c>
      <c r="B6511" s="3">
        <f t="shared" si="509"/>
        <v>37058303008</v>
      </c>
      <c r="C6511" s="3" t="s">
        <v>1166</v>
      </c>
      <c r="D6511" s="3" t="s">
        <v>258</v>
      </c>
      <c r="E6511" s="3" t="str">
        <f>INDEX(光放段!$G$4:$G$237,MATCH(纤芯!G6511,光放段!$C$4:$C$237,0))</f>
        <v>山东二干|烟台日照光缆:青岛香江路-日照正阳路</v>
      </c>
      <c r="F6511" s="3">
        <f>INDEX(光放段!$I$4:$I$237,MATCH(纤芯!H6511,光放段!$B$4:$B$237,0))</f>
        <v>37058300000</v>
      </c>
      <c r="G6511" s="3" t="str">
        <f t="shared" si="505"/>
        <v>山东二干|烟台日照光缆:胶南泊里-日照正阳路</v>
      </c>
      <c r="H6511" s="3">
        <f>INDEX(光放段!$B$4:$B$237,MATCH(纤芯!G6511,光放段!$C$4:$C$237,0))</f>
        <v>37058303000</v>
      </c>
      <c r="I6511" s="3" t="str">
        <f t="shared" si="506"/>
        <v>烟台日照光缆</v>
      </c>
      <c r="J6511" s="3" t="str">
        <f>INDEX(子缆名称!$B$4:$B$29,纤芯!M6511)</f>
        <v>A缆</v>
      </c>
      <c r="K6511" s="3">
        <v>8</v>
      </c>
      <c r="L6511" s="3">
        <f t="shared" si="507"/>
        <v>8</v>
      </c>
      <c r="M6511" s="3">
        <f t="shared" si="508"/>
        <v>1</v>
      </c>
      <c r="N6511" s="3" t="s">
        <v>143</v>
      </c>
      <c r="O6511" s="3">
        <f>COUNTIF([1]局站!$D$4:$D$172,"="&amp;N6511)</f>
        <v>1</v>
      </c>
      <c r="P6511" s="3">
        <v>0</v>
      </c>
      <c r="Q6511" s="3">
        <v>0</v>
      </c>
      <c r="R6511" s="3">
        <v>0</v>
      </c>
      <c r="S6511" s="3" t="s">
        <v>156</v>
      </c>
      <c r="T6511" s="3">
        <f>COUNTIF([1]局站!$D$4:$D$172,"="&amp;S6511)</f>
        <v>1</v>
      </c>
      <c r="U6511" s="3">
        <v>0</v>
      </c>
      <c r="V6511" s="3">
        <v>0</v>
      </c>
      <c r="W6511" s="3">
        <v>0</v>
      </c>
      <c r="X6511" s="3" t="s">
        <v>1215</v>
      </c>
      <c r="Y6511" s="3" t="s">
        <v>852</v>
      </c>
      <c r="Z6511" s="3" t="str">
        <f>INDEX(业务类型!$C$4:$C$8,MATCH(纤芯!Y6511,业务类型!$B$4:$B$8,0))</f>
        <v>TWO</v>
      </c>
      <c r="AA6511" s="3" t="s">
        <v>1063</v>
      </c>
    </row>
    <row r="6512" spans="1:27" ht="16.5" x14ac:dyDescent="0.2">
      <c r="A6512" s="3">
        <v>6509</v>
      </c>
      <c r="B6512" s="3">
        <f t="shared" si="509"/>
        <v>37058303009</v>
      </c>
      <c r="C6512" s="3" t="s">
        <v>1166</v>
      </c>
      <c r="D6512" s="3" t="s">
        <v>258</v>
      </c>
      <c r="E6512" s="3" t="str">
        <f>INDEX(光放段!$G$4:$G$237,MATCH(纤芯!G6512,光放段!$C$4:$C$237,0))</f>
        <v>山东二干|烟台日照光缆:青岛香江路-日照正阳路</v>
      </c>
      <c r="F6512" s="3">
        <f>INDEX(光放段!$I$4:$I$237,MATCH(纤芯!H6512,光放段!$B$4:$B$237,0))</f>
        <v>37058300000</v>
      </c>
      <c r="G6512" s="3" t="str">
        <f t="shared" si="505"/>
        <v>山东二干|烟台日照光缆:胶南泊里-日照正阳路</v>
      </c>
      <c r="H6512" s="3">
        <f>INDEX(光放段!$B$4:$B$237,MATCH(纤芯!G6512,光放段!$C$4:$C$237,0))</f>
        <v>37058303000</v>
      </c>
      <c r="I6512" s="3" t="str">
        <f t="shared" si="506"/>
        <v>烟台日照光缆</v>
      </c>
      <c r="J6512" s="3" t="str">
        <f>INDEX(子缆名称!$B$4:$B$29,纤芯!M6512)</f>
        <v>A缆</v>
      </c>
      <c r="K6512" s="3">
        <v>9</v>
      </c>
      <c r="L6512" s="3">
        <f t="shared" si="507"/>
        <v>9</v>
      </c>
      <c r="M6512" s="3">
        <f t="shared" si="508"/>
        <v>1</v>
      </c>
      <c r="N6512" s="3" t="s">
        <v>143</v>
      </c>
      <c r="O6512" s="3">
        <f>COUNTIF([1]局站!$D$4:$D$172,"="&amp;N6512)</f>
        <v>1</v>
      </c>
      <c r="P6512" s="3">
        <v>0</v>
      </c>
      <c r="Q6512" s="3">
        <v>0</v>
      </c>
      <c r="R6512" s="3">
        <v>0</v>
      </c>
      <c r="S6512" s="3" t="s">
        <v>156</v>
      </c>
      <c r="T6512" s="3">
        <f>COUNTIF([1]局站!$D$4:$D$172,"="&amp;S6512)</f>
        <v>1</v>
      </c>
      <c r="U6512" s="3">
        <v>0</v>
      </c>
      <c r="V6512" s="3">
        <v>0</v>
      </c>
      <c r="W6512" s="3">
        <v>0</v>
      </c>
      <c r="X6512" s="3" t="s">
        <v>1215</v>
      </c>
      <c r="Y6512" s="3" t="s">
        <v>881</v>
      </c>
      <c r="Z6512" s="3" t="str">
        <f>INDEX(业务类型!$C$4:$C$8,MATCH(纤芯!Y6512,业务类型!$B$4:$B$8,0))</f>
        <v>OTHER</v>
      </c>
      <c r="AA6512" s="3" t="s">
        <v>882</v>
      </c>
    </row>
    <row r="6513" spans="1:27" ht="16.5" x14ac:dyDescent="0.2">
      <c r="A6513" s="3">
        <v>6510</v>
      </c>
      <c r="B6513" s="3">
        <f t="shared" si="509"/>
        <v>37058303010</v>
      </c>
      <c r="C6513" s="3" t="s">
        <v>1166</v>
      </c>
      <c r="D6513" s="3" t="s">
        <v>258</v>
      </c>
      <c r="E6513" s="3" t="str">
        <f>INDEX(光放段!$G$4:$G$237,MATCH(纤芯!G6513,光放段!$C$4:$C$237,0))</f>
        <v>山东二干|烟台日照光缆:青岛香江路-日照正阳路</v>
      </c>
      <c r="F6513" s="3">
        <f>INDEX(光放段!$I$4:$I$237,MATCH(纤芯!H6513,光放段!$B$4:$B$237,0))</f>
        <v>37058300000</v>
      </c>
      <c r="G6513" s="3" t="str">
        <f t="shared" si="505"/>
        <v>山东二干|烟台日照光缆:胶南泊里-日照正阳路</v>
      </c>
      <c r="H6513" s="3">
        <f>INDEX(光放段!$B$4:$B$237,MATCH(纤芯!G6513,光放段!$C$4:$C$237,0))</f>
        <v>37058303000</v>
      </c>
      <c r="I6513" s="3" t="str">
        <f t="shared" si="506"/>
        <v>烟台日照光缆</v>
      </c>
      <c r="J6513" s="3" t="str">
        <f>INDEX(子缆名称!$B$4:$B$29,纤芯!M6513)</f>
        <v>A缆</v>
      </c>
      <c r="K6513" s="3">
        <v>10</v>
      </c>
      <c r="L6513" s="3">
        <f t="shared" si="507"/>
        <v>10</v>
      </c>
      <c r="M6513" s="3">
        <f t="shared" si="508"/>
        <v>1</v>
      </c>
      <c r="N6513" s="3" t="s">
        <v>143</v>
      </c>
      <c r="O6513" s="3">
        <f>COUNTIF([1]局站!$D$4:$D$172,"="&amp;N6513)</f>
        <v>1</v>
      </c>
      <c r="P6513" s="3">
        <v>0</v>
      </c>
      <c r="Q6513" s="3">
        <v>0</v>
      </c>
      <c r="R6513" s="3">
        <v>0</v>
      </c>
      <c r="S6513" s="3" t="s">
        <v>156</v>
      </c>
      <c r="T6513" s="3">
        <f>COUNTIF([1]局站!$D$4:$D$172,"="&amp;S6513)</f>
        <v>1</v>
      </c>
      <c r="U6513" s="3">
        <v>0</v>
      </c>
      <c r="V6513" s="3">
        <v>0</v>
      </c>
      <c r="W6513" s="3">
        <v>0</v>
      </c>
      <c r="X6513" s="3" t="s">
        <v>1215</v>
      </c>
      <c r="Y6513" s="3" t="s">
        <v>881</v>
      </c>
      <c r="Z6513" s="3" t="str">
        <f>INDEX(业务类型!$C$4:$C$8,MATCH(纤芯!Y6513,业务类型!$B$4:$B$8,0))</f>
        <v>OTHER</v>
      </c>
      <c r="AA6513" s="3" t="s">
        <v>882</v>
      </c>
    </row>
    <row r="6514" spans="1:27" ht="16.5" x14ac:dyDescent="0.2">
      <c r="A6514" s="3">
        <v>6511</v>
      </c>
      <c r="B6514" s="3">
        <f t="shared" si="509"/>
        <v>37058303011</v>
      </c>
      <c r="C6514" s="3" t="s">
        <v>1166</v>
      </c>
      <c r="D6514" s="3" t="s">
        <v>258</v>
      </c>
      <c r="E6514" s="3" t="str">
        <f>INDEX(光放段!$G$4:$G$237,MATCH(纤芯!G6514,光放段!$C$4:$C$237,0))</f>
        <v>山东二干|烟台日照光缆:青岛香江路-日照正阳路</v>
      </c>
      <c r="F6514" s="3">
        <f>INDEX(光放段!$I$4:$I$237,MATCH(纤芯!H6514,光放段!$B$4:$B$237,0))</f>
        <v>37058300000</v>
      </c>
      <c r="G6514" s="3" t="str">
        <f t="shared" si="505"/>
        <v>山东二干|烟台日照光缆:胶南泊里-日照正阳路</v>
      </c>
      <c r="H6514" s="3">
        <f>INDEX(光放段!$B$4:$B$237,MATCH(纤芯!G6514,光放段!$C$4:$C$237,0))</f>
        <v>37058303000</v>
      </c>
      <c r="I6514" s="3" t="str">
        <f t="shared" si="506"/>
        <v>烟台日照光缆</v>
      </c>
      <c r="J6514" s="3" t="str">
        <f>INDEX(子缆名称!$B$4:$B$29,纤芯!M6514)</f>
        <v>A缆</v>
      </c>
      <c r="K6514" s="3">
        <v>11</v>
      </c>
      <c r="L6514" s="3">
        <f t="shared" si="507"/>
        <v>11</v>
      </c>
      <c r="M6514" s="3">
        <f t="shared" si="508"/>
        <v>1</v>
      </c>
      <c r="N6514" s="3" t="s">
        <v>143</v>
      </c>
      <c r="O6514" s="3">
        <f>COUNTIF([1]局站!$D$4:$D$172,"="&amp;N6514)</f>
        <v>1</v>
      </c>
      <c r="P6514" s="3">
        <v>0</v>
      </c>
      <c r="Q6514" s="3">
        <v>0</v>
      </c>
      <c r="R6514" s="3">
        <v>0</v>
      </c>
      <c r="S6514" s="3" t="s">
        <v>156</v>
      </c>
      <c r="T6514" s="3">
        <f>COUNTIF([1]局站!$D$4:$D$172,"="&amp;S6514)</f>
        <v>1</v>
      </c>
      <c r="U6514" s="3">
        <v>0</v>
      </c>
      <c r="V6514" s="3">
        <v>0</v>
      </c>
      <c r="W6514" s="3">
        <v>0</v>
      </c>
      <c r="X6514" s="3" t="s">
        <v>1215</v>
      </c>
      <c r="Y6514" s="3" t="s">
        <v>881</v>
      </c>
      <c r="Z6514" s="3" t="str">
        <f>INDEX(业务类型!$C$4:$C$8,MATCH(纤芯!Y6514,业务类型!$B$4:$B$8,0))</f>
        <v>OTHER</v>
      </c>
      <c r="AA6514" s="3" t="s">
        <v>888</v>
      </c>
    </row>
    <row r="6515" spans="1:27" ht="16.5" x14ac:dyDescent="0.2">
      <c r="A6515" s="3">
        <v>6512</v>
      </c>
      <c r="B6515" s="3">
        <f t="shared" si="509"/>
        <v>37058303012</v>
      </c>
      <c r="C6515" s="3" t="s">
        <v>1166</v>
      </c>
      <c r="D6515" s="3" t="s">
        <v>258</v>
      </c>
      <c r="E6515" s="3" t="str">
        <f>INDEX(光放段!$G$4:$G$237,MATCH(纤芯!G6515,光放段!$C$4:$C$237,0))</f>
        <v>山东二干|烟台日照光缆:青岛香江路-日照正阳路</v>
      </c>
      <c r="F6515" s="3">
        <f>INDEX(光放段!$I$4:$I$237,MATCH(纤芯!H6515,光放段!$B$4:$B$237,0))</f>
        <v>37058300000</v>
      </c>
      <c r="G6515" s="3" t="str">
        <f t="shared" si="505"/>
        <v>山东二干|烟台日照光缆:胶南泊里-日照正阳路</v>
      </c>
      <c r="H6515" s="3">
        <f>INDEX(光放段!$B$4:$B$237,MATCH(纤芯!G6515,光放段!$C$4:$C$237,0))</f>
        <v>37058303000</v>
      </c>
      <c r="I6515" s="3" t="str">
        <f t="shared" si="506"/>
        <v>烟台日照光缆</v>
      </c>
      <c r="J6515" s="3" t="str">
        <f>INDEX(子缆名称!$B$4:$B$29,纤芯!M6515)</f>
        <v>A缆</v>
      </c>
      <c r="K6515" s="3">
        <v>12</v>
      </c>
      <c r="L6515" s="3">
        <f t="shared" si="507"/>
        <v>12</v>
      </c>
      <c r="M6515" s="3">
        <f t="shared" si="508"/>
        <v>1</v>
      </c>
      <c r="N6515" s="3" t="s">
        <v>143</v>
      </c>
      <c r="O6515" s="3">
        <f>COUNTIF([1]局站!$D$4:$D$172,"="&amp;N6515)</f>
        <v>1</v>
      </c>
      <c r="P6515" s="3">
        <v>0</v>
      </c>
      <c r="Q6515" s="3">
        <v>0</v>
      </c>
      <c r="R6515" s="3">
        <v>0</v>
      </c>
      <c r="S6515" s="3" t="s">
        <v>156</v>
      </c>
      <c r="T6515" s="3">
        <f>COUNTIF([1]局站!$D$4:$D$172,"="&amp;S6515)</f>
        <v>1</v>
      </c>
      <c r="U6515" s="3">
        <v>0</v>
      </c>
      <c r="V6515" s="3">
        <v>0</v>
      </c>
      <c r="W6515" s="3">
        <v>0</v>
      </c>
      <c r="X6515" s="3" t="s">
        <v>1215</v>
      </c>
      <c r="Y6515" s="3" t="s">
        <v>880</v>
      </c>
      <c r="Z6515" s="3" t="str">
        <f>INDEX(业务类型!$C$4:$C$8,MATCH(纤芯!Y6515,业务类型!$B$4:$B$8,0))</f>
        <v>IDLE</v>
      </c>
      <c r="AA6515" s="3"/>
    </row>
    <row r="6516" spans="1:27" ht="16.5" x14ac:dyDescent="0.2">
      <c r="A6516" s="3">
        <v>6513</v>
      </c>
      <c r="B6516" s="3">
        <f t="shared" si="509"/>
        <v>37059101001</v>
      </c>
      <c r="C6516" s="3" t="s">
        <v>1166</v>
      </c>
      <c r="D6516" s="3" t="s">
        <v>259</v>
      </c>
      <c r="E6516" s="3" t="str">
        <f>INDEX(光放段!$G$4:$G$237,MATCH(纤芯!G6516,光放段!$C$4:$C$237,0))</f>
        <v>山东二干|枣庄薛城架空光缆:薛城441局-枣庄振兴路</v>
      </c>
      <c r="F6516" s="3">
        <f>INDEX(光放段!$I$4:$I$237,MATCH(纤芯!H6516,光放段!$B$4:$B$237,0))</f>
        <v>37059100000</v>
      </c>
      <c r="G6516" s="3" t="str">
        <f t="shared" si="505"/>
        <v>山东二干|枣庄薛城架空光缆:薛城441局-枣庄振兴路</v>
      </c>
      <c r="H6516" s="3">
        <f>INDEX(光放段!$B$4:$B$237,MATCH(纤芯!G6516,光放段!$C$4:$C$237,0))</f>
        <v>37059101000</v>
      </c>
      <c r="I6516" s="3" t="str">
        <f t="shared" si="506"/>
        <v>枣庄薛城架空光缆</v>
      </c>
      <c r="J6516" s="3" t="str">
        <f>INDEX(子缆名称!$B$4:$B$29,纤芯!M6516)</f>
        <v>A缆</v>
      </c>
      <c r="K6516" s="3">
        <v>1</v>
      </c>
      <c r="L6516" s="3">
        <f t="shared" si="507"/>
        <v>1</v>
      </c>
      <c r="M6516" s="3">
        <f t="shared" si="508"/>
        <v>1</v>
      </c>
      <c r="N6516" s="3" t="s">
        <v>78</v>
      </c>
      <c r="O6516" s="3">
        <f>COUNTIF([1]局站!$D$4:$D$172,"="&amp;N6516)</f>
        <v>1</v>
      </c>
      <c r="P6516" s="3">
        <v>0</v>
      </c>
      <c r="Q6516" s="3">
        <v>0</v>
      </c>
      <c r="R6516" s="3">
        <v>0</v>
      </c>
      <c r="S6516" s="3" t="s">
        <v>138</v>
      </c>
      <c r="T6516" s="3">
        <f>COUNTIF([1]局站!$D$4:$D$172,"="&amp;S6516)</f>
        <v>1</v>
      </c>
      <c r="U6516" s="3">
        <v>0</v>
      </c>
      <c r="V6516" s="3">
        <v>0</v>
      </c>
      <c r="W6516" s="3">
        <v>0</v>
      </c>
      <c r="X6516" s="3" t="s">
        <v>1215</v>
      </c>
      <c r="Y6516" s="3" t="s">
        <v>881</v>
      </c>
      <c r="Z6516" s="3" t="str">
        <f>INDEX(业务类型!$C$4:$C$8,MATCH(纤芯!Y6516,业务类型!$B$4:$B$8,0))</f>
        <v>OTHER</v>
      </c>
      <c r="AA6516" s="3" t="s">
        <v>1146</v>
      </c>
    </row>
    <row r="6517" spans="1:27" ht="16.5" x14ac:dyDescent="0.2">
      <c r="A6517" s="3">
        <v>6514</v>
      </c>
      <c r="B6517" s="3">
        <f t="shared" si="509"/>
        <v>37059101002</v>
      </c>
      <c r="C6517" s="3" t="s">
        <v>1166</v>
      </c>
      <c r="D6517" s="3" t="s">
        <v>259</v>
      </c>
      <c r="E6517" s="3" t="str">
        <f>INDEX(光放段!$G$4:$G$237,MATCH(纤芯!G6517,光放段!$C$4:$C$237,0))</f>
        <v>山东二干|枣庄薛城架空光缆:薛城441局-枣庄振兴路</v>
      </c>
      <c r="F6517" s="3">
        <f>INDEX(光放段!$I$4:$I$237,MATCH(纤芯!H6517,光放段!$B$4:$B$237,0))</f>
        <v>37059100000</v>
      </c>
      <c r="G6517" s="3" t="str">
        <f t="shared" si="505"/>
        <v>山东二干|枣庄薛城架空光缆:薛城441局-枣庄振兴路</v>
      </c>
      <c r="H6517" s="3">
        <f>INDEX(光放段!$B$4:$B$237,MATCH(纤芯!G6517,光放段!$C$4:$C$237,0))</f>
        <v>37059101000</v>
      </c>
      <c r="I6517" s="3" t="str">
        <f t="shared" si="506"/>
        <v>枣庄薛城架空光缆</v>
      </c>
      <c r="J6517" s="3" t="str">
        <f>INDEX(子缆名称!$B$4:$B$29,纤芯!M6517)</f>
        <v>A缆</v>
      </c>
      <c r="K6517" s="3">
        <v>2</v>
      </c>
      <c r="L6517" s="3">
        <f t="shared" si="507"/>
        <v>2</v>
      </c>
      <c r="M6517" s="3">
        <f t="shared" si="508"/>
        <v>1</v>
      </c>
      <c r="N6517" s="3" t="s">
        <v>78</v>
      </c>
      <c r="O6517" s="3">
        <f>COUNTIF([1]局站!$D$4:$D$172,"="&amp;N6517)</f>
        <v>1</v>
      </c>
      <c r="P6517" s="3">
        <v>0</v>
      </c>
      <c r="Q6517" s="3">
        <v>0</v>
      </c>
      <c r="R6517" s="3">
        <v>0</v>
      </c>
      <c r="S6517" s="3" t="s">
        <v>138</v>
      </c>
      <c r="T6517" s="3">
        <f>COUNTIF([1]局站!$D$4:$D$172,"="&amp;S6517)</f>
        <v>1</v>
      </c>
      <c r="U6517" s="3">
        <v>0</v>
      </c>
      <c r="V6517" s="3">
        <v>0</v>
      </c>
      <c r="W6517" s="3">
        <v>0</v>
      </c>
      <c r="X6517" s="3" t="s">
        <v>1215</v>
      </c>
      <c r="Y6517" s="3" t="s">
        <v>881</v>
      </c>
      <c r="Z6517" s="3" t="str">
        <f>INDEX(业务类型!$C$4:$C$8,MATCH(纤芯!Y6517,业务类型!$B$4:$B$8,0))</f>
        <v>OTHER</v>
      </c>
      <c r="AA6517" s="3" t="s">
        <v>1146</v>
      </c>
    </row>
    <row r="6518" spans="1:27" ht="16.5" x14ac:dyDescent="0.2">
      <c r="A6518" s="3">
        <v>6515</v>
      </c>
      <c r="B6518" s="3">
        <f t="shared" si="509"/>
        <v>37059101003</v>
      </c>
      <c r="C6518" s="3" t="s">
        <v>1166</v>
      </c>
      <c r="D6518" s="3" t="s">
        <v>259</v>
      </c>
      <c r="E6518" s="3" t="str">
        <f>INDEX(光放段!$G$4:$G$237,MATCH(纤芯!G6518,光放段!$C$4:$C$237,0))</f>
        <v>山东二干|枣庄薛城架空光缆:薛城441局-枣庄振兴路</v>
      </c>
      <c r="F6518" s="3">
        <f>INDEX(光放段!$I$4:$I$237,MATCH(纤芯!H6518,光放段!$B$4:$B$237,0))</f>
        <v>37059100000</v>
      </c>
      <c r="G6518" s="3" t="str">
        <f t="shared" si="505"/>
        <v>山东二干|枣庄薛城架空光缆:薛城441局-枣庄振兴路</v>
      </c>
      <c r="H6518" s="3">
        <f>INDEX(光放段!$B$4:$B$237,MATCH(纤芯!G6518,光放段!$C$4:$C$237,0))</f>
        <v>37059101000</v>
      </c>
      <c r="I6518" s="3" t="str">
        <f t="shared" si="506"/>
        <v>枣庄薛城架空光缆</v>
      </c>
      <c r="J6518" s="3" t="str">
        <f>INDEX(子缆名称!$B$4:$B$29,纤芯!M6518)</f>
        <v>A缆</v>
      </c>
      <c r="K6518" s="3">
        <v>3</v>
      </c>
      <c r="L6518" s="3">
        <f t="shared" si="507"/>
        <v>3</v>
      </c>
      <c r="M6518" s="3">
        <f t="shared" si="508"/>
        <v>1</v>
      </c>
      <c r="N6518" s="3" t="s">
        <v>78</v>
      </c>
      <c r="O6518" s="3">
        <f>COUNTIF([1]局站!$D$4:$D$172,"="&amp;N6518)</f>
        <v>1</v>
      </c>
      <c r="P6518" s="3">
        <v>0</v>
      </c>
      <c r="Q6518" s="3">
        <v>0</v>
      </c>
      <c r="R6518" s="3">
        <v>0</v>
      </c>
      <c r="S6518" s="3" t="s">
        <v>138</v>
      </c>
      <c r="T6518" s="3">
        <f>COUNTIF([1]局站!$D$4:$D$172,"="&amp;S6518)</f>
        <v>1</v>
      </c>
      <c r="U6518" s="3">
        <v>0</v>
      </c>
      <c r="V6518" s="3">
        <v>0</v>
      </c>
      <c r="W6518" s="3">
        <v>0</v>
      </c>
      <c r="X6518" s="3" t="s">
        <v>1215</v>
      </c>
      <c r="Y6518" s="3" t="s">
        <v>881</v>
      </c>
      <c r="Z6518" s="3" t="str">
        <f>INDEX(业务类型!$C$4:$C$8,MATCH(纤芯!Y6518,业务类型!$B$4:$B$8,0))</f>
        <v>OTHER</v>
      </c>
      <c r="AA6518" s="3" t="s">
        <v>1146</v>
      </c>
    </row>
    <row r="6519" spans="1:27" ht="16.5" x14ac:dyDescent="0.2">
      <c r="A6519" s="3">
        <v>6516</v>
      </c>
      <c r="B6519" s="3">
        <f t="shared" si="509"/>
        <v>37059101004</v>
      </c>
      <c r="C6519" s="3" t="s">
        <v>1166</v>
      </c>
      <c r="D6519" s="3" t="s">
        <v>259</v>
      </c>
      <c r="E6519" s="3" t="str">
        <f>INDEX(光放段!$G$4:$G$237,MATCH(纤芯!G6519,光放段!$C$4:$C$237,0))</f>
        <v>山东二干|枣庄薛城架空光缆:薛城441局-枣庄振兴路</v>
      </c>
      <c r="F6519" s="3">
        <f>INDEX(光放段!$I$4:$I$237,MATCH(纤芯!H6519,光放段!$B$4:$B$237,0))</f>
        <v>37059100000</v>
      </c>
      <c r="G6519" s="3" t="str">
        <f t="shared" si="505"/>
        <v>山东二干|枣庄薛城架空光缆:薛城441局-枣庄振兴路</v>
      </c>
      <c r="H6519" s="3">
        <f>INDEX(光放段!$B$4:$B$237,MATCH(纤芯!G6519,光放段!$C$4:$C$237,0))</f>
        <v>37059101000</v>
      </c>
      <c r="I6519" s="3" t="str">
        <f t="shared" si="506"/>
        <v>枣庄薛城架空光缆</v>
      </c>
      <c r="J6519" s="3" t="str">
        <f>INDEX(子缆名称!$B$4:$B$29,纤芯!M6519)</f>
        <v>A缆</v>
      </c>
      <c r="K6519" s="3">
        <v>4</v>
      </c>
      <c r="L6519" s="3">
        <f t="shared" si="507"/>
        <v>4</v>
      </c>
      <c r="M6519" s="3">
        <f t="shared" si="508"/>
        <v>1</v>
      </c>
      <c r="N6519" s="3" t="s">
        <v>78</v>
      </c>
      <c r="O6519" s="3">
        <f>COUNTIF([1]局站!$D$4:$D$172,"="&amp;N6519)</f>
        <v>1</v>
      </c>
      <c r="P6519" s="3">
        <v>0</v>
      </c>
      <c r="Q6519" s="3">
        <v>0</v>
      </c>
      <c r="R6519" s="3">
        <v>0</v>
      </c>
      <c r="S6519" s="3" t="s">
        <v>138</v>
      </c>
      <c r="T6519" s="3">
        <f>COUNTIF([1]局站!$D$4:$D$172,"="&amp;S6519)</f>
        <v>1</v>
      </c>
      <c r="U6519" s="3">
        <v>0</v>
      </c>
      <c r="V6519" s="3">
        <v>0</v>
      </c>
      <c r="W6519" s="3">
        <v>0</v>
      </c>
      <c r="X6519" s="3" t="s">
        <v>1215</v>
      </c>
      <c r="Y6519" s="3" t="s">
        <v>881</v>
      </c>
      <c r="Z6519" s="3" t="str">
        <f>INDEX(业务类型!$C$4:$C$8,MATCH(纤芯!Y6519,业务类型!$B$4:$B$8,0))</f>
        <v>OTHER</v>
      </c>
      <c r="AA6519" s="3" t="s">
        <v>1146</v>
      </c>
    </row>
    <row r="6520" spans="1:27" ht="16.5" x14ac:dyDescent="0.2">
      <c r="A6520" s="3">
        <v>6517</v>
      </c>
      <c r="B6520" s="3">
        <f t="shared" si="509"/>
        <v>37059101005</v>
      </c>
      <c r="C6520" s="3" t="s">
        <v>1166</v>
      </c>
      <c r="D6520" s="3" t="s">
        <v>259</v>
      </c>
      <c r="E6520" s="3" t="str">
        <f>INDEX(光放段!$G$4:$G$237,MATCH(纤芯!G6520,光放段!$C$4:$C$237,0))</f>
        <v>山东二干|枣庄薛城架空光缆:薛城441局-枣庄振兴路</v>
      </c>
      <c r="F6520" s="3">
        <f>INDEX(光放段!$I$4:$I$237,MATCH(纤芯!H6520,光放段!$B$4:$B$237,0))</f>
        <v>37059100000</v>
      </c>
      <c r="G6520" s="3" t="str">
        <f t="shared" si="505"/>
        <v>山东二干|枣庄薛城架空光缆:薛城441局-枣庄振兴路</v>
      </c>
      <c r="H6520" s="3">
        <f>INDEX(光放段!$B$4:$B$237,MATCH(纤芯!G6520,光放段!$C$4:$C$237,0))</f>
        <v>37059101000</v>
      </c>
      <c r="I6520" s="3" t="str">
        <f t="shared" si="506"/>
        <v>枣庄薛城架空光缆</v>
      </c>
      <c r="J6520" s="3" t="str">
        <f>INDEX(子缆名称!$B$4:$B$29,纤芯!M6520)</f>
        <v>A缆</v>
      </c>
      <c r="K6520" s="3">
        <v>5</v>
      </c>
      <c r="L6520" s="3">
        <f t="shared" si="507"/>
        <v>5</v>
      </c>
      <c r="M6520" s="3">
        <f t="shared" si="508"/>
        <v>1</v>
      </c>
      <c r="N6520" s="3" t="s">
        <v>78</v>
      </c>
      <c r="O6520" s="3">
        <f>COUNTIF([1]局站!$D$4:$D$172,"="&amp;N6520)</f>
        <v>1</v>
      </c>
      <c r="P6520" s="3">
        <v>0</v>
      </c>
      <c r="Q6520" s="3">
        <v>0</v>
      </c>
      <c r="R6520" s="3">
        <v>0</v>
      </c>
      <c r="S6520" s="3" t="s">
        <v>138</v>
      </c>
      <c r="T6520" s="3">
        <f>COUNTIF([1]局站!$D$4:$D$172,"="&amp;S6520)</f>
        <v>1</v>
      </c>
      <c r="U6520" s="3">
        <v>0</v>
      </c>
      <c r="V6520" s="3">
        <v>0</v>
      </c>
      <c r="W6520" s="3">
        <v>0</v>
      </c>
      <c r="X6520" s="3" t="s">
        <v>1215</v>
      </c>
      <c r="Y6520" s="3" t="s">
        <v>880</v>
      </c>
      <c r="Z6520" s="3" t="str">
        <f>INDEX(业务类型!$C$4:$C$8,MATCH(纤芯!Y6520,业务类型!$B$4:$B$8,0))</f>
        <v>IDLE</v>
      </c>
      <c r="AA6520" s="3"/>
    </row>
    <row r="6521" spans="1:27" ht="16.5" x14ac:dyDescent="0.2">
      <c r="A6521" s="3">
        <v>6518</v>
      </c>
      <c r="B6521" s="3">
        <f t="shared" si="509"/>
        <v>37059101006</v>
      </c>
      <c r="C6521" s="3" t="s">
        <v>1166</v>
      </c>
      <c r="D6521" s="3" t="s">
        <v>259</v>
      </c>
      <c r="E6521" s="3" t="str">
        <f>INDEX(光放段!$G$4:$G$237,MATCH(纤芯!G6521,光放段!$C$4:$C$237,0))</f>
        <v>山东二干|枣庄薛城架空光缆:薛城441局-枣庄振兴路</v>
      </c>
      <c r="F6521" s="3">
        <f>INDEX(光放段!$I$4:$I$237,MATCH(纤芯!H6521,光放段!$B$4:$B$237,0))</f>
        <v>37059100000</v>
      </c>
      <c r="G6521" s="3" t="str">
        <f t="shared" si="505"/>
        <v>山东二干|枣庄薛城架空光缆:薛城441局-枣庄振兴路</v>
      </c>
      <c r="H6521" s="3">
        <f>INDEX(光放段!$B$4:$B$237,MATCH(纤芯!G6521,光放段!$C$4:$C$237,0))</f>
        <v>37059101000</v>
      </c>
      <c r="I6521" s="3" t="str">
        <f t="shared" si="506"/>
        <v>枣庄薛城架空光缆</v>
      </c>
      <c r="J6521" s="3" t="str">
        <f>INDEX(子缆名称!$B$4:$B$29,纤芯!M6521)</f>
        <v>A缆</v>
      </c>
      <c r="K6521" s="3">
        <v>6</v>
      </c>
      <c r="L6521" s="3">
        <f t="shared" si="507"/>
        <v>6</v>
      </c>
      <c r="M6521" s="3">
        <f t="shared" si="508"/>
        <v>1</v>
      </c>
      <c r="N6521" s="3" t="s">
        <v>78</v>
      </c>
      <c r="O6521" s="3">
        <f>COUNTIF([1]局站!$D$4:$D$172,"="&amp;N6521)</f>
        <v>1</v>
      </c>
      <c r="P6521" s="3">
        <v>0</v>
      </c>
      <c r="Q6521" s="3">
        <v>0</v>
      </c>
      <c r="R6521" s="3">
        <v>0</v>
      </c>
      <c r="S6521" s="3" t="s">
        <v>138</v>
      </c>
      <c r="T6521" s="3">
        <f>COUNTIF([1]局站!$D$4:$D$172,"="&amp;S6521)</f>
        <v>1</v>
      </c>
      <c r="U6521" s="3">
        <v>0</v>
      </c>
      <c r="V6521" s="3">
        <v>0</v>
      </c>
      <c r="W6521" s="3">
        <v>0</v>
      </c>
      <c r="X6521" s="3" t="s">
        <v>1215</v>
      </c>
      <c r="Y6521" s="3" t="s">
        <v>880</v>
      </c>
      <c r="Z6521" s="3" t="str">
        <f>INDEX(业务类型!$C$4:$C$8,MATCH(纤芯!Y6521,业务类型!$B$4:$B$8,0))</f>
        <v>IDLE</v>
      </c>
      <c r="AA6521" s="3"/>
    </row>
    <row r="6522" spans="1:27" ht="16.5" x14ac:dyDescent="0.2">
      <c r="A6522" s="3">
        <v>6519</v>
      </c>
      <c r="B6522" s="3">
        <f t="shared" si="509"/>
        <v>37060101001</v>
      </c>
      <c r="C6522" s="3" t="s">
        <v>1166</v>
      </c>
      <c r="D6522" s="3" t="s">
        <v>260</v>
      </c>
      <c r="E6522" s="3" t="str">
        <f>INDEX(光放段!$G$4:$G$237,MATCH(纤芯!G6522,光放段!$C$4:$C$237,0))</f>
        <v>山东二干|张东滨1号架空光缆:淄博中心路-东营济南路</v>
      </c>
      <c r="F6522" s="3">
        <f>INDEX(光放段!$I$4:$I$237,MATCH(纤芯!H6522,光放段!$B$4:$B$237,0))</f>
        <v>37060100000</v>
      </c>
      <c r="G6522" s="3" t="str">
        <f t="shared" si="505"/>
        <v>山东二干|张东滨1号架空光缆:淄博中心路-博兴安柴</v>
      </c>
      <c r="H6522" s="3">
        <f>INDEX(光放段!$B$4:$B$237,MATCH(纤芯!G6522,光放段!$C$4:$C$237,0))</f>
        <v>37060101000</v>
      </c>
      <c r="I6522" s="3" t="str">
        <f t="shared" si="506"/>
        <v>张东滨1号架空光缆</v>
      </c>
      <c r="J6522" s="3" t="str">
        <f>INDEX(子缆名称!$B$4:$B$29,纤芯!M6522)</f>
        <v>A缆</v>
      </c>
      <c r="K6522" s="3">
        <v>1</v>
      </c>
      <c r="L6522" s="3">
        <f t="shared" si="507"/>
        <v>1</v>
      </c>
      <c r="M6522" s="3">
        <f t="shared" si="508"/>
        <v>1</v>
      </c>
      <c r="N6522" s="3" t="s">
        <v>57</v>
      </c>
      <c r="O6522" s="3">
        <f>COUNTIF([1]局站!$D$4:$D$172,"="&amp;N6522)</f>
        <v>1</v>
      </c>
      <c r="P6522" s="3">
        <v>0</v>
      </c>
      <c r="Q6522" s="3">
        <v>0</v>
      </c>
      <c r="R6522" s="3">
        <v>0</v>
      </c>
      <c r="S6522" s="3" t="s">
        <v>144</v>
      </c>
      <c r="T6522" s="3">
        <f>COUNTIF([1]局站!$D$4:$D$172,"="&amp;S6522)</f>
        <v>1</v>
      </c>
      <c r="U6522" s="3">
        <v>0</v>
      </c>
      <c r="V6522" s="3">
        <v>0</v>
      </c>
      <c r="W6522" s="3">
        <v>0</v>
      </c>
      <c r="X6522" s="3" t="s">
        <v>1215</v>
      </c>
      <c r="Y6522" s="3" t="s">
        <v>881</v>
      </c>
      <c r="Z6522" s="3" t="str">
        <f>INDEX(业务类型!$C$4:$C$8,MATCH(纤芯!Y6522,业务类型!$B$4:$B$8,0))</f>
        <v>OTHER</v>
      </c>
      <c r="AA6522" s="3" t="s">
        <v>1005</v>
      </c>
    </row>
    <row r="6523" spans="1:27" ht="16.5" x14ac:dyDescent="0.2">
      <c r="A6523" s="3">
        <v>6520</v>
      </c>
      <c r="B6523" s="3">
        <f t="shared" si="509"/>
        <v>37060101002</v>
      </c>
      <c r="C6523" s="3" t="s">
        <v>1166</v>
      </c>
      <c r="D6523" s="3" t="s">
        <v>260</v>
      </c>
      <c r="E6523" s="3" t="str">
        <f>INDEX(光放段!$G$4:$G$237,MATCH(纤芯!G6523,光放段!$C$4:$C$237,0))</f>
        <v>山东二干|张东滨1号架空光缆:淄博中心路-东营济南路</v>
      </c>
      <c r="F6523" s="3">
        <f>INDEX(光放段!$I$4:$I$237,MATCH(纤芯!H6523,光放段!$B$4:$B$237,0))</f>
        <v>37060100000</v>
      </c>
      <c r="G6523" s="3" t="str">
        <f t="shared" si="505"/>
        <v>山东二干|张东滨1号架空光缆:淄博中心路-博兴安柴</v>
      </c>
      <c r="H6523" s="3">
        <f>INDEX(光放段!$B$4:$B$237,MATCH(纤芯!G6523,光放段!$C$4:$C$237,0))</f>
        <v>37060101000</v>
      </c>
      <c r="I6523" s="3" t="str">
        <f t="shared" si="506"/>
        <v>张东滨1号架空光缆</v>
      </c>
      <c r="J6523" s="3" t="str">
        <f>INDEX(子缆名称!$B$4:$B$29,纤芯!M6523)</f>
        <v>A缆</v>
      </c>
      <c r="K6523" s="3">
        <v>2</v>
      </c>
      <c r="L6523" s="3">
        <f t="shared" si="507"/>
        <v>2</v>
      </c>
      <c r="M6523" s="3">
        <f t="shared" si="508"/>
        <v>1</v>
      </c>
      <c r="N6523" s="3" t="s">
        <v>57</v>
      </c>
      <c r="O6523" s="3">
        <f>COUNTIF([1]局站!$D$4:$D$172,"="&amp;N6523)</f>
        <v>1</v>
      </c>
      <c r="P6523" s="3">
        <v>0</v>
      </c>
      <c r="Q6523" s="3">
        <v>0</v>
      </c>
      <c r="R6523" s="3">
        <v>0</v>
      </c>
      <c r="S6523" s="3" t="s">
        <v>144</v>
      </c>
      <c r="T6523" s="3">
        <f>COUNTIF([1]局站!$D$4:$D$172,"="&amp;S6523)</f>
        <v>1</v>
      </c>
      <c r="U6523" s="3">
        <v>0</v>
      </c>
      <c r="V6523" s="3">
        <v>0</v>
      </c>
      <c r="W6523" s="3">
        <v>0</v>
      </c>
      <c r="X6523" s="3" t="s">
        <v>1215</v>
      </c>
      <c r="Y6523" s="3" t="s">
        <v>881</v>
      </c>
      <c r="Z6523" s="3" t="str">
        <f>INDEX(业务类型!$C$4:$C$8,MATCH(纤芯!Y6523,业务类型!$B$4:$B$8,0))</f>
        <v>OTHER</v>
      </c>
      <c r="AA6523" s="3" t="s">
        <v>1005</v>
      </c>
    </row>
    <row r="6524" spans="1:27" ht="16.5" x14ac:dyDescent="0.2">
      <c r="A6524" s="3">
        <v>6521</v>
      </c>
      <c r="B6524" s="3">
        <f t="shared" si="509"/>
        <v>37060101003</v>
      </c>
      <c r="C6524" s="3" t="s">
        <v>1166</v>
      </c>
      <c r="D6524" s="3" t="s">
        <v>260</v>
      </c>
      <c r="E6524" s="3" t="str">
        <f>INDEX(光放段!$G$4:$G$237,MATCH(纤芯!G6524,光放段!$C$4:$C$237,0))</f>
        <v>山东二干|张东滨1号架空光缆:淄博中心路-东营济南路</v>
      </c>
      <c r="F6524" s="3">
        <f>INDEX(光放段!$I$4:$I$237,MATCH(纤芯!H6524,光放段!$B$4:$B$237,0))</f>
        <v>37060100000</v>
      </c>
      <c r="G6524" s="3" t="str">
        <f t="shared" si="505"/>
        <v>山东二干|张东滨1号架空光缆:淄博中心路-博兴安柴</v>
      </c>
      <c r="H6524" s="3">
        <f>INDEX(光放段!$B$4:$B$237,MATCH(纤芯!G6524,光放段!$C$4:$C$237,0))</f>
        <v>37060101000</v>
      </c>
      <c r="I6524" s="3" t="str">
        <f t="shared" si="506"/>
        <v>张东滨1号架空光缆</v>
      </c>
      <c r="J6524" s="3" t="str">
        <f>INDEX(子缆名称!$B$4:$B$29,纤芯!M6524)</f>
        <v>A缆</v>
      </c>
      <c r="K6524" s="3">
        <v>3</v>
      </c>
      <c r="L6524" s="3">
        <f t="shared" si="507"/>
        <v>3</v>
      </c>
      <c r="M6524" s="3">
        <f t="shared" si="508"/>
        <v>1</v>
      </c>
      <c r="N6524" s="3" t="s">
        <v>57</v>
      </c>
      <c r="O6524" s="3">
        <f>COUNTIF([1]局站!$D$4:$D$172,"="&amp;N6524)</f>
        <v>1</v>
      </c>
      <c r="P6524" s="3">
        <v>0</v>
      </c>
      <c r="Q6524" s="3">
        <v>0</v>
      </c>
      <c r="R6524" s="3">
        <v>0</v>
      </c>
      <c r="S6524" s="3" t="s">
        <v>144</v>
      </c>
      <c r="T6524" s="3">
        <f>COUNTIF([1]局站!$D$4:$D$172,"="&amp;S6524)</f>
        <v>1</v>
      </c>
      <c r="U6524" s="3">
        <v>0</v>
      </c>
      <c r="V6524" s="3">
        <v>0</v>
      </c>
      <c r="W6524" s="3">
        <v>0</v>
      </c>
      <c r="X6524" s="3" t="s">
        <v>1215</v>
      </c>
      <c r="Y6524" s="3" t="s">
        <v>880</v>
      </c>
      <c r="Z6524" s="3" t="str">
        <f>INDEX(业务类型!$C$4:$C$8,MATCH(纤芯!Y6524,业务类型!$B$4:$B$8,0))</f>
        <v>IDLE</v>
      </c>
      <c r="AA6524" s="3"/>
    </row>
    <row r="6525" spans="1:27" ht="16.5" x14ac:dyDescent="0.2">
      <c r="A6525" s="3">
        <v>6522</v>
      </c>
      <c r="B6525" s="3">
        <f t="shared" si="509"/>
        <v>37060101004</v>
      </c>
      <c r="C6525" s="3" t="s">
        <v>1166</v>
      </c>
      <c r="D6525" s="3" t="s">
        <v>260</v>
      </c>
      <c r="E6525" s="3" t="str">
        <f>INDEX(光放段!$G$4:$G$237,MATCH(纤芯!G6525,光放段!$C$4:$C$237,0))</f>
        <v>山东二干|张东滨1号架空光缆:淄博中心路-东营济南路</v>
      </c>
      <c r="F6525" s="3">
        <f>INDEX(光放段!$I$4:$I$237,MATCH(纤芯!H6525,光放段!$B$4:$B$237,0))</f>
        <v>37060100000</v>
      </c>
      <c r="G6525" s="3" t="str">
        <f t="shared" si="505"/>
        <v>山东二干|张东滨1号架空光缆:淄博中心路-博兴安柴</v>
      </c>
      <c r="H6525" s="3">
        <f>INDEX(光放段!$B$4:$B$237,MATCH(纤芯!G6525,光放段!$C$4:$C$237,0))</f>
        <v>37060101000</v>
      </c>
      <c r="I6525" s="3" t="str">
        <f t="shared" si="506"/>
        <v>张东滨1号架空光缆</v>
      </c>
      <c r="J6525" s="3" t="str">
        <f>INDEX(子缆名称!$B$4:$B$29,纤芯!M6525)</f>
        <v>A缆</v>
      </c>
      <c r="K6525" s="3">
        <v>4</v>
      </c>
      <c r="L6525" s="3">
        <f t="shared" si="507"/>
        <v>4</v>
      </c>
      <c r="M6525" s="3">
        <f t="shared" si="508"/>
        <v>1</v>
      </c>
      <c r="N6525" s="3" t="s">
        <v>57</v>
      </c>
      <c r="O6525" s="3">
        <f>COUNTIF([1]局站!$D$4:$D$172,"="&amp;N6525)</f>
        <v>1</v>
      </c>
      <c r="P6525" s="3">
        <v>0</v>
      </c>
      <c r="Q6525" s="3">
        <v>0</v>
      </c>
      <c r="R6525" s="3">
        <v>0</v>
      </c>
      <c r="S6525" s="3" t="s">
        <v>144</v>
      </c>
      <c r="T6525" s="3">
        <f>COUNTIF([1]局站!$D$4:$D$172,"="&amp;S6525)</f>
        <v>1</v>
      </c>
      <c r="U6525" s="3">
        <v>0</v>
      </c>
      <c r="V6525" s="3">
        <v>0</v>
      </c>
      <c r="W6525" s="3">
        <v>0</v>
      </c>
      <c r="X6525" s="3" t="s">
        <v>1215</v>
      </c>
      <c r="Y6525" s="3" t="s">
        <v>880</v>
      </c>
      <c r="Z6525" s="3" t="str">
        <f>INDEX(业务类型!$C$4:$C$8,MATCH(纤芯!Y6525,业务类型!$B$4:$B$8,0))</f>
        <v>IDLE</v>
      </c>
      <c r="AA6525" s="3"/>
    </row>
    <row r="6526" spans="1:27" ht="16.5" x14ac:dyDescent="0.2">
      <c r="A6526" s="3">
        <v>6523</v>
      </c>
      <c r="B6526" s="3">
        <f t="shared" si="509"/>
        <v>37060101005</v>
      </c>
      <c r="C6526" s="3" t="s">
        <v>1166</v>
      </c>
      <c r="D6526" s="3" t="s">
        <v>260</v>
      </c>
      <c r="E6526" s="3" t="str">
        <f>INDEX(光放段!$G$4:$G$237,MATCH(纤芯!G6526,光放段!$C$4:$C$237,0))</f>
        <v>山东二干|张东滨1号架空光缆:淄博中心路-东营济南路</v>
      </c>
      <c r="F6526" s="3">
        <f>INDEX(光放段!$I$4:$I$237,MATCH(纤芯!H6526,光放段!$B$4:$B$237,0))</f>
        <v>37060100000</v>
      </c>
      <c r="G6526" s="3" t="str">
        <f t="shared" si="505"/>
        <v>山东二干|张东滨1号架空光缆:淄博中心路-博兴安柴</v>
      </c>
      <c r="H6526" s="3">
        <f>INDEX(光放段!$B$4:$B$237,MATCH(纤芯!G6526,光放段!$C$4:$C$237,0))</f>
        <v>37060101000</v>
      </c>
      <c r="I6526" s="3" t="str">
        <f t="shared" si="506"/>
        <v>张东滨1号架空光缆</v>
      </c>
      <c r="J6526" s="3" t="str">
        <f>INDEX(子缆名称!$B$4:$B$29,纤芯!M6526)</f>
        <v>A缆</v>
      </c>
      <c r="K6526" s="3">
        <v>5</v>
      </c>
      <c r="L6526" s="3">
        <f t="shared" si="507"/>
        <v>5</v>
      </c>
      <c r="M6526" s="3">
        <f t="shared" si="508"/>
        <v>1</v>
      </c>
      <c r="N6526" s="3" t="s">
        <v>57</v>
      </c>
      <c r="O6526" s="3">
        <f>COUNTIF([1]局站!$D$4:$D$172,"="&amp;N6526)</f>
        <v>1</v>
      </c>
      <c r="P6526" s="3">
        <v>0</v>
      </c>
      <c r="Q6526" s="3">
        <v>0</v>
      </c>
      <c r="R6526" s="3">
        <v>0</v>
      </c>
      <c r="S6526" s="3" t="s">
        <v>144</v>
      </c>
      <c r="T6526" s="3">
        <f>COUNTIF([1]局站!$D$4:$D$172,"="&amp;S6526)</f>
        <v>1</v>
      </c>
      <c r="U6526" s="3">
        <v>0</v>
      </c>
      <c r="V6526" s="3">
        <v>0</v>
      </c>
      <c r="W6526" s="3">
        <v>0</v>
      </c>
      <c r="X6526" s="3" t="s">
        <v>1215</v>
      </c>
      <c r="Y6526" s="3" t="s">
        <v>880</v>
      </c>
      <c r="Z6526" s="3" t="str">
        <f>INDEX(业务类型!$C$4:$C$8,MATCH(纤芯!Y6526,业务类型!$B$4:$B$8,0))</f>
        <v>IDLE</v>
      </c>
      <c r="AA6526" s="3"/>
    </row>
    <row r="6527" spans="1:27" ht="16.5" x14ac:dyDescent="0.2">
      <c r="A6527" s="3">
        <v>6524</v>
      </c>
      <c r="B6527" s="3">
        <f t="shared" si="509"/>
        <v>37060101006</v>
      </c>
      <c r="C6527" s="3" t="s">
        <v>1166</v>
      </c>
      <c r="D6527" s="3" t="s">
        <v>260</v>
      </c>
      <c r="E6527" s="3" t="str">
        <f>INDEX(光放段!$G$4:$G$237,MATCH(纤芯!G6527,光放段!$C$4:$C$237,0))</f>
        <v>山东二干|张东滨1号架空光缆:淄博中心路-东营济南路</v>
      </c>
      <c r="F6527" s="3">
        <f>INDEX(光放段!$I$4:$I$237,MATCH(纤芯!H6527,光放段!$B$4:$B$237,0))</f>
        <v>37060100000</v>
      </c>
      <c r="G6527" s="3" t="str">
        <f t="shared" si="505"/>
        <v>山东二干|张东滨1号架空光缆:淄博中心路-博兴安柴</v>
      </c>
      <c r="H6527" s="3">
        <f>INDEX(光放段!$B$4:$B$237,MATCH(纤芯!G6527,光放段!$C$4:$C$237,0))</f>
        <v>37060101000</v>
      </c>
      <c r="I6527" s="3" t="str">
        <f t="shared" si="506"/>
        <v>张东滨1号架空光缆</v>
      </c>
      <c r="J6527" s="3" t="str">
        <f>INDEX(子缆名称!$B$4:$B$29,纤芯!M6527)</f>
        <v>A缆</v>
      </c>
      <c r="K6527" s="3">
        <v>6</v>
      </c>
      <c r="L6527" s="3">
        <f t="shared" si="507"/>
        <v>6</v>
      </c>
      <c r="M6527" s="3">
        <f t="shared" si="508"/>
        <v>1</v>
      </c>
      <c r="N6527" s="3" t="s">
        <v>57</v>
      </c>
      <c r="O6527" s="3">
        <f>COUNTIF([1]局站!$D$4:$D$172,"="&amp;N6527)</f>
        <v>1</v>
      </c>
      <c r="P6527" s="3">
        <v>0</v>
      </c>
      <c r="Q6527" s="3">
        <v>0</v>
      </c>
      <c r="R6527" s="3">
        <v>0</v>
      </c>
      <c r="S6527" s="3" t="s">
        <v>144</v>
      </c>
      <c r="T6527" s="3">
        <f>COUNTIF([1]局站!$D$4:$D$172,"="&amp;S6527)</f>
        <v>1</v>
      </c>
      <c r="U6527" s="3">
        <v>0</v>
      </c>
      <c r="V6527" s="3">
        <v>0</v>
      </c>
      <c r="W6527" s="3">
        <v>0</v>
      </c>
      <c r="X6527" s="3" t="s">
        <v>1215</v>
      </c>
      <c r="Y6527" s="3" t="s">
        <v>880</v>
      </c>
      <c r="Z6527" s="3" t="str">
        <f>INDEX(业务类型!$C$4:$C$8,MATCH(纤芯!Y6527,业务类型!$B$4:$B$8,0))</f>
        <v>IDLE</v>
      </c>
      <c r="AA6527" s="3"/>
    </row>
    <row r="6528" spans="1:27" ht="16.5" x14ac:dyDescent="0.2">
      <c r="A6528" s="3">
        <v>6525</v>
      </c>
      <c r="B6528" s="3">
        <f t="shared" si="509"/>
        <v>37060101007</v>
      </c>
      <c r="C6528" s="3" t="s">
        <v>1166</v>
      </c>
      <c r="D6528" s="3" t="s">
        <v>260</v>
      </c>
      <c r="E6528" s="3" t="str">
        <f>INDEX(光放段!$G$4:$G$237,MATCH(纤芯!G6528,光放段!$C$4:$C$237,0))</f>
        <v>山东二干|张东滨1号架空光缆:淄博中心路-东营济南路</v>
      </c>
      <c r="F6528" s="3">
        <f>INDEX(光放段!$I$4:$I$237,MATCH(纤芯!H6528,光放段!$B$4:$B$237,0))</f>
        <v>37060100000</v>
      </c>
      <c r="G6528" s="3" t="str">
        <f t="shared" si="505"/>
        <v>山东二干|张东滨1号架空光缆:淄博中心路-博兴安柴</v>
      </c>
      <c r="H6528" s="3">
        <f>INDEX(光放段!$B$4:$B$237,MATCH(纤芯!G6528,光放段!$C$4:$C$237,0))</f>
        <v>37060101000</v>
      </c>
      <c r="I6528" s="3" t="str">
        <f t="shared" si="506"/>
        <v>张东滨1号架空光缆</v>
      </c>
      <c r="J6528" s="3" t="str">
        <f>INDEX(子缆名称!$B$4:$B$29,纤芯!M6528)</f>
        <v>A缆</v>
      </c>
      <c r="K6528" s="3">
        <v>7</v>
      </c>
      <c r="L6528" s="3">
        <f t="shared" si="507"/>
        <v>7</v>
      </c>
      <c r="M6528" s="3">
        <f t="shared" si="508"/>
        <v>1</v>
      </c>
      <c r="N6528" s="3" t="s">
        <v>57</v>
      </c>
      <c r="O6528" s="3">
        <f>COUNTIF([1]局站!$D$4:$D$172,"="&amp;N6528)</f>
        <v>1</v>
      </c>
      <c r="P6528" s="3">
        <v>0</v>
      </c>
      <c r="Q6528" s="3">
        <v>0</v>
      </c>
      <c r="R6528" s="3">
        <v>0</v>
      </c>
      <c r="S6528" s="3" t="s">
        <v>144</v>
      </c>
      <c r="T6528" s="3">
        <f>COUNTIF([1]局站!$D$4:$D$172,"="&amp;S6528)</f>
        <v>1</v>
      </c>
      <c r="U6528" s="3">
        <v>0</v>
      </c>
      <c r="V6528" s="3">
        <v>0</v>
      </c>
      <c r="W6528" s="3">
        <v>0</v>
      </c>
      <c r="X6528" s="3" t="s">
        <v>1215</v>
      </c>
      <c r="Y6528" s="3" t="s">
        <v>854</v>
      </c>
      <c r="Z6528" s="3" t="str">
        <f>INDEX(业务类型!$C$4:$C$8,MATCH(纤芯!Y6528,业务类型!$B$4:$B$8,0))</f>
        <v>LOCAL</v>
      </c>
      <c r="AA6528" s="3" t="s">
        <v>879</v>
      </c>
    </row>
    <row r="6529" spans="1:27" ht="16.5" x14ac:dyDescent="0.2">
      <c r="A6529" s="3">
        <v>6526</v>
      </c>
      <c r="B6529" s="3">
        <f t="shared" si="509"/>
        <v>37060101008</v>
      </c>
      <c r="C6529" s="3" t="s">
        <v>1166</v>
      </c>
      <c r="D6529" s="3" t="s">
        <v>260</v>
      </c>
      <c r="E6529" s="3" t="str">
        <f>INDEX(光放段!$G$4:$G$237,MATCH(纤芯!G6529,光放段!$C$4:$C$237,0))</f>
        <v>山东二干|张东滨1号架空光缆:淄博中心路-东营济南路</v>
      </c>
      <c r="F6529" s="3">
        <f>INDEX(光放段!$I$4:$I$237,MATCH(纤芯!H6529,光放段!$B$4:$B$237,0))</f>
        <v>37060100000</v>
      </c>
      <c r="G6529" s="3" t="str">
        <f t="shared" si="505"/>
        <v>山东二干|张东滨1号架空光缆:淄博中心路-博兴安柴</v>
      </c>
      <c r="H6529" s="3">
        <f>INDEX(光放段!$B$4:$B$237,MATCH(纤芯!G6529,光放段!$C$4:$C$237,0))</f>
        <v>37060101000</v>
      </c>
      <c r="I6529" s="3" t="str">
        <f t="shared" si="506"/>
        <v>张东滨1号架空光缆</v>
      </c>
      <c r="J6529" s="3" t="str">
        <f>INDEX(子缆名称!$B$4:$B$29,纤芯!M6529)</f>
        <v>A缆</v>
      </c>
      <c r="K6529" s="3">
        <v>8</v>
      </c>
      <c r="L6529" s="3">
        <f t="shared" si="507"/>
        <v>8</v>
      </c>
      <c r="M6529" s="3">
        <f t="shared" si="508"/>
        <v>1</v>
      </c>
      <c r="N6529" s="3" t="s">
        <v>57</v>
      </c>
      <c r="O6529" s="3">
        <f>COUNTIF([1]局站!$D$4:$D$172,"="&amp;N6529)</f>
        <v>1</v>
      </c>
      <c r="P6529" s="3">
        <v>0</v>
      </c>
      <c r="Q6529" s="3">
        <v>0</v>
      </c>
      <c r="R6529" s="3">
        <v>0</v>
      </c>
      <c r="S6529" s="3" t="s">
        <v>144</v>
      </c>
      <c r="T6529" s="3">
        <f>COUNTIF([1]局站!$D$4:$D$172,"="&amp;S6529)</f>
        <v>1</v>
      </c>
      <c r="U6529" s="3">
        <v>0</v>
      </c>
      <c r="V6529" s="3">
        <v>0</v>
      </c>
      <c r="W6529" s="3">
        <v>0</v>
      </c>
      <c r="X6529" s="3" t="s">
        <v>1215</v>
      </c>
      <c r="Y6529" s="3" t="s">
        <v>854</v>
      </c>
      <c r="Z6529" s="3" t="str">
        <f>INDEX(业务类型!$C$4:$C$8,MATCH(纤芯!Y6529,业务类型!$B$4:$B$8,0))</f>
        <v>LOCAL</v>
      </c>
      <c r="AA6529" s="3" t="s">
        <v>879</v>
      </c>
    </row>
    <row r="6530" spans="1:27" ht="16.5" x14ac:dyDescent="0.2">
      <c r="A6530" s="3">
        <v>6527</v>
      </c>
      <c r="B6530" s="3">
        <f t="shared" si="509"/>
        <v>37060101009</v>
      </c>
      <c r="C6530" s="3" t="s">
        <v>1166</v>
      </c>
      <c r="D6530" s="3" t="s">
        <v>260</v>
      </c>
      <c r="E6530" s="3" t="str">
        <f>INDEX(光放段!$G$4:$G$237,MATCH(纤芯!G6530,光放段!$C$4:$C$237,0))</f>
        <v>山东二干|张东滨1号架空光缆:淄博中心路-东营济南路</v>
      </c>
      <c r="F6530" s="3">
        <f>INDEX(光放段!$I$4:$I$237,MATCH(纤芯!H6530,光放段!$B$4:$B$237,0))</f>
        <v>37060100000</v>
      </c>
      <c r="G6530" s="3" t="str">
        <f t="shared" si="505"/>
        <v>山东二干|张东滨1号架空光缆:淄博中心路-博兴安柴</v>
      </c>
      <c r="H6530" s="3">
        <f>INDEX(光放段!$B$4:$B$237,MATCH(纤芯!G6530,光放段!$C$4:$C$237,0))</f>
        <v>37060101000</v>
      </c>
      <c r="I6530" s="3" t="str">
        <f t="shared" si="506"/>
        <v>张东滨1号架空光缆</v>
      </c>
      <c r="J6530" s="3" t="str">
        <f>INDEX(子缆名称!$B$4:$B$29,纤芯!M6530)</f>
        <v>A缆</v>
      </c>
      <c r="K6530" s="3">
        <v>9</v>
      </c>
      <c r="L6530" s="3">
        <f t="shared" si="507"/>
        <v>9</v>
      </c>
      <c r="M6530" s="3">
        <f t="shared" si="508"/>
        <v>1</v>
      </c>
      <c r="N6530" s="3" t="s">
        <v>57</v>
      </c>
      <c r="O6530" s="3">
        <f>COUNTIF([1]局站!$D$4:$D$172,"="&amp;N6530)</f>
        <v>1</v>
      </c>
      <c r="P6530" s="3">
        <v>0</v>
      </c>
      <c r="Q6530" s="3">
        <v>0</v>
      </c>
      <c r="R6530" s="3">
        <v>0</v>
      </c>
      <c r="S6530" s="3" t="s">
        <v>144</v>
      </c>
      <c r="T6530" s="3">
        <f>COUNTIF([1]局站!$D$4:$D$172,"="&amp;S6530)</f>
        <v>1</v>
      </c>
      <c r="U6530" s="3">
        <v>0</v>
      </c>
      <c r="V6530" s="3">
        <v>0</v>
      </c>
      <c r="W6530" s="3">
        <v>0</v>
      </c>
      <c r="X6530" s="3" t="s">
        <v>1215</v>
      </c>
      <c r="Y6530" s="3" t="s">
        <v>880</v>
      </c>
      <c r="Z6530" s="3" t="str">
        <f>INDEX(业务类型!$C$4:$C$8,MATCH(纤芯!Y6530,业务类型!$B$4:$B$8,0))</f>
        <v>IDLE</v>
      </c>
      <c r="AA6530" s="3"/>
    </row>
    <row r="6531" spans="1:27" ht="16.5" x14ac:dyDescent="0.2">
      <c r="A6531" s="3">
        <v>6528</v>
      </c>
      <c r="B6531" s="3">
        <f t="shared" si="509"/>
        <v>37060101010</v>
      </c>
      <c r="C6531" s="3" t="s">
        <v>1166</v>
      </c>
      <c r="D6531" s="3" t="s">
        <v>260</v>
      </c>
      <c r="E6531" s="3" t="str">
        <f>INDEX(光放段!$G$4:$G$237,MATCH(纤芯!G6531,光放段!$C$4:$C$237,0))</f>
        <v>山东二干|张东滨1号架空光缆:淄博中心路-东营济南路</v>
      </c>
      <c r="F6531" s="3">
        <f>INDEX(光放段!$I$4:$I$237,MATCH(纤芯!H6531,光放段!$B$4:$B$237,0))</f>
        <v>37060100000</v>
      </c>
      <c r="G6531" s="3" t="str">
        <f t="shared" si="505"/>
        <v>山东二干|张东滨1号架空光缆:淄博中心路-博兴安柴</v>
      </c>
      <c r="H6531" s="3">
        <f>INDEX(光放段!$B$4:$B$237,MATCH(纤芯!G6531,光放段!$C$4:$C$237,0))</f>
        <v>37060101000</v>
      </c>
      <c r="I6531" s="3" t="str">
        <f t="shared" si="506"/>
        <v>张东滨1号架空光缆</v>
      </c>
      <c r="J6531" s="3" t="str">
        <f>INDEX(子缆名称!$B$4:$B$29,纤芯!M6531)</f>
        <v>A缆</v>
      </c>
      <c r="K6531" s="3">
        <v>10</v>
      </c>
      <c r="L6531" s="3">
        <f t="shared" si="507"/>
        <v>10</v>
      </c>
      <c r="M6531" s="3">
        <f t="shared" si="508"/>
        <v>1</v>
      </c>
      <c r="N6531" s="3" t="s">
        <v>57</v>
      </c>
      <c r="O6531" s="3">
        <f>COUNTIF([1]局站!$D$4:$D$172,"="&amp;N6531)</f>
        <v>1</v>
      </c>
      <c r="P6531" s="3">
        <v>0</v>
      </c>
      <c r="Q6531" s="3">
        <v>0</v>
      </c>
      <c r="R6531" s="3">
        <v>0</v>
      </c>
      <c r="S6531" s="3" t="s">
        <v>144</v>
      </c>
      <c r="T6531" s="3">
        <f>COUNTIF([1]局站!$D$4:$D$172,"="&amp;S6531)</f>
        <v>1</v>
      </c>
      <c r="U6531" s="3">
        <v>0</v>
      </c>
      <c r="V6531" s="3">
        <v>0</v>
      </c>
      <c r="W6531" s="3">
        <v>0</v>
      </c>
      <c r="X6531" s="3" t="s">
        <v>1215</v>
      </c>
      <c r="Y6531" s="3" t="s">
        <v>880</v>
      </c>
      <c r="Z6531" s="3" t="str">
        <f>INDEX(业务类型!$C$4:$C$8,MATCH(纤芯!Y6531,业务类型!$B$4:$B$8,0))</f>
        <v>IDLE</v>
      </c>
      <c r="AA6531" s="3"/>
    </row>
    <row r="6532" spans="1:27" ht="16.5" x14ac:dyDescent="0.2">
      <c r="A6532" s="3">
        <v>6529</v>
      </c>
      <c r="B6532" s="3">
        <f t="shared" si="509"/>
        <v>37060101011</v>
      </c>
      <c r="C6532" s="3" t="s">
        <v>1166</v>
      </c>
      <c r="D6532" s="3" t="s">
        <v>260</v>
      </c>
      <c r="E6532" s="3" t="str">
        <f>INDEX(光放段!$G$4:$G$237,MATCH(纤芯!G6532,光放段!$C$4:$C$237,0))</f>
        <v>山东二干|张东滨1号架空光缆:淄博中心路-东营济南路</v>
      </c>
      <c r="F6532" s="3">
        <f>INDEX(光放段!$I$4:$I$237,MATCH(纤芯!H6532,光放段!$B$4:$B$237,0))</f>
        <v>37060100000</v>
      </c>
      <c r="G6532" s="3" t="str">
        <f t="shared" si="505"/>
        <v>山东二干|张东滨1号架空光缆:淄博中心路-博兴安柴</v>
      </c>
      <c r="H6532" s="3">
        <f>INDEX(光放段!$B$4:$B$237,MATCH(纤芯!G6532,光放段!$C$4:$C$237,0))</f>
        <v>37060101000</v>
      </c>
      <c r="I6532" s="3" t="str">
        <f t="shared" si="506"/>
        <v>张东滨1号架空光缆</v>
      </c>
      <c r="J6532" s="3" t="str">
        <f>INDEX(子缆名称!$B$4:$B$29,纤芯!M6532)</f>
        <v>A缆</v>
      </c>
      <c r="K6532" s="3">
        <v>11</v>
      </c>
      <c r="L6532" s="3">
        <f t="shared" si="507"/>
        <v>11</v>
      </c>
      <c r="M6532" s="3">
        <f t="shared" si="508"/>
        <v>1</v>
      </c>
      <c r="N6532" s="3" t="s">
        <v>57</v>
      </c>
      <c r="O6532" s="3">
        <f>COUNTIF([1]局站!$D$4:$D$172,"="&amp;N6532)</f>
        <v>1</v>
      </c>
      <c r="P6532" s="3">
        <v>0</v>
      </c>
      <c r="Q6532" s="3">
        <v>0</v>
      </c>
      <c r="R6532" s="3">
        <v>0</v>
      </c>
      <c r="S6532" s="3" t="s">
        <v>144</v>
      </c>
      <c r="T6532" s="3">
        <f>COUNTIF([1]局站!$D$4:$D$172,"="&amp;S6532)</f>
        <v>1</v>
      </c>
      <c r="U6532" s="3">
        <v>0</v>
      </c>
      <c r="V6532" s="3">
        <v>0</v>
      </c>
      <c r="W6532" s="3">
        <v>0</v>
      </c>
      <c r="X6532" s="3" t="s">
        <v>1215</v>
      </c>
      <c r="Y6532" s="3" t="s">
        <v>854</v>
      </c>
      <c r="Z6532" s="3" t="str">
        <f>INDEX(业务类型!$C$4:$C$8,MATCH(纤芯!Y6532,业务类型!$B$4:$B$8,0))</f>
        <v>LOCAL</v>
      </c>
      <c r="AA6532" s="3" t="s">
        <v>879</v>
      </c>
    </row>
    <row r="6533" spans="1:27" ht="16.5" x14ac:dyDescent="0.2">
      <c r="A6533" s="3">
        <v>6530</v>
      </c>
      <c r="B6533" s="3">
        <f t="shared" si="509"/>
        <v>37060101012</v>
      </c>
      <c r="C6533" s="3" t="s">
        <v>1166</v>
      </c>
      <c r="D6533" s="3" t="s">
        <v>260</v>
      </c>
      <c r="E6533" s="3" t="str">
        <f>INDEX(光放段!$G$4:$G$237,MATCH(纤芯!G6533,光放段!$C$4:$C$237,0))</f>
        <v>山东二干|张东滨1号架空光缆:淄博中心路-东营济南路</v>
      </c>
      <c r="F6533" s="3">
        <f>INDEX(光放段!$I$4:$I$237,MATCH(纤芯!H6533,光放段!$B$4:$B$237,0))</f>
        <v>37060100000</v>
      </c>
      <c r="G6533" s="3" t="str">
        <f t="shared" ref="G6533:G6596" si="510">C6533&amp;"|"&amp;D6533&amp;":"&amp;N6533&amp;"-"&amp;S6533</f>
        <v>山东二干|张东滨1号架空光缆:淄博中心路-博兴安柴</v>
      </c>
      <c r="H6533" s="3">
        <f>INDEX(光放段!$B$4:$B$237,MATCH(纤芯!G6533,光放段!$C$4:$C$237,0))</f>
        <v>37060101000</v>
      </c>
      <c r="I6533" s="3" t="str">
        <f t="shared" ref="I6533:I6596" si="511">D6533</f>
        <v>张东滨1号架空光缆</v>
      </c>
      <c r="J6533" s="3" t="str">
        <f>INDEX(子缆名称!$B$4:$B$29,纤芯!M6533)</f>
        <v>A缆</v>
      </c>
      <c r="K6533" s="3">
        <v>12</v>
      </c>
      <c r="L6533" s="3">
        <f t="shared" ref="L6533:L6596" si="512">MOD(K6533-1,12)+1</f>
        <v>12</v>
      </c>
      <c r="M6533" s="3">
        <f t="shared" ref="M6533:M6596" si="513">INT((K6533-1)/12)+1</f>
        <v>1</v>
      </c>
      <c r="N6533" s="3" t="s">
        <v>57</v>
      </c>
      <c r="O6533" s="3">
        <f>COUNTIF([1]局站!$D$4:$D$172,"="&amp;N6533)</f>
        <v>1</v>
      </c>
      <c r="P6533" s="3">
        <v>0</v>
      </c>
      <c r="Q6533" s="3">
        <v>0</v>
      </c>
      <c r="R6533" s="3">
        <v>0</v>
      </c>
      <c r="S6533" s="3" t="s">
        <v>144</v>
      </c>
      <c r="T6533" s="3">
        <f>COUNTIF([1]局站!$D$4:$D$172,"="&amp;S6533)</f>
        <v>1</v>
      </c>
      <c r="U6533" s="3">
        <v>0</v>
      </c>
      <c r="V6533" s="3">
        <v>0</v>
      </c>
      <c r="W6533" s="3">
        <v>0</v>
      </c>
      <c r="X6533" s="3" t="s">
        <v>1215</v>
      </c>
      <c r="Y6533" s="3" t="s">
        <v>881</v>
      </c>
      <c r="Z6533" s="3" t="str">
        <f>INDEX(业务类型!$C$4:$C$8,MATCH(纤芯!Y6533,业务类型!$B$4:$B$8,0))</f>
        <v>OTHER</v>
      </c>
      <c r="AA6533" s="3" t="s">
        <v>1147</v>
      </c>
    </row>
    <row r="6534" spans="1:27" ht="16.5" x14ac:dyDescent="0.2">
      <c r="A6534" s="3">
        <v>6531</v>
      </c>
      <c r="B6534" s="3">
        <f t="shared" si="509"/>
        <v>37060102001</v>
      </c>
      <c r="C6534" s="3" t="s">
        <v>1166</v>
      </c>
      <c r="D6534" s="3" t="s">
        <v>260</v>
      </c>
      <c r="E6534" s="3" t="str">
        <f>INDEX(光放段!$G$4:$G$237,MATCH(纤芯!G6534,光放段!$C$4:$C$237,0))</f>
        <v>山东二干|张东滨1号架空光缆:淄博中心路-东营济南路</v>
      </c>
      <c r="F6534" s="3">
        <f>INDEX(光放段!$I$4:$I$237,MATCH(纤芯!H6534,光放段!$B$4:$B$237,0))</f>
        <v>37060100000</v>
      </c>
      <c r="G6534" s="3" t="str">
        <f t="shared" si="510"/>
        <v>山东二干|张东滨1号架空光缆:博兴安柴-广饶</v>
      </c>
      <c r="H6534" s="3">
        <f>INDEX(光放段!$B$4:$B$237,MATCH(纤芯!G6534,光放段!$C$4:$C$237,0))</f>
        <v>37060102000</v>
      </c>
      <c r="I6534" s="3" t="str">
        <f t="shared" si="511"/>
        <v>张东滨1号架空光缆</v>
      </c>
      <c r="J6534" s="3" t="str">
        <f>INDEX(子缆名称!$B$4:$B$29,纤芯!M6534)</f>
        <v>A缆</v>
      </c>
      <c r="K6534" s="3">
        <v>1</v>
      </c>
      <c r="L6534" s="3">
        <f t="shared" si="512"/>
        <v>1</v>
      </c>
      <c r="M6534" s="3">
        <f t="shared" si="513"/>
        <v>1</v>
      </c>
      <c r="N6534" s="3" t="s">
        <v>144</v>
      </c>
      <c r="O6534" s="3">
        <f>COUNTIF([1]局站!$D$4:$D$172,"="&amp;N6534)</f>
        <v>1</v>
      </c>
      <c r="P6534" s="3">
        <v>0</v>
      </c>
      <c r="Q6534" s="3">
        <v>0</v>
      </c>
      <c r="R6534" s="3">
        <v>0</v>
      </c>
      <c r="S6534" s="3" t="s">
        <v>119</v>
      </c>
      <c r="T6534" s="3">
        <f>COUNTIF([1]局站!$D$4:$D$172,"="&amp;S6534)</f>
        <v>1</v>
      </c>
      <c r="U6534" s="3">
        <v>0</v>
      </c>
      <c r="V6534" s="3">
        <v>0</v>
      </c>
      <c r="W6534" s="3">
        <v>0</v>
      </c>
      <c r="X6534" s="3" t="s">
        <v>1215</v>
      </c>
      <c r="Y6534" s="3" t="s">
        <v>881</v>
      </c>
      <c r="Z6534" s="3" t="str">
        <f>INDEX(业务类型!$C$4:$C$8,MATCH(纤芯!Y6534,业务类型!$B$4:$B$8,0))</f>
        <v>OTHER</v>
      </c>
      <c r="AA6534" s="3" t="s">
        <v>1005</v>
      </c>
    </row>
    <row r="6535" spans="1:27" ht="16.5" x14ac:dyDescent="0.2">
      <c r="A6535" s="3">
        <v>6532</v>
      </c>
      <c r="B6535" s="3">
        <f t="shared" si="509"/>
        <v>37060102002</v>
      </c>
      <c r="C6535" s="3" t="s">
        <v>1166</v>
      </c>
      <c r="D6535" s="3" t="s">
        <v>260</v>
      </c>
      <c r="E6535" s="3" t="str">
        <f>INDEX(光放段!$G$4:$G$237,MATCH(纤芯!G6535,光放段!$C$4:$C$237,0))</f>
        <v>山东二干|张东滨1号架空光缆:淄博中心路-东营济南路</v>
      </c>
      <c r="F6535" s="3">
        <f>INDEX(光放段!$I$4:$I$237,MATCH(纤芯!H6535,光放段!$B$4:$B$237,0))</f>
        <v>37060100000</v>
      </c>
      <c r="G6535" s="3" t="str">
        <f t="shared" si="510"/>
        <v>山东二干|张东滨1号架空光缆:博兴安柴-广饶</v>
      </c>
      <c r="H6535" s="3">
        <f>INDEX(光放段!$B$4:$B$237,MATCH(纤芯!G6535,光放段!$C$4:$C$237,0))</f>
        <v>37060102000</v>
      </c>
      <c r="I6535" s="3" t="str">
        <f t="shared" si="511"/>
        <v>张东滨1号架空光缆</v>
      </c>
      <c r="J6535" s="3" t="str">
        <f>INDEX(子缆名称!$B$4:$B$29,纤芯!M6535)</f>
        <v>A缆</v>
      </c>
      <c r="K6535" s="3">
        <v>2</v>
      </c>
      <c r="L6535" s="3">
        <f t="shared" si="512"/>
        <v>2</v>
      </c>
      <c r="M6535" s="3">
        <f t="shared" si="513"/>
        <v>1</v>
      </c>
      <c r="N6535" s="3" t="s">
        <v>144</v>
      </c>
      <c r="O6535" s="3">
        <f>COUNTIF([1]局站!$D$4:$D$172,"="&amp;N6535)</f>
        <v>1</v>
      </c>
      <c r="P6535" s="3">
        <v>0</v>
      </c>
      <c r="Q6535" s="3">
        <v>0</v>
      </c>
      <c r="R6535" s="3">
        <v>0</v>
      </c>
      <c r="S6535" s="3" t="s">
        <v>119</v>
      </c>
      <c r="T6535" s="3">
        <f>COUNTIF([1]局站!$D$4:$D$172,"="&amp;S6535)</f>
        <v>1</v>
      </c>
      <c r="U6535" s="3">
        <v>0</v>
      </c>
      <c r="V6535" s="3">
        <v>0</v>
      </c>
      <c r="W6535" s="3">
        <v>0</v>
      </c>
      <c r="X6535" s="3" t="s">
        <v>1215</v>
      </c>
      <c r="Y6535" s="3" t="s">
        <v>881</v>
      </c>
      <c r="Z6535" s="3" t="str">
        <f>INDEX(业务类型!$C$4:$C$8,MATCH(纤芯!Y6535,业务类型!$B$4:$B$8,0))</f>
        <v>OTHER</v>
      </c>
      <c r="AA6535" s="3" t="s">
        <v>1005</v>
      </c>
    </row>
    <row r="6536" spans="1:27" ht="16.5" x14ac:dyDescent="0.2">
      <c r="A6536" s="3">
        <v>6533</v>
      </c>
      <c r="B6536" s="3">
        <f t="shared" si="509"/>
        <v>37060102003</v>
      </c>
      <c r="C6536" s="3" t="s">
        <v>1166</v>
      </c>
      <c r="D6536" s="3" t="s">
        <v>260</v>
      </c>
      <c r="E6536" s="3" t="str">
        <f>INDEX(光放段!$G$4:$G$237,MATCH(纤芯!G6536,光放段!$C$4:$C$237,0))</f>
        <v>山东二干|张东滨1号架空光缆:淄博中心路-东营济南路</v>
      </c>
      <c r="F6536" s="3">
        <f>INDEX(光放段!$I$4:$I$237,MATCH(纤芯!H6536,光放段!$B$4:$B$237,0))</f>
        <v>37060100000</v>
      </c>
      <c r="G6536" s="3" t="str">
        <f t="shared" si="510"/>
        <v>山东二干|张东滨1号架空光缆:博兴安柴-广饶</v>
      </c>
      <c r="H6536" s="3">
        <f>INDEX(光放段!$B$4:$B$237,MATCH(纤芯!G6536,光放段!$C$4:$C$237,0))</f>
        <v>37060102000</v>
      </c>
      <c r="I6536" s="3" t="str">
        <f t="shared" si="511"/>
        <v>张东滨1号架空光缆</v>
      </c>
      <c r="J6536" s="3" t="str">
        <f>INDEX(子缆名称!$B$4:$B$29,纤芯!M6536)</f>
        <v>A缆</v>
      </c>
      <c r="K6536" s="3">
        <v>3</v>
      </c>
      <c r="L6536" s="3">
        <f t="shared" si="512"/>
        <v>3</v>
      </c>
      <c r="M6536" s="3">
        <f t="shared" si="513"/>
        <v>1</v>
      </c>
      <c r="N6536" s="3" t="s">
        <v>144</v>
      </c>
      <c r="O6536" s="3">
        <f>COUNTIF([1]局站!$D$4:$D$172,"="&amp;N6536)</f>
        <v>1</v>
      </c>
      <c r="P6536" s="3">
        <v>0</v>
      </c>
      <c r="Q6536" s="3">
        <v>0</v>
      </c>
      <c r="R6536" s="3">
        <v>0</v>
      </c>
      <c r="S6536" s="3" t="s">
        <v>119</v>
      </c>
      <c r="T6536" s="3">
        <f>COUNTIF([1]局站!$D$4:$D$172,"="&amp;S6536)</f>
        <v>1</v>
      </c>
      <c r="U6536" s="3">
        <v>0</v>
      </c>
      <c r="V6536" s="3">
        <v>0</v>
      </c>
      <c r="W6536" s="3">
        <v>0</v>
      </c>
      <c r="X6536" s="3" t="s">
        <v>1215</v>
      </c>
      <c r="Y6536" s="3" t="s">
        <v>880</v>
      </c>
      <c r="Z6536" s="3" t="str">
        <f>INDEX(业务类型!$C$4:$C$8,MATCH(纤芯!Y6536,业务类型!$B$4:$B$8,0))</f>
        <v>IDLE</v>
      </c>
      <c r="AA6536" s="3"/>
    </row>
    <row r="6537" spans="1:27" ht="16.5" x14ac:dyDescent="0.2">
      <c r="A6537" s="3">
        <v>6534</v>
      </c>
      <c r="B6537" s="3">
        <f t="shared" si="509"/>
        <v>37060102004</v>
      </c>
      <c r="C6537" s="3" t="s">
        <v>1166</v>
      </c>
      <c r="D6537" s="3" t="s">
        <v>260</v>
      </c>
      <c r="E6537" s="3" t="str">
        <f>INDEX(光放段!$G$4:$G$237,MATCH(纤芯!G6537,光放段!$C$4:$C$237,0))</f>
        <v>山东二干|张东滨1号架空光缆:淄博中心路-东营济南路</v>
      </c>
      <c r="F6537" s="3">
        <f>INDEX(光放段!$I$4:$I$237,MATCH(纤芯!H6537,光放段!$B$4:$B$237,0))</f>
        <v>37060100000</v>
      </c>
      <c r="G6537" s="3" t="str">
        <f t="shared" si="510"/>
        <v>山东二干|张东滨1号架空光缆:博兴安柴-广饶</v>
      </c>
      <c r="H6537" s="3">
        <f>INDEX(光放段!$B$4:$B$237,MATCH(纤芯!G6537,光放段!$C$4:$C$237,0))</f>
        <v>37060102000</v>
      </c>
      <c r="I6537" s="3" t="str">
        <f t="shared" si="511"/>
        <v>张东滨1号架空光缆</v>
      </c>
      <c r="J6537" s="3" t="str">
        <f>INDEX(子缆名称!$B$4:$B$29,纤芯!M6537)</f>
        <v>A缆</v>
      </c>
      <c r="K6537" s="3">
        <v>4</v>
      </c>
      <c r="L6537" s="3">
        <f t="shared" si="512"/>
        <v>4</v>
      </c>
      <c r="M6537" s="3">
        <f t="shared" si="513"/>
        <v>1</v>
      </c>
      <c r="N6537" s="3" t="s">
        <v>144</v>
      </c>
      <c r="O6537" s="3">
        <f>COUNTIF([1]局站!$D$4:$D$172,"="&amp;N6537)</f>
        <v>1</v>
      </c>
      <c r="P6537" s="3">
        <v>0</v>
      </c>
      <c r="Q6537" s="3">
        <v>0</v>
      </c>
      <c r="R6537" s="3">
        <v>0</v>
      </c>
      <c r="S6537" s="3" t="s">
        <v>119</v>
      </c>
      <c r="T6537" s="3">
        <f>COUNTIF([1]局站!$D$4:$D$172,"="&amp;S6537)</f>
        <v>1</v>
      </c>
      <c r="U6537" s="3">
        <v>0</v>
      </c>
      <c r="V6537" s="3">
        <v>0</v>
      </c>
      <c r="W6537" s="3">
        <v>0</v>
      </c>
      <c r="X6537" s="3" t="s">
        <v>1215</v>
      </c>
      <c r="Y6537" s="3" t="s">
        <v>880</v>
      </c>
      <c r="Z6537" s="3" t="str">
        <f>INDEX(业务类型!$C$4:$C$8,MATCH(纤芯!Y6537,业务类型!$B$4:$B$8,0))</f>
        <v>IDLE</v>
      </c>
      <c r="AA6537" s="3"/>
    </row>
    <row r="6538" spans="1:27" ht="16.5" x14ac:dyDescent="0.2">
      <c r="A6538" s="3">
        <v>6535</v>
      </c>
      <c r="B6538" s="3">
        <f t="shared" si="509"/>
        <v>37060102005</v>
      </c>
      <c r="C6538" s="3" t="s">
        <v>1166</v>
      </c>
      <c r="D6538" s="3" t="s">
        <v>260</v>
      </c>
      <c r="E6538" s="3" t="str">
        <f>INDEX(光放段!$G$4:$G$237,MATCH(纤芯!G6538,光放段!$C$4:$C$237,0))</f>
        <v>山东二干|张东滨1号架空光缆:淄博中心路-东营济南路</v>
      </c>
      <c r="F6538" s="3">
        <f>INDEX(光放段!$I$4:$I$237,MATCH(纤芯!H6538,光放段!$B$4:$B$237,0))</f>
        <v>37060100000</v>
      </c>
      <c r="G6538" s="3" t="str">
        <f t="shared" si="510"/>
        <v>山东二干|张东滨1号架空光缆:博兴安柴-广饶</v>
      </c>
      <c r="H6538" s="3">
        <f>INDEX(光放段!$B$4:$B$237,MATCH(纤芯!G6538,光放段!$C$4:$C$237,0))</f>
        <v>37060102000</v>
      </c>
      <c r="I6538" s="3" t="str">
        <f t="shared" si="511"/>
        <v>张东滨1号架空光缆</v>
      </c>
      <c r="J6538" s="3" t="str">
        <f>INDEX(子缆名称!$B$4:$B$29,纤芯!M6538)</f>
        <v>A缆</v>
      </c>
      <c r="K6538" s="3">
        <v>5</v>
      </c>
      <c r="L6538" s="3">
        <f t="shared" si="512"/>
        <v>5</v>
      </c>
      <c r="M6538" s="3">
        <f t="shared" si="513"/>
        <v>1</v>
      </c>
      <c r="N6538" s="3" t="s">
        <v>144</v>
      </c>
      <c r="O6538" s="3">
        <f>COUNTIF([1]局站!$D$4:$D$172,"="&amp;N6538)</f>
        <v>1</v>
      </c>
      <c r="P6538" s="3">
        <v>0</v>
      </c>
      <c r="Q6538" s="3">
        <v>0</v>
      </c>
      <c r="R6538" s="3">
        <v>0</v>
      </c>
      <c r="S6538" s="3" t="s">
        <v>119</v>
      </c>
      <c r="T6538" s="3">
        <f>COUNTIF([1]局站!$D$4:$D$172,"="&amp;S6538)</f>
        <v>1</v>
      </c>
      <c r="U6538" s="3">
        <v>0</v>
      </c>
      <c r="V6538" s="3">
        <v>0</v>
      </c>
      <c r="W6538" s="3">
        <v>0</v>
      </c>
      <c r="X6538" s="3" t="s">
        <v>1215</v>
      </c>
      <c r="Y6538" s="3" t="s">
        <v>880</v>
      </c>
      <c r="Z6538" s="3" t="str">
        <f>INDEX(业务类型!$C$4:$C$8,MATCH(纤芯!Y6538,业务类型!$B$4:$B$8,0))</f>
        <v>IDLE</v>
      </c>
      <c r="AA6538" s="3"/>
    </row>
    <row r="6539" spans="1:27" ht="16.5" x14ac:dyDescent="0.2">
      <c r="A6539" s="3">
        <v>6536</v>
      </c>
      <c r="B6539" s="3">
        <f t="shared" si="509"/>
        <v>37060102006</v>
      </c>
      <c r="C6539" s="3" t="s">
        <v>1166</v>
      </c>
      <c r="D6539" s="3" t="s">
        <v>260</v>
      </c>
      <c r="E6539" s="3" t="str">
        <f>INDEX(光放段!$G$4:$G$237,MATCH(纤芯!G6539,光放段!$C$4:$C$237,0))</f>
        <v>山东二干|张东滨1号架空光缆:淄博中心路-东营济南路</v>
      </c>
      <c r="F6539" s="3">
        <f>INDEX(光放段!$I$4:$I$237,MATCH(纤芯!H6539,光放段!$B$4:$B$237,0))</f>
        <v>37060100000</v>
      </c>
      <c r="G6539" s="3" t="str">
        <f t="shared" si="510"/>
        <v>山东二干|张东滨1号架空光缆:博兴安柴-广饶</v>
      </c>
      <c r="H6539" s="3">
        <f>INDEX(光放段!$B$4:$B$237,MATCH(纤芯!G6539,光放段!$C$4:$C$237,0))</f>
        <v>37060102000</v>
      </c>
      <c r="I6539" s="3" t="str">
        <f t="shared" si="511"/>
        <v>张东滨1号架空光缆</v>
      </c>
      <c r="J6539" s="3" t="str">
        <f>INDEX(子缆名称!$B$4:$B$29,纤芯!M6539)</f>
        <v>A缆</v>
      </c>
      <c r="K6539" s="3">
        <v>6</v>
      </c>
      <c r="L6539" s="3">
        <f t="shared" si="512"/>
        <v>6</v>
      </c>
      <c r="M6539" s="3">
        <f t="shared" si="513"/>
        <v>1</v>
      </c>
      <c r="N6539" s="3" t="s">
        <v>144</v>
      </c>
      <c r="O6539" s="3">
        <f>COUNTIF([1]局站!$D$4:$D$172,"="&amp;N6539)</f>
        <v>1</v>
      </c>
      <c r="P6539" s="3">
        <v>0</v>
      </c>
      <c r="Q6539" s="3">
        <v>0</v>
      </c>
      <c r="R6539" s="3">
        <v>0</v>
      </c>
      <c r="S6539" s="3" t="s">
        <v>119</v>
      </c>
      <c r="T6539" s="3">
        <f>COUNTIF([1]局站!$D$4:$D$172,"="&amp;S6539)</f>
        <v>1</v>
      </c>
      <c r="U6539" s="3">
        <v>0</v>
      </c>
      <c r="V6539" s="3">
        <v>0</v>
      </c>
      <c r="W6539" s="3">
        <v>0</v>
      </c>
      <c r="X6539" s="3" t="s">
        <v>1215</v>
      </c>
      <c r="Y6539" s="3" t="s">
        <v>880</v>
      </c>
      <c r="Z6539" s="3" t="str">
        <f>INDEX(业务类型!$C$4:$C$8,MATCH(纤芯!Y6539,业务类型!$B$4:$B$8,0))</f>
        <v>IDLE</v>
      </c>
      <c r="AA6539" s="3"/>
    </row>
    <row r="6540" spans="1:27" ht="16.5" x14ac:dyDescent="0.2">
      <c r="A6540" s="3">
        <v>6537</v>
      </c>
      <c r="B6540" s="3">
        <f t="shared" si="509"/>
        <v>37060102007</v>
      </c>
      <c r="C6540" s="3" t="s">
        <v>1166</v>
      </c>
      <c r="D6540" s="3" t="s">
        <v>260</v>
      </c>
      <c r="E6540" s="3" t="str">
        <f>INDEX(光放段!$G$4:$G$237,MATCH(纤芯!G6540,光放段!$C$4:$C$237,0))</f>
        <v>山东二干|张东滨1号架空光缆:淄博中心路-东营济南路</v>
      </c>
      <c r="F6540" s="3">
        <f>INDEX(光放段!$I$4:$I$237,MATCH(纤芯!H6540,光放段!$B$4:$B$237,0))</f>
        <v>37060100000</v>
      </c>
      <c r="G6540" s="3" t="str">
        <f t="shared" si="510"/>
        <v>山东二干|张东滨1号架空光缆:博兴安柴-广饶</v>
      </c>
      <c r="H6540" s="3">
        <f>INDEX(光放段!$B$4:$B$237,MATCH(纤芯!G6540,光放段!$C$4:$C$237,0))</f>
        <v>37060102000</v>
      </c>
      <c r="I6540" s="3" t="str">
        <f t="shared" si="511"/>
        <v>张东滨1号架空光缆</v>
      </c>
      <c r="J6540" s="3" t="str">
        <f>INDEX(子缆名称!$B$4:$B$29,纤芯!M6540)</f>
        <v>A缆</v>
      </c>
      <c r="K6540" s="3">
        <v>7</v>
      </c>
      <c r="L6540" s="3">
        <f t="shared" si="512"/>
        <v>7</v>
      </c>
      <c r="M6540" s="3">
        <f t="shared" si="513"/>
        <v>1</v>
      </c>
      <c r="N6540" s="3" t="s">
        <v>144</v>
      </c>
      <c r="O6540" s="3">
        <f>COUNTIF([1]局站!$D$4:$D$172,"="&amp;N6540)</f>
        <v>1</v>
      </c>
      <c r="P6540" s="3">
        <v>0</v>
      </c>
      <c r="Q6540" s="3">
        <v>0</v>
      </c>
      <c r="R6540" s="3">
        <v>0</v>
      </c>
      <c r="S6540" s="3" t="s">
        <v>119</v>
      </c>
      <c r="T6540" s="3">
        <f>COUNTIF([1]局站!$D$4:$D$172,"="&amp;S6540)</f>
        <v>1</v>
      </c>
      <c r="U6540" s="3">
        <v>0</v>
      </c>
      <c r="V6540" s="3">
        <v>0</v>
      </c>
      <c r="W6540" s="3">
        <v>0</v>
      </c>
      <c r="X6540" s="3" t="s">
        <v>1215</v>
      </c>
      <c r="Y6540" s="3" t="s">
        <v>880</v>
      </c>
      <c r="Z6540" s="3" t="str">
        <f>INDEX(业务类型!$C$4:$C$8,MATCH(纤芯!Y6540,业务类型!$B$4:$B$8,0))</f>
        <v>IDLE</v>
      </c>
      <c r="AA6540" s="3"/>
    </row>
    <row r="6541" spans="1:27" ht="16.5" x14ac:dyDescent="0.2">
      <c r="A6541" s="3">
        <v>6538</v>
      </c>
      <c r="B6541" s="3">
        <f t="shared" si="509"/>
        <v>37060102008</v>
      </c>
      <c r="C6541" s="3" t="s">
        <v>1166</v>
      </c>
      <c r="D6541" s="3" t="s">
        <v>260</v>
      </c>
      <c r="E6541" s="3" t="str">
        <f>INDEX(光放段!$G$4:$G$237,MATCH(纤芯!G6541,光放段!$C$4:$C$237,0))</f>
        <v>山东二干|张东滨1号架空光缆:淄博中心路-东营济南路</v>
      </c>
      <c r="F6541" s="3">
        <f>INDEX(光放段!$I$4:$I$237,MATCH(纤芯!H6541,光放段!$B$4:$B$237,0))</f>
        <v>37060100000</v>
      </c>
      <c r="G6541" s="3" t="str">
        <f t="shared" si="510"/>
        <v>山东二干|张东滨1号架空光缆:博兴安柴-广饶</v>
      </c>
      <c r="H6541" s="3">
        <f>INDEX(光放段!$B$4:$B$237,MATCH(纤芯!G6541,光放段!$C$4:$C$237,0))</f>
        <v>37060102000</v>
      </c>
      <c r="I6541" s="3" t="str">
        <f t="shared" si="511"/>
        <v>张东滨1号架空光缆</v>
      </c>
      <c r="J6541" s="3" t="str">
        <f>INDEX(子缆名称!$B$4:$B$29,纤芯!M6541)</f>
        <v>A缆</v>
      </c>
      <c r="K6541" s="3">
        <v>8</v>
      </c>
      <c r="L6541" s="3">
        <f t="shared" si="512"/>
        <v>8</v>
      </c>
      <c r="M6541" s="3">
        <f t="shared" si="513"/>
        <v>1</v>
      </c>
      <c r="N6541" s="3" t="s">
        <v>144</v>
      </c>
      <c r="O6541" s="3">
        <f>COUNTIF([1]局站!$D$4:$D$172,"="&amp;N6541)</f>
        <v>1</v>
      </c>
      <c r="P6541" s="3">
        <v>0</v>
      </c>
      <c r="Q6541" s="3">
        <v>0</v>
      </c>
      <c r="R6541" s="3">
        <v>0</v>
      </c>
      <c r="S6541" s="3" t="s">
        <v>119</v>
      </c>
      <c r="T6541" s="3">
        <f>COUNTIF([1]局站!$D$4:$D$172,"="&amp;S6541)</f>
        <v>1</v>
      </c>
      <c r="U6541" s="3">
        <v>0</v>
      </c>
      <c r="V6541" s="3">
        <v>0</v>
      </c>
      <c r="W6541" s="3">
        <v>0</v>
      </c>
      <c r="X6541" s="3" t="s">
        <v>1215</v>
      </c>
      <c r="Y6541" s="3" t="s">
        <v>880</v>
      </c>
      <c r="Z6541" s="3" t="str">
        <f>INDEX(业务类型!$C$4:$C$8,MATCH(纤芯!Y6541,业务类型!$B$4:$B$8,0))</f>
        <v>IDLE</v>
      </c>
      <c r="AA6541" s="3"/>
    </row>
    <row r="6542" spans="1:27" ht="16.5" x14ac:dyDescent="0.2">
      <c r="A6542" s="3">
        <v>6539</v>
      </c>
      <c r="B6542" s="3">
        <f t="shared" si="509"/>
        <v>37060103001</v>
      </c>
      <c r="C6542" s="3" t="s">
        <v>1166</v>
      </c>
      <c r="D6542" s="3" t="s">
        <v>260</v>
      </c>
      <c r="E6542" s="3" t="str">
        <f>INDEX(光放段!$G$4:$G$237,MATCH(纤芯!G6542,光放段!$C$4:$C$237,0))</f>
        <v>山东二干|张东滨1号架空光缆:淄博中心路-东营济南路</v>
      </c>
      <c r="F6542" s="3">
        <f>INDEX(光放段!$I$4:$I$237,MATCH(纤芯!H6542,光放段!$B$4:$B$237,0))</f>
        <v>37060100000</v>
      </c>
      <c r="G6542" s="3" t="str">
        <f t="shared" si="510"/>
        <v>山东二干|张东滨1号架空光缆:广饶-东营济南路</v>
      </c>
      <c r="H6542" s="3">
        <f>INDEX(光放段!$B$4:$B$237,MATCH(纤芯!G6542,光放段!$C$4:$C$237,0))</f>
        <v>37060103000</v>
      </c>
      <c r="I6542" s="3" t="str">
        <f t="shared" si="511"/>
        <v>张东滨1号架空光缆</v>
      </c>
      <c r="J6542" s="3" t="str">
        <f>INDEX(子缆名称!$B$4:$B$29,纤芯!M6542)</f>
        <v>A缆</v>
      </c>
      <c r="K6542" s="3">
        <v>1</v>
      </c>
      <c r="L6542" s="3">
        <f t="shared" si="512"/>
        <v>1</v>
      </c>
      <c r="M6542" s="3">
        <f t="shared" si="513"/>
        <v>1</v>
      </c>
      <c r="N6542" s="3" t="s">
        <v>119</v>
      </c>
      <c r="O6542" s="3">
        <f>COUNTIF([1]局站!$D$4:$D$172,"="&amp;N6542)</f>
        <v>1</v>
      </c>
      <c r="P6542" s="3">
        <v>0</v>
      </c>
      <c r="Q6542" s="3">
        <v>0</v>
      </c>
      <c r="R6542" s="3">
        <v>0</v>
      </c>
      <c r="S6542" s="3" t="s">
        <v>146</v>
      </c>
      <c r="T6542" s="3">
        <f>COUNTIF([1]局站!$D$4:$D$172,"="&amp;S6542)</f>
        <v>1</v>
      </c>
      <c r="U6542" s="3">
        <v>0</v>
      </c>
      <c r="V6542" s="3">
        <v>0</v>
      </c>
      <c r="W6542" s="3">
        <v>0</v>
      </c>
      <c r="X6542" s="3" t="s">
        <v>1215</v>
      </c>
      <c r="Y6542" s="3" t="s">
        <v>854</v>
      </c>
      <c r="Z6542" s="3" t="str">
        <f>INDEX(业务类型!$C$4:$C$8,MATCH(纤芯!Y6542,业务类型!$B$4:$B$8,0))</f>
        <v>LOCAL</v>
      </c>
      <c r="AA6542" s="3" t="s">
        <v>984</v>
      </c>
    </row>
    <row r="6543" spans="1:27" ht="16.5" x14ac:dyDescent="0.2">
      <c r="A6543" s="3">
        <v>6540</v>
      </c>
      <c r="B6543" s="3">
        <f t="shared" si="509"/>
        <v>37060103002</v>
      </c>
      <c r="C6543" s="3" t="s">
        <v>1166</v>
      </c>
      <c r="D6543" s="3" t="s">
        <v>260</v>
      </c>
      <c r="E6543" s="3" t="str">
        <f>INDEX(光放段!$G$4:$G$237,MATCH(纤芯!G6543,光放段!$C$4:$C$237,0))</f>
        <v>山东二干|张东滨1号架空光缆:淄博中心路-东营济南路</v>
      </c>
      <c r="F6543" s="3">
        <f>INDEX(光放段!$I$4:$I$237,MATCH(纤芯!H6543,光放段!$B$4:$B$237,0))</f>
        <v>37060100000</v>
      </c>
      <c r="G6543" s="3" t="str">
        <f t="shared" si="510"/>
        <v>山东二干|张东滨1号架空光缆:广饶-东营济南路</v>
      </c>
      <c r="H6543" s="3">
        <f>INDEX(光放段!$B$4:$B$237,MATCH(纤芯!G6543,光放段!$C$4:$C$237,0))</f>
        <v>37060103000</v>
      </c>
      <c r="I6543" s="3" t="str">
        <f t="shared" si="511"/>
        <v>张东滨1号架空光缆</v>
      </c>
      <c r="J6543" s="3" t="str">
        <f>INDEX(子缆名称!$B$4:$B$29,纤芯!M6543)</f>
        <v>A缆</v>
      </c>
      <c r="K6543" s="3">
        <v>2</v>
      </c>
      <c r="L6543" s="3">
        <f t="shared" si="512"/>
        <v>2</v>
      </c>
      <c r="M6543" s="3">
        <f t="shared" si="513"/>
        <v>1</v>
      </c>
      <c r="N6543" s="3" t="s">
        <v>119</v>
      </c>
      <c r="O6543" s="3">
        <f>COUNTIF([1]局站!$D$4:$D$172,"="&amp;N6543)</f>
        <v>1</v>
      </c>
      <c r="P6543" s="3">
        <v>0</v>
      </c>
      <c r="Q6543" s="3">
        <v>0</v>
      </c>
      <c r="R6543" s="3">
        <v>0</v>
      </c>
      <c r="S6543" s="3" t="s">
        <v>146</v>
      </c>
      <c r="T6543" s="3">
        <f>COUNTIF([1]局站!$D$4:$D$172,"="&amp;S6543)</f>
        <v>1</v>
      </c>
      <c r="U6543" s="3">
        <v>0</v>
      </c>
      <c r="V6543" s="3">
        <v>0</v>
      </c>
      <c r="W6543" s="3">
        <v>0</v>
      </c>
      <c r="X6543" s="3" t="s">
        <v>1215</v>
      </c>
      <c r="Y6543" s="3" t="s">
        <v>854</v>
      </c>
      <c r="Z6543" s="3" t="str">
        <f>INDEX(业务类型!$C$4:$C$8,MATCH(纤芯!Y6543,业务类型!$B$4:$B$8,0))</f>
        <v>LOCAL</v>
      </c>
      <c r="AA6543" s="3" t="s">
        <v>984</v>
      </c>
    </row>
    <row r="6544" spans="1:27" ht="16.5" x14ac:dyDescent="0.2">
      <c r="A6544" s="3">
        <v>6541</v>
      </c>
      <c r="B6544" s="3">
        <f t="shared" si="509"/>
        <v>37060103003</v>
      </c>
      <c r="C6544" s="3" t="s">
        <v>1166</v>
      </c>
      <c r="D6544" s="3" t="s">
        <v>260</v>
      </c>
      <c r="E6544" s="3" t="str">
        <f>INDEX(光放段!$G$4:$G$237,MATCH(纤芯!G6544,光放段!$C$4:$C$237,0))</f>
        <v>山东二干|张东滨1号架空光缆:淄博中心路-东营济南路</v>
      </c>
      <c r="F6544" s="3">
        <f>INDEX(光放段!$I$4:$I$237,MATCH(纤芯!H6544,光放段!$B$4:$B$237,0))</f>
        <v>37060100000</v>
      </c>
      <c r="G6544" s="3" t="str">
        <f t="shared" si="510"/>
        <v>山东二干|张东滨1号架空光缆:广饶-东营济南路</v>
      </c>
      <c r="H6544" s="3">
        <f>INDEX(光放段!$B$4:$B$237,MATCH(纤芯!G6544,光放段!$C$4:$C$237,0))</f>
        <v>37060103000</v>
      </c>
      <c r="I6544" s="3" t="str">
        <f t="shared" si="511"/>
        <v>张东滨1号架空光缆</v>
      </c>
      <c r="J6544" s="3" t="str">
        <f>INDEX(子缆名称!$B$4:$B$29,纤芯!M6544)</f>
        <v>A缆</v>
      </c>
      <c r="K6544" s="3">
        <v>3</v>
      </c>
      <c r="L6544" s="3">
        <f t="shared" si="512"/>
        <v>3</v>
      </c>
      <c r="M6544" s="3">
        <f t="shared" si="513"/>
        <v>1</v>
      </c>
      <c r="N6544" s="3" t="s">
        <v>119</v>
      </c>
      <c r="O6544" s="3">
        <f>COUNTIF([1]局站!$D$4:$D$172,"="&amp;N6544)</f>
        <v>1</v>
      </c>
      <c r="P6544" s="3">
        <v>0</v>
      </c>
      <c r="Q6544" s="3">
        <v>0</v>
      </c>
      <c r="R6544" s="3">
        <v>0</v>
      </c>
      <c r="S6544" s="3" t="s">
        <v>146</v>
      </c>
      <c r="T6544" s="3">
        <f>COUNTIF([1]局站!$D$4:$D$172,"="&amp;S6544)</f>
        <v>1</v>
      </c>
      <c r="U6544" s="3">
        <v>0</v>
      </c>
      <c r="V6544" s="3">
        <v>0</v>
      </c>
      <c r="W6544" s="3">
        <v>0</v>
      </c>
      <c r="X6544" s="3" t="s">
        <v>1215</v>
      </c>
      <c r="Y6544" s="3" t="s">
        <v>881</v>
      </c>
      <c r="Z6544" s="3" t="str">
        <f>INDEX(业务类型!$C$4:$C$8,MATCH(纤芯!Y6544,业务类型!$B$4:$B$8,0))</f>
        <v>OTHER</v>
      </c>
      <c r="AA6544" s="3" t="s">
        <v>1005</v>
      </c>
    </row>
    <row r="6545" spans="1:27" ht="16.5" x14ac:dyDescent="0.2">
      <c r="A6545" s="3">
        <v>6542</v>
      </c>
      <c r="B6545" s="3">
        <f t="shared" si="509"/>
        <v>37060103004</v>
      </c>
      <c r="C6545" s="3" t="s">
        <v>1166</v>
      </c>
      <c r="D6545" s="3" t="s">
        <v>260</v>
      </c>
      <c r="E6545" s="3" t="str">
        <f>INDEX(光放段!$G$4:$G$237,MATCH(纤芯!G6545,光放段!$C$4:$C$237,0))</f>
        <v>山东二干|张东滨1号架空光缆:淄博中心路-东营济南路</v>
      </c>
      <c r="F6545" s="3">
        <f>INDEX(光放段!$I$4:$I$237,MATCH(纤芯!H6545,光放段!$B$4:$B$237,0))</f>
        <v>37060100000</v>
      </c>
      <c r="G6545" s="3" t="str">
        <f t="shared" si="510"/>
        <v>山东二干|张东滨1号架空光缆:广饶-东营济南路</v>
      </c>
      <c r="H6545" s="3">
        <f>INDEX(光放段!$B$4:$B$237,MATCH(纤芯!G6545,光放段!$C$4:$C$237,0))</f>
        <v>37060103000</v>
      </c>
      <c r="I6545" s="3" t="str">
        <f t="shared" si="511"/>
        <v>张东滨1号架空光缆</v>
      </c>
      <c r="J6545" s="3" t="str">
        <f>INDEX(子缆名称!$B$4:$B$29,纤芯!M6545)</f>
        <v>A缆</v>
      </c>
      <c r="K6545" s="3">
        <v>4</v>
      </c>
      <c r="L6545" s="3">
        <f t="shared" si="512"/>
        <v>4</v>
      </c>
      <c r="M6545" s="3">
        <f t="shared" si="513"/>
        <v>1</v>
      </c>
      <c r="N6545" s="3" t="s">
        <v>119</v>
      </c>
      <c r="O6545" s="3">
        <f>COUNTIF([1]局站!$D$4:$D$172,"="&amp;N6545)</f>
        <v>1</v>
      </c>
      <c r="P6545" s="3">
        <v>0</v>
      </c>
      <c r="Q6545" s="3">
        <v>0</v>
      </c>
      <c r="R6545" s="3">
        <v>0</v>
      </c>
      <c r="S6545" s="3" t="s">
        <v>146</v>
      </c>
      <c r="T6545" s="3">
        <f>COUNTIF([1]局站!$D$4:$D$172,"="&amp;S6545)</f>
        <v>1</v>
      </c>
      <c r="U6545" s="3">
        <v>0</v>
      </c>
      <c r="V6545" s="3">
        <v>0</v>
      </c>
      <c r="W6545" s="3">
        <v>0</v>
      </c>
      <c r="X6545" s="3" t="s">
        <v>1215</v>
      </c>
      <c r="Y6545" s="3" t="s">
        <v>881</v>
      </c>
      <c r="Z6545" s="3" t="str">
        <f>INDEX(业务类型!$C$4:$C$8,MATCH(纤芯!Y6545,业务类型!$B$4:$B$8,0))</f>
        <v>OTHER</v>
      </c>
      <c r="AA6545" s="3" t="s">
        <v>1005</v>
      </c>
    </row>
    <row r="6546" spans="1:27" ht="16.5" x14ac:dyDescent="0.2">
      <c r="A6546" s="3">
        <v>6543</v>
      </c>
      <c r="B6546" s="3">
        <f t="shared" si="509"/>
        <v>37060103005</v>
      </c>
      <c r="C6546" s="3" t="s">
        <v>1166</v>
      </c>
      <c r="D6546" s="3" t="s">
        <v>260</v>
      </c>
      <c r="E6546" s="3" t="str">
        <f>INDEX(光放段!$G$4:$G$237,MATCH(纤芯!G6546,光放段!$C$4:$C$237,0))</f>
        <v>山东二干|张东滨1号架空光缆:淄博中心路-东营济南路</v>
      </c>
      <c r="F6546" s="3">
        <f>INDEX(光放段!$I$4:$I$237,MATCH(纤芯!H6546,光放段!$B$4:$B$237,0))</f>
        <v>37060100000</v>
      </c>
      <c r="G6546" s="3" t="str">
        <f t="shared" si="510"/>
        <v>山东二干|张东滨1号架空光缆:广饶-东营济南路</v>
      </c>
      <c r="H6546" s="3">
        <f>INDEX(光放段!$B$4:$B$237,MATCH(纤芯!G6546,光放段!$C$4:$C$237,0))</f>
        <v>37060103000</v>
      </c>
      <c r="I6546" s="3" t="str">
        <f t="shared" si="511"/>
        <v>张东滨1号架空光缆</v>
      </c>
      <c r="J6546" s="3" t="str">
        <f>INDEX(子缆名称!$B$4:$B$29,纤芯!M6546)</f>
        <v>A缆</v>
      </c>
      <c r="K6546" s="3">
        <v>5</v>
      </c>
      <c r="L6546" s="3">
        <f t="shared" si="512"/>
        <v>5</v>
      </c>
      <c r="M6546" s="3">
        <f t="shared" si="513"/>
        <v>1</v>
      </c>
      <c r="N6546" s="3" t="s">
        <v>119</v>
      </c>
      <c r="O6546" s="3">
        <f>COUNTIF([1]局站!$D$4:$D$172,"="&amp;N6546)</f>
        <v>1</v>
      </c>
      <c r="P6546" s="3">
        <v>0</v>
      </c>
      <c r="Q6546" s="3">
        <v>0</v>
      </c>
      <c r="R6546" s="3">
        <v>0</v>
      </c>
      <c r="S6546" s="3" t="s">
        <v>146</v>
      </c>
      <c r="T6546" s="3">
        <f>COUNTIF([1]局站!$D$4:$D$172,"="&amp;S6546)</f>
        <v>1</v>
      </c>
      <c r="U6546" s="3">
        <v>0</v>
      </c>
      <c r="V6546" s="3">
        <v>0</v>
      </c>
      <c r="W6546" s="3">
        <v>0</v>
      </c>
      <c r="X6546" s="3" t="s">
        <v>1215</v>
      </c>
      <c r="Y6546" s="3" t="s">
        <v>880</v>
      </c>
      <c r="Z6546" s="3" t="str">
        <f>INDEX(业务类型!$C$4:$C$8,MATCH(纤芯!Y6546,业务类型!$B$4:$B$8,0))</f>
        <v>IDLE</v>
      </c>
      <c r="AA6546" s="3"/>
    </row>
    <row r="6547" spans="1:27" ht="16.5" x14ac:dyDescent="0.2">
      <c r="A6547" s="3">
        <v>6544</v>
      </c>
      <c r="B6547" s="3">
        <f t="shared" si="509"/>
        <v>37060103006</v>
      </c>
      <c r="C6547" s="3" t="s">
        <v>1166</v>
      </c>
      <c r="D6547" s="3" t="s">
        <v>260</v>
      </c>
      <c r="E6547" s="3" t="str">
        <f>INDEX(光放段!$G$4:$G$237,MATCH(纤芯!G6547,光放段!$C$4:$C$237,0))</f>
        <v>山东二干|张东滨1号架空光缆:淄博中心路-东营济南路</v>
      </c>
      <c r="F6547" s="3">
        <f>INDEX(光放段!$I$4:$I$237,MATCH(纤芯!H6547,光放段!$B$4:$B$237,0))</f>
        <v>37060100000</v>
      </c>
      <c r="G6547" s="3" t="str">
        <f t="shared" si="510"/>
        <v>山东二干|张东滨1号架空光缆:广饶-东营济南路</v>
      </c>
      <c r="H6547" s="3">
        <f>INDEX(光放段!$B$4:$B$237,MATCH(纤芯!G6547,光放段!$C$4:$C$237,0))</f>
        <v>37060103000</v>
      </c>
      <c r="I6547" s="3" t="str">
        <f t="shared" si="511"/>
        <v>张东滨1号架空光缆</v>
      </c>
      <c r="J6547" s="3" t="str">
        <f>INDEX(子缆名称!$B$4:$B$29,纤芯!M6547)</f>
        <v>A缆</v>
      </c>
      <c r="K6547" s="3">
        <v>6</v>
      </c>
      <c r="L6547" s="3">
        <f t="shared" si="512"/>
        <v>6</v>
      </c>
      <c r="M6547" s="3">
        <f t="shared" si="513"/>
        <v>1</v>
      </c>
      <c r="N6547" s="3" t="s">
        <v>119</v>
      </c>
      <c r="O6547" s="3">
        <f>COUNTIF([1]局站!$D$4:$D$172,"="&amp;N6547)</f>
        <v>1</v>
      </c>
      <c r="P6547" s="3">
        <v>0</v>
      </c>
      <c r="Q6547" s="3">
        <v>0</v>
      </c>
      <c r="R6547" s="3">
        <v>0</v>
      </c>
      <c r="S6547" s="3" t="s">
        <v>146</v>
      </c>
      <c r="T6547" s="3">
        <f>COUNTIF([1]局站!$D$4:$D$172,"="&amp;S6547)</f>
        <v>1</v>
      </c>
      <c r="U6547" s="3">
        <v>0</v>
      </c>
      <c r="V6547" s="3">
        <v>0</v>
      </c>
      <c r="W6547" s="3">
        <v>0</v>
      </c>
      <c r="X6547" s="3" t="s">
        <v>1215</v>
      </c>
      <c r="Y6547" s="3" t="s">
        <v>880</v>
      </c>
      <c r="Z6547" s="3" t="str">
        <f>INDEX(业务类型!$C$4:$C$8,MATCH(纤芯!Y6547,业务类型!$B$4:$B$8,0))</f>
        <v>IDLE</v>
      </c>
      <c r="AA6547" s="3"/>
    </row>
    <row r="6548" spans="1:27" ht="16.5" x14ac:dyDescent="0.2">
      <c r="A6548" s="3">
        <v>6545</v>
      </c>
      <c r="B6548" s="3">
        <f t="shared" si="509"/>
        <v>37060103007</v>
      </c>
      <c r="C6548" s="3" t="s">
        <v>1166</v>
      </c>
      <c r="D6548" s="3" t="s">
        <v>260</v>
      </c>
      <c r="E6548" s="3" t="str">
        <f>INDEX(光放段!$G$4:$G$237,MATCH(纤芯!G6548,光放段!$C$4:$C$237,0))</f>
        <v>山东二干|张东滨1号架空光缆:淄博中心路-东营济南路</v>
      </c>
      <c r="F6548" s="3">
        <f>INDEX(光放段!$I$4:$I$237,MATCH(纤芯!H6548,光放段!$B$4:$B$237,0))</f>
        <v>37060100000</v>
      </c>
      <c r="G6548" s="3" t="str">
        <f t="shared" si="510"/>
        <v>山东二干|张东滨1号架空光缆:广饶-东营济南路</v>
      </c>
      <c r="H6548" s="3">
        <f>INDEX(光放段!$B$4:$B$237,MATCH(纤芯!G6548,光放段!$C$4:$C$237,0))</f>
        <v>37060103000</v>
      </c>
      <c r="I6548" s="3" t="str">
        <f t="shared" si="511"/>
        <v>张东滨1号架空光缆</v>
      </c>
      <c r="J6548" s="3" t="str">
        <f>INDEX(子缆名称!$B$4:$B$29,纤芯!M6548)</f>
        <v>A缆</v>
      </c>
      <c r="K6548" s="3">
        <v>7</v>
      </c>
      <c r="L6548" s="3">
        <f t="shared" si="512"/>
        <v>7</v>
      </c>
      <c r="M6548" s="3">
        <f t="shared" si="513"/>
        <v>1</v>
      </c>
      <c r="N6548" s="3" t="s">
        <v>119</v>
      </c>
      <c r="O6548" s="3">
        <f>COUNTIF([1]局站!$D$4:$D$172,"="&amp;N6548)</f>
        <v>1</v>
      </c>
      <c r="P6548" s="3">
        <v>0</v>
      </c>
      <c r="Q6548" s="3">
        <v>0</v>
      </c>
      <c r="R6548" s="3">
        <v>0</v>
      </c>
      <c r="S6548" s="3" t="s">
        <v>146</v>
      </c>
      <c r="T6548" s="3">
        <f>COUNTIF([1]局站!$D$4:$D$172,"="&amp;S6548)</f>
        <v>1</v>
      </c>
      <c r="U6548" s="3">
        <v>0</v>
      </c>
      <c r="V6548" s="3">
        <v>0</v>
      </c>
      <c r="W6548" s="3">
        <v>0</v>
      </c>
      <c r="X6548" s="3" t="s">
        <v>1215</v>
      </c>
      <c r="Y6548" s="3" t="s">
        <v>880</v>
      </c>
      <c r="Z6548" s="3" t="str">
        <f>INDEX(业务类型!$C$4:$C$8,MATCH(纤芯!Y6548,业务类型!$B$4:$B$8,0))</f>
        <v>IDLE</v>
      </c>
      <c r="AA6548" s="3"/>
    </row>
    <row r="6549" spans="1:27" ht="16.5" x14ac:dyDescent="0.2">
      <c r="A6549" s="3">
        <v>6546</v>
      </c>
      <c r="B6549" s="3">
        <f t="shared" ref="B6549:B6612" si="514">H6549+K6549</f>
        <v>37060103008</v>
      </c>
      <c r="C6549" s="3" t="s">
        <v>1166</v>
      </c>
      <c r="D6549" s="3" t="s">
        <v>260</v>
      </c>
      <c r="E6549" s="3" t="str">
        <f>INDEX(光放段!$G$4:$G$237,MATCH(纤芯!G6549,光放段!$C$4:$C$237,0))</f>
        <v>山东二干|张东滨1号架空光缆:淄博中心路-东营济南路</v>
      </c>
      <c r="F6549" s="3">
        <f>INDEX(光放段!$I$4:$I$237,MATCH(纤芯!H6549,光放段!$B$4:$B$237,0))</f>
        <v>37060100000</v>
      </c>
      <c r="G6549" s="3" t="str">
        <f t="shared" si="510"/>
        <v>山东二干|张东滨1号架空光缆:广饶-东营济南路</v>
      </c>
      <c r="H6549" s="3">
        <f>INDEX(光放段!$B$4:$B$237,MATCH(纤芯!G6549,光放段!$C$4:$C$237,0))</f>
        <v>37060103000</v>
      </c>
      <c r="I6549" s="3" t="str">
        <f t="shared" si="511"/>
        <v>张东滨1号架空光缆</v>
      </c>
      <c r="J6549" s="3" t="str">
        <f>INDEX(子缆名称!$B$4:$B$29,纤芯!M6549)</f>
        <v>A缆</v>
      </c>
      <c r="K6549" s="3">
        <v>8</v>
      </c>
      <c r="L6549" s="3">
        <f t="shared" si="512"/>
        <v>8</v>
      </c>
      <c r="M6549" s="3">
        <f t="shared" si="513"/>
        <v>1</v>
      </c>
      <c r="N6549" s="3" t="s">
        <v>119</v>
      </c>
      <c r="O6549" s="3">
        <f>COUNTIF([1]局站!$D$4:$D$172,"="&amp;N6549)</f>
        <v>1</v>
      </c>
      <c r="P6549" s="3">
        <v>0</v>
      </c>
      <c r="Q6549" s="3">
        <v>0</v>
      </c>
      <c r="R6549" s="3">
        <v>0</v>
      </c>
      <c r="S6549" s="3" t="s">
        <v>146</v>
      </c>
      <c r="T6549" s="3">
        <f>COUNTIF([1]局站!$D$4:$D$172,"="&amp;S6549)</f>
        <v>1</v>
      </c>
      <c r="U6549" s="3">
        <v>0</v>
      </c>
      <c r="V6549" s="3">
        <v>0</v>
      </c>
      <c r="W6549" s="3">
        <v>0</v>
      </c>
      <c r="X6549" s="3" t="s">
        <v>1215</v>
      </c>
      <c r="Y6549" s="3" t="s">
        <v>880</v>
      </c>
      <c r="Z6549" s="3" t="str">
        <f>INDEX(业务类型!$C$4:$C$8,MATCH(纤芯!Y6549,业务类型!$B$4:$B$8,0))</f>
        <v>IDLE</v>
      </c>
      <c r="AA6549" s="3"/>
    </row>
    <row r="6550" spans="1:27" ht="16.5" x14ac:dyDescent="0.2">
      <c r="A6550" s="3">
        <v>6547</v>
      </c>
      <c r="B6550" s="3">
        <f t="shared" si="514"/>
        <v>37060103009</v>
      </c>
      <c r="C6550" s="3" t="s">
        <v>1166</v>
      </c>
      <c r="D6550" s="3" t="s">
        <v>260</v>
      </c>
      <c r="E6550" s="3" t="str">
        <f>INDEX(光放段!$G$4:$G$237,MATCH(纤芯!G6550,光放段!$C$4:$C$237,0))</f>
        <v>山东二干|张东滨1号架空光缆:淄博中心路-东营济南路</v>
      </c>
      <c r="F6550" s="3">
        <f>INDEX(光放段!$I$4:$I$237,MATCH(纤芯!H6550,光放段!$B$4:$B$237,0))</f>
        <v>37060100000</v>
      </c>
      <c r="G6550" s="3" t="str">
        <f t="shared" si="510"/>
        <v>山东二干|张东滨1号架空光缆:广饶-东营济南路</v>
      </c>
      <c r="H6550" s="3">
        <f>INDEX(光放段!$B$4:$B$237,MATCH(纤芯!G6550,光放段!$C$4:$C$237,0))</f>
        <v>37060103000</v>
      </c>
      <c r="I6550" s="3" t="str">
        <f t="shared" si="511"/>
        <v>张东滨1号架空光缆</v>
      </c>
      <c r="J6550" s="3" t="str">
        <f>INDEX(子缆名称!$B$4:$B$29,纤芯!M6550)</f>
        <v>A缆</v>
      </c>
      <c r="K6550" s="3">
        <v>9</v>
      </c>
      <c r="L6550" s="3">
        <f t="shared" si="512"/>
        <v>9</v>
      </c>
      <c r="M6550" s="3">
        <f t="shared" si="513"/>
        <v>1</v>
      </c>
      <c r="N6550" s="3" t="s">
        <v>119</v>
      </c>
      <c r="O6550" s="3">
        <f>COUNTIF([1]局站!$D$4:$D$172,"="&amp;N6550)</f>
        <v>1</v>
      </c>
      <c r="P6550" s="3">
        <v>0</v>
      </c>
      <c r="Q6550" s="3">
        <v>0</v>
      </c>
      <c r="R6550" s="3">
        <v>0</v>
      </c>
      <c r="S6550" s="3" t="s">
        <v>146</v>
      </c>
      <c r="T6550" s="3">
        <f>COUNTIF([1]局站!$D$4:$D$172,"="&amp;S6550)</f>
        <v>1</v>
      </c>
      <c r="U6550" s="3">
        <v>0</v>
      </c>
      <c r="V6550" s="3">
        <v>0</v>
      </c>
      <c r="W6550" s="3">
        <v>0</v>
      </c>
      <c r="X6550" s="3" t="s">
        <v>1215</v>
      </c>
      <c r="Y6550" s="3" t="s">
        <v>880</v>
      </c>
      <c r="Z6550" s="3" t="str">
        <f>INDEX(业务类型!$C$4:$C$8,MATCH(纤芯!Y6550,业务类型!$B$4:$B$8,0))</f>
        <v>IDLE</v>
      </c>
      <c r="AA6550" s="3"/>
    </row>
    <row r="6551" spans="1:27" ht="16.5" x14ac:dyDescent="0.2">
      <c r="A6551" s="3">
        <v>6548</v>
      </c>
      <c r="B6551" s="3">
        <f t="shared" si="514"/>
        <v>37060103010</v>
      </c>
      <c r="C6551" s="3" t="s">
        <v>1166</v>
      </c>
      <c r="D6551" s="3" t="s">
        <v>260</v>
      </c>
      <c r="E6551" s="3" t="str">
        <f>INDEX(光放段!$G$4:$G$237,MATCH(纤芯!G6551,光放段!$C$4:$C$237,0))</f>
        <v>山东二干|张东滨1号架空光缆:淄博中心路-东营济南路</v>
      </c>
      <c r="F6551" s="3">
        <f>INDEX(光放段!$I$4:$I$237,MATCH(纤芯!H6551,光放段!$B$4:$B$237,0))</f>
        <v>37060100000</v>
      </c>
      <c r="G6551" s="3" t="str">
        <f t="shared" si="510"/>
        <v>山东二干|张东滨1号架空光缆:广饶-东营济南路</v>
      </c>
      <c r="H6551" s="3">
        <f>INDEX(光放段!$B$4:$B$237,MATCH(纤芯!G6551,光放段!$C$4:$C$237,0))</f>
        <v>37060103000</v>
      </c>
      <c r="I6551" s="3" t="str">
        <f t="shared" si="511"/>
        <v>张东滨1号架空光缆</v>
      </c>
      <c r="J6551" s="3" t="str">
        <f>INDEX(子缆名称!$B$4:$B$29,纤芯!M6551)</f>
        <v>A缆</v>
      </c>
      <c r="K6551" s="3">
        <v>10</v>
      </c>
      <c r="L6551" s="3">
        <f t="shared" si="512"/>
        <v>10</v>
      </c>
      <c r="M6551" s="3">
        <f t="shared" si="513"/>
        <v>1</v>
      </c>
      <c r="N6551" s="3" t="s">
        <v>119</v>
      </c>
      <c r="O6551" s="3">
        <f>COUNTIF([1]局站!$D$4:$D$172,"="&amp;N6551)</f>
        <v>1</v>
      </c>
      <c r="P6551" s="3">
        <v>0</v>
      </c>
      <c r="Q6551" s="3">
        <v>0</v>
      </c>
      <c r="R6551" s="3">
        <v>0</v>
      </c>
      <c r="S6551" s="3" t="s">
        <v>146</v>
      </c>
      <c r="T6551" s="3">
        <f>COUNTIF([1]局站!$D$4:$D$172,"="&amp;S6551)</f>
        <v>1</v>
      </c>
      <c r="U6551" s="3">
        <v>0</v>
      </c>
      <c r="V6551" s="3">
        <v>0</v>
      </c>
      <c r="W6551" s="3">
        <v>0</v>
      </c>
      <c r="X6551" s="3" t="s">
        <v>1215</v>
      </c>
      <c r="Y6551" s="3" t="s">
        <v>880</v>
      </c>
      <c r="Z6551" s="3" t="str">
        <f>INDEX(业务类型!$C$4:$C$8,MATCH(纤芯!Y6551,业务类型!$B$4:$B$8,0))</f>
        <v>IDLE</v>
      </c>
      <c r="AA6551" s="3"/>
    </row>
    <row r="6552" spans="1:27" ht="33" x14ac:dyDescent="0.2">
      <c r="A6552" s="3">
        <v>6549</v>
      </c>
      <c r="B6552" s="3">
        <f t="shared" si="514"/>
        <v>37061101001</v>
      </c>
      <c r="C6552" s="3" t="s">
        <v>1166</v>
      </c>
      <c r="D6552" s="3" t="s">
        <v>261</v>
      </c>
      <c r="E6552" s="3" t="str">
        <f>INDEX(光放段!$G$4:$G$237,MATCH(纤芯!G6552,光放段!$C$4:$C$237,0))</f>
        <v>山东二干|张东滨1号架空光缆(滨州安柴支线):博兴安柴-滨州渤海七路</v>
      </c>
      <c r="F6552" s="3">
        <f>INDEX(光放段!$I$4:$I$237,MATCH(纤芯!H6552,光放段!$B$4:$B$237,0))</f>
        <v>37061100000</v>
      </c>
      <c r="G6552" s="3" t="str">
        <f t="shared" si="510"/>
        <v>山东二干|张东滨1号架空光缆(滨州安柴支线):博兴安柴-博兴老局</v>
      </c>
      <c r="H6552" s="3">
        <f>INDEX(光放段!$B$4:$B$237,MATCH(纤芯!G6552,光放段!$C$4:$C$237,0))</f>
        <v>37061101000</v>
      </c>
      <c r="I6552" s="3" t="str">
        <f t="shared" si="511"/>
        <v>张东滨1号架空光缆(滨州安柴支线)</v>
      </c>
      <c r="J6552" s="3" t="str">
        <f>INDEX(子缆名称!$B$4:$B$29,纤芯!M6552)</f>
        <v>A缆</v>
      </c>
      <c r="K6552" s="3">
        <v>1</v>
      </c>
      <c r="L6552" s="3">
        <f t="shared" si="512"/>
        <v>1</v>
      </c>
      <c r="M6552" s="3">
        <f t="shared" si="513"/>
        <v>1</v>
      </c>
      <c r="N6552" s="3" t="s">
        <v>144</v>
      </c>
      <c r="O6552" s="3">
        <f>COUNTIF([1]局站!$D$4:$D$172,"="&amp;N6552)</f>
        <v>1</v>
      </c>
      <c r="P6552" s="3">
        <v>0</v>
      </c>
      <c r="Q6552" s="3">
        <v>0</v>
      </c>
      <c r="R6552" s="3">
        <v>0</v>
      </c>
      <c r="S6552" s="3" t="s">
        <v>145</v>
      </c>
      <c r="T6552" s="3">
        <f>COUNTIF([1]局站!$D$4:$D$172,"="&amp;S6552)</f>
        <v>1</v>
      </c>
      <c r="U6552" s="3">
        <v>0</v>
      </c>
      <c r="V6552" s="3">
        <v>0</v>
      </c>
      <c r="W6552" s="3">
        <v>0</v>
      </c>
      <c r="X6552" s="3" t="s">
        <v>1215</v>
      </c>
      <c r="Y6552" s="3" t="s">
        <v>880</v>
      </c>
      <c r="Z6552" s="3" t="str">
        <f>INDEX(业务类型!$C$4:$C$8,MATCH(纤芯!Y6552,业务类型!$B$4:$B$8,0))</f>
        <v>IDLE</v>
      </c>
      <c r="AA6552" s="3"/>
    </row>
    <row r="6553" spans="1:27" ht="33" x14ac:dyDescent="0.2">
      <c r="A6553" s="3">
        <v>6550</v>
      </c>
      <c r="B6553" s="3">
        <f t="shared" si="514"/>
        <v>37061101002</v>
      </c>
      <c r="C6553" s="3" t="s">
        <v>1166</v>
      </c>
      <c r="D6553" s="3" t="s">
        <v>261</v>
      </c>
      <c r="E6553" s="3" t="str">
        <f>INDEX(光放段!$G$4:$G$237,MATCH(纤芯!G6553,光放段!$C$4:$C$237,0))</f>
        <v>山东二干|张东滨1号架空光缆(滨州安柴支线):博兴安柴-滨州渤海七路</v>
      </c>
      <c r="F6553" s="3">
        <f>INDEX(光放段!$I$4:$I$237,MATCH(纤芯!H6553,光放段!$B$4:$B$237,0))</f>
        <v>37061100000</v>
      </c>
      <c r="G6553" s="3" t="str">
        <f t="shared" si="510"/>
        <v>山东二干|张东滨1号架空光缆(滨州安柴支线):博兴安柴-博兴老局</v>
      </c>
      <c r="H6553" s="3">
        <f>INDEX(光放段!$B$4:$B$237,MATCH(纤芯!G6553,光放段!$C$4:$C$237,0))</f>
        <v>37061101000</v>
      </c>
      <c r="I6553" s="3" t="str">
        <f t="shared" si="511"/>
        <v>张东滨1号架空光缆(滨州安柴支线)</v>
      </c>
      <c r="J6553" s="3" t="str">
        <f>INDEX(子缆名称!$B$4:$B$29,纤芯!M6553)</f>
        <v>A缆</v>
      </c>
      <c r="K6553" s="3">
        <v>2</v>
      </c>
      <c r="L6553" s="3">
        <f t="shared" si="512"/>
        <v>2</v>
      </c>
      <c r="M6553" s="3">
        <f t="shared" si="513"/>
        <v>1</v>
      </c>
      <c r="N6553" s="3" t="s">
        <v>144</v>
      </c>
      <c r="O6553" s="3">
        <f>COUNTIF([1]局站!$D$4:$D$172,"="&amp;N6553)</f>
        <v>1</v>
      </c>
      <c r="P6553" s="3">
        <v>0</v>
      </c>
      <c r="Q6553" s="3">
        <v>0</v>
      </c>
      <c r="R6553" s="3">
        <v>0</v>
      </c>
      <c r="S6553" s="3" t="s">
        <v>145</v>
      </c>
      <c r="T6553" s="3">
        <f>COUNTIF([1]局站!$D$4:$D$172,"="&amp;S6553)</f>
        <v>1</v>
      </c>
      <c r="U6553" s="3">
        <v>0</v>
      </c>
      <c r="V6553" s="3">
        <v>0</v>
      </c>
      <c r="W6553" s="3">
        <v>0</v>
      </c>
      <c r="X6553" s="3" t="s">
        <v>1215</v>
      </c>
      <c r="Y6553" s="3" t="s">
        <v>854</v>
      </c>
      <c r="Z6553" s="3" t="str">
        <f>INDEX(业务类型!$C$4:$C$8,MATCH(纤芯!Y6553,业务类型!$B$4:$B$8,0))</f>
        <v>LOCAL</v>
      </c>
      <c r="AA6553" s="3" t="s">
        <v>984</v>
      </c>
    </row>
    <row r="6554" spans="1:27" ht="33" x14ac:dyDescent="0.2">
      <c r="A6554" s="3">
        <v>6551</v>
      </c>
      <c r="B6554" s="3">
        <f t="shared" si="514"/>
        <v>37061101003</v>
      </c>
      <c r="C6554" s="3" t="s">
        <v>1166</v>
      </c>
      <c r="D6554" s="3" t="s">
        <v>261</v>
      </c>
      <c r="E6554" s="3" t="str">
        <f>INDEX(光放段!$G$4:$G$237,MATCH(纤芯!G6554,光放段!$C$4:$C$237,0))</f>
        <v>山东二干|张东滨1号架空光缆(滨州安柴支线):博兴安柴-滨州渤海七路</v>
      </c>
      <c r="F6554" s="3">
        <f>INDEX(光放段!$I$4:$I$237,MATCH(纤芯!H6554,光放段!$B$4:$B$237,0))</f>
        <v>37061100000</v>
      </c>
      <c r="G6554" s="3" t="str">
        <f t="shared" si="510"/>
        <v>山东二干|张东滨1号架空光缆(滨州安柴支线):博兴安柴-博兴老局</v>
      </c>
      <c r="H6554" s="3">
        <f>INDEX(光放段!$B$4:$B$237,MATCH(纤芯!G6554,光放段!$C$4:$C$237,0))</f>
        <v>37061101000</v>
      </c>
      <c r="I6554" s="3" t="str">
        <f t="shared" si="511"/>
        <v>张东滨1号架空光缆(滨州安柴支线)</v>
      </c>
      <c r="J6554" s="3" t="str">
        <f>INDEX(子缆名称!$B$4:$B$29,纤芯!M6554)</f>
        <v>A缆</v>
      </c>
      <c r="K6554" s="3">
        <v>3</v>
      </c>
      <c r="L6554" s="3">
        <f t="shared" si="512"/>
        <v>3</v>
      </c>
      <c r="M6554" s="3">
        <f t="shared" si="513"/>
        <v>1</v>
      </c>
      <c r="N6554" s="3" t="s">
        <v>144</v>
      </c>
      <c r="O6554" s="3">
        <f>COUNTIF([1]局站!$D$4:$D$172,"="&amp;N6554)</f>
        <v>1</v>
      </c>
      <c r="P6554" s="3">
        <v>0</v>
      </c>
      <c r="Q6554" s="3">
        <v>0</v>
      </c>
      <c r="R6554" s="3">
        <v>0</v>
      </c>
      <c r="S6554" s="3" t="s">
        <v>145</v>
      </c>
      <c r="T6554" s="3">
        <f>COUNTIF([1]局站!$D$4:$D$172,"="&amp;S6554)</f>
        <v>1</v>
      </c>
      <c r="U6554" s="3">
        <v>0</v>
      </c>
      <c r="V6554" s="3">
        <v>0</v>
      </c>
      <c r="W6554" s="3">
        <v>0</v>
      </c>
      <c r="X6554" s="3" t="s">
        <v>1215</v>
      </c>
      <c r="Y6554" s="3" t="s">
        <v>854</v>
      </c>
      <c r="Z6554" s="3" t="str">
        <f>INDEX(业务类型!$C$4:$C$8,MATCH(纤芯!Y6554,业务类型!$B$4:$B$8,0))</f>
        <v>LOCAL</v>
      </c>
      <c r="AA6554" s="3" t="s">
        <v>984</v>
      </c>
    </row>
    <row r="6555" spans="1:27" ht="33" x14ac:dyDescent="0.2">
      <c r="A6555" s="3">
        <v>6552</v>
      </c>
      <c r="B6555" s="3">
        <f t="shared" si="514"/>
        <v>37061101004</v>
      </c>
      <c r="C6555" s="3" t="s">
        <v>1166</v>
      </c>
      <c r="D6555" s="3" t="s">
        <v>261</v>
      </c>
      <c r="E6555" s="3" t="str">
        <f>INDEX(光放段!$G$4:$G$237,MATCH(纤芯!G6555,光放段!$C$4:$C$237,0))</f>
        <v>山东二干|张东滨1号架空光缆(滨州安柴支线):博兴安柴-滨州渤海七路</v>
      </c>
      <c r="F6555" s="3">
        <f>INDEX(光放段!$I$4:$I$237,MATCH(纤芯!H6555,光放段!$B$4:$B$237,0))</f>
        <v>37061100000</v>
      </c>
      <c r="G6555" s="3" t="str">
        <f t="shared" si="510"/>
        <v>山东二干|张东滨1号架空光缆(滨州安柴支线):博兴安柴-博兴老局</v>
      </c>
      <c r="H6555" s="3">
        <f>INDEX(光放段!$B$4:$B$237,MATCH(纤芯!G6555,光放段!$C$4:$C$237,0))</f>
        <v>37061101000</v>
      </c>
      <c r="I6555" s="3" t="str">
        <f t="shared" si="511"/>
        <v>张东滨1号架空光缆(滨州安柴支线)</v>
      </c>
      <c r="J6555" s="3" t="str">
        <f>INDEX(子缆名称!$B$4:$B$29,纤芯!M6555)</f>
        <v>A缆</v>
      </c>
      <c r="K6555" s="3">
        <v>4</v>
      </c>
      <c r="L6555" s="3">
        <f t="shared" si="512"/>
        <v>4</v>
      </c>
      <c r="M6555" s="3">
        <f t="shared" si="513"/>
        <v>1</v>
      </c>
      <c r="N6555" s="3" t="s">
        <v>144</v>
      </c>
      <c r="O6555" s="3">
        <f>COUNTIF([1]局站!$D$4:$D$172,"="&amp;N6555)</f>
        <v>1</v>
      </c>
      <c r="P6555" s="3">
        <v>0</v>
      </c>
      <c r="Q6555" s="3">
        <v>0</v>
      </c>
      <c r="R6555" s="3">
        <v>0</v>
      </c>
      <c r="S6555" s="3" t="s">
        <v>145</v>
      </c>
      <c r="T6555" s="3">
        <f>COUNTIF([1]局站!$D$4:$D$172,"="&amp;S6555)</f>
        <v>1</v>
      </c>
      <c r="U6555" s="3">
        <v>0</v>
      </c>
      <c r="V6555" s="3">
        <v>0</v>
      </c>
      <c r="W6555" s="3">
        <v>0</v>
      </c>
      <c r="X6555" s="3" t="s">
        <v>1215</v>
      </c>
      <c r="Y6555" s="3" t="s">
        <v>854</v>
      </c>
      <c r="Z6555" s="3" t="str">
        <f>INDEX(业务类型!$C$4:$C$8,MATCH(纤芯!Y6555,业务类型!$B$4:$B$8,0))</f>
        <v>LOCAL</v>
      </c>
      <c r="AA6555" s="3" t="s">
        <v>984</v>
      </c>
    </row>
    <row r="6556" spans="1:27" ht="33" x14ac:dyDescent="0.2">
      <c r="A6556" s="3">
        <v>6553</v>
      </c>
      <c r="B6556" s="3">
        <f t="shared" si="514"/>
        <v>37061101005</v>
      </c>
      <c r="C6556" s="3" t="s">
        <v>1166</v>
      </c>
      <c r="D6556" s="3" t="s">
        <v>261</v>
      </c>
      <c r="E6556" s="3" t="str">
        <f>INDEX(光放段!$G$4:$G$237,MATCH(纤芯!G6556,光放段!$C$4:$C$237,0))</f>
        <v>山东二干|张东滨1号架空光缆(滨州安柴支线):博兴安柴-滨州渤海七路</v>
      </c>
      <c r="F6556" s="3">
        <f>INDEX(光放段!$I$4:$I$237,MATCH(纤芯!H6556,光放段!$B$4:$B$237,0))</f>
        <v>37061100000</v>
      </c>
      <c r="G6556" s="3" t="str">
        <f t="shared" si="510"/>
        <v>山东二干|张东滨1号架空光缆(滨州安柴支线):博兴安柴-博兴老局</v>
      </c>
      <c r="H6556" s="3">
        <f>INDEX(光放段!$B$4:$B$237,MATCH(纤芯!G6556,光放段!$C$4:$C$237,0))</f>
        <v>37061101000</v>
      </c>
      <c r="I6556" s="3" t="str">
        <f t="shared" si="511"/>
        <v>张东滨1号架空光缆(滨州安柴支线)</v>
      </c>
      <c r="J6556" s="3" t="str">
        <f>INDEX(子缆名称!$B$4:$B$29,纤芯!M6556)</f>
        <v>A缆</v>
      </c>
      <c r="K6556" s="3">
        <v>5</v>
      </c>
      <c r="L6556" s="3">
        <f t="shared" si="512"/>
        <v>5</v>
      </c>
      <c r="M6556" s="3">
        <f t="shared" si="513"/>
        <v>1</v>
      </c>
      <c r="N6556" s="3" t="s">
        <v>144</v>
      </c>
      <c r="O6556" s="3">
        <f>COUNTIF([1]局站!$D$4:$D$172,"="&amp;N6556)</f>
        <v>1</v>
      </c>
      <c r="P6556" s="3">
        <v>0</v>
      </c>
      <c r="Q6556" s="3">
        <v>0</v>
      </c>
      <c r="R6556" s="3">
        <v>0</v>
      </c>
      <c r="S6556" s="3" t="s">
        <v>145</v>
      </c>
      <c r="T6556" s="3">
        <f>COUNTIF([1]局站!$D$4:$D$172,"="&amp;S6556)</f>
        <v>1</v>
      </c>
      <c r="U6556" s="3">
        <v>0</v>
      </c>
      <c r="V6556" s="3">
        <v>0</v>
      </c>
      <c r="W6556" s="3">
        <v>0</v>
      </c>
      <c r="X6556" s="3" t="s">
        <v>1215</v>
      </c>
      <c r="Y6556" s="3" t="s">
        <v>880</v>
      </c>
      <c r="Z6556" s="3" t="str">
        <f>INDEX(业务类型!$C$4:$C$8,MATCH(纤芯!Y6556,业务类型!$B$4:$B$8,0))</f>
        <v>IDLE</v>
      </c>
      <c r="AA6556" s="3"/>
    </row>
    <row r="6557" spans="1:27" ht="33" x14ac:dyDescent="0.2">
      <c r="A6557" s="3">
        <v>6554</v>
      </c>
      <c r="B6557" s="3">
        <f t="shared" si="514"/>
        <v>37061101006</v>
      </c>
      <c r="C6557" s="3" t="s">
        <v>1166</v>
      </c>
      <c r="D6557" s="3" t="s">
        <v>261</v>
      </c>
      <c r="E6557" s="3" t="str">
        <f>INDEX(光放段!$G$4:$G$237,MATCH(纤芯!G6557,光放段!$C$4:$C$237,0))</f>
        <v>山东二干|张东滨1号架空光缆(滨州安柴支线):博兴安柴-滨州渤海七路</v>
      </c>
      <c r="F6557" s="3">
        <f>INDEX(光放段!$I$4:$I$237,MATCH(纤芯!H6557,光放段!$B$4:$B$237,0))</f>
        <v>37061100000</v>
      </c>
      <c r="G6557" s="3" t="str">
        <f t="shared" si="510"/>
        <v>山东二干|张东滨1号架空光缆(滨州安柴支线):博兴安柴-博兴老局</v>
      </c>
      <c r="H6557" s="3">
        <f>INDEX(光放段!$B$4:$B$237,MATCH(纤芯!G6557,光放段!$C$4:$C$237,0))</f>
        <v>37061101000</v>
      </c>
      <c r="I6557" s="3" t="str">
        <f t="shared" si="511"/>
        <v>张东滨1号架空光缆(滨州安柴支线)</v>
      </c>
      <c r="J6557" s="3" t="str">
        <f>INDEX(子缆名称!$B$4:$B$29,纤芯!M6557)</f>
        <v>A缆</v>
      </c>
      <c r="K6557" s="3">
        <v>6</v>
      </c>
      <c r="L6557" s="3">
        <f t="shared" si="512"/>
        <v>6</v>
      </c>
      <c r="M6557" s="3">
        <f t="shared" si="513"/>
        <v>1</v>
      </c>
      <c r="N6557" s="3" t="s">
        <v>144</v>
      </c>
      <c r="O6557" s="3">
        <f>COUNTIF([1]局站!$D$4:$D$172,"="&amp;N6557)</f>
        <v>1</v>
      </c>
      <c r="P6557" s="3">
        <v>0</v>
      </c>
      <c r="Q6557" s="3">
        <v>0</v>
      </c>
      <c r="R6557" s="3">
        <v>0</v>
      </c>
      <c r="S6557" s="3" t="s">
        <v>145</v>
      </c>
      <c r="T6557" s="3">
        <f>COUNTIF([1]局站!$D$4:$D$172,"="&amp;S6557)</f>
        <v>1</v>
      </c>
      <c r="U6557" s="3">
        <v>0</v>
      </c>
      <c r="V6557" s="3">
        <v>0</v>
      </c>
      <c r="W6557" s="3">
        <v>0</v>
      </c>
      <c r="X6557" s="3" t="s">
        <v>1215</v>
      </c>
      <c r="Y6557" s="3" t="s">
        <v>854</v>
      </c>
      <c r="Z6557" s="3" t="str">
        <f>INDEX(业务类型!$C$4:$C$8,MATCH(纤芯!Y6557,业务类型!$B$4:$B$8,0))</f>
        <v>LOCAL</v>
      </c>
      <c r="AA6557" s="3" t="s">
        <v>984</v>
      </c>
    </row>
    <row r="6558" spans="1:27" ht="33" x14ac:dyDescent="0.2">
      <c r="A6558" s="3">
        <v>6555</v>
      </c>
      <c r="B6558" s="3">
        <f t="shared" si="514"/>
        <v>37061101007</v>
      </c>
      <c r="C6558" s="3" t="s">
        <v>1166</v>
      </c>
      <c r="D6558" s="3" t="s">
        <v>261</v>
      </c>
      <c r="E6558" s="3" t="str">
        <f>INDEX(光放段!$G$4:$G$237,MATCH(纤芯!G6558,光放段!$C$4:$C$237,0))</f>
        <v>山东二干|张东滨1号架空光缆(滨州安柴支线):博兴安柴-滨州渤海七路</v>
      </c>
      <c r="F6558" s="3">
        <f>INDEX(光放段!$I$4:$I$237,MATCH(纤芯!H6558,光放段!$B$4:$B$237,0))</f>
        <v>37061100000</v>
      </c>
      <c r="G6558" s="3" t="str">
        <f t="shared" si="510"/>
        <v>山东二干|张东滨1号架空光缆(滨州安柴支线):博兴安柴-博兴老局</v>
      </c>
      <c r="H6558" s="3">
        <f>INDEX(光放段!$B$4:$B$237,MATCH(纤芯!G6558,光放段!$C$4:$C$237,0))</f>
        <v>37061101000</v>
      </c>
      <c r="I6558" s="3" t="str">
        <f t="shared" si="511"/>
        <v>张东滨1号架空光缆(滨州安柴支线)</v>
      </c>
      <c r="J6558" s="3" t="str">
        <f>INDEX(子缆名称!$B$4:$B$29,纤芯!M6558)</f>
        <v>A缆</v>
      </c>
      <c r="K6558" s="3">
        <v>7</v>
      </c>
      <c r="L6558" s="3">
        <f t="shared" si="512"/>
        <v>7</v>
      </c>
      <c r="M6558" s="3">
        <f t="shared" si="513"/>
        <v>1</v>
      </c>
      <c r="N6558" s="3" t="s">
        <v>144</v>
      </c>
      <c r="O6558" s="3">
        <f>COUNTIF([1]局站!$D$4:$D$172,"="&amp;N6558)</f>
        <v>1</v>
      </c>
      <c r="P6558" s="3">
        <v>0</v>
      </c>
      <c r="Q6558" s="3">
        <v>0</v>
      </c>
      <c r="R6558" s="3">
        <v>0</v>
      </c>
      <c r="S6558" s="3" t="s">
        <v>145</v>
      </c>
      <c r="T6558" s="3">
        <f>COUNTIF([1]局站!$D$4:$D$172,"="&amp;S6558)</f>
        <v>1</v>
      </c>
      <c r="U6558" s="3">
        <v>0</v>
      </c>
      <c r="V6558" s="3">
        <v>0</v>
      </c>
      <c r="W6558" s="3">
        <v>0</v>
      </c>
      <c r="X6558" s="3" t="s">
        <v>1215</v>
      </c>
      <c r="Y6558" s="3" t="s">
        <v>880</v>
      </c>
      <c r="Z6558" s="3" t="str">
        <f>INDEX(业务类型!$C$4:$C$8,MATCH(纤芯!Y6558,业务类型!$B$4:$B$8,0))</f>
        <v>IDLE</v>
      </c>
      <c r="AA6558" s="3"/>
    </row>
    <row r="6559" spans="1:27" ht="33" x14ac:dyDescent="0.2">
      <c r="A6559" s="3">
        <v>6556</v>
      </c>
      <c r="B6559" s="3">
        <f t="shared" si="514"/>
        <v>37061101008</v>
      </c>
      <c r="C6559" s="3" t="s">
        <v>1166</v>
      </c>
      <c r="D6559" s="3" t="s">
        <v>261</v>
      </c>
      <c r="E6559" s="3" t="str">
        <f>INDEX(光放段!$G$4:$G$237,MATCH(纤芯!G6559,光放段!$C$4:$C$237,0))</f>
        <v>山东二干|张东滨1号架空光缆(滨州安柴支线):博兴安柴-滨州渤海七路</v>
      </c>
      <c r="F6559" s="3">
        <f>INDEX(光放段!$I$4:$I$237,MATCH(纤芯!H6559,光放段!$B$4:$B$237,0))</f>
        <v>37061100000</v>
      </c>
      <c r="G6559" s="3" t="str">
        <f t="shared" si="510"/>
        <v>山东二干|张东滨1号架空光缆(滨州安柴支线):博兴安柴-博兴老局</v>
      </c>
      <c r="H6559" s="3">
        <f>INDEX(光放段!$B$4:$B$237,MATCH(纤芯!G6559,光放段!$C$4:$C$237,0))</f>
        <v>37061101000</v>
      </c>
      <c r="I6559" s="3" t="str">
        <f t="shared" si="511"/>
        <v>张东滨1号架空光缆(滨州安柴支线)</v>
      </c>
      <c r="J6559" s="3" t="str">
        <f>INDEX(子缆名称!$B$4:$B$29,纤芯!M6559)</f>
        <v>A缆</v>
      </c>
      <c r="K6559" s="3">
        <v>8</v>
      </c>
      <c r="L6559" s="3">
        <f t="shared" si="512"/>
        <v>8</v>
      </c>
      <c r="M6559" s="3">
        <f t="shared" si="513"/>
        <v>1</v>
      </c>
      <c r="N6559" s="3" t="s">
        <v>144</v>
      </c>
      <c r="O6559" s="3">
        <f>COUNTIF([1]局站!$D$4:$D$172,"="&amp;N6559)</f>
        <v>1</v>
      </c>
      <c r="P6559" s="3">
        <v>0</v>
      </c>
      <c r="Q6559" s="3">
        <v>0</v>
      </c>
      <c r="R6559" s="3">
        <v>0</v>
      </c>
      <c r="S6559" s="3" t="s">
        <v>145</v>
      </c>
      <c r="T6559" s="3">
        <f>COUNTIF([1]局站!$D$4:$D$172,"="&amp;S6559)</f>
        <v>1</v>
      </c>
      <c r="U6559" s="3">
        <v>0</v>
      </c>
      <c r="V6559" s="3">
        <v>0</v>
      </c>
      <c r="W6559" s="3">
        <v>0</v>
      </c>
      <c r="X6559" s="3" t="s">
        <v>1215</v>
      </c>
      <c r="Y6559" s="3" t="s">
        <v>880</v>
      </c>
      <c r="Z6559" s="3" t="str">
        <f>INDEX(业务类型!$C$4:$C$8,MATCH(纤芯!Y6559,业务类型!$B$4:$B$8,0))</f>
        <v>IDLE</v>
      </c>
      <c r="AA6559" s="3"/>
    </row>
    <row r="6560" spans="1:27" ht="33" x14ac:dyDescent="0.2">
      <c r="A6560" s="3">
        <v>6557</v>
      </c>
      <c r="B6560" s="3">
        <f t="shared" si="514"/>
        <v>37061102001</v>
      </c>
      <c r="C6560" s="3" t="s">
        <v>1166</v>
      </c>
      <c r="D6560" s="3" t="s">
        <v>261</v>
      </c>
      <c r="E6560" s="3" t="str">
        <f>INDEX(光放段!$G$4:$G$237,MATCH(纤芯!G6560,光放段!$C$4:$C$237,0))</f>
        <v>山东二干|张东滨1号架空光缆(滨州安柴支线):博兴安柴-滨州渤海七路</v>
      </c>
      <c r="F6560" s="3">
        <f>INDEX(光放段!$I$4:$I$237,MATCH(纤芯!H6560,光放段!$B$4:$B$237,0))</f>
        <v>37061100000</v>
      </c>
      <c r="G6560" s="3" t="str">
        <f t="shared" si="510"/>
        <v>山东二干|张东滨1号架空光缆(滨州安柴支线):博兴老局-滨州渤海七路</v>
      </c>
      <c r="H6560" s="3">
        <f>INDEX(光放段!$B$4:$B$237,MATCH(纤芯!G6560,光放段!$C$4:$C$237,0))</f>
        <v>37061102000</v>
      </c>
      <c r="I6560" s="3" t="str">
        <f t="shared" si="511"/>
        <v>张东滨1号架空光缆(滨州安柴支线)</v>
      </c>
      <c r="J6560" s="3" t="str">
        <f>INDEX(子缆名称!$B$4:$B$29,纤芯!M6560)</f>
        <v>A缆</v>
      </c>
      <c r="K6560" s="3">
        <v>1</v>
      </c>
      <c r="L6560" s="3">
        <f t="shared" si="512"/>
        <v>1</v>
      </c>
      <c r="M6560" s="3">
        <f t="shared" si="513"/>
        <v>1</v>
      </c>
      <c r="N6560" s="3" t="s">
        <v>145</v>
      </c>
      <c r="O6560" s="3">
        <f>COUNTIF([1]局站!$D$4:$D$172,"="&amp;N6560)</f>
        <v>1</v>
      </c>
      <c r="P6560" s="3">
        <v>0</v>
      </c>
      <c r="Q6560" s="3">
        <v>0</v>
      </c>
      <c r="R6560" s="3">
        <v>0</v>
      </c>
      <c r="S6560" s="3" t="s">
        <v>162</v>
      </c>
      <c r="T6560" s="3">
        <f>COUNTIF([1]局站!$D$4:$D$172,"="&amp;S6560)</f>
        <v>1</v>
      </c>
      <c r="U6560" s="3">
        <v>0</v>
      </c>
      <c r="V6560" s="3">
        <v>0</v>
      </c>
      <c r="W6560" s="3">
        <v>0</v>
      </c>
      <c r="X6560" s="3" t="s">
        <v>1215</v>
      </c>
      <c r="Y6560" s="3" t="s">
        <v>880</v>
      </c>
      <c r="Z6560" s="3" t="str">
        <f>INDEX(业务类型!$C$4:$C$8,MATCH(纤芯!Y6560,业务类型!$B$4:$B$8,0))</f>
        <v>IDLE</v>
      </c>
      <c r="AA6560" s="3"/>
    </row>
    <row r="6561" spans="1:27" ht="33" x14ac:dyDescent="0.2">
      <c r="A6561" s="3">
        <v>6558</v>
      </c>
      <c r="B6561" s="3">
        <f t="shared" si="514"/>
        <v>37061102002</v>
      </c>
      <c r="C6561" s="3" t="s">
        <v>1166</v>
      </c>
      <c r="D6561" s="3" t="s">
        <v>261</v>
      </c>
      <c r="E6561" s="3" t="str">
        <f>INDEX(光放段!$G$4:$G$237,MATCH(纤芯!G6561,光放段!$C$4:$C$237,0))</f>
        <v>山东二干|张东滨1号架空光缆(滨州安柴支线):博兴安柴-滨州渤海七路</v>
      </c>
      <c r="F6561" s="3">
        <f>INDEX(光放段!$I$4:$I$237,MATCH(纤芯!H6561,光放段!$B$4:$B$237,0))</f>
        <v>37061100000</v>
      </c>
      <c r="G6561" s="3" t="str">
        <f t="shared" si="510"/>
        <v>山东二干|张东滨1号架空光缆(滨州安柴支线):博兴老局-滨州渤海七路</v>
      </c>
      <c r="H6561" s="3">
        <f>INDEX(光放段!$B$4:$B$237,MATCH(纤芯!G6561,光放段!$C$4:$C$237,0))</f>
        <v>37061102000</v>
      </c>
      <c r="I6561" s="3" t="str">
        <f t="shared" si="511"/>
        <v>张东滨1号架空光缆(滨州安柴支线)</v>
      </c>
      <c r="J6561" s="3" t="str">
        <f>INDEX(子缆名称!$B$4:$B$29,纤芯!M6561)</f>
        <v>A缆</v>
      </c>
      <c r="K6561" s="3">
        <v>2</v>
      </c>
      <c r="L6561" s="3">
        <f t="shared" si="512"/>
        <v>2</v>
      </c>
      <c r="M6561" s="3">
        <f t="shared" si="513"/>
        <v>1</v>
      </c>
      <c r="N6561" s="3" t="s">
        <v>145</v>
      </c>
      <c r="O6561" s="3">
        <f>COUNTIF([1]局站!$D$4:$D$172,"="&amp;N6561)</f>
        <v>1</v>
      </c>
      <c r="P6561" s="3">
        <v>0</v>
      </c>
      <c r="Q6561" s="3">
        <v>0</v>
      </c>
      <c r="R6561" s="3">
        <v>0</v>
      </c>
      <c r="S6561" s="3" t="s">
        <v>162</v>
      </c>
      <c r="T6561" s="3">
        <f>COUNTIF([1]局站!$D$4:$D$172,"="&amp;S6561)</f>
        <v>1</v>
      </c>
      <c r="U6561" s="3">
        <v>0</v>
      </c>
      <c r="V6561" s="3">
        <v>0</v>
      </c>
      <c r="W6561" s="3">
        <v>0</v>
      </c>
      <c r="X6561" s="3" t="s">
        <v>1215</v>
      </c>
      <c r="Y6561" s="3" t="s">
        <v>854</v>
      </c>
      <c r="Z6561" s="3" t="str">
        <f>INDEX(业务类型!$C$4:$C$8,MATCH(纤芯!Y6561,业务类型!$B$4:$B$8,0))</f>
        <v>LOCAL</v>
      </c>
      <c r="AA6561" s="3" t="s">
        <v>984</v>
      </c>
    </row>
    <row r="6562" spans="1:27" ht="33" x14ac:dyDescent="0.2">
      <c r="A6562" s="3">
        <v>6559</v>
      </c>
      <c r="B6562" s="3">
        <f t="shared" si="514"/>
        <v>37061102003</v>
      </c>
      <c r="C6562" s="3" t="s">
        <v>1166</v>
      </c>
      <c r="D6562" s="3" t="s">
        <v>261</v>
      </c>
      <c r="E6562" s="3" t="str">
        <f>INDEX(光放段!$G$4:$G$237,MATCH(纤芯!G6562,光放段!$C$4:$C$237,0))</f>
        <v>山东二干|张东滨1号架空光缆(滨州安柴支线):博兴安柴-滨州渤海七路</v>
      </c>
      <c r="F6562" s="3">
        <f>INDEX(光放段!$I$4:$I$237,MATCH(纤芯!H6562,光放段!$B$4:$B$237,0))</f>
        <v>37061100000</v>
      </c>
      <c r="G6562" s="3" t="str">
        <f t="shared" si="510"/>
        <v>山东二干|张东滨1号架空光缆(滨州安柴支线):博兴老局-滨州渤海七路</v>
      </c>
      <c r="H6562" s="3">
        <f>INDEX(光放段!$B$4:$B$237,MATCH(纤芯!G6562,光放段!$C$4:$C$237,0))</f>
        <v>37061102000</v>
      </c>
      <c r="I6562" s="3" t="str">
        <f t="shared" si="511"/>
        <v>张东滨1号架空光缆(滨州安柴支线)</v>
      </c>
      <c r="J6562" s="3" t="str">
        <f>INDEX(子缆名称!$B$4:$B$29,纤芯!M6562)</f>
        <v>A缆</v>
      </c>
      <c r="K6562" s="3">
        <v>3</v>
      </c>
      <c r="L6562" s="3">
        <f t="shared" si="512"/>
        <v>3</v>
      </c>
      <c r="M6562" s="3">
        <f t="shared" si="513"/>
        <v>1</v>
      </c>
      <c r="N6562" s="3" t="s">
        <v>145</v>
      </c>
      <c r="O6562" s="3">
        <f>COUNTIF([1]局站!$D$4:$D$172,"="&amp;N6562)</f>
        <v>1</v>
      </c>
      <c r="P6562" s="3">
        <v>0</v>
      </c>
      <c r="Q6562" s="3">
        <v>0</v>
      </c>
      <c r="R6562" s="3">
        <v>0</v>
      </c>
      <c r="S6562" s="3" t="s">
        <v>162</v>
      </c>
      <c r="T6562" s="3">
        <f>COUNTIF([1]局站!$D$4:$D$172,"="&amp;S6562)</f>
        <v>1</v>
      </c>
      <c r="U6562" s="3">
        <v>0</v>
      </c>
      <c r="V6562" s="3">
        <v>0</v>
      </c>
      <c r="W6562" s="3">
        <v>0</v>
      </c>
      <c r="X6562" s="3" t="s">
        <v>1215</v>
      </c>
      <c r="Y6562" s="3" t="s">
        <v>854</v>
      </c>
      <c r="Z6562" s="3" t="str">
        <f>INDEX(业务类型!$C$4:$C$8,MATCH(纤芯!Y6562,业务类型!$B$4:$B$8,0))</f>
        <v>LOCAL</v>
      </c>
      <c r="AA6562" s="3" t="s">
        <v>984</v>
      </c>
    </row>
    <row r="6563" spans="1:27" ht="33" x14ac:dyDescent="0.2">
      <c r="A6563" s="3">
        <v>6560</v>
      </c>
      <c r="B6563" s="3">
        <f t="shared" si="514"/>
        <v>37061102004</v>
      </c>
      <c r="C6563" s="3" t="s">
        <v>1166</v>
      </c>
      <c r="D6563" s="3" t="s">
        <v>261</v>
      </c>
      <c r="E6563" s="3" t="str">
        <f>INDEX(光放段!$G$4:$G$237,MATCH(纤芯!G6563,光放段!$C$4:$C$237,0))</f>
        <v>山东二干|张东滨1号架空光缆(滨州安柴支线):博兴安柴-滨州渤海七路</v>
      </c>
      <c r="F6563" s="3">
        <f>INDEX(光放段!$I$4:$I$237,MATCH(纤芯!H6563,光放段!$B$4:$B$237,0))</f>
        <v>37061100000</v>
      </c>
      <c r="G6563" s="3" t="str">
        <f t="shared" si="510"/>
        <v>山东二干|张东滨1号架空光缆(滨州安柴支线):博兴老局-滨州渤海七路</v>
      </c>
      <c r="H6563" s="3">
        <f>INDEX(光放段!$B$4:$B$237,MATCH(纤芯!G6563,光放段!$C$4:$C$237,0))</f>
        <v>37061102000</v>
      </c>
      <c r="I6563" s="3" t="str">
        <f t="shared" si="511"/>
        <v>张东滨1号架空光缆(滨州安柴支线)</v>
      </c>
      <c r="J6563" s="3" t="str">
        <f>INDEX(子缆名称!$B$4:$B$29,纤芯!M6563)</f>
        <v>A缆</v>
      </c>
      <c r="K6563" s="3">
        <v>4</v>
      </c>
      <c r="L6563" s="3">
        <f t="shared" si="512"/>
        <v>4</v>
      </c>
      <c r="M6563" s="3">
        <f t="shared" si="513"/>
        <v>1</v>
      </c>
      <c r="N6563" s="3" t="s">
        <v>145</v>
      </c>
      <c r="O6563" s="3">
        <f>COUNTIF([1]局站!$D$4:$D$172,"="&amp;N6563)</f>
        <v>1</v>
      </c>
      <c r="P6563" s="3">
        <v>0</v>
      </c>
      <c r="Q6563" s="3">
        <v>0</v>
      </c>
      <c r="R6563" s="3">
        <v>0</v>
      </c>
      <c r="S6563" s="3" t="s">
        <v>162</v>
      </c>
      <c r="T6563" s="3">
        <f>COUNTIF([1]局站!$D$4:$D$172,"="&amp;S6563)</f>
        <v>1</v>
      </c>
      <c r="U6563" s="3">
        <v>0</v>
      </c>
      <c r="V6563" s="3">
        <v>0</v>
      </c>
      <c r="W6563" s="3">
        <v>0</v>
      </c>
      <c r="X6563" s="3" t="s">
        <v>1215</v>
      </c>
      <c r="Y6563" s="3" t="s">
        <v>854</v>
      </c>
      <c r="Z6563" s="3" t="str">
        <f>INDEX(业务类型!$C$4:$C$8,MATCH(纤芯!Y6563,业务类型!$B$4:$B$8,0))</f>
        <v>LOCAL</v>
      </c>
      <c r="AA6563" s="3" t="s">
        <v>984</v>
      </c>
    </row>
    <row r="6564" spans="1:27" ht="33" x14ac:dyDescent="0.2">
      <c r="A6564" s="3">
        <v>6561</v>
      </c>
      <c r="B6564" s="3">
        <f t="shared" si="514"/>
        <v>37061102005</v>
      </c>
      <c r="C6564" s="3" t="s">
        <v>1166</v>
      </c>
      <c r="D6564" s="3" t="s">
        <v>261</v>
      </c>
      <c r="E6564" s="3" t="str">
        <f>INDEX(光放段!$G$4:$G$237,MATCH(纤芯!G6564,光放段!$C$4:$C$237,0))</f>
        <v>山东二干|张东滨1号架空光缆(滨州安柴支线):博兴安柴-滨州渤海七路</v>
      </c>
      <c r="F6564" s="3">
        <f>INDEX(光放段!$I$4:$I$237,MATCH(纤芯!H6564,光放段!$B$4:$B$237,0))</f>
        <v>37061100000</v>
      </c>
      <c r="G6564" s="3" t="str">
        <f t="shared" si="510"/>
        <v>山东二干|张东滨1号架空光缆(滨州安柴支线):博兴老局-滨州渤海七路</v>
      </c>
      <c r="H6564" s="3">
        <f>INDEX(光放段!$B$4:$B$237,MATCH(纤芯!G6564,光放段!$C$4:$C$237,0))</f>
        <v>37061102000</v>
      </c>
      <c r="I6564" s="3" t="str">
        <f t="shared" si="511"/>
        <v>张东滨1号架空光缆(滨州安柴支线)</v>
      </c>
      <c r="J6564" s="3" t="str">
        <f>INDEX(子缆名称!$B$4:$B$29,纤芯!M6564)</f>
        <v>A缆</v>
      </c>
      <c r="K6564" s="3">
        <v>5</v>
      </c>
      <c r="L6564" s="3">
        <f t="shared" si="512"/>
        <v>5</v>
      </c>
      <c r="M6564" s="3">
        <f t="shared" si="513"/>
        <v>1</v>
      </c>
      <c r="N6564" s="3" t="s">
        <v>145</v>
      </c>
      <c r="O6564" s="3">
        <f>COUNTIF([1]局站!$D$4:$D$172,"="&amp;N6564)</f>
        <v>1</v>
      </c>
      <c r="P6564" s="3">
        <v>0</v>
      </c>
      <c r="Q6564" s="3">
        <v>0</v>
      </c>
      <c r="R6564" s="3">
        <v>0</v>
      </c>
      <c r="S6564" s="3" t="s">
        <v>162</v>
      </c>
      <c r="T6564" s="3">
        <f>COUNTIF([1]局站!$D$4:$D$172,"="&amp;S6564)</f>
        <v>1</v>
      </c>
      <c r="U6564" s="3">
        <v>0</v>
      </c>
      <c r="V6564" s="3">
        <v>0</v>
      </c>
      <c r="W6564" s="3">
        <v>0</v>
      </c>
      <c r="X6564" s="3" t="s">
        <v>1215</v>
      </c>
      <c r="Y6564" s="3" t="s">
        <v>880</v>
      </c>
      <c r="Z6564" s="3" t="str">
        <f>INDEX(业务类型!$C$4:$C$8,MATCH(纤芯!Y6564,业务类型!$B$4:$B$8,0))</f>
        <v>IDLE</v>
      </c>
      <c r="AA6564" s="3"/>
    </row>
    <row r="6565" spans="1:27" ht="33" x14ac:dyDescent="0.2">
      <c r="A6565" s="3">
        <v>6562</v>
      </c>
      <c r="B6565" s="3">
        <f t="shared" si="514"/>
        <v>37061102006</v>
      </c>
      <c r="C6565" s="3" t="s">
        <v>1166</v>
      </c>
      <c r="D6565" s="3" t="s">
        <v>261</v>
      </c>
      <c r="E6565" s="3" t="str">
        <f>INDEX(光放段!$G$4:$G$237,MATCH(纤芯!G6565,光放段!$C$4:$C$237,0))</f>
        <v>山东二干|张东滨1号架空光缆(滨州安柴支线):博兴安柴-滨州渤海七路</v>
      </c>
      <c r="F6565" s="3">
        <f>INDEX(光放段!$I$4:$I$237,MATCH(纤芯!H6565,光放段!$B$4:$B$237,0))</f>
        <v>37061100000</v>
      </c>
      <c r="G6565" s="3" t="str">
        <f t="shared" si="510"/>
        <v>山东二干|张东滨1号架空光缆(滨州安柴支线):博兴老局-滨州渤海七路</v>
      </c>
      <c r="H6565" s="3">
        <f>INDEX(光放段!$B$4:$B$237,MATCH(纤芯!G6565,光放段!$C$4:$C$237,0))</f>
        <v>37061102000</v>
      </c>
      <c r="I6565" s="3" t="str">
        <f t="shared" si="511"/>
        <v>张东滨1号架空光缆(滨州安柴支线)</v>
      </c>
      <c r="J6565" s="3" t="str">
        <f>INDEX(子缆名称!$B$4:$B$29,纤芯!M6565)</f>
        <v>A缆</v>
      </c>
      <c r="K6565" s="3">
        <v>6</v>
      </c>
      <c r="L6565" s="3">
        <f t="shared" si="512"/>
        <v>6</v>
      </c>
      <c r="M6565" s="3">
        <f t="shared" si="513"/>
        <v>1</v>
      </c>
      <c r="N6565" s="3" t="s">
        <v>145</v>
      </c>
      <c r="O6565" s="3">
        <f>COUNTIF([1]局站!$D$4:$D$172,"="&amp;N6565)</f>
        <v>1</v>
      </c>
      <c r="P6565" s="3">
        <v>0</v>
      </c>
      <c r="Q6565" s="3">
        <v>0</v>
      </c>
      <c r="R6565" s="3">
        <v>0</v>
      </c>
      <c r="S6565" s="3" t="s">
        <v>162</v>
      </c>
      <c r="T6565" s="3">
        <f>COUNTIF([1]局站!$D$4:$D$172,"="&amp;S6565)</f>
        <v>1</v>
      </c>
      <c r="U6565" s="3">
        <v>0</v>
      </c>
      <c r="V6565" s="3">
        <v>0</v>
      </c>
      <c r="W6565" s="3">
        <v>0</v>
      </c>
      <c r="X6565" s="3" t="s">
        <v>1215</v>
      </c>
      <c r="Y6565" s="3" t="s">
        <v>854</v>
      </c>
      <c r="Z6565" s="3" t="str">
        <f>INDEX(业务类型!$C$4:$C$8,MATCH(纤芯!Y6565,业务类型!$B$4:$B$8,0))</f>
        <v>LOCAL</v>
      </c>
      <c r="AA6565" s="3" t="s">
        <v>984</v>
      </c>
    </row>
    <row r="6566" spans="1:27" ht="33" x14ac:dyDescent="0.2">
      <c r="A6566" s="3">
        <v>6563</v>
      </c>
      <c r="B6566" s="3">
        <f t="shared" si="514"/>
        <v>37061102007</v>
      </c>
      <c r="C6566" s="3" t="s">
        <v>1166</v>
      </c>
      <c r="D6566" s="3" t="s">
        <v>261</v>
      </c>
      <c r="E6566" s="3" t="str">
        <f>INDEX(光放段!$G$4:$G$237,MATCH(纤芯!G6566,光放段!$C$4:$C$237,0))</f>
        <v>山东二干|张东滨1号架空光缆(滨州安柴支线):博兴安柴-滨州渤海七路</v>
      </c>
      <c r="F6566" s="3">
        <f>INDEX(光放段!$I$4:$I$237,MATCH(纤芯!H6566,光放段!$B$4:$B$237,0))</f>
        <v>37061100000</v>
      </c>
      <c r="G6566" s="3" t="str">
        <f t="shared" si="510"/>
        <v>山东二干|张东滨1号架空光缆(滨州安柴支线):博兴老局-滨州渤海七路</v>
      </c>
      <c r="H6566" s="3">
        <f>INDEX(光放段!$B$4:$B$237,MATCH(纤芯!G6566,光放段!$C$4:$C$237,0))</f>
        <v>37061102000</v>
      </c>
      <c r="I6566" s="3" t="str">
        <f t="shared" si="511"/>
        <v>张东滨1号架空光缆(滨州安柴支线)</v>
      </c>
      <c r="J6566" s="3" t="str">
        <f>INDEX(子缆名称!$B$4:$B$29,纤芯!M6566)</f>
        <v>A缆</v>
      </c>
      <c r="K6566" s="3">
        <v>7</v>
      </c>
      <c r="L6566" s="3">
        <f t="shared" si="512"/>
        <v>7</v>
      </c>
      <c r="M6566" s="3">
        <f t="shared" si="513"/>
        <v>1</v>
      </c>
      <c r="N6566" s="3" t="s">
        <v>145</v>
      </c>
      <c r="O6566" s="3">
        <f>COUNTIF([1]局站!$D$4:$D$172,"="&amp;N6566)</f>
        <v>1</v>
      </c>
      <c r="P6566" s="3">
        <v>0</v>
      </c>
      <c r="Q6566" s="3">
        <v>0</v>
      </c>
      <c r="R6566" s="3">
        <v>0</v>
      </c>
      <c r="S6566" s="3" t="s">
        <v>162</v>
      </c>
      <c r="T6566" s="3">
        <f>COUNTIF([1]局站!$D$4:$D$172,"="&amp;S6566)</f>
        <v>1</v>
      </c>
      <c r="U6566" s="3">
        <v>0</v>
      </c>
      <c r="V6566" s="3">
        <v>0</v>
      </c>
      <c r="W6566" s="3">
        <v>0</v>
      </c>
      <c r="X6566" s="3" t="s">
        <v>1215</v>
      </c>
      <c r="Y6566" s="3" t="s">
        <v>880</v>
      </c>
      <c r="Z6566" s="3" t="str">
        <f>INDEX(业务类型!$C$4:$C$8,MATCH(纤芯!Y6566,业务类型!$B$4:$B$8,0))</f>
        <v>IDLE</v>
      </c>
      <c r="AA6566" s="3"/>
    </row>
    <row r="6567" spans="1:27" ht="33" x14ac:dyDescent="0.2">
      <c r="A6567" s="3">
        <v>6564</v>
      </c>
      <c r="B6567" s="3">
        <f t="shared" si="514"/>
        <v>37061102008</v>
      </c>
      <c r="C6567" s="3" t="s">
        <v>1166</v>
      </c>
      <c r="D6567" s="3" t="s">
        <v>261</v>
      </c>
      <c r="E6567" s="3" t="str">
        <f>INDEX(光放段!$G$4:$G$237,MATCH(纤芯!G6567,光放段!$C$4:$C$237,0))</f>
        <v>山东二干|张东滨1号架空光缆(滨州安柴支线):博兴安柴-滨州渤海七路</v>
      </c>
      <c r="F6567" s="3">
        <f>INDEX(光放段!$I$4:$I$237,MATCH(纤芯!H6567,光放段!$B$4:$B$237,0))</f>
        <v>37061100000</v>
      </c>
      <c r="G6567" s="3" t="str">
        <f t="shared" si="510"/>
        <v>山东二干|张东滨1号架空光缆(滨州安柴支线):博兴老局-滨州渤海七路</v>
      </c>
      <c r="H6567" s="3">
        <f>INDEX(光放段!$B$4:$B$237,MATCH(纤芯!G6567,光放段!$C$4:$C$237,0))</f>
        <v>37061102000</v>
      </c>
      <c r="I6567" s="3" t="str">
        <f t="shared" si="511"/>
        <v>张东滨1号架空光缆(滨州安柴支线)</v>
      </c>
      <c r="J6567" s="3" t="str">
        <f>INDEX(子缆名称!$B$4:$B$29,纤芯!M6567)</f>
        <v>A缆</v>
      </c>
      <c r="K6567" s="3">
        <v>8</v>
      </c>
      <c r="L6567" s="3">
        <f t="shared" si="512"/>
        <v>8</v>
      </c>
      <c r="M6567" s="3">
        <f t="shared" si="513"/>
        <v>1</v>
      </c>
      <c r="N6567" s="3" t="s">
        <v>145</v>
      </c>
      <c r="O6567" s="3">
        <f>COUNTIF([1]局站!$D$4:$D$172,"="&amp;N6567)</f>
        <v>1</v>
      </c>
      <c r="P6567" s="3">
        <v>0</v>
      </c>
      <c r="Q6567" s="3">
        <v>0</v>
      </c>
      <c r="R6567" s="3">
        <v>0</v>
      </c>
      <c r="S6567" s="3" t="s">
        <v>162</v>
      </c>
      <c r="T6567" s="3">
        <f>COUNTIF([1]局站!$D$4:$D$172,"="&amp;S6567)</f>
        <v>1</v>
      </c>
      <c r="U6567" s="3">
        <v>0</v>
      </c>
      <c r="V6567" s="3">
        <v>0</v>
      </c>
      <c r="W6567" s="3">
        <v>0</v>
      </c>
      <c r="X6567" s="3" t="s">
        <v>1215</v>
      </c>
      <c r="Y6567" s="3" t="s">
        <v>880</v>
      </c>
      <c r="Z6567" s="3" t="str">
        <f>INDEX(业务类型!$C$4:$C$8,MATCH(纤芯!Y6567,业务类型!$B$4:$B$8,0))</f>
        <v>IDLE</v>
      </c>
      <c r="AA6567" s="3"/>
    </row>
    <row r="6568" spans="1:27" ht="16.5" x14ac:dyDescent="0.2">
      <c r="A6568" s="3">
        <v>6565</v>
      </c>
      <c r="B6568" s="3">
        <f t="shared" si="514"/>
        <v>37062101001</v>
      </c>
      <c r="C6568" s="3" t="s">
        <v>1166</v>
      </c>
      <c r="D6568" s="3" t="s">
        <v>262</v>
      </c>
      <c r="E6568" s="3" t="str">
        <f>INDEX(光放段!$G$4:$G$237,MATCH(纤芯!G6568,光放段!$C$4:$C$237,0))</f>
        <v>山东二干|张东滨2号光缆:东营济南路-淄博人民路</v>
      </c>
      <c r="F6568" s="3">
        <f>INDEX(光放段!$I$4:$I$237,MATCH(纤芯!H6568,光放段!$B$4:$B$237,0))</f>
        <v>37062100000</v>
      </c>
      <c r="G6568" s="3" t="str">
        <f t="shared" si="510"/>
        <v>山东二干|张东滨2号光缆:东营济南路-淄博人民路</v>
      </c>
      <c r="H6568" s="3">
        <f>INDEX(光放段!$B$4:$B$237,MATCH(纤芯!G6568,光放段!$C$4:$C$237,0))</f>
        <v>37062101000</v>
      </c>
      <c r="I6568" s="3" t="str">
        <f t="shared" si="511"/>
        <v>张东滨2号光缆</v>
      </c>
      <c r="J6568" s="3" t="str">
        <f>INDEX(子缆名称!$B$4:$B$29,纤芯!M6568)</f>
        <v>A缆</v>
      </c>
      <c r="K6568" s="3">
        <v>1</v>
      </c>
      <c r="L6568" s="3">
        <f t="shared" si="512"/>
        <v>1</v>
      </c>
      <c r="M6568" s="3">
        <f t="shared" si="513"/>
        <v>1</v>
      </c>
      <c r="N6568" s="3" t="s">
        <v>146</v>
      </c>
      <c r="O6568" s="3">
        <f>COUNTIF([1]局站!$D$4:$D$172,"="&amp;N6568)</f>
        <v>1</v>
      </c>
      <c r="P6568" s="3">
        <v>0</v>
      </c>
      <c r="Q6568" s="3">
        <v>0</v>
      </c>
      <c r="R6568" s="3">
        <v>0</v>
      </c>
      <c r="S6568" s="3" t="s">
        <v>68</v>
      </c>
      <c r="T6568" s="3">
        <f>COUNTIF([1]局站!$D$4:$D$172,"="&amp;S6568)</f>
        <v>1</v>
      </c>
      <c r="U6568" s="3">
        <v>0</v>
      </c>
      <c r="V6568" s="3">
        <v>0</v>
      </c>
      <c r="W6568" s="3">
        <v>0</v>
      </c>
      <c r="X6568" s="3" t="s">
        <v>1215</v>
      </c>
      <c r="Y6568" s="3" t="s">
        <v>880</v>
      </c>
      <c r="Z6568" s="3" t="str">
        <f>INDEX(业务类型!$C$4:$C$8,MATCH(纤芯!Y6568,业务类型!$B$4:$B$8,0))</f>
        <v>IDLE</v>
      </c>
      <c r="AA6568" s="3"/>
    </row>
    <row r="6569" spans="1:27" ht="16.5" x14ac:dyDescent="0.2">
      <c r="A6569" s="3">
        <v>6566</v>
      </c>
      <c r="B6569" s="3">
        <f t="shared" si="514"/>
        <v>37062101002</v>
      </c>
      <c r="C6569" s="3" t="s">
        <v>1166</v>
      </c>
      <c r="D6569" s="3" t="s">
        <v>262</v>
      </c>
      <c r="E6569" s="3" t="str">
        <f>INDEX(光放段!$G$4:$G$237,MATCH(纤芯!G6569,光放段!$C$4:$C$237,0))</f>
        <v>山东二干|张东滨2号光缆:东营济南路-淄博人民路</v>
      </c>
      <c r="F6569" s="3">
        <f>INDEX(光放段!$I$4:$I$237,MATCH(纤芯!H6569,光放段!$B$4:$B$237,0))</f>
        <v>37062100000</v>
      </c>
      <c r="G6569" s="3" t="str">
        <f t="shared" si="510"/>
        <v>山东二干|张东滨2号光缆:东营济南路-淄博人民路</v>
      </c>
      <c r="H6569" s="3">
        <f>INDEX(光放段!$B$4:$B$237,MATCH(纤芯!G6569,光放段!$C$4:$C$237,0))</f>
        <v>37062101000</v>
      </c>
      <c r="I6569" s="3" t="str">
        <f t="shared" si="511"/>
        <v>张东滨2号光缆</v>
      </c>
      <c r="J6569" s="3" t="str">
        <f>INDEX(子缆名称!$B$4:$B$29,纤芯!M6569)</f>
        <v>A缆</v>
      </c>
      <c r="K6569" s="3">
        <v>2</v>
      </c>
      <c r="L6569" s="3">
        <f t="shared" si="512"/>
        <v>2</v>
      </c>
      <c r="M6569" s="3">
        <f t="shared" si="513"/>
        <v>1</v>
      </c>
      <c r="N6569" s="3" t="s">
        <v>146</v>
      </c>
      <c r="O6569" s="3">
        <f>COUNTIF([1]局站!$D$4:$D$172,"="&amp;N6569)</f>
        <v>1</v>
      </c>
      <c r="P6569" s="3">
        <v>0</v>
      </c>
      <c r="Q6569" s="3">
        <v>0</v>
      </c>
      <c r="R6569" s="3">
        <v>0</v>
      </c>
      <c r="S6569" s="3" t="s">
        <v>68</v>
      </c>
      <c r="T6569" s="3">
        <f>COUNTIF([1]局站!$D$4:$D$172,"="&amp;S6569)</f>
        <v>1</v>
      </c>
      <c r="U6569" s="3">
        <v>0</v>
      </c>
      <c r="V6569" s="3">
        <v>0</v>
      </c>
      <c r="W6569" s="3">
        <v>0</v>
      </c>
      <c r="X6569" s="3" t="s">
        <v>1215</v>
      </c>
      <c r="Y6569" s="3" t="s">
        <v>880</v>
      </c>
      <c r="Z6569" s="3" t="str">
        <f>INDEX(业务类型!$C$4:$C$8,MATCH(纤芯!Y6569,业务类型!$B$4:$B$8,0))</f>
        <v>IDLE</v>
      </c>
      <c r="AA6569" s="3"/>
    </row>
    <row r="6570" spans="1:27" ht="16.5" x14ac:dyDescent="0.2">
      <c r="A6570" s="3">
        <v>6567</v>
      </c>
      <c r="B6570" s="3">
        <f t="shared" si="514"/>
        <v>37062101003</v>
      </c>
      <c r="C6570" s="3" t="s">
        <v>1166</v>
      </c>
      <c r="D6570" s="3" t="s">
        <v>262</v>
      </c>
      <c r="E6570" s="3" t="str">
        <f>INDEX(光放段!$G$4:$G$237,MATCH(纤芯!G6570,光放段!$C$4:$C$237,0))</f>
        <v>山东二干|张东滨2号光缆:东营济南路-淄博人民路</v>
      </c>
      <c r="F6570" s="3">
        <f>INDEX(光放段!$I$4:$I$237,MATCH(纤芯!H6570,光放段!$B$4:$B$237,0))</f>
        <v>37062100000</v>
      </c>
      <c r="G6570" s="3" t="str">
        <f t="shared" si="510"/>
        <v>山东二干|张东滨2号光缆:东营济南路-淄博人民路</v>
      </c>
      <c r="H6570" s="3">
        <f>INDEX(光放段!$B$4:$B$237,MATCH(纤芯!G6570,光放段!$C$4:$C$237,0))</f>
        <v>37062101000</v>
      </c>
      <c r="I6570" s="3" t="str">
        <f t="shared" si="511"/>
        <v>张东滨2号光缆</v>
      </c>
      <c r="J6570" s="3" t="str">
        <f>INDEX(子缆名称!$B$4:$B$29,纤芯!M6570)</f>
        <v>A缆</v>
      </c>
      <c r="K6570" s="3">
        <v>3</v>
      </c>
      <c r="L6570" s="3">
        <f t="shared" si="512"/>
        <v>3</v>
      </c>
      <c r="M6570" s="3">
        <f t="shared" si="513"/>
        <v>1</v>
      </c>
      <c r="N6570" s="3" t="s">
        <v>146</v>
      </c>
      <c r="O6570" s="3">
        <f>COUNTIF([1]局站!$D$4:$D$172,"="&amp;N6570)</f>
        <v>1</v>
      </c>
      <c r="P6570" s="3">
        <v>0</v>
      </c>
      <c r="Q6570" s="3">
        <v>0</v>
      </c>
      <c r="R6570" s="3">
        <v>0</v>
      </c>
      <c r="S6570" s="3" t="s">
        <v>68</v>
      </c>
      <c r="T6570" s="3">
        <f>COUNTIF([1]局站!$D$4:$D$172,"="&amp;S6570)</f>
        <v>1</v>
      </c>
      <c r="U6570" s="3">
        <v>0</v>
      </c>
      <c r="V6570" s="3">
        <v>0</v>
      </c>
      <c r="W6570" s="3">
        <v>0</v>
      </c>
      <c r="X6570" s="3" t="s">
        <v>1215</v>
      </c>
      <c r="Y6570" s="3" t="s">
        <v>880</v>
      </c>
      <c r="Z6570" s="3" t="str">
        <f>INDEX(业务类型!$C$4:$C$8,MATCH(纤芯!Y6570,业务类型!$B$4:$B$8,0))</f>
        <v>IDLE</v>
      </c>
      <c r="AA6570" s="3"/>
    </row>
    <row r="6571" spans="1:27" ht="16.5" x14ac:dyDescent="0.2">
      <c r="A6571" s="3">
        <v>6568</v>
      </c>
      <c r="B6571" s="3">
        <f t="shared" si="514"/>
        <v>37062101004</v>
      </c>
      <c r="C6571" s="3" t="s">
        <v>1166</v>
      </c>
      <c r="D6571" s="3" t="s">
        <v>262</v>
      </c>
      <c r="E6571" s="3" t="str">
        <f>INDEX(光放段!$G$4:$G$237,MATCH(纤芯!G6571,光放段!$C$4:$C$237,0))</f>
        <v>山东二干|张东滨2号光缆:东营济南路-淄博人民路</v>
      </c>
      <c r="F6571" s="3">
        <f>INDEX(光放段!$I$4:$I$237,MATCH(纤芯!H6571,光放段!$B$4:$B$237,0))</f>
        <v>37062100000</v>
      </c>
      <c r="G6571" s="3" t="str">
        <f t="shared" si="510"/>
        <v>山东二干|张东滨2号光缆:东营济南路-淄博人民路</v>
      </c>
      <c r="H6571" s="3">
        <f>INDEX(光放段!$B$4:$B$237,MATCH(纤芯!G6571,光放段!$C$4:$C$237,0))</f>
        <v>37062101000</v>
      </c>
      <c r="I6571" s="3" t="str">
        <f t="shared" si="511"/>
        <v>张东滨2号光缆</v>
      </c>
      <c r="J6571" s="3" t="str">
        <f>INDEX(子缆名称!$B$4:$B$29,纤芯!M6571)</f>
        <v>A缆</v>
      </c>
      <c r="K6571" s="3">
        <v>4</v>
      </c>
      <c r="L6571" s="3">
        <f t="shared" si="512"/>
        <v>4</v>
      </c>
      <c r="M6571" s="3">
        <f t="shared" si="513"/>
        <v>1</v>
      </c>
      <c r="N6571" s="3" t="s">
        <v>146</v>
      </c>
      <c r="O6571" s="3">
        <f>COUNTIF([1]局站!$D$4:$D$172,"="&amp;N6571)</f>
        <v>1</v>
      </c>
      <c r="P6571" s="3">
        <v>0</v>
      </c>
      <c r="Q6571" s="3">
        <v>0</v>
      </c>
      <c r="R6571" s="3">
        <v>0</v>
      </c>
      <c r="S6571" s="3" t="s">
        <v>68</v>
      </c>
      <c r="T6571" s="3">
        <f>COUNTIF([1]局站!$D$4:$D$172,"="&amp;S6571)</f>
        <v>1</v>
      </c>
      <c r="U6571" s="3">
        <v>0</v>
      </c>
      <c r="V6571" s="3">
        <v>0</v>
      </c>
      <c r="W6571" s="3">
        <v>0</v>
      </c>
      <c r="X6571" s="3" t="s">
        <v>1215</v>
      </c>
      <c r="Y6571" s="3" t="s">
        <v>880</v>
      </c>
      <c r="Z6571" s="3" t="str">
        <f>INDEX(业务类型!$C$4:$C$8,MATCH(纤芯!Y6571,业务类型!$B$4:$B$8,0))</f>
        <v>IDLE</v>
      </c>
      <c r="AA6571" s="3"/>
    </row>
    <row r="6572" spans="1:27" ht="16.5" x14ac:dyDescent="0.2">
      <c r="A6572" s="3">
        <v>6569</v>
      </c>
      <c r="B6572" s="3">
        <f t="shared" si="514"/>
        <v>37062101005</v>
      </c>
      <c r="C6572" s="3" t="s">
        <v>1166</v>
      </c>
      <c r="D6572" s="3" t="s">
        <v>262</v>
      </c>
      <c r="E6572" s="3" t="str">
        <f>INDEX(光放段!$G$4:$G$237,MATCH(纤芯!G6572,光放段!$C$4:$C$237,0))</f>
        <v>山东二干|张东滨2号光缆:东营济南路-淄博人民路</v>
      </c>
      <c r="F6572" s="3">
        <f>INDEX(光放段!$I$4:$I$237,MATCH(纤芯!H6572,光放段!$B$4:$B$237,0))</f>
        <v>37062100000</v>
      </c>
      <c r="G6572" s="3" t="str">
        <f t="shared" si="510"/>
        <v>山东二干|张东滨2号光缆:东营济南路-淄博人民路</v>
      </c>
      <c r="H6572" s="3">
        <f>INDEX(光放段!$B$4:$B$237,MATCH(纤芯!G6572,光放段!$C$4:$C$237,0))</f>
        <v>37062101000</v>
      </c>
      <c r="I6572" s="3" t="str">
        <f t="shared" si="511"/>
        <v>张东滨2号光缆</v>
      </c>
      <c r="J6572" s="3" t="str">
        <f>INDEX(子缆名称!$B$4:$B$29,纤芯!M6572)</f>
        <v>A缆</v>
      </c>
      <c r="K6572" s="3">
        <v>5</v>
      </c>
      <c r="L6572" s="3">
        <f t="shared" si="512"/>
        <v>5</v>
      </c>
      <c r="M6572" s="3">
        <f t="shared" si="513"/>
        <v>1</v>
      </c>
      <c r="N6572" s="3" t="s">
        <v>146</v>
      </c>
      <c r="O6572" s="3">
        <f>COUNTIF([1]局站!$D$4:$D$172,"="&amp;N6572)</f>
        <v>1</v>
      </c>
      <c r="P6572" s="3">
        <v>0</v>
      </c>
      <c r="Q6572" s="3">
        <v>0</v>
      </c>
      <c r="R6572" s="3">
        <v>0</v>
      </c>
      <c r="S6572" s="3" t="s">
        <v>68</v>
      </c>
      <c r="T6572" s="3">
        <f>COUNTIF([1]局站!$D$4:$D$172,"="&amp;S6572)</f>
        <v>1</v>
      </c>
      <c r="U6572" s="3">
        <v>0</v>
      </c>
      <c r="V6572" s="3">
        <v>0</v>
      </c>
      <c r="W6572" s="3">
        <v>0</v>
      </c>
      <c r="X6572" s="3" t="s">
        <v>1215</v>
      </c>
      <c r="Y6572" s="3" t="s">
        <v>880</v>
      </c>
      <c r="Z6572" s="3" t="str">
        <f>INDEX(业务类型!$C$4:$C$8,MATCH(纤芯!Y6572,业务类型!$B$4:$B$8,0))</f>
        <v>IDLE</v>
      </c>
      <c r="AA6572" s="3"/>
    </row>
    <row r="6573" spans="1:27" ht="16.5" x14ac:dyDescent="0.2">
      <c r="A6573" s="3">
        <v>6570</v>
      </c>
      <c r="B6573" s="3">
        <f t="shared" si="514"/>
        <v>37062101006</v>
      </c>
      <c r="C6573" s="3" t="s">
        <v>1166</v>
      </c>
      <c r="D6573" s="3" t="s">
        <v>262</v>
      </c>
      <c r="E6573" s="3" t="str">
        <f>INDEX(光放段!$G$4:$G$237,MATCH(纤芯!G6573,光放段!$C$4:$C$237,0))</f>
        <v>山东二干|张东滨2号光缆:东营济南路-淄博人民路</v>
      </c>
      <c r="F6573" s="3">
        <f>INDEX(光放段!$I$4:$I$237,MATCH(纤芯!H6573,光放段!$B$4:$B$237,0))</f>
        <v>37062100000</v>
      </c>
      <c r="G6573" s="3" t="str">
        <f t="shared" si="510"/>
        <v>山东二干|张东滨2号光缆:东营济南路-淄博人民路</v>
      </c>
      <c r="H6573" s="3">
        <f>INDEX(光放段!$B$4:$B$237,MATCH(纤芯!G6573,光放段!$C$4:$C$237,0))</f>
        <v>37062101000</v>
      </c>
      <c r="I6573" s="3" t="str">
        <f t="shared" si="511"/>
        <v>张东滨2号光缆</v>
      </c>
      <c r="J6573" s="3" t="str">
        <f>INDEX(子缆名称!$B$4:$B$29,纤芯!M6573)</f>
        <v>A缆</v>
      </c>
      <c r="K6573" s="3">
        <v>6</v>
      </c>
      <c r="L6573" s="3">
        <f t="shared" si="512"/>
        <v>6</v>
      </c>
      <c r="M6573" s="3">
        <f t="shared" si="513"/>
        <v>1</v>
      </c>
      <c r="N6573" s="3" t="s">
        <v>146</v>
      </c>
      <c r="O6573" s="3">
        <f>COUNTIF([1]局站!$D$4:$D$172,"="&amp;N6573)</f>
        <v>1</v>
      </c>
      <c r="P6573" s="3">
        <v>0</v>
      </c>
      <c r="Q6573" s="3">
        <v>0</v>
      </c>
      <c r="R6573" s="3">
        <v>0</v>
      </c>
      <c r="S6573" s="3" t="s">
        <v>68</v>
      </c>
      <c r="T6573" s="3">
        <f>COUNTIF([1]局站!$D$4:$D$172,"="&amp;S6573)</f>
        <v>1</v>
      </c>
      <c r="U6573" s="3">
        <v>0</v>
      </c>
      <c r="V6573" s="3">
        <v>0</v>
      </c>
      <c r="W6573" s="3">
        <v>0</v>
      </c>
      <c r="X6573" s="3" t="s">
        <v>1215</v>
      </c>
      <c r="Y6573" s="3" t="s">
        <v>880</v>
      </c>
      <c r="Z6573" s="3" t="str">
        <f>INDEX(业务类型!$C$4:$C$8,MATCH(纤芯!Y6573,业务类型!$B$4:$B$8,0))</f>
        <v>IDLE</v>
      </c>
      <c r="AA6573" s="3"/>
    </row>
    <row r="6574" spans="1:27" ht="16.5" x14ac:dyDescent="0.2">
      <c r="A6574" s="3">
        <v>6571</v>
      </c>
      <c r="B6574" s="3">
        <f t="shared" si="514"/>
        <v>37062101007</v>
      </c>
      <c r="C6574" s="3" t="s">
        <v>1166</v>
      </c>
      <c r="D6574" s="3" t="s">
        <v>262</v>
      </c>
      <c r="E6574" s="3" t="str">
        <f>INDEX(光放段!$G$4:$G$237,MATCH(纤芯!G6574,光放段!$C$4:$C$237,0))</f>
        <v>山东二干|张东滨2号光缆:东营济南路-淄博人民路</v>
      </c>
      <c r="F6574" s="3">
        <f>INDEX(光放段!$I$4:$I$237,MATCH(纤芯!H6574,光放段!$B$4:$B$237,0))</f>
        <v>37062100000</v>
      </c>
      <c r="G6574" s="3" t="str">
        <f t="shared" si="510"/>
        <v>山东二干|张东滨2号光缆:东营济南路-淄博人民路</v>
      </c>
      <c r="H6574" s="3">
        <f>INDEX(光放段!$B$4:$B$237,MATCH(纤芯!G6574,光放段!$C$4:$C$237,0))</f>
        <v>37062101000</v>
      </c>
      <c r="I6574" s="3" t="str">
        <f t="shared" si="511"/>
        <v>张东滨2号光缆</v>
      </c>
      <c r="J6574" s="3" t="str">
        <f>INDEX(子缆名称!$B$4:$B$29,纤芯!M6574)</f>
        <v>A缆</v>
      </c>
      <c r="K6574" s="3">
        <v>7</v>
      </c>
      <c r="L6574" s="3">
        <f t="shared" si="512"/>
        <v>7</v>
      </c>
      <c r="M6574" s="3">
        <f t="shared" si="513"/>
        <v>1</v>
      </c>
      <c r="N6574" s="3" t="s">
        <v>146</v>
      </c>
      <c r="O6574" s="3">
        <f>COUNTIF([1]局站!$D$4:$D$172,"="&amp;N6574)</f>
        <v>1</v>
      </c>
      <c r="P6574" s="3">
        <v>0</v>
      </c>
      <c r="Q6574" s="3">
        <v>0</v>
      </c>
      <c r="R6574" s="3">
        <v>0</v>
      </c>
      <c r="S6574" s="3" t="s">
        <v>68</v>
      </c>
      <c r="T6574" s="3">
        <f>COUNTIF([1]局站!$D$4:$D$172,"="&amp;S6574)</f>
        <v>1</v>
      </c>
      <c r="U6574" s="3">
        <v>0</v>
      </c>
      <c r="V6574" s="3">
        <v>0</v>
      </c>
      <c r="W6574" s="3">
        <v>0</v>
      </c>
      <c r="X6574" s="3" t="s">
        <v>1215</v>
      </c>
      <c r="Y6574" s="3" t="s">
        <v>880</v>
      </c>
      <c r="Z6574" s="3" t="str">
        <f>INDEX(业务类型!$C$4:$C$8,MATCH(纤芯!Y6574,业务类型!$B$4:$B$8,0))</f>
        <v>IDLE</v>
      </c>
      <c r="AA6574" s="3"/>
    </row>
    <row r="6575" spans="1:27" ht="16.5" x14ac:dyDescent="0.2">
      <c r="A6575" s="3">
        <v>6572</v>
      </c>
      <c r="B6575" s="3">
        <f t="shared" si="514"/>
        <v>37062101008</v>
      </c>
      <c r="C6575" s="3" t="s">
        <v>1166</v>
      </c>
      <c r="D6575" s="3" t="s">
        <v>262</v>
      </c>
      <c r="E6575" s="3" t="str">
        <f>INDEX(光放段!$G$4:$G$237,MATCH(纤芯!G6575,光放段!$C$4:$C$237,0))</f>
        <v>山东二干|张东滨2号光缆:东营济南路-淄博人民路</v>
      </c>
      <c r="F6575" s="3">
        <f>INDEX(光放段!$I$4:$I$237,MATCH(纤芯!H6575,光放段!$B$4:$B$237,0))</f>
        <v>37062100000</v>
      </c>
      <c r="G6575" s="3" t="str">
        <f t="shared" si="510"/>
        <v>山东二干|张东滨2号光缆:东营济南路-淄博人民路</v>
      </c>
      <c r="H6575" s="3">
        <f>INDEX(光放段!$B$4:$B$237,MATCH(纤芯!G6575,光放段!$C$4:$C$237,0))</f>
        <v>37062101000</v>
      </c>
      <c r="I6575" s="3" t="str">
        <f t="shared" si="511"/>
        <v>张东滨2号光缆</v>
      </c>
      <c r="J6575" s="3" t="str">
        <f>INDEX(子缆名称!$B$4:$B$29,纤芯!M6575)</f>
        <v>A缆</v>
      </c>
      <c r="K6575" s="3">
        <v>8</v>
      </c>
      <c r="L6575" s="3">
        <f t="shared" si="512"/>
        <v>8</v>
      </c>
      <c r="M6575" s="3">
        <f t="shared" si="513"/>
        <v>1</v>
      </c>
      <c r="N6575" s="3" t="s">
        <v>146</v>
      </c>
      <c r="O6575" s="3">
        <f>COUNTIF([1]局站!$D$4:$D$172,"="&amp;N6575)</f>
        <v>1</v>
      </c>
      <c r="P6575" s="3">
        <v>0</v>
      </c>
      <c r="Q6575" s="3">
        <v>0</v>
      </c>
      <c r="R6575" s="3">
        <v>0</v>
      </c>
      <c r="S6575" s="3" t="s">
        <v>68</v>
      </c>
      <c r="T6575" s="3">
        <f>COUNTIF([1]局站!$D$4:$D$172,"="&amp;S6575)</f>
        <v>1</v>
      </c>
      <c r="U6575" s="3">
        <v>0</v>
      </c>
      <c r="V6575" s="3">
        <v>0</v>
      </c>
      <c r="W6575" s="3">
        <v>0</v>
      </c>
      <c r="X6575" s="3" t="s">
        <v>1215</v>
      </c>
      <c r="Y6575" s="3" t="s">
        <v>880</v>
      </c>
      <c r="Z6575" s="3" t="str">
        <f>INDEX(业务类型!$C$4:$C$8,MATCH(纤芯!Y6575,业务类型!$B$4:$B$8,0))</f>
        <v>IDLE</v>
      </c>
      <c r="AA6575" s="3"/>
    </row>
    <row r="6576" spans="1:27" ht="16.5" x14ac:dyDescent="0.2">
      <c r="A6576" s="3">
        <v>6573</v>
      </c>
      <c r="B6576" s="3">
        <f t="shared" si="514"/>
        <v>37062201001</v>
      </c>
      <c r="C6576" s="3" t="s">
        <v>1166</v>
      </c>
      <c r="D6576" s="3" t="s">
        <v>262</v>
      </c>
      <c r="E6576" s="3" t="str">
        <f>INDEX(光放段!$G$4:$G$237,MATCH(纤芯!G6576,光放段!$C$4:$C$237,0))</f>
        <v>山东二干|张东滨2号光缆:淄博人民路-滨州黄五审计局</v>
      </c>
      <c r="F6576" s="3">
        <f>INDEX(光放段!$I$4:$I$237,MATCH(纤芯!H6576,光放段!$B$4:$B$237,0))</f>
        <v>37062200000</v>
      </c>
      <c r="G6576" s="3" t="str">
        <f t="shared" si="510"/>
        <v>山东二干|张东滨2号光缆:淄博人民路-滨州黄五审计局</v>
      </c>
      <c r="H6576" s="3">
        <f>INDEX(光放段!$B$4:$B$237,MATCH(纤芯!G6576,光放段!$C$4:$C$237,0))</f>
        <v>37062201000</v>
      </c>
      <c r="I6576" s="3" t="str">
        <f t="shared" si="511"/>
        <v>张东滨2号光缆</v>
      </c>
      <c r="J6576" s="3" t="str">
        <f>INDEX(子缆名称!$B$4:$B$29,纤芯!M6576)</f>
        <v>A缆</v>
      </c>
      <c r="K6576" s="3">
        <v>1</v>
      </c>
      <c r="L6576" s="3">
        <f t="shared" si="512"/>
        <v>1</v>
      </c>
      <c r="M6576" s="3">
        <f t="shared" si="513"/>
        <v>1</v>
      </c>
      <c r="N6576" s="3" t="s">
        <v>68</v>
      </c>
      <c r="O6576" s="3">
        <f>COUNTIF([1]局站!$D$4:$D$172,"="&amp;N6576)</f>
        <v>1</v>
      </c>
      <c r="P6576" s="3">
        <v>0</v>
      </c>
      <c r="Q6576" s="3">
        <v>0</v>
      </c>
      <c r="R6576" s="3">
        <v>0</v>
      </c>
      <c r="S6576" s="3" t="s">
        <v>17</v>
      </c>
      <c r="T6576" s="3">
        <f>COUNTIF([1]局站!$D$4:$D$172,"="&amp;S6576)</f>
        <v>1</v>
      </c>
      <c r="U6576" s="3">
        <v>0</v>
      </c>
      <c r="V6576" s="3">
        <v>0</v>
      </c>
      <c r="W6576" s="3">
        <v>0</v>
      </c>
      <c r="X6576" s="3" t="s">
        <v>1215</v>
      </c>
      <c r="Y6576" s="3" t="s">
        <v>881</v>
      </c>
      <c r="Z6576" s="3" t="str">
        <f>INDEX(业务类型!$C$4:$C$8,MATCH(纤芯!Y6576,业务类型!$B$4:$B$8,0))</f>
        <v>OTHER</v>
      </c>
      <c r="AA6576" s="3" t="s">
        <v>882</v>
      </c>
    </row>
    <row r="6577" spans="1:27" ht="16.5" x14ac:dyDescent="0.2">
      <c r="A6577" s="3">
        <v>6574</v>
      </c>
      <c r="B6577" s="3">
        <f t="shared" si="514"/>
        <v>37062201002</v>
      </c>
      <c r="C6577" s="3" t="s">
        <v>1166</v>
      </c>
      <c r="D6577" s="3" t="s">
        <v>262</v>
      </c>
      <c r="E6577" s="3" t="str">
        <f>INDEX(光放段!$G$4:$G$237,MATCH(纤芯!G6577,光放段!$C$4:$C$237,0))</f>
        <v>山东二干|张东滨2号光缆:淄博人民路-滨州黄五审计局</v>
      </c>
      <c r="F6577" s="3">
        <f>INDEX(光放段!$I$4:$I$237,MATCH(纤芯!H6577,光放段!$B$4:$B$237,0))</f>
        <v>37062200000</v>
      </c>
      <c r="G6577" s="3" t="str">
        <f t="shared" si="510"/>
        <v>山东二干|张东滨2号光缆:淄博人民路-滨州黄五审计局</v>
      </c>
      <c r="H6577" s="3">
        <f>INDEX(光放段!$B$4:$B$237,MATCH(纤芯!G6577,光放段!$C$4:$C$237,0))</f>
        <v>37062201000</v>
      </c>
      <c r="I6577" s="3" t="str">
        <f t="shared" si="511"/>
        <v>张东滨2号光缆</v>
      </c>
      <c r="J6577" s="3" t="str">
        <f>INDEX(子缆名称!$B$4:$B$29,纤芯!M6577)</f>
        <v>A缆</v>
      </c>
      <c r="K6577" s="3">
        <v>2</v>
      </c>
      <c r="L6577" s="3">
        <f t="shared" si="512"/>
        <v>2</v>
      </c>
      <c r="M6577" s="3">
        <f t="shared" si="513"/>
        <v>1</v>
      </c>
      <c r="N6577" s="3" t="s">
        <v>68</v>
      </c>
      <c r="O6577" s="3">
        <f>COUNTIF([1]局站!$D$4:$D$172,"="&amp;N6577)</f>
        <v>1</v>
      </c>
      <c r="P6577" s="3">
        <v>0</v>
      </c>
      <c r="Q6577" s="3">
        <v>0</v>
      </c>
      <c r="R6577" s="3">
        <v>0</v>
      </c>
      <c r="S6577" s="3" t="s">
        <v>17</v>
      </c>
      <c r="T6577" s="3">
        <f>COUNTIF([1]局站!$D$4:$D$172,"="&amp;S6577)</f>
        <v>1</v>
      </c>
      <c r="U6577" s="3">
        <v>0</v>
      </c>
      <c r="V6577" s="3">
        <v>0</v>
      </c>
      <c r="W6577" s="3">
        <v>0</v>
      </c>
      <c r="X6577" s="3" t="s">
        <v>1215</v>
      </c>
      <c r="Y6577" s="3" t="s">
        <v>881</v>
      </c>
      <c r="Z6577" s="3" t="str">
        <f>INDEX(业务类型!$C$4:$C$8,MATCH(纤芯!Y6577,业务类型!$B$4:$B$8,0))</f>
        <v>OTHER</v>
      </c>
      <c r="AA6577" s="3" t="s">
        <v>882</v>
      </c>
    </row>
    <row r="6578" spans="1:27" ht="16.5" x14ac:dyDescent="0.2">
      <c r="A6578" s="3">
        <v>6575</v>
      </c>
      <c r="B6578" s="3">
        <f t="shared" si="514"/>
        <v>37062201003</v>
      </c>
      <c r="C6578" s="3" t="s">
        <v>1166</v>
      </c>
      <c r="D6578" s="3" t="s">
        <v>262</v>
      </c>
      <c r="E6578" s="3" t="str">
        <f>INDEX(光放段!$G$4:$G$237,MATCH(纤芯!G6578,光放段!$C$4:$C$237,0))</f>
        <v>山东二干|张东滨2号光缆:淄博人民路-滨州黄五审计局</v>
      </c>
      <c r="F6578" s="3">
        <f>INDEX(光放段!$I$4:$I$237,MATCH(纤芯!H6578,光放段!$B$4:$B$237,0))</f>
        <v>37062200000</v>
      </c>
      <c r="G6578" s="3" t="str">
        <f t="shared" si="510"/>
        <v>山东二干|张东滨2号光缆:淄博人民路-滨州黄五审计局</v>
      </c>
      <c r="H6578" s="3">
        <f>INDEX(光放段!$B$4:$B$237,MATCH(纤芯!G6578,光放段!$C$4:$C$237,0))</f>
        <v>37062201000</v>
      </c>
      <c r="I6578" s="3" t="str">
        <f t="shared" si="511"/>
        <v>张东滨2号光缆</v>
      </c>
      <c r="J6578" s="3" t="str">
        <f>INDEX(子缆名称!$B$4:$B$29,纤芯!M6578)</f>
        <v>A缆</v>
      </c>
      <c r="K6578" s="3">
        <v>3</v>
      </c>
      <c r="L6578" s="3">
        <f t="shared" si="512"/>
        <v>3</v>
      </c>
      <c r="M6578" s="3">
        <f t="shared" si="513"/>
        <v>1</v>
      </c>
      <c r="N6578" s="3" t="s">
        <v>68</v>
      </c>
      <c r="O6578" s="3">
        <f>COUNTIF([1]局站!$D$4:$D$172,"="&amp;N6578)</f>
        <v>1</v>
      </c>
      <c r="P6578" s="3">
        <v>0</v>
      </c>
      <c r="Q6578" s="3">
        <v>0</v>
      </c>
      <c r="R6578" s="3">
        <v>0</v>
      </c>
      <c r="S6578" s="3" t="s">
        <v>17</v>
      </c>
      <c r="T6578" s="3">
        <f>COUNTIF([1]局站!$D$4:$D$172,"="&amp;S6578)</f>
        <v>1</v>
      </c>
      <c r="U6578" s="3">
        <v>0</v>
      </c>
      <c r="V6578" s="3">
        <v>0</v>
      </c>
      <c r="W6578" s="3">
        <v>0</v>
      </c>
      <c r="X6578" s="3" t="s">
        <v>1215</v>
      </c>
      <c r="Y6578" s="3" t="s">
        <v>880</v>
      </c>
      <c r="Z6578" s="3" t="str">
        <f>INDEX(业务类型!$C$4:$C$8,MATCH(纤芯!Y6578,业务类型!$B$4:$B$8,0))</f>
        <v>IDLE</v>
      </c>
      <c r="AA6578" s="3"/>
    </row>
    <row r="6579" spans="1:27" ht="16.5" x14ac:dyDescent="0.2">
      <c r="A6579" s="3">
        <v>6576</v>
      </c>
      <c r="B6579" s="3">
        <f t="shared" si="514"/>
        <v>37062201004</v>
      </c>
      <c r="C6579" s="3" t="s">
        <v>1166</v>
      </c>
      <c r="D6579" s="3" t="s">
        <v>262</v>
      </c>
      <c r="E6579" s="3" t="str">
        <f>INDEX(光放段!$G$4:$G$237,MATCH(纤芯!G6579,光放段!$C$4:$C$237,0))</f>
        <v>山东二干|张东滨2号光缆:淄博人民路-滨州黄五审计局</v>
      </c>
      <c r="F6579" s="3">
        <f>INDEX(光放段!$I$4:$I$237,MATCH(纤芯!H6579,光放段!$B$4:$B$237,0))</f>
        <v>37062200000</v>
      </c>
      <c r="G6579" s="3" t="str">
        <f t="shared" si="510"/>
        <v>山东二干|张东滨2号光缆:淄博人民路-滨州黄五审计局</v>
      </c>
      <c r="H6579" s="3">
        <f>INDEX(光放段!$B$4:$B$237,MATCH(纤芯!G6579,光放段!$C$4:$C$237,0))</f>
        <v>37062201000</v>
      </c>
      <c r="I6579" s="3" t="str">
        <f t="shared" si="511"/>
        <v>张东滨2号光缆</v>
      </c>
      <c r="J6579" s="3" t="str">
        <f>INDEX(子缆名称!$B$4:$B$29,纤芯!M6579)</f>
        <v>A缆</v>
      </c>
      <c r="K6579" s="3">
        <v>4</v>
      </c>
      <c r="L6579" s="3">
        <f t="shared" si="512"/>
        <v>4</v>
      </c>
      <c r="M6579" s="3">
        <f t="shared" si="513"/>
        <v>1</v>
      </c>
      <c r="N6579" s="3" t="s">
        <v>68</v>
      </c>
      <c r="O6579" s="3">
        <f>COUNTIF([1]局站!$D$4:$D$172,"="&amp;N6579)</f>
        <v>1</v>
      </c>
      <c r="P6579" s="3">
        <v>0</v>
      </c>
      <c r="Q6579" s="3">
        <v>0</v>
      </c>
      <c r="R6579" s="3">
        <v>0</v>
      </c>
      <c r="S6579" s="3" t="s">
        <v>17</v>
      </c>
      <c r="T6579" s="3">
        <f>COUNTIF([1]局站!$D$4:$D$172,"="&amp;S6579)</f>
        <v>1</v>
      </c>
      <c r="U6579" s="3">
        <v>0</v>
      </c>
      <c r="V6579" s="3">
        <v>0</v>
      </c>
      <c r="W6579" s="3">
        <v>0</v>
      </c>
      <c r="X6579" s="3" t="s">
        <v>1215</v>
      </c>
      <c r="Y6579" s="3" t="s">
        <v>880</v>
      </c>
      <c r="Z6579" s="3" t="str">
        <f>INDEX(业务类型!$C$4:$C$8,MATCH(纤芯!Y6579,业务类型!$B$4:$B$8,0))</f>
        <v>IDLE</v>
      </c>
      <c r="AA6579" s="3"/>
    </row>
    <row r="6580" spans="1:27" ht="16.5" x14ac:dyDescent="0.2">
      <c r="A6580" s="3">
        <v>6577</v>
      </c>
      <c r="B6580" s="3">
        <f t="shared" si="514"/>
        <v>37062201005</v>
      </c>
      <c r="C6580" s="3" t="s">
        <v>1166</v>
      </c>
      <c r="D6580" s="3" t="s">
        <v>262</v>
      </c>
      <c r="E6580" s="3" t="str">
        <f>INDEX(光放段!$G$4:$G$237,MATCH(纤芯!G6580,光放段!$C$4:$C$237,0))</f>
        <v>山东二干|张东滨2号光缆:淄博人民路-滨州黄五审计局</v>
      </c>
      <c r="F6580" s="3">
        <f>INDEX(光放段!$I$4:$I$237,MATCH(纤芯!H6580,光放段!$B$4:$B$237,0))</f>
        <v>37062200000</v>
      </c>
      <c r="G6580" s="3" t="str">
        <f t="shared" si="510"/>
        <v>山东二干|张东滨2号光缆:淄博人民路-滨州黄五审计局</v>
      </c>
      <c r="H6580" s="3">
        <f>INDEX(光放段!$B$4:$B$237,MATCH(纤芯!G6580,光放段!$C$4:$C$237,0))</f>
        <v>37062201000</v>
      </c>
      <c r="I6580" s="3" t="str">
        <f t="shared" si="511"/>
        <v>张东滨2号光缆</v>
      </c>
      <c r="J6580" s="3" t="str">
        <f>INDEX(子缆名称!$B$4:$B$29,纤芯!M6580)</f>
        <v>A缆</v>
      </c>
      <c r="K6580" s="3">
        <v>5</v>
      </c>
      <c r="L6580" s="3">
        <f t="shared" si="512"/>
        <v>5</v>
      </c>
      <c r="M6580" s="3">
        <f t="shared" si="513"/>
        <v>1</v>
      </c>
      <c r="N6580" s="3" t="s">
        <v>68</v>
      </c>
      <c r="O6580" s="3">
        <f>COUNTIF([1]局站!$D$4:$D$172,"="&amp;N6580)</f>
        <v>1</v>
      </c>
      <c r="P6580" s="3">
        <v>0</v>
      </c>
      <c r="Q6580" s="3">
        <v>0</v>
      </c>
      <c r="R6580" s="3">
        <v>0</v>
      </c>
      <c r="S6580" s="3" t="s">
        <v>17</v>
      </c>
      <c r="T6580" s="3">
        <f>COUNTIF([1]局站!$D$4:$D$172,"="&amp;S6580)</f>
        <v>1</v>
      </c>
      <c r="U6580" s="3">
        <v>0</v>
      </c>
      <c r="V6580" s="3">
        <v>0</v>
      </c>
      <c r="W6580" s="3">
        <v>0</v>
      </c>
      <c r="X6580" s="3" t="s">
        <v>1215</v>
      </c>
      <c r="Y6580" s="3" t="s">
        <v>880</v>
      </c>
      <c r="Z6580" s="3" t="str">
        <f>INDEX(业务类型!$C$4:$C$8,MATCH(纤芯!Y6580,业务类型!$B$4:$B$8,0))</f>
        <v>IDLE</v>
      </c>
      <c r="AA6580" s="3"/>
    </row>
    <row r="6581" spans="1:27" ht="16.5" x14ac:dyDescent="0.2">
      <c r="A6581" s="3">
        <v>6578</v>
      </c>
      <c r="B6581" s="3">
        <f t="shared" si="514"/>
        <v>37062201006</v>
      </c>
      <c r="C6581" s="3" t="s">
        <v>1166</v>
      </c>
      <c r="D6581" s="3" t="s">
        <v>262</v>
      </c>
      <c r="E6581" s="3" t="str">
        <f>INDEX(光放段!$G$4:$G$237,MATCH(纤芯!G6581,光放段!$C$4:$C$237,0))</f>
        <v>山东二干|张东滨2号光缆:淄博人民路-滨州黄五审计局</v>
      </c>
      <c r="F6581" s="3">
        <f>INDEX(光放段!$I$4:$I$237,MATCH(纤芯!H6581,光放段!$B$4:$B$237,0))</f>
        <v>37062200000</v>
      </c>
      <c r="G6581" s="3" t="str">
        <f t="shared" si="510"/>
        <v>山东二干|张东滨2号光缆:淄博人民路-滨州黄五审计局</v>
      </c>
      <c r="H6581" s="3">
        <f>INDEX(光放段!$B$4:$B$237,MATCH(纤芯!G6581,光放段!$C$4:$C$237,0))</f>
        <v>37062201000</v>
      </c>
      <c r="I6581" s="3" t="str">
        <f t="shared" si="511"/>
        <v>张东滨2号光缆</v>
      </c>
      <c r="J6581" s="3" t="str">
        <f>INDEX(子缆名称!$B$4:$B$29,纤芯!M6581)</f>
        <v>A缆</v>
      </c>
      <c r="K6581" s="3">
        <v>6</v>
      </c>
      <c r="L6581" s="3">
        <f t="shared" si="512"/>
        <v>6</v>
      </c>
      <c r="M6581" s="3">
        <f t="shared" si="513"/>
        <v>1</v>
      </c>
      <c r="N6581" s="3" t="s">
        <v>68</v>
      </c>
      <c r="O6581" s="3">
        <f>COUNTIF([1]局站!$D$4:$D$172,"="&amp;N6581)</f>
        <v>1</v>
      </c>
      <c r="P6581" s="3">
        <v>0</v>
      </c>
      <c r="Q6581" s="3">
        <v>0</v>
      </c>
      <c r="R6581" s="3">
        <v>0</v>
      </c>
      <c r="S6581" s="3" t="s">
        <v>17</v>
      </c>
      <c r="T6581" s="3">
        <f>COUNTIF([1]局站!$D$4:$D$172,"="&amp;S6581)</f>
        <v>1</v>
      </c>
      <c r="U6581" s="3">
        <v>0</v>
      </c>
      <c r="V6581" s="3">
        <v>0</v>
      </c>
      <c r="W6581" s="3">
        <v>0</v>
      </c>
      <c r="X6581" s="3" t="s">
        <v>1215</v>
      </c>
      <c r="Y6581" s="3" t="s">
        <v>880</v>
      </c>
      <c r="Z6581" s="3" t="str">
        <f>INDEX(业务类型!$C$4:$C$8,MATCH(纤芯!Y6581,业务类型!$B$4:$B$8,0))</f>
        <v>IDLE</v>
      </c>
      <c r="AA6581" s="3"/>
    </row>
    <row r="6582" spans="1:27" ht="16.5" x14ac:dyDescent="0.2">
      <c r="A6582" s="3">
        <v>6579</v>
      </c>
      <c r="B6582" s="3">
        <f t="shared" si="514"/>
        <v>37062201007</v>
      </c>
      <c r="C6582" s="3" t="s">
        <v>1166</v>
      </c>
      <c r="D6582" s="3" t="s">
        <v>262</v>
      </c>
      <c r="E6582" s="3" t="str">
        <f>INDEX(光放段!$G$4:$G$237,MATCH(纤芯!G6582,光放段!$C$4:$C$237,0))</f>
        <v>山东二干|张东滨2号光缆:淄博人民路-滨州黄五审计局</v>
      </c>
      <c r="F6582" s="3">
        <f>INDEX(光放段!$I$4:$I$237,MATCH(纤芯!H6582,光放段!$B$4:$B$237,0))</f>
        <v>37062200000</v>
      </c>
      <c r="G6582" s="3" t="str">
        <f t="shared" si="510"/>
        <v>山东二干|张东滨2号光缆:淄博人民路-滨州黄五审计局</v>
      </c>
      <c r="H6582" s="3">
        <f>INDEX(光放段!$B$4:$B$237,MATCH(纤芯!G6582,光放段!$C$4:$C$237,0))</f>
        <v>37062201000</v>
      </c>
      <c r="I6582" s="3" t="str">
        <f t="shared" si="511"/>
        <v>张东滨2号光缆</v>
      </c>
      <c r="J6582" s="3" t="str">
        <f>INDEX(子缆名称!$B$4:$B$29,纤芯!M6582)</f>
        <v>A缆</v>
      </c>
      <c r="K6582" s="3">
        <v>7</v>
      </c>
      <c r="L6582" s="3">
        <f t="shared" si="512"/>
        <v>7</v>
      </c>
      <c r="M6582" s="3">
        <f t="shared" si="513"/>
        <v>1</v>
      </c>
      <c r="N6582" s="3" t="s">
        <v>68</v>
      </c>
      <c r="O6582" s="3">
        <f>COUNTIF([1]局站!$D$4:$D$172,"="&amp;N6582)</f>
        <v>1</v>
      </c>
      <c r="P6582" s="3">
        <v>0</v>
      </c>
      <c r="Q6582" s="3">
        <v>0</v>
      </c>
      <c r="R6582" s="3">
        <v>0</v>
      </c>
      <c r="S6582" s="3" t="s">
        <v>17</v>
      </c>
      <c r="T6582" s="3">
        <f>COUNTIF([1]局站!$D$4:$D$172,"="&amp;S6582)</f>
        <v>1</v>
      </c>
      <c r="U6582" s="3">
        <v>0</v>
      </c>
      <c r="V6582" s="3">
        <v>0</v>
      </c>
      <c r="W6582" s="3">
        <v>0</v>
      </c>
      <c r="X6582" s="3" t="s">
        <v>1215</v>
      </c>
      <c r="Y6582" s="3" t="s">
        <v>880</v>
      </c>
      <c r="Z6582" s="3" t="str">
        <f>INDEX(业务类型!$C$4:$C$8,MATCH(纤芯!Y6582,业务类型!$B$4:$B$8,0))</f>
        <v>IDLE</v>
      </c>
      <c r="AA6582" s="3"/>
    </row>
    <row r="6583" spans="1:27" ht="16.5" x14ac:dyDescent="0.2">
      <c r="A6583" s="3">
        <v>6580</v>
      </c>
      <c r="B6583" s="3">
        <f t="shared" si="514"/>
        <v>37062201008</v>
      </c>
      <c r="C6583" s="3" t="s">
        <v>1166</v>
      </c>
      <c r="D6583" s="3" t="s">
        <v>262</v>
      </c>
      <c r="E6583" s="3" t="str">
        <f>INDEX(光放段!$G$4:$G$237,MATCH(纤芯!G6583,光放段!$C$4:$C$237,0))</f>
        <v>山东二干|张东滨2号光缆:淄博人民路-滨州黄五审计局</v>
      </c>
      <c r="F6583" s="3">
        <f>INDEX(光放段!$I$4:$I$237,MATCH(纤芯!H6583,光放段!$B$4:$B$237,0))</f>
        <v>37062200000</v>
      </c>
      <c r="G6583" s="3" t="str">
        <f t="shared" si="510"/>
        <v>山东二干|张东滨2号光缆:淄博人民路-滨州黄五审计局</v>
      </c>
      <c r="H6583" s="3">
        <f>INDEX(光放段!$B$4:$B$237,MATCH(纤芯!G6583,光放段!$C$4:$C$237,0))</f>
        <v>37062201000</v>
      </c>
      <c r="I6583" s="3" t="str">
        <f t="shared" si="511"/>
        <v>张东滨2号光缆</v>
      </c>
      <c r="J6583" s="3" t="str">
        <f>INDEX(子缆名称!$B$4:$B$29,纤芯!M6583)</f>
        <v>A缆</v>
      </c>
      <c r="K6583" s="3">
        <v>8</v>
      </c>
      <c r="L6583" s="3">
        <f t="shared" si="512"/>
        <v>8</v>
      </c>
      <c r="M6583" s="3">
        <f t="shared" si="513"/>
        <v>1</v>
      </c>
      <c r="N6583" s="3" t="s">
        <v>68</v>
      </c>
      <c r="O6583" s="3">
        <f>COUNTIF([1]局站!$D$4:$D$172,"="&amp;N6583)</f>
        <v>1</v>
      </c>
      <c r="P6583" s="3">
        <v>0</v>
      </c>
      <c r="Q6583" s="3">
        <v>0</v>
      </c>
      <c r="R6583" s="3">
        <v>0</v>
      </c>
      <c r="S6583" s="3" t="s">
        <v>17</v>
      </c>
      <c r="T6583" s="3">
        <f>COUNTIF([1]局站!$D$4:$D$172,"="&amp;S6583)</f>
        <v>1</v>
      </c>
      <c r="U6583" s="3">
        <v>0</v>
      </c>
      <c r="V6583" s="3">
        <v>0</v>
      </c>
      <c r="W6583" s="3">
        <v>0</v>
      </c>
      <c r="X6583" s="3" t="s">
        <v>1215</v>
      </c>
      <c r="Y6583" s="3" t="s">
        <v>880</v>
      </c>
      <c r="Z6583" s="3" t="str">
        <f>INDEX(业务类型!$C$4:$C$8,MATCH(纤芯!Y6583,业务类型!$B$4:$B$8,0))</f>
        <v>IDLE</v>
      </c>
      <c r="AA6583" s="3"/>
    </row>
    <row r="6584" spans="1:27" ht="16.5" x14ac:dyDescent="0.2">
      <c r="A6584" s="3">
        <v>6581</v>
      </c>
      <c r="B6584" s="3">
        <f t="shared" si="514"/>
        <v>37063101001</v>
      </c>
      <c r="C6584" s="3" t="s">
        <v>1166</v>
      </c>
      <c r="D6584" s="3" t="s">
        <v>263</v>
      </c>
      <c r="E6584" s="3" t="str">
        <f>INDEX(光放段!$G$4:$G$237,MATCH(纤芯!G6584,光放段!$C$4:$C$237,0))</f>
        <v>山东二干|淄博滨州光缆:淄博柳泉路-滨州渤海七路</v>
      </c>
      <c r="F6584" s="3">
        <f>INDEX(光放段!$I$4:$I$237,MATCH(纤芯!H6584,光放段!$B$4:$B$237,0))</f>
        <v>37063100000</v>
      </c>
      <c r="G6584" s="3" t="str">
        <f t="shared" si="510"/>
        <v>山东二干|淄博滨州光缆:淄博柳泉路-滨小营镇</v>
      </c>
      <c r="H6584" s="3">
        <f>INDEX(光放段!$B$4:$B$237,MATCH(纤芯!G6584,光放段!$C$4:$C$237,0))</f>
        <v>37063101000</v>
      </c>
      <c r="I6584" s="3" t="str">
        <f t="shared" si="511"/>
        <v>淄博滨州光缆</v>
      </c>
      <c r="J6584" s="3" t="str">
        <f>INDEX(子缆名称!$B$4:$B$29,纤芯!M6584)</f>
        <v>A缆</v>
      </c>
      <c r="K6584" s="3">
        <v>1</v>
      </c>
      <c r="L6584" s="3">
        <f t="shared" si="512"/>
        <v>1</v>
      </c>
      <c r="M6584" s="3">
        <f t="shared" si="513"/>
        <v>1</v>
      </c>
      <c r="N6584" s="3" t="s">
        <v>64</v>
      </c>
      <c r="O6584" s="3">
        <f>COUNTIF([1]局站!$D$4:$D$172,"="&amp;N6584)</f>
        <v>1</v>
      </c>
      <c r="P6584" s="3">
        <v>0</v>
      </c>
      <c r="Q6584" s="3">
        <v>0</v>
      </c>
      <c r="R6584" s="3">
        <v>0</v>
      </c>
      <c r="S6584" s="3" t="s">
        <v>147</v>
      </c>
      <c r="T6584" s="3">
        <f>COUNTIF([1]局站!$D$4:$D$172,"="&amp;S6584)</f>
        <v>1</v>
      </c>
      <c r="U6584" s="3">
        <v>0</v>
      </c>
      <c r="V6584" s="3">
        <v>0</v>
      </c>
      <c r="W6584" s="3">
        <v>0</v>
      </c>
      <c r="X6584" s="3" t="s">
        <v>1214</v>
      </c>
      <c r="Y6584" s="3" t="s">
        <v>852</v>
      </c>
      <c r="Z6584" s="3" t="str">
        <f>INDEX(业务类型!$C$4:$C$8,MATCH(纤芯!Y6584,业务类型!$B$4:$B$8,0))</f>
        <v>TWO</v>
      </c>
      <c r="AA6584" s="3" t="s">
        <v>1148</v>
      </c>
    </row>
    <row r="6585" spans="1:27" ht="16.5" x14ac:dyDescent="0.2">
      <c r="A6585" s="3">
        <v>6582</v>
      </c>
      <c r="B6585" s="3">
        <f t="shared" si="514"/>
        <v>37063101002</v>
      </c>
      <c r="C6585" s="3" t="s">
        <v>1166</v>
      </c>
      <c r="D6585" s="3" t="s">
        <v>263</v>
      </c>
      <c r="E6585" s="3" t="str">
        <f>INDEX(光放段!$G$4:$G$237,MATCH(纤芯!G6585,光放段!$C$4:$C$237,0))</f>
        <v>山东二干|淄博滨州光缆:淄博柳泉路-滨州渤海七路</v>
      </c>
      <c r="F6585" s="3">
        <f>INDEX(光放段!$I$4:$I$237,MATCH(纤芯!H6585,光放段!$B$4:$B$237,0))</f>
        <v>37063100000</v>
      </c>
      <c r="G6585" s="3" t="str">
        <f t="shared" si="510"/>
        <v>山东二干|淄博滨州光缆:淄博柳泉路-滨小营镇</v>
      </c>
      <c r="H6585" s="3">
        <f>INDEX(光放段!$B$4:$B$237,MATCH(纤芯!G6585,光放段!$C$4:$C$237,0))</f>
        <v>37063101000</v>
      </c>
      <c r="I6585" s="3" t="str">
        <f t="shared" si="511"/>
        <v>淄博滨州光缆</v>
      </c>
      <c r="J6585" s="3" t="str">
        <f>INDEX(子缆名称!$B$4:$B$29,纤芯!M6585)</f>
        <v>A缆</v>
      </c>
      <c r="K6585" s="3">
        <v>2</v>
      </c>
      <c r="L6585" s="3">
        <f t="shared" si="512"/>
        <v>2</v>
      </c>
      <c r="M6585" s="3">
        <f t="shared" si="513"/>
        <v>1</v>
      </c>
      <c r="N6585" s="3" t="s">
        <v>64</v>
      </c>
      <c r="O6585" s="3">
        <f>COUNTIF([1]局站!$D$4:$D$172,"="&amp;N6585)</f>
        <v>1</v>
      </c>
      <c r="P6585" s="3">
        <v>0</v>
      </c>
      <c r="Q6585" s="3">
        <v>0</v>
      </c>
      <c r="R6585" s="3">
        <v>0</v>
      </c>
      <c r="S6585" s="3" t="s">
        <v>147</v>
      </c>
      <c r="T6585" s="3">
        <f>COUNTIF([1]局站!$D$4:$D$172,"="&amp;S6585)</f>
        <v>1</v>
      </c>
      <c r="U6585" s="3">
        <v>0</v>
      </c>
      <c r="V6585" s="3">
        <v>0</v>
      </c>
      <c r="W6585" s="3">
        <v>0</v>
      </c>
      <c r="X6585" s="3" t="s">
        <v>1214</v>
      </c>
      <c r="Y6585" s="3" t="s">
        <v>852</v>
      </c>
      <c r="Z6585" s="3" t="str">
        <f>INDEX(业务类型!$C$4:$C$8,MATCH(纤芯!Y6585,业务类型!$B$4:$B$8,0))</f>
        <v>TWO</v>
      </c>
      <c r="AA6585" s="3" t="s">
        <v>1148</v>
      </c>
    </row>
    <row r="6586" spans="1:27" ht="16.5" x14ac:dyDescent="0.2">
      <c r="A6586" s="3">
        <v>6583</v>
      </c>
      <c r="B6586" s="3">
        <f t="shared" si="514"/>
        <v>37063101003</v>
      </c>
      <c r="C6586" s="3" t="s">
        <v>1166</v>
      </c>
      <c r="D6586" s="3" t="s">
        <v>263</v>
      </c>
      <c r="E6586" s="3" t="str">
        <f>INDEX(光放段!$G$4:$G$237,MATCH(纤芯!G6586,光放段!$C$4:$C$237,0))</f>
        <v>山东二干|淄博滨州光缆:淄博柳泉路-滨州渤海七路</v>
      </c>
      <c r="F6586" s="3">
        <f>INDEX(光放段!$I$4:$I$237,MATCH(纤芯!H6586,光放段!$B$4:$B$237,0))</f>
        <v>37063100000</v>
      </c>
      <c r="G6586" s="3" t="str">
        <f t="shared" si="510"/>
        <v>山东二干|淄博滨州光缆:淄博柳泉路-滨小营镇</v>
      </c>
      <c r="H6586" s="3">
        <f>INDEX(光放段!$B$4:$B$237,MATCH(纤芯!G6586,光放段!$C$4:$C$237,0))</f>
        <v>37063101000</v>
      </c>
      <c r="I6586" s="3" t="str">
        <f t="shared" si="511"/>
        <v>淄博滨州光缆</v>
      </c>
      <c r="J6586" s="3" t="str">
        <f>INDEX(子缆名称!$B$4:$B$29,纤芯!M6586)</f>
        <v>A缆</v>
      </c>
      <c r="K6586" s="3">
        <v>3</v>
      </c>
      <c r="L6586" s="3">
        <f t="shared" si="512"/>
        <v>3</v>
      </c>
      <c r="M6586" s="3">
        <f t="shared" si="513"/>
        <v>1</v>
      </c>
      <c r="N6586" s="3" t="s">
        <v>64</v>
      </c>
      <c r="O6586" s="3">
        <f>COUNTIF([1]局站!$D$4:$D$172,"="&amp;N6586)</f>
        <v>1</v>
      </c>
      <c r="P6586" s="3">
        <v>0</v>
      </c>
      <c r="Q6586" s="3">
        <v>0</v>
      </c>
      <c r="R6586" s="3">
        <v>0</v>
      </c>
      <c r="S6586" s="3" t="s">
        <v>147</v>
      </c>
      <c r="T6586" s="3">
        <f>COUNTIF([1]局站!$D$4:$D$172,"="&amp;S6586)</f>
        <v>1</v>
      </c>
      <c r="U6586" s="3">
        <v>0</v>
      </c>
      <c r="V6586" s="3">
        <v>0</v>
      </c>
      <c r="W6586" s="3">
        <v>0</v>
      </c>
      <c r="X6586" s="3" t="s">
        <v>1214</v>
      </c>
      <c r="Y6586" s="3" t="s">
        <v>880</v>
      </c>
      <c r="Z6586" s="3" t="str">
        <f>INDEX(业务类型!$C$4:$C$8,MATCH(纤芯!Y6586,业务类型!$B$4:$B$8,0))</f>
        <v>IDLE</v>
      </c>
      <c r="AA6586" s="3"/>
    </row>
    <row r="6587" spans="1:27" ht="16.5" x14ac:dyDescent="0.2">
      <c r="A6587" s="3">
        <v>6584</v>
      </c>
      <c r="B6587" s="3">
        <f t="shared" si="514"/>
        <v>37063101004</v>
      </c>
      <c r="C6587" s="3" t="s">
        <v>1166</v>
      </c>
      <c r="D6587" s="3" t="s">
        <v>263</v>
      </c>
      <c r="E6587" s="3" t="str">
        <f>INDEX(光放段!$G$4:$G$237,MATCH(纤芯!G6587,光放段!$C$4:$C$237,0))</f>
        <v>山东二干|淄博滨州光缆:淄博柳泉路-滨州渤海七路</v>
      </c>
      <c r="F6587" s="3">
        <f>INDEX(光放段!$I$4:$I$237,MATCH(纤芯!H6587,光放段!$B$4:$B$237,0))</f>
        <v>37063100000</v>
      </c>
      <c r="G6587" s="3" t="str">
        <f t="shared" si="510"/>
        <v>山东二干|淄博滨州光缆:淄博柳泉路-滨小营镇</v>
      </c>
      <c r="H6587" s="3">
        <f>INDEX(光放段!$B$4:$B$237,MATCH(纤芯!G6587,光放段!$C$4:$C$237,0))</f>
        <v>37063101000</v>
      </c>
      <c r="I6587" s="3" t="str">
        <f t="shared" si="511"/>
        <v>淄博滨州光缆</v>
      </c>
      <c r="J6587" s="3" t="str">
        <f>INDEX(子缆名称!$B$4:$B$29,纤芯!M6587)</f>
        <v>A缆</v>
      </c>
      <c r="K6587" s="3">
        <v>4</v>
      </c>
      <c r="L6587" s="3">
        <f t="shared" si="512"/>
        <v>4</v>
      </c>
      <c r="M6587" s="3">
        <f t="shared" si="513"/>
        <v>1</v>
      </c>
      <c r="N6587" s="3" t="s">
        <v>64</v>
      </c>
      <c r="O6587" s="3">
        <f>COUNTIF([1]局站!$D$4:$D$172,"="&amp;N6587)</f>
        <v>1</v>
      </c>
      <c r="P6587" s="3">
        <v>0</v>
      </c>
      <c r="Q6587" s="3">
        <v>0</v>
      </c>
      <c r="R6587" s="3">
        <v>0</v>
      </c>
      <c r="S6587" s="3" t="s">
        <v>147</v>
      </c>
      <c r="T6587" s="3">
        <f>COUNTIF([1]局站!$D$4:$D$172,"="&amp;S6587)</f>
        <v>1</v>
      </c>
      <c r="U6587" s="3">
        <v>0</v>
      </c>
      <c r="V6587" s="3">
        <v>0</v>
      </c>
      <c r="W6587" s="3">
        <v>0</v>
      </c>
      <c r="X6587" s="3" t="s">
        <v>1214</v>
      </c>
      <c r="Y6587" s="3" t="s">
        <v>880</v>
      </c>
      <c r="Z6587" s="3" t="str">
        <f>INDEX(业务类型!$C$4:$C$8,MATCH(纤芯!Y6587,业务类型!$B$4:$B$8,0))</f>
        <v>IDLE</v>
      </c>
      <c r="AA6587" s="3"/>
    </row>
    <row r="6588" spans="1:27" ht="16.5" x14ac:dyDescent="0.2">
      <c r="A6588" s="3">
        <v>6585</v>
      </c>
      <c r="B6588" s="3">
        <f t="shared" si="514"/>
        <v>37063101005</v>
      </c>
      <c r="C6588" s="3" t="s">
        <v>1166</v>
      </c>
      <c r="D6588" s="3" t="s">
        <v>263</v>
      </c>
      <c r="E6588" s="3" t="str">
        <f>INDEX(光放段!$G$4:$G$237,MATCH(纤芯!G6588,光放段!$C$4:$C$237,0))</f>
        <v>山东二干|淄博滨州光缆:淄博柳泉路-滨州渤海七路</v>
      </c>
      <c r="F6588" s="3">
        <f>INDEX(光放段!$I$4:$I$237,MATCH(纤芯!H6588,光放段!$B$4:$B$237,0))</f>
        <v>37063100000</v>
      </c>
      <c r="G6588" s="3" t="str">
        <f t="shared" si="510"/>
        <v>山东二干|淄博滨州光缆:淄博柳泉路-滨小营镇</v>
      </c>
      <c r="H6588" s="3">
        <f>INDEX(光放段!$B$4:$B$237,MATCH(纤芯!G6588,光放段!$C$4:$C$237,0))</f>
        <v>37063101000</v>
      </c>
      <c r="I6588" s="3" t="str">
        <f t="shared" si="511"/>
        <v>淄博滨州光缆</v>
      </c>
      <c r="J6588" s="3" t="str">
        <f>INDEX(子缆名称!$B$4:$B$29,纤芯!M6588)</f>
        <v>A缆</v>
      </c>
      <c r="K6588" s="3">
        <v>5</v>
      </c>
      <c r="L6588" s="3">
        <f t="shared" si="512"/>
        <v>5</v>
      </c>
      <c r="M6588" s="3">
        <f t="shared" si="513"/>
        <v>1</v>
      </c>
      <c r="N6588" s="3" t="s">
        <v>64</v>
      </c>
      <c r="O6588" s="3">
        <f>COUNTIF([1]局站!$D$4:$D$172,"="&amp;N6588)</f>
        <v>1</v>
      </c>
      <c r="P6588" s="3">
        <v>0</v>
      </c>
      <c r="Q6588" s="3">
        <v>0</v>
      </c>
      <c r="R6588" s="3">
        <v>0</v>
      </c>
      <c r="S6588" s="3" t="s">
        <v>147</v>
      </c>
      <c r="T6588" s="3">
        <f>COUNTIF([1]局站!$D$4:$D$172,"="&amp;S6588)</f>
        <v>1</v>
      </c>
      <c r="U6588" s="3">
        <v>0</v>
      </c>
      <c r="V6588" s="3">
        <v>0</v>
      </c>
      <c r="W6588" s="3">
        <v>0</v>
      </c>
      <c r="X6588" s="3" t="s">
        <v>1214</v>
      </c>
      <c r="Y6588" s="3" t="s">
        <v>881</v>
      </c>
      <c r="Z6588" s="3" t="str">
        <f>INDEX(业务类型!$C$4:$C$8,MATCH(纤芯!Y6588,业务类型!$B$4:$B$8,0))</f>
        <v>OTHER</v>
      </c>
      <c r="AA6588" s="3" t="s">
        <v>1149</v>
      </c>
    </row>
    <row r="6589" spans="1:27" ht="16.5" x14ac:dyDescent="0.2">
      <c r="A6589" s="3">
        <v>6586</v>
      </c>
      <c r="B6589" s="3">
        <f t="shared" si="514"/>
        <v>37063101006</v>
      </c>
      <c r="C6589" s="3" t="s">
        <v>1166</v>
      </c>
      <c r="D6589" s="3" t="s">
        <v>263</v>
      </c>
      <c r="E6589" s="3" t="str">
        <f>INDEX(光放段!$G$4:$G$237,MATCH(纤芯!G6589,光放段!$C$4:$C$237,0))</f>
        <v>山东二干|淄博滨州光缆:淄博柳泉路-滨州渤海七路</v>
      </c>
      <c r="F6589" s="3">
        <f>INDEX(光放段!$I$4:$I$237,MATCH(纤芯!H6589,光放段!$B$4:$B$237,0))</f>
        <v>37063100000</v>
      </c>
      <c r="G6589" s="3" t="str">
        <f t="shared" si="510"/>
        <v>山东二干|淄博滨州光缆:淄博柳泉路-滨小营镇</v>
      </c>
      <c r="H6589" s="3">
        <f>INDEX(光放段!$B$4:$B$237,MATCH(纤芯!G6589,光放段!$C$4:$C$237,0))</f>
        <v>37063101000</v>
      </c>
      <c r="I6589" s="3" t="str">
        <f t="shared" si="511"/>
        <v>淄博滨州光缆</v>
      </c>
      <c r="J6589" s="3" t="str">
        <f>INDEX(子缆名称!$B$4:$B$29,纤芯!M6589)</f>
        <v>A缆</v>
      </c>
      <c r="K6589" s="3">
        <v>6</v>
      </c>
      <c r="L6589" s="3">
        <f t="shared" si="512"/>
        <v>6</v>
      </c>
      <c r="M6589" s="3">
        <f t="shared" si="513"/>
        <v>1</v>
      </c>
      <c r="N6589" s="3" t="s">
        <v>64</v>
      </c>
      <c r="O6589" s="3">
        <f>COUNTIF([1]局站!$D$4:$D$172,"="&amp;N6589)</f>
        <v>1</v>
      </c>
      <c r="P6589" s="3">
        <v>0</v>
      </c>
      <c r="Q6589" s="3">
        <v>0</v>
      </c>
      <c r="R6589" s="3">
        <v>0</v>
      </c>
      <c r="S6589" s="3" t="s">
        <v>147</v>
      </c>
      <c r="T6589" s="3">
        <f>COUNTIF([1]局站!$D$4:$D$172,"="&amp;S6589)</f>
        <v>1</v>
      </c>
      <c r="U6589" s="3">
        <v>0</v>
      </c>
      <c r="V6589" s="3">
        <v>0</v>
      </c>
      <c r="W6589" s="3">
        <v>0</v>
      </c>
      <c r="X6589" s="3" t="s">
        <v>1214</v>
      </c>
      <c r="Y6589" s="3" t="s">
        <v>852</v>
      </c>
      <c r="Z6589" s="3" t="str">
        <f>INDEX(业务类型!$C$4:$C$8,MATCH(纤芯!Y6589,业务类型!$B$4:$B$8,0))</f>
        <v>TWO</v>
      </c>
      <c r="AA6589" s="3" t="s">
        <v>1150</v>
      </c>
    </row>
    <row r="6590" spans="1:27" ht="16.5" x14ac:dyDescent="0.2">
      <c r="A6590" s="3">
        <v>6587</v>
      </c>
      <c r="B6590" s="3">
        <f t="shared" si="514"/>
        <v>37063101007</v>
      </c>
      <c r="C6590" s="3" t="s">
        <v>1166</v>
      </c>
      <c r="D6590" s="3" t="s">
        <v>263</v>
      </c>
      <c r="E6590" s="3" t="str">
        <f>INDEX(光放段!$G$4:$G$237,MATCH(纤芯!G6590,光放段!$C$4:$C$237,0))</f>
        <v>山东二干|淄博滨州光缆:淄博柳泉路-滨州渤海七路</v>
      </c>
      <c r="F6590" s="3">
        <f>INDEX(光放段!$I$4:$I$237,MATCH(纤芯!H6590,光放段!$B$4:$B$237,0))</f>
        <v>37063100000</v>
      </c>
      <c r="G6590" s="3" t="str">
        <f t="shared" si="510"/>
        <v>山东二干|淄博滨州光缆:淄博柳泉路-滨小营镇</v>
      </c>
      <c r="H6590" s="3">
        <f>INDEX(光放段!$B$4:$B$237,MATCH(纤芯!G6590,光放段!$C$4:$C$237,0))</f>
        <v>37063101000</v>
      </c>
      <c r="I6590" s="3" t="str">
        <f t="shared" si="511"/>
        <v>淄博滨州光缆</v>
      </c>
      <c r="J6590" s="3" t="str">
        <f>INDEX(子缆名称!$B$4:$B$29,纤芯!M6590)</f>
        <v>A缆</v>
      </c>
      <c r="K6590" s="3">
        <v>7</v>
      </c>
      <c r="L6590" s="3">
        <f t="shared" si="512"/>
        <v>7</v>
      </c>
      <c r="M6590" s="3">
        <f t="shared" si="513"/>
        <v>1</v>
      </c>
      <c r="N6590" s="3" t="s">
        <v>64</v>
      </c>
      <c r="O6590" s="3">
        <f>COUNTIF([1]局站!$D$4:$D$172,"="&amp;N6590)</f>
        <v>1</v>
      </c>
      <c r="P6590" s="3">
        <v>0</v>
      </c>
      <c r="Q6590" s="3">
        <v>0</v>
      </c>
      <c r="R6590" s="3">
        <v>0</v>
      </c>
      <c r="S6590" s="3" t="s">
        <v>147</v>
      </c>
      <c r="T6590" s="3">
        <f>COUNTIF([1]局站!$D$4:$D$172,"="&amp;S6590)</f>
        <v>1</v>
      </c>
      <c r="U6590" s="3">
        <v>0</v>
      </c>
      <c r="V6590" s="3">
        <v>0</v>
      </c>
      <c r="W6590" s="3">
        <v>0</v>
      </c>
      <c r="X6590" s="3" t="s">
        <v>1214</v>
      </c>
      <c r="Y6590" s="3" t="s">
        <v>880</v>
      </c>
      <c r="Z6590" s="3" t="str">
        <f>INDEX(业务类型!$C$4:$C$8,MATCH(纤芯!Y6590,业务类型!$B$4:$B$8,0))</f>
        <v>IDLE</v>
      </c>
      <c r="AA6590" s="3"/>
    </row>
    <row r="6591" spans="1:27" ht="16.5" x14ac:dyDescent="0.2">
      <c r="A6591" s="3">
        <v>6588</v>
      </c>
      <c r="B6591" s="3">
        <f t="shared" si="514"/>
        <v>37063101008</v>
      </c>
      <c r="C6591" s="3" t="s">
        <v>1166</v>
      </c>
      <c r="D6591" s="3" t="s">
        <v>263</v>
      </c>
      <c r="E6591" s="3" t="str">
        <f>INDEX(光放段!$G$4:$G$237,MATCH(纤芯!G6591,光放段!$C$4:$C$237,0))</f>
        <v>山东二干|淄博滨州光缆:淄博柳泉路-滨州渤海七路</v>
      </c>
      <c r="F6591" s="3">
        <f>INDEX(光放段!$I$4:$I$237,MATCH(纤芯!H6591,光放段!$B$4:$B$237,0))</f>
        <v>37063100000</v>
      </c>
      <c r="G6591" s="3" t="str">
        <f t="shared" si="510"/>
        <v>山东二干|淄博滨州光缆:淄博柳泉路-滨小营镇</v>
      </c>
      <c r="H6591" s="3">
        <f>INDEX(光放段!$B$4:$B$237,MATCH(纤芯!G6591,光放段!$C$4:$C$237,0))</f>
        <v>37063101000</v>
      </c>
      <c r="I6591" s="3" t="str">
        <f t="shared" si="511"/>
        <v>淄博滨州光缆</v>
      </c>
      <c r="J6591" s="3" t="str">
        <f>INDEX(子缆名称!$B$4:$B$29,纤芯!M6591)</f>
        <v>A缆</v>
      </c>
      <c r="K6591" s="3">
        <v>8</v>
      </c>
      <c r="L6591" s="3">
        <f t="shared" si="512"/>
        <v>8</v>
      </c>
      <c r="M6591" s="3">
        <f t="shared" si="513"/>
        <v>1</v>
      </c>
      <c r="N6591" s="3" t="s">
        <v>64</v>
      </c>
      <c r="O6591" s="3">
        <f>COUNTIF([1]局站!$D$4:$D$172,"="&amp;N6591)</f>
        <v>1</v>
      </c>
      <c r="P6591" s="3">
        <v>0</v>
      </c>
      <c r="Q6591" s="3">
        <v>0</v>
      </c>
      <c r="R6591" s="3">
        <v>0</v>
      </c>
      <c r="S6591" s="3" t="s">
        <v>147</v>
      </c>
      <c r="T6591" s="3">
        <f>COUNTIF([1]局站!$D$4:$D$172,"="&amp;S6591)</f>
        <v>1</v>
      </c>
      <c r="U6591" s="3">
        <v>0</v>
      </c>
      <c r="V6591" s="3">
        <v>0</v>
      </c>
      <c r="W6591" s="3">
        <v>0</v>
      </c>
      <c r="X6591" s="3" t="s">
        <v>1214</v>
      </c>
      <c r="Y6591" s="3" t="s">
        <v>880</v>
      </c>
      <c r="Z6591" s="3" t="str">
        <f>INDEX(业务类型!$C$4:$C$8,MATCH(纤芯!Y6591,业务类型!$B$4:$B$8,0))</f>
        <v>IDLE</v>
      </c>
      <c r="AA6591" s="3"/>
    </row>
    <row r="6592" spans="1:27" ht="16.5" x14ac:dyDescent="0.2">
      <c r="A6592" s="3">
        <v>6589</v>
      </c>
      <c r="B6592" s="3">
        <f t="shared" si="514"/>
        <v>37063101009</v>
      </c>
      <c r="C6592" s="3" t="s">
        <v>1166</v>
      </c>
      <c r="D6592" s="3" t="s">
        <v>263</v>
      </c>
      <c r="E6592" s="3" t="str">
        <f>INDEX(光放段!$G$4:$G$237,MATCH(纤芯!G6592,光放段!$C$4:$C$237,0))</f>
        <v>山东二干|淄博滨州光缆:淄博柳泉路-滨州渤海七路</v>
      </c>
      <c r="F6592" s="3">
        <f>INDEX(光放段!$I$4:$I$237,MATCH(纤芯!H6592,光放段!$B$4:$B$237,0))</f>
        <v>37063100000</v>
      </c>
      <c r="G6592" s="3" t="str">
        <f t="shared" si="510"/>
        <v>山东二干|淄博滨州光缆:淄博柳泉路-滨小营镇</v>
      </c>
      <c r="H6592" s="3">
        <f>INDEX(光放段!$B$4:$B$237,MATCH(纤芯!G6592,光放段!$C$4:$C$237,0))</f>
        <v>37063101000</v>
      </c>
      <c r="I6592" s="3" t="str">
        <f t="shared" si="511"/>
        <v>淄博滨州光缆</v>
      </c>
      <c r="J6592" s="3" t="str">
        <f>INDEX(子缆名称!$B$4:$B$29,纤芯!M6592)</f>
        <v>A缆</v>
      </c>
      <c r="K6592" s="3">
        <v>9</v>
      </c>
      <c r="L6592" s="3">
        <f t="shared" si="512"/>
        <v>9</v>
      </c>
      <c r="M6592" s="3">
        <f t="shared" si="513"/>
        <v>1</v>
      </c>
      <c r="N6592" s="3" t="s">
        <v>64</v>
      </c>
      <c r="O6592" s="3">
        <f>COUNTIF([1]局站!$D$4:$D$172,"="&amp;N6592)</f>
        <v>1</v>
      </c>
      <c r="P6592" s="3">
        <v>0</v>
      </c>
      <c r="Q6592" s="3">
        <v>0</v>
      </c>
      <c r="R6592" s="3">
        <v>0</v>
      </c>
      <c r="S6592" s="3" t="s">
        <v>147</v>
      </c>
      <c r="T6592" s="3">
        <f>COUNTIF([1]局站!$D$4:$D$172,"="&amp;S6592)</f>
        <v>1</v>
      </c>
      <c r="U6592" s="3">
        <v>0</v>
      </c>
      <c r="V6592" s="3">
        <v>0</v>
      </c>
      <c r="W6592" s="3">
        <v>0</v>
      </c>
      <c r="X6592" s="3" t="s">
        <v>1215</v>
      </c>
      <c r="Y6592" s="3" t="s">
        <v>880</v>
      </c>
      <c r="Z6592" s="3" t="str">
        <f>INDEX(业务类型!$C$4:$C$8,MATCH(纤芯!Y6592,业务类型!$B$4:$B$8,0))</f>
        <v>IDLE</v>
      </c>
      <c r="AA6592" s="3"/>
    </row>
    <row r="6593" spans="1:27" ht="16.5" x14ac:dyDescent="0.2">
      <c r="A6593" s="3">
        <v>6590</v>
      </c>
      <c r="B6593" s="3">
        <f t="shared" si="514"/>
        <v>37063101010</v>
      </c>
      <c r="C6593" s="3" t="s">
        <v>1166</v>
      </c>
      <c r="D6593" s="3" t="s">
        <v>263</v>
      </c>
      <c r="E6593" s="3" t="str">
        <f>INDEX(光放段!$G$4:$G$237,MATCH(纤芯!G6593,光放段!$C$4:$C$237,0))</f>
        <v>山东二干|淄博滨州光缆:淄博柳泉路-滨州渤海七路</v>
      </c>
      <c r="F6593" s="3">
        <f>INDEX(光放段!$I$4:$I$237,MATCH(纤芯!H6593,光放段!$B$4:$B$237,0))</f>
        <v>37063100000</v>
      </c>
      <c r="G6593" s="3" t="str">
        <f t="shared" si="510"/>
        <v>山东二干|淄博滨州光缆:淄博柳泉路-滨小营镇</v>
      </c>
      <c r="H6593" s="3">
        <f>INDEX(光放段!$B$4:$B$237,MATCH(纤芯!G6593,光放段!$C$4:$C$237,0))</f>
        <v>37063101000</v>
      </c>
      <c r="I6593" s="3" t="str">
        <f t="shared" si="511"/>
        <v>淄博滨州光缆</v>
      </c>
      <c r="J6593" s="3" t="str">
        <f>INDEX(子缆名称!$B$4:$B$29,纤芯!M6593)</f>
        <v>A缆</v>
      </c>
      <c r="K6593" s="3">
        <v>10</v>
      </c>
      <c r="L6593" s="3">
        <f t="shared" si="512"/>
        <v>10</v>
      </c>
      <c r="M6593" s="3">
        <f t="shared" si="513"/>
        <v>1</v>
      </c>
      <c r="N6593" s="3" t="s">
        <v>64</v>
      </c>
      <c r="O6593" s="3">
        <f>COUNTIF([1]局站!$D$4:$D$172,"="&amp;N6593)</f>
        <v>1</v>
      </c>
      <c r="P6593" s="3">
        <v>0</v>
      </c>
      <c r="Q6593" s="3">
        <v>0</v>
      </c>
      <c r="R6593" s="3">
        <v>0</v>
      </c>
      <c r="S6593" s="3" t="s">
        <v>147</v>
      </c>
      <c r="T6593" s="3">
        <f>COUNTIF([1]局站!$D$4:$D$172,"="&amp;S6593)</f>
        <v>1</v>
      </c>
      <c r="U6593" s="3">
        <v>0</v>
      </c>
      <c r="V6593" s="3">
        <v>0</v>
      </c>
      <c r="W6593" s="3">
        <v>0</v>
      </c>
      <c r="X6593" s="3" t="s">
        <v>1215</v>
      </c>
      <c r="Y6593" s="3" t="s">
        <v>880</v>
      </c>
      <c r="Z6593" s="3" t="str">
        <f>INDEX(业务类型!$C$4:$C$8,MATCH(纤芯!Y6593,业务类型!$B$4:$B$8,0))</f>
        <v>IDLE</v>
      </c>
      <c r="AA6593" s="3"/>
    </row>
    <row r="6594" spans="1:27" ht="16.5" x14ac:dyDescent="0.2">
      <c r="A6594" s="3">
        <v>6591</v>
      </c>
      <c r="B6594" s="3">
        <f t="shared" si="514"/>
        <v>37063101011</v>
      </c>
      <c r="C6594" s="3" t="s">
        <v>1166</v>
      </c>
      <c r="D6594" s="3" t="s">
        <v>263</v>
      </c>
      <c r="E6594" s="3" t="str">
        <f>INDEX(光放段!$G$4:$G$237,MATCH(纤芯!G6594,光放段!$C$4:$C$237,0))</f>
        <v>山东二干|淄博滨州光缆:淄博柳泉路-滨州渤海七路</v>
      </c>
      <c r="F6594" s="3">
        <f>INDEX(光放段!$I$4:$I$237,MATCH(纤芯!H6594,光放段!$B$4:$B$237,0))</f>
        <v>37063100000</v>
      </c>
      <c r="G6594" s="3" t="str">
        <f t="shared" si="510"/>
        <v>山东二干|淄博滨州光缆:淄博柳泉路-滨小营镇</v>
      </c>
      <c r="H6594" s="3">
        <f>INDEX(光放段!$B$4:$B$237,MATCH(纤芯!G6594,光放段!$C$4:$C$237,0))</f>
        <v>37063101000</v>
      </c>
      <c r="I6594" s="3" t="str">
        <f t="shared" si="511"/>
        <v>淄博滨州光缆</v>
      </c>
      <c r="J6594" s="3" t="str">
        <f>INDEX(子缆名称!$B$4:$B$29,纤芯!M6594)</f>
        <v>A缆</v>
      </c>
      <c r="K6594" s="3">
        <v>11</v>
      </c>
      <c r="L6594" s="3">
        <f t="shared" si="512"/>
        <v>11</v>
      </c>
      <c r="M6594" s="3">
        <f t="shared" si="513"/>
        <v>1</v>
      </c>
      <c r="N6594" s="3" t="s">
        <v>64</v>
      </c>
      <c r="O6594" s="3">
        <f>COUNTIF([1]局站!$D$4:$D$172,"="&amp;N6594)</f>
        <v>1</v>
      </c>
      <c r="P6594" s="3">
        <v>0</v>
      </c>
      <c r="Q6594" s="3">
        <v>0</v>
      </c>
      <c r="R6594" s="3">
        <v>0</v>
      </c>
      <c r="S6594" s="3" t="s">
        <v>147</v>
      </c>
      <c r="T6594" s="3">
        <f>COUNTIF([1]局站!$D$4:$D$172,"="&amp;S6594)</f>
        <v>1</v>
      </c>
      <c r="U6594" s="3">
        <v>0</v>
      </c>
      <c r="V6594" s="3">
        <v>0</v>
      </c>
      <c r="W6594" s="3">
        <v>0</v>
      </c>
      <c r="X6594" s="3" t="s">
        <v>1215</v>
      </c>
      <c r="Y6594" s="3" t="s">
        <v>880</v>
      </c>
      <c r="Z6594" s="3" t="str">
        <f>INDEX(业务类型!$C$4:$C$8,MATCH(纤芯!Y6594,业务类型!$B$4:$B$8,0))</f>
        <v>IDLE</v>
      </c>
      <c r="AA6594" s="3"/>
    </row>
    <row r="6595" spans="1:27" ht="16.5" x14ac:dyDescent="0.2">
      <c r="A6595" s="3">
        <v>6592</v>
      </c>
      <c r="B6595" s="3">
        <f t="shared" si="514"/>
        <v>37063101012</v>
      </c>
      <c r="C6595" s="3" t="s">
        <v>1166</v>
      </c>
      <c r="D6595" s="3" t="s">
        <v>263</v>
      </c>
      <c r="E6595" s="3" t="str">
        <f>INDEX(光放段!$G$4:$G$237,MATCH(纤芯!G6595,光放段!$C$4:$C$237,0))</f>
        <v>山东二干|淄博滨州光缆:淄博柳泉路-滨州渤海七路</v>
      </c>
      <c r="F6595" s="3">
        <f>INDEX(光放段!$I$4:$I$237,MATCH(纤芯!H6595,光放段!$B$4:$B$237,0))</f>
        <v>37063100000</v>
      </c>
      <c r="G6595" s="3" t="str">
        <f t="shared" si="510"/>
        <v>山东二干|淄博滨州光缆:淄博柳泉路-滨小营镇</v>
      </c>
      <c r="H6595" s="3">
        <f>INDEX(光放段!$B$4:$B$237,MATCH(纤芯!G6595,光放段!$C$4:$C$237,0))</f>
        <v>37063101000</v>
      </c>
      <c r="I6595" s="3" t="str">
        <f t="shared" si="511"/>
        <v>淄博滨州光缆</v>
      </c>
      <c r="J6595" s="3" t="str">
        <f>INDEX(子缆名称!$B$4:$B$29,纤芯!M6595)</f>
        <v>A缆</v>
      </c>
      <c r="K6595" s="3">
        <v>12</v>
      </c>
      <c r="L6595" s="3">
        <f t="shared" si="512"/>
        <v>12</v>
      </c>
      <c r="M6595" s="3">
        <f t="shared" si="513"/>
        <v>1</v>
      </c>
      <c r="N6595" s="3" t="s">
        <v>64</v>
      </c>
      <c r="O6595" s="3">
        <f>COUNTIF([1]局站!$D$4:$D$172,"="&amp;N6595)</f>
        <v>1</v>
      </c>
      <c r="P6595" s="3">
        <v>0</v>
      </c>
      <c r="Q6595" s="3">
        <v>0</v>
      </c>
      <c r="R6595" s="3">
        <v>0</v>
      </c>
      <c r="S6595" s="3" t="s">
        <v>147</v>
      </c>
      <c r="T6595" s="3">
        <f>COUNTIF([1]局站!$D$4:$D$172,"="&amp;S6595)</f>
        <v>1</v>
      </c>
      <c r="U6595" s="3">
        <v>0</v>
      </c>
      <c r="V6595" s="3">
        <v>0</v>
      </c>
      <c r="W6595" s="3">
        <v>0</v>
      </c>
      <c r="X6595" s="3" t="s">
        <v>1215</v>
      </c>
      <c r="Y6595" s="3" t="s">
        <v>880</v>
      </c>
      <c r="Z6595" s="3" t="str">
        <f>INDEX(业务类型!$C$4:$C$8,MATCH(纤芯!Y6595,业务类型!$B$4:$B$8,0))</f>
        <v>IDLE</v>
      </c>
      <c r="AA6595" s="3"/>
    </row>
    <row r="6596" spans="1:27" ht="16.5" x14ac:dyDescent="0.2">
      <c r="A6596" s="3">
        <v>6593</v>
      </c>
      <c r="B6596" s="3">
        <f t="shared" si="514"/>
        <v>37063101013</v>
      </c>
      <c r="C6596" s="3" t="s">
        <v>1166</v>
      </c>
      <c r="D6596" s="3" t="s">
        <v>263</v>
      </c>
      <c r="E6596" s="3" t="str">
        <f>INDEX(光放段!$G$4:$G$237,MATCH(纤芯!G6596,光放段!$C$4:$C$237,0))</f>
        <v>山东二干|淄博滨州光缆:淄博柳泉路-滨州渤海七路</v>
      </c>
      <c r="F6596" s="3">
        <f>INDEX(光放段!$I$4:$I$237,MATCH(纤芯!H6596,光放段!$B$4:$B$237,0))</f>
        <v>37063100000</v>
      </c>
      <c r="G6596" s="3" t="str">
        <f t="shared" si="510"/>
        <v>山东二干|淄博滨州光缆:淄博柳泉路-滨小营镇</v>
      </c>
      <c r="H6596" s="3">
        <f>INDEX(光放段!$B$4:$B$237,MATCH(纤芯!G6596,光放段!$C$4:$C$237,0))</f>
        <v>37063101000</v>
      </c>
      <c r="I6596" s="3" t="str">
        <f t="shared" si="511"/>
        <v>淄博滨州光缆</v>
      </c>
      <c r="J6596" s="3" t="str">
        <f>INDEX(子缆名称!$B$4:$B$29,纤芯!M6596)</f>
        <v>B缆</v>
      </c>
      <c r="K6596" s="3">
        <v>13</v>
      </c>
      <c r="L6596" s="3">
        <f t="shared" si="512"/>
        <v>1</v>
      </c>
      <c r="M6596" s="3">
        <f t="shared" si="513"/>
        <v>2</v>
      </c>
      <c r="N6596" s="3" t="s">
        <v>64</v>
      </c>
      <c r="O6596" s="3">
        <f>COUNTIF([1]局站!$D$4:$D$172,"="&amp;N6596)</f>
        <v>1</v>
      </c>
      <c r="P6596" s="3">
        <v>0</v>
      </c>
      <c r="Q6596" s="3">
        <v>0</v>
      </c>
      <c r="R6596" s="3">
        <v>0</v>
      </c>
      <c r="S6596" s="3" t="s">
        <v>147</v>
      </c>
      <c r="T6596" s="3">
        <f>COUNTIF([1]局站!$D$4:$D$172,"="&amp;S6596)</f>
        <v>1</v>
      </c>
      <c r="U6596" s="3">
        <v>0</v>
      </c>
      <c r="V6596" s="3">
        <v>0</v>
      </c>
      <c r="W6596" s="3">
        <v>0</v>
      </c>
      <c r="X6596" s="3" t="s">
        <v>1215</v>
      </c>
      <c r="Y6596" s="3" t="s">
        <v>852</v>
      </c>
      <c r="Z6596" s="3" t="str">
        <f>INDEX(业务类型!$C$4:$C$8,MATCH(纤芯!Y6596,业务类型!$B$4:$B$8,0))</f>
        <v>TWO</v>
      </c>
      <c r="AA6596" s="3" t="s">
        <v>891</v>
      </c>
    </row>
    <row r="6597" spans="1:27" ht="16.5" x14ac:dyDescent="0.2">
      <c r="A6597" s="3">
        <v>6594</v>
      </c>
      <c r="B6597" s="3">
        <f t="shared" si="514"/>
        <v>37063101014</v>
      </c>
      <c r="C6597" s="3" t="s">
        <v>1166</v>
      </c>
      <c r="D6597" s="3" t="s">
        <v>263</v>
      </c>
      <c r="E6597" s="3" t="str">
        <f>INDEX(光放段!$G$4:$G$237,MATCH(纤芯!G6597,光放段!$C$4:$C$237,0))</f>
        <v>山东二干|淄博滨州光缆:淄博柳泉路-滨州渤海七路</v>
      </c>
      <c r="F6597" s="3">
        <f>INDEX(光放段!$I$4:$I$237,MATCH(纤芯!H6597,光放段!$B$4:$B$237,0))</f>
        <v>37063100000</v>
      </c>
      <c r="G6597" s="3" t="str">
        <f t="shared" ref="G6597:G6660" si="515">C6597&amp;"|"&amp;D6597&amp;":"&amp;N6597&amp;"-"&amp;S6597</f>
        <v>山东二干|淄博滨州光缆:淄博柳泉路-滨小营镇</v>
      </c>
      <c r="H6597" s="3">
        <f>INDEX(光放段!$B$4:$B$237,MATCH(纤芯!G6597,光放段!$C$4:$C$237,0))</f>
        <v>37063101000</v>
      </c>
      <c r="I6597" s="3" t="str">
        <f t="shared" ref="I6597:I6660" si="516">D6597</f>
        <v>淄博滨州光缆</v>
      </c>
      <c r="J6597" s="3" t="str">
        <f>INDEX(子缆名称!$B$4:$B$29,纤芯!M6597)</f>
        <v>B缆</v>
      </c>
      <c r="K6597" s="3">
        <v>14</v>
      </c>
      <c r="L6597" s="3">
        <f t="shared" ref="L6597:L6660" si="517">MOD(K6597-1,12)+1</f>
        <v>2</v>
      </c>
      <c r="M6597" s="3">
        <f t="shared" ref="M6597:M6660" si="518">INT((K6597-1)/12)+1</f>
        <v>2</v>
      </c>
      <c r="N6597" s="3" t="s">
        <v>64</v>
      </c>
      <c r="O6597" s="3">
        <f>COUNTIF([1]局站!$D$4:$D$172,"="&amp;N6597)</f>
        <v>1</v>
      </c>
      <c r="P6597" s="3">
        <v>0</v>
      </c>
      <c r="Q6597" s="3">
        <v>0</v>
      </c>
      <c r="R6597" s="3">
        <v>0</v>
      </c>
      <c r="S6597" s="3" t="s">
        <v>147</v>
      </c>
      <c r="T6597" s="3">
        <f>COUNTIF([1]局站!$D$4:$D$172,"="&amp;S6597)</f>
        <v>1</v>
      </c>
      <c r="U6597" s="3">
        <v>0</v>
      </c>
      <c r="V6597" s="3">
        <v>0</v>
      </c>
      <c r="W6597" s="3">
        <v>0</v>
      </c>
      <c r="X6597" s="3" t="s">
        <v>1215</v>
      </c>
      <c r="Y6597" s="3" t="s">
        <v>852</v>
      </c>
      <c r="Z6597" s="3" t="str">
        <f>INDEX(业务类型!$C$4:$C$8,MATCH(纤芯!Y6597,业务类型!$B$4:$B$8,0))</f>
        <v>TWO</v>
      </c>
      <c r="AA6597" s="3" t="s">
        <v>891</v>
      </c>
    </row>
    <row r="6598" spans="1:27" ht="16.5" x14ac:dyDescent="0.2">
      <c r="A6598" s="3">
        <v>6595</v>
      </c>
      <c r="B6598" s="3">
        <f t="shared" si="514"/>
        <v>37063101015</v>
      </c>
      <c r="C6598" s="3" t="s">
        <v>1166</v>
      </c>
      <c r="D6598" s="3" t="s">
        <v>263</v>
      </c>
      <c r="E6598" s="3" t="str">
        <f>INDEX(光放段!$G$4:$G$237,MATCH(纤芯!G6598,光放段!$C$4:$C$237,0))</f>
        <v>山东二干|淄博滨州光缆:淄博柳泉路-滨州渤海七路</v>
      </c>
      <c r="F6598" s="3">
        <f>INDEX(光放段!$I$4:$I$237,MATCH(纤芯!H6598,光放段!$B$4:$B$237,0))</f>
        <v>37063100000</v>
      </c>
      <c r="G6598" s="3" t="str">
        <f t="shared" si="515"/>
        <v>山东二干|淄博滨州光缆:淄博柳泉路-滨小营镇</v>
      </c>
      <c r="H6598" s="3">
        <f>INDEX(光放段!$B$4:$B$237,MATCH(纤芯!G6598,光放段!$C$4:$C$237,0))</f>
        <v>37063101000</v>
      </c>
      <c r="I6598" s="3" t="str">
        <f t="shared" si="516"/>
        <v>淄博滨州光缆</v>
      </c>
      <c r="J6598" s="3" t="str">
        <f>INDEX(子缆名称!$B$4:$B$29,纤芯!M6598)</f>
        <v>B缆</v>
      </c>
      <c r="K6598" s="3">
        <v>15</v>
      </c>
      <c r="L6598" s="3">
        <f t="shared" si="517"/>
        <v>3</v>
      </c>
      <c r="M6598" s="3">
        <f t="shared" si="518"/>
        <v>2</v>
      </c>
      <c r="N6598" s="3" t="s">
        <v>64</v>
      </c>
      <c r="O6598" s="3">
        <f>COUNTIF([1]局站!$D$4:$D$172,"="&amp;N6598)</f>
        <v>1</v>
      </c>
      <c r="P6598" s="3">
        <v>0</v>
      </c>
      <c r="Q6598" s="3">
        <v>0</v>
      </c>
      <c r="R6598" s="3">
        <v>0</v>
      </c>
      <c r="S6598" s="3" t="s">
        <v>147</v>
      </c>
      <c r="T6598" s="3">
        <f>COUNTIF([1]局站!$D$4:$D$172,"="&amp;S6598)</f>
        <v>1</v>
      </c>
      <c r="U6598" s="3">
        <v>0</v>
      </c>
      <c r="V6598" s="3">
        <v>0</v>
      </c>
      <c r="W6598" s="3">
        <v>0</v>
      </c>
      <c r="X6598" s="3" t="s">
        <v>1215</v>
      </c>
      <c r="Y6598" s="3" t="s">
        <v>852</v>
      </c>
      <c r="Z6598" s="3" t="str">
        <f>INDEX(业务类型!$C$4:$C$8,MATCH(纤芯!Y6598,业务类型!$B$4:$B$8,0))</f>
        <v>TWO</v>
      </c>
      <c r="AA6598" s="3" t="s">
        <v>886</v>
      </c>
    </row>
    <row r="6599" spans="1:27" ht="16.5" x14ac:dyDescent="0.2">
      <c r="A6599" s="3">
        <v>6596</v>
      </c>
      <c r="B6599" s="3">
        <f t="shared" si="514"/>
        <v>37063101016</v>
      </c>
      <c r="C6599" s="3" t="s">
        <v>1166</v>
      </c>
      <c r="D6599" s="3" t="s">
        <v>263</v>
      </c>
      <c r="E6599" s="3" t="str">
        <f>INDEX(光放段!$G$4:$G$237,MATCH(纤芯!G6599,光放段!$C$4:$C$237,0))</f>
        <v>山东二干|淄博滨州光缆:淄博柳泉路-滨州渤海七路</v>
      </c>
      <c r="F6599" s="3">
        <f>INDEX(光放段!$I$4:$I$237,MATCH(纤芯!H6599,光放段!$B$4:$B$237,0))</f>
        <v>37063100000</v>
      </c>
      <c r="G6599" s="3" t="str">
        <f t="shared" si="515"/>
        <v>山东二干|淄博滨州光缆:淄博柳泉路-滨小营镇</v>
      </c>
      <c r="H6599" s="3">
        <f>INDEX(光放段!$B$4:$B$237,MATCH(纤芯!G6599,光放段!$C$4:$C$237,0))</f>
        <v>37063101000</v>
      </c>
      <c r="I6599" s="3" t="str">
        <f t="shared" si="516"/>
        <v>淄博滨州光缆</v>
      </c>
      <c r="J6599" s="3" t="str">
        <f>INDEX(子缆名称!$B$4:$B$29,纤芯!M6599)</f>
        <v>B缆</v>
      </c>
      <c r="K6599" s="3">
        <v>16</v>
      </c>
      <c r="L6599" s="3">
        <f t="shared" si="517"/>
        <v>4</v>
      </c>
      <c r="M6599" s="3">
        <f t="shared" si="518"/>
        <v>2</v>
      </c>
      <c r="N6599" s="3" t="s">
        <v>64</v>
      </c>
      <c r="O6599" s="3">
        <f>COUNTIF([1]局站!$D$4:$D$172,"="&amp;N6599)</f>
        <v>1</v>
      </c>
      <c r="P6599" s="3">
        <v>0</v>
      </c>
      <c r="Q6599" s="3">
        <v>0</v>
      </c>
      <c r="R6599" s="3">
        <v>0</v>
      </c>
      <c r="S6599" s="3" t="s">
        <v>147</v>
      </c>
      <c r="T6599" s="3">
        <f>COUNTIF([1]局站!$D$4:$D$172,"="&amp;S6599)</f>
        <v>1</v>
      </c>
      <c r="U6599" s="3">
        <v>0</v>
      </c>
      <c r="V6599" s="3">
        <v>0</v>
      </c>
      <c r="W6599" s="3">
        <v>0</v>
      </c>
      <c r="X6599" s="3" t="s">
        <v>1215</v>
      </c>
      <c r="Y6599" s="3" t="s">
        <v>852</v>
      </c>
      <c r="Z6599" s="3" t="str">
        <f>INDEX(业务类型!$C$4:$C$8,MATCH(纤芯!Y6599,业务类型!$B$4:$B$8,0))</f>
        <v>TWO</v>
      </c>
      <c r="AA6599" s="3" t="s">
        <v>886</v>
      </c>
    </row>
    <row r="6600" spans="1:27" ht="16.5" x14ac:dyDescent="0.2">
      <c r="A6600" s="3">
        <v>6597</v>
      </c>
      <c r="B6600" s="3">
        <f t="shared" si="514"/>
        <v>37063101017</v>
      </c>
      <c r="C6600" s="3" t="s">
        <v>1166</v>
      </c>
      <c r="D6600" s="3" t="s">
        <v>263</v>
      </c>
      <c r="E6600" s="3" t="str">
        <f>INDEX(光放段!$G$4:$G$237,MATCH(纤芯!G6600,光放段!$C$4:$C$237,0))</f>
        <v>山东二干|淄博滨州光缆:淄博柳泉路-滨州渤海七路</v>
      </c>
      <c r="F6600" s="3">
        <f>INDEX(光放段!$I$4:$I$237,MATCH(纤芯!H6600,光放段!$B$4:$B$237,0))</f>
        <v>37063100000</v>
      </c>
      <c r="G6600" s="3" t="str">
        <f t="shared" si="515"/>
        <v>山东二干|淄博滨州光缆:淄博柳泉路-滨小营镇</v>
      </c>
      <c r="H6600" s="3">
        <f>INDEX(光放段!$B$4:$B$237,MATCH(纤芯!G6600,光放段!$C$4:$C$237,0))</f>
        <v>37063101000</v>
      </c>
      <c r="I6600" s="3" t="str">
        <f t="shared" si="516"/>
        <v>淄博滨州光缆</v>
      </c>
      <c r="J6600" s="3" t="str">
        <f>INDEX(子缆名称!$B$4:$B$29,纤芯!M6600)</f>
        <v>B缆</v>
      </c>
      <c r="K6600" s="3">
        <v>17</v>
      </c>
      <c r="L6600" s="3">
        <f t="shared" si="517"/>
        <v>5</v>
      </c>
      <c r="M6600" s="3">
        <f t="shared" si="518"/>
        <v>2</v>
      </c>
      <c r="N6600" s="3" t="s">
        <v>64</v>
      </c>
      <c r="O6600" s="3">
        <f>COUNTIF([1]局站!$D$4:$D$172,"="&amp;N6600)</f>
        <v>1</v>
      </c>
      <c r="P6600" s="3">
        <v>0</v>
      </c>
      <c r="Q6600" s="3">
        <v>0</v>
      </c>
      <c r="R6600" s="3">
        <v>0</v>
      </c>
      <c r="S6600" s="3" t="s">
        <v>147</v>
      </c>
      <c r="T6600" s="3">
        <f>COUNTIF([1]局站!$D$4:$D$172,"="&amp;S6600)</f>
        <v>1</v>
      </c>
      <c r="U6600" s="3">
        <v>0</v>
      </c>
      <c r="V6600" s="3">
        <v>0</v>
      </c>
      <c r="W6600" s="3">
        <v>0</v>
      </c>
      <c r="X6600" s="3" t="s">
        <v>1215</v>
      </c>
      <c r="Y6600" s="3" t="s">
        <v>852</v>
      </c>
      <c r="Z6600" s="3" t="str">
        <f>INDEX(业务类型!$C$4:$C$8,MATCH(纤芯!Y6600,业务类型!$B$4:$B$8,0))</f>
        <v>TWO</v>
      </c>
      <c r="AA6600" s="3" t="s">
        <v>1151</v>
      </c>
    </row>
    <row r="6601" spans="1:27" ht="16.5" x14ac:dyDescent="0.2">
      <c r="A6601" s="3">
        <v>6598</v>
      </c>
      <c r="B6601" s="3">
        <f t="shared" si="514"/>
        <v>37063101018</v>
      </c>
      <c r="C6601" s="3" t="s">
        <v>1166</v>
      </c>
      <c r="D6601" s="3" t="s">
        <v>263</v>
      </c>
      <c r="E6601" s="3" t="str">
        <f>INDEX(光放段!$G$4:$G$237,MATCH(纤芯!G6601,光放段!$C$4:$C$237,0))</f>
        <v>山东二干|淄博滨州光缆:淄博柳泉路-滨州渤海七路</v>
      </c>
      <c r="F6601" s="3">
        <f>INDEX(光放段!$I$4:$I$237,MATCH(纤芯!H6601,光放段!$B$4:$B$237,0))</f>
        <v>37063100000</v>
      </c>
      <c r="G6601" s="3" t="str">
        <f t="shared" si="515"/>
        <v>山东二干|淄博滨州光缆:淄博柳泉路-滨小营镇</v>
      </c>
      <c r="H6601" s="3">
        <f>INDEX(光放段!$B$4:$B$237,MATCH(纤芯!G6601,光放段!$C$4:$C$237,0))</f>
        <v>37063101000</v>
      </c>
      <c r="I6601" s="3" t="str">
        <f t="shared" si="516"/>
        <v>淄博滨州光缆</v>
      </c>
      <c r="J6601" s="3" t="str">
        <f>INDEX(子缆名称!$B$4:$B$29,纤芯!M6601)</f>
        <v>B缆</v>
      </c>
      <c r="K6601" s="3">
        <v>18</v>
      </c>
      <c r="L6601" s="3">
        <f t="shared" si="517"/>
        <v>6</v>
      </c>
      <c r="M6601" s="3">
        <f t="shared" si="518"/>
        <v>2</v>
      </c>
      <c r="N6601" s="3" t="s">
        <v>64</v>
      </c>
      <c r="O6601" s="3">
        <f>COUNTIF([1]局站!$D$4:$D$172,"="&amp;N6601)</f>
        <v>1</v>
      </c>
      <c r="P6601" s="3">
        <v>0</v>
      </c>
      <c r="Q6601" s="3">
        <v>0</v>
      </c>
      <c r="R6601" s="3">
        <v>0</v>
      </c>
      <c r="S6601" s="3" t="s">
        <v>147</v>
      </c>
      <c r="T6601" s="3">
        <f>COUNTIF([1]局站!$D$4:$D$172,"="&amp;S6601)</f>
        <v>1</v>
      </c>
      <c r="U6601" s="3">
        <v>0</v>
      </c>
      <c r="V6601" s="3">
        <v>0</v>
      </c>
      <c r="W6601" s="3">
        <v>0</v>
      </c>
      <c r="X6601" s="3" t="s">
        <v>1215</v>
      </c>
      <c r="Y6601" s="3" t="s">
        <v>852</v>
      </c>
      <c r="Z6601" s="3" t="str">
        <f>INDEX(业务类型!$C$4:$C$8,MATCH(纤芯!Y6601,业务类型!$B$4:$B$8,0))</f>
        <v>TWO</v>
      </c>
      <c r="AA6601" s="3" t="s">
        <v>1151</v>
      </c>
    </row>
    <row r="6602" spans="1:27" ht="16.5" x14ac:dyDescent="0.2">
      <c r="A6602" s="3">
        <v>6599</v>
      </c>
      <c r="B6602" s="3">
        <f t="shared" si="514"/>
        <v>37063101019</v>
      </c>
      <c r="C6602" s="3" t="s">
        <v>1166</v>
      </c>
      <c r="D6602" s="3" t="s">
        <v>263</v>
      </c>
      <c r="E6602" s="3" t="str">
        <f>INDEX(光放段!$G$4:$G$237,MATCH(纤芯!G6602,光放段!$C$4:$C$237,0))</f>
        <v>山东二干|淄博滨州光缆:淄博柳泉路-滨州渤海七路</v>
      </c>
      <c r="F6602" s="3">
        <f>INDEX(光放段!$I$4:$I$237,MATCH(纤芯!H6602,光放段!$B$4:$B$237,0))</f>
        <v>37063100000</v>
      </c>
      <c r="G6602" s="3" t="str">
        <f t="shared" si="515"/>
        <v>山东二干|淄博滨州光缆:淄博柳泉路-滨小营镇</v>
      </c>
      <c r="H6602" s="3">
        <f>INDEX(光放段!$B$4:$B$237,MATCH(纤芯!G6602,光放段!$C$4:$C$237,0))</f>
        <v>37063101000</v>
      </c>
      <c r="I6602" s="3" t="str">
        <f t="shared" si="516"/>
        <v>淄博滨州光缆</v>
      </c>
      <c r="J6602" s="3" t="str">
        <f>INDEX(子缆名称!$B$4:$B$29,纤芯!M6602)</f>
        <v>B缆</v>
      </c>
      <c r="K6602" s="3">
        <v>19</v>
      </c>
      <c r="L6602" s="3">
        <f t="shared" si="517"/>
        <v>7</v>
      </c>
      <c r="M6602" s="3">
        <f t="shared" si="518"/>
        <v>2</v>
      </c>
      <c r="N6602" s="3" t="s">
        <v>64</v>
      </c>
      <c r="O6602" s="3">
        <f>COUNTIF([1]局站!$D$4:$D$172,"="&amp;N6602)</f>
        <v>1</v>
      </c>
      <c r="P6602" s="3">
        <v>0</v>
      </c>
      <c r="Q6602" s="3">
        <v>0</v>
      </c>
      <c r="R6602" s="3">
        <v>0</v>
      </c>
      <c r="S6602" s="3" t="s">
        <v>147</v>
      </c>
      <c r="T6602" s="3">
        <f>COUNTIF([1]局站!$D$4:$D$172,"="&amp;S6602)</f>
        <v>1</v>
      </c>
      <c r="U6602" s="3">
        <v>0</v>
      </c>
      <c r="V6602" s="3">
        <v>0</v>
      </c>
      <c r="W6602" s="3">
        <v>0</v>
      </c>
      <c r="X6602" s="3" t="s">
        <v>1215</v>
      </c>
      <c r="Y6602" s="3" t="s">
        <v>880</v>
      </c>
      <c r="Z6602" s="3" t="str">
        <f>INDEX(业务类型!$C$4:$C$8,MATCH(纤芯!Y6602,业务类型!$B$4:$B$8,0))</f>
        <v>IDLE</v>
      </c>
      <c r="AA6602" s="3"/>
    </row>
    <row r="6603" spans="1:27" ht="16.5" x14ac:dyDescent="0.2">
      <c r="A6603" s="3">
        <v>6600</v>
      </c>
      <c r="B6603" s="3">
        <f t="shared" si="514"/>
        <v>37063101020</v>
      </c>
      <c r="C6603" s="3" t="s">
        <v>1166</v>
      </c>
      <c r="D6603" s="3" t="s">
        <v>263</v>
      </c>
      <c r="E6603" s="3" t="str">
        <f>INDEX(光放段!$G$4:$G$237,MATCH(纤芯!G6603,光放段!$C$4:$C$237,0))</f>
        <v>山东二干|淄博滨州光缆:淄博柳泉路-滨州渤海七路</v>
      </c>
      <c r="F6603" s="3">
        <f>INDEX(光放段!$I$4:$I$237,MATCH(纤芯!H6603,光放段!$B$4:$B$237,0))</f>
        <v>37063100000</v>
      </c>
      <c r="G6603" s="3" t="str">
        <f t="shared" si="515"/>
        <v>山东二干|淄博滨州光缆:淄博柳泉路-滨小营镇</v>
      </c>
      <c r="H6603" s="3">
        <f>INDEX(光放段!$B$4:$B$237,MATCH(纤芯!G6603,光放段!$C$4:$C$237,0))</f>
        <v>37063101000</v>
      </c>
      <c r="I6603" s="3" t="str">
        <f t="shared" si="516"/>
        <v>淄博滨州光缆</v>
      </c>
      <c r="J6603" s="3" t="str">
        <f>INDEX(子缆名称!$B$4:$B$29,纤芯!M6603)</f>
        <v>B缆</v>
      </c>
      <c r="K6603" s="3">
        <v>20</v>
      </c>
      <c r="L6603" s="3">
        <f t="shared" si="517"/>
        <v>8</v>
      </c>
      <c r="M6603" s="3">
        <f t="shared" si="518"/>
        <v>2</v>
      </c>
      <c r="N6603" s="3" t="s">
        <v>64</v>
      </c>
      <c r="O6603" s="3">
        <f>COUNTIF([1]局站!$D$4:$D$172,"="&amp;N6603)</f>
        <v>1</v>
      </c>
      <c r="P6603" s="3">
        <v>0</v>
      </c>
      <c r="Q6603" s="3">
        <v>0</v>
      </c>
      <c r="R6603" s="3">
        <v>0</v>
      </c>
      <c r="S6603" s="3" t="s">
        <v>147</v>
      </c>
      <c r="T6603" s="3">
        <f>COUNTIF([1]局站!$D$4:$D$172,"="&amp;S6603)</f>
        <v>1</v>
      </c>
      <c r="U6603" s="3">
        <v>0</v>
      </c>
      <c r="V6603" s="3">
        <v>0</v>
      </c>
      <c r="W6603" s="3">
        <v>0</v>
      </c>
      <c r="X6603" s="3" t="s">
        <v>1215</v>
      </c>
      <c r="Y6603" s="3" t="s">
        <v>880</v>
      </c>
      <c r="Z6603" s="3" t="str">
        <f>INDEX(业务类型!$C$4:$C$8,MATCH(纤芯!Y6603,业务类型!$B$4:$B$8,0))</f>
        <v>IDLE</v>
      </c>
      <c r="AA6603" s="3"/>
    </row>
    <row r="6604" spans="1:27" ht="16.5" x14ac:dyDescent="0.2">
      <c r="A6604" s="3">
        <v>6601</v>
      </c>
      <c r="B6604" s="3">
        <f t="shared" si="514"/>
        <v>37063101021</v>
      </c>
      <c r="C6604" s="3" t="s">
        <v>1166</v>
      </c>
      <c r="D6604" s="3" t="s">
        <v>263</v>
      </c>
      <c r="E6604" s="3" t="str">
        <f>INDEX(光放段!$G$4:$G$237,MATCH(纤芯!G6604,光放段!$C$4:$C$237,0))</f>
        <v>山东二干|淄博滨州光缆:淄博柳泉路-滨州渤海七路</v>
      </c>
      <c r="F6604" s="3">
        <f>INDEX(光放段!$I$4:$I$237,MATCH(纤芯!H6604,光放段!$B$4:$B$237,0))</f>
        <v>37063100000</v>
      </c>
      <c r="G6604" s="3" t="str">
        <f t="shared" si="515"/>
        <v>山东二干|淄博滨州光缆:淄博柳泉路-滨小营镇</v>
      </c>
      <c r="H6604" s="3">
        <f>INDEX(光放段!$B$4:$B$237,MATCH(纤芯!G6604,光放段!$C$4:$C$237,0))</f>
        <v>37063101000</v>
      </c>
      <c r="I6604" s="3" t="str">
        <f t="shared" si="516"/>
        <v>淄博滨州光缆</v>
      </c>
      <c r="J6604" s="3" t="str">
        <f>INDEX(子缆名称!$B$4:$B$29,纤芯!M6604)</f>
        <v>B缆</v>
      </c>
      <c r="K6604" s="3">
        <v>21</v>
      </c>
      <c r="L6604" s="3">
        <f t="shared" si="517"/>
        <v>9</v>
      </c>
      <c r="M6604" s="3">
        <f t="shared" si="518"/>
        <v>2</v>
      </c>
      <c r="N6604" s="3" t="s">
        <v>64</v>
      </c>
      <c r="O6604" s="3">
        <f>COUNTIF([1]局站!$D$4:$D$172,"="&amp;N6604)</f>
        <v>1</v>
      </c>
      <c r="P6604" s="3">
        <v>0</v>
      </c>
      <c r="Q6604" s="3">
        <v>0</v>
      </c>
      <c r="R6604" s="3">
        <v>0</v>
      </c>
      <c r="S6604" s="3" t="s">
        <v>147</v>
      </c>
      <c r="T6604" s="3">
        <f>COUNTIF([1]局站!$D$4:$D$172,"="&amp;S6604)</f>
        <v>1</v>
      </c>
      <c r="U6604" s="3">
        <v>0</v>
      </c>
      <c r="V6604" s="3">
        <v>0</v>
      </c>
      <c r="W6604" s="3">
        <v>0</v>
      </c>
      <c r="X6604" s="3" t="s">
        <v>1215</v>
      </c>
      <c r="Y6604" s="3" t="s">
        <v>881</v>
      </c>
      <c r="Z6604" s="3" t="str">
        <f>INDEX(业务类型!$C$4:$C$8,MATCH(纤芯!Y6604,业务类型!$B$4:$B$8,0))</f>
        <v>OTHER</v>
      </c>
      <c r="AA6604" s="3" t="s">
        <v>1152</v>
      </c>
    </row>
    <row r="6605" spans="1:27" ht="16.5" x14ac:dyDescent="0.2">
      <c r="A6605" s="3">
        <v>6602</v>
      </c>
      <c r="B6605" s="3">
        <f t="shared" si="514"/>
        <v>37063101022</v>
      </c>
      <c r="C6605" s="3" t="s">
        <v>1166</v>
      </c>
      <c r="D6605" s="3" t="s">
        <v>263</v>
      </c>
      <c r="E6605" s="3" t="str">
        <f>INDEX(光放段!$G$4:$G$237,MATCH(纤芯!G6605,光放段!$C$4:$C$237,0))</f>
        <v>山东二干|淄博滨州光缆:淄博柳泉路-滨州渤海七路</v>
      </c>
      <c r="F6605" s="3">
        <f>INDEX(光放段!$I$4:$I$237,MATCH(纤芯!H6605,光放段!$B$4:$B$237,0))</f>
        <v>37063100000</v>
      </c>
      <c r="G6605" s="3" t="str">
        <f t="shared" si="515"/>
        <v>山东二干|淄博滨州光缆:淄博柳泉路-滨小营镇</v>
      </c>
      <c r="H6605" s="3">
        <f>INDEX(光放段!$B$4:$B$237,MATCH(纤芯!G6605,光放段!$C$4:$C$237,0))</f>
        <v>37063101000</v>
      </c>
      <c r="I6605" s="3" t="str">
        <f t="shared" si="516"/>
        <v>淄博滨州光缆</v>
      </c>
      <c r="J6605" s="3" t="str">
        <f>INDEX(子缆名称!$B$4:$B$29,纤芯!M6605)</f>
        <v>B缆</v>
      </c>
      <c r="K6605" s="3">
        <v>22</v>
      </c>
      <c r="L6605" s="3">
        <f t="shared" si="517"/>
        <v>10</v>
      </c>
      <c r="M6605" s="3">
        <f t="shared" si="518"/>
        <v>2</v>
      </c>
      <c r="N6605" s="3" t="s">
        <v>64</v>
      </c>
      <c r="O6605" s="3">
        <f>COUNTIF([1]局站!$D$4:$D$172,"="&amp;N6605)</f>
        <v>1</v>
      </c>
      <c r="P6605" s="3">
        <v>0</v>
      </c>
      <c r="Q6605" s="3">
        <v>0</v>
      </c>
      <c r="R6605" s="3">
        <v>0</v>
      </c>
      <c r="S6605" s="3" t="s">
        <v>147</v>
      </c>
      <c r="T6605" s="3">
        <f>COUNTIF([1]局站!$D$4:$D$172,"="&amp;S6605)</f>
        <v>1</v>
      </c>
      <c r="U6605" s="3">
        <v>0</v>
      </c>
      <c r="V6605" s="3">
        <v>0</v>
      </c>
      <c r="W6605" s="3">
        <v>0</v>
      </c>
      <c r="X6605" s="3" t="s">
        <v>1215</v>
      </c>
      <c r="Y6605" s="3" t="s">
        <v>881</v>
      </c>
      <c r="Z6605" s="3" t="str">
        <f>INDEX(业务类型!$C$4:$C$8,MATCH(纤芯!Y6605,业务类型!$B$4:$B$8,0))</f>
        <v>OTHER</v>
      </c>
      <c r="AA6605" s="3" t="s">
        <v>1153</v>
      </c>
    </row>
    <row r="6606" spans="1:27" ht="16.5" x14ac:dyDescent="0.2">
      <c r="A6606" s="3">
        <v>6603</v>
      </c>
      <c r="B6606" s="3">
        <f t="shared" si="514"/>
        <v>37063101023</v>
      </c>
      <c r="C6606" s="3" t="s">
        <v>1166</v>
      </c>
      <c r="D6606" s="3" t="s">
        <v>263</v>
      </c>
      <c r="E6606" s="3" t="str">
        <f>INDEX(光放段!$G$4:$G$237,MATCH(纤芯!G6606,光放段!$C$4:$C$237,0))</f>
        <v>山东二干|淄博滨州光缆:淄博柳泉路-滨州渤海七路</v>
      </c>
      <c r="F6606" s="3">
        <f>INDEX(光放段!$I$4:$I$237,MATCH(纤芯!H6606,光放段!$B$4:$B$237,0))</f>
        <v>37063100000</v>
      </c>
      <c r="G6606" s="3" t="str">
        <f t="shared" si="515"/>
        <v>山东二干|淄博滨州光缆:淄博柳泉路-滨小营镇</v>
      </c>
      <c r="H6606" s="3">
        <f>INDEX(光放段!$B$4:$B$237,MATCH(纤芯!G6606,光放段!$C$4:$C$237,0))</f>
        <v>37063101000</v>
      </c>
      <c r="I6606" s="3" t="str">
        <f t="shared" si="516"/>
        <v>淄博滨州光缆</v>
      </c>
      <c r="J6606" s="3" t="str">
        <f>INDEX(子缆名称!$B$4:$B$29,纤芯!M6606)</f>
        <v>B缆</v>
      </c>
      <c r="K6606" s="3">
        <v>23</v>
      </c>
      <c r="L6606" s="3">
        <f t="shared" si="517"/>
        <v>11</v>
      </c>
      <c r="M6606" s="3">
        <f t="shared" si="518"/>
        <v>2</v>
      </c>
      <c r="N6606" s="3" t="s">
        <v>64</v>
      </c>
      <c r="O6606" s="3">
        <f>COUNTIF([1]局站!$D$4:$D$172,"="&amp;N6606)</f>
        <v>1</v>
      </c>
      <c r="P6606" s="3">
        <v>0</v>
      </c>
      <c r="Q6606" s="3">
        <v>0</v>
      </c>
      <c r="R6606" s="3">
        <v>0</v>
      </c>
      <c r="S6606" s="3" t="s">
        <v>147</v>
      </c>
      <c r="T6606" s="3">
        <f>COUNTIF([1]局站!$D$4:$D$172,"="&amp;S6606)</f>
        <v>1</v>
      </c>
      <c r="U6606" s="3">
        <v>0</v>
      </c>
      <c r="V6606" s="3">
        <v>0</v>
      </c>
      <c r="W6606" s="3">
        <v>0</v>
      </c>
      <c r="X6606" s="3" t="s">
        <v>1215</v>
      </c>
      <c r="Y6606" s="3" t="s">
        <v>880</v>
      </c>
      <c r="Z6606" s="3" t="str">
        <f>INDEX(业务类型!$C$4:$C$8,MATCH(纤芯!Y6606,业务类型!$B$4:$B$8,0))</f>
        <v>IDLE</v>
      </c>
      <c r="AA6606" s="3"/>
    </row>
    <row r="6607" spans="1:27" ht="16.5" x14ac:dyDescent="0.2">
      <c r="A6607" s="3">
        <v>6604</v>
      </c>
      <c r="B6607" s="3">
        <f t="shared" si="514"/>
        <v>37063101024</v>
      </c>
      <c r="C6607" s="3" t="s">
        <v>1166</v>
      </c>
      <c r="D6607" s="3" t="s">
        <v>263</v>
      </c>
      <c r="E6607" s="3" t="str">
        <f>INDEX(光放段!$G$4:$G$237,MATCH(纤芯!G6607,光放段!$C$4:$C$237,0))</f>
        <v>山东二干|淄博滨州光缆:淄博柳泉路-滨州渤海七路</v>
      </c>
      <c r="F6607" s="3">
        <f>INDEX(光放段!$I$4:$I$237,MATCH(纤芯!H6607,光放段!$B$4:$B$237,0))</f>
        <v>37063100000</v>
      </c>
      <c r="G6607" s="3" t="str">
        <f t="shared" si="515"/>
        <v>山东二干|淄博滨州光缆:淄博柳泉路-滨小营镇</v>
      </c>
      <c r="H6607" s="3">
        <f>INDEX(光放段!$B$4:$B$237,MATCH(纤芯!G6607,光放段!$C$4:$C$237,0))</f>
        <v>37063101000</v>
      </c>
      <c r="I6607" s="3" t="str">
        <f t="shared" si="516"/>
        <v>淄博滨州光缆</v>
      </c>
      <c r="J6607" s="3" t="str">
        <f>INDEX(子缆名称!$B$4:$B$29,纤芯!M6607)</f>
        <v>B缆</v>
      </c>
      <c r="K6607" s="3">
        <v>24</v>
      </c>
      <c r="L6607" s="3">
        <f t="shared" si="517"/>
        <v>12</v>
      </c>
      <c r="M6607" s="3">
        <f t="shared" si="518"/>
        <v>2</v>
      </c>
      <c r="N6607" s="3" t="s">
        <v>64</v>
      </c>
      <c r="O6607" s="3">
        <f>COUNTIF([1]局站!$D$4:$D$172,"="&amp;N6607)</f>
        <v>1</v>
      </c>
      <c r="P6607" s="3">
        <v>0</v>
      </c>
      <c r="Q6607" s="3">
        <v>0</v>
      </c>
      <c r="R6607" s="3">
        <v>0</v>
      </c>
      <c r="S6607" s="3" t="s">
        <v>147</v>
      </c>
      <c r="T6607" s="3">
        <f>COUNTIF([1]局站!$D$4:$D$172,"="&amp;S6607)</f>
        <v>1</v>
      </c>
      <c r="U6607" s="3">
        <v>0</v>
      </c>
      <c r="V6607" s="3">
        <v>0</v>
      </c>
      <c r="W6607" s="3">
        <v>0</v>
      </c>
      <c r="X6607" s="3" t="s">
        <v>1215</v>
      </c>
      <c r="Y6607" s="3" t="s">
        <v>880</v>
      </c>
      <c r="Z6607" s="3" t="str">
        <f>INDEX(业务类型!$C$4:$C$8,MATCH(纤芯!Y6607,业务类型!$B$4:$B$8,0))</f>
        <v>IDLE</v>
      </c>
      <c r="AA6607" s="3"/>
    </row>
    <row r="6608" spans="1:27" ht="16.5" x14ac:dyDescent="0.2">
      <c r="A6608" s="3">
        <v>6605</v>
      </c>
      <c r="B6608" s="3">
        <f t="shared" si="514"/>
        <v>37063101025</v>
      </c>
      <c r="C6608" s="3" t="s">
        <v>1166</v>
      </c>
      <c r="D6608" s="3" t="s">
        <v>263</v>
      </c>
      <c r="E6608" s="3" t="str">
        <f>INDEX(光放段!$G$4:$G$237,MATCH(纤芯!G6608,光放段!$C$4:$C$237,0))</f>
        <v>山东二干|淄博滨州光缆:淄博柳泉路-滨州渤海七路</v>
      </c>
      <c r="F6608" s="3">
        <f>INDEX(光放段!$I$4:$I$237,MATCH(纤芯!H6608,光放段!$B$4:$B$237,0))</f>
        <v>37063100000</v>
      </c>
      <c r="G6608" s="3" t="str">
        <f t="shared" si="515"/>
        <v>山东二干|淄博滨州光缆:淄博柳泉路-滨小营镇</v>
      </c>
      <c r="H6608" s="3">
        <f>INDEX(光放段!$B$4:$B$237,MATCH(纤芯!G6608,光放段!$C$4:$C$237,0))</f>
        <v>37063101000</v>
      </c>
      <c r="I6608" s="3" t="str">
        <f t="shared" si="516"/>
        <v>淄博滨州光缆</v>
      </c>
      <c r="J6608" s="3" t="str">
        <f>INDEX(子缆名称!$B$4:$B$29,纤芯!M6608)</f>
        <v>C缆</v>
      </c>
      <c r="K6608" s="3">
        <v>25</v>
      </c>
      <c r="L6608" s="3">
        <f t="shared" si="517"/>
        <v>1</v>
      </c>
      <c r="M6608" s="3">
        <f t="shared" si="518"/>
        <v>3</v>
      </c>
      <c r="N6608" s="3" t="s">
        <v>64</v>
      </c>
      <c r="O6608" s="3">
        <f>COUNTIF([1]局站!$D$4:$D$172,"="&amp;N6608)</f>
        <v>1</v>
      </c>
      <c r="P6608" s="3">
        <v>0</v>
      </c>
      <c r="Q6608" s="3">
        <v>0</v>
      </c>
      <c r="R6608" s="3">
        <v>0</v>
      </c>
      <c r="S6608" s="3" t="s">
        <v>147</v>
      </c>
      <c r="T6608" s="3">
        <f>COUNTIF([1]局站!$D$4:$D$172,"="&amp;S6608)</f>
        <v>1</v>
      </c>
      <c r="U6608" s="3">
        <v>0</v>
      </c>
      <c r="V6608" s="3">
        <v>0</v>
      </c>
      <c r="W6608" s="3">
        <v>0</v>
      </c>
      <c r="X6608" s="3" t="s">
        <v>1215</v>
      </c>
      <c r="Y6608" s="3" t="s">
        <v>880</v>
      </c>
      <c r="Z6608" s="3" t="str">
        <f>INDEX(业务类型!$C$4:$C$8,MATCH(纤芯!Y6608,业务类型!$B$4:$B$8,0))</f>
        <v>IDLE</v>
      </c>
      <c r="AA6608" s="3"/>
    </row>
    <row r="6609" spans="1:27" ht="16.5" x14ac:dyDescent="0.2">
      <c r="A6609" s="3">
        <v>6606</v>
      </c>
      <c r="B6609" s="3">
        <f t="shared" si="514"/>
        <v>37063101026</v>
      </c>
      <c r="C6609" s="3" t="s">
        <v>1166</v>
      </c>
      <c r="D6609" s="3" t="s">
        <v>263</v>
      </c>
      <c r="E6609" s="3" t="str">
        <f>INDEX(光放段!$G$4:$G$237,MATCH(纤芯!G6609,光放段!$C$4:$C$237,0))</f>
        <v>山东二干|淄博滨州光缆:淄博柳泉路-滨州渤海七路</v>
      </c>
      <c r="F6609" s="3">
        <f>INDEX(光放段!$I$4:$I$237,MATCH(纤芯!H6609,光放段!$B$4:$B$237,0))</f>
        <v>37063100000</v>
      </c>
      <c r="G6609" s="3" t="str">
        <f t="shared" si="515"/>
        <v>山东二干|淄博滨州光缆:淄博柳泉路-滨小营镇</v>
      </c>
      <c r="H6609" s="3">
        <f>INDEX(光放段!$B$4:$B$237,MATCH(纤芯!G6609,光放段!$C$4:$C$237,0))</f>
        <v>37063101000</v>
      </c>
      <c r="I6609" s="3" t="str">
        <f t="shared" si="516"/>
        <v>淄博滨州光缆</v>
      </c>
      <c r="J6609" s="3" t="str">
        <f>INDEX(子缆名称!$B$4:$B$29,纤芯!M6609)</f>
        <v>C缆</v>
      </c>
      <c r="K6609" s="3">
        <v>26</v>
      </c>
      <c r="L6609" s="3">
        <f t="shared" si="517"/>
        <v>2</v>
      </c>
      <c r="M6609" s="3">
        <f t="shared" si="518"/>
        <v>3</v>
      </c>
      <c r="N6609" s="3" t="s">
        <v>64</v>
      </c>
      <c r="O6609" s="3">
        <f>COUNTIF([1]局站!$D$4:$D$172,"="&amp;N6609)</f>
        <v>1</v>
      </c>
      <c r="P6609" s="3">
        <v>0</v>
      </c>
      <c r="Q6609" s="3">
        <v>0</v>
      </c>
      <c r="R6609" s="3">
        <v>0</v>
      </c>
      <c r="S6609" s="3" t="s">
        <v>147</v>
      </c>
      <c r="T6609" s="3">
        <f>COUNTIF([1]局站!$D$4:$D$172,"="&amp;S6609)</f>
        <v>1</v>
      </c>
      <c r="U6609" s="3">
        <v>0</v>
      </c>
      <c r="V6609" s="3">
        <v>0</v>
      </c>
      <c r="W6609" s="3">
        <v>0</v>
      </c>
      <c r="X6609" s="3" t="s">
        <v>1215</v>
      </c>
      <c r="Y6609" s="3" t="s">
        <v>880</v>
      </c>
      <c r="Z6609" s="3" t="str">
        <f>INDEX(业务类型!$C$4:$C$8,MATCH(纤芯!Y6609,业务类型!$B$4:$B$8,0))</f>
        <v>IDLE</v>
      </c>
      <c r="AA6609" s="3"/>
    </row>
    <row r="6610" spans="1:27" ht="16.5" x14ac:dyDescent="0.2">
      <c r="A6610" s="3">
        <v>6607</v>
      </c>
      <c r="B6610" s="3">
        <f t="shared" si="514"/>
        <v>37063101027</v>
      </c>
      <c r="C6610" s="3" t="s">
        <v>1166</v>
      </c>
      <c r="D6610" s="3" t="s">
        <v>263</v>
      </c>
      <c r="E6610" s="3" t="str">
        <f>INDEX(光放段!$G$4:$G$237,MATCH(纤芯!G6610,光放段!$C$4:$C$237,0))</f>
        <v>山东二干|淄博滨州光缆:淄博柳泉路-滨州渤海七路</v>
      </c>
      <c r="F6610" s="3">
        <f>INDEX(光放段!$I$4:$I$237,MATCH(纤芯!H6610,光放段!$B$4:$B$237,0))</f>
        <v>37063100000</v>
      </c>
      <c r="G6610" s="3" t="str">
        <f t="shared" si="515"/>
        <v>山东二干|淄博滨州光缆:淄博柳泉路-滨小营镇</v>
      </c>
      <c r="H6610" s="3">
        <f>INDEX(光放段!$B$4:$B$237,MATCH(纤芯!G6610,光放段!$C$4:$C$237,0))</f>
        <v>37063101000</v>
      </c>
      <c r="I6610" s="3" t="str">
        <f t="shared" si="516"/>
        <v>淄博滨州光缆</v>
      </c>
      <c r="J6610" s="3" t="str">
        <f>INDEX(子缆名称!$B$4:$B$29,纤芯!M6610)</f>
        <v>C缆</v>
      </c>
      <c r="K6610" s="3">
        <v>27</v>
      </c>
      <c r="L6610" s="3">
        <f t="shared" si="517"/>
        <v>3</v>
      </c>
      <c r="M6610" s="3">
        <f t="shared" si="518"/>
        <v>3</v>
      </c>
      <c r="N6610" s="3" t="s">
        <v>64</v>
      </c>
      <c r="O6610" s="3">
        <f>COUNTIF([1]局站!$D$4:$D$172,"="&amp;N6610)</f>
        <v>1</v>
      </c>
      <c r="P6610" s="3">
        <v>0</v>
      </c>
      <c r="Q6610" s="3">
        <v>0</v>
      </c>
      <c r="R6610" s="3">
        <v>0</v>
      </c>
      <c r="S6610" s="3" t="s">
        <v>147</v>
      </c>
      <c r="T6610" s="3">
        <f>COUNTIF([1]局站!$D$4:$D$172,"="&amp;S6610)</f>
        <v>1</v>
      </c>
      <c r="U6610" s="3">
        <v>0</v>
      </c>
      <c r="V6610" s="3">
        <v>0</v>
      </c>
      <c r="W6610" s="3">
        <v>0</v>
      </c>
      <c r="X6610" s="3" t="s">
        <v>1215</v>
      </c>
      <c r="Y6610" s="3" t="s">
        <v>880</v>
      </c>
      <c r="Z6610" s="3" t="str">
        <f>INDEX(业务类型!$C$4:$C$8,MATCH(纤芯!Y6610,业务类型!$B$4:$B$8,0))</f>
        <v>IDLE</v>
      </c>
      <c r="AA6610" s="3"/>
    </row>
    <row r="6611" spans="1:27" ht="16.5" x14ac:dyDescent="0.2">
      <c r="A6611" s="3">
        <v>6608</v>
      </c>
      <c r="B6611" s="3">
        <f t="shared" si="514"/>
        <v>37063101028</v>
      </c>
      <c r="C6611" s="3" t="s">
        <v>1166</v>
      </c>
      <c r="D6611" s="3" t="s">
        <v>263</v>
      </c>
      <c r="E6611" s="3" t="str">
        <f>INDEX(光放段!$G$4:$G$237,MATCH(纤芯!G6611,光放段!$C$4:$C$237,0))</f>
        <v>山东二干|淄博滨州光缆:淄博柳泉路-滨州渤海七路</v>
      </c>
      <c r="F6611" s="3">
        <f>INDEX(光放段!$I$4:$I$237,MATCH(纤芯!H6611,光放段!$B$4:$B$237,0))</f>
        <v>37063100000</v>
      </c>
      <c r="G6611" s="3" t="str">
        <f t="shared" si="515"/>
        <v>山东二干|淄博滨州光缆:淄博柳泉路-滨小营镇</v>
      </c>
      <c r="H6611" s="3">
        <f>INDEX(光放段!$B$4:$B$237,MATCH(纤芯!G6611,光放段!$C$4:$C$237,0))</f>
        <v>37063101000</v>
      </c>
      <c r="I6611" s="3" t="str">
        <f t="shared" si="516"/>
        <v>淄博滨州光缆</v>
      </c>
      <c r="J6611" s="3" t="str">
        <f>INDEX(子缆名称!$B$4:$B$29,纤芯!M6611)</f>
        <v>C缆</v>
      </c>
      <c r="K6611" s="3">
        <v>28</v>
      </c>
      <c r="L6611" s="3">
        <f t="shared" si="517"/>
        <v>4</v>
      </c>
      <c r="M6611" s="3">
        <f t="shared" si="518"/>
        <v>3</v>
      </c>
      <c r="N6611" s="3" t="s">
        <v>64</v>
      </c>
      <c r="O6611" s="3">
        <f>COUNTIF([1]局站!$D$4:$D$172,"="&amp;N6611)</f>
        <v>1</v>
      </c>
      <c r="P6611" s="3">
        <v>0</v>
      </c>
      <c r="Q6611" s="3">
        <v>0</v>
      </c>
      <c r="R6611" s="3">
        <v>0</v>
      </c>
      <c r="S6611" s="3" t="s">
        <v>147</v>
      </c>
      <c r="T6611" s="3">
        <f>COUNTIF([1]局站!$D$4:$D$172,"="&amp;S6611)</f>
        <v>1</v>
      </c>
      <c r="U6611" s="3">
        <v>0</v>
      </c>
      <c r="V6611" s="3">
        <v>0</v>
      </c>
      <c r="W6611" s="3">
        <v>0</v>
      </c>
      <c r="X6611" s="3" t="s">
        <v>1215</v>
      </c>
      <c r="Y6611" s="3" t="s">
        <v>880</v>
      </c>
      <c r="Z6611" s="3" t="str">
        <f>INDEX(业务类型!$C$4:$C$8,MATCH(纤芯!Y6611,业务类型!$B$4:$B$8,0))</f>
        <v>IDLE</v>
      </c>
      <c r="AA6611" s="3"/>
    </row>
    <row r="6612" spans="1:27" ht="16.5" x14ac:dyDescent="0.2">
      <c r="A6612" s="3">
        <v>6609</v>
      </c>
      <c r="B6612" s="3">
        <f t="shared" si="514"/>
        <v>37063101029</v>
      </c>
      <c r="C6612" s="3" t="s">
        <v>1166</v>
      </c>
      <c r="D6612" s="3" t="s">
        <v>263</v>
      </c>
      <c r="E6612" s="3" t="str">
        <f>INDEX(光放段!$G$4:$G$237,MATCH(纤芯!G6612,光放段!$C$4:$C$237,0))</f>
        <v>山东二干|淄博滨州光缆:淄博柳泉路-滨州渤海七路</v>
      </c>
      <c r="F6612" s="3">
        <f>INDEX(光放段!$I$4:$I$237,MATCH(纤芯!H6612,光放段!$B$4:$B$237,0))</f>
        <v>37063100000</v>
      </c>
      <c r="G6612" s="3" t="str">
        <f t="shared" si="515"/>
        <v>山东二干|淄博滨州光缆:淄博柳泉路-滨小营镇</v>
      </c>
      <c r="H6612" s="3">
        <f>INDEX(光放段!$B$4:$B$237,MATCH(纤芯!G6612,光放段!$C$4:$C$237,0))</f>
        <v>37063101000</v>
      </c>
      <c r="I6612" s="3" t="str">
        <f t="shared" si="516"/>
        <v>淄博滨州光缆</v>
      </c>
      <c r="J6612" s="3" t="str">
        <f>INDEX(子缆名称!$B$4:$B$29,纤芯!M6612)</f>
        <v>C缆</v>
      </c>
      <c r="K6612" s="3">
        <v>29</v>
      </c>
      <c r="L6612" s="3">
        <f t="shared" si="517"/>
        <v>5</v>
      </c>
      <c r="M6612" s="3">
        <f t="shared" si="518"/>
        <v>3</v>
      </c>
      <c r="N6612" s="3" t="s">
        <v>64</v>
      </c>
      <c r="O6612" s="3">
        <f>COUNTIF([1]局站!$D$4:$D$172,"="&amp;N6612)</f>
        <v>1</v>
      </c>
      <c r="P6612" s="3">
        <v>0</v>
      </c>
      <c r="Q6612" s="3">
        <v>0</v>
      </c>
      <c r="R6612" s="3">
        <v>0</v>
      </c>
      <c r="S6612" s="3" t="s">
        <v>147</v>
      </c>
      <c r="T6612" s="3">
        <f>COUNTIF([1]局站!$D$4:$D$172,"="&amp;S6612)</f>
        <v>1</v>
      </c>
      <c r="U6612" s="3">
        <v>0</v>
      </c>
      <c r="V6612" s="3">
        <v>0</v>
      </c>
      <c r="W6612" s="3">
        <v>0</v>
      </c>
      <c r="X6612" s="3" t="s">
        <v>1215</v>
      </c>
      <c r="Y6612" s="3" t="s">
        <v>880</v>
      </c>
      <c r="Z6612" s="3" t="str">
        <f>INDEX(业务类型!$C$4:$C$8,MATCH(纤芯!Y6612,业务类型!$B$4:$B$8,0))</f>
        <v>IDLE</v>
      </c>
      <c r="AA6612" s="3"/>
    </row>
    <row r="6613" spans="1:27" ht="16.5" x14ac:dyDescent="0.2">
      <c r="A6613" s="3">
        <v>6610</v>
      </c>
      <c r="B6613" s="3">
        <f t="shared" ref="B6613:B6676" si="519">H6613+K6613</f>
        <v>37063101030</v>
      </c>
      <c r="C6613" s="3" t="s">
        <v>1166</v>
      </c>
      <c r="D6613" s="3" t="s">
        <v>263</v>
      </c>
      <c r="E6613" s="3" t="str">
        <f>INDEX(光放段!$G$4:$G$237,MATCH(纤芯!G6613,光放段!$C$4:$C$237,0))</f>
        <v>山东二干|淄博滨州光缆:淄博柳泉路-滨州渤海七路</v>
      </c>
      <c r="F6613" s="3">
        <f>INDEX(光放段!$I$4:$I$237,MATCH(纤芯!H6613,光放段!$B$4:$B$237,0))</f>
        <v>37063100000</v>
      </c>
      <c r="G6613" s="3" t="str">
        <f t="shared" si="515"/>
        <v>山东二干|淄博滨州光缆:淄博柳泉路-滨小营镇</v>
      </c>
      <c r="H6613" s="3">
        <f>INDEX(光放段!$B$4:$B$237,MATCH(纤芯!G6613,光放段!$C$4:$C$237,0))</f>
        <v>37063101000</v>
      </c>
      <c r="I6613" s="3" t="str">
        <f t="shared" si="516"/>
        <v>淄博滨州光缆</v>
      </c>
      <c r="J6613" s="3" t="str">
        <f>INDEX(子缆名称!$B$4:$B$29,纤芯!M6613)</f>
        <v>C缆</v>
      </c>
      <c r="K6613" s="3">
        <v>30</v>
      </c>
      <c r="L6613" s="3">
        <f t="shared" si="517"/>
        <v>6</v>
      </c>
      <c r="M6613" s="3">
        <f t="shared" si="518"/>
        <v>3</v>
      </c>
      <c r="N6613" s="3" t="s">
        <v>64</v>
      </c>
      <c r="O6613" s="3">
        <f>COUNTIF([1]局站!$D$4:$D$172,"="&amp;N6613)</f>
        <v>1</v>
      </c>
      <c r="P6613" s="3">
        <v>0</v>
      </c>
      <c r="Q6613" s="3">
        <v>0</v>
      </c>
      <c r="R6613" s="3">
        <v>0</v>
      </c>
      <c r="S6613" s="3" t="s">
        <v>147</v>
      </c>
      <c r="T6613" s="3">
        <f>COUNTIF([1]局站!$D$4:$D$172,"="&amp;S6613)</f>
        <v>1</v>
      </c>
      <c r="U6613" s="3">
        <v>0</v>
      </c>
      <c r="V6613" s="3">
        <v>0</v>
      </c>
      <c r="W6613" s="3">
        <v>0</v>
      </c>
      <c r="X6613" s="3" t="s">
        <v>1215</v>
      </c>
      <c r="Y6613" s="3" t="s">
        <v>880</v>
      </c>
      <c r="Z6613" s="3" t="str">
        <f>INDEX(业务类型!$C$4:$C$8,MATCH(纤芯!Y6613,业务类型!$B$4:$B$8,0))</f>
        <v>IDLE</v>
      </c>
      <c r="AA6613" s="3"/>
    </row>
    <row r="6614" spans="1:27" ht="16.5" x14ac:dyDescent="0.2">
      <c r="A6614" s="3">
        <v>6611</v>
      </c>
      <c r="B6614" s="3">
        <f t="shared" si="519"/>
        <v>37063101031</v>
      </c>
      <c r="C6614" s="3" t="s">
        <v>1166</v>
      </c>
      <c r="D6614" s="3" t="s">
        <v>263</v>
      </c>
      <c r="E6614" s="3" t="str">
        <f>INDEX(光放段!$G$4:$G$237,MATCH(纤芯!G6614,光放段!$C$4:$C$237,0))</f>
        <v>山东二干|淄博滨州光缆:淄博柳泉路-滨州渤海七路</v>
      </c>
      <c r="F6614" s="3">
        <f>INDEX(光放段!$I$4:$I$237,MATCH(纤芯!H6614,光放段!$B$4:$B$237,0))</f>
        <v>37063100000</v>
      </c>
      <c r="G6614" s="3" t="str">
        <f t="shared" si="515"/>
        <v>山东二干|淄博滨州光缆:淄博柳泉路-滨小营镇</v>
      </c>
      <c r="H6614" s="3">
        <f>INDEX(光放段!$B$4:$B$237,MATCH(纤芯!G6614,光放段!$C$4:$C$237,0))</f>
        <v>37063101000</v>
      </c>
      <c r="I6614" s="3" t="str">
        <f t="shared" si="516"/>
        <v>淄博滨州光缆</v>
      </c>
      <c r="J6614" s="3" t="str">
        <f>INDEX(子缆名称!$B$4:$B$29,纤芯!M6614)</f>
        <v>C缆</v>
      </c>
      <c r="K6614" s="3">
        <v>31</v>
      </c>
      <c r="L6614" s="3">
        <f t="shared" si="517"/>
        <v>7</v>
      </c>
      <c r="M6614" s="3">
        <f t="shared" si="518"/>
        <v>3</v>
      </c>
      <c r="N6614" s="3" t="s">
        <v>64</v>
      </c>
      <c r="O6614" s="3">
        <f>COUNTIF([1]局站!$D$4:$D$172,"="&amp;N6614)</f>
        <v>1</v>
      </c>
      <c r="P6614" s="3">
        <v>0</v>
      </c>
      <c r="Q6614" s="3">
        <v>0</v>
      </c>
      <c r="R6614" s="3">
        <v>0</v>
      </c>
      <c r="S6614" s="3" t="s">
        <v>147</v>
      </c>
      <c r="T6614" s="3">
        <f>COUNTIF([1]局站!$D$4:$D$172,"="&amp;S6614)</f>
        <v>1</v>
      </c>
      <c r="U6614" s="3">
        <v>0</v>
      </c>
      <c r="V6614" s="3">
        <v>0</v>
      </c>
      <c r="W6614" s="3">
        <v>0</v>
      </c>
      <c r="X6614" s="3" t="s">
        <v>1215</v>
      </c>
      <c r="Y6614" s="3" t="s">
        <v>880</v>
      </c>
      <c r="Z6614" s="3" t="str">
        <f>INDEX(业务类型!$C$4:$C$8,MATCH(纤芯!Y6614,业务类型!$B$4:$B$8,0))</f>
        <v>IDLE</v>
      </c>
      <c r="AA6614" s="3"/>
    </row>
    <row r="6615" spans="1:27" ht="16.5" x14ac:dyDescent="0.2">
      <c r="A6615" s="3">
        <v>6612</v>
      </c>
      <c r="B6615" s="3">
        <f t="shared" si="519"/>
        <v>37063101032</v>
      </c>
      <c r="C6615" s="3" t="s">
        <v>1166</v>
      </c>
      <c r="D6615" s="3" t="s">
        <v>263</v>
      </c>
      <c r="E6615" s="3" t="str">
        <f>INDEX(光放段!$G$4:$G$237,MATCH(纤芯!G6615,光放段!$C$4:$C$237,0))</f>
        <v>山东二干|淄博滨州光缆:淄博柳泉路-滨州渤海七路</v>
      </c>
      <c r="F6615" s="3">
        <f>INDEX(光放段!$I$4:$I$237,MATCH(纤芯!H6615,光放段!$B$4:$B$237,0))</f>
        <v>37063100000</v>
      </c>
      <c r="G6615" s="3" t="str">
        <f t="shared" si="515"/>
        <v>山东二干|淄博滨州光缆:淄博柳泉路-滨小营镇</v>
      </c>
      <c r="H6615" s="3">
        <f>INDEX(光放段!$B$4:$B$237,MATCH(纤芯!G6615,光放段!$C$4:$C$237,0))</f>
        <v>37063101000</v>
      </c>
      <c r="I6615" s="3" t="str">
        <f t="shared" si="516"/>
        <v>淄博滨州光缆</v>
      </c>
      <c r="J6615" s="3" t="str">
        <f>INDEX(子缆名称!$B$4:$B$29,纤芯!M6615)</f>
        <v>C缆</v>
      </c>
      <c r="K6615" s="3">
        <v>32</v>
      </c>
      <c r="L6615" s="3">
        <f t="shared" si="517"/>
        <v>8</v>
      </c>
      <c r="M6615" s="3">
        <f t="shared" si="518"/>
        <v>3</v>
      </c>
      <c r="N6615" s="3" t="s">
        <v>64</v>
      </c>
      <c r="O6615" s="3">
        <f>COUNTIF([1]局站!$D$4:$D$172,"="&amp;N6615)</f>
        <v>1</v>
      </c>
      <c r="P6615" s="3">
        <v>0</v>
      </c>
      <c r="Q6615" s="3">
        <v>0</v>
      </c>
      <c r="R6615" s="3">
        <v>0</v>
      </c>
      <c r="S6615" s="3" t="s">
        <v>147</v>
      </c>
      <c r="T6615" s="3">
        <f>COUNTIF([1]局站!$D$4:$D$172,"="&amp;S6615)</f>
        <v>1</v>
      </c>
      <c r="U6615" s="3">
        <v>0</v>
      </c>
      <c r="V6615" s="3">
        <v>0</v>
      </c>
      <c r="W6615" s="3">
        <v>0</v>
      </c>
      <c r="X6615" s="3" t="s">
        <v>1215</v>
      </c>
      <c r="Y6615" s="3" t="s">
        <v>880</v>
      </c>
      <c r="Z6615" s="3" t="str">
        <f>INDEX(业务类型!$C$4:$C$8,MATCH(纤芯!Y6615,业务类型!$B$4:$B$8,0))</f>
        <v>IDLE</v>
      </c>
      <c r="AA6615" s="3"/>
    </row>
    <row r="6616" spans="1:27" ht="16.5" x14ac:dyDescent="0.2">
      <c r="A6616" s="3">
        <v>6613</v>
      </c>
      <c r="B6616" s="3">
        <f t="shared" si="519"/>
        <v>37063101033</v>
      </c>
      <c r="C6616" s="3" t="s">
        <v>1166</v>
      </c>
      <c r="D6616" s="3" t="s">
        <v>263</v>
      </c>
      <c r="E6616" s="3" t="str">
        <f>INDEX(光放段!$G$4:$G$237,MATCH(纤芯!G6616,光放段!$C$4:$C$237,0))</f>
        <v>山东二干|淄博滨州光缆:淄博柳泉路-滨州渤海七路</v>
      </c>
      <c r="F6616" s="3">
        <f>INDEX(光放段!$I$4:$I$237,MATCH(纤芯!H6616,光放段!$B$4:$B$237,0))</f>
        <v>37063100000</v>
      </c>
      <c r="G6616" s="3" t="str">
        <f t="shared" si="515"/>
        <v>山东二干|淄博滨州光缆:淄博柳泉路-滨小营镇</v>
      </c>
      <c r="H6616" s="3">
        <f>INDEX(光放段!$B$4:$B$237,MATCH(纤芯!G6616,光放段!$C$4:$C$237,0))</f>
        <v>37063101000</v>
      </c>
      <c r="I6616" s="3" t="str">
        <f t="shared" si="516"/>
        <v>淄博滨州光缆</v>
      </c>
      <c r="J6616" s="3" t="str">
        <f>INDEX(子缆名称!$B$4:$B$29,纤芯!M6616)</f>
        <v>C缆</v>
      </c>
      <c r="K6616" s="3">
        <v>33</v>
      </c>
      <c r="L6616" s="3">
        <f t="shared" si="517"/>
        <v>9</v>
      </c>
      <c r="M6616" s="3">
        <f t="shared" si="518"/>
        <v>3</v>
      </c>
      <c r="N6616" s="3" t="s">
        <v>64</v>
      </c>
      <c r="O6616" s="3">
        <f>COUNTIF([1]局站!$D$4:$D$172,"="&amp;N6616)</f>
        <v>1</v>
      </c>
      <c r="P6616" s="3">
        <v>0</v>
      </c>
      <c r="Q6616" s="3">
        <v>0</v>
      </c>
      <c r="R6616" s="3">
        <v>0</v>
      </c>
      <c r="S6616" s="3" t="s">
        <v>147</v>
      </c>
      <c r="T6616" s="3">
        <f>COUNTIF([1]局站!$D$4:$D$172,"="&amp;S6616)</f>
        <v>1</v>
      </c>
      <c r="U6616" s="3">
        <v>0</v>
      </c>
      <c r="V6616" s="3">
        <v>0</v>
      </c>
      <c r="W6616" s="3">
        <v>0</v>
      </c>
      <c r="X6616" s="3" t="s">
        <v>1215</v>
      </c>
      <c r="Y6616" s="3" t="s">
        <v>880</v>
      </c>
      <c r="Z6616" s="3" t="str">
        <f>INDEX(业务类型!$C$4:$C$8,MATCH(纤芯!Y6616,业务类型!$B$4:$B$8,0))</f>
        <v>IDLE</v>
      </c>
      <c r="AA6616" s="3"/>
    </row>
    <row r="6617" spans="1:27" ht="16.5" x14ac:dyDescent="0.2">
      <c r="A6617" s="3">
        <v>6614</v>
      </c>
      <c r="B6617" s="3">
        <f t="shared" si="519"/>
        <v>37063101034</v>
      </c>
      <c r="C6617" s="3" t="s">
        <v>1166</v>
      </c>
      <c r="D6617" s="3" t="s">
        <v>263</v>
      </c>
      <c r="E6617" s="3" t="str">
        <f>INDEX(光放段!$G$4:$G$237,MATCH(纤芯!G6617,光放段!$C$4:$C$237,0))</f>
        <v>山东二干|淄博滨州光缆:淄博柳泉路-滨州渤海七路</v>
      </c>
      <c r="F6617" s="3">
        <f>INDEX(光放段!$I$4:$I$237,MATCH(纤芯!H6617,光放段!$B$4:$B$237,0))</f>
        <v>37063100000</v>
      </c>
      <c r="G6617" s="3" t="str">
        <f t="shared" si="515"/>
        <v>山东二干|淄博滨州光缆:淄博柳泉路-滨小营镇</v>
      </c>
      <c r="H6617" s="3">
        <f>INDEX(光放段!$B$4:$B$237,MATCH(纤芯!G6617,光放段!$C$4:$C$237,0))</f>
        <v>37063101000</v>
      </c>
      <c r="I6617" s="3" t="str">
        <f t="shared" si="516"/>
        <v>淄博滨州光缆</v>
      </c>
      <c r="J6617" s="3" t="str">
        <f>INDEX(子缆名称!$B$4:$B$29,纤芯!M6617)</f>
        <v>C缆</v>
      </c>
      <c r="K6617" s="3">
        <v>34</v>
      </c>
      <c r="L6617" s="3">
        <f t="shared" si="517"/>
        <v>10</v>
      </c>
      <c r="M6617" s="3">
        <f t="shared" si="518"/>
        <v>3</v>
      </c>
      <c r="N6617" s="3" t="s">
        <v>64</v>
      </c>
      <c r="O6617" s="3">
        <f>COUNTIF([1]局站!$D$4:$D$172,"="&amp;N6617)</f>
        <v>1</v>
      </c>
      <c r="P6617" s="3">
        <v>0</v>
      </c>
      <c r="Q6617" s="3">
        <v>0</v>
      </c>
      <c r="R6617" s="3">
        <v>0</v>
      </c>
      <c r="S6617" s="3" t="s">
        <v>147</v>
      </c>
      <c r="T6617" s="3">
        <f>COUNTIF([1]局站!$D$4:$D$172,"="&amp;S6617)</f>
        <v>1</v>
      </c>
      <c r="U6617" s="3">
        <v>0</v>
      </c>
      <c r="V6617" s="3">
        <v>0</v>
      </c>
      <c r="W6617" s="3">
        <v>0</v>
      </c>
      <c r="X6617" s="3" t="s">
        <v>1215</v>
      </c>
      <c r="Y6617" s="3" t="s">
        <v>880</v>
      </c>
      <c r="Z6617" s="3" t="str">
        <f>INDEX(业务类型!$C$4:$C$8,MATCH(纤芯!Y6617,业务类型!$B$4:$B$8,0))</f>
        <v>IDLE</v>
      </c>
      <c r="AA6617" s="3"/>
    </row>
    <row r="6618" spans="1:27" ht="16.5" x14ac:dyDescent="0.2">
      <c r="A6618" s="3">
        <v>6615</v>
      </c>
      <c r="B6618" s="3">
        <f t="shared" si="519"/>
        <v>37063101035</v>
      </c>
      <c r="C6618" s="3" t="s">
        <v>1166</v>
      </c>
      <c r="D6618" s="3" t="s">
        <v>263</v>
      </c>
      <c r="E6618" s="3" t="str">
        <f>INDEX(光放段!$G$4:$G$237,MATCH(纤芯!G6618,光放段!$C$4:$C$237,0))</f>
        <v>山东二干|淄博滨州光缆:淄博柳泉路-滨州渤海七路</v>
      </c>
      <c r="F6618" s="3">
        <f>INDEX(光放段!$I$4:$I$237,MATCH(纤芯!H6618,光放段!$B$4:$B$237,0))</f>
        <v>37063100000</v>
      </c>
      <c r="G6618" s="3" t="str">
        <f t="shared" si="515"/>
        <v>山东二干|淄博滨州光缆:淄博柳泉路-滨小营镇</v>
      </c>
      <c r="H6618" s="3">
        <f>INDEX(光放段!$B$4:$B$237,MATCH(纤芯!G6618,光放段!$C$4:$C$237,0))</f>
        <v>37063101000</v>
      </c>
      <c r="I6618" s="3" t="str">
        <f t="shared" si="516"/>
        <v>淄博滨州光缆</v>
      </c>
      <c r="J6618" s="3" t="str">
        <f>INDEX(子缆名称!$B$4:$B$29,纤芯!M6618)</f>
        <v>C缆</v>
      </c>
      <c r="K6618" s="3">
        <v>35</v>
      </c>
      <c r="L6618" s="3">
        <f t="shared" si="517"/>
        <v>11</v>
      </c>
      <c r="M6618" s="3">
        <f t="shared" si="518"/>
        <v>3</v>
      </c>
      <c r="N6618" s="3" t="s">
        <v>64</v>
      </c>
      <c r="O6618" s="3">
        <f>COUNTIF([1]局站!$D$4:$D$172,"="&amp;N6618)</f>
        <v>1</v>
      </c>
      <c r="P6618" s="3">
        <v>0</v>
      </c>
      <c r="Q6618" s="3">
        <v>0</v>
      </c>
      <c r="R6618" s="3">
        <v>0</v>
      </c>
      <c r="S6618" s="3" t="s">
        <v>147</v>
      </c>
      <c r="T6618" s="3">
        <f>COUNTIF([1]局站!$D$4:$D$172,"="&amp;S6618)</f>
        <v>1</v>
      </c>
      <c r="U6618" s="3">
        <v>0</v>
      </c>
      <c r="V6618" s="3">
        <v>0</v>
      </c>
      <c r="W6618" s="3">
        <v>0</v>
      </c>
      <c r="X6618" s="3" t="s">
        <v>1215</v>
      </c>
      <c r="Y6618" s="3" t="s">
        <v>880</v>
      </c>
      <c r="Z6618" s="3" t="str">
        <f>INDEX(业务类型!$C$4:$C$8,MATCH(纤芯!Y6618,业务类型!$B$4:$B$8,0))</f>
        <v>IDLE</v>
      </c>
      <c r="AA6618" s="3"/>
    </row>
    <row r="6619" spans="1:27" ht="16.5" x14ac:dyDescent="0.2">
      <c r="A6619" s="3">
        <v>6616</v>
      </c>
      <c r="B6619" s="3">
        <f t="shared" si="519"/>
        <v>37063101036</v>
      </c>
      <c r="C6619" s="3" t="s">
        <v>1166</v>
      </c>
      <c r="D6619" s="3" t="s">
        <v>263</v>
      </c>
      <c r="E6619" s="3" t="str">
        <f>INDEX(光放段!$G$4:$G$237,MATCH(纤芯!G6619,光放段!$C$4:$C$237,0))</f>
        <v>山东二干|淄博滨州光缆:淄博柳泉路-滨州渤海七路</v>
      </c>
      <c r="F6619" s="3">
        <f>INDEX(光放段!$I$4:$I$237,MATCH(纤芯!H6619,光放段!$B$4:$B$237,0))</f>
        <v>37063100000</v>
      </c>
      <c r="G6619" s="3" t="str">
        <f t="shared" si="515"/>
        <v>山东二干|淄博滨州光缆:淄博柳泉路-滨小营镇</v>
      </c>
      <c r="H6619" s="3">
        <f>INDEX(光放段!$B$4:$B$237,MATCH(纤芯!G6619,光放段!$C$4:$C$237,0))</f>
        <v>37063101000</v>
      </c>
      <c r="I6619" s="3" t="str">
        <f t="shared" si="516"/>
        <v>淄博滨州光缆</v>
      </c>
      <c r="J6619" s="3" t="str">
        <f>INDEX(子缆名称!$B$4:$B$29,纤芯!M6619)</f>
        <v>C缆</v>
      </c>
      <c r="K6619" s="3">
        <v>36</v>
      </c>
      <c r="L6619" s="3">
        <f t="shared" si="517"/>
        <v>12</v>
      </c>
      <c r="M6619" s="3">
        <f t="shared" si="518"/>
        <v>3</v>
      </c>
      <c r="N6619" s="3" t="s">
        <v>64</v>
      </c>
      <c r="O6619" s="3">
        <f>COUNTIF([1]局站!$D$4:$D$172,"="&amp;N6619)</f>
        <v>1</v>
      </c>
      <c r="P6619" s="3">
        <v>0</v>
      </c>
      <c r="Q6619" s="3">
        <v>0</v>
      </c>
      <c r="R6619" s="3">
        <v>0</v>
      </c>
      <c r="S6619" s="3" t="s">
        <v>147</v>
      </c>
      <c r="T6619" s="3">
        <f>COUNTIF([1]局站!$D$4:$D$172,"="&amp;S6619)</f>
        <v>1</v>
      </c>
      <c r="U6619" s="3">
        <v>0</v>
      </c>
      <c r="V6619" s="3">
        <v>0</v>
      </c>
      <c r="W6619" s="3">
        <v>0</v>
      </c>
      <c r="X6619" s="3" t="s">
        <v>1215</v>
      </c>
      <c r="Y6619" s="3" t="s">
        <v>880</v>
      </c>
      <c r="Z6619" s="3" t="str">
        <f>INDEX(业务类型!$C$4:$C$8,MATCH(纤芯!Y6619,业务类型!$B$4:$B$8,0))</f>
        <v>IDLE</v>
      </c>
      <c r="AA6619" s="3"/>
    </row>
    <row r="6620" spans="1:27" ht="16.5" x14ac:dyDescent="0.2">
      <c r="A6620" s="3">
        <v>6617</v>
      </c>
      <c r="B6620" s="3">
        <f t="shared" si="519"/>
        <v>37063102001</v>
      </c>
      <c r="C6620" s="3" t="s">
        <v>1166</v>
      </c>
      <c r="D6620" s="3" t="s">
        <v>263</v>
      </c>
      <c r="E6620" s="3" t="str">
        <f>INDEX(光放段!$G$4:$G$237,MATCH(纤芯!G6620,光放段!$C$4:$C$237,0))</f>
        <v>山东二干|淄博滨州光缆:淄博柳泉路-滨州渤海七路</v>
      </c>
      <c r="F6620" s="3">
        <f>INDEX(光放段!$I$4:$I$237,MATCH(纤芯!H6620,光放段!$B$4:$B$237,0))</f>
        <v>37063100000</v>
      </c>
      <c r="G6620" s="3" t="str">
        <f t="shared" si="515"/>
        <v>山东二干|淄博滨州光缆:滨小营镇-滨州渤海七路</v>
      </c>
      <c r="H6620" s="3">
        <f>INDEX(光放段!$B$4:$B$237,MATCH(纤芯!G6620,光放段!$C$4:$C$237,0))</f>
        <v>37063102000</v>
      </c>
      <c r="I6620" s="3" t="str">
        <f t="shared" si="516"/>
        <v>淄博滨州光缆</v>
      </c>
      <c r="J6620" s="3" t="str">
        <f>INDEX(子缆名称!$B$4:$B$29,纤芯!M6620)</f>
        <v>A缆</v>
      </c>
      <c r="K6620" s="3">
        <v>1</v>
      </c>
      <c r="L6620" s="3">
        <f t="shared" si="517"/>
        <v>1</v>
      </c>
      <c r="M6620" s="3">
        <f t="shared" si="518"/>
        <v>1</v>
      </c>
      <c r="N6620" s="3" t="s">
        <v>147</v>
      </c>
      <c r="O6620" s="3">
        <f>COUNTIF([1]局站!$D$4:$D$172,"="&amp;N6620)</f>
        <v>1</v>
      </c>
      <c r="P6620" s="3">
        <v>0</v>
      </c>
      <c r="Q6620" s="3">
        <v>0</v>
      </c>
      <c r="R6620" s="3">
        <v>0</v>
      </c>
      <c r="S6620" s="3" t="s">
        <v>162</v>
      </c>
      <c r="T6620" s="3">
        <f>COUNTIF([1]局站!$D$4:$D$172,"="&amp;S6620)</f>
        <v>1</v>
      </c>
      <c r="U6620" s="3">
        <v>0</v>
      </c>
      <c r="V6620" s="3">
        <v>0</v>
      </c>
      <c r="W6620" s="3">
        <v>0</v>
      </c>
      <c r="X6620" s="3" t="s">
        <v>1214</v>
      </c>
      <c r="Y6620" s="3" t="s">
        <v>852</v>
      </c>
      <c r="Z6620" s="3" t="str">
        <f>INDEX(业务类型!$C$4:$C$8,MATCH(纤芯!Y6620,业务类型!$B$4:$B$8,0))</f>
        <v>TWO</v>
      </c>
      <c r="AA6620" s="3" t="s">
        <v>1148</v>
      </c>
    </row>
    <row r="6621" spans="1:27" ht="16.5" x14ac:dyDescent="0.2">
      <c r="A6621" s="3">
        <v>6618</v>
      </c>
      <c r="B6621" s="3">
        <f t="shared" si="519"/>
        <v>37063102002</v>
      </c>
      <c r="C6621" s="3" t="s">
        <v>1166</v>
      </c>
      <c r="D6621" s="3" t="s">
        <v>263</v>
      </c>
      <c r="E6621" s="3" t="str">
        <f>INDEX(光放段!$G$4:$G$237,MATCH(纤芯!G6621,光放段!$C$4:$C$237,0))</f>
        <v>山东二干|淄博滨州光缆:淄博柳泉路-滨州渤海七路</v>
      </c>
      <c r="F6621" s="3">
        <f>INDEX(光放段!$I$4:$I$237,MATCH(纤芯!H6621,光放段!$B$4:$B$237,0))</f>
        <v>37063100000</v>
      </c>
      <c r="G6621" s="3" t="str">
        <f t="shared" si="515"/>
        <v>山东二干|淄博滨州光缆:滨小营镇-滨州渤海七路</v>
      </c>
      <c r="H6621" s="3">
        <f>INDEX(光放段!$B$4:$B$237,MATCH(纤芯!G6621,光放段!$C$4:$C$237,0))</f>
        <v>37063102000</v>
      </c>
      <c r="I6621" s="3" t="str">
        <f t="shared" si="516"/>
        <v>淄博滨州光缆</v>
      </c>
      <c r="J6621" s="3" t="str">
        <f>INDEX(子缆名称!$B$4:$B$29,纤芯!M6621)</f>
        <v>A缆</v>
      </c>
      <c r="K6621" s="3">
        <v>2</v>
      </c>
      <c r="L6621" s="3">
        <f t="shared" si="517"/>
        <v>2</v>
      </c>
      <c r="M6621" s="3">
        <f t="shared" si="518"/>
        <v>1</v>
      </c>
      <c r="N6621" s="3" t="s">
        <v>147</v>
      </c>
      <c r="O6621" s="3">
        <f>COUNTIF([1]局站!$D$4:$D$172,"="&amp;N6621)</f>
        <v>1</v>
      </c>
      <c r="P6621" s="3">
        <v>0</v>
      </c>
      <c r="Q6621" s="3">
        <v>0</v>
      </c>
      <c r="R6621" s="3">
        <v>0</v>
      </c>
      <c r="S6621" s="3" t="s">
        <v>162</v>
      </c>
      <c r="T6621" s="3">
        <f>COUNTIF([1]局站!$D$4:$D$172,"="&amp;S6621)</f>
        <v>1</v>
      </c>
      <c r="U6621" s="3">
        <v>0</v>
      </c>
      <c r="V6621" s="3">
        <v>0</v>
      </c>
      <c r="W6621" s="3">
        <v>0</v>
      </c>
      <c r="X6621" s="3" t="s">
        <v>1214</v>
      </c>
      <c r="Y6621" s="3" t="s">
        <v>852</v>
      </c>
      <c r="Z6621" s="3" t="str">
        <f>INDEX(业务类型!$C$4:$C$8,MATCH(纤芯!Y6621,业务类型!$B$4:$B$8,0))</f>
        <v>TWO</v>
      </c>
      <c r="AA6621" s="3" t="s">
        <v>1148</v>
      </c>
    </row>
    <row r="6622" spans="1:27" ht="16.5" x14ac:dyDescent="0.2">
      <c r="A6622" s="3">
        <v>6619</v>
      </c>
      <c r="B6622" s="3">
        <f t="shared" si="519"/>
        <v>37063102003</v>
      </c>
      <c r="C6622" s="3" t="s">
        <v>1166</v>
      </c>
      <c r="D6622" s="3" t="s">
        <v>263</v>
      </c>
      <c r="E6622" s="3" t="str">
        <f>INDEX(光放段!$G$4:$G$237,MATCH(纤芯!G6622,光放段!$C$4:$C$237,0))</f>
        <v>山东二干|淄博滨州光缆:淄博柳泉路-滨州渤海七路</v>
      </c>
      <c r="F6622" s="3">
        <f>INDEX(光放段!$I$4:$I$237,MATCH(纤芯!H6622,光放段!$B$4:$B$237,0))</f>
        <v>37063100000</v>
      </c>
      <c r="G6622" s="3" t="str">
        <f t="shared" si="515"/>
        <v>山东二干|淄博滨州光缆:滨小营镇-滨州渤海七路</v>
      </c>
      <c r="H6622" s="3">
        <f>INDEX(光放段!$B$4:$B$237,MATCH(纤芯!G6622,光放段!$C$4:$C$237,0))</f>
        <v>37063102000</v>
      </c>
      <c r="I6622" s="3" t="str">
        <f t="shared" si="516"/>
        <v>淄博滨州光缆</v>
      </c>
      <c r="J6622" s="3" t="str">
        <f>INDEX(子缆名称!$B$4:$B$29,纤芯!M6622)</f>
        <v>A缆</v>
      </c>
      <c r="K6622" s="3">
        <v>3</v>
      </c>
      <c r="L6622" s="3">
        <f t="shared" si="517"/>
        <v>3</v>
      </c>
      <c r="M6622" s="3">
        <f t="shared" si="518"/>
        <v>1</v>
      </c>
      <c r="N6622" s="3" t="s">
        <v>147</v>
      </c>
      <c r="O6622" s="3">
        <f>COUNTIF([1]局站!$D$4:$D$172,"="&amp;N6622)</f>
        <v>1</v>
      </c>
      <c r="P6622" s="3">
        <v>0</v>
      </c>
      <c r="Q6622" s="3">
        <v>0</v>
      </c>
      <c r="R6622" s="3">
        <v>0</v>
      </c>
      <c r="S6622" s="3" t="s">
        <v>162</v>
      </c>
      <c r="T6622" s="3">
        <f>COUNTIF([1]局站!$D$4:$D$172,"="&amp;S6622)</f>
        <v>1</v>
      </c>
      <c r="U6622" s="3">
        <v>0</v>
      </c>
      <c r="V6622" s="3">
        <v>0</v>
      </c>
      <c r="W6622" s="3">
        <v>0</v>
      </c>
      <c r="X6622" s="3" t="s">
        <v>1214</v>
      </c>
      <c r="Y6622" s="3" t="s">
        <v>880</v>
      </c>
      <c r="Z6622" s="3" t="str">
        <f>INDEX(业务类型!$C$4:$C$8,MATCH(纤芯!Y6622,业务类型!$B$4:$B$8,0))</f>
        <v>IDLE</v>
      </c>
      <c r="AA6622" s="3"/>
    </row>
    <row r="6623" spans="1:27" ht="16.5" x14ac:dyDescent="0.2">
      <c r="A6623" s="3">
        <v>6620</v>
      </c>
      <c r="B6623" s="3">
        <f t="shared" si="519"/>
        <v>37063102004</v>
      </c>
      <c r="C6623" s="3" t="s">
        <v>1166</v>
      </c>
      <c r="D6623" s="3" t="s">
        <v>263</v>
      </c>
      <c r="E6623" s="3" t="str">
        <f>INDEX(光放段!$G$4:$G$237,MATCH(纤芯!G6623,光放段!$C$4:$C$237,0))</f>
        <v>山东二干|淄博滨州光缆:淄博柳泉路-滨州渤海七路</v>
      </c>
      <c r="F6623" s="3">
        <f>INDEX(光放段!$I$4:$I$237,MATCH(纤芯!H6623,光放段!$B$4:$B$237,0))</f>
        <v>37063100000</v>
      </c>
      <c r="G6623" s="3" t="str">
        <f t="shared" si="515"/>
        <v>山东二干|淄博滨州光缆:滨小营镇-滨州渤海七路</v>
      </c>
      <c r="H6623" s="3">
        <f>INDEX(光放段!$B$4:$B$237,MATCH(纤芯!G6623,光放段!$C$4:$C$237,0))</f>
        <v>37063102000</v>
      </c>
      <c r="I6623" s="3" t="str">
        <f t="shared" si="516"/>
        <v>淄博滨州光缆</v>
      </c>
      <c r="J6623" s="3" t="str">
        <f>INDEX(子缆名称!$B$4:$B$29,纤芯!M6623)</f>
        <v>A缆</v>
      </c>
      <c r="K6623" s="3">
        <v>4</v>
      </c>
      <c r="L6623" s="3">
        <f t="shared" si="517"/>
        <v>4</v>
      </c>
      <c r="M6623" s="3">
        <f t="shared" si="518"/>
        <v>1</v>
      </c>
      <c r="N6623" s="3" t="s">
        <v>147</v>
      </c>
      <c r="O6623" s="3">
        <f>COUNTIF([1]局站!$D$4:$D$172,"="&amp;N6623)</f>
        <v>1</v>
      </c>
      <c r="P6623" s="3">
        <v>0</v>
      </c>
      <c r="Q6623" s="3">
        <v>0</v>
      </c>
      <c r="R6623" s="3">
        <v>0</v>
      </c>
      <c r="S6623" s="3" t="s">
        <v>162</v>
      </c>
      <c r="T6623" s="3">
        <f>COUNTIF([1]局站!$D$4:$D$172,"="&amp;S6623)</f>
        <v>1</v>
      </c>
      <c r="U6623" s="3">
        <v>0</v>
      </c>
      <c r="V6623" s="3">
        <v>0</v>
      </c>
      <c r="W6623" s="3">
        <v>0</v>
      </c>
      <c r="X6623" s="3" t="s">
        <v>1214</v>
      </c>
      <c r="Y6623" s="3" t="s">
        <v>880</v>
      </c>
      <c r="Z6623" s="3" t="str">
        <f>INDEX(业务类型!$C$4:$C$8,MATCH(纤芯!Y6623,业务类型!$B$4:$B$8,0))</f>
        <v>IDLE</v>
      </c>
      <c r="AA6623" s="3"/>
    </row>
    <row r="6624" spans="1:27" ht="16.5" x14ac:dyDescent="0.2">
      <c r="A6624" s="3">
        <v>6621</v>
      </c>
      <c r="B6624" s="3">
        <f t="shared" si="519"/>
        <v>37063102005</v>
      </c>
      <c r="C6624" s="3" t="s">
        <v>1166</v>
      </c>
      <c r="D6624" s="3" t="s">
        <v>263</v>
      </c>
      <c r="E6624" s="3" t="str">
        <f>INDEX(光放段!$G$4:$G$237,MATCH(纤芯!G6624,光放段!$C$4:$C$237,0))</f>
        <v>山东二干|淄博滨州光缆:淄博柳泉路-滨州渤海七路</v>
      </c>
      <c r="F6624" s="3">
        <f>INDEX(光放段!$I$4:$I$237,MATCH(纤芯!H6624,光放段!$B$4:$B$237,0))</f>
        <v>37063100000</v>
      </c>
      <c r="G6624" s="3" t="str">
        <f t="shared" si="515"/>
        <v>山东二干|淄博滨州光缆:滨小营镇-滨州渤海七路</v>
      </c>
      <c r="H6624" s="3">
        <f>INDEX(光放段!$B$4:$B$237,MATCH(纤芯!G6624,光放段!$C$4:$C$237,0))</f>
        <v>37063102000</v>
      </c>
      <c r="I6624" s="3" t="str">
        <f t="shared" si="516"/>
        <v>淄博滨州光缆</v>
      </c>
      <c r="J6624" s="3" t="str">
        <f>INDEX(子缆名称!$B$4:$B$29,纤芯!M6624)</f>
        <v>A缆</v>
      </c>
      <c r="K6624" s="3">
        <v>5</v>
      </c>
      <c r="L6624" s="3">
        <f t="shared" si="517"/>
        <v>5</v>
      </c>
      <c r="M6624" s="3">
        <f t="shared" si="518"/>
        <v>1</v>
      </c>
      <c r="N6624" s="3" t="s">
        <v>147</v>
      </c>
      <c r="O6624" s="3">
        <f>COUNTIF([1]局站!$D$4:$D$172,"="&amp;N6624)</f>
        <v>1</v>
      </c>
      <c r="P6624" s="3">
        <v>0</v>
      </c>
      <c r="Q6624" s="3">
        <v>0</v>
      </c>
      <c r="R6624" s="3">
        <v>0</v>
      </c>
      <c r="S6624" s="3" t="s">
        <v>162</v>
      </c>
      <c r="T6624" s="3">
        <f>COUNTIF([1]局站!$D$4:$D$172,"="&amp;S6624)</f>
        <v>1</v>
      </c>
      <c r="U6624" s="3">
        <v>0</v>
      </c>
      <c r="V6624" s="3">
        <v>0</v>
      </c>
      <c r="W6624" s="3">
        <v>0</v>
      </c>
      <c r="X6624" s="3" t="s">
        <v>1214</v>
      </c>
      <c r="Y6624" s="3" t="s">
        <v>880</v>
      </c>
      <c r="Z6624" s="3" t="str">
        <f>INDEX(业务类型!$C$4:$C$8,MATCH(纤芯!Y6624,业务类型!$B$4:$B$8,0))</f>
        <v>IDLE</v>
      </c>
      <c r="AA6624" s="3"/>
    </row>
    <row r="6625" spans="1:27" ht="16.5" x14ac:dyDescent="0.2">
      <c r="A6625" s="3">
        <v>6622</v>
      </c>
      <c r="B6625" s="3">
        <f t="shared" si="519"/>
        <v>37063102006</v>
      </c>
      <c r="C6625" s="3" t="s">
        <v>1166</v>
      </c>
      <c r="D6625" s="3" t="s">
        <v>263</v>
      </c>
      <c r="E6625" s="3" t="str">
        <f>INDEX(光放段!$G$4:$G$237,MATCH(纤芯!G6625,光放段!$C$4:$C$237,0))</f>
        <v>山东二干|淄博滨州光缆:淄博柳泉路-滨州渤海七路</v>
      </c>
      <c r="F6625" s="3">
        <f>INDEX(光放段!$I$4:$I$237,MATCH(纤芯!H6625,光放段!$B$4:$B$237,0))</f>
        <v>37063100000</v>
      </c>
      <c r="G6625" s="3" t="str">
        <f t="shared" si="515"/>
        <v>山东二干|淄博滨州光缆:滨小营镇-滨州渤海七路</v>
      </c>
      <c r="H6625" s="3">
        <f>INDEX(光放段!$B$4:$B$237,MATCH(纤芯!G6625,光放段!$C$4:$C$237,0))</f>
        <v>37063102000</v>
      </c>
      <c r="I6625" s="3" t="str">
        <f t="shared" si="516"/>
        <v>淄博滨州光缆</v>
      </c>
      <c r="J6625" s="3" t="str">
        <f>INDEX(子缆名称!$B$4:$B$29,纤芯!M6625)</f>
        <v>A缆</v>
      </c>
      <c r="K6625" s="3">
        <v>6</v>
      </c>
      <c r="L6625" s="3">
        <f t="shared" si="517"/>
        <v>6</v>
      </c>
      <c r="M6625" s="3">
        <f t="shared" si="518"/>
        <v>1</v>
      </c>
      <c r="N6625" s="3" t="s">
        <v>147</v>
      </c>
      <c r="O6625" s="3">
        <f>COUNTIF([1]局站!$D$4:$D$172,"="&amp;N6625)</f>
        <v>1</v>
      </c>
      <c r="P6625" s="3">
        <v>0</v>
      </c>
      <c r="Q6625" s="3">
        <v>0</v>
      </c>
      <c r="R6625" s="3">
        <v>0</v>
      </c>
      <c r="S6625" s="3" t="s">
        <v>162</v>
      </c>
      <c r="T6625" s="3">
        <f>COUNTIF([1]局站!$D$4:$D$172,"="&amp;S6625)</f>
        <v>1</v>
      </c>
      <c r="U6625" s="3">
        <v>0</v>
      </c>
      <c r="V6625" s="3">
        <v>0</v>
      </c>
      <c r="W6625" s="3">
        <v>0</v>
      </c>
      <c r="X6625" s="3" t="s">
        <v>1214</v>
      </c>
      <c r="Y6625" s="3" t="s">
        <v>880</v>
      </c>
      <c r="Z6625" s="3" t="str">
        <f>INDEX(业务类型!$C$4:$C$8,MATCH(纤芯!Y6625,业务类型!$B$4:$B$8,0))</f>
        <v>IDLE</v>
      </c>
      <c r="AA6625" s="3"/>
    </row>
    <row r="6626" spans="1:27" ht="16.5" x14ac:dyDescent="0.2">
      <c r="A6626" s="3">
        <v>6623</v>
      </c>
      <c r="B6626" s="3">
        <f t="shared" si="519"/>
        <v>37063102007</v>
      </c>
      <c r="C6626" s="3" t="s">
        <v>1166</v>
      </c>
      <c r="D6626" s="3" t="s">
        <v>263</v>
      </c>
      <c r="E6626" s="3" t="str">
        <f>INDEX(光放段!$G$4:$G$237,MATCH(纤芯!G6626,光放段!$C$4:$C$237,0))</f>
        <v>山东二干|淄博滨州光缆:淄博柳泉路-滨州渤海七路</v>
      </c>
      <c r="F6626" s="3">
        <f>INDEX(光放段!$I$4:$I$237,MATCH(纤芯!H6626,光放段!$B$4:$B$237,0))</f>
        <v>37063100000</v>
      </c>
      <c r="G6626" s="3" t="str">
        <f t="shared" si="515"/>
        <v>山东二干|淄博滨州光缆:滨小营镇-滨州渤海七路</v>
      </c>
      <c r="H6626" s="3">
        <f>INDEX(光放段!$B$4:$B$237,MATCH(纤芯!G6626,光放段!$C$4:$C$237,0))</f>
        <v>37063102000</v>
      </c>
      <c r="I6626" s="3" t="str">
        <f t="shared" si="516"/>
        <v>淄博滨州光缆</v>
      </c>
      <c r="J6626" s="3" t="str">
        <f>INDEX(子缆名称!$B$4:$B$29,纤芯!M6626)</f>
        <v>A缆</v>
      </c>
      <c r="K6626" s="3">
        <v>7</v>
      </c>
      <c r="L6626" s="3">
        <f t="shared" si="517"/>
        <v>7</v>
      </c>
      <c r="M6626" s="3">
        <f t="shared" si="518"/>
        <v>1</v>
      </c>
      <c r="N6626" s="3" t="s">
        <v>147</v>
      </c>
      <c r="O6626" s="3">
        <f>COUNTIF([1]局站!$D$4:$D$172,"="&amp;N6626)</f>
        <v>1</v>
      </c>
      <c r="P6626" s="3">
        <v>0</v>
      </c>
      <c r="Q6626" s="3">
        <v>0</v>
      </c>
      <c r="R6626" s="3">
        <v>0</v>
      </c>
      <c r="S6626" s="3" t="s">
        <v>162</v>
      </c>
      <c r="T6626" s="3">
        <f>COUNTIF([1]局站!$D$4:$D$172,"="&amp;S6626)</f>
        <v>1</v>
      </c>
      <c r="U6626" s="3">
        <v>0</v>
      </c>
      <c r="V6626" s="3">
        <v>0</v>
      </c>
      <c r="W6626" s="3">
        <v>0</v>
      </c>
      <c r="X6626" s="3" t="s">
        <v>1214</v>
      </c>
      <c r="Y6626" s="3" t="s">
        <v>880</v>
      </c>
      <c r="Z6626" s="3" t="str">
        <f>INDEX(业务类型!$C$4:$C$8,MATCH(纤芯!Y6626,业务类型!$B$4:$B$8,0))</f>
        <v>IDLE</v>
      </c>
      <c r="AA6626" s="3"/>
    </row>
    <row r="6627" spans="1:27" ht="16.5" x14ac:dyDescent="0.2">
      <c r="A6627" s="3">
        <v>6624</v>
      </c>
      <c r="B6627" s="3">
        <f t="shared" si="519"/>
        <v>37063102008</v>
      </c>
      <c r="C6627" s="3" t="s">
        <v>1166</v>
      </c>
      <c r="D6627" s="3" t="s">
        <v>263</v>
      </c>
      <c r="E6627" s="3" t="str">
        <f>INDEX(光放段!$G$4:$G$237,MATCH(纤芯!G6627,光放段!$C$4:$C$237,0))</f>
        <v>山东二干|淄博滨州光缆:淄博柳泉路-滨州渤海七路</v>
      </c>
      <c r="F6627" s="3">
        <f>INDEX(光放段!$I$4:$I$237,MATCH(纤芯!H6627,光放段!$B$4:$B$237,0))</f>
        <v>37063100000</v>
      </c>
      <c r="G6627" s="3" t="str">
        <f t="shared" si="515"/>
        <v>山东二干|淄博滨州光缆:滨小营镇-滨州渤海七路</v>
      </c>
      <c r="H6627" s="3">
        <f>INDEX(光放段!$B$4:$B$237,MATCH(纤芯!G6627,光放段!$C$4:$C$237,0))</f>
        <v>37063102000</v>
      </c>
      <c r="I6627" s="3" t="str">
        <f t="shared" si="516"/>
        <v>淄博滨州光缆</v>
      </c>
      <c r="J6627" s="3" t="str">
        <f>INDEX(子缆名称!$B$4:$B$29,纤芯!M6627)</f>
        <v>A缆</v>
      </c>
      <c r="K6627" s="3">
        <v>8</v>
      </c>
      <c r="L6627" s="3">
        <f t="shared" si="517"/>
        <v>8</v>
      </c>
      <c r="M6627" s="3">
        <f t="shared" si="518"/>
        <v>1</v>
      </c>
      <c r="N6627" s="3" t="s">
        <v>147</v>
      </c>
      <c r="O6627" s="3">
        <f>COUNTIF([1]局站!$D$4:$D$172,"="&amp;N6627)</f>
        <v>1</v>
      </c>
      <c r="P6627" s="3">
        <v>0</v>
      </c>
      <c r="Q6627" s="3">
        <v>0</v>
      </c>
      <c r="R6627" s="3">
        <v>0</v>
      </c>
      <c r="S6627" s="3" t="s">
        <v>162</v>
      </c>
      <c r="T6627" s="3">
        <f>COUNTIF([1]局站!$D$4:$D$172,"="&amp;S6627)</f>
        <v>1</v>
      </c>
      <c r="U6627" s="3">
        <v>0</v>
      </c>
      <c r="V6627" s="3">
        <v>0</v>
      </c>
      <c r="W6627" s="3">
        <v>0</v>
      </c>
      <c r="X6627" s="3" t="s">
        <v>1214</v>
      </c>
      <c r="Y6627" s="3" t="s">
        <v>880</v>
      </c>
      <c r="Z6627" s="3" t="str">
        <f>INDEX(业务类型!$C$4:$C$8,MATCH(纤芯!Y6627,业务类型!$B$4:$B$8,0))</f>
        <v>IDLE</v>
      </c>
      <c r="AA6627" s="3"/>
    </row>
    <row r="6628" spans="1:27" ht="16.5" x14ac:dyDescent="0.2">
      <c r="A6628" s="3">
        <v>6625</v>
      </c>
      <c r="B6628" s="3">
        <f t="shared" si="519"/>
        <v>37063102009</v>
      </c>
      <c r="C6628" s="3" t="s">
        <v>1166</v>
      </c>
      <c r="D6628" s="3" t="s">
        <v>263</v>
      </c>
      <c r="E6628" s="3" t="str">
        <f>INDEX(光放段!$G$4:$G$237,MATCH(纤芯!G6628,光放段!$C$4:$C$237,0))</f>
        <v>山东二干|淄博滨州光缆:淄博柳泉路-滨州渤海七路</v>
      </c>
      <c r="F6628" s="3">
        <f>INDEX(光放段!$I$4:$I$237,MATCH(纤芯!H6628,光放段!$B$4:$B$237,0))</f>
        <v>37063100000</v>
      </c>
      <c r="G6628" s="3" t="str">
        <f t="shared" si="515"/>
        <v>山东二干|淄博滨州光缆:滨小营镇-滨州渤海七路</v>
      </c>
      <c r="H6628" s="3">
        <f>INDEX(光放段!$B$4:$B$237,MATCH(纤芯!G6628,光放段!$C$4:$C$237,0))</f>
        <v>37063102000</v>
      </c>
      <c r="I6628" s="3" t="str">
        <f t="shared" si="516"/>
        <v>淄博滨州光缆</v>
      </c>
      <c r="J6628" s="3" t="str">
        <f>INDEX(子缆名称!$B$4:$B$29,纤芯!M6628)</f>
        <v>A缆</v>
      </c>
      <c r="K6628" s="3">
        <v>9</v>
      </c>
      <c r="L6628" s="3">
        <f t="shared" si="517"/>
        <v>9</v>
      </c>
      <c r="M6628" s="3">
        <f t="shared" si="518"/>
        <v>1</v>
      </c>
      <c r="N6628" s="3" t="s">
        <v>147</v>
      </c>
      <c r="O6628" s="3">
        <f>COUNTIF([1]局站!$D$4:$D$172,"="&amp;N6628)</f>
        <v>1</v>
      </c>
      <c r="P6628" s="3">
        <v>0</v>
      </c>
      <c r="Q6628" s="3">
        <v>0</v>
      </c>
      <c r="R6628" s="3">
        <v>0</v>
      </c>
      <c r="S6628" s="3" t="s">
        <v>162</v>
      </c>
      <c r="T6628" s="3">
        <f>COUNTIF([1]局站!$D$4:$D$172,"="&amp;S6628)</f>
        <v>1</v>
      </c>
      <c r="U6628" s="3">
        <v>0</v>
      </c>
      <c r="V6628" s="3">
        <v>0</v>
      </c>
      <c r="W6628" s="3">
        <v>0</v>
      </c>
      <c r="X6628" s="3" t="s">
        <v>1214</v>
      </c>
      <c r="Y6628" s="3" t="s">
        <v>880</v>
      </c>
      <c r="Z6628" s="3" t="str">
        <f>INDEX(业务类型!$C$4:$C$8,MATCH(纤芯!Y6628,业务类型!$B$4:$B$8,0))</f>
        <v>IDLE</v>
      </c>
      <c r="AA6628" s="3"/>
    </row>
    <row r="6629" spans="1:27" ht="16.5" x14ac:dyDescent="0.2">
      <c r="A6629" s="3">
        <v>6626</v>
      </c>
      <c r="B6629" s="3">
        <f t="shared" si="519"/>
        <v>37063102010</v>
      </c>
      <c r="C6629" s="3" t="s">
        <v>1166</v>
      </c>
      <c r="D6629" s="3" t="s">
        <v>263</v>
      </c>
      <c r="E6629" s="3" t="str">
        <f>INDEX(光放段!$G$4:$G$237,MATCH(纤芯!G6629,光放段!$C$4:$C$237,0))</f>
        <v>山东二干|淄博滨州光缆:淄博柳泉路-滨州渤海七路</v>
      </c>
      <c r="F6629" s="3">
        <f>INDEX(光放段!$I$4:$I$237,MATCH(纤芯!H6629,光放段!$B$4:$B$237,0))</f>
        <v>37063100000</v>
      </c>
      <c r="G6629" s="3" t="str">
        <f t="shared" si="515"/>
        <v>山东二干|淄博滨州光缆:滨小营镇-滨州渤海七路</v>
      </c>
      <c r="H6629" s="3">
        <f>INDEX(光放段!$B$4:$B$237,MATCH(纤芯!G6629,光放段!$C$4:$C$237,0))</f>
        <v>37063102000</v>
      </c>
      <c r="I6629" s="3" t="str">
        <f t="shared" si="516"/>
        <v>淄博滨州光缆</v>
      </c>
      <c r="J6629" s="3" t="str">
        <f>INDEX(子缆名称!$B$4:$B$29,纤芯!M6629)</f>
        <v>A缆</v>
      </c>
      <c r="K6629" s="3">
        <v>10</v>
      </c>
      <c r="L6629" s="3">
        <f t="shared" si="517"/>
        <v>10</v>
      </c>
      <c r="M6629" s="3">
        <f t="shared" si="518"/>
        <v>1</v>
      </c>
      <c r="N6629" s="3" t="s">
        <v>147</v>
      </c>
      <c r="O6629" s="3">
        <f>COUNTIF([1]局站!$D$4:$D$172,"="&amp;N6629)</f>
        <v>1</v>
      </c>
      <c r="P6629" s="3">
        <v>0</v>
      </c>
      <c r="Q6629" s="3">
        <v>0</v>
      </c>
      <c r="R6629" s="3">
        <v>0</v>
      </c>
      <c r="S6629" s="3" t="s">
        <v>162</v>
      </c>
      <c r="T6629" s="3">
        <f>COUNTIF([1]局站!$D$4:$D$172,"="&amp;S6629)</f>
        <v>1</v>
      </c>
      <c r="U6629" s="3">
        <v>0</v>
      </c>
      <c r="V6629" s="3">
        <v>0</v>
      </c>
      <c r="W6629" s="3">
        <v>0</v>
      </c>
      <c r="X6629" s="3" t="s">
        <v>1214</v>
      </c>
      <c r="Y6629" s="3" t="s">
        <v>880</v>
      </c>
      <c r="Z6629" s="3" t="str">
        <f>INDEX(业务类型!$C$4:$C$8,MATCH(纤芯!Y6629,业务类型!$B$4:$B$8,0))</f>
        <v>IDLE</v>
      </c>
      <c r="AA6629" s="3"/>
    </row>
    <row r="6630" spans="1:27" ht="16.5" x14ac:dyDescent="0.2">
      <c r="A6630" s="3">
        <v>6627</v>
      </c>
      <c r="B6630" s="3">
        <f t="shared" si="519"/>
        <v>37063102011</v>
      </c>
      <c r="C6630" s="3" t="s">
        <v>1166</v>
      </c>
      <c r="D6630" s="3" t="s">
        <v>263</v>
      </c>
      <c r="E6630" s="3" t="str">
        <f>INDEX(光放段!$G$4:$G$237,MATCH(纤芯!G6630,光放段!$C$4:$C$237,0))</f>
        <v>山东二干|淄博滨州光缆:淄博柳泉路-滨州渤海七路</v>
      </c>
      <c r="F6630" s="3">
        <f>INDEX(光放段!$I$4:$I$237,MATCH(纤芯!H6630,光放段!$B$4:$B$237,0))</f>
        <v>37063100000</v>
      </c>
      <c r="G6630" s="3" t="str">
        <f t="shared" si="515"/>
        <v>山东二干|淄博滨州光缆:滨小营镇-滨州渤海七路</v>
      </c>
      <c r="H6630" s="3">
        <f>INDEX(光放段!$B$4:$B$237,MATCH(纤芯!G6630,光放段!$C$4:$C$237,0))</f>
        <v>37063102000</v>
      </c>
      <c r="I6630" s="3" t="str">
        <f t="shared" si="516"/>
        <v>淄博滨州光缆</v>
      </c>
      <c r="J6630" s="3" t="str">
        <f>INDEX(子缆名称!$B$4:$B$29,纤芯!M6630)</f>
        <v>A缆</v>
      </c>
      <c r="K6630" s="3">
        <v>11</v>
      </c>
      <c r="L6630" s="3">
        <f t="shared" si="517"/>
        <v>11</v>
      </c>
      <c r="M6630" s="3">
        <f t="shared" si="518"/>
        <v>1</v>
      </c>
      <c r="N6630" s="3" t="s">
        <v>147</v>
      </c>
      <c r="O6630" s="3">
        <f>COUNTIF([1]局站!$D$4:$D$172,"="&amp;N6630)</f>
        <v>1</v>
      </c>
      <c r="P6630" s="3">
        <v>0</v>
      </c>
      <c r="Q6630" s="3">
        <v>0</v>
      </c>
      <c r="R6630" s="3">
        <v>0</v>
      </c>
      <c r="S6630" s="3" t="s">
        <v>162</v>
      </c>
      <c r="T6630" s="3">
        <f>COUNTIF([1]局站!$D$4:$D$172,"="&amp;S6630)</f>
        <v>1</v>
      </c>
      <c r="U6630" s="3">
        <v>0</v>
      </c>
      <c r="V6630" s="3">
        <v>0</v>
      </c>
      <c r="W6630" s="3">
        <v>0</v>
      </c>
      <c r="X6630" s="3" t="s">
        <v>1214</v>
      </c>
      <c r="Y6630" s="3" t="s">
        <v>880</v>
      </c>
      <c r="Z6630" s="3" t="str">
        <f>INDEX(业务类型!$C$4:$C$8,MATCH(纤芯!Y6630,业务类型!$B$4:$B$8,0))</f>
        <v>IDLE</v>
      </c>
      <c r="AA6630" s="3"/>
    </row>
    <row r="6631" spans="1:27" ht="16.5" x14ac:dyDescent="0.2">
      <c r="A6631" s="3">
        <v>6628</v>
      </c>
      <c r="B6631" s="3">
        <f t="shared" si="519"/>
        <v>37063102012</v>
      </c>
      <c r="C6631" s="3" t="s">
        <v>1166</v>
      </c>
      <c r="D6631" s="3" t="s">
        <v>263</v>
      </c>
      <c r="E6631" s="3" t="str">
        <f>INDEX(光放段!$G$4:$G$237,MATCH(纤芯!G6631,光放段!$C$4:$C$237,0))</f>
        <v>山东二干|淄博滨州光缆:淄博柳泉路-滨州渤海七路</v>
      </c>
      <c r="F6631" s="3">
        <f>INDEX(光放段!$I$4:$I$237,MATCH(纤芯!H6631,光放段!$B$4:$B$237,0))</f>
        <v>37063100000</v>
      </c>
      <c r="G6631" s="3" t="str">
        <f t="shared" si="515"/>
        <v>山东二干|淄博滨州光缆:滨小营镇-滨州渤海七路</v>
      </c>
      <c r="H6631" s="3">
        <f>INDEX(光放段!$B$4:$B$237,MATCH(纤芯!G6631,光放段!$C$4:$C$237,0))</f>
        <v>37063102000</v>
      </c>
      <c r="I6631" s="3" t="str">
        <f t="shared" si="516"/>
        <v>淄博滨州光缆</v>
      </c>
      <c r="J6631" s="3" t="str">
        <f>INDEX(子缆名称!$B$4:$B$29,纤芯!M6631)</f>
        <v>A缆</v>
      </c>
      <c r="K6631" s="3">
        <v>12</v>
      </c>
      <c r="L6631" s="3">
        <f t="shared" si="517"/>
        <v>12</v>
      </c>
      <c r="M6631" s="3">
        <f t="shared" si="518"/>
        <v>1</v>
      </c>
      <c r="N6631" s="3" t="s">
        <v>147</v>
      </c>
      <c r="O6631" s="3">
        <f>COUNTIF([1]局站!$D$4:$D$172,"="&amp;N6631)</f>
        <v>1</v>
      </c>
      <c r="P6631" s="3">
        <v>0</v>
      </c>
      <c r="Q6631" s="3">
        <v>0</v>
      </c>
      <c r="R6631" s="3">
        <v>0</v>
      </c>
      <c r="S6631" s="3" t="s">
        <v>162</v>
      </c>
      <c r="T6631" s="3">
        <f>COUNTIF([1]局站!$D$4:$D$172,"="&amp;S6631)</f>
        <v>1</v>
      </c>
      <c r="U6631" s="3">
        <v>0</v>
      </c>
      <c r="V6631" s="3">
        <v>0</v>
      </c>
      <c r="W6631" s="3">
        <v>0</v>
      </c>
      <c r="X6631" s="3" t="s">
        <v>1214</v>
      </c>
      <c r="Y6631" s="3" t="s">
        <v>880</v>
      </c>
      <c r="Z6631" s="3" t="str">
        <f>INDEX(业务类型!$C$4:$C$8,MATCH(纤芯!Y6631,业务类型!$B$4:$B$8,0))</f>
        <v>IDLE</v>
      </c>
      <c r="AA6631" s="3"/>
    </row>
    <row r="6632" spans="1:27" ht="16.5" x14ac:dyDescent="0.2">
      <c r="A6632" s="3">
        <v>6629</v>
      </c>
      <c r="B6632" s="3">
        <f t="shared" si="519"/>
        <v>37063102013</v>
      </c>
      <c r="C6632" s="3" t="s">
        <v>1166</v>
      </c>
      <c r="D6632" s="3" t="s">
        <v>263</v>
      </c>
      <c r="E6632" s="3" t="str">
        <f>INDEX(光放段!$G$4:$G$237,MATCH(纤芯!G6632,光放段!$C$4:$C$237,0))</f>
        <v>山东二干|淄博滨州光缆:淄博柳泉路-滨州渤海七路</v>
      </c>
      <c r="F6632" s="3">
        <f>INDEX(光放段!$I$4:$I$237,MATCH(纤芯!H6632,光放段!$B$4:$B$237,0))</f>
        <v>37063100000</v>
      </c>
      <c r="G6632" s="3" t="str">
        <f t="shared" si="515"/>
        <v>山东二干|淄博滨州光缆:滨小营镇-滨州渤海七路</v>
      </c>
      <c r="H6632" s="3">
        <f>INDEX(光放段!$B$4:$B$237,MATCH(纤芯!G6632,光放段!$C$4:$C$237,0))</f>
        <v>37063102000</v>
      </c>
      <c r="I6632" s="3" t="str">
        <f t="shared" si="516"/>
        <v>淄博滨州光缆</v>
      </c>
      <c r="J6632" s="3" t="str">
        <f>INDEX(子缆名称!$B$4:$B$29,纤芯!M6632)</f>
        <v>B缆</v>
      </c>
      <c r="K6632" s="3">
        <v>13</v>
      </c>
      <c r="L6632" s="3">
        <f t="shared" si="517"/>
        <v>1</v>
      </c>
      <c r="M6632" s="3">
        <f t="shared" si="518"/>
        <v>2</v>
      </c>
      <c r="N6632" s="3" t="s">
        <v>147</v>
      </c>
      <c r="O6632" s="3">
        <f>COUNTIF([1]局站!$D$4:$D$172,"="&amp;N6632)</f>
        <v>1</v>
      </c>
      <c r="P6632" s="3">
        <v>0</v>
      </c>
      <c r="Q6632" s="3">
        <v>0</v>
      </c>
      <c r="R6632" s="3">
        <v>0</v>
      </c>
      <c r="S6632" s="3" t="s">
        <v>162</v>
      </c>
      <c r="T6632" s="3">
        <f>COUNTIF([1]局站!$D$4:$D$172,"="&amp;S6632)</f>
        <v>1</v>
      </c>
      <c r="U6632" s="3">
        <v>0</v>
      </c>
      <c r="V6632" s="3">
        <v>0</v>
      </c>
      <c r="W6632" s="3">
        <v>0</v>
      </c>
      <c r="X6632" s="3" t="s">
        <v>1214</v>
      </c>
      <c r="Y6632" s="3" t="s">
        <v>852</v>
      </c>
      <c r="Z6632" s="3" t="str">
        <f>INDEX(业务类型!$C$4:$C$8,MATCH(纤芯!Y6632,业务类型!$B$4:$B$8,0))</f>
        <v>TWO</v>
      </c>
      <c r="AA6632" s="3" t="s">
        <v>1150</v>
      </c>
    </row>
    <row r="6633" spans="1:27" ht="16.5" x14ac:dyDescent="0.2">
      <c r="A6633" s="3">
        <v>6630</v>
      </c>
      <c r="B6633" s="3">
        <f t="shared" si="519"/>
        <v>37063102014</v>
      </c>
      <c r="C6633" s="3" t="s">
        <v>1166</v>
      </c>
      <c r="D6633" s="3" t="s">
        <v>263</v>
      </c>
      <c r="E6633" s="3" t="str">
        <f>INDEX(光放段!$G$4:$G$237,MATCH(纤芯!G6633,光放段!$C$4:$C$237,0))</f>
        <v>山东二干|淄博滨州光缆:淄博柳泉路-滨州渤海七路</v>
      </c>
      <c r="F6633" s="3">
        <f>INDEX(光放段!$I$4:$I$237,MATCH(纤芯!H6633,光放段!$B$4:$B$237,0))</f>
        <v>37063100000</v>
      </c>
      <c r="G6633" s="3" t="str">
        <f t="shared" si="515"/>
        <v>山东二干|淄博滨州光缆:滨小营镇-滨州渤海七路</v>
      </c>
      <c r="H6633" s="3">
        <f>INDEX(光放段!$B$4:$B$237,MATCH(纤芯!G6633,光放段!$C$4:$C$237,0))</f>
        <v>37063102000</v>
      </c>
      <c r="I6633" s="3" t="str">
        <f t="shared" si="516"/>
        <v>淄博滨州光缆</v>
      </c>
      <c r="J6633" s="3" t="str">
        <f>INDEX(子缆名称!$B$4:$B$29,纤芯!M6633)</f>
        <v>B缆</v>
      </c>
      <c r="K6633" s="3">
        <v>14</v>
      </c>
      <c r="L6633" s="3">
        <f t="shared" si="517"/>
        <v>2</v>
      </c>
      <c r="M6633" s="3">
        <f t="shared" si="518"/>
        <v>2</v>
      </c>
      <c r="N6633" s="3" t="s">
        <v>147</v>
      </c>
      <c r="O6633" s="3">
        <f>COUNTIF([1]局站!$D$4:$D$172,"="&amp;N6633)</f>
        <v>1</v>
      </c>
      <c r="P6633" s="3">
        <v>0</v>
      </c>
      <c r="Q6633" s="3">
        <v>0</v>
      </c>
      <c r="R6633" s="3">
        <v>0</v>
      </c>
      <c r="S6633" s="3" t="s">
        <v>162</v>
      </c>
      <c r="T6633" s="3">
        <f>COUNTIF([1]局站!$D$4:$D$172,"="&amp;S6633)</f>
        <v>1</v>
      </c>
      <c r="U6633" s="3">
        <v>0</v>
      </c>
      <c r="V6633" s="3">
        <v>0</v>
      </c>
      <c r="W6633" s="3">
        <v>0</v>
      </c>
      <c r="X6633" s="3" t="s">
        <v>1214</v>
      </c>
      <c r="Y6633" s="3" t="s">
        <v>852</v>
      </c>
      <c r="Z6633" s="3" t="str">
        <f>INDEX(业务类型!$C$4:$C$8,MATCH(纤芯!Y6633,业务类型!$B$4:$B$8,0))</f>
        <v>TWO</v>
      </c>
      <c r="AA6633" s="3" t="s">
        <v>1150</v>
      </c>
    </row>
    <row r="6634" spans="1:27" ht="16.5" x14ac:dyDescent="0.2">
      <c r="A6634" s="3">
        <v>6631</v>
      </c>
      <c r="B6634" s="3">
        <f t="shared" si="519"/>
        <v>37063102015</v>
      </c>
      <c r="C6634" s="3" t="s">
        <v>1166</v>
      </c>
      <c r="D6634" s="3" t="s">
        <v>263</v>
      </c>
      <c r="E6634" s="3" t="str">
        <f>INDEX(光放段!$G$4:$G$237,MATCH(纤芯!G6634,光放段!$C$4:$C$237,0))</f>
        <v>山东二干|淄博滨州光缆:淄博柳泉路-滨州渤海七路</v>
      </c>
      <c r="F6634" s="3">
        <f>INDEX(光放段!$I$4:$I$237,MATCH(纤芯!H6634,光放段!$B$4:$B$237,0))</f>
        <v>37063100000</v>
      </c>
      <c r="G6634" s="3" t="str">
        <f t="shared" si="515"/>
        <v>山东二干|淄博滨州光缆:滨小营镇-滨州渤海七路</v>
      </c>
      <c r="H6634" s="3">
        <f>INDEX(光放段!$B$4:$B$237,MATCH(纤芯!G6634,光放段!$C$4:$C$237,0))</f>
        <v>37063102000</v>
      </c>
      <c r="I6634" s="3" t="str">
        <f t="shared" si="516"/>
        <v>淄博滨州光缆</v>
      </c>
      <c r="J6634" s="3" t="str">
        <f>INDEX(子缆名称!$B$4:$B$29,纤芯!M6634)</f>
        <v>B缆</v>
      </c>
      <c r="K6634" s="3">
        <v>15</v>
      </c>
      <c r="L6634" s="3">
        <f t="shared" si="517"/>
        <v>3</v>
      </c>
      <c r="M6634" s="3">
        <f t="shared" si="518"/>
        <v>2</v>
      </c>
      <c r="N6634" s="3" t="s">
        <v>147</v>
      </c>
      <c r="O6634" s="3">
        <f>COUNTIF([1]局站!$D$4:$D$172,"="&amp;N6634)</f>
        <v>1</v>
      </c>
      <c r="P6634" s="3">
        <v>0</v>
      </c>
      <c r="Q6634" s="3">
        <v>0</v>
      </c>
      <c r="R6634" s="3">
        <v>0</v>
      </c>
      <c r="S6634" s="3" t="s">
        <v>162</v>
      </c>
      <c r="T6634" s="3">
        <f>COUNTIF([1]局站!$D$4:$D$172,"="&amp;S6634)</f>
        <v>1</v>
      </c>
      <c r="U6634" s="3">
        <v>0</v>
      </c>
      <c r="V6634" s="3">
        <v>0</v>
      </c>
      <c r="W6634" s="3">
        <v>0</v>
      </c>
      <c r="X6634" s="3" t="s">
        <v>1214</v>
      </c>
      <c r="Y6634" s="3" t="s">
        <v>880</v>
      </c>
      <c r="Z6634" s="3" t="str">
        <f>INDEX(业务类型!$C$4:$C$8,MATCH(纤芯!Y6634,业务类型!$B$4:$B$8,0))</f>
        <v>IDLE</v>
      </c>
      <c r="AA6634" s="3"/>
    </row>
    <row r="6635" spans="1:27" ht="16.5" x14ac:dyDescent="0.2">
      <c r="A6635" s="3">
        <v>6632</v>
      </c>
      <c r="B6635" s="3">
        <f t="shared" si="519"/>
        <v>37063102016</v>
      </c>
      <c r="C6635" s="3" t="s">
        <v>1166</v>
      </c>
      <c r="D6635" s="3" t="s">
        <v>263</v>
      </c>
      <c r="E6635" s="3" t="str">
        <f>INDEX(光放段!$G$4:$G$237,MATCH(纤芯!G6635,光放段!$C$4:$C$237,0))</f>
        <v>山东二干|淄博滨州光缆:淄博柳泉路-滨州渤海七路</v>
      </c>
      <c r="F6635" s="3">
        <f>INDEX(光放段!$I$4:$I$237,MATCH(纤芯!H6635,光放段!$B$4:$B$237,0))</f>
        <v>37063100000</v>
      </c>
      <c r="G6635" s="3" t="str">
        <f t="shared" si="515"/>
        <v>山东二干|淄博滨州光缆:滨小营镇-滨州渤海七路</v>
      </c>
      <c r="H6635" s="3">
        <f>INDEX(光放段!$B$4:$B$237,MATCH(纤芯!G6635,光放段!$C$4:$C$237,0))</f>
        <v>37063102000</v>
      </c>
      <c r="I6635" s="3" t="str">
        <f t="shared" si="516"/>
        <v>淄博滨州光缆</v>
      </c>
      <c r="J6635" s="3" t="str">
        <f>INDEX(子缆名称!$B$4:$B$29,纤芯!M6635)</f>
        <v>B缆</v>
      </c>
      <c r="K6635" s="3">
        <v>16</v>
      </c>
      <c r="L6635" s="3">
        <f t="shared" si="517"/>
        <v>4</v>
      </c>
      <c r="M6635" s="3">
        <f t="shared" si="518"/>
        <v>2</v>
      </c>
      <c r="N6635" s="3" t="s">
        <v>147</v>
      </c>
      <c r="O6635" s="3">
        <f>COUNTIF([1]局站!$D$4:$D$172,"="&amp;N6635)</f>
        <v>1</v>
      </c>
      <c r="P6635" s="3">
        <v>0</v>
      </c>
      <c r="Q6635" s="3">
        <v>0</v>
      </c>
      <c r="R6635" s="3">
        <v>0</v>
      </c>
      <c r="S6635" s="3" t="s">
        <v>162</v>
      </c>
      <c r="T6635" s="3">
        <f>COUNTIF([1]局站!$D$4:$D$172,"="&amp;S6635)</f>
        <v>1</v>
      </c>
      <c r="U6635" s="3">
        <v>0</v>
      </c>
      <c r="V6635" s="3">
        <v>0</v>
      </c>
      <c r="W6635" s="3">
        <v>0</v>
      </c>
      <c r="X6635" s="3" t="s">
        <v>1214</v>
      </c>
      <c r="Y6635" s="3" t="s">
        <v>880</v>
      </c>
      <c r="Z6635" s="3" t="str">
        <f>INDEX(业务类型!$C$4:$C$8,MATCH(纤芯!Y6635,业务类型!$B$4:$B$8,0))</f>
        <v>IDLE</v>
      </c>
      <c r="AA6635" s="3"/>
    </row>
    <row r="6636" spans="1:27" ht="16.5" x14ac:dyDescent="0.2">
      <c r="A6636" s="3">
        <v>6633</v>
      </c>
      <c r="B6636" s="3">
        <f t="shared" si="519"/>
        <v>37063102017</v>
      </c>
      <c r="C6636" s="3" t="s">
        <v>1166</v>
      </c>
      <c r="D6636" s="3" t="s">
        <v>263</v>
      </c>
      <c r="E6636" s="3" t="str">
        <f>INDEX(光放段!$G$4:$G$237,MATCH(纤芯!G6636,光放段!$C$4:$C$237,0))</f>
        <v>山东二干|淄博滨州光缆:淄博柳泉路-滨州渤海七路</v>
      </c>
      <c r="F6636" s="3">
        <f>INDEX(光放段!$I$4:$I$237,MATCH(纤芯!H6636,光放段!$B$4:$B$237,0))</f>
        <v>37063100000</v>
      </c>
      <c r="G6636" s="3" t="str">
        <f t="shared" si="515"/>
        <v>山东二干|淄博滨州光缆:滨小营镇-滨州渤海七路</v>
      </c>
      <c r="H6636" s="3">
        <f>INDEX(光放段!$B$4:$B$237,MATCH(纤芯!G6636,光放段!$C$4:$C$237,0))</f>
        <v>37063102000</v>
      </c>
      <c r="I6636" s="3" t="str">
        <f t="shared" si="516"/>
        <v>淄博滨州光缆</v>
      </c>
      <c r="J6636" s="3" t="str">
        <f>INDEX(子缆名称!$B$4:$B$29,纤芯!M6636)</f>
        <v>B缆</v>
      </c>
      <c r="K6636" s="3">
        <v>17</v>
      </c>
      <c r="L6636" s="3">
        <f t="shared" si="517"/>
        <v>5</v>
      </c>
      <c r="M6636" s="3">
        <f t="shared" si="518"/>
        <v>2</v>
      </c>
      <c r="N6636" s="3" t="s">
        <v>147</v>
      </c>
      <c r="O6636" s="3">
        <f>COUNTIF([1]局站!$D$4:$D$172,"="&amp;N6636)</f>
        <v>1</v>
      </c>
      <c r="P6636" s="3">
        <v>0</v>
      </c>
      <c r="Q6636" s="3">
        <v>0</v>
      </c>
      <c r="R6636" s="3">
        <v>0</v>
      </c>
      <c r="S6636" s="3" t="s">
        <v>162</v>
      </c>
      <c r="T6636" s="3">
        <f>COUNTIF([1]局站!$D$4:$D$172,"="&amp;S6636)</f>
        <v>1</v>
      </c>
      <c r="U6636" s="3">
        <v>0</v>
      </c>
      <c r="V6636" s="3">
        <v>0</v>
      </c>
      <c r="W6636" s="3">
        <v>0</v>
      </c>
      <c r="X6636" s="3" t="s">
        <v>1214</v>
      </c>
      <c r="Y6636" s="3" t="s">
        <v>880</v>
      </c>
      <c r="Z6636" s="3" t="str">
        <f>INDEX(业务类型!$C$4:$C$8,MATCH(纤芯!Y6636,业务类型!$B$4:$B$8,0))</f>
        <v>IDLE</v>
      </c>
      <c r="AA6636" s="3"/>
    </row>
    <row r="6637" spans="1:27" ht="16.5" x14ac:dyDescent="0.2">
      <c r="A6637" s="3">
        <v>6634</v>
      </c>
      <c r="B6637" s="3">
        <f t="shared" si="519"/>
        <v>37063102018</v>
      </c>
      <c r="C6637" s="3" t="s">
        <v>1166</v>
      </c>
      <c r="D6637" s="3" t="s">
        <v>263</v>
      </c>
      <c r="E6637" s="3" t="str">
        <f>INDEX(光放段!$G$4:$G$237,MATCH(纤芯!G6637,光放段!$C$4:$C$237,0))</f>
        <v>山东二干|淄博滨州光缆:淄博柳泉路-滨州渤海七路</v>
      </c>
      <c r="F6637" s="3">
        <f>INDEX(光放段!$I$4:$I$237,MATCH(纤芯!H6637,光放段!$B$4:$B$237,0))</f>
        <v>37063100000</v>
      </c>
      <c r="G6637" s="3" t="str">
        <f t="shared" si="515"/>
        <v>山东二干|淄博滨州光缆:滨小营镇-滨州渤海七路</v>
      </c>
      <c r="H6637" s="3">
        <f>INDEX(光放段!$B$4:$B$237,MATCH(纤芯!G6637,光放段!$C$4:$C$237,0))</f>
        <v>37063102000</v>
      </c>
      <c r="I6637" s="3" t="str">
        <f t="shared" si="516"/>
        <v>淄博滨州光缆</v>
      </c>
      <c r="J6637" s="3" t="str">
        <f>INDEX(子缆名称!$B$4:$B$29,纤芯!M6637)</f>
        <v>B缆</v>
      </c>
      <c r="K6637" s="3">
        <v>18</v>
      </c>
      <c r="L6637" s="3">
        <f t="shared" si="517"/>
        <v>6</v>
      </c>
      <c r="M6637" s="3">
        <f t="shared" si="518"/>
        <v>2</v>
      </c>
      <c r="N6637" s="3" t="s">
        <v>147</v>
      </c>
      <c r="O6637" s="3">
        <f>COUNTIF([1]局站!$D$4:$D$172,"="&amp;N6637)</f>
        <v>1</v>
      </c>
      <c r="P6637" s="3">
        <v>0</v>
      </c>
      <c r="Q6637" s="3">
        <v>0</v>
      </c>
      <c r="R6637" s="3">
        <v>0</v>
      </c>
      <c r="S6637" s="3" t="s">
        <v>162</v>
      </c>
      <c r="T6637" s="3">
        <f>COUNTIF([1]局站!$D$4:$D$172,"="&amp;S6637)</f>
        <v>1</v>
      </c>
      <c r="U6637" s="3">
        <v>0</v>
      </c>
      <c r="V6637" s="3">
        <v>0</v>
      </c>
      <c r="W6637" s="3">
        <v>0</v>
      </c>
      <c r="X6637" s="3" t="s">
        <v>1214</v>
      </c>
      <c r="Y6637" s="3" t="s">
        <v>880</v>
      </c>
      <c r="Z6637" s="3" t="str">
        <f>INDEX(业务类型!$C$4:$C$8,MATCH(纤芯!Y6637,业务类型!$B$4:$B$8,0))</f>
        <v>IDLE</v>
      </c>
      <c r="AA6637" s="3"/>
    </row>
    <row r="6638" spans="1:27" ht="16.5" x14ac:dyDescent="0.2">
      <c r="A6638" s="3">
        <v>6635</v>
      </c>
      <c r="B6638" s="3">
        <f t="shared" si="519"/>
        <v>37063102019</v>
      </c>
      <c r="C6638" s="3" t="s">
        <v>1166</v>
      </c>
      <c r="D6638" s="3" t="s">
        <v>263</v>
      </c>
      <c r="E6638" s="3" t="str">
        <f>INDEX(光放段!$G$4:$G$237,MATCH(纤芯!G6638,光放段!$C$4:$C$237,0))</f>
        <v>山东二干|淄博滨州光缆:淄博柳泉路-滨州渤海七路</v>
      </c>
      <c r="F6638" s="3">
        <f>INDEX(光放段!$I$4:$I$237,MATCH(纤芯!H6638,光放段!$B$4:$B$237,0))</f>
        <v>37063100000</v>
      </c>
      <c r="G6638" s="3" t="str">
        <f t="shared" si="515"/>
        <v>山东二干|淄博滨州光缆:滨小营镇-滨州渤海七路</v>
      </c>
      <c r="H6638" s="3">
        <f>INDEX(光放段!$B$4:$B$237,MATCH(纤芯!G6638,光放段!$C$4:$C$237,0))</f>
        <v>37063102000</v>
      </c>
      <c r="I6638" s="3" t="str">
        <f t="shared" si="516"/>
        <v>淄博滨州光缆</v>
      </c>
      <c r="J6638" s="3" t="str">
        <f>INDEX(子缆名称!$B$4:$B$29,纤芯!M6638)</f>
        <v>B缆</v>
      </c>
      <c r="K6638" s="3">
        <v>19</v>
      </c>
      <c r="L6638" s="3">
        <f t="shared" si="517"/>
        <v>7</v>
      </c>
      <c r="M6638" s="3">
        <f t="shared" si="518"/>
        <v>2</v>
      </c>
      <c r="N6638" s="3" t="s">
        <v>147</v>
      </c>
      <c r="O6638" s="3">
        <f>COUNTIF([1]局站!$D$4:$D$172,"="&amp;N6638)</f>
        <v>1</v>
      </c>
      <c r="P6638" s="3">
        <v>0</v>
      </c>
      <c r="Q6638" s="3">
        <v>0</v>
      </c>
      <c r="R6638" s="3">
        <v>0</v>
      </c>
      <c r="S6638" s="3" t="s">
        <v>162</v>
      </c>
      <c r="T6638" s="3">
        <f>COUNTIF([1]局站!$D$4:$D$172,"="&amp;S6638)</f>
        <v>1</v>
      </c>
      <c r="U6638" s="3">
        <v>0</v>
      </c>
      <c r="V6638" s="3">
        <v>0</v>
      </c>
      <c r="W6638" s="3">
        <v>0</v>
      </c>
      <c r="X6638" s="3" t="s">
        <v>1214</v>
      </c>
      <c r="Y6638" s="3" t="s">
        <v>852</v>
      </c>
      <c r="Z6638" s="3" t="str">
        <f>INDEX(业务类型!$C$4:$C$8,MATCH(纤芯!Y6638,业务类型!$B$4:$B$8,0))</f>
        <v>TWO</v>
      </c>
      <c r="AA6638" s="3" t="s">
        <v>886</v>
      </c>
    </row>
    <row r="6639" spans="1:27" ht="16.5" x14ac:dyDescent="0.2">
      <c r="A6639" s="3">
        <v>6636</v>
      </c>
      <c r="B6639" s="3">
        <f t="shared" si="519"/>
        <v>37063102020</v>
      </c>
      <c r="C6639" s="3" t="s">
        <v>1166</v>
      </c>
      <c r="D6639" s="3" t="s">
        <v>263</v>
      </c>
      <c r="E6639" s="3" t="str">
        <f>INDEX(光放段!$G$4:$G$237,MATCH(纤芯!G6639,光放段!$C$4:$C$237,0))</f>
        <v>山东二干|淄博滨州光缆:淄博柳泉路-滨州渤海七路</v>
      </c>
      <c r="F6639" s="3">
        <f>INDEX(光放段!$I$4:$I$237,MATCH(纤芯!H6639,光放段!$B$4:$B$237,0))</f>
        <v>37063100000</v>
      </c>
      <c r="G6639" s="3" t="str">
        <f t="shared" si="515"/>
        <v>山东二干|淄博滨州光缆:滨小营镇-滨州渤海七路</v>
      </c>
      <c r="H6639" s="3">
        <f>INDEX(光放段!$B$4:$B$237,MATCH(纤芯!G6639,光放段!$C$4:$C$237,0))</f>
        <v>37063102000</v>
      </c>
      <c r="I6639" s="3" t="str">
        <f t="shared" si="516"/>
        <v>淄博滨州光缆</v>
      </c>
      <c r="J6639" s="3" t="str">
        <f>INDEX(子缆名称!$B$4:$B$29,纤芯!M6639)</f>
        <v>B缆</v>
      </c>
      <c r="K6639" s="3">
        <v>20</v>
      </c>
      <c r="L6639" s="3">
        <f t="shared" si="517"/>
        <v>8</v>
      </c>
      <c r="M6639" s="3">
        <f t="shared" si="518"/>
        <v>2</v>
      </c>
      <c r="N6639" s="3" t="s">
        <v>147</v>
      </c>
      <c r="O6639" s="3">
        <f>COUNTIF([1]局站!$D$4:$D$172,"="&amp;N6639)</f>
        <v>1</v>
      </c>
      <c r="P6639" s="3">
        <v>0</v>
      </c>
      <c r="Q6639" s="3">
        <v>0</v>
      </c>
      <c r="R6639" s="3">
        <v>0</v>
      </c>
      <c r="S6639" s="3" t="s">
        <v>162</v>
      </c>
      <c r="T6639" s="3">
        <f>COUNTIF([1]局站!$D$4:$D$172,"="&amp;S6639)</f>
        <v>1</v>
      </c>
      <c r="U6639" s="3">
        <v>0</v>
      </c>
      <c r="V6639" s="3">
        <v>0</v>
      </c>
      <c r="W6639" s="3">
        <v>0</v>
      </c>
      <c r="X6639" s="3" t="s">
        <v>1214</v>
      </c>
      <c r="Y6639" s="3" t="s">
        <v>852</v>
      </c>
      <c r="Z6639" s="3" t="str">
        <f>INDEX(业务类型!$C$4:$C$8,MATCH(纤芯!Y6639,业务类型!$B$4:$B$8,0))</f>
        <v>TWO</v>
      </c>
      <c r="AA6639" s="3" t="s">
        <v>886</v>
      </c>
    </row>
    <row r="6640" spans="1:27" ht="16.5" x14ac:dyDescent="0.2">
      <c r="A6640" s="3">
        <v>6637</v>
      </c>
      <c r="B6640" s="3">
        <f t="shared" si="519"/>
        <v>37063102021</v>
      </c>
      <c r="C6640" s="3" t="s">
        <v>1166</v>
      </c>
      <c r="D6640" s="3" t="s">
        <v>263</v>
      </c>
      <c r="E6640" s="3" t="str">
        <f>INDEX(光放段!$G$4:$G$237,MATCH(纤芯!G6640,光放段!$C$4:$C$237,0))</f>
        <v>山东二干|淄博滨州光缆:淄博柳泉路-滨州渤海七路</v>
      </c>
      <c r="F6640" s="3">
        <f>INDEX(光放段!$I$4:$I$237,MATCH(纤芯!H6640,光放段!$B$4:$B$237,0))</f>
        <v>37063100000</v>
      </c>
      <c r="G6640" s="3" t="str">
        <f t="shared" si="515"/>
        <v>山东二干|淄博滨州光缆:滨小营镇-滨州渤海七路</v>
      </c>
      <c r="H6640" s="3">
        <f>INDEX(光放段!$B$4:$B$237,MATCH(纤芯!G6640,光放段!$C$4:$C$237,0))</f>
        <v>37063102000</v>
      </c>
      <c r="I6640" s="3" t="str">
        <f t="shared" si="516"/>
        <v>淄博滨州光缆</v>
      </c>
      <c r="J6640" s="3" t="str">
        <f>INDEX(子缆名称!$B$4:$B$29,纤芯!M6640)</f>
        <v>B缆</v>
      </c>
      <c r="K6640" s="3">
        <v>21</v>
      </c>
      <c r="L6640" s="3">
        <f t="shared" si="517"/>
        <v>9</v>
      </c>
      <c r="M6640" s="3">
        <f t="shared" si="518"/>
        <v>2</v>
      </c>
      <c r="N6640" s="3" t="s">
        <v>147</v>
      </c>
      <c r="O6640" s="3">
        <f>COUNTIF([1]局站!$D$4:$D$172,"="&amp;N6640)</f>
        <v>1</v>
      </c>
      <c r="P6640" s="3">
        <v>0</v>
      </c>
      <c r="Q6640" s="3">
        <v>0</v>
      </c>
      <c r="R6640" s="3">
        <v>0</v>
      </c>
      <c r="S6640" s="3" t="s">
        <v>162</v>
      </c>
      <c r="T6640" s="3">
        <f>COUNTIF([1]局站!$D$4:$D$172,"="&amp;S6640)</f>
        <v>1</v>
      </c>
      <c r="U6640" s="3">
        <v>0</v>
      </c>
      <c r="V6640" s="3">
        <v>0</v>
      </c>
      <c r="W6640" s="3">
        <v>0</v>
      </c>
      <c r="X6640" s="3" t="s">
        <v>1214</v>
      </c>
      <c r="Y6640" s="3" t="s">
        <v>852</v>
      </c>
      <c r="Z6640" s="3" t="str">
        <f>INDEX(业务类型!$C$4:$C$8,MATCH(纤芯!Y6640,业务类型!$B$4:$B$8,0))</f>
        <v>TWO</v>
      </c>
      <c r="AA6640" s="3" t="s">
        <v>1151</v>
      </c>
    </row>
    <row r="6641" spans="1:27" ht="16.5" x14ac:dyDescent="0.2">
      <c r="A6641" s="3">
        <v>6638</v>
      </c>
      <c r="B6641" s="3">
        <f t="shared" si="519"/>
        <v>37063102022</v>
      </c>
      <c r="C6641" s="3" t="s">
        <v>1166</v>
      </c>
      <c r="D6641" s="3" t="s">
        <v>263</v>
      </c>
      <c r="E6641" s="3" t="str">
        <f>INDEX(光放段!$G$4:$G$237,MATCH(纤芯!G6641,光放段!$C$4:$C$237,0))</f>
        <v>山东二干|淄博滨州光缆:淄博柳泉路-滨州渤海七路</v>
      </c>
      <c r="F6641" s="3">
        <f>INDEX(光放段!$I$4:$I$237,MATCH(纤芯!H6641,光放段!$B$4:$B$237,0))</f>
        <v>37063100000</v>
      </c>
      <c r="G6641" s="3" t="str">
        <f t="shared" si="515"/>
        <v>山东二干|淄博滨州光缆:滨小营镇-滨州渤海七路</v>
      </c>
      <c r="H6641" s="3">
        <f>INDEX(光放段!$B$4:$B$237,MATCH(纤芯!G6641,光放段!$C$4:$C$237,0))</f>
        <v>37063102000</v>
      </c>
      <c r="I6641" s="3" t="str">
        <f t="shared" si="516"/>
        <v>淄博滨州光缆</v>
      </c>
      <c r="J6641" s="3" t="str">
        <f>INDEX(子缆名称!$B$4:$B$29,纤芯!M6641)</f>
        <v>B缆</v>
      </c>
      <c r="K6641" s="3">
        <v>22</v>
      </c>
      <c r="L6641" s="3">
        <f t="shared" si="517"/>
        <v>10</v>
      </c>
      <c r="M6641" s="3">
        <f t="shared" si="518"/>
        <v>2</v>
      </c>
      <c r="N6641" s="3" t="s">
        <v>147</v>
      </c>
      <c r="O6641" s="3">
        <f>COUNTIF([1]局站!$D$4:$D$172,"="&amp;N6641)</f>
        <v>1</v>
      </c>
      <c r="P6641" s="3">
        <v>0</v>
      </c>
      <c r="Q6641" s="3">
        <v>0</v>
      </c>
      <c r="R6641" s="3">
        <v>0</v>
      </c>
      <c r="S6641" s="3" t="s">
        <v>162</v>
      </c>
      <c r="T6641" s="3">
        <f>COUNTIF([1]局站!$D$4:$D$172,"="&amp;S6641)</f>
        <v>1</v>
      </c>
      <c r="U6641" s="3">
        <v>0</v>
      </c>
      <c r="V6641" s="3">
        <v>0</v>
      </c>
      <c r="W6641" s="3">
        <v>0</v>
      </c>
      <c r="X6641" s="3" t="s">
        <v>1214</v>
      </c>
      <c r="Y6641" s="3" t="s">
        <v>881</v>
      </c>
      <c r="Z6641" s="3" t="str">
        <f>INDEX(业务类型!$C$4:$C$8,MATCH(纤芯!Y6641,业务类型!$B$4:$B$8,0))</f>
        <v>OTHER</v>
      </c>
      <c r="AA6641" s="3" t="s">
        <v>1149</v>
      </c>
    </row>
    <row r="6642" spans="1:27" ht="16.5" x14ac:dyDescent="0.2">
      <c r="A6642" s="3">
        <v>6639</v>
      </c>
      <c r="B6642" s="3">
        <f t="shared" si="519"/>
        <v>37063102023</v>
      </c>
      <c r="C6642" s="3" t="s">
        <v>1166</v>
      </c>
      <c r="D6642" s="3" t="s">
        <v>263</v>
      </c>
      <c r="E6642" s="3" t="str">
        <f>INDEX(光放段!$G$4:$G$237,MATCH(纤芯!G6642,光放段!$C$4:$C$237,0))</f>
        <v>山东二干|淄博滨州光缆:淄博柳泉路-滨州渤海七路</v>
      </c>
      <c r="F6642" s="3">
        <f>INDEX(光放段!$I$4:$I$237,MATCH(纤芯!H6642,光放段!$B$4:$B$237,0))</f>
        <v>37063100000</v>
      </c>
      <c r="G6642" s="3" t="str">
        <f t="shared" si="515"/>
        <v>山东二干|淄博滨州光缆:滨小营镇-滨州渤海七路</v>
      </c>
      <c r="H6642" s="3">
        <f>INDEX(光放段!$B$4:$B$237,MATCH(纤芯!G6642,光放段!$C$4:$C$237,0))</f>
        <v>37063102000</v>
      </c>
      <c r="I6642" s="3" t="str">
        <f t="shared" si="516"/>
        <v>淄博滨州光缆</v>
      </c>
      <c r="J6642" s="3" t="str">
        <f>INDEX(子缆名称!$B$4:$B$29,纤芯!M6642)</f>
        <v>B缆</v>
      </c>
      <c r="K6642" s="3">
        <v>23</v>
      </c>
      <c r="L6642" s="3">
        <f t="shared" si="517"/>
        <v>11</v>
      </c>
      <c r="M6642" s="3">
        <f t="shared" si="518"/>
        <v>2</v>
      </c>
      <c r="N6642" s="3" t="s">
        <v>147</v>
      </c>
      <c r="O6642" s="3">
        <f>COUNTIF([1]局站!$D$4:$D$172,"="&amp;N6642)</f>
        <v>1</v>
      </c>
      <c r="P6642" s="3">
        <v>0</v>
      </c>
      <c r="Q6642" s="3">
        <v>0</v>
      </c>
      <c r="R6642" s="3">
        <v>0</v>
      </c>
      <c r="S6642" s="3" t="s">
        <v>162</v>
      </c>
      <c r="T6642" s="3">
        <f>COUNTIF([1]局站!$D$4:$D$172,"="&amp;S6642)</f>
        <v>1</v>
      </c>
      <c r="U6642" s="3">
        <v>0</v>
      </c>
      <c r="V6642" s="3">
        <v>0</v>
      </c>
      <c r="W6642" s="3">
        <v>0</v>
      </c>
      <c r="X6642" s="3" t="s">
        <v>1214</v>
      </c>
      <c r="Y6642" s="3" t="s">
        <v>880</v>
      </c>
      <c r="Z6642" s="3" t="str">
        <f>INDEX(业务类型!$C$4:$C$8,MATCH(纤芯!Y6642,业务类型!$B$4:$B$8,0))</f>
        <v>IDLE</v>
      </c>
      <c r="AA6642" s="3"/>
    </row>
    <row r="6643" spans="1:27" ht="16.5" x14ac:dyDescent="0.2">
      <c r="A6643" s="3">
        <v>6640</v>
      </c>
      <c r="B6643" s="3">
        <f t="shared" si="519"/>
        <v>37063102024</v>
      </c>
      <c r="C6643" s="3" t="s">
        <v>1166</v>
      </c>
      <c r="D6643" s="3" t="s">
        <v>263</v>
      </c>
      <c r="E6643" s="3" t="str">
        <f>INDEX(光放段!$G$4:$G$237,MATCH(纤芯!G6643,光放段!$C$4:$C$237,0))</f>
        <v>山东二干|淄博滨州光缆:淄博柳泉路-滨州渤海七路</v>
      </c>
      <c r="F6643" s="3">
        <f>INDEX(光放段!$I$4:$I$237,MATCH(纤芯!H6643,光放段!$B$4:$B$237,0))</f>
        <v>37063100000</v>
      </c>
      <c r="G6643" s="3" t="str">
        <f t="shared" si="515"/>
        <v>山东二干|淄博滨州光缆:滨小营镇-滨州渤海七路</v>
      </c>
      <c r="H6643" s="3">
        <f>INDEX(光放段!$B$4:$B$237,MATCH(纤芯!G6643,光放段!$C$4:$C$237,0))</f>
        <v>37063102000</v>
      </c>
      <c r="I6643" s="3" t="str">
        <f t="shared" si="516"/>
        <v>淄博滨州光缆</v>
      </c>
      <c r="J6643" s="3" t="str">
        <f>INDEX(子缆名称!$B$4:$B$29,纤芯!M6643)</f>
        <v>B缆</v>
      </c>
      <c r="K6643" s="3">
        <v>24</v>
      </c>
      <c r="L6643" s="3">
        <f t="shared" si="517"/>
        <v>12</v>
      </c>
      <c r="M6643" s="3">
        <f t="shared" si="518"/>
        <v>2</v>
      </c>
      <c r="N6643" s="3" t="s">
        <v>147</v>
      </c>
      <c r="O6643" s="3">
        <f>COUNTIF([1]局站!$D$4:$D$172,"="&amp;N6643)</f>
        <v>1</v>
      </c>
      <c r="P6643" s="3">
        <v>0</v>
      </c>
      <c r="Q6643" s="3">
        <v>0</v>
      </c>
      <c r="R6643" s="3">
        <v>0</v>
      </c>
      <c r="S6643" s="3" t="s">
        <v>162</v>
      </c>
      <c r="T6643" s="3">
        <f>COUNTIF([1]局站!$D$4:$D$172,"="&amp;S6643)</f>
        <v>1</v>
      </c>
      <c r="U6643" s="3">
        <v>0</v>
      </c>
      <c r="V6643" s="3">
        <v>0</v>
      </c>
      <c r="W6643" s="3">
        <v>0</v>
      </c>
      <c r="X6643" s="3" t="s">
        <v>1214</v>
      </c>
      <c r="Y6643" s="3" t="s">
        <v>880</v>
      </c>
      <c r="Z6643" s="3" t="str">
        <f>INDEX(业务类型!$C$4:$C$8,MATCH(纤芯!Y6643,业务类型!$B$4:$B$8,0))</f>
        <v>IDLE</v>
      </c>
      <c r="AA6643" s="3"/>
    </row>
    <row r="6644" spans="1:27" ht="16.5" x14ac:dyDescent="0.2">
      <c r="A6644" s="3">
        <v>6641</v>
      </c>
      <c r="B6644" s="3">
        <f t="shared" si="519"/>
        <v>37063102025</v>
      </c>
      <c r="C6644" s="3" t="s">
        <v>1166</v>
      </c>
      <c r="D6644" s="3" t="s">
        <v>263</v>
      </c>
      <c r="E6644" s="3" t="str">
        <f>INDEX(光放段!$G$4:$G$237,MATCH(纤芯!G6644,光放段!$C$4:$C$237,0))</f>
        <v>山东二干|淄博滨州光缆:淄博柳泉路-滨州渤海七路</v>
      </c>
      <c r="F6644" s="3">
        <f>INDEX(光放段!$I$4:$I$237,MATCH(纤芯!H6644,光放段!$B$4:$B$237,0))</f>
        <v>37063100000</v>
      </c>
      <c r="G6644" s="3" t="str">
        <f t="shared" si="515"/>
        <v>山东二干|淄博滨州光缆:滨小营镇-滨州渤海七路</v>
      </c>
      <c r="H6644" s="3">
        <f>INDEX(光放段!$B$4:$B$237,MATCH(纤芯!G6644,光放段!$C$4:$C$237,0))</f>
        <v>37063102000</v>
      </c>
      <c r="I6644" s="3" t="str">
        <f t="shared" si="516"/>
        <v>淄博滨州光缆</v>
      </c>
      <c r="J6644" s="3" t="str">
        <f>INDEX(子缆名称!$B$4:$B$29,纤芯!M6644)</f>
        <v>C缆</v>
      </c>
      <c r="K6644" s="3">
        <v>25</v>
      </c>
      <c r="L6644" s="3">
        <f t="shared" si="517"/>
        <v>1</v>
      </c>
      <c r="M6644" s="3">
        <f t="shared" si="518"/>
        <v>3</v>
      </c>
      <c r="N6644" s="3" t="s">
        <v>147</v>
      </c>
      <c r="O6644" s="3">
        <f>COUNTIF([1]局站!$D$4:$D$172,"="&amp;N6644)</f>
        <v>1</v>
      </c>
      <c r="P6644" s="3">
        <v>0</v>
      </c>
      <c r="Q6644" s="3">
        <v>0</v>
      </c>
      <c r="R6644" s="3">
        <v>0</v>
      </c>
      <c r="S6644" s="3" t="s">
        <v>162</v>
      </c>
      <c r="T6644" s="3">
        <f>COUNTIF([1]局站!$D$4:$D$172,"="&amp;S6644)</f>
        <v>1</v>
      </c>
      <c r="U6644" s="3">
        <v>0</v>
      </c>
      <c r="V6644" s="3">
        <v>0</v>
      </c>
      <c r="W6644" s="3">
        <v>0</v>
      </c>
      <c r="X6644" s="3" t="s">
        <v>1214</v>
      </c>
      <c r="Y6644" s="3" t="s">
        <v>880</v>
      </c>
      <c r="Z6644" s="3" t="str">
        <f>INDEX(业务类型!$C$4:$C$8,MATCH(纤芯!Y6644,业务类型!$B$4:$B$8,0))</f>
        <v>IDLE</v>
      </c>
      <c r="AA6644" s="3"/>
    </row>
    <row r="6645" spans="1:27" ht="16.5" x14ac:dyDescent="0.2">
      <c r="A6645" s="3">
        <v>6642</v>
      </c>
      <c r="B6645" s="3">
        <f t="shared" si="519"/>
        <v>37063102026</v>
      </c>
      <c r="C6645" s="3" t="s">
        <v>1166</v>
      </c>
      <c r="D6645" s="3" t="s">
        <v>263</v>
      </c>
      <c r="E6645" s="3" t="str">
        <f>INDEX(光放段!$G$4:$G$237,MATCH(纤芯!G6645,光放段!$C$4:$C$237,0))</f>
        <v>山东二干|淄博滨州光缆:淄博柳泉路-滨州渤海七路</v>
      </c>
      <c r="F6645" s="3">
        <f>INDEX(光放段!$I$4:$I$237,MATCH(纤芯!H6645,光放段!$B$4:$B$237,0))</f>
        <v>37063100000</v>
      </c>
      <c r="G6645" s="3" t="str">
        <f t="shared" si="515"/>
        <v>山东二干|淄博滨州光缆:滨小营镇-滨州渤海七路</v>
      </c>
      <c r="H6645" s="3">
        <f>INDEX(光放段!$B$4:$B$237,MATCH(纤芯!G6645,光放段!$C$4:$C$237,0))</f>
        <v>37063102000</v>
      </c>
      <c r="I6645" s="3" t="str">
        <f t="shared" si="516"/>
        <v>淄博滨州光缆</v>
      </c>
      <c r="J6645" s="3" t="str">
        <f>INDEX(子缆名称!$B$4:$B$29,纤芯!M6645)</f>
        <v>C缆</v>
      </c>
      <c r="K6645" s="3">
        <v>26</v>
      </c>
      <c r="L6645" s="3">
        <f t="shared" si="517"/>
        <v>2</v>
      </c>
      <c r="M6645" s="3">
        <f t="shared" si="518"/>
        <v>3</v>
      </c>
      <c r="N6645" s="3" t="s">
        <v>147</v>
      </c>
      <c r="O6645" s="3">
        <f>COUNTIF([1]局站!$D$4:$D$172,"="&amp;N6645)</f>
        <v>1</v>
      </c>
      <c r="P6645" s="3">
        <v>0</v>
      </c>
      <c r="Q6645" s="3">
        <v>0</v>
      </c>
      <c r="R6645" s="3">
        <v>0</v>
      </c>
      <c r="S6645" s="3" t="s">
        <v>162</v>
      </c>
      <c r="T6645" s="3">
        <f>COUNTIF([1]局站!$D$4:$D$172,"="&amp;S6645)</f>
        <v>1</v>
      </c>
      <c r="U6645" s="3">
        <v>0</v>
      </c>
      <c r="V6645" s="3">
        <v>0</v>
      </c>
      <c r="W6645" s="3">
        <v>0</v>
      </c>
      <c r="X6645" s="3" t="s">
        <v>1214</v>
      </c>
      <c r="Y6645" s="3" t="s">
        <v>880</v>
      </c>
      <c r="Z6645" s="3" t="str">
        <f>INDEX(业务类型!$C$4:$C$8,MATCH(纤芯!Y6645,业务类型!$B$4:$B$8,0))</f>
        <v>IDLE</v>
      </c>
      <c r="AA6645" s="3"/>
    </row>
    <row r="6646" spans="1:27" ht="16.5" x14ac:dyDescent="0.2">
      <c r="A6646" s="3">
        <v>6643</v>
      </c>
      <c r="B6646" s="3">
        <f t="shared" si="519"/>
        <v>37063102027</v>
      </c>
      <c r="C6646" s="3" t="s">
        <v>1166</v>
      </c>
      <c r="D6646" s="3" t="s">
        <v>263</v>
      </c>
      <c r="E6646" s="3" t="str">
        <f>INDEX(光放段!$G$4:$G$237,MATCH(纤芯!G6646,光放段!$C$4:$C$237,0))</f>
        <v>山东二干|淄博滨州光缆:淄博柳泉路-滨州渤海七路</v>
      </c>
      <c r="F6646" s="3">
        <f>INDEX(光放段!$I$4:$I$237,MATCH(纤芯!H6646,光放段!$B$4:$B$237,0))</f>
        <v>37063100000</v>
      </c>
      <c r="G6646" s="3" t="str">
        <f t="shared" si="515"/>
        <v>山东二干|淄博滨州光缆:滨小营镇-滨州渤海七路</v>
      </c>
      <c r="H6646" s="3">
        <f>INDEX(光放段!$B$4:$B$237,MATCH(纤芯!G6646,光放段!$C$4:$C$237,0))</f>
        <v>37063102000</v>
      </c>
      <c r="I6646" s="3" t="str">
        <f t="shared" si="516"/>
        <v>淄博滨州光缆</v>
      </c>
      <c r="J6646" s="3" t="str">
        <f>INDEX(子缆名称!$B$4:$B$29,纤芯!M6646)</f>
        <v>C缆</v>
      </c>
      <c r="K6646" s="3">
        <v>27</v>
      </c>
      <c r="L6646" s="3">
        <f t="shared" si="517"/>
        <v>3</v>
      </c>
      <c r="M6646" s="3">
        <f t="shared" si="518"/>
        <v>3</v>
      </c>
      <c r="N6646" s="3" t="s">
        <v>147</v>
      </c>
      <c r="O6646" s="3">
        <f>COUNTIF([1]局站!$D$4:$D$172,"="&amp;N6646)</f>
        <v>1</v>
      </c>
      <c r="P6646" s="3">
        <v>0</v>
      </c>
      <c r="Q6646" s="3">
        <v>0</v>
      </c>
      <c r="R6646" s="3">
        <v>0</v>
      </c>
      <c r="S6646" s="3" t="s">
        <v>162</v>
      </c>
      <c r="T6646" s="3">
        <f>COUNTIF([1]局站!$D$4:$D$172,"="&amp;S6646)</f>
        <v>1</v>
      </c>
      <c r="U6646" s="3">
        <v>0</v>
      </c>
      <c r="V6646" s="3">
        <v>0</v>
      </c>
      <c r="W6646" s="3">
        <v>0</v>
      </c>
      <c r="X6646" s="3" t="s">
        <v>1214</v>
      </c>
      <c r="Y6646" s="3" t="s">
        <v>880</v>
      </c>
      <c r="Z6646" s="3" t="str">
        <f>INDEX(业务类型!$C$4:$C$8,MATCH(纤芯!Y6646,业务类型!$B$4:$B$8,0))</f>
        <v>IDLE</v>
      </c>
      <c r="AA6646" s="3"/>
    </row>
    <row r="6647" spans="1:27" ht="16.5" x14ac:dyDescent="0.2">
      <c r="A6647" s="3">
        <v>6644</v>
      </c>
      <c r="B6647" s="3">
        <f t="shared" si="519"/>
        <v>37063102028</v>
      </c>
      <c r="C6647" s="3" t="s">
        <v>1166</v>
      </c>
      <c r="D6647" s="3" t="s">
        <v>263</v>
      </c>
      <c r="E6647" s="3" t="str">
        <f>INDEX(光放段!$G$4:$G$237,MATCH(纤芯!G6647,光放段!$C$4:$C$237,0))</f>
        <v>山东二干|淄博滨州光缆:淄博柳泉路-滨州渤海七路</v>
      </c>
      <c r="F6647" s="3">
        <f>INDEX(光放段!$I$4:$I$237,MATCH(纤芯!H6647,光放段!$B$4:$B$237,0))</f>
        <v>37063100000</v>
      </c>
      <c r="G6647" s="3" t="str">
        <f t="shared" si="515"/>
        <v>山东二干|淄博滨州光缆:滨小营镇-滨州渤海七路</v>
      </c>
      <c r="H6647" s="3">
        <f>INDEX(光放段!$B$4:$B$237,MATCH(纤芯!G6647,光放段!$C$4:$C$237,0))</f>
        <v>37063102000</v>
      </c>
      <c r="I6647" s="3" t="str">
        <f t="shared" si="516"/>
        <v>淄博滨州光缆</v>
      </c>
      <c r="J6647" s="3" t="str">
        <f>INDEX(子缆名称!$B$4:$B$29,纤芯!M6647)</f>
        <v>C缆</v>
      </c>
      <c r="K6647" s="3">
        <v>28</v>
      </c>
      <c r="L6647" s="3">
        <f t="shared" si="517"/>
        <v>4</v>
      </c>
      <c r="M6647" s="3">
        <f t="shared" si="518"/>
        <v>3</v>
      </c>
      <c r="N6647" s="3" t="s">
        <v>147</v>
      </c>
      <c r="O6647" s="3">
        <f>COUNTIF([1]局站!$D$4:$D$172,"="&amp;N6647)</f>
        <v>1</v>
      </c>
      <c r="P6647" s="3">
        <v>0</v>
      </c>
      <c r="Q6647" s="3">
        <v>0</v>
      </c>
      <c r="R6647" s="3">
        <v>0</v>
      </c>
      <c r="S6647" s="3" t="s">
        <v>162</v>
      </c>
      <c r="T6647" s="3">
        <f>COUNTIF([1]局站!$D$4:$D$172,"="&amp;S6647)</f>
        <v>1</v>
      </c>
      <c r="U6647" s="3">
        <v>0</v>
      </c>
      <c r="V6647" s="3">
        <v>0</v>
      </c>
      <c r="W6647" s="3">
        <v>0</v>
      </c>
      <c r="X6647" s="3" t="s">
        <v>1214</v>
      </c>
      <c r="Y6647" s="3" t="s">
        <v>880</v>
      </c>
      <c r="Z6647" s="3" t="str">
        <f>INDEX(业务类型!$C$4:$C$8,MATCH(纤芯!Y6647,业务类型!$B$4:$B$8,0))</f>
        <v>IDLE</v>
      </c>
      <c r="AA6647" s="3"/>
    </row>
    <row r="6648" spans="1:27" ht="16.5" x14ac:dyDescent="0.2">
      <c r="A6648" s="3">
        <v>6645</v>
      </c>
      <c r="B6648" s="3">
        <f t="shared" si="519"/>
        <v>37063102029</v>
      </c>
      <c r="C6648" s="3" t="s">
        <v>1166</v>
      </c>
      <c r="D6648" s="3" t="s">
        <v>263</v>
      </c>
      <c r="E6648" s="3" t="str">
        <f>INDEX(光放段!$G$4:$G$237,MATCH(纤芯!G6648,光放段!$C$4:$C$237,0))</f>
        <v>山东二干|淄博滨州光缆:淄博柳泉路-滨州渤海七路</v>
      </c>
      <c r="F6648" s="3">
        <f>INDEX(光放段!$I$4:$I$237,MATCH(纤芯!H6648,光放段!$B$4:$B$237,0))</f>
        <v>37063100000</v>
      </c>
      <c r="G6648" s="3" t="str">
        <f t="shared" si="515"/>
        <v>山东二干|淄博滨州光缆:滨小营镇-滨州渤海七路</v>
      </c>
      <c r="H6648" s="3">
        <f>INDEX(光放段!$B$4:$B$237,MATCH(纤芯!G6648,光放段!$C$4:$C$237,0))</f>
        <v>37063102000</v>
      </c>
      <c r="I6648" s="3" t="str">
        <f t="shared" si="516"/>
        <v>淄博滨州光缆</v>
      </c>
      <c r="J6648" s="3" t="str">
        <f>INDEX(子缆名称!$B$4:$B$29,纤芯!M6648)</f>
        <v>C缆</v>
      </c>
      <c r="K6648" s="3">
        <v>29</v>
      </c>
      <c r="L6648" s="3">
        <f t="shared" si="517"/>
        <v>5</v>
      </c>
      <c r="M6648" s="3">
        <f t="shared" si="518"/>
        <v>3</v>
      </c>
      <c r="N6648" s="3" t="s">
        <v>147</v>
      </c>
      <c r="O6648" s="3">
        <f>COUNTIF([1]局站!$D$4:$D$172,"="&amp;N6648)</f>
        <v>1</v>
      </c>
      <c r="P6648" s="3">
        <v>0</v>
      </c>
      <c r="Q6648" s="3">
        <v>0</v>
      </c>
      <c r="R6648" s="3">
        <v>0</v>
      </c>
      <c r="S6648" s="3" t="s">
        <v>162</v>
      </c>
      <c r="T6648" s="3">
        <f>COUNTIF([1]局站!$D$4:$D$172,"="&amp;S6648)</f>
        <v>1</v>
      </c>
      <c r="U6648" s="3">
        <v>0</v>
      </c>
      <c r="V6648" s="3">
        <v>0</v>
      </c>
      <c r="W6648" s="3">
        <v>0</v>
      </c>
      <c r="X6648" s="3" t="s">
        <v>1214</v>
      </c>
      <c r="Y6648" s="3" t="s">
        <v>880</v>
      </c>
      <c r="Z6648" s="3" t="str">
        <f>INDEX(业务类型!$C$4:$C$8,MATCH(纤芯!Y6648,业务类型!$B$4:$B$8,0))</f>
        <v>IDLE</v>
      </c>
      <c r="AA6648" s="3"/>
    </row>
    <row r="6649" spans="1:27" ht="16.5" x14ac:dyDescent="0.2">
      <c r="A6649" s="3">
        <v>6646</v>
      </c>
      <c r="B6649" s="3">
        <f t="shared" si="519"/>
        <v>37063102030</v>
      </c>
      <c r="C6649" s="3" t="s">
        <v>1166</v>
      </c>
      <c r="D6649" s="3" t="s">
        <v>263</v>
      </c>
      <c r="E6649" s="3" t="str">
        <f>INDEX(光放段!$G$4:$G$237,MATCH(纤芯!G6649,光放段!$C$4:$C$237,0))</f>
        <v>山东二干|淄博滨州光缆:淄博柳泉路-滨州渤海七路</v>
      </c>
      <c r="F6649" s="3">
        <f>INDEX(光放段!$I$4:$I$237,MATCH(纤芯!H6649,光放段!$B$4:$B$237,0))</f>
        <v>37063100000</v>
      </c>
      <c r="G6649" s="3" t="str">
        <f t="shared" si="515"/>
        <v>山东二干|淄博滨州光缆:滨小营镇-滨州渤海七路</v>
      </c>
      <c r="H6649" s="3">
        <f>INDEX(光放段!$B$4:$B$237,MATCH(纤芯!G6649,光放段!$C$4:$C$237,0))</f>
        <v>37063102000</v>
      </c>
      <c r="I6649" s="3" t="str">
        <f t="shared" si="516"/>
        <v>淄博滨州光缆</v>
      </c>
      <c r="J6649" s="3" t="str">
        <f>INDEX(子缆名称!$B$4:$B$29,纤芯!M6649)</f>
        <v>C缆</v>
      </c>
      <c r="K6649" s="3">
        <v>30</v>
      </c>
      <c r="L6649" s="3">
        <f t="shared" si="517"/>
        <v>6</v>
      </c>
      <c r="M6649" s="3">
        <f t="shared" si="518"/>
        <v>3</v>
      </c>
      <c r="N6649" s="3" t="s">
        <v>147</v>
      </c>
      <c r="O6649" s="3">
        <f>COUNTIF([1]局站!$D$4:$D$172,"="&amp;N6649)</f>
        <v>1</v>
      </c>
      <c r="P6649" s="3">
        <v>0</v>
      </c>
      <c r="Q6649" s="3">
        <v>0</v>
      </c>
      <c r="R6649" s="3">
        <v>0</v>
      </c>
      <c r="S6649" s="3" t="s">
        <v>162</v>
      </c>
      <c r="T6649" s="3">
        <f>COUNTIF([1]局站!$D$4:$D$172,"="&amp;S6649)</f>
        <v>1</v>
      </c>
      <c r="U6649" s="3">
        <v>0</v>
      </c>
      <c r="V6649" s="3">
        <v>0</v>
      </c>
      <c r="W6649" s="3">
        <v>0</v>
      </c>
      <c r="X6649" s="3" t="s">
        <v>1214</v>
      </c>
      <c r="Y6649" s="3" t="s">
        <v>880</v>
      </c>
      <c r="Z6649" s="3" t="str">
        <f>INDEX(业务类型!$C$4:$C$8,MATCH(纤芯!Y6649,业务类型!$B$4:$B$8,0))</f>
        <v>IDLE</v>
      </c>
      <c r="AA6649" s="3"/>
    </row>
    <row r="6650" spans="1:27" ht="16.5" x14ac:dyDescent="0.2">
      <c r="A6650" s="3">
        <v>6647</v>
      </c>
      <c r="B6650" s="3">
        <f t="shared" si="519"/>
        <v>37063102031</v>
      </c>
      <c r="C6650" s="3" t="s">
        <v>1166</v>
      </c>
      <c r="D6650" s="3" t="s">
        <v>263</v>
      </c>
      <c r="E6650" s="3" t="str">
        <f>INDEX(光放段!$G$4:$G$237,MATCH(纤芯!G6650,光放段!$C$4:$C$237,0))</f>
        <v>山东二干|淄博滨州光缆:淄博柳泉路-滨州渤海七路</v>
      </c>
      <c r="F6650" s="3">
        <f>INDEX(光放段!$I$4:$I$237,MATCH(纤芯!H6650,光放段!$B$4:$B$237,0))</f>
        <v>37063100000</v>
      </c>
      <c r="G6650" s="3" t="str">
        <f t="shared" si="515"/>
        <v>山东二干|淄博滨州光缆:滨小营镇-滨州渤海七路</v>
      </c>
      <c r="H6650" s="3">
        <f>INDEX(光放段!$B$4:$B$237,MATCH(纤芯!G6650,光放段!$C$4:$C$237,0))</f>
        <v>37063102000</v>
      </c>
      <c r="I6650" s="3" t="str">
        <f t="shared" si="516"/>
        <v>淄博滨州光缆</v>
      </c>
      <c r="J6650" s="3" t="str">
        <f>INDEX(子缆名称!$B$4:$B$29,纤芯!M6650)</f>
        <v>C缆</v>
      </c>
      <c r="K6650" s="3">
        <v>31</v>
      </c>
      <c r="L6650" s="3">
        <f t="shared" si="517"/>
        <v>7</v>
      </c>
      <c r="M6650" s="3">
        <f t="shared" si="518"/>
        <v>3</v>
      </c>
      <c r="N6650" s="3" t="s">
        <v>147</v>
      </c>
      <c r="O6650" s="3">
        <f>COUNTIF([1]局站!$D$4:$D$172,"="&amp;N6650)</f>
        <v>1</v>
      </c>
      <c r="P6650" s="3">
        <v>0</v>
      </c>
      <c r="Q6650" s="3">
        <v>0</v>
      </c>
      <c r="R6650" s="3">
        <v>0</v>
      </c>
      <c r="S6650" s="3" t="s">
        <v>162</v>
      </c>
      <c r="T6650" s="3">
        <f>COUNTIF([1]局站!$D$4:$D$172,"="&amp;S6650)</f>
        <v>1</v>
      </c>
      <c r="U6650" s="3">
        <v>0</v>
      </c>
      <c r="V6650" s="3">
        <v>0</v>
      </c>
      <c r="W6650" s="3">
        <v>0</v>
      </c>
      <c r="X6650" s="3" t="s">
        <v>1214</v>
      </c>
      <c r="Y6650" s="3" t="s">
        <v>880</v>
      </c>
      <c r="Z6650" s="3" t="str">
        <f>INDEX(业务类型!$C$4:$C$8,MATCH(纤芯!Y6650,业务类型!$B$4:$B$8,0))</f>
        <v>IDLE</v>
      </c>
      <c r="AA6650" s="3"/>
    </row>
    <row r="6651" spans="1:27" ht="16.5" x14ac:dyDescent="0.2">
      <c r="A6651" s="3">
        <v>6648</v>
      </c>
      <c r="B6651" s="3">
        <f t="shared" si="519"/>
        <v>37063102032</v>
      </c>
      <c r="C6651" s="3" t="s">
        <v>1166</v>
      </c>
      <c r="D6651" s="3" t="s">
        <v>263</v>
      </c>
      <c r="E6651" s="3" t="str">
        <f>INDEX(光放段!$G$4:$G$237,MATCH(纤芯!G6651,光放段!$C$4:$C$237,0))</f>
        <v>山东二干|淄博滨州光缆:淄博柳泉路-滨州渤海七路</v>
      </c>
      <c r="F6651" s="3">
        <f>INDEX(光放段!$I$4:$I$237,MATCH(纤芯!H6651,光放段!$B$4:$B$237,0))</f>
        <v>37063100000</v>
      </c>
      <c r="G6651" s="3" t="str">
        <f t="shared" si="515"/>
        <v>山东二干|淄博滨州光缆:滨小营镇-滨州渤海七路</v>
      </c>
      <c r="H6651" s="3">
        <f>INDEX(光放段!$B$4:$B$237,MATCH(纤芯!G6651,光放段!$C$4:$C$237,0))</f>
        <v>37063102000</v>
      </c>
      <c r="I6651" s="3" t="str">
        <f t="shared" si="516"/>
        <v>淄博滨州光缆</v>
      </c>
      <c r="J6651" s="3" t="str">
        <f>INDEX(子缆名称!$B$4:$B$29,纤芯!M6651)</f>
        <v>C缆</v>
      </c>
      <c r="K6651" s="3">
        <v>32</v>
      </c>
      <c r="L6651" s="3">
        <f t="shared" si="517"/>
        <v>8</v>
      </c>
      <c r="M6651" s="3">
        <f t="shared" si="518"/>
        <v>3</v>
      </c>
      <c r="N6651" s="3" t="s">
        <v>147</v>
      </c>
      <c r="O6651" s="3">
        <f>COUNTIF([1]局站!$D$4:$D$172,"="&amp;N6651)</f>
        <v>1</v>
      </c>
      <c r="P6651" s="3">
        <v>0</v>
      </c>
      <c r="Q6651" s="3">
        <v>0</v>
      </c>
      <c r="R6651" s="3">
        <v>0</v>
      </c>
      <c r="S6651" s="3" t="s">
        <v>162</v>
      </c>
      <c r="T6651" s="3">
        <f>COUNTIF([1]局站!$D$4:$D$172,"="&amp;S6651)</f>
        <v>1</v>
      </c>
      <c r="U6651" s="3">
        <v>0</v>
      </c>
      <c r="V6651" s="3">
        <v>0</v>
      </c>
      <c r="W6651" s="3">
        <v>0</v>
      </c>
      <c r="X6651" s="3" t="s">
        <v>1214</v>
      </c>
      <c r="Y6651" s="3" t="s">
        <v>880</v>
      </c>
      <c r="Z6651" s="3" t="str">
        <f>INDEX(业务类型!$C$4:$C$8,MATCH(纤芯!Y6651,业务类型!$B$4:$B$8,0))</f>
        <v>IDLE</v>
      </c>
      <c r="AA6651" s="3"/>
    </row>
    <row r="6652" spans="1:27" ht="16.5" x14ac:dyDescent="0.2">
      <c r="A6652" s="3">
        <v>6649</v>
      </c>
      <c r="B6652" s="3">
        <f t="shared" si="519"/>
        <v>37063102033</v>
      </c>
      <c r="C6652" s="3" t="s">
        <v>1166</v>
      </c>
      <c r="D6652" s="3" t="s">
        <v>263</v>
      </c>
      <c r="E6652" s="3" t="str">
        <f>INDEX(光放段!$G$4:$G$237,MATCH(纤芯!G6652,光放段!$C$4:$C$237,0))</f>
        <v>山东二干|淄博滨州光缆:淄博柳泉路-滨州渤海七路</v>
      </c>
      <c r="F6652" s="3">
        <f>INDEX(光放段!$I$4:$I$237,MATCH(纤芯!H6652,光放段!$B$4:$B$237,0))</f>
        <v>37063100000</v>
      </c>
      <c r="G6652" s="3" t="str">
        <f t="shared" si="515"/>
        <v>山东二干|淄博滨州光缆:滨小营镇-滨州渤海七路</v>
      </c>
      <c r="H6652" s="3">
        <f>INDEX(光放段!$B$4:$B$237,MATCH(纤芯!G6652,光放段!$C$4:$C$237,0))</f>
        <v>37063102000</v>
      </c>
      <c r="I6652" s="3" t="str">
        <f t="shared" si="516"/>
        <v>淄博滨州光缆</v>
      </c>
      <c r="J6652" s="3" t="str">
        <f>INDEX(子缆名称!$B$4:$B$29,纤芯!M6652)</f>
        <v>C缆</v>
      </c>
      <c r="K6652" s="3">
        <v>33</v>
      </c>
      <c r="L6652" s="3">
        <f t="shared" si="517"/>
        <v>9</v>
      </c>
      <c r="M6652" s="3">
        <f t="shared" si="518"/>
        <v>3</v>
      </c>
      <c r="N6652" s="3" t="s">
        <v>147</v>
      </c>
      <c r="O6652" s="3">
        <f>COUNTIF([1]局站!$D$4:$D$172,"="&amp;N6652)</f>
        <v>1</v>
      </c>
      <c r="P6652" s="3">
        <v>0</v>
      </c>
      <c r="Q6652" s="3">
        <v>0</v>
      </c>
      <c r="R6652" s="3">
        <v>0</v>
      </c>
      <c r="S6652" s="3" t="s">
        <v>162</v>
      </c>
      <c r="T6652" s="3">
        <f>COUNTIF([1]局站!$D$4:$D$172,"="&amp;S6652)</f>
        <v>1</v>
      </c>
      <c r="U6652" s="3">
        <v>0</v>
      </c>
      <c r="V6652" s="3">
        <v>0</v>
      </c>
      <c r="W6652" s="3">
        <v>0</v>
      </c>
      <c r="X6652" s="3" t="s">
        <v>1214</v>
      </c>
      <c r="Y6652" s="3" t="s">
        <v>880</v>
      </c>
      <c r="Z6652" s="3" t="str">
        <f>INDEX(业务类型!$C$4:$C$8,MATCH(纤芯!Y6652,业务类型!$B$4:$B$8,0))</f>
        <v>IDLE</v>
      </c>
      <c r="AA6652" s="3"/>
    </row>
    <row r="6653" spans="1:27" ht="16.5" x14ac:dyDescent="0.2">
      <c r="A6653" s="3">
        <v>6650</v>
      </c>
      <c r="B6653" s="3">
        <f t="shared" si="519"/>
        <v>37063102034</v>
      </c>
      <c r="C6653" s="3" t="s">
        <v>1166</v>
      </c>
      <c r="D6653" s="3" t="s">
        <v>263</v>
      </c>
      <c r="E6653" s="3" t="str">
        <f>INDEX(光放段!$G$4:$G$237,MATCH(纤芯!G6653,光放段!$C$4:$C$237,0))</f>
        <v>山东二干|淄博滨州光缆:淄博柳泉路-滨州渤海七路</v>
      </c>
      <c r="F6653" s="3">
        <f>INDEX(光放段!$I$4:$I$237,MATCH(纤芯!H6653,光放段!$B$4:$B$237,0))</f>
        <v>37063100000</v>
      </c>
      <c r="G6653" s="3" t="str">
        <f t="shared" si="515"/>
        <v>山东二干|淄博滨州光缆:滨小营镇-滨州渤海七路</v>
      </c>
      <c r="H6653" s="3">
        <f>INDEX(光放段!$B$4:$B$237,MATCH(纤芯!G6653,光放段!$C$4:$C$237,0))</f>
        <v>37063102000</v>
      </c>
      <c r="I6653" s="3" t="str">
        <f t="shared" si="516"/>
        <v>淄博滨州光缆</v>
      </c>
      <c r="J6653" s="3" t="str">
        <f>INDEX(子缆名称!$B$4:$B$29,纤芯!M6653)</f>
        <v>C缆</v>
      </c>
      <c r="K6653" s="3">
        <v>34</v>
      </c>
      <c r="L6653" s="3">
        <f t="shared" si="517"/>
        <v>10</v>
      </c>
      <c r="M6653" s="3">
        <f t="shared" si="518"/>
        <v>3</v>
      </c>
      <c r="N6653" s="3" t="s">
        <v>147</v>
      </c>
      <c r="O6653" s="3">
        <f>COUNTIF([1]局站!$D$4:$D$172,"="&amp;N6653)</f>
        <v>1</v>
      </c>
      <c r="P6653" s="3">
        <v>0</v>
      </c>
      <c r="Q6653" s="3">
        <v>0</v>
      </c>
      <c r="R6653" s="3">
        <v>0</v>
      </c>
      <c r="S6653" s="3" t="s">
        <v>162</v>
      </c>
      <c r="T6653" s="3">
        <f>COUNTIF([1]局站!$D$4:$D$172,"="&amp;S6653)</f>
        <v>1</v>
      </c>
      <c r="U6653" s="3">
        <v>0</v>
      </c>
      <c r="V6653" s="3">
        <v>0</v>
      </c>
      <c r="W6653" s="3">
        <v>0</v>
      </c>
      <c r="X6653" s="3" t="s">
        <v>1214</v>
      </c>
      <c r="Y6653" s="3" t="s">
        <v>880</v>
      </c>
      <c r="Z6653" s="3" t="str">
        <f>INDEX(业务类型!$C$4:$C$8,MATCH(纤芯!Y6653,业务类型!$B$4:$B$8,0))</f>
        <v>IDLE</v>
      </c>
      <c r="AA6653" s="3"/>
    </row>
    <row r="6654" spans="1:27" ht="16.5" x14ac:dyDescent="0.2">
      <c r="A6654" s="3">
        <v>6651</v>
      </c>
      <c r="B6654" s="3">
        <f t="shared" si="519"/>
        <v>37063102035</v>
      </c>
      <c r="C6654" s="3" t="s">
        <v>1166</v>
      </c>
      <c r="D6654" s="3" t="s">
        <v>263</v>
      </c>
      <c r="E6654" s="3" t="str">
        <f>INDEX(光放段!$G$4:$G$237,MATCH(纤芯!G6654,光放段!$C$4:$C$237,0))</f>
        <v>山东二干|淄博滨州光缆:淄博柳泉路-滨州渤海七路</v>
      </c>
      <c r="F6654" s="3">
        <f>INDEX(光放段!$I$4:$I$237,MATCH(纤芯!H6654,光放段!$B$4:$B$237,0))</f>
        <v>37063100000</v>
      </c>
      <c r="G6654" s="3" t="str">
        <f t="shared" si="515"/>
        <v>山东二干|淄博滨州光缆:滨小营镇-滨州渤海七路</v>
      </c>
      <c r="H6654" s="3">
        <f>INDEX(光放段!$B$4:$B$237,MATCH(纤芯!G6654,光放段!$C$4:$C$237,0))</f>
        <v>37063102000</v>
      </c>
      <c r="I6654" s="3" t="str">
        <f t="shared" si="516"/>
        <v>淄博滨州光缆</v>
      </c>
      <c r="J6654" s="3" t="str">
        <f>INDEX(子缆名称!$B$4:$B$29,纤芯!M6654)</f>
        <v>C缆</v>
      </c>
      <c r="K6654" s="3">
        <v>35</v>
      </c>
      <c r="L6654" s="3">
        <f t="shared" si="517"/>
        <v>11</v>
      </c>
      <c r="M6654" s="3">
        <f t="shared" si="518"/>
        <v>3</v>
      </c>
      <c r="N6654" s="3" t="s">
        <v>147</v>
      </c>
      <c r="O6654" s="3">
        <f>COUNTIF([1]局站!$D$4:$D$172,"="&amp;N6654)</f>
        <v>1</v>
      </c>
      <c r="P6654" s="3">
        <v>0</v>
      </c>
      <c r="Q6654" s="3">
        <v>0</v>
      </c>
      <c r="R6654" s="3">
        <v>0</v>
      </c>
      <c r="S6654" s="3" t="s">
        <v>162</v>
      </c>
      <c r="T6654" s="3">
        <f>COUNTIF([1]局站!$D$4:$D$172,"="&amp;S6654)</f>
        <v>1</v>
      </c>
      <c r="U6654" s="3">
        <v>0</v>
      </c>
      <c r="V6654" s="3">
        <v>0</v>
      </c>
      <c r="W6654" s="3">
        <v>0</v>
      </c>
      <c r="X6654" s="3" t="s">
        <v>1214</v>
      </c>
      <c r="Y6654" s="3" t="s">
        <v>880</v>
      </c>
      <c r="Z6654" s="3" t="str">
        <f>INDEX(业务类型!$C$4:$C$8,MATCH(纤芯!Y6654,业务类型!$B$4:$B$8,0))</f>
        <v>IDLE</v>
      </c>
      <c r="AA6654" s="3"/>
    </row>
    <row r="6655" spans="1:27" ht="16.5" x14ac:dyDescent="0.2">
      <c r="A6655" s="3">
        <v>6652</v>
      </c>
      <c r="B6655" s="3">
        <f t="shared" si="519"/>
        <v>37063102036</v>
      </c>
      <c r="C6655" s="3" t="s">
        <v>1166</v>
      </c>
      <c r="D6655" s="3" t="s">
        <v>263</v>
      </c>
      <c r="E6655" s="3" t="str">
        <f>INDEX(光放段!$G$4:$G$237,MATCH(纤芯!G6655,光放段!$C$4:$C$237,0))</f>
        <v>山东二干|淄博滨州光缆:淄博柳泉路-滨州渤海七路</v>
      </c>
      <c r="F6655" s="3">
        <f>INDEX(光放段!$I$4:$I$237,MATCH(纤芯!H6655,光放段!$B$4:$B$237,0))</f>
        <v>37063100000</v>
      </c>
      <c r="G6655" s="3" t="str">
        <f t="shared" si="515"/>
        <v>山东二干|淄博滨州光缆:滨小营镇-滨州渤海七路</v>
      </c>
      <c r="H6655" s="3">
        <f>INDEX(光放段!$B$4:$B$237,MATCH(纤芯!G6655,光放段!$C$4:$C$237,0))</f>
        <v>37063102000</v>
      </c>
      <c r="I6655" s="3" t="str">
        <f t="shared" si="516"/>
        <v>淄博滨州光缆</v>
      </c>
      <c r="J6655" s="3" t="str">
        <f>INDEX(子缆名称!$B$4:$B$29,纤芯!M6655)</f>
        <v>C缆</v>
      </c>
      <c r="K6655" s="3">
        <v>36</v>
      </c>
      <c r="L6655" s="3">
        <f t="shared" si="517"/>
        <v>12</v>
      </c>
      <c r="M6655" s="3">
        <f t="shared" si="518"/>
        <v>3</v>
      </c>
      <c r="N6655" s="3" t="s">
        <v>147</v>
      </c>
      <c r="O6655" s="3">
        <f>COUNTIF([1]局站!$D$4:$D$172,"="&amp;N6655)</f>
        <v>1</v>
      </c>
      <c r="P6655" s="3">
        <v>0</v>
      </c>
      <c r="Q6655" s="3">
        <v>0</v>
      </c>
      <c r="R6655" s="3">
        <v>0</v>
      </c>
      <c r="S6655" s="3" t="s">
        <v>162</v>
      </c>
      <c r="T6655" s="3">
        <f>COUNTIF([1]局站!$D$4:$D$172,"="&amp;S6655)</f>
        <v>1</v>
      </c>
      <c r="U6655" s="3">
        <v>0</v>
      </c>
      <c r="V6655" s="3">
        <v>0</v>
      </c>
      <c r="W6655" s="3">
        <v>0</v>
      </c>
      <c r="X6655" s="3" t="s">
        <v>1214</v>
      </c>
      <c r="Y6655" s="3" t="s">
        <v>880</v>
      </c>
      <c r="Z6655" s="3" t="str">
        <f>INDEX(业务类型!$C$4:$C$8,MATCH(纤芯!Y6655,业务类型!$B$4:$B$8,0))</f>
        <v>IDLE</v>
      </c>
      <c r="AA6655" s="3"/>
    </row>
    <row r="6656" spans="1:27" ht="16.5" x14ac:dyDescent="0.2">
      <c r="A6656" s="3">
        <v>6653</v>
      </c>
      <c r="B6656" s="3">
        <f t="shared" si="519"/>
        <v>37063102037</v>
      </c>
      <c r="C6656" s="3" t="s">
        <v>1166</v>
      </c>
      <c r="D6656" s="3" t="s">
        <v>263</v>
      </c>
      <c r="E6656" s="3" t="str">
        <f>INDEX(光放段!$G$4:$G$237,MATCH(纤芯!G6656,光放段!$C$4:$C$237,0))</f>
        <v>山东二干|淄博滨州光缆:淄博柳泉路-滨州渤海七路</v>
      </c>
      <c r="F6656" s="3">
        <f>INDEX(光放段!$I$4:$I$237,MATCH(纤芯!H6656,光放段!$B$4:$B$237,0))</f>
        <v>37063100000</v>
      </c>
      <c r="G6656" s="3" t="str">
        <f t="shared" si="515"/>
        <v>山东二干|淄博滨州光缆:滨小营镇-滨州渤海七路</v>
      </c>
      <c r="H6656" s="3">
        <f>INDEX(光放段!$B$4:$B$237,MATCH(纤芯!G6656,光放段!$C$4:$C$237,0))</f>
        <v>37063102000</v>
      </c>
      <c r="I6656" s="3" t="str">
        <f t="shared" si="516"/>
        <v>淄博滨州光缆</v>
      </c>
      <c r="J6656" s="3" t="str">
        <f>INDEX(子缆名称!$B$4:$B$29,纤芯!M6656)</f>
        <v>D缆</v>
      </c>
      <c r="K6656" s="3">
        <v>37</v>
      </c>
      <c r="L6656" s="3">
        <f t="shared" si="517"/>
        <v>1</v>
      </c>
      <c r="M6656" s="3">
        <f t="shared" si="518"/>
        <v>4</v>
      </c>
      <c r="N6656" s="3" t="s">
        <v>147</v>
      </c>
      <c r="O6656" s="3">
        <f>COUNTIF([1]局站!$D$4:$D$172,"="&amp;N6656)</f>
        <v>1</v>
      </c>
      <c r="P6656" s="3">
        <v>0</v>
      </c>
      <c r="Q6656" s="3">
        <v>0</v>
      </c>
      <c r="R6656" s="3">
        <v>0</v>
      </c>
      <c r="S6656" s="3" t="s">
        <v>162</v>
      </c>
      <c r="T6656" s="3">
        <f>COUNTIF([1]局站!$D$4:$D$172,"="&amp;S6656)</f>
        <v>1</v>
      </c>
      <c r="U6656" s="3">
        <v>0</v>
      </c>
      <c r="V6656" s="3">
        <v>0</v>
      </c>
      <c r="W6656" s="3">
        <v>0</v>
      </c>
      <c r="X6656" s="3" t="s">
        <v>1214</v>
      </c>
      <c r="Y6656" s="3" t="s">
        <v>880</v>
      </c>
      <c r="Z6656" s="3" t="str">
        <f>INDEX(业务类型!$C$4:$C$8,MATCH(纤芯!Y6656,业务类型!$B$4:$B$8,0))</f>
        <v>IDLE</v>
      </c>
      <c r="AA6656" s="3"/>
    </row>
    <row r="6657" spans="1:27" ht="16.5" x14ac:dyDescent="0.2">
      <c r="A6657" s="3">
        <v>6654</v>
      </c>
      <c r="B6657" s="3">
        <f t="shared" si="519"/>
        <v>37063102038</v>
      </c>
      <c r="C6657" s="3" t="s">
        <v>1166</v>
      </c>
      <c r="D6657" s="3" t="s">
        <v>263</v>
      </c>
      <c r="E6657" s="3" t="str">
        <f>INDEX(光放段!$G$4:$G$237,MATCH(纤芯!G6657,光放段!$C$4:$C$237,0))</f>
        <v>山东二干|淄博滨州光缆:淄博柳泉路-滨州渤海七路</v>
      </c>
      <c r="F6657" s="3">
        <f>INDEX(光放段!$I$4:$I$237,MATCH(纤芯!H6657,光放段!$B$4:$B$237,0))</f>
        <v>37063100000</v>
      </c>
      <c r="G6657" s="3" t="str">
        <f t="shared" si="515"/>
        <v>山东二干|淄博滨州光缆:滨小营镇-滨州渤海七路</v>
      </c>
      <c r="H6657" s="3">
        <f>INDEX(光放段!$B$4:$B$237,MATCH(纤芯!G6657,光放段!$C$4:$C$237,0))</f>
        <v>37063102000</v>
      </c>
      <c r="I6657" s="3" t="str">
        <f t="shared" si="516"/>
        <v>淄博滨州光缆</v>
      </c>
      <c r="J6657" s="3" t="str">
        <f>INDEX(子缆名称!$B$4:$B$29,纤芯!M6657)</f>
        <v>D缆</v>
      </c>
      <c r="K6657" s="3">
        <v>38</v>
      </c>
      <c r="L6657" s="3">
        <f t="shared" si="517"/>
        <v>2</v>
      </c>
      <c r="M6657" s="3">
        <f t="shared" si="518"/>
        <v>4</v>
      </c>
      <c r="N6657" s="3" t="s">
        <v>147</v>
      </c>
      <c r="O6657" s="3">
        <f>COUNTIF([1]局站!$D$4:$D$172,"="&amp;N6657)</f>
        <v>1</v>
      </c>
      <c r="P6657" s="3">
        <v>0</v>
      </c>
      <c r="Q6657" s="3">
        <v>0</v>
      </c>
      <c r="R6657" s="3">
        <v>0</v>
      </c>
      <c r="S6657" s="3" t="s">
        <v>162</v>
      </c>
      <c r="T6657" s="3">
        <f>COUNTIF([1]局站!$D$4:$D$172,"="&amp;S6657)</f>
        <v>1</v>
      </c>
      <c r="U6657" s="3">
        <v>0</v>
      </c>
      <c r="V6657" s="3">
        <v>0</v>
      </c>
      <c r="W6657" s="3">
        <v>0</v>
      </c>
      <c r="X6657" s="3" t="s">
        <v>1214</v>
      </c>
      <c r="Y6657" s="3" t="s">
        <v>880</v>
      </c>
      <c r="Z6657" s="3" t="str">
        <f>INDEX(业务类型!$C$4:$C$8,MATCH(纤芯!Y6657,业务类型!$B$4:$B$8,0))</f>
        <v>IDLE</v>
      </c>
      <c r="AA6657" s="3"/>
    </row>
    <row r="6658" spans="1:27" ht="16.5" x14ac:dyDescent="0.2">
      <c r="A6658" s="3">
        <v>6655</v>
      </c>
      <c r="B6658" s="3">
        <f t="shared" si="519"/>
        <v>37063102039</v>
      </c>
      <c r="C6658" s="3" t="s">
        <v>1166</v>
      </c>
      <c r="D6658" s="3" t="s">
        <v>263</v>
      </c>
      <c r="E6658" s="3" t="str">
        <f>INDEX(光放段!$G$4:$G$237,MATCH(纤芯!G6658,光放段!$C$4:$C$237,0))</f>
        <v>山东二干|淄博滨州光缆:淄博柳泉路-滨州渤海七路</v>
      </c>
      <c r="F6658" s="3">
        <f>INDEX(光放段!$I$4:$I$237,MATCH(纤芯!H6658,光放段!$B$4:$B$237,0))</f>
        <v>37063100000</v>
      </c>
      <c r="G6658" s="3" t="str">
        <f t="shared" si="515"/>
        <v>山东二干|淄博滨州光缆:滨小营镇-滨州渤海七路</v>
      </c>
      <c r="H6658" s="3">
        <f>INDEX(光放段!$B$4:$B$237,MATCH(纤芯!G6658,光放段!$C$4:$C$237,0))</f>
        <v>37063102000</v>
      </c>
      <c r="I6658" s="3" t="str">
        <f t="shared" si="516"/>
        <v>淄博滨州光缆</v>
      </c>
      <c r="J6658" s="3" t="str">
        <f>INDEX(子缆名称!$B$4:$B$29,纤芯!M6658)</f>
        <v>D缆</v>
      </c>
      <c r="K6658" s="3">
        <v>39</v>
      </c>
      <c r="L6658" s="3">
        <f t="shared" si="517"/>
        <v>3</v>
      </c>
      <c r="M6658" s="3">
        <f t="shared" si="518"/>
        <v>4</v>
      </c>
      <c r="N6658" s="3" t="s">
        <v>147</v>
      </c>
      <c r="O6658" s="3">
        <f>COUNTIF([1]局站!$D$4:$D$172,"="&amp;N6658)</f>
        <v>1</v>
      </c>
      <c r="P6658" s="3">
        <v>0</v>
      </c>
      <c r="Q6658" s="3">
        <v>0</v>
      </c>
      <c r="R6658" s="3">
        <v>0</v>
      </c>
      <c r="S6658" s="3" t="s">
        <v>162</v>
      </c>
      <c r="T6658" s="3">
        <f>COUNTIF([1]局站!$D$4:$D$172,"="&amp;S6658)</f>
        <v>1</v>
      </c>
      <c r="U6658" s="3">
        <v>0</v>
      </c>
      <c r="V6658" s="3">
        <v>0</v>
      </c>
      <c r="W6658" s="3">
        <v>0</v>
      </c>
      <c r="X6658" s="3" t="s">
        <v>1214</v>
      </c>
      <c r="Y6658" s="3" t="s">
        <v>880</v>
      </c>
      <c r="Z6658" s="3" t="str">
        <f>INDEX(业务类型!$C$4:$C$8,MATCH(纤芯!Y6658,业务类型!$B$4:$B$8,0))</f>
        <v>IDLE</v>
      </c>
      <c r="AA6658" s="3"/>
    </row>
    <row r="6659" spans="1:27" ht="16.5" x14ac:dyDescent="0.2">
      <c r="A6659" s="3">
        <v>6656</v>
      </c>
      <c r="B6659" s="3">
        <f t="shared" si="519"/>
        <v>37063102040</v>
      </c>
      <c r="C6659" s="3" t="s">
        <v>1166</v>
      </c>
      <c r="D6659" s="3" t="s">
        <v>263</v>
      </c>
      <c r="E6659" s="3" t="str">
        <f>INDEX(光放段!$G$4:$G$237,MATCH(纤芯!G6659,光放段!$C$4:$C$237,0))</f>
        <v>山东二干|淄博滨州光缆:淄博柳泉路-滨州渤海七路</v>
      </c>
      <c r="F6659" s="3">
        <f>INDEX(光放段!$I$4:$I$237,MATCH(纤芯!H6659,光放段!$B$4:$B$237,0))</f>
        <v>37063100000</v>
      </c>
      <c r="G6659" s="3" t="str">
        <f t="shared" si="515"/>
        <v>山东二干|淄博滨州光缆:滨小营镇-滨州渤海七路</v>
      </c>
      <c r="H6659" s="3">
        <f>INDEX(光放段!$B$4:$B$237,MATCH(纤芯!G6659,光放段!$C$4:$C$237,0))</f>
        <v>37063102000</v>
      </c>
      <c r="I6659" s="3" t="str">
        <f t="shared" si="516"/>
        <v>淄博滨州光缆</v>
      </c>
      <c r="J6659" s="3" t="str">
        <f>INDEX(子缆名称!$B$4:$B$29,纤芯!M6659)</f>
        <v>D缆</v>
      </c>
      <c r="K6659" s="3">
        <v>40</v>
      </c>
      <c r="L6659" s="3">
        <f t="shared" si="517"/>
        <v>4</v>
      </c>
      <c r="M6659" s="3">
        <f t="shared" si="518"/>
        <v>4</v>
      </c>
      <c r="N6659" s="3" t="s">
        <v>147</v>
      </c>
      <c r="O6659" s="3">
        <f>COUNTIF([1]局站!$D$4:$D$172,"="&amp;N6659)</f>
        <v>1</v>
      </c>
      <c r="P6659" s="3">
        <v>0</v>
      </c>
      <c r="Q6659" s="3">
        <v>0</v>
      </c>
      <c r="R6659" s="3">
        <v>0</v>
      </c>
      <c r="S6659" s="3" t="s">
        <v>162</v>
      </c>
      <c r="T6659" s="3">
        <f>COUNTIF([1]局站!$D$4:$D$172,"="&amp;S6659)</f>
        <v>1</v>
      </c>
      <c r="U6659" s="3">
        <v>0</v>
      </c>
      <c r="V6659" s="3">
        <v>0</v>
      </c>
      <c r="W6659" s="3">
        <v>0</v>
      </c>
      <c r="X6659" s="3" t="s">
        <v>1214</v>
      </c>
      <c r="Y6659" s="3" t="s">
        <v>880</v>
      </c>
      <c r="Z6659" s="3" t="str">
        <f>INDEX(业务类型!$C$4:$C$8,MATCH(纤芯!Y6659,业务类型!$B$4:$B$8,0))</f>
        <v>IDLE</v>
      </c>
      <c r="AA6659" s="3"/>
    </row>
    <row r="6660" spans="1:27" ht="16.5" x14ac:dyDescent="0.2">
      <c r="A6660" s="3">
        <v>6657</v>
      </c>
      <c r="B6660" s="3">
        <f t="shared" si="519"/>
        <v>37063102041</v>
      </c>
      <c r="C6660" s="3" t="s">
        <v>1166</v>
      </c>
      <c r="D6660" s="3" t="s">
        <v>263</v>
      </c>
      <c r="E6660" s="3" t="str">
        <f>INDEX(光放段!$G$4:$G$237,MATCH(纤芯!G6660,光放段!$C$4:$C$237,0))</f>
        <v>山东二干|淄博滨州光缆:淄博柳泉路-滨州渤海七路</v>
      </c>
      <c r="F6660" s="3">
        <f>INDEX(光放段!$I$4:$I$237,MATCH(纤芯!H6660,光放段!$B$4:$B$237,0))</f>
        <v>37063100000</v>
      </c>
      <c r="G6660" s="3" t="str">
        <f t="shared" si="515"/>
        <v>山东二干|淄博滨州光缆:滨小营镇-滨州渤海七路</v>
      </c>
      <c r="H6660" s="3">
        <f>INDEX(光放段!$B$4:$B$237,MATCH(纤芯!G6660,光放段!$C$4:$C$237,0))</f>
        <v>37063102000</v>
      </c>
      <c r="I6660" s="3" t="str">
        <f t="shared" si="516"/>
        <v>淄博滨州光缆</v>
      </c>
      <c r="J6660" s="3" t="str">
        <f>INDEX(子缆名称!$B$4:$B$29,纤芯!M6660)</f>
        <v>D缆</v>
      </c>
      <c r="K6660" s="3">
        <v>41</v>
      </c>
      <c r="L6660" s="3">
        <f t="shared" si="517"/>
        <v>5</v>
      </c>
      <c r="M6660" s="3">
        <f t="shared" si="518"/>
        <v>4</v>
      </c>
      <c r="N6660" s="3" t="s">
        <v>147</v>
      </c>
      <c r="O6660" s="3">
        <f>COUNTIF([1]局站!$D$4:$D$172,"="&amp;N6660)</f>
        <v>1</v>
      </c>
      <c r="P6660" s="3">
        <v>0</v>
      </c>
      <c r="Q6660" s="3">
        <v>0</v>
      </c>
      <c r="R6660" s="3">
        <v>0</v>
      </c>
      <c r="S6660" s="3" t="s">
        <v>162</v>
      </c>
      <c r="T6660" s="3">
        <f>COUNTIF([1]局站!$D$4:$D$172,"="&amp;S6660)</f>
        <v>1</v>
      </c>
      <c r="U6660" s="3">
        <v>0</v>
      </c>
      <c r="V6660" s="3">
        <v>0</v>
      </c>
      <c r="W6660" s="3">
        <v>0</v>
      </c>
      <c r="X6660" s="3" t="s">
        <v>1214</v>
      </c>
      <c r="Y6660" s="3" t="s">
        <v>880</v>
      </c>
      <c r="Z6660" s="3" t="str">
        <f>INDEX(业务类型!$C$4:$C$8,MATCH(纤芯!Y6660,业务类型!$B$4:$B$8,0))</f>
        <v>IDLE</v>
      </c>
      <c r="AA6660" s="3"/>
    </row>
    <row r="6661" spans="1:27" ht="16.5" x14ac:dyDescent="0.2">
      <c r="A6661" s="3">
        <v>6658</v>
      </c>
      <c r="B6661" s="3">
        <f t="shared" si="519"/>
        <v>37063102042</v>
      </c>
      <c r="C6661" s="3" t="s">
        <v>1166</v>
      </c>
      <c r="D6661" s="3" t="s">
        <v>263</v>
      </c>
      <c r="E6661" s="3" t="str">
        <f>INDEX(光放段!$G$4:$G$237,MATCH(纤芯!G6661,光放段!$C$4:$C$237,0))</f>
        <v>山东二干|淄博滨州光缆:淄博柳泉路-滨州渤海七路</v>
      </c>
      <c r="F6661" s="3">
        <f>INDEX(光放段!$I$4:$I$237,MATCH(纤芯!H6661,光放段!$B$4:$B$237,0))</f>
        <v>37063100000</v>
      </c>
      <c r="G6661" s="3" t="str">
        <f t="shared" ref="G6661:G6724" si="520">C6661&amp;"|"&amp;D6661&amp;":"&amp;N6661&amp;"-"&amp;S6661</f>
        <v>山东二干|淄博滨州光缆:滨小营镇-滨州渤海七路</v>
      </c>
      <c r="H6661" s="3">
        <f>INDEX(光放段!$B$4:$B$237,MATCH(纤芯!G6661,光放段!$C$4:$C$237,0))</f>
        <v>37063102000</v>
      </c>
      <c r="I6661" s="3" t="str">
        <f t="shared" ref="I6661:I6724" si="521">D6661</f>
        <v>淄博滨州光缆</v>
      </c>
      <c r="J6661" s="3" t="str">
        <f>INDEX(子缆名称!$B$4:$B$29,纤芯!M6661)</f>
        <v>D缆</v>
      </c>
      <c r="K6661" s="3">
        <v>42</v>
      </c>
      <c r="L6661" s="3">
        <f t="shared" ref="L6661:L6724" si="522">MOD(K6661-1,12)+1</f>
        <v>6</v>
      </c>
      <c r="M6661" s="3">
        <f t="shared" ref="M6661:M6724" si="523">INT((K6661-1)/12)+1</f>
        <v>4</v>
      </c>
      <c r="N6661" s="3" t="s">
        <v>147</v>
      </c>
      <c r="O6661" s="3">
        <f>COUNTIF([1]局站!$D$4:$D$172,"="&amp;N6661)</f>
        <v>1</v>
      </c>
      <c r="P6661" s="3">
        <v>0</v>
      </c>
      <c r="Q6661" s="3">
        <v>0</v>
      </c>
      <c r="R6661" s="3">
        <v>0</v>
      </c>
      <c r="S6661" s="3" t="s">
        <v>162</v>
      </c>
      <c r="T6661" s="3">
        <f>COUNTIF([1]局站!$D$4:$D$172,"="&amp;S6661)</f>
        <v>1</v>
      </c>
      <c r="U6661" s="3">
        <v>0</v>
      </c>
      <c r="V6661" s="3">
        <v>0</v>
      </c>
      <c r="W6661" s="3">
        <v>0</v>
      </c>
      <c r="X6661" s="3" t="s">
        <v>1214</v>
      </c>
      <c r="Y6661" s="3" t="s">
        <v>880</v>
      </c>
      <c r="Z6661" s="3" t="str">
        <f>INDEX(业务类型!$C$4:$C$8,MATCH(纤芯!Y6661,业务类型!$B$4:$B$8,0))</f>
        <v>IDLE</v>
      </c>
      <c r="AA6661" s="3"/>
    </row>
    <row r="6662" spans="1:27" ht="16.5" x14ac:dyDescent="0.2">
      <c r="A6662" s="3">
        <v>6659</v>
      </c>
      <c r="B6662" s="3">
        <f t="shared" si="519"/>
        <v>37063102043</v>
      </c>
      <c r="C6662" s="3" t="s">
        <v>1166</v>
      </c>
      <c r="D6662" s="3" t="s">
        <v>263</v>
      </c>
      <c r="E6662" s="3" t="str">
        <f>INDEX(光放段!$G$4:$G$237,MATCH(纤芯!G6662,光放段!$C$4:$C$237,0))</f>
        <v>山东二干|淄博滨州光缆:淄博柳泉路-滨州渤海七路</v>
      </c>
      <c r="F6662" s="3">
        <f>INDEX(光放段!$I$4:$I$237,MATCH(纤芯!H6662,光放段!$B$4:$B$237,0))</f>
        <v>37063100000</v>
      </c>
      <c r="G6662" s="3" t="str">
        <f t="shared" si="520"/>
        <v>山东二干|淄博滨州光缆:滨小营镇-滨州渤海七路</v>
      </c>
      <c r="H6662" s="3">
        <f>INDEX(光放段!$B$4:$B$237,MATCH(纤芯!G6662,光放段!$C$4:$C$237,0))</f>
        <v>37063102000</v>
      </c>
      <c r="I6662" s="3" t="str">
        <f t="shared" si="521"/>
        <v>淄博滨州光缆</v>
      </c>
      <c r="J6662" s="3" t="str">
        <f>INDEX(子缆名称!$B$4:$B$29,纤芯!M6662)</f>
        <v>D缆</v>
      </c>
      <c r="K6662" s="3">
        <v>43</v>
      </c>
      <c r="L6662" s="3">
        <f t="shared" si="522"/>
        <v>7</v>
      </c>
      <c r="M6662" s="3">
        <f t="shared" si="523"/>
        <v>4</v>
      </c>
      <c r="N6662" s="3" t="s">
        <v>147</v>
      </c>
      <c r="O6662" s="3">
        <f>COUNTIF([1]局站!$D$4:$D$172,"="&amp;N6662)</f>
        <v>1</v>
      </c>
      <c r="P6662" s="3">
        <v>0</v>
      </c>
      <c r="Q6662" s="3">
        <v>0</v>
      </c>
      <c r="R6662" s="3">
        <v>0</v>
      </c>
      <c r="S6662" s="3" t="s">
        <v>162</v>
      </c>
      <c r="T6662" s="3">
        <f>COUNTIF([1]局站!$D$4:$D$172,"="&amp;S6662)</f>
        <v>1</v>
      </c>
      <c r="U6662" s="3">
        <v>0</v>
      </c>
      <c r="V6662" s="3">
        <v>0</v>
      </c>
      <c r="W6662" s="3">
        <v>0</v>
      </c>
      <c r="X6662" s="3" t="s">
        <v>1214</v>
      </c>
      <c r="Y6662" s="3" t="s">
        <v>880</v>
      </c>
      <c r="Z6662" s="3" t="str">
        <f>INDEX(业务类型!$C$4:$C$8,MATCH(纤芯!Y6662,业务类型!$B$4:$B$8,0))</f>
        <v>IDLE</v>
      </c>
      <c r="AA6662" s="3"/>
    </row>
    <row r="6663" spans="1:27" ht="16.5" x14ac:dyDescent="0.2">
      <c r="A6663" s="3">
        <v>6660</v>
      </c>
      <c r="B6663" s="3">
        <f t="shared" si="519"/>
        <v>37063102044</v>
      </c>
      <c r="C6663" s="3" t="s">
        <v>1166</v>
      </c>
      <c r="D6663" s="3" t="s">
        <v>263</v>
      </c>
      <c r="E6663" s="3" t="str">
        <f>INDEX(光放段!$G$4:$G$237,MATCH(纤芯!G6663,光放段!$C$4:$C$237,0))</f>
        <v>山东二干|淄博滨州光缆:淄博柳泉路-滨州渤海七路</v>
      </c>
      <c r="F6663" s="3">
        <f>INDEX(光放段!$I$4:$I$237,MATCH(纤芯!H6663,光放段!$B$4:$B$237,0))</f>
        <v>37063100000</v>
      </c>
      <c r="G6663" s="3" t="str">
        <f t="shared" si="520"/>
        <v>山东二干|淄博滨州光缆:滨小营镇-滨州渤海七路</v>
      </c>
      <c r="H6663" s="3">
        <f>INDEX(光放段!$B$4:$B$237,MATCH(纤芯!G6663,光放段!$C$4:$C$237,0))</f>
        <v>37063102000</v>
      </c>
      <c r="I6663" s="3" t="str">
        <f t="shared" si="521"/>
        <v>淄博滨州光缆</v>
      </c>
      <c r="J6663" s="3" t="str">
        <f>INDEX(子缆名称!$B$4:$B$29,纤芯!M6663)</f>
        <v>D缆</v>
      </c>
      <c r="K6663" s="3">
        <v>44</v>
      </c>
      <c r="L6663" s="3">
        <f t="shared" si="522"/>
        <v>8</v>
      </c>
      <c r="M6663" s="3">
        <f t="shared" si="523"/>
        <v>4</v>
      </c>
      <c r="N6663" s="3" t="s">
        <v>147</v>
      </c>
      <c r="O6663" s="3">
        <f>COUNTIF([1]局站!$D$4:$D$172,"="&amp;N6663)</f>
        <v>1</v>
      </c>
      <c r="P6663" s="3">
        <v>0</v>
      </c>
      <c r="Q6663" s="3">
        <v>0</v>
      </c>
      <c r="R6663" s="3">
        <v>0</v>
      </c>
      <c r="S6663" s="3" t="s">
        <v>162</v>
      </c>
      <c r="T6663" s="3">
        <f>COUNTIF([1]局站!$D$4:$D$172,"="&amp;S6663)</f>
        <v>1</v>
      </c>
      <c r="U6663" s="3">
        <v>0</v>
      </c>
      <c r="V6663" s="3">
        <v>0</v>
      </c>
      <c r="W6663" s="3">
        <v>0</v>
      </c>
      <c r="X6663" s="3" t="s">
        <v>1214</v>
      </c>
      <c r="Y6663" s="3" t="s">
        <v>880</v>
      </c>
      <c r="Z6663" s="3" t="str">
        <f>INDEX(业务类型!$C$4:$C$8,MATCH(纤芯!Y6663,业务类型!$B$4:$B$8,0))</f>
        <v>IDLE</v>
      </c>
      <c r="AA6663" s="3"/>
    </row>
    <row r="6664" spans="1:27" ht="16.5" x14ac:dyDescent="0.2">
      <c r="A6664" s="3">
        <v>6661</v>
      </c>
      <c r="B6664" s="3">
        <f t="shared" si="519"/>
        <v>37063102045</v>
      </c>
      <c r="C6664" s="3" t="s">
        <v>1166</v>
      </c>
      <c r="D6664" s="3" t="s">
        <v>263</v>
      </c>
      <c r="E6664" s="3" t="str">
        <f>INDEX(光放段!$G$4:$G$237,MATCH(纤芯!G6664,光放段!$C$4:$C$237,0))</f>
        <v>山东二干|淄博滨州光缆:淄博柳泉路-滨州渤海七路</v>
      </c>
      <c r="F6664" s="3">
        <f>INDEX(光放段!$I$4:$I$237,MATCH(纤芯!H6664,光放段!$B$4:$B$237,0))</f>
        <v>37063100000</v>
      </c>
      <c r="G6664" s="3" t="str">
        <f t="shared" si="520"/>
        <v>山东二干|淄博滨州光缆:滨小营镇-滨州渤海七路</v>
      </c>
      <c r="H6664" s="3">
        <f>INDEX(光放段!$B$4:$B$237,MATCH(纤芯!G6664,光放段!$C$4:$C$237,0))</f>
        <v>37063102000</v>
      </c>
      <c r="I6664" s="3" t="str">
        <f t="shared" si="521"/>
        <v>淄博滨州光缆</v>
      </c>
      <c r="J6664" s="3" t="str">
        <f>INDEX(子缆名称!$B$4:$B$29,纤芯!M6664)</f>
        <v>D缆</v>
      </c>
      <c r="K6664" s="3">
        <v>45</v>
      </c>
      <c r="L6664" s="3">
        <f t="shared" si="522"/>
        <v>9</v>
      </c>
      <c r="M6664" s="3">
        <f t="shared" si="523"/>
        <v>4</v>
      </c>
      <c r="N6664" s="3" t="s">
        <v>147</v>
      </c>
      <c r="O6664" s="3">
        <f>COUNTIF([1]局站!$D$4:$D$172,"="&amp;N6664)</f>
        <v>1</v>
      </c>
      <c r="P6664" s="3">
        <v>0</v>
      </c>
      <c r="Q6664" s="3">
        <v>0</v>
      </c>
      <c r="R6664" s="3">
        <v>0</v>
      </c>
      <c r="S6664" s="3" t="s">
        <v>162</v>
      </c>
      <c r="T6664" s="3">
        <f>COUNTIF([1]局站!$D$4:$D$172,"="&amp;S6664)</f>
        <v>1</v>
      </c>
      <c r="U6664" s="3">
        <v>0</v>
      </c>
      <c r="V6664" s="3">
        <v>0</v>
      </c>
      <c r="W6664" s="3">
        <v>0</v>
      </c>
      <c r="X6664" s="3" t="s">
        <v>1214</v>
      </c>
      <c r="Y6664" s="3" t="s">
        <v>880</v>
      </c>
      <c r="Z6664" s="3" t="str">
        <f>INDEX(业务类型!$C$4:$C$8,MATCH(纤芯!Y6664,业务类型!$B$4:$B$8,0))</f>
        <v>IDLE</v>
      </c>
      <c r="AA6664" s="3"/>
    </row>
    <row r="6665" spans="1:27" ht="16.5" x14ac:dyDescent="0.2">
      <c r="A6665" s="3">
        <v>6662</v>
      </c>
      <c r="B6665" s="3">
        <f t="shared" si="519"/>
        <v>37063102046</v>
      </c>
      <c r="C6665" s="3" t="s">
        <v>1166</v>
      </c>
      <c r="D6665" s="3" t="s">
        <v>263</v>
      </c>
      <c r="E6665" s="3" t="str">
        <f>INDEX(光放段!$G$4:$G$237,MATCH(纤芯!G6665,光放段!$C$4:$C$237,0))</f>
        <v>山东二干|淄博滨州光缆:淄博柳泉路-滨州渤海七路</v>
      </c>
      <c r="F6665" s="3">
        <f>INDEX(光放段!$I$4:$I$237,MATCH(纤芯!H6665,光放段!$B$4:$B$237,0))</f>
        <v>37063100000</v>
      </c>
      <c r="G6665" s="3" t="str">
        <f t="shared" si="520"/>
        <v>山东二干|淄博滨州光缆:滨小营镇-滨州渤海七路</v>
      </c>
      <c r="H6665" s="3">
        <f>INDEX(光放段!$B$4:$B$237,MATCH(纤芯!G6665,光放段!$C$4:$C$237,0))</f>
        <v>37063102000</v>
      </c>
      <c r="I6665" s="3" t="str">
        <f t="shared" si="521"/>
        <v>淄博滨州光缆</v>
      </c>
      <c r="J6665" s="3" t="str">
        <f>INDEX(子缆名称!$B$4:$B$29,纤芯!M6665)</f>
        <v>D缆</v>
      </c>
      <c r="K6665" s="3">
        <v>46</v>
      </c>
      <c r="L6665" s="3">
        <f t="shared" si="522"/>
        <v>10</v>
      </c>
      <c r="M6665" s="3">
        <f t="shared" si="523"/>
        <v>4</v>
      </c>
      <c r="N6665" s="3" t="s">
        <v>147</v>
      </c>
      <c r="O6665" s="3">
        <f>COUNTIF([1]局站!$D$4:$D$172,"="&amp;N6665)</f>
        <v>1</v>
      </c>
      <c r="P6665" s="3">
        <v>0</v>
      </c>
      <c r="Q6665" s="3">
        <v>0</v>
      </c>
      <c r="R6665" s="3">
        <v>0</v>
      </c>
      <c r="S6665" s="3" t="s">
        <v>162</v>
      </c>
      <c r="T6665" s="3">
        <f>COUNTIF([1]局站!$D$4:$D$172,"="&amp;S6665)</f>
        <v>1</v>
      </c>
      <c r="U6665" s="3">
        <v>0</v>
      </c>
      <c r="V6665" s="3">
        <v>0</v>
      </c>
      <c r="W6665" s="3">
        <v>0</v>
      </c>
      <c r="X6665" s="3" t="s">
        <v>1214</v>
      </c>
      <c r="Y6665" s="3" t="s">
        <v>880</v>
      </c>
      <c r="Z6665" s="3" t="str">
        <f>INDEX(业务类型!$C$4:$C$8,MATCH(纤芯!Y6665,业务类型!$B$4:$B$8,0))</f>
        <v>IDLE</v>
      </c>
      <c r="AA6665" s="3"/>
    </row>
    <row r="6666" spans="1:27" ht="16.5" x14ac:dyDescent="0.2">
      <c r="A6666" s="3">
        <v>6663</v>
      </c>
      <c r="B6666" s="3">
        <f t="shared" si="519"/>
        <v>37063102047</v>
      </c>
      <c r="C6666" s="3" t="s">
        <v>1166</v>
      </c>
      <c r="D6666" s="3" t="s">
        <v>263</v>
      </c>
      <c r="E6666" s="3" t="str">
        <f>INDEX(光放段!$G$4:$G$237,MATCH(纤芯!G6666,光放段!$C$4:$C$237,0))</f>
        <v>山东二干|淄博滨州光缆:淄博柳泉路-滨州渤海七路</v>
      </c>
      <c r="F6666" s="3">
        <f>INDEX(光放段!$I$4:$I$237,MATCH(纤芯!H6666,光放段!$B$4:$B$237,0))</f>
        <v>37063100000</v>
      </c>
      <c r="G6666" s="3" t="str">
        <f t="shared" si="520"/>
        <v>山东二干|淄博滨州光缆:滨小营镇-滨州渤海七路</v>
      </c>
      <c r="H6666" s="3">
        <f>INDEX(光放段!$B$4:$B$237,MATCH(纤芯!G6666,光放段!$C$4:$C$237,0))</f>
        <v>37063102000</v>
      </c>
      <c r="I6666" s="3" t="str">
        <f t="shared" si="521"/>
        <v>淄博滨州光缆</v>
      </c>
      <c r="J6666" s="3" t="str">
        <f>INDEX(子缆名称!$B$4:$B$29,纤芯!M6666)</f>
        <v>D缆</v>
      </c>
      <c r="K6666" s="3">
        <v>47</v>
      </c>
      <c r="L6666" s="3">
        <f t="shared" si="522"/>
        <v>11</v>
      </c>
      <c r="M6666" s="3">
        <f t="shared" si="523"/>
        <v>4</v>
      </c>
      <c r="N6666" s="3" t="s">
        <v>147</v>
      </c>
      <c r="O6666" s="3">
        <f>COUNTIF([1]局站!$D$4:$D$172,"="&amp;N6666)</f>
        <v>1</v>
      </c>
      <c r="P6666" s="3">
        <v>0</v>
      </c>
      <c r="Q6666" s="3">
        <v>0</v>
      </c>
      <c r="R6666" s="3">
        <v>0</v>
      </c>
      <c r="S6666" s="3" t="s">
        <v>162</v>
      </c>
      <c r="T6666" s="3">
        <f>COUNTIF([1]局站!$D$4:$D$172,"="&amp;S6666)</f>
        <v>1</v>
      </c>
      <c r="U6666" s="3">
        <v>0</v>
      </c>
      <c r="V6666" s="3">
        <v>0</v>
      </c>
      <c r="W6666" s="3">
        <v>0</v>
      </c>
      <c r="X6666" s="3" t="s">
        <v>1214</v>
      </c>
      <c r="Y6666" s="3" t="s">
        <v>880</v>
      </c>
      <c r="Z6666" s="3" t="str">
        <f>INDEX(业务类型!$C$4:$C$8,MATCH(纤芯!Y6666,业务类型!$B$4:$B$8,0))</f>
        <v>IDLE</v>
      </c>
      <c r="AA6666" s="3"/>
    </row>
    <row r="6667" spans="1:27" ht="16.5" x14ac:dyDescent="0.2">
      <c r="A6667" s="3">
        <v>6664</v>
      </c>
      <c r="B6667" s="3">
        <f t="shared" si="519"/>
        <v>37063102048</v>
      </c>
      <c r="C6667" s="3" t="s">
        <v>1166</v>
      </c>
      <c r="D6667" s="3" t="s">
        <v>263</v>
      </c>
      <c r="E6667" s="3" t="str">
        <f>INDEX(光放段!$G$4:$G$237,MATCH(纤芯!G6667,光放段!$C$4:$C$237,0))</f>
        <v>山东二干|淄博滨州光缆:淄博柳泉路-滨州渤海七路</v>
      </c>
      <c r="F6667" s="3">
        <f>INDEX(光放段!$I$4:$I$237,MATCH(纤芯!H6667,光放段!$B$4:$B$237,0))</f>
        <v>37063100000</v>
      </c>
      <c r="G6667" s="3" t="str">
        <f t="shared" si="520"/>
        <v>山东二干|淄博滨州光缆:滨小营镇-滨州渤海七路</v>
      </c>
      <c r="H6667" s="3">
        <f>INDEX(光放段!$B$4:$B$237,MATCH(纤芯!G6667,光放段!$C$4:$C$237,0))</f>
        <v>37063102000</v>
      </c>
      <c r="I6667" s="3" t="str">
        <f t="shared" si="521"/>
        <v>淄博滨州光缆</v>
      </c>
      <c r="J6667" s="3" t="str">
        <f>INDEX(子缆名称!$B$4:$B$29,纤芯!M6667)</f>
        <v>D缆</v>
      </c>
      <c r="K6667" s="3">
        <v>48</v>
      </c>
      <c r="L6667" s="3">
        <f t="shared" si="522"/>
        <v>12</v>
      </c>
      <c r="M6667" s="3">
        <f t="shared" si="523"/>
        <v>4</v>
      </c>
      <c r="N6667" s="3" t="s">
        <v>147</v>
      </c>
      <c r="O6667" s="3">
        <f>COUNTIF([1]局站!$D$4:$D$172,"="&amp;N6667)</f>
        <v>1</v>
      </c>
      <c r="P6667" s="3">
        <v>0</v>
      </c>
      <c r="Q6667" s="3">
        <v>0</v>
      </c>
      <c r="R6667" s="3">
        <v>0</v>
      </c>
      <c r="S6667" s="3" t="s">
        <v>162</v>
      </c>
      <c r="T6667" s="3">
        <f>COUNTIF([1]局站!$D$4:$D$172,"="&amp;S6667)</f>
        <v>1</v>
      </c>
      <c r="U6667" s="3">
        <v>0</v>
      </c>
      <c r="V6667" s="3">
        <v>0</v>
      </c>
      <c r="W6667" s="3">
        <v>0</v>
      </c>
      <c r="X6667" s="3" t="s">
        <v>1214</v>
      </c>
      <c r="Y6667" s="3" t="s">
        <v>880</v>
      </c>
      <c r="Z6667" s="3" t="str">
        <f>INDEX(业务类型!$C$4:$C$8,MATCH(纤芯!Y6667,业务类型!$B$4:$B$8,0))</f>
        <v>IDLE</v>
      </c>
      <c r="AA6667" s="3"/>
    </row>
    <row r="6668" spans="1:27" ht="16.5" x14ac:dyDescent="0.2">
      <c r="A6668" s="3">
        <v>6665</v>
      </c>
      <c r="B6668" s="3">
        <f t="shared" si="519"/>
        <v>37063102049</v>
      </c>
      <c r="C6668" s="3" t="s">
        <v>1166</v>
      </c>
      <c r="D6668" s="3" t="s">
        <v>263</v>
      </c>
      <c r="E6668" s="3" t="str">
        <f>INDEX(光放段!$G$4:$G$237,MATCH(纤芯!G6668,光放段!$C$4:$C$237,0))</f>
        <v>山东二干|淄博滨州光缆:淄博柳泉路-滨州渤海七路</v>
      </c>
      <c r="F6668" s="3">
        <f>INDEX(光放段!$I$4:$I$237,MATCH(纤芯!H6668,光放段!$B$4:$B$237,0))</f>
        <v>37063100000</v>
      </c>
      <c r="G6668" s="3" t="str">
        <f t="shared" si="520"/>
        <v>山东二干|淄博滨州光缆:滨小营镇-滨州渤海七路</v>
      </c>
      <c r="H6668" s="3">
        <f>INDEX(光放段!$B$4:$B$237,MATCH(纤芯!G6668,光放段!$C$4:$C$237,0))</f>
        <v>37063102000</v>
      </c>
      <c r="I6668" s="3" t="str">
        <f t="shared" si="521"/>
        <v>淄博滨州光缆</v>
      </c>
      <c r="J6668" s="3" t="str">
        <f>INDEX(子缆名称!$B$4:$B$29,纤芯!M6668)</f>
        <v>E缆</v>
      </c>
      <c r="K6668" s="3">
        <v>49</v>
      </c>
      <c r="L6668" s="3">
        <f t="shared" si="522"/>
        <v>1</v>
      </c>
      <c r="M6668" s="3">
        <f t="shared" si="523"/>
        <v>5</v>
      </c>
      <c r="N6668" s="3" t="s">
        <v>147</v>
      </c>
      <c r="O6668" s="3">
        <f>COUNTIF([1]局站!$D$4:$D$172,"="&amp;N6668)</f>
        <v>1</v>
      </c>
      <c r="P6668" s="3">
        <v>0</v>
      </c>
      <c r="Q6668" s="3">
        <v>0</v>
      </c>
      <c r="R6668" s="3">
        <v>0</v>
      </c>
      <c r="S6668" s="3" t="s">
        <v>162</v>
      </c>
      <c r="T6668" s="3">
        <f>COUNTIF([1]局站!$D$4:$D$172,"="&amp;S6668)</f>
        <v>1</v>
      </c>
      <c r="U6668" s="3">
        <v>0</v>
      </c>
      <c r="V6668" s="3">
        <v>0</v>
      </c>
      <c r="W6668" s="3">
        <v>0</v>
      </c>
      <c r="X6668" s="3" t="s">
        <v>1214</v>
      </c>
      <c r="Y6668" s="3" t="s">
        <v>880</v>
      </c>
      <c r="Z6668" s="3" t="str">
        <f>INDEX(业务类型!$C$4:$C$8,MATCH(纤芯!Y6668,业务类型!$B$4:$B$8,0))</f>
        <v>IDLE</v>
      </c>
      <c r="AA6668" s="3"/>
    </row>
    <row r="6669" spans="1:27" ht="16.5" x14ac:dyDescent="0.2">
      <c r="A6669" s="3">
        <v>6666</v>
      </c>
      <c r="B6669" s="3">
        <f t="shared" si="519"/>
        <v>37063102050</v>
      </c>
      <c r="C6669" s="3" t="s">
        <v>1166</v>
      </c>
      <c r="D6669" s="3" t="s">
        <v>263</v>
      </c>
      <c r="E6669" s="3" t="str">
        <f>INDEX(光放段!$G$4:$G$237,MATCH(纤芯!G6669,光放段!$C$4:$C$237,0))</f>
        <v>山东二干|淄博滨州光缆:淄博柳泉路-滨州渤海七路</v>
      </c>
      <c r="F6669" s="3">
        <f>INDEX(光放段!$I$4:$I$237,MATCH(纤芯!H6669,光放段!$B$4:$B$237,0))</f>
        <v>37063100000</v>
      </c>
      <c r="G6669" s="3" t="str">
        <f t="shared" si="520"/>
        <v>山东二干|淄博滨州光缆:滨小营镇-滨州渤海七路</v>
      </c>
      <c r="H6669" s="3">
        <f>INDEX(光放段!$B$4:$B$237,MATCH(纤芯!G6669,光放段!$C$4:$C$237,0))</f>
        <v>37063102000</v>
      </c>
      <c r="I6669" s="3" t="str">
        <f t="shared" si="521"/>
        <v>淄博滨州光缆</v>
      </c>
      <c r="J6669" s="3" t="str">
        <f>INDEX(子缆名称!$B$4:$B$29,纤芯!M6669)</f>
        <v>E缆</v>
      </c>
      <c r="K6669" s="3">
        <v>50</v>
      </c>
      <c r="L6669" s="3">
        <f t="shared" si="522"/>
        <v>2</v>
      </c>
      <c r="M6669" s="3">
        <f t="shared" si="523"/>
        <v>5</v>
      </c>
      <c r="N6669" s="3" t="s">
        <v>147</v>
      </c>
      <c r="O6669" s="3">
        <f>COUNTIF([1]局站!$D$4:$D$172,"="&amp;N6669)</f>
        <v>1</v>
      </c>
      <c r="P6669" s="3">
        <v>0</v>
      </c>
      <c r="Q6669" s="3">
        <v>0</v>
      </c>
      <c r="R6669" s="3">
        <v>0</v>
      </c>
      <c r="S6669" s="3" t="s">
        <v>162</v>
      </c>
      <c r="T6669" s="3">
        <f>COUNTIF([1]局站!$D$4:$D$172,"="&amp;S6669)</f>
        <v>1</v>
      </c>
      <c r="U6669" s="3">
        <v>0</v>
      </c>
      <c r="V6669" s="3">
        <v>0</v>
      </c>
      <c r="W6669" s="3">
        <v>0</v>
      </c>
      <c r="X6669" s="3" t="s">
        <v>1214</v>
      </c>
      <c r="Y6669" s="3" t="s">
        <v>880</v>
      </c>
      <c r="Z6669" s="3" t="str">
        <f>INDEX(业务类型!$C$4:$C$8,MATCH(纤芯!Y6669,业务类型!$B$4:$B$8,0))</f>
        <v>IDLE</v>
      </c>
      <c r="AA6669" s="3"/>
    </row>
    <row r="6670" spans="1:27" ht="16.5" x14ac:dyDescent="0.2">
      <c r="A6670" s="3">
        <v>6667</v>
      </c>
      <c r="B6670" s="3">
        <f t="shared" si="519"/>
        <v>37063102051</v>
      </c>
      <c r="C6670" s="3" t="s">
        <v>1166</v>
      </c>
      <c r="D6670" s="3" t="s">
        <v>263</v>
      </c>
      <c r="E6670" s="3" t="str">
        <f>INDEX(光放段!$G$4:$G$237,MATCH(纤芯!G6670,光放段!$C$4:$C$237,0))</f>
        <v>山东二干|淄博滨州光缆:淄博柳泉路-滨州渤海七路</v>
      </c>
      <c r="F6670" s="3">
        <f>INDEX(光放段!$I$4:$I$237,MATCH(纤芯!H6670,光放段!$B$4:$B$237,0))</f>
        <v>37063100000</v>
      </c>
      <c r="G6670" s="3" t="str">
        <f t="shared" si="520"/>
        <v>山东二干|淄博滨州光缆:滨小营镇-滨州渤海七路</v>
      </c>
      <c r="H6670" s="3">
        <f>INDEX(光放段!$B$4:$B$237,MATCH(纤芯!G6670,光放段!$C$4:$C$237,0))</f>
        <v>37063102000</v>
      </c>
      <c r="I6670" s="3" t="str">
        <f t="shared" si="521"/>
        <v>淄博滨州光缆</v>
      </c>
      <c r="J6670" s="3" t="str">
        <f>INDEX(子缆名称!$B$4:$B$29,纤芯!M6670)</f>
        <v>E缆</v>
      </c>
      <c r="K6670" s="3">
        <v>51</v>
      </c>
      <c r="L6670" s="3">
        <f t="shared" si="522"/>
        <v>3</v>
      </c>
      <c r="M6670" s="3">
        <f t="shared" si="523"/>
        <v>5</v>
      </c>
      <c r="N6670" s="3" t="s">
        <v>147</v>
      </c>
      <c r="O6670" s="3">
        <f>COUNTIF([1]局站!$D$4:$D$172,"="&amp;N6670)</f>
        <v>1</v>
      </c>
      <c r="P6670" s="3">
        <v>0</v>
      </c>
      <c r="Q6670" s="3">
        <v>0</v>
      </c>
      <c r="R6670" s="3">
        <v>0</v>
      </c>
      <c r="S6670" s="3" t="s">
        <v>162</v>
      </c>
      <c r="T6670" s="3">
        <f>COUNTIF([1]局站!$D$4:$D$172,"="&amp;S6670)</f>
        <v>1</v>
      </c>
      <c r="U6670" s="3">
        <v>0</v>
      </c>
      <c r="V6670" s="3">
        <v>0</v>
      </c>
      <c r="W6670" s="3">
        <v>0</v>
      </c>
      <c r="X6670" s="3" t="s">
        <v>1214</v>
      </c>
      <c r="Y6670" s="3" t="s">
        <v>880</v>
      </c>
      <c r="Z6670" s="3" t="str">
        <f>INDEX(业务类型!$C$4:$C$8,MATCH(纤芯!Y6670,业务类型!$B$4:$B$8,0))</f>
        <v>IDLE</v>
      </c>
      <c r="AA6670" s="3"/>
    </row>
    <row r="6671" spans="1:27" ht="16.5" x14ac:dyDescent="0.2">
      <c r="A6671" s="3">
        <v>6668</v>
      </c>
      <c r="B6671" s="3">
        <f t="shared" si="519"/>
        <v>37063102052</v>
      </c>
      <c r="C6671" s="3" t="s">
        <v>1166</v>
      </c>
      <c r="D6671" s="3" t="s">
        <v>263</v>
      </c>
      <c r="E6671" s="3" t="str">
        <f>INDEX(光放段!$G$4:$G$237,MATCH(纤芯!G6671,光放段!$C$4:$C$237,0))</f>
        <v>山东二干|淄博滨州光缆:淄博柳泉路-滨州渤海七路</v>
      </c>
      <c r="F6671" s="3">
        <f>INDEX(光放段!$I$4:$I$237,MATCH(纤芯!H6671,光放段!$B$4:$B$237,0))</f>
        <v>37063100000</v>
      </c>
      <c r="G6671" s="3" t="str">
        <f t="shared" si="520"/>
        <v>山东二干|淄博滨州光缆:滨小营镇-滨州渤海七路</v>
      </c>
      <c r="H6671" s="3">
        <f>INDEX(光放段!$B$4:$B$237,MATCH(纤芯!G6671,光放段!$C$4:$C$237,0))</f>
        <v>37063102000</v>
      </c>
      <c r="I6671" s="3" t="str">
        <f t="shared" si="521"/>
        <v>淄博滨州光缆</v>
      </c>
      <c r="J6671" s="3" t="str">
        <f>INDEX(子缆名称!$B$4:$B$29,纤芯!M6671)</f>
        <v>E缆</v>
      </c>
      <c r="K6671" s="3">
        <v>52</v>
      </c>
      <c r="L6671" s="3">
        <f t="shared" si="522"/>
        <v>4</v>
      </c>
      <c r="M6671" s="3">
        <f t="shared" si="523"/>
        <v>5</v>
      </c>
      <c r="N6671" s="3" t="s">
        <v>147</v>
      </c>
      <c r="O6671" s="3">
        <f>COUNTIF([1]局站!$D$4:$D$172,"="&amp;N6671)</f>
        <v>1</v>
      </c>
      <c r="P6671" s="3">
        <v>0</v>
      </c>
      <c r="Q6671" s="3">
        <v>0</v>
      </c>
      <c r="R6671" s="3">
        <v>0</v>
      </c>
      <c r="S6671" s="3" t="s">
        <v>162</v>
      </c>
      <c r="T6671" s="3">
        <f>COUNTIF([1]局站!$D$4:$D$172,"="&amp;S6671)</f>
        <v>1</v>
      </c>
      <c r="U6671" s="3">
        <v>0</v>
      </c>
      <c r="V6671" s="3">
        <v>0</v>
      </c>
      <c r="W6671" s="3">
        <v>0</v>
      </c>
      <c r="X6671" s="3" t="s">
        <v>1214</v>
      </c>
      <c r="Y6671" s="3" t="s">
        <v>880</v>
      </c>
      <c r="Z6671" s="3" t="str">
        <f>INDEX(业务类型!$C$4:$C$8,MATCH(纤芯!Y6671,业务类型!$B$4:$B$8,0))</f>
        <v>IDLE</v>
      </c>
      <c r="AA6671" s="3"/>
    </row>
    <row r="6672" spans="1:27" ht="16.5" x14ac:dyDescent="0.2">
      <c r="A6672" s="3">
        <v>6669</v>
      </c>
      <c r="B6672" s="3">
        <f t="shared" si="519"/>
        <v>37063102053</v>
      </c>
      <c r="C6672" s="3" t="s">
        <v>1166</v>
      </c>
      <c r="D6672" s="3" t="s">
        <v>263</v>
      </c>
      <c r="E6672" s="3" t="str">
        <f>INDEX(光放段!$G$4:$G$237,MATCH(纤芯!G6672,光放段!$C$4:$C$237,0))</f>
        <v>山东二干|淄博滨州光缆:淄博柳泉路-滨州渤海七路</v>
      </c>
      <c r="F6672" s="3">
        <f>INDEX(光放段!$I$4:$I$237,MATCH(纤芯!H6672,光放段!$B$4:$B$237,0))</f>
        <v>37063100000</v>
      </c>
      <c r="G6672" s="3" t="str">
        <f t="shared" si="520"/>
        <v>山东二干|淄博滨州光缆:滨小营镇-滨州渤海七路</v>
      </c>
      <c r="H6672" s="3">
        <f>INDEX(光放段!$B$4:$B$237,MATCH(纤芯!G6672,光放段!$C$4:$C$237,0))</f>
        <v>37063102000</v>
      </c>
      <c r="I6672" s="3" t="str">
        <f t="shared" si="521"/>
        <v>淄博滨州光缆</v>
      </c>
      <c r="J6672" s="3" t="str">
        <f>INDEX(子缆名称!$B$4:$B$29,纤芯!M6672)</f>
        <v>E缆</v>
      </c>
      <c r="K6672" s="3">
        <v>53</v>
      </c>
      <c r="L6672" s="3">
        <f t="shared" si="522"/>
        <v>5</v>
      </c>
      <c r="M6672" s="3">
        <f t="shared" si="523"/>
        <v>5</v>
      </c>
      <c r="N6672" s="3" t="s">
        <v>147</v>
      </c>
      <c r="O6672" s="3">
        <f>COUNTIF([1]局站!$D$4:$D$172,"="&amp;N6672)</f>
        <v>1</v>
      </c>
      <c r="P6672" s="3">
        <v>0</v>
      </c>
      <c r="Q6672" s="3">
        <v>0</v>
      </c>
      <c r="R6672" s="3">
        <v>0</v>
      </c>
      <c r="S6672" s="3" t="s">
        <v>162</v>
      </c>
      <c r="T6672" s="3">
        <f>COUNTIF([1]局站!$D$4:$D$172,"="&amp;S6672)</f>
        <v>1</v>
      </c>
      <c r="U6672" s="3">
        <v>0</v>
      </c>
      <c r="V6672" s="3">
        <v>0</v>
      </c>
      <c r="W6672" s="3">
        <v>0</v>
      </c>
      <c r="X6672" s="3" t="s">
        <v>1214</v>
      </c>
      <c r="Y6672" s="3" t="s">
        <v>880</v>
      </c>
      <c r="Z6672" s="3" t="str">
        <f>INDEX(业务类型!$C$4:$C$8,MATCH(纤芯!Y6672,业务类型!$B$4:$B$8,0))</f>
        <v>IDLE</v>
      </c>
      <c r="AA6672" s="3"/>
    </row>
    <row r="6673" spans="1:27" ht="16.5" x14ac:dyDescent="0.2">
      <c r="A6673" s="3">
        <v>6670</v>
      </c>
      <c r="B6673" s="3">
        <f t="shared" si="519"/>
        <v>37063102054</v>
      </c>
      <c r="C6673" s="3" t="s">
        <v>1166</v>
      </c>
      <c r="D6673" s="3" t="s">
        <v>263</v>
      </c>
      <c r="E6673" s="3" t="str">
        <f>INDEX(光放段!$G$4:$G$237,MATCH(纤芯!G6673,光放段!$C$4:$C$237,0))</f>
        <v>山东二干|淄博滨州光缆:淄博柳泉路-滨州渤海七路</v>
      </c>
      <c r="F6673" s="3">
        <f>INDEX(光放段!$I$4:$I$237,MATCH(纤芯!H6673,光放段!$B$4:$B$237,0))</f>
        <v>37063100000</v>
      </c>
      <c r="G6673" s="3" t="str">
        <f t="shared" si="520"/>
        <v>山东二干|淄博滨州光缆:滨小营镇-滨州渤海七路</v>
      </c>
      <c r="H6673" s="3">
        <f>INDEX(光放段!$B$4:$B$237,MATCH(纤芯!G6673,光放段!$C$4:$C$237,0))</f>
        <v>37063102000</v>
      </c>
      <c r="I6673" s="3" t="str">
        <f t="shared" si="521"/>
        <v>淄博滨州光缆</v>
      </c>
      <c r="J6673" s="3" t="str">
        <f>INDEX(子缆名称!$B$4:$B$29,纤芯!M6673)</f>
        <v>E缆</v>
      </c>
      <c r="K6673" s="3">
        <v>54</v>
      </c>
      <c r="L6673" s="3">
        <f t="shared" si="522"/>
        <v>6</v>
      </c>
      <c r="M6673" s="3">
        <f t="shared" si="523"/>
        <v>5</v>
      </c>
      <c r="N6673" s="3" t="s">
        <v>147</v>
      </c>
      <c r="O6673" s="3">
        <f>COUNTIF([1]局站!$D$4:$D$172,"="&amp;N6673)</f>
        <v>1</v>
      </c>
      <c r="P6673" s="3">
        <v>0</v>
      </c>
      <c r="Q6673" s="3">
        <v>0</v>
      </c>
      <c r="R6673" s="3">
        <v>0</v>
      </c>
      <c r="S6673" s="3" t="s">
        <v>162</v>
      </c>
      <c r="T6673" s="3">
        <f>COUNTIF([1]局站!$D$4:$D$172,"="&amp;S6673)</f>
        <v>1</v>
      </c>
      <c r="U6673" s="3">
        <v>0</v>
      </c>
      <c r="V6673" s="3">
        <v>0</v>
      </c>
      <c r="W6673" s="3">
        <v>0</v>
      </c>
      <c r="X6673" s="3" t="s">
        <v>1214</v>
      </c>
      <c r="Y6673" s="3" t="s">
        <v>880</v>
      </c>
      <c r="Z6673" s="3" t="str">
        <f>INDEX(业务类型!$C$4:$C$8,MATCH(纤芯!Y6673,业务类型!$B$4:$B$8,0))</f>
        <v>IDLE</v>
      </c>
      <c r="AA6673" s="3"/>
    </row>
    <row r="6674" spans="1:27" ht="16.5" x14ac:dyDescent="0.2">
      <c r="A6674" s="3">
        <v>6671</v>
      </c>
      <c r="B6674" s="3">
        <f t="shared" si="519"/>
        <v>37063102055</v>
      </c>
      <c r="C6674" s="3" t="s">
        <v>1166</v>
      </c>
      <c r="D6674" s="3" t="s">
        <v>263</v>
      </c>
      <c r="E6674" s="3" t="str">
        <f>INDEX(光放段!$G$4:$G$237,MATCH(纤芯!G6674,光放段!$C$4:$C$237,0))</f>
        <v>山东二干|淄博滨州光缆:淄博柳泉路-滨州渤海七路</v>
      </c>
      <c r="F6674" s="3">
        <f>INDEX(光放段!$I$4:$I$237,MATCH(纤芯!H6674,光放段!$B$4:$B$237,0))</f>
        <v>37063100000</v>
      </c>
      <c r="G6674" s="3" t="str">
        <f t="shared" si="520"/>
        <v>山东二干|淄博滨州光缆:滨小营镇-滨州渤海七路</v>
      </c>
      <c r="H6674" s="3">
        <f>INDEX(光放段!$B$4:$B$237,MATCH(纤芯!G6674,光放段!$C$4:$C$237,0))</f>
        <v>37063102000</v>
      </c>
      <c r="I6674" s="3" t="str">
        <f t="shared" si="521"/>
        <v>淄博滨州光缆</v>
      </c>
      <c r="J6674" s="3" t="str">
        <f>INDEX(子缆名称!$B$4:$B$29,纤芯!M6674)</f>
        <v>E缆</v>
      </c>
      <c r="K6674" s="3">
        <v>55</v>
      </c>
      <c r="L6674" s="3">
        <f t="shared" si="522"/>
        <v>7</v>
      </c>
      <c r="M6674" s="3">
        <f t="shared" si="523"/>
        <v>5</v>
      </c>
      <c r="N6674" s="3" t="s">
        <v>147</v>
      </c>
      <c r="O6674" s="3">
        <f>COUNTIF([1]局站!$D$4:$D$172,"="&amp;N6674)</f>
        <v>1</v>
      </c>
      <c r="P6674" s="3">
        <v>0</v>
      </c>
      <c r="Q6674" s="3">
        <v>0</v>
      </c>
      <c r="R6674" s="3">
        <v>0</v>
      </c>
      <c r="S6674" s="3" t="s">
        <v>162</v>
      </c>
      <c r="T6674" s="3">
        <f>COUNTIF([1]局站!$D$4:$D$172,"="&amp;S6674)</f>
        <v>1</v>
      </c>
      <c r="U6674" s="3">
        <v>0</v>
      </c>
      <c r="V6674" s="3">
        <v>0</v>
      </c>
      <c r="W6674" s="3">
        <v>0</v>
      </c>
      <c r="X6674" s="3" t="s">
        <v>1214</v>
      </c>
      <c r="Y6674" s="3" t="s">
        <v>880</v>
      </c>
      <c r="Z6674" s="3" t="str">
        <f>INDEX(业务类型!$C$4:$C$8,MATCH(纤芯!Y6674,业务类型!$B$4:$B$8,0))</f>
        <v>IDLE</v>
      </c>
      <c r="AA6674" s="3"/>
    </row>
    <row r="6675" spans="1:27" ht="16.5" x14ac:dyDescent="0.2">
      <c r="A6675" s="3">
        <v>6672</v>
      </c>
      <c r="B6675" s="3">
        <f t="shared" si="519"/>
        <v>37063102056</v>
      </c>
      <c r="C6675" s="3" t="s">
        <v>1166</v>
      </c>
      <c r="D6675" s="3" t="s">
        <v>263</v>
      </c>
      <c r="E6675" s="3" t="str">
        <f>INDEX(光放段!$G$4:$G$237,MATCH(纤芯!G6675,光放段!$C$4:$C$237,0))</f>
        <v>山东二干|淄博滨州光缆:淄博柳泉路-滨州渤海七路</v>
      </c>
      <c r="F6675" s="3">
        <f>INDEX(光放段!$I$4:$I$237,MATCH(纤芯!H6675,光放段!$B$4:$B$237,0))</f>
        <v>37063100000</v>
      </c>
      <c r="G6675" s="3" t="str">
        <f t="shared" si="520"/>
        <v>山东二干|淄博滨州光缆:滨小营镇-滨州渤海七路</v>
      </c>
      <c r="H6675" s="3">
        <f>INDEX(光放段!$B$4:$B$237,MATCH(纤芯!G6675,光放段!$C$4:$C$237,0))</f>
        <v>37063102000</v>
      </c>
      <c r="I6675" s="3" t="str">
        <f t="shared" si="521"/>
        <v>淄博滨州光缆</v>
      </c>
      <c r="J6675" s="3" t="str">
        <f>INDEX(子缆名称!$B$4:$B$29,纤芯!M6675)</f>
        <v>E缆</v>
      </c>
      <c r="K6675" s="3">
        <v>56</v>
      </c>
      <c r="L6675" s="3">
        <f t="shared" si="522"/>
        <v>8</v>
      </c>
      <c r="M6675" s="3">
        <f t="shared" si="523"/>
        <v>5</v>
      </c>
      <c r="N6675" s="3" t="s">
        <v>147</v>
      </c>
      <c r="O6675" s="3">
        <f>COUNTIF([1]局站!$D$4:$D$172,"="&amp;N6675)</f>
        <v>1</v>
      </c>
      <c r="P6675" s="3">
        <v>0</v>
      </c>
      <c r="Q6675" s="3">
        <v>0</v>
      </c>
      <c r="R6675" s="3">
        <v>0</v>
      </c>
      <c r="S6675" s="3" t="s">
        <v>162</v>
      </c>
      <c r="T6675" s="3">
        <f>COUNTIF([1]局站!$D$4:$D$172,"="&amp;S6675)</f>
        <v>1</v>
      </c>
      <c r="U6675" s="3">
        <v>0</v>
      </c>
      <c r="V6675" s="3">
        <v>0</v>
      </c>
      <c r="W6675" s="3">
        <v>0</v>
      </c>
      <c r="X6675" s="3" t="s">
        <v>1214</v>
      </c>
      <c r="Y6675" s="3" t="s">
        <v>880</v>
      </c>
      <c r="Z6675" s="3" t="str">
        <f>INDEX(业务类型!$C$4:$C$8,MATCH(纤芯!Y6675,业务类型!$B$4:$B$8,0))</f>
        <v>IDLE</v>
      </c>
      <c r="AA6675" s="3"/>
    </row>
    <row r="6676" spans="1:27" ht="16.5" x14ac:dyDescent="0.2">
      <c r="A6676" s="3">
        <v>6673</v>
      </c>
      <c r="B6676" s="3">
        <f t="shared" si="519"/>
        <v>37063102057</v>
      </c>
      <c r="C6676" s="3" t="s">
        <v>1166</v>
      </c>
      <c r="D6676" s="3" t="s">
        <v>263</v>
      </c>
      <c r="E6676" s="3" t="str">
        <f>INDEX(光放段!$G$4:$G$237,MATCH(纤芯!G6676,光放段!$C$4:$C$237,0))</f>
        <v>山东二干|淄博滨州光缆:淄博柳泉路-滨州渤海七路</v>
      </c>
      <c r="F6676" s="3">
        <f>INDEX(光放段!$I$4:$I$237,MATCH(纤芯!H6676,光放段!$B$4:$B$237,0))</f>
        <v>37063100000</v>
      </c>
      <c r="G6676" s="3" t="str">
        <f t="shared" si="520"/>
        <v>山东二干|淄博滨州光缆:滨小营镇-滨州渤海七路</v>
      </c>
      <c r="H6676" s="3">
        <f>INDEX(光放段!$B$4:$B$237,MATCH(纤芯!G6676,光放段!$C$4:$C$237,0))</f>
        <v>37063102000</v>
      </c>
      <c r="I6676" s="3" t="str">
        <f t="shared" si="521"/>
        <v>淄博滨州光缆</v>
      </c>
      <c r="J6676" s="3" t="str">
        <f>INDEX(子缆名称!$B$4:$B$29,纤芯!M6676)</f>
        <v>E缆</v>
      </c>
      <c r="K6676" s="3">
        <v>57</v>
      </c>
      <c r="L6676" s="3">
        <f t="shared" si="522"/>
        <v>9</v>
      </c>
      <c r="M6676" s="3">
        <f t="shared" si="523"/>
        <v>5</v>
      </c>
      <c r="N6676" s="3" t="s">
        <v>147</v>
      </c>
      <c r="O6676" s="3">
        <f>COUNTIF([1]局站!$D$4:$D$172,"="&amp;N6676)</f>
        <v>1</v>
      </c>
      <c r="P6676" s="3">
        <v>0</v>
      </c>
      <c r="Q6676" s="3">
        <v>0</v>
      </c>
      <c r="R6676" s="3">
        <v>0</v>
      </c>
      <c r="S6676" s="3" t="s">
        <v>162</v>
      </c>
      <c r="T6676" s="3">
        <f>COUNTIF([1]局站!$D$4:$D$172,"="&amp;S6676)</f>
        <v>1</v>
      </c>
      <c r="U6676" s="3">
        <v>0</v>
      </c>
      <c r="V6676" s="3">
        <v>0</v>
      </c>
      <c r="W6676" s="3">
        <v>0</v>
      </c>
      <c r="X6676" s="3" t="s">
        <v>1214</v>
      </c>
      <c r="Y6676" s="3" t="s">
        <v>880</v>
      </c>
      <c r="Z6676" s="3" t="str">
        <f>INDEX(业务类型!$C$4:$C$8,MATCH(纤芯!Y6676,业务类型!$B$4:$B$8,0))</f>
        <v>IDLE</v>
      </c>
      <c r="AA6676" s="3"/>
    </row>
    <row r="6677" spans="1:27" ht="16.5" x14ac:dyDescent="0.2">
      <c r="A6677" s="3">
        <v>6674</v>
      </c>
      <c r="B6677" s="3">
        <f t="shared" ref="B6677:B6740" si="524">H6677+K6677</f>
        <v>37063102058</v>
      </c>
      <c r="C6677" s="3" t="s">
        <v>1166</v>
      </c>
      <c r="D6677" s="3" t="s">
        <v>263</v>
      </c>
      <c r="E6677" s="3" t="str">
        <f>INDEX(光放段!$G$4:$G$237,MATCH(纤芯!G6677,光放段!$C$4:$C$237,0))</f>
        <v>山东二干|淄博滨州光缆:淄博柳泉路-滨州渤海七路</v>
      </c>
      <c r="F6677" s="3">
        <f>INDEX(光放段!$I$4:$I$237,MATCH(纤芯!H6677,光放段!$B$4:$B$237,0))</f>
        <v>37063100000</v>
      </c>
      <c r="G6677" s="3" t="str">
        <f t="shared" si="520"/>
        <v>山东二干|淄博滨州光缆:滨小营镇-滨州渤海七路</v>
      </c>
      <c r="H6677" s="3">
        <f>INDEX(光放段!$B$4:$B$237,MATCH(纤芯!G6677,光放段!$C$4:$C$237,0))</f>
        <v>37063102000</v>
      </c>
      <c r="I6677" s="3" t="str">
        <f t="shared" si="521"/>
        <v>淄博滨州光缆</v>
      </c>
      <c r="J6677" s="3" t="str">
        <f>INDEX(子缆名称!$B$4:$B$29,纤芯!M6677)</f>
        <v>E缆</v>
      </c>
      <c r="K6677" s="3">
        <v>58</v>
      </c>
      <c r="L6677" s="3">
        <f t="shared" si="522"/>
        <v>10</v>
      </c>
      <c r="M6677" s="3">
        <f t="shared" si="523"/>
        <v>5</v>
      </c>
      <c r="N6677" s="3" t="s">
        <v>147</v>
      </c>
      <c r="O6677" s="3">
        <f>COUNTIF([1]局站!$D$4:$D$172,"="&amp;N6677)</f>
        <v>1</v>
      </c>
      <c r="P6677" s="3">
        <v>0</v>
      </c>
      <c r="Q6677" s="3">
        <v>0</v>
      </c>
      <c r="R6677" s="3">
        <v>0</v>
      </c>
      <c r="S6677" s="3" t="s">
        <v>162</v>
      </c>
      <c r="T6677" s="3">
        <f>COUNTIF([1]局站!$D$4:$D$172,"="&amp;S6677)</f>
        <v>1</v>
      </c>
      <c r="U6677" s="3">
        <v>0</v>
      </c>
      <c r="V6677" s="3">
        <v>0</v>
      </c>
      <c r="W6677" s="3">
        <v>0</v>
      </c>
      <c r="X6677" s="3" t="s">
        <v>1214</v>
      </c>
      <c r="Y6677" s="3" t="s">
        <v>880</v>
      </c>
      <c r="Z6677" s="3" t="str">
        <f>INDEX(业务类型!$C$4:$C$8,MATCH(纤芯!Y6677,业务类型!$B$4:$B$8,0))</f>
        <v>IDLE</v>
      </c>
      <c r="AA6677" s="3"/>
    </row>
    <row r="6678" spans="1:27" ht="16.5" x14ac:dyDescent="0.2">
      <c r="A6678" s="3">
        <v>6675</v>
      </c>
      <c r="B6678" s="3">
        <f t="shared" si="524"/>
        <v>37063102059</v>
      </c>
      <c r="C6678" s="3" t="s">
        <v>1166</v>
      </c>
      <c r="D6678" s="3" t="s">
        <v>263</v>
      </c>
      <c r="E6678" s="3" t="str">
        <f>INDEX(光放段!$G$4:$G$237,MATCH(纤芯!G6678,光放段!$C$4:$C$237,0))</f>
        <v>山东二干|淄博滨州光缆:淄博柳泉路-滨州渤海七路</v>
      </c>
      <c r="F6678" s="3">
        <f>INDEX(光放段!$I$4:$I$237,MATCH(纤芯!H6678,光放段!$B$4:$B$237,0))</f>
        <v>37063100000</v>
      </c>
      <c r="G6678" s="3" t="str">
        <f t="shared" si="520"/>
        <v>山东二干|淄博滨州光缆:滨小营镇-滨州渤海七路</v>
      </c>
      <c r="H6678" s="3">
        <f>INDEX(光放段!$B$4:$B$237,MATCH(纤芯!G6678,光放段!$C$4:$C$237,0))</f>
        <v>37063102000</v>
      </c>
      <c r="I6678" s="3" t="str">
        <f t="shared" si="521"/>
        <v>淄博滨州光缆</v>
      </c>
      <c r="J6678" s="3" t="str">
        <f>INDEX(子缆名称!$B$4:$B$29,纤芯!M6678)</f>
        <v>E缆</v>
      </c>
      <c r="K6678" s="3">
        <v>59</v>
      </c>
      <c r="L6678" s="3">
        <f t="shared" si="522"/>
        <v>11</v>
      </c>
      <c r="M6678" s="3">
        <f t="shared" si="523"/>
        <v>5</v>
      </c>
      <c r="N6678" s="3" t="s">
        <v>147</v>
      </c>
      <c r="O6678" s="3">
        <f>COUNTIF([1]局站!$D$4:$D$172,"="&amp;N6678)</f>
        <v>1</v>
      </c>
      <c r="P6678" s="3">
        <v>0</v>
      </c>
      <c r="Q6678" s="3">
        <v>0</v>
      </c>
      <c r="R6678" s="3">
        <v>0</v>
      </c>
      <c r="S6678" s="3" t="s">
        <v>162</v>
      </c>
      <c r="T6678" s="3">
        <f>COUNTIF([1]局站!$D$4:$D$172,"="&amp;S6678)</f>
        <v>1</v>
      </c>
      <c r="U6678" s="3">
        <v>0</v>
      </c>
      <c r="V6678" s="3">
        <v>0</v>
      </c>
      <c r="W6678" s="3">
        <v>0</v>
      </c>
      <c r="X6678" s="3" t="s">
        <v>1214</v>
      </c>
      <c r="Y6678" s="3" t="s">
        <v>880</v>
      </c>
      <c r="Z6678" s="3" t="str">
        <f>INDEX(业务类型!$C$4:$C$8,MATCH(纤芯!Y6678,业务类型!$B$4:$B$8,0))</f>
        <v>IDLE</v>
      </c>
      <c r="AA6678" s="3"/>
    </row>
    <row r="6679" spans="1:27" ht="16.5" x14ac:dyDescent="0.2">
      <c r="A6679" s="3">
        <v>6676</v>
      </c>
      <c r="B6679" s="3">
        <f t="shared" si="524"/>
        <v>37063102060</v>
      </c>
      <c r="C6679" s="3" t="s">
        <v>1166</v>
      </c>
      <c r="D6679" s="3" t="s">
        <v>263</v>
      </c>
      <c r="E6679" s="3" t="str">
        <f>INDEX(光放段!$G$4:$G$237,MATCH(纤芯!G6679,光放段!$C$4:$C$237,0))</f>
        <v>山东二干|淄博滨州光缆:淄博柳泉路-滨州渤海七路</v>
      </c>
      <c r="F6679" s="3">
        <f>INDEX(光放段!$I$4:$I$237,MATCH(纤芯!H6679,光放段!$B$4:$B$237,0))</f>
        <v>37063100000</v>
      </c>
      <c r="G6679" s="3" t="str">
        <f t="shared" si="520"/>
        <v>山东二干|淄博滨州光缆:滨小营镇-滨州渤海七路</v>
      </c>
      <c r="H6679" s="3">
        <f>INDEX(光放段!$B$4:$B$237,MATCH(纤芯!G6679,光放段!$C$4:$C$237,0))</f>
        <v>37063102000</v>
      </c>
      <c r="I6679" s="3" t="str">
        <f t="shared" si="521"/>
        <v>淄博滨州光缆</v>
      </c>
      <c r="J6679" s="3" t="str">
        <f>INDEX(子缆名称!$B$4:$B$29,纤芯!M6679)</f>
        <v>E缆</v>
      </c>
      <c r="K6679" s="3">
        <v>60</v>
      </c>
      <c r="L6679" s="3">
        <f t="shared" si="522"/>
        <v>12</v>
      </c>
      <c r="M6679" s="3">
        <f t="shared" si="523"/>
        <v>5</v>
      </c>
      <c r="N6679" s="3" t="s">
        <v>147</v>
      </c>
      <c r="O6679" s="3">
        <f>COUNTIF([1]局站!$D$4:$D$172,"="&amp;N6679)</f>
        <v>1</v>
      </c>
      <c r="P6679" s="3">
        <v>0</v>
      </c>
      <c r="Q6679" s="3">
        <v>0</v>
      </c>
      <c r="R6679" s="3">
        <v>0</v>
      </c>
      <c r="S6679" s="3" t="s">
        <v>162</v>
      </c>
      <c r="T6679" s="3">
        <f>COUNTIF([1]局站!$D$4:$D$172,"="&amp;S6679)</f>
        <v>1</v>
      </c>
      <c r="U6679" s="3">
        <v>0</v>
      </c>
      <c r="V6679" s="3">
        <v>0</v>
      </c>
      <c r="W6679" s="3">
        <v>0</v>
      </c>
      <c r="X6679" s="3" t="s">
        <v>1214</v>
      </c>
      <c r="Y6679" s="3" t="s">
        <v>880</v>
      </c>
      <c r="Z6679" s="3" t="str">
        <f>INDEX(业务类型!$C$4:$C$8,MATCH(纤芯!Y6679,业务类型!$B$4:$B$8,0))</f>
        <v>IDLE</v>
      </c>
      <c r="AA6679" s="3"/>
    </row>
    <row r="6680" spans="1:27" ht="16.5" x14ac:dyDescent="0.2">
      <c r="A6680" s="3">
        <v>6677</v>
      </c>
      <c r="B6680" s="3">
        <f t="shared" si="524"/>
        <v>37063102061</v>
      </c>
      <c r="C6680" s="3" t="s">
        <v>1166</v>
      </c>
      <c r="D6680" s="3" t="s">
        <v>263</v>
      </c>
      <c r="E6680" s="3" t="str">
        <f>INDEX(光放段!$G$4:$G$237,MATCH(纤芯!G6680,光放段!$C$4:$C$237,0))</f>
        <v>山东二干|淄博滨州光缆:淄博柳泉路-滨州渤海七路</v>
      </c>
      <c r="F6680" s="3">
        <f>INDEX(光放段!$I$4:$I$237,MATCH(纤芯!H6680,光放段!$B$4:$B$237,0))</f>
        <v>37063100000</v>
      </c>
      <c r="G6680" s="3" t="str">
        <f t="shared" si="520"/>
        <v>山东二干|淄博滨州光缆:滨小营镇-滨州渤海七路</v>
      </c>
      <c r="H6680" s="3">
        <f>INDEX(光放段!$B$4:$B$237,MATCH(纤芯!G6680,光放段!$C$4:$C$237,0))</f>
        <v>37063102000</v>
      </c>
      <c r="I6680" s="3" t="str">
        <f t="shared" si="521"/>
        <v>淄博滨州光缆</v>
      </c>
      <c r="J6680" s="3" t="str">
        <f>INDEX(子缆名称!$B$4:$B$29,纤芯!M6680)</f>
        <v>F缆</v>
      </c>
      <c r="K6680" s="3">
        <v>61</v>
      </c>
      <c r="L6680" s="3">
        <f t="shared" si="522"/>
        <v>1</v>
      </c>
      <c r="M6680" s="3">
        <f t="shared" si="523"/>
        <v>6</v>
      </c>
      <c r="N6680" s="3" t="s">
        <v>147</v>
      </c>
      <c r="O6680" s="3">
        <f>COUNTIF([1]局站!$D$4:$D$172,"="&amp;N6680)</f>
        <v>1</v>
      </c>
      <c r="P6680" s="3">
        <v>0</v>
      </c>
      <c r="Q6680" s="3">
        <v>0</v>
      </c>
      <c r="R6680" s="3">
        <v>0</v>
      </c>
      <c r="S6680" s="3" t="s">
        <v>162</v>
      </c>
      <c r="T6680" s="3">
        <f>COUNTIF([1]局站!$D$4:$D$172,"="&amp;S6680)</f>
        <v>1</v>
      </c>
      <c r="U6680" s="3">
        <v>0</v>
      </c>
      <c r="V6680" s="3">
        <v>0</v>
      </c>
      <c r="W6680" s="3">
        <v>0</v>
      </c>
      <c r="X6680" s="3" t="s">
        <v>1214</v>
      </c>
      <c r="Y6680" s="3" t="s">
        <v>880</v>
      </c>
      <c r="Z6680" s="3" t="str">
        <f>INDEX(业务类型!$C$4:$C$8,MATCH(纤芯!Y6680,业务类型!$B$4:$B$8,0))</f>
        <v>IDLE</v>
      </c>
      <c r="AA6680" s="3"/>
    </row>
    <row r="6681" spans="1:27" ht="16.5" x14ac:dyDescent="0.2">
      <c r="A6681" s="3">
        <v>6678</v>
      </c>
      <c r="B6681" s="3">
        <f t="shared" si="524"/>
        <v>37063102062</v>
      </c>
      <c r="C6681" s="3" t="s">
        <v>1166</v>
      </c>
      <c r="D6681" s="3" t="s">
        <v>263</v>
      </c>
      <c r="E6681" s="3" t="str">
        <f>INDEX(光放段!$G$4:$G$237,MATCH(纤芯!G6681,光放段!$C$4:$C$237,0))</f>
        <v>山东二干|淄博滨州光缆:淄博柳泉路-滨州渤海七路</v>
      </c>
      <c r="F6681" s="3">
        <f>INDEX(光放段!$I$4:$I$237,MATCH(纤芯!H6681,光放段!$B$4:$B$237,0))</f>
        <v>37063100000</v>
      </c>
      <c r="G6681" s="3" t="str">
        <f t="shared" si="520"/>
        <v>山东二干|淄博滨州光缆:滨小营镇-滨州渤海七路</v>
      </c>
      <c r="H6681" s="3">
        <f>INDEX(光放段!$B$4:$B$237,MATCH(纤芯!G6681,光放段!$C$4:$C$237,0))</f>
        <v>37063102000</v>
      </c>
      <c r="I6681" s="3" t="str">
        <f t="shared" si="521"/>
        <v>淄博滨州光缆</v>
      </c>
      <c r="J6681" s="3" t="str">
        <f>INDEX(子缆名称!$B$4:$B$29,纤芯!M6681)</f>
        <v>F缆</v>
      </c>
      <c r="K6681" s="3">
        <v>62</v>
      </c>
      <c r="L6681" s="3">
        <f t="shared" si="522"/>
        <v>2</v>
      </c>
      <c r="M6681" s="3">
        <f t="shared" si="523"/>
        <v>6</v>
      </c>
      <c r="N6681" s="3" t="s">
        <v>147</v>
      </c>
      <c r="O6681" s="3">
        <f>COUNTIF([1]局站!$D$4:$D$172,"="&amp;N6681)</f>
        <v>1</v>
      </c>
      <c r="P6681" s="3">
        <v>0</v>
      </c>
      <c r="Q6681" s="3">
        <v>0</v>
      </c>
      <c r="R6681" s="3">
        <v>0</v>
      </c>
      <c r="S6681" s="3" t="s">
        <v>162</v>
      </c>
      <c r="T6681" s="3">
        <f>COUNTIF([1]局站!$D$4:$D$172,"="&amp;S6681)</f>
        <v>1</v>
      </c>
      <c r="U6681" s="3">
        <v>0</v>
      </c>
      <c r="V6681" s="3">
        <v>0</v>
      </c>
      <c r="W6681" s="3">
        <v>0</v>
      </c>
      <c r="X6681" s="3" t="s">
        <v>1214</v>
      </c>
      <c r="Y6681" s="3" t="s">
        <v>880</v>
      </c>
      <c r="Z6681" s="3" t="str">
        <f>INDEX(业务类型!$C$4:$C$8,MATCH(纤芯!Y6681,业务类型!$B$4:$B$8,0))</f>
        <v>IDLE</v>
      </c>
      <c r="AA6681" s="3"/>
    </row>
    <row r="6682" spans="1:27" ht="16.5" x14ac:dyDescent="0.2">
      <c r="A6682" s="3">
        <v>6679</v>
      </c>
      <c r="B6682" s="3">
        <f t="shared" si="524"/>
        <v>37063102063</v>
      </c>
      <c r="C6682" s="3" t="s">
        <v>1166</v>
      </c>
      <c r="D6682" s="3" t="s">
        <v>263</v>
      </c>
      <c r="E6682" s="3" t="str">
        <f>INDEX(光放段!$G$4:$G$237,MATCH(纤芯!G6682,光放段!$C$4:$C$237,0))</f>
        <v>山东二干|淄博滨州光缆:淄博柳泉路-滨州渤海七路</v>
      </c>
      <c r="F6682" s="3">
        <f>INDEX(光放段!$I$4:$I$237,MATCH(纤芯!H6682,光放段!$B$4:$B$237,0))</f>
        <v>37063100000</v>
      </c>
      <c r="G6682" s="3" t="str">
        <f t="shared" si="520"/>
        <v>山东二干|淄博滨州光缆:滨小营镇-滨州渤海七路</v>
      </c>
      <c r="H6682" s="3">
        <f>INDEX(光放段!$B$4:$B$237,MATCH(纤芯!G6682,光放段!$C$4:$C$237,0))</f>
        <v>37063102000</v>
      </c>
      <c r="I6682" s="3" t="str">
        <f t="shared" si="521"/>
        <v>淄博滨州光缆</v>
      </c>
      <c r="J6682" s="3" t="str">
        <f>INDEX(子缆名称!$B$4:$B$29,纤芯!M6682)</f>
        <v>F缆</v>
      </c>
      <c r="K6682" s="3">
        <v>63</v>
      </c>
      <c r="L6682" s="3">
        <f t="shared" si="522"/>
        <v>3</v>
      </c>
      <c r="M6682" s="3">
        <f t="shared" si="523"/>
        <v>6</v>
      </c>
      <c r="N6682" s="3" t="s">
        <v>147</v>
      </c>
      <c r="O6682" s="3">
        <f>COUNTIF([1]局站!$D$4:$D$172,"="&amp;N6682)</f>
        <v>1</v>
      </c>
      <c r="P6682" s="3">
        <v>0</v>
      </c>
      <c r="Q6682" s="3">
        <v>0</v>
      </c>
      <c r="R6682" s="3">
        <v>0</v>
      </c>
      <c r="S6682" s="3" t="s">
        <v>162</v>
      </c>
      <c r="T6682" s="3">
        <f>COUNTIF([1]局站!$D$4:$D$172,"="&amp;S6682)</f>
        <v>1</v>
      </c>
      <c r="U6682" s="3">
        <v>0</v>
      </c>
      <c r="V6682" s="3">
        <v>0</v>
      </c>
      <c r="W6682" s="3">
        <v>0</v>
      </c>
      <c r="X6682" s="3" t="s">
        <v>1214</v>
      </c>
      <c r="Y6682" s="3" t="s">
        <v>880</v>
      </c>
      <c r="Z6682" s="3" t="str">
        <f>INDEX(业务类型!$C$4:$C$8,MATCH(纤芯!Y6682,业务类型!$B$4:$B$8,0))</f>
        <v>IDLE</v>
      </c>
      <c r="AA6682" s="3"/>
    </row>
    <row r="6683" spans="1:27" ht="16.5" x14ac:dyDescent="0.2">
      <c r="A6683" s="3">
        <v>6680</v>
      </c>
      <c r="B6683" s="3">
        <f t="shared" si="524"/>
        <v>37063102064</v>
      </c>
      <c r="C6683" s="3" t="s">
        <v>1166</v>
      </c>
      <c r="D6683" s="3" t="s">
        <v>263</v>
      </c>
      <c r="E6683" s="3" t="str">
        <f>INDEX(光放段!$G$4:$G$237,MATCH(纤芯!G6683,光放段!$C$4:$C$237,0))</f>
        <v>山东二干|淄博滨州光缆:淄博柳泉路-滨州渤海七路</v>
      </c>
      <c r="F6683" s="3">
        <f>INDEX(光放段!$I$4:$I$237,MATCH(纤芯!H6683,光放段!$B$4:$B$237,0))</f>
        <v>37063100000</v>
      </c>
      <c r="G6683" s="3" t="str">
        <f t="shared" si="520"/>
        <v>山东二干|淄博滨州光缆:滨小营镇-滨州渤海七路</v>
      </c>
      <c r="H6683" s="3">
        <f>INDEX(光放段!$B$4:$B$237,MATCH(纤芯!G6683,光放段!$C$4:$C$237,0))</f>
        <v>37063102000</v>
      </c>
      <c r="I6683" s="3" t="str">
        <f t="shared" si="521"/>
        <v>淄博滨州光缆</v>
      </c>
      <c r="J6683" s="3" t="str">
        <f>INDEX(子缆名称!$B$4:$B$29,纤芯!M6683)</f>
        <v>F缆</v>
      </c>
      <c r="K6683" s="3">
        <v>64</v>
      </c>
      <c r="L6683" s="3">
        <f t="shared" si="522"/>
        <v>4</v>
      </c>
      <c r="M6683" s="3">
        <f t="shared" si="523"/>
        <v>6</v>
      </c>
      <c r="N6683" s="3" t="s">
        <v>147</v>
      </c>
      <c r="O6683" s="3">
        <f>COUNTIF([1]局站!$D$4:$D$172,"="&amp;N6683)</f>
        <v>1</v>
      </c>
      <c r="P6683" s="3">
        <v>0</v>
      </c>
      <c r="Q6683" s="3">
        <v>0</v>
      </c>
      <c r="R6683" s="3">
        <v>0</v>
      </c>
      <c r="S6683" s="3" t="s">
        <v>162</v>
      </c>
      <c r="T6683" s="3">
        <f>COUNTIF([1]局站!$D$4:$D$172,"="&amp;S6683)</f>
        <v>1</v>
      </c>
      <c r="U6683" s="3">
        <v>0</v>
      </c>
      <c r="V6683" s="3">
        <v>0</v>
      </c>
      <c r="W6683" s="3">
        <v>0</v>
      </c>
      <c r="X6683" s="3" t="s">
        <v>1214</v>
      </c>
      <c r="Y6683" s="3" t="s">
        <v>880</v>
      </c>
      <c r="Z6683" s="3" t="str">
        <f>INDEX(业务类型!$C$4:$C$8,MATCH(纤芯!Y6683,业务类型!$B$4:$B$8,0))</f>
        <v>IDLE</v>
      </c>
      <c r="AA6683" s="3"/>
    </row>
    <row r="6684" spans="1:27" ht="16.5" x14ac:dyDescent="0.2">
      <c r="A6684" s="3">
        <v>6681</v>
      </c>
      <c r="B6684" s="3">
        <f t="shared" si="524"/>
        <v>37063102065</v>
      </c>
      <c r="C6684" s="3" t="s">
        <v>1166</v>
      </c>
      <c r="D6684" s="3" t="s">
        <v>263</v>
      </c>
      <c r="E6684" s="3" t="str">
        <f>INDEX(光放段!$G$4:$G$237,MATCH(纤芯!G6684,光放段!$C$4:$C$237,0))</f>
        <v>山东二干|淄博滨州光缆:淄博柳泉路-滨州渤海七路</v>
      </c>
      <c r="F6684" s="3">
        <f>INDEX(光放段!$I$4:$I$237,MATCH(纤芯!H6684,光放段!$B$4:$B$237,0))</f>
        <v>37063100000</v>
      </c>
      <c r="G6684" s="3" t="str">
        <f t="shared" si="520"/>
        <v>山东二干|淄博滨州光缆:滨小营镇-滨州渤海七路</v>
      </c>
      <c r="H6684" s="3">
        <f>INDEX(光放段!$B$4:$B$237,MATCH(纤芯!G6684,光放段!$C$4:$C$237,0))</f>
        <v>37063102000</v>
      </c>
      <c r="I6684" s="3" t="str">
        <f t="shared" si="521"/>
        <v>淄博滨州光缆</v>
      </c>
      <c r="J6684" s="3" t="str">
        <f>INDEX(子缆名称!$B$4:$B$29,纤芯!M6684)</f>
        <v>F缆</v>
      </c>
      <c r="K6684" s="3">
        <v>65</v>
      </c>
      <c r="L6684" s="3">
        <f t="shared" si="522"/>
        <v>5</v>
      </c>
      <c r="M6684" s="3">
        <f t="shared" si="523"/>
        <v>6</v>
      </c>
      <c r="N6684" s="3" t="s">
        <v>147</v>
      </c>
      <c r="O6684" s="3">
        <f>COUNTIF([1]局站!$D$4:$D$172,"="&amp;N6684)</f>
        <v>1</v>
      </c>
      <c r="P6684" s="3">
        <v>0</v>
      </c>
      <c r="Q6684" s="3">
        <v>0</v>
      </c>
      <c r="R6684" s="3">
        <v>0</v>
      </c>
      <c r="S6684" s="3" t="s">
        <v>162</v>
      </c>
      <c r="T6684" s="3">
        <f>COUNTIF([1]局站!$D$4:$D$172,"="&amp;S6684)</f>
        <v>1</v>
      </c>
      <c r="U6684" s="3">
        <v>0</v>
      </c>
      <c r="V6684" s="3">
        <v>0</v>
      </c>
      <c r="W6684" s="3">
        <v>0</v>
      </c>
      <c r="X6684" s="3" t="s">
        <v>1214</v>
      </c>
      <c r="Y6684" s="3" t="s">
        <v>880</v>
      </c>
      <c r="Z6684" s="3" t="str">
        <f>INDEX(业务类型!$C$4:$C$8,MATCH(纤芯!Y6684,业务类型!$B$4:$B$8,0))</f>
        <v>IDLE</v>
      </c>
      <c r="AA6684" s="3"/>
    </row>
    <row r="6685" spans="1:27" ht="16.5" x14ac:dyDescent="0.2">
      <c r="A6685" s="3">
        <v>6682</v>
      </c>
      <c r="B6685" s="3">
        <f t="shared" si="524"/>
        <v>37063102066</v>
      </c>
      <c r="C6685" s="3" t="s">
        <v>1166</v>
      </c>
      <c r="D6685" s="3" t="s">
        <v>263</v>
      </c>
      <c r="E6685" s="3" t="str">
        <f>INDEX(光放段!$G$4:$G$237,MATCH(纤芯!G6685,光放段!$C$4:$C$237,0))</f>
        <v>山东二干|淄博滨州光缆:淄博柳泉路-滨州渤海七路</v>
      </c>
      <c r="F6685" s="3">
        <f>INDEX(光放段!$I$4:$I$237,MATCH(纤芯!H6685,光放段!$B$4:$B$237,0))</f>
        <v>37063100000</v>
      </c>
      <c r="G6685" s="3" t="str">
        <f t="shared" si="520"/>
        <v>山东二干|淄博滨州光缆:滨小营镇-滨州渤海七路</v>
      </c>
      <c r="H6685" s="3">
        <f>INDEX(光放段!$B$4:$B$237,MATCH(纤芯!G6685,光放段!$C$4:$C$237,0))</f>
        <v>37063102000</v>
      </c>
      <c r="I6685" s="3" t="str">
        <f t="shared" si="521"/>
        <v>淄博滨州光缆</v>
      </c>
      <c r="J6685" s="3" t="str">
        <f>INDEX(子缆名称!$B$4:$B$29,纤芯!M6685)</f>
        <v>F缆</v>
      </c>
      <c r="K6685" s="3">
        <v>66</v>
      </c>
      <c r="L6685" s="3">
        <f t="shared" si="522"/>
        <v>6</v>
      </c>
      <c r="M6685" s="3">
        <f t="shared" si="523"/>
        <v>6</v>
      </c>
      <c r="N6685" s="3" t="s">
        <v>147</v>
      </c>
      <c r="O6685" s="3">
        <f>COUNTIF([1]局站!$D$4:$D$172,"="&amp;N6685)</f>
        <v>1</v>
      </c>
      <c r="P6685" s="3">
        <v>0</v>
      </c>
      <c r="Q6685" s="3">
        <v>0</v>
      </c>
      <c r="R6685" s="3">
        <v>0</v>
      </c>
      <c r="S6685" s="3" t="s">
        <v>162</v>
      </c>
      <c r="T6685" s="3">
        <f>COUNTIF([1]局站!$D$4:$D$172,"="&amp;S6685)</f>
        <v>1</v>
      </c>
      <c r="U6685" s="3">
        <v>0</v>
      </c>
      <c r="V6685" s="3">
        <v>0</v>
      </c>
      <c r="W6685" s="3">
        <v>0</v>
      </c>
      <c r="X6685" s="3" t="s">
        <v>1214</v>
      </c>
      <c r="Y6685" s="3" t="s">
        <v>880</v>
      </c>
      <c r="Z6685" s="3" t="str">
        <f>INDEX(业务类型!$C$4:$C$8,MATCH(纤芯!Y6685,业务类型!$B$4:$B$8,0))</f>
        <v>IDLE</v>
      </c>
      <c r="AA6685" s="3"/>
    </row>
    <row r="6686" spans="1:27" ht="16.5" x14ac:dyDescent="0.2">
      <c r="A6686" s="3">
        <v>6683</v>
      </c>
      <c r="B6686" s="3">
        <f t="shared" si="524"/>
        <v>37063102067</v>
      </c>
      <c r="C6686" s="3" t="s">
        <v>1166</v>
      </c>
      <c r="D6686" s="3" t="s">
        <v>263</v>
      </c>
      <c r="E6686" s="3" t="str">
        <f>INDEX(光放段!$G$4:$G$237,MATCH(纤芯!G6686,光放段!$C$4:$C$237,0))</f>
        <v>山东二干|淄博滨州光缆:淄博柳泉路-滨州渤海七路</v>
      </c>
      <c r="F6686" s="3">
        <f>INDEX(光放段!$I$4:$I$237,MATCH(纤芯!H6686,光放段!$B$4:$B$237,0))</f>
        <v>37063100000</v>
      </c>
      <c r="G6686" s="3" t="str">
        <f t="shared" si="520"/>
        <v>山东二干|淄博滨州光缆:滨小营镇-滨州渤海七路</v>
      </c>
      <c r="H6686" s="3">
        <f>INDEX(光放段!$B$4:$B$237,MATCH(纤芯!G6686,光放段!$C$4:$C$237,0))</f>
        <v>37063102000</v>
      </c>
      <c r="I6686" s="3" t="str">
        <f t="shared" si="521"/>
        <v>淄博滨州光缆</v>
      </c>
      <c r="J6686" s="3" t="str">
        <f>INDEX(子缆名称!$B$4:$B$29,纤芯!M6686)</f>
        <v>F缆</v>
      </c>
      <c r="K6686" s="3">
        <v>67</v>
      </c>
      <c r="L6686" s="3">
        <f t="shared" si="522"/>
        <v>7</v>
      </c>
      <c r="M6686" s="3">
        <f t="shared" si="523"/>
        <v>6</v>
      </c>
      <c r="N6686" s="3" t="s">
        <v>147</v>
      </c>
      <c r="O6686" s="3">
        <f>COUNTIF([1]局站!$D$4:$D$172,"="&amp;N6686)</f>
        <v>1</v>
      </c>
      <c r="P6686" s="3">
        <v>0</v>
      </c>
      <c r="Q6686" s="3">
        <v>0</v>
      </c>
      <c r="R6686" s="3">
        <v>0</v>
      </c>
      <c r="S6686" s="3" t="s">
        <v>162</v>
      </c>
      <c r="T6686" s="3">
        <f>COUNTIF([1]局站!$D$4:$D$172,"="&amp;S6686)</f>
        <v>1</v>
      </c>
      <c r="U6686" s="3">
        <v>0</v>
      </c>
      <c r="V6686" s="3">
        <v>0</v>
      </c>
      <c r="W6686" s="3">
        <v>0</v>
      </c>
      <c r="X6686" s="3" t="s">
        <v>1214</v>
      </c>
      <c r="Y6686" s="3" t="s">
        <v>880</v>
      </c>
      <c r="Z6686" s="3" t="str">
        <f>INDEX(业务类型!$C$4:$C$8,MATCH(纤芯!Y6686,业务类型!$B$4:$B$8,0))</f>
        <v>IDLE</v>
      </c>
      <c r="AA6686" s="3"/>
    </row>
    <row r="6687" spans="1:27" ht="16.5" x14ac:dyDescent="0.2">
      <c r="A6687" s="3">
        <v>6684</v>
      </c>
      <c r="B6687" s="3">
        <f t="shared" si="524"/>
        <v>37063102068</v>
      </c>
      <c r="C6687" s="3" t="s">
        <v>1166</v>
      </c>
      <c r="D6687" s="3" t="s">
        <v>263</v>
      </c>
      <c r="E6687" s="3" t="str">
        <f>INDEX(光放段!$G$4:$G$237,MATCH(纤芯!G6687,光放段!$C$4:$C$237,0))</f>
        <v>山东二干|淄博滨州光缆:淄博柳泉路-滨州渤海七路</v>
      </c>
      <c r="F6687" s="3">
        <f>INDEX(光放段!$I$4:$I$237,MATCH(纤芯!H6687,光放段!$B$4:$B$237,0))</f>
        <v>37063100000</v>
      </c>
      <c r="G6687" s="3" t="str">
        <f t="shared" si="520"/>
        <v>山东二干|淄博滨州光缆:滨小营镇-滨州渤海七路</v>
      </c>
      <c r="H6687" s="3">
        <f>INDEX(光放段!$B$4:$B$237,MATCH(纤芯!G6687,光放段!$C$4:$C$237,0))</f>
        <v>37063102000</v>
      </c>
      <c r="I6687" s="3" t="str">
        <f t="shared" si="521"/>
        <v>淄博滨州光缆</v>
      </c>
      <c r="J6687" s="3" t="str">
        <f>INDEX(子缆名称!$B$4:$B$29,纤芯!M6687)</f>
        <v>F缆</v>
      </c>
      <c r="K6687" s="3">
        <v>68</v>
      </c>
      <c r="L6687" s="3">
        <f t="shared" si="522"/>
        <v>8</v>
      </c>
      <c r="M6687" s="3">
        <f t="shared" si="523"/>
        <v>6</v>
      </c>
      <c r="N6687" s="3" t="s">
        <v>147</v>
      </c>
      <c r="O6687" s="3">
        <f>COUNTIF([1]局站!$D$4:$D$172,"="&amp;N6687)</f>
        <v>1</v>
      </c>
      <c r="P6687" s="3">
        <v>0</v>
      </c>
      <c r="Q6687" s="3">
        <v>0</v>
      </c>
      <c r="R6687" s="3">
        <v>0</v>
      </c>
      <c r="S6687" s="3" t="s">
        <v>162</v>
      </c>
      <c r="T6687" s="3">
        <f>COUNTIF([1]局站!$D$4:$D$172,"="&amp;S6687)</f>
        <v>1</v>
      </c>
      <c r="U6687" s="3">
        <v>0</v>
      </c>
      <c r="V6687" s="3">
        <v>0</v>
      </c>
      <c r="W6687" s="3">
        <v>0</v>
      </c>
      <c r="X6687" s="3" t="s">
        <v>1214</v>
      </c>
      <c r="Y6687" s="3" t="s">
        <v>880</v>
      </c>
      <c r="Z6687" s="3" t="str">
        <f>INDEX(业务类型!$C$4:$C$8,MATCH(纤芯!Y6687,业务类型!$B$4:$B$8,0))</f>
        <v>IDLE</v>
      </c>
      <c r="AA6687" s="3"/>
    </row>
    <row r="6688" spans="1:27" ht="16.5" x14ac:dyDescent="0.2">
      <c r="A6688" s="3">
        <v>6685</v>
      </c>
      <c r="B6688" s="3">
        <f t="shared" si="524"/>
        <v>37063102069</v>
      </c>
      <c r="C6688" s="3" t="s">
        <v>1166</v>
      </c>
      <c r="D6688" s="3" t="s">
        <v>263</v>
      </c>
      <c r="E6688" s="3" t="str">
        <f>INDEX(光放段!$G$4:$G$237,MATCH(纤芯!G6688,光放段!$C$4:$C$237,0))</f>
        <v>山东二干|淄博滨州光缆:淄博柳泉路-滨州渤海七路</v>
      </c>
      <c r="F6688" s="3">
        <f>INDEX(光放段!$I$4:$I$237,MATCH(纤芯!H6688,光放段!$B$4:$B$237,0))</f>
        <v>37063100000</v>
      </c>
      <c r="G6688" s="3" t="str">
        <f t="shared" si="520"/>
        <v>山东二干|淄博滨州光缆:滨小营镇-滨州渤海七路</v>
      </c>
      <c r="H6688" s="3">
        <f>INDEX(光放段!$B$4:$B$237,MATCH(纤芯!G6688,光放段!$C$4:$C$237,0))</f>
        <v>37063102000</v>
      </c>
      <c r="I6688" s="3" t="str">
        <f t="shared" si="521"/>
        <v>淄博滨州光缆</v>
      </c>
      <c r="J6688" s="3" t="str">
        <f>INDEX(子缆名称!$B$4:$B$29,纤芯!M6688)</f>
        <v>F缆</v>
      </c>
      <c r="K6688" s="3">
        <v>69</v>
      </c>
      <c r="L6688" s="3">
        <f t="shared" si="522"/>
        <v>9</v>
      </c>
      <c r="M6688" s="3">
        <f t="shared" si="523"/>
        <v>6</v>
      </c>
      <c r="N6688" s="3" t="s">
        <v>147</v>
      </c>
      <c r="O6688" s="3">
        <f>COUNTIF([1]局站!$D$4:$D$172,"="&amp;N6688)</f>
        <v>1</v>
      </c>
      <c r="P6688" s="3">
        <v>0</v>
      </c>
      <c r="Q6688" s="3">
        <v>0</v>
      </c>
      <c r="R6688" s="3">
        <v>0</v>
      </c>
      <c r="S6688" s="3" t="s">
        <v>162</v>
      </c>
      <c r="T6688" s="3">
        <f>COUNTIF([1]局站!$D$4:$D$172,"="&amp;S6688)</f>
        <v>1</v>
      </c>
      <c r="U6688" s="3">
        <v>0</v>
      </c>
      <c r="V6688" s="3">
        <v>0</v>
      </c>
      <c r="W6688" s="3">
        <v>0</v>
      </c>
      <c r="X6688" s="3" t="s">
        <v>1214</v>
      </c>
      <c r="Y6688" s="3" t="s">
        <v>880</v>
      </c>
      <c r="Z6688" s="3" t="str">
        <f>INDEX(业务类型!$C$4:$C$8,MATCH(纤芯!Y6688,业务类型!$B$4:$B$8,0))</f>
        <v>IDLE</v>
      </c>
      <c r="AA6688" s="3"/>
    </row>
    <row r="6689" spans="1:27" ht="16.5" x14ac:dyDescent="0.2">
      <c r="A6689" s="3">
        <v>6686</v>
      </c>
      <c r="B6689" s="3">
        <f t="shared" si="524"/>
        <v>37063102070</v>
      </c>
      <c r="C6689" s="3" t="s">
        <v>1166</v>
      </c>
      <c r="D6689" s="3" t="s">
        <v>263</v>
      </c>
      <c r="E6689" s="3" t="str">
        <f>INDEX(光放段!$G$4:$G$237,MATCH(纤芯!G6689,光放段!$C$4:$C$237,0))</f>
        <v>山东二干|淄博滨州光缆:淄博柳泉路-滨州渤海七路</v>
      </c>
      <c r="F6689" s="3">
        <f>INDEX(光放段!$I$4:$I$237,MATCH(纤芯!H6689,光放段!$B$4:$B$237,0))</f>
        <v>37063100000</v>
      </c>
      <c r="G6689" s="3" t="str">
        <f t="shared" si="520"/>
        <v>山东二干|淄博滨州光缆:滨小营镇-滨州渤海七路</v>
      </c>
      <c r="H6689" s="3">
        <f>INDEX(光放段!$B$4:$B$237,MATCH(纤芯!G6689,光放段!$C$4:$C$237,0))</f>
        <v>37063102000</v>
      </c>
      <c r="I6689" s="3" t="str">
        <f t="shared" si="521"/>
        <v>淄博滨州光缆</v>
      </c>
      <c r="J6689" s="3" t="str">
        <f>INDEX(子缆名称!$B$4:$B$29,纤芯!M6689)</f>
        <v>F缆</v>
      </c>
      <c r="K6689" s="3">
        <v>70</v>
      </c>
      <c r="L6689" s="3">
        <f t="shared" si="522"/>
        <v>10</v>
      </c>
      <c r="M6689" s="3">
        <f t="shared" si="523"/>
        <v>6</v>
      </c>
      <c r="N6689" s="3" t="s">
        <v>147</v>
      </c>
      <c r="O6689" s="3">
        <f>COUNTIF([1]局站!$D$4:$D$172,"="&amp;N6689)</f>
        <v>1</v>
      </c>
      <c r="P6689" s="3">
        <v>0</v>
      </c>
      <c r="Q6689" s="3">
        <v>0</v>
      </c>
      <c r="R6689" s="3">
        <v>0</v>
      </c>
      <c r="S6689" s="3" t="s">
        <v>162</v>
      </c>
      <c r="T6689" s="3">
        <f>COUNTIF([1]局站!$D$4:$D$172,"="&amp;S6689)</f>
        <v>1</v>
      </c>
      <c r="U6689" s="3">
        <v>0</v>
      </c>
      <c r="V6689" s="3">
        <v>0</v>
      </c>
      <c r="W6689" s="3">
        <v>0</v>
      </c>
      <c r="X6689" s="3" t="s">
        <v>1214</v>
      </c>
      <c r="Y6689" s="3" t="s">
        <v>880</v>
      </c>
      <c r="Z6689" s="3" t="str">
        <f>INDEX(业务类型!$C$4:$C$8,MATCH(纤芯!Y6689,业务类型!$B$4:$B$8,0))</f>
        <v>IDLE</v>
      </c>
      <c r="AA6689" s="3"/>
    </row>
    <row r="6690" spans="1:27" ht="16.5" x14ac:dyDescent="0.2">
      <c r="A6690" s="3">
        <v>6687</v>
      </c>
      <c r="B6690" s="3">
        <f t="shared" si="524"/>
        <v>37063102071</v>
      </c>
      <c r="C6690" s="3" t="s">
        <v>1166</v>
      </c>
      <c r="D6690" s="3" t="s">
        <v>263</v>
      </c>
      <c r="E6690" s="3" t="str">
        <f>INDEX(光放段!$G$4:$G$237,MATCH(纤芯!G6690,光放段!$C$4:$C$237,0))</f>
        <v>山东二干|淄博滨州光缆:淄博柳泉路-滨州渤海七路</v>
      </c>
      <c r="F6690" s="3">
        <f>INDEX(光放段!$I$4:$I$237,MATCH(纤芯!H6690,光放段!$B$4:$B$237,0))</f>
        <v>37063100000</v>
      </c>
      <c r="G6690" s="3" t="str">
        <f t="shared" si="520"/>
        <v>山东二干|淄博滨州光缆:滨小营镇-滨州渤海七路</v>
      </c>
      <c r="H6690" s="3">
        <f>INDEX(光放段!$B$4:$B$237,MATCH(纤芯!G6690,光放段!$C$4:$C$237,0))</f>
        <v>37063102000</v>
      </c>
      <c r="I6690" s="3" t="str">
        <f t="shared" si="521"/>
        <v>淄博滨州光缆</v>
      </c>
      <c r="J6690" s="3" t="str">
        <f>INDEX(子缆名称!$B$4:$B$29,纤芯!M6690)</f>
        <v>F缆</v>
      </c>
      <c r="K6690" s="3">
        <v>71</v>
      </c>
      <c r="L6690" s="3">
        <f t="shared" si="522"/>
        <v>11</v>
      </c>
      <c r="M6690" s="3">
        <f t="shared" si="523"/>
        <v>6</v>
      </c>
      <c r="N6690" s="3" t="s">
        <v>147</v>
      </c>
      <c r="O6690" s="3">
        <f>COUNTIF([1]局站!$D$4:$D$172,"="&amp;N6690)</f>
        <v>1</v>
      </c>
      <c r="P6690" s="3">
        <v>0</v>
      </c>
      <c r="Q6690" s="3">
        <v>0</v>
      </c>
      <c r="R6690" s="3">
        <v>0</v>
      </c>
      <c r="S6690" s="3" t="s">
        <v>162</v>
      </c>
      <c r="T6690" s="3">
        <f>COUNTIF([1]局站!$D$4:$D$172,"="&amp;S6690)</f>
        <v>1</v>
      </c>
      <c r="U6690" s="3">
        <v>0</v>
      </c>
      <c r="V6690" s="3">
        <v>0</v>
      </c>
      <c r="W6690" s="3">
        <v>0</v>
      </c>
      <c r="X6690" s="3" t="s">
        <v>1214</v>
      </c>
      <c r="Y6690" s="3" t="s">
        <v>880</v>
      </c>
      <c r="Z6690" s="3" t="str">
        <f>INDEX(业务类型!$C$4:$C$8,MATCH(纤芯!Y6690,业务类型!$B$4:$B$8,0))</f>
        <v>IDLE</v>
      </c>
      <c r="AA6690" s="3"/>
    </row>
    <row r="6691" spans="1:27" ht="16.5" x14ac:dyDescent="0.2">
      <c r="A6691" s="3">
        <v>6688</v>
      </c>
      <c r="B6691" s="3">
        <f t="shared" si="524"/>
        <v>37063102072</v>
      </c>
      <c r="C6691" s="3" t="s">
        <v>1166</v>
      </c>
      <c r="D6691" s="3" t="s">
        <v>263</v>
      </c>
      <c r="E6691" s="3" t="str">
        <f>INDEX(光放段!$G$4:$G$237,MATCH(纤芯!G6691,光放段!$C$4:$C$237,0))</f>
        <v>山东二干|淄博滨州光缆:淄博柳泉路-滨州渤海七路</v>
      </c>
      <c r="F6691" s="3">
        <f>INDEX(光放段!$I$4:$I$237,MATCH(纤芯!H6691,光放段!$B$4:$B$237,0))</f>
        <v>37063100000</v>
      </c>
      <c r="G6691" s="3" t="str">
        <f t="shared" si="520"/>
        <v>山东二干|淄博滨州光缆:滨小营镇-滨州渤海七路</v>
      </c>
      <c r="H6691" s="3">
        <f>INDEX(光放段!$B$4:$B$237,MATCH(纤芯!G6691,光放段!$C$4:$C$237,0))</f>
        <v>37063102000</v>
      </c>
      <c r="I6691" s="3" t="str">
        <f t="shared" si="521"/>
        <v>淄博滨州光缆</v>
      </c>
      <c r="J6691" s="3" t="str">
        <f>INDEX(子缆名称!$B$4:$B$29,纤芯!M6691)</f>
        <v>F缆</v>
      </c>
      <c r="K6691" s="3">
        <v>72</v>
      </c>
      <c r="L6691" s="3">
        <f t="shared" si="522"/>
        <v>12</v>
      </c>
      <c r="M6691" s="3">
        <f t="shared" si="523"/>
        <v>6</v>
      </c>
      <c r="N6691" s="3" t="s">
        <v>147</v>
      </c>
      <c r="O6691" s="3">
        <f>COUNTIF([1]局站!$D$4:$D$172,"="&amp;N6691)</f>
        <v>1</v>
      </c>
      <c r="P6691" s="3">
        <v>0</v>
      </c>
      <c r="Q6691" s="3">
        <v>0</v>
      </c>
      <c r="R6691" s="3">
        <v>0</v>
      </c>
      <c r="S6691" s="3" t="s">
        <v>162</v>
      </c>
      <c r="T6691" s="3">
        <f>COUNTIF([1]局站!$D$4:$D$172,"="&amp;S6691)</f>
        <v>1</v>
      </c>
      <c r="U6691" s="3">
        <v>0</v>
      </c>
      <c r="V6691" s="3">
        <v>0</v>
      </c>
      <c r="W6691" s="3">
        <v>0</v>
      </c>
      <c r="X6691" s="3" t="s">
        <v>1214</v>
      </c>
      <c r="Y6691" s="3" t="s">
        <v>880</v>
      </c>
      <c r="Z6691" s="3" t="str">
        <f>INDEX(业务类型!$C$4:$C$8,MATCH(纤芯!Y6691,业务类型!$B$4:$B$8,0))</f>
        <v>IDLE</v>
      </c>
      <c r="AA6691" s="3"/>
    </row>
    <row r="6692" spans="1:27" ht="16.5" x14ac:dyDescent="0.2">
      <c r="A6692" s="3">
        <v>6689</v>
      </c>
      <c r="B6692" s="3">
        <f t="shared" si="524"/>
        <v>37063102073</v>
      </c>
      <c r="C6692" s="3" t="s">
        <v>1166</v>
      </c>
      <c r="D6692" s="3" t="s">
        <v>263</v>
      </c>
      <c r="E6692" s="3" t="str">
        <f>INDEX(光放段!$G$4:$G$237,MATCH(纤芯!G6692,光放段!$C$4:$C$237,0))</f>
        <v>山东二干|淄博滨州光缆:淄博柳泉路-滨州渤海七路</v>
      </c>
      <c r="F6692" s="3">
        <f>INDEX(光放段!$I$4:$I$237,MATCH(纤芯!H6692,光放段!$B$4:$B$237,0))</f>
        <v>37063100000</v>
      </c>
      <c r="G6692" s="3" t="str">
        <f t="shared" si="520"/>
        <v>山东二干|淄博滨州光缆:滨小营镇-滨州渤海七路</v>
      </c>
      <c r="H6692" s="3">
        <f>INDEX(光放段!$B$4:$B$237,MATCH(纤芯!G6692,光放段!$C$4:$C$237,0))</f>
        <v>37063102000</v>
      </c>
      <c r="I6692" s="3" t="str">
        <f t="shared" si="521"/>
        <v>淄博滨州光缆</v>
      </c>
      <c r="J6692" s="3" t="str">
        <f>INDEX(子缆名称!$B$4:$B$29,纤芯!M6692)</f>
        <v>G缆</v>
      </c>
      <c r="K6692" s="3">
        <v>73</v>
      </c>
      <c r="L6692" s="3">
        <f t="shared" si="522"/>
        <v>1</v>
      </c>
      <c r="M6692" s="3">
        <f t="shared" si="523"/>
        <v>7</v>
      </c>
      <c r="N6692" s="3" t="s">
        <v>147</v>
      </c>
      <c r="O6692" s="3">
        <f>COUNTIF([1]局站!$D$4:$D$172,"="&amp;N6692)</f>
        <v>1</v>
      </c>
      <c r="P6692" s="3">
        <v>0</v>
      </c>
      <c r="Q6692" s="3">
        <v>0</v>
      </c>
      <c r="R6692" s="3">
        <v>0</v>
      </c>
      <c r="S6692" s="3" t="s">
        <v>162</v>
      </c>
      <c r="T6692" s="3">
        <f>COUNTIF([1]局站!$D$4:$D$172,"="&amp;S6692)</f>
        <v>1</v>
      </c>
      <c r="U6692" s="3">
        <v>0</v>
      </c>
      <c r="V6692" s="3">
        <v>0</v>
      </c>
      <c r="W6692" s="3">
        <v>0</v>
      </c>
      <c r="X6692" s="3" t="s">
        <v>1214</v>
      </c>
      <c r="Y6692" s="3" t="s">
        <v>880</v>
      </c>
      <c r="Z6692" s="3" t="str">
        <f>INDEX(业务类型!$C$4:$C$8,MATCH(纤芯!Y6692,业务类型!$B$4:$B$8,0))</f>
        <v>IDLE</v>
      </c>
      <c r="AA6692" s="3"/>
    </row>
    <row r="6693" spans="1:27" ht="16.5" x14ac:dyDescent="0.2">
      <c r="A6693" s="3">
        <v>6690</v>
      </c>
      <c r="B6693" s="3">
        <f t="shared" si="524"/>
        <v>37063102074</v>
      </c>
      <c r="C6693" s="3" t="s">
        <v>1166</v>
      </c>
      <c r="D6693" s="3" t="s">
        <v>263</v>
      </c>
      <c r="E6693" s="3" t="str">
        <f>INDEX(光放段!$G$4:$G$237,MATCH(纤芯!G6693,光放段!$C$4:$C$237,0))</f>
        <v>山东二干|淄博滨州光缆:淄博柳泉路-滨州渤海七路</v>
      </c>
      <c r="F6693" s="3">
        <f>INDEX(光放段!$I$4:$I$237,MATCH(纤芯!H6693,光放段!$B$4:$B$237,0))</f>
        <v>37063100000</v>
      </c>
      <c r="G6693" s="3" t="str">
        <f t="shared" si="520"/>
        <v>山东二干|淄博滨州光缆:滨小营镇-滨州渤海七路</v>
      </c>
      <c r="H6693" s="3">
        <f>INDEX(光放段!$B$4:$B$237,MATCH(纤芯!G6693,光放段!$C$4:$C$237,0))</f>
        <v>37063102000</v>
      </c>
      <c r="I6693" s="3" t="str">
        <f t="shared" si="521"/>
        <v>淄博滨州光缆</v>
      </c>
      <c r="J6693" s="3" t="str">
        <f>INDEX(子缆名称!$B$4:$B$29,纤芯!M6693)</f>
        <v>G缆</v>
      </c>
      <c r="K6693" s="3">
        <v>74</v>
      </c>
      <c r="L6693" s="3">
        <f t="shared" si="522"/>
        <v>2</v>
      </c>
      <c r="M6693" s="3">
        <f t="shared" si="523"/>
        <v>7</v>
      </c>
      <c r="N6693" s="3" t="s">
        <v>147</v>
      </c>
      <c r="O6693" s="3">
        <f>COUNTIF([1]局站!$D$4:$D$172,"="&amp;N6693)</f>
        <v>1</v>
      </c>
      <c r="P6693" s="3">
        <v>0</v>
      </c>
      <c r="Q6693" s="3">
        <v>0</v>
      </c>
      <c r="R6693" s="3">
        <v>0</v>
      </c>
      <c r="S6693" s="3" t="s">
        <v>162</v>
      </c>
      <c r="T6693" s="3">
        <f>COUNTIF([1]局站!$D$4:$D$172,"="&amp;S6693)</f>
        <v>1</v>
      </c>
      <c r="U6693" s="3">
        <v>0</v>
      </c>
      <c r="V6693" s="3">
        <v>0</v>
      </c>
      <c r="W6693" s="3">
        <v>0</v>
      </c>
      <c r="X6693" s="3" t="s">
        <v>1214</v>
      </c>
      <c r="Y6693" s="3" t="s">
        <v>880</v>
      </c>
      <c r="Z6693" s="3" t="str">
        <f>INDEX(业务类型!$C$4:$C$8,MATCH(纤芯!Y6693,业务类型!$B$4:$B$8,0))</f>
        <v>IDLE</v>
      </c>
      <c r="AA6693" s="3"/>
    </row>
    <row r="6694" spans="1:27" ht="16.5" x14ac:dyDescent="0.2">
      <c r="A6694" s="3">
        <v>6691</v>
      </c>
      <c r="B6694" s="3">
        <f t="shared" si="524"/>
        <v>37063102075</v>
      </c>
      <c r="C6694" s="3" t="s">
        <v>1166</v>
      </c>
      <c r="D6694" s="3" t="s">
        <v>263</v>
      </c>
      <c r="E6694" s="3" t="str">
        <f>INDEX(光放段!$G$4:$G$237,MATCH(纤芯!G6694,光放段!$C$4:$C$237,0))</f>
        <v>山东二干|淄博滨州光缆:淄博柳泉路-滨州渤海七路</v>
      </c>
      <c r="F6694" s="3">
        <f>INDEX(光放段!$I$4:$I$237,MATCH(纤芯!H6694,光放段!$B$4:$B$237,0))</f>
        <v>37063100000</v>
      </c>
      <c r="G6694" s="3" t="str">
        <f t="shared" si="520"/>
        <v>山东二干|淄博滨州光缆:滨小营镇-滨州渤海七路</v>
      </c>
      <c r="H6694" s="3">
        <f>INDEX(光放段!$B$4:$B$237,MATCH(纤芯!G6694,光放段!$C$4:$C$237,0))</f>
        <v>37063102000</v>
      </c>
      <c r="I6694" s="3" t="str">
        <f t="shared" si="521"/>
        <v>淄博滨州光缆</v>
      </c>
      <c r="J6694" s="3" t="str">
        <f>INDEX(子缆名称!$B$4:$B$29,纤芯!M6694)</f>
        <v>G缆</v>
      </c>
      <c r="K6694" s="3">
        <v>75</v>
      </c>
      <c r="L6694" s="3">
        <f t="shared" si="522"/>
        <v>3</v>
      </c>
      <c r="M6694" s="3">
        <f t="shared" si="523"/>
        <v>7</v>
      </c>
      <c r="N6694" s="3" t="s">
        <v>147</v>
      </c>
      <c r="O6694" s="3">
        <f>COUNTIF([1]局站!$D$4:$D$172,"="&amp;N6694)</f>
        <v>1</v>
      </c>
      <c r="P6694" s="3">
        <v>0</v>
      </c>
      <c r="Q6694" s="3">
        <v>0</v>
      </c>
      <c r="R6694" s="3">
        <v>0</v>
      </c>
      <c r="S6694" s="3" t="s">
        <v>162</v>
      </c>
      <c r="T6694" s="3">
        <f>COUNTIF([1]局站!$D$4:$D$172,"="&amp;S6694)</f>
        <v>1</v>
      </c>
      <c r="U6694" s="3">
        <v>0</v>
      </c>
      <c r="V6694" s="3">
        <v>0</v>
      </c>
      <c r="W6694" s="3">
        <v>0</v>
      </c>
      <c r="X6694" s="3" t="s">
        <v>1214</v>
      </c>
      <c r="Y6694" s="3" t="s">
        <v>880</v>
      </c>
      <c r="Z6694" s="3" t="str">
        <f>INDEX(业务类型!$C$4:$C$8,MATCH(纤芯!Y6694,业务类型!$B$4:$B$8,0))</f>
        <v>IDLE</v>
      </c>
      <c r="AA6694" s="3"/>
    </row>
    <row r="6695" spans="1:27" ht="16.5" x14ac:dyDescent="0.2">
      <c r="A6695" s="3">
        <v>6692</v>
      </c>
      <c r="B6695" s="3">
        <f t="shared" si="524"/>
        <v>37063102076</v>
      </c>
      <c r="C6695" s="3" t="s">
        <v>1166</v>
      </c>
      <c r="D6695" s="3" t="s">
        <v>263</v>
      </c>
      <c r="E6695" s="3" t="str">
        <f>INDEX(光放段!$G$4:$G$237,MATCH(纤芯!G6695,光放段!$C$4:$C$237,0))</f>
        <v>山东二干|淄博滨州光缆:淄博柳泉路-滨州渤海七路</v>
      </c>
      <c r="F6695" s="3">
        <f>INDEX(光放段!$I$4:$I$237,MATCH(纤芯!H6695,光放段!$B$4:$B$237,0))</f>
        <v>37063100000</v>
      </c>
      <c r="G6695" s="3" t="str">
        <f t="shared" si="520"/>
        <v>山东二干|淄博滨州光缆:滨小营镇-滨州渤海七路</v>
      </c>
      <c r="H6695" s="3">
        <f>INDEX(光放段!$B$4:$B$237,MATCH(纤芯!G6695,光放段!$C$4:$C$237,0))</f>
        <v>37063102000</v>
      </c>
      <c r="I6695" s="3" t="str">
        <f t="shared" si="521"/>
        <v>淄博滨州光缆</v>
      </c>
      <c r="J6695" s="3" t="str">
        <f>INDEX(子缆名称!$B$4:$B$29,纤芯!M6695)</f>
        <v>G缆</v>
      </c>
      <c r="K6695" s="3">
        <v>76</v>
      </c>
      <c r="L6695" s="3">
        <f t="shared" si="522"/>
        <v>4</v>
      </c>
      <c r="M6695" s="3">
        <f t="shared" si="523"/>
        <v>7</v>
      </c>
      <c r="N6695" s="3" t="s">
        <v>147</v>
      </c>
      <c r="O6695" s="3">
        <f>COUNTIF([1]局站!$D$4:$D$172,"="&amp;N6695)</f>
        <v>1</v>
      </c>
      <c r="P6695" s="3">
        <v>0</v>
      </c>
      <c r="Q6695" s="3">
        <v>0</v>
      </c>
      <c r="R6695" s="3">
        <v>0</v>
      </c>
      <c r="S6695" s="3" t="s">
        <v>162</v>
      </c>
      <c r="T6695" s="3">
        <f>COUNTIF([1]局站!$D$4:$D$172,"="&amp;S6695)</f>
        <v>1</v>
      </c>
      <c r="U6695" s="3">
        <v>0</v>
      </c>
      <c r="V6695" s="3">
        <v>0</v>
      </c>
      <c r="W6695" s="3">
        <v>0</v>
      </c>
      <c r="X6695" s="3" t="s">
        <v>1214</v>
      </c>
      <c r="Y6695" s="3" t="s">
        <v>880</v>
      </c>
      <c r="Z6695" s="3" t="str">
        <f>INDEX(业务类型!$C$4:$C$8,MATCH(纤芯!Y6695,业务类型!$B$4:$B$8,0))</f>
        <v>IDLE</v>
      </c>
      <c r="AA6695" s="3"/>
    </row>
    <row r="6696" spans="1:27" ht="16.5" x14ac:dyDescent="0.2">
      <c r="A6696" s="3">
        <v>6693</v>
      </c>
      <c r="B6696" s="3">
        <f t="shared" si="524"/>
        <v>37063102077</v>
      </c>
      <c r="C6696" s="3" t="s">
        <v>1166</v>
      </c>
      <c r="D6696" s="3" t="s">
        <v>263</v>
      </c>
      <c r="E6696" s="3" t="str">
        <f>INDEX(光放段!$G$4:$G$237,MATCH(纤芯!G6696,光放段!$C$4:$C$237,0))</f>
        <v>山东二干|淄博滨州光缆:淄博柳泉路-滨州渤海七路</v>
      </c>
      <c r="F6696" s="3">
        <f>INDEX(光放段!$I$4:$I$237,MATCH(纤芯!H6696,光放段!$B$4:$B$237,0))</f>
        <v>37063100000</v>
      </c>
      <c r="G6696" s="3" t="str">
        <f t="shared" si="520"/>
        <v>山东二干|淄博滨州光缆:滨小营镇-滨州渤海七路</v>
      </c>
      <c r="H6696" s="3">
        <f>INDEX(光放段!$B$4:$B$237,MATCH(纤芯!G6696,光放段!$C$4:$C$237,0))</f>
        <v>37063102000</v>
      </c>
      <c r="I6696" s="3" t="str">
        <f t="shared" si="521"/>
        <v>淄博滨州光缆</v>
      </c>
      <c r="J6696" s="3" t="str">
        <f>INDEX(子缆名称!$B$4:$B$29,纤芯!M6696)</f>
        <v>G缆</v>
      </c>
      <c r="K6696" s="3">
        <v>77</v>
      </c>
      <c r="L6696" s="3">
        <f t="shared" si="522"/>
        <v>5</v>
      </c>
      <c r="M6696" s="3">
        <f t="shared" si="523"/>
        <v>7</v>
      </c>
      <c r="N6696" s="3" t="s">
        <v>147</v>
      </c>
      <c r="O6696" s="3">
        <f>COUNTIF([1]局站!$D$4:$D$172,"="&amp;N6696)</f>
        <v>1</v>
      </c>
      <c r="P6696" s="3">
        <v>0</v>
      </c>
      <c r="Q6696" s="3">
        <v>0</v>
      </c>
      <c r="R6696" s="3">
        <v>0</v>
      </c>
      <c r="S6696" s="3" t="s">
        <v>162</v>
      </c>
      <c r="T6696" s="3">
        <f>COUNTIF([1]局站!$D$4:$D$172,"="&amp;S6696)</f>
        <v>1</v>
      </c>
      <c r="U6696" s="3">
        <v>0</v>
      </c>
      <c r="V6696" s="3">
        <v>0</v>
      </c>
      <c r="W6696" s="3">
        <v>0</v>
      </c>
      <c r="X6696" s="3" t="s">
        <v>1214</v>
      </c>
      <c r="Y6696" s="3" t="s">
        <v>880</v>
      </c>
      <c r="Z6696" s="3" t="str">
        <f>INDEX(业务类型!$C$4:$C$8,MATCH(纤芯!Y6696,业务类型!$B$4:$B$8,0))</f>
        <v>IDLE</v>
      </c>
      <c r="AA6696" s="3"/>
    </row>
    <row r="6697" spans="1:27" ht="16.5" x14ac:dyDescent="0.2">
      <c r="A6697" s="3">
        <v>6694</v>
      </c>
      <c r="B6697" s="3">
        <f t="shared" si="524"/>
        <v>37063102078</v>
      </c>
      <c r="C6697" s="3" t="s">
        <v>1166</v>
      </c>
      <c r="D6697" s="3" t="s">
        <v>263</v>
      </c>
      <c r="E6697" s="3" t="str">
        <f>INDEX(光放段!$G$4:$G$237,MATCH(纤芯!G6697,光放段!$C$4:$C$237,0))</f>
        <v>山东二干|淄博滨州光缆:淄博柳泉路-滨州渤海七路</v>
      </c>
      <c r="F6697" s="3">
        <f>INDEX(光放段!$I$4:$I$237,MATCH(纤芯!H6697,光放段!$B$4:$B$237,0))</f>
        <v>37063100000</v>
      </c>
      <c r="G6697" s="3" t="str">
        <f t="shared" si="520"/>
        <v>山东二干|淄博滨州光缆:滨小营镇-滨州渤海七路</v>
      </c>
      <c r="H6697" s="3">
        <f>INDEX(光放段!$B$4:$B$237,MATCH(纤芯!G6697,光放段!$C$4:$C$237,0))</f>
        <v>37063102000</v>
      </c>
      <c r="I6697" s="3" t="str">
        <f t="shared" si="521"/>
        <v>淄博滨州光缆</v>
      </c>
      <c r="J6697" s="3" t="str">
        <f>INDEX(子缆名称!$B$4:$B$29,纤芯!M6697)</f>
        <v>G缆</v>
      </c>
      <c r="K6697" s="3">
        <v>78</v>
      </c>
      <c r="L6697" s="3">
        <f t="shared" si="522"/>
        <v>6</v>
      </c>
      <c r="M6697" s="3">
        <f t="shared" si="523"/>
        <v>7</v>
      </c>
      <c r="N6697" s="3" t="s">
        <v>147</v>
      </c>
      <c r="O6697" s="3">
        <f>COUNTIF([1]局站!$D$4:$D$172,"="&amp;N6697)</f>
        <v>1</v>
      </c>
      <c r="P6697" s="3">
        <v>0</v>
      </c>
      <c r="Q6697" s="3">
        <v>0</v>
      </c>
      <c r="R6697" s="3">
        <v>0</v>
      </c>
      <c r="S6697" s="3" t="s">
        <v>162</v>
      </c>
      <c r="T6697" s="3">
        <f>COUNTIF([1]局站!$D$4:$D$172,"="&amp;S6697)</f>
        <v>1</v>
      </c>
      <c r="U6697" s="3">
        <v>0</v>
      </c>
      <c r="V6697" s="3">
        <v>0</v>
      </c>
      <c r="W6697" s="3">
        <v>0</v>
      </c>
      <c r="X6697" s="3" t="s">
        <v>1214</v>
      </c>
      <c r="Y6697" s="3" t="s">
        <v>880</v>
      </c>
      <c r="Z6697" s="3" t="str">
        <f>INDEX(业务类型!$C$4:$C$8,MATCH(纤芯!Y6697,业务类型!$B$4:$B$8,0))</f>
        <v>IDLE</v>
      </c>
      <c r="AA6697" s="3"/>
    </row>
    <row r="6698" spans="1:27" ht="16.5" x14ac:dyDescent="0.2">
      <c r="A6698" s="3">
        <v>6695</v>
      </c>
      <c r="B6698" s="3">
        <f t="shared" si="524"/>
        <v>37063102079</v>
      </c>
      <c r="C6698" s="3" t="s">
        <v>1166</v>
      </c>
      <c r="D6698" s="3" t="s">
        <v>263</v>
      </c>
      <c r="E6698" s="3" t="str">
        <f>INDEX(光放段!$G$4:$G$237,MATCH(纤芯!G6698,光放段!$C$4:$C$237,0))</f>
        <v>山东二干|淄博滨州光缆:淄博柳泉路-滨州渤海七路</v>
      </c>
      <c r="F6698" s="3">
        <f>INDEX(光放段!$I$4:$I$237,MATCH(纤芯!H6698,光放段!$B$4:$B$237,0))</f>
        <v>37063100000</v>
      </c>
      <c r="G6698" s="3" t="str">
        <f t="shared" si="520"/>
        <v>山东二干|淄博滨州光缆:滨小营镇-滨州渤海七路</v>
      </c>
      <c r="H6698" s="3">
        <f>INDEX(光放段!$B$4:$B$237,MATCH(纤芯!G6698,光放段!$C$4:$C$237,0))</f>
        <v>37063102000</v>
      </c>
      <c r="I6698" s="3" t="str">
        <f t="shared" si="521"/>
        <v>淄博滨州光缆</v>
      </c>
      <c r="J6698" s="3" t="str">
        <f>INDEX(子缆名称!$B$4:$B$29,纤芯!M6698)</f>
        <v>G缆</v>
      </c>
      <c r="K6698" s="3">
        <v>79</v>
      </c>
      <c r="L6698" s="3">
        <f t="shared" si="522"/>
        <v>7</v>
      </c>
      <c r="M6698" s="3">
        <f t="shared" si="523"/>
        <v>7</v>
      </c>
      <c r="N6698" s="3" t="s">
        <v>147</v>
      </c>
      <c r="O6698" s="3">
        <f>COUNTIF([1]局站!$D$4:$D$172,"="&amp;N6698)</f>
        <v>1</v>
      </c>
      <c r="P6698" s="3">
        <v>0</v>
      </c>
      <c r="Q6698" s="3">
        <v>0</v>
      </c>
      <c r="R6698" s="3">
        <v>0</v>
      </c>
      <c r="S6698" s="3" t="s">
        <v>162</v>
      </c>
      <c r="T6698" s="3">
        <f>COUNTIF([1]局站!$D$4:$D$172,"="&amp;S6698)</f>
        <v>1</v>
      </c>
      <c r="U6698" s="3">
        <v>0</v>
      </c>
      <c r="V6698" s="3">
        <v>0</v>
      </c>
      <c r="W6698" s="3">
        <v>0</v>
      </c>
      <c r="X6698" s="3" t="s">
        <v>1214</v>
      </c>
      <c r="Y6698" s="3" t="s">
        <v>880</v>
      </c>
      <c r="Z6698" s="3" t="str">
        <f>INDEX(业务类型!$C$4:$C$8,MATCH(纤芯!Y6698,业务类型!$B$4:$B$8,0))</f>
        <v>IDLE</v>
      </c>
      <c r="AA6698" s="3"/>
    </row>
    <row r="6699" spans="1:27" ht="16.5" x14ac:dyDescent="0.2">
      <c r="A6699" s="3">
        <v>6696</v>
      </c>
      <c r="B6699" s="3">
        <f t="shared" si="524"/>
        <v>37063102080</v>
      </c>
      <c r="C6699" s="3" t="s">
        <v>1166</v>
      </c>
      <c r="D6699" s="3" t="s">
        <v>263</v>
      </c>
      <c r="E6699" s="3" t="str">
        <f>INDEX(光放段!$G$4:$G$237,MATCH(纤芯!G6699,光放段!$C$4:$C$237,0))</f>
        <v>山东二干|淄博滨州光缆:淄博柳泉路-滨州渤海七路</v>
      </c>
      <c r="F6699" s="3">
        <f>INDEX(光放段!$I$4:$I$237,MATCH(纤芯!H6699,光放段!$B$4:$B$237,0))</f>
        <v>37063100000</v>
      </c>
      <c r="G6699" s="3" t="str">
        <f t="shared" si="520"/>
        <v>山东二干|淄博滨州光缆:滨小营镇-滨州渤海七路</v>
      </c>
      <c r="H6699" s="3">
        <f>INDEX(光放段!$B$4:$B$237,MATCH(纤芯!G6699,光放段!$C$4:$C$237,0))</f>
        <v>37063102000</v>
      </c>
      <c r="I6699" s="3" t="str">
        <f t="shared" si="521"/>
        <v>淄博滨州光缆</v>
      </c>
      <c r="J6699" s="3" t="str">
        <f>INDEX(子缆名称!$B$4:$B$29,纤芯!M6699)</f>
        <v>G缆</v>
      </c>
      <c r="K6699" s="3">
        <v>80</v>
      </c>
      <c r="L6699" s="3">
        <f t="shared" si="522"/>
        <v>8</v>
      </c>
      <c r="M6699" s="3">
        <f t="shared" si="523"/>
        <v>7</v>
      </c>
      <c r="N6699" s="3" t="s">
        <v>147</v>
      </c>
      <c r="O6699" s="3">
        <f>COUNTIF([1]局站!$D$4:$D$172,"="&amp;N6699)</f>
        <v>1</v>
      </c>
      <c r="P6699" s="3">
        <v>0</v>
      </c>
      <c r="Q6699" s="3">
        <v>0</v>
      </c>
      <c r="R6699" s="3">
        <v>0</v>
      </c>
      <c r="S6699" s="3" t="s">
        <v>162</v>
      </c>
      <c r="T6699" s="3">
        <f>COUNTIF([1]局站!$D$4:$D$172,"="&amp;S6699)</f>
        <v>1</v>
      </c>
      <c r="U6699" s="3">
        <v>0</v>
      </c>
      <c r="V6699" s="3">
        <v>0</v>
      </c>
      <c r="W6699" s="3">
        <v>0</v>
      </c>
      <c r="X6699" s="3" t="s">
        <v>1214</v>
      </c>
      <c r="Y6699" s="3" t="s">
        <v>880</v>
      </c>
      <c r="Z6699" s="3" t="str">
        <f>INDEX(业务类型!$C$4:$C$8,MATCH(纤芯!Y6699,业务类型!$B$4:$B$8,0))</f>
        <v>IDLE</v>
      </c>
      <c r="AA6699" s="3"/>
    </row>
    <row r="6700" spans="1:27" ht="16.5" x14ac:dyDescent="0.2">
      <c r="A6700" s="3">
        <v>6697</v>
      </c>
      <c r="B6700" s="3">
        <f t="shared" si="524"/>
        <v>37063102081</v>
      </c>
      <c r="C6700" s="3" t="s">
        <v>1166</v>
      </c>
      <c r="D6700" s="3" t="s">
        <v>263</v>
      </c>
      <c r="E6700" s="3" t="str">
        <f>INDEX(光放段!$G$4:$G$237,MATCH(纤芯!G6700,光放段!$C$4:$C$237,0))</f>
        <v>山东二干|淄博滨州光缆:淄博柳泉路-滨州渤海七路</v>
      </c>
      <c r="F6700" s="3">
        <f>INDEX(光放段!$I$4:$I$237,MATCH(纤芯!H6700,光放段!$B$4:$B$237,0))</f>
        <v>37063100000</v>
      </c>
      <c r="G6700" s="3" t="str">
        <f t="shared" si="520"/>
        <v>山东二干|淄博滨州光缆:滨小营镇-滨州渤海七路</v>
      </c>
      <c r="H6700" s="3">
        <f>INDEX(光放段!$B$4:$B$237,MATCH(纤芯!G6700,光放段!$C$4:$C$237,0))</f>
        <v>37063102000</v>
      </c>
      <c r="I6700" s="3" t="str">
        <f t="shared" si="521"/>
        <v>淄博滨州光缆</v>
      </c>
      <c r="J6700" s="3" t="str">
        <f>INDEX(子缆名称!$B$4:$B$29,纤芯!M6700)</f>
        <v>G缆</v>
      </c>
      <c r="K6700" s="3">
        <v>81</v>
      </c>
      <c r="L6700" s="3">
        <f t="shared" si="522"/>
        <v>9</v>
      </c>
      <c r="M6700" s="3">
        <f t="shared" si="523"/>
        <v>7</v>
      </c>
      <c r="N6700" s="3" t="s">
        <v>147</v>
      </c>
      <c r="O6700" s="3">
        <f>COUNTIF([1]局站!$D$4:$D$172,"="&amp;N6700)</f>
        <v>1</v>
      </c>
      <c r="P6700" s="3">
        <v>0</v>
      </c>
      <c r="Q6700" s="3">
        <v>0</v>
      </c>
      <c r="R6700" s="3">
        <v>0</v>
      </c>
      <c r="S6700" s="3" t="s">
        <v>162</v>
      </c>
      <c r="T6700" s="3">
        <f>COUNTIF([1]局站!$D$4:$D$172,"="&amp;S6700)</f>
        <v>1</v>
      </c>
      <c r="U6700" s="3">
        <v>0</v>
      </c>
      <c r="V6700" s="3">
        <v>0</v>
      </c>
      <c r="W6700" s="3">
        <v>0</v>
      </c>
      <c r="X6700" s="3" t="s">
        <v>1214</v>
      </c>
      <c r="Y6700" s="3" t="s">
        <v>880</v>
      </c>
      <c r="Z6700" s="3" t="str">
        <f>INDEX(业务类型!$C$4:$C$8,MATCH(纤芯!Y6700,业务类型!$B$4:$B$8,0))</f>
        <v>IDLE</v>
      </c>
      <c r="AA6700" s="3"/>
    </row>
    <row r="6701" spans="1:27" ht="16.5" x14ac:dyDescent="0.2">
      <c r="A6701" s="3">
        <v>6698</v>
      </c>
      <c r="B6701" s="3">
        <f t="shared" si="524"/>
        <v>37063102082</v>
      </c>
      <c r="C6701" s="3" t="s">
        <v>1166</v>
      </c>
      <c r="D6701" s="3" t="s">
        <v>263</v>
      </c>
      <c r="E6701" s="3" t="str">
        <f>INDEX(光放段!$G$4:$G$237,MATCH(纤芯!G6701,光放段!$C$4:$C$237,0))</f>
        <v>山东二干|淄博滨州光缆:淄博柳泉路-滨州渤海七路</v>
      </c>
      <c r="F6701" s="3">
        <f>INDEX(光放段!$I$4:$I$237,MATCH(纤芯!H6701,光放段!$B$4:$B$237,0))</f>
        <v>37063100000</v>
      </c>
      <c r="G6701" s="3" t="str">
        <f t="shared" si="520"/>
        <v>山东二干|淄博滨州光缆:滨小营镇-滨州渤海七路</v>
      </c>
      <c r="H6701" s="3">
        <f>INDEX(光放段!$B$4:$B$237,MATCH(纤芯!G6701,光放段!$C$4:$C$237,0))</f>
        <v>37063102000</v>
      </c>
      <c r="I6701" s="3" t="str">
        <f t="shared" si="521"/>
        <v>淄博滨州光缆</v>
      </c>
      <c r="J6701" s="3" t="str">
        <f>INDEX(子缆名称!$B$4:$B$29,纤芯!M6701)</f>
        <v>G缆</v>
      </c>
      <c r="K6701" s="3">
        <v>82</v>
      </c>
      <c r="L6701" s="3">
        <f t="shared" si="522"/>
        <v>10</v>
      </c>
      <c r="M6701" s="3">
        <f t="shared" si="523"/>
        <v>7</v>
      </c>
      <c r="N6701" s="3" t="s">
        <v>147</v>
      </c>
      <c r="O6701" s="3">
        <f>COUNTIF([1]局站!$D$4:$D$172,"="&amp;N6701)</f>
        <v>1</v>
      </c>
      <c r="P6701" s="3">
        <v>0</v>
      </c>
      <c r="Q6701" s="3">
        <v>0</v>
      </c>
      <c r="R6701" s="3">
        <v>0</v>
      </c>
      <c r="S6701" s="3" t="s">
        <v>162</v>
      </c>
      <c r="T6701" s="3">
        <f>COUNTIF([1]局站!$D$4:$D$172,"="&amp;S6701)</f>
        <v>1</v>
      </c>
      <c r="U6701" s="3">
        <v>0</v>
      </c>
      <c r="V6701" s="3">
        <v>0</v>
      </c>
      <c r="W6701" s="3">
        <v>0</v>
      </c>
      <c r="X6701" s="3" t="s">
        <v>1214</v>
      </c>
      <c r="Y6701" s="3" t="s">
        <v>880</v>
      </c>
      <c r="Z6701" s="3" t="str">
        <f>INDEX(业务类型!$C$4:$C$8,MATCH(纤芯!Y6701,业务类型!$B$4:$B$8,0))</f>
        <v>IDLE</v>
      </c>
      <c r="AA6701" s="3"/>
    </row>
    <row r="6702" spans="1:27" ht="16.5" x14ac:dyDescent="0.2">
      <c r="A6702" s="3">
        <v>6699</v>
      </c>
      <c r="B6702" s="3">
        <f t="shared" si="524"/>
        <v>37063102083</v>
      </c>
      <c r="C6702" s="3" t="s">
        <v>1166</v>
      </c>
      <c r="D6702" s="3" t="s">
        <v>263</v>
      </c>
      <c r="E6702" s="3" t="str">
        <f>INDEX(光放段!$G$4:$G$237,MATCH(纤芯!G6702,光放段!$C$4:$C$237,0))</f>
        <v>山东二干|淄博滨州光缆:淄博柳泉路-滨州渤海七路</v>
      </c>
      <c r="F6702" s="3">
        <f>INDEX(光放段!$I$4:$I$237,MATCH(纤芯!H6702,光放段!$B$4:$B$237,0))</f>
        <v>37063100000</v>
      </c>
      <c r="G6702" s="3" t="str">
        <f t="shared" si="520"/>
        <v>山东二干|淄博滨州光缆:滨小营镇-滨州渤海七路</v>
      </c>
      <c r="H6702" s="3">
        <f>INDEX(光放段!$B$4:$B$237,MATCH(纤芯!G6702,光放段!$C$4:$C$237,0))</f>
        <v>37063102000</v>
      </c>
      <c r="I6702" s="3" t="str">
        <f t="shared" si="521"/>
        <v>淄博滨州光缆</v>
      </c>
      <c r="J6702" s="3" t="str">
        <f>INDEX(子缆名称!$B$4:$B$29,纤芯!M6702)</f>
        <v>G缆</v>
      </c>
      <c r="K6702" s="3">
        <v>83</v>
      </c>
      <c r="L6702" s="3">
        <f t="shared" si="522"/>
        <v>11</v>
      </c>
      <c r="M6702" s="3">
        <f t="shared" si="523"/>
        <v>7</v>
      </c>
      <c r="N6702" s="3" t="s">
        <v>147</v>
      </c>
      <c r="O6702" s="3">
        <f>COUNTIF([1]局站!$D$4:$D$172,"="&amp;N6702)</f>
        <v>1</v>
      </c>
      <c r="P6702" s="3">
        <v>0</v>
      </c>
      <c r="Q6702" s="3">
        <v>0</v>
      </c>
      <c r="R6702" s="3">
        <v>0</v>
      </c>
      <c r="S6702" s="3" t="s">
        <v>162</v>
      </c>
      <c r="T6702" s="3">
        <f>COUNTIF([1]局站!$D$4:$D$172,"="&amp;S6702)</f>
        <v>1</v>
      </c>
      <c r="U6702" s="3">
        <v>0</v>
      </c>
      <c r="V6702" s="3">
        <v>0</v>
      </c>
      <c r="W6702" s="3">
        <v>0</v>
      </c>
      <c r="X6702" s="3" t="s">
        <v>1214</v>
      </c>
      <c r="Y6702" s="3" t="s">
        <v>880</v>
      </c>
      <c r="Z6702" s="3" t="str">
        <f>INDEX(业务类型!$C$4:$C$8,MATCH(纤芯!Y6702,业务类型!$B$4:$B$8,0))</f>
        <v>IDLE</v>
      </c>
      <c r="AA6702" s="3"/>
    </row>
    <row r="6703" spans="1:27" ht="16.5" x14ac:dyDescent="0.2">
      <c r="A6703" s="3">
        <v>6700</v>
      </c>
      <c r="B6703" s="3">
        <f t="shared" si="524"/>
        <v>37063102084</v>
      </c>
      <c r="C6703" s="3" t="s">
        <v>1166</v>
      </c>
      <c r="D6703" s="3" t="s">
        <v>263</v>
      </c>
      <c r="E6703" s="3" t="str">
        <f>INDEX(光放段!$G$4:$G$237,MATCH(纤芯!G6703,光放段!$C$4:$C$237,0))</f>
        <v>山东二干|淄博滨州光缆:淄博柳泉路-滨州渤海七路</v>
      </c>
      <c r="F6703" s="3">
        <f>INDEX(光放段!$I$4:$I$237,MATCH(纤芯!H6703,光放段!$B$4:$B$237,0))</f>
        <v>37063100000</v>
      </c>
      <c r="G6703" s="3" t="str">
        <f t="shared" si="520"/>
        <v>山东二干|淄博滨州光缆:滨小营镇-滨州渤海七路</v>
      </c>
      <c r="H6703" s="3">
        <f>INDEX(光放段!$B$4:$B$237,MATCH(纤芯!G6703,光放段!$C$4:$C$237,0))</f>
        <v>37063102000</v>
      </c>
      <c r="I6703" s="3" t="str">
        <f t="shared" si="521"/>
        <v>淄博滨州光缆</v>
      </c>
      <c r="J6703" s="3" t="str">
        <f>INDEX(子缆名称!$B$4:$B$29,纤芯!M6703)</f>
        <v>G缆</v>
      </c>
      <c r="K6703" s="3">
        <v>84</v>
      </c>
      <c r="L6703" s="3">
        <f t="shared" si="522"/>
        <v>12</v>
      </c>
      <c r="M6703" s="3">
        <f t="shared" si="523"/>
        <v>7</v>
      </c>
      <c r="N6703" s="3" t="s">
        <v>147</v>
      </c>
      <c r="O6703" s="3">
        <f>COUNTIF([1]局站!$D$4:$D$172,"="&amp;N6703)</f>
        <v>1</v>
      </c>
      <c r="P6703" s="3">
        <v>0</v>
      </c>
      <c r="Q6703" s="3">
        <v>0</v>
      </c>
      <c r="R6703" s="3">
        <v>0</v>
      </c>
      <c r="S6703" s="3" t="s">
        <v>162</v>
      </c>
      <c r="T6703" s="3">
        <f>COUNTIF([1]局站!$D$4:$D$172,"="&amp;S6703)</f>
        <v>1</v>
      </c>
      <c r="U6703" s="3">
        <v>0</v>
      </c>
      <c r="V6703" s="3">
        <v>0</v>
      </c>
      <c r="W6703" s="3">
        <v>0</v>
      </c>
      <c r="X6703" s="3" t="s">
        <v>1214</v>
      </c>
      <c r="Y6703" s="3" t="s">
        <v>880</v>
      </c>
      <c r="Z6703" s="3" t="str">
        <f>INDEX(业务类型!$C$4:$C$8,MATCH(纤芯!Y6703,业务类型!$B$4:$B$8,0))</f>
        <v>IDLE</v>
      </c>
      <c r="AA6703" s="3"/>
    </row>
    <row r="6704" spans="1:27" ht="16.5" x14ac:dyDescent="0.2">
      <c r="A6704" s="3">
        <v>6701</v>
      </c>
      <c r="B6704" s="3">
        <f t="shared" si="524"/>
        <v>37063102085</v>
      </c>
      <c r="C6704" s="3" t="s">
        <v>1166</v>
      </c>
      <c r="D6704" s="3" t="s">
        <v>263</v>
      </c>
      <c r="E6704" s="3" t="str">
        <f>INDEX(光放段!$G$4:$G$237,MATCH(纤芯!G6704,光放段!$C$4:$C$237,0))</f>
        <v>山东二干|淄博滨州光缆:淄博柳泉路-滨州渤海七路</v>
      </c>
      <c r="F6704" s="3">
        <f>INDEX(光放段!$I$4:$I$237,MATCH(纤芯!H6704,光放段!$B$4:$B$237,0))</f>
        <v>37063100000</v>
      </c>
      <c r="G6704" s="3" t="str">
        <f t="shared" si="520"/>
        <v>山东二干|淄博滨州光缆:滨小营镇-滨州渤海七路</v>
      </c>
      <c r="H6704" s="3">
        <f>INDEX(光放段!$B$4:$B$237,MATCH(纤芯!G6704,光放段!$C$4:$C$237,0))</f>
        <v>37063102000</v>
      </c>
      <c r="I6704" s="3" t="str">
        <f t="shared" si="521"/>
        <v>淄博滨州光缆</v>
      </c>
      <c r="J6704" s="3" t="str">
        <f>INDEX(子缆名称!$B$4:$B$29,纤芯!M6704)</f>
        <v>H缆</v>
      </c>
      <c r="K6704" s="3">
        <v>85</v>
      </c>
      <c r="L6704" s="3">
        <f t="shared" si="522"/>
        <v>1</v>
      </c>
      <c r="M6704" s="3">
        <f t="shared" si="523"/>
        <v>8</v>
      </c>
      <c r="N6704" s="3" t="s">
        <v>147</v>
      </c>
      <c r="O6704" s="3">
        <f>COUNTIF([1]局站!$D$4:$D$172,"="&amp;N6704)</f>
        <v>1</v>
      </c>
      <c r="P6704" s="3">
        <v>0</v>
      </c>
      <c r="Q6704" s="3">
        <v>0</v>
      </c>
      <c r="R6704" s="3">
        <v>0</v>
      </c>
      <c r="S6704" s="3" t="s">
        <v>162</v>
      </c>
      <c r="T6704" s="3">
        <f>COUNTIF([1]局站!$D$4:$D$172,"="&amp;S6704)</f>
        <v>1</v>
      </c>
      <c r="U6704" s="3">
        <v>0</v>
      </c>
      <c r="V6704" s="3">
        <v>0</v>
      </c>
      <c r="W6704" s="3">
        <v>0</v>
      </c>
      <c r="X6704" s="3" t="s">
        <v>1214</v>
      </c>
      <c r="Y6704" s="3" t="s">
        <v>880</v>
      </c>
      <c r="Z6704" s="3" t="str">
        <f>INDEX(业务类型!$C$4:$C$8,MATCH(纤芯!Y6704,业务类型!$B$4:$B$8,0))</f>
        <v>IDLE</v>
      </c>
      <c r="AA6704" s="3"/>
    </row>
    <row r="6705" spans="1:27" ht="16.5" x14ac:dyDescent="0.2">
      <c r="A6705" s="3">
        <v>6702</v>
      </c>
      <c r="B6705" s="3">
        <f t="shared" si="524"/>
        <v>37063102086</v>
      </c>
      <c r="C6705" s="3" t="s">
        <v>1166</v>
      </c>
      <c r="D6705" s="3" t="s">
        <v>263</v>
      </c>
      <c r="E6705" s="3" t="str">
        <f>INDEX(光放段!$G$4:$G$237,MATCH(纤芯!G6705,光放段!$C$4:$C$237,0))</f>
        <v>山东二干|淄博滨州光缆:淄博柳泉路-滨州渤海七路</v>
      </c>
      <c r="F6705" s="3">
        <f>INDEX(光放段!$I$4:$I$237,MATCH(纤芯!H6705,光放段!$B$4:$B$237,0))</f>
        <v>37063100000</v>
      </c>
      <c r="G6705" s="3" t="str">
        <f t="shared" si="520"/>
        <v>山东二干|淄博滨州光缆:滨小营镇-滨州渤海七路</v>
      </c>
      <c r="H6705" s="3">
        <f>INDEX(光放段!$B$4:$B$237,MATCH(纤芯!G6705,光放段!$C$4:$C$237,0))</f>
        <v>37063102000</v>
      </c>
      <c r="I6705" s="3" t="str">
        <f t="shared" si="521"/>
        <v>淄博滨州光缆</v>
      </c>
      <c r="J6705" s="3" t="str">
        <f>INDEX(子缆名称!$B$4:$B$29,纤芯!M6705)</f>
        <v>H缆</v>
      </c>
      <c r="K6705" s="3">
        <v>86</v>
      </c>
      <c r="L6705" s="3">
        <f t="shared" si="522"/>
        <v>2</v>
      </c>
      <c r="M6705" s="3">
        <f t="shared" si="523"/>
        <v>8</v>
      </c>
      <c r="N6705" s="3" t="s">
        <v>147</v>
      </c>
      <c r="O6705" s="3">
        <f>COUNTIF([1]局站!$D$4:$D$172,"="&amp;N6705)</f>
        <v>1</v>
      </c>
      <c r="P6705" s="3">
        <v>0</v>
      </c>
      <c r="Q6705" s="3">
        <v>0</v>
      </c>
      <c r="R6705" s="3">
        <v>0</v>
      </c>
      <c r="S6705" s="3" t="s">
        <v>162</v>
      </c>
      <c r="T6705" s="3">
        <f>COUNTIF([1]局站!$D$4:$D$172,"="&amp;S6705)</f>
        <v>1</v>
      </c>
      <c r="U6705" s="3">
        <v>0</v>
      </c>
      <c r="V6705" s="3">
        <v>0</v>
      </c>
      <c r="W6705" s="3">
        <v>0</v>
      </c>
      <c r="X6705" s="3" t="s">
        <v>1214</v>
      </c>
      <c r="Y6705" s="3" t="s">
        <v>880</v>
      </c>
      <c r="Z6705" s="3" t="str">
        <f>INDEX(业务类型!$C$4:$C$8,MATCH(纤芯!Y6705,业务类型!$B$4:$B$8,0))</f>
        <v>IDLE</v>
      </c>
      <c r="AA6705" s="3"/>
    </row>
    <row r="6706" spans="1:27" ht="16.5" x14ac:dyDescent="0.2">
      <c r="A6706" s="3">
        <v>6703</v>
      </c>
      <c r="B6706" s="3">
        <f t="shared" si="524"/>
        <v>37063102087</v>
      </c>
      <c r="C6706" s="3" t="s">
        <v>1166</v>
      </c>
      <c r="D6706" s="3" t="s">
        <v>263</v>
      </c>
      <c r="E6706" s="3" t="str">
        <f>INDEX(光放段!$G$4:$G$237,MATCH(纤芯!G6706,光放段!$C$4:$C$237,0))</f>
        <v>山东二干|淄博滨州光缆:淄博柳泉路-滨州渤海七路</v>
      </c>
      <c r="F6706" s="3">
        <f>INDEX(光放段!$I$4:$I$237,MATCH(纤芯!H6706,光放段!$B$4:$B$237,0))</f>
        <v>37063100000</v>
      </c>
      <c r="G6706" s="3" t="str">
        <f t="shared" si="520"/>
        <v>山东二干|淄博滨州光缆:滨小营镇-滨州渤海七路</v>
      </c>
      <c r="H6706" s="3">
        <f>INDEX(光放段!$B$4:$B$237,MATCH(纤芯!G6706,光放段!$C$4:$C$237,0))</f>
        <v>37063102000</v>
      </c>
      <c r="I6706" s="3" t="str">
        <f t="shared" si="521"/>
        <v>淄博滨州光缆</v>
      </c>
      <c r="J6706" s="3" t="str">
        <f>INDEX(子缆名称!$B$4:$B$29,纤芯!M6706)</f>
        <v>H缆</v>
      </c>
      <c r="K6706" s="3">
        <v>87</v>
      </c>
      <c r="L6706" s="3">
        <f t="shared" si="522"/>
        <v>3</v>
      </c>
      <c r="M6706" s="3">
        <f t="shared" si="523"/>
        <v>8</v>
      </c>
      <c r="N6706" s="3" t="s">
        <v>147</v>
      </c>
      <c r="O6706" s="3">
        <f>COUNTIF([1]局站!$D$4:$D$172,"="&amp;N6706)</f>
        <v>1</v>
      </c>
      <c r="P6706" s="3">
        <v>0</v>
      </c>
      <c r="Q6706" s="3">
        <v>0</v>
      </c>
      <c r="R6706" s="3">
        <v>0</v>
      </c>
      <c r="S6706" s="3" t="s">
        <v>162</v>
      </c>
      <c r="T6706" s="3">
        <f>COUNTIF([1]局站!$D$4:$D$172,"="&amp;S6706)</f>
        <v>1</v>
      </c>
      <c r="U6706" s="3">
        <v>0</v>
      </c>
      <c r="V6706" s="3">
        <v>0</v>
      </c>
      <c r="W6706" s="3">
        <v>0</v>
      </c>
      <c r="X6706" s="3" t="s">
        <v>1214</v>
      </c>
      <c r="Y6706" s="3" t="s">
        <v>880</v>
      </c>
      <c r="Z6706" s="3" t="str">
        <f>INDEX(业务类型!$C$4:$C$8,MATCH(纤芯!Y6706,业务类型!$B$4:$B$8,0))</f>
        <v>IDLE</v>
      </c>
      <c r="AA6706" s="3"/>
    </row>
    <row r="6707" spans="1:27" ht="16.5" x14ac:dyDescent="0.2">
      <c r="A6707" s="3">
        <v>6704</v>
      </c>
      <c r="B6707" s="3">
        <f t="shared" si="524"/>
        <v>37063102088</v>
      </c>
      <c r="C6707" s="3" t="s">
        <v>1166</v>
      </c>
      <c r="D6707" s="3" t="s">
        <v>263</v>
      </c>
      <c r="E6707" s="3" t="str">
        <f>INDEX(光放段!$G$4:$G$237,MATCH(纤芯!G6707,光放段!$C$4:$C$237,0))</f>
        <v>山东二干|淄博滨州光缆:淄博柳泉路-滨州渤海七路</v>
      </c>
      <c r="F6707" s="3">
        <f>INDEX(光放段!$I$4:$I$237,MATCH(纤芯!H6707,光放段!$B$4:$B$237,0))</f>
        <v>37063100000</v>
      </c>
      <c r="G6707" s="3" t="str">
        <f t="shared" si="520"/>
        <v>山东二干|淄博滨州光缆:滨小营镇-滨州渤海七路</v>
      </c>
      <c r="H6707" s="3">
        <f>INDEX(光放段!$B$4:$B$237,MATCH(纤芯!G6707,光放段!$C$4:$C$237,0))</f>
        <v>37063102000</v>
      </c>
      <c r="I6707" s="3" t="str">
        <f t="shared" si="521"/>
        <v>淄博滨州光缆</v>
      </c>
      <c r="J6707" s="3" t="str">
        <f>INDEX(子缆名称!$B$4:$B$29,纤芯!M6707)</f>
        <v>H缆</v>
      </c>
      <c r="K6707" s="3">
        <v>88</v>
      </c>
      <c r="L6707" s="3">
        <f t="shared" si="522"/>
        <v>4</v>
      </c>
      <c r="M6707" s="3">
        <f t="shared" si="523"/>
        <v>8</v>
      </c>
      <c r="N6707" s="3" t="s">
        <v>147</v>
      </c>
      <c r="O6707" s="3">
        <f>COUNTIF([1]局站!$D$4:$D$172,"="&amp;N6707)</f>
        <v>1</v>
      </c>
      <c r="P6707" s="3">
        <v>0</v>
      </c>
      <c r="Q6707" s="3">
        <v>0</v>
      </c>
      <c r="R6707" s="3">
        <v>0</v>
      </c>
      <c r="S6707" s="3" t="s">
        <v>162</v>
      </c>
      <c r="T6707" s="3">
        <f>COUNTIF([1]局站!$D$4:$D$172,"="&amp;S6707)</f>
        <v>1</v>
      </c>
      <c r="U6707" s="3">
        <v>0</v>
      </c>
      <c r="V6707" s="3">
        <v>0</v>
      </c>
      <c r="W6707" s="3">
        <v>0</v>
      </c>
      <c r="X6707" s="3" t="s">
        <v>1214</v>
      </c>
      <c r="Y6707" s="3" t="s">
        <v>880</v>
      </c>
      <c r="Z6707" s="3" t="str">
        <f>INDEX(业务类型!$C$4:$C$8,MATCH(纤芯!Y6707,业务类型!$B$4:$B$8,0))</f>
        <v>IDLE</v>
      </c>
      <c r="AA6707" s="3"/>
    </row>
    <row r="6708" spans="1:27" ht="16.5" x14ac:dyDescent="0.2">
      <c r="A6708" s="3">
        <v>6705</v>
      </c>
      <c r="B6708" s="3">
        <f t="shared" si="524"/>
        <v>37063102089</v>
      </c>
      <c r="C6708" s="3" t="s">
        <v>1166</v>
      </c>
      <c r="D6708" s="3" t="s">
        <v>263</v>
      </c>
      <c r="E6708" s="3" t="str">
        <f>INDEX(光放段!$G$4:$G$237,MATCH(纤芯!G6708,光放段!$C$4:$C$237,0))</f>
        <v>山东二干|淄博滨州光缆:淄博柳泉路-滨州渤海七路</v>
      </c>
      <c r="F6708" s="3">
        <f>INDEX(光放段!$I$4:$I$237,MATCH(纤芯!H6708,光放段!$B$4:$B$237,0))</f>
        <v>37063100000</v>
      </c>
      <c r="G6708" s="3" t="str">
        <f t="shared" si="520"/>
        <v>山东二干|淄博滨州光缆:滨小营镇-滨州渤海七路</v>
      </c>
      <c r="H6708" s="3">
        <f>INDEX(光放段!$B$4:$B$237,MATCH(纤芯!G6708,光放段!$C$4:$C$237,0))</f>
        <v>37063102000</v>
      </c>
      <c r="I6708" s="3" t="str">
        <f t="shared" si="521"/>
        <v>淄博滨州光缆</v>
      </c>
      <c r="J6708" s="3" t="str">
        <f>INDEX(子缆名称!$B$4:$B$29,纤芯!M6708)</f>
        <v>H缆</v>
      </c>
      <c r="K6708" s="3">
        <v>89</v>
      </c>
      <c r="L6708" s="3">
        <f t="shared" si="522"/>
        <v>5</v>
      </c>
      <c r="M6708" s="3">
        <f t="shared" si="523"/>
        <v>8</v>
      </c>
      <c r="N6708" s="3" t="s">
        <v>147</v>
      </c>
      <c r="O6708" s="3">
        <f>COUNTIF([1]局站!$D$4:$D$172,"="&amp;N6708)</f>
        <v>1</v>
      </c>
      <c r="P6708" s="3">
        <v>0</v>
      </c>
      <c r="Q6708" s="3">
        <v>0</v>
      </c>
      <c r="R6708" s="3">
        <v>0</v>
      </c>
      <c r="S6708" s="3" t="s">
        <v>162</v>
      </c>
      <c r="T6708" s="3">
        <f>COUNTIF([1]局站!$D$4:$D$172,"="&amp;S6708)</f>
        <v>1</v>
      </c>
      <c r="U6708" s="3">
        <v>0</v>
      </c>
      <c r="V6708" s="3">
        <v>0</v>
      </c>
      <c r="W6708" s="3">
        <v>0</v>
      </c>
      <c r="X6708" s="3" t="s">
        <v>1214</v>
      </c>
      <c r="Y6708" s="3" t="s">
        <v>880</v>
      </c>
      <c r="Z6708" s="3" t="str">
        <f>INDEX(业务类型!$C$4:$C$8,MATCH(纤芯!Y6708,业务类型!$B$4:$B$8,0))</f>
        <v>IDLE</v>
      </c>
      <c r="AA6708" s="3"/>
    </row>
    <row r="6709" spans="1:27" ht="16.5" x14ac:dyDescent="0.2">
      <c r="A6709" s="3">
        <v>6706</v>
      </c>
      <c r="B6709" s="3">
        <f t="shared" si="524"/>
        <v>37063102090</v>
      </c>
      <c r="C6709" s="3" t="s">
        <v>1166</v>
      </c>
      <c r="D6709" s="3" t="s">
        <v>263</v>
      </c>
      <c r="E6709" s="3" t="str">
        <f>INDEX(光放段!$G$4:$G$237,MATCH(纤芯!G6709,光放段!$C$4:$C$237,0))</f>
        <v>山东二干|淄博滨州光缆:淄博柳泉路-滨州渤海七路</v>
      </c>
      <c r="F6709" s="3">
        <f>INDEX(光放段!$I$4:$I$237,MATCH(纤芯!H6709,光放段!$B$4:$B$237,0))</f>
        <v>37063100000</v>
      </c>
      <c r="G6709" s="3" t="str">
        <f t="shared" si="520"/>
        <v>山东二干|淄博滨州光缆:滨小营镇-滨州渤海七路</v>
      </c>
      <c r="H6709" s="3">
        <f>INDEX(光放段!$B$4:$B$237,MATCH(纤芯!G6709,光放段!$C$4:$C$237,0))</f>
        <v>37063102000</v>
      </c>
      <c r="I6709" s="3" t="str">
        <f t="shared" si="521"/>
        <v>淄博滨州光缆</v>
      </c>
      <c r="J6709" s="3" t="str">
        <f>INDEX(子缆名称!$B$4:$B$29,纤芯!M6709)</f>
        <v>H缆</v>
      </c>
      <c r="K6709" s="3">
        <v>90</v>
      </c>
      <c r="L6709" s="3">
        <f t="shared" si="522"/>
        <v>6</v>
      </c>
      <c r="M6709" s="3">
        <f t="shared" si="523"/>
        <v>8</v>
      </c>
      <c r="N6709" s="3" t="s">
        <v>147</v>
      </c>
      <c r="O6709" s="3">
        <f>COUNTIF([1]局站!$D$4:$D$172,"="&amp;N6709)</f>
        <v>1</v>
      </c>
      <c r="P6709" s="3">
        <v>0</v>
      </c>
      <c r="Q6709" s="3">
        <v>0</v>
      </c>
      <c r="R6709" s="3">
        <v>0</v>
      </c>
      <c r="S6709" s="3" t="s">
        <v>162</v>
      </c>
      <c r="T6709" s="3">
        <f>COUNTIF([1]局站!$D$4:$D$172,"="&amp;S6709)</f>
        <v>1</v>
      </c>
      <c r="U6709" s="3">
        <v>0</v>
      </c>
      <c r="V6709" s="3">
        <v>0</v>
      </c>
      <c r="W6709" s="3">
        <v>0</v>
      </c>
      <c r="X6709" s="3" t="s">
        <v>1214</v>
      </c>
      <c r="Y6709" s="3" t="s">
        <v>880</v>
      </c>
      <c r="Z6709" s="3" t="str">
        <f>INDEX(业务类型!$C$4:$C$8,MATCH(纤芯!Y6709,业务类型!$B$4:$B$8,0))</f>
        <v>IDLE</v>
      </c>
      <c r="AA6709" s="3"/>
    </row>
    <row r="6710" spans="1:27" ht="16.5" x14ac:dyDescent="0.2">
      <c r="A6710" s="3">
        <v>6707</v>
      </c>
      <c r="B6710" s="3">
        <f t="shared" si="524"/>
        <v>37063102091</v>
      </c>
      <c r="C6710" s="3" t="s">
        <v>1166</v>
      </c>
      <c r="D6710" s="3" t="s">
        <v>263</v>
      </c>
      <c r="E6710" s="3" t="str">
        <f>INDEX(光放段!$G$4:$G$237,MATCH(纤芯!G6710,光放段!$C$4:$C$237,0))</f>
        <v>山东二干|淄博滨州光缆:淄博柳泉路-滨州渤海七路</v>
      </c>
      <c r="F6710" s="3">
        <f>INDEX(光放段!$I$4:$I$237,MATCH(纤芯!H6710,光放段!$B$4:$B$237,0))</f>
        <v>37063100000</v>
      </c>
      <c r="G6710" s="3" t="str">
        <f t="shared" si="520"/>
        <v>山东二干|淄博滨州光缆:滨小营镇-滨州渤海七路</v>
      </c>
      <c r="H6710" s="3">
        <f>INDEX(光放段!$B$4:$B$237,MATCH(纤芯!G6710,光放段!$C$4:$C$237,0))</f>
        <v>37063102000</v>
      </c>
      <c r="I6710" s="3" t="str">
        <f t="shared" si="521"/>
        <v>淄博滨州光缆</v>
      </c>
      <c r="J6710" s="3" t="str">
        <f>INDEX(子缆名称!$B$4:$B$29,纤芯!M6710)</f>
        <v>H缆</v>
      </c>
      <c r="K6710" s="3">
        <v>91</v>
      </c>
      <c r="L6710" s="3">
        <f t="shared" si="522"/>
        <v>7</v>
      </c>
      <c r="M6710" s="3">
        <f t="shared" si="523"/>
        <v>8</v>
      </c>
      <c r="N6710" s="3" t="s">
        <v>147</v>
      </c>
      <c r="O6710" s="3">
        <f>COUNTIF([1]局站!$D$4:$D$172,"="&amp;N6710)</f>
        <v>1</v>
      </c>
      <c r="P6710" s="3">
        <v>0</v>
      </c>
      <c r="Q6710" s="3">
        <v>0</v>
      </c>
      <c r="R6710" s="3">
        <v>0</v>
      </c>
      <c r="S6710" s="3" t="s">
        <v>162</v>
      </c>
      <c r="T6710" s="3">
        <f>COUNTIF([1]局站!$D$4:$D$172,"="&amp;S6710)</f>
        <v>1</v>
      </c>
      <c r="U6710" s="3">
        <v>0</v>
      </c>
      <c r="V6710" s="3">
        <v>0</v>
      </c>
      <c r="W6710" s="3">
        <v>0</v>
      </c>
      <c r="X6710" s="3" t="s">
        <v>1214</v>
      </c>
      <c r="Y6710" s="3" t="s">
        <v>880</v>
      </c>
      <c r="Z6710" s="3" t="str">
        <f>INDEX(业务类型!$C$4:$C$8,MATCH(纤芯!Y6710,业务类型!$B$4:$B$8,0))</f>
        <v>IDLE</v>
      </c>
      <c r="AA6710" s="3"/>
    </row>
    <row r="6711" spans="1:27" ht="16.5" x14ac:dyDescent="0.2">
      <c r="A6711" s="3">
        <v>6708</v>
      </c>
      <c r="B6711" s="3">
        <f t="shared" si="524"/>
        <v>37063102092</v>
      </c>
      <c r="C6711" s="3" t="s">
        <v>1166</v>
      </c>
      <c r="D6711" s="3" t="s">
        <v>263</v>
      </c>
      <c r="E6711" s="3" t="str">
        <f>INDEX(光放段!$G$4:$G$237,MATCH(纤芯!G6711,光放段!$C$4:$C$237,0))</f>
        <v>山东二干|淄博滨州光缆:淄博柳泉路-滨州渤海七路</v>
      </c>
      <c r="F6711" s="3">
        <f>INDEX(光放段!$I$4:$I$237,MATCH(纤芯!H6711,光放段!$B$4:$B$237,0))</f>
        <v>37063100000</v>
      </c>
      <c r="G6711" s="3" t="str">
        <f t="shared" si="520"/>
        <v>山东二干|淄博滨州光缆:滨小营镇-滨州渤海七路</v>
      </c>
      <c r="H6711" s="3">
        <f>INDEX(光放段!$B$4:$B$237,MATCH(纤芯!G6711,光放段!$C$4:$C$237,0))</f>
        <v>37063102000</v>
      </c>
      <c r="I6711" s="3" t="str">
        <f t="shared" si="521"/>
        <v>淄博滨州光缆</v>
      </c>
      <c r="J6711" s="3" t="str">
        <f>INDEX(子缆名称!$B$4:$B$29,纤芯!M6711)</f>
        <v>H缆</v>
      </c>
      <c r="K6711" s="3">
        <v>92</v>
      </c>
      <c r="L6711" s="3">
        <f t="shared" si="522"/>
        <v>8</v>
      </c>
      <c r="M6711" s="3">
        <f t="shared" si="523"/>
        <v>8</v>
      </c>
      <c r="N6711" s="3" t="s">
        <v>147</v>
      </c>
      <c r="O6711" s="3">
        <f>COUNTIF([1]局站!$D$4:$D$172,"="&amp;N6711)</f>
        <v>1</v>
      </c>
      <c r="P6711" s="3">
        <v>0</v>
      </c>
      <c r="Q6711" s="3">
        <v>0</v>
      </c>
      <c r="R6711" s="3">
        <v>0</v>
      </c>
      <c r="S6711" s="3" t="s">
        <v>162</v>
      </c>
      <c r="T6711" s="3">
        <f>COUNTIF([1]局站!$D$4:$D$172,"="&amp;S6711)</f>
        <v>1</v>
      </c>
      <c r="U6711" s="3">
        <v>0</v>
      </c>
      <c r="V6711" s="3">
        <v>0</v>
      </c>
      <c r="W6711" s="3">
        <v>0</v>
      </c>
      <c r="X6711" s="3" t="s">
        <v>1214</v>
      </c>
      <c r="Y6711" s="3" t="s">
        <v>880</v>
      </c>
      <c r="Z6711" s="3" t="str">
        <f>INDEX(业务类型!$C$4:$C$8,MATCH(纤芯!Y6711,业务类型!$B$4:$B$8,0))</f>
        <v>IDLE</v>
      </c>
      <c r="AA6711" s="3"/>
    </row>
    <row r="6712" spans="1:27" ht="16.5" x14ac:dyDescent="0.2">
      <c r="A6712" s="3">
        <v>6709</v>
      </c>
      <c r="B6712" s="3">
        <f t="shared" si="524"/>
        <v>37063102093</v>
      </c>
      <c r="C6712" s="3" t="s">
        <v>1166</v>
      </c>
      <c r="D6712" s="3" t="s">
        <v>263</v>
      </c>
      <c r="E6712" s="3" t="str">
        <f>INDEX(光放段!$G$4:$G$237,MATCH(纤芯!G6712,光放段!$C$4:$C$237,0))</f>
        <v>山东二干|淄博滨州光缆:淄博柳泉路-滨州渤海七路</v>
      </c>
      <c r="F6712" s="3">
        <f>INDEX(光放段!$I$4:$I$237,MATCH(纤芯!H6712,光放段!$B$4:$B$237,0))</f>
        <v>37063100000</v>
      </c>
      <c r="G6712" s="3" t="str">
        <f t="shared" si="520"/>
        <v>山东二干|淄博滨州光缆:滨小营镇-滨州渤海七路</v>
      </c>
      <c r="H6712" s="3">
        <f>INDEX(光放段!$B$4:$B$237,MATCH(纤芯!G6712,光放段!$C$4:$C$237,0))</f>
        <v>37063102000</v>
      </c>
      <c r="I6712" s="3" t="str">
        <f t="shared" si="521"/>
        <v>淄博滨州光缆</v>
      </c>
      <c r="J6712" s="3" t="str">
        <f>INDEX(子缆名称!$B$4:$B$29,纤芯!M6712)</f>
        <v>H缆</v>
      </c>
      <c r="K6712" s="3">
        <v>93</v>
      </c>
      <c r="L6712" s="3">
        <f t="shared" si="522"/>
        <v>9</v>
      </c>
      <c r="M6712" s="3">
        <f t="shared" si="523"/>
        <v>8</v>
      </c>
      <c r="N6712" s="3" t="s">
        <v>147</v>
      </c>
      <c r="O6712" s="3">
        <f>COUNTIF([1]局站!$D$4:$D$172,"="&amp;N6712)</f>
        <v>1</v>
      </c>
      <c r="P6712" s="3">
        <v>0</v>
      </c>
      <c r="Q6712" s="3">
        <v>0</v>
      </c>
      <c r="R6712" s="3">
        <v>0</v>
      </c>
      <c r="S6712" s="3" t="s">
        <v>162</v>
      </c>
      <c r="T6712" s="3">
        <f>COUNTIF([1]局站!$D$4:$D$172,"="&amp;S6712)</f>
        <v>1</v>
      </c>
      <c r="U6712" s="3">
        <v>0</v>
      </c>
      <c r="V6712" s="3">
        <v>0</v>
      </c>
      <c r="W6712" s="3">
        <v>0</v>
      </c>
      <c r="X6712" s="3" t="s">
        <v>1214</v>
      </c>
      <c r="Y6712" s="3" t="s">
        <v>880</v>
      </c>
      <c r="Z6712" s="3" t="str">
        <f>INDEX(业务类型!$C$4:$C$8,MATCH(纤芯!Y6712,业务类型!$B$4:$B$8,0))</f>
        <v>IDLE</v>
      </c>
      <c r="AA6712" s="3"/>
    </row>
    <row r="6713" spans="1:27" ht="16.5" x14ac:dyDescent="0.2">
      <c r="A6713" s="3">
        <v>6710</v>
      </c>
      <c r="B6713" s="3">
        <f t="shared" si="524"/>
        <v>37063102094</v>
      </c>
      <c r="C6713" s="3" t="s">
        <v>1166</v>
      </c>
      <c r="D6713" s="3" t="s">
        <v>263</v>
      </c>
      <c r="E6713" s="3" t="str">
        <f>INDEX(光放段!$G$4:$G$237,MATCH(纤芯!G6713,光放段!$C$4:$C$237,0))</f>
        <v>山东二干|淄博滨州光缆:淄博柳泉路-滨州渤海七路</v>
      </c>
      <c r="F6713" s="3">
        <f>INDEX(光放段!$I$4:$I$237,MATCH(纤芯!H6713,光放段!$B$4:$B$237,0))</f>
        <v>37063100000</v>
      </c>
      <c r="G6713" s="3" t="str">
        <f t="shared" si="520"/>
        <v>山东二干|淄博滨州光缆:滨小营镇-滨州渤海七路</v>
      </c>
      <c r="H6713" s="3">
        <f>INDEX(光放段!$B$4:$B$237,MATCH(纤芯!G6713,光放段!$C$4:$C$237,0))</f>
        <v>37063102000</v>
      </c>
      <c r="I6713" s="3" t="str">
        <f t="shared" si="521"/>
        <v>淄博滨州光缆</v>
      </c>
      <c r="J6713" s="3" t="str">
        <f>INDEX(子缆名称!$B$4:$B$29,纤芯!M6713)</f>
        <v>H缆</v>
      </c>
      <c r="K6713" s="3">
        <v>94</v>
      </c>
      <c r="L6713" s="3">
        <f t="shared" si="522"/>
        <v>10</v>
      </c>
      <c r="M6713" s="3">
        <f t="shared" si="523"/>
        <v>8</v>
      </c>
      <c r="N6713" s="3" t="s">
        <v>147</v>
      </c>
      <c r="O6713" s="3">
        <f>COUNTIF([1]局站!$D$4:$D$172,"="&amp;N6713)</f>
        <v>1</v>
      </c>
      <c r="P6713" s="3">
        <v>0</v>
      </c>
      <c r="Q6713" s="3">
        <v>0</v>
      </c>
      <c r="R6713" s="3">
        <v>0</v>
      </c>
      <c r="S6713" s="3" t="s">
        <v>162</v>
      </c>
      <c r="T6713" s="3">
        <f>COUNTIF([1]局站!$D$4:$D$172,"="&amp;S6713)</f>
        <v>1</v>
      </c>
      <c r="U6713" s="3">
        <v>0</v>
      </c>
      <c r="V6713" s="3">
        <v>0</v>
      </c>
      <c r="W6713" s="3">
        <v>0</v>
      </c>
      <c r="X6713" s="3" t="s">
        <v>1214</v>
      </c>
      <c r="Y6713" s="3" t="s">
        <v>880</v>
      </c>
      <c r="Z6713" s="3" t="str">
        <f>INDEX(业务类型!$C$4:$C$8,MATCH(纤芯!Y6713,业务类型!$B$4:$B$8,0))</f>
        <v>IDLE</v>
      </c>
      <c r="AA6713" s="3"/>
    </row>
    <row r="6714" spans="1:27" ht="16.5" x14ac:dyDescent="0.2">
      <c r="A6714" s="3">
        <v>6711</v>
      </c>
      <c r="B6714" s="3">
        <f t="shared" si="524"/>
        <v>37063102095</v>
      </c>
      <c r="C6714" s="3" t="s">
        <v>1166</v>
      </c>
      <c r="D6714" s="3" t="s">
        <v>263</v>
      </c>
      <c r="E6714" s="3" t="str">
        <f>INDEX(光放段!$G$4:$G$237,MATCH(纤芯!G6714,光放段!$C$4:$C$237,0))</f>
        <v>山东二干|淄博滨州光缆:淄博柳泉路-滨州渤海七路</v>
      </c>
      <c r="F6714" s="3">
        <f>INDEX(光放段!$I$4:$I$237,MATCH(纤芯!H6714,光放段!$B$4:$B$237,0))</f>
        <v>37063100000</v>
      </c>
      <c r="G6714" s="3" t="str">
        <f t="shared" si="520"/>
        <v>山东二干|淄博滨州光缆:滨小营镇-滨州渤海七路</v>
      </c>
      <c r="H6714" s="3">
        <f>INDEX(光放段!$B$4:$B$237,MATCH(纤芯!G6714,光放段!$C$4:$C$237,0))</f>
        <v>37063102000</v>
      </c>
      <c r="I6714" s="3" t="str">
        <f t="shared" si="521"/>
        <v>淄博滨州光缆</v>
      </c>
      <c r="J6714" s="3" t="str">
        <f>INDEX(子缆名称!$B$4:$B$29,纤芯!M6714)</f>
        <v>H缆</v>
      </c>
      <c r="K6714" s="3">
        <v>95</v>
      </c>
      <c r="L6714" s="3">
        <f t="shared" si="522"/>
        <v>11</v>
      </c>
      <c r="M6714" s="3">
        <f t="shared" si="523"/>
        <v>8</v>
      </c>
      <c r="N6714" s="3" t="s">
        <v>147</v>
      </c>
      <c r="O6714" s="3">
        <f>COUNTIF([1]局站!$D$4:$D$172,"="&amp;N6714)</f>
        <v>1</v>
      </c>
      <c r="P6714" s="3">
        <v>0</v>
      </c>
      <c r="Q6714" s="3">
        <v>0</v>
      </c>
      <c r="R6714" s="3">
        <v>0</v>
      </c>
      <c r="S6714" s="3" t="s">
        <v>162</v>
      </c>
      <c r="T6714" s="3">
        <f>COUNTIF([1]局站!$D$4:$D$172,"="&amp;S6714)</f>
        <v>1</v>
      </c>
      <c r="U6714" s="3">
        <v>0</v>
      </c>
      <c r="V6714" s="3">
        <v>0</v>
      </c>
      <c r="W6714" s="3">
        <v>0</v>
      </c>
      <c r="X6714" s="3" t="s">
        <v>1214</v>
      </c>
      <c r="Y6714" s="3" t="s">
        <v>880</v>
      </c>
      <c r="Z6714" s="3" t="str">
        <f>INDEX(业务类型!$C$4:$C$8,MATCH(纤芯!Y6714,业务类型!$B$4:$B$8,0))</f>
        <v>IDLE</v>
      </c>
      <c r="AA6714" s="3"/>
    </row>
    <row r="6715" spans="1:27" ht="16.5" x14ac:dyDescent="0.2">
      <c r="A6715" s="3">
        <v>6712</v>
      </c>
      <c r="B6715" s="3">
        <f t="shared" si="524"/>
        <v>37063102096</v>
      </c>
      <c r="C6715" s="3" t="s">
        <v>1166</v>
      </c>
      <c r="D6715" s="3" t="s">
        <v>263</v>
      </c>
      <c r="E6715" s="3" t="str">
        <f>INDEX(光放段!$G$4:$G$237,MATCH(纤芯!G6715,光放段!$C$4:$C$237,0))</f>
        <v>山东二干|淄博滨州光缆:淄博柳泉路-滨州渤海七路</v>
      </c>
      <c r="F6715" s="3">
        <f>INDEX(光放段!$I$4:$I$237,MATCH(纤芯!H6715,光放段!$B$4:$B$237,0))</f>
        <v>37063100000</v>
      </c>
      <c r="G6715" s="3" t="str">
        <f t="shared" si="520"/>
        <v>山东二干|淄博滨州光缆:滨小营镇-滨州渤海七路</v>
      </c>
      <c r="H6715" s="3">
        <f>INDEX(光放段!$B$4:$B$237,MATCH(纤芯!G6715,光放段!$C$4:$C$237,0))</f>
        <v>37063102000</v>
      </c>
      <c r="I6715" s="3" t="str">
        <f t="shared" si="521"/>
        <v>淄博滨州光缆</v>
      </c>
      <c r="J6715" s="3" t="str">
        <f>INDEX(子缆名称!$B$4:$B$29,纤芯!M6715)</f>
        <v>H缆</v>
      </c>
      <c r="K6715" s="3">
        <v>96</v>
      </c>
      <c r="L6715" s="3">
        <f t="shared" si="522"/>
        <v>12</v>
      </c>
      <c r="M6715" s="3">
        <f t="shared" si="523"/>
        <v>8</v>
      </c>
      <c r="N6715" s="3" t="s">
        <v>147</v>
      </c>
      <c r="O6715" s="3">
        <f>COUNTIF([1]局站!$D$4:$D$172,"="&amp;N6715)</f>
        <v>1</v>
      </c>
      <c r="P6715" s="3">
        <v>0</v>
      </c>
      <c r="Q6715" s="3">
        <v>0</v>
      </c>
      <c r="R6715" s="3">
        <v>0</v>
      </c>
      <c r="S6715" s="3" t="s">
        <v>162</v>
      </c>
      <c r="T6715" s="3">
        <f>COUNTIF([1]局站!$D$4:$D$172,"="&amp;S6715)</f>
        <v>1</v>
      </c>
      <c r="U6715" s="3">
        <v>0</v>
      </c>
      <c r="V6715" s="3">
        <v>0</v>
      </c>
      <c r="W6715" s="3">
        <v>0</v>
      </c>
      <c r="X6715" s="3" t="s">
        <v>1214</v>
      </c>
      <c r="Y6715" s="3" t="s">
        <v>880</v>
      </c>
      <c r="Z6715" s="3" t="str">
        <f>INDEX(业务类型!$C$4:$C$8,MATCH(纤芯!Y6715,业务类型!$B$4:$B$8,0))</f>
        <v>IDLE</v>
      </c>
      <c r="AA6715" s="3"/>
    </row>
    <row r="6716" spans="1:27" ht="16.5" x14ac:dyDescent="0.2">
      <c r="A6716" s="3">
        <v>6713</v>
      </c>
      <c r="B6716" s="3">
        <f t="shared" si="524"/>
        <v>37063102097</v>
      </c>
      <c r="C6716" s="3" t="s">
        <v>1166</v>
      </c>
      <c r="D6716" s="3" t="s">
        <v>263</v>
      </c>
      <c r="E6716" s="3" t="str">
        <f>INDEX(光放段!$G$4:$G$237,MATCH(纤芯!G6716,光放段!$C$4:$C$237,0))</f>
        <v>山东二干|淄博滨州光缆:淄博柳泉路-滨州渤海七路</v>
      </c>
      <c r="F6716" s="3">
        <f>INDEX(光放段!$I$4:$I$237,MATCH(纤芯!H6716,光放段!$B$4:$B$237,0))</f>
        <v>37063100000</v>
      </c>
      <c r="G6716" s="3" t="str">
        <f t="shared" si="520"/>
        <v>山东二干|淄博滨州光缆:滨小营镇-滨州渤海七路</v>
      </c>
      <c r="H6716" s="3">
        <f>INDEX(光放段!$B$4:$B$237,MATCH(纤芯!G6716,光放段!$C$4:$C$237,0))</f>
        <v>37063102000</v>
      </c>
      <c r="I6716" s="3" t="str">
        <f t="shared" si="521"/>
        <v>淄博滨州光缆</v>
      </c>
      <c r="J6716" s="3" t="str">
        <f>INDEX(子缆名称!$B$4:$B$29,纤芯!M6716)</f>
        <v>I缆</v>
      </c>
      <c r="K6716" s="3">
        <v>97</v>
      </c>
      <c r="L6716" s="3">
        <f t="shared" si="522"/>
        <v>1</v>
      </c>
      <c r="M6716" s="3">
        <f t="shared" si="523"/>
        <v>9</v>
      </c>
      <c r="N6716" s="3" t="s">
        <v>147</v>
      </c>
      <c r="O6716" s="3">
        <f>COUNTIF([1]局站!$D$4:$D$172,"="&amp;N6716)</f>
        <v>1</v>
      </c>
      <c r="P6716" s="3">
        <v>0</v>
      </c>
      <c r="Q6716" s="3">
        <v>0</v>
      </c>
      <c r="R6716" s="3">
        <v>0</v>
      </c>
      <c r="S6716" s="3" t="s">
        <v>162</v>
      </c>
      <c r="T6716" s="3">
        <f>COUNTIF([1]局站!$D$4:$D$172,"="&amp;S6716)</f>
        <v>1</v>
      </c>
      <c r="U6716" s="3">
        <v>0</v>
      </c>
      <c r="V6716" s="3">
        <v>0</v>
      </c>
      <c r="W6716" s="3">
        <v>0</v>
      </c>
      <c r="X6716" s="3" t="s">
        <v>1214</v>
      </c>
      <c r="Y6716" s="3" t="s">
        <v>880</v>
      </c>
      <c r="Z6716" s="3" t="str">
        <f>INDEX(业务类型!$C$4:$C$8,MATCH(纤芯!Y6716,业务类型!$B$4:$B$8,0))</f>
        <v>IDLE</v>
      </c>
      <c r="AA6716" s="3"/>
    </row>
    <row r="6717" spans="1:27" ht="16.5" x14ac:dyDescent="0.2">
      <c r="A6717" s="3">
        <v>6714</v>
      </c>
      <c r="B6717" s="3">
        <f t="shared" si="524"/>
        <v>37063102098</v>
      </c>
      <c r="C6717" s="3" t="s">
        <v>1166</v>
      </c>
      <c r="D6717" s="3" t="s">
        <v>263</v>
      </c>
      <c r="E6717" s="3" t="str">
        <f>INDEX(光放段!$G$4:$G$237,MATCH(纤芯!G6717,光放段!$C$4:$C$237,0))</f>
        <v>山东二干|淄博滨州光缆:淄博柳泉路-滨州渤海七路</v>
      </c>
      <c r="F6717" s="3">
        <f>INDEX(光放段!$I$4:$I$237,MATCH(纤芯!H6717,光放段!$B$4:$B$237,0))</f>
        <v>37063100000</v>
      </c>
      <c r="G6717" s="3" t="str">
        <f t="shared" si="520"/>
        <v>山东二干|淄博滨州光缆:滨小营镇-滨州渤海七路</v>
      </c>
      <c r="H6717" s="3">
        <f>INDEX(光放段!$B$4:$B$237,MATCH(纤芯!G6717,光放段!$C$4:$C$237,0))</f>
        <v>37063102000</v>
      </c>
      <c r="I6717" s="3" t="str">
        <f t="shared" si="521"/>
        <v>淄博滨州光缆</v>
      </c>
      <c r="J6717" s="3" t="str">
        <f>INDEX(子缆名称!$B$4:$B$29,纤芯!M6717)</f>
        <v>I缆</v>
      </c>
      <c r="K6717" s="3">
        <v>98</v>
      </c>
      <c r="L6717" s="3">
        <f t="shared" si="522"/>
        <v>2</v>
      </c>
      <c r="M6717" s="3">
        <f t="shared" si="523"/>
        <v>9</v>
      </c>
      <c r="N6717" s="3" t="s">
        <v>147</v>
      </c>
      <c r="O6717" s="3">
        <f>COUNTIF([1]局站!$D$4:$D$172,"="&amp;N6717)</f>
        <v>1</v>
      </c>
      <c r="P6717" s="3">
        <v>0</v>
      </c>
      <c r="Q6717" s="3">
        <v>0</v>
      </c>
      <c r="R6717" s="3">
        <v>0</v>
      </c>
      <c r="S6717" s="3" t="s">
        <v>162</v>
      </c>
      <c r="T6717" s="3">
        <f>COUNTIF([1]局站!$D$4:$D$172,"="&amp;S6717)</f>
        <v>1</v>
      </c>
      <c r="U6717" s="3">
        <v>0</v>
      </c>
      <c r="V6717" s="3">
        <v>0</v>
      </c>
      <c r="W6717" s="3">
        <v>0</v>
      </c>
      <c r="X6717" s="3" t="s">
        <v>1214</v>
      </c>
      <c r="Y6717" s="3" t="s">
        <v>880</v>
      </c>
      <c r="Z6717" s="3" t="str">
        <f>INDEX(业务类型!$C$4:$C$8,MATCH(纤芯!Y6717,业务类型!$B$4:$B$8,0))</f>
        <v>IDLE</v>
      </c>
      <c r="AA6717" s="3"/>
    </row>
    <row r="6718" spans="1:27" ht="16.5" x14ac:dyDescent="0.2">
      <c r="A6718" s="3">
        <v>6715</v>
      </c>
      <c r="B6718" s="3">
        <f t="shared" si="524"/>
        <v>37063102099</v>
      </c>
      <c r="C6718" s="3" t="s">
        <v>1166</v>
      </c>
      <c r="D6718" s="3" t="s">
        <v>263</v>
      </c>
      <c r="E6718" s="3" t="str">
        <f>INDEX(光放段!$G$4:$G$237,MATCH(纤芯!G6718,光放段!$C$4:$C$237,0))</f>
        <v>山东二干|淄博滨州光缆:淄博柳泉路-滨州渤海七路</v>
      </c>
      <c r="F6718" s="3">
        <f>INDEX(光放段!$I$4:$I$237,MATCH(纤芯!H6718,光放段!$B$4:$B$237,0))</f>
        <v>37063100000</v>
      </c>
      <c r="G6718" s="3" t="str">
        <f t="shared" si="520"/>
        <v>山东二干|淄博滨州光缆:滨小营镇-滨州渤海七路</v>
      </c>
      <c r="H6718" s="3">
        <f>INDEX(光放段!$B$4:$B$237,MATCH(纤芯!G6718,光放段!$C$4:$C$237,0))</f>
        <v>37063102000</v>
      </c>
      <c r="I6718" s="3" t="str">
        <f t="shared" si="521"/>
        <v>淄博滨州光缆</v>
      </c>
      <c r="J6718" s="3" t="str">
        <f>INDEX(子缆名称!$B$4:$B$29,纤芯!M6718)</f>
        <v>I缆</v>
      </c>
      <c r="K6718" s="3">
        <v>99</v>
      </c>
      <c r="L6718" s="3">
        <f t="shared" si="522"/>
        <v>3</v>
      </c>
      <c r="M6718" s="3">
        <f t="shared" si="523"/>
        <v>9</v>
      </c>
      <c r="N6718" s="3" t="s">
        <v>147</v>
      </c>
      <c r="O6718" s="3">
        <f>COUNTIF([1]局站!$D$4:$D$172,"="&amp;N6718)</f>
        <v>1</v>
      </c>
      <c r="P6718" s="3">
        <v>0</v>
      </c>
      <c r="Q6718" s="3">
        <v>0</v>
      </c>
      <c r="R6718" s="3">
        <v>0</v>
      </c>
      <c r="S6718" s="3" t="s">
        <v>162</v>
      </c>
      <c r="T6718" s="3">
        <f>COUNTIF([1]局站!$D$4:$D$172,"="&amp;S6718)</f>
        <v>1</v>
      </c>
      <c r="U6718" s="3">
        <v>0</v>
      </c>
      <c r="V6718" s="3">
        <v>0</v>
      </c>
      <c r="W6718" s="3">
        <v>0</v>
      </c>
      <c r="X6718" s="3" t="s">
        <v>1214</v>
      </c>
      <c r="Y6718" s="3" t="s">
        <v>880</v>
      </c>
      <c r="Z6718" s="3" t="str">
        <f>INDEX(业务类型!$C$4:$C$8,MATCH(纤芯!Y6718,业务类型!$B$4:$B$8,0))</f>
        <v>IDLE</v>
      </c>
      <c r="AA6718" s="3"/>
    </row>
    <row r="6719" spans="1:27" ht="16.5" x14ac:dyDescent="0.2">
      <c r="A6719" s="3">
        <v>6716</v>
      </c>
      <c r="B6719" s="3">
        <f t="shared" si="524"/>
        <v>37063102100</v>
      </c>
      <c r="C6719" s="3" t="s">
        <v>1166</v>
      </c>
      <c r="D6719" s="3" t="s">
        <v>263</v>
      </c>
      <c r="E6719" s="3" t="str">
        <f>INDEX(光放段!$G$4:$G$237,MATCH(纤芯!G6719,光放段!$C$4:$C$237,0))</f>
        <v>山东二干|淄博滨州光缆:淄博柳泉路-滨州渤海七路</v>
      </c>
      <c r="F6719" s="3">
        <f>INDEX(光放段!$I$4:$I$237,MATCH(纤芯!H6719,光放段!$B$4:$B$237,0))</f>
        <v>37063100000</v>
      </c>
      <c r="G6719" s="3" t="str">
        <f t="shared" si="520"/>
        <v>山东二干|淄博滨州光缆:滨小营镇-滨州渤海七路</v>
      </c>
      <c r="H6719" s="3">
        <f>INDEX(光放段!$B$4:$B$237,MATCH(纤芯!G6719,光放段!$C$4:$C$237,0))</f>
        <v>37063102000</v>
      </c>
      <c r="I6719" s="3" t="str">
        <f t="shared" si="521"/>
        <v>淄博滨州光缆</v>
      </c>
      <c r="J6719" s="3" t="str">
        <f>INDEX(子缆名称!$B$4:$B$29,纤芯!M6719)</f>
        <v>I缆</v>
      </c>
      <c r="K6719" s="3">
        <v>100</v>
      </c>
      <c r="L6719" s="3">
        <f t="shared" si="522"/>
        <v>4</v>
      </c>
      <c r="M6719" s="3">
        <f t="shared" si="523"/>
        <v>9</v>
      </c>
      <c r="N6719" s="3" t="s">
        <v>147</v>
      </c>
      <c r="O6719" s="3">
        <f>COUNTIF([1]局站!$D$4:$D$172,"="&amp;N6719)</f>
        <v>1</v>
      </c>
      <c r="P6719" s="3">
        <v>0</v>
      </c>
      <c r="Q6719" s="3">
        <v>0</v>
      </c>
      <c r="R6719" s="3">
        <v>0</v>
      </c>
      <c r="S6719" s="3" t="s">
        <v>162</v>
      </c>
      <c r="T6719" s="3">
        <f>COUNTIF([1]局站!$D$4:$D$172,"="&amp;S6719)</f>
        <v>1</v>
      </c>
      <c r="U6719" s="3">
        <v>0</v>
      </c>
      <c r="V6719" s="3">
        <v>0</v>
      </c>
      <c r="W6719" s="3">
        <v>0</v>
      </c>
      <c r="X6719" s="3" t="s">
        <v>1214</v>
      </c>
      <c r="Y6719" s="3" t="s">
        <v>880</v>
      </c>
      <c r="Z6719" s="3" t="str">
        <f>INDEX(业务类型!$C$4:$C$8,MATCH(纤芯!Y6719,业务类型!$B$4:$B$8,0))</f>
        <v>IDLE</v>
      </c>
      <c r="AA6719" s="3"/>
    </row>
    <row r="6720" spans="1:27" ht="16.5" x14ac:dyDescent="0.2">
      <c r="A6720" s="3">
        <v>6717</v>
      </c>
      <c r="B6720" s="3">
        <f t="shared" si="524"/>
        <v>37063102101</v>
      </c>
      <c r="C6720" s="3" t="s">
        <v>1166</v>
      </c>
      <c r="D6720" s="3" t="s">
        <v>263</v>
      </c>
      <c r="E6720" s="3" t="str">
        <f>INDEX(光放段!$G$4:$G$237,MATCH(纤芯!G6720,光放段!$C$4:$C$237,0))</f>
        <v>山东二干|淄博滨州光缆:淄博柳泉路-滨州渤海七路</v>
      </c>
      <c r="F6720" s="3">
        <f>INDEX(光放段!$I$4:$I$237,MATCH(纤芯!H6720,光放段!$B$4:$B$237,0))</f>
        <v>37063100000</v>
      </c>
      <c r="G6720" s="3" t="str">
        <f t="shared" si="520"/>
        <v>山东二干|淄博滨州光缆:滨小营镇-滨州渤海七路</v>
      </c>
      <c r="H6720" s="3">
        <f>INDEX(光放段!$B$4:$B$237,MATCH(纤芯!G6720,光放段!$C$4:$C$237,0))</f>
        <v>37063102000</v>
      </c>
      <c r="I6720" s="3" t="str">
        <f t="shared" si="521"/>
        <v>淄博滨州光缆</v>
      </c>
      <c r="J6720" s="3" t="str">
        <f>INDEX(子缆名称!$B$4:$B$29,纤芯!M6720)</f>
        <v>I缆</v>
      </c>
      <c r="K6720" s="3">
        <v>101</v>
      </c>
      <c r="L6720" s="3">
        <f t="shared" si="522"/>
        <v>5</v>
      </c>
      <c r="M6720" s="3">
        <f t="shared" si="523"/>
        <v>9</v>
      </c>
      <c r="N6720" s="3" t="s">
        <v>147</v>
      </c>
      <c r="O6720" s="3">
        <f>COUNTIF([1]局站!$D$4:$D$172,"="&amp;N6720)</f>
        <v>1</v>
      </c>
      <c r="P6720" s="3">
        <v>0</v>
      </c>
      <c r="Q6720" s="3">
        <v>0</v>
      </c>
      <c r="R6720" s="3">
        <v>0</v>
      </c>
      <c r="S6720" s="3" t="s">
        <v>162</v>
      </c>
      <c r="T6720" s="3">
        <f>COUNTIF([1]局站!$D$4:$D$172,"="&amp;S6720)</f>
        <v>1</v>
      </c>
      <c r="U6720" s="3">
        <v>0</v>
      </c>
      <c r="V6720" s="3">
        <v>0</v>
      </c>
      <c r="W6720" s="3">
        <v>0</v>
      </c>
      <c r="X6720" s="3" t="s">
        <v>1214</v>
      </c>
      <c r="Y6720" s="3" t="s">
        <v>880</v>
      </c>
      <c r="Z6720" s="3" t="str">
        <f>INDEX(业务类型!$C$4:$C$8,MATCH(纤芯!Y6720,业务类型!$B$4:$B$8,0))</f>
        <v>IDLE</v>
      </c>
      <c r="AA6720" s="3"/>
    </row>
    <row r="6721" spans="1:27" ht="16.5" x14ac:dyDescent="0.2">
      <c r="A6721" s="3">
        <v>6718</v>
      </c>
      <c r="B6721" s="3">
        <f t="shared" si="524"/>
        <v>37063102102</v>
      </c>
      <c r="C6721" s="3" t="s">
        <v>1166</v>
      </c>
      <c r="D6721" s="3" t="s">
        <v>263</v>
      </c>
      <c r="E6721" s="3" t="str">
        <f>INDEX(光放段!$G$4:$G$237,MATCH(纤芯!G6721,光放段!$C$4:$C$237,0))</f>
        <v>山东二干|淄博滨州光缆:淄博柳泉路-滨州渤海七路</v>
      </c>
      <c r="F6721" s="3">
        <f>INDEX(光放段!$I$4:$I$237,MATCH(纤芯!H6721,光放段!$B$4:$B$237,0))</f>
        <v>37063100000</v>
      </c>
      <c r="G6721" s="3" t="str">
        <f t="shared" si="520"/>
        <v>山东二干|淄博滨州光缆:滨小营镇-滨州渤海七路</v>
      </c>
      <c r="H6721" s="3">
        <f>INDEX(光放段!$B$4:$B$237,MATCH(纤芯!G6721,光放段!$C$4:$C$237,0))</f>
        <v>37063102000</v>
      </c>
      <c r="I6721" s="3" t="str">
        <f t="shared" si="521"/>
        <v>淄博滨州光缆</v>
      </c>
      <c r="J6721" s="3" t="str">
        <f>INDEX(子缆名称!$B$4:$B$29,纤芯!M6721)</f>
        <v>I缆</v>
      </c>
      <c r="K6721" s="3">
        <v>102</v>
      </c>
      <c r="L6721" s="3">
        <f t="shared" si="522"/>
        <v>6</v>
      </c>
      <c r="M6721" s="3">
        <f t="shared" si="523"/>
        <v>9</v>
      </c>
      <c r="N6721" s="3" t="s">
        <v>147</v>
      </c>
      <c r="O6721" s="3">
        <f>COUNTIF([1]局站!$D$4:$D$172,"="&amp;N6721)</f>
        <v>1</v>
      </c>
      <c r="P6721" s="3">
        <v>0</v>
      </c>
      <c r="Q6721" s="3">
        <v>0</v>
      </c>
      <c r="R6721" s="3">
        <v>0</v>
      </c>
      <c r="S6721" s="3" t="s">
        <v>162</v>
      </c>
      <c r="T6721" s="3">
        <f>COUNTIF([1]局站!$D$4:$D$172,"="&amp;S6721)</f>
        <v>1</v>
      </c>
      <c r="U6721" s="3">
        <v>0</v>
      </c>
      <c r="V6721" s="3">
        <v>0</v>
      </c>
      <c r="W6721" s="3">
        <v>0</v>
      </c>
      <c r="X6721" s="3" t="s">
        <v>1214</v>
      </c>
      <c r="Y6721" s="3" t="s">
        <v>880</v>
      </c>
      <c r="Z6721" s="3" t="str">
        <f>INDEX(业务类型!$C$4:$C$8,MATCH(纤芯!Y6721,业务类型!$B$4:$B$8,0))</f>
        <v>IDLE</v>
      </c>
      <c r="AA6721" s="3"/>
    </row>
    <row r="6722" spans="1:27" ht="16.5" x14ac:dyDescent="0.2">
      <c r="A6722" s="3">
        <v>6719</v>
      </c>
      <c r="B6722" s="3">
        <f t="shared" si="524"/>
        <v>37063102103</v>
      </c>
      <c r="C6722" s="3" t="s">
        <v>1166</v>
      </c>
      <c r="D6722" s="3" t="s">
        <v>263</v>
      </c>
      <c r="E6722" s="3" t="str">
        <f>INDEX(光放段!$G$4:$G$237,MATCH(纤芯!G6722,光放段!$C$4:$C$237,0))</f>
        <v>山东二干|淄博滨州光缆:淄博柳泉路-滨州渤海七路</v>
      </c>
      <c r="F6722" s="3">
        <f>INDEX(光放段!$I$4:$I$237,MATCH(纤芯!H6722,光放段!$B$4:$B$237,0))</f>
        <v>37063100000</v>
      </c>
      <c r="G6722" s="3" t="str">
        <f t="shared" si="520"/>
        <v>山东二干|淄博滨州光缆:滨小营镇-滨州渤海七路</v>
      </c>
      <c r="H6722" s="3">
        <f>INDEX(光放段!$B$4:$B$237,MATCH(纤芯!G6722,光放段!$C$4:$C$237,0))</f>
        <v>37063102000</v>
      </c>
      <c r="I6722" s="3" t="str">
        <f t="shared" si="521"/>
        <v>淄博滨州光缆</v>
      </c>
      <c r="J6722" s="3" t="str">
        <f>INDEX(子缆名称!$B$4:$B$29,纤芯!M6722)</f>
        <v>I缆</v>
      </c>
      <c r="K6722" s="3">
        <v>103</v>
      </c>
      <c r="L6722" s="3">
        <f t="shared" si="522"/>
        <v>7</v>
      </c>
      <c r="M6722" s="3">
        <f t="shared" si="523"/>
        <v>9</v>
      </c>
      <c r="N6722" s="3" t="s">
        <v>147</v>
      </c>
      <c r="O6722" s="3">
        <f>COUNTIF([1]局站!$D$4:$D$172,"="&amp;N6722)</f>
        <v>1</v>
      </c>
      <c r="P6722" s="3">
        <v>0</v>
      </c>
      <c r="Q6722" s="3">
        <v>0</v>
      </c>
      <c r="R6722" s="3">
        <v>0</v>
      </c>
      <c r="S6722" s="3" t="s">
        <v>162</v>
      </c>
      <c r="T6722" s="3">
        <f>COUNTIF([1]局站!$D$4:$D$172,"="&amp;S6722)</f>
        <v>1</v>
      </c>
      <c r="U6722" s="3">
        <v>0</v>
      </c>
      <c r="V6722" s="3">
        <v>0</v>
      </c>
      <c r="W6722" s="3">
        <v>0</v>
      </c>
      <c r="X6722" s="3" t="s">
        <v>1214</v>
      </c>
      <c r="Y6722" s="3" t="s">
        <v>880</v>
      </c>
      <c r="Z6722" s="3" t="str">
        <f>INDEX(业务类型!$C$4:$C$8,MATCH(纤芯!Y6722,业务类型!$B$4:$B$8,0))</f>
        <v>IDLE</v>
      </c>
      <c r="AA6722" s="3"/>
    </row>
    <row r="6723" spans="1:27" ht="16.5" x14ac:dyDescent="0.2">
      <c r="A6723" s="3">
        <v>6720</v>
      </c>
      <c r="B6723" s="3">
        <f t="shared" si="524"/>
        <v>37063102104</v>
      </c>
      <c r="C6723" s="3" t="s">
        <v>1166</v>
      </c>
      <c r="D6723" s="3" t="s">
        <v>263</v>
      </c>
      <c r="E6723" s="3" t="str">
        <f>INDEX(光放段!$G$4:$G$237,MATCH(纤芯!G6723,光放段!$C$4:$C$237,0))</f>
        <v>山东二干|淄博滨州光缆:淄博柳泉路-滨州渤海七路</v>
      </c>
      <c r="F6723" s="3">
        <f>INDEX(光放段!$I$4:$I$237,MATCH(纤芯!H6723,光放段!$B$4:$B$237,0))</f>
        <v>37063100000</v>
      </c>
      <c r="G6723" s="3" t="str">
        <f t="shared" si="520"/>
        <v>山东二干|淄博滨州光缆:滨小营镇-滨州渤海七路</v>
      </c>
      <c r="H6723" s="3">
        <f>INDEX(光放段!$B$4:$B$237,MATCH(纤芯!G6723,光放段!$C$4:$C$237,0))</f>
        <v>37063102000</v>
      </c>
      <c r="I6723" s="3" t="str">
        <f t="shared" si="521"/>
        <v>淄博滨州光缆</v>
      </c>
      <c r="J6723" s="3" t="str">
        <f>INDEX(子缆名称!$B$4:$B$29,纤芯!M6723)</f>
        <v>I缆</v>
      </c>
      <c r="K6723" s="3">
        <v>104</v>
      </c>
      <c r="L6723" s="3">
        <f t="shared" si="522"/>
        <v>8</v>
      </c>
      <c r="M6723" s="3">
        <f t="shared" si="523"/>
        <v>9</v>
      </c>
      <c r="N6723" s="3" t="s">
        <v>147</v>
      </c>
      <c r="O6723" s="3">
        <f>COUNTIF([1]局站!$D$4:$D$172,"="&amp;N6723)</f>
        <v>1</v>
      </c>
      <c r="P6723" s="3">
        <v>0</v>
      </c>
      <c r="Q6723" s="3">
        <v>0</v>
      </c>
      <c r="R6723" s="3">
        <v>0</v>
      </c>
      <c r="S6723" s="3" t="s">
        <v>162</v>
      </c>
      <c r="T6723" s="3">
        <f>COUNTIF([1]局站!$D$4:$D$172,"="&amp;S6723)</f>
        <v>1</v>
      </c>
      <c r="U6723" s="3">
        <v>0</v>
      </c>
      <c r="V6723" s="3">
        <v>0</v>
      </c>
      <c r="W6723" s="3">
        <v>0</v>
      </c>
      <c r="X6723" s="3" t="s">
        <v>1214</v>
      </c>
      <c r="Y6723" s="3" t="s">
        <v>880</v>
      </c>
      <c r="Z6723" s="3" t="str">
        <f>INDEX(业务类型!$C$4:$C$8,MATCH(纤芯!Y6723,业务类型!$B$4:$B$8,0))</f>
        <v>IDLE</v>
      </c>
      <c r="AA6723" s="3"/>
    </row>
    <row r="6724" spans="1:27" ht="16.5" x14ac:dyDescent="0.2">
      <c r="A6724" s="3">
        <v>6721</v>
      </c>
      <c r="B6724" s="3">
        <f t="shared" si="524"/>
        <v>37063102105</v>
      </c>
      <c r="C6724" s="3" t="s">
        <v>1166</v>
      </c>
      <c r="D6724" s="3" t="s">
        <v>263</v>
      </c>
      <c r="E6724" s="3" t="str">
        <f>INDEX(光放段!$G$4:$G$237,MATCH(纤芯!G6724,光放段!$C$4:$C$237,0))</f>
        <v>山东二干|淄博滨州光缆:淄博柳泉路-滨州渤海七路</v>
      </c>
      <c r="F6724" s="3">
        <f>INDEX(光放段!$I$4:$I$237,MATCH(纤芯!H6724,光放段!$B$4:$B$237,0))</f>
        <v>37063100000</v>
      </c>
      <c r="G6724" s="3" t="str">
        <f t="shared" si="520"/>
        <v>山东二干|淄博滨州光缆:滨小营镇-滨州渤海七路</v>
      </c>
      <c r="H6724" s="3">
        <f>INDEX(光放段!$B$4:$B$237,MATCH(纤芯!G6724,光放段!$C$4:$C$237,0))</f>
        <v>37063102000</v>
      </c>
      <c r="I6724" s="3" t="str">
        <f t="shared" si="521"/>
        <v>淄博滨州光缆</v>
      </c>
      <c r="J6724" s="3" t="str">
        <f>INDEX(子缆名称!$B$4:$B$29,纤芯!M6724)</f>
        <v>I缆</v>
      </c>
      <c r="K6724" s="3">
        <v>105</v>
      </c>
      <c r="L6724" s="3">
        <f t="shared" si="522"/>
        <v>9</v>
      </c>
      <c r="M6724" s="3">
        <f t="shared" si="523"/>
        <v>9</v>
      </c>
      <c r="N6724" s="3" t="s">
        <v>147</v>
      </c>
      <c r="O6724" s="3">
        <f>COUNTIF([1]局站!$D$4:$D$172,"="&amp;N6724)</f>
        <v>1</v>
      </c>
      <c r="P6724" s="3">
        <v>0</v>
      </c>
      <c r="Q6724" s="3">
        <v>0</v>
      </c>
      <c r="R6724" s="3">
        <v>0</v>
      </c>
      <c r="S6724" s="3" t="s">
        <v>162</v>
      </c>
      <c r="T6724" s="3">
        <f>COUNTIF([1]局站!$D$4:$D$172,"="&amp;S6724)</f>
        <v>1</v>
      </c>
      <c r="U6724" s="3">
        <v>0</v>
      </c>
      <c r="V6724" s="3">
        <v>0</v>
      </c>
      <c r="W6724" s="3">
        <v>0</v>
      </c>
      <c r="X6724" s="3" t="s">
        <v>1214</v>
      </c>
      <c r="Y6724" s="3" t="s">
        <v>880</v>
      </c>
      <c r="Z6724" s="3" t="str">
        <f>INDEX(业务类型!$C$4:$C$8,MATCH(纤芯!Y6724,业务类型!$B$4:$B$8,0))</f>
        <v>IDLE</v>
      </c>
      <c r="AA6724" s="3"/>
    </row>
    <row r="6725" spans="1:27" ht="16.5" x14ac:dyDescent="0.2">
      <c r="A6725" s="3">
        <v>6722</v>
      </c>
      <c r="B6725" s="3">
        <f t="shared" si="524"/>
        <v>37063102106</v>
      </c>
      <c r="C6725" s="3" t="s">
        <v>1166</v>
      </c>
      <c r="D6725" s="3" t="s">
        <v>263</v>
      </c>
      <c r="E6725" s="3" t="str">
        <f>INDEX(光放段!$G$4:$G$237,MATCH(纤芯!G6725,光放段!$C$4:$C$237,0))</f>
        <v>山东二干|淄博滨州光缆:淄博柳泉路-滨州渤海七路</v>
      </c>
      <c r="F6725" s="3">
        <f>INDEX(光放段!$I$4:$I$237,MATCH(纤芯!H6725,光放段!$B$4:$B$237,0))</f>
        <v>37063100000</v>
      </c>
      <c r="G6725" s="3" t="str">
        <f t="shared" ref="G6725:G6787" si="525">C6725&amp;"|"&amp;D6725&amp;":"&amp;N6725&amp;"-"&amp;S6725</f>
        <v>山东二干|淄博滨州光缆:滨小营镇-滨州渤海七路</v>
      </c>
      <c r="H6725" s="3">
        <f>INDEX(光放段!$B$4:$B$237,MATCH(纤芯!G6725,光放段!$C$4:$C$237,0))</f>
        <v>37063102000</v>
      </c>
      <c r="I6725" s="3" t="str">
        <f t="shared" ref="I6725:I6739" si="526">D6725</f>
        <v>淄博滨州光缆</v>
      </c>
      <c r="J6725" s="3" t="str">
        <f>INDEX(子缆名称!$B$4:$B$29,纤芯!M6725)</f>
        <v>I缆</v>
      </c>
      <c r="K6725" s="3">
        <v>106</v>
      </c>
      <c r="L6725" s="3">
        <f t="shared" ref="L6725:L6787" si="527">MOD(K6725-1,12)+1</f>
        <v>10</v>
      </c>
      <c r="M6725" s="3">
        <f t="shared" ref="M6725:M6787" si="528">INT((K6725-1)/12)+1</f>
        <v>9</v>
      </c>
      <c r="N6725" s="3" t="s">
        <v>147</v>
      </c>
      <c r="O6725" s="3">
        <f>COUNTIF([1]局站!$D$4:$D$172,"="&amp;N6725)</f>
        <v>1</v>
      </c>
      <c r="P6725" s="3">
        <v>0</v>
      </c>
      <c r="Q6725" s="3">
        <v>0</v>
      </c>
      <c r="R6725" s="3">
        <v>0</v>
      </c>
      <c r="S6725" s="3" t="s">
        <v>162</v>
      </c>
      <c r="T6725" s="3">
        <f>COUNTIF([1]局站!$D$4:$D$172,"="&amp;S6725)</f>
        <v>1</v>
      </c>
      <c r="U6725" s="3">
        <v>0</v>
      </c>
      <c r="V6725" s="3">
        <v>0</v>
      </c>
      <c r="W6725" s="3">
        <v>0</v>
      </c>
      <c r="X6725" s="3" t="s">
        <v>1214</v>
      </c>
      <c r="Y6725" s="3" t="s">
        <v>880</v>
      </c>
      <c r="Z6725" s="3" t="str">
        <f>INDEX(业务类型!$C$4:$C$8,MATCH(纤芯!Y6725,业务类型!$B$4:$B$8,0))</f>
        <v>IDLE</v>
      </c>
      <c r="AA6725" s="3"/>
    </row>
    <row r="6726" spans="1:27" ht="16.5" x14ac:dyDescent="0.2">
      <c r="A6726" s="3">
        <v>6723</v>
      </c>
      <c r="B6726" s="3">
        <f t="shared" si="524"/>
        <v>37063102107</v>
      </c>
      <c r="C6726" s="3" t="s">
        <v>1166</v>
      </c>
      <c r="D6726" s="3" t="s">
        <v>263</v>
      </c>
      <c r="E6726" s="3" t="str">
        <f>INDEX(光放段!$G$4:$G$237,MATCH(纤芯!G6726,光放段!$C$4:$C$237,0))</f>
        <v>山东二干|淄博滨州光缆:淄博柳泉路-滨州渤海七路</v>
      </c>
      <c r="F6726" s="3">
        <f>INDEX(光放段!$I$4:$I$237,MATCH(纤芯!H6726,光放段!$B$4:$B$237,0))</f>
        <v>37063100000</v>
      </c>
      <c r="G6726" s="3" t="str">
        <f t="shared" si="525"/>
        <v>山东二干|淄博滨州光缆:滨小营镇-滨州渤海七路</v>
      </c>
      <c r="H6726" s="3">
        <f>INDEX(光放段!$B$4:$B$237,MATCH(纤芯!G6726,光放段!$C$4:$C$237,0))</f>
        <v>37063102000</v>
      </c>
      <c r="I6726" s="3" t="str">
        <f t="shared" si="526"/>
        <v>淄博滨州光缆</v>
      </c>
      <c r="J6726" s="3" t="str">
        <f>INDEX(子缆名称!$B$4:$B$29,纤芯!M6726)</f>
        <v>I缆</v>
      </c>
      <c r="K6726" s="3">
        <v>107</v>
      </c>
      <c r="L6726" s="3">
        <f t="shared" si="527"/>
        <v>11</v>
      </c>
      <c r="M6726" s="3">
        <f t="shared" si="528"/>
        <v>9</v>
      </c>
      <c r="N6726" s="3" t="s">
        <v>147</v>
      </c>
      <c r="O6726" s="3">
        <f>COUNTIF([1]局站!$D$4:$D$172,"="&amp;N6726)</f>
        <v>1</v>
      </c>
      <c r="P6726" s="3">
        <v>0</v>
      </c>
      <c r="Q6726" s="3">
        <v>0</v>
      </c>
      <c r="R6726" s="3">
        <v>0</v>
      </c>
      <c r="S6726" s="3" t="s">
        <v>162</v>
      </c>
      <c r="T6726" s="3">
        <f>COUNTIF([1]局站!$D$4:$D$172,"="&amp;S6726)</f>
        <v>1</v>
      </c>
      <c r="U6726" s="3">
        <v>0</v>
      </c>
      <c r="V6726" s="3">
        <v>0</v>
      </c>
      <c r="W6726" s="3">
        <v>0</v>
      </c>
      <c r="X6726" s="3" t="s">
        <v>1214</v>
      </c>
      <c r="Y6726" s="3" t="s">
        <v>880</v>
      </c>
      <c r="Z6726" s="3" t="str">
        <f>INDEX(业务类型!$C$4:$C$8,MATCH(纤芯!Y6726,业务类型!$B$4:$B$8,0))</f>
        <v>IDLE</v>
      </c>
      <c r="AA6726" s="3"/>
    </row>
    <row r="6727" spans="1:27" ht="16.5" x14ac:dyDescent="0.2">
      <c r="A6727" s="3">
        <v>6724</v>
      </c>
      <c r="B6727" s="3">
        <f t="shared" si="524"/>
        <v>37063102108</v>
      </c>
      <c r="C6727" s="3" t="s">
        <v>1166</v>
      </c>
      <c r="D6727" s="3" t="s">
        <v>263</v>
      </c>
      <c r="E6727" s="3" t="str">
        <f>INDEX(光放段!$G$4:$G$237,MATCH(纤芯!G6727,光放段!$C$4:$C$237,0))</f>
        <v>山东二干|淄博滨州光缆:淄博柳泉路-滨州渤海七路</v>
      </c>
      <c r="F6727" s="3">
        <f>INDEX(光放段!$I$4:$I$237,MATCH(纤芯!H6727,光放段!$B$4:$B$237,0))</f>
        <v>37063100000</v>
      </c>
      <c r="G6727" s="3" t="str">
        <f t="shared" si="525"/>
        <v>山东二干|淄博滨州光缆:滨小营镇-滨州渤海七路</v>
      </c>
      <c r="H6727" s="3">
        <f>INDEX(光放段!$B$4:$B$237,MATCH(纤芯!G6727,光放段!$C$4:$C$237,0))</f>
        <v>37063102000</v>
      </c>
      <c r="I6727" s="3" t="str">
        <f t="shared" si="526"/>
        <v>淄博滨州光缆</v>
      </c>
      <c r="J6727" s="3" t="str">
        <f>INDEX(子缆名称!$B$4:$B$29,纤芯!M6727)</f>
        <v>I缆</v>
      </c>
      <c r="K6727" s="3">
        <v>108</v>
      </c>
      <c r="L6727" s="3">
        <f t="shared" si="527"/>
        <v>12</v>
      </c>
      <c r="M6727" s="3">
        <f t="shared" si="528"/>
        <v>9</v>
      </c>
      <c r="N6727" s="3" t="s">
        <v>147</v>
      </c>
      <c r="O6727" s="3">
        <f>COUNTIF([1]局站!$D$4:$D$172,"="&amp;N6727)</f>
        <v>1</v>
      </c>
      <c r="P6727" s="3">
        <v>0</v>
      </c>
      <c r="Q6727" s="3">
        <v>0</v>
      </c>
      <c r="R6727" s="3">
        <v>0</v>
      </c>
      <c r="S6727" s="3" t="s">
        <v>162</v>
      </c>
      <c r="T6727" s="3">
        <f>COUNTIF([1]局站!$D$4:$D$172,"="&amp;S6727)</f>
        <v>1</v>
      </c>
      <c r="U6727" s="3">
        <v>0</v>
      </c>
      <c r="V6727" s="3">
        <v>0</v>
      </c>
      <c r="W6727" s="3">
        <v>0</v>
      </c>
      <c r="X6727" s="3" t="s">
        <v>1214</v>
      </c>
      <c r="Y6727" s="3" t="s">
        <v>880</v>
      </c>
      <c r="Z6727" s="3" t="str">
        <f>INDEX(业务类型!$C$4:$C$8,MATCH(纤芯!Y6727,业务类型!$B$4:$B$8,0))</f>
        <v>IDLE</v>
      </c>
      <c r="AA6727" s="3"/>
    </row>
    <row r="6728" spans="1:27" ht="16.5" x14ac:dyDescent="0.2">
      <c r="A6728" s="3">
        <v>6725</v>
      </c>
      <c r="B6728" s="3">
        <f t="shared" si="524"/>
        <v>37063102109</v>
      </c>
      <c r="C6728" s="3" t="s">
        <v>1166</v>
      </c>
      <c r="D6728" s="3" t="s">
        <v>263</v>
      </c>
      <c r="E6728" s="3" t="str">
        <f>INDEX(光放段!$G$4:$G$237,MATCH(纤芯!G6728,光放段!$C$4:$C$237,0))</f>
        <v>山东二干|淄博滨州光缆:淄博柳泉路-滨州渤海七路</v>
      </c>
      <c r="F6728" s="3">
        <f>INDEX(光放段!$I$4:$I$237,MATCH(纤芯!H6728,光放段!$B$4:$B$237,0))</f>
        <v>37063100000</v>
      </c>
      <c r="G6728" s="3" t="str">
        <f t="shared" si="525"/>
        <v>山东二干|淄博滨州光缆:滨小营镇-滨州渤海七路</v>
      </c>
      <c r="H6728" s="3">
        <f>INDEX(光放段!$B$4:$B$237,MATCH(纤芯!G6728,光放段!$C$4:$C$237,0))</f>
        <v>37063102000</v>
      </c>
      <c r="I6728" s="3" t="str">
        <f t="shared" si="526"/>
        <v>淄博滨州光缆</v>
      </c>
      <c r="J6728" s="3" t="str">
        <f>INDEX(子缆名称!$B$4:$B$29,纤芯!M6728)</f>
        <v>J缆</v>
      </c>
      <c r="K6728" s="3">
        <v>109</v>
      </c>
      <c r="L6728" s="3">
        <f t="shared" si="527"/>
        <v>1</v>
      </c>
      <c r="M6728" s="3">
        <f t="shared" si="528"/>
        <v>10</v>
      </c>
      <c r="N6728" s="3" t="s">
        <v>147</v>
      </c>
      <c r="O6728" s="3">
        <f>COUNTIF([1]局站!$D$4:$D$172,"="&amp;N6728)</f>
        <v>1</v>
      </c>
      <c r="P6728" s="3">
        <v>0</v>
      </c>
      <c r="Q6728" s="3">
        <v>0</v>
      </c>
      <c r="R6728" s="3">
        <v>0</v>
      </c>
      <c r="S6728" s="3" t="s">
        <v>162</v>
      </c>
      <c r="T6728" s="3">
        <f>COUNTIF([1]局站!$D$4:$D$172,"="&amp;S6728)</f>
        <v>1</v>
      </c>
      <c r="U6728" s="3">
        <v>0</v>
      </c>
      <c r="V6728" s="3">
        <v>0</v>
      </c>
      <c r="W6728" s="3">
        <v>0</v>
      </c>
      <c r="X6728" s="3" t="s">
        <v>1214</v>
      </c>
      <c r="Y6728" s="3" t="s">
        <v>880</v>
      </c>
      <c r="Z6728" s="3" t="str">
        <f>INDEX(业务类型!$C$4:$C$8,MATCH(纤芯!Y6728,业务类型!$B$4:$B$8,0))</f>
        <v>IDLE</v>
      </c>
      <c r="AA6728" s="3"/>
    </row>
    <row r="6729" spans="1:27" ht="16.5" x14ac:dyDescent="0.2">
      <c r="A6729" s="3">
        <v>6726</v>
      </c>
      <c r="B6729" s="3">
        <f t="shared" si="524"/>
        <v>37063102110</v>
      </c>
      <c r="C6729" s="3" t="s">
        <v>1166</v>
      </c>
      <c r="D6729" s="3" t="s">
        <v>263</v>
      </c>
      <c r="E6729" s="3" t="str">
        <f>INDEX(光放段!$G$4:$G$237,MATCH(纤芯!G6729,光放段!$C$4:$C$237,0))</f>
        <v>山东二干|淄博滨州光缆:淄博柳泉路-滨州渤海七路</v>
      </c>
      <c r="F6729" s="3">
        <f>INDEX(光放段!$I$4:$I$237,MATCH(纤芯!H6729,光放段!$B$4:$B$237,0))</f>
        <v>37063100000</v>
      </c>
      <c r="G6729" s="3" t="str">
        <f t="shared" si="525"/>
        <v>山东二干|淄博滨州光缆:滨小营镇-滨州渤海七路</v>
      </c>
      <c r="H6729" s="3">
        <f>INDEX(光放段!$B$4:$B$237,MATCH(纤芯!G6729,光放段!$C$4:$C$237,0))</f>
        <v>37063102000</v>
      </c>
      <c r="I6729" s="3" t="str">
        <f t="shared" si="526"/>
        <v>淄博滨州光缆</v>
      </c>
      <c r="J6729" s="3" t="str">
        <f>INDEX(子缆名称!$B$4:$B$29,纤芯!M6729)</f>
        <v>J缆</v>
      </c>
      <c r="K6729" s="3">
        <v>110</v>
      </c>
      <c r="L6729" s="3">
        <f t="shared" si="527"/>
        <v>2</v>
      </c>
      <c r="M6729" s="3">
        <f t="shared" si="528"/>
        <v>10</v>
      </c>
      <c r="N6729" s="3" t="s">
        <v>147</v>
      </c>
      <c r="O6729" s="3">
        <f>COUNTIF([1]局站!$D$4:$D$172,"="&amp;N6729)</f>
        <v>1</v>
      </c>
      <c r="P6729" s="3">
        <v>0</v>
      </c>
      <c r="Q6729" s="3">
        <v>0</v>
      </c>
      <c r="R6729" s="3">
        <v>0</v>
      </c>
      <c r="S6729" s="3" t="s">
        <v>162</v>
      </c>
      <c r="T6729" s="3">
        <f>COUNTIF([1]局站!$D$4:$D$172,"="&amp;S6729)</f>
        <v>1</v>
      </c>
      <c r="U6729" s="3">
        <v>0</v>
      </c>
      <c r="V6729" s="3">
        <v>0</v>
      </c>
      <c r="W6729" s="3">
        <v>0</v>
      </c>
      <c r="X6729" s="3" t="s">
        <v>1214</v>
      </c>
      <c r="Y6729" s="3" t="s">
        <v>880</v>
      </c>
      <c r="Z6729" s="3" t="str">
        <f>INDEX(业务类型!$C$4:$C$8,MATCH(纤芯!Y6729,业务类型!$B$4:$B$8,0))</f>
        <v>IDLE</v>
      </c>
      <c r="AA6729" s="3"/>
    </row>
    <row r="6730" spans="1:27" ht="16.5" x14ac:dyDescent="0.2">
      <c r="A6730" s="3">
        <v>6727</v>
      </c>
      <c r="B6730" s="3">
        <f t="shared" si="524"/>
        <v>37063102111</v>
      </c>
      <c r="C6730" s="3" t="s">
        <v>1166</v>
      </c>
      <c r="D6730" s="3" t="s">
        <v>263</v>
      </c>
      <c r="E6730" s="3" t="str">
        <f>INDEX(光放段!$G$4:$G$237,MATCH(纤芯!G6730,光放段!$C$4:$C$237,0))</f>
        <v>山东二干|淄博滨州光缆:淄博柳泉路-滨州渤海七路</v>
      </c>
      <c r="F6730" s="3">
        <f>INDEX(光放段!$I$4:$I$237,MATCH(纤芯!H6730,光放段!$B$4:$B$237,0))</f>
        <v>37063100000</v>
      </c>
      <c r="G6730" s="3" t="str">
        <f t="shared" si="525"/>
        <v>山东二干|淄博滨州光缆:滨小营镇-滨州渤海七路</v>
      </c>
      <c r="H6730" s="3">
        <f>INDEX(光放段!$B$4:$B$237,MATCH(纤芯!G6730,光放段!$C$4:$C$237,0))</f>
        <v>37063102000</v>
      </c>
      <c r="I6730" s="3" t="str">
        <f t="shared" si="526"/>
        <v>淄博滨州光缆</v>
      </c>
      <c r="J6730" s="3" t="str">
        <f>INDEX(子缆名称!$B$4:$B$29,纤芯!M6730)</f>
        <v>J缆</v>
      </c>
      <c r="K6730" s="3">
        <v>111</v>
      </c>
      <c r="L6730" s="3">
        <f t="shared" si="527"/>
        <v>3</v>
      </c>
      <c r="M6730" s="3">
        <f t="shared" si="528"/>
        <v>10</v>
      </c>
      <c r="N6730" s="3" t="s">
        <v>147</v>
      </c>
      <c r="O6730" s="3">
        <f>COUNTIF([1]局站!$D$4:$D$172,"="&amp;N6730)</f>
        <v>1</v>
      </c>
      <c r="P6730" s="3">
        <v>0</v>
      </c>
      <c r="Q6730" s="3">
        <v>0</v>
      </c>
      <c r="R6730" s="3">
        <v>0</v>
      </c>
      <c r="S6730" s="3" t="s">
        <v>162</v>
      </c>
      <c r="T6730" s="3">
        <f>COUNTIF([1]局站!$D$4:$D$172,"="&amp;S6730)</f>
        <v>1</v>
      </c>
      <c r="U6730" s="3">
        <v>0</v>
      </c>
      <c r="V6730" s="3">
        <v>0</v>
      </c>
      <c r="W6730" s="3">
        <v>0</v>
      </c>
      <c r="X6730" s="3" t="s">
        <v>1214</v>
      </c>
      <c r="Y6730" s="3" t="s">
        <v>880</v>
      </c>
      <c r="Z6730" s="3" t="str">
        <f>INDEX(业务类型!$C$4:$C$8,MATCH(纤芯!Y6730,业务类型!$B$4:$B$8,0))</f>
        <v>IDLE</v>
      </c>
      <c r="AA6730" s="3"/>
    </row>
    <row r="6731" spans="1:27" ht="16.5" x14ac:dyDescent="0.2">
      <c r="A6731" s="3">
        <v>6728</v>
      </c>
      <c r="B6731" s="3">
        <f t="shared" si="524"/>
        <v>37063102112</v>
      </c>
      <c r="C6731" s="3" t="s">
        <v>1166</v>
      </c>
      <c r="D6731" s="3" t="s">
        <v>263</v>
      </c>
      <c r="E6731" s="3" t="str">
        <f>INDEX(光放段!$G$4:$G$237,MATCH(纤芯!G6731,光放段!$C$4:$C$237,0))</f>
        <v>山东二干|淄博滨州光缆:淄博柳泉路-滨州渤海七路</v>
      </c>
      <c r="F6731" s="3">
        <f>INDEX(光放段!$I$4:$I$237,MATCH(纤芯!H6731,光放段!$B$4:$B$237,0))</f>
        <v>37063100000</v>
      </c>
      <c r="G6731" s="3" t="str">
        <f t="shared" si="525"/>
        <v>山东二干|淄博滨州光缆:滨小营镇-滨州渤海七路</v>
      </c>
      <c r="H6731" s="3">
        <f>INDEX(光放段!$B$4:$B$237,MATCH(纤芯!G6731,光放段!$C$4:$C$237,0))</f>
        <v>37063102000</v>
      </c>
      <c r="I6731" s="3" t="str">
        <f t="shared" si="526"/>
        <v>淄博滨州光缆</v>
      </c>
      <c r="J6731" s="3" t="str">
        <f>INDEX(子缆名称!$B$4:$B$29,纤芯!M6731)</f>
        <v>J缆</v>
      </c>
      <c r="K6731" s="3">
        <v>112</v>
      </c>
      <c r="L6731" s="3">
        <f t="shared" si="527"/>
        <v>4</v>
      </c>
      <c r="M6731" s="3">
        <f t="shared" si="528"/>
        <v>10</v>
      </c>
      <c r="N6731" s="3" t="s">
        <v>147</v>
      </c>
      <c r="O6731" s="3">
        <f>COUNTIF([1]局站!$D$4:$D$172,"="&amp;N6731)</f>
        <v>1</v>
      </c>
      <c r="P6731" s="3">
        <v>0</v>
      </c>
      <c r="Q6731" s="3">
        <v>0</v>
      </c>
      <c r="R6731" s="3">
        <v>0</v>
      </c>
      <c r="S6731" s="3" t="s">
        <v>162</v>
      </c>
      <c r="T6731" s="3">
        <f>COUNTIF([1]局站!$D$4:$D$172,"="&amp;S6731)</f>
        <v>1</v>
      </c>
      <c r="U6731" s="3">
        <v>0</v>
      </c>
      <c r="V6731" s="3">
        <v>0</v>
      </c>
      <c r="W6731" s="3">
        <v>0</v>
      </c>
      <c r="X6731" s="3" t="s">
        <v>1214</v>
      </c>
      <c r="Y6731" s="3" t="s">
        <v>880</v>
      </c>
      <c r="Z6731" s="3" t="str">
        <f>INDEX(业务类型!$C$4:$C$8,MATCH(纤芯!Y6731,业务类型!$B$4:$B$8,0))</f>
        <v>IDLE</v>
      </c>
      <c r="AA6731" s="3"/>
    </row>
    <row r="6732" spans="1:27" ht="16.5" x14ac:dyDescent="0.2">
      <c r="A6732" s="3">
        <v>6729</v>
      </c>
      <c r="B6732" s="3">
        <f t="shared" si="524"/>
        <v>37063102113</v>
      </c>
      <c r="C6732" s="3" t="s">
        <v>1166</v>
      </c>
      <c r="D6732" s="3" t="s">
        <v>263</v>
      </c>
      <c r="E6732" s="3" t="str">
        <f>INDEX(光放段!$G$4:$G$237,MATCH(纤芯!G6732,光放段!$C$4:$C$237,0))</f>
        <v>山东二干|淄博滨州光缆:淄博柳泉路-滨州渤海七路</v>
      </c>
      <c r="F6732" s="3">
        <f>INDEX(光放段!$I$4:$I$237,MATCH(纤芯!H6732,光放段!$B$4:$B$237,0))</f>
        <v>37063100000</v>
      </c>
      <c r="G6732" s="3" t="str">
        <f t="shared" si="525"/>
        <v>山东二干|淄博滨州光缆:滨小营镇-滨州渤海七路</v>
      </c>
      <c r="H6732" s="3">
        <f>INDEX(光放段!$B$4:$B$237,MATCH(纤芯!G6732,光放段!$C$4:$C$237,0))</f>
        <v>37063102000</v>
      </c>
      <c r="I6732" s="3" t="str">
        <f t="shared" si="526"/>
        <v>淄博滨州光缆</v>
      </c>
      <c r="J6732" s="3" t="str">
        <f>INDEX(子缆名称!$B$4:$B$29,纤芯!M6732)</f>
        <v>J缆</v>
      </c>
      <c r="K6732" s="3">
        <v>113</v>
      </c>
      <c r="L6732" s="3">
        <f t="shared" si="527"/>
        <v>5</v>
      </c>
      <c r="M6732" s="3">
        <f t="shared" si="528"/>
        <v>10</v>
      </c>
      <c r="N6732" s="3" t="s">
        <v>147</v>
      </c>
      <c r="O6732" s="3">
        <f>COUNTIF([1]局站!$D$4:$D$172,"="&amp;N6732)</f>
        <v>1</v>
      </c>
      <c r="P6732" s="3">
        <v>0</v>
      </c>
      <c r="Q6732" s="3">
        <v>0</v>
      </c>
      <c r="R6732" s="3">
        <v>0</v>
      </c>
      <c r="S6732" s="3" t="s">
        <v>162</v>
      </c>
      <c r="T6732" s="3">
        <f>COUNTIF([1]局站!$D$4:$D$172,"="&amp;S6732)</f>
        <v>1</v>
      </c>
      <c r="U6732" s="3">
        <v>0</v>
      </c>
      <c r="V6732" s="3">
        <v>0</v>
      </c>
      <c r="W6732" s="3">
        <v>0</v>
      </c>
      <c r="X6732" s="3" t="s">
        <v>1214</v>
      </c>
      <c r="Y6732" s="3" t="s">
        <v>880</v>
      </c>
      <c r="Z6732" s="3" t="str">
        <f>INDEX(业务类型!$C$4:$C$8,MATCH(纤芯!Y6732,业务类型!$B$4:$B$8,0))</f>
        <v>IDLE</v>
      </c>
      <c r="AA6732" s="3"/>
    </row>
    <row r="6733" spans="1:27" ht="16.5" x14ac:dyDescent="0.2">
      <c r="A6733" s="3">
        <v>6730</v>
      </c>
      <c r="B6733" s="3">
        <f t="shared" si="524"/>
        <v>37063102114</v>
      </c>
      <c r="C6733" s="3" t="s">
        <v>1166</v>
      </c>
      <c r="D6733" s="3" t="s">
        <v>263</v>
      </c>
      <c r="E6733" s="3" t="str">
        <f>INDEX(光放段!$G$4:$G$237,MATCH(纤芯!G6733,光放段!$C$4:$C$237,0))</f>
        <v>山东二干|淄博滨州光缆:淄博柳泉路-滨州渤海七路</v>
      </c>
      <c r="F6733" s="3">
        <f>INDEX(光放段!$I$4:$I$237,MATCH(纤芯!H6733,光放段!$B$4:$B$237,0))</f>
        <v>37063100000</v>
      </c>
      <c r="G6733" s="3" t="str">
        <f t="shared" si="525"/>
        <v>山东二干|淄博滨州光缆:滨小营镇-滨州渤海七路</v>
      </c>
      <c r="H6733" s="3">
        <f>INDEX(光放段!$B$4:$B$237,MATCH(纤芯!G6733,光放段!$C$4:$C$237,0))</f>
        <v>37063102000</v>
      </c>
      <c r="I6733" s="3" t="str">
        <f t="shared" si="526"/>
        <v>淄博滨州光缆</v>
      </c>
      <c r="J6733" s="3" t="str">
        <f>INDEX(子缆名称!$B$4:$B$29,纤芯!M6733)</f>
        <v>J缆</v>
      </c>
      <c r="K6733" s="3">
        <v>114</v>
      </c>
      <c r="L6733" s="3">
        <f t="shared" si="527"/>
        <v>6</v>
      </c>
      <c r="M6733" s="3">
        <f t="shared" si="528"/>
        <v>10</v>
      </c>
      <c r="N6733" s="3" t="s">
        <v>147</v>
      </c>
      <c r="O6733" s="3">
        <f>COUNTIF([1]局站!$D$4:$D$172,"="&amp;N6733)</f>
        <v>1</v>
      </c>
      <c r="P6733" s="3">
        <v>0</v>
      </c>
      <c r="Q6733" s="3">
        <v>0</v>
      </c>
      <c r="R6733" s="3">
        <v>0</v>
      </c>
      <c r="S6733" s="3" t="s">
        <v>162</v>
      </c>
      <c r="T6733" s="3">
        <f>COUNTIF([1]局站!$D$4:$D$172,"="&amp;S6733)</f>
        <v>1</v>
      </c>
      <c r="U6733" s="3">
        <v>0</v>
      </c>
      <c r="V6733" s="3">
        <v>0</v>
      </c>
      <c r="W6733" s="3">
        <v>0</v>
      </c>
      <c r="X6733" s="3" t="s">
        <v>1214</v>
      </c>
      <c r="Y6733" s="3" t="s">
        <v>880</v>
      </c>
      <c r="Z6733" s="3" t="str">
        <f>INDEX(业务类型!$C$4:$C$8,MATCH(纤芯!Y6733,业务类型!$B$4:$B$8,0))</f>
        <v>IDLE</v>
      </c>
      <c r="AA6733" s="3"/>
    </row>
    <row r="6734" spans="1:27" ht="16.5" x14ac:dyDescent="0.2">
      <c r="A6734" s="3">
        <v>6731</v>
      </c>
      <c r="B6734" s="3">
        <f t="shared" si="524"/>
        <v>37063102115</v>
      </c>
      <c r="C6734" s="3" t="s">
        <v>1166</v>
      </c>
      <c r="D6734" s="3" t="s">
        <v>263</v>
      </c>
      <c r="E6734" s="3" t="str">
        <f>INDEX(光放段!$G$4:$G$237,MATCH(纤芯!G6734,光放段!$C$4:$C$237,0))</f>
        <v>山东二干|淄博滨州光缆:淄博柳泉路-滨州渤海七路</v>
      </c>
      <c r="F6734" s="3">
        <f>INDEX(光放段!$I$4:$I$237,MATCH(纤芯!H6734,光放段!$B$4:$B$237,0))</f>
        <v>37063100000</v>
      </c>
      <c r="G6734" s="3" t="str">
        <f t="shared" si="525"/>
        <v>山东二干|淄博滨州光缆:滨小营镇-滨州渤海七路</v>
      </c>
      <c r="H6734" s="3">
        <f>INDEX(光放段!$B$4:$B$237,MATCH(纤芯!G6734,光放段!$C$4:$C$237,0))</f>
        <v>37063102000</v>
      </c>
      <c r="I6734" s="3" t="str">
        <f t="shared" si="526"/>
        <v>淄博滨州光缆</v>
      </c>
      <c r="J6734" s="3" t="str">
        <f>INDEX(子缆名称!$B$4:$B$29,纤芯!M6734)</f>
        <v>J缆</v>
      </c>
      <c r="K6734" s="3">
        <v>115</v>
      </c>
      <c r="L6734" s="3">
        <f t="shared" si="527"/>
        <v>7</v>
      </c>
      <c r="M6734" s="3">
        <f t="shared" si="528"/>
        <v>10</v>
      </c>
      <c r="N6734" s="3" t="s">
        <v>147</v>
      </c>
      <c r="O6734" s="3">
        <f>COUNTIF([1]局站!$D$4:$D$172,"="&amp;N6734)</f>
        <v>1</v>
      </c>
      <c r="P6734" s="3">
        <v>0</v>
      </c>
      <c r="Q6734" s="3">
        <v>0</v>
      </c>
      <c r="R6734" s="3">
        <v>0</v>
      </c>
      <c r="S6734" s="3" t="s">
        <v>162</v>
      </c>
      <c r="T6734" s="3">
        <f>COUNTIF([1]局站!$D$4:$D$172,"="&amp;S6734)</f>
        <v>1</v>
      </c>
      <c r="U6734" s="3">
        <v>0</v>
      </c>
      <c r="V6734" s="3">
        <v>0</v>
      </c>
      <c r="W6734" s="3">
        <v>0</v>
      </c>
      <c r="X6734" s="3" t="s">
        <v>1214</v>
      </c>
      <c r="Y6734" s="3" t="s">
        <v>880</v>
      </c>
      <c r="Z6734" s="3" t="str">
        <f>INDEX(业务类型!$C$4:$C$8,MATCH(纤芯!Y6734,业务类型!$B$4:$B$8,0))</f>
        <v>IDLE</v>
      </c>
      <c r="AA6734" s="3"/>
    </row>
    <row r="6735" spans="1:27" ht="16.5" x14ac:dyDescent="0.2">
      <c r="A6735" s="3">
        <v>6732</v>
      </c>
      <c r="B6735" s="3">
        <f t="shared" si="524"/>
        <v>37063102116</v>
      </c>
      <c r="C6735" s="3" t="s">
        <v>1166</v>
      </c>
      <c r="D6735" s="3" t="s">
        <v>263</v>
      </c>
      <c r="E6735" s="3" t="str">
        <f>INDEX(光放段!$G$4:$G$237,MATCH(纤芯!G6735,光放段!$C$4:$C$237,0))</f>
        <v>山东二干|淄博滨州光缆:淄博柳泉路-滨州渤海七路</v>
      </c>
      <c r="F6735" s="3">
        <f>INDEX(光放段!$I$4:$I$237,MATCH(纤芯!H6735,光放段!$B$4:$B$237,0))</f>
        <v>37063100000</v>
      </c>
      <c r="G6735" s="3" t="str">
        <f t="shared" si="525"/>
        <v>山东二干|淄博滨州光缆:滨小营镇-滨州渤海七路</v>
      </c>
      <c r="H6735" s="3">
        <f>INDEX(光放段!$B$4:$B$237,MATCH(纤芯!G6735,光放段!$C$4:$C$237,0))</f>
        <v>37063102000</v>
      </c>
      <c r="I6735" s="3" t="str">
        <f t="shared" si="526"/>
        <v>淄博滨州光缆</v>
      </c>
      <c r="J6735" s="3" t="str">
        <f>INDEX(子缆名称!$B$4:$B$29,纤芯!M6735)</f>
        <v>J缆</v>
      </c>
      <c r="K6735" s="3">
        <v>116</v>
      </c>
      <c r="L6735" s="3">
        <f t="shared" si="527"/>
        <v>8</v>
      </c>
      <c r="M6735" s="3">
        <f t="shared" si="528"/>
        <v>10</v>
      </c>
      <c r="N6735" s="3" t="s">
        <v>147</v>
      </c>
      <c r="O6735" s="3">
        <f>COUNTIF([1]局站!$D$4:$D$172,"="&amp;N6735)</f>
        <v>1</v>
      </c>
      <c r="P6735" s="3">
        <v>0</v>
      </c>
      <c r="Q6735" s="3">
        <v>0</v>
      </c>
      <c r="R6735" s="3">
        <v>0</v>
      </c>
      <c r="S6735" s="3" t="s">
        <v>162</v>
      </c>
      <c r="T6735" s="3">
        <f>COUNTIF([1]局站!$D$4:$D$172,"="&amp;S6735)</f>
        <v>1</v>
      </c>
      <c r="U6735" s="3">
        <v>0</v>
      </c>
      <c r="V6735" s="3">
        <v>0</v>
      </c>
      <c r="W6735" s="3">
        <v>0</v>
      </c>
      <c r="X6735" s="3" t="s">
        <v>1214</v>
      </c>
      <c r="Y6735" s="3" t="s">
        <v>880</v>
      </c>
      <c r="Z6735" s="3" t="str">
        <f>INDEX(业务类型!$C$4:$C$8,MATCH(纤芯!Y6735,业务类型!$B$4:$B$8,0))</f>
        <v>IDLE</v>
      </c>
      <c r="AA6735" s="3"/>
    </row>
    <row r="6736" spans="1:27" ht="16.5" x14ac:dyDescent="0.2">
      <c r="A6736" s="3">
        <v>6733</v>
      </c>
      <c r="B6736" s="3">
        <f t="shared" si="524"/>
        <v>37063102117</v>
      </c>
      <c r="C6736" s="3" t="s">
        <v>1166</v>
      </c>
      <c r="D6736" s="3" t="s">
        <v>263</v>
      </c>
      <c r="E6736" s="3" t="str">
        <f>INDEX(光放段!$G$4:$G$237,MATCH(纤芯!G6736,光放段!$C$4:$C$237,0))</f>
        <v>山东二干|淄博滨州光缆:淄博柳泉路-滨州渤海七路</v>
      </c>
      <c r="F6736" s="3">
        <f>INDEX(光放段!$I$4:$I$237,MATCH(纤芯!H6736,光放段!$B$4:$B$237,0))</f>
        <v>37063100000</v>
      </c>
      <c r="G6736" s="3" t="str">
        <f t="shared" si="525"/>
        <v>山东二干|淄博滨州光缆:滨小营镇-滨州渤海七路</v>
      </c>
      <c r="H6736" s="3">
        <f>INDEX(光放段!$B$4:$B$237,MATCH(纤芯!G6736,光放段!$C$4:$C$237,0))</f>
        <v>37063102000</v>
      </c>
      <c r="I6736" s="3" t="str">
        <f t="shared" si="526"/>
        <v>淄博滨州光缆</v>
      </c>
      <c r="J6736" s="3" t="str">
        <f>INDEX(子缆名称!$B$4:$B$29,纤芯!M6736)</f>
        <v>J缆</v>
      </c>
      <c r="K6736" s="3">
        <v>117</v>
      </c>
      <c r="L6736" s="3">
        <f t="shared" si="527"/>
        <v>9</v>
      </c>
      <c r="M6736" s="3">
        <f t="shared" si="528"/>
        <v>10</v>
      </c>
      <c r="N6736" s="3" t="s">
        <v>147</v>
      </c>
      <c r="O6736" s="3">
        <f>COUNTIF([1]局站!$D$4:$D$172,"="&amp;N6736)</f>
        <v>1</v>
      </c>
      <c r="P6736" s="3">
        <v>0</v>
      </c>
      <c r="Q6736" s="3">
        <v>0</v>
      </c>
      <c r="R6736" s="3">
        <v>0</v>
      </c>
      <c r="S6736" s="3" t="s">
        <v>162</v>
      </c>
      <c r="T6736" s="3">
        <f>COUNTIF([1]局站!$D$4:$D$172,"="&amp;S6736)</f>
        <v>1</v>
      </c>
      <c r="U6736" s="3">
        <v>0</v>
      </c>
      <c r="V6736" s="3">
        <v>0</v>
      </c>
      <c r="W6736" s="3">
        <v>0</v>
      </c>
      <c r="X6736" s="3" t="s">
        <v>1214</v>
      </c>
      <c r="Y6736" s="3" t="s">
        <v>880</v>
      </c>
      <c r="Z6736" s="3" t="str">
        <f>INDEX(业务类型!$C$4:$C$8,MATCH(纤芯!Y6736,业务类型!$B$4:$B$8,0))</f>
        <v>IDLE</v>
      </c>
      <c r="AA6736" s="3"/>
    </row>
    <row r="6737" spans="1:27" ht="16.5" x14ac:dyDescent="0.2">
      <c r="A6737" s="3">
        <v>6734</v>
      </c>
      <c r="B6737" s="3">
        <f t="shared" si="524"/>
        <v>37063102118</v>
      </c>
      <c r="C6737" s="3" t="s">
        <v>1166</v>
      </c>
      <c r="D6737" s="3" t="s">
        <v>263</v>
      </c>
      <c r="E6737" s="3" t="str">
        <f>INDEX(光放段!$G$4:$G$237,MATCH(纤芯!G6737,光放段!$C$4:$C$237,0))</f>
        <v>山东二干|淄博滨州光缆:淄博柳泉路-滨州渤海七路</v>
      </c>
      <c r="F6737" s="3">
        <f>INDEX(光放段!$I$4:$I$237,MATCH(纤芯!H6737,光放段!$B$4:$B$237,0))</f>
        <v>37063100000</v>
      </c>
      <c r="G6737" s="3" t="str">
        <f t="shared" si="525"/>
        <v>山东二干|淄博滨州光缆:滨小营镇-滨州渤海七路</v>
      </c>
      <c r="H6737" s="3">
        <f>INDEX(光放段!$B$4:$B$237,MATCH(纤芯!G6737,光放段!$C$4:$C$237,0))</f>
        <v>37063102000</v>
      </c>
      <c r="I6737" s="3" t="str">
        <f t="shared" si="526"/>
        <v>淄博滨州光缆</v>
      </c>
      <c r="J6737" s="3" t="str">
        <f>INDEX(子缆名称!$B$4:$B$29,纤芯!M6737)</f>
        <v>J缆</v>
      </c>
      <c r="K6737" s="3">
        <v>118</v>
      </c>
      <c r="L6737" s="3">
        <f t="shared" si="527"/>
        <v>10</v>
      </c>
      <c r="M6737" s="3">
        <f t="shared" si="528"/>
        <v>10</v>
      </c>
      <c r="N6737" s="3" t="s">
        <v>147</v>
      </c>
      <c r="O6737" s="3">
        <f>COUNTIF([1]局站!$D$4:$D$172,"="&amp;N6737)</f>
        <v>1</v>
      </c>
      <c r="P6737" s="3">
        <v>0</v>
      </c>
      <c r="Q6737" s="3">
        <v>0</v>
      </c>
      <c r="R6737" s="3">
        <v>0</v>
      </c>
      <c r="S6737" s="3" t="s">
        <v>162</v>
      </c>
      <c r="T6737" s="3">
        <f>COUNTIF([1]局站!$D$4:$D$172,"="&amp;S6737)</f>
        <v>1</v>
      </c>
      <c r="U6737" s="3">
        <v>0</v>
      </c>
      <c r="V6737" s="3">
        <v>0</v>
      </c>
      <c r="W6737" s="3">
        <v>0</v>
      </c>
      <c r="X6737" s="3" t="s">
        <v>1214</v>
      </c>
      <c r="Y6737" s="3" t="s">
        <v>880</v>
      </c>
      <c r="Z6737" s="3" t="str">
        <f>INDEX(业务类型!$C$4:$C$8,MATCH(纤芯!Y6737,业务类型!$B$4:$B$8,0))</f>
        <v>IDLE</v>
      </c>
      <c r="AA6737" s="3"/>
    </row>
    <row r="6738" spans="1:27" ht="16.5" x14ac:dyDescent="0.2">
      <c r="A6738" s="3">
        <v>6735</v>
      </c>
      <c r="B6738" s="3">
        <f t="shared" si="524"/>
        <v>37063102119</v>
      </c>
      <c r="C6738" s="3" t="s">
        <v>1166</v>
      </c>
      <c r="D6738" s="3" t="s">
        <v>263</v>
      </c>
      <c r="E6738" s="3" t="str">
        <f>INDEX(光放段!$G$4:$G$237,MATCH(纤芯!G6738,光放段!$C$4:$C$237,0))</f>
        <v>山东二干|淄博滨州光缆:淄博柳泉路-滨州渤海七路</v>
      </c>
      <c r="F6738" s="3">
        <f>INDEX(光放段!$I$4:$I$237,MATCH(纤芯!H6738,光放段!$B$4:$B$237,0))</f>
        <v>37063100000</v>
      </c>
      <c r="G6738" s="3" t="str">
        <f t="shared" si="525"/>
        <v>山东二干|淄博滨州光缆:滨小营镇-滨州渤海七路</v>
      </c>
      <c r="H6738" s="3">
        <f>INDEX(光放段!$B$4:$B$237,MATCH(纤芯!G6738,光放段!$C$4:$C$237,0))</f>
        <v>37063102000</v>
      </c>
      <c r="I6738" s="3" t="str">
        <f t="shared" si="526"/>
        <v>淄博滨州光缆</v>
      </c>
      <c r="J6738" s="3" t="str">
        <f>INDEX(子缆名称!$B$4:$B$29,纤芯!M6738)</f>
        <v>J缆</v>
      </c>
      <c r="K6738" s="3">
        <v>119</v>
      </c>
      <c r="L6738" s="3">
        <f t="shared" si="527"/>
        <v>11</v>
      </c>
      <c r="M6738" s="3">
        <f t="shared" si="528"/>
        <v>10</v>
      </c>
      <c r="N6738" s="3" t="s">
        <v>147</v>
      </c>
      <c r="O6738" s="3">
        <f>COUNTIF([1]局站!$D$4:$D$172,"="&amp;N6738)</f>
        <v>1</v>
      </c>
      <c r="P6738" s="3">
        <v>0</v>
      </c>
      <c r="Q6738" s="3">
        <v>0</v>
      </c>
      <c r="R6738" s="3">
        <v>0</v>
      </c>
      <c r="S6738" s="3" t="s">
        <v>162</v>
      </c>
      <c r="T6738" s="3">
        <f>COUNTIF([1]局站!$D$4:$D$172,"="&amp;S6738)</f>
        <v>1</v>
      </c>
      <c r="U6738" s="3">
        <v>0</v>
      </c>
      <c r="V6738" s="3">
        <v>0</v>
      </c>
      <c r="W6738" s="3">
        <v>0</v>
      </c>
      <c r="X6738" s="3" t="s">
        <v>1214</v>
      </c>
      <c r="Y6738" s="3" t="s">
        <v>880</v>
      </c>
      <c r="Z6738" s="3" t="str">
        <f>INDEX(业务类型!$C$4:$C$8,MATCH(纤芯!Y6738,业务类型!$B$4:$B$8,0))</f>
        <v>IDLE</v>
      </c>
      <c r="AA6738" s="3"/>
    </row>
    <row r="6739" spans="1:27" ht="16.5" x14ac:dyDescent="0.2">
      <c r="A6739" s="3">
        <v>6736</v>
      </c>
      <c r="B6739" s="3">
        <f t="shared" si="524"/>
        <v>37063102120</v>
      </c>
      <c r="C6739" s="3" t="s">
        <v>1166</v>
      </c>
      <c r="D6739" s="3" t="s">
        <v>263</v>
      </c>
      <c r="E6739" s="3" t="str">
        <f>INDEX(光放段!$G$4:$G$237,MATCH(纤芯!G6739,光放段!$C$4:$C$237,0))</f>
        <v>山东二干|淄博滨州光缆:淄博柳泉路-滨州渤海七路</v>
      </c>
      <c r="F6739" s="3">
        <f>INDEX(光放段!$I$4:$I$237,MATCH(纤芯!H6739,光放段!$B$4:$B$237,0))</f>
        <v>37063100000</v>
      </c>
      <c r="G6739" s="3" t="str">
        <f t="shared" si="525"/>
        <v>山东二干|淄博滨州光缆:滨小营镇-滨州渤海七路</v>
      </c>
      <c r="H6739" s="3">
        <f>INDEX(光放段!$B$4:$B$237,MATCH(纤芯!G6739,光放段!$C$4:$C$237,0))</f>
        <v>37063102000</v>
      </c>
      <c r="I6739" s="3" t="str">
        <f t="shared" si="526"/>
        <v>淄博滨州光缆</v>
      </c>
      <c r="J6739" s="3" t="str">
        <f>INDEX(子缆名称!$B$4:$B$29,纤芯!M6739)</f>
        <v>J缆</v>
      </c>
      <c r="K6739" s="3">
        <v>120</v>
      </c>
      <c r="L6739" s="3">
        <f t="shared" si="527"/>
        <v>12</v>
      </c>
      <c r="M6739" s="3">
        <f t="shared" si="528"/>
        <v>10</v>
      </c>
      <c r="N6739" s="3" t="s">
        <v>147</v>
      </c>
      <c r="O6739" s="3">
        <f>COUNTIF([1]局站!$D$4:$D$172,"="&amp;N6739)</f>
        <v>1</v>
      </c>
      <c r="P6739" s="3">
        <v>0</v>
      </c>
      <c r="Q6739" s="3">
        <v>0</v>
      </c>
      <c r="R6739" s="3">
        <v>0</v>
      </c>
      <c r="S6739" s="3" t="s">
        <v>162</v>
      </c>
      <c r="T6739" s="3">
        <f>COUNTIF([1]局站!$D$4:$D$172,"="&amp;S6739)</f>
        <v>1</v>
      </c>
      <c r="U6739" s="3">
        <v>0</v>
      </c>
      <c r="V6739" s="3">
        <v>0</v>
      </c>
      <c r="W6739" s="3">
        <v>0</v>
      </c>
      <c r="X6739" s="3" t="s">
        <v>1214</v>
      </c>
      <c r="Y6739" s="3" t="s">
        <v>880</v>
      </c>
      <c r="Z6739" s="3" t="str">
        <f>INDEX(业务类型!$C$4:$C$8,MATCH(纤芯!Y6739,业务类型!$B$4:$B$8,0))</f>
        <v>IDLE</v>
      </c>
      <c r="AA6739" s="3"/>
    </row>
    <row r="6740" spans="1:27" ht="16.5" x14ac:dyDescent="0.2">
      <c r="A6740" s="3">
        <v>6737</v>
      </c>
      <c r="B6740" s="3">
        <f t="shared" si="524"/>
        <v>37063102121</v>
      </c>
      <c r="C6740" s="3" t="s">
        <v>1166</v>
      </c>
      <c r="D6740" s="3" t="s">
        <v>263</v>
      </c>
      <c r="E6740" s="3" t="str">
        <f>INDEX(光放段!$G$4:$G$237,MATCH(纤芯!G6740,光放段!$C$4:$C$237,0))</f>
        <v>山东二干|淄博滨州光缆:淄博柳泉路-滨州渤海七路</v>
      </c>
      <c r="F6740" s="3">
        <f>INDEX(光放段!$I$4:$I$237,MATCH(纤芯!H6740,光放段!$B$4:$B$237,0))</f>
        <v>37063100000</v>
      </c>
      <c r="G6740" s="3" t="str">
        <f t="shared" si="525"/>
        <v>山东二干|淄博滨州光缆:滨小营镇-滨州渤海七路</v>
      </c>
      <c r="H6740" s="3">
        <f>INDEX(光放段!$B$4:$B$237,MATCH(纤芯!G6740,光放段!$C$4:$C$237,0))</f>
        <v>37063102000</v>
      </c>
      <c r="I6740" s="3" t="str">
        <f t="shared" ref="I6740:I6787" si="529">D6740</f>
        <v>淄博滨州光缆</v>
      </c>
      <c r="J6740" s="3" t="str">
        <f>INDEX(子缆名称!$B$4:$B$29,纤芯!M6740)</f>
        <v>K缆</v>
      </c>
      <c r="K6740" s="3">
        <v>121</v>
      </c>
      <c r="L6740" s="3">
        <f t="shared" si="527"/>
        <v>1</v>
      </c>
      <c r="M6740" s="3">
        <f t="shared" si="528"/>
        <v>11</v>
      </c>
      <c r="N6740" s="3" t="s">
        <v>147</v>
      </c>
      <c r="O6740" s="3">
        <f>COUNTIF([1]局站!$D$4:$D$172,"="&amp;N6740)</f>
        <v>1</v>
      </c>
      <c r="P6740" s="3">
        <v>0</v>
      </c>
      <c r="Q6740" s="3">
        <v>0</v>
      </c>
      <c r="R6740" s="3">
        <v>0</v>
      </c>
      <c r="S6740" s="3" t="s">
        <v>162</v>
      </c>
      <c r="T6740" s="3">
        <f>COUNTIF([1]局站!$D$4:$D$172,"="&amp;S6740)</f>
        <v>1</v>
      </c>
      <c r="U6740" s="3">
        <v>0</v>
      </c>
      <c r="V6740" s="3">
        <v>0</v>
      </c>
      <c r="W6740" s="3">
        <v>0</v>
      </c>
      <c r="X6740" s="3" t="s">
        <v>1214</v>
      </c>
      <c r="Y6740" s="3" t="s">
        <v>880</v>
      </c>
      <c r="Z6740" s="3" t="str">
        <f>INDEX(业务类型!$C$4:$C$8,MATCH(纤芯!Y6740,业务类型!$B$4:$B$8,0))</f>
        <v>IDLE</v>
      </c>
      <c r="AA6740" s="3"/>
    </row>
    <row r="6741" spans="1:27" ht="16.5" x14ac:dyDescent="0.2">
      <c r="A6741" s="3">
        <v>6738</v>
      </c>
      <c r="B6741" s="3">
        <f t="shared" ref="B6741:B6787" si="530">H6741+K6741</f>
        <v>37063102122</v>
      </c>
      <c r="C6741" s="3" t="s">
        <v>1166</v>
      </c>
      <c r="D6741" s="3" t="s">
        <v>263</v>
      </c>
      <c r="E6741" s="3" t="str">
        <f>INDEX(光放段!$G$4:$G$237,MATCH(纤芯!G6741,光放段!$C$4:$C$237,0))</f>
        <v>山东二干|淄博滨州光缆:淄博柳泉路-滨州渤海七路</v>
      </c>
      <c r="F6741" s="3">
        <f>INDEX(光放段!$I$4:$I$237,MATCH(纤芯!H6741,光放段!$B$4:$B$237,0))</f>
        <v>37063100000</v>
      </c>
      <c r="G6741" s="3" t="str">
        <f t="shared" si="525"/>
        <v>山东二干|淄博滨州光缆:滨小营镇-滨州渤海七路</v>
      </c>
      <c r="H6741" s="3">
        <f>INDEX(光放段!$B$4:$B$237,MATCH(纤芯!G6741,光放段!$C$4:$C$237,0))</f>
        <v>37063102000</v>
      </c>
      <c r="I6741" s="3" t="str">
        <f t="shared" si="529"/>
        <v>淄博滨州光缆</v>
      </c>
      <c r="J6741" s="3" t="str">
        <f>INDEX(子缆名称!$B$4:$B$29,纤芯!M6741)</f>
        <v>K缆</v>
      </c>
      <c r="K6741" s="3">
        <v>122</v>
      </c>
      <c r="L6741" s="3">
        <f t="shared" si="527"/>
        <v>2</v>
      </c>
      <c r="M6741" s="3">
        <f t="shared" si="528"/>
        <v>11</v>
      </c>
      <c r="N6741" s="3" t="s">
        <v>147</v>
      </c>
      <c r="O6741" s="3">
        <f>COUNTIF([1]局站!$D$4:$D$172,"="&amp;N6741)</f>
        <v>1</v>
      </c>
      <c r="P6741" s="3">
        <v>0</v>
      </c>
      <c r="Q6741" s="3">
        <v>0</v>
      </c>
      <c r="R6741" s="3">
        <v>0</v>
      </c>
      <c r="S6741" s="3" t="s">
        <v>162</v>
      </c>
      <c r="T6741" s="3">
        <f>COUNTIF([1]局站!$D$4:$D$172,"="&amp;S6741)</f>
        <v>1</v>
      </c>
      <c r="U6741" s="3">
        <v>0</v>
      </c>
      <c r="V6741" s="3">
        <v>0</v>
      </c>
      <c r="W6741" s="3">
        <v>0</v>
      </c>
      <c r="X6741" s="3" t="s">
        <v>1214</v>
      </c>
      <c r="Y6741" s="3" t="s">
        <v>880</v>
      </c>
      <c r="Z6741" s="3" t="str">
        <f>INDEX(业务类型!$C$4:$C$8,MATCH(纤芯!Y6741,业务类型!$B$4:$B$8,0))</f>
        <v>IDLE</v>
      </c>
      <c r="AA6741" s="3"/>
    </row>
    <row r="6742" spans="1:27" ht="16.5" x14ac:dyDescent="0.2">
      <c r="A6742" s="3">
        <v>6739</v>
      </c>
      <c r="B6742" s="3">
        <f t="shared" si="530"/>
        <v>37063102123</v>
      </c>
      <c r="C6742" s="3" t="s">
        <v>1166</v>
      </c>
      <c r="D6742" s="3" t="s">
        <v>263</v>
      </c>
      <c r="E6742" s="3" t="str">
        <f>INDEX(光放段!$G$4:$G$237,MATCH(纤芯!G6742,光放段!$C$4:$C$237,0))</f>
        <v>山东二干|淄博滨州光缆:淄博柳泉路-滨州渤海七路</v>
      </c>
      <c r="F6742" s="3">
        <f>INDEX(光放段!$I$4:$I$237,MATCH(纤芯!H6742,光放段!$B$4:$B$237,0))</f>
        <v>37063100000</v>
      </c>
      <c r="G6742" s="3" t="str">
        <f t="shared" si="525"/>
        <v>山东二干|淄博滨州光缆:滨小营镇-滨州渤海七路</v>
      </c>
      <c r="H6742" s="3">
        <f>INDEX(光放段!$B$4:$B$237,MATCH(纤芯!G6742,光放段!$C$4:$C$237,0))</f>
        <v>37063102000</v>
      </c>
      <c r="I6742" s="3" t="str">
        <f t="shared" si="529"/>
        <v>淄博滨州光缆</v>
      </c>
      <c r="J6742" s="3" t="str">
        <f>INDEX(子缆名称!$B$4:$B$29,纤芯!M6742)</f>
        <v>K缆</v>
      </c>
      <c r="K6742" s="3">
        <v>123</v>
      </c>
      <c r="L6742" s="3">
        <f t="shared" si="527"/>
        <v>3</v>
      </c>
      <c r="M6742" s="3">
        <f t="shared" si="528"/>
        <v>11</v>
      </c>
      <c r="N6742" s="3" t="s">
        <v>147</v>
      </c>
      <c r="O6742" s="3">
        <f>COUNTIF([1]局站!$D$4:$D$172,"="&amp;N6742)</f>
        <v>1</v>
      </c>
      <c r="P6742" s="3">
        <v>0</v>
      </c>
      <c r="Q6742" s="3">
        <v>0</v>
      </c>
      <c r="R6742" s="3">
        <v>0</v>
      </c>
      <c r="S6742" s="3" t="s">
        <v>162</v>
      </c>
      <c r="T6742" s="3">
        <f>COUNTIF([1]局站!$D$4:$D$172,"="&amp;S6742)</f>
        <v>1</v>
      </c>
      <c r="U6742" s="3">
        <v>0</v>
      </c>
      <c r="V6742" s="3">
        <v>0</v>
      </c>
      <c r="W6742" s="3">
        <v>0</v>
      </c>
      <c r="X6742" s="3" t="s">
        <v>1214</v>
      </c>
      <c r="Y6742" s="3" t="s">
        <v>880</v>
      </c>
      <c r="Z6742" s="3" t="str">
        <f>INDEX(业务类型!$C$4:$C$8,MATCH(纤芯!Y6742,业务类型!$B$4:$B$8,0))</f>
        <v>IDLE</v>
      </c>
      <c r="AA6742" s="3"/>
    </row>
    <row r="6743" spans="1:27" ht="16.5" x14ac:dyDescent="0.2">
      <c r="A6743" s="3">
        <v>6740</v>
      </c>
      <c r="B6743" s="3">
        <f t="shared" si="530"/>
        <v>37063102124</v>
      </c>
      <c r="C6743" s="3" t="s">
        <v>1166</v>
      </c>
      <c r="D6743" s="3" t="s">
        <v>263</v>
      </c>
      <c r="E6743" s="3" t="str">
        <f>INDEX(光放段!$G$4:$G$237,MATCH(纤芯!G6743,光放段!$C$4:$C$237,0))</f>
        <v>山东二干|淄博滨州光缆:淄博柳泉路-滨州渤海七路</v>
      </c>
      <c r="F6743" s="3">
        <f>INDEX(光放段!$I$4:$I$237,MATCH(纤芯!H6743,光放段!$B$4:$B$237,0))</f>
        <v>37063100000</v>
      </c>
      <c r="G6743" s="3" t="str">
        <f t="shared" si="525"/>
        <v>山东二干|淄博滨州光缆:滨小营镇-滨州渤海七路</v>
      </c>
      <c r="H6743" s="3">
        <f>INDEX(光放段!$B$4:$B$237,MATCH(纤芯!G6743,光放段!$C$4:$C$237,0))</f>
        <v>37063102000</v>
      </c>
      <c r="I6743" s="3" t="str">
        <f t="shared" si="529"/>
        <v>淄博滨州光缆</v>
      </c>
      <c r="J6743" s="3" t="str">
        <f>INDEX(子缆名称!$B$4:$B$29,纤芯!M6743)</f>
        <v>K缆</v>
      </c>
      <c r="K6743" s="3">
        <v>124</v>
      </c>
      <c r="L6743" s="3">
        <f t="shared" si="527"/>
        <v>4</v>
      </c>
      <c r="M6743" s="3">
        <f t="shared" si="528"/>
        <v>11</v>
      </c>
      <c r="N6743" s="3" t="s">
        <v>147</v>
      </c>
      <c r="O6743" s="3">
        <f>COUNTIF([1]局站!$D$4:$D$172,"="&amp;N6743)</f>
        <v>1</v>
      </c>
      <c r="P6743" s="3">
        <v>0</v>
      </c>
      <c r="Q6743" s="3">
        <v>0</v>
      </c>
      <c r="R6743" s="3">
        <v>0</v>
      </c>
      <c r="S6743" s="3" t="s">
        <v>162</v>
      </c>
      <c r="T6743" s="3">
        <f>COUNTIF([1]局站!$D$4:$D$172,"="&amp;S6743)</f>
        <v>1</v>
      </c>
      <c r="U6743" s="3">
        <v>0</v>
      </c>
      <c r="V6743" s="3">
        <v>0</v>
      </c>
      <c r="W6743" s="3">
        <v>0</v>
      </c>
      <c r="X6743" s="3" t="s">
        <v>1214</v>
      </c>
      <c r="Y6743" s="3" t="s">
        <v>880</v>
      </c>
      <c r="Z6743" s="3" t="str">
        <f>INDEX(业务类型!$C$4:$C$8,MATCH(纤芯!Y6743,业务类型!$B$4:$B$8,0))</f>
        <v>IDLE</v>
      </c>
      <c r="AA6743" s="3"/>
    </row>
    <row r="6744" spans="1:27" ht="16.5" x14ac:dyDescent="0.2">
      <c r="A6744" s="3">
        <v>6741</v>
      </c>
      <c r="B6744" s="3">
        <f t="shared" si="530"/>
        <v>37063102125</v>
      </c>
      <c r="C6744" s="3" t="s">
        <v>1166</v>
      </c>
      <c r="D6744" s="3" t="s">
        <v>263</v>
      </c>
      <c r="E6744" s="3" t="str">
        <f>INDEX(光放段!$G$4:$G$237,MATCH(纤芯!G6744,光放段!$C$4:$C$237,0))</f>
        <v>山东二干|淄博滨州光缆:淄博柳泉路-滨州渤海七路</v>
      </c>
      <c r="F6744" s="3">
        <f>INDEX(光放段!$I$4:$I$237,MATCH(纤芯!H6744,光放段!$B$4:$B$237,0))</f>
        <v>37063100000</v>
      </c>
      <c r="G6744" s="3" t="str">
        <f t="shared" si="525"/>
        <v>山东二干|淄博滨州光缆:滨小营镇-滨州渤海七路</v>
      </c>
      <c r="H6744" s="3">
        <f>INDEX(光放段!$B$4:$B$237,MATCH(纤芯!G6744,光放段!$C$4:$C$237,0))</f>
        <v>37063102000</v>
      </c>
      <c r="I6744" s="3" t="str">
        <f t="shared" si="529"/>
        <v>淄博滨州光缆</v>
      </c>
      <c r="J6744" s="3" t="str">
        <f>INDEX(子缆名称!$B$4:$B$29,纤芯!M6744)</f>
        <v>K缆</v>
      </c>
      <c r="K6744" s="3">
        <v>125</v>
      </c>
      <c r="L6744" s="3">
        <f t="shared" si="527"/>
        <v>5</v>
      </c>
      <c r="M6744" s="3">
        <f t="shared" si="528"/>
        <v>11</v>
      </c>
      <c r="N6744" s="3" t="s">
        <v>147</v>
      </c>
      <c r="O6744" s="3">
        <f>COUNTIF([1]局站!$D$4:$D$172,"="&amp;N6744)</f>
        <v>1</v>
      </c>
      <c r="P6744" s="3">
        <v>0</v>
      </c>
      <c r="Q6744" s="3">
        <v>0</v>
      </c>
      <c r="R6744" s="3">
        <v>0</v>
      </c>
      <c r="S6744" s="3" t="s">
        <v>162</v>
      </c>
      <c r="T6744" s="3">
        <f>COUNTIF([1]局站!$D$4:$D$172,"="&amp;S6744)</f>
        <v>1</v>
      </c>
      <c r="U6744" s="3">
        <v>0</v>
      </c>
      <c r="V6744" s="3">
        <v>0</v>
      </c>
      <c r="W6744" s="3">
        <v>0</v>
      </c>
      <c r="X6744" s="3" t="s">
        <v>1214</v>
      </c>
      <c r="Y6744" s="3" t="s">
        <v>880</v>
      </c>
      <c r="Z6744" s="3" t="str">
        <f>INDEX(业务类型!$C$4:$C$8,MATCH(纤芯!Y6744,业务类型!$B$4:$B$8,0))</f>
        <v>IDLE</v>
      </c>
      <c r="AA6744" s="3"/>
    </row>
    <row r="6745" spans="1:27" ht="16.5" x14ac:dyDescent="0.2">
      <c r="A6745" s="3">
        <v>6742</v>
      </c>
      <c r="B6745" s="3">
        <f t="shared" si="530"/>
        <v>37063102126</v>
      </c>
      <c r="C6745" s="3" t="s">
        <v>1166</v>
      </c>
      <c r="D6745" s="3" t="s">
        <v>263</v>
      </c>
      <c r="E6745" s="3" t="str">
        <f>INDEX(光放段!$G$4:$G$237,MATCH(纤芯!G6745,光放段!$C$4:$C$237,0))</f>
        <v>山东二干|淄博滨州光缆:淄博柳泉路-滨州渤海七路</v>
      </c>
      <c r="F6745" s="3">
        <f>INDEX(光放段!$I$4:$I$237,MATCH(纤芯!H6745,光放段!$B$4:$B$237,0))</f>
        <v>37063100000</v>
      </c>
      <c r="G6745" s="3" t="str">
        <f t="shared" si="525"/>
        <v>山东二干|淄博滨州光缆:滨小营镇-滨州渤海七路</v>
      </c>
      <c r="H6745" s="3">
        <f>INDEX(光放段!$B$4:$B$237,MATCH(纤芯!G6745,光放段!$C$4:$C$237,0))</f>
        <v>37063102000</v>
      </c>
      <c r="I6745" s="3" t="str">
        <f t="shared" si="529"/>
        <v>淄博滨州光缆</v>
      </c>
      <c r="J6745" s="3" t="str">
        <f>INDEX(子缆名称!$B$4:$B$29,纤芯!M6745)</f>
        <v>K缆</v>
      </c>
      <c r="K6745" s="3">
        <v>126</v>
      </c>
      <c r="L6745" s="3">
        <f t="shared" si="527"/>
        <v>6</v>
      </c>
      <c r="M6745" s="3">
        <f t="shared" si="528"/>
        <v>11</v>
      </c>
      <c r="N6745" s="3" t="s">
        <v>147</v>
      </c>
      <c r="O6745" s="3">
        <f>COUNTIF([1]局站!$D$4:$D$172,"="&amp;N6745)</f>
        <v>1</v>
      </c>
      <c r="P6745" s="3">
        <v>0</v>
      </c>
      <c r="Q6745" s="3">
        <v>0</v>
      </c>
      <c r="R6745" s="3">
        <v>0</v>
      </c>
      <c r="S6745" s="3" t="s">
        <v>162</v>
      </c>
      <c r="T6745" s="3">
        <f>COUNTIF([1]局站!$D$4:$D$172,"="&amp;S6745)</f>
        <v>1</v>
      </c>
      <c r="U6745" s="3">
        <v>0</v>
      </c>
      <c r="V6745" s="3">
        <v>0</v>
      </c>
      <c r="W6745" s="3">
        <v>0</v>
      </c>
      <c r="X6745" s="3" t="s">
        <v>1214</v>
      </c>
      <c r="Y6745" s="3" t="s">
        <v>880</v>
      </c>
      <c r="Z6745" s="3" t="str">
        <f>INDEX(业务类型!$C$4:$C$8,MATCH(纤芯!Y6745,业务类型!$B$4:$B$8,0))</f>
        <v>IDLE</v>
      </c>
      <c r="AA6745" s="3"/>
    </row>
    <row r="6746" spans="1:27" ht="16.5" x14ac:dyDescent="0.2">
      <c r="A6746" s="3">
        <v>6743</v>
      </c>
      <c r="B6746" s="3">
        <f t="shared" si="530"/>
        <v>37063102127</v>
      </c>
      <c r="C6746" s="3" t="s">
        <v>1166</v>
      </c>
      <c r="D6746" s="3" t="s">
        <v>263</v>
      </c>
      <c r="E6746" s="3" t="str">
        <f>INDEX(光放段!$G$4:$G$237,MATCH(纤芯!G6746,光放段!$C$4:$C$237,0))</f>
        <v>山东二干|淄博滨州光缆:淄博柳泉路-滨州渤海七路</v>
      </c>
      <c r="F6746" s="3">
        <f>INDEX(光放段!$I$4:$I$237,MATCH(纤芯!H6746,光放段!$B$4:$B$237,0))</f>
        <v>37063100000</v>
      </c>
      <c r="G6746" s="3" t="str">
        <f t="shared" si="525"/>
        <v>山东二干|淄博滨州光缆:滨小营镇-滨州渤海七路</v>
      </c>
      <c r="H6746" s="3">
        <f>INDEX(光放段!$B$4:$B$237,MATCH(纤芯!G6746,光放段!$C$4:$C$237,0))</f>
        <v>37063102000</v>
      </c>
      <c r="I6746" s="3" t="str">
        <f t="shared" si="529"/>
        <v>淄博滨州光缆</v>
      </c>
      <c r="J6746" s="3" t="str">
        <f>INDEX(子缆名称!$B$4:$B$29,纤芯!M6746)</f>
        <v>K缆</v>
      </c>
      <c r="K6746" s="3">
        <v>127</v>
      </c>
      <c r="L6746" s="3">
        <f t="shared" si="527"/>
        <v>7</v>
      </c>
      <c r="M6746" s="3">
        <f t="shared" si="528"/>
        <v>11</v>
      </c>
      <c r="N6746" s="3" t="s">
        <v>147</v>
      </c>
      <c r="O6746" s="3">
        <f>COUNTIF([1]局站!$D$4:$D$172,"="&amp;N6746)</f>
        <v>1</v>
      </c>
      <c r="P6746" s="3">
        <v>0</v>
      </c>
      <c r="Q6746" s="3">
        <v>0</v>
      </c>
      <c r="R6746" s="3">
        <v>0</v>
      </c>
      <c r="S6746" s="3" t="s">
        <v>162</v>
      </c>
      <c r="T6746" s="3">
        <f>COUNTIF([1]局站!$D$4:$D$172,"="&amp;S6746)</f>
        <v>1</v>
      </c>
      <c r="U6746" s="3">
        <v>0</v>
      </c>
      <c r="V6746" s="3">
        <v>0</v>
      </c>
      <c r="W6746" s="3">
        <v>0</v>
      </c>
      <c r="X6746" s="3" t="s">
        <v>1214</v>
      </c>
      <c r="Y6746" s="3" t="s">
        <v>880</v>
      </c>
      <c r="Z6746" s="3" t="str">
        <f>INDEX(业务类型!$C$4:$C$8,MATCH(纤芯!Y6746,业务类型!$B$4:$B$8,0))</f>
        <v>IDLE</v>
      </c>
      <c r="AA6746" s="3"/>
    </row>
    <row r="6747" spans="1:27" ht="16.5" x14ac:dyDescent="0.2">
      <c r="A6747" s="3">
        <v>6744</v>
      </c>
      <c r="B6747" s="3">
        <f t="shared" si="530"/>
        <v>37063102128</v>
      </c>
      <c r="C6747" s="3" t="s">
        <v>1166</v>
      </c>
      <c r="D6747" s="3" t="s">
        <v>263</v>
      </c>
      <c r="E6747" s="3" t="str">
        <f>INDEX(光放段!$G$4:$G$237,MATCH(纤芯!G6747,光放段!$C$4:$C$237,0))</f>
        <v>山东二干|淄博滨州光缆:淄博柳泉路-滨州渤海七路</v>
      </c>
      <c r="F6747" s="3">
        <f>INDEX(光放段!$I$4:$I$237,MATCH(纤芯!H6747,光放段!$B$4:$B$237,0))</f>
        <v>37063100000</v>
      </c>
      <c r="G6747" s="3" t="str">
        <f t="shared" si="525"/>
        <v>山东二干|淄博滨州光缆:滨小营镇-滨州渤海七路</v>
      </c>
      <c r="H6747" s="3">
        <f>INDEX(光放段!$B$4:$B$237,MATCH(纤芯!G6747,光放段!$C$4:$C$237,0))</f>
        <v>37063102000</v>
      </c>
      <c r="I6747" s="3" t="str">
        <f t="shared" si="529"/>
        <v>淄博滨州光缆</v>
      </c>
      <c r="J6747" s="3" t="str">
        <f>INDEX(子缆名称!$B$4:$B$29,纤芯!M6747)</f>
        <v>K缆</v>
      </c>
      <c r="K6747" s="3">
        <v>128</v>
      </c>
      <c r="L6747" s="3">
        <f t="shared" si="527"/>
        <v>8</v>
      </c>
      <c r="M6747" s="3">
        <f t="shared" si="528"/>
        <v>11</v>
      </c>
      <c r="N6747" s="3" t="s">
        <v>147</v>
      </c>
      <c r="O6747" s="3">
        <f>COUNTIF([1]局站!$D$4:$D$172,"="&amp;N6747)</f>
        <v>1</v>
      </c>
      <c r="P6747" s="3">
        <v>0</v>
      </c>
      <c r="Q6747" s="3">
        <v>0</v>
      </c>
      <c r="R6747" s="3">
        <v>0</v>
      </c>
      <c r="S6747" s="3" t="s">
        <v>162</v>
      </c>
      <c r="T6747" s="3">
        <f>COUNTIF([1]局站!$D$4:$D$172,"="&amp;S6747)</f>
        <v>1</v>
      </c>
      <c r="U6747" s="3">
        <v>0</v>
      </c>
      <c r="V6747" s="3">
        <v>0</v>
      </c>
      <c r="W6747" s="3">
        <v>0</v>
      </c>
      <c r="X6747" s="3" t="s">
        <v>1214</v>
      </c>
      <c r="Y6747" s="3" t="s">
        <v>880</v>
      </c>
      <c r="Z6747" s="3" t="str">
        <f>INDEX(业务类型!$C$4:$C$8,MATCH(纤芯!Y6747,业务类型!$B$4:$B$8,0))</f>
        <v>IDLE</v>
      </c>
      <c r="AA6747" s="3"/>
    </row>
    <row r="6748" spans="1:27" ht="16.5" x14ac:dyDescent="0.2">
      <c r="A6748" s="3">
        <v>6745</v>
      </c>
      <c r="B6748" s="3">
        <f t="shared" si="530"/>
        <v>37063102129</v>
      </c>
      <c r="C6748" s="3" t="s">
        <v>1166</v>
      </c>
      <c r="D6748" s="3" t="s">
        <v>263</v>
      </c>
      <c r="E6748" s="3" t="str">
        <f>INDEX(光放段!$G$4:$G$237,MATCH(纤芯!G6748,光放段!$C$4:$C$237,0))</f>
        <v>山东二干|淄博滨州光缆:淄博柳泉路-滨州渤海七路</v>
      </c>
      <c r="F6748" s="3">
        <f>INDEX(光放段!$I$4:$I$237,MATCH(纤芯!H6748,光放段!$B$4:$B$237,0))</f>
        <v>37063100000</v>
      </c>
      <c r="G6748" s="3" t="str">
        <f t="shared" si="525"/>
        <v>山东二干|淄博滨州光缆:滨小营镇-滨州渤海七路</v>
      </c>
      <c r="H6748" s="3">
        <f>INDEX(光放段!$B$4:$B$237,MATCH(纤芯!G6748,光放段!$C$4:$C$237,0))</f>
        <v>37063102000</v>
      </c>
      <c r="I6748" s="3" t="str">
        <f t="shared" si="529"/>
        <v>淄博滨州光缆</v>
      </c>
      <c r="J6748" s="3" t="str">
        <f>INDEX(子缆名称!$B$4:$B$29,纤芯!M6748)</f>
        <v>K缆</v>
      </c>
      <c r="K6748" s="3">
        <v>129</v>
      </c>
      <c r="L6748" s="3">
        <f t="shared" si="527"/>
        <v>9</v>
      </c>
      <c r="M6748" s="3">
        <f t="shared" si="528"/>
        <v>11</v>
      </c>
      <c r="N6748" s="3" t="s">
        <v>147</v>
      </c>
      <c r="O6748" s="3">
        <f>COUNTIF([1]局站!$D$4:$D$172,"="&amp;N6748)</f>
        <v>1</v>
      </c>
      <c r="P6748" s="3">
        <v>0</v>
      </c>
      <c r="Q6748" s="3">
        <v>0</v>
      </c>
      <c r="R6748" s="3">
        <v>0</v>
      </c>
      <c r="S6748" s="3" t="s">
        <v>162</v>
      </c>
      <c r="T6748" s="3">
        <f>COUNTIF([1]局站!$D$4:$D$172,"="&amp;S6748)</f>
        <v>1</v>
      </c>
      <c r="U6748" s="3">
        <v>0</v>
      </c>
      <c r="V6748" s="3">
        <v>0</v>
      </c>
      <c r="W6748" s="3">
        <v>0</v>
      </c>
      <c r="X6748" s="3" t="s">
        <v>1214</v>
      </c>
      <c r="Y6748" s="3" t="s">
        <v>880</v>
      </c>
      <c r="Z6748" s="3" t="str">
        <f>INDEX(业务类型!$C$4:$C$8,MATCH(纤芯!Y6748,业务类型!$B$4:$B$8,0))</f>
        <v>IDLE</v>
      </c>
      <c r="AA6748" s="3"/>
    </row>
    <row r="6749" spans="1:27" ht="16.5" x14ac:dyDescent="0.2">
      <c r="A6749" s="3">
        <v>6746</v>
      </c>
      <c r="B6749" s="3">
        <f t="shared" si="530"/>
        <v>37063102130</v>
      </c>
      <c r="C6749" s="3" t="s">
        <v>1166</v>
      </c>
      <c r="D6749" s="3" t="s">
        <v>263</v>
      </c>
      <c r="E6749" s="3" t="str">
        <f>INDEX(光放段!$G$4:$G$237,MATCH(纤芯!G6749,光放段!$C$4:$C$237,0))</f>
        <v>山东二干|淄博滨州光缆:淄博柳泉路-滨州渤海七路</v>
      </c>
      <c r="F6749" s="3">
        <f>INDEX(光放段!$I$4:$I$237,MATCH(纤芯!H6749,光放段!$B$4:$B$237,0))</f>
        <v>37063100000</v>
      </c>
      <c r="G6749" s="3" t="str">
        <f t="shared" si="525"/>
        <v>山东二干|淄博滨州光缆:滨小营镇-滨州渤海七路</v>
      </c>
      <c r="H6749" s="3">
        <f>INDEX(光放段!$B$4:$B$237,MATCH(纤芯!G6749,光放段!$C$4:$C$237,0))</f>
        <v>37063102000</v>
      </c>
      <c r="I6749" s="3" t="str">
        <f t="shared" si="529"/>
        <v>淄博滨州光缆</v>
      </c>
      <c r="J6749" s="3" t="str">
        <f>INDEX(子缆名称!$B$4:$B$29,纤芯!M6749)</f>
        <v>K缆</v>
      </c>
      <c r="K6749" s="3">
        <v>130</v>
      </c>
      <c r="L6749" s="3">
        <f t="shared" si="527"/>
        <v>10</v>
      </c>
      <c r="M6749" s="3">
        <f t="shared" si="528"/>
        <v>11</v>
      </c>
      <c r="N6749" s="3" t="s">
        <v>147</v>
      </c>
      <c r="O6749" s="3">
        <f>COUNTIF([1]局站!$D$4:$D$172,"="&amp;N6749)</f>
        <v>1</v>
      </c>
      <c r="P6749" s="3">
        <v>0</v>
      </c>
      <c r="Q6749" s="3">
        <v>0</v>
      </c>
      <c r="R6749" s="3">
        <v>0</v>
      </c>
      <c r="S6749" s="3" t="s">
        <v>162</v>
      </c>
      <c r="T6749" s="3">
        <f>COUNTIF([1]局站!$D$4:$D$172,"="&amp;S6749)</f>
        <v>1</v>
      </c>
      <c r="U6749" s="3">
        <v>0</v>
      </c>
      <c r="V6749" s="3">
        <v>0</v>
      </c>
      <c r="W6749" s="3">
        <v>0</v>
      </c>
      <c r="X6749" s="3" t="s">
        <v>1214</v>
      </c>
      <c r="Y6749" s="3" t="s">
        <v>880</v>
      </c>
      <c r="Z6749" s="3" t="str">
        <f>INDEX(业务类型!$C$4:$C$8,MATCH(纤芯!Y6749,业务类型!$B$4:$B$8,0))</f>
        <v>IDLE</v>
      </c>
      <c r="AA6749" s="3"/>
    </row>
    <row r="6750" spans="1:27" ht="16.5" x14ac:dyDescent="0.2">
      <c r="A6750" s="3">
        <v>6747</v>
      </c>
      <c r="B6750" s="3">
        <f t="shared" si="530"/>
        <v>37063102131</v>
      </c>
      <c r="C6750" s="3" t="s">
        <v>1166</v>
      </c>
      <c r="D6750" s="3" t="s">
        <v>263</v>
      </c>
      <c r="E6750" s="3" t="str">
        <f>INDEX(光放段!$G$4:$G$237,MATCH(纤芯!G6750,光放段!$C$4:$C$237,0))</f>
        <v>山东二干|淄博滨州光缆:淄博柳泉路-滨州渤海七路</v>
      </c>
      <c r="F6750" s="3">
        <f>INDEX(光放段!$I$4:$I$237,MATCH(纤芯!H6750,光放段!$B$4:$B$237,0))</f>
        <v>37063100000</v>
      </c>
      <c r="G6750" s="3" t="str">
        <f t="shared" si="525"/>
        <v>山东二干|淄博滨州光缆:滨小营镇-滨州渤海七路</v>
      </c>
      <c r="H6750" s="3">
        <f>INDEX(光放段!$B$4:$B$237,MATCH(纤芯!G6750,光放段!$C$4:$C$237,0))</f>
        <v>37063102000</v>
      </c>
      <c r="I6750" s="3" t="str">
        <f t="shared" si="529"/>
        <v>淄博滨州光缆</v>
      </c>
      <c r="J6750" s="3" t="str">
        <f>INDEX(子缆名称!$B$4:$B$29,纤芯!M6750)</f>
        <v>K缆</v>
      </c>
      <c r="K6750" s="3">
        <v>131</v>
      </c>
      <c r="L6750" s="3">
        <f t="shared" si="527"/>
        <v>11</v>
      </c>
      <c r="M6750" s="3">
        <f t="shared" si="528"/>
        <v>11</v>
      </c>
      <c r="N6750" s="3" t="s">
        <v>147</v>
      </c>
      <c r="O6750" s="3">
        <f>COUNTIF([1]局站!$D$4:$D$172,"="&amp;N6750)</f>
        <v>1</v>
      </c>
      <c r="P6750" s="3">
        <v>0</v>
      </c>
      <c r="Q6750" s="3">
        <v>0</v>
      </c>
      <c r="R6750" s="3">
        <v>0</v>
      </c>
      <c r="S6750" s="3" t="s">
        <v>162</v>
      </c>
      <c r="T6750" s="3">
        <f>COUNTIF([1]局站!$D$4:$D$172,"="&amp;S6750)</f>
        <v>1</v>
      </c>
      <c r="U6750" s="3">
        <v>0</v>
      </c>
      <c r="V6750" s="3">
        <v>0</v>
      </c>
      <c r="W6750" s="3">
        <v>0</v>
      </c>
      <c r="X6750" s="3" t="s">
        <v>1214</v>
      </c>
      <c r="Y6750" s="3" t="s">
        <v>880</v>
      </c>
      <c r="Z6750" s="3" t="str">
        <f>INDEX(业务类型!$C$4:$C$8,MATCH(纤芯!Y6750,业务类型!$B$4:$B$8,0))</f>
        <v>IDLE</v>
      </c>
      <c r="AA6750" s="3"/>
    </row>
    <row r="6751" spans="1:27" ht="16.5" x14ac:dyDescent="0.2">
      <c r="A6751" s="3">
        <v>6748</v>
      </c>
      <c r="B6751" s="3">
        <f t="shared" si="530"/>
        <v>37063102132</v>
      </c>
      <c r="C6751" s="3" t="s">
        <v>1166</v>
      </c>
      <c r="D6751" s="3" t="s">
        <v>263</v>
      </c>
      <c r="E6751" s="3" t="str">
        <f>INDEX(光放段!$G$4:$G$237,MATCH(纤芯!G6751,光放段!$C$4:$C$237,0))</f>
        <v>山东二干|淄博滨州光缆:淄博柳泉路-滨州渤海七路</v>
      </c>
      <c r="F6751" s="3">
        <f>INDEX(光放段!$I$4:$I$237,MATCH(纤芯!H6751,光放段!$B$4:$B$237,0))</f>
        <v>37063100000</v>
      </c>
      <c r="G6751" s="3" t="str">
        <f t="shared" si="525"/>
        <v>山东二干|淄博滨州光缆:滨小营镇-滨州渤海七路</v>
      </c>
      <c r="H6751" s="3">
        <f>INDEX(光放段!$B$4:$B$237,MATCH(纤芯!G6751,光放段!$C$4:$C$237,0))</f>
        <v>37063102000</v>
      </c>
      <c r="I6751" s="3" t="str">
        <f t="shared" si="529"/>
        <v>淄博滨州光缆</v>
      </c>
      <c r="J6751" s="3" t="str">
        <f>INDEX(子缆名称!$B$4:$B$29,纤芯!M6751)</f>
        <v>K缆</v>
      </c>
      <c r="K6751" s="3">
        <v>132</v>
      </c>
      <c r="L6751" s="3">
        <f t="shared" si="527"/>
        <v>12</v>
      </c>
      <c r="M6751" s="3">
        <f t="shared" si="528"/>
        <v>11</v>
      </c>
      <c r="N6751" s="3" t="s">
        <v>147</v>
      </c>
      <c r="O6751" s="3">
        <f>COUNTIF([1]局站!$D$4:$D$172,"="&amp;N6751)</f>
        <v>1</v>
      </c>
      <c r="P6751" s="3">
        <v>0</v>
      </c>
      <c r="Q6751" s="3">
        <v>0</v>
      </c>
      <c r="R6751" s="3">
        <v>0</v>
      </c>
      <c r="S6751" s="3" t="s">
        <v>162</v>
      </c>
      <c r="T6751" s="3">
        <f>COUNTIF([1]局站!$D$4:$D$172,"="&amp;S6751)</f>
        <v>1</v>
      </c>
      <c r="U6751" s="3">
        <v>0</v>
      </c>
      <c r="V6751" s="3">
        <v>0</v>
      </c>
      <c r="W6751" s="3">
        <v>0</v>
      </c>
      <c r="X6751" s="3" t="s">
        <v>1214</v>
      </c>
      <c r="Y6751" s="3" t="s">
        <v>880</v>
      </c>
      <c r="Z6751" s="3" t="str">
        <f>INDEX(业务类型!$C$4:$C$8,MATCH(纤芯!Y6751,业务类型!$B$4:$B$8,0))</f>
        <v>IDLE</v>
      </c>
      <c r="AA6751" s="3"/>
    </row>
    <row r="6752" spans="1:27" ht="16.5" x14ac:dyDescent="0.2">
      <c r="A6752" s="3">
        <v>6749</v>
      </c>
      <c r="B6752" s="3">
        <f t="shared" si="530"/>
        <v>37063102133</v>
      </c>
      <c r="C6752" s="3" t="s">
        <v>1166</v>
      </c>
      <c r="D6752" s="3" t="s">
        <v>263</v>
      </c>
      <c r="E6752" s="3" t="str">
        <f>INDEX(光放段!$G$4:$G$237,MATCH(纤芯!G6752,光放段!$C$4:$C$237,0))</f>
        <v>山东二干|淄博滨州光缆:淄博柳泉路-滨州渤海七路</v>
      </c>
      <c r="F6752" s="3">
        <f>INDEX(光放段!$I$4:$I$237,MATCH(纤芯!H6752,光放段!$B$4:$B$237,0))</f>
        <v>37063100000</v>
      </c>
      <c r="G6752" s="3" t="str">
        <f t="shared" si="525"/>
        <v>山东二干|淄博滨州光缆:滨小营镇-滨州渤海七路</v>
      </c>
      <c r="H6752" s="3">
        <f>INDEX(光放段!$B$4:$B$237,MATCH(纤芯!G6752,光放段!$C$4:$C$237,0))</f>
        <v>37063102000</v>
      </c>
      <c r="I6752" s="3" t="str">
        <f t="shared" si="529"/>
        <v>淄博滨州光缆</v>
      </c>
      <c r="J6752" s="3" t="str">
        <f>INDEX(子缆名称!$B$4:$B$29,纤芯!M6752)</f>
        <v>L缆</v>
      </c>
      <c r="K6752" s="3">
        <v>133</v>
      </c>
      <c r="L6752" s="3">
        <f t="shared" si="527"/>
        <v>1</v>
      </c>
      <c r="M6752" s="3">
        <f t="shared" si="528"/>
        <v>12</v>
      </c>
      <c r="N6752" s="3" t="s">
        <v>147</v>
      </c>
      <c r="O6752" s="3">
        <f>COUNTIF([1]局站!$D$4:$D$172,"="&amp;N6752)</f>
        <v>1</v>
      </c>
      <c r="P6752" s="3">
        <v>0</v>
      </c>
      <c r="Q6752" s="3">
        <v>0</v>
      </c>
      <c r="R6752" s="3">
        <v>0</v>
      </c>
      <c r="S6752" s="3" t="s">
        <v>162</v>
      </c>
      <c r="T6752" s="3">
        <f>COUNTIF([1]局站!$D$4:$D$172,"="&amp;S6752)</f>
        <v>1</v>
      </c>
      <c r="U6752" s="3">
        <v>0</v>
      </c>
      <c r="V6752" s="3">
        <v>0</v>
      </c>
      <c r="W6752" s="3">
        <v>0</v>
      </c>
      <c r="X6752" s="3" t="s">
        <v>1214</v>
      </c>
      <c r="Y6752" s="3" t="s">
        <v>880</v>
      </c>
      <c r="Z6752" s="3" t="str">
        <f>INDEX(业务类型!$C$4:$C$8,MATCH(纤芯!Y6752,业务类型!$B$4:$B$8,0))</f>
        <v>IDLE</v>
      </c>
      <c r="AA6752" s="3"/>
    </row>
    <row r="6753" spans="1:27" ht="16.5" x14ac:dyDescent="0.2">
      <c r="A6753" s="3">
        <v>6750</v>
      </c>
      <c r="B6753" s="3">
        <f t="shared" si="530"/>
        <v>37063102134</v>
      </c>
      <c r="C6753" s="3" t="s">
        <v>1166</v>
      </c>
      <c r="D6753" s="3" t="s">
        <v>263</v>
      </c>
      <c r="E6753" s="3" t="str">
        <f>INDEX(光放段!$G$4:$G$237,MATCH(纤芯!G6753,光放段!$C$4:$C$237,0))</f>
        <v>山东二干|淄博滨州光缆:淄博柳泉路-滨州渤海七路</v>
      </c>
      <c r="F6753" s="3">
        <f>INDEX(光放段!$I$4:$I$237,MATCH(纤芯!H6753,光放段!$B$4:$B$237,0))</f>
        <v>37063100000</v>
      </c>
      <c r="G6753" s="3" t="str">
        <f t="shared" si="525"/>
        <v>山东二干|淄博滨州光缆:滨小营镇-滨州渤海七路</v>
      </c>
      <c r="H6753" s="3">
        <f>INDEX(光放段!$B$4:$B$237,MATCH(纤芯!G6753,光放段!$C$4:$C$237,0))</f>
        <v>37063102000</v>
      </c>
      <c r="I6753" s="3" t="str">
        <f t="shared" si="529"/>
        <v>淄博滨州光缆</v>
      </c>
      <c r="J6753" s="3" t="str">
        <f>INDEX(子缆名称!$B$4:$B$29,纤芯!M6753)</f>
        <v>L缆</v>
      </c>
      <c r="K6753" s="3">
        <v>134</v>
      </c>
      <c r="L6753" s="3">
        <f t="shared" si="527"/>
        <v>2</v>
      </c>
      <c r="M6753" s="3">
        <f t="shared" si="528"/>
        <v>12</v>
      </c>
      <c r="N6753" s="3" t="s">
        <v>147</v>
      </c>
      <c r="O6753" s="3">
        <f>COUNTIF([1]局站!$D$4:$D$172,"="&amp;N6753)</f>
        <v>1</v>
      </c>
      <c r="P6753" s="3">
        <v>0</v>
      </c>
      <c r="Q6753" s="3">
        <v>0</v>
      </c>
      <c r="R6753" s="3">
        <v>0</v>
      </c>
      <c r="S6753" s="3" t="s">
        <v>162</v>
      </c>
      <c r="T6753" s="3">
        <f>COUNTIF([1]局站!$D$4:$D$172,"="&amp;S6753)</f>
        <v>1</v>
      </c>
      <c r="U6753" s="3">
        <v>0</v>
      </c>
      <c r="V6753" s="3">
        <v>0</v>
      </c>
      <c r="W6753" s="3">
        <v>0</v>
      </c>
      <c r="X6753" s="3" t="s">
        <v>1214</v>
      </c>
      <c r="Y6753" s="3" t="s">
        <v>880</v>
      </c>
      <c r="Z6753" s="3" t="str">
        <f>INDEX(业务类型!$C$4:$C$8,MATCH(纤芯!Y6753,业务类型!$B$4:$B$8,0))</f>
        <v>IDLE</v>
      </c>
      <c r="AA6753" s="3"/>
    </row>
    <row r="6754" spans="1:27" ht="16.5" x14ac:dyDescent="0.2">
      <c r="A6754" s="3">
        <v>6751</v>
      </c>
      <c r="B6754" s="3">
        <f t="shared" si="530"/>
        <v>37063102135</v>
      </c>
      <c r="C6754" s="3" t="s">
        <v>1166</v>
      </c>
      <c r="D6754" s="3" t="s">
        <v>263</v>
      </c>
      <c r="E6754" s="3" t="str">
        <f>INDEX(光放段!$G$4:$G$237,MATCH(纤芯!G6754,光放段!$C$4:$C$237,0))</f>
        <v>山东二干|淄博滨州光缆:淄博柳泉路-滨州渤海七路</v>
      </c>
      <c r="F6754" s="3">
        <f>INDEX(光放段!$I$4:$I$237,MATCH(纤芯!H6754,光放段!$B$4:$B$237,0))</f>
        <v>37063100000</v>
      </c>
      <c r="G6754" s="3" t="str">
        <f t="shared" si="525"/>
        <v>山东二干|淄博滨州光缆:滨小营镇-滨州渤海七路</v>
      </c>
      <c r="H6754" s="3">
        <f>INDEX(光放段!$B$4:$B$237,MATCH(纤芯!G6754,光放段!$C$4:$C$237,0))</f>
        <v>37063102000</v>
      </c>
      <c r="I6754" s="3" t="str">
        <f t="shared" si="529"/>
        <v>淄博滨州光缆</v>
      </c>
      <c r="J6754" s="3" t="str">
        <f>INDEX(子缆名称!$B$4:$B$29,纤芯!M6754)</f>
        <v>L缆</v>
      </c>
      <c r="K6754" s="3">
        <v>135</v>
      </c>
      <c r="L6754" s="3">
        <f t="shared" si="527"/>
        <v>3</v>
      </c>
      <c r="M6754" s="3">
        <f t="shared" si="528"/>
        <v>12</v>
      </c>
      <c r="N6754" s="3" t="s">
        <v>147</v>
      </c>
      <c r="O6754" s="3">
        <f>COUNTIF([1]局站!$D$4:$D$172,"="&amp;N6754)</f>
        <v>1</v>
      </c>
      <c r="P6754" s="3">
        <v>0</v>
      </c>
      <c r="Q6754" s="3">
        <v>0</v>
      </c>
      <c r="R6754" s="3">
        <v>0</v>
      </c>
      <c r="S6754" s="3" t="s">
        <v>162</v>
      </c>
      <c r="T6754" s="3">
        <f>COUNTIF([1]局站!$D$4:$D$172,"="&amp;S6754)</f>
        <v>1</v>
      </c>
      <c r="U6754" s="3">
        <v>0</v>
      </c>
      <c r="V6754" s="3">
        <v>0</v>
      </c>
      <c r="W6754" s="3">
        <v>0</v>
      </c>
      <c r="X6754" s="3" t="s">
        <v>1214</v>
      </c>
      <c r="Y6754" s="3" t="s">
        <v>880</v>
      </c>
      <c r="Z6754" s="3" t="str">
        <f>INDEX(业务类型!$C$4:$C$8,MATCH(纤芯!Y6754,业务类型!$B$4:$B$8,0))</f>
        <v>IDLE</v>
      </c>
      <c r="AA6754" s="3"/>
    </row>
    <row r="6755" spans="1:27" ht="16.5" x14ac:dyDescent="0.2">
      <c r="A6755" s="3">
        <v>6752</v>
      </c>
      <c r="B6755" s="3">
        <f t="shared" si="530"/>
        <v>37063102136</v>
      </c>
      <c r="C6755" s="3" t="s">
        <v>1166</v>
      </c>
      <c r="D6755" s="3" t="s">
        <v>263</v>
      </c>
      <c r="E6755" s="3" t="str">
        <f>INDEX(光放段!$G$4:$G$237,MATCH(纤芯!G6755,光放段!$C$4:$C$237,0))</f>
        <v>山东二干|淄博滨州光缆:淄博柳泉路-滨州渤海七路</v>
      </c>
      <c r="F6755" s="3">
        <f>INDEX(光放段!$I$4:$I$237,MATCH(纤芯!H6755,光放段!$B$4:$B$237,0))</f>
        <v>37063100000</v>
      </c>
      <c r="G6755" s="3" t="str">
        <f t="shared" si="525"/>
        <v>山东二干|淄博滨州光缆:滨小营镇-滨州渤海七路</v>
      </c>
      <c r="H6755" s="3">
        <f>INDEX(光放段!$B$4:$B$237,MATCH(纤芯!G6755,光放段!$C$4:$C$237,0))</f>
        <v>37063102000</v>
      </c>
      <c r="I6755" s="3" t="str">
        <f t="shared" si="529"/>
        <v>淄博滨州光缆</v>
      </c>
      <c r="J6755" s="3" t="str">
        <f>INDEX(子缆名称!$B$4:$B$29,纤芯!M6755)</f>
        <v>L缆</v>
      </c>
      <c r="K6755" s="3">
        <v>136</v>
      </c>
      <c r="L6755" s="3">
        <f t="shared" si="527"/>
        <v>4</v>
      </c>
      <c r="M6755" s="3">
        <f t="shared" si="528"/>
        <v>12</v>
      </c>
      <c r="N6755" s="3" t="s">
        <v>147</v>
      </c>
      <c r="O6755" s="3">
        <f>COUNTIF([1]局站!$D$4:$D$172,"="&amp;N6755)</f>
        <v>1</v>
      </c>
      <c r="P6755" s="3">
        <v>0</v>
      </c>
      <c r="Q6755" s="3">
        <v>0</v>
      </c>
      <c r="R6755" s="3">
        <v>0</v>
      </c>
      <c r="S6755" s="3" t="s">
        <v>162</v>
      </c>
      <c r="T6755" s="3">
        <f>COUNTIF([1]局站!$D$4:$D$172,"="&amp;S6755)</f>
        <v>1</v>
      </c>
      <c r="U6755" s="3">
        <v>0</v>
      </c>
      <c r="V6755" s="3">
        <v>0</v>
      </c>
      <c r="W6755" s="3">
        <v>0</v>
      </c>
      <c r="X6755" s="3" t="s">
        <v>1214</v>
      </c>
      <c r="Y6755" s="3" t="s">
        <v>880</v>
      </c>
      <c r="Z6755" s="3" t="str">
        <f>INDEX(业务类型!$C$4:$C$8,MATCH(纤芯!Y6755,业务类型!$B$4:$B$8,0))</f>
        <v>IDLE</v>
      </c>
      <c r="AA6755" s="3"/>
    </row>
    <row r="6756" spans="1:27" ht="16.5" x14ac:dyDescent="0.2">
      <c r="A6756" s="3">
        <v>6753</v>
      </c>
      <c r="B6756" s="3">
        <f t="shared" si="530"/>
        <v>37063102137</v>
      </c>
      <c r="C6756" s="3" t="s">
        <v>1166</v>
      </c>
      <c r="D6756" s="3" t="s">
        <v>263</v>
      </c>
      <c r="E6756" s="3" t="str">
        <f>INDEX(光放段!$G$4:$G$237,MATCH(纤芯!G6756,光放段!$C$4:$C$237,0))</f>
        <v>山东二干|淄博滨州光缆:淄博柳泉路-滨州渤海七路</v>
      </c>
      <c r="F6756" s="3">
        <f>INDEX(光放段!$I$4:$I$237,MATCH(纤芯!H6756,光放段!$B$4:$B$237,0))</f>
        <v>37063100000</v>
      </c>
      <c r="G6756" s="3" t="str">
        <f t="shared" si="525"/>
        <v>山东二干|淄博滨州光缆:滨小营镇-滨州渤海七路</v>
      </c>
      <c r="H6756" s="3">
        <f>INDEX(光放段!$B$4:$B$237,MATCH(纤芯!G6756,光放段!$C$4:$C$237,0))</f>
        <v>37063102000</v>
      </c>
      <c r="I6756" s="3" t="str">
        <f t="shared" si="529"/>
        <v>淄博滨州光缆</v>
      </c>
      <c r="J6756" s="3" t="str">
        <f>INDEX(子缆名称!$B$4:$B$29,纤芯!M6756)</f>
        <v>L缆</v>
      </c>
      <c r="K6756" s="3">
        <v>137</v>
      </c>
      <c r="L6756" s="3">
        <f t="shared" si="527"/>
        <v>5</v>
      </c>
      <c r="M6756" s="3">
        <f t="shared" si="528"/>
        <v>12</v>
      </c>
      <c r="N6756" s="3" t="s">
        <v>147</v>
      </c>
      <c r="O6756" s="3">
        <f>COUNTIF([1]局站!$D$4:$D$172,"="&amp;N6756)</f>
        <v>1</v>
      </c>
      <c r="P6756" s="3">
        <v>0</v>
      </c>
      <c r="Q6756" s="3">
        <v>0</v>
      </c>
      <c r="R6756" s="3">
        <v>0</v>
      </c>
      <c r="S6756" s="3" t="s">
        <v>162</v>
      </c>
      <c r="T6756" s="3">
        <f>COUNTIF([1]局站!$D$4:$D$172,"="&amp;S6756)</f>
        <v>1</v>
      </c>
      <c r="U6756" s="3">
        <v>0</v>
      </c>
      <c r="V6756" s="3">
        <v>0</v>
      </c>
      <c r="W6756" s="3">
        <v>0</v>
      </c>
      <c r="X6756" s="3" t="s">
        <v>1214</v>
      </c>
      <c r="Y6756" s="3" t="s">
        <v>880</v>
      </c>
      <c r="Z6756" s="3" t="str">
        <f>INDEX(业务类型!$C$4:$C$8,MATCH(纤芯!Y6756,业务类型!$B$4:$B$8,0))</f>
        <v>IDLE</v>
      </c>
      <c r="AA6756" s="3"/>
    </row>
    <row r="6757" spans="1:27" ht="16.5" x14ac:dyDescent="0.2">
      <c r="A6757" s="3">
        <v>6754</v>
      </c>
      <c r="B6757" s="3">
        <f t="shared" si="530"/>
        <v>37063102138</v>
      </c>
      <c r="C6757" s="3" t="s">
        <v>1166</v>
      </c>
      <c r="D6757" s="3" t="s">
        <v>263</v>
      </c>
      <c r="E6757" s="3" t="str">
        <f>INDEX(光放段!$G$4:$G$237,MATCH(纤芯!G6757,光放段!$C$4:$C$237,0))</f>
        <v>山东二干|淄博滨州光缆:淄博柳泉路-滨州渤海七路</v>
      </c>
      <c r="F6757" s="3">
        <f>INDEX(光放段!$I$4:$I$237,MATCH(纤芯!H6757,光放段!$B$4:$B$237,0))</f>
        <v>37063100000</v>
      </c>
      <c r="G6757" s="3" t="str">
        <f t="shared" si="525"/>
        <v>山东二干|淄博滨州光缆:滨小营镇-滨州渤海七路</v>
      </c>
      <c r="H6757" s="3">
        <f>INDEX(光放段!$B$4:$B$237,MATCH(纤芯!G6757,光放段!$C$4:$C$237,0))</f>
        <v>37063102000</v>
      </c>
      <c r="I6757" s="3" t="str">
        <f t="shared" si="529"/>
        <v>淄博滨州光缆</v>
      </c>
      <c r="J6757" s="3" t="str">
        <f>INDEX(子缆名称!$B$4:$B$29,纤芯!M6757)</f>
        <v>L缆</v>
      </c>
      <c r="K6757" s="3">
        <v>138</v>
      </c>
      <c r="L6757" s="3">
        <f t="shared" si="527"/>
        <v>6</v>
      </c>
      <c r="M6757" s="3">
        <f t="shared" si="528"/>
        <v>12</v>
      </c>
      <c r="N6757" s="3" t="s">
        <v>147</v>
      </c>
      <c r="O6757" s="3">
        <f>COUNTIF([1]局站!$D$4:$D$172,"="&amp;N6757)</f>
        <v>1</v>
      </c>
      <c r="P6757" s="3">
        <v>0</v>
      </c>
      <c r="Q6757" s="3">
        <v>0</v>
      </c>
      <c r="R6757" s="3">
        <v>0</v>
      </c>
      <c r="S6757" s="3" t="s">
        <v>162</v>
      </c>
      <c r="T6757" s="3">
        <f>COUNTIF([1]局站!$D$4:$D$172,"="&amp;S6757)</f>
        <v>1</v>
      </c>
      <c r="U6757" s="3">
        <v>0</v>
      </c>
      <c r="V6757" s="3">
        <v>0</v>
      </c>
      <c r="W6757" s="3">
        <v>0</v>
      </c>
      <c r="X6757" s="3" t="s">
        <v>1214</v>
      </c>
      <c r="Y6757" s="3" t="s">
        <v>880</v>
      </c>
      <c r="Z6757" s="3" t="str">
        <f>INDEX(业务类型!$C$4:$C$8,MATCH(纤芯!Y6757,业务类型!$B$4:$B$8,0))</f>
        <v>IDLE</v>
      </c>
      <c r="AA6757" s="3"/>
    </row>
    <row r="6758" spans="1:27" ht="16.5" x14ac:dyDescent="0.2">
      <c r="A6758" s="3">
        <v>6755</v>
      </c>
      <c r="B6758" s="3">
        <f t="shared" si="530"/>
        <v>37063102139</v>
      </c>
      <c r="C6758" s="3" t="s">
        <v>1166</v>
      </c>
      <c r="D6758" s="3" t="s">
        <v>263</v>
      </c>
      <c r="E6758" s="3" t="str">
        <f>INDEX(光放段!$G$4:$G$237,MATCH(纤芯!G6758,光放段!$C$4:$C$237,0))</f>
        <v>山东二干|淄博滨州光缆:淄博柳泉路-滨州渤海七路</v>
      </c>
      <c r="F6758" s="3">
        <f>INDEX(光放段!$I$4:$I$237,MATCH(纤芯!H6758,光放段!$B$4:$B$237,0))</f>
        <v>37063100000</v>
      </c>
      <c r="G6758" s="3" t="str">
        <f t="shared" si="525"/>
        <v>山东二干|淄博滨州光缆:滨小营镇-滨州渤海七路</v>
      </c>
      <c r="H6758" s="3">
        <f>INDEX(光放段!$B$4:$B$237,MATCH(纤芯!G6758,光放段!$C$4:$C$237,0))</f>
        <v>37063102000</v>
      </c>
      <c r="I6758" s="3" t="str">
        <f t="shared" si="529"/>
        <v>淄博滨州光缆</v>
      </c>
      <c r="J6758" s="3" t="str">
        <f>INDEX(子缆名称!$B$4:$B$29,纤芯!M6758)</f>
        <v>L缆</v>
      </c>
      <c r="K6758" s="3">
        <v>139</v>
      </c>
      <c r="L6758" s="3">
        <f t="shared" si="527"/>
        <v>7</v>
      </c>
      <c r="M6758" s="3">
        <f t="shared" si="528"/>
        <v>12</v>
      </c>
      <c r="N6758" s="3" t="s">
        <v>147</v>
      </c>
      <c r="O6758" s="3">
        <f>COUNTIF([1]局站!$D$4:$D$172,"="&amp;N6758)</f>
        <v>1</v>
      </c>
      <c r="P6758" s="3">
        <v>0</v>
      </c>
      <c r="Q6758" s="3">
        <v>0</v>
      </c>
      <c r="R6758" s="3">
        <v>0</v>
      </c>
      <c r="S6758" s="3" t="s">
        <v>162</v>
      </c>
      <c r="T6758" s="3">
        <f>COUNTIF([1]局站!$D$4:$D$172,"="&amp;S6758)</f>
        <v>1</v>
      </c>
      <c r="U6758" s="3">
        <v>0</v>
      </c>
      <c r="V6758" s="3">
        <v>0</v>
      </c>
      <c r="W6758" s="3">
        <v>0</v>
      </c>
      <c r="X6758" s="3" t="s">
        <v>1214</v>
      </c>
      <c r="Y6758" s="3" t="s">
        <v>880</v>
      </c>
      <c r="Z6758" s="3" t="str">
        <f>INDEX(业务类型!$C$4:$C$8,MATCH(纤芯!Y6758,业务类型!$B$4:$B$8,0))</f>
        <v>IDLE</v>
      </c>
      <c r="AA6758" s="3"/>
    </row>
    <row r="6759" spans="1:27" ht="16.5" x14ac:dyDescent="0.2">
      <c r="A6759" s="3">
        <v>6756</v>
      </c>
      <c r="B6759" s="3">
        <f t="shared" si="530"/>
        <v>37063102140</v>
      </c>
      <c r="C6759" s="3" t="s">
        <v>1166</v>
      </c>
      <c r="D6759" s="3" t="s">
        <v>263</v>
      </c>
      <c r="E6759" s="3" t="str">
        <f>INDEX(光放段!$G$4:$G$237,MATCH(纤芯!G6759,光放段!$C$4:$C$237,0))</f>
        <v>山东二干|淄博滨州光缆:淄博柳泉路-滨州渤海七路</v>
      </c>
      <c r="F6759" s="3">
        <f>INDEX(光放段!$I$4:$I$237,MATCH(纤芯!H6759,光放段!$B$4:$B$237,0))</f>
        <v>37063100000</v>
      </c>
      <c r="G6759" s="3" t="str">
        <f t="shared" si="525"/>
        <v>山东二干|淄博滨州光缆:滨小营镇-滨州渤海七路</v>
      </c>
      <c r="H6759" s="3">
        <f>INDEX(光放段!$B$4:$B$237,MATCH(纤芯!G6759,光放段!$C$4:$C$237,0))</f>
        <v>37063102000</v>
      </c>
      <c r="I6759" s="3" t="str">
        <f t="shared" si="529"/>
        <v>淄博滨州光缆</v>
      </c>
      <c r="J6759" s="3" t="str">
        <f>INDEX(子缆名称!$B$4:$B$29,纤芯!M6759)</f>
        <v>L缆</v>
      </c>
      <c r="K6759" s="3">
        <v>140</v>
      </c>
      <c r="L6759" s="3">
        <f t="shared" si="527"/>
        <v>8</v>
      </c>
      <c r="M6759" s="3">
        <f t="shared" si="528"/>
        <v>12</v>
      </c>
      <c r="N6759" s="3" t="s">
        <v>147</v>
      </c>
      <c r="O6759" s="3">
        <f>COUNTIF([1]局站!$D$4:$D$172,"="&amp;N6759)</f>
        <v>1</v>
      </c>
      <c r="P6759" s="3">
        <v>0</v>
      </c>
      <c r="Q6759" s="3">
        <v>0</v>
      </c>
      <c r="R6759" s="3">
        <v>0</v>
      </c>
      <c r="S6759" s="3" t="s">
        <v>162</v>
      </c>
      <c r="T6759" s="3">
        <f>COUNTIF([1]局站!$D$4:$D$172,"="&amp;S6759)</f>
        <v>1</v>
      </c>
      <c r="U6759" s="3">
        <v>0</v>
      </c>
      <c r="V6759" s="3">
        <v>0</v>
      </c>
      <c r="W6759" s="3">
        <v>0</v>
      </c>
      <c r="X6759" s="3" t="s">
        <v>1214</v>
      </c>
      <c r="Y6759" s="3" t="s">
        <v>880</v>
      </c>
      <c r="Z6759" s="3" t="str">
        <f>INDEX(业务类型!$C$4:$C$8,MATCH(纤芯!Y6759,业务类型!$B$4:$B$8,0))</f>
        <v>IDLE</v>
      </c>
      <c r="AA6759" s="3"/>
    </row>
    <row r="6760" spans="1:27" ht="16.5" x14ac:dyDescent="0.2">
      <c r="A6760" s="3">
        <v>6757</v>
      </c>
      <c r="B6760" s="3">
        <f t="shared" si="530"/>
        <v>37063102141</v>
      </c>
      <c r="C6760" s="3" t="s">
        <v>1166</v>
      </c>
      <c r="D6760" s="3" t="s">
        <v>263</v>
      </c>
      <c r="E6760" s="3" t="str">
        <f>INDEX(光放段!$G$4:$G$237,MATCH(纤芯!G6760,光放段!$C$4:$C$237,0))</f>
        <v>山东二干|淄博滨州光缆:淄博柳泉路-滨州渤海七路</v>
      </c>
      <c r="F6760" s="3">
        <f>INDEX(光放段!$I$4:$I$237,MATCH(纤芯!H6760,光放段!$B$4:$B$237,0))</f>
        <v>37063100000</v>
      </c>
      <c r="G6760" s="3" t="str">
        <f t="shared" si="525"/>
        <v>山东二干|淄博滨州光缆:滨小营镇-滨州渤海七路</v>
      </c>
      <c r="H6760" s="3">
        <f>INDEX(光放段!$B$4:$B$237,MATCH(纤芯!G6760,光放段!$C$4:$C$237,0))</f>
        <v>37063102000</v>
      </c>
      <c r="I6760" s="3" t="str">
        <f t="shared" si="529"/>
        <v>淄博滨州光缆</v>
      </c>
      <c r="J6760" s="3" t="str">
        <f>INDEX(子缆名称!$B$4:$B$29,纤芯!M6760)</f>
        <v>L缆</v>
      </c>
      <c r="K6760" s="3">
        <v>141</v>
      </c>
      <c r="L6760" s="3">
        <f t="shared" si="527"/>
        <v>9</v>
      </c>
      <c r="M6760" s="3">
        <f t="shared" si="528"/>
        <v>12</v>
      </c>
      <c r="N6760" s="3" t="s">
        <v>147</v>
      </c>
      <c r="O6760" s="3">
        <f>COUNTIF([1]局站!$D$4:$D$172,"="&amp;N6760)</f>
        <v>1</v>
      </c>
      <c r="P6760" s="3">
        <v>0</v>
      </c>
      <c r="Q6760" s="3">
        <v>0</v>
      </c>
      <c r="R6760" s="3">
        <v>0</v>
      </c>
      <c r="S6760" s="3" t="s">
        <v>162</v>
      </c>
      <c r="T6760" s="3">
        <f>COUNTIF([1]局站!$D$4:$D$172,"="&amp;S6760)</f>
        <v>1</v>
      </c>
      <c r="U6760" s="3">
        <v>0</v>
      </c>
      <c r="V6760" s="3">
        <v>0</v>
      </c>
      <c r="W6760" s="3">
        <v>0</v>
      </c>
      <c r="X6760" s="3" t="s">
        <v>1214</v>
      </c>
      <c r="Y6760" s="3" t="s">
        <v>880</v>
      </c>
      <c r="Z6760" s="3" t="str">
        <f>INDEX(业务类型!$C$4:$C$8,MATCH(纤芯!Y6760,业务类型!$B$4:$B$8,0))</f>
        <v>IDLE</v>
      </c>
      <c r="AA6760" s="3"/>
    </row>
    <row r="6761" spans="1:27" ht="16.5" x14ac:dyDescent="0.2">
      <c r="A6761" s="3">
        <v>6758</v>
      </c>
      <c r="B6761" s="3">
        <f t="shared" si="530"/>
        <v>37063102142</v>
      </c>
      <c r="C6761" s="3" t="s">
        <v>1166</v>
      </c>
      <c r="D6761" s="3" t="s">
        <v>263</v>
      </c>
      <c r="E6761" s="3" t="str">
        <f>INDEX(光放段!$G$4:$G$237,MATCH(纤芯!G6761,光放段!$C$4:$C$237,0))</f>
        <v>山东二干|淄博滨州光缆:淄博柳泉路-滨州渤海七路</v>
      </c>
      <c r="F6761" s="3">
        <f>INDEX(光放段!$I$4:$I$237,MATCH(纤芯!H6761,光放段!$B$4:$B$237,0))</f>
        <v>37063100000</v>
      </c>
      <c r="G6761" s="3" t="str">
        <f t="shared" si="525"/>
        <v>山东二干|淄博滨州光缆:滨小营镇-滨州渤海七路</v>
      </c>
      <c r="H6761" s="3">
        <f>INDEX(光放段!$B$4:$B$237,MATCH(纤芯!G6761,光放段!$C$4:$C$237,0))</f>
        <v>37063102000</v>
      </c>
      <c r="I6761" s="3" t="str">
        <f t="shared" si="529"/>
        <v>淄博滨州光缆</v>
      </c>
      <c r="J6761" s="3" t="str">
        <f>INDEX(子缆名称!$B$4:$B$29,纤芯!M6761)</f>
        <v>L缆</v>
      </c>
      <c r="K6761" s="3">
        <v>142</v>
      </c>
      <c r="L6761" s="3">
        <f t="shared" si="527"/>
        <v>10</v>
      </c>
      <c r="M6761" s="3">
        <f t="shared" si="528"/>
        <v>12</v>
      </c>
      <c r="N6761" s="3" t="s">
        <v>147</v>
      </c>
      <c r="O6761" s="3">
        <f>COUNTIF([1]局站!$D$4:$D$172,"="&amp;N6761)</f>
        <v>1</v>
      </c>
      <c r="P6761" s="3">
        <v>0</v>
      </c>
      <c r="Q6761" s="3">
        <v>0</v>
      </c>
      <c r="R6761" s="3">
        <v>0</v>
      </c>
      <c r="S6761" s="3" t="s">
        <v>162</v>
      </c>
      <c r="T6761" s="3">
        <f>COUNTIF([1]局站!$D$4:$D$172,"="&amp;S6761)</f>
        <v>1</v>
      </c>
      <c r="U6761" s="3">
        <v>0</v>
      </c>
      <c r="V6761" s="3">
        <v>0</v>
      </c>
      <c r="W6761" s="3">
        <v>0</v>
      </c>
      <c r="X6761" s="3" t="s">
        <v>1214</v>
      </c>
      <c r="Y6761" s="3" t="s">
        <v>880</v>
      </c>
      <c r="Z6761" s="3" t="str">
        <f>INDEX(业务类型!$C$4:$C$8,MATCH(纤芯!Y6761,业务类型!$B$4:$B$8,0))</f>
        <v>IDLE</v>
      </c>
      <c r="AA6761" s="3"/>
    </row>
    <row r="6762" spans="1:27" ht="16.5" x14ac:dyDescent="0.2">
      <c r="A6762" s="3">
        <v>6759</v>
      </c>
      <c r="B6762" s="3">
        <f t="shared" si="530"/>
        <v>37063102143</v>
      </c>
      <c r="C6762" s="3" t="s">
        <v>1166</v>
      </c>
      <c r="D6762" s="3" t="s">
        <v>263</v>
      </c>
      <c r="E6762" s="3" t="str">
        <f>INDEX(光放段!$G$4:$G$237,MATCH(纤芯!G6762,光放段!$C$4:$C$237,0))</f>
        <v>山东二干|淄博滨州光缆:淄博柳泉路-滨州渤海七路</v>
      </c>
      <c r="F6762" s="3">
        <f>INDEX(光放段!$I$4:$I$237,MATCH(纤芯!H6762,光放段!$B$4:$B$237,0))</f>
        <v>37063100000</v>
      </c>
      <c r="G6762" s="3" t="str">
        <f t="shared" si="525"/>
        <v>山东二干|淄博滨州光缆:滨小营镇-滨州渤海七路</v>
      </c>
      <c r="H6762" s="3">
        <f>INDEX(光放段!$B$4:$B$237,MATCH(纤芯!G6762,光放段!$C$4:$C$237,0))</f>
        <v>37063102000</v>
      </c>
      <c r="I6762" s="3" t="str">
        <f t="shared" si="529"/>
        <v>淄博滨州光缆</v>
      </c>
      <c r="J6762" s="3" t="str">
        <f>INDEX(子缆名称!$B$4:$B$29,纤芯!M6762)</f>
        <v>L缆</v>
      </c>
      <c r="K6762" s="3">
        <v>143</v>
      </c>
      <c r="L6762" s="3">
        <f t="shared" si="527"/>
        <v>11</v>
      </c>
      <c r="M6762" s="3">
        <f t="shared" si="528"/>
        <v>12</v>
      </c>
      <c r="N6762" s="3" t="s">
        <v>147</v>
      </c>
      <c r="O6762" s="3">
        <f>COUNTIF([1]局站!$D$4:$D$172,"="&amp;N6762)</f>
        <v>1</v>
      </c>
      <c r="P6762" s="3">
        <v>0</v>
      </c>
      <c r="Q6762" s="3">
        <v>0</v>
      </c>
      <c r="R6762" s="3">
        <v>0</v>
      </c>
      <c r="S6762" s="3" t="s">
        <v>162</v>
      </c>
      <c r="T6762" s="3">
        <f>COUNTIF([1]局站!$D$4:$D$172,"="&amp;S6762)</f>
        <v>1</v>
      </c>
      <c r="U6762" s="3">
        <v>0</v>
      </c>
      <c r="V6762" s="3">
        <v>0</v>
      </c>
      <c r="W6762" s="3">
        <v>0</v>
      </c>
      <c r="X6762" s="3" t="s">
        <v>1214</v>
      </c>
      <c r="Y6762" s="3" t="s">
        <v>880</v>
      </c>
      <c r="Z6762" s="3" t="str">
        <f>INDEX(业务类型!$C$4:$C$8,MATCH(纤芯!Y6762,业务类型!$B$4:$B$8,0))</f>
        <v>IDLE</v>
      </c>
      <c r="AA6762" s="3"/>
    </row>
    <row r="6763" spans="1:27" ht="16.5" x14ac:dyDescent="0.2">
      <c r="A6763" s="3">
        <v>6760</v>
      </c>
      <c r="B6763" s="3">
        <f t="shared" si="530"/>
        <v>37063102144</v>
      </c>
      <c r="C6763" s="3" t="s">
        <v>1166</v>
      </c>
      <c r="D6763" s="3" t="s">
        <v>263</v>
      </c>
      <c r="E6763" s="3" t="str">
        <f>INDEX(光放段!$G$4:$G$237,MATCH(纤芯!G6763,光放段!$C$4:$C$237,0))</f>
        <v>山东二干|淄博滨州光缆:淄博柳泉路-滨州渤海七路</v>
      </c>
      <c r="F6763" s="3">
        <f>INDEX(光放段!$I$4:$I$237,MATCH(纤芯!H6763,光放段!$B$4:$B$237,0))</f>
        <v>37063100000</v>
      </c>
      <c r="G6763" s="3" t="str">
        <f t="shared" si="525"/>
        <v>山东二干|淄博滨州光缆:滨小营镇-滨州渤海七路</v>
      </c>
      <c r="H6763" s="3">
        <f>INDEX(光放段!$B$4:$B$237,MATCH(纤芯!G6763,光放段!$C$4:$C$237,0))</f>
        <v>37063102000</v>
      </c>
      <c r="I6763" s="3" t="str">
        <f t="shared" si="529"/>
        <v>淄博滨州光缆</v>
      </c>
      <c r="J6763" s="3" t="str">
        <f>INDEX(子缆名称!$B$4:$B$29,纤芯!M6763)</f>
        <v>L缆</v>
      </c>
      <c r="K6763" s="3">
        <v>144</v>
      </c>
      <c r="L6763" s="3">
        <f t="shared" si="527"/>
        <v>12</v>
      </c>
      <c r="M6763" s="3">
        <f t="shared" si="528"/>
        <v>12</v>
      </c>
      <c r="N6763" s="3" t="s">
        <v>147</v>
      </c>
      <c r="O6763" s="3">
        <f>COUNTIF([1]局站!$D$4:$D$172,"="&amp;N6763)</f>
        <v>1</v>
      </c>
      <c r="P6763" s="3">
        <v>0</v>
      </c>
      <c r="Q6763" s="3">
        <v>0</v>
      </c>
      <c r="R6763" s="3">
        <v>0</v>
      </c>
      <c r="S6763" s="3" t="s">
        <v>162</v>
      </c>
      <c r="T6763" s="3">
        <f>COUNTIF([1]局站!$D$4:$D$172,"="&amp;S6763)</f>
        <v>1</v>
      </c>
      <c r="U6763" s="3">
        <v>0</v>
      </c>
      <c r="V6763" s="3">
        <v>0</v>
      </c>
      <c r="W6763" s="3">
        <v>0</v>
      </c>
      <c r="X6763" s="3" t="s">
        <v>1214</v>
      </c>
      <c r="Y6763" s="3" t="s">
        <v>880</v>
      </c>
      <c r="Z6763" s="3" t="str">
        <f>INDEX(业务类型!$C$4:$C$8,MATCH(纤芯!Y6763,业务类型!$B$4:$B$8,0))</f>
        <v>IDLE</v>
      </c>
      <c r="AA6763" s="3"/>
    </row>
    <row r="6764" spans="1:27" ht="16.5" x14ac:dyDescent="0.2">
      <c r="A6764" s="3">
        <v>6761</v>
      </c>
      <c r="B6764" s="3">
        <f t="shared" si="530"/>
        <v>37063102145</v>
      </c>
      <c r="C6764" s="3" t="s">
        <v>1166</v>
      </c>
      <c r="D6764" s="3" t="s">
        <v>263</v>
      </c>
      <c r="E6764" s="3" t="str">
        <f>INDEX(光放段!$G$4:$G$237,MATCH(纤芯!G6764,光放段!$C$4:$C$237,0))</f>
        <v>山东二干|淄博滨州光缆:淄博柳泉路-滨州渤海七路</v>
      </c>
      <c r="F6764" s="3">
        <f>INDEX(光放段!$I$4:$I$237,MATCH(纤芯!H6764,光放段!$B$4:$B$237,0))</f>
        <v>37063100000</v>
      </c>
      <c r="G6764" s="3" t="str">
        <f t="shared" si="525"/>
        <v>山东二干|淄博滨州光缆:滨小营镇-滨州渤海七路</v>
      </c>
      <c r="H6764" s="3">
        <f>INDEX(光放段!$B$4:$B$237,MATCH(纤芯!G6764,光放段!$C$4:$C$237,0))</f>
        <v>37063102000</v>
      </c>
      <c r="I6764" s="3" t="str">
        <f t="shared" si="529"/>
        <v>淄博滨州光缆</v>
      </c>
      <c r="J6764" s="3" t="str">
        <f>INDEX(子缆名称!$B$4:$B$29,纤芯!M6764)</f>
        <v>M缆</v>
      </c>
      <c r="K6764" s="3">
        <v>145</v>
      </c>
      <c r="L6764" s="3">
        <f t="shared" si="527"/>
        <v>1</v>
      </c>
      <c r="M6764" s="3">
        <f t="shared" si="528"/>
        <v>13</v>
      </c>
      <c r="N6764" s="3" t="s">
        <v>147</v>
      </c>
      <c r="O6764" s="3">
        <f>COUNTIF([1]局站!$D$4:$D$172,"="&amp;N6764)</f>
        <v>1</v>
      </c>
      <c r="P6764" s="3">
        <v>0</v>
      </c>
      <c r="Q6764" s="3">
        <v>0</v>
      </c>
      <c r="R6764" s="3">
        <v>0</v>
      </c>
      <c r="S6764" s="3" t="s">
        <v>162</v>
      </c>
      <c r="T6764" s="3">
        <f>COUNTIF([1]局站!$D$4:$D$172,"="&amp;S6764)</f>
        <v>1</v>
      </c>
      <c r="U6764" s="3">
        <v>0</v>
      </c>
      <c r="V6764" s="3">
        <v>0</v>
      </c>
      <c r="W6764" s="3">
        <v>0</v>
      </c>
      <c r="X6764" s="3" t="s">
        <v>1214</v>
      </c>
      <c r="Y6764" s="3" t="s">
        <v>880</v>
      </c>
      <c r="Z6764" s="3" t="str">
        <f>INDEX(业务类型!$C$4:$C$8,MATCH(纤芯!Y6764,业务类型!$B$4:$B$8,0))</f>
        <v>IDLE</v>
      </c>
      <c r="AA6764" s="3"/>
    </row>
    <row r="6765" spans="1:27" ht="16.5" x14ac:dyDescent="0.2">
      <c r="A6765" s="3">
        <v>6762</v>
      </c>
      <c r="B6765" s="3">
        <f t="shared" si="530"/>
        <v>37063102146</v>
      </c>
      <c r="C6765" s="3" t="s">
        <v>1166</v>
      </c>
      <c r="D6765" s="3" t="s">
        <v>263</v>
      </c>
      <c r="E6765" s="3" t="str">
        <f>INDEX(光放段!$G$4:$G$237,MATCH(纤芯!G6765,光放段!$C$4:$C$237,0))</f>
        <v>山东二干|淄博滨州光缆:淄博柳泉路-滨州渤海七路</v>
      </c>
      <c r="F6765" s="3">
        <f>INDEX(光放段!$I$4:$I$237,MATCH(纤芯!H6765,光放段!$B$4:$B$237,0))</f>
        <v>37063100000</v>
      </c>
      <c r="G6765" s="3" t="str">
        <f t="shared" si="525"/>
        <v>山东二干|淄博滨州光缆:滨小营镇-滨州渤海七路</v>
      </c>
      <c r="H6765" s="3">
        <f>INDEX(光放段!$B$4:$B$237,MATCH(纤芯!G6765,光放段!$C$4:$C$237,0))</f>
        <v>37063102000</v>
      </c>
      <c r="I6765" s="3" t="str">
        <f t="shared" si="529"/>
        <v>淄博滨州光缆</v>
      </c>
      <c r="J6765" s="3" t="str">
        <f>INDEX(子缆名称!$B$4:$B$29,纤芯!M6765)</f>
        <v>M缆</v>
      </c>
      <c r="K6765" s="3">
        <v>146</v>
      </c>
      <c r="L6765" s="3">
        <f t="shared" si="527"/>
        <v>2</v>
      </c>
      <c r="M6765" s="3">
        <f t="shared" si="528"/>
        <v>13</v>
      </c>
      <c r="N6765" s="3" t="s">
        <v>147</v>
      </c>
      <c r="O6765" s="3">
        <f>COUNTIF([1]局站!$D$4:$D$172,"="&amp;N6765)</f>
        <v>1</v>
      </c>
      <c r="P6765" s="3">
        <v>0</v>
      </c>
      <c r="Q6765" s="3">
        <v>0</v>
      </c>
      <c r="R6765" s="3">
        <v>0</v>
      </c>
      <c r="S6765" s="3" t="s">
        <v>162</v>
      </c>
      <c r="T6765" s="3">
        <f>COUNTIF([1]局站!$D$4:$D$172,"="&amp;S6765)</f>
        <v>1</v>
      </c>
      <c r="U6765" s="3">
        <v>0</v>
      </c>
      <c r="V6765" s="3">
        <v>0</v>
      </c>
      <c r="W6765" s="3">
        <v>0</v>
      </c>
      <c r="X6765" s="3" t="s">
        <v>1214</v>
      </c>
      <c r="Y6765" s="3" t="s">
        <v>880</v>
      </c>
      <c r="Z6765" s="3" t="str">
        <f>INDEX(业务类型!$C$4:$C$8,MATCH(纤芯!Y6765,业务类型!$B$4:$B$8,0))</f>
        <v>IDLE</v>
      </c>
      <c r="AA6765" s="3"/>
    </row>
    <row r="6766" spans="1:27" ht="16.5" x14ac:dyDescent="0.2">
      <c r="A6766" s="3">
        <v>6763</v>
      </c>
      <c r="B6766" s="3">
        <f t="shared" si="530"/>
        <v>37063102147</v>
      </c>
      <c r="C6766" s="3" t="s">
        <v>1166</v>
      </c>
      <c r="D6766" s="3" t="s">
        <v>263</v>
      </c>
      <c r="E6766" s="3" t="str">
        <f>INDEX(光放段!$G$4:$G$237,MATCH(纤芯!G6766,光放段!$C$4:$C$237,0))</f>
        <v>山东二干|淄博滨州光缆:淄博柳泉路-滨州渤海七路</v>
      </c>
      <c r="F6766" s="3">
        <f>INDEX(光放段!$I$4:$I$237,MATCH(纤芯!H6766,光放段!$B$4:$B$237,0))</f>
        <v>37063100000</v>
      </c>
      <c r="G6766" s="3" t="str">
        <f t="shared" si="525"/>
        <v>山东二干|淄博滨州光缆:滨小营镇-滨州渤海七路</v>
      </c>
      <c r="H6766" s="3">
        <f>INDEX(光放段!$B$4:$B$237,MATCH(纤芯!G6766,光放段!$C$4:$C$237,0))</f>
        <v>37063102000</v>
      </c>
      <c r="I6766" s="3" t="str">
        <f t="shared" si="529"/>
        <v>淄博滨州光缆</v>
      </c>
      <c r="J6766" s="3" t="str">
        <f>INDEX(子缆名称!$B$4:$B$29,纤芯!M6766)</f>
        <v>M缆</v>
      </c>
      <c r="K6766" s="3">
        <v>147</v>
      </c>
      <c r="L6766" s="3">
        <f t="shared" si="527"/>
        <v>3</v>
      </c>
      <c r="M6766" s="3">
        <f t="shared" si="528"/>
        <v>13</v>
      </c>
      <c r="N6766" s="3" t="s">
        <v>147</v>
      </c>
      <c r="O6766" s="3">
        <f>COUNTIF([1]局站!$D$4:$D$172,"="&amp;N6766)</f>
        <v>1</v>
      </c>
      <c r="P6766" s="3">
        <v>0</v>
      </c>
      <c r="Q6766" s="3">
        <v>0</v>
      </c>
      <c r="R6766" s="3">
        <v>0</v>
      </c>
      <c r="S6766" s="3" t="s">
        <v>162</v>
      </c>
      <c r="T6766" s="3">
        <f>COUNTIF([1]局站!$D$4:$D$172,"="&amp;S6766)</f>
        <v>1</v>
      </c>
      <c r="U6766" s="3">
        <v>0</v>
      </c>
      <c r="V6766" s="3">
        <v>0</v>
      </c>
      <c r="W6766" s="3">
        <v>0</v>
      </c>
      <c r="X6766" s="3" t="s">
        <v>1214</v>
      </c>
      <c r="Y6766" s="3" t="s">
        <v>880</v>
      </c>
      <c r="Z6766" s="3" t="str">
        <f>INDEX(业务类型!$C$4:$C$8,MATCH(纤芯!Y6766,业务类型!$B$4:$B$8,0))</f>
        <v>IDLE</v>
      </c>
      <c r="AA6766" s="3"/>
    </row>
    <row r="6767" spans="1:27" ht="16.5" x14ac:dyDescent="0.2">
      <c r="A6767" s="3">
        <v>6764</v>
      </c>
      <c r="B6767" s="3">
        <f t="shared" si="530"/>
        <v>37063102148</v>
      </c>
      <c r="C6767" s="3" t="s">
        <v>1166</v>
      </c>
      <c r="D6767" s="3" t="s">
        <v>263</v>
      </c>
      <c r="E6767" s="3" t="str">
        <f>INDEX(光放段!$G$4:$G$237,MATCH(纤芯!G6767,光放段!$C$4:$C$237,0))</f>
        <v>山东二干|淄博滨州光缆:淄博柳泉路-滨州渤海七路</v>
      </c>
      <c r="F6767" s="3">
        <f>INDEX(光放段!$I$4:$I$237,MATCH(纤芯!H6767,光放段!$B$4:$B$237,0))</f>
        <v>37063100000</v>
      </c>
      <c r="G6767" s="3" t="str">
        <f t="shared" si="525"/>
        <v>山东二干|淄博滨州光缆:滨小营镇-滨州渤海七路</v>
      </c>
      <c r="H6767" s="3">
        <f>INDEX(光放段!$B$4:$B$237,MATCH(纤芯!G6767,光放段!$C$4:$C$237,0))</f>
        <v>37063102000</v>
      </c>
      <c r="I6767" s="3" t="str">
        <f t="shared" si="529"/>
        <v>淄博滨州光缆</v>
      </c>
      <c r="J6767" s="3" t="str">
        <f>INDEX(子缆名称!$B$4:$B$29,纤芯!M6767)</f>
        <v>M缆</v>
      </c>
      <c r="K6767" s="3">
        <v>148</v>
      </c>
      <c r="L6767" s="3">
        <f t="shared" si="527"/>
        <v>4</v>
      </c>
      <c r="M6767" s="3">
        <f t="shared" si="528"/>
        <v>13</v>
      </c>
      <c r="N6767" s="3" t="s">
        <v>147</v>
      </c>
      <c r="O6767" s="3">
        <f>COUNTIF([1]局站!$D$4:$D$172,"="&amp;N6767)</f>
        <v>1</v>
      </c>
      <c r="P6767" s="3">
        <v>0</v>
      </c>
      <c r="Q6767" s="3">
        <v>0</v>
      </c>
      <c r="R6767" s="3">
        <v>0</v>
      </c>
      <c r="S6767" s="3" t="s">
        <v>162</v>
      </c>
      <c r="T6767" s="3">
        <f>COUNTIF([1]局站!$D$4:$D$172,"="&amp;S6767)</f>
        <v>1</v>
      </c>
      <c r="U6767" s="3">
        <v>0</v>
      </c>
      <c r="V6767" s="3">
        <v>0</v>
      </c>
      <c r="W6767" s="3">
        <v>0</v>
      </c>
      <c r="X6767" s="3" t="s">
        <v>1214</v>
      </c>
      <c r="Y6767" s="3" t="s">
        <v>880</v>
      </c>
      <c r="Z6767" s="3" t="str">
        <f>INDEX(业务类型!$C$4:$C$8,MATCH(纤芯!Y6767,业务类型!$B$4:$B$8,0))</f>
        <v>IDLE</v>
      </c>
      <c r="AA6767" s="3"/>
    </row>
    <row r="6768" spans="1:27" ht="16.5" x14ac:dyDescent="0.2">
      <c r="A6768" s="3">
        <v>6765</v>
      </c>
      <c r="B6768" s="3">
        <f t="shared" si="530"/>
        <v>37063102149</v>
      </c>
      <c r="C6768" s="3" t="s">
        <v>1166</v>
      </c>
      <c r="D6768" s="3" t="s">
        <v>263</v>
      </c>
      <c r="E6768" s="3" t="str">
        <f>INDEX(光放段!$G$4:$G$237,MATCH(纤芯!G6768,光放段!$C$4:$C$237,0))</f>
        <v>山东二干|淄博滨州光缆:淄博柳泉路-滨州渤海七路</v>
      </c>
      <c r="F6768" s="3">
        <f>INDEX(光放段!$I$4:$I$237,MATCH(纤芯!H6768,光放段!$B$4:$B$237,0))</f>
        <v>37063100000</v>
      </c>
      <c r="G6768" s="3" t="str">
        <f t="shared" si="525"/>
        <v>山东二干|淄博滨州光缆:滨小营镇-滨州渤海七路</v>
      </c>
      <c r="H6768" s="3">
        <f>INDEX(光放段!$B$4:$B$237,MATCH(纤芯!G6768,光放段!$C$4:$C$237,0))</f>
        <v>37063102000</v>
      </c>
      <c r="I6768" s="3" t="str">
        <f t="shared" si="529"/>
        <v>淄博滨州光缆</v>
      </c>
      <c r="J6768" s="3" t="str">
        <f>INDEX(子缆名称!$B$4:$B$29,纤芯!M6768)</f>
        <v>M缆</v>
      </c>
      <c r="K6768" s="3">
        <v>149</v>
      </c>
      <c r="L6768" s="3">
        <f t="shared" si="527"/>
        <v>5</v>
      </c>
      <c r="M6768" s="3">
        <f t="shared" si="528"/>
        <v>13</v>
      </c>
      <c r="N6768" s="3" t="s">
        <v>147</v>
      </c>
      <c r="O6768" s="3">
        <f>COUNTIF([1]局站!$D$4:$D$172,"="&amp;N6768)</f>
        <v>1</v>
      </c>
      <c r="P6768" s="3">
        <v>0</v>
      </c>
      <c r="Q6768" s="3">
        <v>0</v>
      </c>
      <c r="R6768" s="3">
        <v>0</v>
      </c>
      <c r="S6768" s="3" t="s">
        <v>162</v>
      </c>
      <c r="T6768" s="3">
        <f>COUNTIF([1]局站!$D$4:$D$172,"="&amp;S6768)</f>
        <v>1</v>
      </c>
      <c r="U6768" s="3">
        <v>0</v>
      </c>
      <c r="V6768" s="3">
        <v>0</v>
      </c>
      <c r="W6768" s="3">
        <v>0</v>
      </c>
      <c r="X6768" s="3" t="s">
        <v>1214</v>
      </c>
      <c r="Y6768" s="3" t="s">
        <v>880</v>
      </c>
      <c r="Z6768" s="3" t="str">
        <f>INDEX(业务类型!$C$4:$C$8,MATCH(纤芯!Y6768,业务类型!$B$4:$B$8,0))</f>
        <v>IDLE</v>
      </c>
      <c r="AA6768" s="3"/>
    </row>
    <row r="6769" spans="1:27" ht="16.5" x14ac:dyDescent="0.2">
      <c r="A6769" s="3">
        <v>6766</v>
      </c>
      <c r="B6769" s="3">
        <f t="shared" si="530"/>
        <v>37063102150</v>
      </c>
      <c r="C6769" s="3" t="s">
        <v>1166</v>
      </c>
      <c r="D6769" s="3" t="s">
        <v>263</v>
      </c>
      <c r="E6769" s="3" t="str">
        <f>INDEX(光放段!$G$4:$G$237,MATCH(纤芯!G6769,光放段!$C$4:$C$237,0))</f>
        <v>山东二干|淄博滨州光缆:淄博柳泉路-滨州渤海七路</v>
      </c>
      <c r="F6769" s="3">
        <f>INDEX(光放段!$I$4:$I$237,MATCH(纤芯!H6769,光放段!$B$4:$B$237,0))</f>
        <v>37063100000</v>
      </c>
      <c r="G6769" s="3" t="str">
        <f t="shared" si="525"/>
        <v>山东二干|淄博滨州光缆:滨小营镇-滨州渤海七路</v>
      </c>
      <c r="H6769" s="3">
        <f>INDEX(光放段!$B$4:$B$237,MATCH(纤芯!G6769,光放段!$C$4:$C$237,0))</f>
        <v>37063102000</v>
      </c>
      <c r="I6769" s="3" t="str">
        <f t="shared" si="529"/>
        <v>淄博滨州光缆</v>
      </c>
      <c r="J6769" s="3" t="str">
        <f>INDEX(子缆名称!$B$4:$B$29,纤芯!M6769)</f>
        <v>M缆</v>
      </c>
      <c r="K6769" s="3">
        <v>150</v>
      </c>
      <c r="L6769" s="3">
        <f t="shared" si="527"/>
        <v>6</v>
      </c>
      <c r="M6769" s="3">
        <f t="shared" si="528"/>
        <v>13</v>
      </c>
      <c r="N6769" s="3" t="s">
        <v>147</v>
      </c>
      <c r="O6769" s="3">
        <f>COUNTIF([1]局站!$D$4:$D$172,"="&amp;N6769)</f>
        <v>1</v>
      </c>
      <c r="P6769" s="3">
        <v>0</v>
      </c>
      <c r="Q6769" s="3">
        <v>0</v>
      </c>
      <c r="R6769" s="3">
        <v>0</v>
      </c>
      <c r="S6769" s="3" t="s">
        <v>162</v>
      </c>
      <c r="T6769" s="3">
        <f>COUNTIF([1]局站!$D$4:$D$172,"="&amp;S6769)</f>
        <v>1</v>
      </c>
      <c r="U6769" s="3">
        <v>0</v>
      </c>
      <c r="V6769" s="3">
        <v>0</v>
      </c>
      <c r="W6769" s="3">
        <v>0</v>
      </c>
      <c r="X6769" s="3" t="s">
        <v>1214</v>
      </c>
      <c r="Y6769" s="3" t="s">
        <v>880</v>
      </c>
      <c r="Z6769" s="3" t="str">
        <f>INDEX(业务类型!$C$4:$C$8,MATCH(纤芯!Y6769,业务类型!$B$4:$B$8,0))</f>
        <v>IDLE</v>
      </c>
      <c r="AA6769" s="3"/>
    </row>
    <row r="6770" spans="1:27" ht="16.5" x14ac:dyDescent="0.2">
      <c r="A6770" s="3">
        <v>6767</v>
      </c>
      <c r="B6770" s="3">
        <f t="shared" si="530"/>
        <v>37063102151</v>
      </c>
      <c r="C6770" s="3" t="s">
        <v>1166</v>
      </c>
      <c r="D6770" s="3" t="s">
        <v>263</v>
      </c>
      <c r="E6770" s="3" t="str">
        <f>INDEX(光放段!$G$4:$G$237,MATCH(纤芯!G6770,光放段!$C$4:$C$237,0))</f>
        <v>山东二干|淄博滨州光缆:淄博柳泉路-滨州渤海七路</v>
      </c>
      <c r="F6770" s="3">
        <f>INDEX(光放段!$I$4:$I$237,MATCH(纤芯!H6770,光放段!$B$4:$B$237,0))</f>
        <v>37063100000</v>
      </c>
      <c r="G6770" s="3" t="str">
        <f t="shared" si="525"/>
        <v>山东二干|淄博滨州光缆:滨小营镇-滨州渤海七路</v>
      </c>
      <c r="H6770" s="3">
        <f>INDEX(光放段!$B$4:$B$237,MATCH(纤芯!G6770,光放段!$C$4:$C$237,0))</f>
        <v>37063102000</v>
      </c>
      <c r="I6770" s="3" t="str">
        <f t="shared" si="529"/>
        <v>淄博滨州光缆</v>
      </c>
      <c r="J6770" s="3" t="str">
        <f>INDEX(子缆名称!$B$4:$B$29,纤芯!M6770)</f>
        <v>M缆</v>
      </c>
      <c r="K6770" s="3">
        <v>151</v>
      </c>
      <c r="L6770" s="3">
        <f t="shared" si="527"/>
        <v>7</v>
      </c>
      <c r="M6770" s="3">
        <f t="shared" si="528"/>
        <v>13</v>
      </c>
      <c r="N6770" s="3" t="s">
        <v>147</v>
      </c>
      <c r="O6770" s="3">
        <f>COUNTIF([1]局站!$D$4:$D$172,"="&amp;N6770)</f>
        <v>1</v>
      </c>
      <c r="P6770" s="3">
        <v>0</v>
      </c>
      <c r="Q6770" s="3">
        <v>0</v>
      </c>
      <c r="R6770" s="3">
        <v>0</v>
      </c>
      <c r="S6770" s="3" t="s">
        <v>162</v>
      </c>
      <c r="T6770" s="3">
        <f>COUNTIF([1]局站!$D$4:$D$172,"="&amp;S6770)</f>
        <v>1</v>
      </c>
      <c r="U6770" s="3">
        <v>0</v>
      </c>
      <c r="V6770" s="3">
        <v>0</v>
      </c>
      <c r="W6770" s="3">
        <v>0</v>
      </c>
      <c r="X6770" s="3" t="s">
        <v>1214</v>
      </c>
      <c r="Y6770" s="3" t="s">
        <v>880</v>
      </c>
      <c r="Z6770" s="3" t="str">
        <f>INDEX(业务类型!$C$4:$C$8,MATCH(纤芯!Y6770,业务类型!$B$4:$B$8,0))</f>
        <v>IDLE</v>
      </c>
      <c r="AA6770" s="3"/>
    </row>
    <row r="6771" spans="1:27" ht="16.5" x14ac:dyDescent="0.2">
      <c r="A6771" s="3">
        <v>6768</v>
      </c>
      <c r="B6771" s="3">
        <f t="shared" si="530"/>
        <v>37063102152</v>
      </c>
      <c r="C6771" s="3" t="s">
        <v>1166</v>
      </c>
      <c r="D6771" s="3" t="s">
        <v>263</v>
      </c>
      <c r="E6771" s="3" t="str">
        <f>INDEX(光放段!$G$4:$G$237,MATCH(纤芯!G6771,光放段!$C$4:$C$237,0))</f>
        <v>山东二干|淄博滨州光缆:淄博柳泉路-滨州渤海七路</v>
      </c>
      <c r="F6771" s="3">
        <f>INDEX(光放段!$I$4:$I$237,MATCH(纤芯!H6771,光放段!$B$4:$B$237,0))</f>
        <v>37063100000</v>
      </c>
      <c r="G6771" s="3" t="str">
        <f t="shared" si="525"/>
        <v>山东二干|淄博滨州光缆:滨小营镇-滨州渤海七路</v>
      </c>
      <c r="H6771" s="3">
        <f>INDEX(光放段!$B$4:$B$237,MATCH(纤芯!G6771,光放段!$C$4:$C$237,0))</f>
        <v>37063102000</v>
      </c>
      <c r="I6771" s="3" t="str">
        <f t="shared" si="529"/>
        <v>淄博滨州光缆</v>
      </c>
      <c r="J6771" s="3" t="str">
        <f>INDEX(子缆名称!$B$4:$B$29,纤芯!M6771)</f>
        <v>M缆</v>
      </c>
      <c r="K6771" s="3">
        <v>152</v>
      </c>
      <c r="L6771" s="3">
        <f t="shared" si="527"/>
        <v>8</v>
      </c>
      <c r="M6771" s="3">
        <f t="shared" si="528"/>
        <v>13</v>
      </c>
      <c r="N6771" s="3" t="s">
        <v>147</v>
      </c>
      <c r="O6771" s="3">
        <f>COUNTIF([1]局站!$D$4:$D$172,"="&amp;N6771)</f>
        <v>1</v>
      </c>
      <c r="P6771" s="3">
        <v>0</v>
      </c>
      <c r="Q6771" s="3">
        <v>0</v>
      </c>
      <c r="R6771" s="3">
        <v>0</v>
      </c>
      <c r="S6771" s="3" t="s">
        <v>162</v>
      </c>
      <c r="T6771" s="3">
        <f>COUNTIF([1]局站!$D$4:$D$172,"="&amp;S6771)</f>
        <v>1</v>
      </c>
      <c r="U6771" s="3">
        <v>0</v>
      </c>
      <c r="V6771" s="3">
        <v>0</v>
      </c>
      <c r="W6771" s="3">
        <v>0</v>
      </c>
      <c r="X6771" s="3" t="s">
        <v>1214</v>
      </c>
      <c r="Y6771" s="3" t="s">
        <v>880</v>
      </c>
      <c r="Z6771" s="3" t="str">
        <f>INDEX(业务类型!$C$4:$C$8,MATCH(纤芯!Y6771,业务类型!$B$4:$B$8,0))</f>
        <v>IDLE</v>
      </c>
      <c r="AA6771" s="3"/>
    </row>
    <row r="6772" spans="1:27" ht="16.5" x14ac:dyDescent="0.2">
      <c r="A6772" s="3">
        <v>6769</v>
      </c>
      <c r="B6772" s="3">
        <f t="shared" si="530"/>
        <v>37063102153</v>
      </c>
      <c r="C6772" s="3" t="s">
        <v>1166</v>
      </c>
      <c r="D6772" s="3" t="s">
        <v>263</v>
      </c>
      <c r="E6772" s="3" t="str">
        <f>INDEX(光放段!$G$4:$G$237,MATCH(纤芯!G6772,光放段!$C$4:$C$237,0))</f>
        <v>山东二干|淄博滨州光缆:淄博柳泉路-滨州渤海七路</v>
      </c>
      <c r="F6772" s="3">
        <f>INDEX(光放段!$I$4:$I$237,MATCH(纤芯!H6772,光放段!$B$4:$B$237,0))</f>
        <v>37063100000</v>
      </c>
      <c r="G6772" s="3" t="str">
        <f t="shared" si="525"/>
        <v>山东二干|淄博滨州光缆:滨小营镇-滨州渤海七路</v>
      </c>
      <c r="H6772" s="3">
        <f>INDEX(光放段!$B$4:$B$237,MATCH(纤芯!G6772,光放段!$C$4:$C$237,0))</f>
        <v>37063102000</v>
      </c>
      <c r="I6772" s="3" t="str">
        <f t="shared" si="529"/>
        <v>淄博滨州光缆</v>
      </c>
      <c r="J6772" s="3" t="str">
        <f>INDEX(子缆名称!$B$4:$B$29,纤芯!M6772)</f>
        <v>M缆</v>
      </c>
      <c r="K6772" s="3">
        <v>153</v>
      </c>
      <c r="L6772" s="3">
        <f t="shared" si="527"/>
        <v>9</v>
      </c>
      <c r="M6772" s="3">
        <f t="shared" si="528"/>
        <v>13</v>
      </c>
      <c r="N6772" s="3" t="s">
        <v>147</v>
      </c>
      <c r="O6772" s="3">
        <f>COUNTIF([1]局站!$D$4:$D$172,"="&amp;N6772)</f>
        <v>1</v>
      </c>
      <c r="P6772" s="3">
        <v>0</v>
      </c>
      <c r="Q6772" s="3">
        <v>0</v>
      </c>
      <c r="R6772" s="3">
        <v>0</v>
      </c>
      <c r="S6772" s="3" t="s">
        <v>162</v>
      </c>
      <c r="T6772" s="3">
        <f>COUNTIF([1]局站!$D$4:$D$172,"="&amp;S6772)</f>
        <v>1</v>
      </c>
      <c r="U6772" s="3">
        <v>0</v>
      </c>
      <c r="V6772" s="3">
        <v>0</v>
      </c>
      <c r="W6772" s="3">
        <v>0</v>
      </c>
      <c r="X6772" s="3" t="s">
        <v>1214</v>
      </c>
      <c r="Y6772" s="3" t="s">
        <v>880</v>
      </c>
      <c r="Z6772" s="3" t="str">
        <f>INDEX(业务类型!$C$4:$C$8,MATCH(纤芯!Y6772,业务类型!$B$4:$B$8,0))</f>
        <v>IDLE</v>
      </c>
      <c r="AA6772" s="3"/>
    </row>
    <row r="6773" spans="1:27" ht="16.5" x14ac:dyDescent="0.2">
      <c r="A6773" s="3">
        <v>6770</v>
      </c>
      <c r="B6773" s="3">
        <f t="shared" si="530"/>
        <v>37063102154</v>
      </c>
      <c r="C6773" s="3" t="s">
        <v>1166</v>
      </c>
      <c r="D6773" s="3" t="s">
        <v>263</v>
      </c>
      <c r="E6773" s="3" t="str">
        <f>INDEX(光放段!$G$4:$G$237,MATCH(纤芯!G6773,光放段!$C$4:$C$237,0))</f>
        <v>山东二干|淄博滨州光缆:淄博柳泉路-滨州渤海七路</v>
      </c>
      <c r="F6773" s="3">
        <f>INDEX(光放段!$I$4:$I$237,MATCH(纤芯!H6773,光放段!$B$4:$B$237,0))</f>
        <v>37063100000</v>
      </c>
      <c r="G6773" s="3" t="str">
        <f t="shared" si="525"/>
        <v>山东二干|淄博滨州光缆:滨小营镇-滨州渤海七路</v>
      </c>
      <c r="H6773" s="3">
        <f>INDEX(光放段!$B$4:$B$237,MATCH(纤芯!G6773,光放段!$C$4:$C$237,0))</f>
        <v>37063102000</v>
      </c>
      <c r="I6773" s="3" t="str">
        <f t="shared" si="529"/>
        <v>淄博滨州光缆</v>
      </c>
      <c r="J6773" s="3" t="str">
        <f>INDEX(子缆名称!$B$4:$B$29,纤芯!M6773)</f>
        <v>M缆</v>
      </c>
      <c r="K6773" s="3">
        <v>154</v>
      </c>
      <c r="L6773" s="3">
        <f t="shared" si="527"/>
        <v>10</v>
      </c>
      <c r="M6773" s="3">
        <f t="shared" si="528"/>
        <v>13</v>
      </c>
      <c r="N6773" s="3" t="s">
        <v>147</v>
      </c>
      <c r="O6773" s="3">
        <f>COUNTIF([1]局站!$D$4:$D$172,"="&amp;N6773)</f>
        <v>1</v>
      </c>
      <c r="P6773" s="3">
        <v>0</v>
      </c>
      <c r="Q6773" s="3">
        <v>0</v>
      </c>
      <c r="R6773" s="3">
        <v>0</v>
      </c>
      <c r="S6773" s="3" t="s">
        <v>162</v>
      </c>
      <c r="T6773" s="3">
        <f>COUNTIF([1]局站!$D$4:$D$172,"="&amp;S6773)</f>
        <v>1</v>
      </c>
      <c r="U6773" s="3">
        <v>0</v>
      </c>
      <c r="V6773" s="3">
        <v>0</v>
      </c>
      <c r="W6773" s="3">
        <v>0</v>
      </c>
      <c r="X6773" s="3" t="s">
        <v>1214</v>
      </c>
      <c r="Y6773" s="3" t="s">
        <v>880</v>
      </c>
      <c r="Z6773" s="3" t="str">
        <f>INDEX(业务类型!$C$4:$C$8,MATCH(纤芯!Y6773,业务类型!$B$4:$B$8,0))</f>
        <v>IDLE</v>
      </c>
      <c r="AA6773" s="3"/>
    </row>
    <row r="6774" spans="1:27" ht="16.5" x14ac:dyDescent="0.2">
      <c r="A6774" s="3">
        <v>6771</v>
      </c>
      <c r="B6774" s="3">
        <f t="shared" si="530"/>
        <v>37063102155</v>
      </c>
      <c r="C6774" s="3" t="s">
        <v>1166</v>
      </c>
      <c r="D6774" s="3" t="s">
        <v>263</v>
      </c>
      <c r="E6774" s="3" t="str">
        <f>INDEX(光放段!$G$4:$G$237,MATCH(纤芯!G6774,光放段!$C$4:$C$237,0))</f>
        <v>山东二干|淄博滨州光缆:淄博柳泉路-滨州渤海七路</v>
      </c>
      <c r="F6774" s="3">
        <f>INDEX(光放段!$I$4:$I$237,MATCH(纤芯!H6774,光放段!$B$4:$B$237,0))</f>
        <v>37063100000</v>
      </c>
      <c r="G6774" s="3" t="str">
        <f t="shared" si="525"/>
        <v>山东二干|淄博滨州光缆:滨小营镇-滨州渤海七路</v>
      </c>
      <c r="H6774" s="3">
        <f>INDEX(光放段!$B$4:$B$237,MATCH(纤芯!G6774,光放段!$C$4:$C$237,0))</f>
        <v>37063102000</v>
      </c>
      <c r="I6774" s="3" t="str">
        <f t="shared" si="529"/>
        <v>淄博滨州光缆</v>
      </c>
      <c r="J6774" s="3" t="str">
        <f>INDEX(子缆名称!$B$4:$B$29,纤芯!M6774)</f>
        <v>M缆</v>
      </c>
      <c r="K6774" s="3">
        <v>155</v>
      </c>
      <c r="L6774" s="3">
        <f t="shared" si="527"/>
        <v>11</v>
      </c>
      <c r="M6774" s="3">
        <f t="shared" si="528"/>
        <v>13</v>
      </c>
      <c r="N6774" s="3" t="s">
        <v>147</v>
      </c>
      <c r="O6774" s="3">
        <f>COUNTIF([1]局站!$D$4:$D$172,"="&amp;N6774)</f>
        <v>1</v>
      </c>
      <c r="P6774" s="3">
        <v>0</v>
      </c>
      <c r="Q6774" s="3">
        <v>0</v>
      </c>
      <c r="R6774" s="3">
        <v>0</v>
      </c>
      <c r="S6774" s="3" t="s">
        <v>162</v>
      </c>
      <c r="T6774" s="3">
        <f>COUNTIF([1]局站!$D$4:$D$172,"="&amp;S6774)</f>
        <v>1</v>
      </c>
      <c r="U6774" s="3">
        <v>0</v>
      </c>
      <c r="V6774" s="3">
        <v>0</v>
      </c>
      <c r="W6774" s="3">
        <v>0</v>
      </c>
      <c r="X6774" s="3" t="s">
        <v>1214</v>
      </c>
      <c r="Y6774" s="3" t="s">
        <v>880</v>
      </c>
      <c r="Z6774" s="3" t="str">
        <f>INDEX(业务类型!$C$4:$C$8,MATCH(纤芯!Y6774,业务类型!$B$4:$B$8,0))</f>
        <v>IDLE</v>
      </c>
      <c r="AA6774" s="3"/>
    </row>
    <row r="6775" spans="1:27" ht="16.5" x14ac:dyDescent="0.2">
      <c r="A6775" s="3">
        <v>6772</v>
      </c>
      <c r="B6775" s="3">
        <f t="shared" si="530"/>
        <v>37063102156</v>
      </c>
      <c r="C6775" s="3" t="s">
        <v>1166</v>
      </c>
      <c r="D6775" s="3" t="s">
        <v>263</v>
      </c>
      <c r="E6775" s="3" t="str">
        <f>INDEX(光放段!$G$4:$G$237,MATCH(纤芯!G6775,光放段!$C$4:$C$237,0))</f>
        <v>山东二干|淄博滨州光缆:淄博柳泉路-滨州渤海七路</v>
      </c>
      <c r="F6775" s="3">
        <f>INDEX(光放段!$I$4:$I$237,MATCH(纤芯!H6775,光放段!$B$4:$B$237,0))</f>
        <v>37063100000</v>
      </c>
      <c r="G6775" s="3" t="str">
        <f t="shared" si="525"/>
        <v>山东二干|淄博滨州光缆:滨小营镇-滨州渤海七路</v>
      </c>
      <c r="H6775" s="3">
        <f>INDEX(光放段!$B$4:$B$237,MATCH(纤芯!G6775,光放段!$C$4:$C$237,0))</f>
        <v>37063102000</v>
      </c>
      <c r="I6775" s="3" t="str">
        <f t="shared" si="529"/>
        <v>淄博滨州光缆</v>
      </c>
      <c r="J6775" s="3" t="str">
        <f>INDEX(子缆名称!$B$4:$B$29,纤芯!M6775)</f>
        <v>M缆</v>
      </c>
      <c r="K6775" s="3">
        <v>156</v>
      </c>
      <c r="L6775" s="3">
        <f t="shared" si="527"/>
        <v>12</v>
      </c>
      <c r="M6775" s="3">
        <f t="shared" si="528"/>
        <v>13</v>
      </c>
      <c r="N6775" s="3" t="s">
        <v>147</v>
      </c>
      <c r="O6775" s="3">
        <f>COUNTIF([1]局站!$D$4:$D$172,"="&amp;N6775)</f>
        <v>1</v>
      </c>
      <c r="P6775" s="3">
        <v>0</v>
      </c>
      <c r="Q6775" s="3">
        <v>0</v>
      </c>
      <c r="R6775" s="3">
        <v>0</v>
      </c>
      <c r="S6775" s="3" t="s">
        <v>162</v>
      </c>
      <c r="T6775" s="3">
        <f>COUNTIF([1]局站!$D$4:$D$172,"="&amp;S6775)</f>
        <v>1</v>
      </c>
      <c r="U6775" s="3">
        <v>0</v>
      </c>
      <c r="V6775" s="3">
        <v>0</v>
      </c>
      <c r="W6775" s="3">
        <v>0</v>
      </c>
      <c r="X6775" s="3" t="s">
        <v>1214</v>
      </c>
      <c r="Y6775" s="3" t="s">
        <v>880</v>
      </c>
      <c r="Z6775" s="3" t="str">
        <f>INDEX(业务类型!$C$4:$C$8,MATCH(纤芯!Y6775,业务类型!$B$4:$B$8,0))</f>
        <v>IDLE</v>
      </c>
      <c r="AA6775" s="3"/>
    </row>
    <row r="6776" spans="1:27" ht="16.5" x14ac:dyDescent="0.2">
      <c r="A6776" s="3">
        <v>6773</v>
      </c>
      <c r="B6776" s="3">
        <f t="shared" si="530"/>
        <v>37063102157</v>
      </c>
      <c r="C6776" s="3" t="s">
        <v>1166</v>
      </c>
      <c r="D6776" s="3" t="s">
        <v>263</v>
      </c>
      <c r="E6776" s="3" t="str">
        <f>INDEX(光放段!$G$4:$G$237,MATCH(纤芯!G6776,光放段!$C$4:$C$237,0))</f>
        <v>山东二干|淄博滨州光缆:淄博柳泉路-滨州渤海七路</v>
      </c>
      <c r="F6776" s="3">
        <f>INDEX(光放段!$I$4:$I$237,MATCH(纤芯!H6776,光放段!$B$4:$B$237,0))</f>
        <v>37063100000</v>
      </c>
      <c r="G6776" s="3" t="str">
        <f t="shared" si="525"/>
        <v>山东二干|淄博滨州光缆:滨小营镇-滨州渤海七路</v>
      </c>
      <c r="H6776" s="3">
        <f>INDEX(光放段!$B$4:$B$237,MATCH(纤芯!G6776,光放段!$C$4:$C$237,0))</f>
        <v>37063102000</v>
      </c>
      <c r="I6776" s="3" t="str">
        <f t="shared" si="529"/>
        <v>淄博滨州光缆</v>
      </c>
      <c r="J6776" s="3" t="str">
        <f>INDEX(子缆名称!$B$4:$B$29,纤芯!M6776)</f>
        <v>N缆</v>
      </c>
      <c r="K6776" s="3">
        <v>157</v>
      </c>
      <c r="L6776" s="3">
        <f t="shared" si="527"/>
        <v>1</v>
      </c>
      <c r="M6776" s="3">
        <f t="shared" si="528"/>
        <v>14</v>
      </c>
      <c r="N6776" s="3" t="s">
        <v>147</v>
      </c>
      <c r="O6776" s="3">
        <f>COUNTIF([1]局站!$D$4:$D$172,"="&amp;N6776)</f>
        <v>1</v>
      </c>
      <c r="P6776" s="3">
        <v>0</v>
      </c>
      <c r="Q6776" s="3">
        <v>0</v>
      </c>
      <c r="R6776" s="3">
        <v>0</v>
      </c>
      <c r="S6776" s="3" t="s">
        <v>162</v>
      </c>
      <c r="T6776" s="3">
        <f>COUNTIF([1]局站!$D$4:$D$172,"="&amp;S6776)</f>
        <v>1</v>
      </c>
      <c r="U6776" s="3">
        <v>0</v>
      </c>
      <c r="V6776" s="3">
        <v>0</v>
      </c>
      <c r="W6776" s="3">
        <v>0</v>
      </c>
      <c r="X6776" s="3" t="s">
        <v>1214</v>
      </c>
      <c r="Y6776" s="3" t="s">
        <v>880</v>
      </c>
      <c r="Z6776" s="3" t="str">
        <f>INDEX(业务类型!$C$4:$C$8,MATCH(纤芯!Y6776,业务类型!$B$4:$B$8,0))</f>
        <v>IDLE</v>
      </c>
      <c r="AA6776" s="3"/>
    </row>
    <row r="6777" spans="1:27" ht="16.5" x14ac:dyDescent="0.2">
      <c r="A6777" s="3">
        <v>6774</v>
      </c>
      <c r="B6777" s="3">
        <f t="shared" si="530"/>
        <v>37063102158</v>
      </c>
      <c r="C6777" s="3" t="s">
        <v>1166</v>
      </c>
      <c r="D6777" s="3" t="s">
        <v>263</v>
      </c>
      <c r="E6777" s="3" t="str">
        <f>INDEX(光放段!$G$4:$G$237,MATCH(纤芯!G6777,光放段!$C$4:$C$237,0))</f>
        <v>山东二干|淄博滨州光缆:淄博柳泉路-滨州渤海七路</v>
      </c>
      <c r="F6777" s="3">
        <f>INDEX(光放段!$I$4:$I$237,MATCH(纤芯!H6777,光放段!$B$4:$B$237,0))</f>
        <v>37063100000</v>
      </c>
      <c r="G6777" s="3" t="str">
        <f t="shared" si="525"/>
        <v>山东二干|淄博滨州光缆:滨小营镇-滨州渤海七路</v>
      </c>
      <c r="H6777" s="3">
        <f>INDEX(光放段!$B$4:$B$237,MATCH(纤芯!G6777,光放段!$C$4:$C$237,0))</f>
        <v>37063102000</v>
      </c>
      <c r="I6777" s="3" t="str">
        <f t="shared" si="529"/>
        <v>淄博滨州光缆</v>
      </c>
      <c r="J6777" s="3" t="str">
        <f>INDEX(子缆名称!$B$4:$B$29,纤芯!M6777)</f>
        <v>N缆</v>
      </c>
      <c r="K6777" s="3">
        <v>158</v>
      </c>
      <c r="L6777" s="3">
        <f t="shared" si="527"/>
        <v>2</v>
      </c>
      <c r="M6777" s="3">
        <f t="shared" si="528"/>
        <v>14</v>
      </c>
      <c r="N6777" s="3" t="s">
        <v>147</v>
      </c>
      <c r="O6777" s="3">
        <f>COUNTIF([1]局站!$D$4:$D$172,"="&amp;N6777)</f>
        <v>1</v>
      </c>
      <c r="P6777" s="3">
        <v>0</v>
      </c>
      <c r="Q6777" s="3">
        <v>0</v>
      </c>
      <c r="R6777" s="3">
        <v>0</v>
      </c>
      <c r="S6777" s="3" t="s">
        <v>162</v>
      </c>
      <c r="T6777" s="3">
        <f>COUNTIF([1]局站!$D$4:$D$172,"="&amp;S6777)</f>
        <v>1</v>
      </c>
      <c r="U6777" s="3">
        <v>0</v>
      </c>
      <c r="V6777" s="3">
        <v>0</v>
      </c>
      <c r="W6777" s="3">
        <v>0</v>
      </c>
      <c r="X6777" s="3" t="s">
        <v>1214</v>
      </c>
      <c r="Y6777" s="3" t="s">
        <v>880</v>
      </c>
      <c r="Z6777" s="3" t="str">
        <f>INDEX(业务类型!$C$4:$C$8,MATCH(纤芯!Y6777,业务类型!$B$4:$B$8,0))</f>
        <v>IDLE</v>
      </c>
      <c r="AA6777" s="3"/>
    </row>
    <row r="6778" spans="1:27" ht="16.5" x14ac:dyDescent="0.2">
      <c r="A6778" s="3">
        <v>6775</v>
      </c>
      <c r="B6778" s="3">
        <f t="shared" si="530"/>
        <v>37063102159</v>
      </c>
      <c r="C6778" s="3" t="s">
        <v>1166</v>
      </c>
      <c r="D6778" s="3" t="s">
        <v>263</v>
      </c>
      <c r="E6778" s="3" t="str">
        <f>INDEX(光放段!$G$4:$G$237,MATCH(纤芯!G6778,光放段!$C$4:$C$237,0))</f>
        <v>山东二干|淄博滨州光缆:淄博柳泉路-滨州渤海七路</v>
      </c>
      <c r="F6778" s="3">
        <f>INDEX(光放段!$I$4:$I$237,MATCH(纤芯!H6778,光放段!$B$4:$B$237,0))</f>
        <v>37063100000</v>
      </c>
      <c r="G6778" s="3" t="str">
        <f t="shared" si="525"/>
        <v>山东二干|淄博滨州光缆:滨小营镇-滨州渤海七路</v>
      </c>
      <c r="H6778" s="3">
        <f>INDEX(光放段!$B$4:$B$237,MATCH(纤芯!G6778,光放段!$C$4:$C$237,0))</f>
        <v>37063102000</v>
      </c>
      <c r="I6778" s="3" t="str">
        <f t="shared" si="529"/>
        <v>淄博滨州光缆</v>
      </c>
      <c r="J6778" s="3" t="str">
        <f>INDEX(子缆名称!$B$4:$B$29,纤芯!M6778)</f>
        <v>N缆</v>
      </c>
      <c r="K6778" s="3">
        <v>159</v>
      </c>
      <c r="L6778" s="3">
        <f t="shared" si="527"/>
        <v>3</v>
      </c>
      <c r="M6778" s="3">
        <f t="shared" si="528"/>
        <v>14</v>
      </c>
      <c r="N6778" s="3" t="s">
        <v>147</v>
      </c>
      <c r="O6778" s="3">
        <f>COUNTIF([1]局站!$D$4:$D$172,"="&amp;N6778)</f>
        <v>1</v>
      </c>
      <c r="P6778" s="3">
        <v>0</v>
      </c>
      <c r="Q6778" s="3">
        <v>0</v>
      </c>
      <c r="R6778" s="3">
        <v>0</v>
      </c>
      <c r="S6778" s="3" t="s">
        <v>162</v>
      </c>
      <c r="T6778" s="3">
        <f>COUNTIF([1]局站!$D$4:$D$172,"="&amp;S6778)</f>
        <v>1</v>
      </c>
      <c r="U6778" s="3">
        <v>0</v>
      </c>
      <c r="V6778" s="3">
        <v>0</v>
      </c>
      <c r="W6778" s="3">
        <v>0</v>
      </c>
      <c r="X6778" s="3" t="s">
        <v>1214</v>
      </c>
      <c r="Y6778" s="3" t="s">
        <v>880</v>
      </c>
      <c r="Z6778" s="3" t="str">
        <f>INDEX(业务类型!$C$4:$C$8,MATCH(纤芯!Y6778,业务类型!$B$4:$B$8,0))</f>
        <v>IDLE</v>
      </c>
      <c r="AA6778" s="3"/>
    </row>
    <row r="6779" spans="1:27" ht="16.5" x14ac:dyDescent="0.2">
      <c r="A6779" s="3">
        <v>6776</v>
      </c>
      <c r="B6779" s="3">
        <f t="shared" si="530"/>
        <v>37063102160</v>
      </c>
      <c r="C6779" s="3" t="s">
        <v>1166</v>
      </c>
      <c r="D6779" s="3" t="s">
        <v>263</v>
      </c>
      <c r="E6779" s="3" t="str">
        <f>INDEX(光放段!$G$4:$G$237,MATCH(纤芯!G6779,光放段!$C$4:$C$237,0))</f>
        <v>山东二干|淄博滨州光缆:淄博柳泉路-滨州渤海七路</v>
      </c>
      <c r="F6779" s="3">
        <f>INDEX(光放段!$I$4:$I$237,MATCH(纤芯!H6779,光放段!$B$4:$B$237,0))</f>
        <v>37063100000</v>
      </c>
      <c r="G6779" s="3" t="str">
        <f t="shared" si="525"/>
        <v>山东二干|淄博滨州光缆:滨小营镇-滨州渤海七路</v>
      </c>
      <c r="H6779" s="3">
        <f>INDEX(光放段!$B$4:$B$237,MATCH(纤芯!G6779,光放段!$C$4:$C$237,0))</f>
        <v>37063102000</v>
      </c>
      <c r="I6779" s="3" t="str">
        <f t="shared" si="529"/>
        <v>淄博滨州光缆</v>
      </c>
      <c r="J6779" s="3" t="str">
        <f>INDEX(子缆名称!$B$4:$B$29,纤芯!M6779)</f>
        <v>N缆</v>
      </c>
      <c r="K6779" s="3">
        <v>160</v>
      </c>
      <c r="L6779" s="3">
        <f t="shared" si="527"/>
        <v>4</v>
      </c>
      <c r="M6779" s="3">
        <f t="shared" si="528"/>
        <v>14</v>
      </c>
      <c r="N6779" s="3" t="s">
        <v>147</v>
      </c>
      <c r="O6779" s="3">
        <f>COUNTIF([1]局站!$D$4:$D$172,"="&amp;N6779)</f>
        <v>1</v>
      </c>
      <c r="P6779" s="3">
        <v>0</v>
      </c>
      <c r="Q6779" s="3">
        <v>0</v>
      </c>
      <c r="R6779" s="3">
        <v>0</v>
      </c>
      <c r="S6779" s="3" t="s">
        <v>162</v>
      </c>
      <c r="T6779" s="3">
        <f>COUNTIF([1]局站!$D$4:$D$172,"="&amp;S6779)</f>
        <v>1</v>
      </c>
      <c r="U6779" s="3">
        <v>0</v>
      </c>
      <c r="V6779" s="3">
        <v>0</v>
      </c>
      <c r="W6779" s="3">
        <v>0</v>
      </c>
      <c r="X6779" s="3" t="s">
        <v>1214</v>
      </c>
      <c r="Y6779" s="3" t="s">
        <v>880</v>
      </c>
      <c r="Z6779" s="3" t="str">
        <f>INDEX(业务类型!$C$4:$C$8,MATCH(纤芯!Y6779,业务类型!$B$4:$B$8,0))</f>
        <v>IDLE</v>
      </c>
      <c r="AA6779" s="3"/>
    </row>
    <row r="6780" spans="1:27" ht="16.5" x14ac:dyDescent="0.2">
      <c r="A6780" s="3">
        <v>6777</v>
      </c>
      <c r="B6780" s="3">
        <f t="shared" si="530"/>
        <v>37063102161</v>
      </c>
      <c r="C6780" s="3" t="s">
        <v>1166</v>
      </c>
      <c r="D6780" s="3" t="s">
        <v>263</v>
      </c>
      <c r="E6780" s="3" t="str">
        <f>INDEX(光放段!$G$4:$G$237,MATCH(纤芯!G6780,光放段!$C$4:$C$237,0))</f>
        <v>山东二干|淄博滨州光缆:淄博柳泉路-滨州渤海七路</v>
      </c>
      <c r="F6780" s="3">
        <f>INDEX(光放段!$I$4:$I$237,MATCH(纤芯!H6780,光放段!$B$4:$B$237,0))</f>
        <v>37063100000</v>
      </c>
      <c r="G6780" s="3" t="str">
        <f t="shared" si="525"/>
        <v>山东二干|淄博滨州光缆:滨小营镇-滨州渤海七路</v>
      </c>
      <c r="H6780" s="3">
        <f>INDEX(光放段!$B$4:$B$237,MATCH(纤芯!G6780,光放段!$C$4:$C$237,0))</f>
        <v>37063102000</v>
      </c>
      <c r="I6780" s="3" t="str">
        <f t="shared" si="529"/>
        <v>淄博滨州光缆</v>
      </c>
      <c r="J6780" s="3" t="str">
        <f>INDEX(子缆名称!$B$4:$B$29,纤芯!M6780)</f>
        <v>N缆</v>
      </c>
      <c r="K6780" s="3">
        <v>161</v>
      </c>
      <c r="L6780" s="3">
        <f t="shared" si="527"/>
        <v>5</v>
      </c>
      <c r="M6780" s="3">
        <f t="shared" si="528"/>
        <v>14</v>
      </c>
      <c r="N6780" s="3" t="s">
        <v>147</v>
      </c>
      <c r="O6780" s="3">
        <f>COUNTIF([1]局站!$D$4:$D$172,"="&amp;N6780)</f>
        <v>1</v>
      </c>
      <c r="P6780" s="3">
        <v>0</v>
      </c>
      <c r="Q6780" s="3">
        <v>0</v>
      </c>
      <c r="R6780" s="3">
        <v>0</v>
      </c>
      <c r="S6780" s="3" t="s">
        <v>162</v>
      </c>
      <c r="T6780" s="3">
        <f>COUNTIF([1]局站!$D$4:$D$172,"="&amp;S6780)</f>
        <v>1</v>
      </c>
      <c r="U6780" s="3">
        <v>0</v>
      </c>
      <c r="V6780" s="3">
        <v>0</v>
      </c>
      <c r="W6780" s="3">
        <v>0</v>
      </c>
      <c r="X6780" s="3" t="s">
        <v>1214</v>
      </c>
      <c r="Y6780" s="3" t="s">
        <v>880</v>
      </c>
      <c r="Z6780" s="3" t="str">
        <f>INDEX(业务类型!$C$4:$C$8,MATCH(纤芯!Y6780,业务类型!$B$4:$B$8,0))</f>
        <v>IDLE</v>
      </c>
      <c r="AA6780" s="3"/>
    </row>
    <row r="6781" spans="1:27" ht="16.5" x14ac:dyDescent="0.2">
      <c r="A6781" s="3">
        <v>6778</v>
      </c>
      <c r="B6781" s="3">
        <f t="shared" si="530"/>
        <v>37063102162</v>
      </c>
      <c r="C6781" s="3" t="s">
        <v>1166</v>
      </c>
      <c r="D6781" s="3" t="s">
        <v>263</v>
      </c>
      <c r="E6781" s="3" t="str">
        <f>INDEX(光放段!$G$4:$G$237,MATCH(纤芯!G6781,光放段!$C$4:$C$237,0))</f>
        <v>山东二干|淄博滨州光缆:淄博柳泉路-滨州渤海七路</v>
      </c>
      <c r="F6781" s="3">
        <f>INDEX(光放段!$I$4:$I$237,MATCH(纤芯!H6781,光放段!$B$4:$B$237,0))</f>
        <v>37063100000</v>
      </c>
      <c r="G6781" s="3" t="str">
        <f t="shared" si="525"/>
        <v>山东二干|淄博滨州光缆:滨小营镇-滨州渤海七路</v>
      </c>
      <c r="H6781" s="3">
        <f>INDEX(光放段!$B$4:$B$237,MATCH(纤芯!G6781,光放段!$C$4:$C$237,0))</f>
        <v>37063102000</v>
      </c>
      <c r="I6781" s="3" t="str">
        <f t="shared" si="529"/>
        <v>淄博滨州光缆</v>
      </c>
      <c r="J6781" s="3" t="str">
        <f>INDEX(子缆名称!$B$4:$B$29,纤芯!M6781)</f>
        <v>N缆</v>
      </c>
      <c r="K6781" s="3">
        <v>162</v>
      </c>
      <c r="L6781" s="3">
        <f t="shared" si="527"/>
        <v>6</v>
      </c>
      <c r="M6781" s="3">
        <f t="shared" si="528"/>
        <v>14</v>
      </c>
      <c r="N6781" s="3" t="s">
        <v>147</v>
      </c>
      <c r="O6781" s="3">
        <f>COUNTIF([1]局站!$D$4:$D$172,"="&amp;N6781)</f>
        <v>1</v>
      </c>
      <c r="P6781" s="3">
        <v>0</v>
      </c>
      <c r="Q6781" s="3">
        <v>0</v>
      </c>
      <c r="R6781" s="3">
        <v>0</v>
      </c>
      <c r="S6781" s="3" t="s">
        <v>162</v>
      </c>
      <c r="T6781" s="3">
        <f>COUNTIF([1]局站!$D$4:$D$172,"="&amp;S6781)</f>
        <v>1</v>
      </c>
      <c r="U6781" s="3">
        <v>0</v>
      </c>
      <c r="V6781" s="3">
        <v>0</v>
      </c>
      <c r="W6781" s="3">
        <v>0</v>
      </c>
      <c r="X6781" s="3" t="s">
        <v>1214</v>
      </c>
      <c r="Y6781" s="3" t="s">
        <v>880</v>
      </c>
      <c r="Z6781" s="3" t="str">
        <f>INDEX(业务类型!$C$4:$C$8,MATCH(纤芯!Y6781,业务类型!$B$4:$B$8,0))</f>
        <v>IDLE</v>
      </c>
      <c r="AA6781" s="3"/>
    </row>
    <row r="6782" spans="1:27" ht="16.5" x14ac:dyDescent="0.2">
      <c r="A6782" s="3">
        <v>6779</v>
      </c>
      <c r="B6782" s="3">
        <f t="shared" si="530"/>
        <v>37063102163</v>
      </c>
      <c r="C6782" s="3" t="s">
        <v>1166</v>
      </c>
      <c r="D6782" s="3" t="s">
        <v>263</v>
      </c>
      <c r="E6782" s="3" t="str">
        <f>INDEX(光放段!$G$4:$G$237,MATCH(纤芯!G6782,光放段!$C$4:$C$237,0))</f>
        <v>山东二干|淄博滨州光缆:淄博柳泉路-滨州渤海七路</v>
      </c>
      <c r="F6782" s="3">
        <f>INDEX(光放段!$I$4:$I$237,MATCH(纤芯!H6782,光放段!$B$4:$B$237,0))</f>
        <v>37063100000</v>
      </c>
      <c r="G6782" s="3" t="str">
        <f t="shared" si="525"/>
        <v>山东二干|淄博滨州光缆:滨小营镇-滨州渤海七路</v>
      </c>
      <c r="H6782" s="3">
        <f>INDEX(光放段!$B$4:$B$237,MATCH(纤芯!G6782,光放段!$C$4:$C$237,0))</f>
        <v>37063102000</v>
      </c>
      <c r="I6782" s="3" t="str">
        <f t="shared" si="529"/>
        <v>淄博滨州光缆</v>
      </c>
      <c r="J6782" s="3" t="str">
        <f>INDEX(子缆名称!$B$4:$B$29,纤芯!M6782)</f>
        <v>N缆</v>
      </c>
      <c r="K6782" s="3">
        <v>163</v>
      </c>
      <c r="L6782" s="3">
        <f t="shared" si="527"/>
        <v>7</v>
      </c>
      <c r="M6782" s="3">
        <f t="shared" si="528"/>
        <v>14</v>
      </c>
      <c r="N6782" s="3" t="s">
        <v>147</v>
      </c>
      <c r="O6782" s="3">
        <f>COUNTIF([1]局站!$D$4:$D$172,"="&amp;N6782)</f>
        <v>1</v>
      </c>
      <c r="P6782" s="3">
        <v>0</v>
      </c>
      <c r="Q6782" s="3">
        <v>0</v>
      </c>
      <c r="R6782" s="3">
        <v>0</v>
      </c>
      <c r="S6782" s="3" t="s">
        <v>162</v>
      </c>
      <c r="T6782" s="3">
        <f>COUNTIF([1]局站!$D$4:$D$172,"="&amp;S6782)</f>
        <v>1</v>
      </c>
      <c r="U6782" s="3">
        <v>0</v>
      </c>
      <c r="V6782" s="3">
        <v>0</v>
      </c>
      <c r="W6782" s="3">
        <v>0</v>
      </c>
      <c r="X6782" s="3" t="s">
        <v>1214</v>
      </c>
      <c r="Y6782" s="3" t="s">
        <v>880</v>
      </c>
      <c r="Z6782" s="3" t="str">
        <f>INDEX(业务类型!$C$4:$C$8,MATCH(纤芯!Y6782,业务类型!$B$4:$B$8,0))</f>
        <v>IDLE</v>
      </c>
      <c r="AA6782" s="3"/>
    </row>
    <row r="6783" spans="1:27" ht="16.5" x14ac:dyDescent="0.2">
      <c r="A6783" s="3">
        <v>6780</v>
      </c>
      <c r="B6783" s="3">
        <f t="shared" si="530"/>
        <v>37063102164</v>
      </c>
      <c r="C6783" s="3" t="s">
        <v>1166</v>
      </c>
      <c r="D6783" s="3" t="s">
        <v>263</v>
      </c>
      <c r="E6783" s="3" t="str">
        <f>INDEX(光放段!$G$4:$G$237,MATCH(纤芯!G6783,光放段!$C$4:$C$237,0))</f>
        <v>山东二干|淄博滨州光缆:淄博柳泉路-滨州渤海七路</v>
      </c>
      <c r="F6783" s="3">
        <f>INDEX(光放段!$I$4:$I$237,MATCH(纤芯!H6783,光放段!$B$4:$B$237,0))</f>
        <v>37063100000</v>
      </c>
      <c r="G6783" s="3" t="str">
        <f t="shared" si="525"/>
        <v>山东二干|淄博滨州光缆:滨小营镇-滨州渤海七路</v>
      </c>
      <c r="H6783" s="3">
        <f>INDEX(光放段!$B$4:$B$237,MATCH(纤芯!G6783,光放段!$C$4:$C$237,0))</f>
        <v>37063102000</v>
      </c>
      <c r="I6783" s="3" t="str">
        <f t="shared" si="529"/>
        <v>淄博滨州光缆</v>
      </c>
      <c r="J6783" s="3" t="str">
        <f>INDEX(子缆名称!$B$4:$B$29,纤芯!M6783)</f>
        <v>N缆</v>
      </c>
      <c r="K6783" s="3">
        <v>164</v>
      </c>
      <c r="L6783" s="3">
        <f t="shared" si="527"/>
        <v>8</v>
      </c>
      <c r="M6783" s="3">
        <f t="shared" si="528"/>
        <v>14</v>
      </c>
      <c r="N6783" s="3" t="s">
        <v>147</v>
      </c>
      <c r="O6783" s="3">
        <f>COUNTIF([1]局站!$D$4:$D$172,"="&amp;N6783)</f>
        <v>1</v>
      </c>
      <c r="P6783" s="3">
        <v>0</v>
      </c>
      <c r="Q6783" s="3">
        <v>0</v>
      </c>
      <c r="R6783" s="3">
        <v>0</v>
      </c>
      <c r="S6783" s="3" t="s">
        <v>162</v>
      </c>
      <c r="T6783" s="3">
        <f>COUNTIF([1]局站!$D$4:$D$172,"="&amp;S6783)</f>
        <v>1</v>
      </c>
      <c r="U6783" s="3">
        <v>0</v>
      </c>
      <c r="V6783" s="3">
        <v>0</v>
      </c>
      <c r="W6783" s="3">
        <v>0</v>
      </c>
      <c r="X6783" s="3" t="s">
        <v>1214</v>
      </c>
      <c r="Y6783" s="3" t="s">
        <v>880</v>
      </c>
      <c r="Z6783" s="3" t="str">
        <f>INDEX(业务类型!$C$4:$C$8,MATCH(纤芯!Y6783,业务类型!$B$4:$B$8,0))</f>
        <v>IDLE</v>
      </c>
      <c r="AA6783" s="3"/>
    </row>
    <row r="6784" spans="1:27" ht="16.5" x14ac:dyDescent="0.2">
      <c r="A6784" s="3">
        <v>6781</v>
      </c>
      <c r="B6784" s="3">
        <f t="shared" si="530"/>
        <v>37063102165</v>
      </c>
      <c r="C6784" s="3" t="s">
        <v>1166</v>
      </c>
      <c r="D6784" s="3" t="s">
        <v>263</v>
      </c>
      <c r="E6784" s="3" t="str">
        <f>INDEX(光放段!$G$4:$G$237,MATCH(纤芯!G6784,光放段!$C$4:$C$237,0))</f>
        <v>山东二干|淄博滨州光缆:淄博柳泉路-滨州渤海七路</v>
      </c>
      <c r="F6784" s="3">
        <f>INDEX(光放段!$I$4:$I$237,MATCH(纤芯!H6784,光放段!$B$4:$B$237,0))</f>
        <v>37063100000</v>
      </c>
      <c r="G6784" s="3" t="str">
        <f t="shared" si="525"/>
        <v>山东二干|淄博滨州光缆:滨小营镇-滨州渤海七路</v>
      </c>
      <c r="H6784" s="3">
        <f>INDEX(光放段!$B$4:$B$237,MATCH(纤芯!G6784,光放段!$C$4:$C$237,0))</f>
        <v>37063102000</v>
      </c>
      <c r="I6784" s="3" t="str">
        <f t="shared" si="529"/>
        <v>淄博滨州光缆</v>
      </c>
      <c r="J6784" s="3" t="str">
        <f>INDEX(子缆名称!$B$4:$B$29,纤芯!M6784)</f>
        <v>N缆</v>
      </c>
      <c r="K6784" s="3">
        <v>165</v>
      </c>
      <c r="L6784" s="3">
        <f t="shared" si="527"/>
        <v>9</v>
      </c>
      <c r="M6784" s="3">
        <f t="shared" si="528"/>
        <v>14</v>
      </c>
      <c r="N6784" s="3" t="s">
        <v>147</v>
      </c>
      <c r="O6784" s="3">
        <f>COUNTIF([1]局站!$D$4:$D$172,"="&amp;N6784)</f>
        <v>1</v>
      </c>
      <c r="P6784" s="3">
        <v>0</v>
      </c>
      <c r="Q6784" s="3">
        <v>0</v>
      </c>
      <c r="R6784" s="3">
        <v>0</v>
      </c>
      <c r="S6784" s="3" t="s">
        <v>162</v>
      </c>
      <c r="T6784" s="3">
        <f>COUNTIF([1]局站!$D$4:$D$172,"="&amp;S6784)</f>
        <v>1</v>
      </c>
      <c r="U6784" s="3">
        <v>0</v>
      </c>
      <c r="V6784" s="3">
        <v>0</v>
      </c>
      <c r="W6784" s="3">
        <v>0</v>
      </c>
      <c r="X6784" s="3" t="s">
        <v>1214</v>
      </c>
      <c r="Y6784" s="3" t="s">
        <v>880</v>
      </c>
      <c r="Z6784" s="3" t="str">
        <f>INDEX(业务类型!$C$4:$C$8,MATCH(纤芯!Y6784,业务类型!$B$4:$B$8,0))</f>
        <v>IDLE</v>
      </c>
      <c r="AA6784" s="3"/>
    </row>
    <row r="6785" spans="1:27" ht="16.5" x14ac:dyDescent="0.2">
      <c r="A6785" s="3">
        <v>6782</v>
      </c>
      <c r="B6785" s="3">
        <f t="shared" si="530"/>
        <v>37063102166</v>
      </c>
      <c r="C6785" s="3" t="s">
        <v>1166</v>
      </c>
      <c r="D6785" s="3" t="s">
        <v>263</v>
      </c>
      <c r="E6785" s="3" t="str">
        <f>INDEX(光放段!$G$4:$G$237,MATCH(纤芯!G6785,光放段!$C$4:$C$237,0))</f>
        <v>山东二干|淄博滨州光缆:淄博柳泉路-滨州渤海七路</v>
      </c>
      <c r="F6785" s="3">
        <f>INDEX(光放段!$I$4:$I$237,MATCH(纤芯!H6785,光放段!$B$4:$B$237,0))</f>
        <v>37063100000</v>
      </c>
      <c r="G6785" s="3" t="str">
        <f t="shared" si="525"/>
        <v>山东二干|淄博滨州光缆:滨小营镇-滨州渤海七路</v>
      </c>
      <c r="H6785" s="3">
        <f>INDEX(光放段!$B$4:$B$237,MATCH(纤芯!G6785,光放段!$C$4:$C$237,0))</f>
        <v>37063102000</v>
      </c>
      <c r="I6785" s="3" t="str">
        <f t="shared" si="529"/>
        <v>淄博滨州光缆</v>
      </c>
      <c r="J6785" s="3" t="str">
        <f>INDEX(子缆名称!$B$4:$B$29,纤芯!M6785)</f>
        <v>N缆</v>
      </c>
      <c r="K6785" s="3">
        <v>166</v>
      </c>
      <c r="L6785" s="3">
        <f t="shared" si="527"/>
        <v>10</v>
      </c>
      <c r="M6785" s="3">
        <f t="shared" si="528"/>
        <v>14</v>
      </c>
      <c r="N6785" s="3" t="s">
        <v>147</v>
      </c>
      <c r="O6785" s="3">
        <f>COUNTIF([1]局站!$D$4:$D$172,"="&amp;N6785)</f>
        <v>1</v>
      </c>
      <c r="P6785" s="3">
        <v>0</v>
      </c>
      <c r="Q6785" s="3">
        <v>0</v>
      </c>
      <c r="R6785" s="3">
        <v>0</v>
      </c>
      <c r="S6785" s="3" t="s">
        <v>162</v>
      </c>
      <c r="T6785" s="3">
        <f>COUNTIF([1]局站!$D$4:$D$172,"="&amp;S6785)</f>
        <v>1</v>
      </c>
      <c r="U6785" s="3">
        <v>0</v>
      </c>
      <c r="V6785" s="3">
        <v>0</v>
      </c>
      <c r="W6785" s="3">
        <v>0</v>
      </c>
      <c r="X6785" s="3" t="s">
        <v>1214</v>
      </c>
      <c r="Y6785" s="3" t="s">
        <v>880</v>
      </c>
      <c r="Z6785" s="3" t="str">
        <f>INDEX(业务类型!$C$4:$C$8,MATCH(纤芯!Y6785,业务类型!$B$4:$B$8,0))</f>
        <v>IDLE</v>
      </c>
      <c r="AA6785" s="3"/>
    </row>
    <row r="6786" spans="1:27" ht="16.5" x14ac:dyDescent="0.2">
      <c r="A6786" s="3">
        <v>6783</v>
      </c>
      <c r="B6786" s="3">
        <f t="shared" si="530"/>
        <v>37063102167</v>
      </c>
      <c r="C6786" s="3" t="s">
        <v>1166</v>
      </c>
      <c r="D6786" s="3" t="s">
        <v>263</v>
      </c>
      <c r="E6786" s="3" t="str">
        <f>INDEX(光放段!$G$4:$G$237,MATCH(纤芯!G6786,光放段!$C$4:$C$237,0))</f>
        <v>山东二干|淄博滨州光缆:淄博柳泉路-滨州渤海七路</v>
      </c>
      <c r="F6786" s="3">
        <f>INDEX(光放段!$I$4:$I$237,MATCH(纤芯!H6786,光放段!$B$4:$B$237,0))</f>
        <v>37063100000</v>
      </c>
      <c r="G6786" s="3" t="str">
        <f t="shared" si="525"/>
        <v>山东二干|淄博滨州光缆:滨小营镇-滨州渤海七路</v>
      </c>
      <c r="H6786" s="3">
        <f>INDEX(光放段!$B$4:$B$237,MATCH(纤芯!G6786,光放段!$C$4:$C$237,0))</f>
        <v>37063102000</v>
      </c>
      <c r="I6786" s="3" t="str">
        <f t="shared" si="529"/>
        <v>淄博滨州光缆</v>
      </c>
      <c r="J6786" s="3" t="str">
        <f>INDEX(子缆名称!$B$4:$B$29,纤芯!M6786)</f>
        <v>N缆</v>
      </c>
      <c r="K6786" s="3">
        <v>167</v>
      </c>
      <c r="L6786" s="3">
        <f t="shared" si="527"/>
        <v>11</v>
      </c>
      <c r="M6786" s="3">
        <f t="shared" si="528"/>
        <v>14</v>
      </c>
      <c r="N6786" s="3" t="s">
        <v>147</v>
      </c>
      <c r="O6786" s="3">
        <f>COUNTIF([1]局站!$D$4:$D$172,"="&amp;N6786)</f>
        <v>1</v>
      </c>
      <c r="P6786" s="3">
        <v>0</v>
      </c>
      <c r="Q6786" s="3">
        <v>0</v>
      </c>
      <c r="R6786" s="3">
        <v>0</v>
      </c>
      <c r="S6786" s="3" t="s">
        <v>162</v>
      </c>
      <c r="T6786" s="3">
        <f>COUNTIF([1]局站!$D$4:$D$172,"="&amp;S6786)</f>
        <v>1</v>
      </c>
      <c r="U6786" s="3">
        <v>0</v>
      </c>
      <c r="V6786" s="3">
        <v>0</v>
      </c>
      <c r="W6786" s="3">
        <v>0</v>
      </c>
      <c r="X6786" s="3" t="s">
        <v>1214</v>
      </c>
      <c r="Y6786" s="3" t="s">
        <v>880</v>
      </c>
      <c r="Z6786" s="3" t="str">
        <f>INDEX(业务类型!$C$4:$C$8,MATCH(纤芯!Y6786,业务类型!$B$4:$B$8,0))</f>
        <v>IDLE</v>
      </c>
      <c r="AA6786" s="3"/>
    </row>
    <row r="6787" spans="1:27" ht="16.5" x14ac:dyDescent="0.2">
      <c r="A6787" s="3">
        <v>6784</v>
      </c>
      <c r="B6787" s="3">
        <f t="shared" si="530"/>
        <v>37063102168</v>
      </c>
      <c r="C6787" s="3" t="s">
        <v>1166</v>
      </c>
      <c r="D6787" s="3" t="s">
        <v>263</v>
      </c>
      <c r="E6787" s="3" t="str">
        <f>INDEX(光放段!$G$4:$G$237,MATCH(纤芯!G6787,光放段!$C$4:$C$237,0))</f>
        <v>山东二干|淄博滨州光缆:淄博柳泉路-滨州渤海七路</v>
      </c>
      <c r="F6787" s="3">
        <f>INDEX(光放段!$I$4:$I$237,MATCH(纤芯!H6787,光放段!$B$4:$B$237,0))</f>
        <v>37063100000</v>
      </c>
      <c r="G6787" s="3" t="str">
        <f t="shared" si="525"/>
        <v>山东二干|淄博滨州光缆:滨小营镇-滨州渤海七路</v>
      </c>
      <c r="H6787" s="3">
        <f>INDEX(光放段!$B$4:$B$237,MATCH(纤芯!G6787,光放段!$C$4:$C$237,0))</f>
        <v>37063102000</v>
      </c>
      <c r="I6787" s="3" t="str">
        <f t="shared" si="529"/>
        <v>淄博滨州光缆</v>
      </c>
      <c r="J6787" s="3" t="str">
        <f>INDEX(子缆名称!$B$4:$B$29,纤芯!M6787)</f>
        <v>N缆</v>
      </c>
      <c r="K6787" s="3">
        <v>168</v>
      </c>
      <c r="L6787" s="3">
        <f t="shared" si="527"/>
        <v>12</v>
      </c>
      <c r="M6787" s="3">
        <f t="shared" si="528"/>
        <v>14</v>
      </c>
      <c r="N6787" s="3" t="s">
        <v>147</v>
      </c>
      <c r="O6787" s="3">
        <f>COUNTIF([1]局站!$D$4:$D$172,"="&amp;N6787)</f>
        <v>1</v>
      </c>
      <c r="P6787" s="3">
        <v>0</v>
      </c>
      <c r="Q6787" s="3">
        <v>0</v>
      </c>
      <c r="R6787" s="3">
        <v>0</v>
      </c>
      <c r="S6787" s="3" t="s">
        <v>162</v>
      </c>
      <c r="T6787" s="3">
        <f>COUNTIF([1]局站!$D$4:$D$172,"="&amp;S6787)</f>
        <v>1</v>
      </c>
      <c r="U6787" s="3">
        <v>0</v>
      </c>
      <c r="V6787" s="3">
        <v>0</v>
      </c>
      <c r="W6787" s="3">
        <v>0</v>
      </c>
      <c r="X6787" s="3" t="s">
        <v>1214</v>
      </c>
      <c r="Y6787" s="3" t="s">
        <v>880</v>
      </c>
      <c r="Z6787" s="3" t="str">
        <f>INDEX(业务类型!$C$4:$C$8,MATCH(纤芯!Y6787,业务类型!$B$4:$B$8,0))</f>
        <v>IDLE</v>
      </c>
      <c r="AA6787" s="3"/>
    </row>
  </sheetData>
  <autoFilter ref="B3:AA6787" xr:uid="{86D69CEE-F74C-460E-8EA0-6AC8BB0CB0EF}"/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8DA5F-7C8B-40C5-BDEA-9EEA72FC2F0A}">
  <dimension ref="C1:AF237"/>
  <sheetViews>
    <sheetView topLeftCell="T198" workbookViewId="0">
      <selection activeCell="X1" sqref="X1:AF234"/>
    </sheetView>
  </sheetViews>
  <sheetFormatPr defaultRowHeight="14.25" x14ac:dyDescent="0.2"/>
  <cols>
    <col min="3" max="3" width="24.625" customWidth="1"/>
    <col min="4" max="4" width="24.25" customWidth="1"/>
    <col min="5" max="5" width="22.875" customWidth="1"/>
    <col min="6" max="6" width="18.375" customWidth="1"/>
    <col min="7" max="7" width="19" customWidth="1"/>
    <col min="8" max="8" width="17" customWidth="1"/>
    <col min="9" max="9" width="15.5" customWidth="1"/>
    <col min="10" max="10" width="18.75" customWidth="1"/>
    <col min="11" max="11" width="17.5" customWidth="1"/>
    <col min="12" max="12" width="16" customWidth="1"/>
    <col min="13" max="13" width="16.25" customWidth="1"/>
    <col min="14" max="14" width="21.5" customWidth="1"/>
    <col min="15" max="15" width="18" customWidth="1"/>
    <col min="16" max="16" width="17.125" customWidth="1"/>
    <col min="17" max="17" width="17" customWidth="1"/>
    <col min="18" max="18" width="19.5" customWidth="1"/>
    <col min="19" max="19" width="17.625" customWidth="1"/>
    <col min="20" max="20" width="16.875" customWidth="1"/>
    <col min="21" max="21" width="18" customWidth="1"/>
    <col min="22" max="23" width="17.375" customWidth="1"/>
    <col min="24" max="24" width="15.25" customWidth="1"/>
    <col min="25" max="25" width="12.75" customWidth="1"/>
    <col min="26" max="26" width="14.75" customWidth="1"/>
    <col min="27" max="27" width="14.625" customWidth="1"/>
    <col min="28" max="28" width="13.375" customWidth="1"/>
    <col min="29" max="29" width="12.875" customWidth="1"/>
    <col min="30" max="30" width="12.625" customWidth="1"/>
    <col min="31" max="31" width="15.125" customWidth="1"/>
    <col min="32" max="32" width="14.125" customWidth="1"/>
  </cols>
  <sheetData>
    <row r="1" spans="3:32" x14ac:dyDescent="0.2">
      <c r="C1" t="s">
        <v>606</v>
      </c>
      <c r="D1" t="s">
        <v>607</v>
      </c>
      <c r="E1" t="s">
        <v>608</v>
      </c>
      <c r="I1" t="str">
        <f>IF(ISBLANK(C1),"",MID(C1,2,LEN(C1)-2))</f>
        <v>乐陵兴隆南大街</v>
      </c>
      <c r="J1" t="str">
        <f t="shared" ref="J1:M1" si="0">IF(ISBLANK(D1),"",MID(D1,2,LEN(D1)-2))</f>
        <v>滨州黄河十路</v>
      </c>
      <c r="K1" t="str">
        <f t="shared" si="0"/>
        <v>东营济南路</v>
      </c>
      <c r="L1" t="str">
        <f t="shared" si="0"/>
        <v/>
      </c>
      <c r="M1" t="str">
        <f t="shared" si="0"/>
        <v/>
      </c>
      <c r="N1" t="s">
        <v>606</v>
      </c>
      <c r="O1" t="s">
        <v>713</v>
      </c>
      <c r="P1" t="s">
        <v>714</v>
      </c>
      <c r="Q1" t="s">
        <v>715</v>
      </c>
      <c r="R1" t="s">
        <v>716</v>
      </c>
      <c r="S1" t="s">
        <v>607</v>
      </c>
      <c r="X1" t="str">
        <f>IF(ISBLANK(N1),"",MID(N1,2,LEN(N1)-2))</f>
        <v>乐陵兴隆南大街</v>
      </c>
      <c r="Y1" t="str">
        <f t="shared" ref="Y1:AF16" si="1">IF(ISBLANK(O1),"",MID(O1,2,LEN(O1)-2))</f>
        <v>庆云新华路</v>
      </c>
      <c r="Z1" t="str">
        <f t="shared" si="1"/>
        <v>无棣中心大街</v>
      </c>
      <c r="AA1" t="str">
        <f t="shared" si="1"/>
        <v>阳信幸福三路</v>
      </c>
      <c r="AB1" t="str">
        <f t="shared" si="1"/>
        <v>惠民南门街</v>
      </c>
      <c r="AC1" t="str">
        <f t="shared" si="1"/>
        <v>滨州黄河十路</v>
      </c>
      <c r="AD1" t="str">
        <f t="shared" si="1"/>
        <v/>
      </c>
      <c r="AE1" t="str">
        <f t="shared" si="1"/>
        <v/>
      </c>
      <c r="AF1" t="str">
        <f t="shared" si="1"/>
        <v/>
      </c>
    </row>
    <row r="2" spans="3:32" x14ac:dyDescent="0.2">
      <c r="C2" t="s">
        <v>606</v>
      </c>
      <c r="D2" t="s">
        <v>607</v>
      </c>
      <c r="E2" t="s">
        <v>608</v>
      </c>
      <c r="I2" t="str">
        <f t="shared" ref="I2:I65" si="2">IF(ISBLANK(C2),"",MID(C2,2,LEN(C2)-2))</f>
        <v>乐陵兴隆南大街</v>
      </c>
      <c r="J2" t="str">
        <f t="shared" ref="J2:J65" si="3">IF(ISBLANK(D2),"",MID(D2,2,LEN(D2)-2))</f>
        <v>滨州黄河十路</v>
      </c>
      <c r="K2" t="str">
        <f t="shared" ref="K2:K65" si="4">IF(ISBLANK(E2),"",MID(E2,2,LEN(E2)-2))</f>
        <v>东营济南路</v>
      </c>
      <c r="L2" t="str">
        <f t="shared" ref="L2:L65" si="5">IF(ISBLANK(F2),"",MID(F2,2,LEN(F2)-2))</f>
        <v/>
      </c>
      <c r="M2" t="str">
        <f t="shared" ref="M2:M65" si="6">IF(ISBLANK(G2),"",MID(G2,2,LEN(G2)-2))</f>
        <v/>
      </c>
      <c r="N2" t="s">
        <v>606</v>
      </c>
      <c r="O2" t="s">
        <v>713</v>
      </c>
      <c r="P2" t="s">
        <v>714</v>
      </c>
      <c r="Q2" t="s">
        <v>715</v>
      </c>
      <c r="R2" t="s">
        <v>716</v>
      </c>
      <c r="S2" t="s">
        <v>607</v>
      </c>
      <c r="X2" t="str">
        <f t="shared" ref="X2:X65" si="7">IF(ISBLANK(N2),"",MID(N2,2,LEN(N2)-2))</f>
        <v>乐陵兴隆南大街</v>
      </c>
      <c r="Y2" t="str">
        <f t="shared" ref="Y2:Y65" si="8">IF(ISBLANK(O2),"",MID(O2,2,LEN(O2)-2))</f>
        <v>庆云新华路</v>
      </c>
      <c r="Z2" t="str">
        <f t="shared" ref="Z2:Z65" si="9">IF(ISBLANK(P2),"",MID(P2,2,LEN(P2)-2))</f>
        <v>无棣中心大街</v>
      </c>
      <c r="AA2" t="str">
        <f t="shared" ref="AA2:AA65" si="10">IF(ISBLANK(Q2),"",MID(Q2,2,LEN(Q2)-2))</f>
        <v>阳信幸福三路</v>
      </c>
      <c r="AB2" t="str">
        <f t="shared" ref="AB2:AB65" si="11">IF(ISBLANK(R2),"",MID(R2,2,LEN(R2)-2))</f>
        <v>惠民南门街</v>
      </c>
      <c r="AC2" t="str">
        <f t="shared" ref="AC2:AC65" si="12">IF(ISBLANK(S2),"",MID(S2,2,LEN(S2)-2))</f>
        <v>滨州黄河十路</v>
      </c>
      <c r="AD2" t="str">
        <f t="shared" ref="AD2:AD65" si="13">IF(ISBLANK(T2),"",MID(T2,2,LEN(T2)-2))</f>
        <v/>
      </c>
      <c r="AE2" t="str">
        <f t="shared" ref="AE2:AF65" si="14">IF(ISBLANK(U2),"",MID(U2,2,LEN(U2)-2))</f>
        <v/>
      </c>
      <c r="AF2" t="str">
        <f t="shared" si="1"/>
        <v/>
      </c>
    </row>
    <row r="3" spans="3:32" x14ac:dyDescent="0.2">
      <c r="C3" t="s">
        <v>609</v>
      </c>
      <c r="D3" t="s">
        <v>610</v>
      </c>
      <c r="E3" t="s">
        <v>611</v>
      </c>
      <c r="F3" t="s">
        <v>612</v>
      </c>
      <c r="I3" t="str">
        <f t="shared" si="2"/>
        <v>德州东风中路</v>
      </c>
      <c r="J3" t="str">
        <f t="shared" si="3"/>
        <v>滨州黄五审计局</v>
      </c>
      <c r="K3" t="str">
        <f t="shared" si="4"/>
        <v>东营运河路</v>
      </c>
      <c r="L3" t="str">
        <f t="shared" si="5"/>
        <v>威海南竹岛</v>
      </c>
      <c r="M3" t="str">
        <f t="shared" si="6"/>
        <v/>
      </c>
      <c r="N3" t="s">
        <v>606</v>
      </c>
      <c r="O3" t="s">
        <v>713</v>
      </c>
      <c r="P3" t="s">
        <v>714</v>
      </c>
      <c r="Q3" t="s">
        <v>715</v>
      </c>
      <c r="R3" t="s">
        <v>716</v>
      </c>
      <c r="S3" t="s">
        <v>607</v>
      </c>
      <c r="X3" t="str">
        <f t="shared" si="7"/>
        <v>乐陵兴隆南大街</v>
      </c>
      <c r="Y3" t="str">
        <f t="shared" si="8"/>
        <v>庆云新华路</v>
      </c>
      <c r="Z3" t="str">
        <f t="shared" si="9"/>
        <v>无棣中心大街</v>
      </c>
      <c r="AA3" t="str">
        <f t="shared" si="10"/>
        <v>阳信幸福三路</v>
      </c>
      <c r="AB3" t="str">
        <f t="shared" si="11"/>
        <v>惠民南门街</v>
      </c>
      <c r="AC3" t="str">
        <f t="shared" si="12"/>
        <v>滨州黄河十路</v>
      </c>
      <c r="AD3" t="str">
        <f t="shared" si="13"/>
        <v/>
      </c>
      <c r="AE3" t="str">
        <f t="shared" si="14"/>
        <v/>
      </c>
      <c r="AF3" t="str">
        <f t="shared" si="1"/>
        <v/>
      </c>
    </row>
    <row r="4" spans="3:32" x14ac:dyDescent="0.2">
      <c r="C4" t="s">
        <v>609</v>
      </c>
      <c r="D4" t="s">
        <v>610</v>
      </c>
      <c r="E4" t="s">
        <v>611</v>
      </c>
      <c r="F4" t="s">
        <v>612</v>
      </c>
      <c r="I4" t="str">
        <f t="shared" si="2"/>
        <v>德州东风中路</v>
      </c>
      <c r="J4" t="str">
        <f t="shared" si="3"/>
        <v>滨州黄五审计局</v>
      </c>
      <c r="K4" t="str">
        <f t="shared" si="4"/>
        <v>东营运河路</v>
      </c>
      <c r="L4" t="str">
        <f t="shared" si="5"/>
        <v>威海南竹岛</v>
      </c>
      <c r="M4" t="str">
        <f t="shared" si="6"/>
        <v/>
      </c>
      <c r="N4" t="s">
        <v>606</v>
      </c>
      <c r="O4" t="s">
        <v>713</v>
      </c>
      <c r="P4" t="s">
        <v>714</v>
      </c>
      <c r="Q4" t="s">
        <v>715</v>
      </c>
      <c r="R4" t="s">
        <v>716</v>
      </c>
      <c r="S4" t="s">
        <v>607</v>
      </c>
      <c r="X4" t="str">
        <f t="shared" si="7"/>
        <v>乐陵兴隆南大街</v>
      </c>
      <c r="Y4" t="str">
        <f t="shared" si="8"/>
        <v>庆云新华路</v>
      </c>
      <c r="Z4" t="str">
        <f t="shared" si="9"/>
        <v>无棣中心大街</v>
      </c>
      <c r="AA4" t="str">
        <f t="shared" si="10"/>
        <v>阳信幸福三路</v>
      </c>
      <c r="AB4" t="str">
        <f t="shared" si="11"/>
        <v>惠民南门街</v>
      </c>
      <c r="AC4" t="str">
        <f t="shared" si="12"/>
        <v>滨州黄河十路</v>
      </c>
      <c r="AD4" t="str">
        <f t="shared" si="13"/>
        <v/>
      </c>
      <c r="AE4" t="str">
        <f t="shared" si="14"/>
        <v/>
      </c>
      <c r="AF4" t="str">
        <f t="shared" si="1"/>
        <v/>
      </c>
    </row>
    <row r="5" spans="3:32" x14ac:dyDescent="0.2">
      <c r="C5" t="s">
        <v>609</v>
      </c>
      <c r="D5" t="s">
        <v>610</v>
      </c>
      <c r="E5" t="s">
        <v>611</v>
      </c>
      <c r="F5" t="s">
        <v>612</v>
      </c>
      <c r="I5" t="str">
        <f t="shared" si="2"/>
        <v>德州东风中路</v>
      </c>
      <c r="J5" t="str">
        <f t="shared" si="3"/>
        <v>滨州黄五审计局</v>
      </c>
      <c r="K5" t="str">
        <f t="shared" si="4"/>
        <v>东营运河路</v>
      </c>
      <c r="L5" t="str">
        <f t="shared" si="5"/>
        <v>威海南竹岛</v>
      </c>
      <c r="M5" t="str">
        <f t="shared" si="6"/>
        <v/>
      </c>
      <c r="N5" t="s">
        <v>606</v>
      </c>
      <c r="O5" t="s">
        <v>713</v>
      </c>
      <c r="P5" t="s">
        <v>714</v>
      </c>
      <c r="Q5" t="s">
        <v>715</v>
      </c>
      <c r="R5" t="s">
        <v>716</v>
      </c>
      <c r="S5" t="s">
        <v>607</v>
      </c>
      <c r="X5" t="str">
        <f t="shared" si="7"/>
        <v>乐陵兴隆南大街</v>
      </c>
      <c r="Y5" t="str">
        <f t="shared" si="8"/>
        <v>庆云新华路</v>
      </c>
      <c r="Z5" t="str">
        <f t="shared" si="9"/>
        <v>无棣中心大街</v>
      </c>
      <c r="AA5" t="str">
        <f t="shared" si="10"/>
        <v>阳信幸福三路</v>
      </c>
      <c r="AB5" t="str">
        <f t="shared" si="11"/>
        <v>惠民南门街</v>
      </c>
      <c r="AC5" t="str">
        <f t="shared" si="12"/>
        <v>滨州黄河十路</v>
      </c>
      <c r="AD5" t="str">
        <f t="shared" si="13"/>
        <v/>
      </c>
      <c r="AE5" t="str">
        <f t="shared" si="14"/>
        <v/>
      </c>
      <c r="AF5" t="str">
        <f t="shared" si="1"/>
        <v/>
      </c>
    </row>
    <row r="6" spans="3:32" x14ac:dyDescent="0.2">
      <c r="C6" t="s">
        <v>613</v>
      </c>
      <c r="D6" t="s">
        <v>614</v>
      </c>
      <c r="E6" t="s">
        <v>615</v>
      </c>
      <c r="I6" t="str">
        <f t="shared" si="2"/>
        <v>德州共青团路</v>
      </c>
      <c r="J6" t="str">
        <f t="shared" si="3"/>
        <v>聊城东昌西路</v>
      </c>
      <c r="K6" t="str">
        <f t="shared" si="4"/>
        <v>菏泽中华东路</v>
      </c>
      <c r="L6" t="str">
        <f t="shared" si="5"/>
        <v/>
      </c>
      <c r="M6" t="str">
        <f t="shared" si="6"/>
        <v/>
      </c>
      <c r="N6" t="s">
        <v>607</v>
      </c>
      <c r="O6" t="s">
        <v>717</v>
      </c>
      <c r="P6" t="s">
        <v>608</v>
      </c>
      <c r="X6" t="str">
        <f t="shared" si="7"/>
        <v>滨州黄河十路</v>
      </c>
      <c r="Y6" t="str">
        <f t="shared" si="8"/>
        <v>利津通信楼</v>
      </c>
      <c r="Z6" t="str">
        <f t="shared" si="9"/>
        <v>东营济南路</v>
      </c>
      <c r="AA6" t="str">
        <f t="shared" si="10"/>
        <v/>
      </c>
      <c r="AB6" t="str">
        <f t="shared" si="11"/>
        <v/>
      </c>
      <c r="AC6" t="str">
        <f t="shared" si="12"/>
        <v/>
      </c>
      <c r="AD6" t="str">
        <f t="shared" si="13"/>
        <v/>
      </c>
      <c r="AE6" t="str">
        <f t="shared" si="14"/>
        <v/>
      </c>
      <c r="AF6" t="str">
        <f t="shared" si="1"/>
        <v/>
      </c>
    </row>
    <row r="7" spans="3:32" x14ac:dyDescent="0.2">
      <c r="C7" t="s">
        <v>613</v>
      </c>
      <c r="D7" t="s">
        <v>614</v>
      </c>
      <c r="E7" t="s">
        <v>615</v>
      </c>
      <c r="I7" t="str">
        <f t="shared" si="2"/>
        <v>德州共青团路</v>
      </c>
      <c r="J7" t="str">
        <f t="shared" si="3"/>
        <v>聊城东昌西路</v>
      </c>
      <c r="K7" t="str">
        <f t="shared" si="4"/>
        <v>菏泽中华东路</v>
      </c>
      <c r="L7" t="str">
        <f t="shared" si="5"/>
        <v/>
      </c>
      <c r="M7" t="str">
        <f t="shared" si="6"/>
        <v/>
      </c>
      <c r="N7" t="s">
        <v>607</v>
      </c>
      <c r="O7" t="s">
        <v>717</v>
      </c>
      <c r="P7" t="s">
        <v>608</v>
      </c>
      <c r="X7" t="str">
        <f t="shared" si="7"/>
        <v>滨州黄河十路</v>
      </c>
      <c r="Y7" t="str">
        <f t="shared" si="8"/>
        <v>利津通信楼</v>
      </c>
      <c r="Z7" t="str">
        <f t="shared" si="9"/>
        <v>东营济南路</v>
      </c>
      <c r="AA7" t="str">
        <f t="shared" si="10"/>
        <v/>
      </c>
      <c r="AB7" t="str">
        <f t="shared" si="11"/>
        <v/>
      </c>
      <c r="AC7" t="str">
        <f t="shared" si="12"/>
        <v/>
      </c>
      <c r="AD7" t="str">
        <f t="shared" si="13"/>
        <v/>
      </c>
      <c r="AE7" t="str">
        <f t="shared" si="14"/>
        <v/>
      </c>
      <c r="AF7" t="str">
        <f t="shared" si="1"/>
        <v/>
      </c>
    </row>
    <row r="8" spans="3:32" x14ac:dyDescent="0.2">
      <c r="C8" t="s">
        <v>613</v>
      </c>
      <c r="D8" t="s">
        <v>614</v>
      </c>
      <c r="E8" t="s">
        <v>615</v>
      </c>
      <c r="I8" t="str">
        <f t="shared" si="2"/>
        <v>德州共青团路</v>
      </c>
      <c r="J8" t="str">
        <f t="shared" si="3"/>
        <v>聊城东昌西路</v>
      </c>
      <c r="K8" t="str">
        <f t="shared" si="4"/>
        <v>菏泽中华东路</v>
      </c>
      <c r="L8" t="str">
        <f t="shared" si="5"/>
        <v/>
      </c>
      <c r="M8" t="str">
        <f t="shared" si="6"/>
        <v/>
      </c>
      <c r="N8" t="s">
        <v>609</v>
      </c>
      <c r="O8" t="s">
        <v>718</v>
      </c>
      <c r="P8" t="s">
        <v>719</v>
      </c>
      <c r="Q8" t="s">
        <v>610</v>
      </c>
      <c r="X8" t="str">
        <f t="shared" si="7"/>
        <v>德州东风中路</v>
      </c>
      <c r="Y8" t="str">
        <f t="shared" si="8"/>
        <v>临邑临盘</v>
      </c>
      <c r="Z8" t="str">
        <f t="shared" si="9"/>
        <v>惠民姜楼</v>
      </c>
      <c r="AA8" t="str">
        <f t="shared" si="10"/>
        <v>滨州黄五审计局</v>
      </c>
      <c r="AB8" t="str">
        <f t="shared" si="11"/>
        <v/>
      </c>
      <c r="AC8" t="str">
        <f t="shared" si="12"/>
        <v/>
      </c>
      <c r="AD8" t="str">
        <f t="shared" si="13"/>
        <v/>
      </c>
      <c r="AE8" t="str">
        <f t="shared" si="14"/>
        <v/>
      </c>
      <c r="AF8" t="str">
        <f t="shared" si="1"/>
        <v/>
      </c>
    </row>
    <row r="9" spans="3:32" x14ac:dyDescent="0.2">
      <c r="C9" t="s">
        <v>613</v>
      </c>
      <c r="D9" t="s">
        <v>614</v>
      </c>
      <c r="E9" t="s">
        <v>615</v>
      </c>
      <c r="I9" t="str">
        <f t="shared" si="2"/>
        <v>德州共青团路</v>
      </c>
      <c r="J9" t="str">
        <f t="shared" si="3"/>
        <v>聊城东昌西路</v>
      </c>
      <c r="K9" t="str">
        <f t="shared" si="4"/>
        <v>菏泽中华东路</v>
      </c>
      <c r="L9" t="str">
        <f t="shared" si="5"/>
        <v/>
      </c>
      <c r="M9" t="str">
        <f t="shared" si="6"/>
        <v/>
      </c>
      <c r="N9" t="s">
        <v>609</v>
      </c>
      <c r="O9" t="s">
        <v>718</v>
      </c>
      <c r="P9" t="s">
        <v>719</v>
      </c>
      <c r="Q9" t="s">
        <v>610</v>
      </c>
      <c r="X9" t="str">
        <f t="shared" si="7"/>
        <v>德州东风中路</v>
      </c>
      <c r="Y9" t="str">
        <f t="shared" si="8"/>
        <v>临邑临盘</v>
      </c>
      <c r="Z9" t="str">
        <f t="shared" si="9"/>
        <v>惠民姜楼</v>
      </c>
      <c r="AA9" t="str">
        <f t="shared" si="10"/>
        <v>滨州黄五审计局</v>
      </c>
      <c r="AB9" t="str">
        <f t="shared" si="11"/>
        <v/>
      </c>
      <c r="AC9" t="str">
        <f t="shared" si="12"/>
        <v/>
      </c>
      <c r="AD9" t="str">
        <f t="shared" si="13"/>
        <v/>
      </c>
      <c r="AE9" t="str">
        <f t="shared" si="14"/>
        <v/>
      </c>
      <c r="AF9" t="str">
        <f t="shared" si="1"/>
        <v/>
      </c>
    </row>
    <row r="10" spans="3:32" x14ac:dyDescent="0.2">
      <c r="C10" t="s">
        <v>613</v>
      </c>
      <c r="D10" t="s">
        <v>607</v>
      </c>
      <c r="I10" t="str">
        <f t="shared" si="2"/>
        <v>德州共青团路</v>
      </c>
      <c r="J10" t="str">
        <f t="shared" si="3"/>
        <v>滨州黄河十路</v>
      </c>
      <c r="K10" t="str">
        <f t="shared" si="4"/>
        <v/>
      </c>
      <c r="L10" t="str">
        <f t="shared" si="5"/>
        <v/>
      </c>
      <c r="M10" t="str">
        <f t="shared" si="6"/>
        <v/>
      </c>
      <c r="N10" t="s">
        <v>609</v>
      </c>
      <c r="O10" t="s">
        <v>718</v>
      </c>
      <c r="P10" t="s">
        <v>719</v>
      </c>
      <c r="Q10" t="s">
        <v>610</v>
      </c>
      <c r="X10" t="str">
        <f t="shared" si="7"/>
        <v>德州东风中路</v>
      </c>
      <c r="Y10" t="str">
        <f t="shared" si="8"/>
        <v>临邑临盘</v>
      </c>
      <c r="Z10" t="str">
        <f t="shared" si="9"/>
        <v>惠民姜楼</v>
      </c>
      <c r="AA10" t="str">
        <f t="shared" si="10"/>
        <v>滨州黄五审计局</v>
      </c>
      <c r="AB10" t="str">
        <f t="shared" si="11"/>
        <v/>
      </c>
      <c r="AC10" t="str">
        <f t="shared" si="12"/>
        <v/>
      </c>
      <c r="AD10" t="str">
        <f t="shared" si="13"/>
        <v/>
      </c>
      <c r="AE10" t="str">
        <f t="shared" si="14"/>
        <v/>
      </c>
      <c r="AF10" t="str">
        <f t="shared" si="1"/>
        <v/>
      </c>
    </row>
    <row r="11" spans="3:32" x14ac:dyDescent="0.2">
      <c r="C11" t="s">
        <v>616</v>
      </c>
      <c r="D11" t="s">
        <v>613</v>
      </c>
      <c r="E11" t="s">
        <v>617</v>
      </c>
      <c r="I11" t="str">
        <f t="shared" si="2"/>
        <v>德州湖滨南路</v>
      </c>
      <c r="J11" t="str">
        <f t="shared" si="3"/>
        <v>德州共青团路</v>
      </c>
      <c r="K11" t="str">
        <f t="shared" si="4"/>
        <v>乐陵新局</v>
      </c>
      <c r="L11" t="str">
        <f t="shared" si="5"/>
        <v/>
      </c>
      <c r="M11" t="str">
        <f t="shared" si="6"/>
        <v/>
      </c>
      <c r="N11" t="s">
        <v>610</v>
      </c>
      <c r="O11" t="s">
        <v>611</v>
      </c>
      <c r="X11" t="str">
        <f t="shared" si="7"/>
        <v>滨州黄五审计局</v>
      </c>
      <c r="Y11" t="str">
        <f t="shared" si="8"/>
        <v>东营运河路</v>
      </c>
      <c r="Z11" t="str">
        <f t="shared" si="9"/>
        <v/>
      </c>
      <c r="AA11" t="str">
        <f t="shared" si="10"/>
        <v/>
      </c>
      <c r="AB11" t="str">
        <f t="shared" si="11"/>
        <v/>
      </c>
      <c r="AC11" t="str">
        <f t="shared" si="12"/>
        <v/>
      </c>
      <c r="AD11" t="str">
        <f t="shared" si="13"/>
        <v/>
      </c>
      <c r="AE11" t="str">
        <f t="shared" si="14"/>
        <v/>
      </c>
      <c r="AF11" t="str">
        <f t="shared" si="1"/>
        <v/>
      </c>
    </row>
    <row r="12" spans="3:32" x14ac:dyDescent="0.2">
      <c r="C12" t="s">
        <v>616</v>
      </c>
      <c r="D12" t="s">
        <v>613</v>
      </c>
      <c r="E12" t="s">
        <v>617</v>
      </c>
      <c r="I12" t="str">
        <f t="shared" si="2"/>
        <v>德州湖滨南路</v>
      </c>
      <c r="J12" t="str">
        <f t="shared" si="3"/>
        <v>德州共青团路</v>
      </c>
      <c r="K12" t="str">
        <f t="shared" si="4"/>
        <v>乐陵新局</v>
      </c>
      <c r="L12" t="str">
        <f t="shared" si="5"/>
        <v/>
      </c>
      <c r="M12" t="str">
        <f t="shared" si="6"/>
        <v/>
      </c>
      <c r="N12" t="s">
        <v>611</v>
      </c>
      <c r="O12" t="s">
        <v>720</v>
      </c>
      <c r="P12" t="s">
        <v>669</v>
      </c>
      <c r="Q12" t="s">
        <v>721</v>
      </c>
      <c r="R12" t="s">
        <v>722</v>
      </c>
      <c r="S12" t="s">
        <v>723</v>
      </c>
      <c r="T12" t="s">
        <v>612</v>
      </c>
      <c r="X12" t="str">
        <f t="shared" si="7"/>
        <v>东营运河路</v>
      </c>
      <c r="Y12" t="str">
        <f t="shared" si="8"/>
        <v>寿光营里</v>
      </c>
      <c r="Z12" t="str">
        <f t="shared" si="9"/>
        <v>昌邑青乡</v>
      </c>
      <c r="AA12" t="str">
        <f t="shared" si="10"/>
        <v>莱州平里店</v>
      </c>
      <c r="AB12" t="str">
        <f t="shared" si="11"/>
        <v>龙口黄城</v>
      </c>
      <c r="AC12" t="str">
        <f t="shared" si="12"/>
        <v>莱山迎春大街</v>
      </c>
      <c r="AD12" t="str">
        <f t="shared" si="13"/>
        <v>威海南竹岛</v>
      </c>
      <c r="AE12" t="str">
        <f t="shared" si="14"/>
        <v/>
      </c>
      <c r="AF12" t="str">
        <f t="shared" si="1"/>
        <v/>
      </c>
    </row>
    <row r="13" spans="3:32" x14ac:dyDescent="0.2">
      <c r="C13" t="s">
        <v>618</v>
      </c>
      <c r="D13" t="s">
        <v>619</v>
      </c>
      <c r="E13" t="s">
        <v>620</v>
      </c>
      <c r="F13" t="s">
        <v>621</v>
      </c>
      <c r="I13" t="str">
        <f t="shared" si="2"/>
        <v>菏泽中华路老局</v>
      </c>
      <c r="J13" t="str">
        <f t="shared" si="3"/>
        <v>济宁洸河路</v>
      </c>
      <c r="K13" t="str">
        <f t="shared" si="4"/>
        <v>滕州善国北路</v>
      </c>
      <c r="L13" t="str">
        <f t="shared" si="5"/>
        <v>薛城天山路</v>
      </c>
      <c r="M13" t="str">
        <f t="shared" si="6"/>
        <v/>
      </c>
      <c r="N13" t="s">
        <v>611</v>
      </c>
      <c r="O13" t="s">
        <v>720</v>
      </c>
      <c r="P13" t="s">
        <v>669</v>
      </c>
      <c r="Q13" t="s">
        <v>721</v>
      </c>
      <c r="R13" t="s">
        <v>722</v>
      </c>
      <c r="S13" t="s">
        <v>723</v>
      </c>
      <c r="T13" t="s">
        <v>612</v>
      </c>
      <c r="X13" t="str">
        <f t="shared" si="7"/>
        <v>东营运河路</v>
      </c>
      <c r="Y13" t="str">
        <f t="shared" si="8"/>
        <v>寿光营里</v>
      </c>
      <c r="Z13" t="str">
        <f t="shared" si="9"/>
        <v>昌邑青乡</v>
      </c>
      <c r="AA13" t="str">
        <f t="shared" si="10"/>
        <v>莱州平里店</v>
      </c>
      <c r="AB13" t="str">
        <f t="shared" si="11"/>
        <v>龙口黄城</v>
      </c>
      <c r="AC13" t="str">
        <f t="shared" si="12"/>
        <v>莱山迎春大街</v>
      </c>
      <c r="AD13" t="str">
        <f t="shared" si="13"/>
        <v>威海南竹岛</v>
      </c>
      <c r="AE13" t="str">
        <f t="shared" si="14"/>
        <v/>
      </c>
      <c r="AF13" t="str">
        <f t="shared" si="1"/>
        <v/>
      </c>
    </row>
    <row r="14" spans="3:32" x14ac:dyDescent="0.2">
      <c r="C14" t="s">
        <v>618</v>
      </c>
      <c r="D14" t="s">
        <v>619</v>
      </c>
      <c r="E14" t="s">
        <v>620</v>
      </c>
      <c r="F14" t="s">
        <v>621</v>
      </c>
      <c r="I14" t="str">
        <f t="shared" si="2"/>
        <v>菏泽中华路老局</v>
      </c>
      <c r="J14" t="str">
        <f t="shared" si="3"/>
        <v>济宁洸河路</v>
      </c>
      <c r="K14" t="str">
        <f t="shared" si="4"/>
        <v>滕州善国北路</v>
      </c>
      <c r="L14" t="str">
        <f t="shared" si="5"/>
        <v>薛城天山路</v>
      </c>
      <c r="M14" t="str">
        <f t="shared" si="6"/>
        <v/>
      </c>
      <c r="N14" t="s">
        <v>611</v>
      </c>
      <c r="O14" t="s">
        <v>720</v>
      </c>
      <c r="P14" t="s">
        <v>669</v>
      </c>
      <c r="Q14" t="s">
        <v>721</v>
      </c>
      <c r="R14" t="s">
        <v>722</v>
      </c>
      <c r="S14" t="s">
        <v>723</v>
      </c>
      <c r="T14" t="s">
        <v>612</v>
      </c>
      <c r="X14" t="str">
        <f t="shared" si="7"/>
        <v>东营运河路</v>
      </c>
      <c r="Y14" t="str">
        <f t="shared" si="8"/>
        <v>寿光营里</v>
      </c>
      <c r="Z14" t="str">
        <f t="shared" si="9"/>
        <v>昌邑青乡</v>
      </c>
      <c r="AA14" t="str">
        <f t="shared" si="10"/>
        <v>莱州平里店</v>
      </c>
      <c r="AB14" t="str">
        <f t="shared" si="11"/>
        <v>龙口黄城</v>
      </c>
      <c r="AC14" t="str">
        <f t="shared" si="12"/>
        <v>莱山迎春大街</v>
      </c>
      <c r="AD14" t="str">
        <f t="shared" si="13"/>
        <v>威海南竹岛</v>
      </c>
      <c r="AE14" t="str">
        <f t="shared" si="14"/>
        <v/>
      </c>
      <c r="AF14" t="str">
        <f t="shared" si="1"/>
        <v/>
      </c>
    </row>
    <row r="15" spans="3:32" x14ac:dyDescent="0.2">
      <c r="C15" t="s">
        <v>618</v>
      </c>
      <c r="D15" t="s">
        <v>619</v>
      </c>
      <c r="E15" t="s">
        <v>620</v>
      </c>
      <c r="F15" t="s">
        <v>621</v>
      </c>
      <c r="I15" t="str">
        <f t="shared" si="2"/>
        <v>菏泽中华路老局</v>
      </c>
      <c r="J15" t="str">
        <f t="shared" si="3"/>
        <v>济宁洸河路</v>
      </c>
      <c r="K15" t="str">
        <f t="shared" si="4"/>
        <v>滕州善国北路</v>
      </c>
      <c r="L15" t="str">
        <f t="shared" si="5"/>
        <v>薛城天山路</v>
      </c>
      <c r="M15" t="str">
        <f t="shared" si="6"/>
        <v/>
      </c>
      <c r="N15" t="s">
        <v>611</v>
      </c>
      <c r="O15" t="s">
        <v>720</v>
      </c>
      <c r="P15" t="s">
        <v>669</v>
      </c>
      <c r="Q15" t="s">
        <v>721</v>
      </c>
      <c r="R15" t="s">
        <v>722</v>
      </c>
      <c r="S15" t="s">
        <v>723</v>
      </c>
      <c r="T15" t="s">
        <v>612</v>
      </c>
      <c r="X15" t="str">
        <f t="shared" si="7"/>
        <v>东营运河路</v>
      </c>
      <c r="Y15" t="str">
        <f t="shared" si="8"/>
        <v>寿光营里</v>
      </c>
      <c r="Z15" t="str">
        <f t="shared" si="9"/>
        <v>昌邑青乡</v>
      </c>
      <c r="AA15" t="str">
        <f t="shared" si="10"/>
        <v>莱州平里店</v>
      </c>
      <c r="AB15" t="str">
        <f t="shared" si="11"/>
        <v>龙口黄城</v>
      </c>
      <c r="AC15" t="str">
        <f t="shared" si="12"/>
        <v>莱山迎春大街</v>
      </c>
      <c r="AD15" t="str">
        <f t="shared" si="13"/>
        <v>威海南竹岛</v>
      </c>
      <c r="AE15" t="str">
        <f t="shared" si="14"/>
        <v/>
      </c>
      <c r="AF15" t="str">
        <f t="shared" si="1"/>
        <v/>
      </c>
    </row>
    <row r="16" spans="3:32" x14ac:dyDescent="0.2">
      <c r="C16" t="s">
        <v>622</v>
      </c>
      <c r="D16" t="s">
        <v>623</v>
      </c>
      <c r="I16" t="str">
        <f t="shared" si="2"/>
        <v>禹城行政街</v>
      </c>
      <c r="J16" t="str">
        <f t="shared" si="3"/>
        <v>齐河务头中继站</v>
      </c>
      <c r="K16" t="str">
        <f t="shared" si="4"/>
        <v/>
      </c>
      <c r="L16" t="str">
        <f t="shared" si="5"/>
        <v/>
      </c>
      <c r="M16" t="str">
        <f t="shared" si="6"/>
        <v/>
      </c>
      <c r="N16" t="s">
        <v>611</v>
      </c>
      <c r="O16" t="s">
        <v>720</v>
      </c>
      <c r="P16" t="s">
        <v>669</v>
      </c>
      <c r="Q16" t="s">
        <v>721</v>
      </c>
      <c r="R16" t="s">
        <v>722</v>
      </c>
      <c r="S16" t="s">
        <v>723</v>
      </c>
      <c r="T16" t="s">
        <v>612</v>
      </c>
      <c r="X16" t="str">
        <f t="shared" si="7"/>
        <v>东营运河路</v>
      </c>
      <c r="Y16" t="str">
        <f t="shared" si="8"/>
        <v>寿光营里</v>
      </c>
      <c r="Z16" t="str">
        <f t="shared" si="9"/>
        <v>昌邑青乡</v>
      </c>
      <c r="AA16" t="str">
        <f t="shared" si="10"/>
        <v>莱州平里店</v>
      </c>
      <c r="AB16" t="str">
        <f t="shared" si="11"/>
        <v>龙口黄城</v>
      </c>
      <c r="AC16" t="str">
        <f t="shared" si="12"/>
        <v>莱山迎春大街</v>
      </c>
      <c r="AD16" t="str">
        <f t="shared" si="13"/>
        <v>威海南竹岛</v>
      </c>
      <c r="AE16" t="str">
        <f t="shared" si="14"/>
        <v/>
      </c>
      <c r="AF16" t="str">
        <f t="shared" si="1"/>
        <v/>
      </c>
    </row>
    <row r="17" spans="3:32" x14ac:dyDescent="0.2">
      <c r="C17" t="s">
        <v>624</v>
      </c>
      <c r="D17" t="s">
        <v>625</v>
      </c>
      <c r="E17" t="s">
        <v>626</v>
      </c>
      <c r="I17" t="str">
        <f t="shared" si="2"/>
        <v>济南经十路</v>
      </c>
      <c r="J17" t="str">
        <f t="shared" si="3"/>
        <v>聊城龙山路</v>
      </c>
      <c r="K17" t="str">
        <f t="shared" si="4"/>
        <v>菏泽中华路新局</v>
      </c>
      <c r="L17" t="str">
        <f t="shared" si="5"/>
        <v/>
      </c>
      <c r="M17" t="str">
        <f t="shared" si="6"/>
        <v/>
      </c>
      <c r="N17" t="s">
        <v>611</v>
      </c>
      <c r="O17" t="s">
        <v>720</v>
      </c>
      <c r="P17" t="s">
        <v>669</v>
      </c>
      <c r="Q17" t="s">
        <v>721</v>
      </c>
      <c r="R17" t="s">
        <v>722</v>
      </c>
      <c r="S17" t="s">
        <v>723</v>
      </c>
      <c r="T17" t="s">
        <v>612</v>
      </c>
      <c r="X17" t="str">
        <f t="shared" si="7"/>
        <v>东营运河路</v>
      </c>
      <c r="Y17" t="str">
        <f t="shared" si="8"/>
        <v>寿光营里</v>
      </c>
      <c r="Z17" t="str">
        <f t="shared" si="9"/>
        <v>昌邑青乡</v>
      </c>
      <c r="AA17" t="str">
        <f t="shared" si="10"/>
        <v>莱州平里店</v>
      </c>
      <c r="AB17" t="str">
        <f t="shared" si="11"/>
        <v>龙口黄城</v>
      </c>
      <c r="AC17" t="str">
        <f t="shared" si="12"/>
        <v>莱山迎春大街</v>
      </c>
      <c r="AD17" t="str">
        <f t="shared" si="13"/>
        <v>威海南竹岛</v>
      </c>
      <c r="AE17" t="str">
        <f t="shared" si="14"/>
        <v/>
      </c>
      <c r="AF17" t="str">
        <f t="shared" si="14"/>
        <v/>
      </c>
    </row>
    <row r="18" spans="3:32" x14ac:dyDescent="0.2">
      <c r="C18" t="s">
        <v>624</v>
      </c>
      <c r="D18" t="s">
        <v>625</v>
      </c>
      <c r="E18" t="s">
        <v>626</v>
      </c>
      <c r="I18" t="str">
        <f t="shared" si="2"/>
        <v>济南经十路</v>
      </c>
      <c r="J18" t="str">
        <f t="shared" si="3"/>
        <v>聊城龙山路</v>
      </c>
      <c r="K18" t="str">
        <f t="shared" si="4"/>
        <v>菏泽中华路新局</v>
      </c>
      <c r="L18" t="str">
        <f t="shared" si="5"/>
        <v/>
      </c>
      <c r="M18" t="str">
        <f t="shared" si="6"/>
        <v/>
      </c>
      <c r="N18" t="s">
        <v>613</v>
      </c>
      <c r="O18" t="s">
        <v>724</v>
      </c>
      <c r="P18" t="s">
        <v>725</v>
      </c>
      <c r="Q18" t="s">
        <v>726</v>
      </c>
      <c r="R18" t="s">
        <v>614</v>
      </c>
      <c r="X18" t="str">
        <f t="shared" si="7"/>
        <v>德州共青团路</v>
      </c>
      <c r="Y18" t="str">
        <f t="shared" si="8"/>
        <v>武城振华街</v>
      </c>
      <c r="Z18" t="str">
        <f t="shared" si="9"/>
        <v>夏津中山南街</v>
      </c>
      <c r="AA18" t="str">
        <f t="shared" si="10"/>
        <v>临清红星路东段</v>
      </c>
      <c r="AB18" t="str">
        <f t="shared" si="11"/>
        <v>聊城东昌西路</v>
      </c>
      <c r="AC18" t="str">
        <f t="shared" si="12"/>
        <v/>
      </c>
      <c r="AD18" t="str">
        <f t="shared" si="13"/>
        <v/>
      </c>
      <c r="AE18" t="str">
        <f t="shared" si="14"/>
        <v/>
      </c>
      <c r="AF18" t="str">
        <f t="shared" si="14"/>
        <v/>
      </c>
    </row>
    <row r="19" spans="3:32" x14ac:dyDescent="0.2">
      <c r="C19" t="s">
        <v>627</v>
      </c>
      <c r="D19" t="s">
        <v>628</v>
      </c>
      <c r="E19" t="s">
        <v>626</v>
      </c>
      <c r="I19" t="str">
        <f t="shared" si="2"/>
        <v>济南山大路</v>
      </c>
      <c r="J19" t="str">
        <f t="shared" si="3"/>
        <v>聊城联通建设路</v>
      </c>
      <c r="K19" t="str">
        <f t="shared" si="4"/>
        <v>菏泽中华路新局</v>
      </c>
      <c r="L19" t="str">
        <f t="shared" si="5"/>
        <v/>
      </c>
      <c r="M19" t="str">
        <f t="shared" si="6"/>
        <v/>
      </c>
      <c r="N19" t="s">
        <v>613</v>
      </c>
      <c r="O19" t="s">
        <v>724</v>
      </c>
      <c r="P19" t="s">
        <v>725</v>
      </c>
      <c r="Q19" t="s">
        <v>726</v>
      </c>
      <c r="R19" t="s">
        <v>614</v>
      </c>
      <c r="X19" t="str">
        <f t="shared" si="7"/>
        <v>德州共青团路</v>
      </c>
      <c r="Y19" t="str">
        <f t="shared" si="8"/>
        <v>武城振华街</v>
      </c>
      <c r="Z19" t="str">
        <f t="shared" si="9"/>
        <v>夏津中山南街</v>
      </c>
      <c r="AA19" t="str">
        <f t="shared" si="10"/>
        <v>临清红星路东段</v>
      </c>
      <c r="AB19" t="str">
        <f t="shared" si="11"/>
        <v>聊城东昌西路</v>
      </c>
      <c r="AC19" t="str">
        <f t="shared" si="12"/>
        <v/>
      </c>
      <c r="AD19" t="str">
        <f t="shared" si="13"/>
        <v/>
      </c>
      <c r="AE19" t="str">
        <f t="shared" si="14"/>
        <v/>
      </c>
      <c r="AF19" t="str">
        <f t="shared" si="14"/>
        <v/>
      </c>
    </row>
    <row r="20" spans="3:32" x14ac:dyDescent="0.2">
      <c r="C20" t="s">
        <v>627</v>
      </c>
      <c r="D20" t="s">
        <v>628</v>
      </c>
      <c r="E20" t="s">
        <v>626</v>
      </c>
      <c r="I20" t="str">
        <f t="shared" si="2"/>
        <v>济南山大路</v>
      </c>
      <c r="J20" t="str">
        <f t="shared" si="3"/>
        <v>聊城联通建设路</v>
      </c>
      <c r="K20" t="str">
        <f t="shared" si="4"/>
        <v>菏泽中华路新局</v>
      </c>
      <c r="L20" t="str">
        <f t="shared" si="5"/>
        <v/>
      </c>
      <c r="M20" t="str">
        <f t="shared" si="6"/>
        <v/>
      </c>
      <c r="N20" t="s">
        <v>613</v>
      </c>
      <c r="O20" t="s">
        <v>724</v>
      </c>
      <c r="P20" t="s">
        <v>725</v>
      </c>
      <c r="Q20" t="s">
        <v>726</v>
      </c>
      <c r="R20" t="s">
        <v>614</v>
      </c>
      <c r="X20" t="str">
        <f t="shared" si="7"/>
        <v>德州共青团路</v>
      </c>
      <c r="Y20" t="str">
        <f t="shared" si="8"/>
        <v>武城振华街</v>
      </c>
      <c r="Z20" t="str">
        <f t="shared" si="9"/>
        <v>夏津中山南街</v>
      </c>
      <c r="AA20" t="str">
        <f t="shared" si="10"/>
        <v>临清红星路东段</v>
      </c>
      <c r="AB20" t="str">
        <f t="shared" si="11"/>
        <v>聊城东昌西路</v>
      </c>
      <c r="AC20" t="str">
        <f t="shared" si="12"/>
        <v/>
      </c>
      <c r="AD20" t="str">
        <f t="shared" si="13"/>
        <v/>
      </c>
      <c r="AE20" t="str">
        <f t="shared" si="14"/>
        <v/>
      </c>
      <c r="AF20" t="str">
        <f t="shared" si="14"/>
        <v/>
      </c>
    </row>
    <row r="21" spans="3:32" x14ac:dyDescent="0.2">
      <c r="C21" t="s">
        <v>629</v>
      </c>
      <c r="D21" t="s">
        <v>616</v>
      </c>
      <c r="I21" t="str">
        <f t="shared" si="2"/>
        <v>济南四里村</v>
      </c>
      <c r="J21" t="str">
        <f t="shared" si="3"/>
        <v>德州湖滨南路</v>
      </c>
      <c r="K21" t="str">
        <f t="shared" si="4"/>
        <v/>
      </c>
      <c r="L21" t="str">
        <f t="shared" si="5"/>
        <v/>
      </c>
      <c r="M21" t="str">
        <f t="shared" si="6"/>
        <v/>
      </c>
      <c r="N21" t="s">
        <v>613</v>
      </c>
      <c r="O21" t="s">
        <v>724</v>
      </c>
      <c r="P21" t="s">
        <v>725</v>
      </c>
      <c r="Q21" t="s">
        <v>726</v>
      </c>
      <c r="R21" t="s">
        <v>614</v>
      </c>
      <c r="X21" t="str">
        <f t="shared" si="7"/>
        <v>德州共青团路</v>
      </c>
      <c r="Y21" t="str">
        <f t="shared" si="8"/>
        <v>武城振华街</v>
      </c>
      <c r="Z21" t="str">
        <f t="shared" si="9"/>
        <v>夏津中山南街</v>
      </c>
      <c r="AA21" t="str">
        <f t="shared" si="10"/>
        <v>临清红星路东段</v>
      </c>
      <c r="AB21" t="str">
        <f t="shared" si="11"/>
        <v>聊城东昌西路</v>
      </c>
      <c r="AC21" t="str">
        <f t="shared" si="12"/>
        <v/>
      </c>
      <c r="AD21" t="str">
        <f t="shared" si="13"/>
        <v/>
      </c>
      <c r="AE21" t="str">
        <f t="shared" si="14"/>
        <v/>
      </c>
      <c r="AF21" t="str">
        <f t="shared" si="14"/>
        <v/>
      </c>
    </row>
    <row r="22" spans="3:32" x14ac:dyDescent="0.2">
      <c r="C22" t="s">
        <v>630</v>
      </c>
      <c r="D22" t="s">
        <v>624</v>
      </c>
      <c r="I22" t="str">
        <f t="shared" si="2"/>
        <v>德州解放北路</v>
      </c>
      <c r="J22" t="str">
        <f t="shared" si="3"/>
        <v>济南经十路</v>
      </c>
      <c r="K22" t="str">
        <f t="shared" si="4"/>
        <v/>
      </c>
      <c r="L22" t="str">
        <f t="shared" si="5"/>
        <v/>
      </c>
      <c r="M22" t="str">
        <f t="shared" si="6"/>
        <v/>
      </c>
      <c r="N22" t="s">
        <v>614</v>
      </c>
      <c r="O22" t="s">
        <v>727</v>
      </c>
      <c r="P22" t="s">
        <v>728</v>
      </c>
      <c r="Q22" t="s">
        <v>729</v>
      </c>
      <c r="R22" t="s">
        <v>615</v>
      </c>
      <c r="X22" t="str">
        <f t="shared" si="7"/>
        <v>聊城东昌西路</v>
      </c>
      <c r="Y22" t="str">
        <f t="shared" si="8"/>
        <v>阳谷谷山路</v>
      </c>
      <c r="Z22" t="str">
        <f t="shared" si="9"/>
        <v>梁山水泊路</v>
      </c>
      <c r="AA22" t="str">
        <f t="shared" si="10"/>
        <v>郓城通信楼</v>
      </c>
      <c r="AB22" t="str">
        <f t="shared" si="11"/>
        <v>菏泽中华东路</v>
      </c>
      <c r="AC22" t="str">
        <f t="shared" si="12"/>
        <v/>
      </c>
      <c r="AD22" t="str">
        <f t="shared" si="13"/>
        <v/>
      </c>
      <c r="AE22" t="str">
        <f t="shared" si="14"/>
        <v/>
      </c>
      <c r="AF22" t="str">
        <f t="shared" si="14"/>
        <v/>
      </c>
    </row>
    <row r="23" spans="3:32" x14ac:dyDescent="0.2">
      <c r="C23" t="s">
        <v>631</v>
      </c>
      <c r="D23" t="s">
        <v>632</v>
      </c>
      <c r="I23" t="str">
        <f t="shared" si="2"/>
        <v>济南共青团</v>
      </c>
      <c r="J23" t="str">
        <f t="shared" si="3"/>
        <v>聊城柳园南路</v>
      </c>
      <c r="K23" t="str">
        <f t="shared" si="4"/>
        <v/>
      </c>
      <c r="L23" t="str">
        <f t="shared" si="5"/>
        <v/>
      </c>
      <c r="M23" t="str">
        <f t="shared" si="6"/>
        <v/>
      </c>
      <c r="N23" t="s">
        <v>614</v>
      </c>
      <c r="O23" t="s">
        <v>727</v>
      </c>
      <c r="P23" t="s">
        <v>728</v>
      </c>
      <c r="Q23" t="s">
        <v>729</v>
      </c>
      <c r="R23" t="s">
        <v>615</v>
      </c>
      <c r="X23" t="str">
        <f t="shared" si="7"/>
        <v>聊城东昌西路</v>
      </c>
      <c r="Y23" t="str">
        <f t="shared" si="8"/>
        <v>阳谷谷山路</v>
      </c>
      <c r="Z23" t="str">
        <f t="shared" si="9"/>
        <v>梁山水泊路</v>
      </c>
      <c r="AA23" t="str">
        <f t="shared" si="10"/>
        <v>郓城通信楼</v>
      </c>
      <c r="AB23" t="str">
        <f t="shared" si="11"/>
        <v>菏泽中华东路</v>
      </c>
      <c r="AC23" t="str">
        <f t="shared" si="12"/>
        <v/>
      </c>
      <c r="AD23" t="str">
        <f t="shared" si="13"/>
        <v/>
      </c>
      <c r="AE23" t="str">
        <f t="shared" si="14"/>
        <v/>
      </c>
      <c r="AF23" t="str">
        <f t="shared" si="14"/>
        <v/>
      </c>
    </row>
    <row r="24" spans="3:32" x14ac:dyDescent="0.2">
      <c r="C24" t="s">
        <v>624</v>
      </c>
      <c r="D24" t="s">
        <v>628</v>
      </c>
      <c r="I24" t="str">
        <f t="shared" si="2"/>
        <v>济南经十路</v>
      </c>
      <c r="J24" t="str">
        <f t="shared" si="3"/>
        <v>聊城联通建设路</v>
      </c>
      <c r="K24" t="str">
        <f t="shared" si="4"/>
        <v/>
      </c>
      <c r="L24" t="str">
        <f t="shared" si="5"/>
        <v/>
      </c>
      <c r="M24" t="str">
        <f t="shared" si="6"/>
        <v/>
      </c>
      <c r="N24" t="s">
        <v>614</v>
      </c>
      <c r="O24" t="s">
        <v>727</v>
      </c>
      <c r="P24" t="s">
        <v>728</v>
      </c>
      <c r="Q24" t="s">
        <v>729</v>
      </c>
      <c r="R24" t="s">
        <v>615</v>
      </c>
      <c r="X24" t="str">
        <f t="shared" si="7"/>
        <v>聊城东昌西路</v>
      </c>
      <c r="Y24" t="str">
        <f t="shared" si="8"/>
        <v>阳谷谷山路</v>
      </c>
      <c r="Z24" t="str">
        <f t="shared" si="9"/>
        <v>梁山水泊路</v>
      </c>
      <c r="AA24" t="str">
        <f t="shared" si="10"/>
        <v>郓城通信楼</v>
      </c>
      <c r="AB24" t="str">
        <f t="shared" si="11"/>
        <v>菏泽中华东路</v>
      </c>
      <c r="AC24" t="str">
        <f t="shared" si="12"/>
        <v/>
      </c>
      <c r="AD24" t="str">
        <f t="shared" si="13"/>
        <v/>
      </c>
      <c r="AE24" t="str">
        <f t="shared" si="14"/>
        <v/>
      </c>
      <c r="AF24" t="str">
        <f t="shared" si="14"/>
        <v/>
      </c>
    </row>
    <row r="25" spans="3:32" x14ac:dyDescent="0.2">
      <c r="C25" t="s">
        <v>631</v>
      </c>
      <c r="D25" t="s">
        <v>633</v>
      </c>
      <c r="E25" t="s">
        <v>634</v>
      </c>
      <c r="F25" t="s">
        <v>635</v>
      </c>
      <c r="I25" t="str">
        <f t="shared" si="2"/>
        <v>济南共青团</v>
      </c>
      <c r="J25" t="str">
        <f t="shared" si="3"/>
        <v>淄博中心路</v>
      </c>
      <c r="K25" t="str">
        <f t="shared" si="4"/>
        <v>潍坊河西局</v>
      </c>
      <c r="L25" t="str">
        <f t="shared" si="5"/>
        <v>青岛山东路</v>
      </c>
      <c r="M25" t="str">
        <f t="shared" si="6"/>
        <v/>
      </c>
      <c r="N25" t="s">
        <v>614</v>
      </c>
      <c r="O25" t="s">
        <v>727</v>
      </c>
      <c r="P25" t="s">
        <v>728</v>
      </c>
      <c r="Q25" t="s">
        <v>729</v>
      </c>
      <c r="R25" t="s">
        <v>615</v>
      </c>
      <c r="X25" t="str">
        <f t="shared" si="7"/>
        <v>聊城东昌西路</v>
      </c>
      <c r="Y25" t="str">
        <f t="shared" si="8"/>
        <v>阳谷谷山路</v>
      </c>
      <c r="Z25" t="str">
        <f t="shared" si="9"/>
        <v>梁山水泊路</v>
      </c>
      <c r="AA25" t="str">
        <f t="shared" si="10"/>
        <v>郓城通信楼</v>
      </c>
      <c r="AB25" t="str">
        <f t="shared" si="11"/>
        <v>菏泽中华东路</v>
      </c>
      <c r="AC25" t="str">
        <f t="shared" si="12"/>
        <v/>
      </c>
      <c r="AD25" t="str">
        <f t="shared" si="13"/>
        <v/>
      </c>
      <c r="AE25" t="str">
        <f t="shared" si="14"/>
        <v/>
      </c>
      <c r="AF25" t="str">
        <f t="shared" si="14"/>
        <v/>
      </c>
    </row>
    <row r="26" spans="3:32" x14ac:dyDescent="0.2">
      <c r="C26" t="s">
        <v>631</v>
      </c>
      <c r="D26" t="s">
        <v>633</v>
      </c>
      <c r="E26" t="s">
        <v>634</v>
      </c>
      <c r="F26" t="s">
        <v>635</v>
      </c>
      <c r="I26" t="str">
        <f t="shared" si="2"/>
        <v>济南共青团</v>
      </c>
      <c r="J26" t="str">
        <f t="shared" si="3"/>
        <v>淄博中心路</v>
      </c>
      <c r="K26" t="str">
        <f t="shared" si="4"/>
        <v>潍坊河西局</v>
      </c>
      <c r="L26" t="str">
        <f t="shared" si="5"/>
        <v>青岛山东路</v>
      </c>
      <c r="M26" t="str">
        <f t="shared" si="6"/>
        <v/>
      </c>
      <c r="N26" t="s">
        <v>613</v>
      </c>
      <c r="O26" t="s">
        <v>725</v>
      </c>
      <c r="P26" t="s">
        <v>730</v>
      </c>
      <c r="Q26" t="s">
        <v>614</v>
      </c>
      <c r="X26" t="str">
        <f t="shared" si="7"/>
        <v>德州共青团路</v>
      </c>
      <c r="Y26" t="str">
        <f t="shared" si="8"/>
        <v>夏津中山南街</v>
      </c>
      <c r="Z26" t="str">
        <f t="shared" si="9"/>
        <v>临东机房</v>
      </c>
      <c r="AA26" t="str">
        <f t="shared" si="10"/>
        <v>聊城东昌西路</v>
      </c>
      <c r="AB26" t="str">
        <f t="shared" si="11"/>
        <v/>
      </c>
      <c r="AC26" t="str">
        <f t="shared" si="12"/>
        <v/>
      </c>
      <c r="AD26" t="str">
        <f t="shared" si="13"/>
        <v/>
      </c>
      <c r="AE26" t="str">
        <f t="shared" si="14"/>
        <v/>
      </c>
      <c r="AF26" t="str">
        <f t="shared" si="14"/>
        <v/>
      </c>
    </row>
    <row r="27" spans="3:32" x14ac:dyDescent="0.2">
      <c r="C27" t="s">
        <v>631</v>
      </c>
      <c r="D27" t="s">
        <v>633</v>
      </c>
      <c r="E27" t="s">
        <v>634</v>
      </c>
      <c r="F27" t="s">
        <v>635</v>
      </c>
      <c r="I27" t="str">
        <f t="shared" si="2"/>
        <v>济南共青团</v>
      </c>
      <c r="J27" t="str">
        <f t="shared" si="3"/>
        <v>淄博中心路</v>
      </c>
      <c r="K27" t="str">
        <f t="shared" si="4"/>
        <v>潍坊河西局</v>
      </c>
      <c r="L27" t="str">
        <f t="shared" si="5"/>
        <v>青岛山东路</v>
      </c>
      <c r="M27" t="str">
        <f t="shared" si="6"/>
        <v/>
      </c>
      <c r="N27" t="s">
        <v>613</v>
      </c>
      <c r="O27" t="s">
        <v>725</v>
      </c>
      <c r="P27" t="s">
        <v>730</v>
      </c>
      <c r="Q27" t="s">
        <v>614</v>
      </c>
      <c r="X27" t="str">
        <f t="shared" si="7"/>
        <v>德州共青团路</v>
      </c>
      <c r="Y27" t="str">
        <f t="shared" si="8"/>
        <v>夏津中山南街</v>
      </c>
      <c r="Z27" t="str">
        <f t="shared" si="9"/>
        <v>临东机房</v>
      </c>
      <c r="AA27" t="str">
        <f t="shared" si="10"/>
        <v>聊城东昌西路</v>
      </c>
      <c r="AB27" t="str">
        <f t="shared" si="11"/>
        <v/>
      </c>
      <c r="AC27" t="str">
        <f t="shared" si="12"/>
        <v/>
      </c>
      <c r="AD27" t="str">
        <f t="shared" si="13"/>
        <v/>
      </c>
      <c r="AE27" t="str">
        <f t="shared" si="14"/>
        <v/>
      </c>
      <c r="AF27" t="str">
        <f t="shared" si="14"/>
        <v/>
      </c>
    </row>
    <row r="28" spans="3:32" x14ac:dyDescent="0.2">
      <c r="C28" t="s">
        <v>629</v>
      </c>
      <c r="D28" t="s">
        <v>636</v>
      </c>
      <c r="E28" t="s">
        <v>637</v>
      </c>
      <c r="F28" t="s">
        <v>638</v>
      </c>
      <c r="I28" t="str">
        <f t="shared" si="2"/>
        <v>济南四里村</v>
      </c>
      <c r="J28" t="str">
        <f t="shared" si="3"/>
        <v>淄博柳泉路</v>
      </c>
      <c r="K28" t="str">
        <f t="shared" si="4"/>
        <v>潍坊四平路</v>
      </c>
      <c r="L28" t="str">
        <f t="shared" si="5"/>
        <v>青岛辽阳东路</v>
      </c>
      <c r="M28" t="str">
        <f t="shared" si="6"/>
        <v/>
      </c>
      <c r="N28" t="s">
        <v>613</v>
      </c>
      <c r="O28" t="s">
        <v>725</v>
      </c>
      <c r="P28" t="s">
        <v>730</v>
      </c>
      <c r="Q28" t="s">
        <v>614</v>
      </c>
      <c r="X28" t="str">
        <f t="shared" si="7"/>
        <v>德州共青团路</v>
      </c>
      <c r="Y28" t="str">
        <f t="shared" si="8"/>
        <v>夏津中山南街</v>
      </c>
      <c r="Z28" t="str">
        <f t="shared" si="9"/>
        <v>临东机房</v>
      </c>
      <c r="AA28" t="str">
        <f t="shared" si="10"/>
        <v>聊城东昌西路</v>
      </c>
      <c r="AB28" t="str">
        <f t="shared" si="11"/>
        <v/>
      </c>
      <c r="AC28" t="str">
        <f t="shared" si="12"/>
        <v/>
      </c>
      <c r="AD28" t="str">
        <f t="shared" si="13"/>
        <v/>
      </c>
      <c r="AE28" t="str">
        <f t="shared" si="14"/>
        <v/>
      </c>
      <c r="AF28" t="str">
        <f t="shared" si="14"/>
        <v/>
      </c>
    </row>
    <row r="29" spans="3:32" x14ac:dyDescent="0.2">
      <c r="C29" t="s">
        <v>629</v>
      </c>
      <c r="D29" t="s">
        <v>636</v>
      </c>
      <c r="E29" t="s">
        <v>637</v>
      </c>
      <c r="F29" t="s">
        <v>638</v>
      </c>
      <c r="I29" t="str">
        <f t="shared" si="2"/>
        <v>济南四里村</v>
      </c>
      <c r="J29" t="str">
        <f t="shared" si="3"/>
        <v>淄博柳泉路</v>
      </c>
      <c r="K29" t="str">
        <f t="shared" si="4"/>
        <v>潍坊四平路</v>
      </c>
      <c r="L29" t="str">
        <f t="shared" si="5"/>
        <v>青岛辽阳东路</v>
      </c>
      <c r="M29" t="str">
        <f t="shared" si="6"/>
        <v/>
      </c>
      <c r="N29" t="s">
        <v>614</v>
      </c>
      <c r="O29" t="s">
        <v>727</v>
      </c>
      <c r="P29" t="s">
        <v>728</v>
      </c>
      <c r="Q29" t="s">
        <v>729</v>
      </c>
      <c r="R29" t="s">
        <v>615</v>
      </c>
      <c r="X29" t="str">
        <f t="shared" si="7"/>
        <v>聊城东昌西路</v>
      </c>
      <c r="Y29" t="str">
        <f t="shared" si="8"/>
        <v>阳谷谷山路</v>
      </c>
      <c r="Z29" t="str">
        <f t="shared" si="9"/>
        <v>梁山水泊路</v>
      </c>
      <c r="AA29" t="str">
        <f t="shared" si="10"/>
        <v>郓城通信楼</v>
      </c>
      <c r="AB29" t="str">
        <f t="shared" si="11"/>
        <v>菏泽中华东路</v>
      </c>
      <c r="AC29" t="str">
        <f t="shared" si="12"/>
        <v/>
      </c>
      <c r="AD29" t="str">
        <f t="shared" si="13"/>
        <v/>
      </c>
      <c r="AE29" t="str">
        <f t="shared" si="14"/>
        <v/>
      </c>
      <c r="AF29" t="str">
        <f t="shared" si="14"/>
        <v/>
      </c>
    </row>
    <row r="30" spans="3:32" x14ac:dyDescent="0.2">
      <c r="C30" t="s">
        <v>629</v>
      </c>
      <c r="D30" t="s">
        <v>636</v>
      </c>
      <c r="E30" t="s">
        <v>637</v>
      </c>
      <c r="F30" t="s">
        <v>638</v>
      </c>
      <c r="I30" t="str">
        <f t="shared" si="2"/>
        <v>济南四里村</v>
      </c>
      <c r="J30" t="str">
        <f t="shared" si="3"/>
        <v>淄博柳泉路</v>
      </c>
      <c r="K30" t="str">
        <f t="shared" si="4"/>
        <v>潍坊四平路</v>
      </c>
      <c r="L30" t="str">
        <f t="shared" si="5"/>
        <v>青岛辽阳东路</v>
      </c>
      <c r="M30" t="str">
        <f t="shared" si="6"/>
        <v/>
      </c>
      <c r="N30" t="s">
        <v>614</v>
      </c>
      <c r="O30" t="s">
        <v>727</v>
      </c>
      <c r="P30" t="s">
        <v>728</v>
      </c>
      <c r="Q30" t="s">
        <v>729</v>
      </c>
      <c r="R30" t="s">
        <v>615</v>
      </c>
      <c r="X30" t="str">
        <f t="shared" si="7"/>
        <v>聊城东昌西路</v>
      </c>
      <c r="Y30" t="str">
        <f t="shared" si="8"/>
        <v>阳谷谷山路</v>
      </c>
      <c r="Z30" t="str">
        <f t="shared" si="9"/>
        <v>梁山水泊路</v>
      </c>
      <c r="AA30" t="str">
        <f t="shared" si="10"/>
        <v>郓城通信楼</v>
      </c>
      <c r="AB30" t="str">
        <f t="shared" si="11"/>
        <v>菏泽中华东路</v>
      </c>
      <c r="AC30" t="str">
        <f t="shared" si="12"/>
        <v/>
      </c>
      <c r="AD30" t="str">
        <f t="shared" si="13"/>
        <v/>
      </c>
      <c r="AE30" t="str">
        <f t="shared" si="14"/>
        <v/>
      </c>
      <c r="AF30" t="str">
        <f t="shared" si="14"/>
        <v/>
      </c>
    </row>
    <row r="31" spans="3:32" x14ac:dyDescent="0.2">
      <c r="C31" t="s">
        <v>627</v>
      </c>
      <c r="D31" t="s">
        <v>639</v>
      </c>
      <c r="E31" t="s">
        <v>640</v>
      </c>
      <c r="F31" t="s">
        <v>641</v>
      </c>
      <c r="I31" t="str">
        <f t="shared" si="2"/>
        <v>济南山大路</v>
      </c>
      <c r="J31" t="str">
        <f t="shared" si="3"/>
        <v>淄博人民路</v>
      </c>
      <c r="K31" t="str">
        <f t="shared" si="4"/>
        <v>潍坊东方路</v>
      </c>
      <c r="L31" t="str">
        <f t="shared" si="5"/>
        <v>青岛振华路</v>
      </c>
      <c r="M31" t="str">
        <f t="shared" si="6"/>
        <v/>
      </c>
      <c r="N31" t="s">
        <v>614</v>
      </c>
      <c r="O31" t="s">
        <v>727</v>
      </c>
      <c r="P31" t="s">
        <v>728</v>
      </c>
      <c r="Q31" t="s">
        <v>729</v>
      </c>
      <c r="R31" t="s">
        <v>615</v>
      </c>
      <c r="X31" t="str">
        <f t="shared" si="7"/>
        <v>聊城东昌西路</v>
      </c>
      <c r="Y31" t="str">
        <f t="shared" si="8"/>
        <v>阳谷谷山路</v>
      </c>
      <c r="Z31" t="str">
        <f t="shared" si="9"/>
        <v>梁山水泊路</v>
      </c>
      <c r="AA31" t="str">
        <f t="shared" si="10"/>
        <v>郓城通信楼</v>
      </c>
      <c r="AB31" t="str">
        <f t="shared" si="11"/>
        <v>菏泽中华东路</v>
      </c>
      <c r="AC31" t="str">
        <f t="shared" si="12"/>
        <v/>
      </c>
      <c r="AD31" t="str">
        <f t="shared" si="13"/>
        <v/>
      </c>
      <c r="AE31" t="str">
        <f t="shared" si="14"/>
        <v/>
      </c>
      <c r="AF31" t="str">
        <f t="shared" si="14"/>
        <v/>
      </c>
    </row>
    <row r="32" spans="3:32" x14ac:dyDescent="0.2">
      <c r="C32" t="s">
        <v>627</v>
      </c>
      <c r="D32" t="s">
        <v>639</v>
      </c>
      <c r="E32" t="s">
        <v>640</v>
      </c>
      <c r="F32" t="s">
        <v>641</v>
      </c>
      <c r="I32" t="str">
        <f t="shared" si="2"/>
        <v>济南山大路</v>
      </c>
      <c r="J32" t="str">
        <f t="shared" si="3"/>
        <v>淄博人民路</v>
      </c>
      <c r="K32" t="str">
        <f t="shared" si="4"/>
        <v>潍坊东方路</v>
      </c>
      <c r="L32" t="str">
        <f t="shared" si="5"/>
        <v>青岛振华路</v>
      </c>
      <c r="M32" t="str">
        <f t="shared" si="6"/>
        <v/>
      </c>
      <c r="N32" t="s">
        <v>614</v>
      </c>
      <c r="O32" t="s">
        <v>727</v>
      </c>
      <c r="P32" t="s">
        <v>728</v>
      </c>
      <c r="Q32" t="s">
        <v>729</v>
      </c>
      <c r="R32" t="s">
        <v>615</v>
      </c>
      <c r="X32" t="str">
        <f t="shared" si="7"/>
        <v>聊城东昌西路</v>
      </c>
      <c r="Y32" t="str">
        <f t="shared" si="8"/>
        <v>阳谷谷山路</v>
      </c>
      <c r="Z32" t="str">
        <f t="shared" si="9"/>
        <v>梁山水泊路</v>
      </c>
      <c r="AA32" t="str">
        <f t="shared" si="10"/>
        <v>郓城通信楼</v>
      </c>
      <c r="AB32" t="str">
        <f t="shared" si="11"/>
        <v>菏泽中华东路</v>
      </c>
      <c r="AC32" t="str">
        <f t="shared" si="12"/>
        <v/>
      </c>
      <c r="AD32" t="str">
        <f t="shared" si="13"/>
        <v/>
      </c>
      <c r="AE32" t="str">
        <f t="shared" si="14"/>
        <v/>
      </c>
      <c r="AF32" t="str">
        <f t="shared" si="14"/>
        <v/>
      </c>
    </row>
    <row r="33" spans="3:32" x14ac:dyDescent="0.2">
      <c r="C33" t="s">
        <v>627</v>
      </c>
      <c r="D33" t="s">
        <v>639</v>
      </c>
      <c r="E33" t="s">
        <v>640</v>
      </c>
      <c r="F33" t="s">
        <v>641</v>
      </c>
      <c r="I33" t="str">
        <f t="shared" si="2"/>
        <v>济南山大路</v>
      </c>
      <c r="J33" t="str">
        <f t="shared" si="3"/>
        <v>淄博人民路</v>
      </c>
      <c r="K33" t="str">
        <f t="shared" si="4"/>
        <v>潍坊东方路</v>
      </c>
      <c r="L33" t="str">
        <f t="shared" si="5"/>
        <v>青岛振华路</v>
      </c>
      <c r="M33" t="str">
        <f t="shared" si="6"/>
        <v/>
      </c>
      <c r="N33" t="s">
        <v>613</v>
      </c>
      <c r="O33" t="s">
        <v>731</v>
      </c>
      <c r="P33" t="s">
        <v>606</v>
      </c>
      <c r="Q33" t="s">
        <v>713</v>
      </c>
      <c r="R33" t="s">
        <v>714</v>
      </c>
      <c r="S33" t="s">
        <v>715</v>
      </c>
      <c r="T33" t="s">
        <v>716</v>
      </c>
      <c r="U33" t="s">
        <v>607</v>
      </c>
      <c r="X33" t="str">
        <f t="shared" si="7"/>
        <v>德州共青团路</v>
      </c>
      <c r="Y33" t="str">
        <f t="shared" si="8"/>
        <v>宁津中心大街</v>
      </c>
      <c r="Z33" t="str">
        <f t="shared" si="9"/>
        <v>乐陵兴隆南大街</v>
      </c>
      <c r="AA33" t="str">
        <f t="shared" si="10"/>
        <v>庆云新华路</v>
      </c>
      <c r="AB33" t="str">
        <f t="shared" si="11"/>
        <v>无棣中心大街</v>
      </c>
      <c r="AC33" t="str">
        <f t="shared" si="12"/>
        <v>阳信幸福三路</v>
      </c>
      <c r="AD33" t="str">
        <f t="shared" si="13"/>
        <v>惠民南门街</v>
      </c>
      <c r="AE33" t="str">
        <f t="shared" si="14"/>
        <v>滨州黄河十路</v>
      </c>
      <c r="AF33" t="str">
        <f t="shared" si="14"/>
        <v/>
      </c>
    </row>
    <row r="34" spans="3:32" x14ac:dyDescent="0.2">
      <c r="C34" t="s">
        <v>624</v>
      </c>
      <c r="D34" t="s">
        <v>642</v>
      </c>
      <c r="I34" t="str">
        <f t="shared" si="2"/>
        <v>济南经十路</v>
      </c>
      <c r="J34" t="str">
        <f t="shared" si="3"/>
        <v>泰安东岳大街</v>
      </c>
      <c r="K34" t="str">
        <f t="shared" si="4"/>
        <v/>
      </c>
      <c r="L34" t="str">
        <f t="shared" si="5"/>
        <v/>
      </c>
      <c r="M34" t="str">
        <f t="shared" si="6"/>
        <v/>
      </c>
      <c r="N34" t="s">
        <v>613</v>
      </c>
      <c r="O34" t="s">
        <v>731</v>
      </c>
      <c r="P34" t="s">
        <v>606</v>
      </c>
      <c r="Q34" t="s">
        <v>713</v>
      </c>
      <c r="R34" t="s">
        <v>714</v>
      </c>
      <c r="S34" t="s">
        <v>715</v>
      </c>
      <c r="T34" t="s">
        <v>716</v>
      </c>
      <c r="U34" t="s">
        <v>607</v>
      </c>
      <c r="X34" t="str">
        <f t="shared" si="7"/>
        <v>德州共青团路</v>
      </c>
      <c r="Y34" t="str">
        <f t="shared" si="8"/>
        <v>宁津中心大街</v>
      </c>
      <c r="Z34" t="str">
        <f t="shared" si="9"/>
        <v>乐陵兴隆南大街</v>
      </c>
      <c r="AA34" t="str">
        <f t="shared" si="10"/>
        <v>庆云新华路</v>
      </c>
      <c r="AB34" t="str">
        <f t="shared" si="11"/>
        <v>无棣中心大街</v>
      </c>
      <c r="AC34" t="str">
        <f t="shared" si="12"/>
        <v>阳信幸福三路</v>
      </c>
      <c r="AD34" t="str">
        <f t="shared" si="13"/>
        <v>惠民南门街</v>
      </c>
      <c r="AE34" t="str">
        <f t="shared" si="14"/>
        <v>滨州黄河十路</v>
      </c>
      <c r="AF34" t="str">
        <f t="shared" si="14"/>
        <v/>
      </c>
    </row>
    <row r="35" spans="3:32" x14ac:dyDescent="0.2">
      <c r="C35" t="s">
        <v>629</v>
      </c>
      <c r="D35" t="s">
        <v>642</v>
      </c>
      <c r="E35" t="s">
        <v>643</v>
      </c>
      <c r="I35" t="str">
        <f t="shared" si="2"/>
        <v>济南四里村</v>
      </c>
      <c r="J35" t="str">
        <f t="shared" si="3"/>
        <v>泰安东岳大街</v>
      </c>
      <c r="K35" t="str">
        <f t="shared" si="4"/>
        <v>兖州建设路</v>
      </c>
      <c r="L35" t="str">
        <f t="shared" si="5"/>
        <v/>
      </c>
      <c r="M35" t="str">
        <f t="shared" si="6"/>
        <v/>
      </c>
      <c r="N35" t="s">
        <v>613</v>
      </c>
      <c r="O35" t="s">
        <v>731</v>
      </c>
      <c r="P35" t="s">
        <v>606</v>
      </c>
      <c r="Q35" t="s">
        <v>713</v>
      </c>
      <c r="R35" t="s">
        <v>714</v>
      </c>
      <c r="S35" t="s">
        <v>715</v>
      </c>
      <c r="T35" t="s">
        <v>716</v>
      </c>
      <c r="U35" t="s">
        <v>607</v>
      </c>
      <c r="X35" t="str">
        <f t="shared" si="7"/>
        <v>德州共青团路</v>
      </c>
      <c r="Y35" t="str">
        <f t="shared" si="8"/>
        <v>宁津中心大街</v>
      </c>
      <c r="Z35" t="str">
        <f t="shared" si="9"/>
        <v>乐陵兴隆南大街</v>
      </c>
      <c r="AA35" t="str">
        <f t="shared" si="10"/>
        <v>庆云新华路</v>
      </c>
      <c r="AB35" t="str">
        <f t="shared" si="11"/>
        <v>无棣中心大街</v>
      </c>
      <c r="AC35" t="str">
        <f t="shared" si="12"/>
        <v>阳信幸福三路</v>
      </c>
      <c r="AD35" t="str">
        <f t="shared" si="13"/>
        <v>惠民南门街</v>
      </c>
      <c r="AE35" t="str">
        <f t="shared" si="14"/>
        <v>滨州黄河十路</v>
      </c>
      <c r="AF35" t="str">
        <f t="shared" si="14"/>
        <v/>
      </c>
    </row>
    <row r="36" spans="3:32" x14ac:dyDescent="0.2">
      <c r="C36" t="s">
        <v>629</v>
      </c>
      <c r="D36" t="s">
        <v>642</v>
      </c>
      <c r="E36" t="s">
        <v>643</v>
      </c>
      <c r="I36" t="str">
        <f t="shared" si="2"/>
        <v>济南四里村</v>
      </c>
      <c r="J36" t="str">
        <f t="shared" si="3"/>
        <v>泰安东岳大街</v>
      </c>
      <c r="K36" t="str">
        <f t="shared" si="4"/>
        <v>兖州建设路</v>
      </c>
      <c r="L36" t="str">
        <f t="shared" si="5"/>
        <v/>
      </c>
      <c r="M36" t="str">
        <f t="shared" si="6"/>
        <v/>
      </c>
      <c r="N36" t="s">
        <v>613</v>
      </c>
      <c r="O36" t="s">
        <v>731</v>
      </c>
      <c r="P36" t="s">
        <v>606</v>
      </c>
      <c r="Q36" t="s">
        <v>713</v>
      </c>
      <c r="R36" t="s">
        <v>714</v>
      </c>
      <c r="S36" t="s">
        <v>715</v>
      </c>
      <c r="T36" t="s">
        <v>716</v>
      </c>
      <c r="U36" t="s">
        <v>607</v>
      </c>
      <c r="X36" t="str">
        <f t="shared" si="7"/>
        <v>德州共青团路</v>
      </c>
      <c r="Y36" t="str">
        <f t="shared" si="8"/>
        <v>宁津中心大街</v>
      </c>
      <c r="Z36" t="str">
        <f t="shared" si="9"/>
        <v>乐陵兴隆南大街</v>
      </c>
      <c r="AA36" t="str">
        <f t="shared" si="10"/>
        <v>庆云新华路</v>
      </c>
      <c r="AB36" t="str">
        <f t="shared" si="11"/>
        <v>无棣中心大街</v>
      </c>
      <c r="AC36" t="str">
        <f t="shared" si="12"/>
        <v>阳信幸福三路</v>
      </c>
      <c r="AD36" t="str">
        <f t="shared" si="13"/>
        <v>惠民南门街</v>
      </c>
      <c r="AE36" t="str">
        <f t="shared" si="14"/>
        <v>滨州黄河十路</v>
      </c>
      <c r="AF36" t="str">
        <f t="shared" si="14"/>
        <v/>
      </c>
    </row>
    <row r="37" spans="3:32" x14ac:dyDescent="0.2">
      <c r="C37" t="s">
        <v>644</v>
      </c>
      <c r="D37" t="s">
        <v>645</v>
      </c>
      <c r="I37" t="str">
        <f t="shared" si="2"/>
        <v>曲阜鼓楼街</v>
      </c>
      <c r="J37" t="str">
        <f t="shared" si="3"/>
        <v>济宁红星东路</v>
      </c>
      <c r="K37" t="str">
        <f t="shared" si="4"/>
        <v/>
      </c>
      <c r="L37" t="str">
        <f t="shared" si="5"/>
        <v/>
      </c>
      <c r="M37" t="str">
        <f t="shared" si="6"/>
        <v/>
      </c>
      <c r="N37" t="s">
        <v>613</v>
      </c>
      <c r="O37" t="s">
        <v>731</v>
      </c>
      <c r="P37" t="s">
        <v>606</v>
      </c>
      <c r="Q37" t="s">
        <v>713</v>
      </c>
      <c r="R37" t="s">
        <v>714</v>
      </c>
      <c r="S37" t="s">
        <v>715</v>
      </c>
      <c r="T37" t="s">
        <v>716</v>
      </c>
      <c r="U37" t="s">
        <v>607</v>
      </c>
      <c r="X37" t="str">
        <f t="shared" si="7"/>
        <v>德州共青团路</v>
      </c>
      <c r="Y37" t="str">
        <f t="shared" si="8"/>
        <v>宁津中心大街</v>
      </c>
      <c r="Z37" t="str">
        <f t="shared" si="9"/>
        <v>乐陵兴隆南大街</v>
      </c>
      <c r="AA37" t="str">
        <f t="shared" si="10"/>
        <v>庆云新华路</v>
      </c>
      <c r="AB37" t="str">
        <f t="shared" si="11"/>
        <v>无棣中心大街</v>
      </c>
      <c r="AC37" t="str">
        <f t="shared" si="12"/>
        <v>阳信幸福三路</v>
      </c>
      <c r="AD37" t="str">
        <f t="shared" si="13"/>
        <v>惠民南门街</v>
      </c>
      <c r="AE37" t="str">
        <f t="shared" si="14"/>
        <v>滨州黄河十路</v>
      </c>
      <c r="AF37" t="str">
        <f t="shared" si="14"/>
        <v/>
      </c>
    </row>
    <row r="38" spans="3:32" x14ac:dyDescent="0.2">
      <c r="C38" t="s">
        <v>645</v>
      </c>
      <c r="D38" t="s">
        <v>646</v>
      </c>
      <c r="I38" t="str">
        <f t="shared" si="2"/>
        <v>济宁红星东路</v>
      </c>
      <c r="J38" t="str">
        <f t="shared" si="3"/>
        <v>枣庄振兴路</v>
      </c>
      <c r="K38" t="str">
        <f t="shared" si="4"/>
        <v/>
      </c>
      <c r="L38" t="str">
        <f t="shared" si="5"/>
        <v/>
      </c>
      <c r="M38" t="str">
        <f t="shared" si="6"/>
        <v/>
      </c>
      <c r="N38" t="s">
        <v>613</v>
      </c>
      <c r="O38" t="s">
        <v>731</v>
      </c>
      <c r="P38" t="s">
        <v>606</v>
      </c>
      <c r="Q38" t="s">
        <v>713</v>
      </c>
      <c r="R38" t="s">
        <v>714</v>
      </c>
      <c r="S38" t="s">
        <v>715</v>
      </c>
      <c r="T38" t="s">
        <v>716</v>
      </c>
      <c r="U38" t="s">
        <v>607</v>
      </c>
      <c r="X38" t="str">
        <f t="shared" si="7"/>
        <v>德州共青团路</v>
      </c>
      <c r="Y38" t="str">
        <f t="shared" si="8"/>
        <v>宁津中心大街</v>
      </c>
      <c r="Z38" t="str">
        <f t="shared" si="9"/>
        <v>乐陵兴隆南大街</v>
      </c>
      <c r="AA38" t="str">
        <f t="shared" si="10"/>
        <v>庆云新华路</v>
      </c>
      <c r="AB38" t="str">
        <f t="shared" si="11"/>
        <v>无棣中心大街</v>
      </c>
      <c r="AC38" t="str">
        <f t="shared" si="12"/>
        <v>阳信幸福三路</v>
      </c>
      <c r="AD38" t="str">
        <f t="shared" si="13"/>
        <v>惠民南门街</v>
      </c>
      <c r="AE38" t="str">
        <f t="shared" si="14"/>
        <v>滨州黄河十路</v>
      </c>
      <c r="AF38" t="str">
        <f t="shared" si="14"/>
        <v/>
      </c>
    </row>
    <row r="39" spans="3:32" x14ac:dyDescent="0.2">
      <c r="C39" t="s">
        <v>629</v>
      </c>
      <c r="D39" t="s">
        <v>636</v>
      </c>
      <c r="E39" t="s">
        <v>637</v>
      </c>
      <c r="F39" t="s">
        <v>638</v>
      </c>
      <c r="I39" t="str">
        <f t="shared" si="2"/>
        <v>济南四里村</v>
      </c>
      <c r="J39" t="str">
        <f t="shared" si="3"/>
        <v>淄博柳泉路</v>
      </c>
      <c r="K39" t="str">
        <f t="shared" si="4"/>
        <v>潍坊四平路</v>
      </c>
      <c r="L39" t="str">
        <f t="shared" si="5"/>
        <v>青岛辽阳东路</v>
      </c>
      <c r="M39" t="str">
        <f t="shared" si="6"/>
        <v/>
      </c>
      <c r="N39" t="s">
        <v>613</v>
      </c>
      <c r="O39" t="s">
        <v>731</v>
      </c>
      <c r="P39" t="s">
        <v>606</v>
      </c>
      <c r="Q39" t="s">
        <v>713</v>
      </c>
      <c r="R39" t="s">
        <v>714</v>
      </c>
      <c r="S39" t="s">
        <v>715</v>
      </c>
      <c r="T39" t="s">
        <v>716</v>
      </c>
      <c r="U39" t="s">
        <v>607</v>
      </c>
      <c r="X39" t="str">
        <f t="shared" si="7"/>
        <v>德州共青团路</v>
      </c>
      <c r="Y39" t="str">
        <f t="shared" si="8"/>
        <v>宁津中心大街</v>
      </c>
      <c r="Z39" t="str">
        <f t="shared" si="9"/>
        <v>乐陵兴隆南大街</v>
      </c>
      <c r="AA39" t="str">
        <f t="shared" si="10"/>
        <v>庆云新华路</v>
      </c>
      <c r="AB39" t="str">
        <f t="shared" si="11"/>
        <v>无棣中心大街</v>
      </c>
      <c r="AC39" t="str">
        <f t="shared" si="12"/>
        <v>阳信幸福三路</v>
      </c>
      <c r="AD39" t="str">
        <f t="shared" si="13"/>
        <v>惠民南门街</v>
      </c>
      <c r="AE39" t="str">
        <f t="shared" si="14"/>
        <v>滨州黄河十路</v>
      </c>
      <c r="AF39" t="str">
        <f t="shared" si="14"/>
        <v/>
      </c>
    </row>
    <row r="40" spans="3:32" x14ac:dyDescent="0.2">
      <c r="C40" t="s">
        <v>629</v>
      </c>
      <c r="D40" t="s">
        <v>636</v>
      </c>
      <c r="E40" t="s">
        <v>637</v>
      </c>
      <c r="F40" t="s">
        <v>638</v>
      </c>
      <c r="I40" t="str">
        <f t="shared" si="2"/>
        <v>济南四里村</v>
      </c>
      <c r="J40" t="str">
        <f t="shared" si="3"/>
        <v>淄博柳泉路</v>
      </c>
      <c r="K40" t="str">
        <f t="shared" si="4"/>
        <v>潍坊四平路</v>
      </c>
      <c r="L40" t="str">
        <f t="shared" si="5"/>
        <v>青岛辽阳东路</v>
      </c>
      <c r="M40" t="str">
        <f t="shared" si="6"/>
        <v/>
      </c>
      <c r="N40" t="s">
        <v>616</v>
      </c>
      <c r="O40" t="s">
        <v>613</v>
      </c>
      <c r="X40" t="str">
        <f t="shared" si="7"/>
        <v>德州湖滨南路</v>
      </c>
      <c r="Y40" t="str">
        <f t="shared" si="8"/>
        <v>德州共青团路</v>
      </c>
      <c r="Z40" t="str">
        <f t="shared" si="9"/>
        <v/>
      </c>
      <c r="AA40" t="str">
        <f t="shared" si="10"/>
        <v/>
      </c>
      <c r="AB40" t="str">
        <f t="shared" si="11"/>
        <v/>
      </c>
      <c r="AC40" t="str">
        <f t="shared" si="12"/>
        <v/>
      </c>
      <c r="AD40" t="str">
        <f t="shared" si="13"/>
        <v/>
      </c>
      <c r="AE40" t="str">
        <f t="shared" si="14"/>
        <v/>
      </c>
      <c r="AF40" t="str">
        <f t="shared" si="14"/>
        <v/>
      </c>
    </row>
    <row r="41" spans="3:32" x14ac:dyDescent="0.2">
      <c r="C41" t="s">
        <v>629</v>
      </c>
      <c r="D41" t="s">
        <v>636</v>
      </c>
      <c r="E41" t="s">
        <v>637</v>
      </c>
      <c r="F41" t="s">
        <v>638</v>
      </c>
      <c r="I41" t="str">
        <f t="shared" si="2"/>
        <v>济南四里村</v>
      </c>
      <c r="J41" t="str">
        <f t="shared" si="3"/>
        <v>淄博柳泉路</v>
      </c>
      <c r="K41" t="str">
        <f t="shared" si="4"/>
        <v>潍坊四平路</v>
      </c>
      <c r="L41" t="str">
        <f t="shared" si="5"/>
        <v>青岛辽阳东路</v>
      </c>
      <c r="M41" t="str">
        <f t="shared" si="6"/>
        <v/>
      </c>
      <c r="N41" t="s">
        <v>613</v>
      </c>
      <c r="O41" t="s">
        <v>731</v>
      </c>
      <c r="P41" t="s">
        <v>606</v>
      </c>
      <c r="Q41" t="s">
        <v>617</v>
      </c>
      <c r="X41" t="str">
        <f t="shared" si="7"/>
        <v>德州共青团路</v>
      </c>
      <c r="Y41" t="str">
        <f t="shared" si="8"/>
        <v>宁津中心大街</v>
      </c>
      <c r="Z41" t="str">
        <f t="shared" si="9"/>
        <v>乐陵兴隆南大街</v>
      </c>
      <c r="AA41" t="str">
        <f t="shared" si="10"/>
        <v>乐陵新局</v>
      </c>
      <c r="AB41" t="str">
        <f t="shared" si="11"/>
        <v/>
      </c>
      <c r="AC41" t="str">
        <f t="shared" si="12"/>
        <v/>
      </c>
      <c r="AD41" t="str">
        <f t="shared" si="13"/>
        <v/>
      </c>
      <c r="AE41" t="str">
        <f t="shared" si="14"/>
        <v/>
      </c>
      <c r="AF41" t="str">
        <f t="shared" si="14"/>
        <v/>
      </c>
    </row>
    <row r="42" spans="3:32" x14ac:dyDescent="0.2">
      <c r="C42" t="s">
        <v>647</v>
      </c>
      <c r="D42" t="s">
        <v>648</v>
      </c>
      <c r="I42" t="str">
        <f t="shared" si="2"/>
        <v>即墨蓝村</v>
      </c>
      <c r="J42" t="str">
        <f t="shared" si="3"/>
        <v>烟台大海阳</v>
      </c>
      <c r="K42" t="str">
        <f t="shared" si="4"/>
        <v/>
      </c>
      <c r="L42" t="str">
        <f t="shared" si="5"/>
        <v/>
      </c>
      <c r="M42" t="str">
        <f t="shared" si="6"/>
        <v/>
      </c>
      <c r="N42" t="s">
        <v>613</v>
      </c>
      <c r="O42" t="s">
        <v>731</v>
      </c>
      <c r="P42" t="s">
        <v>606</v>
      </c>
      <c r="Q42" t="s">
        <v>617</v>
      </c>
      <c r="X42" t="str">
        <f t="shared" si="7"/>
        <v>德州共青团路</v>
      </c>
      <c r="Y42" t="str">
        <f t="shared" si="8"/>
        <v>宁津中心大街</v>
      </c>
      <c r="Z42" t="str">
        <f t="shared" si="9"/>
        <v>乐陵兴隆南大街</v>
      </c>
      <c r="AA42" t="str">
        <f t="shared" si="10"/>
        <v>乐陵新局</v>
      </c>
      <c r="AB42" t="str">
        <f t="shared" si="11"/>
        <v/>
      </c>
      <c r="AC42" t="str">
        <f t="shared" si="12"/>
        <v/>
      </c>
      <c r="AD42" t="str">
        <f t="shared" si="13"/>
        <v/>
      </c>
      <c r="AE42" t="str">
        <f t="shared" si="14"/>
        <v/>
      </c>
      <c r="AF42" t="str">
        <f t="shared" si="14"/>
        <v/>
      </c>
    </row>
    <row r="43" spans="3:32" x14ac:dyDescent="0.2">
      <c r="C43" t="s">
        <v>649</v>
      </c>
      <c r="D43" t="s">
        <v>612</v>
      </c>
      <c r="I43" t="str">
        <f t="shared" si="2"/>
        <v>栖霞桃村</v>
      </c>
      <c r="J43" t="str">
        <f t="shared" si="3"/>
        <v>威海南竹岛</v>
      </c>
      <c r="K43" t="str">
        <f t="shared" si="4"/>
        <v/>
      </c>
      <c r="L43" t="str">
        <f t="shared" si="5"/>
        <v/>
      </c>
      <c r="M43" t="str">
        <f t="shared" si="6"/>
        <v/>
      </c>
      <c r="N43" t="s">
        <v>613</v>
      </c>
      <c r="O43" t="s">
        <v>731</v>
      </c>
      <c r="P43" t="s">
        <v>606</v>
      </c>
      <c r="Q43" t="s">
        <v>617</v>
      </c>
      <c r="X43" t="str">
        <f t="shared" si="7"/>
        <v>德州共青团路</v>
      </c>
      <c r="Y43" t="str">
        <f t="shared" si="8"/>
        <v>宁津中心大街</v>
      </c>
      <c r="Z43" t="str">
        <f t="shared" si="9"/>
        <v>乐陵兴隆南大街</v>
      </c>
      <c r="AA43" t="str">
        <f t="shared" si="10"/>
        <v>乐陵新局</v>
      </c>
      <c r="AB43" t="str">
        <f t="shared" si="11"/>
        <v/>
      </c>
      <c r="AC43" t="str">
        <f t="shared" si="12"/>
        <v/>
      </c>
      <c r="AD43" t="str">
        <f t="shared" si="13"/>
        <v/>
      </c>
      <c r="AE43" t="str">
        <f t="shared" si="14"/>
        <v/>
      </c>
      <c r="AF43" t="str">
        <f t="shared" si="14"/>
        <v/>
      </c>
    </row>
    <row r="44" spans="3:32" x14ac:dyDescent="0.2">
      <c r="C44" t="s">
        <v>629</v>
      </c>
      <c r="D44" t="s">
        <v>650</v>
      </c>
      <c r="E44" t="s">
        <v>651</v>
      </c>
      <c r="I44" t="str">
        <f t="shared" si="2"/>
        <v>济南四里村</v>
      </c>
      <c r="J44" t="str">
        <f t="shared" si="3"/>
        <v>泰安中心局</v>
      </c>
      <c r="K44" t="str">
        <f t="shared" si="4"/>
        <v>临沂金雀山</v>
      </c>
      <c r="L44" t="str">
        <f t="shared" si="5"/>
        <v/>
      </c>
      <c r="M44" t="str">
        <f t="shared" si="6"/>
        <v/>
      </c>
      <c r="N44" t="s">
        <v>618</v>
      </c>
      <c r="O44" t="s">
        <v>732</v>
      </c>
      <c r="P44" t="s">
        <v>619</v>
      </c>
      <c r="X44" t="str">
        <f t="shared" si="7"/>
        <v>菏泽中华路老局</v>
      </c>
      <c r="Y44" t="str">
        <f t="shared" si="8"/>
        <v>巨野新华路</v>
      </c>
      <c r="Z44" t="str">
        <f t="shared" si="9"/>
        <v>济宁洸河路</v>
      </c>
      <c r="AA44" t="str">
        <f t="shared" si="10"/>
        <v/>
      </c>
      <c r="AB44" t="str">
        <f t="shared" si="11"/>
        <v/>
      </c>
      <c r="AC44" t="str">
        <f t="shared" si="12"/>
        <v/>
      </c>
      <c r="AD44" t="str">
        <f t="shared" si="13"/>
        <v/>
      </c>
      <c r="AE44" t="str">
        <f t="shared" si="14"/>
        <v/>
      </c>
      <c r="AF44" t="str">
        <f t="shared" si="14"/>
        <v/>
      </c>
    </row>
    <row r="45" spans="3:32" x14ac:dyDescent="0.2">
      <c r="C45" t="s">
        <v>629</v>
      </c>
      <c r="D45" t="s">
        <v>650</v>
      </c>
      <c r="E45" t="s">
        <v>651</v>
      </c>
      <c r="I45" t="str">
        <f t="shared" si="2"/>
        <v>济南四里村</v>
      </c>
      <c r="J45" t="str">
        <f t="shared" si="3"/>
        <v>泰安中心局</v>
      </c>
      <c r="K45" t="str">
        <f t="shared" si="4"/>
        <v>临沂金雀山</v>
      </c>
      <c r="L45" t="str">
        <f t="shared" si="5"/>
        <v/>
      </c>
      <c r="M45" t="str">
        <f t="shared" si="6"/>
        <v/>
      </c>
      <c r="N45" t="s">
        <v>618</v>
      </c>
      <c r="O45" t="s">
        <v>732</v>
      </c>
      <c r="P45" t="s">
        <v>619</v>
      </c>
      <c r="X45" t="str">
        <f t="shared" si="7"/>
        <v>菏泽中华路老局</v>
      </c>
      <c r="Y45" t="str">
        <f t="shared" si="8"/>
        <v>巨野新华路</v>
      </c>
      <c r="Z45" t="str">
        <f t="shared" si="9"/>
        <v>济宁洸河路</v>
      </c>
      <c r="AA45" t="str">
        <f t="shared" si="10"/>
        <v/>
      </c>
      <c r="AB45" t="str">
        <f t="shared" si="11"/>
        <v/>
      </c>
      <c r="AC45" t="str">
        <f t="shared" si="12"/>
        <v/>
      </c>
      <c r="AD45" t="str">
        <f t="shared" si="13"/>
        <v/>
      </c>
      <c r="AE45" t="str">
        <f t="shared" si="14"/>
        <v/>
      </c>
      <c r="AF45" t="str">
        <f t="shared" si="14"/>
        <v/>
      </c>
    </row>
    <row r="46" spans="3:32" x14ac:dyDescent="0.2">
      <c r="C46" t="s">
        <v>652</v>
      </c>
      <c r="D46" t="s">
        <v>653</v>
      </c>
      <c r="I46" t="str">
        <f t="shared" si="2"/>
        <v>莱芜大桥路</v>
      </c>
      <c r="J46" t="str">
        <f t="shared" si="3"/>
        <v>蒙阴新城路</v>
      </c>
      <c r="K46" t="str">
        <f t="shared" si="4"/>
        <v/>
      </c>
      <c r="L46" t="str">
        <f t="shared" si="5"/>
        <v/>
      </c>
      <c r="M46" t="str">
        <f t="shared" si="6"/>
        <v/>
      </c>
      <c r="N46" t="s">
        <v>619</v>
      </c>
      <c r="O46" t="s">
        <v>733</v>
      </c>
      <c r="P46" t="s">
        <v>620</v>
      </c>
      <c r="X46" t="str">
        <f t="shared" si="7"/>
        <v>济宁洸河路</v>
      </c>
      <c r="Y46" t="str">
        <f t="shared" si="8"/>
        <v>兖州九仙桥路</v>
      </c>
      <c r="Z46" t="str">
        <f t="shared" si="9"/>
        <v>滕州善国北路</v>
      </c>
      <c r="AA46" t="str">
        <f t="shared" si="10"/>
        <v/>
      </c>
      <c r="AB46" t="str">
        <f t="shared" si="11"/>
        <v/>
      </c>
      <c r="AC46" t="str">
        <f t="shared" si="12"/>
        <v/>
      </c>
      <c r="AD46" t="str">
        <f t="shared" si="13"/>
        <v/>
      </c>
      <c r="AE46" t="str">
        <f t="shared" si="14"/>
        <v/>
      </c>
      <c r="AF46" t="str">
        <f t="shared" si="14"/>
        <v/>
      </c>
    </row>
    <row r="47" spans="3:32" x14ac:dyDescent="0.2">
      <c r="C47" t="s">
        <v>652</v>
      </c>
      <c r="D47" t="s">
        <v>635</v>
      </c>
      <c r="I47" t="str">
        <f t="shared" si="2"/>
        <v>莱芜大桥路</v>
      </c>
      <c r="J47" t="str">
        <f t="shared" si="3"/>
        <v>青岛山东路</v>
      </c>
      <c r="K47" t="str">
        <f t="shared" si="4"/>
        <v/>
      </c>
      <c r="L47" t="str">
        <f t="shared" si="5"/>
        <v/>
      </c>
      <c r="M47" t="str">
        <f t="shared" si="6"/>
        <v/>
      </c>
      <c r="N47" t="s">
        <v>619</v>
      </c>
      <c r="O47" t="s">
        <v>733</v>
      </c>
      <c r="P47" t="s">
        <v>620</v>
      </c>
      <c r="X47" t="str">
        <f t="shared" si="7"/>
        <v>济宁洸河路</v>
      </c>
      <c r="Y47" t="str">
        <f t="shared" si="8"/>
        <v>兖州九仙桥路</v>
      </c>
      <c r="Z47" t="str">
        <f t="shared" si="9"/>
        <v>滕州善国北路</v>
      </c>
      <c r="AA47" t="str">
        <f t="shared" si="10"/>
        <v/>
      </c>
      <c r="AB47" t="str">
        <f t="shared" si="11"/>
        <v/>
      </c>
      <c r="AC47" t="str">
        <f t="shared" si="12"/>
        <v/>
      </c>
      <c r="AD47" t="str">
        <f t="shared" si="13"/>
        <v/>
      </c>
      <c r="AE47" t="str">
        <f t="shared" si="14"/>
        <v/>
      </c>
      <c r="AF47" t="str">
        <f t="shared" si="14"/>
        <v/>
      </c>
    </row>
    <row r="48" spans="3:32" x14ac:dyDescent="0.2">
      <c r="C48" t="s">
        <v>652</v>
      </c>
      <c r="D48" t="s">
        <v>636</v>
      </c>
      <c r="I48" t="str">
        <f t="shared" si="2"/>
        <v>莱芜大桥路</v>
      </c>
      <c r="J48" t="str">
        <f t="shared" si="3"/>
        <v>淄博柳泉路</v>
      </c>
      <c r="K48" t="str">
        <f t="shared" si="4"/>
        <v/>
      </c>
      <c r="L48" t="str">
        <f t="shared" si="5"/>
        <v/>
      </c>
      <c r="M48" t="str">
        <f t="shared" si="6"/>
        <v/>
      </c>
      <c r="N48" t="s">
        <v>620</v>
      </c>
      <c r="O48" t="s">
        <v>621</v>
      </c>
      <c r="X48" t="str">
        <f t="shared" si="7"/>
        <v>滕州善国北路</v>
      </c>
      <c r="Y48" t="str">
        <f t="shared" si="8"/>
        <v>薛城天山路</v>
      </c>
      <c r="Z48" t="str">
        <f t="shared" si="9"/>
        <v/>
      </c>
      <c r="AA48" t="str">
        <f t="shared" si="10"/>
        <v/>
      </c>
      <c r="AB48" t="str">
        <f t="shared" si="11"/>
        <v/>
      </c>
      <c r="AC48" t="str">
        <f t="shared" si="12"/>
        <v/>
      </c>
      <c r="AD48" t="str">
        <f t="shared" si="13"/>
        <v/>
      </c>
      <c r="AE48" t="str">
        <f t="shared" si="14"/>
        <v/>
      </c>
      <c r="AF48" t="str">
        <f t="shared" si="14"/>
        <v/>
      </c>
    </row>
    <row r="49" spans="3:32" x14ac:dyDescent="0.2">
      <c r="C49" t="s">
        <v>654</v>
      </c>
      <c r="D49" t="s">
        <v>655</v>
      </c>
      <c r="I49" t="str">
        <f t="shared" si="2"/>
        <v>莱芜原山路</v>
      </c>
      <c r="J49" t="str">
        <f t="shared" si="3"/>
        <v>淄博潘庄</v>
      </c>
      <c r="K49" t="str">
        <f t="shared" si="4"/>
        <v/>
      </c>
      <c r="L49" t="str">
        <f t="shared" si="5"/>
        <v/>
      </c>
      <c r="M49" t="str">
        <f t="shared" si="6"/>
        <v/>
      </c>
      <c r="N49" t="s">
        <v>622</v>
      </c>
      <c r="O49" t="s">
        <v>734</v>
      </c>
      <c r="P49" t="s">
        <v>623</v>
      </c>
      <c r="X49" t="str">
        <f t="shared" si="7"/>
        <v>禹城行政街</v>
      </c>
      <c r="Y49" t="str">
        <f t="shared" si="8"/>
        <v>齐河新华路</v>
      </c>
      <c r="Z49" t="str">
        <f t="shared" si="9"/>
        <v>齐河务头中继站</v>
      </c>
      <c r="AA49" t="str">
        <f t="shared" si="10"/>
        <v/>
      </c>
      <c r="AB49" t="str">
        <f t="shared" si="11"/>
        <v/>
      </c>
      <c r="AC49" t="str">
        <f t="shared" si="12"/>
        <v/>
      </c>
      <c r="AD49" t="str">
        <f t="shared" si="13"/>
        <v/>
      </c>
      <c r="AE49" t="str">
        <f t="shared" si="14"/>
        <v/>
      </c>
      <c r="AF49" t="str">
        <f t="shared" si="14"/>
        <v/>
      </c>
    </row>
    <row r="50" spans="3:32" x14ac:dyDescent="0.2">
      <c r="C50" t="s">
        <v>656</v>
      </c>
      <c r="D50" t="s">
        <v>614</v>
      </c>
      <c r="I50" t="str">
        <f t="shared" si="2"/>
        <v>长清通信楼</v>
      </c>
      <c r="J50" t="str">
        <f t="shared" si="3"/>
        <v>聊城东昌西路</v>
      </c>
      <c r="K50" t="str">
        <f t="shared" si="4"/>
        <v/>
      </c>
      <c r="L50" t="str">
        <f t="shared" si="5"/>
        <v/>
      </c>
      <c r="M50" t="str">
        <f t="shared" si="6"/>
        <v/>
      </c>
      <c r="N50" t="s">
        <v>622</v>
      </c>
      <c r="O50" t="s">
        <v>734</v>
      </c>
      <c r="P50" t="s">
        <v>623</v>
      </c>
      <c r="X50" t="str">
        <f t="shared" si="7"/>
        <v>禹城行政街</v>
      </c>
      <c r="Y50" t="str">
        <f t="shared" si="8"/>
        <v>齐河新华路</v>
      </c>
      <c r="Z50" t="str">
        <f t="shared" si="9"/>
        <v>齐河务头中继站</v>
      </c>
      <c r="AA50" t="str">
        <f t="shared" si="10"/>
        <v/>
      </c>
      <c r="AB50" t="str">
        <f t="shared" si="11"/>
        <v/>
      </c>
      <c r="AC50" t="str">
        <f t="shared" si="12"/>
        <v/>
      </c>
      <c r="AD50" t="str">
        <f t="shared" si="13"/>
        <v/>
      </c>
      <c r="AE50" t="str">
        <f t="shared" si="14"/>
        <v/>
      </c>
      <c r="AF50" t="str">
        <f t="shared" si="14"/>
        <v/>
      </c>
    </row>
    <row r="51" spans="3:32" x14ac:dyDescent="0.2">
      <c r="C51" t="s">
        <v>651</v>
      </c>
      <c r="D51" t="s">
        <v>657</v>
      </c>
      <c r="I51" t="str">
        <f t="shared" si="2"/>
        <v>临沂金雀山</v>
      </c>
      <c r="J51" t="str">
        <f t="shared" si="3"/>
        <v>日照正阳路</v>
      </c>
      <c r="K51" t="str">
        <f t="shared" si="4"/>
        <v/>
      </c>
      <c r="L51" t="str">
        <f t="shared" si="5"/>
        <v/>
      </c>
      <c r="M51" t="str">
        <f t="shared" si="6"/>
        <v/>
      </c>
      <c r="N51" t="s">
        <v>624</v>
      </c>
      <c r="O51" t="s">
        <v>625</v>
      </c>
      <c r="X51" t="str">
        <f t="shared" si="7"/>
        <v>济南经十路</v>
      </c>
      <c r="Y51" t="str">
        <f t="shared" si="8"/>
        <v>聊城龙山路</v>
      </c>
      <c r="Z51" t="str">
        <f t="shared" si="9"/>
        <v/>
      </c>
      <c r="AA51" t="str">
        <f t="shared" si="10"/>
        <v/>
      </c>
      <c r="AB51" t="str">
        <f t="shared" si="11"/>
        <v/>
      </c>
      <c r="AC51" t="str">
        <f t="shared" si="12"/>
        <v/>
      </c>
      <c r="AD51" t="str">
        <f t="shared" si="13"/>
        <v/>
      </c>
      <c r="AE51" t="str">
        <f t="shared" si="14"/>
        <v/>
      </c>
      <c r="AF51" t="str">
        <f t="shared" si="14"/>
        <v/>
      </c>
    </row>
    <row r="52" spans="3:32" x14ac:dyDescent="0.2">
      <c r="C52" t="s">
        <v>658</v>
      </c>
      <c r="D52" t="s">
        <v>659</v>
      </c>
      <c r="I52" t="str">
        <f t="shared" si="2"/>
        <v>临沂沂蒙路</v>
      </c>
      <c r="J52" t="str">
        <f t="shared" si="3"/>
        <v>枣庄光明西路</v>
      </c>
      <c r="K52" t="str">
        <f t="shared" si="4"/>
        <v/>
      </c>
      <c r="L52" t="str">
        <f t="shared" si="5"/>
        <v/>
      </c>
      <c r="M52" t="str">
        <f t="shared" si="6"/>
        <v/>
      </c>
      <c r="N52" t="s">
        <v>625</v>
      </c>
      <c r="O52" t="s">
        <v>735</v>
      </c>
      <c r="P52" t="s">
        <v>626</v>
      </c>
      <c r="X52" t="str">
        <f t="shared" si="7"/>
        <v>聊城龙山路</v>
      </c>
      <c r="Y52" t="str">
        <f t="shared" si="8"/>
        <v>程屯支局</v>
      </c>
      <c r="Z52" t="str">
        <f t="shared" si="9"/>
        <v>菏泽中华路新局</v>
      </c>
      <c r="AA52" t="str">
        <f t="shared" si="10"/>
        <v/>
      </c>
      <c r="AB52" t="str">
        <f t="shared" si="11"/>
        <v/>
      </c>
      <c r="AC52" t="str">
        <f t="shared" si="12"/>
        <v/>
      </c>
      <c r="AD52" t="str">
        <f t="shared" si="13"/>
        <v/>
      </c>
      <c r="AE52" t="str">
        <f t="shared" si="14"/>
        <v/>
      </c>
      <c r="AF52" t="str">
        <f t="shared" si="14"/>
        <v/>
      </c>
    </row>
    <row r="53" spans="3:32" x14ac:dyDescent="0.2">
      <c r="C53" t="s">
        <v>651</v>
      </c>
      <c r="D53" t="s">
        <v>646</v>
      </c>
      <c r="I53" t="str">
        <f t="shared" si="2"/>
        <v>临沂金雀山</v>
      </c>
      <c r="J53" t="str">
        <f t="shared" si="3"/>
        <v>枣庄振兴路</v>
      </c>
      <c r="K53" t="str">
        <f t="shared" si="4"/>
        <v/>
      </c>
      <c r="L53" t="str">
        <f t="shared" si="5"/>
        <v/>
      </c>
      <c r="M53" t="str">
        <f t="shared" si="6"/>
        <v/>
      </c>
      <c r="N53" t="s">
        <v>625</v>
      </c>
      <c r="O53" t="s">
        <v>735</v>
      </c>
      <c r="P53" t="s">
        <v>626</v>
      </c>
      <c r="X53" t="str">
        <f t="shared" si="7"/>
        <v>聊城龙山路</v>
      </c>
      <c r="Y53" t="str">
        <f t="shared" si="8"/>
        <v>程屯支局</v>
      </c>
      <c r="Z53" t="str">
        <f t="shared" si="9"/>
        <v>菏泽中华路新局</v>
      </c>
      <c r="AA53" t="str">
        <f t="shared" si="10"/>
        <v/>
      </c>
      <c r="AB53" t="str">
        <f t="shared" si="11"/>
        <v/>
      </c>
      <c r="AC53" t="str">
        <f t="shared" si="12"/>
        <v/>
      </c>
      <c r="AD53" t="str">
        <f t="shared" si="13"/>
        <v/>
      </c>
      <c r="AE53" t="str">
        <f t="shared" si="14"/>
        <v/>
      </c>
      <c r="AF53" t="str">
        <f t="shared" si="14"/>
        <v/>
      </c>
    </row>
    <row r="54" spans="3:32" x14ac:dyDescent="0.2">
      <c r="C54" t="s">
        <v>651</v>
      </c>
      <c r="D54" t="s">
        <v>657</v>
      </c>
      <c r="I54" t="str">
        <f t="shared" si="2"/>
        <v>临沂金雀山</v>
      </c>
      <c r="J54" t="str">
        <f t="shared" si="3"/>
        <v>日照正阳路</v>
      </c>
      <c r="K54" t="str">
        <f t="shared" si="4"/>
        <v/>
      </c>
      <c r="L54" t="str">
        <f t="shared" si="5"/>
        <v/>
      </c>
      <c r="M54" t="str">
        <f t="shared" si="6"/>
        <v/>
      </c>
      <c r="N54" t="s">
        <v>627</v>
      </c>
      <c r="O54" t="s">
        <v>736</v>
      </c>
      <c r="P54" t="s">
        <v>628</v>
      </c>
      <c r="X54" t="str">
        <f t="shared" si="7"/>
        <v>济南山大路</v>
      </c>
      <c r="Y54" t="str">
        <f t="shared" si="8"/>
        <v>齐河务头</v>
      </c>
      <c r="Z54" t="str">
        <f t="shared" si="9"/>
        <v>聊城联通建设路</v>
      </c>
      <c r="AA54" t="str">
        <f t="shared" si="10"/>
        <v/>
      </c>
      <c r="AB54" t="str">
        <f t="shared" si="11"/>
        <v/>
      </c>
      <c r="AC54" t="str">
        <f t="shared" si="12"/>
        <v/>
      </c>
      <c r="AD54" t="str">
        <f t="shared" si="13"/>
        <v/>
      </c>
      <c r="AE54" t="str">
        <f t="shared" si="14"/>
        <v/>
      </c>
      <c r="AF54" t="str">
        <f t="shared" si="14"/>
        <v/>
      </c>
    </row>
    <row r="55" spans="3:32" x14ac:dyDescent="0.2">
      <c r="C55" t="s">
        <v>660</v>
      </c>
      <c r="D55" t="s">
        <v>661</v>
      </c>
      <c r="I55" t="str">
        <f t="shared" si="2"/>
        <v>临沂沂蒙路201局</v>
      </c>
      <c r="J55" t="str">
        <f t="shared" si="3"/>
        <v>日照海滨五路</v>
      </c>
      <c r="K55" t="str">
        <f t="shared" si="4"/>
        <v/>
      </c>
      <c r="L55" t="str">
        <f t="shared" si="5"/>
        <v/>
      </c>
      <c r="M55" t="str">
        <f t="shared" si="6"/>
        <v/>
      </c>
      <c r="N55" t="s">
        <v>627</v>
      </c>
      <c r="O55" t="s">
        <v>736</v>
      </c>
      <c r="P55" t="s">
        <v>628</v>
      </c>
      <c r="X55" t="str">
        <f t="shared" si="7"/>
        <v>济南山大路</v>
      </c>
      <c r="Y55" t="str">
        <f t="shared" si="8"/>
        <v>齐河务头</v>
      </c>
      <c r="Z55" t="str">
        <f t="shared" si="9"/>
        <v>聊城联通建设路</v>
      </c>
      <c r="AA55" t="str">
        <f t="shared" si="10"/>
        <v/>
      </c>
      <c r="AB55" t="str">
        <f t="shared" si="11"/>
        <v/>
      </c>
      <c r="AC55" t="str">
        <f t="shared" si="12"/>
        <v/>
      </c>
      <c r="AD55" t="str">
        <f t="shared" si="13"/>
        <v/>
      </c>
      <c r="AE55" t="str">
        <f t="shared" si="14"/>
        <v/>
      </c>
      <c r="AF55" t="str">
        <f t="shared" si="14"/>
        <v/>
      </c>
    </row>
    <row r="56" spans="3:32" x14ac:dyDescent="0.2">
      <c r="C56" t="s">
        <v>641</v>
      </c>
      <c r="D56" t="s">
        <v>647</v>
      </c>
      <c r="I56" t="str">
        <f t="shared" si="2"/>
        <v>青岛振华路</v>
      </c>
      <c r="J56" t="str">
        <f t="shared" si="3"/>
        <v>即墨蓝村</v>
      </c>
      <c r="K56" t="str">
        <f t="shared" si="4"/>
        <v/>
      </c>
      <c r="L56" t="str">
        <f t="shared" si="5"/>
        <v/>
      </c>
      <c r="M56" t="str">
        <f t="shared" si="6"/>
        <v/>
      </c>
      <c r="N56" t="s">
        <v>628</v>
      </c>
      <c r="O56" t="s">
        <v>735</v>
      </c>
      <c r="P56" t="s">
        <v>626</v>
      </c>
      <c r="X56" t="str">
        <f t="shared" si="7"/>
        <v>聊城联通建设路</v>
      </c>
      <c r="Y56" t="str">
        <f t="shared" si="8"/>
        <v>程屯支局</v>
      </c>
      <c r="Z56" t="str">
        <f t="shared" si="9"/>
        <v>菏泽中华路新局</v>
      </c>
      <c r="AA56" t="str">
        <f t="shared" si="10"/>
        <v/>
      </c>
      <c r="AB56" t="str">
        <f t="shared" si="11"/>
        <v/>
      </c>
      <c r="AC56" t="str">
        <f t="shared" si="12"/>
        <v/>
      </c>
      <c r="AD56" t="str">
        <f t="shared" si="13"/>
        <v/>
      </c>
      <c r="AE56" t="str">
        <f t="shared" si="14"/>
        <v/>
      </c>
      <c r="AF56" t="str">
        <f t="shared" si="14"/>
        <v/>
      </c>
    </row>
    <row r="57" spans="3:32" x14ac:dyDescent="0.2">
      <c r="C57" t="s">
        <v>641</v>
      </c>
      <c r="D57" t="s">
        <v>661</v>
      </c>
      <c r="I57" t="str">
        <f t="shared" si="2"/>
        <v>青岛振华路</v>
      </c>
      <c r="J57" t="str">
        <f t="shared" si="3"/>
        <v>日照海滨五路</v>
      </c>
      <c r="K57" t="str">
        <f t="shared" si="4"/>
        <v/>
      </c>
      <c r="L57" t="str">
        <f t="shared" si="5"/>
        <v/>
      </c>
      <c r="M57" t="str">
        <f t="shared" si="6"/>
        <v/>
      </c>
      <c r="N57" t="s">
        <v>628</v>
      </c>
      <c r="O57" t="s">
        <v>735</v>
      </c>
      <c r="P57" t="s">
        <v>626</v>
      </c>
      <c r="X57" t="str">
        <f t="shared" si="7"/>
        <v>聊城联通建设路</v>
      </c>
      <c r="Y57" t="str">
        <f t="shared" si="8"/>
        <v>程屯支局</v>
      </c>
      <c r="Z57" t="str">
        <f t="shared" si="9"/>
        <v>菏泽中华路新局</v>
      </c>
      <c r="AA57" t="str">
        <f t="shared" si="10"/>
        <v/>
      </c>
      <c r="AB57" t="str">
        <f t="shared" si="11"/>
        <v/>
      </c>
      <c r="AC57" t="str">
        <f t="shared" si="12"/>
        <v/>
      </c>
      <c r="AD57" t="str">
        <f t="shared" si="13"/>
        <v/>
      </c>
      <c r="AE57" t="str">
        <f t="shared" si="14"/>
        <v/>
      </c>
      <c r="AF57" t="str">
        <f t="shared" si="14"/>
        <v/>
      </c>
    </row>
    <row r="58" spans="3:32" x14ac:dyDescent="0.2">
      <c r="C58" t="s">
        <v>662</v>
      </c>
      <c r="D58" t="s">
        <v>612</v>
      </c>
      <c r="I58" t="str">
        <f t="shared" si="2"/>
        <v>即墨振华街</v>
      </c>
      <c r="J58" t="str">
        <f t="shared" si="3"/>
        <v>威海南竹岛</v>
      </c>
      <c r="K58" t="str">
        <f t="shared" si="4"/>
        <v/>
      </c>
      <c r="L58" t="str">
        <f t="shared" si="5"/>
        <v/>
      </c>
      <c r="M58" t="str">
        <f t="shared" si="6"/>
        <v/>
      </c>
      <c r="N58" t="s">
        <v>629</v>
      </c>
      <c r="O58" t="s">
        <v>734</v>
      </c>
      <c r="P58" t="s">
        <v>622</v>
      </c>
      <c r="Q58" t="s">
        <v>737</v>
      </c>
      <c r="R58" t="s">
        <v>616</v>
      </c>
      <c r="X58" t="str">
        <f t="shared" si="7"/>
        <v>济南四里村</v>
      </c>
      <c r="Y58" t="str">
        <f t="shared" si="8"/>
        <v>齐河新华路</v>
      </c>
      <c r="Z58" t="str">
        <f t="shared" si="9"/>
        <v>禹城行政街</v>
      </c>
      <c r="AA58" t="str">
        <f t="shared" si="10"/>
        <v>平原平安大街</v>
      </c>
      <c r="AB58" t="str">
        <f t="shared" si="11"/>
        <v>德州湖滨南路</v>
      </c>
      <c r="AC58" t="str">
        <f t="shared" si="12"/>
        <v/>
      </c>
      <c r="AD58" t="str">
        <f t="shared" si="13"/>
        <v/>
      </c>
      <c r="AE58" t="str">
        <f t="shared" si="14"/>
        <v/>
      </c>
      <c r="AF58" t="str">
        <f t="shared" si="14"/>
        <v/>
      </c>
    </row>
    <row r="59" spans="3:32" x14ac:dyDescent="0.2">
      <c r="C59" t="s">
        <v>662</v>
      </c>
      <c r="D59" t="s">
        <v>612</v>
      </c>
      <c r="I59" t="str">
        <f t="shared" si="2"/>
        <v>即墨振华街</v>
      </c>
      <c r="J59" t="str">
        <f t="shared" si="3"/>
        <v>威海南竹岛</v>
      </c>
      <c r="K59" t="str">
        <f t="shared" si="4"/>
        <v/>
      </c>
      <c r="L59" t="str">
        <f t="shared" si="5"/>
        <v/>
      </c>
      <c r="M59" t="str">
        <f t="shared" si="6"/>
        <v/>
      </c>
      <c r="N59" t="s">
        <v>629</v>
      </c>
      <c r="O59" t="s">
        <v>734</v>
      </c>
      <c r="P59" t="s">
        <v>622</v>
      </c>
      <c r="Q59" t="s">
        <v>737</v>
      </c>
      <c r="R59" t="s">
        <v>616</v>
      </c>
      <c r="X59" t="str">
        <f t="shared" si="7"/>
        <v>济南四里村</v>
      </c>
      <c r="Y59" t="str">
        <f t="shared" si="8"/>
        <v>齐河新华路</v>
      </c>
      <c r="Z59" t="str">
        <f t="shared" si="9"/>
        <v>禹城行政街</v>
      </c>
      <c r="AA59" t="str">
        <f t="shared" si="10"/>
        <v>平原平安大街</v>
      </c>
      <c r="AB59" t="str">
        <f t="shared" si="11"/>
        <v>德州湖滨南路</v>
      </c>
      <c r="AC59" t="str">
        <f t="shared" si="12"/>
        <v/>
      </c>
      <c r="AD59" t="str">
        <f t="shared" si="13"/>
        <v/>
      </c>
      <c r="AE59" t="str">
        <f t="shared" si="14"/>
        <v/>
      </c>
      <c r="AF59" t="str">
        <f t="shared" si="14"/>
        <v/>
      </c>
    </row>
    <row r="60" spans="3:32" x14ac:dyDescent="0.2">
      <c r="C60" t="s">
        <v>644</v>
      </c>
      <c r="D60" t="s">
        <v>645</v>
      </c>
      <c r="E60" t="s">
        <v>615</v>
      </c>
      <c r="I60" t="str">
        <f t="shared" si="2"/>
        <v>曲阜鼓楼街</v>
      </c>
      <c r="J60" t="str">
        <f t="shared" si="3"/>
        <v>济宁红星东路</v>
      </c>
      <c r="K60" t="str">
        <f t="shared" si="4"/>
        <v>菏泽中华东路</v>
      </c>
      <c r="L60" t="str">
        <f t="shared" si="5"/>
        <v/>
      </c>
      <c r="M60" t="str">
        <f t="shared" si="6"/>
        <v/>
      </c>
      <c r="N60" t="s">
        <v>629</v>
      </c>
      <c r="O60" t="s">
        <v>734</v>
      </c>
      <c r="P60" t="s">
        <v>622</v>
      </c>
      <c r="Q60" t="s">
        <v>737</v>
      </c>
      <c r="R60" t="s">
        <v>616</v>
      </c>
      <c r="X60" t="str">
        <f t="shared" si="7"/>
        <v>济南四里村</v>
      </c>
      <c r="Y60" t="str">
        <f t="shared" si="8"/>
        <v>齐河新华路</v>
      </c>
      <c r="Z60" t="str">
        <f t="shared" si="9"/>
        <v>禹城行政街</v>
      </c>
      <c r="AA60" t="str">
        <f t="shared" si="10"/>
        <v>平原平安大街</v>
      </c>
      <c r="AB60" t="str">
        <f t="shared" si="11"/>
        <v>德州湖滨南路</v>
      </c>
      <c r="AC60" t="str">
        <f t="shared" si="12"/>
        <v/>
      </c>
      <c r="AD60" t="str">
        <f t="shared" si="13"/>
        <v/>
      </c>
      <c r="AE60" t="str">
        <f t="shared" si="14"/>
        <v/>
      </c>
      <c r="AF60" t="str">
        <f t="shared" si="14"/>
        <v/>
      </c>
    </row>
    <row r="61" spans="3:32" x14ac:dyDescent="0.2">
      <c r="C61" t="s">
        <v>644</v>
      </c>
      <c r="D61" t="s">
        <v>645</v>
      </c>
      <c r="E61" t="s">
        <v>615</v>
      </c>
      <c r="I61" t="str">
        <f t="shared" si="2"/>
        <v>曲阜鼓楼街</v>
      </c>
      <c r="J61" t="str">
        <f t="shared" si="3"/>
        <v>济宁红星东路</v>
      </c>
      <c r="K61" t="str">
        <f t="shared" si="4"/>
        <v>菏泽中华东路</v>
      </c>
      <c r="L61" t="str">
        <f t="shared" si="5"/>
        <v/>
      </c>
      <c r="M61" t="str">
        <f t="shared" si="6"/>
        <v/>
      </c>
      <c r="N61" t="s">
        <v>629</v>
      </c>
      <c r="O61" t="s">
        <v>734</v>
      </c>
      <c r="P61" t="s">
        <v>622</v>
      </c>
      <c r="Q61" t="s">
        <v>737</v>
      </c>
      <c r="R61" t="s">
        <v>616</v>
      </c>
      <c r="X61" t="str">
        <f t="shared" si="7"/>
        <v>济南四里村</v>
      </c>
      <c r="Y61" t="str">
        <f t="shared" si="8"/>
        <v>齐河新华路</v>
      </c>
      <c r="Z61" t="str">
        <f t="shared" si="9"/>
        <v>禹城行政街</v>
      </c>
      <c r="AA61" t="str">
        <f t="shared" si="10"/>
        <v>平原平安大街</v>
      </c>
      <c r="AB61" t="str">
        <f t="shared" si="11"/>
        <v>德州湖滨南路</v>
      </c>
      <c r="AC61" t="str">
        <f t="shared" si="12"/>
        <v/>
      </c>
      <c r="AD61" t="str">
        <f t="shared" si="13"/>
        <v/>
      </c>
      <c r="AE61" t="str">
        <f t="shared" si="14"/>
        <v/>
      </c>
      <c r="AF61" t="str">
        <f t="shared" si="14"/>
        <v/>
      </c>
    </row>
    <row r="62" spans="3:32" x14ac:dyDescent="0.2">
      <c r="C62" t="s">
        <v>650</v>
      </c>
      <c r="D62" t="s">
        <v>663</v>
      </c>
      <c r="I62" t="str">
        <f t="shared" si="2"/>
        <v>泰安中心局</v>
      </c>
      <c r="J62" t="str">
        <f t="shared" si="3"/>
        <v>肥城新城路</v>
      </c>
      <c r="K62" t="str">
        <f t="shared" si="4"/>
        <v/>
      </c>
      <c r="L62" t="str">
        <f t="shared" si="5"/>
        <v/>
      </c>
      <c r="M62" t="str">
        <f t="shared" si="6"/>
        <v/>
      </c>
      <c r="N62" t="s">
        <v>630</v>
      </c>
      <c r="O62" t="s">
        <v>738</v>
      </c>
      <c r="P62" t="s">
        <v>624</v>
      </c>
      <c r="X62" t="str">
        <f t="shared" si="7"/>
        <v>德州解放北路</v>
      </c>
      <c r="Y62" t="str">
        <f t="shared" si="8"/>
        <v>禹城火车站</v>
      </c>
      <c r="Z62" t="str">
        <f t="shared" si="9"/>
        <v>济南经十路</v>
      </c>
      <c r="AA62" t="str">
        <f t="shared" si="10"/>
        <v/>
      </c>
      <c r="AB62" t="str">
        <f t="shared" si="11"/>
        <v/>
      </c>
      <c r="AC62" t="str">
        <f t="shared" si="12"/>
        <v/>
      </c>
      <c r="AD62" t="str">
        <f t="shared" si="13"/>
        <v/>
      </c>
      <c r="AE62" t="str">
        <f t="shared" si="14"/>
        <v/>
      </c>
      <c r="AF62" t="str">
        <f t="shared" si="14"/>
        <v/>
      </c>
    </row>
    <row r="63" spans="3:32" x14ac:dyDescent="0.2">
      <c r="C63" t="s">
        <v>664</v>
      </c>
      <c r="D63" t="s">
        <v>652</v>
      </c>
      <c r="I63" t="str">
        <f t="shared" si="2"/>
        <v>泰安青年路中心局</v>
      </c>
      <c r="J63" t="str">
        <f t="shared" si="3"/>
        <v>莱芜大桥路</v>
      </c>
      <c r="K63" t="str">
        <f t="shared" si="4"/>
        <v/>
      </c>
      <c r="L63" t="str">
        <f t="shared" si="5"/>
        <v/>
      </c>
      <c r="M63" t="str">
        <f t="shared" si="6"/>
        <v/>
      </c>
      <c r="N63" t="s">
        <v>630</v>
      </c>
      <c r="O63" t="s">
        <v>738</v>
      </c>
      <c r="P63" t="s">
        <v>624</v>
      </c>
      <c r="X63" t="str">
        <f t="shared" si="7"/>
        <v>德州解放北路</v>
      </c>
      <c r="Y63" t="str">
        <f t="shared" si="8"/>
        <v>禹城火车站</v>
      </c>
      <c r="Z63" t="str">
        <f t="shared" si="9"/>
        <v>济南经十路</v>
      </c>
      <c r="AA63" t="str">
        <f t="shared" si="10"/>
        <v/>
      </c>
      <c r="AB63" t="str">
        <f t="shared" si="11"/>
        <v/>
      </c>
      <c r="AC63" t="str">
        <f t="shared" si="12"/>
        <v/>
      </c>
      <c r="AD63" t="str">
        <f t="shared" si="13"/>
        <v/>
      </c>
      <c r="AE63" t="str">
        <f t="shared" si="14"/>
        <v/>
      </c>
      <c r="AF63" t="str">
        <f t="shared" si="14"/>
        <v/>
      </c>
    </row>
    <row r="64" spans="3:32" x14ac:dyDescent="0.2">
      <c r="C64" t="s">
        <v>664</v>
      </c>
      <c r="D64" t="s">
        <v>652</v>
      </c>
      <c r="I64" t="str">
        <f t="shared" si="2"/>
        <v>泰安青年路中心局</v>
      </c>
      <c r="J64" t="str">
        <f t="shared" si="3"/>
        <v>莱芜大桥路</v>
      </c>
      <c r="K64" t="str">
        <f t="shared" si="4"/>
        <v/>
      </c>
      <c r="L64" t="str">
        <f t="shared" si="5"/>
        <v/>
      </c>
      <c r="M64" t="str">
        <f t="shared" si="6"/>
        <v/>
      </c>
      <c r="N64" t="s">
        <v>631</v>
      </c>
      <c r="O64" t="s">
        <v>656</v>
      </c>
      <c r="P64" t="s">
        <v>739</v>
      </c>
      <c r="Q64" t="s">
        <v>740</v>
      </c>
      <c r="R64" t="s">
        <v>632</v>
      </c>
      <c r="X64" t="str">
        <f t="shared" si="7"/>
        <v>济南共青团</v>
      </c>
      <c r="Y64" t="str">
        <f t="shared" si="8"/>
        <v>长清通信楼</v>
      </c>
      <c r="Z64" t="str">
        <f t="shared" si="9"/>
        <v>平阴</v>
      </c>
      <c r="AA64" t="str">
        <f t="shared" si="10"/>
        <v>东阿府前街</v>
      </c>
      <c r="AB64" t="str">
        <f t="shared" si="11"/>
        <v>聊城柳园南路</v>
      </c>
      <c r="AC64" t="str">
        <f t="shared" si="12"/>
        <v/>
      </c>
      <c r="AD64" t="str">
        <f t="shared" si="13"/>
        <v/>
      </c>
      <c r="AE64" t="str">
        <f t="shared" si="14"/>
        <v/>
      </c>
      <c r="AF64" t="str">
        <f t="shared" si="14"/>
        <v/>
      </c>
    </row>
    <row r="65" spans="3:32" x14ac:dyDescent="0.2">
      <c r="C65" t="s">
        <v>642</v>
      </c>
      <c r="D65" t="s">
        <v>654</v>
      </c>
      <c r="I65" t="str">
        <f t="shared" si="2"/>
        <v>泰安东岳大街</v>
      </c>
      <c r="J65" t="str">
        <f t="shared" si="3"/>
        <v>莱芜原山路</v>
      </c>
      <c r="K65" t="str">
        <f t="shared" si="4"/>
        <v/>
      </c>
      <c r="L65" t="str">
        <f t="shared" si="5"/>
        <v/>
      </c>
      <c r="M65" t="str">
        <f t="shared" si="6"/>
        <v/>
      </c>
      <c r="N65" t="s">
        <v>631</v>
      </c>
      <c r="O65" t="s">
        <v>656</v>
      </c>
      <c r="P65" t="s">
        <v>739</v>
      </c>
      <c r="Q65" t="s">
        <v>740</v>
      </c>
      <c r="R65" t="s">
        <v>632</v>
      </c>
      <c r="X65" t="str">
        <f t="shared" si="7"/>
        <v>济南共青团</v>
      </c>
      <c r="Y65" t="str">
        <f t="shared" si="8"/>
        <v>长清通信楼</v>
      </c>
      <c r="Z65" t="str">
        <f t="shared" si="9"/>
        <v>平阴</v>
      </c>
      <c r="AA65" t="str">
        <f t="shared" si="10"/>
        <v>东阿府前街</v>
      </c>
      <c r="AB65" t="str">
        <f t="shared" si="11"/>
        <v>聊城柳园南路</v>
      </c>
      <c r="AC65" t="str">
        <f t="shared" si="12"/>
        <v/>
      </c>
      <c r="AD65" t="str">
        <f t="shared" si="13"/>
        <v/>
      </c>
      <c r="AE65" t="str">
        <f t="shared" si="14"/>
        <v/>
      </c>
      <c r="AF65" t="str">
        <f t="shared" si="14"/>
        <v/>
      </c>
    </row>
    <row r="66" spans="3:32" x14ac:dyDescent="0.2">
      <c r="C66" t="s">
        <v>642</v>
      </c>
      <c r="D66" t="s">
        <v>654</v>
      </c>
      <c r="I66" t="str">
        <f t="shared" ref="I66:I94" si="15">IF(ISBLANK(C66),"",MID(C66,2,LEN(C66)-2))</f>
        <v>泰安东岳大街</v>
      </c>
      <c r="J66" t="str">
        <f t="shared" ref="J66:J94" si="16">IF(ISBLANK(D66),"",MID(D66,2,LEN(D66)-2))</f>
        <v>莱芜原山路</v>
      </c>
      <c r="K66" t="str">
        <f t="shared" ref="K66:K94" si="17">IF(ISBLANK(E66),"",MID(E66,2,LEN(E66)-2))</f>
        <v/>
      </c>
      <c r="L66" t="str">
        <f t="shared" ref="L66:L94" si="18">IF(ISBLANK(F66),"",MID(F66,2,LEN(F66)-2))</f>
        <v/>
      </c>
      <c r="M66" t="str">
        <f t="shared" ref="M66:M94" si="19">IF(ISBLANK(G66),"",MID(G66,2,LEN(G66)-2))</f>
        <v/>
      </c>
      <c r="N66" t="s">
        <v>631</v>
      </c>
      <c r="O66" t="s">
        <v>656</v>
      </c>
      <c r="P66" t="s">
        <v>739</v>
      </c>
      <c r="Q66" t="s">
        <v>740</v>
      </c>
      <c r="R66" t="s">
        <v>632</v>
      </c>
      <c r="X66" t="str">
        <f t="shared" ref="X66:X129" si="20">IF(ISBLANK(N66),"",MID(N66,2,LEN(N66)-2))</f>
        <v>济南共青团</v>
      </c>
      <c r="Y66" t="str">
        <f t="shared" ref="Y66:Y129" si="21">IF(ISBLANK(O66),"",MID(O66,2,LEN(O66)-2))</f>
        <v>长清通信楼</v>
      </c>
      <c r="Z66" t="str">
        <f t="shared" ref="Z66:Z129" si="22">IF(ISBLANK(P66),"",MID(P66,2,LEN(P66)-2))</f>
        <v>平阴</v>
      </c>
      <c r="AA66" t="str">
        <f t="shared" ref="AA66:AA129" si="23">IF(ISBLANK(Q66),"",MID(Q66,2,LEN(Q66)-2))</f>
        <v>东阿府前街</v>
      </c>
      <c r="AB66" t="str">
        <f t="shared" ref="AB66:AB129" si="24">IF(ISBLANK(R66),"",MID(R66,2,LEN(R66)-2))</f>
        <v>聊城柳园南路</v>
      </c>
      <c r="AC66" t="str">
        <f t="shared" ref="AC66:AC129" si="25">IF(ISBLANK(S66),"",MID(S66,2,LEN(S66)-2))</f>
        <v/>
      </c>
      <c r="AD66" t="str">
        <f t="shared" ref="AD66:AD129" si="26">IF(ISBLANK(T66),"",MID(T66,2,LEN(T66)-2))</f>
        <v/>
      </c>
      <c r="AE66" t="str">
        <f t="shared" ref="AE66:AF129" si="27">IF(ISBLANK(U66),"",MID(U66,2,LEN(U66)-2))</f>
        <v/>
      </c>
      <c r="AF66" t="str">
        <f t="shared" si="27"/>
        <v/>
      </c>
    </row>
    <row r="67" spans="3:32" x14ac:dyDescent="0.2">
      <c r="C67" t="s">
        <v>647</v>
      </c>
      <c r="D67" t="s">
        <v>665</v>
      </c>
      <c r="I67" t="str">
        <f t="shared" si="15"/>
        <v>即墨蓝村</v>
      </c>
      <c r="J67" t="str">
        <f t="shared" si="16"/>
        <v>威海青岛北路</v>
      </c>
      <c r="K67" t="str">
        <f t="shared" si="17"/>
        <v/>
      </c>
      <c r="L67" t="str">
        <f t="shared" si="18"/>
        <v/>
      </c>
      <c r="M67" t="str">
        <f t="shared" si="19"/>
        <v/>
      </c>
      <c r="N67" t="s">
        <v>631</v>
      </c>
      <c r="O67" t="s">
        <v>656</v>
      </c>
      <c r="P67" t="s">
        <v>739</v>
      </c>
      <c r="Q67" t="s">
        <v>740</v>
      </c>
      <c r="R67" t="s">
        <v>632</v>
      </c>
      <c r="X67" t="str">
        <f t="shared" si="20"/>
        <v>济南共青团</v>
      </c>
      <c r="Y67" t="str">
        <f t="shared" si="21"/>
        <v>长清通信楼</v>
      </c>
      <c r="Z67" t="str">
        <f t="shared" si="22"/>
        <v>平阴</v>
      </c>
      <c r="AA67" t="str">
        <f t="shared" si="23"/>
        <v>东阿府前街</v>
      </c>
      <c r="AB67" t="str">
        <f t="shared" si="24"/>
        <v>聊城柳园南路</v>
      </c>
      <c r="AC67" t="str">
        <f t="shared" si="25"/>
        <v/>
      </c>
      <c r="AD67" t="str">
        <f t="shared" si="26"/>
        <v/>
      </c>
      <c r="AE67" t="str">
        <f t="shared" si="27"/>
        <v/>
      </c>
      <c r="AF67" t="str">
        <f t="shared" si="27"/>
        <v/>
      </c>
    </row>
    <row r="68" spans="3:32" x14ac:dyDescent="0.2">
      <c r="C68" t="s">
        <v>666</v>
      </c>
      <c r="D68" t="s">
        <v>667</v>
      </c>
      <c r="I68" t="str">
        <f t="shared" si="15"/>
        <v>栖霞市局</v>
      </c>
      <c r="J68" t="str">
        <f t="shared" si="16"/>
        <v>芝罘区青年路</v>
      </c>
      <c r="K68" t="str">
        <f t="shared" si="17"/>
        <v/>
      </c>
      <c r="L68" t="str">
        <f t="shared" si="18"/>
        <v/>
      </c>
      <c r="M68" t="str">
        <f t="shared" si="19"/>
        <v/>
      </c>
      <c r="N68" t="s">
        <v>624</v>
      </c>
      <c r="O68" t="s">
        <v>741</v>
      </c>
      <c r="P68" t="s">
        <v>628</v>
      </c>
      <c r="X68" t="str">
        <f t="shared" si="20"/>
        <v>济南经十路</v>
      </c>
      <c r="Y68" t="str">
        <f t="shared" si="21"/>
        <v>平阴西基站</v>
      </c>
      <c r="Z68" t="str">
        <f t="shared" si="22"/>
        <v>聊城联通建设路</v>
      </c>
      <c r="AA68" t="str">
        <f t="shared" si="23"/>
        <v/>
      </c>
      <c r="AB68" t="str">
        <f t="shared" si="24"/>
        <v/>
      </c>
      <c r="AC68" t="str">
        <f t="shared" si="25"/>
        <v/>
      </c>
      <c r="AD68" t="str">
        <f t="shared" si="26"/>
        <v/>
      </c>
      <c r="AE68" t="str">
        <f t="shared" si="27"/>
        <v/>
      </c>
      <c r="AF68" t="str">
        <f t="shared" si="27"/>
        <v/>
      </c>
    </row>
    <row r="69" spans="3:32" x14ac:dyDescent="0.2">
      <c r="C69" t="s">
        <v>634</v>
      </c>
      <c r="D69" t="s">
        <v>608</v>
      </c>
      <c r="I69" t="str">
        <f t="shared" si="15"/>
        <v>潍坊河西局</v>
      </c>
      <c r="J69" t="str">
        <f t="shared" si="16"/>
        <v>东营济南路</v>
      </c>
      <c r="K69" t="str">
        <f t="shared" si="17"/>
        <v/>
      </c>
      <c r="L69" t="str">
        <f t="shared" si="18"/>
        <v/>
      </c>
      <c r="M69" t="str">
        <f t="shared" si="19"/>
        <v/>
      </c>
      <c r="N69" t="s">
        <v>624</v>
      </c>
      <c r="O69" t="s">
        <v>741</v>
      </c>
      <c r="P69" t="s">
        <v>628</v>
      </c>
      <c r="X69" t="str">
        <f t="shared" si="20"/>
        <v>济南经十路</v>
      </c>
      <c r="Y69" t="str">
        <f t="shared" si="21"/>
        <v>平阴西基站</v>
      </c>
      <c r="Z69" t="str">
        <f t="shared" si="22"/>
        <v>聊城联通建设路</v>
      </c>
      <c r="AA69" t="str">
        <f t="shared" si="23"/>
        <v/>
      </c>
      <c r="AB69" t="str">
        <f t="shared" si="24"/>
        <v/>
      </c>
      <c r="AC69" t="str">
        <f t="shared" si="25"/>
        <v/>
      </c>
      <c r="AD69" t="str">
        <f t="shared" si="26"/>
        <v/>
      </c>
      <c r="AE69" t="str">
        <f t="shared" si="27"/>
        <v/>
      </c>
      <c r="AF69" t="str">
        <f t="shared" si="27"/>
        <v/>
      </c>
    </row>
    <row r="70" spans="3:32" x14ac:dyDescent="0.2">
      <c r="C70" t="s">
        <v>634</v>
      </c>
      <c r="D70" t="s">
        <v>668</v>
      </c>
      <c r="I70" t="str">
        <f t="shared" si="15"/>
        <v>潍坊河西局</v>
      </c>
      <c r="J70" t="str">
        <f t="shared" si="16"/>
        <v>广饶</v>
      </c>
      <c r="K70" t="str">
        <f t="shared" si="17"/>
        <v/>
      </c>
      <c r="L70" t="str">
        <f t="shared" si="18"/>
        <v/>
      </c>
      <c r="M70" t="str">
        <f t="shared" si="19"/>
        <v/>
      </c>
      <c r="N70" t="s">
        <v>631</v>
      </c>
      <c r="O70" t="s">
        <v>742</v>
      </c>
      <c r="P70" t="s">
        <v>633</v>
      </c>
      <c r="X70" t="str">
        <f t="shared" si="20"/>
        <v>济南共青团</v>
      </c>
      <c r="Y70" t="str">
        <f t="shared" si="21"/>
        <v>邹平老局</v>
      </c>
      <c r="Z70" t="str">
        <f t="shared" si="22"/>
        <v>淄博中心路</v>
      </c>
      <c r="AA70" t="str">
        <f t="shared" si="23"/>
        <v/>
      </c>
      <c r="AB70" t="str">
        <f t="shared" si="24"/>
        <v/>
      </c>
      <c r="AC70" t="str">
        <f t="shared" si="25"/>
        <v/>
      </c>
      <c r="AD70" t="str">
        <f t="shared" si="26"/>
        <v/>
      </c>
      <c r="AE70" t="str">
        <f t="shared" si="27"/>
        <v/>
      </c>
      <c r="AF70" t="str">
        <f t="shared" si="27"/>
        <v/>
      </c>
    </row>
    <row r="71" spans="3:32" x14ac:dyDescent="0.2">
      <c r="C71" t="s">
        <v>640</v>
      </c>
      <c r="D71" t="s">
        <v>651</v>
      </c>
      <c r="I71" t="str">
        <f t="shared" si="15"/>
        <v>潍坊东方路</v>
      </c>
      <c r="J71" t="str">
        <f t="shared" si="16"/>
        <v>临沂金雀山</v>
      </c>
      <c r="K71" t="str">
        <f t="shared" si="17"/>
        <v/>
      </c>
      <c r="L71" t="str">
        <f t="shared" si="18"/>
        <v/>
      </c>
      <c r="M71" t="str">
        <f t="shared" si="19"/>
        <v/>
      </c>
      <c r="N71" t="s">
        <v>631</v>
      </c>
      <c r="O71" t="s">
        <v>742</v>
      </c>
      <c r="P71" t="s">
        <v>633</v>
      </c>
      <c r="X71" t="str">
        <f t="shared" si="20"/>
        <v>济南共青团</v>
      </c>
      <c r="Y71" t="str">
        <f t="shared" si="21"/>
        <v>邹平老局</v>
      </c>
      <c r="Z71" t="str">
        <f t="shared" si="22"/>
        <v>淄博中心路</v>
      </c>
      <c r="AA71" t="str">
        <f t="shared" si="23"/>
        <v/>
      </c>
      <c r="AB71" t="str">
        <f t="shared" si="24"/>
        <v/>
      </c>
      <c r="AC71" t="str">
        <f t="shared" si="25"/>
        <v/>
      </c>
      <c r="AD71" t="str">
        <f t="shared" si="26"/>
        <v/>
      </c>
      <c r="AE71" t="str">
        <f t="shared" si="27"/>
        <v/>
      </c>
      <c r="AF71" t="str">
        <f t="shared" si="27"/>
        <v/>
      </c>
    </row>
    <row r="72" spans="3:32" x14ac:dyDescent="0.2">
      <c r="C72" t="s">
        <v>640</v>
      </c>
      <c r="D72" t="s">
        <v>669</v>
      </c>
      <c r="I72" t="str">
        <f t="shared" si="15"/>
        <v>潍坊东方路</v>
      </c>
      <c r="J72" t="str">
        <f t="shared" si="16"/>
        <v>昌邑青乡</v>
      </c>
      <c r="K72" t="str">
        <f t="shared" si="17"/>
        <v/>
      </c>
      <c r="L72" t="str">
        <f t="shared" si="18"/>
        <v/>
      </c>
      <c r="M72" t="str">
        <f t="shared" si="19"/>
        <v/>
      </c>
      <c r="N72" t="s">
        <v>633</v>
      </c>
      <c r="O72" t="s">
        <v>743</v>
      </c>
      <c r="P72" t="s">
        <v>634</v>
      </c>
      <c r="X72" t="str">
        <f t="shared" si="20"/>
        <v>淄博中心路</v>
      </c>
      <c r="Y72" t="str">
        <f t="shared" si="21"/>
        <v>昌乐</v>
      </c>
      <c r="Z72" t="str">
        <f t="shared" si="22"/>
        <v>潍坊河西局</v>
      </c>
      <c r="AA72" t="str">
        <f t="shared" si="23"/>
        <v/>
      </c>
      <c r="AB72" t="str">
        <f t="shared" si="24"/>
        <v/>
      </c>
      <c r="AC72" t="str">
        <f t="shared" si="25"/>
        <v/>
      </c>
      <c r="AD72" t="str">
        <f t="shared" si="26"/>
        <v/>
      </c>
      <c r="AE72" t="str">
        <f t="shared" si="27"/>
        <v/>
      </c>
      <c r="AF72" t="str">
        <f t="shared" si="27"/>
        <v/>
      </c>
    </row>
    <row r="73" spans="3:32" x14ac:dyDescent="0.2">
      <c r="C73" t="s">
        <v>670</v>
      </c>
      <c r="D73" t="s">
        <v>661</v>
      </c>
      <c r="I73" t="str">
        <f t="shared" si="15"/>
        <v>潍坊东方</v>
      </c>
      <c r="J73" t="str">
        <f t="shared" si="16"/>
        <v>日照海滨五路</v>
      </c>
      <c r="K73" t="str">
        <f t="shared" si="17"/>
        <v/>
      </c>
      <c r="L73" t="str">
        <f t="shared" si="18"/>
        <v/>
      </c>
      <c r="M73" t="str">
        <f t="shared" si="19"/>
        <v/>
      </c>
      <c r="N73" t="s">
        <v>633</v>
      </c>
      <c r="O73" t="s">
        <v>743</v>
      </c>
      <c r="P73" t="s">
        <v>634</v>
      </c>
      <c r="X73" t="str">
        <f t="shared" si="20"/>
        <v>淄博中心路</v>
      </c>
      <c r="Y73" t="str">
        <f t="shared" si="21"/>
        <v>昌乐</v>
      </c>
      <c r="Z73" t="str">
        <f t="shared" si="22"/>
        <v>潍坊河西局</v>
      </c>
      <c r="AA73" t="str">
        <f t="shared" si="23"/>
        <v/>
      </c>
      <c r="AB73" t="str">
        <f t="shared" si="24"/>
        <v/>
      </c>
      <c r="AC73" t="str">
        <f t="shared" si="25"/>
        <v/>
      </c>
      <c r="AD73" t="str">
        <f t="shared" si="26"/>
        <v/>
      </c>
      <c r="AE73" t="str">
        <f t="shared" si="27"/>
        <v/>
      </c>
      <c r="AF73" t="str">
        <f t="shared" si="27"/>
        <v/>
      </c>
    </row>
    <row r="74" spans="3:32" x14ac:dyDescent="0.2">
      <c r="C74" t="s">
        <v>634</v>
      </c>
      <c r="D74" t="s">
        <v>671</v>
      </c>
      <c r="I74" t="str">
        <f t="shared" si="15"/>
        <v>潍坊河西局</v>
      </c>
      <c r="J74" t="str">
        <f t="shared" si="16"/>
        <v>五莲解放路</v>
      </c>
      <c r="K74" t="str">
        <f t="shared" si="17"/>
        <v/>
      </c>
      <c r="L74" t="str">
        <f t="shared" si="18"/>
        <v/>
      </c>
      <c r="M74" t="str">
        <f t="shared" si="19"/>
        <v/>
      </c>
      <c r="N74" t="s">
        <v>634</v>
      </c>
      <c r="O74" t="s">
        <v>744</v>
      </c>
      <c r="P74" t="s">
        <v>745</v>
      </c>
      <c r="Q74" t="s">
        <v>746</v>
      </c>
      <c r="R74" t="s">
        <v>747</v>
      </c>
      <c r="S74" t="s">
        <v>635</v>
      </c>
      <c r="X74" t="str">
        <f t="shared" si="20"/>
        <v>潍坊河西局</v>
      </c>
      <c r="Y74" t="str">
        <f t="shared" si="21"/>
        <v>昌邑饮马</v>
      </c>
      <c r="Z74" t="str">
        <f t="shared" si="22"/>
        <v>高密</v>
      </c>
      <c r="AA74" t="str">
        <f t="shared" si="23"/>
        <v>胶州马店</v>
      </c>
      <c r="AB74" t="str">
        <f t="shared" si="24"/>
        <v>城阳</v>
      </c>
      <c r="AC74" t="str">
        <f t="shared" si="25"/>
        <v>青岛山东路</v>
      </c>
      <c r="AD74" t="str">
        <f t="shared" si="26"/>
        <v/>
      </c>
      <c r="AE74" t="str">
        <f t="shared" si="27"/>
        <v/>
      </c>
      <c r="AF74" t="str">
        <f t="shared" si="27"/>
        <v/>
      </c>
    </row>
    <row r="75" spans="3:32" x14ac:dyDescent="0.2">
      <c r="C75" t="s">
        <v>634</v>
      </c>
      <c r="D75" t="s">
        <v>672</v>
      </c>
      <c r="E75" t="s">
        <v>648</v>
      </c>
      <c r="F75" t="s">
        <v>673</v>
      </c>
      <c r="G75" t="s">
        <v>612</v>
      </c>
      <c r="I75" t="str">
        <f t="shared" si="15"/>
        <v>潍坊河西局</v>
      </c>
      <c r="J75" t="str">
        <f t="shared" si="16"/>
        <v>烟台大季家</v>
      </c>
      <c r="K75" t="str">
        <f t="shared" si="17"/>
        <v>烟台大海阳</v>
      </c>
      <c r="L75" t="str">
        <f t="shared" si="18"/>
        <v>威海初村</v>
      </c>
      <c r="M75" t="str">
        <f t="shared" si="19"/>
        <v>威海南竹岛</v>
      </c>
      <c r="N75" t="s">
        <v>634</v>
      </c>
      <c r="O75" t="s">
        <v>744</v>
      </c>
      <c r="P75" t="s">
        <v>745</v>
      </c>
      <c r="Q75" t="s">
        <v>746</v>
      </c>
      <c r="R75" t="s">
        <v>747</v>
      </c>
      <c r="S75" t="s">
        <v>635</v>
      </c>
      <c r="X75" t="str">
        <f t="shared" si="20"/>
        <v>潍坊河西局</v>
      </c>
      <c r="Y75" t="str">
        <f t="shared" si="21"/>
        <v>昌邑饮马</v>
      </c>
      <c r="Z75" t="str">
        <f t="shared" si="22"/>
        <v>高密</v>
      </c>
      <c r="AA75" t="str">
        <f t="shared" si="23"/>
        <v>胶州马店</v>
      </c>
      <c r="AB75" t="str">
        <f t="shared" si="24"/>
        <v>城阳</v>
      </c>
      <c r="AC75" t="str">
        <f t="shared" si="25"/>
        <v>青岛山东路</v>
      </c>
      <c r="AD75" t="str">
        <f t="shared" si="26"/>
        <v/>
      </c>
      <c r="AE75" t="str">
        <f t="shared" si="27"/>
        <v/>
      </c>
      <c r="AF75" t="str">
        <f t="shared" si="27"/>
        <v/>
      </c>
    </row>
    <row r="76" spans="3:32" x14ac:dyDescent="0.2">
      <c r="C76" t="s">
        <v>634</v>
      </c>
      <c r="D76" t="s">
        <v>672</v>
      </c>
      <c r="E76" t="s">
        <v>648</v>
      </c>
      <c r="F76" t="s">
        <v>673</v>
      </c>
      <c r="G76" t="s">
        <v>612</v>
      </c>
      <c r="I76" t="str">
        <f t="shared" si="15"/>
        <v>潍坊河西局</v>
      </c>
      <c r="J76" t="str">
        <f t="shared" si="16"/>
        <v>烟台大季家</v>
      </c>
      <c r="K76" t="str">
        <f t="shared" si="17"/>
        <v>烟台大海阳</v>
      </c>
      <c r="L76" t="str">
        <f t="shared" si="18"/>
        <v>威海初村</v>
      </c>
      <c r="M76" t="str">
        <f t="shared" si="19"/>
        <v>威海南竹岛</v>
      </c>
      <c r="N76" t="s">
        <v>634</v>
      </c>
      <c r="O76" t="s">
        <v>744</v>
      </c>
      <c r="P76" t="s">
        <v>745</v>
      </c>
      <c r="Q76" t="s">
        <v>746</v>
      </c>
      <c r="R76" t="s">
        <v>747</v>
      </c>
      <c r="S76" t="s">
        <v>635</v>
      </c>
      <c r="X76" t="str">
        <f t="shared" si="20"/>
        <v>潍坊河西局</v>
      </c>
      <c r="Y76" t="str">
        <f t="shared" si="21"/>
        <v>昌邑饮马</v>
      </c>
      <c r="Z76" t="str">
        <f t="shared" si="22"/>
        <v>高密</v>
      </c>
      <c r="AA76" t="str">
        <f t="shared" si="23"/>
        <v>胶州马店</v>
      </c>
      <c r="AB76" t="str">
        <f t="shared" si="24"/>
        <v>城阳</v>
      </c>
      <c r="AC76" t="str">
        <f t="shared" si="25"/>
        <v>青岛山东路</v>
      </c>
      <c r="AD76" t="str">
        <f t="shared" si="26"/>
        <v/>
      </c>
      <c r="AE76" t="str">
        <f t="shared" si="27"/>
        <v/>
      </c>
      <c r="AF76" t="str">
        <f t="shared" si="27"/>
        <v/>
      </c>
    </row>
    <row r="77" spans="3:32" x14ac:dyDescent="0.2">
      <c r="C77" t="s">
        <v>634</v>
      </c>
      <c r="D77" t="s">
        <v>672</v>
      </c>
      <c r="E77" t="s">
        <v>648</v>
      </c>
      <c r="F77" t="s">
        <v>673</v>
      </c>
      <c r="G77" t="s">
        <v>612</v>
      </c>
      <c r="I77" t="str">
        <f t="shared" si="15"/>
        <v>潍坊河西局</v>
      </c>
      <c r="J77" t="str">
        <f t="shared" si="16"/>
        <v>烟台大季家</v>
      </c>
      <c r="K77" t="str">
        <f t="shared" si="17"/>
        <v>烟台大海阳</v>
      </c>
      <c r="L77" t="str">
        <f t="shared" si="18"/>
        <v>威海初村</v>
      </c>
      <c r="M77" t="str">
        <f t="shared" si="19"/>
        <v>威海南竹岛</v>
      </c>
      <c r="N77" t="s">
        <v>634</v>
      </c>
      <c r="O77" t="s">
        <v>744</v>
      </c>
      <c r="P77" t="s">
        <v>745</v>
      </c>
      <c r="Q77" t="s">
        <v>746</v>
      </c>
      <c r="R77" t="s">
        <v>747</v>
      </c>
      <c r="S77" t="s">
        <v>635</v>
      </c>
      <c r="X77" t="str">
        <f t="shared" si="20"/>
        <v>潍坊河西局</v>
      </c>
      <c r="Y77" t="str">
        <f t="shared" si="21"/>
        <v>昌邑饮马</v>
      </c>
      <c r="Z77" t="str">
        <f t="shared" si="22"/>
        <v>高密</v>
      </c>
      <c r="AA77" t="str">
        <f t="shared" si="23"/>
        <v>胶州马店</v>
      </c>
      <c r="AB77" t="str">
        <f t="shared" si="24"/>
        <v>城阳</v>
      </c>
      <c r="AC77" t="str">
        <f t="shared" si="25"/>
        <v>青岛山东路</v>
      </c>
      <c r="AD77" t="str">
        <f t="shared" si="26"/>
        <v/>
      </c>
      <c r="AE77" t="str">
        <f t="shared" si="27"/>
        <v/>
      </c>
      <c r="AF77" t="str">
        <f t="shared" si="27"/>
        <v/>
      </c>
    </row>
    <row r="78" spans="3:32" x14ac:dyDescent="0.2">
      <c r="C78" t="s">
        <v>634</v>
      </c>
      <c r="D78" t="s">
        <v>672</v>
      </c>
      <c r="E78" t="s">
        <v>648</v>
      </c>
      <c r="F78" t="s">
        <v>673</v>
      </c>
      <c r="G78" t="s">
        <v>612</v>
      </c>
      <c r="I78" t="str">
        <f t="shared" si="15"/>
        <v>潍坊河西局</v>
      </c>
      <c r="J78" t="str">
        <f t="shared" si="16"/>
        <v>烟台大季家</v>
      </c>
      <c r="K78" t="str">
        <f t="shared" si="17"/>
        <v>烟台大海阳</v>
      </c>
      <c r="L78" t="str">
        <f t="shared" si="18"/>
        <v>威海初村</v>
      </c>
      <c r="M78" t="str">
        <f t="shared" si="19"/>
        <v>威海南竹岛</v>
      </c>
      <c r="N78" t="s">
        <v>634</v>
      </c>
      <c r="O78" t="s">
        <v>744</v>
      </c>
      <c r="P78" t="s">
        <v>745</v>
      </c>
      <c r="Q78" t="s">
        <v>746</v>
      </c>
      <c r="R78" t="s">
        <v>747</v>
      </c>
      <c r="S78" t="s">
        <v>635</v>
      </c>
      <c r="X78" t="str">
        <f t="shared" si="20"/>
        <v>潍坊河西局</v>
      </c>
      <c r="Y78" t="str">
        <f t="shared" si="21"/>
        <v>昌邑饮马</v>
      </c>
      <c r="Z78" t="str">
        <f t="shared" si="22"/>
        <v>高密</v>
      </c>
      <c r="AA78" t="str">
        <f t="shared" si="23"/>
        <v>胶州马店</v>
      </c>
      <c r="AB78" t="str">
        <f t="shared" si="24"/>
        <v>城阳</v>
      </c>
      <c r="AC78" t="str">
        <f t="shared" si="25"/>
        <v>青岛山东路</v>
      </c>
      <c r="AD78" t="str">
        <f t="shared" si="26"/>
        <v/>
      </c>
      <c r="AE78" t="str">
        <f t="shared" si="27"/>
        <v/>
      </c>
      <c r="AF78" t="str">
        <f t="shared" si="27"/>
        <v/>
      </c>
    </row>
    <row r="79" spans="3:32" x14ac:dyDescent="0.2">
      <c r="C79" t="s">
        <v>637</v>
      </c>
      <c r="D79" t="s">
        <v>674</v>
      </c>
      <c r="E79" t="s">
        <v>648</v>
      </c>
      <c r="F79" t="s">
        <v>675</v>
      </c>
      <c r="G79" t="s">
        <v>612</v>
      </c>
      <c r="I79" t="str">
        <f t="shared" si="15"/>
        <v>潍坊四平路</v>
      </c>
      <c r="J79" t="str">
        <f t="shared" si="16"/>
        <v>烟台开发区</v>
      </c>
      <c r="K79" t="str">
        <f t="shared" si="17"/>
        <v>烟台大海阳</v>
      </c>
      <c r="L79" t="str">
        <f t="shared" si="18"/>
        <v>威海新威路522局</v>
      </c>
      <c r="M79" t="str">
        <f t="shared" si="19"/>
        <v>威海南竹岛</v>
      </c>
      <c r="N79" t="s">
        <v>629</v>
      </c>
      <c r="O79" t="s">
        <v>748</v>
      </c>
      <c r="P79" t="s">
        <v>636</v>
      </c>
      <c r="X79" t="str">
        <f t="shared" si="20"/>
        <v>济南四里村</v>
      </c>
      <c r="Y79" t="str">
        <f t="shared" si="21"/>
        <v>明水</v>
      </c>
      <c r="Z79" t="str">
        <f t="shared" si="22"/>
        <v>淄博柳泉路</v>
      </c>
      <c r="AA79" t="str">
        <f t="shared" si="23"/>
        <v/>
      </c>
      <c r="AB79" t="str">
        <f t="shared" si="24"/>
        <v/>
      </c>
      <c r="AC79" t="str">
        <f t="shared" si="25"/>
        <v/>
      </c>
      <c r="AD79" t="str">
        <f t="shared" si="26"/>
        <v/>
      </c>
      <c r="AE79" t="str">
        <f t="shared" si="27"/>
        <v/>
      </c>
      <c r="AF79" t="str">
        <f t="shared" si="27"/>
        <v/>
      </c>
    </row>
    <row r="80" spans="3:32" x14ac:dyDescent="0.2">
      <c r="C80" t="s">
        <v>637</v>
      </c>
      <c r="D80" t="s">
        <v>674</v>
      </c>
      <c r="E80" t="s">
        <v>648</v>
      </c>
      <c r="F80" t="s">
        <v>675</v>
      </c>
      <c r="G80" t="s">
        <v>612</v>
      </c>
      <c r="I80" t="str">
        <f t="shared" si="15"/>
        <v>潍坊四平路</v>
      </c>
      <c r="J80" t="str">
        <f t="shared" si="16"/>
        <v>烟台开发区</v>
      </c>
      <c r="K80" t="str">
        <f t="shared" si="17"/>
        <v>烟台大海阳</v>
      </c>
      <c r="L80" t="str">
        <f t="shared" si="18"/>
        <v>威海新威路522局</v>
      </c>
      <c r="M80" t="str">
        <f t="shared" si="19"/>
        <v>威海南竹岛</v>
      </c>
      <c r="N80" t="s">
        <v>629</v>
      </c>
      <c r="O80" t="s">
        <v>748</v>
      </c>
      <c r="P80" t="s">
        <v>636</v>
      </c>
      <c r="X80" t="str">
        <f t="shared" si="20"/>
        <v>济南四里村</v>
      </c>
      <c r="Y80" t="str">
        <f t="shared" si="21"/>
        <v>明水</v>
      </c>
      <c r="Z80" t="str">
        <f t="shared" si="22"/>
        <v>淄博柳泉路</v>
      </c>
      <c r="AA80" t="str">
        <f t="shared" si="23"/>
        <v/>
      </c>
      <c r="AB80" t="str">
        <f t="shared" si="24"/>
        <v/>
      </c>
      <c r="AC80" t="str">
        <f t="shared" si="25"/>
        <v/>
      </c>
      <c r="AD80" t="str">
        <f t="shared" si="26"/>
        <v/>
      </c>
      <c r="AE80" t="str">
        <f t="shared" si="27"/>
        <v/>
      </c>
      <c r="AF80" t="str">
        <f t="shared" si="27"/>
        <v/>
      </c>
    </row>
    <row r="81" spans="3:32" x14ac:dyDescent="0.2">
      <c r="C81" t="s">
        <v>648</v>
      </c>
      <c r="D81" t="s">
        <v>666</v>
      </c>
      <c r="I81" t="str">
        <f t="shared" si="15"/>
        <v>烟台大海阳</v>
      </c>
      <c r="J81" t="str">
        <f t="shared" si="16"/>
        <v>栖霞市局</v>
      </c>
      <c r="K81" t="str">
        <f t="shared" si="17"/>
        <v/>
      </c>
      <c r="L81" t="str">
        <f t="shared" si="18"/>
        <v/>
      </c>
      <c r="M81" t="str">
        <f t="shared" si="19"/>
        <v/>
      </c>
      <c r="N81" t="s">
        <v>636</v>
      </c>
      <c r="O81" t="s">
        <v>749</v>
      </c>
      <c r="P81" t="s">
        <v>637</v>
      </c>
      <c r="X81" t="str">
        <f t="shared" si="20"/>
        <v>淄博柳泉路</v>
      </c>
      <c r="Y81" t="str">
        <f t="shared" si="21"/>
        <v>昌乐北局</v>
      </c>
      <c r="Z81" t="str">
        <f t="shared" si="22"/>
        <v>潍坊四平路</v>
      </c>
      <c r="AA81" t="str">
        <f t="shared" si="23"/>
        <v/>
      </c>
      <c r="AB81" t="str">
        <f t="shared" si="24"/>
        <v/>
      </c>
      <c r="AC81" t="str">
        <f t="shared" si="25"/>
        <v/>
      </c>
      <c r="AD81" t="str">
        <f t="shared" si="26"/>
        <v/>
      </c>
      <c r="AE81" t="str">
        <f t="shared" si="27"/>
        <v/>
      </c>
      <c r="AF81" t="str">
        <f t="shared" si="27"/>
        <v/>
      </c>
    </row>
    <row r="82" spans="3:32" x14ac:dyDescent="0.2">
      <c r="C82" t="s">
        <v>637</v>
      </c>
      <c r="D82" t="s">
        <v>674</v>
      </c>
      <c r="E82" t="s">
        <v>648</v>
      </c>
      <c r="F82" t="s">
        <v>675</v>
      </c>
      <c r="G82" t="s">
        <v>612</v>
      </c>
      <c r="I82" t="str">
        <f t="shared" si="15"/>
        <v>潍坊四平路</v>
      </c>
      <c r="J82" t="str">
        <f t="shared" si="16"/>
        <v>烟台开发区</v>
      </c>
      <c r="K82" t="str">
        <f t="shared" si="17"/>
        <v>烟台大海阳</v>
      </c>
      <c r="L82" t="str">
        <f t="shared" si="18"/>
        <v>威海新威路522局</v>
      </c>
      <c r="M82" t="str">
        <f t="shared" si="19"/>
        <v>威海南竹岛</v>
      </c>
      <c r="N82" t="s">
        <v>636</v>
      </c>
      <c r="O82" t="s">
        <v>749</v>
      </c>
      <c r="P82" t="s">
        <v>637</v>
      </c>
      <c r="X82" t="str">
        <f t="shared" si="20"/>
        <v>淄博柳泉路</v>
      </c>
      <c r="Y82" t="str">
        <f t="shared" si="21"/>
        <v>昌乐北局</v>
      </c>
      <c r="Z82" t="str">
        <f t="shared" si="22"/>
        <v>潍坊四平路</v>
      </c>
      <c r="AA82" t="str">
        <f t="shared" si="23"/>
        <v/>
      </c>
      <c r="AB82" t="str">
        <f t="shared" si="24"/>
        <v/>
      </c>
      <c r="AC82" t="str">
        <f t="shared" si="25"/>
        <v/>
      </c>
      <c r="AD82" t="str">
        <f t="shared" si="26"/>
        <v/>
      </c>
      <c r="AE82" t="str">
        <f t="shared" si="27"/>
        <v/>
      </c>
      <c r="AF82" t="str">
        <f t="shared" si="27"/>
        <v/>
      </c>
    </row>
    <row r="83" spans="3:32" x14ac:dyDescent="0.2">
      <c r="C83" t="s">
        <v>637</v>
      </c>
      <c r="D83" t="s">
        <v>674</v>
      </c>
      <c r="E83" t="s">
        <v>648</v>
      </c>
      <c r="F83" t="s">
        <v>675</v>
      </c>
      <c r="G83" t="s">
        <v>612</v>
      </c>
      <c r="I83" t="str">
        <f t="shared" si="15"/>
        <v>潍坊四平路</v>
      </c>
      <c r="J83" t="str">
        <f t="shared" si="16"/>
        <v>烟台开发区</v>
      </c>
      <c r="K83" t="str">
        <f t="shared" si="17"/>
        <v>烟台大海阳</v>
      </c>
      <c r="L83" t="str">
        <f t="shared" si="18"/>
        <v>威海新威路522局</v>
      </c>
      <c r="M83" t="str">
        <f t="shared" si="19"/>
        <v>威海南竹岛</v>
      </c>
      <c r="N83" t="s">
        <v>637</v>
      </c>
      <c r="O83" t="s">
        <v>745</v>
      </c>
      <c r="P83" t="s">
        <v>747</v>
      </c>
      <c r="Q83" t="s">
        <v>638</v>
      </c>
      <c r="X83" t="str">
        <f t="shared" si="20"/>
        <v>潍坊四平路</v>
      </c>
      <c r="Y83" t="str">
        <f t="shared" si="21"/>
        <v>高密</v>
      </c>
      <c r="Z83" t="str">
        <f t="shared" si="22"/>
        <v>城阳</v>
      </c>
      <c r="AA83" t="str">
        <f t="shared" si="23"/>
        <v>青岛辽阳东路</v>
      </c>
      <c r="AB83" t="str">
        <f t="shared" si="24"/>
        <v/>
      </c>
      <c r="AC83" t="str">
        <f t="shared" si="25"/>
        <v/>
      </c>
      <c r="AD83" t="str">
        <f t="shared" si="26"/>
        <v/>
      </c>
      <c r="AE83" t="str">
        <f t="shared" si="27"/>
        <v/>
      </c>
      <c r="AF83" t="str">
        <f t="shared" si="27"/>
        <v/>
      </c>
    </row>
    <row r="84" spans="3:32" x14ac:dyDescent="0.2">
      <c r="C84" t="s">
        <v>676</v>
      </c>
      <c r="D84" t="s">
        <v>646</v>
      </c>
      <c r="E84" t="s">
        <v>651</v>
      </c>
      <c r="I84" t="str">
        <f t="shared" si="15"/>
        <v>薛城441局</v>
      </c>
      <c r="J84" t="str">
        <f t="shared" si="16"/>
        <v>枣庄振兴路</v>
      </c>
      <c r="K84" t="str">
        <f t="shared" si="17"/>
        <v>临沂金雀山</v>
      </c>
      <c r="L84" t="str">
        <f t="shared" si="18"/>
        <v/>
      </c>
      <c r="M84" t="str">
        <f t="shared" si="19"/>
        <v/>
      </c>
      <c r="N84" t="s">
        <v>637</v>
      </c>
      <c r="O84" t="s">
        <v>745</v>
      </c>
      <c r="P84" t="s">
        <v>747</v>
      </c>
      <c r="Q84" t="s">
        <v>638</v>
      </c>
      <c r="X84" t="str">
        <f t="shared" si="20"/>
        <v>潍坊四平路</v>
      </c>
      <c r="Y84" t="str">
        <f t="shared" si="21"/>
        <v>高密</v>
      </c>
      <c r="Z84" t="str">
        <f t="shared" si="22"/>
        <v>城阳</v>
      </c>
      <c r="AA84" t="str">
        <f t="shared" si="23"/>
        <v>青岛辽阳东路</v>
      </c>
      <c r="AB84" t="str">
        <f t="shared" si="24"/>
        <v/>
      </c>
      <c r="AC84" t="str">
        <f t="shared" si="25"/>
        <v/>
      </c>
      <c r="AD84" t="str">
        <f t="shared" si="26"/>
        <v/>
      </c>
      <c r="AE84" t="str">
        <f t="shared" si="27"/>
        <v/>
      </c>
      <c r="AF84" t="str">
        <f t="shared" si="27"/>
        <v/>
      </c>
    </row>
    <row r="85" spans="3:32" x14ac:dyDescent="0.2">
      <c r="C85" t="s">
        <v>676</v>
      </c>
      <c r="D85" t="s">
        <v>646</v>
      </c>
      <c r="E85" t="s">
        <v>651</v>
      </c>
      <c r="I85" t="str">
        <f t="shared" si="15"/>
        <v>薛城441局</v>
      </c>
      <c r="J85" t="str">
        <f t="shared" si="16"/>
        <v>枣庄振兴路</v>
      </c>
      <c r="K85" t="str">
        <f t="shared" si="17"/>
        <v>临沂金雀山</v>
      </c>
      <c r="L85" t="str">
        <f t="shared" si="18"/>
        <v/>
      </c>
      <c r="M85" t="str">
        <f t="shared" si="19"/>
        <v/>
      </c>
      <c r="N85" t="s">
        <v>637</v>
      </c>
      <c r="O85" t="s">
        <v>745</v>
      </c>
      <c r="P85" t="s">
        <v>747</v>
      </c>
      <c r="Q85" t="s">
        <v>638</v>
      </c>
      <c r="X85" t="str">
        <f t="shared" si="20"/>
        <v>潍坊四平路</v>
      </c>
      <c r="Y85" t="str">
        <f t="shared" si="21"/>
        <v>高密</v>
      </c>
      <c r="Z85" t="str">
        <f t="shared" si="22"/>
        <v>城阳</v>
      </c>
      <c r="AA85" t="str">
        <f t="shared" si="23"/>
        <v>青岛辽阳东路</v>
      </c>
      <c r="AB85" t="str">
        <f t="shared" si="24"/>
        <v/>
      </c>
      <c r="AC85" t="str">
        <f t="shared" si="25"/>
        <v/>
      </c>
      <c r="AD85" t="str">
        <f t="shared" si="26"/>
        <v/>
      </c>
      <c r="AE85" t="str">
        <f t="shared" si="27"/>
        <v/>
      </c>
      <c r="AF85" t="str">
        <f t="shared" si="27"/>
        <v/>
      </c>
    </row>
    <row r="86" spans="3:32" x14ac:dyDescent="0.2">
      <c r="C86" t="s">
        <v>648</v>
      </c>
      <c r="D86" t="s">
        <v>635</v>
      </c>
      <c r="E86" t="s">
        <v>677</v>
      </c>
      <c r="F86" t="s">
        <v>657</v>
      </c>
      <c r="I86" t="str">
        <f t="shared" si="15"/>
        <v>烟台大海阳</v>
      </c>
      <c r="J86" t="str">
        <f t="shared" si="16"/>
        <v>青岛山东路</v>
      </c>
      <c r="K86" t="str">
        <f t="shared" si="17"/>
        <v>青岛香江路</v>
      </c>
      <c r="L86" t="str">
        <f t="shared" si="18"/>
        <v>日照正阳路</v>
      </c>
      <c r="M86" t="str">
        <f t="shared" si="19"/>
        <v/>
      </c>
      <c r="N86" t="s">
        <v>627</v>
      </c>
      <c r="O86" t="s">
        <v>750</v>
      </c>
      <c r="P86" t="s">
        <v>639</v>
      </c>
      <c r="X86" t="str">
        <f t="shared" si="20"/>
        <v>济南山大路</v>
      </c>
      <c r="Y86" t="str">
        <f t="shared" si="21"/>
        <v>章丘普集</v>
      </c>
      <c r="Z86" t="str">
        <f t="shared" si="22"/>
        <v>淄博人民路</v>
      </c>
      <c r="AA86" t="str">
        <f t="shared" si="23"/>
        <v/>
      </c>
      <c r="AB86" t="str">
        <f t="shared" si="24"/>
        <v/>
      </c>
      <c r="AC86" t="str">
        <f t="shared" si="25"/>
        <v/>
      </c>
      <c r="AD86" t="str">
        <f t="shared" si="26"/>
        <v/>
      </c>
      <c r="AE86" t="str">
        <f t="shared" si="27"/>
        <v/>
      </c>
      <c r="AF86" t="str">
        <f t="shared" si="27"/>
        <v/>
      </c>
    </row>
    <row r="87" spans="3:32" x14ac:dyDescent="0.2">
      <c r="C87" t="s">
        <v>648</v>
      </c>
      <c r="D87" t="s">
        <v>635</v>
      </c>
      <c r="E87" t="s">
        <v>677</v>
      </c>
      <c r="F87" t="s">
        <v>657</v>
      </c>
      <c r="I87" t="str">
        <f t="shared" si="15"/>
        <v>烟台大海阳</v>
      </c>
      <c r="J87" t="str">
        <f t="shared" si="16"/>
        <v>青岛山东路</v>
      </c>
      <c r="K87" t="str">
        <f t="shared" si="17"/>
        <v>青岛香江路</v>
      </c>
      <c r="L87" t="str">
        <f t="shared" si="18"/>
        <v>日照正阳路</v>
      </c>
      <c r="M87" t="str">
        <f t="shared" si="19"/>
        <v/>
      </c>
      <c r="N87" t="s">
        <v>627</v>
      </c>
      <c r="O87" t="s">
        <v>750</v>
      </c>
      <c r="P87" t="s">
        <v>639</v>
      </c>
      <c r="X87" t="str">
        <f t="shared" si="20"/>
        <v>济南山大路</v>
      </c>
      <c r="Y87" t="str">
        <f t="shared" si="21"/>
        <v>章丘普集</v>
      </c>
      <c r="Z87" t="str">
        <f t="shared" si="22"/>
        <v>淄博人民路</v>
      </c>
      <c r="AA87" t="str">
        <f t="shared" si="23"/>
        <v/>
      </c>
      <c r="AB87" t="str">
        <f t="shared" si="24"/>
        <v/>
      </c>
      <c r="AC87" t="str">
        <f t="shared" si="25"/>
        <v/>
      </c>
      <c r="AD87" t="str">
        <f t="shared" si="26"/>
        <v/>
      </c>
      <c r="AE87" t="str">
        <f t="shared" si="27"/>
        <v/>
      </c>
      <c r="AF87" t="str">
        <f t="shared" si="27"/>
        <v/>
      </c>
    </row>
    <row r="88" spans="3:32" x14ac:dyDescent="0.2">
      <c r="C88" t="s">
        <v>648</v>
      </c>
      <c r="D88" t="s">
        <v>635</v>
      </c>
      <c r="E88" t="s">
        <v>677</v>
      </c>
      <c r="F88" t="s">
        <v>657</v>
      </c>
      <c r="I88" t="str">
        <f t="shared" si="15"/>
        <v>烟台大海阳</v>
      </c>
      <c r="J88" t="str">
        <f t="shared" si="16"/>
        <v>青岛山东路</v>
      </c>
      <c r="K88" t="str">
        <f t="shared" si="17"/>
        <v>青岛香江路</v>
      </c>
      <c r="L88" t="str">
        <f t="shared" si="18"/>
        <v>日照正阳路</v>
      </c>
      <c r="M88" t="str">
        <f t="shared" si="19"/>
        <v/>
      </c>
      <c r="N88" t="s">
        <v>639</v>
      </c>
      <c r="O88" t="s">
        <v>640</v>
      </c>
      <c r="X88" t="str">
        <f t="shared" si="20"/>
        <v>淄博人民路</v>
      </c>
      <c r="Y88" t="str">
        <f t="shared" si="21"/>
        <v>潍坊东方路</v>
      </c>
      <c r="Z88" t="str">
        <f t="shared" si="22"/>
        <v/>
      </c>
      <c r="AA88" t="str">
        <f t="shared" si="23"/>
        <v/>
      </c>
      <c r="AB88" t="str">
        <f t="shared" si="24"/>
        <v/>
      </c>
      <c r="AC88" t="str">
        <f t="shared" si="25"/>
        <v/>
      </c>
      <c r="AD88" t="str">
        <f t="shared" si="26"/>
        <v/>
      </c>
      <c r="AE88" t="str">
        <f t="shared" si="27"/>
        <v/>
      </c>
      <c r="AF88" t="str">
        <f t="shared" si="27"/>
        <v/>
      </c>
    </row>
    <row r="89" spans="3:32" x14ac:dyDescent="0.2">
      <c r="C89" t="s">
        <v>676</v>
      </c>
      <c r="D89" t="s">
        <v>646</v>
      </c>
      <c r="I89" t="str">
        <f t="shared" si="15"/>
        <v>薛城441局</v>
      </c>
      <c r="J89" t="str">
        <f t="shared" si="16"/>
        <v>枣庄振兴路</v>
      </c>
      <c r="K89" t="str">
        <f t="shared" si="17"/>
        <v/>
      </c>
      <c r="L89" t="str">
        <f t="shared" si="18"/>
        <v/>
      </c>
      <c r="M89" t="str">
        <f t="shared" si="19"/>
        <v/>
      </c>
      <c r="N89" t="s">
        <v>640</v>
      </c>
      <c r="O89" t="s">
        <v>751</v>
      </c>
      <c r="P89" t="s">
        <v>647</v>
      </c>
      <c r="Q89" t="s">
        <v>641</v>
      </c>
      <c r="X89" t="str">
        <f t="shared" si="20"/>
        <v>潍坊东方路</v>
      </c>
      <c r="Y89" t="str">
        <f t="shared" si="21"/>
        <v>高密火车站</v>
      </c>
      <c r="Z89" t="str">
        <f t="shared" si="22"/>
        <v>即墨蓝村</v>
      </c>
      <c r="AA89" t="str">
        <f t="shared" si="23"/>
        <v>青岛振华路</v>
      </c>
      <c r="AB89" t="str">
        <f t="shared" si="24"/>
        <v/>
      </c>
      <c r="AC89" t="str">
        <f t="shared" si="25"/>
        <v/>
      </c>
      <c r="AD89" t="str">
        <f t="shared" si="26"/>
        <v/>
      </c>
      <c r="AE89" t="str">
        <f t="shared" si="27"/>
        <v/>
      </c>
      <c r="AF89" t="str">
        <f t="shared" si="27"/>
        <v/>
      </c>
    </row>
    <row r="90" spans="3:32" x14ac:dyDescent="0.2">
      <c r="C90" t="s">
        <v>633</v>
      </c>
      <c r="D90" t="s">
        <v>608</v>
      </c>
      <c r="I90" t="str">
        <f t="shared" si="15"/>
        <v>淄博中心路</v>
      </c>
      <c r="J90" t="str">
        <f t="shared" si="16"/>
        <v>东营济南路</v>
      </c>
      <c r="K90" t="str">
        <f t="shared" si="17"/>
        <v/>
      </c>
      <c r="L90" t="str">
        <f t="shared" si="18"/>
        <v/>
      </c>
      <c r="M90" t="str">
        <f t="shared" si="19"/>
        <v/>
      </c>
      <c r="N90" t="s">
        <v>640</v>
      </c>
      <c r="O90" t="s">
        <v>751</v>
      </c>
      <c r="P90" t="s">
        <v>647</v>
      </c>
      <c r="Q90" t="s">
        <v>641</v>
      </c>
      <c r="X90" t="str">
        <f t="shared" si="20"/>
        <v>潍坊东方路</v>
      </c>
      <c r="Y90" t="str">
        <f t="shared" si="21"/>
        <v>高密火车站</v>
      </c>
      <c r="Z90" t="str">
        <f t="shared" si="22"/>
        <v>即墨蓝村</v>
      </c>
      <c r="AA90" t="str">
        <f t="shared" si="23"/>
        <v>青岛振华路</v>
      </c>
      <c r="AB90" t="str">
        <f t="shared" si="24"/>
        <v/>
      </c>
      <c r="AC90" t="str">
        <f t="shared" si="25"/>
        <v/>
      </c>
      <c r="AD90" t="str">
        <f t="shared" si="26"/>
        <v/>
      </c>
      <c r="AE90" t="str">
        <f t="shared" si="27"/>
        <v/>
      </c>
      <c r="AF90" t="str">
        <f t="shared" si="27"/>
        <v/>
      </c>
    </row>
    <row r="91" spans="3:32" x14ac:dyDescent="0.2">
      <c r="C91" t="s">
        <v>678</v>
      </c>
      <c r="D91" t="s">
        <v>679</v>
      </c>
      <c r="I91" t="str">
        <f t="shared" si="15"/>
        <v>博兴安柴</v>
      </c>
      <c r="J91" t="str">
        <f t="shared" si="16"/>
        <v>滨州渤海七路</v>
      </c>
      <c r="K91" t="str">
        <f t="shared" si="17"/>
        <v/>
      </c>
      <c r="L91" t="str">
        <f t="shared" si="18"/>
        <v/>
      </c>
      <c r="M91" t="str">
        <f t="shared" si="19"/>
        <v/>
      </c>
      <c r="N91" t="s">
        <v>640</v>
      </c>
      <c r="O91" t="s">
        <v>751</v>
      </c>
      <c r="P91" t="s">
        <v>647</v>
      </c>
      <c r="Q91" t="s">
        <v>641</v>
      </c>
      <c r="X91" t="str">
        <f t="shared" si="20"/>
        <v>潍坊东方路</v>
      </c>
      <c r="Y91" t="str">
        <f t="shared" si="21"/>
        <v>高密火车站</v>
      </c>
      <c r="Z91" t="str">
        <f t="shared" si="22"/>
        <v>即墨蓝村</v>
      </c>
      <c r="AA91" t="str">
        <f t="shared" si="23"/>
        <v>青岛振华路</v>
      </c>
      <c r="AB91" t="str">
        <f t="shared" si="24"/>
        <v/>
      </c>
      <c r="AC91" t="str">
        <f t="shared" si="25"/>
        <v/>
      </c>
      <c r="AD91" t="str">
        <f t="shared" si="26"/>
        <v/>
      </c>
      <c r="AE91" t="str">
        <f t="shared" si="27"/>
        <v/>
      </c>
      <c r="AF91" t="str">
        <f t="shared" si="27"/>
        <v/>
      </c>
    </row>
    <row r="92" spans="3:32" x14ac:dyDescent="0.2">
      <c r="C92" t="s">
        <v>608</v>
      </c>
      <c r="D92" t="s">
        <v>639</v>
      </c>
      <c r="E92" t="s">
        <v>610</v>
      </c>
      <c r="I92" t="str">
        <f t="shared" si="15"/>
        <v>东营济南路</v>
      </c>
      <c r="J92" t="str">
        <f t="shared" si="16"/>
        <v>淄博人民路</v>
      </c>
      <c r="K92" t="str">
        <f t="shared" si="17"/>
        <v>滨州黄五审计局</v>
      </c>
      <c r="L92" t="str">
        <f t="shared" si="18"/>
        <v/>
      </c>
      <c r="M92" t="str">
        <f t="shared" si="19"/>
        <v/>
      </c>
      <c r="N92" t="s">
        <v>624</v>
      </c>
      <c r="O92" t="s">
        <v>642</v>
      </c>
      <c r="X92" t="str">
        <f t="shared" si="20"/>
        <v>济南经十路</v>
      </c>
      <c r="Y92" t="str">
        <f t="shared" si="21"/>
        <v>泰安东岳大街</v>
      </c>
      <c r="Z92" t="str">
        <f t="shared" si="22"/>
        <v/>
      </c>
      <c r="AA92" t="str">
        <f t="shared" si="23"/>
        <v/>
      </c>
      <c r="AB92" t="str">
        <f t="shared" si="24"/>
        <v/>
      </c>
      <c r="AC92" t="str">
        <f t="shared" si="25"/>
        <v/>
      </c>
      <c r="AD92" t="str">
        <f t="shared" si="26"/>
        <v/>
      </c>
      <c r="AE92" t="str">
        <f t="shared" si="27"/>
        <v/>
      </c>
      <c r="AF92" t="str">
        <f t="shared" si="27"/>
        <v/>
      </c>
    </row>
    <row r="93" spans="3:32" x14ac:dyDescent="0.2">
      <c r="C93" t="s">
        <v>608</v>
      </c>
      <c r="D93" t="s">
        <v>639</v>
      </c>
      <c r="E93" t="s">
        <v>610</v>
      </c>
      <c r="I93" t="str">
        <f t="shared" si="15"/>
        <v>东营济南路</v>
      </c>
      <c r="J93" t="str">
        <f t="shared" si="16"/>
        <v>淄博人民路</v>
      </c>
      <c r="K93" t="str">
        <f t="shared" si="17"/>
        <v>滨州黄五审计局</v>
      </c>
      <c r="L93" t="str">
        <f t="shared" si="18"/>
        <v/>
      </c>
      <c r="M93" t="str">
        <f t="shared" si="19"/>
        <v/>
      </c>
      <c r="N93" t="s">
        <v>629</v>
      </c>
      <c r="O93" t="s">
        <v>642</v>
      </c>
      <c r="X93" t="str">
        <f t="shared" si="20"/>
        <v>济南四里村</v>
      </c>
      <c r="Y93" t="str">
        <f t="shared" si="21"/>
        <v>泰安东岳大街</v>
      </c>
      <c r="Z93" t="str">
        <f t="shared" si="22"/>
        <v/>
      </c>
      <c r="AA93" t="str">
        <f t="shared" si="23"/>
        <v/>
      </c>
      <c r="AB93" t="str">
        <f t="shared" si="24"/>
        <v/>
      </c>
      <c r="AC93" t="str">
        <f t="shared" si="25"/>
        <v/>
      </c>
      <c r="AD93" t="str">
        <f t="shared" si="26"/>
        <v/>
      </c>
      <c r="AE93" t="str">
        <f t="shared" si="27"/>
        <v/>
      </c>
      <c r="AF93" t="str">
        <f t="shared" si="27"/>
        <v/>
      </c>
    </row>
    <row r="94" spans="3:32" x14ac:dyDescent="0.2">
      <c r="C94" t="s">
        <v>636</v>
      </c>
      <c r="D94" t="s">
        <v>679</v>
      </c>
      <c r="I94" t="str">
        <f t="shared" si="15"/>
        <v>淄博柳泉路</v>
      </c>
      <c r="J94" t="str">
        <f t="shared" si="16"/>
        <v>滨州渤海七路</v>
      </c>
      <c r="K94" t="str">
        <f t="shared" si="17"/>
        <v/>
      </c>
      <c r="L94" t="str">
        <f t="shared" si="18"/>
        <v/>
      </c>
      <c r="M94" t="str">
        <f t="shared" si="19"/>
        <v/>
      </c>
      <c r="N94" t="s">
        <v>642</v>
      </c>
      <c r="O94" t="s">
        <v>643</v>
      </c>
      <c r="X94" t="str">
        <f t="shared" si="20"/>
        <v>泰安东岳大街</v>
      </c>
      <c r="Y94" t="str">
        <f t="shared" si="21"/>
        <v>兖州建设路</v>
      </c>
      <c r="Z94" t="str">
        <f t="shared" si="22"/>
        <v/>
      </c>
      <c r="AA94" t="str">
        <f t="shared" si="23"/>
        <v/>
      </c>
      <c r="AB94" t="str">
        <f t="shared" si="24"/>
        <v/>
      </c>
      <c r="AC94" t="str">
        <f t="shared" si="25"/>
        <v/>
      </c>
      <c r="AD94" t="str">
        <f t="shared" si="26"/>
        <v/>
      </c>
      <c r="AE94" t="str">
        <f t="shared" si="27"/>
        <v/>
      </c>
      <c r="AF94" t="str">
        <f t="shared" si="27"/>
        <v/>
      </c>
    </row>
    <row r="95" spans="3:32" x14ac:dyDescent="0.2">
      <c r="N95" t="s">
        <v>644</v>
      </c>
      <c r="O95" t="s">
        <v>643</v>
      </c>
      <c r="P95" t="s">
        <v>645</v>
      </c>
      <c r="X95" t="str">
        <f t="shared" si="20"/>
        <v>曲阜鼓楼街</v>
      </c>
      <c r="Y95" t="str">
        <f t="shared" si="21"/>
        <v>兖州建设路</v>
      </c>
      <c r="Z95" t="str">
        <f t="shared" si="22"/>
        <v>济宁红星东路</v>
      </c>
      <c r="AA95" t="str">
        <f t="shared" si="23"/>
        <v/>
      </c>
      <c r="AB95" t="str">
        <f t="shared" si="24"/>
        <v/>
      </c>
      <c r="AC95" t="str">
        <f t="shared" si="25"/>
        <v/>
      </c>
      <c r="AD95" t="str">
        <f t="shared" si="26"/>
        <v/>
      </c>
      <c r="AE95" t="str">
        <f t="shared" si="27"/>
        <v/>
      </c>
      <c r="AF95" t="str">
        <f t="shared" si="27"/>
        <v/>
      </c>
    </row>
    <row r="96" spans="3:32" x14ac:dyDescent="0.2">
      <c r="N96" t="s">
        <v>644</v>
      </c>
      <c r="O96" t="s">
        <v>643</v>
      </c>
      <c r="P96" t="s">
        <v>645</v>
      </c>
      <c r="X96" t="str">
        <f t="shared" si="20"/>
        <v>曲阜鼓楼街</v>
      </c>
      <c r="Y96" t="str">
        <f t="shared" si="21"/>
        <v>兖州建设路</v>
      </c>
      <c r="Z96" t="str">
        <f t="shared" si="22"/>
        <v>济宁红星东路</v>
      </c>
      <c r="AA96" t="str">
        <f t="shared" si="23"/>
        <v/>
      </c>
      <c r="AB96" t="str">
        <f t="shared" si="24"/>
        <v/>
      </c>
      <c r="AC96" t="str">
        <f t="shared" si="25"/>
        <v/>
      </c>
      <c r="AD96" t="str">
        <f t="shared" si="26"/>
        <v/>
      </c>
      <c r="AE96" t="str">
        <f t="shared" si="27"/>
        <v/>
      </c>
      <c r="AF96" t="str">
        <f t="shared" si="27"/>
        <v/>
      </c>
    </row>
    <row r="97" spans="14:32" x14ac:dyDescent="0.2">
      <c r="N97" t="s">
        <v>645</v>
      </c>
      <c r="O97" t="s">
        <v>752</v>
      </c>
      <c r="P97" t="s">
        <v>753</v>
      </c>
      <c r="Q97" t="s">
        <v>676</v>
      </c>
      <c r="R97" t="s">
        <v>646</v>
      </c>
      <c r="X97" t="str">
        <f t="shared" si="20"/>
        <v>济宁红星东路</v>
      </c>
      <c r="Y97" t="str">
        <f t="shared" si="21"/>
        <v>邹城太平西路</v>
      </c>
      <c r="Z97" t="str">
        <f t="shared" si="22"/>
        <v>滕州51中心局</v>
      </c>
      <c r="AA97" t="str">
        <f t="shared" si="23"/>
        <v>薛城441局</v>
      </c>
      <c r="AB97" t="str">
        <f t="shared" si="24"/>
        <v>枣庄振兴路</v>
      </c>
      <c r="AC97" t="str">
        <f t="shared" si="25"/>
        <v/>
      </c>
      <c r="AD97" t="str">
        <f t="shared" si="26"/>
        <v/>
      </c>
      <c r="AE97" t="str">
        <f t="shared" si="27"/>
        <v/>
      </c>
      <c r="AF97" t="str">
        <f t="shared" si="27"/>
        <v/>
      </c>
    </row>
    <row r="98" spans="14:32" x14ac:dyDescent="0.2">
      <c r="N98" t="s">
        <v>645</v>
      </c>
      <c r="O98" t="s">
        <v>752</v>
      </c>
      <c r="P98" t="s">
        <v>753</v>
      </c>
      <c r="Q98" t="s">
        <v>676</v>
      </c>
      <c r="R98" t="s">
        <v>646</v>
      </c>
      <c r="X98" t="str">
        <f t="shared" si="20"/>
        <v>济宁红星东路</v>
      </c>
      <c r="Y98" t="str">
        <f t="shared" si="21"/>
        <v>邹城太平西路</v>
      </c>
      <c r="Z98" t="str">
        <f t="shared" si="22"/>
        <v>滕州51中心局</v>
      </c>
      <c r="AA98" t="str">
        <f t="shared" si="23"/>
        <v>薛城441局</v>
      </c>
      <c r="AB98" t="str">
        <f t="shared" si="24"/>
        <v>枣庄振兴路</v>
      </c>
      <c r="AC98" t="str">
        <f t="shared" si="25"/>
        <v/>
      </c>
      <c r="AD98" t="str">
        <f t="shared" si="26"/>
        <v/>
      </c>
      <c r="AE98" t="str">
        <f t="shared" si="27"/>
        <v/>
      </c>
      <c r="AF98" t="str">
        <f t="shared" si="27"/>
        <v/>
      </c>
    </row>
    <row r="99" spans="14:32" x14ac:dyDescent="0.2">
      <c r="N99" t="s">
        <v>645</v>
      </c>
      <c r="O99" t="s">
        <v>752</v>
      </c>
      <c r="P99" t="s">
        <v>753</v>
      </c>
      <c r="Q99" t="s">
        <v>676</v>
      </c>
      <c r="R99" t="s">
        <v>646</v>
      </c>
      <c r="X99" t="str">
        <f t="shared" si="20"/>
        <v>济宁红星东路</v>
      </c>
      <c r="Y99" t="str">
        <f t="shared" si="21"/>
        <v>邹城太平西路</v>
      </c>
      <c r="Z99" t="str">
        <f t="shared" si="22"/>
        <v>滕州51中心局</v>
      </c>
      <c r="AA99" t="str">
        <f t="shared" si="23"/>
        <v>薛城441局</v>
      </c>
      <c r="AB99" t="str">
        <f t="shared" si="24"/>
        <v>枣庄振兴路</v>
      </c>
      <c r="AC99" t="str">
        <f t="shared" si="25"/>
        <v/>
      </c>
      <c r="AD99" t="str">
        <f t="shared" si="26"/>
        <v/>
      </c>
      <c r="AE99" t="str">
        <f t="shared" si="27"/>
        <v/>
      </c>
      <c r="AF99" t="str">
        <f t="shared" si="27"/>
        <v/>
      </c>
    </row>
    <row r="100" spans="14:32" x14ac:dyDescent="0.2">
      <c r="N100" t="s">
        <v>645</v>
      </c>
      <c r="O100" t="s">
        <v>752</v>
      </c>
      <c r="P100" t="s">
        <v>753</v>
      </c>
      <c r="Q100" t="s">
        <v>676</v>
      </c>
      <c r="R100" t="s">
        <v>646</v>
      </c>
      <c r="X100" t="str">
        <f t="shared" si="20"/>
        <v>济宁红星东路</v>
      </c>
      <c r="Y100" t="str">
        <f t="shared" si="21"/>
        <v>邹城太平西路</v>
      </c>
      <c r="Z100" t="str">
        <f t="shared" si="22"/>
        <v>滕州51中心局</v>
      </c>
      <c r="AA100" t="str">
        <f t="shared" si="23"/>
        <v>薛城441局</v>
      </c>
      <c r="AB100" t="str">
        <f t="shared" si="24"/>
        <v>枣庄振兴路</v>
      </c>
      <c r="AC100" t="str">
        <f t="shared" si="25"/>
        <v/>
      </c>
      <c r="AD100" t="str">
        <f t="shared" si="26"/>
        <v/>
      </c>
      <c r="AE100" t="str">
        <f t="shared" si="27"/>
        <v/>
      </c>
      <c r="AF100" t="str">
        <f t="shared" si="27"/>
        <v/>
      </c>
    </row>
    <row r="101" spans="14:32" x14ac:dyDescent="0.2">
      <c r="N101" t="s">
        <v>629</v>
      </c>
      <c r="O101" t="s">
        <v>748</v>
      </c>
      <c r="P101" t="s">
        <v>655</v>
      </c>
      <c r="Q101" t="s">
        <v>636</v>
      </c>
      <c r="X101" t="str">
        <f t="shared" si="20"/>
        <v>济南四里村</v>
      </c>
      <c r="Y101" t="str">
        <f t="shared" si="21"/>
        <v>明水</v>
      </c>
      <c r="Z101" t="str">
        <f t="shared" si="22"/>
        <v>淄博潘庄</v>
      </c>
      <c r="AA101" t="str">
        <f t="shared" si="23"/>
        <v>淄博柳泉路</v>
      </c>
      <c r="AB101" t="str">
        <f t="shared" si="24"/>
        <v/>
      </c>
      <c r="AC101" t="str">
        <f t="shared" si="25"/>
        <v/>
      </c>
      <c r="AD101" t="str">
        <f t="shared" si="26"/>
        <v/>
      </c>
      <c r="AE101" t="str">
        <f t="shared" si="27"/>
        <v/>
      </c>
      <c r="AF101" t="str">
        <f t="shared" si="27"/>
        <v/>
      </c>
    </row>
    <row r="102" spans="14:32" x14ac:dyDescent="0.2">
      <c r="N102" t="s">
        <v>629</v>
      </c>
      <c r="O102" t="s">
        <v>748</v>
      </c>
      <c r="P102" t="s">
        <v>655</v>
      </c>
      <c r="Q102" t="s">
        <v>636</v>
      </c>
      <c r="X102" t="str">
        <f t="shared" si="20"/>
        <v>济南四里村</v>
      </c>
      <c r="Y102" t="str">
        <f t="shared" si="21"/>
        <v>明水</v>
      </c>
      <c r="Z102" t="str">
        <f t="shared" si="22"/>
        <v>淄博潘庄</v>
      </c>
      <c r="AA102" t="str">
        <f t="shared" si="23"/>
        <v>淄博柳泉路</v>
      </c>
      <c r="AB102" t="str">
        <f t="shared" si="24"/>
        <v/>
      </c>
      <c r="AC102" t="str">
        <f t="shared" si="25"/>
        <v/>
      </c>
      <c r="AD102" t="str">
        <f t="shared" si="26"/>
        <v/>
      </c>
      <c r="AE102" t="str">
        <f t="shared" si="27"/>
        <v/>
      </c>
      <c r="AF102" t="str">
        <f t="shared" si="27"/>
        <v/>
      </c>
    </row>
    <row r="103" spans="14:32" x14ac:dyDescent="0.2">
      <c r="N103" t="s">
        <v>629</v>
      </c>
      <c r="O103" t="s">
        <v>748</v>
      </c>
      <c r="P103" t="s">
        <v>655</v>
      </c>
      <c r="Q103" t="s">
        <v>636</v>
      </c>
      <c r="X103" t="str">
        <f t="shared" si="20"/>
        <v>济南四里村</v>
      </c>
      <c r="Y103" t="str">
        <f t="shared" si="21"/>
        <v>明水</v>
      </c>
      <c r="Z103" t="str">
        <f t="shared" si="22"/>
        <v>淄博潘庄</v>
      </c>
      <c r="AA103" t="str">
        <f t="shared" si="23"/>
        <v>淄博柳泉路</v>
      </c>
      <c r="AB103" t="str">
        <f t="shared" si="24"/>
        <v/>
      </c>
      <c r="AC103" t="str">
        <f t="shared" si="25"/>
        <v/>
      </c>
      <c r="AD103" t="str">
        <f t="shared" si="26"/>
        <v/>
      </c>
      <c r="AE103" t="str">
        <f t="shared" si="27"/>
        <v/>
      </c>
      <c r="AF103" t="str">
        <f t="shared" si="27"/>
        <v/>
      </c>
    </row>
    <row r="104" spans="14:32" x14ac:dyDescent="0.2">
      <c r="N104" t="s">
        <v>636</v>
      </c>
      <c r="O104" t="s">
        <v>749</v>
      </c>
      <c r="P104" t="s">
        <v>637</v>
      </c>
      <c r="X104" t="str">
        <f t="shared" si="20"/>
        <v>淄博柳泉路</v>
      </c>
      <c r="Y104" t="str">
        <f t="shared" si="21"/>
        <v>昌乐北局</v>
      </c>
      <c r="Z104" t="str">
        <f t="shared" si="22"/>
        <v>潍坊四平路</v>
      </c>
      <c r="AA104" t="str">
        <f t="shared" si="23"/>
        <v/>
      </c>
      <c r="AB104" t="str">
        <f t="shared" si="24"/>
        <v/>
      </c>
      <c r="AC104" t="str">
        <f t="shared" si="25"/>
        <v/>
      </c>
      <c r="AD104" t="str">
        <f t="shared" si="26"/>
        <v/>
      </c>
      <c r="AE104" t="str">
        <f t="shared" si="27"/>
        <v/>
      </c>
      <c r="AF104" t="str">
        <f t="shared" si="27"/>
        <v/>
      </c>
    </row>
    <row r="105" spans="14:32" x14ac:dyDescent="0.2">
      <c r="N105" t="s">
        <v>636</v>
      </c>
      <c r="O105" t="s">
        <v>749</v>
      </c>
      <c r="P105" t="s">
        <v>637</v>
      </c>
      <c r="X105" t="str">
        <f t="shared" si="20"/>
        <v>淄博柳泉路</v>
      </c>
      <c r="Y105" t="str">
        <f t="shared" si="21"/>
        <v>昌乐北局</v>
      </c>
      <c r="Z105" t="str">
        <f t="shared" si="22"/>
        <v>潍坊四平路</v>
      </c>
      <c r="AA105" t="str">
        <f t="shared" si="23"/>
        <v/>
      </c>
      <c r="AB105" t="str">
        <f t="shared" si="24"/>
        <v/>
      </c>
      <c r="AC105" t="str">
        <f t="shared" si="25"/>
        <v/>
      </c>
      <c r="AD105" t="str">
        <f t="shared" si="26"/>
        <v/>
      </c>
      <c r="AE105" t="str">
        <f t="shared" si="27"/>
        <v/>
      </c>
      <c r="AF105" t="str">
        <f t="shared" si="27"/>
        <v/>
      </c>
    </row>
    <row r="106" spans="14:32" x14ac:dyDescent="0.2">
      <c r="N106" t="s">
        <v>637</v>
      </c>
      <c r="O106" t="s">
        <v>640</v>
      </c>
      <c r="P106" t="s">
        <v>745</v>
      </c>
      <c r="Q106" t="s">
        <v>647</v>
      </c>
      <c r="R106" t="s">
        <v>747</v>
      </c>
      <c r="S106" t="s">
        <v>638</v>
      </c>
      <c r="X106" t="str">
        <f t="shared" si="20"/>
        <v>潍坊四平路</v>
      </c>
      <c r="Y106" t="str">
        <f t="shared" si="21"/>
        <v>潍坊东方路</v>
      </c>
      <c r="Z106" t="str">
        <f t="shared" si="22"/>
        <v>高密</v>
      </c>
      <c r="AA106" t="str">
        <f t="shared" si="23"/>
        <v>即墨蓝村</v>
      </c>
      <c r="AB106" t="str">
        <f t="shared" si="24"/>
        <v>城阳</v>
      </c>
      <c r="AC106" t="str">
        <f t="shared" si="25"/>
        <v>青岛辽阳东路</v>
      </c>
      <c r="AD106" t="str">
        <f t="shared" si="26"/>
        <v/>
      </c>
      <c r="AE106" t="str">
        <f t="shared" si="27"/>
        <v/>
      </c>
      <c r="AF106" t="str">
        <f t="shared" si="27"/>
        <v/>
      </c>
    </row>
    <row r="107" spans="14:32" x14ac:dyDescent="0.2">
      <c r="N107" t="s">
        <v>637</v>
      </c>
      <c r="O107" t="s">
        <v>640</v>
      </c>
      <c r="P107" t="s">
        <v>745</v>
      </c>
      <c r="Q107" t="s">
        <v>647</v>
      </c>
      <c r="R107" t="s">
        <v>747</v>
      </c>
      <c r="S107" t="s">
        <v>638</v>
      </c>
      <c r="X107" t="str">
        <f t="shared" si="20"/>
        <v>潍坊四平路</v>
      </c>
      <c r="Y107" t="str">
        <f t="shared" si="21"/>
        <v>潍坊东方路</v>
      </c>
      <c r="Z107" t="str">
        <f t="shared" si="22"/>
        <v>高密</v>
      </c>
      <c r="AA107" t="str">
        <f t="shared" si="23"/>
        <v>即墨蓝村</v>
      </c>
      <c r="AB107" t="str">
        <f t="shared" si="24"/>
        <v>城阳</v>
      </c>
      <c r="AC107" t="str">
        <f t="shared" si="25"/>
        <v>青岛辽阳东路</v>
      </c>
      <c r="AD107" t="str">
        <f t="shared" si="26"/>
        <v/>
      </c>
      <c r="AE107" t="str">
        <f t="shared" si="27"/>
        <v/>
      </c>
      <c r="AF107" t="str">
        <f t="shared" si="27"/>
        <v/>
      </c>
    </row>
    <row r="108" spans="14:32" x14ac:dyDescent="0.2">
      <c r="N108" t="s">
        <v>637</v>
      </c>
      <c r="O108" t="s">
        <v>640</v>
      </c>
      <c r="P108" t="s">
        <v>745</v>
      </c>
      <c r="Q108" t="s">
        <v>647</v>
      </c>
      <c r="R108" t="s">
        <v>747</v>
      </c>
      <c r="S108" t="s">
        <v>638</v>
      </c>
      <c r="X108" t="str">
        <f t="shared" si="20"/>
        <v>潍坊四平路</v>
      </c>
      <c r="Y108" t="str">
        <f t="shared" si="21"/>
        <v>潍坊东方路</v>
      </c>
      <c r="Z108" t="str">
        <f t="shared" si="22"/>
        <v>高密</v>
      </c>
      <c r="AA108" t="str">
        <f t="shared" si="23"/>
        <v>即墨蓝村</v>
      </c>
      <c r="AB108" t="str">
        <f t="shared" si="24"/>
        <v>城阳</v>
      </c>
      <c r="AC108" t="str">
        <f t="shared" si="25"/>
        <v>青岛辽阳东路</v>
      </c>
      <c r="AD108" t="str">
        <f t="shared" si="26"/>
        <v/>
      </c>
      <c r="AE108" t="str">
        <f t="shared" si="27"/>
        <v/>
      </c>
      <c r="AF108" t="str">
        <f t="shared" si="27"/>
        <v/>
      </c>
    </row>
    <row r="109" spans="14:32" x14ac:dyDescent="0.2">
      <c r="N109" t="s">
        <v>637</v>
      </c>
      <c r="O109" t="s">
        <v>640</v>
      </c>
      <c r="P109" t="s">
        <v>745</v>
      </c>
      <c r="Q109" t="s">
        <v>647</v>
      </c>
      <c r="R109" t="s">
        <v>747</v>
      </c>
      <c r="S109" t="s">
        <v>638</v>
      </c>
      <c r="X109" t="str">
        <f t="shared" si="20"/>
        <v>潍坊四平路</v>
      </c>
      <c r="Y109" t="str">
        <f t="shared" si="21"/>
        <v>潍坊东方路</v>
      </c>
      <c r="Z109" t="str">
        <f t="shared" si="22"/>
        <v>高密</v>
      </c>
      <c r="AA109" t="str">
        <f t="shared" si="23"/>
        <v>即墨蓝村</v>
      </c>
      <c r="AB109" t="str">
        <f t="shared" si="24"/>
        <v>城阳</v>
      </c>
      <c r="AC109" t="str">
        <f t="shared" si="25"/>
        <v>青岛辽阳东路</v>
      </c>
      <c r="AD109" t="str">
        <f t="shared" si="26"/>
        <v/>
      </c>
      <c r="AE109" t="str">
        <f t="shared" si="27"/>
        <v/>
      </c>
      <c r="AF109" t="str">
        <f t="shared" si="27"/>
        <v/>
      </c>
    </row>
    <row r="110" spans="14:32" x14ac:dyDescent="0.2">
      <c r="N110" t="s">
        <v>637</v>
      </c>
      <c r="O110" t="s">
        <v>640</v>
      </c>
      <c r="P110" t="s">
        <v>745</v>
      </c>
      <c r="Q110" t="s">
        <v>647</v>
      </c>
      <c r="R110" t="s">
        <v>747</v>
      </c>
      <c r="S110" t="s">
        <v>638</v>
      </c>
      <c r="X110" t="str">
        <f t="shared" si="20"/>
        <v>潍坊四平路</v>
      </c>
      <c r="Y110" t="str">
        <f t="shared" si="21"/>
        <v>潍坊东方路</v>
      </c>
      <c r="Z110" t="str">
        <f t="shared" si="22"/>
        <v>高密</v>
      </c>
      <c r="AA110" t="str">
        <f t="shared" si="23"/>
        <v>即墨蓝村</v>
      </c>
      <c r="AB110" t="str">
        <f t="shared" si="24"/>
        <v>城阳</v>
      </c>
      <c r="AC110" t="str">
        <f t="shared" si="25"/>
        <v>青岛辽阳东路</v>
      </c>
      <c r="AD110" t="str">
        <f t="shared" si="26"/>
        <v/>
      </c>
      <c r="AE110" t="str">
        <f t="shared" si="27"/>
        <v/>
      </c>
      <c r="AF110" t="str">
        <f t="shared" si="27"/>
        <v/>
      </c>
    </row>
    <row r="111" spans="14:32" x14ac:dyDescent="0.2">
      <c r="N111" t="s">
        <v>647</v>
      </c>
      <c r="O111" t="s">
        <v>754</v>
      </c>
      <c r="P111" t="s">
        <v>649</v>
      </c>
      <c r="Q111" t="s">
        <v>648</v>
      </c>
      <c r="X111" t="str">
        <f t="shared" si="20"/>
        <v>即墨蓝村</v>
      </c>
      <c r="Y111" t="str">
        <f t="shared" si="21"/>
        <v>莱阳</v>
      </c>
      <c r="Z111" t="str">
        <f t="shared" si="22"/>
        <v>栖霞桃村</v>
      </c>
      <c r="AA111" t="str">
        <f t="shared" si="23"/>
        <v>烟台大海阳</v>
      </c>
      <c r="AB111" t="str">
        <f t="shared" si="24"/>
        <v/>
      </c>
      <c r="AC111" t="str">
        <f t="shared" si="25"/>
        <v/>
      </c>
      <c r="AD111" t="str">
        <f t="shared" si="26"/>
        <v/>
      </c>
      <c r="AE111" t="str">
        <f t="shared" si="27"/>
        <v/>
      </c>
      <c r="AF111" t="str">
        <f t="shared" si="27"/>
        <v/>
      </c>
    </row>
    <row r="112" spans="14:32" x14ac:dyDescent="0.2">
      <c r="N112" t="s">
        <v>647</v>
      </c>
      <c r="O112" t="s">
        <v>754</v>
      </c>
      <c r="P112" t="s">
        <v>649</v>
      </c>
      <c r="Q112" t="s">
        <v>648</v>
      </c>
      <c r="X112" t="str">
        <f t="shared" si="20"/>
        <v>即墨蓝村</v>
      </c>
      <c r="Y112" t="str">
        <f t="shared" si="21"/>
        <v>莱阳</v>
      </c>
      <c r="Z112" t="str">
        <f t="shared" si="22"/>
        <v>栖霞桃村</v>
      </c>
      <c r="AA112" t="str">
        <f t="shared" si="23"/>
        <v>烟台大海阳</v>
      </c>
      <c r="AB112" t="str">
        <f t="shared" si="24"/>
        <v/>
      </c>
      <c r="AC112" t="str">
        <f t="shared" si="25"/>
        <v/>
      </c>
      <c r="AD112" t="str">
        <f t="shared" si="26"/>
        <v/>
      </c>
      <c r="AE112" t="str">
        <f t="shared" si="27"/>
        <v/>
      </c>
      <c r="AF112" t="str">
        <f t="shared" si="27"/>
        <v/>
      </c>
    </row>
    <row r="113" spans="14:32" x14ac:dyDescent="0.2">
      <c r="N113" t="s">
        <v>647</v>
      </c>
      <c r="O113" t="s">
        <v>754</v>
      </c>
      <c r="P113" t="s">
        <v>649</v>
      </c>
      <c r="Q113" t="s">
        <v>648</v>
      </c>
      <c r="X113" t="str">
        <f t="shared" si="20"/>
        <v>即墨蓝村</v>
      </c>
      <c r="Y113" t="str">
        <f t="shared" si="21"/>
        <v>莱阳</v>
      </c>
      <c r="Z113" t="str">
        <f t="shared" si="22"/>
        <v>栖霞桃村</v>
      </c>
      <c r="AA113" t="str">
        <f t="shared" si="23"/>
        <v>烟台大海阳</v>
      </c>
      <c r="AB113" t="str">
        <f t="shared" si="24"/>
        <v/>
      </c>
      <c r="AC113" t="str">
        <f t="shared" si="25"/>
        <v/>
      </c>
      <c r="AD113" t="str">
        <f t="shared" si="26"/>
        <v/>
      </c>
      <c r="AE113" t="str">
        <f t="shared" si="27"/>
        <v/>
      </c>
      <c r="AF113" t="str">
        <f t="shared" si="27"/>
        <v/>
      </c>
    </row>
    <row r="114" spans="14:32" x14ac:dyDescent="0.2">
      <c r="N114" t="s">
        <v>649</v>
      </c>
      <c r="O114" t="s">
        <v>612</v>
      </c>
      <c r="X114" t="str">
        <f t="shared" si="20"/>
        <v>栖霞桃村</v>
      </c>
      <c r="Y114" t="str">
        <f t="shared" si="21"/>
        <v>威海南竹岛</v>
      </c>
      <c r="Z114" t="str">
        <f t="shared" si="22"/>
        <v/>
      </c>
      <c r="AA114" t="str">
        <f t="shared" si="23"/>
        <v/>
      </c>
      <c r="AB114" t="str">
        <f t="shared" si="24"/>
        <v/>
      </c>
      <c r="AC114" t="str">
        <f t="shared" si="25"/>
        <v/>
      </c>
      <c r="AD114" t="str">
        <f t="shared" si="26"/>
        <v/>
      </c>
      <c r="AE114" t="str">
        <f t="shared" si="27"/>
        <v/>
      </c>
      <c r="AF114" t="str">
        <f t="shared" si="27"/>
        <v/>
      </c>
    </row>
    <row r="115" spans="14:32" x14ac:dyDescent="0.2">
      <c r="N115" t="s">
        <v>629</v>
      </c>
      <c r="O115" t="s">
        <v>650</v>
      </c>
      <c r="X115" t="str">
        <f t="shared" si="20"/>
        <v>济南四里村</v>
      </c>
      <c r="Y115" t="str">
        <f t="shared" si="21"/>
        <v>泰安中心局</v>
      </c>
      <c r="Z115" t="str">
        <f t="shared" si="22"/>
        <v/>
      </c>
      <c r="AA115" t="str">
        <f t="shared" si="23"/>
        <v/>
      </c>
      <c r="AB115" t="str">
        <f t="shared" si="24"/>
        <v/>
      </c>
      <c r="AC115" t="str">
        <f t="shared" si="25"/>
        <v/>
      </c>
      <c r="AD115" t="str">
        <f t="shared" si="26"/>
        <v/>
      </c>
      <c r="AE115" t="str">
        <f t="shared" si="27"/>
        <v/>
      </c>
      <c r="AF115" t="str">
        <f t="shared" si="27"/>
        <v/>
      </c>
    </row>
    <row r="116" spans="14:32" x14ac:dyDescent="0.2">
      <c r="N116" t="s">
        <v>650</v>
      </c>
      <c r="O116" t="s">
        <v>644</v>
      </c>
      <c r="P116" t="s">
        <v>755</v>
      </c>
      <c r="Q116" t="s">
        <v>756</v>
      </c>
      <c r="R116" t="s">
        <v>651</v>
      </c>
      <c r="X116" t="str">
        <f t="shared" si="20"/>
        <v>泰安中心局</v>
      </c>
      <c r="Y116" t="str">
        <f t="shared" si="21"/>
        <v>曲阜鼓楼街</v>
      </c>
      <c r="Z116" t="str">
        <f t="shared" si="22"/>
        <v>平邑老局</v>
      </c>
      <c r="AA116" t="str">
        <f t="shared" si="23"/>
        <v>费县和平路</v>
      </c>
      <c r="AB116" t="str">
        <f t="shared" si="24"/>
        <v>临沂金雀山</v>
      </c>
      <c r="AC116" t="str">
        <f t="shared" si="25"/>
        <v/>
      </c>
      <c r="AD116" t="str">
        <f t="shared" si="26"/>
        <v/>
      </c>
      <c r="AE116" t="str">
        <f t="shared" si="27"/>
        <v/>
      </c>
      <c r="AF116" t="str">
        <f t="shared" si="27"/>
        <v/>
      </c>
    </row>
    <row r="117" spans="14:32" x14ac:dyDescent="0.2">
      <c r="N117" t="s">
        <v>650</v>
      </c>
      <c r="O117" t="s">
        <v>644</v>
      </c>
      <c r="P117" t="s">
        <v>755</v>
      </c>
      <c r="Q117" t="s">
        <v>756</v>
      </c>
      <c r="R117" t="s">
        <v>651</v>
      </c>
      <c r="X117" t="str">
        <f t="shared" si="20"/>
        <v>泰安中心局</v>
      </c>
      <c r="Y117" t="str">
        <f t="shared" si="21"/>
        <v>曲阜鼓楼街</v>
      </c>
      <c r="Z117" t="str">
        <f t="shared" si="22"/>
        <v>平邑老局</v>
      </c>
      <c r="AA117" t="str">
        <f t="shared" si="23"/>
        <v>费县和平路</v>
      </c>
      <c r="AB117" t="str">
        <f t="shared" si="24"/>
        <v>临沂金雀山</v>
      </c>
      <c r="AC117" t="str">
        <f t="shared" si="25"/>
        <v/>
      </c>
      <c r="AD117" t="str">
        <f t="shared" si="26"/>
        <v/>
      </c>
      <c r="AE117" t="str">
        <f t="shared" si="27"/>
        <v/>
      </c>
      <c r="AF117" t="str">
        <f t="shared" si="27"/>
        <v/>
      </c>
    </row>
    <row r="118" spans="14:32" x14ac:dyDescent="0.2">
      <c r="N118" t="s">
        <v>650</v>
      </c>
      <c r="O118" t="s">
        <v>644</v>
      </c>
      <c r="P118" t="s">
        <v>755</v>
      </c>
      <c r="Q118" t="s">
        <v>756</v>
      </c>
      <c r="R118" t="s">
        <v>651</v>
      </c>
      <c r="X118" t="str">
        <f t="shared" si="20"/>
        <v>泰安中心局</v>
      </c>
      <c r="Y118" t="str">
        <f t="shared" si="21"/>
        <v>曲阜鼓楼街</v>
      </c>
      <c r="Z118" t="str">
        <f t="shared" si="22"/>
        <v>平邑老局</v>
      </c>
      <c r="AA118" t="str">
        <f t="shared" si="23"/>
        <v>费县和平路</v>
      </c>
      <c r="AB118" t="str">
        <f t="shared" si="24"/>
        <v>临沂金雀山</v>
      </c>
      <c r="AC118" t="str">
        <f t="shared" si="25"/>
        <v/>
      </c>
      <c r="AD118" t="str">
        <f t="shared" si="26"/>
        <v/>
      </c>
      <c r="AE118" t="str">
        <f t="shared" si="27"/>
        <v/>
      </c>
      <c r="AF118" t="str">
        <f t="shared" si="27"/>
        <v/>
      </c>
    </row>
    <row r="119" spans="14:32" x14ac:dyDescent="0.2">
      <c r="N119" t="s">
        <v>650</v>
      </c>
      <c r="O119" t="s">
        <v>644</v>
      </c>
      <c r="P119" t="s">
        <v>755</v>
      </c>
      <c r="Q119" t="s">
        <v>756</v>
      </c>
      <c r="R119" t="s">
        <v>651</v>
      </c>
      <c r="X119" t="str">
        <f t="shared" si="20"/>
        <v>泰安中心局</v>
      </c>
      <c r="Y119" t="str">
        <f t="shared" si="21"/>
        <v>曲阜鼓楼街</v>
      </c>
      <c r="Z119" t="str">
        <f t="shared" si="22"/>
        <v>平邑老局</v>
      </c>
      <c r="AA119" t="str">
        <f t="shared" si="23"/>
        <v>费县和平路</v>
      </c>
      <c r="AB119" t="str">
        <f t="shared" si="24"/>
        <v>临沂金雀山</v>
      </c>
      <c r="AC119" t="str">
        <f t="shared" si="25"/>
        <v/>
      </c>
      <c r="AD119" t="str">
        <f t="shared" si="26"/>
        <v/>
      </c>
      <c r="AE119" t="str">
        <f t="shared" si="27"/>
        <v/>
      </c>
      <c r="AF119" t="str">
        <f t="shared" si="27"/>
        <v/>
      </c>
    </row>
    <row r="120" spans="14:32" x14ac:dyDescent="0.2">
      <c r="N120" t="s">
        <v>652</v>
      </c>
      <c r="O120" t="s">
        <v>653</v>
      </c>
      <c r="X120" t="str">
        <f t="shared" si="20"/>
        <v>莱芜大桥路</v>
      </c>
      <c r="Y120" t="str">
        <f t="shared" si="21"/>
        <v>蒙阴新城路</v>
      </c>
      <c r="Z120" t="str">
        <f t="shared" si="22"/>
        <v/>
      </c>
      <c r="AA120" t="str">
        <f t="shared" si="23"/>
        <v/>
      </c>
      <c r="AB120" t="str">
        <f t="shared" si="24"/>
        <v/>
      </c>
      <c r="AC120" t="str">
        <f t="shared" si="25"/>
        <v/>
      </c>
      <c r="AD120" t="str">
        <f t="shared" si="26"/>
        <v/>
      </c>
      <c r="AE120" t="str">
        <f t="shared" si="27"/>
        <v/>
      </c>
      <c r="AF120" t="str">
        <f t="shared" si="27"/>
        <v/>
      </c>
    </row>
    <row r="121" spans="14:32" x14ac:dyDescent="0.2">
      <c r="N121" t="s">
        <v>652</v>
      </c>
      <c r="O121" t="s">
        <v>757</v>
      </c>
      <c r="P121" t="s">
        <v>758</v>
      </c>
      <c r="Q121" t="s">
        <v>759</v>
      </c>
      <c r="R121" t="s">
        <v>760</v>
      </c>
      <c r="S121" t="s">
        <v>635</v>
      </c>
      <c r="X121" t="str">
        <f t="shared" si="20"/>
        <v>莱芜大桥路</v>
      </c>
      <c r="Y121" t="str">
        <f t="shared" si="21"/>
        <v>沂源振兴路324局</v>
      </c>
      <c r="Z121" t="str">
        <f t="shared" si="22"/>
        <v>沂水马站</v>
      </c>
      <c r="AA121" t="str">
        <f t="shared" si="23"/>
        <v>诸城</v>
      </c>
      <c r="AB121" t="str">
        <f t="shared" si="24"/>
        <v>胶州营房</v>
      </c>
      <c r="AC121" t="str">
        <f t="shared" si="25"/>
        <v>青岛山东路</v>
      </c>
      <c r="AD121" t="str">
        <f t="shared" si="26"/>
        <v/>
      </c>
      <c r="AE121" t="str">
        <f t="shared" si="27"/>
        <v/>
      </c>
      <c r="AF121" t="str">
        <f t="shared" si="27"/>
        <v/>
      </c>
    </row>
    <row r="122" spans="14:32" x14ac:dyDescent="0.2">
      <c r="N122" t="s">
        <v>652</v>
      </c>
      <c r="O122" t="s">
        <v>757</v>
      </c>
      <c r="P122" t="s">
        <v>758</v>
      </c>
      <c r="Q122" t="s">
        <v>759</v>
      </c>
      <c r="R122" t="s">
        <v>760</v>
      </c>
      <c r="S122" t="s">
        <v>635</v>
      </c>
      <c r="X122" t="str">
        <f t="shared" si="20"/>
        <v>莱芜大桥路</v>
      </c>
      <c r="Y122" t="str">
        <f t="shared" si="21"/>
        <v>沂源振兴路324局</v>
      </c>
      <c r="Z122" t="str">
        <f t="shared" si="22"/>
        <v>沂水马站</v>
      </c>
      <c r="AA122" t="str">
        <f t="shared" si="23"/>
        <v>诸城</v>
      </c>
      <c r="AB122" t="str">
        <f t="shared" si="24"/>
        <v>胶州营房</v>
      </c>
      <c r="AC122" t="str">
        <f t="shared" si="25"/>
        <v>青岛山东路</v>
      </c>
      <c r="AD122" t="str">
        <f t="shared" si="26"/>
        <v/>
      </c>
      <c r="AE122" t="str">
        <f t="shared" si="27"/>
        <v/>
      </c>
      <c r="AF122" t="str">
        <f t="shared" si="27"/>
        <v/>
      </c>
    </row>
    <row r="123" spans="14:32" x14ac:dyDescent="0.2">
      <c r="N123" t="s">
        <v>652</v>
      </c>
      <c r="O123" t="s">
        <v>757</v>
      </c>
      <c r="P123" t="s">
        <v>758</v>
      </c>
      <c r="Q123" t="s">
        <v>759</v>
      </c>
      <c r="R123" t="s">
        <v>760</v>
      </c>
      <c r="S123" t="s">
        <v>635</v>
      </c>
      <c r="X123" t="str">
        <f t="shared" si="20"/>
        <v>莱芜大桥路</v>
      </c>
      <c r="Y123" t="str">
        <f t="shared" si="21"/>
        <v>沂源振兴路324局</v>
      </c>
      <c r="Z123" t="str">
        <f t="shared" si="22"/>
        <v>沂水马站</v>
      </c>
      <c r="AA123" t="str">
        <f t="shared" si="23"/>
        <v>诸城</v>
      </c>
      <c r="AB123" t="str">
        <f t="shared" si="24"/>
        <v>胶州营房</v>
      </c>
      <c r="AC123" t="str">
        <f t="shared" si="25"/>
        <v>青岛山东路</v>
      </c>
      <c r="AD123" t="str">
        <f t="shared" si="26"/>
        <v/>
      </c>
      <c r="AE123" t="str">
        <f t="shared" si="27"/>
        <v/>
      </c>
      <c r="AF123" t="str">
        <f t="shared" si="27"/>
        <v/>
      </c>
    </row>
    <row r="124" spans="14:32" x14ac:dyDescent="0.2">
      <c r="N124" t="s">
        <v>652</v>
      </c>
      <c r="O124" t="s">
        <v>757</v>
      </c>
      <c r="P124" t="s">
        <v>758</v>
      </c>
      <c r="Q124" t="s">
        <v>759</v>
      </c>
      <c r="R124" t="s">
        <v>760</v>
      </c>
      <c r="S124" t="s">
        <v>635</v>
      </c>
      <c r="X124" t="str">
        <f t="shared" si="20"/>
        <v>莱芜大桥路</v>
      </c>
      <c r="Y124" t="str">
        <f t="shared" si="21"/>
        <v>沂源振兴路324局</v>
      </c>
      <c r="Z124" t="str">
        <f t="shared" si="22"/>
        <v>沂水马站</v>
      </c>
      <c r="AA124" t="str">
        <f t="shared" si="23"/>
        <v>诸城</v>
      </c>
      <c r="AB124" t="str">
        <f t="shared" si="24"/>
        <v>胶州营房</v>
      </c>
      <c r="AC124" t="str">
        <f t="shared" si="25"/>
        <v>青岛山东路</v>
      </c>
      <c r="AD124" t="str">
        <f t="shared" si="26"/>
        <v/>
      </c>
      <c r="AE124" t="str">
        <f t="shared" si="27"/>
        <v/>
      </c>
      <c r="AF124" t="str">
        <f t="shared" si="27"/>
        <v/>
      </c>
    </row>
    <row r="125" spans="14:32" x14ac:dyDescent="0.2">
      <c r="N125" t="s">
        <v>652</v>
      </c>
      <c r="O125" t="s">
        <v>757</v>
      </c>
      <c r="P125" t="s">
        <v>758</v>
      </c>
      <c r="Q125" t="s">
        <v>759</v>
      </c>
      <c r="R125" t="s">
        <v>760</v>
      </c>
      <c r="S125" t="s">
        <v>635</v>
      </c>
      <c r="X125" t="str">
        <f t="shared" si="20"/>
        <v>莱芜大桥路</v>
      </c>
      <c r="Y125" t="str">
        <f t="shared" si="21"/>
        <v>沂源振兴路324局</v>
      </c>
      <c r="Z125" t="str">
        <f t="shared" si="22"/>
        <v>沂水马站</v>
      </c>
      <c r="AA125" t="str">
        <f t="shared" si="23"/>
        <v>诸城</v>
      </c>
      <c r="AB125" t="str">
        <f t="shared" si="24"/>
        <v>胶州营房</v>
      </c>
      <c r="AC125" t="str">
        <f t="shared" si="25"/>
        <v>青岛山东路</v>
      </c>
      <c r="AD125" t="str">
        <f t="shared" si="26"/>
        <v/>
      </c>
      <c r="AE125" t="str">
        <f t="shared" si="27"/>
        <v/>
      </c>
      <c r="AF125" t="str">
        <f t="shared" si="27"/>
        <v/>
      </c>
    </row>
    <row r="126" spans="14:32" x14ac:dyDescent="0.2">
      <c r="N126" t="s">
        <v>652</v>
      </c>
      <c r="O126" t="s">
        <v>636</v>
      </c>
      <c r="X126" t="str">
        <f t="shared" si="20"/>
        <v>莱芜大桥路</v>
      </c>
      <c r="Y126" t="str">
        <f t="shared" si="21"/>
        <v>淄博柳泉路</v>
      </c>
      <c r="Z126" t="str">
        <f t="shared" si="22"/>
        <v/>
      </c>
      <c r="AA126" t="str">
        <f t="shared" si="23"/>
        <v/>
      </c>
      <c r="AB126" t="str">
        <f t="shared" si="24"/>
        <v/>
      </c>
      <c r="AC126" t="str">
        <f t="shared" si="25"/>
        <v/>
      </c>
      <c r="AD126" t="str">
        <f t="shared" si="26"/>
        <v/>
      </c>
      <c r="AE126" t="str">
        <f t="shared" si="27"/>
        <v/>
      </c>
      <c r="AF126" t="str">
        <f t="shared" si="27"/>
        <v/>
      </c>
    </row>
    <row r="127" spans="14:32" x14ac:dyDescent="0.2">
      <c r="N127" t="s">
        <v>654</v>
      </c>
      <c r="O127" t="s">
        <v>761</v>
      </c>
      <c r="P127" t="s">
        <v>655</v>
      </c>
      <c r="X127" t="str">
        <f t="shared" si="20"/>
        <v>莱芜原山路</v>
      </c>
      <c r="Y127" t="str">
        <f t="shared" si="21"/>
        <v>临淄区南二路基站</v>
      </c>
      <c r="Z127" t="str">
        <f t="shared" si="22"/>
        <v>淄博潘庄</v>
      </c>
      <c r="AA127" t="str">
        <f t="shared" si="23"/>
        <v/>
      </c>
      <c r="AB127" t="str">
        <f t="shared" si="24"/>
        <v/>
      </c>
      <c r="AC127" t="str">
        <f t="shared" si="25"/>
        <v/>
      </c>
      <c r="AD127" t="str">
        <f t="shared" si="26"/>
        <v/>
      </c>
      <c r="AE127" t="str">
        <f t="shared" si="27"/>
        <v/>
      </c>
      <c r="AF127" t="str">
        <f t="shared" si="27"/>
        <v/>
      </c>
    </row>
    <row r="128" spans="14:32" x14ac:dyDescent="0.2">
      <c r="N128" t="s">
        <v>654</v>
      </c>
      <c r="O128" t="s">
        <v>761</v>
      </c>
      <c r="P128" t="s">
        <v>655</v>
      </c>
      <c r="X128" t="str">
        <f t="shared" si="20"/>
        <v>莱芜原山路</v>
      </c>
      <c r="Y128" t="str">
        <f t="shared" si="21"/>
        <v>临淄区南二路基站</v>
      </c>
      <c r="Z128" t="str">
        <f t="shared" si="22"/>
        <v>淄博潘庄</v>
      </c>
      <c r="AA128" t="str">
        <f t="shared" si="23"/>
        <v/>
      </c>
      <c r="AB128" t="str">
        <f t="shared" si="24"/>
        <v/>
      </c>
      <c r="AC128" t="str">
        <f t="shared" si="25"/>
        <v/>
      </c>
      <c r="AD128" t="str">
        <f t="shared" si="26"/>
        <v/>
      </c>
      <c r="AE128" t="str">
        <f t="shared" si="27"/>
        <v/>
      </c>
      <c r="AF128" t="str">
        <f t="shared" si="27"/>
        <v/>
      </c>
    </row>
    <row r="129" spans="14:32" x14ac:dyDescent="0.2">
      <c r="N129" t="s">
        <v>656</v>
      </c>
      <c r="O129" t="s">
        <v>739</v>
      </c>
      <c r="P129" t="s">
        <v>740</v>
      </c>
      <c r="Q129" t="s">
        <v>614</v>
      </c>
      <c r="X129" t="str">
        <f t="shared" si="20"/>
        <v>长清通信楼</v>
      </c>
      <c r="Y129" t="str">
        <f t="shared" si="21"/>
        <v>平阴</v>
      </c>
      <c r="Z129" t="str">
        <f t="shared" si="22"/>
        <v>东阿府前街</v>
      </c>
      <c r="AA129" t="str">
        <f t="shared" si="23"/>
        <v>聊城东昌西路</v>
      </c>
      <c r="AB129" t="str">
        <f t="shared" si="24"/>
        <v/>
      </c>
      <c r="AC129" t="str">
        <f t="shared" si="25"/>
        <v/>
      </c>
      <c r="AD129" t="str">
        <f t="shared" si="26"/>
        <v/>
      </c>
      <c r="AE129" t="str">
        <f t="shared" si="27"/>
        <v/>
      </c>
      <c r="AF129" t="str">
        <f t="shared" si="27"/>
        <v/>
      </c>
    </row>
    <row r="130" spans="14:32" x14ac:dyDescent="0.2">
      <c r="N130" t="s">
        <v>656</v>
      </c>
      <c r="O130" t="s">
        <v>739</v>
      </c>
      <c r="P130" t="s">
        <v>740</v>
      </c>
      <c r="Q130" t="s">
        <v>614</v>
      </c>
      <c r="X130" t="str">
        <f t="shared" ref="X130:X193" si="28">IF(ISBLANK(N130),"",MID(N130,2,LEN(N130)-2))</f>
        <v>长清通信楼</v>
      </c>
      <c r="Y130" t="str">
        <f t="shared" ref="Y130:Y193" si="29">IF(ISBLANK(O130),"",MID(O130,2,LEN(O130)-2))</f>
        <v>平阴</v>
      </c>
      <c r="Z130" t="str">
        <f t="shared" ref="Z130:Z193" si="30">IF(ISBLANK(P130),"",MID(P130,2,LEN(P130)-2))</f>
        <v>东阿府前街</v>
      </c>
      <c r="AA130" t="str">
        <f t="shared" ref="AA130:AA193" si="31">IF(ISBLANK(Q130),"",MID(Q130,2,LEN(Q130)-2))</f>
        <v>聊城东昌西路</v>
      </c>
      <c r="AB130" t="str">
        <f t="shared" ref="AB130:AB193" si="32">IF(ISBLANK(R130),"",MID(R130,2,LEN(R130)-2))</f>
        <v/>
      </c>
      <c r="AC130" t="str">
        <f t="shared" ref="AC130:AC193" si="33">IF(ISBLANK(S130),"",MID(S130,2,LEN(S130)-2))</f>
        <v/>
      </c>
      <c r="AD130" t="str">
        <f t="shared" ref="AD130:AD193" si="34">IF(ISBLANK(T130),"",MID(T130,2,LEN(T130)-2))</f>
        <v/>
      </c>
      <c r="AE130" t="str">
        <f t="shared" ref="AE130:AF193" si="35">IF(ISBLANK(U130),"",MID(U130,2,LEN(U130)-2))</f>
        <v/>
      </c>
      <c r="AF130" t="str">
        <f t="shared" si="35"/>
        <v/>
      </c>
    </row>
    <row r="131" spans="14:32" x14ac:dyDescent="0.2">
      <c r="N131" t="s">
        <v>656</v>
      </c>
      <c r="O131" t="s">
        <v>739</v>
      </c>
      <c r="P131" t="s">
        <v>740</v>
      </c>
      <c r="Q131" t="s">
        <v>614</v>
      </c>
      <c r="X131" t="str">
        <f t="shared" si="28"/>
        <v>长清通信楼</v>
      </c>
      <c r="Y131" t="str">
        <f t="shared" si="29"/>
        <v>平阴</v>
      </c>
      <c r="Z131" t="str">
        <f t="shared" si="30"/>
        <v>东阿府前街</v>
      </c>
      <c r="AA131" t="str">
        <f t="shared" si="31"/>
        <v>聊城东昌西路</v>
      </c>
      <c r="AB131" t="str">
        <f t="shared" si="32"/>
        <v/>
      </c>
      <c r="AC131" t="str">
        <f t="shared" si="33"/>
        <v/>
      </c>
      <c r="AD131" t="str">
        <f t="shared" si="34"/>
        <v/>
      </c>
      <c r="AE131" t="str">
        <f t="shared" si="35"/>
        <v/>
      </c>
      <c r="AF131" t="str">
        <f t="shared" si="35"/>
        <v/>
      </c>
    </row>
    <row r="132" spans="14:32" x14ac:dyDescent="0.2">
      <c r="N132" t="s">
        <v>651</v>
      </c>
      <c r="O132" t="s">
        <v>762</v>
      </c>
      <c r="P132" t="s">
        <v>763</v>
      </c>
      <c r="Q132" t="s">
        <v>764</v>
      </c>
      <c r="R132" t="s">
        <v>765</v>
      </c>
      <c r="S132" t="s">
        <v>671</v>
      </c>
      <c r="T132" t="s">
        <v>657</v>
      </c>
      <c r="X132" t="str">
        <f t="shared" si="28"/>
        <v>临沂金雀山</v>
      </c>
      <c r="Y132" t="str">
        <f t="shared" si="29"/>
        <v>河东汤头</v>
      </c>
      <c r="Z132" t="str">
        <f t="shared" si="30"/>
        <v>沂南花山路</v>
      </c>
      <c r="AA132" t="str">
        <f t="shared" si="31"/>
        <v>沂水中心街</v>
      </c>
      <c r="AB132" t="str">
        <f t="shared" si="32"/>
        <v>莒县振兴路</v>
      </c>
      <c r="AC132" t="str">
        <f t="shared" si="33"/>
        <v>五莲解放路</v>
      </c>
      <c r="AD132" t="str">
        <f t="shared" si="34"/>
        <v>日照正阳路</v>
      </c>
      <c r="AE132" t="str">
        <f t="shared" si="35"/>
        <v/>
      </c>
      <c r="AF132" t="str">
        <f t="shared" si="35"/>
        <v/>
      </c>
    </row>
    <row r="133" spans="14:32" x14ac:dyDescent="0.2">
      <c r="N133" t="s">
        <v>651</v>
      </c>
      <c r="O133" t="s">
        <v>762</v>
      </c>
      <c r="P133" t="s">
        <v>763</v>
      </c>
      <c r="Q133" t="s">
        <v>764</v>
      </c>
      <c r="R133" t="s">
        <v>765</v>
      </c>
      <c r="S133" t="s">
        <v>671</v>
      </c>
      <c r="T133" t="s">
        <v>657</v>
      </c>
      <c r="X133" t="str">
        <f t="shared" si="28"/>
        <v>临沂金雀山</v>
      </c>
      <c r="Y133" t="str">
        <f t="shared" si="29"/>
        <v>河东汤头</v>
      </c>
      <c r="Z133" t="str">
        <f t="shared" si="30"/>
        <v>沂南花山路</v>
      </c>
      <c r="AA133" t="str">
        <f t="shared" si="31"/>
        <v>沂水中心街</v>
      </c>
      <c r="AB133" t="str">
        <f t="shared" si="32"/>
        <v>莒县振兴路</v>
      </c>
      <c r="AC133" t="str">
        <f t="shared" si="33"/>
        <v>五莲解放路</v>
      </c>
      <c r="AD133" t="str">
        <f t="shared" si="34"/>
        <v>日照正阳路</v>
      </c>
      <c r="AE133" t="str">
        <f t="shared" si="35"/>
        <v/>
      </c>
      <c r="AF133" t="str">
        <f t="shared" si="35"/>
        <v/>
      </c>
    </row>
    <row r="134" spans="14:32" x14ac:dyDescent="0.2">
      <c r="N134" t="s">
        <v>651</v>
      </c>
      <c r="O134" t="s">
        <v>762</v>
      </c>
      <c r="P134" t="s">
        <v>763</v>
      </c>
      <c r="Q134" t="s">
        <v>764</v>
      </c>
      <c r="R134" t="s">
        <v>765</v>
      </c>
      <c r="S134" t="s">
        <v>671</v>
      </c>
      <c r="T134" t="s">
        <v>657</v>
      </c>
      <c r="X134" t="str">
        <f t="shared" si="28"/>
        <v>临沂金雀山</v>
      </c>
      <c r="Y134" t="str">
        <f t="shared" si="29"/>
        <v>河东汤头</v>
      </c>
      <c r="Z134" t="str">
        <f t="shared" si="30"/>
        <v>沂南花山路</v>
      </c>
      <c r="AA134" t="str">
        <f t="shared" si="31"/>
        <v>沂水中心街</v>
      </c>
      <c r="AB134" t="str">
        <f t="shared" si="32"/>
        <v>莒县振兴路</v>
      </c>
      <c r="AC134" t="str">
        <f t="shared" si="33"/>
        <v>五莲解放路</v>
      </c>
      <c r="AD134" t="str">
        <f t="shared" si="34"/>
        <v>日照正阳路</v>
      </c>
      <c r="AE134" t="str">
        <f t="shared" si="35"/>
        <v/>
      </c>
      <c r="AF134" t="str">
        <f t="shared" si="35"/>
        <v/>
      </c>
    </row>
    <row r="135" spans="14:32" x14ac:dyDescent="0.2">
      <c r="N135" t="s">
        <v>651</v>
      </c>
      <c r="O135" t="s">
        <v>762</v>
      </c>
      <c r="P135" t="s">
        <v>763</v>
      </c>
      <c r="Q135" t="s">
        <v>764</v>
      </c>
      <c r="R135" t="s">
        <v>765</v>
      </c>
      <c r="S135" t="s">
        <v>671</v>
      </c>
      <c r="T135" t="s">
        <v>657</v>
      </c>
      <c r="X135" t="str">
        <f t="shared" si="28"/>
        <v>临沂金雀山</v>
      </c>
      <c r="Y135" t="str">
        <f t="shared" si="29"/>
        <v>河东汤头</v>
      </c>
      <c r="Z135" t="str">
        <f t="shared" si="30"/>
        <v>沂南花山路</v>
      </c>
      <c r="AA135" t="str">
        <f t="shared" si="31"/>
        <v>沂水中心街</v>
      </c>
      <c r="AB135" t="str">
        <f t="shared" si="32"/>
        <v>莒县振兴路</v>
      </c>
      <c r="AC135" t="str">
        <f t="shared" si="33"/>
        <v>五莲解放路</v>
      </c>
      <c r="AD135" t="str">
        <f t="shared" si="34"/>
        <v>日照正阳路</v>
      </c>
      <c r="AE135" t="str">
        <f t="shared" si="35"/>
        <v/>
      </c>
      <c r="AF135" t="str">
        <f t="shared" si="35"/>
        <v/>
      </c>
    </row>
    <row r="136" spans="14:32" x14ac:dyDescent="0.2">
      <c r="N136" t="s">
        <v>651</v>
      </c>
      <c r="O136" t="s">
        <v>762</v>
      </c>
      <c r="P136" t="s">
        <v>763</v>
      </c>
      <c r="Q136" t="s">
        <v>764</v>
      </c>
      <c r="R136" t="s">
        <v>765</v>
      </c>
      <c r="S136" t="s">
        <v>671</v>
      </c>
      <c r="T136" t="s">
        <v>657</v>
      </c>
      <c r="X136" t="str">
        <f t="shared" si="28"/>
        <v>临沂金雀山</v>
      </c>
      <c r="Y136" t="str">
        <f t="shared" si="29"/>
        <v>河东汤头</v>
      </c>
      <c r="Z136" t="str">
        <f t="shared" si="30"/>
        <v>沂南花山路</v>
      </c>
      <c r="AA136" t="str">
        <f t="shared" si="31"/>
        <v>沂水中心街</v>
      </c>
      <c r="AB136" t="str">
        <f t="shared" si="32"/>
        <v>莒县振兴路</v>
      </c>
      <c r="AC136" t="str">
        <f t="shared" si="33"/>
        <v>五莲解放路</v>
      </c>
      <c r="AD136" t="str">
        <f t="shared" si="34"/>
        <v>日照正阳路</v>
      </c>
      <c r="AE136" t="str">
        <f t="shared" si="35"/>
        <v/>
      </c>
      <c r="AF136" t="str">
        <f t="shared" si="35"/>
        <v/>
      </c>
    </row>
    <row r="137" spans="14:32" x14ac:dyDescent="0.2">
      <c r="N137" t="s">
        <v>651</v>
      </c>
      <c r="O137" t="s">
        <v>762</v>
      </c>
      <c r="P137" t="s">
        <v>763</v>
      </c>
      <c r="Q137" t="s">
        <v>764</v>
      </c>
      <c r="R137" t="s">
        <v>765</v>
      </c>
      <c r="S137" t="s">
        <v>671</v>
      </c>
      <c r="T137" t="s">
        <v>657</v>
      </c>
      <c r="X137" t="str">
        <f t="shared" si="28"/>
        <v>临沂金雀山</v>
      </c>
      <c r="Y137" t="str">
        <f t="shared" si="29"/>
        <v>河东汤头</v>
      </c>
      <c r="Z137" t="str">
        <f t="shared" si="30"/>
        <v>沂南花山路</v>
      </c>
      <c r="AA137" t="str">
        <f t="shared" si="31"/>
        <v>沂水中心街</v>
      </c>
      <c r="AB137" t="str">
        <f t="shared" si="32"/>
        <v>莒县振兴路</v>
      </c>
      <c r="AC137" t="str">
        <f t="shared" si="33"/>
        <v>五莲解放路</v>
      </c>
      <c r="AD137" t="str">
        <f t="shared" si="34"/>
        <v>日照正阳路</v>
      </c>
      <c r="AE137" t="str">
        <f t="shared" si="35"/>
        <v/>
      </c>
      <c r="AF137" t="str">
        <f t="shared" si="35"/>
        <v/>
      </c>
    </row>
    <row r="138" spans="14:32" x14ac:dyDescent="0.2">
      <c r="N138" t="s">
        <v>658</v>
      </c>
      <c r="O138" t="s">
        <v>766</v>
      </c>
      <c r="P138" t="s">
        <v>659</v>
      </c>
      <c r="X138" t="str">
        <f t="shared" si="28"/>
        <v>临沂沂蒙路</v>
      </c>
      <c r="Y138" t="str">
        <f t="shared" si="29"/>
        <v>苍山塔山路</v>
      </c>
      <c r="Z138" t="str">
        <f t="shared" si="30"/>
        <v>枣庄光明西路</v>
      </c>
      <c r="AA138" t="str">
        <f t="shared" si="31"/>
        <v/>
      </c>
      <c r="AB138" t="str">
        <f t="shared" si="32"/>
        <v/>
      </c>
      <c r="AC138" t="str">
        <f t="shared" si="33"/>
        <v/>
      </c>
      <c r="AD138" t="str">
        <f t="shared" si="34"/>
        <v/>
      </c>
      <c r="AE138" t="str">
        <f t="shared" si="35"/>
        <v/>
      </c>
      <c r="AF138" t="str">
        <f t="shared" si="35"/>
        <v/>
      </c>
    </row>
    <row r="139" spans="14:32" x14ac:dyDescent="0.2">
      <c r="N139" t="s">
        <v>658</v>
      </c>
      <c r="O139" t="s">
        <v>766</v>
      </c>
      <c r="P139" t="s">
        <v>659</v>
      </c>
      <c r="X139" t="str">
        <f t="shared" si="28"/>
        <v>临沂沂蒙路</v>
      </c>
      <c r="Y139" t="str">
        <f t="shared" si="29"/>
        <v>苍山塔山路</v>
      </c>
      <c r="Z139" t="str">
        <f t="shared" si="30"/>
        <v>枣庄光明西路</v>
      </c>
      <c r="AA139" t="str">
        <f t="shared" si="31"/>
        <v/>
      </c>
      <c r="AB139" t="str">
        <f t="shared" si="32"/>
        <v/>
      </c>
      <c r="AC139" t="str">
        <f t="shared" si="33"/>
        <v/>
      </c>
      <c r="AD139" t="str">
        <f t="shared" si="34"/>
        <v/>
      </c>
      <c r="AE139" t="str">
        <f t="shared" si="35"/>
        <v/>
      </c>
      <c r="AF139" t="str">
        <f t="shared" si="35"/>
        <v/>
      </c>
    </row>
    <row r="140" spans="14:32" x14ac:dyDescent="0.2">
      <c r="N140" t="s">
        <v>651</v>
      </c>
      <c r="O140" t="s">
        <v>766</v>
      </c>
      <c r="P140" t="s">
        <v>646</v>
      </c>
      <c r="X140" t="str">
        <f t="shared" si="28"/>
        <v>临沂金雀山</v>
      </c>
      <c r="Y140" t="str">
        <f t="shared" si="29"/>
        <v>苍山塔山路</v>
      </c>
      <c r="Z140" t="str">
        <f t="shared" si="30"/>
        <v>枣庄振兴路</v>
      </c>
      <c r="AA140" t="str">
        <f t="shared" si="31"/>
        <v/>
      </c>
      <c r="AB140" t="str">
        <f t="shared" si="32"/>
        <v/>
      </c>
      <c r="AC140" t="str">
        <f t="shared" si="33"/>
        <v/>
      </c>
      <c r="AD140" t="str">
        <f t="shared" si="34"/>
        <v/>
      </c>
      <c r="AE140" t="str">
        <f t="shared" si="35"/>
        <v/>
      </c>
      <c r="AF140" t="str">
        <f t="shared" si="35"/>
        <v/>
      </c>
    </row>
    <row r="141" spans="14:32" x14ac:dyDescent="0.2">
      <c r="N141" t="s">
        <v>651</v>
      </c>
      <c r="O141" t="s">
        <v>766</v>
      </c>
      <c r="P141" t="s">
        <v>646</v>
      </c>
      <c r="X141" t="str">
        <f t="shared" si="28"/>
        <v>临沂金雀山</v>
      </c>
      <c r="Y141" t="str">
        <f t="shared" si="29"/>
        <v>苍山塔山路</v>
      </c>
      <c r="Z141" t="str">
        <f t="shared" si="30"/>
        <v>枣庄振兴路</v>
      </c>
      <c r="AA141" t="str">
        <f t="shared" si="31"/>
        <v/>
      </c>
      <c r="AB141" t="str">
        <f t="shared" si="32"/>
        <v/>
      </c>
      <c r="AC141" t="str">
        <f t="shared" si="33"/>
        <v/>
      </c>
      <c r="AD141" t="str">
        <f t="shared" si="34"/>
        <v/>
      </c>
      <c r="AE141" t="str">
        <f t="shared" si="35"/>
        <v/>
      </c>
      <c r="AF141" t="str">
        <f t="shared" si="35"/>
        <v/>
      </c>
    </row>
    <row r="142" spans="14:32" x14ac:dyDescent="0.2">
      <c r="N142" t="s">
        <v>651</v>
      </c>
      <c r="O142" t="s">
        <v>767</v>
      </c>
      <c r="P142" t="s">
        <v>657</v>
      </c>
      <c r="X142" t="str">
        <f t="shared" si="28"/>
        <v>临沂金雀山</v>
      </c>
      <c r="Y142" t="str">
        <f t="shared" si="29"/>
        <v>莒南十泉路</v>
      </c>
      <c r="Z142" t="str">
        <f t="shared" si="30"/>
        <v>日照正阳路</v>
      </c>
      <c r="AA142" t="str">
        <f t="shared" si="31"/>
        <v/>
      </c>
      <c r="AB142" t="str">
        <f t="shared" si="32"/>
        <v/>
      </c>
      <c r="AC142" t="str">
        <f t="shared" si="33"/>
        <v/>
      </c>
      <c r="AD142" t="str">
        <f t="shared" si="34"/>
        <v/>
      </c>
      <c r="AE142" t="str">
        <f t="shared" si="35"/>
        <v/>
      </c>
      <c r="AF142" t="str">
        <f t="shared" si="35"/>
        <v/>
      </c>
    </row>
    <row r="143" spans="14:32" x14ac:dyDescent="0.2">
      <c r="N143" t="s">
        <v>651</v>
      </c>
      <c r="O143" t="s">
        <v>767</v>
      </c>
      <c r="P143" t="s">
        <v>657</v>
      </c>
      <c r="X143" t="str">
        <f t="shared" si="28"/>
        <v>临沂金雀山</v>
      </c>
      <c r="Y143" t="str">
        <f t="shared" si="29"/>
        <v>莒南十泉路</v>
      </c>
      <c r="Z143" t="str">
        <f t="shared" si="30"/>
        <v>日照正阳路</v>
      </c>
      <c r="AA143" t="str">
        <f t="shared" si="31"/>
        <v/>
      </c>
      <c r="AB143" t="str">
        <f t="shared" si="32"/>
        <v/>
      </c>
      <c r="AC143" t="str">
        <f t="shared" si="33"/>
        <v/>
      </c>
      <c r="AD143" t="str">
        <f t="shared" si="34"/>
        <v/>
      </c>
      <c r="AE143" t="str">
        <f t="shared" si="35"/>
        <v/>
      </c>
      <c r="AF143" t="str">
        <f t="shared" si="35"/>
        <v/>
      </c>
    </row>
    <row r="144" spans="14:32" x14ac:dyDescent="0.2">
      <c r="N144" t="s">
        <v>660</v>
      </c>
      <c r="O144" t="s">
        <v>768</v>
      </c>
      <c r="P144" t="s">
        <v>661</v>
      </c>
      <c r="X144" t="str">
        <f t="shared" si="28"/>
        <v>临沂沂蒙路201局</v>
      </c>
      <c r="Y144" t="str">
        <f t="shared" si="29"/>
        <v>莒南滨海路</v>
      </c>
      <c r="Z144" t="str">
        <f t="shared" si="30"/>
        <v>日照海滨五路</v>
      </c>
      <c r="AA144" t="str">
        <f t="shared" si="31"/>
        <v/>
      </c>
      <c r="AB144" t="str">
        <f t="shared" si="32"/>
        <v/>
      </c>
      <c r="AC144" t="str">
        <f t="shared" si="33"/>
        <v/>
      </c>
      <c r="AD144" t="str">
        <f t="shared" si="34"/>
        <v/>
      </c>
      <c r="AE144" t="str">
        <f t="shared" si="35"/>
        <v/>
      </c>
      <c r="AF144" t="str">
        <f t="shared" si="35"/>
        <v/>
      </c>
    </row>
    <row r="145" spans="14:32" x14ac:dyDescent="0.2">
      <c r="N145" t="s">
        <v>660</v>
      </c>
      <c r="O145" t="s">
        <v>768</v>
      </c>
      <c r="P145" t="s">
        <v>661</v>
      </c>
      <c r="X145" t="str">
        <f t="shared" si="28"/>
        <v>临沂沂蒙路201局</v>
      </c>
      <c r="Y145" t="str">
        <f t="shared" si="29"/>
        <v>莒南滨海路</v>
      </c>
      <c r="Z145" t="str">
        <f t="shared" si="30"/>
        <v>日照海滨五路</v>
      </c>
      <c r="AA145" t="str">
        <f t="shared" si="31"/>
        <v/>
      </c>
      <c r="AB145" t="str">
        <f t="shared" si="32"/>
        <v/>
      </c>
      <c r="AC145" t="str">
        <f t="shared" si="33"/>
        <v/>
      </c>
      <c r="AD145" t="str">
        <f t="shared" si="34"/>
        <v/>
      </c>
      <c r="AE145" t="str">
        <f t="shared" si="35"/>
        <v/>
      </c>
      <c r="AF145" t="str">
        <f t="shared" si="35"/>
        <v/>
      </c>
    </row>
    <row r="146" spans="14:32" x14ac:dyDescent="0.2">
      <c r="N146" t="s">
        <v>641</v>
      </c>
      <c r="O146" t="s">
        <v>647</v>
      </c>
      <c r="X146" t="str">
        <f t="shared" si="28"/>
        <v>青岛振华路</v>
      </c>
      <c r="Y146" t="str">
        <f t="shared" si="29"/>
        <v>即墨蓝村</v>
      </c>
      <c r="Z146" t="str">
        <f t="shared" si="30"/>
        <v/>
      </c>
      <c r="AA146" t="str">
        <f t="shared" si="31"/>
        <v/>
      </c>
      <c r="AB146" t="str">
        <f t="shared" si="32"/>
        <v/>
      </c>
      <c r="AC146" t="str">
        <f t="shared" si="33"/>
        <v/>
      </c>
      <c r="AD146" t="str">
        <f t="shared" si="34"/>
        <v/>
      </c>
      <c r="AE146" t="str">
        <f t="shared" si="35"/>
        <v/>
      </c>
      <c r="AF146" t="str">
        <f t="shared" si="35"/>
        <v/>
      </c>
    </row>
    <row r="147" spans="14:32" x14ac:dyDescent="0.2">
      <c r="N147" t="s">
        <v>641</v>
      </c>
      <c r="O147" t="s">
        <v>769</v>
      </c>
      <c r="P147" t="s">
        <v>770</v>
      </c>
      <c r="Q147" t="s">
        <v>661</v>
      </c>
      <c r="X147" t="str">
        <f t="shared" si="28"/>
        <v>青岛振华路</v>
      </c>
      <c r="Y147" t="str">
        <f t="shared" si="29"/>
        <v>胶州九龙</v>
      </c>
      <c r="Z147" t="str">
        <f t="shared" si="30"/>
        <v>胶南张家楼</v>
      </c>
      <c r="AA147" t="str">
        <f t="shared" si="31"/>
        <v>日照海滨五路</v>
      </c>
      <c r="AB147" t="str">
        <f t="shared" si="32"/>
        <v/>
      </c>
      <c r="AC147" t="str">
        <f t="shared" si="33"/>
        <v/>
      </c>
      <c r="AD147" t="str">
        <f t="shared" si="34"/>
        <v/>
      </c>
      <c r="AE147" t="str">
        <f t="shared" si="35"/>
        <v/>
      </c>
      <c r="AF147" t="str">
        <f t="shared" si="35"/>
        <v/>
      </c>
    </row>
    <row r="148" spans="14:32" x14ac:dyDescent="0.2">
      <c r="N148" t="s">
        <v>641</v>
      </c>
      <c r="O148" t="s">
        <v>769</v>
      </c>
      <c r="P148" t="s">
        <v>770</v>
      </c>
      <c r="Q148" t="s">
        <v>661</v>
      </c>
      <c r="X148" t="str">
        <f t="shared" si="28"/>
        <v>青岛振华路</v>
      </c>
      <c r="Y148" t="str">
        <f t="shared" si="29"/>
        <v>胶州九龙</v>
      </c>
      <c r="Z148" t="str">
        <f t="shared" si="30"/>
        <v>胶南张家楼</v>
      </c>
      <c r="AA148" t="str">
        <f t="shared" si="31"/>
        <v>日照海滨五路</v>
      </c>
      <c r="AB148" t="str">
        <f t="shared" si="32"/>
        <v/>
      </c>
      <c r="AC148" t="str">
        <f t="shared" si="33"/>
        <v/>
      </c>
      <c r="AD148" t="str">
        <f t="shared" si="34"/>
        <v/>
      </c>
      <c r="AE148" t="str">
        <f t="shared" si="35"/>
        <v/>
      </c>
      <c r="AF148" t="str">
        <f t="shared" si="35"/>
        <v/>
      </c>
    </row>
    <row r="149" spans="14:32" x14ac:dyDescent="0.2">
      <c r="N149" t="s">
        <v>641</v>
      </c>
      <c r="O149" t="s">
        <v>769</v>
      </c>
      <c r="P149" t="s">
        <v>770</v>
      </c>
      <c r="Q149" t="s">
        <v>661</v>
      </c>
      <c r="X149" t="str">
        <f t="shared" si="28"/>
        <v>青岛振华路</v>
      </c>
      <c r="Y149" t="str">
        <f t="shared" si="29"/>
        <v>胶州九龙</v>
      </c>
      <c r="Z149" t="str">
        <f t="shared" si="30"/>
        <v>胶南张家楼</v>
      </c>
      <c r="AA149" t="str">
        <f t="shared" si="31"/>
        <v>日照海滨五路</v>
      </c>
      <c r="AB149" t="str">
        <f t="shared" si="32"/>
        <v/>
      </c>
      <c r="AC149" t="str">
        <f t="shared" si="33"/>
        <v/>
      </c>
      <c r="AD149" t="str">
        <f t="shared" si="34"/>
        <v/>
      </c>
      <c r="AE149" t="str">
        <f t="shared" si="35"/>
        <v/>
      </c>
      <c r="AF149" t="str">
        <f t="shared" si="35"/>
        <v/>
      </c>
    </row>
    <row r="150" spans="14:32" x14ac:dyDescent="0.2">
      <c r="N150" t="s">
        <v>662</v>
      </c>
      <c r="O150" t="s">
        <v>771</v>
      </c>
      <c r="P150" t="s">
        <v>772</v>
      </c>
      <c r="Q150" t="s">
        <v>773</v>
      </c>
      <c r="R150" t="s">
        <v>774</v>
      </c>
      <c r="S150" t="s">
        <v>775</v>
      </c>
      <c r="T150" t="s">
        <v>612</v>
      </c>
      <c r="X150" t="str">
        <f t="shared" si="28"/>
        <v>即墨振华街</v>
      </c>
      <c r="Y150" t="str">
        <f t="shared" si="29"/>
        <v>莱阳穴坊</v>
      </c>
      <c r="Z150" t="str">
        <f t="shared" si="30"/>
        <v>海阳海政路</v>
      </c>
      <c r="AA150" t="str">
        <f t="shared" si="31"/>
        <v>乳山青山路</v>
      </c>
      <c r="AB150" t="str">
        <f t="shared" si="32"/>
        <v>乳山冯家</v>
      </c>
      <c r="AC150" t="str">
        <f t="shared" si="33"/>
        <v>文登文山路</v>
      </c>
      <c r="AD150" t="str">
        <f t="shared" si="34"/>
        <v>威海南竹岛</v>
      </c>
      <c r="AE150" t="str">
        <f t="shared" si="35"/>
        <v/>
      </c>
      <c r="AF150" t="str">
        <f t="shared" si="35"/>
        <v/>
      </c>
    </row>
    <row r="151" spans="14:32" x14ac:dyDescent="0.2">
      <c r="N151" t="s">
        <v>662</v>
      </c>
      <c r="O151" t="s">
        <v>771</v>
      </c>
      <c r="P151" t="s">
        <v>772</v>
      </c>
      <c r="Q151" t="s">
        <v>773</v>
      </c>
      <c r="R151" t="s">
        <v>774</v>
      </c>
      <c r="S151" t="s">
        <v>775</v>
      </c>
      <c r="T151" t="s">
        <v>612</v>
      </c>
      <c r="X151" t="str">
        <f t="shared" si="28"/>
        <v>即墨振华街</v>
      </c>
      <c r="Y151" t="str">
        <f t="shared" si="29"/>
        <v>莱阳穴坊</v>
      </c>
      <c r="Z151" t="str">
        <f t="shared" si="30"/>
        <v>海阳海政路</v>
      </c>
      <c r="AA151" t="str">
        <f t="shared" si="31"/>
        <v>乳山青山路</v>
      </c>
      <c r="AB151" t="str">
        <f t="shared" si="32"/>
        <v>乳山冯家</v>
      </c>
      <c r="AC151" t="str">
        <f t="shared" si="33"/>
        <v>文登文山路</v>
      </c>
      <c r="AD151" t="str">
        <f t="shared" si="34"/>
        <v>威海南竹岛</v>
      </c>
      <c r="AE151" t="str">
        <f t="shared" si="35"/>
        <v/>
      </c>
      <c r="AF151" t="str">
        <f t="shared" si="35"/>
        <v/>
      </c>
    </row>
    <row r="152" spans="14:32" x14ac:dyDescent="0.2">
      <c r="N152" t="s">
        <v>662</v>
      </c>
      <c r="O152" t="s">
        <v>771</v>
      </c>
      <c r="P152" t="s">
        <v>772</v>
      </c>
      <c r="Q152" t="s">
        <v>773</v>
      </c>
      <c r="R152" t="s">
        <v>774</v>
      </c>
      <c r="S152" t="s">
        <v>775</v>
      </c>
      <c r="T152" t="s">
        <v>612</v>
      </c>
      <c r="X152" t="str">
        <f t="shared" si="28"/>
        <v>即墨振华街</v>
      </c>
      <c r="Y152" t="str">
        <f t="shared" si="29"/>
        <v>莱阳穴坊</v>
      </c>
      <c r="Z152" t="str">
        <f t="shared" si="30"/>
        <v>海阳海政路</v>
      </c>
      <c r="AA152" t="str">
        <f t="shared" si="31"/>
        <v>乳山青山路</v>
      </c>
      <c r="AB152" t="str">
        <f t="shared" si="32"/>
        <v>乳山冯家</v>
      </c>
      <c r="AC152" t="str">
        <f t="shared" si="33"/>
        <v>文登文山路</v>
      </c>
      <c r="AD152" t="str">
        <f t="shared" si="34"/>
        <v>威海南竹岛</v>
      </c>
      <c r="AE152" t="str">
        <f t="shared" si="35"/>
        <v/>
      </c>
      <c r="AF152" t="str">
        <f t="shared" si="35"/>
        <v/>
      </c>
    </row>
    <row r="153" spans="14:32" x14ac:dyDescent="0.2">
      <c r="N153" t="s">
        <v>662</v>
      </c>
      <c r="O153" t="s">
        <v>771</v>
      </c>
      <c r="P153" t="s">
        <v>772</v>
      </c>
      <c r="Q153" t="s">
        <v>773</v>
      </c>
      <c r="R153" t="s">
        <v>774</v>
      </c>
      <c r="S153" t="s">
        <v>775</v>
      </c>
      <c r="T153" t="s">
        <v>612</v>
      </c>
      <c r="X153" t="str">
        <f t="shared" si="28"/>
        <v>即墨振华街</v>
      </c>
      <c r="Y153" t="str">
        <f t="shared" si="29"/>
        <v>莱阳穴坊</v>
      </c>
      <c r="Z153" t="str">
        <f t="shared" si="30"/>
        <v>海阳海政路</v>
      </c>
      <c r="AA153" t="str">
        <f t="shared" si="31"/>
        <v>乳山青山路</v>
      </c>
      <c r="AB153" t="str">
        <f t="shared" si="32"/>
        <v>乳山冯家</v>
      </c>
      <c r="AC153" t="str">
        <f t="shared" si="33"/>
        <v>文登文山路</v>
      </c>
      <c r="AD153" t="str">
        <f t="shared" si="34"/>
        <v>威海南竹岛</v>
      </c>
      <c r="AE153" t="str">
        <f t="shared" si="35"/>
        <v/>
      </c>
      <c r="AF153" t="str">
        <f t="shared" si="35"/>
        <v/>
      </c>
    </row>
    <row r="154" spans="14:32" x14ac:dyDescent="0.2">
      <c r="N154" t="s">
        <v>662</v>
      </c>
      <c r="O154" t="s">
        <v>771</v>
      </c>
      <c r="P154" t="s">
        <v>772</v>
      </c>
      <c r="Q154" t="s">
        <v>773</v>
      </c>
      <c r="R154" t="s">
        <v>774</v>
      </c>
      <c r="S154" t="s">
        <v>775</v>
      </c>
      <c r="T154" t="s">
        <v>612</v>
      </c>
      <c r="X154" t="str">
        <f t="shared" si="28"/>
        <v>即墨振华街</v>
      </c>
      <c r="Y154" t="str">
        <f t="shared" si="29"/>
        <v>莱阳穴坊</v>
      </c>
      <c r="Z154" t="str">
        <f t="shared" si="30"/>
        <v>海阳海政路</v>
      </c>
      <c r="AA154" t="str">
        <f t="shared" si="31"/>
        <v>乳山青山路</v>
      </c>
      <c r="AB154" t="str">
        <f t="shared" si="32"/>
        <v>乳山冯家</v>
      </c>
      <c r="AC154" t="str">
        <f t="shared" si="33"/>
        <v>文登文山路</v>
      </c>
      <c r="AD154" t="str">
        <f t="shared" si="34"/>
        <v>威海南竹岛</v>
      </c>
      <c r="AE154" t="str">
        <f t="shared" si="35"/>
        <v/>
      </c>
      <c r="AF154" t="str">
        <f t="shared" si="35"/>
        <v/>
      </c>
    </row>
    <row r="155" spans="14:32" x14ac:dyDescent="0.2">
      <c r="N155" t="s">
        <v>662</v>
      </c>
      <c r="O155" t="s">
        <v>771</v>
      </c>
      <c r="P155" t="s">
        <v>772</v>
      </c>
      <c r="Q155" t="s">
        <v>773</v>
      </c>
      <c r="R155" t="s">
        <v>774</v>
      </c>
      <c r="S155" t="s">
        <v>775</v>
      </c>
      <c r="T155" t="s">
        <v>612</v>
      </c>
      <c r="X155" t="str">
        <f t="shared" si="28"/>
        <v>即墨振华街</v>
      </c>
      <c r="Y155" t="str">
        <f t="shared" si="29"/>
        <v>莱阳穴坊</v>
      </c>
      <c r="Z155" t="str">
        <f t="shared" si="30"/>
        <v>海阳海政路</v>
      </c>
      <c r="AA155" t="str">
        <f t="shared" si="31"/>
        <v>乳山青山路</v>
      </c>
      <c r="AB155" t="str">
        <f t="shared" si="32"/>
        <v>乳山冯家</v>
      </c>
      <c r="AC155" t="str">
        <f t="shared" si="33"/>
        <v>文登文山路</v>
      </c>
      <c r="AD155" t="str">
        <f t="shared" si="34"/>
        <v>威海南竹岛</v>
      </c>
      <c r="AE155" t="str">
        <f t="shared" si="35"/>
        <v/>
      </c>
      <c r="AF155" t="str">
        <f t="shared" si="35"/>
        <v/>
      </c>
    </row>
    <row r="156" spans="14:32" x14ac:dyDescent="0.2">
      <c r="N156" t="s">
        <v>641</v>
      </c>
      <c r="O156" t="s">
        <v>771</v>
      </c>
      <c r="P156" t="s">
        <v>776</v>
      </c>
      <c r="Q156" t="s">
        <v>777</v>
      </c>
      <c r="R156" t="s">
        <v>612</v>
      </c>
      <c r="X156" t="str">
        <f t="shared" si="28"/>
        <v>青岛振华路</v>
      </c>
      <c r="Y156" t="str">
        <f t="shared" si="29"/>
        <v>莱阳穴坊</v>
      </c>
      <c r="Z156" t="str">
        <f t="shared" si="30"/>
        <v>海阳留格庄</v>
      </c>
      <c r="AA156" t="str">
        <f t="shared" si="31"/>
        <v>文泽头</v>
      </c>
      <c r="AB156" t="str">
        <f t="shared" si="32"/>
        <v>威海南竹岛</v>
      </c>
      <c r="AC156" t="str">
        <f t="shared" si="33"/>
        <v/>
      </c>
      <c r="AD156" t="str">
        <f t="shared" si="34"/>
        <v/>
      </c>
      <c r="AE156" t="str">
        <f t="shared" si="35"/>
        <v/>
      </c>
      <c r="AF156" t="str">
        <f t="shared" si="35"/>
        <v/>
      </c>
    </row>
    <row r="157" spans="14:32" x14ac:dyDescent="0.2">
      <c r="N157" t="s">
        <v>641</v>
      </c>
      <c r="O157" t="s">
        <v>771</v>
      </c>
      <c r="P157" t="s">
        <v>776</v>
      </c>
      <c r="Q157" t="s">
        <v>777</v>
      </c>
      <c r="R157" t="s">
        <v>612</v>
      </c>
      <c r="X157" t="str">
        <f t="shared" si="28"/>
        <v>青岛振华路</v>
      </c>
      <c r="Y157" t="str">
        <f t="shared" si="29"/>
        <v>莱阳穴坊</v>
      </c>
      <c r="Z157" t="str">
        <f t="shared" si="30"/>
        <v>海阳留格庄</v>
      </c>
      <c r="AA157" t="str">
        <f t="shared" si="31"/>
        <v>文泽头</v>
      </c>
      <c r="AB157" t="str">
        <f t="shared" si="32"/>
        <v>威海南竹岛</v>
      </c>
      <c r="AC157" t="str">
        <f t="shared" si="33"/>
        <v/>
      </c>
      <c r="AD157" t="str">
        <f t="shared" si="34"/>
        <v/>
      </c>
      <c r="AE157" t="str">
        <f t="shared" si="35"/>
        <v/>
      </c>
      <c r="AF157" t="str">
        <f t="shared" si="35"/>
        <v/>
      </c>
    </row>
    <row r="158" spans="14:32" x14ac:dyDescent="0.2">
      <c r="N158" t="s">
        <v>641</v>
      </c>
      <c r="O158" t="s">
        <v>771</v>
      </c>
      <c r="P158" t="s">
        <v>776</v>
      </c>
      <c r="Q158" t="s">
        <v>777</v>
      </c>
      <c r="R158" t="s">
        <v>612</v>
      </c>
      <c r="X158" t="str">
        <f t="shared" si="28"/>
        <v>青岛振华路</v>
      </c>
      <c r="Y158" t="str">
        <f t="shared" si="29"/>
        <v>莱阳穴坊</v>
      </c>
      <c r="Z158" t="str">
        <f t="shared" si="30"/>
        <v>海阳留格庄</v>
      </c>
      <c r="AA158" t="str">
        <f t="shared" si="31"/>
        <v>文泽头</v>
      </c>
      <c r="AB158" t="str">
        <f t="shared" si="32"/>
        <v>威海南竹岛</v>
      </c>
      <c r="AC158" t="str">
        <f t="shared" si="33"/>
        <v/>
      </c>
      <c r="AD158" t="str">
        <f t="shared" si="34"/>
        <v/>
      </c>
      <c r="AE158" t="str">
        <f t="shared" si="35"/>
        <v/>
      </c>
      <c r="AF158" t="str">
        <f t="shared" si="35"/>
        <v/>
      </c>
    </row>
    <row r="159" spans="14:32" x14ac:dyDescent="0.2">
      <c r="N159" t="s">
        <v>641</v>
      </c>
      <c r="O159" t="s">
        <v>771</v>
      </c>
      <c r="P159" t="s">
        <v>776</v>
      </c>
      <c r="Q159" t="s">
        <v>777</v>
      </c>
      <c r="R159" t="s">
        <v>612</v>
      </c>
      <c r="X159" t="str">
        <f t="shared" si="28"/>
        <v>青岛振华路</v>
      </c>
      <c r="Y159" t="str">
        <f t="shared" si="29"/>
        <v>莱阳穴坊</v>
      </c>
      <c r="Z159" t="str">
        <f t="shared" si="30"/>
        <v>海阳留格庄</v>
      </c>
      <c r="AA159" t="str">
        <f t="shared" si="31"/>
        <v>文泽头</v>
      </c>
      <c r="AB159" t="str">
        <f t="shared" si="32"/>
        <v>威海南竹岛</v>
      </c>
      <c r="AC159" t="str">
        <f t="shared" si="33"/>
        <v/>
      </c>
      <c r="AD159" t="str">
        <f t="shared" si="34"/>
        <v/>
      </c>
      <c r="AE159" t="str">
        <f t="shared" si="35"/>
        <v/>
      </c>
      <c r="AF159" t="str">
        <f t="shared" si="35"/>
        <v/>
      </c>
    </row>
    <row r="160" spans="14:32" x14ac:dyDescent="0.2">
      <c r="N160" t="s">
        <v>644</v>
      </c>
      <c r="O160" t="s">
        <v>645</v>
      </c>
      <c r="X160" t="str">
        <f t="shared" si="28"/>
        <v>曲阜鼓楼街</v>
      </c>
      <c r="Y160" t="str">
        <f t="shared" si="29"/>
        <v>济宁红星东路</v>
      </c>
      <c r="Z160" t="str">
        <f t="shared" si="30"/>
        <v/>
      </c>
      <c r="AA160" t="str">
        <f t="shared" si="31"/>
        <v/>
      </c>
      <c r="AB160" t="str">
        <f t="shared" si="32"/>
        <v/>
      </c>
      <c r="AC160" t="str">
        <f t="shared" si="33"/>
        <v/>
      </c>
      <c r="AD160" t="str">
        <f t="shared" si="34"/>
        <v/>
      </c>
      <c r="AE160" t="str">
        <f t="shared" si="35"/>
        <v/>
      </c>
      <c r="AF160" t="str">
        <f t="shared" si="35"/>
        <v/>
      </c>
    </row>
    <row r="161" spans="14:32" x14ac:dyDescent="0.2">
      <c r="N161" t="s">
        <v>645</v>
      </c>
      <c r="O161" t="s">
        <v>778</v>
      </c>
      <c r="P161" t="s">
        <v>779</v>
      </c>
      <c r="Q161" t="s">
        <v>615</v>
      </c>
      <c r="X161" t="str">
        <f t="shared" si="28"/>
        <v>济宁红星东路</v>
      </c>
      <c r="Y161" t="str">
        <f t="shared" si="29"/>
        <v>嘉祥中心街</v>
      </c>
      <c r="Z161" t="str">
        <f t="shared" si="30"/>
        <v>巨野</v>
      </c>
      <c r="AA161" t="str">
        <f t="shared" si="31"/>
        <v>菏泽中华东路</v>
      </c>
      <c r="AB161" t="str">
        <f t="shared" si="32"/>
        <v/>
      </c>
      <c r="AC161" t="str">
        <f t="shared" si="33"/>
        <v/>
      </c>
      <c r="AD161" t="str">
        <f t="shared" si="34"/>
        <v/>
      </c>
      <c r="AE161" t="str">
        <f t="shared" si="35"/>
        <v/>
      </c>
      <c r="AF161" t="str">
        <f t="shared" si="35"/>
        <v/>
      </c>
    </row>
    <row r="162" spans="14:32" x14ac:dyDescent="0.2">
      <c r="N162" t="s">
        <v>645</v>
      </c>
      <c r="O162" t="s">
        <v>778</v>
      </c>
      <c r="P162" t="s">
        <v>779</v>
      </c>
      <c r="Q162" t="s">
        <v>615</v>
      </c>
      <c r="X162" t="str">
        <f t="shared" si="28"/>
        <v>济宁红星东路</v>
      </c>
      <c r="Y162" t="str">
        <f t="shared" si="29"/>
        <v>嘉祥中心街</v>
      </c>
      <c r="Z162" t="str">
        <f t="shared" si="30"/>
        <v>巨野</v>
      </c>
      <c r="AA162" t="str">
        <f t="shared" si="31"/>
        <v>菏泽中华东路</v>
      </c>
      <c r="AB162" t="str">
        <f t="shared" si="32"/>
        <v/>
      </c>
      <c r="AC162" t="str">
        <f t="shared" si="33"/>
        <v/>
      </c>
      <c r="AD162" t="str">
        <f t="shared" si="34"/>
        <v/>
      </c>
      <c r="AE162" t="str">
        <f t="shared" si="35"/>
        <v/>
      </c>
      <c r="AF162" t="str">
        <f t="shared" si="35"/>
        <v/>
      </c>
    </row>
    <row r="163" spans="14:32" x14ac:dyDescent="0.2">
      <c r="N163" t="s">
        <v>645</v>
      </c>
      <c r="O163" t="s">
        <v>778</v>
      </c>
      <c r="P163" t="s">
        <v>779</v>
      </c>
      <c r="Q163" t="s">
        <v>615</v>
      </c>
      <c r="X163" t="str">
        <f t="shared" si="28"/>
        <v>济宁红星东路</v>
      </c>
      <c r="Y163" t="str">
        <f t="shared" si="29"/>
        <v>嘉祥中心街</v>
      </c>
      <c r="Z163" t="str">
        <f t="shared" si="30"/>
        <v>巨野</v>
      </c>
      <c r="AA163" t="str">
        <f t="shared" si="31"/>
        <v>菏泽中华东路</v>
      </c>
      <c r="AB163" t="str">
        <f t="shared" si="32"/>
        <v/>
      </c>
      <c r="AC163" t="str">
        <f t="shared" si="33"/>
        <v/>
      </c>
      <c r="AD163" t="str">
        <f t="shared" si="34"/>
        <v/>
      </c>
      <c r="AE163" t="str">
        <f t="shared" si="35"/>
        <v/>
      </c>
      <c r="AF163" t="str">
        <f t="shared" si="35"/>
        <v/>
      </c>
    </row>
    <row r="164" spans="14:32" x14ac:dyDescent="0.2">
      <c r="N164" t="s">
        <v>650</v>
      </c>
      <c r="O164" t="s">
        <v>663</v>
      </c>
      <c r="X164" t="str">
        <f t="shared" si="28"/>
        <v>泰安中心局</v>
      </c>
      <c r="Y164" t="str">
        <f t="shared" si="29"/>
        <v>肥城新城路</v>
      </c>
      <c r="Z164" t="str">
        <f t="shared" si="30"/>
        <v/>
      </c>
      <c r="AA164" t="str">
        <f t="shared" si="31"/>
        <v/>
      </c>
      <c r="AB164" t="str">
        <f t="shared" si="32"/>
        <v/>
      </c>
      <c r="AC164" t="str">
        <f t="shared" si="33"/>
        <v/>
      </c>
      <c r="AD164" t="str">
        <f t="shared" si="34"/>
        <v/>
      </c>
      <c r="AE164" t="str">
        <f t="shared" si="35"/>
        <v/>
      </c>
      <c r="AF164" t="str">
        <f t="shared" si="35"/>
        <v/>
      </c>
    </row>
    <row r="165" spans="14:32" x14ac:dyDescent="0.2">
      <c r="N165" t="s">
        <v>664</v>
      </c>
      <c r="O165" t="s">
        <v>652</v>
      </c>
      <c r="X165" t="str">
        <f t="shared" si="28"/>
        <v>泰安青年路中心局</v>
      </c>
      <c r="Y165" t="str">
        <f t="shared" si="29"/>
        <v>莱芜大桥路</v>
      </c>
      <c r="Z165" t="str">
        <f t="shared" si="30"/>
        <v/>
      </c>
      <c r="AA165" t="str">
        <f t="shared" si="31"/>
        <v/>
      </c>
      <c r="AB165" t="str">
        <f t="shared" si="32"/>
        <v/>
      </c>
      <c r="AC165" t="str">
        <f t="shared" si="33"/>
        <v/>
      </c>
      <c r="AD165" t="str">
        <f t="shared" si="34"/>
        <v/>
      </c>
      <c r="AE165" t="str">
        <f t="shared" si="35"/>
        <v/>
      </c>
      <c r="AF165" t="str">
        <f t="shared" si="35"/>
        <v/>
      </c>
    </row>
    <row r="166" spans="14:32" x14ac:dyDescent="0.2">
      <c r="N166" t="s">
        <v>664</v>
      </c>
      <c r="O166" t="s">
        <v>652</v>
      </c>
      <c r="X166" t="str">
        <f t="shared" si="28"/>
        <v>泰安青年路中心局</v>
      </c>
      <c r="Y166" t="str">
        <f t="shared" si="29"/>
        <v>莱芜大桥路</v>
      </c>
      <c r="Z166" t="str">
        <f t="shared" si="30"/>
        <v/>
      </c>
      <c r="AA166" t="str">
        <f t="shared" si="31"/>
        <v/>
      </c>
      <c r="AB166" t="str">
        <f t="shared" si="32"/>
        <v/>
      </c>
      <c r="AC166" t="str">
        <f t="shared" si="33"/>
        <v/>
      </c>
      <c r="AD166" t="str">
        <f t="shared" si="34"/>
        <v/>
      </c>
      <c r="AE166" t="str">
        <f t="shared" si="35"/>
        <v/>
      </c>
      <c r="AF166" t="str">
        <f t="shared" si="35"/>
        <v/>
      </c>
    </row>
    <row r="167" spans="14:32" x14ac:dyDescent="0.2">
      <c r="N167" t="s">
        <v>642</v>
      </c>
      <c r="O167" t="s">
        <v>654</v>
      </c>
      <c r="X167" t="str">
        <f t="shared" si="28"/>
        <v>泰安东岳大街</v>
      </c>
      <c r="Y167" t="str">
        <f t="shared" si="29"/>
        <v>莱芜原山路</v>
      </c>
      <c r="Z167" t="str">
        <f t="shared" si="30"/>
        <v/>
      </c>
      <c r="AA167" t="str">
        <f t="shared" si="31"/>
        <v/>
      </c>
      <c r="AB167" t="str">
        <f t="shared" si="32"/>
        <v/>
      </c>
      <c r="AC167" t="str">
        <f t="shared" si="33"/>
        <v/>
      </c>
      <c r="AD167" t="str">
        <f t="shared" si="34"/>
        <v/>
      </c>
      <c r="AE167" t="str">
        <f t="shared" si="35"/>
        <v/>
      </c>
      <c r="AF167" t="str">
        <f t="shared" si="35"/>
        <v/>
      </c>
    </row>
    <row r="168" spans="14:32" x14ac:dyDescent="0.2">
      <c r="N168" t="s">
        <v>642</v>
      </c>
      <c r="O168" t="s">
        <v>654</v>
      </c>
      <c r="X168" t="str">
        <f t="shared" si="28"/>
        <v>泰安东岳大街</v>
      </c>
      <c r="Y168" t="str">
        <f t="shared" si="29"/>
        <v>莱芜原山路</v>
      </c>
      <c r="Z168" t="str">
        <f t="shared" si="30"/>
        <v/>
      </c>
      <c r="AA168" t="str">
        <f t="shared" si="31"/>
        <v/>
      </c>
      <c r="AB168" t="str">
        <f t="shared" si="32"/>
        <v/>
      </c>
      <c r="AC168" t="str">
        <f t="shared" si="33"/>
        <v/>
      </c>
      <c r="AD168" t="str">
        <f t="shared" si="34"/>
        <v/>
      </c>
      <c r="AE168" t="str">
        <f t="shared" si="35"/>
        <v/>
      </c>
      <c r="AF168" t="str">
        <f t="shared" si="35"/>
        <v/>
      </c>
    </row>
    <row r="169" spans="14:32" x14ac:dyDescent="0.2">
      <c r="N169" t="s">
        <v>647</v>
      </c>
      <c r="O169" t="s">
        <v>780</v>
      </c>
      <c r="P169" t="s">
        <v>666</v>
      </c>
      <c r="Q169" t="s">
        <v>774</v>
      </c>
      <c r="R169" t="s">
        <v>665</v>
      </c>
      <c r="X169" t="str">
        <f t="shared" si="28"/>
        <v>即墨蓝村</v>
      </c>
      <c r="Y169" t="str">
        <f t="shared" si="29"/>
        <v>莱阳旌旗路</v>
      </c>
      <c r="Z169" t="str">
        <f t="shared" si="30"/>
        <v>栖霞市局</v>
      </c>
      <c r="AA169" t="str">
        <f t="shared" si="31"/>
        <v>乳山冯家</v>
      </c>
      <c r="AB169" t="str">
        <f t="shared" si="32"/>
        <v>威海青岛北路</v>
      </c>
      <c r="AC169" t="str">
        <f t="shared" si="33"/>
        <v/>
      </c>
      <c r="AD169" t="str">
        <f t="shared" si="34"/>
        <v/>
      </c>
      <c r="AE169" t="str">
        <f t="shared" si="35"/>
        <v/>
      </c>
      <c r="AF169" t="str">
        <f t="shared" si="35"/>
        <v/>
      </c>
    </row>
    <row r="170" spans="14:32" x14ac:dyDescent="0.2">
      <c r="N170" t="s">
        <v>647</v>
      </c>
      <c r="O170" t="s">
        <v>780</v>
      </c>
      <c r="P170" t="s">
        <v>666</v>
      </c>
      <c r="Q170" t="s">
        <v>774</v>
      </c>
      <c r="R170" t="s">
        <v>665</v>
      </c>
      <c r="X170" t="str">
        <f t="shared" si="28"/>
        <v>即墨蓝村</v>
      </c>
      <c r="Y170" t="str">
        <f t="shared" si="29"/>
        <v>莱阳旌旗路</v>
      </c>
      <c r="Z170" t="str">
        <f t="shared" si="30"/>
        <v>栖霞市局</v>
      </c>
      <c r="AA170" t="str">
        <f t="shared" si="31"/>
        <v>乳山冯家</v>
      </c>
      <c r="AB170" t="str">
        <f t="shared" si="32"/>
        <v>威海青岛北路</v>
      </c>
      <c r="AC170" t="str">
        <f t="shared" si="33"/>
        <v/>
      </c>
      <c r="AD170" t="str">
        <f t="shared" si="34"/>
        <v/>
      </c>
      <c r="AE170" t="str">
        <f t="shared" si="35"/>
        <v/>
      </c>
      <c r="AF170" t="str">
        <f t="shared" si="35"/>
        <v/>
      </c>
    </row>
    <row r="171" spans="14:32" x14ac:dyDescent="0.2">
      <c r="N171" t="s">
        <v>647</v>
      </c>
      <c r="O171" t="s">
        <v>780</v>
      </c>
      <c r="P171" t="s">
        <v>666</v>
      </c>
      <c r="Q171" t="s">
        <v>774</v>
      </c>
      <c r="R171" t="s">
        <v>665</v>
      </c>
      <c r="X171" t="str">
        <f t="shared" si="28"/>
        <v>即墨蓝村</v>
      </c>
      <c r="Y171" t="str">
        <f t="shared" si="29"/>
        <v>莱阳旌旗路</v>
      </c>
      <c r="Z171" t="str">
        <f t="shared" si="30"/>
        <v>栖霞市局</v>
      </c>
      <c r="AA171" t="str">
        <f t="shared" si="31"/>
        <v>乳山冯家</v>
      </c>
      <c r="AB171" t="str">
        <f t="shared" si="32"/>
        <v>威海青岛北路</v>
      </c>
      <c r="AC171" t="str">
        <f t="shared" si="33"/>
        <v/>
      </c>
      <c r="AD171" t="str">
        <f t="shared" si="34"/>
        <v/>
      </c>
      <c r="AE171" t="str">
        <f t="shared" si="35"/>
        <v/>
      </c>
      <c r="AF171" t="str">
        <f t="shared" si="35"/>
        <v/>
      </c>
    </row>
    <row r="172" spans="14:32" x14ac:dyDescent="0.2">
      <c r="N172" t="s">
        <v>647</v>
      </c>
      <c r="O172" t="s">
        <v>780</v>
      </c>
      <c r="P172" t="s">
        <v>666</v>
      </c>
      <c r="Q172" t="s">
        <v>774</v>
      </c>
      <c r="R172" t="s">
        <v>665</v>
      </c>
      <c r="X172" t="str">
        <f t="shared" si="28"/>
        <v>即墨蓝村</v>
      </c>
      <c r="Y172" t="str">
        <f t="shared" si="29"/>
        <v>莱阳旌旗路</v>
      </c>
      <c r="Z172" t="str">
        <f t="shared" si="30"/>
        <v>栖霞市局</v>
      </c>
      <c r="AA172" t="str">
        <f t="shared" si="31"/>
        <v>乳山冯家</v>
      </c>
      <c r="AB172" t="str">
        <f t="shared" si="32"/>
        <v>威海青岛北路</v>
      </c>
      <c r="AC172" t="str">
        <f t="shared" si="33"/>
        <v/>
      </c>
      <c r="AD172" t="str">
        <f t="shared" si="34"/>
        <v/>
      </c>
      <c r="AE172" t="str">
        <f t="shared" si="35"/>
        <v/>
      </c>
      <c r="AF172" t="str">
        <f t="shared" si="35"/>
        <v/>
      </c>
    </row>
    <row r="173" spans="14:32" x14ac:dyDescent="0.2">
      <c r="N173" t="s">
        <v>666</v>
      </c>
      <c r="O173" t="s">
        <v>667</v>
      </c>
      <c r="X173" t="str">
        <f t="shared" si="28"/>
        <v>栖霞市局</v>
      </c>
      <c r="Y173" t="str">
        <f t="shared" si="29"/>
        <v>芝罘区青年路</v>
      </c>
      <c r="Z173" t="str">
        <f t="shared" si="30"/>
        <v/>
      </c>
      <c r="AA173" t="str">
        <f t="shared" si="31"/>
        <v/>
      </c>
      <c r="AB173" t="str">
        <f t="shared" si="32"/>
        <v/>
      </c>
      <c r="AC173" t="str">
        <f t="shared" si="33"/>
        <v/>
      </c>
      <c r="AD173" t="str">
        <f t="shared" si="34"/>
        <v/>
      </c>
      <c r="AE173" t="str">
        <f t="shared" si="35"/>
        <v/>
      </c>
      <c r="AF173" t="str">
        <f t="shared" si="35"/>
        <v/>
      </c>
    </row>
    <row r="174" spans="14:32" x14ac:dyDescent="0.2">
      <c r="N174" t="s">
        <v>634</v>
      </c>
      <c r="O174" t="s">
        <v>781</v>
      </c>
      <c r="P174" t="s">
        <v>668</v>
      </c>
      <c r="Q174" t="s">
        <v>608</v>
      </c>
      <c r="X174" t="str">
        <f t="shared" si="28"/>
        <v>潍坊河西局</v>
      </c>
      <c r="Y174" t="str">
        <f t="shared" si="29"/>
        <v>寿光东局</v>
      </c>
      <c r="Z174" t="str">
        <f t="shared" si="30"/>
        <v>广饶</v>
      </c>
      <c r="AA174" t="str">
        <f t="shared" si="31"/>
        <v>东营济南路</v>
      </c>
      <c r="AB174" t="str">
        <f t="shared" si="32"/>
        <v/>
      </c>
      <c r="AC174" t="str">
        <f t="shared" si="33"/>
        <v/>
      </c>
      <c r="AD174" t="str">
        <f t="shared" si="34"/>
        <v/>
      </c>
      <c r="AE174" t="str">
        <f t="shared" si="35"/>
        <v/>
      </c>
      <c r="AF174" t="str">
        <f t="shared" si="35"/>
        <v/>
      </c>
    </row>
    <row r="175" spans="14:32" x14ac:dyDescent="0.2">
      <c r="N175" t="s">
        <v>634</v>
      </c>
      <c r="O175" t="s">
        <v>781</v>
      </c>
      <c r="P175" t="s">
        <v>668</v>
      </c>
      <c r="Q175" t="s">
        <v>608</v>
      </c>
      <c r="X175" t="str">
        <f t="shared" si="28"/>
        <v>潍坊河西局</v>
      </c>
      <c r="Y175" t="str">
        <f t="shared" si="29"/>
        <v>寿光东局</v>
      </c>
      <c r="Z175" t="str">
        <f t="shared" si="30"/>
        <v>广饶</v>
      </c>
      <c r="AA175" t="str">
        <f t="shared" si="31"/>
        <v>东营济南路</v>
      </c>
      <c r="AB175" t="str">
        <f t="shared" si="32"/>
        <v/>
      </c>
      <c r="AC175" t="str">
        <f t="shared" si="33"/>
        <v/>
      </c>
      <c r="AD175" t="str">
        <f t="shared" si="34"/>
        <v/>
      </c>
      <c r="AE175" t="str">
        <f t="shared" si="35"/>
        <v/>
      </c>
      <c r="AF175" t="str">
        <f t="shared" si="35"/>
        <v/>
      </c>
    </row>
    <row r="176" spans="14:32" x14ac:dyDescent="0.2">
      <c r="N176" t="s">
        <v>634</v>
      </c>
      <c r="O176" t="s">
        <v>781</v>
      </c>
      <c r="P176" t="s">
        <v>668</v>
      </c>
      <c r="Q176" t="s">
        <v>608</v>
      </c>
      <c r="X176" t="str">
        <f t="shared" si="28"/>
        <v>潍坊河西局</v>
      </c>
      <c r="Y176" t="str">
        <f t="shared" si="29"/>
        <v>寿光东局</v>
      </c>
      <c r="Z176" t="str">
        <f t="shared" si="30"/>
        <v>广饶</v>
      </c>
      <c r="AA176" t="str">
        <f t="shared" si="31"/>
        <v>东营济南路</v>
      </c>
      <c r="AB176" t="str">
        <f t="shared" si="32"/>
        <v/>
      </c>
      <c r="AC176" t="str">
        <f t="shared" si="33"/>
        <v/>
      </c>
      <c r="AD176" t="str">
        <f t="shared" si="34"/>
        <v/>
      </c>
      <c r="AE176" t="str">
        <f t="shared" si="35"/>
        <v/>
      </c>
      <c r="AF176" t="str">
        <f t="shared" si="35"/>
        <v/>
      </c>
    </row>
    <row r="177" spans="14:32" x14ac:dyDescent="0.2">
      <c r="N177" t="s">
        <v>634</v>
      </c>
      <c r="O177" t="s">
        <v>781</v>
      </c>
      <c r="P177" t="s">
        <v>668</v>
      </c>
      <c r="X177" t="str">
        <f t="shared" si="28"/>
        <v>潍坊河西局</v>
      </c>
      <c r="Y177" t="str">
        <f t="shared" si="29"/>
        <v>寿光东局</v>
      </c>
      <c r="Z177" t="str">
        <f t="shared" si="30"/>
        <v>广饶</v>
      </c>
      <c r="AA177" t="str">
        <f t="shared" si="31"/>
        <v/>
      </c>
      <c r="AB177" t="str">
        <f t="shared" si="32"/>
        <v/>
      </c>
      <c r="AC177" t="str">
        <f t="shared" si="33"/>
        <v/>
      </c>
      <c r="AD177" t="str">
        <f t="shared" si="34"/>
        <v/>
      </c>
      <c r="AE177" t="str">
        <f t="shared" si="35"/>
        <v/>
      </c>
      <c r="AF177" t="str">
        <f t="shared" si="35"/>
        <v/>
      </c>
    </row>
    <row r="178" spans="14:32" x14ac:dyDescent="0.2">
      <c r="N178" t="s">
        <v>634</v>
      </c>
      <c r="O178" t="s">
        <v>781</v>
      </c>
      <c r="P178" t="s">
        <v>668</v>
      </c>
      <c r="X178" t="str">
        <f t="shared" si="28"/>
        <v>潍坊河西局</v>
      </c>
      <c r="Y178" t="str">
        <f t="shared" si="29"/>
        <v>寿光东局</v>
      </c>
      <c r="Z178" t="str">
        <f t="shared" si="30"/>
        <v>广饶</v>
      </c>
      <c r="AA178" t="str">
        <f t="shared" si="31"/>
        <v/>
      </c>
      <c r="AB178" t="str">
        <f t="shared" si="32"/>
        <v/>
      </c>
      <c r="AC178" t="str">
        <f t="shared" si="33"/>
        <v/>
      </c>
      <c r="AD178" t="str">
        <f t="shared" si="34"/>
        <v/>
      </c>
      <c r="AE178" t="str">
        <f t="shared" si="35"/>
        <v/>
      </c>
      <c r="AF178" t="str">
        <f t="shared" si="35"/>
        <v/>
      </c>
    </row>
    <row r="179" spans="14:32" x14ac:dyDescent="0.2">
      <c r="N179" t="s">
        <v>640</v>
      </c>
      <c r="O179" t="s">
        <v>782</v>
      </c>
      <c r="P179" t="s">
        <v>758</v>
      </c>
      <c r="Q179" t="s">
        <v>783</v>
      </c>
      <c r="R179" t="s">
        <v>651</v>
      </c>
      <c r="X179" t="str">
        <f t="shared" si="28"/>
        <v>潍坊东方路</v>
      </c>
      <c r="Y179" t="str">
        <f t="shared" si="29"/>
        <v>吾山南逯</v>
      </c>
      <c r="Z179" t="str">
        <f t="shared" si="30"/>
        <v>沂水马站</v>
      </c>
      <c r="AA179" t="str">
        <f t="shared" si="31"/>
        <v>沂南_苏村_牛家小河基站</v>
      </c>
      <c r="AB179" t="str">
        <f t="shared" si="32"/>
        <v>临沂金雀山</v>
      </c>
      <c r="AC179" t="str">
        <f t="shared" si="33"/>
        <v/>
      </c>
      <c r="AD179" t="str">
        <f t="shared" si="34"/>
        <v/>
      </c>
      <c r="AE179" t="str">
        <f t="shared" si="35"/>
        <v/>
      </c>
      <c r="AF179" t="str">
        <f t="shared" si="35"/>
        <v/>
      </c>
    </row>
    <row r="180" spans="14:32" x14ac:dyDescent="0.2">
      <c r="N180" t="s">
        <v>640</v>
      </c>
      <c r="O180" t="s">
        <v>782</v>
      </c>
      <c r="P180" t="s">
        <v>758</v>
      </c>
      <c r="Q180" t="s">
        <v>783</v>
      </c>
      <c r="R180" t="s">
        <v>651</v>
      </c>
      <c r="X180" t="str">
        <f t="shared" si="28"/>
        <v>潍坊东方路</v>
      </c>
      <c r="Y180" t="str">
        <f t="shared" si="29"/>
        <v>吾山南逯</v>
      </c>
      <c r="Z180" t="str">
        <f t="shared" si="30"/>
        <v>沂水马站</v>
      </c>
      <c r="AA180" t="str">
        <f t="shared" si="31"/>
        <v>沂南_苏村_牛家小河基站</v>
      </c>
      <c r="AB180" t="str">
        <f t="shared" si="32"/>
        <v>临沂金雀山</v>
      </c>
      <c r="AC180" t="str">
        <f t="shared" si="33"/>
        <v/>
      </c>
      <c r="AD180" t="str">
        <f t="shared" si="34"/>
        <v/>
      </c>
      <c r="AE180" t="str">
        <f t="shared" si="35"/>
        <v/>
      </c>
      <c r="AF180" t="str">
        <f t="shared" si="35"/>
        <v/>
      </c>
    </row>
    <row r="181" spans="14:32" x14ac:dyDescent="0.2">
      <c r="N181" t="s">
        <v>640</v>
      </c>
      <c r="O181" t="s">
        <v>782</v>
      </c>
      <c r="P181" t="s">
        <v>758</v>
      </c>
      <c r="Q181" t="s">
        <v>783</v>
      </c>
      <c r="R181" t="s">
        <v>651</v>
      </c>
      <c r="X181" t="str">
        <f t="shared" si="28"/>
        <v>潍坊东方路</v>
      </c>
      <c r="Y181" t="str">
        <f t="shared" si="29"/>
        <v>吾山南逯</v>
      </c>
      <c r="Z181" t="str">
        <f t="shared" si="30"/>
        <v>沂水马站</v>
      </c>
      <c r="AA181" t="str">
        <f t="shared" si="31"/>
        <v>沂南_苏村_牛家小河基站</v>
      </c>
      <c r="AB181" t="str">
        <f t="shared" si="32"/>
        <v>临沂金雀山</v>
      </c>
      <c r="AC181" t="str">
        <f t="shared" si="33"/>
        <v/>
      </c>
      <c r="AD181" t="str">
        <f t="shared" si="34"/>
        <v/>
      </c>
      <c r="AE181" t="str">
        <f t="shared" si="35"/>
        <v/>
      </c>
      <c r="AF181" t="str">
        <f t="shared" si="35"/>
        <v/>
      </c>
    </row>
    <row r="182" spans="14:32" x14ac:dyDescent="0.2">
      <c r="N182" t="s">
        <v>640</v>
      </c>
      <c r="O182" t="s">
        <v>782</v>
      </c>
      <c r="P182" t="s">
        <v>758</v>
      </c>
      <c r="Q182" t="s">
        <v>783</v>
      </c>
      <c r="R182" t="s">
        <v>651</v>
      </c>
      <c r="X182" t="str">
        <f t="shared" si="28"/>
        <v>潍坊东方路</v>
      </c>
      <c r="Y182" t="str">
        <f t="shared" si="29"/>
        <v>吾山南逯</v>
      </c>
      <c r="Z182" t="str">
        <f t="shared" si="30"/>
        <v>沂水马站</v>
      </c>
      <c r="AA182" t="str">
        <f t="shared" si="31"/>
        <v>沂南_苏村_牛家小河基站</v>
      </c>
      <c r="AB182" t="str">
        <f t="shared" si="32"/>
        <v>临沂金雀山</v>
      </c>
      <c r="AC182" t="str">
        <f t="shared" si="33"/>
        <v/>
      </c>
      <c r="AD182" t="str">
        <f t="shared" si="34"/>
        <v/>
      </c>
      <c r="AE182" t="str">
        <f t="shared" si="35"/>
        <v/>
      </c>
      <c r="AF182" t="str">
        <f t="shared" si="35"/>
        <v/>
      </c>
    </row>
    <row r="183" spans="14:32" x14ac:dyDescent="0.2">
      <c r="N183" t="s">
        <v>640</v>
      </c>
      <c r="O183" t="s">
        <v>669</v>
      </c>
      <c r="X183" t="str">
        <f t="shared" si="28"/>
        <v>潍坊东方路</v>
      </c>
      <c r="Y183" t="str">
        <f t="shared" si="29"/>
        <v>昌邑青乡</v>
      </c>
      <c r="Z183" t="str">
        <f t="shared" si="30"/>
        <v/>
      </c>
      <c r="AA183" t="str">
        <f t="shared" si="31"/>
        <v/>
      </c>
      <c r="AB183" t="str">
        <f t="shared" si="32"/>
        <v/>
      </c>
      <c r="AC183" t="str">
        <f t="shared" si="33"/>
        <v/>
      </c>
      <c r="AD183" t="str">
        <f t="shared" si="34"/>
        <v/>
      </c>
      <c r="AE183" t="str">
        <f t="shared" si="35"/>
        <v/>
      </c>
      <c r="AF183" t="str">
        <f t="shared" si="35"/>
        <v/>
      </c>
    </row>
    <row r="184" spans="14:32" x14ac:dyDescent="0.2">
      <c r="N184" t="s">
        <v>640</v>
      </c>
      <c r="O184" t="s">
        <v>784</v>
      </c>
      <c r="P184" t="s">
        <v>661</v>
      </c>
      <c r="X184" t="str">
        <f t="shared" si="28"/>
        <v>潍坊东方路</v>
      </c>
      <c r="Y184" t="str">
        <f t="shared" si="29"/>
        <v>诸城原联通高级技工学校</v>
      </c>
      <c r="Z184" t="str">
        <f t="shared" si="30"/>
        <v>日照海滨五路</v>
      </c>
      <c r="AA184" t="str">
        <f t="shared" si="31"/>
        <v/>
      </c>
      <c r="AB184" t="str">
        <f t="shared" si="32"/>
        <v/>
      </c>
      <c r="AC184" t="str">
        <f t="shared" si="33"/>
        <v/>
      </c>
      <c r="AD184" t="str">
        <f t="shared" si="34"/>
        <v/>
      </c>
      <c r="AE184" t="str">
        <f t="shared" si="35"/>
        <v/>
      </c>
      <c r="AF184" t="str">
        <f t="shared" si="35"/>
        <v/>
      </c>
    </row>
    <row r="185" spans="14:32" x14ac:dyDescent="0.2">
      <c r="N185" t="s">
        <v>640</v>
      </c>
      <c r="O185" t="s">
        <v>784</v>
      </c>
      <c r="P185" t="s">
        <v>661</v>
      </c>
      <c r="X185" t="str">
        <f t="shared" si="28"/>
        <v>潍坊东方路</v>
      </c>
      <c r="Y185" t="str">
        <f t="shared" si="29"/>
        <v>诸城原联通高级技工学校</v>
      </c>
      <c r="Z185" t="str">
        <f t="shared" si="30"/>
        <v>日照海滨五路</v>
      </c>
      <c r="AA185" t="str">
        <f t="shared" si="31"/>
        <v/>
      </c>
      <c r="AB185" t="str">
        <f t="shared" si="32"/>
        <v/>
      </c>
      <c r="AC185" t="str">
        <f t="shared" si="33"/>
        <v/>
      </c>
      <c r="AD185" t="str">
        <f t="shared" si="34"/>
        <v/>
      </c>
      <c r="AE185" t="str">
        <f t="shared" si="35"/>
        <v/>
      </c>
      <c r="AF185" t="str">
        <f t="shared" si="35"/>
        <v/>
      </c>
    </row>
    <row r="186" spans="14:32" x14ac:dyDescent="0.2">
      <c r="N186" t="s">
        <v>634</v>
      </c>
      <c r="O186" t="s">
        <v>785</v>
      </c>
      <c r="P186" t="s">
        <v>759</v>
      </c>
      <c r="Q186" t="s">
        <v>671</v>
      </c>
      <c r="X186" t="str">
        <f t="shared" si="28"/>
        <v>潍坊河西局</v>
      </c>
      <c r="Y186" t="str">
        <f t="shared" si="29"/>
        <v>安丘兴安路</v>
      </c>
      <c r="Z186" t="str">
        <f t="shared" si="30"/>
        <v>诸城</v>
      </c>
      <c r="AA186" t="str">
        <f t="shared" si="31"/>
        <v>五莲解放路</v>
      </c>
      <c r="AB186" t="str">
        <f t="shared" si="32"/>
        <v/>
      </c>
      <c r="AC186" t="str">
        <f t="shared" si="33"/>
        <v/>
      </c>
      <c r="AD186" t="str">
        <f t="shared" si="34"/>
        <v/>
      </c>
      <c r="AE186" t="str">
        <f t="shared" si="35"/>
        <v/>
      </c>
      <c r="AF186" t="str">
        <f t="shared" si="35"/>
        <v/>
      </c>
    </row>
    <row r="187" spans="14:32" x14ac:dyDescent="0.2">
      <c r="N187" t="s">
        <v>634</v>
      </c>
      <c r="O187" t="s">
        <v>785</v>
      </c>
      <c r="P187" t="s">
        <v>759</v>
      </c>
      <c r="Q187" t="s">
        <v>671</v>
      </c>
      <c r="X187" t="str">
        <f t="shared" si="28"/>
        <v>潍坊河西局</v>
      </c>
      <c r="Y187" t="str">
        <f t="shared" si="29"/>
        <v>安丘兴安路</v>
      </c>
      <c r="Z187" t="str">
        <f t="shared" si="30"/>
        <v>诸城</v>
      </c>
      <c r="AA187" t="str">
        <f t="shared" si="31"/>
        <v>五莲解放路</v>
      </c>
      <c r="AB187" t="str">
        <f t="shared" si="32"/>
        <v/>
      </c>
      <c r="AC187" t="str">
        <f t="shared" si="33"/>
        <v/>
      </c>
      <c r="AD187" t="str">
        <f t="shared" si="34"/>
        <v/>
      </c>
      <c r="AE187" t="str">
        <f t="shared" si="35"/>
        <v/>
      </c>
      <c r="AF187" t="str">
        <f t="shared" si="35"/>
        <v/>
      </c>
    </row>
    <row r="188" spans="14:32" x14ac:dyDescent="0.2">
      <c r="N188" t="s">
        <v>634</v>
      </c>
      <c r="O188" t="s">
        <v>785</v>
      </c>
      <c r="P188" t="s">
        <v>759</v>
      </c>
      <c r="Q188" t="s">
        <v>671</v>
      </c>
      <c r="X188" t="str">
        <f t="shared" si="28"/>
        <v>潍坊河西局</v>
      </c>
      <c r="Y188" t="str">
        <f t="shared" si="29"/>
        <v>安丘兴安路</v>
      </c>
      <c r="Z188" t="str">
        <f t="shared" si="30"/>
        <v>诸城</v>
      </c>
      <c r="AA188" t="str">
        <f t="shared" si="31"/>
        <v>五莲解放路</v>
      </c>
      <c r="AB188" t="str">
        <f t="shared" si="32"/>
        <v/>
      </c>
      <c r="AC188" t="str">
        <f t="shared" si="33"/>
        <v/>
      </c>
      <c r="AD188" t="str">
        <f t="shared" si="34"/>
        <v/>
      </c>
      <c r="AE188" t="str">
        <f t="shared" si="35"/>
        <v/>
      </c>
      <c r="AF188" t="str">
        <f t="shared" si="35"/>
        <v/>
      </c>
    </row>
    <row r="189" spans="14:32" x14ac:dyDescent="0.2">
      <c r="N189" t="s">
        <v>634</v>
      </c>
      <c r="O189" t="s">
        <v>786</v>
      </c>
      <c r="P189" t="s">
        <v>787</v>
      </c>
      <c r="Q189" t="s">
        <v>788</v>
      </c>
      <c r="R189" t="s">
        <v>789</v>
      </c>
      <c r="S189" t="s">
        <v>790</v>
      </c>
      <c r="T189" t="s">
        <v>722</v>
      </c>
      <c r="U189" t="s">
        <v>791</v>
      </c>
      <c r="V189" t="s">
        <v>672</v>
      </c>
      <c r="X189" t="str">
        <f t="shared" si="28"/>
        <v>潍坊河西局</v>
      </c>
      <c r="Y189" t="str">
        <f t="shared" si="29"/>
        <v>昌邑</v>
      </c>
      <c r="Z189" t="str">
        <f t="shared" si="30"/>
        <v>莱州沙河</v>
      </c>
      <c r="AA189" t="str">
        <f t="shared" si="31"/>
        <v>莱州市局</v>
      </c>
      <c r="AB189" t="str">
        <f t="shared" si="32"/>
        <v>莱州朱桥</v>
      </c>
      <c r="AC189" t="str">
        <f t="shared" si="33"/>
        <v>龙口龙口镇</v>
      </c>
      <c r="AD189" t="str">
        <f t="shared" si="34"/>
        <v>龙口黄城</v>
      </c>
      <c r="AE189" t="str">
        <f t="shared" si="35"/>
        <v>蓬莱老局</v>
      </c>
      <c r="AF189" t="str">
        <f t="shared" si="35"/>
        <v>烟台大季家</v>
      </c>
    </row>
    <row r="190" spans="14:32" x14ac:dyDescent="0.2">
      <c r="N190" t="s">
        <v>634</v>
      </c>
      <c r="O190" t="s">
        <v>786</v>
      </c>
      <c r="P190" t="s">
        <v>787</v>
      </c>
      <c r="Q190" t="s">
        <v>788</v>
      </c>
      <c r="R190" t="s">
        <v>789</v>
      </c>
      <c r="S190" t="s">
        <v>790</v>
      </c>
      <c r="T190" t="s">
        <v>722</v>
      </c>
      <c r="U190" t="s">
        <v>791</v>
      </c>
      <c r="V190" t="s">
        <v>672</v>
      </c>
      <c r="X190" t="str">
        <f t="shared" si="28"/>
        <v>潍坊河西局</v>
      </c>
      <c r="Y190" t="str">
        <f t="shared" si="29"/>
        <v>昌邑</v>
      </c>
      <c r="Z190" t="str">
        <f t="shared" si="30"/>
        <v>莱州沙河</v>
      </c>
      <c r="AA190" t="str">
        <f t="shared" si="31"/>
        <v>莱州市局</v>
      </c>
      <c r="AB190" t="str">
        <f t="shared" si="32"/>
        <v>莱州朱桥</v>
      </c>
      <c r="AC190" t="str">
        <f t="shared" si="33"/>
        <v>龙口龙口镇</v>
      </c>
      <c r="AD190" t="str">
        <f t="shared" si="34"/>
        <v>龙口黄城</v>
      </c>
      <c r="AE190" t="str">
        <f t="shared" si="35"/>
        <v>蓬莱老局</v>
      </c>
      <c r="AF190" t="str">
        <f t="shared" si="35"/>
        <v>烟台大季家</v>
      </c>
    </row>
    <row r="191" spans="14:32" x14ac:dyDescent="0.2">
      <c r="N191" t="s">
        <v>634</v>
      </c>
      <c r="O191" t="s">
        <v>786</v>
      </c>
      <c r="P191" t="s">
        <v>787</v>
      </c>
      <c r="Q191" t="s">
        <v>788</v>
      </c>
      <c r="R191" t="s">
        <v>789</v>
      </c>
      <c r="S191" t="s">
        <v>790</v>
      </c>
      <c r="T191" t="s">
        <v>722</v>
      </c>
      <c r="U191" t="s">
        <v>791</v>
      </c>
      <c r="V191" t="s">
        <v>672</v>
      </c>
      <c r="X191" t="str">
        <f t="shared" si="28"/>
        <v>潍坊河西局</v>
      </c>
      <c r="Y191" t="str">
        <f t="shared" si="29"/>
        <v>昌邑</v>
      </c>
      <c r="Z191" t="str">
        <f t="shared" si="30"/>
        <v>莱州沙河</v>
      </c>
      <c r="AA191" t="str">
        <f t="shared" si="31"/>
        <v>莱州市局</v>
      </c>
      <c r="AB191" t="str">
        <f t="shared" si="32"/>
        <v>莱州朱桥</v>
      </c>
      <c r="AC191" t="str">
        <f t="shared" si="33"/>
        <v>龙口龙口镇</v>
      </c>
      <c r="AD191" t="str">
        <f t="shared" si="34"/>
        <v>龙口黄城</v>
      </c>
      <c r="AE191" t="str">
        <f t="shared" si="35"/>
        <v>蓬莱老局</v>
      </c>
      <c r="AF191" t="str">
        <f t="shared" si="35"/>
        <v>烟台大季家</v>
      </c>
    </row>
    <row r="192" spans="14:32" x14ac:dyDescent="0.2">
      <c r="N192" t="s">
        <v>634</v>
      </c>
      <c r="O192" t="s">
        <v>786</v>
      </c>
      <c r="P192" t="s">
        <v>787</v>
      </c>
      <c r="Q192" t="s">
        <v>788</v>
      </c>
      <c r="R192" t="s">
        <v>789</v>
      </c>
      <c r="S192" t="s">
        <v>790</v>
      </c>
      <c r="T192" t="s">
        <v>722</v>
      </c>
      <c r="U192" t="s">
        <v>791</v>
      </c>
      <c r="V192" t="s">
        <v>672</v>
      </c>
      <c r="X192" t="str">
        <f t="shared" si="28"/>
        <v>潍坊河西局</v>
      </c>
      <c r="Y192" t="str">
        <f t="shared" si="29"/>
        <v>昌邑</v>
      </c>
      <c r="Z192" t="str">
        <f t="shared" si="30"/>
        <v>莱州沙河</v>
      </c>
      <c r="AA192" t="str">
        <f t="shared" si="31"/>
        <v>莱州市局</v>
      </c>
      <c r="AB192" t="str">
        <f t="shared" si="32"/>
        <v>莱州朱桥</v>
      </c>
      <c r="AC192" t="str">
        <f t="shared" si="33"/>
        <v>龙口龙口镇</v>
      </c>
      <c r="AD192" t="str">
        <f t="shared" si="34"/>
        <v>龙口黄城</v>
      </c>
      <c r="AE192" t="str">
        <f t="shared" si="35"/>
        <v>蓬莱老局</v>
      </c>
      <c r="AF192" t="str">
        <f t="shared" si="35"/>
        <v>烟台大季家</v>
      </c>
    </row>
    <row r="193" spans="14:32" x14ac:dyDescent="0.2">
      <c r="N193" t="s">
        <v>634</v>
      </c>
      <c r="O193" t="s">
        <v>786</v>
      </c>
      <c r="P193" t="s">
        <v>787</v>
      </c>
      <c r="Q193" t="s">
        <v>788</v>
      </c>
      <c r="R193" t="s">
        <v>789</v>
      </c>
      <c r="S193" t="s">
        <v>790</v>
      </c>
      <c r="T193" t="s">
        <v>722</v>
      </c>
      <c r="U193" t="s">
        <v>791</v>
      </c>
      <c r="V193" t="s">
        <v>672</v>
      </c>
      <c r="X193" t="str">
        <f t="shared" si="28"/>
        <v>潍坊河西局</v>
      </c>
      <c r="Y193" t="str">
        <f t="shared" si="29"/>
        <v>昌邑</v>
      </c>
      <c r="Z193" t="str">
        <f t="shared" si="30"/>
        <v>莱州沙河</v>
      </c>
      <c r="AA193" t="str">
        <f t="shared" si="31"/>
        <v>莱州市局</v>
      </c>
      <c r="AB193" t="str">
        <f t="shared" si="32"/>
        <v>莱州朱桥</v>
      </c>
      <c r="AC193" t="str">
        <f t="shared" si="33"/>
        <v>龙口龙口镇</v>
      </c>
      <c r="AD193" t="str">
        <f t="shared" si="34"/>
        <v>龙口黄城</v>
      </c>
      <c r="AE193" t="str">
        <f t="shared" si="35"/>
        <v>蓬莱老局</v>
      </c>
      <c r="AF193" t="str">
        <f t="shared" si="35"/>
        <v>烟台大季家</v>
      </c>
    </row>
    <row r="194" spans="14:32" x14ac:dyDescent="0.2">
      <c r="N194" t="s">
        <v>634</v>
      </c>
      <c r="O194" t="s">
        <v>786</v>
      </c>
      <c r="P194" t="s">
        <v>787</v>
      </c>
      <c r="Q194" t="s">
        <v>788</v>
      </c>
      <c r="R194" t="s">
        <v>789</v>
      </c>
      <c r="S194" t="s">
        <v>790</v>
      </c>
      <c r="T194" t="s">
        <v>722</v>
      </c>
      <c r="U194" t="s">
        <v>791</v>
      </c>
      <c r="V194" t="s">
        <v>672</v>
      </c>
      <c r="X194" t="str">
        <f t="shared" ref="X194:X232" si="36">IF(ISBLANK(N194),"",MID(N194,2,LEN(N194)-2))</f>
        <v>潍坊河西局</v>
      </c>
      <c r="Y194" t="str">
        <f t="shared" ref="Y194:Y232" si="37">IF(ISBLANK(O194),"",MID(O194,2,LEN(O194)-2))</f>
        <v>昌邑</v>
      </c>
      <c r="Z194" t="str">
        <f t="shared" ref="Z194:Z232" si="38">IF(ISBLANK(P194),"",MID(P194,2,LEN(P194)-2))</f>
        <v>莱州沙河</v>
      </c>
      <c r="AA194" t="str">
        <f t="shared" ref="AA194:AA232" si="39">IF(ISBLANK(Q194),"",MID(Q194,2,LEN(Q194)-2))</f>
        <v>莱州市局</v>
      </c>
      <c r="AB194" t="str">
        <f t="shared" ref="AB194:AB232" si="40">IF(ISBLANK(R194),"",MID(R194,2,LEN(R194)-2))</f>
        <v>莱州朱桥</v>
      </c>
      <c r="AC194" t="str">
        <f t="shared" ref="AC194:AC232" si="41">IF(ISBLANK(S194),"",MID(S194,2,LEN(S194)-2))</f>
        <v>龙口龙口镇</v>
      </c>
      <c r="AD194" t="str">
        <f t="shared" ref="AD194:AD232" si="42">IF(ISBLANK(T194),"",MID(T194,2,LEN(T194)-2))</f>
        <v>龙口黄城</v>
      </c>
      <c r="AE194" t="str">
        <f t="shared" ref="AE194:AF232" si="43">IF(ISBLANK(U194),"",MID(U194,2,LEN(U194)-2))</f>
        <v>蓬莱老局</v>
      </c>
      <c r="AF194" t="str">
        <f t="shared" si="43"/>
        <v>烟台大季家</v>
      </c>
    </row>
    <row r="195" spans="14:32" x14ac:dyDescent="0.2">
      <c r="N195" t="s">
        <v>634</v>
      </c>
      <c r="O195" t="s">
        <v>786</v>
      </c>
      <c r="P195" t="s">
        <v>787</v>
      </c>
      <c r="Q195" t="s">
        <v>788</v>
      </c>
      <c r="R195" t="s">
        <v>789</v>
      </c>
      <c r="S195" t="s">
        <v>790</v>
      </c>
      <c r="T195" t="s">
        <v>722</v>
      </c>
      <c r="U195" t="s">
        <v>791</v>
      </c>
      <c r="V195" t="s">
        <v>672</v>
      </c>
      <c r="X195" t="str">
        <f t="shared" si="36"/>
        <v>潍坊河西局</v>
      </c>
      <c r="Y195" t="str">
        <f t="shared" si="37"/>
        <v>昌邑</v>
      </c>
      <c r="Z195" t="str">
        <f t="shared" si="38"/>
        <v>莱州沙河</v>
      </c>
      <c r="AA195" t="str">
        <f t="shared" si="39"/>
        <v>莱州市局</v>
      </c>
      <c r="AB195" t="str">
        <f t="shared" si="40"/>
        <v>莱州朱桥</v>
      </c>
      <c r="AC195" t="str">
        <f t="shared" si="41"/>
        <v>龙口龙口镇</v>
      </c>
      <c r="AD195" t="str">
        <f t="shared" si="42"/>
        <v>龙口黄城</v>
      </c>
      <c r="AE195" t="str">
        <f t="shared" si="43"/>
        <v>蓬莱老局</v>
      </c>
      <c r="AF195" t="str">
        <f t="shared" si="43"/>
        <v>烟台大季家</v>
      </c>
    </row>
    <row r="196" spans="14:32" x14ac:dyDescent="0.2">
      <c r="N196" t="s">
        <v>634</v>
      </c>
      <c r="O196" t="s">
        <v>786</v>
      </c>
      <c r="P196" t="s">
        <v>787</v>
      </c>
      <c r="Q196" t="s">
        <v>788</v>
      </c>
      <c r="R196" t="s">
        <v>789</v>
      </c>
      <c r="S196" t="s">
        <v>790</v>
      </c>
      <c r="T196" t="s">
        <v>722</v>
      </c>
      <c r="U196" t="s">
        <v>791</v>
      </c>
      <c r="V196" t="s">
        <v>672</v>
      </c>
      <c r="X196" t="str">
        <f t="shared" si="36"/>
        <v>潍坊河西局</v>
      </c>
      <c r="Y196" t="str">
        <f t="shared" si="37"/>
        <v>昌邑</v>
      </c>
      <c r="Z196" t="str">
        <f t="shared" si="38"/>
        <v>莱州沙河</v>
      </c>
      <c r="AA196" t="str">
        <f t="shared" si="39"/>
        <v>莱州市局</v>
      </c>
      <c r="AB196" t="str">
        <f t="shared" si="40"/>
        <v>莱州朱桥</v>
      </c>
      <c r="AC196" t="str">
        <f t="shared" si="41"/>
        <v>龙口龙口镇</v>
      </c>
      <c r="AD196" t="str">
        <f t="shared" si="42"/>
        <v>龙口黄城</v>
      </c>
      <c r="AE196" t="str">
        <f t="shared" si="43"/>
        <v>蓬莱老局</v>
      </c>
      <c r="AF196" t="str">
        <f t="shared" si="43"/>
        <v>烟台大季家</v>
      </c>
    </row>
    <row r="197" spans="14:32" x14ac:dyDescent="0.2">
      <c r="N197" t="s">
        <v>672</v>
      </c>
      <c r="O197" t="s">
        <v>648</v>
      </c>
      <c r="X197" t="str">
        <f t="shared" si="36"/>
        <v>烟台大季家</v>
      </c>
      <c r="Y197" t="str">
        <f t="shared" si="37"/>
        <v>烟台大海阳</v>
      </c>
      <c r="Z197" t="str">
        <f t="shared" si="38"/>
        <v/>
      </c>
      <c r="AA197" t="str">
        <f t="shared" si="39"/>
        <v/>
      </c>
      <c r="AB197" t="str">
        <f t="shared" si="40"/>
        <v/>
      </c>
      <c r="AC197" t="str">
        <f t="shared" si="41"/>
        <v/>
      </c>
      <c r="AD197" t="str">
        <f t="shared" si="42"/>
        <v/>
      </c>
      <c r="AE197" t="str">
        <f t="shared" si="43"/>
        <v/>
      </c>
      <c r="AF197" t="str">
        <f t="shared" si="43"/>
        <v/>
      </c>
    </row>
    <row r="198" spans="14:32" x14ac:dyDescent="0.2">
      <c r="N198" t="s">
        <v>648</v>
      </c>
      <c r="O198" t="s">
        <v>792</v>
      </c>
      <c r="P198" t="s">
        <v>673</v>
      </c>
      <c r="X198" t="str">
        <f t="shared" si="36"/>
        <v>烟台大海阳</v>
      </c>
      <c r="Y198" t="str">
        <f t="shared" si="37"/>
        <v>牟平42局</v>
      </c>
      <c r="Z198" t="str">
        <f t="shared" si="38"/>
        <v>威海初村</v>
      </c>
      <c r="AA198" t="str">
        <f t="shared" si="39"/>
        <v/>
      </c>
      <c r="AB198" t="str">
        <f t="shared" si="40"/>
        <v/>
      </c>
      <c r="AC198" t="str">
        <f t="shared" si="41"/>
        <v/>
      </c>
      <c r="AD198" t="str">
        <f t="shared" si="42"/>
        <v/>
      </c>
      <c r="AE198" t="str">
        <f t="shared" si="43"/>
        <v/>
      </c>
      <c r="AF198" t="str">
        <f t="shared" si="43"/>
        <v/>
      </c>
    </row>
    <row r="199" spans="14:32" x14ac:dyDescent="0.2">
      <c r="N199" t="s">
        <v>648</v>
      </c>
      <c r="O199" t="s">
        <v>792</v>
      </c>
      <c r="P199" t="s">
        <v>673</v>
      </c>
      <c r="X199" t="str">
        <f t="shared" si="36"/>
        <v>烟台大海阳</v>
      </c>
      <c r="Y199" t="str">
        <f t="shared" si="37"/>
        <v>牟平42局</v>
      </c>
      <c r="Z199" t="str">
        <f t="shared" si="38"/>
        <v>威海初村</v>
      </c>
      <c r="AA199" t="str">
        <f t="shared" si="39"/>
        <v/>
      </c>
      <c r="AB199" t="str">
        <f t="shared" si="40"/>
        <v/>
      </c>
      <c r="AC199" t="str">
        <f t="shared" si="41"/>
        <v/>
      </c>
      <c r="AD199" t="str">
        <f t="shared" si="42"/>
        <v/>
      </c>
      <c r="AE199" t="str">
        <f t="shared" si="43"/>
        <v/>
      </c>
      <c r="AF199" t="str">
        <f t="shared" si="43"/>
        <v/>
      </c>
    </row>
    <row r="200" spans="14:32" x14ac:dyDescent="0.2">
      <c r="N200" t="s">
        <v>673</v>
      </c>
      <c r="O200" t="s">
        <v>612</v>
      </c>
      <c r="X200" t="str">
        <f t="shared" si="36"/>
        <v>威海初村</v>
      </c>
      <c r="Y200" t="str">
        <f t="shared" si="37"/>
        <v>威海南竹岛</v>
      </c>
      <c r="Z200" t="str">
        <f t="shared" si="38"/>
        <v/>
      </c>
      <c r="AA200" t="str">
        <f t="shared" si="39"/>
        <v/>
      </c>
      <c r="AB200" t="str">
        <f t="shared" si="40"/>
        <v/>
      </c>
      <c r="AC200" t="str">
        <f t="shared" si="41"/>
        <v/>
      </c>
      <c r="AD200" t="str">
        <f t="shared" si="42"/>
        <v/>
      </c>
      <c r="AE200" t="str">
        <f t="shared" si="43"/>
        <v/>
      </c>
      <c r="AF200" t="str">
        <f t="shared" si="43"/>
        <v/>
      </c>
    </row>
    <row r="201" spans="14:32" x14ac:dyDescent="0.2">
      <c r="N201" t="s">
        <v>637</v>
      </c>
      <c r="O201" t="s">
        <v>786</v>
      </c>
      <c r="P201" t="s">
        <v>788</v>
      </c>
      <c r="Q201" t="s">
        <v>790</v>
      </c>
      <c r="R201" t="s">
        <v>791</v>
      </c>
      <c r="S201" t="s">
        <v>793</v>
      </c>
      <c r="T201" t="s">
        <v>674</v>
      </c>
      <c r="X201" t="str">
        <f t="shared" si="36"/>
        <v>潍坊四平路</v>
      </c>
      <c r="Y201" t="str">
        <f t="shared" si="37"/>
        <v>昌邑</v>
      </c>
      <c r="Z201" t="str">
        <f t="shared" si="38"/>
        <v>莱州市局</v>
      </c>
      <c r="AA201" t="str">
        <f t="shared" si="39"/>
        <v>龙口龙口镇</v>
      </c>
      <c r="AB201" t="str">
        <f t="shared" si="40"/>
        <v>蓬莱老局</v>
      </c>
      <c r="AC201" t="str">
        <f t="shared" si="41"/>
        <v>蓬莱大辛店</v>
      </c>
      <c r="AD201" t="str">
        <f t="shared" si="42"/>
        <v>烟台开发区</v>
      </c>
      <c r="AE201" t="str">
        <f t="shared" si="43"/>
        <v/>
      </c>
      <c r="AF201" t="str">
        <f t="shared" si="43"/>
        <v/>
      </c>
    </row>
    <row r="202" spans="14:32" x14ac:dyDescent="0.2">
      <c r="N202" t="s">
        <v>637</v>
      </c>
      <c r="O202" t="s">
        <v>786</v>
      </c>
      <c r="P202" t="s">
        <v>788</v>
      </c>
      <c r="Q202" t="s">
        <v>790</v>
      </c>
      <c r="R202" t="s">
        <v>791</v>
      </c>
      <c r="S202" t="s">
        <v>793</v>
      </c>
      <c r="T202" t="s">
        <v>674</v>
      </c>
      <c r="X202" t="str">
        <f t="shared" si="36"/>
        <v>潍坊四平路</v>
      </c>
      <c r="Y202" t="str">
        <f t="shared" si="37"/>
        <v>昌邑</v>
      </c>
      <c r="Z202" t="str">
        <f t="shared" si="38"/>
        <v>莱州市局</v>
      </c>
      <c r="AA202" t="str">
        <f t="shared" si="39"/>
        <v>龙口龙口镇</v>
      </c>
      <c r="AB202" t="str">
        <f t="shared" si="40"/>
        <v>蓬莱老局</v>
      </c>
      <c r="AC202" t="str">
        <f t="shared" si="41"/>
        <v>蓬莱大辛店</v>
      </c>
      <c r="AD202" t="str">
        <f t="shared" si="42"/>
        <v>烟台开发区</v>
      </c>
      <c r="AE202" t="str">
        <f t="shared" si="43"/>
        <v/>
      </c>
      <c r="AF202" t="str">
        <f t="shared" si="43"/>
        <v/>
      </c>
    </row>
    <row r="203" spans="14:32" x14ac:dyDescent="0.2">
      <c r="N203" t="s">
        <v>637</v>
      </c>
      <c r="O203" t="s">
        <v>786</v>
      </c>
      <c r="P203" t="s">
        <v>788</v>
      </c>
      <c r="Q203" t="s">
        <v>790</v>
      </c>
      <c r="R203" t="s">
        <v>791</v>
      </c>
      <c r="S203" t="s">
        <v>793</v>
      </c>
      <c r="T203" t="s">
        <v>674</v>
      </c>
      <c r="X203" t="str">
        <f t="shared" si="36"/>
        <v>潍坊四平路</v>
      </c>
      <c r="Y203" t="str">
        <f t="shared" si="37"/>
        <v>昌邑</v>
      </c>
      <c r="Z203" t="str">
        <f t="shared" si="38"/>
        <v>莱州市局</v>
      </c>
      <c r="AA203" t="str">
        <f t="shared" si="39"/>
        <v>龙口龙口镇</v>
      </c>
      <c r="AB203" t="str">
        <f t="shared" si="40"/>
        <v>蓬莱老局</v>
      </c>
      <c r="AC203" t="str">
        <f t="shared" si="41"/>
        <v>蓬莱大辛店</v>
      </c>
      <c r="AD203" t="str">
        <f t="shared" si="42"/>
        <v>烟台开发区</v>
      </c>
      <c r="AE203" t="str">
        <f t="shared" si="43"/>
        <v/>
      </c>
      <c r="AF203" t="str">
        <f t="shared" si="43"/>
        <v/>
      </c>
    </row>
    <row r="204" spans="14:32" x14ac:dyDescent="0.2">
      <c r="N204" t="s">
        <v>637</v>
      </c>
      <c r="O204" t="s">
        <v>786</v>
      </c>
      <c r="P204" t="s">
        <v>788</v>
      </c>
      <c r="Q204" t="s">
        <v>790</v>
      </c>
      <c r="R204" t="s">
        <v>791</v>
      </c>
      <c r="S204" t="s">
        <v>793</v>
      </c>
      <c r="T204" t="s">
        <v>674</v>
      </c>
      <c r="X204" t="str">
        <f t="shared" si="36"/>
        <v>潍坊四平路</v>
      </c>
      <c r="Y204" t="str">
        <f t="shared" si="37"/>
        <v>昌邑</v>
      </c>
      <c r="Z204" t="str">
        <f t="shared" si="38"/>
        <v>莱州市局</v>
      </c>
      <c r="AA204" t="str">
        <f t="shared" si="39"/>
        <v>龙口龙口镇</v>
      </c>
      <c r="AB204" t="str">
        <f t="shared" si="40"/>
        <v>蓬莱老局</v>
      </c>
      <c r="AC204" t="str">
        <f t="shared" si="41"/>
        <v>蓬莱大辛店</v>
      </c>
      <c r="AD204" t="str">
        <f t="shared" si="42"/>
        <v>烟台开发区</v>
      </c>
      <c r="AE204" t="str">
        <f t="shared" si="43"/>
        <v/>
      </c>
      <c r="AF204" t="str">
        <f t="shared" si="43"/>
        <v/>
      </c>
    </row>
    <row r="205" spans="14:32" x14ac:dyDescent="0.2">
      <c r="N205" t="s">
        <v>637</v>
      </c>
      <c r="O205" t="s">
        <v>786</v>
      </c>
      <c r="P205" t="s">
        <v>788</v>
      </c>
      <c r="Q205" t="s">
        <v>790</v>
      </c>
      <c r="R205" t="s">
        <v>791</v>
      </c>
      <c r="S205" t="s">
        <v>793</v>
      </c>
      <c r="T205" t="s">
        <v>674</v>
      </c>
      <c r="X205" t="str">
        <f t="shared" si="36"/>
        <v>潍坊四平路</v>
      </c>
      <c r="Y205" t="str">
        <f t="shared" si="37"/>
        <v>昌邑</v>
      </c>
      <c r="Z205" t="str">
        <f t="shared" si="38"/>
        <v>莱州市局</v>
      </c>
      <c r="AA205" t="str">
        <f t="shared" si="39"/>
        <v>龙口龙口镇</v>
      </c>
      <c r="AB205" t="str">
        <f t="shared" si="40"/>
        <v>蓬莱老局</v>
      </c>
      <c r="AC205" t="str">
        <f t="shared" si="41"/>
        <v>蓬莱大辛店</v>
      </c>
      <c r="AD205" t="str">
        <f t="shared" si="42"/>
        <v>烟台开发区</v>
      </c>
      <c r="AE205" t="str">
        <f t="shared" si="43"/>
        <v/>
      </c>
      <c r="AF205" t="str">
        <f t="shared" si="43"/>
        <v/>
      </c>
    </row>
    <row r="206" spans="14:32" x14ac:dyDescent="0.2">
      <c r="N206" t="s">
        <v>637</v>
      </c>
      <c r="O206" t="s">
        <v>786</v>
      </c>
      <c r="P206" t="s">
        <v>788</v>
      </c>
      <c r="Q206" t="s">
        <v>790</v>
      </c>
      <c r="R206" t="s">
        <v>791</v>
      </c>
      <c r="S206" t="s">
        <v>793</v>
      </c>
      <c r="T206" t="s">
        <v>674</v>
      </c>
      <c r="X206" t="str">
        <f t="shared" si="36"/>
        <v>潍坊四平路</v>
      </c>
      <c r="Y206" t="str">
        <f t="shared" si="37"/>
        <v>昌邑</v>
      </c>
      <c r="Z206" t="str">
        <f t="shared" si="38"/>
        <v>莱州市局</v>
      </c>
      <c r="AA206" t="str">
        <f t="shared" si="39"/>
        <v>龙口龙口镇</v>
      </c>
      <c r="AB206" t="str">
        <f t="shared" si="40"/>
        <v>蓬莱老局</v>
      </c>
      <c r="AC206" t="str">
        <f t="shared" si="41"/>
        <v>蓬莱大辛店</v>
      </c>
      <c r="AD206" t="str">
        <f t="shared" si="42"/>
        <v>烟台开发区</v>
      </c>
      <c r="AE206" t="str">
        <f t="shared" si="43"/>
        <v/>
      </c>
      <c r="AF206" t="str">
        <f t="shared" si="43"/>
        <v/>
      </c>
    </row>
    <row r="207" spans="14:32" x14ac:dyDescent="0.2">
      <c r="N207" t="s">
        <v>674</v>
      </c>
      <c r="O207" t="s">
        <v>648</v>
      </c>
      <c r="X207" t="str">
        <f t="shared" si="36"/>
        <v>烟台开发区</v>
      </c>
      <c r="Y207" t="str">
        <f t="shared" si="37"/>
        <v>烟台大海阳</v>
      </c>
      <c r="Z207" t="str">
        <f t="shared" si="38"/>
        <v/>
      </c>
      <c r="AA207" t="str">
        <f t="shared" si="39"/>
        <v/>
      </c>
      <c r="AB207" t="str">
        <f t="shared" si="40"/>
        <v/>
      </c>
      <c r="AC207" t="str">
        <f t="shared" si="41"/>
        <v/>
      </c>
      <c r="AD207" t="str">
        <f t="shared" si="42"/>
        <v/>
      </c>
      <c r="AE207" t="str">
        <f t="shared" si="43"/>
        <v/>
      </c>
      <c r="AF207" t="str">
        <f t="shared" si="43"/>
        <v/>
      </c>
    </row>
    <row r="208" spans="14:32" x14ac:dyDescent="0.2">
      <c r="N208" t="s">
        <v>648</v>
      </c>
      <c r="O208" t="s">
        <v>792</v>
      </c>
      <c r="P208" t="s">
        <v>675</v>
      </c>
      <c r="X208" t="str">
        <f t="shared" si="36"/>
        <v>烟台大海阳</v>
      </c>
      <c r="Y208" t="str">
        <f t="shared" si="37"/>
        <v>牟平42局</v>
      </c>
      <c r="Z208" t="str">
        <f t="shared" si="38"/>
        <v>威海新威路522局</v>
      </c>
      <c r="AA208" t="str">
        <f t="shared" si="39"/>
        <v/>
      </c>
      <c r="AB208" t="str">
        <f t="shared" si="40"/>
        <v/>
      </c>
      <c r="AC208" t="str">
        <f t="shared" si="41"/>
        <v/>
      </c>
      <c r="AD208" t="str">
        <f t="shared" si="42"/>
        <v/>
      </c>
      <c r="AE208" t="str">
        <f t="shared" si="43"/>
        <v/>
      </c>
      <c r="AF208" t="str">
        <f t="shared" si="43"/>
        <v/>
      </c>
    </row>
    <row r="209" spans="14:32" x14ac:dyDescent="0.2">
      <c r="N209" t="s">
        <v>648</v>
      </c>
      <c r="O209" t="s">
        <v>792</v>
      </c>
      <c r="P209" t="s">
        <v>675</v>
      </c>
      <c r="X209" t="str">
        <f t="shared" si="36"/>
        <v>烟台大海阳</v>
      </c>
      <c r="Y209" t="str">
        <f t="shared" si="37"/>
        <v>牟平42局</v>
      </c>
      <c r="Z209" t="str">
        <f t="shared" si="38"/>
        <v>威海新威路522局</v>
      </c>
      <c r="AA209" t="str">
        <f t="shared" si="39"/>
        <v/>
      </c>
      <c r="AB209" t="str">
        <f t="shared" si="40"/>
        <v/>
      </c>
      <c r="AC209" t="str">
        <f t="shared" si="41"/>
        <v/>
      </c>
      <c r="AD209" t="str">
        <f t="shared" si="42"/>
        <v/>
      </c>
      <c r="AE209" t="str">
        <f t="shared" si="43"/>
        <v/>
      </c>
      <c r="AF209" t="str">
        <f t="shared" si="43"/>
        <v/>
      </c>
    </row>
    <row r="210" spans="14:32" x14ac:dyDescent="0.2">
      <c r="N210" t="s">
        <v>675</v>
      </c>
      <c r="O210" t="s">
        <v>612</v>
      </c>
      <c r="X210" t="str">
        <f t="shared" si="36"/>
        <v>威海新威路522局</v>
      </c>
      <c r="Y210" t="str">
        <f t="shared" si="37"/>
        <v>威海南竹岛</v>
      </c>
      <c r="Z210" t="str">
        <f t="shared" si="38"/>
        <v/>
      </c>
      <c r="AA210" t="str">
        <f t="shared" si="39"/>
        <v/>
      </c>
      <c r="AB210" t="str">
        <f t="shared" si="40"/>
        <v/>
      </c>
      <c r="AC210" t="str">
        <f t="shared" si="41"/>
        <v/>
      </c>
      <c r="AD210" t="str">
        <f t="shared" si="42"/>
        <v/>
      </c>
      <c r="AE210" t="str">
        <f t="shared" si="43"/>
        <v/>
      </c>
      <c r="AF210" t="str">
        <f t="shared" si="43"/>
        <v/>
      </c>
    </row>
    <row r="211" spans="14:32" x14ac:dyDescent="0.2">
      <c r="N211" t="s">
        <v>648</v>
      </c>
      <c r="O211" t="s">
        <v>666</v>
      </c>
      <c r="X211" t="str">
        <f t="shared" si="36"/>
        <v>烟台大海阳</v>
      </c>
      <c r="Y211" t="str">
        <f t="shared" si="37"/>
        <v>栖霞市局</v>
      </c>
      <c r="Z211" t="str">
        <f t="shared" si="38"/>
        <v/>
      </c>
      <c r="AA211" t="str">
        <f t="shared" si="39"/>
        <v/>
      </c>
      <c r="AB211" t="str">
        <f t="shared" si="40"/>
        <v/>
      </c>
      <c r="AC211" t="str">
        <f t="shared" si="41"/>
        <v/>
      </c>
      <c r="AD211" t="str">
        <f t="shared" si="42"/>
        <v/>
      </c>
      <c r="AE211" t="str">
        <f t="shared" si="43"/>
        <v/>
      </c>
      <c r="AF211" t="str">
        <f t="shared" si="43"/>
        <v/>
      </c>
    </row>
    <row r="212" spans="14:32" x14ac:dyDescent="0.2">
      <c r="N212" t="s">
        <v>676</v>
      </c>
      <c r="O212" t="s">
        <v>646</v>
      </c>
      <c r="X212" t="str">
        <f t="shared" si="36"/>
        <v>薛城441局</v>
      </c>
      <c r="Y212" t="str">
        <f t="shared" si="37"/>
        <v>枣庄振兴路</v>
      </c>
      <c r="Z212" t="str">
        <f t="shared" si="38"/>
        <v/>
      </c>
      <c r="AA212" t="str">
        <f t="shared" si="39"/>
        <v/>
      </c>
      <c r="AB212" t="str">
        <f t="shared" si="40"/>
        <v/>
      </c>
      <c r="AC212" t="str">
        <f t="shared" si="41"/>
        <v/>
      </c>
      <c r="AD212" t="str">
        <f t="shared" si="42"/>
        <v/>
      </c>
      <c r="AE212" t="str">
        <f t="shared" si="43"/>
        <v/>
      </c>
      <c r="AF212" t="str">
        <f t="shared" si="43"/>
        <v/>
      </c>
    </row>
    <row r="213" spans="14:32" x14ac:dyDescent="0.2">
      <c r="N213" t="s">
        <v>646</v>
      </c>
      <c r="O213" t="s">
        <v>766</v>
      </c>
      <c r="P213" t="s">
        <v>651</v>
      </c>
      <c r="X213" t="str">
        <f t="shared" si="36"/>
        <v>枣庄振兴路</v>
      </c>
      <c r="Y213" t="str">
        <f t="shared" si="37"/>
        <v>苍山塔山路</v>
      </c>
      <c r="Z213" t="str">
        <f t="shared" si="38"/>
        <v>临沂金雀山</v>
      </c>
      <c r="AA213" t="str">
        <f t="shared" si="39"/>
        <v/>
      </c>
      <c r="AB213" t="str">
        <f t="shared" si="40"/>
        <v/>
      </c>
      <c r="AC213" t="str">
        <f t="shared" si="41"/>
        <v/>
      </c>
      <c r="AD213" t="str">
        <f t="shared" si="42"/>
        <v/>
      </c>
      <c r="AE213" t="str">
        <f t="shared" si="43"/>
        <v/>
      </c>
      <c r="AF213" t="str">
        <f t="shared" si="43"/>
        <v/>
      </c>
    </row>
    <row r="214" spans="14:32" x14ac:dyDescent="0.2">
      <c r="N214" t="s">
        <v>646</v>
      </c>
      <c r="O214" t="s">
        <v>766</v>
      </c>
      <c r="P214" t="s">
        <v>651</v>
      </c>
      <c r="X214" t="str">
        <f t="shared" si="36"/>
        <v>枣庄振兴路</v>
      </c>
      <c r="Y214" t="str">
        <f t="shared" si="37"/>
        <v>苍山塔山路</v>
      </c>
      <c r="Z214" t="str">
        <f t="shared" si="38"/>
        <v>临沂金雀山</v>
      </c>
      <c r="AA214" t="str">
        <f t="shared" si="39"/>
        <v/>
      </c>
      <c r="AB214" t="str">
        <f t="shared" si="40"/>
        <v/>
      </c>
      <c r="AC214" t="str">
        <f t="shared" si="41"/>
        <v/>
      </c>
      <c r="AD214" t="str">
        <f t="shared" si="42"/>
        <v/>
      </c>
      <c r="AE214" t="str">
        <f t="shared" si="43"/>
        <v/>
      </c>
      <c r="AF214" t="str">
        <f t="shared" si="43"/>
        <v/>
      </c>
    </row>
    <row r="215" spans="14:32" x14ac:dyDescent="0.2">
      <c r="N215" t="s">
        <v>648</v>
      </c>
      <c r="O215" t="s">
        <v>649</v>
      </c>
      <c r="P215" t="s">
        <v>780</v>
      </c>
      <c r="Q215" t="s">
        <v>794</v>
      </c>
      <c r="R215" t="s">
        <v>662</v>
      </c>
      <c r="S215" t="s">
        <v>635</v>
      </c>
      <c r="X215" t="str">
        <f t="shared" si="36"/>
        <v>烟台大海阳</v>
      </c>
      <c r="Y215" t="str">
        <f t="shared" si="37"/>
        <v>栖霞桃村</v>
      </c>
      <c r="Z215" t="str">
        <f t="shared" si="38"/>
        <v>莱阳旌旗路</v>
      </c>
      <c r="AA215" t="str">
        <f t="shared" si="39"/>
        <v>莱西威海中路</v>
      </c>
      <c r="AB215" t="str">
        <f t="shared" si="40"/>
        <v>即墨振华街</v>
      </c>
      <c r="AC215" t="str">
        <f t="shared" si="41"/>
        <v>青岛山东路</v>
      </c>
      <c r="AD215" t="str">
        <f t="shared" si="42"/>
        <v/>
      </c>
      <c r="AE215" t="str">
        <f t="shared" si="43"/>
        <v/>
      </c>
      <c r="AF215" t="str">
        <f t="shared" si="43"/>
        <v/>
      </c>
    </row>
    <row r="216" spans="14:32" x14ac:dyDescent="0.2">
      <c r="N216" t="s">
        <v>648</v>
      </c>
      <c r="O216" t="s">
        <v>649</v>
      </c>
      <c r="P216" t="s">
        <v>780</v>
      </c>
      <c r="Q216" t="s">
        <v>794</v>
      </c>
      <c r="R216" t="s">
        <v>662</v>
      </c>
      <c r="S216" t="s">
        <v>635</v>
      </c>
      <c r="X216" t="str">
        <f t="shared" si="36"/>
        <v>烟台大海阳</v>
      </c>
      <c r="Y216" t="str">
        <f t="shared" si="37"/>
        <v>栖霞桃村</v>
      </c>
      <c r="Z216" t="str">
        <f t="shared" si="38"/>
        <v>莱阳旌旗路</v>
      </c>
      <c r="AA216" t="str">
        <f t="shared" si="39"/>
        <v>莱西威海中路</v>
      </c>
      <c r="AB216" t="str">
        <f t="shared" si="40"/>
        <v>即墨振华街</v>
      </c>
      <c r="AC216" t="str">
        <f t="shared" si="41"/>
        <v>青岛山东路</v>
      </c>
      <c r="AD216" t="str">
        <f t="shared" si="42"/>
        <v/>
      </c>
      <c r="AE216" t="str">
        <f t="shared" si="43"/>
        <v/>
      </c>
      <c r="AF216" t="str">
        <f t="shared" si="43"/>
        <v/>
      </c>
    </row>
    <row r="217" spans="14:32" x14ac:dyDescent="0.2">
      <c r="N217" t="s">
        <v>648</v>
      </c>
      <c r="O217" t="s">
        <v>649</v>
      </c>
      <c r="P217" t="s">
        <v>780</v>
      </c>
      <c r="Q217" t="s">
        <v>794</v>
      </c>
      <c r="R217" t="s">
        <v>662</v>
      </c>
      <c r="S217" t="s">
        <v>635</v>
      </c>
      <c r="X217" t="str">
        <f t="shared" si="36"/>
        <v>烟台大海阳</v>
      </c>
      <c r="Y217" t="str">
        <f t="shared" si="37"/>
        <v>栖霞桃村</v>
      </c>
      <c r="Z217" t="str">
        <f t="shared" si="38"/>
        <v>莱阳旌旗路</v>
      </c>
      <c r="AA217" t="str">
        <f t="shared" si="39"/>
        <v>莱西威海中路</v>
      </c>
      <c r="AB217" t="str">
        <f t="shared" si="40"/>
        <v>即墨振华街</v>
      </c>
      <c r="AC217" t="str">
        <f t="shared" si="41"/>
        <v>青岛山东路</v>
      </c>
      <c r="AD217" t="str">
        <f t="shared" si="42"/>
        <v/>
      </c>
      <c r="AE217" t="str">
        <f t="shared" si="43"/>
        <v/>
      </c>
      <c r="AF217" t="str">
        <f t="shared" si="43"/>
        <v/>
      </c>
    </row>
    <row r="218" spans="14:32" x14ac:dyDescent="0.2">
      <c r="N218" t="s">
        <v>648</v>
      </c>
      <c r="O218" t="s">
        <v>649</v>
      </c>
      <c r="P218" t="s">
        <v>780</v>
      </c>
      <c r="Q218" t="s">
        <v>794</v>
      </c>
      <c r="R218" t="s">
        <v>662</v>
      </c>
      <c r="S218" t="s">
        <v>635</v>
      </c>
      <c r="X218" t="str">
        <f t="shared" si="36"/>
        <v>烟台大海阳</v>
      </c>
      <c r="Y218" t="str">
        <f t="shared" si="37"/>
        <v>栖霞桃村</v>
      </c>
      <c r="Z218" t="str">
        <f t="shared" si="38"/>
        <v>莱阳旌旗路</v>
      </c>
      <c r="AA218" t="str">
        <f t="shared" si="39"/>
        <v>莱西威海中路</v>
      </c>
      <c r="AB218" t="str">
        <f t="shared" si="40"/>
        <v>即墨振华街</v>
      </c>
      <c r="AC218" t="str">
        <f t="shared" si="41"/>
        <v>青岛山东路</v>
      </c>
      <c r="AD218" t="str">
        <f t="shared" si="42"/>
        <v/>
      </c>
      <c r="AE218" t="str">
        <f t="shared" si="43"/>
        <v/>
      </c>
      <c r="AF218" t="str">
        <f t="shared" si="43"/>
        <v/>
      </c>
    </row>
    <row r="219" spans="14:32" x14ac:dyDescent="0.2">
      <c r="N219" t="s">
        <v>648</v>
      </c>
      <c r="O219" t="s">
        <v>649</v>
      </c>
      <c r="P219" t="s">
        <v>780</v>
      </c>
      <c r="Q219" t="s">
        <v>794</v>
      </c>
      <c r="R219" t="s">
        <v>662</v>
      </c>
      <c r="S219" t="s">
        <v>635</v>
      </c>
      <c r="X219" t="str">
        <f t="shared" si="36"/>
        <v>烟台大海阳</v>
      </c>
      <c r="Y219" t="str">
        <f t="shared" si="37"/>
        <v>栖霞桃村</v>
      </c>
      <c r="Z219" t="str">
        <f t="shared" si="38"/>
        <v>莱阳旌旗路</v>
      </c>
      <c r="AA219" t="str">
        <f t="shared" si="39"/>
        <v>莱西威海中路</v>
      </c>
      <c r="AB219" t="str">
        <f t="shared" si="40"/>
        <v>即墨振华街</v>
      </c>
      <c r="AC219" t="str">
        <f t="shared" si="41"/>
        <v>青岛山东路</v>
      </c>
      <c r="AD219" t="str">
        <f t="shared" si="42"/>
        <v/>
      </c>
      <c r="AE219" t="str">
        <f t="shared" si="43"/>
        <v/>
      </c>
      <c r="AF219" t="str">
        <f t="shared" si="43"/>
        <v/>
      </c>
    </row>
    <row r="220" spans="14:32" x14ac:dyDescent="0.2">
      <c r="N220" t="s">
        <v>635</v>
      </c>
      <c r="O220" t="s">
        <v>760</v>
      </c>
      <c r="P220" t="s">
        <v>677</v>
      </c>
      <c r="X220" t="str">
        <f t="shared" si="36"/>
        <v>青岛山东路</v>
      </c>
      <c r="Y220" t="str">
        <f t="shared" si="37"/>
        <v>胶州营房</v>
      </c>
      <c r="Z220" t="str">
        <f t="shared" si="38"/>
        <v>青岛香江路</v>
      </c>
      <c r="AA220" t="str">
        <f t="shared" si="39"/>
        <v/>
      </c>
      <c r="AB220" t="str">
        <f t="shared" si="40"/>
        <v/>
      </c>
      <c r="AC220" t="str">
        <f t="shared" si="41"/>
        <v/>
      </c>
      <c r="AD220" t="str">
        <f t="shared" si="42"/>
        <v/>
      </c>
      <c r="AE220" t="str">
        <f t="shared" si="43"/>
        <v/>
      </c>
      <c r="AF220" t="str">
        <f t="shared" si="43"/>
        <v/>
      </c>
    </row>
    <row r="221" spans="14:32" x14ac:dyDescent="0.2">
      <c r="N221" t="s">
        <v>635</v>
      </c>
      <c r="O221" t="s">
        <v>760</v>
      </c>
      <c r="P221" t="s">
        <v>677</v>
      </c>
      <c r="X221" t="str">
        <f t="shared" si="36"/>
        <v>青岛山东路</v>
      </c>
      <c r="Y221" t="str">
        <f t="shared" si="37"/>
        <v>胶州营房</v>
      </c>
      <c r="Z221" t="str">
        <f t="shared" si="38"/>
        <v>青岛香江路</v>
      </c>
      <c r="AA221" t="str">
        <f t="shared" si="39"/>
        <v/>
      </c>
      <c r="AB221" t="str">
        <f t="shared" si="40"/>
        <v/>
      </c>
      <c r="AC221" t="str">
        <f t="shared" si="41"/>
        <v/>
      </c>
      <c r="AD221" t="str">
        <f t="shared" si="42"/>
        <v/>
      </c>
      <c r="AE221" t="str">
        <f t="shared" si="43"/>
        <v/>
      </c>
      <c r="AF221" t="str">
        <f t="shared" si="43"/>
        <v/>
      </c>
    </row>
    <row r="222" spans="14:32" x14ac:dyDescent="0.2">
      <c r="N222" t="s">
        <v>677</v>
      </c>
      <c r="O222" t="s">
        <v>795</v>
      </c>
      <c r="P222" t="s">
        <v>796</v>
      </c>
      <c r="Q222" t="s">
        <v>657</v>
      </c>
      <c r="X222" t="str">
        <f t="shared" si="36"/>
        <v>青岛香江路</v>
      </c>
      <c r="Y222" t="str">
        <f t="shared" si="37"/>
        <v>胶南珠海中路</v>
      </c>
      <c r="Z222" t="str">
        <f t="shared" si="38"/>
        <v>胶南泊里</v>
      </c>
      <c r="AA222" t="str">
        <f t="shared" si="39"/>
        <v>日照正阳路</v>
      </c>
      <c r="AB222" t="str">
        <f t="shared" si="40"/>
        <v/>
      </c>
      <c r="AC222" t="str">
        <f t="shared" si="41"/>
        <v/>
      </c>
      <c r="AD222" t="str">
        <f t="shared" si="42"/>
        <v/>
      </c>
      <c r="AE222" t="str">
        <f t="shared" si="43"/>
        <v/>
      </c>
      <c r="AF222" t="str">
        <f t="shared" si="43"/>
        <v/>
      </c>
    </row>
    <row r="223" spans="14:32" x14ac:dyDescent="0.2">
      <c r="N223" t="s">
        <v>677</v>
      </c>
      <c r="O223" t="s">
        <v>795</v>
      </c>
      <c r="P223" t="s">
        <v>796</v>
      </c>
      <c r="Q223" t="s">
        <v>657</v>
      </c>
      <c r="X223" t="str">
        <f t="shared" si="36"/>
        <v>青岛香江路</v>
      </c>
      <c r="Y223" t="str">
        <f t="shared" si="37"/>
        <v>胶南珠海中路</v>
      </c>
      <c r="Z223" t="str">
        <f t="shared" si="38"/>
        <v>胶南泊里</v>
      </c>
      <c r="AA223" t="str">
        <f t="shared" si="39"/>
        <v>日照正阳路</v>
      </c>
      <c r="AB223" t="str">
        <f t="shared" si="40"/>
        <v/>
      </c>
      <c r="AC223" t="str">
        <f t="shared" si="41"/>
        <v/>
      </c>
      <c r="AD223" t="str">
        <f t="shared" si="42"/>
        <v/>
      </c>
      <c r="AE223" t="str">
        <f t="shared" si="43"/>
        <v/>
      </c>
      <c r="AF223" t="str">
        <f t="shared" si="43"/>
        <v/>
      </c>
    </row>
    <row r="224" spans="14:32" x14ac:dyDescent="0.2">
      <c r="N224" t="s">
        <v>677</v>
      </c>
      <c r="O224" t="s">
        <v>795</v>
      </c>
      <c r="P224" t="s">
        <v>796</v>
      </c>
      <c r="Q224" t="s">
        <v>657</v>
      </c>
      <c r="X224" t="str">
        <f t="shared" si="36"/>
        <v>青岛香江路</v>
      </c>
      <c r="Y224" t="str">
        <f t="shared" si="37"/>
        <v>胶南珠海中路</v>
      </c>
      <c r="Z224" t="str">
        <f t="shared" si="38"/>
        <v>胶南泊里</v>
      </c>
      <c r="AA224" t="str">
        <f t="shared" si="39"/>
        <v>日照正阳路</v>
      </c>
      <c r="AB224" t="str">
        <f t="shared" si="40"/>
        <v/>
      </c>
      <c r="AC224" t="str">
        <f t="shared" si="41"/>
        <v/>
      </c>
      <c r="AD224" t="str">
        <f t="shared" si="42"/>
        <v/>
      </c>
      <c r="AE224" t="str">
        <f t="shared" si="43"/>
        <v/>
      </c>
      <c r="AF224" t="str">
        <f t="shared" si="43"/>
        <v/>
      </c>
    </row>
    <row r="225" spans="14:32" x14ac:dyDescent="0.2">
      <c r="N225" t="s">
        <v>676</v>
      </c>
      <c r="O225" t="s">
        <v>646</v>
      </c>
      <c r="X225" t="str">
        <f t="shared" si="36"/>
        <v>薛城441局</v>
      </c>
      <c r="Y225" t="str">
        <f t="shared" si="37"/>
        <v>枣庄振兴路</v>
      </c>
      <c r="Z225" t="str">
        <f t="shared" si="38"/>
        <v/>
      </c>
      <c r="AA225" t="str">
        <f t="shared" si="39"/>
        <v/>
      </c>
      <c r="AB225" t="str">
        <f t="shared" si="40"/>
        <v/>
      </c>
      <c r="AC225" t="str">
        <f t="shared" si="41"/>
        <v/>
      </c>
      <c r="AD225" t="str">
        <f t="shared" si="42"/>
        <v/>
      </c>
      <c r="AE225" t="str">
        <f t="shared" si="43"/>
        <v/>
      </c>
      <c r="AF225" t="str">
        <f t="shared" si="43"/>
        <v/>
      </c>
    </row>
    <row r="226" spans="14:32" x14ac:dyDescent="0.2">
      <c r="N226" t="s">
        <v>633</v>
      </c>
      <c r="O226" t="s">
        <v>678</v>
      </c>
      <c r="P226" t="s">
        <v>668</v>
      </c>
      <c r="Q226" t="s">
        <v>608</v>
      </c>
      <c r="X226" t="str">
        <f t="shared" si="36"/>
        <v>淄博中心路</v>
      </c>
      <c r="Y226" t="str">
        <f t="shared" si="37"/>
        <v>博兴安柴</v>
      </c>
      <c r="Z226" t="str">
        <f t="shared" si="38"/>
        <v>广饶</v>
      </c>
      <c r="AA226" t="str">
        <f t="shared" si="39"/>
        <v>东营济南路</v>
      </c>
      <c r="AB226" t="str">
        <f t="shared" si="40"/>
        <v/>
      </c>
      <c r="AC226" t="str">
        <f t="shared" si="41"/>
        <v/>
      </c>
      <c r="AD226" t="str">
        <f t="shared" si="42"/>
        <v/>
      </c>
      <c r="AE226" t="str">
        <f t="shared" si="43"/>
        <v/>
      </c>
      <c r="AF226" t="str">
        <f t="shared" si="43"/>
        <v/>
      </c>
    </row>
    <row r="227" spans="14:32" x14ac:dyDescent="0.2">
      <c r="N227" t="s">
        <v>633</v>
      </c>
      <c r="O227" t="s">
        <v>678</v>
      </c>
      <c r="P227" t="s">
        <v>668</v>
      </c>
      <c r="Q227" t="s">
        <v>608</v>
      </c>
      <c r="X227" t="str">
        <f t="shared" si="36"/>
        <v>淄博中心路</v>
      </c>
      <c r="Y227" t="str">
        <f t="shared" si="37"/>
        <v>博兴安柴</v>
      </c>
      <c r="Z227" t="str">
        <f t="shared" si="38"/>
        <v>广饶</v>
      </c>
      <c r="AA227" t="str">
        <f t="shared" si="39"/>
        <v>东营济南路</v>
      </c>
      <c r="AB227" t="str">
        <f t="shared" si="40"/>
        <v/>
      </c>
      <c r="AC227" t="str">
        <f t="shared" si="41"/>
        <v/>
      </c>
      <c r="AD227" t="str">
        <f t="shared" si="42"/>
        <v/>
      </c>
      <c r="AE227" t="str">
        <f t="shared" si="43"/>
        <v/>
      </c>
      <c r="AF227" t="str">
        <f t="shared" si="43"/>
        <v/>
      </c>
    </row>
    <row r="228" spans="14:32" x14ac:dyDescent="0.2">
      <c r="N228" t="s">
        <v>633</v>
      </c>
      <c r="O228" t="s">
        <v>678</v>
      </c>
      <c r="P228" t="s">
        <v>668</v>
      </c>
      <c r="Q228" t="s">
        <v>608</v>
      </c>
      <c r="X228" t="str">
        <f t="shared" si="36"/>
        <v>淄博中心路</v>
      </c>
      <c r="Y228" t="str">
        <f t="shared" si="37"/>
        <v>博兴安柴</v>
      </c>
      <c r="Z228" t="str">
        <f t="shared" si="38"/>
        <v>广饶</v>
      </c>
      <c r="AA228" t="str">
        <f t="shared" si="39"/>
        <v>东营济南路</v>
      </c>
      <c r="AB228" t="str">
        <f t="shared" si="40"/>
        <v/>
      </c>
      <c r="AC228" t="str">
        <f t="shared" si="41"/>
        <v/>
      </c>
      <c r="AD228" t="str">
        <f t="shared" si="42"/>
        <v/>
      </c>
      <c r="AE228" t="str">
        <f t="shared" si="43"/>
        <v/>
      </c>
      <c r="AF228" t="str">
        <f t="shared" si="43"/>
        <v/>
      </c>
    </row>
    <row r="229" spans="14:32" x14ac:dyDescent="0.2">
      <c r="N229" t="s">
        <v>678</v>
      </c>
      <c r="O229" t="s">
        <v>797</v>
      </c>
      <c r="P229" t="s">
        <v>679</v>
      </c>
      <c r="X229" t="str">
        <f t="shared" si="36"/>
        <v>博兴安柴</v>
      </c>
      <c r="Y229" t="str">
        <f t="shared" si="37"/>
        <v>博兴老局</v>
      </c>
      <c r="Z229" t="str">
        <f t="shared" si="38"/>
        <v>滨州渤海七路</v>
      </c>
      <c r="AA229" t="str">
        <f t="shared" si="39"/>
        <v/>
      </c>
      <c r="AB229" t="str">
        <f t="shared" si="40"/>
        <v/>
      </c>
      <c r="AC229" t="str">
        <f t="shared" si="41"/>
        <v/>
      </c>
      <c r="AD229" t="str">
        <f t="shared" si="42"/>
        <v/>
      </c>
      <c r="AE229" t="str">
        <f t="shared" si="43"/>
        <v/>
      </c>
      <c r="AF229" t="str">
        <f t="shared" si="43"/>
        <v/>
      </c>
    </row>
    <row r="230" spans="14:32" x14ac:dyDescent="0.2">
      <c r="N230" t="s">
        <v>678</v>
      </c>
      <c r="O230" t="s">
        <v>797</v>
      </c>
      <c r="P230" t="s">
        <v>679</v>
      </c>
      <c r="X230" t="str">
        <f t="shared" si="36"/>
        <v>博兴安柴</v>
      </c>
      <c r="Y230" t="str">
        <f t="shared" si="37"/>
        <v>博兴老局</v>
      </c>
      <c r="Z230" t="str">
        <f t="shared" si="38"/>
        <v>滨州渤海七路</v>
      </c>
      <c r="AA230" t="str">
        <f t="shared" si="39"/>
        <v/>
      </c>
      <c r="AB230" t="str">
        <f t="shared" si="40"/>
        <v/>
      </c>
      <c r="AC230" t="str">
        <f t="shared" si="41"/>
        <v/>
      </c>
      <c r="AD230" t="str">
        <f t="shared" si="42"/>
        <v/>
      </c>
      <c r="AE230" t="str">
        <f t="shared" si="43"/>
        <v/>
      </c>
      <c r="AF230" t="str">
        <f t="shared" si="43"/>
        <v/>
      </c>
    </row>
    <row r="231" spans="14:32" x14ac:dyDescent="0.2">
      <c r="N231" t="s">
        <v>608</v>
      </c>
      <c r="O231" t="s">
        <v>639</v>
      </c>
      <c r="X231" t="str">
        <f t="shared" si="36"/>
        <v>东营济南路</v>
      </c>
      <c r="Y231" t="str">
        <f t="shared" si="37"/>
        <v>淄博人民路</v>
      </c>
      <c r="Z231" t="str">
        <f t="shared" si="38"/>
        <v/>
      </c>
      <c r="AA231" t="str">
        <f t="shared" si="39"/>
        <v/>
      </c>
      <c r="AB231" t="str">
        <f t="shared" si="40"/>
        <v/>
      </c>
      <c r="AC231" t="str">
        <f t="shared" si="41"/>
        <v/>
      </c>
      <c r="AD231" t="str">
        <f t="shared" si="42"/>
        <v/>
      </c>
      <c r="AE231" t="str">
        <f t="shared" si="43"/>
        <v/>
      </c>
      <c r="AF231" t="str">
        <f t="shared" si="43"/>
        <v/>
      </c>
    </row>
    <row r="232" spans="14:32" x14ac:dyDescent="0.2">
      <c r="N232" t="s">
        <v>639</v>
      </c>
      <c r="O232" t="s">
        <v>610</v>
      </c>
      <c r="X232" t="str">
        <f t="shared" si="36"/>
        <v>淄博人民路</v>
      </c>
      <c r="Y232" t="str">
        <f t="shared" si="37"/>
        <v>滨州黄五审计局</v>
      </c>
      <c r="Z232" t="str">
        <f t="shared" si="38"/>
        <v/>
      </c>
      <c r="AA232" t="str">
        <f t="shared" si="39"/>
        <v/>
      </c>
      <c r="AB232" t="str">
        <f t="shared" si="40"/>
        <v/>
      </c>
      <c r="AC232" t="str">
        <f t="shared" si="41"/>
        <v/>
      </c>
      <c r="AD232" t="str">
        <f t="shared" si="42"/>
        <v/>
      </c>
      <c r="AE232" t="str">
        <f t="shared" si="43"/>
        <v/>
      </c>
      <c r="AF232" t="str">
        <f t="shared" si="43"/>
        <v/>
      </c>
    </row>
    <row r="233" spans="14:32" x14ac:dyDescent="0.2">
      <c r="N233" t="s">
        <v>636</v>
      </c>
      <c r="O233" t="s">
        <v>798</v>
      </c>
      <c r="P233" t="s">
        <v>679</v>
      </c>
      <c r="X233" t="str">
        <f t="shared" ref="X233:X237" si="44">IF(ISBLANK(N233),"",MID(N233,2,LEN(N233)-2))</f>
        <v>淄博柳泉路</v>
      </c>
      <c r="Y233" t="str">
        <f t="shared" ref="Y233:Y237" si="45">IF(ISBLANK(O233),"",MID(O233,2,LEN(O233)-2))</f>
        <v>滨小营镇</v>
      </c>
      <c r="Z233" t="str">
        <f t="shared" ref="Z233:Z237" si="46">IF(ISBLANK(P233),"",MID(P233,2,LEN(P233)-2))</f>
        <v>滨州渤海七路</v>
      </c>
      <c r="AA233" t="str">
        <f t="shared" ref="AA233:AA237" si="47">IF(ISBLANK(Q233),"",MID(Q233,2,LEN(Q233)-2))</f>
        <v/>
      </c>
      <c r="AB233" t="str">
        <f t="shared" ref="AB233:AB237" si="48">IF(ISBLANK(R233),"",MID(R233,2,LEN(R233)-2))</f>
        <v/>
      </c>
      <c r="AC233" t="str">
        <f t="shared" ref="AC233:AC237" si="49">IF(ISBLANK(S233),"",MID(S233,2,LEN(S233)-2))</f>
        <v/>
      </c>
      <c r="AD233" t="str">
        <f t="shared" ref="AD233:AD237" si="50">IF(ISBLANK(T233),"",MID(T233,2,LEN(T233)-2))</f>
        <v/>
      </c>
      <c r="AE233" t="str">
        <f t="shared" ref="AE233:AF237" si="51">IF(ISBLANK(U233),"",MID(U233,2,LEN(U233)-2))</f>
        <v/>
      </c>
      <c r="AF233" t="str">
        <f t="shared" si="51"/>
        <v/>
      </c>
    </row>
    <row r="234" spans="14:32" x14ac:dyDescent="0.2">
      <c r="N234" t="s">
        <v>636</v>
      </c>
      <c r="O234" t="s">
        <v>798</v>
      </c>
      <c r="P234" t="s">
        <v>679</v>
      </c>
      <c r="X234" t="str">
        <f t="shared" si="44"/>
        <v>淄博柳泉路</v>
      </c>
      <c r="Y234" t="str">
        <f t="shared" si="45"/>
        <v>滨小营镇</v>
      </c>
      <c r="Z234" t="str">
        <f t="shared" si="46"/>
        <v>滨州渤海七路</v>
      </c>
      <c r="AA234" t="str">
        <f t="shared" si="47"/>
        <v/>
      </c>
      <c r="AB234" t="str">
        <f t="shared" si="48"/>
        <v/>
      </c>
      <c r="AC234" t="str">
        <f t="shared" si="49"/>
        <v/>
      </c>
      <c r="AD234" t="str">
        <f t="shared" si="50"/>
        <v/>
      </c>
      <c r="AE234" t="str">
        <f t="shared" si="51"/>
        <v/>
      </c>
      <c r="AF234" t="str">
        <f t="shared" si="51"/>
        <v/>
      </c>
    </row>
    <row r="235" spans="14:32" x14ac:dyDescent="0.2">
      <c r="X235" t="str">
        <f t="shared" si="44"/>
        <v/>
      </c>
      <c r="Y235" t="str">
        <f t="shared" si="45"/>
        <v/>
      </c>
      <c r="Z235" t="str">
        <f t="shared" si="46"/>
        <v/>
      </c>
      <c r="AA235" t="str">
        <f t="shared" si="47"/>
        <v/>
      </c>
      <c r="AB235" t="str">
        <f t="shared" si="48"/>
        <v/>
      </c>
      <c r="AC235" t="str">
        <f t="shared" si="49"/>
        <v/>
      </c>
      <c r="AD235" t="str">
        <f t="shared" si="50"/>
        <v/>
      </c>
      <c r="AE235" t="str">
        <f t="shared" si="51"/>
        <v/>
      </c>
      <c r="AF235" t="str">
        <f t="shared" si="51"/>
        <v/>
      </c>
    </row>
    <row r="236" spans="14:32" x14ac:dyDescent="0.2">
      <c r="X236" t="str">
        <f t="shared" si="44"/>
        <v/>
      </c>
      <c r="Y236" t="str">
        <f t="shared" si="45"/>
        <v/>
      </c>
      <c r="Z236" t="str">
        <f t="shared" si="46"/>
        <v/>
      </c>
      <c r="AA236" t="str">
        <f t="shared" si="47"/>
        <v/>
      </c>
      <c r="AB236" t="str">
        <f t="shared" si="48"/>
        <v/>
      </c>
      <c r="AC236" t="str">
        <f t="shared" si="49"/>
        <v/>
      </c>
      <c r="AD236" t="str">
        <f t="shared" si="50"/>
        <v/>
      </c>
      <c r="AE236" t="str">
        <f t="shared" si="51"/>
        <v/>
      </c>
      <c r="AF236" t="str">
        <f t="shared" si="51"/>
        <v/>
      </c>
    </row>
    <row r="237" spans="14:32" x14ac:dyDescent="0.2">
      <c r="X237" t="str">
        <f t="shared" si="44"/>
        <v/>
      </c>
      <c r="Y237" t="str">
        <f t="shared" si="45"/>
        <v/>
      </c>
      <c r="Z237" t="str">
        <f t="shared" si="46"/>
        <v/>
      </c>
      <c r="AA237" t="str">
        <f t="shared" si="47"/>
        <v/>
      </c>
      <c r="AB237" t="str">
        <f t="shared" si="48"/>
        <v/>
      </c>
      <c r="AC237" t="str">
        <f t="shared" si="49"/>
        <v/>
      </c>
      <c r="AD237" t="str">
        <f t="shared" si="50"/>
        <v/>
      </c>
      <c r="AE237" t="str">
        <f t="shared" si="51"/>
        <v/>
      </c>
      <c r="AF237" t="str">
        <f t="shared" si="51"/>
        <v/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INDEX</vt:lpstr>
      <vt:lpstr>敷设方式</vt:lpstr>
      <vt:lpstr>业务类型</vt:lpstr>
      <vt:lpstr>子缆名称</vt:lpstr>
      <vt:lpstr>光缆</vt:lpstr>
      <vt:lpstr>中继段</vt:lpstr>
      <vt:lpstr>光放段</vt:lpstr>
      <vt:lpstr>子缆</vt:lpstr>
      <vt:lpstr>纤芯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2021-01-18T11:42:30Z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45a857d9-a7e3-4fc1-be70-0f8ad650e3a7</vt:lpwstr>
  </property>
</Properties>
</file>